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https://op.msmt.cz/Odbor 44/OP JAK/09_Metodika/09_16_Další/Publicita/Nové logo státní správy/Zamcene dokumenty k vymene logolinku/Vyzva 025/"/>
    </mc:Choice>
  </mc:AlternateContent>
  <xr:revisionPtr revIDLastSave="0" documentId="13_ncr:20000001_{A36CB00F-9D7E-47E6-B0D1-4845C9216389}" xr6:coauthVersionLast="47" xr6:coauthVersionMax="47" xr10:uidLastSave="{00000000-0000-0000-0000-000000000000}"/>
  <workbookProtection workbookAlgorithmName="SHA-512" workbookHashValue="QLIUCYQHABGWyuo2Cjg4y1xwvYPPR4zetGukDs1yOv1twR05X6TtXfUGQxOkOFqetyyUwVOkrNzQokFozygumQ==" workbookSaltValue="XtWDhOrsHx8JRWGoItQDLw==" workbookSpinCount="100000" lockStructure="1"/>
  <bookViews>
    <workbookView xWindow="-110" yWindow="-110" windowWidth="19420" windowHeight="10300" tabRatio="776" activeTab="1" xr2:uid="{1C7E12FD-CFF1-49CC-A69E-0496B732C9A3}"/>
  </bookViews>
  <sheets>
    <sheet name="Instrukce" sheetId="21" r:id="rId1"/>
    <sheet name="Úvod" sheetId="8" r:id="rId2"/>
    <sheet name="Přehled ZoR" sheetId="10" r:id="rId3"/>
    <sheet name="KA3 - příjezdy do ČR" sheetId="3" r:id="rId4"/>
    <sheet name="KA3 - výjezdy z ČR" sheetId="15" r:id="rId5"/>
    <sheet name="Podpůrná data" sheetId="4" state="hidden" r:id="rId6"/>
  </sheets>
  <definedNames>
    <definedName name="_xlnm._FilterDatabase" localSheetId="5" hidden="1">'Podpůrná data'!$A$234:$B$360</definedName>
    <definedName name="_Hlk98419294" localSheetId="1">Úvod!$E$1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20" i="10" l="1"/>
  <c r="F22" i="10"/>
  <c r="F24" i="10"/>
  <c r="F25" i="10"/>
  <c r="F26" i="10"/>
  <c r="D20" i="10"/>
  <c r="D22" i="10"/>
  <c r="D23" i="10"/>
  <c r="D25" i="10"/>
  <c r="D26" i="10"/>
  <c r="D19" i="10"/>
  <c r="E20" i="10"/>
  <c r="E22" i="10"/>
  <c r="E24" i="10"/>
  <c r="E25" i="10"/>
  <c r="E26" i="10"/>
  <c r="C20" i="10"/>
  <c r="C22" i="10"/>
  <c r="C23" i="10"/>
  <c r="C25" i="10"/>
  <c r="C26" i="10"/>
  <c r="C19" i="10"/>
  <c r="I1043" i="15" l="1"/>
  <c r="I1030" i="15"/>
  <c r="I1017" i="15"/>
  <c r="I1004" i="15"/>
  <c r="I991" i="15"/>
  <c r="I978" i="15"/>
  <c r="I965" i="15"/>
  <c r="I952" i="15"/>
  <c r="I939" i="15"/>
  <c r="I926" i="15"/>
  <c r="I913" i="15"/>
  <c r="I900" i="15"/>
  <c r="I887" i="15"/>
  <c r="I874" i="15"/>
  <c r="I861" i="15"/>
  <c r="I848" i="15"/>
  <c r="I835" i="15"/>
  <c r="I822" i="15"/>
  <c r="I809" i="15"/>
  <c r="I796" i="15"/>
  <c r="I783" i="15"/>
  <c r="I770" i="15"/>
  <c r="I757" i="15"/>
  <c r="I744" i="15"/>
  <c r="I731" i="15"/>
  <c r="I718" i="15"/>
  <c r="I705" i="15"/>
  <c r="I692" i="15"/>
  <c r="I679" i="15"/>
  <c r="I666" i="15"/>
  <c r="I653" i="15"/>
  <c r="I640" i="15"/>
  <c r="I627" i="15"/>
  <c r="I614" i="15"/>
  <c r="I601" i="15"/>
  <c r="I588" i="15"/>
  <c r="I575" i="15"/>
  <c r="I562" i="15"/>
  <c r="I549" i="15"/>
  <c r="I536" i="15"/>
  <c r="I523" i="15"/>
  <c r="I510" i="15"/>
  <c r="I497" i="15"/>
  <c r="I484" i="15"/>
  <c r="I471" i="15"/>
  <c r="I458" i="15"/>
  <c r="I445" i="15"/>
  <c r="I432" i="15"/>
  <c r="I419" i="15"/>
  <c r="I406" i="15"/>
  <c r="I393" i="15"/>
  <c r="I380" i="15"/>
  <c r="I367" i="15"/>
  <c r="I354" i="15"/>
  <c r="I341" i="15"/>
  <c r="I328" i="15"/>
  <c r="I315" i="15"/>
  <c r="I302" i="15"/>
  <c r="I289" i="15"/>
  <c r="I276" i="15"/>
  <c r="I263" i="15"/>
  <c r="I250" i="15"/>
  <c r="I237" i="15"/>
  <c r="I224" i="15"/>
  <c r="I211" i="15"/>
  <c r="I198" i="15"/>
  <c r="I185" i="15"/>
  <c r="I172" i="15"/>
  <c r="I159" i="15"/>
  <c r="I146" i="15"/>
  <c r="I133" i="15"/>
  <c r="I120" i="15"/>
  <c r="I107" i="15"/>
  <c r="I94" i="15"/>
  <c r="I81" i="15"/>
  <c r="I68" i="15"/>
  <c r="I55" i="15"/>
  <c r="I42" i="15"/>
  <c r="I29" i="15"/>
  <c r="I16" i="15"/>
  <c r="B5" i="4" l="1"/>
  <c r="E30" i="10" l="1"/>
  <c r="CB1047" i="15"/>
  <c r="CA1047" i="15"/>
  <c r="BZ1047" i="15"/>
  <c r="BY1047" i="15"/>
  <c r="BX1047" i="15"/>
  <c r="BW1047" i="15"/>
  <c r="BV1047" i="15"/>
  <c r="BU1047" i="15"/>
  <c r="BT1047" i="15"/>
  <c r="BS1047" i="15"/>
  <c r="BR1047" i="15"/>
  <c r="BQ1047" i="15"/>
  <c r="BP1047" i="15"/>
  <c r="BO1047" i="15"/>
  <c r="BN1047" i="15"/>
  <c r="BG1047" i="15"/>
  <c r="BD1047" i="15"/>
  <c r="AU1047" i="15"/>
  <c r="Y1047" i="15"/>
  <c r="Q1047" i="15"/>
  <c r="BI1045" i="15"/>
  <c r="BI1047" i="15" s="1"/>
  <c r="BH1045" i="15"/>
  <c r="BH1047" i="15" s="1"/>
  <c r="BG1045" i="15"/>
  <c r="BF1045" i="15"/>
  <c r="BF1047" i="15" s="1"/>
  <c r="BE1045" i="15"/>
  <c r="BE1047" i="15" s="1"/>
  <c r="BD1045" i="15"/>
  <c r="BC1045" i="15"/>
  <c r="BC1047" i="15" s="1"/>
  <c r="BB1045" i="15"/>
  <c r="BB1047" i="15" s="1"/>
  <c r="BA1045" i="15"/>
  <c r="BA1047" i="15" s="1"/>
  <c r="AZ1045" i="15"/>
  <c r="AZ1047" i="15" s="1"/>
  <c r="AY1045" i="15"/>
  <c r="AY1047" i="15" s="1"/>
  <c r="AX1045" i="15"/>
  <c r="AX1047" i="15" s="1"/>
  <c r="AW1045" i="15"/>
  <c r="AW1047" i="15" s="1"/>
  <c r="AV1045" i="15"/>
  <c r="AV1047" i="15" s="1"/>
  <c r="AU1045" i="15"/>
  <c r="AT1045" i="15"/>
  <c r="AT1047" i="15" s="1"/>
  <c r="AS1045" i="15"/>
  <c r="AS1047" i="15" s="1"/>
  <c r="AR1045" i="15"/>
  <c r="AR1047" i="15" s="1"/>
  <c r="AQ1045" i="15"/>
  <c r="AQ1047" i="15" s="1"/>
  <c r="AP1045" i="15"/>
  <c r="AP1047" i="15" s="1"/>
  <c r="AO1045" i="15"/>
  <c r="AO1047" i="15" s="1"/>
  <c r="AN1045" i="15"/>
  <c r="AN1047" i="15" s="1"/>
  <c r="AM1045" i="15"/>
  <c r="AM1047" i="15" s="1"/>
  <c r="AL1045" i="15"/>
  <c r="AL1047" i="15" s="1"/>
  <c r="AK1045" i="15"/>
  <c r="AK1047" i="15" s="1"/>
  <c r="AJ1045" i="15"/>
  <c r="AJ1047" i="15" s="1"/>
  <c r="AI1045" i="15"/>
  <c r="AI1047" i="15" s="1"/>
  <c r="AH1045" i="15"/>
  <c r="AH1047" i="15" s="1"/>
  <c r="AG1045" i="15"/>
  <c r="AG1047" i="15" s="1"/>
  <c r="AF1045" i="15"/>
  <c r="AF1047" i="15" s="1"/>
  <c r="AE1045" i="15"/>
  <c r="AE1047" i="15" s="1"/>
  <c r="AD1045" i="15"/>
  <c r="AD1047" i="15" s="1"/>
  <c r="AC1045" i="15"/>
  <c r="AC1047" i="15" s="1"/>
  <c r="AB1045" i="15"/>
  <c r="AB1047" i="15" s="1"/>
  <c r="AA1045" i="15"/>
  <c r="AA1047" i="15" s="1"/>
  <c r="Z1045" i="15"/>
  <c r="Z1047" i="15" s="1"/>
  <c r="Y1045" i="15"/>
  <c r="X1045" i="15"/>
  <c r="X1047" i="15" s="1"/>
  <c r="W1045" i="15"/>
  <c r="W1047" i="15" s="1"/>
  <c r="V1045" i="15"/>
  <c r="V1047" i="15" s="1"/>
  <c r="U1045" i="15"/>
  <c r="U1047" i="15" s="1"/>
  <c r="T1045" i="15"/>
  <c r="T1047" i="15" s="1"/>
  <c r="S1045" i="15"/>
  <c r="S1047" i="15" s="1"/>
  <c r="R1045" i="15"/>
  <c r="R1047" i="15" s="1"/>
  <c r="Q1045" i="15"/>
  <c r="P1045" i="15"/>
  <c r="P1047" i="15" s="1"/>
  <c r="O1045" i="15"/>
  <c r="O1047" i="15" s="1"/>
  <c r="N1045" i="15"/>
  <c r="N1046" i="15" s="1"/>
  <c r="K1043" i="15"/>
  <c r="N1041" i="15"/>
  <c r="N1038" i="15"/>
  <c r="O1038" i="15" s="1"/>
  <c r="CB1034" i="15"/>
  <c r="CA1034" i="15"/>
  <c r="BZ1034" i="15"/>
  <c r="BY1034" i="15"/>
  <c r="BX1034" i="15"/>
  <c r="BW1034" i="15"/>
  <c r="BV1034" i="15"/>
  <c r="BU1034" i="15"/>
  <c r="BT1034" i="15"/>
  <c r="BS1034" i="15"/>
  <c r="BR1034" i="15"/>
  <c r="BQ1034" i="15"/>
  <c r="BP1034" i="15"/>
  <c r="BO1034" i="15"/>
  <c r="BN1034" i="15"/>
  <c r="BI1034" i="15"/>
  <c r="BH1034" i="15"/>
  <c r="BG1034" i="15"/>
  <c r="BF1034" i="15"/>
  <c r="BE1034" i="15"/>
  <c r="BD1034" i="15"/>
  <c r="BC1034" i="15"/>
  <c r="BB1034" i="15"/>
  <c r="BA1034" i="15"/>
  <c r="AZ1034" i="15"/>
  <c r="AY1034" i="15"/>
  <c r="AX1034" i="15"/>
  <c r="AW1034" i="15"/>
  <c r="AV1034" i="15"/>
  <c r="AU1034" i="15"/>
  <c r="AT1034" i="15"/>
  <c r="AS1034" i="15"/>
  <c r="AR1034" i="15"/>
  <c r="AQ1034" i="15"/>
  <c r="AP1034" i="15"/>
  <c r="AO1034" i="15"/>
  <c r="AN1034" i="15"/>
  <c r="AM1034" i="15"/>
  <c r="AL1034" i="15"/>
  <c r="AK1034" i="15"/>
  <c r="AJ1034" i="15"/>
  <c r="AI1034" i="15"/>
  <c r="AH1034" i="15"/>
  <c r="AG1034" i="15"/>
  <c r="AF1034" i="15"/>
  <c r="AE1034" i="15"/>
  <c r="AD1034" i="15"/>
  <c r="AC1034" i="15"/>
  <c r="AB1034" i="15"/>
  <c r="AA1034" i="15"/>
  <c r="Z1034" i="15"/>
  <c r="Y1034" i="15"/>
  <c r="X1034" i="15"/>
  <c r="W1034" i="15"/>
  <c r="V1034" i="15"/>
  <c r="U1034" i="15"/>
  <c r="T1034" i="15"/>
  <c r="S1034" i="15"/>
  <c r="R1034" i="15"/>
  <c r="Q1034" i="15"/>
  <c r="P1034" i="15"/>
  <c r="O1034" i="15"/>
  <c r="N1034" i="15"/>
  <c r="N1035" i="15" s="1"/>
  <c r="BI1032" i="15"/>
  <c r="BH1032" i="15"/>
  <c r="BG1032" i="15"/>
  <c r="BF1032" i="15"/>
  <c r="BE1032" i="15"/>
  <c r="BD1032" i="15"/>
  <c r="BC1032" i="15"/>
  <c r="BB1032" i="15"/>
  <c r="BA1032" i="15"/>
  <c r="AZ1032" i="15"/>
  <c r="AY1032" i="15"/>
  <c r="AX1032" i="15"/>
  <c r="AW1032" i="15"/>
  <c r="AV1032" i="15"/>
  <c r="AU1032" i="15"/>
  <c r="AT1032" i="15"/>
  <c r="AS1032" i="15"/>
  <c r="AR1032" i="15"/>
  <c r="AQ1032" i="15"/>
  <c r="AP1032" i="15"/>
  <c r="AO1032" i="15"/>
  <c r="AN1032" i="15"/>
  <c r="AM1032" i="15"/>
  <c r="AL1032" i="15"/>
  <c r="AK1032" i="15"/>
  <c r="AJ1032" i="15"/>
  <c r="AI1032" i="15"/>
  <c r="AH1032" i="15"/>
  <c r="AG1032" i="15"/>
  <c r="AF1032" i="15"/>
  <c r="AE1032" i="15"/>
  <c r="AD1032" i="15"/>
  <c r="AC1032" i="15"/>
  <c r="AB1032" i="15"/>
  <c r="AA1032" i="15"/>
  <c r="Z1032" i="15"/>
  <c r="Y1032" i="15"/>
  <c r="X1032" i="15"/>
  <c r="W1032" i="15"/>
  <c r="V1032" i="15"/>
  <c r="U1032" i="15"/>
  <c r="T1032" i="15"/>
  <c r="S1032" i="15"/>
  <c r="R1032" i="15"/>
  <c r="Q1032" i="15"/>
  <c r="P1032" i="15"/>
  <c r="O1032" i="15"/>
  <c r="N1032" i="15"/>
  <c r="N1033" i="15" s="1"/>
  <c r="K1030" i="15"/>
  <c r="BL1030" i="15" s="1"/>
  <c r="N1028" i="15"/>
  <c r="N1025" i="15"/>
  <c r="CB1021" i="15"/>
  <c r="CA1021" i="15"/>
  <c r="BZ1021" i="15"/>
  <c r="BY1021" i="15"/>
  <c r="BX1021" i="15"/>
  <c r="BW1021" i="15"/>
  <c r="BV1021" i="15"/>
  <c r="BU1021" i="15"/>
  <c r="BT1021" i="15"/>
  <c r="BS1021" i="15"/>
  <c r="BR1021" i="15"/>
  <c r="BQ1021" i="15"/>
  <c r="BP1021" i="15"/>
  <c r="BO1021" i="15"/>
  <c r="BN1021" i="15"/>
  <c r="BI1021" i="15"/>
  <c r="BH1021" i="15"/>
  <c r="BG1021" i="15"/>
  <c r="BF1021" i="15"/>
  <c r="BE1021" i="15"/>
  <c r="BD1021" i="15"/>
  <c r="BC1021" i="15"/>
  <c r="BB1021" i="15"/>
  <c r="BA1021" i="15"/>
  <c r="AZ1021" i="15"/>
  <c r="AY1021" i="15"/>
  <c r="AX1021" i="15"/>
  <c r="AW1021" i="15"/>
  <c r="AV1021" i="15"/>
  <c r="AU1021" i="15"/>
  <c r="AT1021" i="15"/>
  <c r="AS1021" i="15"/>
  <c r="AR1021" i="15"/>
  <c r="AQ1021" i="15"/>
  <c r="AP1021" i="15"/>
  <c r="AO1021" i="15"/>
  <c r="AN1021" i="15"/>
  <c r="AM1021" i="15"/>
  <c r="AL1021" i="15"/>
  <c r="AK1021" i="15"/>
  <c r="AJ1021" i="15"/>
  <c r="AI1021" i="15"/>
  <c r="AH1021" i="15"/>
  <c r="AG1021" i="15"/>
  <c r="AF1021" i="15"/>
  <c r="AE1021" i="15"/>
  <c r="AD1021" i="15"/>
  <c r="AC1021" i="15"/>
  <c r="AB1021" i="15"/>
  <c r="AA1021" i="15"/>
  <c r="Z1021" i="15"/>
  <c r="Y1021" i="15"/>
  <c r="X1021" i="15"/>
  <c r="W1021" i="15"/>
  <c r="V1021" i="15"/>
  <c r="U1021" i="15"/>
  <c r="T1021" i="15"/>
  <c r="S1021" i="15"/>
  <c r="R1021" i="15"/>
  <c r="Q1021" i="15"/>
  <c r="P1021" i="15"/>
  <c r="O1021" i="15"/>
  <c r="N1021" i="15"/>
  <c r="BI1019" i="15"/>
  <c r="BH1019" i="15"/>
  <c r="BG1019" i="15"/>
  <c r="BF1019" i="15"/>
  <c r="BE1019" i="15"/>
  <c r="BD1019" i="15"/>
  <c r="BC1019" i="15"/>
  <c r="BB1019" i="15"/>
  <c r="BA1019" i="15"/>
  <c r="AZ1019" i="15"/>
  <c r="AY1019" i="15"/>
  <c r="AX1019" i="15"/>
  <c r="AW1019" i="15"/>
  <c r="AV1019" i="15"/>
  <c r="AU1019" i="15"/>
  <c r="AT1019" i="15"/>
  <c r="AS1019" i="15"/>
  <c r="AR1019" i="15"/>
  <c r="AQ1019" i="15"/>
  <c r="AP1019" i="15"/>
  <c r="AO1019" i="15"/>
  <c r="AN1019" i="15"/>
  <c r="AM1019" i="15"/>
  <c r="AL1019" i="15"/>
  <c r="AK1019" i="15"/>
  <c r="AJ1019" i="15"/>
  <c r="AI1019" i="15"/>
  <c r="AH1019" i="15"/>
  <c r="AG1019" i="15"/>
  <c r="AF1019" i="15"/>
  <c r="AE1019" i="15"/>
  <c r="AD1019" i="15"/>
  <c r="AC1019" i="15"/>
  <c r="AB1019" i="15"/>
  <c r="AA1019" i="15"/>
  <c r="Z1019" i="15"/>
  <c r="Y1019" i="15"/>
  <c r="X1019" i="15"/>
  <c r="W1019" i="15"/>
  <c r="V1019" i="15"/>
  <c r="U1019" i="15"/>
  <c r="T1019" i="15"/>
  <c r="S1019" i="15"/>
  <c r="R1019" i="15"/>
  <c r="Q1019" i="15"/>
  <c r="P1019" i="15"/>
  <c r="O1019" i="15"/>
  <c r="N1019" i="15"/>
  <c r="K1017" i="15"/>
  <c r="BL1017" i="15" s="1"/>
  <c r="N1015" i="15"/>
  <c r="N1012" i="15"/>
  <c r="N1014" i="15" s="1"/>
  <c r="CB1008" i="15"/>
  <c r="CA1008" i="15"/>
  <c r="BZ1008" i="15"/>
  <c r="BY1008" i="15"/>
  <c r="BX1008" i="15"/>
  <c r="BW1008" i="15"/>
  <c r="BV1008" i="15"/>
  <c r="BU1008" i="15"/>
  <c r="BT1008" i="15"/>
  <c r="BS1008" i="15"/>
  <c r="BR1008" i="15"/>
  <c r="BQ1008" i="15"/>
  <c r="BP1008" i="15"/>
  <c r="BO1008" i="15"/>
  <c r="BN1008" i="15"/>
  <c r="BI1008" i="15"/>
  <c r="BH1008" i="15"/>
  <c r="BG1008" i="15"/>
  <c r="BF1008" i="15"/>
  <c r="BE1008" i="15"/>
  <c r="BD1008" i="15"/>
  <c r="BC1008" i="15"/>
  <c r="BB1008" i="15"/>
  <c r="BA1008" i="15"/>
  <c r="AZ1008" i="15"/>
  <c r="AY1008" i="15"/>
  <c r="AX1008" i="15"/>
  <c r="AW1008" i="15"/>
  <c r="AV1008" i="15"/>
  <c r="AU1008" i="15"/>
  <c r="AT1008" i="15"/>
  <c r="AS1008" i="15"/>
  <c r="AR1008" i="15"/>
  <c r="AQ1008" i="15"/>
  <c r="AP1008" i="15"/>
  <c r="AO1008" i="15"/>
  <c r="AN1008" i="15"/>
  <c r="AM1008" i="15"/>
  <c r="AL1008" i="15"/>
  <c r="AK1008" i="15"/>
  <c r="AJ1008" i="15"/>
  <c r="AI1008" i="15"/>
  <c r="AH1008" i="15"/>
  <c r="AG1008" i="15"/>
  <c r="AF1008" i="15"/>
  <c r="AE1008" i="15"/>
  <c r="AD1008" i="15"/>
  <c r="AC1008" i="15"/>
  <c r="AB1008" i="15"/>
  <c r="AA1008" i="15"/>
  <c r="Z1008" i="15"/>
  <c r="Y1008" i="15"/>
  <c r="X1008" i="15"/>
  <c r="W1008" i="15"/>
  <c r="V1008" i="15"/>
  <c r="U1008" i="15"/>
  <c r="T1008" i="15"/>
  <c r="S1008" i="15"/>
  <c r="R1008" i="15"/>
  <c r="Q1008" i="15"/>
  <c r="P1008" i="15"/>
  <c r="O1008" i="15"/>
  <c r="N1008" i="15"/>
  <c r="BI1006" i="15"/>
  <c r="BH1006" i="15"/>
  <c r="BG1006" i="15"/>
  <c r="BF1006" i="15"/>
  <c r="BE1006" i="15"/>
  <c r="BD1006" i="15"/>
  <c r="BC1006" i="15"/>
  <c r="BB1006" i="15"/>
  <c r="BA1006" i="15"/>
  <c r="AZ1006" i="15"/>
  <c r="AY1006" i="15"/>
  <c r="AX1006" i="15"/>
  <c r="AW1006" i="15"/>
  <c r="AV1006" i="15"/>
  <c r="AU1006" i="15"/>
  <c r="AT1006" i="15"/>
  <c r="AS1006" i="15"/>
  <c r="AR1006" i="15"/>
  <c r="AQ1006" i="15"/>
  <c r="AP1006" i="15"/>
  <c r="AO1006" i="15"/>
  <c r="AN1006" i="15"/>
  <c r="AM1006" i="15"/>
  <c r="AL1006" i="15"/>
  <c r="AK1006" i="15"/>
  <c r="AJ1006" i="15"/>
  <c r="AI1006" i="15"/>
  <c r="AH1006" i="15"/>
  <c r="AG1006" i="15"/>
  <c r="AF1006" i="15"/>
  <c r="AE1006" i="15"/>
  <c r="AD1006" i="15"/>
  <c r="AC1006" i="15"/>
  <c r="AB1006" i="15"/>
  <c r="AA1006" i="15"/>
  <c r="Z1006" i="15"/>
  <c r="Y1006" i="15"/>
  <c r="X1006" i="15"/>
  <c r="W1006" i="15"/>
  <c r="V1006" i="15"/>
  <c r="U1006" i="15"/>
  <c r="T1006" i="15"/>
  <c r="S1006" i="15"/>
  <c r="R1006" i="15"/>
  <c r="Q1006" i="15"/>
  <c r="P1006" i="15"/>
  <c r="O1006" i="15"/>
  <c r="N1006" i="15"/>
  <c r="K1004" i="15"/>
  <c r="BL1004" i="15" s="1"/>
  <c r="N1002" i="15"/>
  <c r="N999" i="15"/>
  <c r="O999" i="15" s="1"/>
  <c r="CB995" i="15"/>
  <c r="CA995" i="15"/>
  <c r="BZ995" i="15"/>
  <c r="BY995" i="15"/>
  <c r="BX995" i="15"/>
  <c r="BW995" i="15"/>
  <c r="BV995" i="15"/>
  <c r="BU995" i="15"/>
  <c r="BT995" i="15"/>
  <c r="BS995" i="15"/>
  <c r="BR995" i="15"/>
  <c r="BQ995" i="15"/>
  <c r="BP995" i="15"/>
  <c r="BO995" i="15"/>
  <c r="BN995" i="15"/>
  <c r="BI995" i="15"/>
  <c r="BH995" i="15"/>
  <c r="BG995" i="15"/>
  <c r="BF995" i="15"/>
  <c r="BE995" i="15"/>
  <c r="BD995" i="15"/>
  <c r="BC995" i="15"/>
  <c r="BB995" i="15"/>
  <c r="BA995" i="15"/>
  <c r="AZ995" i="15"/>
  <c r="AY995" i="15"/>
  <c r="AX995" i="15"/>
  <c r="AW995" i="15"/>
  <c r="AV995" i="15"/>
  <c r="AU995" i="15"/>
  <c r="AT995" i="15"/>
  <c r="AS995" i="15"/>
  <c r="AR995" i="15"/>
  <c r="AQ995" i="15"/>
  <c r="AP995" i="15"/>
  <c r="AO995" i="15"/>
  <c r="AN995" i="15"/>
  <c r="AM995" i="15"/>
  <c r="AL995" i="15"/>
  <c r="AK995" i="15"/>
  <c r="AJ995" i="15"/>
  <c r="AI995" i="15"/>
  <c r="AH995" i="15"/>
  <c r="AG995" i="15"/>
  <c r="AF995" i="15"/>
  <c r="AE995" i="15"/>
  <c r="AD995" i="15"/>
  <c r="AC995" i="15"/>
  <c r="AB995" i="15"/>
  <c r="AA995" i="15"/>
  <c r="Z995" i="15"/>
  <c r="Y995" i="15"/>
  <c r="X995" i="15"/>
  <c r="W995" i="15"/>
  <c r="V995" i="15"/>
  <c r="U995" i="15"/>
  <c r="T995" i="15"/>
  <c r="S995" i="15"/>
  <c r="R995" i="15"/>
  <c r="Q995" i="15"/>
  <c r="P995" i="15"/>
  <c r="O995" i="15"/>
  <c r="N995" i="15"/>
  <c r="N996" i="15" s="1"/>
  <c r="BI993" i="15"/>
  <c r="BH993" i="15"/>
  <c r="BG993" i="15"/>
  <c r="BF993" i="15"/>
  <c r="BE993" i="15"/>
  <c r="BD993" i="15"/>
  <c r="BC993" i="15"/>
  <c r="BB993" i="15"/>
  <c r="BA993" i="15"/>
  <c r="AZ993" i="15"/>
  <c r="AY993" i="15"/>
  <c r="AX993" i="15"/>
  <c r="AW993" i="15"/>
  <c r="AV993" i="15"/>
  <c r="AU993" i="15"/>
  <c r="AT993" i="15"/>
  <c r="AS993" i="15"/>
  <c r="AR993" i="15"/>
  <c r="AQ993" i="15"/>
  <c r="AP993" i="15"/>
  <c r="AO993" i="15"/>
  <c r="AN993" i="15"/>
  <c r="AM993" i="15"/>
  <c r="AL993" i="15"/>
  <c r="AK993" i="15"/>
  <c r="AJ993" i="15"/>
  <c r="AI993" i="15"/>
  <c r="AH993" i="15"/>
  <c r="AG993" i="15"/>
  <c r="AF993" i="15"/>
  <c r="AE993" i="15"/>
  <c r="AD993" i="15"/>
  <c r="AC993" i="15"/>
  <c r="AB993" i="15"/>
  <c r="AA993" i="15"/>
  <c r="Z993" i="15"/>
  <c r="Y993" i="15"/>
  <c r="X993" i="15"/>
  <c r="W993" i="15"/>
  <c r="V993" i="15"/>
  <c r="U993" i="15"/>
  <c r="T993" i="15"/>
  <c r="S993" i="15"/>
  <c r="R993" i="15"/>
  <c r="Q993" i="15"/>
  <c r="P993" i="15"/>
  <c r="O993" i="15"/>
  <c r="N993" i="15"/>
  <c r="K991" i="15"/>
  <c r="BL991" i="15" s="1"/>
  <c r="N989" i="15"/>
  <c r="N986" i="15"/>
  <c r="N988" i="15" s="1"/>
  <c r="CB982" i="15"/>
  <c r="CA982" i="15"/>
  <c r="BZ982" i="15"/>
  <c r="BY982" i="15"/>
  <c r="BX982" i="15"/>
  <c r="BW982" i="15"/>
  <c r="BV982" i="15"/>
  <c r="BU982" i="15"/>
  <c r="BT982" i="15"/>
  <c r="BS982" i="15"/>
  <c r="BR982" i="15"/>
  <c r="BQ982" i="15"/>
  <c r="BP982" i="15"/>
  <c r="BO982" i="15"/>
  <c r="BN982" i="15"/>
  <c r="BI982" i="15"/>
  <c r="BH982" i="15"/>
  <c r="BG982" i="15"/>
  <c r="BF982" i="15"/>
  <c r="BE982" i="15"/>
  <c r="BD982" i="15"/>
  <c r="BC982" i="15"/>
  <c r="BB982" i="15"/>
  <c r="BA982" i="15"/>
  <c r="AZ982" i="15"/>
  <c r="AY982" i="15"/>
  <c r="AX982" i="15"/>
  <c r="AW982" i="15"/>
  <c r="AV982" i="15"/>
  <c r="AU982" i="15"/>
  <c r="AT982" i="15"/>
  <c r="AS982" i="15"/>
  <c r="AR982" i="15"/>
  <c r="AQ982" i="15"/>
  <c r="AP982" i="15"/>
  <c r="AO982" i="15"/>
  <c r="AN982" i="15"/>
  <c r="AM982" i="15"/>
  <c r="AL982" i="15"/>
  <c r="AK982" i="15"/>
  <c r="AJ982" i="15"/>
  <c r="AI982" i="15"/>
  <c r="AH982" i="15"/>
  <c r="AG982" i="15"/>
  <c r="AF982" i="15"/>
  <c r="AE982" i="15"/>
  <c r="AD982" i="15"/>
  <c r="AC982" i="15"/>
  <c r="AB982" i="15"/>
  <c r="AA982" i="15"/>
  <c r="Z982" i="15"/>
  <c r="Y982" i="15"/>
  <c r="X982" i="15"/>
  <c r="W982" i="15"/>
  <c r="V982" i="15"/>
  <c r="U982" i="15"/>
  <c r="T982" i="15"/>
  <c r="S982" i="15"/>
  <c r="R982" i="15"/>
  <c r="Q982" i="15"/>
  <c r="P982" i="15"/>
  <c r="O982" i="15"/>
  <c r="N982" i="15"/>
  <c r="BI980" i="15"/>
  <c r="BH980" i="15"/>
  <c r="BG980" i="15"/>
  <c r="BF980" i="15"/>
  <c r="BE980" i="15"/>
  <c r="BD980" i="15"/>
  <c r="BC980" i="15"/>
  <c r="BB980" i="15"/>
  <c r="BA980" i="15"/>
  <c r="AZ980" i="15"/>
  <c r="AY980" i="15"/>
  <c r="AX980" i="15"/>
  <c r="AW980" i="15"/>
  <c r="AV980" i="15"/>
  <c r="AU980" i="15"/>
  <c r="AT980" i="15"/>
  <c r="AS980" i="15"/>
  <c r="AR980" i="15"/>
  <c r="AQ980" i="15"/>
  <c r="AP980" i="15"/>
  <c r="AO980" i="15"/>
  <c r="AN980" i="15"/>
  <c r="AM980" i="15"/>
  <c r="AL980" i="15"/>
  <c r="AK980" i="15"/>
  <c r="AJ980" i="15"/>
  <c r="AI980" i="15"/>
  <c r="AH980" i="15"/>
  <c r="AG980" i="15"/>
  <c r="AF980" i="15"/>
  <c r="AE980" i="15"/>
  <c r="AD980" i="15"/>
  <c r="AC980" i="15"/>
  <c r="AB980" i="15"/>
  <c r="AA980" i="15"/>
  <c r="Z980" i="15"/>
  <c r="Y980" i="15"/>
  <c r="X980" i="15"/>
  <c r="W980" i="15"/>
  <c r="V980" i="15"/>
  <c r="U980" i="15"/>
  <c r="T980" i="15"/>
  <c r="S980" i="15"/>
  <c r="R980" i="15"/>
  <c r="Q980" i="15"/>
  <c r="P980" i="15"/>
  <c r="O980" i="15"/>
  <c r="N980" i="15"/>
  <c r="K978" i="15"/>
  <c r="BL978" i="15" s="1"/>
  <c r="N976" i="15"/>
  <c r="N973" i="15"/>
  <c r="N975" i="15" s="1"/>
  <c r="CB969" i="15"/>
  <c r="CA969" i="15"/>
  <c r="BZ969" i="15"/>
  <c r="BY969" i="15"/>
  <c r="BX969" i="15"/>
  <c r="BW969" i="15"/>
  <c r="BV969" i="15"/>
  <c r="BU969" i="15"/>
  <c r="BT969" i="15"/>
  <c r="BS969" i="15"/>
  <c r="BR969" i="15"/>
  <c r="BQ969" i="15"/>
  <c r="BP969" i="15"/>
  <c r="BO969" i="15"/>
  <c r="BN969" i="15"/>
  <c r="BI969" i="15"/>
  <c r="BH969" i="15"/>
  <c r="BG969" i="15"/>
  <c r="BF969" i="15"/>
  <c r="BE969" i="15"/>
  <c r="BD969" i="15"/>
  <c r="BC969" i="15"/>
  <c r="BB969" i="15"/>
  <c r="BA969" i="15"/>
  <c r="AZ969" i="15"/>
  <c r="AY969" i="15"/>
  <c r="AX969" i="15"/>
  <c r="AW969" i="15"/>
  <c r="AV969" i="15"/>
  <c r="AU969" i="15"/>
  <c r="AT969" i="15"/>
  <c r="AS969" i="15"/>
  <c r="AR969" i="15"/>
  <c r="AQ969" i="15"/>
  <c r="AP969" i="15"/>
  <c r="AO969" i="15"/>
  <c r="AN969" i="15"/>
  <c r="AM969" i="15"/>
  <c r="AL969" i="15"/>
  <c r="AK969" i="15"/>
  <c r="AJ969" i="15"/>
  <c r="AI969" i="15"/>
  <c r="AH969" i="15"/>
  <c r="AG969" i="15"/>
  <c r="AF969" i="15"/>
  <c r="AE969" i="15"/>
  <c r="AD969" i="15"/>
  <c r="AC969" i="15"/>
  <c r="AB969" i="15"/>
  <c r="AA969" i="15"/>
  <c r="Z969" i="15"/>
  <c r="Y969" i="15"/>
  <c r="X969" i="15"/>
  <c r="W969" i="15"/>
  <c r="V969" i="15"/>
  <c r="U969" i="15"/>
  <c r="T969" i="15"/>
  <c r="S969" i="15"/>
  <c r="R969" i="15"/>
  <c r="Q969" i="15"/>
  <c r="P969" i="15"/>
  <c r="O969" i="15"/>
  <c r="N969" i="15"/>
  <c r="BI967" i="15"/>
  <c r="BH967" i="15"/>
  <c r="BG967" i="15"/>
  <c r="BF967" i="15"/>
  <c r="BE967" i="15"/>
  <c r="BD967" i="15"/>
  <c r="BC967" i="15"/>
  <c r="BB967" i="15"/>
  <c r="BA967" i="15"/>
  <c r="AZ967" i="15"/>
  <c r="AY967" i="15"/>
  <c r="AX967" i="15"/>
  <c r="AW967" i="15"/>
  <c r="AV967" i="15"/>
  <c r="AU967" i="15"/>
  <c r="AT967" i="15"/>
  <c r="AS967" i="15"/>
  <c r="AR967" i="15"/>
  <c r="AQ967" i="15"/>
  <c r="AP967" i="15"/>
  <c r="AO967" i="15"/>
  <c r="AN967" i="15"/>
  <c r="AM967" i="15"/>
  <c r="AL967" i="15"/>
  <c r="AK967" i="15"/>
  <c r="AJ967" i="15"/>
  <c r="AI967" i="15"/>
  <c r="AH967" i="15"/>
  <c r="AG967" i="15"/>
  <c r="AF967" i="15"/>
  <c r="AE967" i="15"/>
  <c r="AD967" i="15"/>
  <c r="AC967" i="15"/>
  <c r="AB967" i="15"/>
  <c r="AA967" i="15"/>
  <c r="Z967" i="15"/>
  <c r="Y967" i="15"/>
  <c r="X967" i="15"/>
  <c r="W967" i="15"/>
  <c r="V967" i="15"/>
  <c r="U967" i="15"/>
  <c r="T967" i="15"/>
  <c r="S967" i="15"/>
  <c r="R967" i="15"/>
  <c r="Q967" i="15"/>
  <c r="P967" i="15"/>
  <c r="O967" i="15"/>
  <c r="N967" i="15"/>
  <c r="N968" i="15" s="1"/>
  <c r="K965" i="15"/>
  <c r="BL965" i="15" s="1"/>
  <c r="N963" i="15"/>
  <c r="N960" i="15"/>
  <c r="N962" i="15" s="1"/>
  <c r="CB956" i="15"/>
  <c r="CA956" i="15"/>
  <c r="BZ956" i="15"/>
  <c r="BY956" i="15"/>
  <c r="BX956" i="15"/>
  <c r="BW956" i="15"/>
  <c r="BV956" i="15"/>
  <c r="BU956" i="15"/>
  <c r="BT956" i="15"/>
  <c r="BS956" i="15"/>
  <c r="BR956" i="15"/>
  <c r="BQ956" i="15"/>
  <c r="BP956" i="15"/>
  <c r="BO956" i="15"/>
  <c r="BN956" i="15"/>
  <c r="BI956" i="15"/>
  <c r="BH956" i="15"/>
  <c r="BG956" i="15"/>
  <c r="BF956" i="15"/>
  <c r="BE956" i="15"/>
  <c r="BD956" i="15"/>
  <c r="BC956" i="15"/>
  <c r="BB956" i="15"/>
  <c r="BA956" i="15"/>
  <c r="AZ956" i="15"/>
  <c r="AY956" i="15"/>
  <c r="AX956" i="15"/>
  <c r="AW956" i="15"/>
  <c r="AV956" i="15"/>
  <c r="AU956" i="15"/>
  <c r="AT956" i="15"/>
  <c r="AS956" i="15"/>
  <c r="AR956" i="15"/>
  <c r="AQ956" i="15"/>
  <c r="AP956" i="15"/>
  <c r="AO956" i="15"/>
  <c r="AN956" i="15"/>
  <c r="AM956" i="15"/>
  <c r="AL956" i="15"/>
  <c r="AK956" i="15"/>
  <c r="AJ956" i="15"/>
  <c r="AI956" i="15"/>
  <c r="AH956" i="15"/>
  <c r="AG956" i="15"/>
  <c r="AF956" i="15"/>
  <c r="AE956" i="15"/>
  <c r="AD956" i="15"/>
  <c r="AC956" i="15"/>
  <c r="AB956" i="15"/>
  <c r="AA956" i="15"/>
  <c r="Z956" i="15"/>
  <c r="Y956" i="15"/>
  <c r="X956" i="15"/>
  <c r="W956" i="15"/>
  <c r="V956" i="15"/>
  <c r="U956" i="15"/>
  <c r="T956" i="15"/>
  <c r="S956" i="15"/>
  <c r="R956" i="15"/>
  <c r="Q956" i="15"/>
  <c r="P956" i="15"/>
  <c r="O956" i="15"/>
  <c r="N956" i="15"/>
  <c r="BI954" i="15"/>
  <c r="BH954" i="15"/>
  <c r="BG954" i="15"/>
  <c r="BF954" i="15"/>
  <c r="BE954" i="15"/>
  <c r="BD954" i="15"/>
  <c r="BC954" i="15"/>
  <c r="BB954" i="15"/>
  <c r="BA954" i="15"/>
  <c r="AZ954" i="15"/>
  <c r="AY954" i="15"/>
  <c r="AX954" i="15"/>
  <c r="AW954" i="15"/>
  <c r="AV954" i="15"/>
  <c r="AU954" i="15"/>
  <c r="AT954" i="15"/>
  <c r="AS954" i="15"/>
  <c r="AR954" i="15"/>
  <c r="AQ954" i="15"/>
  <c r="AP954" i="15"/>
  <c r="AO954" i="15"/>
  <c r="AN954" i="15"/>
  <c r="AM954" i="15"/>
  <c r="AL954" i="15"/>
  <c r="AK954" i="15"/>
  <c r="AJ954" i="15"/>
  <c r="AI954" i="15"/>
  <c r="AH954" i="15"/>
  <c r="AG954" i="15"/>
  <c r="AF954" i="15"/>
  <c r="AE954" i="15"/>
  <c r="AD954" i="15"/>
  <c r="AC954" i="15"/>
  <c r="AB954" i="15"/>
  <c r="AA954" i="15"/>
  <c r="Z954" i="15"/>
  <c r="Y954" i="15"/>
  <c r="X954" i="15"/>
  <c r="W954" i="15"/>
  <c r="V954" i="15"/>
  <c r="U954" i="15"/>
  <c r="T954" i="15"/>
  <c r="S954" i="15"/>
  <c r="R954" i="15"/>
  <c r="Q954" i="15"/>
  <c r="P954" i="15"/>
  <c r="O954" i="15"/>
  <c r="N954" i="15"/>
  <c r="N955" i="15" s="1"/>
  <c r="K952" i="15"/>
  <c r="BL952" i="15" s="1"/>
  <c r="N950" i="15"/>
  <c r="N947" i="15"/>
  <c r="N949" i="15" s="1"/>
  <c r="CB943" i="15"/>
  <c r="CA943" i="15"/>
  <c r="BZ943" i="15"/>
  <c r="BY943" i="15"/>
  <c r="BX943" i="15"/>
  <c r="BW943" i="15"/>
  <c r="BV943" i="15"/>
  <c r="BU943" i="15"/>
  <c r="BT943" i="15"/>
  <c r="BS943" i="15"/>
  <c r="BR943" i="15"/>
  <c r="BQ943" i="15"/>
  <c r="BP943" i="15"/>
  <c r="BO943" i="15"/>
  <c r="BN943" i="15"/>
  <c r="BI943" i="15"/>
  <c r="BH943" i="15"/>
  <c r="BG943" i="15"/>
  <c r="BF943" i="15"/>
  <c r="BE943" i="15"/>
  <c r="BD943" i="15"/>
  <c r="BC943" i="15"/>
  <c r="BB943" i="15"/>
  <c r="BA943" i="15"/>
  <c r="AZ943" i="15"/>
  <c r="AY943" i="15"/>
  <c r="AX943" i="15"/>
  <c r="AW943" i="15"/>
  <c r="AV943" i="15"/>
  <c r="AU943" i="15"/>
  <c r="AT943" i="15"/>
  <c r="AS943" i="15"/>
  <c r="AR943" i="15"/>
  <c r="AQ943" i="15"/>
  <c r="AP943" i="15"/>
  <c r="AO943" i="15"/>
  <c r="AN943" i="15"/>
  <c r="AM943" i="15"/>
  <c r="AL943" i="15"/>
  <c r="AK943" i="15"/>
  <c r="AJ943" i="15"/>
  <c r="AI943" i="15"/>
  <c r="AH943" i="15"/>
  <c r="AG943" i="15"/>
  <c r="AF943" i="15"/>
  <c r="AE943" i="15"/>
  <c r="AD943" i="15"/>
  <c r="AC943" i="15"/>
  <c r="AB943" i="15"/>
  <c r="AA943" i="15"/>
  <c r="Z943" i="15"/>
  <c r="Y943" i="15"/>
  <c r="X943" i="15"/>
  <c r="W943" i="15"/>
  <c r="V943" i="15"/>
  <c r="U943" i="15"/>
  <c r="T943" i="15"/>
  <c r="S943" i="15"/>
  <c r="R943" i="15"/>
  <c r="Q943" i="15"/>
  <c r="P943" i="15"/>
  <c r="O943" i="15"/>
  <c r="N943" i="15"/>
  <c r="BI941" i="15"/>
  <c r="BH941" i="15"/>
  <c r="BG941" i="15"/>
  <c r="BF941" i="15"/>
  <c r="BE941" i="15"/>
  <c r="BD941" i="15"/>
  <c r="BC941" i="15"/>
  <c r="BB941" i="15"/>
  <c r="BA941" i="15"/>
  <c r="AZ941" i="15"/>
  <c r="AY941" i="15"/>
  <c r="AX941" i="15"/>
  <c r="AW941" i="15"/>
  <c r="AV941" i="15"/>
  <c r="AU941" i="15"/>
  <c r="AT941" i="15"/>
  <c r="AS941" i="15"/>
  <c r="AR941" i="15"/>
  <c r="AQ941" i="15"/>
  <c r="AP941" i="15"/>
  <c r="AO941" i="15"/>
  <c r="AN941" i="15"/>
  <c r="AM941" i="15"/>
  <c r="AL941" i="15"/>
  <c r="AK941" i="15"/>
  <c r="AJ941" i="15"/>
  <c r="AI941" i="15"/>
  <c r="AH941" i="15"/>
  <c r="AG941" i="15"/>
  <c r="AF941" i="15"/>
  <c r="AE941" i="15"/>
  <c r="AD941" i="15"/>
  <c r="AC941" i="15"/>
  <c r="AB941" i="15"/>
  <c r="AA941" i="15"/>
  <c r="Z941" i="15"/>
  <c r="Y941" i="15"/>
  <c r="X941" i="15"/>
  <c r="W941" i="15"/>
  <c r="V941" i="15"/>
  <c r="U941" i="15"/>
  <c r="T941" i="15"/>
  <c r="S941" i="15"/>
  <c r="R941" i="15"/>
  <c r="Q941" i="15"/>
  <c r="P941" i="15"/>
  <c r="O941" i="15"/>
  <c r="N941" i="15"/>
  <c r="N942" i="15" s="1"/>
  <c r="K939" i="15"/>
  <c r="BL939" i="15" s="1"/>
  <c r="N937" i="15"/>
  <c r="N934" i="15"/>
  <c r="N936" i="15" s="1"/>
  <c r="CB930" i="15"/>
  <c r="CA930" i="15"/>
  <c r="BZ930" i="15"/>
  <c r="BY930" i="15"/>
  <c r="BX930" i="15"/>
  <c r="BW930" i="15"/>
  <c r="BV930" i="15"/>
  <c r="BU930" i="15"/>
  <c r="BT930" i="15"/>
  <c r="BS930" i="15"/>
  <c r="BR930" i="15"/>
  <c r="BQ930" i="15"/>
  <c r="BP930" i="15"/>
  <c r="BO930" i="15"/>
  <c r="BN930" i="15"/>
  <c r="BI930" i="15"/>
  <c r="BH930" i="15"/>
  <c r="BG930" i="15"/>
  <c r="BF930" i="15"/>
  <c r="BE930" i="15"/>
  <c r="BD930" i="15"/>
  <c r="BC930" i="15"/>
  <c r="BB930" i="15"/>
  <c r="BA930" i="15"/>
  <c r="AZ930" i="15"/>
  <c r="AY930" i="15"/>
  <c r="AX930" i="15"/>
  <c r="AW930" i="15"/>
  <c r="AV930" i="15"/>
  <c r="AU930" i="15"/>
  <c r="AT930" i="15"/>
  <c r="AS930" i="15"/>
  <c r="AR930" i="15"/>
  <c r="AQ930" i="15"/>
  <c r="AP930" i="15"/>
  <c r="AO930" i="15"/>
  <c r="AN930" i="15"/>
  <c r="AM930" i="15"/>
  <c r="AL930" i="15"/>
  <c r="AK930" i="15"/>
  <c r="AJ930" i="15"/>
  <c r="AI930" i="15"/>
  <c r="AH930" i="15"/>
  <c r="AG930" i="15"/>
  <c r="AF930" i="15"/>
  <c r="AE930" i="15"/>
  <c r="AD930" i="15"/>
  <c r="AC930" i="15"/>
  <c r="AB930" i="15"/>
  <c r="AA930" i="15"/>
  <c r="Z930" i="15"/>
  <c r="Y930" i="15"/>
  <c r="X930" i="15"/>
  <c r="W930" i="15"/>
  <c r="V930" i="15"/>
  <c r="U930" i="15"/>
  <c r="T930" i="15"/>
  <c r="S930" i="15"/>
  <c r="R930" i="15"/>
  <c r="Q930" i="15"/>
  <c r="P930" i="15"/>
  <c r="O930" i="15"/>
  <c r="N930" i="15"/>
  <c r="BI928" i="15"/>
  <c r="BH928" i="15"/>
  <c r="BG928" i="15"/>
  <c r="BF928" i="15"/>
  <c r="BE928" i="15"/>
  <c r="BD928" i="15"/>
  <c r="BC928" i="15"/>
  <c r="BB928" i="15"/>
  <c r="BA928" i="15"/>
  <c r="AZ928" i="15"/>
  <c r="AY928" i="15"/>
  <c r="AX928" i="15"/>
  <c r="AW928" i="15"/>
  <c r="AV928" i="15"/>
  <c r="AU928" i="15"/>
  <c r="AT928" i="15"/>
  <c r="AS928" i="15"/>
  <c r="AR928" i="15"/>
  <c r="AQ928" i="15"/>
  <c r="AP928" i="15"/>
  <c r="AO928" i="15"/>
  <c r="AN928" i="15"/>
  <c r="AM928" i="15"/>
  <c r="AL928" i="15"/>
  <c r="AK928" i="15"/>
  <c r="AJ928" i="15"/>
  <c r="AI928" i="15"/>
  <c r="AH928" i="15"/>
  <c r="AG928" i="15"/>
  <c r="AF928" i="15"/>
  <c r="AE928" i="15"/>
  <c r="AD928" i="15"/>
  <c r="AC928" i="15"/>
  <c r="AB928" i="15"/>
  <c r="AA928" i="15"/>
  <c r="Z928" i="15"/>
  <c r="Y928" i="15"/>
  <c r="X928" i="15"/>
  <c r="W928" i="15"/>
  <c r="V928" i="15"/>
  <c r="U928" i="15"/>
  <c r="T928" i="15"/>
  <c r="S928" i="15"/>
  <c r="R928" i="15"/>
  <c r="Q928" i="15"/>
  <c r="P928" i="15"/>
  <c r="O928" i="15"/>
  <c r="N928" i="15"/>
  <c r="N929" i="15" s="1"/>
  <c r="K926" i="15"/>
  <c r="BL926" i="15" s="1"/>
  <c r="N924" i="15"/>
  <c r="N921" i="15"/>
  <c r="N923" i="15" s="1"/>
  <c r="CB917" i="15"/>
  <c r="CA917" i="15"/>
  <c r="BZ917" i="15"/>
  <c r="BY917" i="15"/>
  <c r="BX917" i="15"/>
  <c r="BW917" i="15"/>
  <c r="BV917" i="15"/>
  <c r="BU917" i="15"/>
  <c r="BT917" i="15"/>
  <c r="BS917" i="15"/>
  <c r="BR917" i="15"/>
  <c r="BQ917" i="15"/>
  <c r="BP917" i="15"/>
  <c r="BO917" i="15"/>
  <c r="BN917" i="15"/>
  <c r="BI917" i="15"/>
  <c r="BH917" i="15"/>
  <c r="BG917" i="15"/>
  <c r="BF917" i="15"/>
  <c r="BE917" i="15"/>
  <c r="BD917" i="15"/>
  <c r="BC917" i="15"/>
  <c r="BB917" i="15"/>
  <c r="BA917" i="15"/>
  <c r="AZ917" i="15"/>
  <c r="AY917" i="15"/>
  <c r="AX917" i="15"/>
  <c r="AW917" i="15"/>
  <c r="AV917" i="15"/>
  <c r="AU917" i="15"/>
  <c r="AT917" i="15"/>
  <c r="AS917" i="15"/>
  <c r="AR917" i="15"/>
  <c r="AQ917" i="15"/>
  <c r="AP917" i="15"/>
  <c r="AO917" i="15"/>
  <c r="AN917" i="15"/>
  <c r="AM917" i="15"/>
  <c r="AL917" i="15"/>
  <c r="AK917" i="15"/>
  <c r="AJ917" i="15"/>
  <c r="AI917" i="15"/>
  <c r="AH917" i="15"/>
  <c r="AG917" i="15"/>
  <c r="AF917" i="15"/>
  <c r="AE917" i="15"/>
  <c r="AD917" i="15"/>
  <c r="AC917" i="15"/>
  <c r="AB917" i="15"/>
  <c r="AA917" i="15"/>
  <c r="Z917" i="15"/>
  <c r="Y917" i="15"/>
  <c r="X917" i="15"/>
  <c r="W917" i="15"/>
  <c r="V917" i="15"/>
  <c r="U917" i="15"/>
  <c r="T917" i="15"/>
  <c r="S917" i="15"/>
  <c r="R917" i="15"/>
  <c r="Q917" i="15"/>
  <c r="P917" i="15"/>
  <c r="O917" i="15"/>
  <c r="N917" i="15"/>
  <c r="BI915" i="15"/>
  <c r="BH915" i="15"/>
  <c r="BG915" i="15"/>
  <c r="BF915" i="15"/>
  <c r="BE915" i="15"/>
  <c r="BD915" i="15"/>
  <c r="BC915" i="15"/>
  <c r="BB915" i="15"/>
  <c r="BA915" i="15"/>
  <c r="AZ915" i="15"/>
  <c r="AY915" i="15"/>
  <c r="AX915" i="15"/>
  <c r="AW915" i="15"/>
  <c r="AV915" i="15"/>
  <c r="AU915" i="15"/>
  <c r="AT915" i="15"/>
  <c r="AS915" i="15"/>
  <c r="AR915" i="15"/>
  <c r="AQ915" i="15"/>
  <c r="AP915" i="15"/>
  <c r="AO915" i="15"/>
  <c r="AN915" i="15"/>
  <c r="AM915" i="15"/>
  <c r="AL915" i="15"/>
  <c r="AK915" i="15"/>
  <c r="AJ915" i="15"/>
  <c r="AI915" i="15"/>
  <c r="AH915" i="15"/>
  <c r="AG915" i="15"/>
  <c r="AF915" i="15"/>
  <c r="AE915" i="15"/>
  <c r="AD915" i="15"/>
  <c r="AC915" i="15"/>
  <c r="AB915" i="15"/>
  <c r="AA915" i="15"/>
  <c r="Z915" i="15"/>
  <c r="Y915" i="15"/>
  <c r="X915" i="15"/>
  <c r="W915" i="15"/>
  <c r="V915" i="15"/>
  <c r="U915" i="15"/>
  <c r="T915" i="15"/>
  <c r="S915" i="15"/>
  <c r="R915" i="15"/>
  <c r="Q915" i="15"/>
  <c r="P915" i="15"/>
  <c r="O915" i="15"/>
  <c r="N915" i="15"/>
  <c r="N916" i="15" s="1"/>
  <c r="K913" i="15"/>
  <c r="BL913" i="15" s="1"/>
  <c r="N911" i="15"/>
  <c r="N908" i="15"/>
  <c r="N910" i="15" s="1"/>
  <c r="CB904" i="15"/>
  <c r="CA904" i="15"/>
  <c r="BZ904" i="15"/>
  <c r="BY904" i="15"/>
  <c r="BX904" i="15"/>
  <c r="BW904" i="15"/>
  <c r="BV904" i="15"/>
  <c r="BU904" i="15"/>
  <c r="BT904" i="15"/>
  <c r="BS904" i="15"/>
  <c r="BR904" i="15"/>
  <c r="BQ904" i="15"/>
  <c r="BP904" i="15"/>
  <c r="BO904" i="15"/>
  <c r="BN904" i="15"/>
  <c r="BI904" i="15"/>
  <c r="BH904" i="15"/>
  <c r="BG904" i="15"/>
  <c r="BF904" i="15"/>
  <c r="BE904" i="15"/>
  <c r="BD904" i="15"/>
  <c r="BC904" i="15"/>
  <c r="BB904" i="15"/>
  <c r="BA904" i="15"/>
  <c r="AZ904" i="15"/>
  <c r="AY904" i="15"/>
  <c r="AX904" i="15"/>
  <c r="AW904" i="15"/>
  <c r="AV904" i="15"/>
  <c r="AU904" i="15"/>
  <c r="AT904" i="15"/>
  <c r="AS904" i="15"/>
  <c r="AR904" i="15"/>
  <c r="AQ904" i="15"/>
  <c r="AP904" i="15"/>
  <c r="AO904" i="15"/>
  <c r="AN904" i="15"/>
  <c r="AM904" i="15"/>
  <c r="AL904" i="15"/>
  <c r="AK904" i="15"/>
  <c r="AJ904" i="15"/>
  <c r="AI904" i="15"/>
  <c r="AH904" i="15"/>
  <c r="AG904" i="15"/>
  <c r="AF904" i="15"/>
  <c r="AE904" i="15"/>
  <c r="AD904" i="15"/>
  <c r="AC904" i="15"/>
  <c r="AB904" i="15"/>
  <c r="AA904" i="15"/>
  <c r="Z904" i="15"/>
  <c r="Y904" i="15"/>
  <c r="X904" i="15"/>
  <c r="W904" i="15"/>
  <c r="V904" i="15"/>
  <c r="U904" i="15"/>
  <c r="T904" i="15"/>
  <c r="S904" i="15"/>
  <c r="R904" i="15"/>
  <c r="Q904" i="15"/>
  <c r="P904" i="15"/>
  <c r="O904" i="15"/>
  <c r="N904" i="15"/>
  <c r="BI902" i="15"/>
  <c r="BH902" i="15"/>
  <c r="BG902" i="15"/>
  <c r="BF902" i="15"/>
  <c r="BE902" i="15"/>
  <c r="BD902" i="15"/>
  <c r="BC902" i="15"/>
  <c r="BB902" i="15"/>
  <c r="BA902" i="15"/>
  <c r="AZ902" i="15"/>
  <c r="AY902" i="15"/>
  <c r="AX902" i="15"/>
  <c r="AW902" i="15"/>
  <c r="AV902" i="15"/>
  <c r="AU902" i="15"/>
  <c r="AT902" i="15"/>
  <c r="AS902" i="15"/>
  <c r="AR902" i="15"/>
  <c r="AQ902" i="15"/>
  <c r="AP902" i="15"/>
  <c r="AO902" i="15"/>
  <c r="AN902" i="15"/>
  <c r="AM902" i="15"/>
  <c r="AL902" i="15"/>
  <c r="AK902" i="15"/>
  <c r="AJ902" i="15"/>
  <c r="AI902" i="15"/>
  <c r="AH902" i="15"/>
  <c r="AG902" i="15"/>
  <c r="AF902" i="15"/>
  <c r="AE902" i="15"/>
  <c r="AD902" i="15"/>
  <c r="AC902" i="15"/>
  <c r="AB902" i="15"/>
  <c r="AA902" i="15"/>
  <c r="Z902" i="15"/>
  <c r="Y902" i="15"/>
  <c r="X902" i="15"/>
  <c r="W902" i="15"/>
  <c r="V902" i="15"/>
  <c r="U902" i="15"/>
  <c r="T902" i="15"/>
  <c r="S902" i="15"/>
  <c r="R902" i="15"/>
  <c r="Q902" i="15"/>
  <c r="P902" i="15"/>
  <c r="O902" i="15"/>
  <c r="N902" i="15"/>
  <c r="N903" i="15" s="1"/>
  <c r="K900" i="15"/>
  <c r="BL900" i="15" s="1"/>
  <c r="N898" i="15"/>
  <c r="N895" i="15"/>
  <c r="N897" i="15" s="1"/>
  <c r="CB891" i="15"/>
  <c r="CA891" i="15"/>
  <c r="BZ891" i="15"/>
  <c r="BY891" i="15"/>
  <c r="BX891" i="15"/>
  <c r="BW891" i="15"/>
  <c r="BV891" i="15"/>
  <c r="BU891" i="15"/>
  <c r="BT891" i="15"/>
  <c r="BS891" i="15"/>
  <c r="BR891" i="15"/>
  <c r="BQ891" i="15"/>
  <c r="BP891" i="15"/>
  <c r="BO891" i="15"/>
  <c r="BN891" i="15"/>
  <c r="BI891" i="15"/>
  <c r="BH891" i="15"/>
  <c r="BG891" i="15"/>
  <c r="BF891" i="15"/>
  <c r="BE891" i="15"/>
  <c r="BD891" i="15"/>
  <c r="BC891" i="15"/>
  <c r="BB891" i="15"/>
  <c r="BA891" i="15"/>
  <c r="AZ891" i="15"/>
  <c r="AY891" i="15"/>
  <c r="AX891" i="15"/>
  <c r="AW891" i="15"/>
  <c r="AV891" i="15"/>
  <c r="AU891" i="15"/>
  <c r="AT891" i="15"/>
  <c r="AS891" i="15"/>
  <c r="AR891" i="15"/>
  <c r="AQ891" i="15"/>
  <c r="AP891" i="15"/>
  <c r="AO891" i="15"/>
  <c r="AN891" i="15"/>
  <c r="AM891" i="15"/>
  <c r="AL891" i="15"/>
  <c r="AK891" i="15"/>
  <c r="AJ891" i="15"/>
  <c r="AI891" i="15"/>
  <c r="AH891" i="15"/>
  <c r="AG891" i="15"/>
  <c r="AF891" i="15"/>
  <c r="AE891" i="15"/>
  <c r="AD891" i="15"/>
  <c r="AC891" i="15"/>
  <c r="AB891" i="15"/>
  <c r="AA891" i="15"/>
  <c r="Z891" i="15"/>
  <c r="Y891" i="15"/>
  <c r="X891" i="15"/>
  <c r="W891" i="15"/>
  <c r="V891" i="15"/>
  <c r="U891" i="15"/>
  <c r="T891" i="15"/>
  <c r="S891" i="15"/>
  <c r="R891" i="15"/>
  <c r="Q891" i="15"/>
  <c r="P891" i="15"/>
  <c r="O891" i="15"/>
  <c r="N891" i="15"/>
  <c r="BI889" i="15"/>
  <c r="BH889" i="15"/>
  <c r="BG889" i="15"/>
  <c r="BF889" i="15"/>
  <c r="BE889" i="15"/>
  <c r="BD889" i="15"/>
  <c r="BC889" i="15"/>
  <c r="BB889" i="15"/>
  <c r="BA889" i="15"/>
  <c r="AZ889" i="15"/>
  <c r="AY889" i="15"/>
  <c r="AX889" i="15"/>
  <c r="AW889" i="15"/>
  <c r="AV889" i="15"/>
  <c r="AU889" i="15"/>
  <c r="AT889" i="15"/>
  <c r="AS889" i="15"/>
  <c r="AR889" i="15"/>
  <c r="AQ889" i="15"/>
  <c r="AP889" i="15"/>
  <c r="AO889" i="15"/>
  <c r="AN889" i="15"/>
  <c r="AM889" i="15"/>
  <c r="AL889" i="15"/>
  <c r="AK889" i="15"/>
  <c r="AJ889" i="15"/>
  <c r="AI889" i="15"/>
  <c r="AH889" i="15"/>
  <c r="AG889" i="15"/>
  <c r="AF889" i="15"/>
  <c r="AE889" i="15"/>
  <c r="AD889" i="15"/>
  <c r="AC889" i="15"/>
  <c r="AB889" i="15"/>
  <c r="AA889" i="15"/>
  <c r="Z889" i="15"/>
  <c r="Y889" i="15"/>
  <c r="X889" i="15"/>
  <c r="W889" i="15"/>
  <c r="V889" i="15"/>
  <c r="U889" i="15"/>
  <c r="T889" i="15"/>
  <c r="S889" i="15"/>
  <c r="R889" i="15"/>
  <c r="Q889" i="15"/>
  <c r="P889" i="15"/>
  <c r="O889" i="15"/>
  <c r="N889" i="15"/>
  <c r="N890" i="15" s="1"/>
  <c r="K887" i="15"/>
  <c r="BL887" i="15" s="1"/>
  <c r="N885" i="15"/>
  <c r="N882" i="15"/>
  <c r="N884" i="15" s="1"/>
  <c r="CB878" i="15"/>
  <c r="CA878" i="15"/>
  <c r="BZ878" i="15"/>
  <c r="BY878" i="15"/>
  <c r="BX878" i="15"/>
  <c r="BW878" i="15"/>
  <c r="BV878" i="15"/>
  <c r="BU878" i="15"/>
  <c r="BT878" i="15"/>
  <c r="BS878" i="15"/>
  <c r="BR878" i="15"/>
  <c r="BQ878" i="15"/>
  <c r="BP878" i="15"/>
  <c r="BO878" i="15"/>
  <c r="BN878" i="15"/>
  <c r="BI878" i="15"/>
  <c r="BH878" i="15"/>
  <c r="BG878" i="15"/>
  <c r="BF878" i="15"/>
  <c r="BE878" i="15"/>
  <c r="BD878" i="15"/>
  <c r="BC878" i="15"/>
  <c r="BB878" i="15"/>
  <c r="BA878" i="15"/>
  <c r="AZ878" i="15"/>
  <c r="AY878" i="15"/>
  <c r="AX878" i="15"/>
  <c r="AW878" i="15"/>
  <c r="AV878" i="15"/>
  <c r="AU878" i="15"/>
  <c r="AT878" i="15"/>
  <c r="AS878" i="15"/>
  <c r="AR878" i="15"/>
  <c r="AQ878" i="15"/>
  <c r="AP878" i="15"/>
  <c r="AO878" i="15"/>
  <c r="AN878" i="15"/>
  <c r="AM878" i="15"/>
  <c r="AL878" i="15"/>
  <c r="AK878" i="15"/>
  <c r="AJ878" i="15"/>
  <c r="AI878" i="15"/>
  <c r="AH878" i="15"/>
  <c r="AG878" i="15"/>
  <c r="AF878" i="15"/>
  <c r="AE878" i="15"/>
  <c r="AD878" i="15"/>
  <c r="AC878" i="15"/>
  <c r="AB878" i="15"/>
  <c r="AA878" i="15"/>
  <c r="Z878" i="15"/>
  <c r="Y878" i="15"/>
  <c r="X878" i="15"/>
  <c r="W878" i="15"/>
  <c r="V878" i="15"/>
  <c r="U878" i="15"/>
  <c r="T878" i="15"/>
  <c r="S878" i="15"/>
  <c r="R878" i="15"/>
  <c r="Q878" i="15"/>
  <c r="P878" i="15"/>
  <c r="O878" i="15"/>
  <c r="N878" i="15"/>
  <c r="N879" i="15" s="1"/>
  <c r="BI876" i="15"/>
  <c r="BH876" i="15"/>
  <c r="BG876" i="15"/>
  <c r="BF876" i="15"/>
  <c r="BE876" i="15"/>
  <c r="BD876" i="15"/>
  <c r="BC876" i="15"/>
  <c r="BB876" i="15"/>
  <c r="BA876" i="15"/>
  <c r="AZ876" i="15"/>
  <c r="AY876" i="15"/>
  <c r="AX876" i="15"/>
  <c r="AW876" i="15"/>
  <c r="AV876" i="15"/>
  <c r="AU876" i="15"/>
  <c r="AT876" i="15"/>
  <c r="AS876" i="15"/>
  <c r="AR876" i="15"/>
  <c r="AQ876" i="15"/>
  <c r="AP876" i="15"/>
  <c r="AO876" i="15"/>
  <c r="AN876" i="15"/>
  <c r="AM876" i="15"/>
  <c r="AL876" i="15"/>
  <c r="AK876" i="15"/>
  <c r="AJ876" i="15"/>
  <c r="AI876" i="15"/>
  <c r="AH876" i="15"/>
  <c r="AG876" i="15"/>
  <c r="AF876" i="15"/>
  <c r="AE876" i="15"/>
  <c r="AD876" i="15"/>
  <c r="AC876" i="15"/>
  <c r="AB876" i="15"/>
  <c r="AA876" i="15"/>
  <c r="Z876" i="15"/>
  <c r="Y876" i="15"/>
  <c r="X876" i="15"/>
  <c r="W876" i="15"/>
  <c r="V876" i="15"/>
  <c r="U876" i="15"/>
  <c r="T876" i="15"/>
  <c r="S876" i="15"/>
  <c r="R876" i="15"/>
  <c r="Q876" i="15"/>
  <c r="P876" i="15"/>
  <c r="O876" i="15"/>
  <c r="N876" i="15"/>
  <c r="N877" i="15" s="1"/>
  <c r="K874" i="15"/>
  <c r="BL874" i="15" s="1"/>
  <c r="N872" i="15"/>
  <c r="N869" i="15"/>
  <c r="O869" i="15" s="1"/>
  <c r="CB865" i="15"/>
  <c r="CA865" i="15"/>
  <c r="BZ865" i="15"/>
  <c r="BY865" i="15"/>
  <c r="BX865" i="15"/>
  <c r="BW865" i="15"/>
  <c r="BV865" i="15"/>
  <c r="BU865" i="15"/>
  <c r="BT865" i="15"/>
  <c r="BS865" i="15"/>
  <c r="BR865" i="15"/>
  <c r="BQ865" i="15"/>
  <c r="BP865" i="15"/>
  <c r="BO865" i="15"/>
  <c r="BN865" i="15"/>
  <c r="BI865" i="15"/>
  <c r="BH865" i="15"/>
  <c r="BG865" i="15"/>
  <c r="BF865" i="15"/>
  <c r="BE865" i="15"/>
  <c r="BD865" i="15"/>
  <c r="BC865" i="15"/>
  <c r="BB865" i="15"/>
  <c r="BA865" i="15"/>
  <c r="AZ865" i="15"/>
  <c r="AY865" i="15"/>
  <c r="AX865" i="15"/>
  <c r="AW865" i="15"/>
  <c r="AV865" i="15"/>
  <c r="AU865" i="15"/>
  <c r="AT865" i="15"/>
  <c r="AS865" i="15"/>
  <c r="AR865" i="15"/>
  <c r="AQ865" i="15"/>
  <c r="AP865" i="15"/>
  <c r="AO865" i="15"/>
  <c r="AN865" i="15"/>
  <c r="AM865" i="15"/>
  <c r="AL865" i="15"/>
  <c r="AK865" i="15"/>
  <c r="AJ865" i="15"/>
  <c r="AI865" i="15"/>
  <c r="AH865" i="15"/>
  <c r="AG865" i="15"/>
  <c r="AF865" i="15"/>
  <c r="AE865" i="15"/>
  <c r="AD865" i="15"/>
  <c r="AC865" i="15"/>
  <c r="AB865" i="15"/>
  <c r="AA865" i="15"/>
  <c r="Z865" i="15"/>
  <c r="Y865" i="15"/>
  <c r="X865" i="15"/>
  <c r="W865" i="15"/>
  <c r="V865" i="15"/>
  <c r="U865" i="15"/>
  <c r="T865" i="15"/>
  <c r="S865" i="15"/>
  <c r="R865" i="15"/>
  <c r="Q865" i="15"/>
  <c r="P865" i="15"/>
  <c r="O865" i="15"/>
  <c r="N865" i="15"/>
  <c r="N866" i="15" s="1"/>
  <c r="BI863" i="15"/>
  <c r="BH863" i="15"/>
  <c r="BG863" i="15"/>
  <c r="BF863" i="15"/>
  <c r="BE863" i="15"/>
  <c r="BD863" i="15"/>
  <c r="BC863" i="15"/>
  <c r="BB863" i="15"/>
  <c r="BA863" i="15"/>
  <c r="AZ863" i="15"/>
  <c r="AY863" i="15"/>
  <c r="AX863" i="15"/>
  <c r="AW863" i="15"/>
  <c r="AV863" i="15"/>
  <c r="AU863" i="15"/>
  <c r="AT863" i="15"/>
  <c r="AS863" i="15"/>
  <c r="AR863" i="15"/>
  <c r="AQ863" i="15"/>
  <c r="AP863" i="15"/>
  <c r="AO863" i="15"/>
  <c r="AN863" i="15"/>
  <c r="AM863" i="15"/>
  <c r="AL863" i="15"/>
  <c r="AK863" i="15"/>
  <c r="AJ863" i="15"/>
  <c r="AI863" i="15"/>
  <c r="AH863" i="15"/>
  <c r="AG863" i="15"/>
  <c r="AF863" i="15"/>
  <c r="AE863" i="15"/>
  <c r="AD863" i="15"/>
  <c r="AC863" i="15"/>
  <c r="AB863" i="15"/>
  <c r="AA863" i="15"/>
  <c r="Z863" i="15"/>
  <c r="Y863" i="15"/>
  <c r="X863" i="15"/>
  <c r="W863" i="15"/>
  <c r="V863" i="15"/>
  <c r="U863" i="15"/>
  <c r="T863" i="15"/>
  <c r="S863" i="15"/>
  <c r="R863" i="15"/>
  <c r="Q863" i="15"/>
  <c r="P863" i="15"/>
  <c r="O863" i="15"/>
  <c r="N863" i="15"/>
  <c r="N864" i="15" s="1"/>
  <c r="K861" i="15"/>
  <c r="BL861" i="15" s="1"/>
  <c r="N859" i="15"/>
  <c r="N856" i="15"/>
  <c r="N858" i="15" s="1"/>
  <c r="CB852" i="15"/>
  <c r="CA852" i="15"/>
  <c r="BZ852" i="15"/>
  <c r="BY852" i="15"/>
  <c r="BX852" i="15"/>
  <c r="BW852" i="15"/>
  <c r="BV852" i="15"/>
  <c r="BU852" i="15"/>
  <c r="BT852" i="15"/>
  <c r="BS852" i="15"/>
  <c r="BR852" i="15"/>
  <c r="BQ852" i="15"/>
  <c r="BP852" i="15"/>
  <c r="BO852" i="15"/>
  <c r="BN852" i="15"/>
  <c r="BI852" i="15"/>
  <c r="BH852" i="15"/>
  <c r="BG852" i="15"/>
  <c r="BF852" i="15"/>
  <c r="BE852" i="15"/>
  <c r="BD852" i="15"/>
  <c r="BC852" i="15"/>
  <c r="BB852" i="15"/>
  <c r="BA852" i="15"/>
  <c r="AZ852" i="15"/>
  <c r="AY852" i="15"/>
  <c r="AX852" i="15"/>
  <c r="AW852" i="15"/>
  <c r="AV852" i="15"/>
  <c r="AU852" i="15"/>
  <c r="AT852" i="15"/>
  <c r="AS852" i="15"/>
  <c r="AR852" i="15"/>
  <c r="AQ852" i="15"/>
  <c r="AP852" i="15"/>
  <c r="AO852" i="15"/>
  <c r="AN852" i="15"/>
  <c r="AM852" i="15"/>
  <c r="AL852" i="15"/>
  <c r="AK852" i="15"/>
  <c r="AJ852" i="15"/>
  <c r="AI852" i="15"/>
  <c r="AH852" i="15"/>
  <c r="AG852" i="15"/>
  <c r="AF852" i="15"/>
  <c r="AE852" i="15"/>
  <c r="AD852" i="15"/>
  <c r="AC852" i="15"/>
  <c r="AB852" i="15"/>
  <c r="AA852" i="15"/>
  <c r="Z852" i="15"/>
  <c r="Y852" i="15"/>
  <c r="X852" i="15"/>
  <c r="W852" i="15"/>
  <c r="V852" i="15"/>
  <c r="U852" i="15"/>
  <c r="T852" i="15"/>
  <c r="S852" i="15"/>
  <c r="R852" i="15"/>
  <c r="Q852" i="15"/>
  <c r="P852" i="15"/>
  <c r="O852" i="15"/>
  <c r="N852" i="15"/>
  <c r="BI850" i="15"/>
  <c r="BH850" i="15"/>
  <c r="BG850" i="15"/>
  <c r="BF850" i="15"/>
  <c r="BE850" i="15"/>
  <c r="BD850" i="15"/>
  <c r="BC850" i="15"/>
  <c r="BB850" i="15"/>
  <c r="BA850" i="15"/>
  <c r="AZ850" i="15"/>
  <c r="AY850" i="15"/>
  <c r="AX850" i="15"/>
  <c r="AW850" i="15"/>
  <c r="AV850" i="15"/>
  <c r="AU850" i="15"/>
  <c r="AT850" i="15"/>
  <c r="AS850" i="15"/>
  <c r="AR850" i="15"/>
  <c r="AQ850" i="15"/>
  <c r="AP850" i="15"/>
  <c r="AO850" i="15"/>
  <c r="AN850" i="15"/>
  <c r="AM850" i="15"/>
  <c r="AL850" i="15"/>
  <c r="AK850" i="15"/>
  <c r="AJ850" i="15"/>
  <c r="AI850" i="15"/>
  <c r="AH850" i="15"/>
  <c r="AG850" i="15"/>
  <c r="AF850" i="15"/>
  <c r="AE850" i="15"/>
  <c r="AD850" i="15"/>
  <c r="AC850" i="15"/>
  <c r="AB850" i="15"/>
  <c r="AA850" i="15"/>
  <c r="Z850" i="15"/>
  <c r="Y850" i="15"/>
  <c r="X850" i="15"/>
  <c r="W850" i="15"/>
  <c r="V850" i="15"/>
  <c r="U850" i="15"/>
  <c r="T850" i="15"/>
  <c r="S850" i="15"/>
  <c r="R850" i="15"/>
  <c r="Q850" i="15"/>
  <c r="P850" i="15"/>
  <c r="O850" i="15"/>
  <c r="N850" i="15"/>
  <c r="K848" i="15"/>
  <c r="BL848" i="15" s="1"/>
  <c r="N846" i="15"/>
  <c r="N843" i="15"/>
  <c r="O843" i="15" s="1"/>
  <c r="CB839" i="15"/>
  <c r="CA839" i="15"/>
  <c r="BZ839" i="15"/>
  <c r="BY839" i="15"/>
  <c r="BX839" i="15"/>
  <c r="BW839" i="15"/>
  <c r="BV839" i="15"/>
  <c r="BU839" i="15"/>
  <c r="BT839" i="15"/>
  <c r="BS839" i="15"/>
  <c r="BR839" i="15"/>
  <c r="BQ839" i="15"/>
  <c r="BP839" i="15"/>
  <c r="BO839" i="15"/>
  <c r="BN839" i="15"/>
  <c r="BI839" i="15"/>
  <c r="BH839" i="15"/>
  <c r="BG839" i="15"/>
  <c r="BF839" i="15"/>
  <c r="BE839" i="15"/>
  <c r="BD839" i="15"/>
  <c r="BC839" i="15"/>
  <c r="BB839" i="15"/>
  <c r="BA839" i="15"/>
  <c r="AZ839" i="15"/>
  <c r="AY839" i="15"/>
  <c r="AX839" i="15"/>
  <c r="AW839" i="15"/>
  <c r="AV839" i="15"/>
  <c r="AU839" i="15"/>
  <c r="AT839" i="15"/>
  <c r="AS839" i="15"/>
  <c r="AR839" i="15"/>
  <c r="AQ839" i="15"/>
  <c r="AP839" i="15"/>
  <c r="AO839" i="15"/>
  <c r="AN839" i="15"/>
  <c r="AM839" i="15"/>
  <c r="AL839" i="15"/>
  <c r="AK839" i="15"/>
  <c r="AJ839" i="15"/>
  <c r="AI839" i="15"/>
  <c r="AH839" i="15"/>
  <c r="AG839" i="15"/>
  <c r="AF839" i="15"/>
  <c r="AE839" i="15"/>
  <c r="AD839" i="15"/>
  <c r="AC839" i="15"/>
  <c r="AB839" i="15"/>
  <c r="AA839" i="15"/>
  <c r="Z839" i="15"/>
  <c r="Y839" i="15"/>
  <c r="X839" i="15"/>
  <c r="W839" i="15"/>
  <c r="V839" i="15"/>
  <c r="U839" i="15"/>
  <c r="T839" i="15"/>
  <c r="S839" i="15"/>
  <c r="R839" i="15"/>
  <c r="Q839" i="15"/>
  <c r="P839" i="15"/>
  <c r="O839" i="15"/>
  <c r="N839" i="15"/>
  <c r="N840" i="15" s="1"/>
  <c r="BI837" i="15"/>
  <c r="BH837" i="15"/>
  <c r="BG837" i="15"/>
  <c r="BF837" i="15"/>
  <c r="BE837" i="15"/>
  <c r="BD837" i="15"/>
  <c r="BC837" i="15"/>
  <c r="BB837" i="15"/>
  <c r="BA837" i="15"/>
  <c r="AZ837" i="15"/>
  <c r="AY837" i="15"/>
  <c r="AX837" i="15"/>
  <c r="AW837" i="15"/>
  <c r="AV837" i="15"/>
  <c r="AU837" i="15"/>
  <c r="AT837" i="15"/>
  <c r="AS837" i="15"/>
  <c r="AR837" i="15"/>
  <c r="AQ837" i="15"/>
  <c r="AP837" i="15"/>
  <c r="AO837" i="15"/>
  <c r="AN837" i="15"/>
  <c r="AM837" i="15"/>
  <c r="AL837" i="15"/>
  <c r="AK837" i="15"/>
  <c r="AJ837" i="15"/>
  <c r="AI837" i="15"/>
  <c r="AH837" i="15"/>
  <c r="AG837" i="15"/>
  <c r="AF837" i="15"/>
  <c r="AE837" i="15"/>
  <c r="AD837" i="15"/>
  <c r="AC837" i="15"/>
  <c r="AB837" i="15"/>
  <c r="AA837" i="15"/>
  <c r="Z837" i="15"/>
  <c r="Y837" i="15"/>
  <c r="X837" i="15"/>
  <c r="W837" i="15"/>
  <c r="V837" i="15"/>
  <c r="U837" i="15"/>
  <c r="T837" i="15"/>
  <c r="S837" i="15"/>
  <c r="R837" i="15"/>
  <c r="Q837" i="15"/>
  <c r="P837" i="15"/>
  <c r="O837" i="15"/>
  <c r="N837" i="15"/>
  <c r="K835" i="15"/>
  <c r="BL835" i="15" s="1"/>
  <c r="N833" i="15"/>
  <c r="N830" i="15"/>
  <c r="O830" i="15" s="1"/>
  <c r="CB826" i="15"/>
  <c r="CA826" i="15"/>
  <c r="BZ826" i="15"/>
  <c r="BY826" i="15"/>
  <c r="BX826" i="15"/>
  <c r="BW826" i="15"/>
  <c r="BV826" i="15"/>
  <c r="BU826" i="15"/>
  <c r="BT826" i="15"/>
  <c r="BS826" i="15"/>
  <c r="BR826" i="15"/>
  <c r="BQ826" i="15"/>
  <c r="BP826" i="15"/>
  <c r="BO826" i="15"/>
  <c r="BN826" i="15"/>
  <c r="BI826" i="15"/>
  <c r="BH826" i="15"/>
  <c r="BG826" i="15"/>
  <c r="BF826" i="15"/>
  <c r="BE826" i="15"/>
  <c r="BD826" i="15"/>
  <c r="BC826" i="15"/>
  <c r="BB826" i="15"/>
  <c r="BA826" i="15"/>
  <c r="AZ826" i="15"/>
  <c r="AY826" i="15"/>
  <c r="AX826" i="15"/>
  <c r="AW826" i="15"/>
  <c r="AV826" i="15"/>
  <c r="AU826" i="15"/>
  <c r="AT826" i="15"/>
  <c r="AS826" i="15"/>
  <c r="AR826" i="15"/>
  <c r="AQ826" i="15"/>
  <c r="AP826" i="15"/>
  <c r="AO826" i="15"/>
  <c r="AN826" i="15"/>
  <c r="AM826" i="15"/>
  <c r="AL826" i="15"/>
  <c r="AK826" i="15"/>
  <c r="AJ826" i="15"/>
  <c r="AI826" i="15"/>
  <c r="AH826" i="15"/>
  <c r="AG826" i="15"/>
  <c r="AF826" i="15"/>
  <c r="AE826" i="15"/>
  <c r="AD826" i="15"/>
  <c r="AC826" i="15"/>
  <c r="AB826" i="15"/>
  <c r="AA826" i="15"/>
  <c r="Z826" i="15"/>
  <c r="Y826" i="15"/>
  <c r="X826" i="15"/>
  <c r="W826" i="15"/>
  <c r="V826" i="15"/>
  <c r="U826" i="15"/>
  <c r="T826" i="15"/>
  <c r="S826" i="15"/>
  <c r="R826" i="15"/>
  <c r="Q826" i="15"/>
  <c r="P826" i="15"/>
  <c r="O826" i="15"/>
  <c r="N826" i="15"/>
  <c r="N827" i="15" s="1"/>
  <c r="BI824" i="15"/>
  <c r="BH824" i="15"/>
  <c r="BG824" i="15"/>
  <c r="BF824" i="15"/>
  <c r="BE824" i="15"/>
  <c r="BD824" i="15"/>
  <c r="BC824" i="15"/>
  <c r="BB824" i="15"/>
  <c r="BA824" i="15"/>
  <c r="AZ824" i="15"/>
  <c r="AY824" i="15"/>
  <c r="AX824" i="15"/>
  <c r="AW824" i="15"/>
  <c r="AV824" i="15"/>
  <c r="AU824" i="15"/>
  <c r="AT824" i="15"/>
  <c r="AS824" i="15"/>
  <c r="AR824" i="15"/>
  <c r="AQ824" i="15"/>
  <c r="AP824" i="15"/>
  <c r="AO824" i="15"/>
  <c r="AN824" i="15"/>
  <c r="AM824" i="15"/>
  <c r="AL824" i="15"/>
  <c r="AK824" i="15"/>
  <c r="AJ824" i="15"/>
  <c r="AI824" i="15"/>
  <c r="AH824" i="15"/>
  <c r="AG824" i="15"/>
  <c r="AF824" i="15"/>
  <c r="AE824" i="15"/>
  <c r="AD824" i="15"/>
  <c r="AC824" i="15"/>
  <c r="AB824" i="15"/>
  <c r="AA824" i="15"/>
  <c r="Z824" i="15"/>
  <c r="Y824" i="15"/>
  <c r="X824" i="15"/>
  <c r="W824" i="15"/>
  <c r="V824" i="15"/>
  <c r="U824" i="15"/>
  <c r="T824" i="15"/>
  <c r="S824" i="15"/>
  <c r="R824" i="15"/>
  <c r="Q824" i="15"/>
  <c r="P824" i="15"/>
  <c r="O824" i="15"/>
  <c r="N824" i="15"/>
  <c r="N825" i="15" s="1"/>
  <c r="K822" i="15"/>
  <c r="BL822" i="15" s="1"/>
  <c r="N820" i="15"/>
  <c r="N817" i="15"/>
  <c r="O817" i="15" s="1"/>
  <c r="CB813" i="15"/>
  <c r="CA813" i="15"/>
  <c r="BZ813" i="15"/>
  <c r="BY813" i="15"/>
  <c r="BX813" i="15"/>
  <c r="BW813" i="15"/>
  <c r="BV813" i="15"/>
  <c r="BU813" i="15"/>
  <c r="BT813" i="15"/>
  <c r="BS813" i="15"/>
  <c r="BR813" i="15"/>
  <c r="BQ813" i="15"/>
  <c r="BP813" i="15"/>
  <c r="BO813" i="15"/>
  <c r="BN813" i="15"/>
  <c r="BI813" i="15"/>
  <c r="BH813" i="15"/>
  <c r="BG813" i="15"/>
  <c r="BF813" i="15"/>
  <c r="BE813" i="15"/>
  <c r="BD813" i="15"/>
  <c r="BC813" i="15"/>
  <c r="BB813" i="15"/>
  <c r="BA813" i="15"/>
  <c r="AZ813" i="15"/>
  <c r="AY813" i="15"/>
  <c r="AX813" i="15"/>
  <c r="AW813" i="15"/>
  <c r="AV813" i="15"/>
  <c r="AU813" i="15"/>
  <c r="AT813" i="15"/>
  <c r="AS813" i="15"/>
  <c r="AR813" i="15"/>
  <c r="AQ813" i="15"/>
  <c r="AP813" i="15"/>
  <c r="AO813" i="15"/>
  <c r="AN813" i="15"/>
  <c r="AM813" i="15"/>
  <c r="AL813" i="15"/>
  <c r="AK813" i="15"/>
  <c r="AJ813" i="15"/>
  <c r="AI813" i="15"/>
  <c r="AH813" i="15"/>
  <c r="AG813" i="15"/>
  <c r="AF813" i="15"/>
  <c r="AE813" i="15"/>
  <c r="AD813" i="15"/>
  <c r="AC813" i="15"/>
  <c r="AB813" i="15"/>
  <c r="AA813" i="15"/>
  <c r="Z813" i="15"/>
  <c r="Y813" i="15"/>
  <c r="X813" i="15"/>
  <c r="W813" i="15"/>
  <c r="V813" i="15"/>
  <c r="U813" i="15"/>
  <c r="T813" i="15"/>
  <c r="S813" i="15"/>
  <c r="R813" i="15"/>
  <c r="Q813" i="15"/>
  <c r="P813" i="15"/>
  <c r="O813" i="15"/>
  <c r="N813" i="15"/>
  <c r="N814" i="15" s="1"/>
  <c r="BI811" i="15"/>
  <c r="BH811" i="15"/>
  <c r="BG811" i="15"/>
  <c r="BF811" i="15"/>
  <c r="BE811" i="15"/>
  <c r="BD811" i="15"/>
  <c r="BC811" i="15"/>
  <c r="BB811" i="15"/>
  <c r="BA811" i="15"/>
  <c r="AZ811" i="15"/>
  <c r="AY811" i="15"/>
  <c r="AX811" i="15"/>
  <c r="AW811" i="15"/>
  <c r="AV811" i="15"/>
  <c r="AU811" i="15"/>
  <c r="AT811" i="15"/>
  <c r="AS811" i="15"/>
  <c r="AR811" i="15"/>
  <c r="AQ811" i="15"/>
  <c r="AP811" i="15"/>
  <c r="AO811" i="15"/>
  <c r="AN811" i="15"/>
  <c r="AM811" i="15"/>
  <c r="AL811" i="15"/>
  <c r="AK811" i="15"/>
  <c r="AJ811" i="15"/>
  <c r="AI811" i="15"/>
  <c r="AH811" i="15"/>
  <c r="AG811" i="15"/>
  <c r="AF811" i="15"/>
  <c r="AE811" i="15"/>
  <c r="AD811" i="15"/>
  <c r="AC811" i="15"/>
  <c r="AB811" i="15"/>
  <c r="AA811" i="15"/>
  <c r="Z811" i="15"/>
  <c r="Y811" i="15"/>
  <c r="X811" i="15"/>
  <c r="W811" i="15"/>
  <c r="V811" i="15"/>
  <c r="U811" i="15"/>
  <c r="T811" i="15"/>
  <c r="S811" i="15"/>
  <c r="R811" i="15"/>
  <c r="Q811" i="15"/>
  <c r="P811" i="15"/>
  <c r="O811" i="15"/>
  <c r="N811" i="15"/>
  <c r="N812" i="15" s="1"/>
  <c r="K809" i="15"/>
  <c r="BL809" i="15" s="1"/>
  <c r="N807" i="15"/>
  <c r="N804" i="15"/>
  <c r="O804" i="15" s="1"/>
  <c r="CB800" i="15"/>
  <c r="CA800" i="15"/>
  <c r="BZ800" i="15"/>
  <c r="BY800" i="15"/>
  <c r="BX800" i="15"/>
  <c r="BW800" i="15"/>
  <c r="BV800" i="15"/>
  <c r="BU800" i="15"/>
  <c r="BT800" i="15"/>
  <c r="BS800" i="15"/>
  <c r="BR800" i="15"/>
  <c r="BQ800" i="15"/>
  <c r="BP800" i="15"/>
  <c r="BO800" i="15"/>
  <c r="BN800" i="15"/>
  <c r="BI800" i="15"/>
  <c r="BH800" i="15"/>
  <c r="BG800" i="15"/>
  <c r="BF800" i="15"/>
  <c r="BE800" i="15"/>
  <c r="BD800" i="15"/>
  <c r="BC800" i="15"/>
  <c r="BB800" i="15"/>
  <c r="BA800" i="15"/>
  <c r="AZ800" i="15"/>
  <c r="AY800" i="15"/>
  <c r="AX800" i="15"/>
  <c r="AW800" i="15"/>
  <c r="AV800" i="15"/>
  <c r="AU800" i="15"/>
  <c r="AT800" i="15"/>
  <c r="AS800" i="15"/>
  <c r="AR800" i="15"/>
  <c r="AQ800" i="15"/>
  <c r="AP800" i="15"/>
  <c r="AO800" i="15"/>
  <c r="AN800" i="15"/>
  <c r="AM800" i="15"/>
  <c r="AL800" i="15"/>
  <c r="AK800" i="15"/>
  <c r="AJ800" i="15"/>
  <c r="AI800" i="15"/>
  <c r="AH800" i="15"/>
  <c r="AG800" i="15"/>
  <c r="AF800" i="15"/>
  <c r="AE800" i="15"/>
  <c r="AD800" i="15"/>
  <c r="AC800" i="15"/>
  <c r="AB800" i="15"/>
  <c r="AA800" i="15"/>
  <c r="Z800" i="15"/>
  <c r="Y800" i="15"/>
  <c r="X800" i="15"/>
  <c r="W800" i="15"/>
  <c r="V800" i="15"/>
  <c r="U800" i="15"/>
  <c r="T800" i="15"/>
  <c r="S800" i="15"/>
  <c r="R800" i="15"/>
  <c r="Q800" i="15"/>
  <c r="P800" i="15"/>
  <c r="O800" i="15"/>
  <c r="N800" i="15"/>
  <c r="N801" i="15" s="1"/>
  <c r="BI798" i="15"/>
  <c r="BH798" i="15"/>
  <c r="BG798" i="15"/>
  <c r="BF798" i="15"/>
  <c r="BE798" i="15"/>
  <c r="BD798" i="15"/>
  <c r="BC798" i="15"/>
  <c r="BB798" i="15"/>
  <c r="BA798" i="15"/>
  <c r="AZ798" i="15"/>
  <c r="AY798" i="15"/>
  <c r="AX798" i="15"/>
  <c r="AW798" i="15"/>
  <c r="AV798" i="15"/>
  <c r="AU798" i="15"/>
  <c r="AT798" i="15"/>
  <c r="AS798" i="15"/>
  <c r="AR798" i="15"/>
  <c r="AQ798" i="15"/>
  <c r="AP798" i="15"/>
  <c r="AO798" i="15"/>
  <c r="AN798" i="15"/>
  <c r="AM798" i="15"/>
  <c r="AL798" i="15"/>
  <c r="AK798" i="15"/>
  <c r="AJ798" i="15"/>
  <c r="AI798" i="15"/>
  <c r="AH798" i="15"/>
  <c r="AG798" i="15"/>
  <c r="AF798" i="15"/>
  <c r="AE798" i="15"/>
  <c r="AD798" i="15"/>
  <c r="AC798" i="15"/>
  <c r="AB798" i="15"/>
  <c r="AA798" i="15"/>
  <c r="Z798" i="15"/>
  <c r="Y798" i="15"/>
  <c r="X798" i="15"/>
  <c r="W798" i="15"/>
  <c r="V798" i="15"/>
  <c r="U798" i="15"/>
  <c r="T798" i="15"/>
  <c r="S798" i="15"/>
  <c r="R798" i="15"/>
  <c r="Q798" i="15"/>
  <c r="P798" i="15"/>
  <c r="O798" i="15"/>
  <c r="N798" i="15"/>
  <c r="N799" i="15" s="1"/>
  <c r="K796" i="15"/>
  <c r="BL796" i="15" s="1"/>
  <c r="N794" i="15"/>
  <c r="N791" i="15"/>
  <c r="O791" i="15" s="1"/>
  <c r="P791" i="15" s="1"/>
  <c r="Q791" i="15" s="1"/>
  <c r="CB787" i="15"/>
  <c r="CA787" i="15"/>
  <c r="BZ787" i="15"/>
  <c r="BY787" i="15"/>
  <c r="BX787" i="15"/>
  <c r="BW787" i="15"/>
  <c r="BV787" i="15"/>
  <c r="BU787" i="15"/>
  <c r="BT787" i="15"/>
  <c r="BS787" i="15"/>
  <c r="BR787" i="15"/>
  <c r="BQ787" i="15"/>
  <c r="BP787" i="15"/>
  <c r="BO787" i="15"/>
  <c r="BN787" i="15"/>
  <c r="BI787" i="15"/>
  <c r="BH787" i="15"/>
  <c r="BG787" i="15"/>
  <c r="BF787" i="15"/>
  <c r="BE787" i="15"/>
  <c r="BD787" i="15"/>
  <c r="BC787" i="15"/>
  <c r="BB787" i="15"/>
  <c r="BA787" i="15"/>
  <c r="AZ787" i="15"/>
  <c r="AY787" i="15"/>
  <c r="AX787" i="15"/>
  <c r="AW787" i="15"/>
  <c r="AV787" i="15"/>
  <c r="AU787" i="15"/>
  <c r="AT787" i="15"/>
  <c r="AS787" i="15"/>
  <c r="AR787" i="15"/>
  <c r="AQ787" i="15"/>
  <c r="AP787" i="15"/>
  <c r="AO787" i="15"/>
  <c r="AN787" i="15"/>
  <c r="AM787" i="15"/>
  <c r="AL787" i="15"/>
  <c r="AK787" i="15"/>
  <c r="AJ787" i="15"/>
  <c r="AI787" i="15"/>
  <c r="AH787" i="15"/>
  <c r="AG787" i="15"/>
  <c r="AF787" i="15"/>
  <c r="AE787" i="15"/>
  <c r="AD787" i="15"/>
  <c r="AC787" i="15"/>
  <c r="AB787" i="15"/>
  <c r="AA787" i="15"/>
  <c r="Z787" i="15"/>
  <c r="Y787" i="15"/>
  <c r="X787" i="15"/>
  <c r="W787" i="15"/>
  <c r="V787" i="15"/>
  <c r="U787" i="15"/>
  <c r="T787" i="15"/>
  <c r="S787" i="15"/>
  <c r="R787" i="15"/>
  <c r="Q787" i="15"/>
  <c r="P787" i="15"/>
  <c r="O787" i="15"/>
  <c r="N787" i="15"/>
  <c r="N788" i="15" s="1"/>
  <c r="BI785" i="15"/>
  <c r="BH785" i="15"/>
  <c r="BG785" i="15"/>
  <c r="BF785" i="15"/>
  <c r="BE785" i="15"/>
  <c r="BD785" i="15"/>
  <c r="BC785" i="15"/>
  <c r="BB785" i="15"/>
  <c r="BA785" i="15"/>
  <c r="AZ785" i="15"/>
  <c r="AY785" i="15"/>
  <c r="AX785" i="15"/>
  <c r="AW785" i="15"/>
  <c r="AV785" i="15"/>
  <c r="AU785" i="15"/>
  <c r="AT785" i="15"/>
  <c r="AS785" i="15"/>
  <c r="AR785" i="15"/>
  <c r="AQ785" i="15"/>
  <c r="AP785" i="15"/>
  <c r="AO785" i="15"/>
  <c r="AN785" i="15"/>
  <c r="AM785" i="15"/>
  <c r="AL785" i="15"/>
  <c r="AK785" i="15"/>
  <c r="AJ785" i="15"/>
  <c r="AI785" i="15"/>
  <c r="AH785" i="15"/>
  <c r="AG785" i="15"/>
  <c r="AF785" i="15"/>
  <c r="AE785" i="15"/>
  <c r="AD785" i="15"/>
  <c r="AC785" i="15"/>
  <c r="AB785" i="15"/>
  <c r="AA785" i="15"/>
  <c r="Z785" i="15"/>
  <c r="Y785" i="15"/>
  <c r="X785" i="15"/>
  <c r="W785" i="15"/>
  <c r="V785" i="15"/>
  <c r="U785" i="15"/>
  <c r="T785" i="15"/>
  <c r="S785" i="15"/>
  <c r="R785" i="15"/>
  <c r="Q785" i="15"/>
  <c r="P785" i="15"/>
  <c r="O785" i="15"/>
  <c r="N785" i="15"/>
  <c r="N786" i="15" s="1"/>
  <c r="K783" i="15"/>
  <c r="BL783" i="15" s="1"/>
  <c r="N781" i="15"/>
  <c r="N778" i="15"/>
  <c r="O778" i="15" s="1"/>
  <c r="CB774" i="15"/>
  <c r="CA774" i="15"/>
  <c r="BZ774" i="15"/>
  <c r="BY774" i="15"/>
  <c r="BX774" i="15"/>
  <c r="BW774" i="15"/>
  <c r="BV774" i="15"/>
  <c r="BU774" i="15"/>
  <c r="BT774" i="15"/>
  <c r="BS774" i="15"/>
  <c r="BR774" i="15"/>
  <c r="BQ774" i="15"/>
  <c r="BP774" i="15"/>
  <c r="BO774" i="15"/>
  <c r="BN774" i="15"/>
  <c r="BI774" i="15"/>
  <c r="BH774" i="15"/>
  <c r="BG774" i="15"/>
  <c r="BF774" i="15"/>
  <c r="BE774" i="15"/>
  <c r="BD774" i="15"/>
  <c r="BC774" i="15"/>
  <c r="BB774" i="15"/>
  <c r="BA774" i="15"/>
  <c r="AZ774" i="15"/>
  <c r="AY774" i="15"/>
  <c r="AX774" i="15"/>
  <c r="AW774" i="15"/>
  <c r="AV774" i="15"/>
  <c r="AU774" i="15"/>
  <c r="AT774" i="15"/>
  <c r="AS774" i="15"/>
  <c r="AR774" i="15"/>
  <c r="AQ774" i="15"/>
  <c r="AP774" i="15"/>
  <c r="AO774" i="15"/>
  <c r="AN774" i="15"/>
  <c r="AM774" i="15"/>
  <c r="AL774" i="15"/>
  <c r="AK774" i="15"/>
  <c r="AJ774" i="15"/>
  <c r="AI774" i="15"/>
  <c r="AH774" i="15"/>
  <c r="AG774" i="15"/>
  <c r="AF774" i="15"/>
  <c r="AE774" i="15"/>
  <c r="AD774" i="15"/>
  <c r="AC774" i="15"/>
  <c r="AB774" i="15"/>
  <c r="AA774" i="15"/>
  <c r="Z774" i="15"/>
  <c r="Y774" i="15"/>
  <c r="X774" i="15"/>
  <c r="W774" i="15"/>
  <c r="V774" i="15"/>
  <c r="U774" i="15"/>
  <c r="T774" i="15"/>
  <c r="S774" i="15"/>
  <c r="R774" i="15"/>
  <c r="Q774" i="15"/>
  <c r="P774" i="15"/>
  <c r="O774" i="15"/>
  <c r="N774" i="15"/>
  <c r="BI772" i="15"/>
  <c r="BH772" i="15"/>
  <c r="BG772" i="15"/>
  <c r="BF772" i="15"/>
  <c r="BE772" i="15"/>
  <c r="BD772" i="15"/>
  <c r="BC772" i="15"/>
  <c r="BB772" i="15"/>
  <c r="BA772" i="15"/>
  <c r="AZ772" i="15"/>
  <c r="AY772" i="15"/>
  <c r="AX772" i="15"/>
  <c r="AW772" i="15"/>
  <c r="AV772" i="15"/>
  <c r="AU772" i="15"/>
  <c r="AT772" i="15"/>
  <c r="AS772" i="15"/>
  <c r="AR772" i="15"/>
  <c r="AQ772" i="15"/>
  <c r="AP772" i="15"/>
  <c r="AO772" i="15"/>
  <c r="AN772" i="15"/>
  <c r="AM772" i="15"/>
  <c r="AL772" i="15"/>
  <c r="AK772" i="15"/>
  <c r="AJ772" i="15"/>
  <c r="AI772" i="15"/>
  <c r="AH772" i="15"/>
  <c r="AG772" i="15"/>
  <c r="AF772" i="15"/>
  <c r="AE772" i="15"/>
  <c r="AD772" i="15"/>
  <c r="AC772" i="15"/>
  <c r="AB772" i="15"/>
  <c r="AA772" i="15"/>
  <c r="Z772" i="15"/>
  <c r="Y772" i="15"/>
  <c r="X772" i="15"/>
  <c r="W772" i="15"/>
  <c r="V772" i="15"/>
  <c r="U772" i="15"/>
  <c r="T772" i="15"/>
  <c r="S772" i="15"/>
  <c r="R772" i="15"/>
  <c r="Q772" i="15"/>
  <c r="P772" i="15"/>
  <c r="O772" i="15"/>
  <c r="N772" i="15"/>
  <c r="K770" i="15"/>
  <c r="BL770" i="15" s="1"/>
  <c r="N768" i="15"/>
  <c r="N765" i="15"/>
  <c r="N767" i="15" s="1"/>
  <c r="CB761" i="15"/>
  <c r="CA761" i="15"/>
  <c r="BZ761" i="15"/>
  <c r="BY761" i="15"/>
  <c r="BX761" i="15"/>
  <c r="BW761" i="15"/>
  <c r="BV761" i="15"/>
  <c r="BU761" i="15"/>
  <c r="BT761" i="15"/>
  <c r="BS761" i="15"/>
  <c r="BR761" i="15"/>
  <c r="BQ761" i="15"/>
  <c r="BP761" i="15"/>
  <c r="BO761" i="15"/>
  <c r="BN761" i="15"/>
  <c r="BI761" i="15"/>
  <c r="BH761" i="15"/>
  <c r="BG761" i="15"/>
  <c r="BF761" i="15"/>
  <c r="BE761" i="15"/>
  <c r="BD761" i="15"/>
  <c r="BC761" i="15"/>
  <c r="BB761" i="15"/>
  <c r="BA761" i="15"/>
  <c r="AZ761" i="15"/>
  <c r="AY761" i="15"/>
  <c r="AX761" i="15"/>
  <c r="AW761" i="15"/>
  <c r="AV761" i="15"/>
  <c r="AU761" i="15"/>
  <c r="AT761" i="15"/>
  <c r="AS761" i="15"/>
  <c r="AR761" i="15"/>
  <c r="AQ761" i="15"/>
  <c r="AP761" i="15"/>
  <c r="AO761" i="15"/>
  <c r="AN761" i="15"/>
  <c r="AM761" i="15"/>
  <c r="AL761" i="15"/>
  <c r="AK761" i="15"/>
  <c r="AJ761" i="15"/>
  <c r="AI761" i="15"/>
  <c r="AH761" i="15"/>
  <c r="AG761" i="15"/>
  <c r="AF761" i="15"/>
  <c r="AE761" i="15"/>
  <c r="AD761" i="15"/>
  <c r="AC761" i="15"/>
  <c r="AB761" i="15"/>
  <c r="AA761" i="15"/>
  <c r="Z761" i="15"/>
  <c r="Y761" i="15"/>
  <c r="X761" i="15"/>
  <c r="W761" i="15"/>
  <c r="V761" i="15"/>
  <c r="U761" i="15"/>
  <c r="T761" i="15"/>
  <c r="S761" i="15"/>
  <c r="R761" i="15"/>
  <c r="Q761" i="15"/>
  <c r="P761" i="15"/>
  <c r="O761" i="15"/>
  <c r="N761" i="15"/>
  <c r="BI759" i="15"/>
  <c r="BH759" i="15"/>
  <c r="BG759" i="15"/>
  <c r="BF759" i="15"/>
  <c r="BE759" i="15"/>
  <c r="BD759" i="15"/>
  <c r="BC759" i="15"/>
  <c r="BB759" i="15"/>
  <c r="BA759" i="15"/>
  <c r="AZ759" i="15"/>
  <c r="AY759" i="15"/>
  <c r="AX759" i="15"/>
  <c r="AW759" i="15"/>
  <c r="AV759" i="15"/>
  <c r="AU759" i="15"/>
  <c r="AT759" i="15"/>
  <c r="AS759" i="15"/>
  <c r="AR759" i="15"/>
  <c r="AQ759" i="15"/>
  <c r="AP759" i="15"/>
  <c r="AO759" i="15"/>
  <c r="AN759" i="15"/>
  <c r="AM759" i="15"/>
  <c r="AL759" i="15"/>
  <c r="AK759" i="15"/>
  <c r="AJ759" i="15"/>
  <c r="AI759" i="15"/>
  <c r="AH759" i="15"/>
  <c r="AG759" i="15"/>
  <c r="AF759" i="15"/>
  <c r="AE759" i="15"/>
  <c r="AD759" i="15"/>
  <c r="AC759" i="15"/>
  <c r="AB759" i="15"/>
  <c r="AA759" i="15"/>
  <c r="Z759" i="15"/>
  <c r="Y759" i="15"/>
  <c r="X759" i="15"/>
  <c r="W759" i="15"/>
  <c r="V759" i="15"/>
  <c r="U759" i="15"/>
  <c r="T759" i="15"/>
  <c r="S759" i="15"/>
  <c r="R759" i="15"/>
  <c r="Q759" i="15"/>
  <c r="P759" i="15"/>
  <c r="O759" i="15"/>
  <c r="N759" i="15"/>
  <c r="K757" i="15"/>
  <c r="BL757" i="15" s="1"/>
  <c r="N755" i="15"/>
  <c r="N752" i="15"/>
  <c r="N754" i="15" s="1"/>
  <c r="CB748" i="15"/>
  <c r="CA748" i="15"/>
  <c r="BZ748" i="15"/>
  <c r="BY748" i="15"/>
  <c r="BX748" i="15"/>
  <c r="BW748" i="15"/>
  <c r="BV748" i="15"/>
  <c r="BU748" i="15"/>
  <c r="BT748" i="15"/>
  <c r="BS748" i="15"/>
  <c r="BR748" i="15"/>
  <c r="BQ748" i="15"/>
  <c r="BP748" i="15"/>
  <c r="BO748" i="15"/>
  <c r="BN748" i="15"/>
  <c r="BI748" i="15"/>
  <c r="BH748" i="15"/>
  <c r="BG748" i="15"/>
  <c r="BF748" i="15"/>
  <c r="BE748" i="15"/>
  <c r="BD748" i="15"/>
  <c r="BC748" i="15"/>
  <c r="BB748" i="15"/>
  <c r="BA748" i="15"/>
  <c r="AZ748" i="15"/>
  <c r="AY748" i="15"/>
  <c r="AX748" i="15"/>
  <c r="AW748" i="15"/>
  <c r="AV748" i="15"/>
  <c r="AU748" i="15"/>
  <c r="AT748" i="15"/>
  <c r="AS748" i="15"/>
  <c r="AR748" i="15"/>
  <c r="AQ748" i="15"/>
  <c r="AP748" i="15"/>
  <c r="AO748" i="15"/>
  <c r="AN748" i="15"/>
  <c r="AM748" i="15"/>
  <c r="AL748" i="15"/>
  <c r="AK748" i="15"/>
  <c r="AJ748" i="15"/>
  <c r="AI748" i="15"/>
  <c r="AH748" i="15"/>
  <c r="AG748" i="15"/>
  <c r="AF748" i="15"/>
  <c r="AE748" i="15"/>
  <c r="AD748" i="15"/>
  <c r="AC748" i="15"/>
  <c r="AB748" i="15"/>
  <c r="AA748" i="15"/>
  <c r="Z748" i="15"/>
  <c r="Y748" i="15"/>
  <c r="X748" i="15"/>
  <c r="W748" i="15"/>
  <c r="V748" i="15"/>
  <c r="U748" i="15"/>
  <c r="T748" i="15"/>
  <c r="S748" i="15"/>
  <c r="R748" i="15"/>
  <c r="Q748" i="15"/>
  <c r="P748" i="15"/>
  <c r="O748" i="15"/>
  <c r="N748" i="15"/>
  <c r="N749" i="15" s="1"/>
  <c r="BI746" i="15"/>
  <c r="BH746" i="15"/>
  <c r="BG746" i="15"/>
  <c r="BF746" i="15"/>
  <c r="BE746" i="15"/>
  <c r="BD746" i="15"/>
  <c r="BC746" i="15"/>
  <c r="BB746" i="15"/>
  <c r="BA746" i="15"/>
  <c r="AZ746" i="15"/>
  <c r="AY746" i="15"/>
  <c r="AX746" i="15"/>
  <c r="AW746" i="15"/>
  <c r="AV746" i="15"/>
  <c r="AU746" i="15"/>
  <c r="AT746" i="15"/>
  <c r="AS746" i="15"/>
  <c r="AR746" i="15"/>
  <c r="AQ746" i="15"/>
  <c r="AP746" i="15"/>
  <c r="AO746" i="15"/>
  <c r="AN746" i="15"/>
  <c r="AM746" i="15"/>
  <c r="AL746" i="15"/>
  <c r="AK746" i="15"/>
  <c r="AJ746" i="15"/>
  <c r="AI746" i="15"/>
  <c r="AH746" i="15"/>
  <c r="AG746" i="15"/>
  <c r="AF746" i="15"/>
  <c r="AE746" i="15"/>
  <c r="AD746" i="15"/>
  <c r="AC746" i="15"/>
  <c r="AB746" i="15"/>
  <c r="AA746" i="15"/>
  <c r="Z746" i="15"/>
  <c r="Y746" i="15"/>
  <c r="X746" i="15"/>
  <c r="W746" i="15"/>
  <c r="V746" i="15"/>
  <c r="U746" i="15"/>
  <c r="T746" i="15"/>
  <c r="S746" i="15"/>
  <c r="R746" i="15"/>
  <c r="Q746" i="15"/>
  <c r="P746" i="15"/>
  <c r="O746" i="15"/>
  <c r="N746" i="15"/>
  <c r="K744" i="15"/>
  <c r="BL744" i="15" s="1"/>
  <c r="N742" i="15"/>
  <c r="N739" i="15"/>
  <c r="O739" i="15" s="1"/>
  <c r="CB735" i="15"/>
  <c r="CA735" i="15"/>
  <c r="BZ735" i="15"/>
  <c r="BY735" i="15"/>
  <c r="BX735" i="15"/>
  <c r="BW735" i="15"/>
  <c r="BV735" i="15"/>
  <c r="BU735" i="15"/>
  <c r="BT735" i="15"/>
  <c r="BS735" i="15"/>
  <c r="BR735" i="15"/>
  <c r="BQ735" i="15"/>
  <c r="BP735" i="15"/>
  <c r="BO735" i="15"/>
  <c r="BN735" i="15"/>
  <c r="BI735" i="15"/>
  <c r="BH735" i="15"/>
  <c r="BG735" i="15"/>
  <c r="BF735" i="15"/>
  <c r="BE735" i="15"/>
  <c r="BD735" i="15"/>
  <c r="BC735" i="15"/>
  <c r="BB735" i="15"/>
  <c r="BA735" i="15"/>
  <c r="AZ735" i="15"/>
  <c r="AY735" i="15"/>
  <c r="AX735" i="15"/>
  <c r="AW735" i="15"/>
  <c r="AV735" i="15"/>
  <c r="AU735" i="15"/>
  <c r="AT735" i="15"/>
  <c r="AS735" i="15"/>
  <c r="AR735" i="15"/>
  <c r="AQ735" i="15"/>
  <c r="AP735" i="15"/>
  <c r="AO735" i="15"/>
  <c r="AN735" i="15"/>
  <c r="AM735" i="15"/>
  <c r="AL735" i="15"/>
  <c r="AK735" i="15"/>
  <c r="AJ735" i="15"/>
  <c r="AI735" i="15"/>
  <c r="AH735" i="15"/>
  <c r="AG735" i="15"/>
  <c r="AF735" i="15"/>
  <c r="AE735" i="15"/>
  <c r="AD735" i="15"/>
  <c r="AC735" i="15"/>
  <c r="AB735" i="15"/>
  <c r="AA735" i="15"/>
  <c r="Z735" i="15"/>
  <c r="Y735" i="15"/>
  <c r="X735" i="15"/>
  <c r="W735" i="15"/>
  <c r="V735" i="15"/>
  <c r="U735" i="15"/>
  <c r="T735" i="15"/>
  <c r="S735" i="15"/>
  <c r="R735" i="15"/>
  <c r="Q735" i="15"/>
  <c r="P735" i="15"/>
  <c r="O735" i="15"/>
  <c r="N735" i="15"/>
  <c r="N736" i="15" s="1"/>
  <c r="BI733" i="15"/>
  <c r="BH733" i="15"/>
  <c r="BG733" i="15"/>
  <c r="BF733" i="15"/>
  <c r="BE733" i="15"/>
  <c r="BD733" i="15"/>
  <c r="BC733" i="15"/>
  <c r="BB733" i="15"/>
  <c r="BA733" i="15"/>
  <c r="AZ733" i="15"/>
  <c r="AY733" i="15"/>
  <c r="AX733" i="15"/>
  <c r="AW733" i="15"/>
  <c r="AV733" i="15"/>
  <c r="AU733" i="15"/>
  <c r="AT733" i="15"/>
  <c r="AS733" i="15"/>
  <c r="AR733" i="15"/>
  <c r="AQ733" i="15"/>
  <c r="AP733" i="15"/>
  <c r="AO733" i="15"/>
  <c r="AN733" i="15"/>
  <c r="AM733" i="15"/>
  <c r="AL733" i="15"/>
  <c r="AK733" i="15"/>
  <c r="AJ733" i="15"/>
  <c r="AI733" i="15"/>
  <c r="AH733" i="15"/>
  <c r="AG733" i="15"/>
  <c r="AF733" i="15"/>
  <c r="AE733" i="15"/>
  <c r="AD733" i="15"/>
  <c r="AC733" i="15"/>
  <c r="AB733" i="15"/>
  <c r="AA733" i="15"/>
  <c r="Z733" i="15"/>
  <c r="Y733" i="15"/>
  <c r="X733" i="15"/>
  <c r="W733" i="15"/>
  <c r="V733" i="15"/>
  <c r="U733" i="15"/>
  <c r="T733" i="15"/>
  <c r="S733" i="15"/>
  <c r="R733" i="15"/>
  <c r="Q733" i="15"/>
  <c r="P733" i="15"/>
  <c r="O733" i="15"/>
  <c r="N733" i="15"/>
  <c r="K731" i="15"/>
  <c r="BL731" i="15" s="1"/>
  <c r="N729" i="15"/>
  <c r="N726" i="15"/>
  <c r="N728" i="15" s="1"/>
  <c r="CB722" i="15"/>
  <c r="CA722" i="15"/>
  <c r="BZ722" i="15"/>
  <c r="BY722" i="15"/>
  <c r="BX722" i="15"/>
  <c r="BW722" i="15"/>
  <c r="BV722" i="15"/>
  <c r="BU722" i="15"/>
  <c r="BT722" i="15"/>
  <c r="BS722" i="15"/>
  <c r="BR722" i="15"/>
  <c r="BQ722" i="15"/>
  <c r="BP722" i="15"/>
  <c r="BO722" i="15"/>
  <c r="BN722" i="15"/>
  <c r="BI722" i="15"/>
  <c r="BH722" i="15"/>
  <c r="BG722" i="15"/>
  <c r="BF722" i="15"/>
  <c r="BE722" i="15"/>
  <c r="BD722" i="15"/>
  <c r="BC722" i="15"/>
  <c r="BB722" i="15"/>
  <c r="BA722" i="15"/>
  <c r="AZ722" i="15"/>
  <c r="AY722" i="15"/>
  <c r="AX722" i="15"/>
  <c r="AW722" i="15"/>
  <c r="AV722" i="15"/>
  <c r="AU722" i="15"/>
  <c r="AT722" i="15"/>
  <c r="AS722" i="15"/>
  <c r="AR722" i="15"/>
  <c r="AQ722" i="15"/>
  <c r="AP722" i="15"/>
  <c r="AO722" i="15"/>
  <c r="AN722" i="15"/>
  <c r="AM722" i="15"/>
  <c r="AL722" i="15"/>
  <c r="AK722" i="15"/>
  <c r="AJ722" i="15"/>
  <c r="AI722" i="15"/>
  <c r="AH722" i="15"/>
  <c r="AG722" i="15"/>
  <c r="AF722" i="15"/>
  <c r="AE722" i="15"/>
  <c r="AD722" i="15"/>
  <c r="AC722" i="15"/>
  <c r="AB722" i="15"/>
  <c r="AA722" i="15"/>
  <c r="Z722" i="15"/>
  <c r="Y722" i="15"/>
  <c r="X722" i="15"/>
  <c r="W722" i="15"/>
  <c r="V722" i="15"/>
  <c r="U722" i="15"/>
  <c r="T722" i="15"/>
  <c r="S722" i="15"/>
  <c r="R722" i="15"/>
  <c r="Q722" i="15"/>
  <c r="P722" i="15"/>
  <c r="O722" i="15"/>
  <c r="N722" i="15"/>
  <c r="N723" i="15" s="1"/>
  <c r="BI720" i="15"/>
  <c r="BH720" i="15"/>
  <c r="BG720" i="15"/>
  <c r="BF720" i="15"/>
  <c r="BE720" i="15"/>
  <c r="BD720" i="15"/>
  <c r="BC720" i="15"/>
  <c r="BB720" i="15"/>
  <c r="BA720" i="15"/>
  <c r="AZ720" i="15"/>
  <c r="AY720" i="15"/>
  <c r="AX720" i="15"/>
  <c r="AW720" i="15"/>
  <c r="AV720" i="15"/>
  <c r="AU720" i="15"/>
  <c r="AT720" i="15"/>
  <c r="AS720" i="15"/>
  <c r="AR720" i="15"/>
  <c r="AQ720" i="15"/>
  <c r="AP720" i="15"/>
  <c r="AO720" i="15"/>
  <c r="AN720" i="15"/>
  <c r="AM720" i="15"/>
  <c r="AL720" i="15"/>
  <c r="AK720" i="15"/>
  <c r="AJ720" i="15"/>
  <c r="AI720" i="15"/>
  <c r="AH720" i="15"/>
  <c r="AG720" i="15"/>
  <c r="AF720" i="15"/>
  <c r="AE720" i="15"/>
  <c r="AD720" i="15"/>
  <c r="AC720" i="15"/>
  <c r="AB720" i="15"/>
  <c r="AA720" i="15"/>
  <c r="Z720" i="15"/>
  <c r="Y720" i="15"/>
  <c r="X720" i="15"/>
  <c r="W720" i="15"/>
  <c r="V720" i="15"/>
  <c r="U720" i="15"/>
  <c r="T720" i="15"/>
  <c r="S720" i="15"/>
  <c r="R720" i="15"/>
  <c r="Q720" i="15"/>
  <c r="P720" i="15"/>
  <c r="O720" i="15"/>
  <c r="N720" i="15"/>
  <c r="N721" i="15" s="1"/>
  <c r="K718" i="15"/>
  <c r="BL718" i="15" s="1"/>
  <c r="N716" i="15"/>
  <c r="N713" i="15"/>
  <c r="O713" i="15" s="1"/>
  <c r="CB709" i="15"/>
  <c r="CA709" i="15"/>
  <c r="BZ709" i="15"/>
  <c r="BY709" i="15"/>
  <c r="BX709" i="15"/>
  <c r="BW709" i="15"/>
  <c r="BV709" i="15"/>
  <c r="BU709" i="15"/>
  <c r="BT709" i="15"/>
  <c r="BS709" i="15"/>
  <c r="BR709" i="15"/>
  <c r="BQ709" i="15"/>
  <c r="BP709" i="15"/>
  <c r="BO709" i="15"/>
  <c r="BN709" i="15"/>
  <c r="BI709" i="15"/>
  <c r="BH709" i="15"/>
  <c r="BG709" i="15"/>
  <c r="BF709" i="15"/>
  <c r="BE709" i="15"/>
  <c r="BD709" i="15"/>
  <c r="BC709" i="15"/>
  <c r="BB709" i="15"/>
  <c r="BA709" i="15"/>
  <c r="AZ709" i="15"/>
  <c r="AY709" i="15"/>
  <c r="AX709" i="15"/>
  <c r="AW709" i="15"/>
  <c r="AV709" i="15"/>
  <c r="AU709" i="15"/>
  <c r="AT709" i="15"/>
  <c r="AS709" i="15"/>
  <c r="AR709" i="15"/>
  <c r="AQ709" i="15"/>
  <c r="AP709" i="15"/>
  <c r="AO709" i="15"/>
  <c r="AN709" i="15"/>
  <c r="AM709" i="15"/>
  <c r="AL709" i="15"/>
  <c r="AK709" i="15"/>
  <c r="AJ709" i="15"/>
  <c r="AI709" i="15"/>
  <c r="AH709" i="15"/>
  <c r="AG709" i="15"/>
  <c r="AF709" i="15"/>
  <c r="AE709" i="15"/>
  <c r="AD709" i="15"/>
  <c r="AC709" i="15"/>
  <c r="AB709" i="15"/>
  <c r="AA709" i="15"/>
  <c r="Z709" i="15"/>
  <c r="Y709" i="15"/>
  <c r="X709" i="15"/>
  <c r="W709" i="15"/>
  <c r="V709" i="15"/>
  <c r="U709" i="15"/>
  <c r="T709" i="15"/>
  <c r="S709" i="15"/>
  <c r="R709" i="15"/>
  <c r="Q709" i="15"/>
  <c r="P709" i="15"/>
  <c r="O709" i="15"/>
  <c r="N709" i="15"/>
  <c r="N710" i="15" s="1"/>
  <c r="BI707" i="15"/>
  <c r="BH707" i="15"/>
  <c r="BG707" i="15"/>
  <c r="BF707" i="15"/>
  <c r="BE707" i="15"/>
  <c r="BD707" i="15"/>
  <c r="BC707" i="15"/>
  <c r="BB707" i="15"/>
  <c r="BA707" i="15"/>
  <c r="AZ707" i="15"/>
  <c r="AY707" i="15"/>
  <c r="AX707" i="15"/>
  <c r="AW707" i="15"/>
  <c r="AV707" i="15"/>
  <c r="AU707" i="15"/>
  <c r="AT707" i="15"/>
  <c r="AS707" i="15"/>
  <c r="AR707" i="15"/>
  <c r="AQ707" i="15"/>
  <c r="AP707" i="15"/>
  <c r="AO707" i="15"/>
  <c r="AN707" i="15"/>
  <c r="AM707" i="15"/>
  <c r="AL707" i="15"/>
  <c r="AK707" i="15"/>
  <c r="AJ707" i="15"/>
  <c r="AI707" i="15"/>
  <c r="AH707" i="15"/>
  <c r="AG707" i="15"/>
  <c r="AF707" i="15"/>
  <c r="AE707" i="15"/>
  <c r="AD707" i="15"/>
  <c r="AC707" i="15"/>
  <c r="AB707" i="15"/>
  <c r="AA707" i="15"/>
  <c r="Z707" i="15"/>
  <c r="Y707" i="15"/>
  <c r="X707" i="15"/>
  <c r="W707" i="15"/>
  <c r="V707" i="15"/>
  <c r="U707" i="15"/>
  <c r="T707" i="15"/>
  <c r="S707" i="15"/>
  <c r="R707" i="15"/>
  <c r="Q707" i="15"/>
  <c r="P707" i="15"/>
  <c r="O707" i="15"/>
  <c r="N707" i="15"/>
  <c r="N708" i="15" s="1"/>
  <c r="K705" i="15"/>
  <c r="BL705" i="15" s="1"/>
  <c r="N703" i="15"/>
  <c r="N700" i="15"/>
  <c r="O700" i="15" s="1"/>
  <c r="CB696" i="15"/>
  <c r="CA696" i="15"/>
  <c r="BZ696" i="15"/>
  <c r="BY696" i="15"/>
  <c r="BX696" i="15"/>
  <c r="BW696" i="15"/>
  <c r="BV696" i="15"/>
  <c r="BU696" i="15"/>
  <c r="BT696" i="15"/>
  <c r="BS696" i="15"/>
  <c r="BR696" i="15"/>
  <c r="BQ696" i="15"/>
  <c r="BP696" i="15"/>
  <c r="BO696" i="15"/>
  <c r="BN696" i="15"/>
  <c r="BI696" i="15"/>
  <c r="BH696" i="15"/>
  <c r="BG696" i="15"/>
  <c r="BF696" i="15"/>
  <c r="BE696" i="15"/>
  <c r="BD696" i="15"/>
  <c r="BC696" i="15"/>
  <c r="BB696" i="15"/>
  <c r="BA696" i="15"/>
  <c r="AZ696" i="15"/>
  <c r="AY696" i="15"/>
  <c r="AX696" i="15"/>
  <c r="AW696" i="15"/>
  <c r="AV696" i="15"/>
  <c r="AU696" i="15"/>
  <c r="AT696" i="15"/>
  <c r="AS696" i="15"/>
  <c r="AR696" i="15"/>
  <c r="AQ696" i="15"/>
  <c r="AP696" i="15"/>
  <c r="AO696" i="15"/>
  <c r="AN696" i="15"/>
  <c r="AM696" i="15"/>
  <c r="AL696" i="15"/>
  <c r="AK696" i="15"/>
  <c r="AJ696" i="15"/>
  <c r="AI696" i="15"/>
  <c r="AH696" i="15"/>
  <c r="AG696" i="15"/>
  <c r="AF696" i="15"/>
  <c r="AE696" i="15"/>
  <c r="AD696" i="15"/>
  <c r="AC696" i="15"/>
  <c r="AB696" i="15"/>
  <c r="AA696" i="15"/>
  <c r="Z696" i="15"/>
  <c r="Y696" i="15"/>
  <c r="X696" i="15"/>
  <c r="W696" i="15"/>
  <c r="V696" i="15"/>
  <c r="U696" i="15"/>
  <c r="T696" i="15"/>
  <c r="S696" i="15"/>
  <c r="R696" i="15"/>
  <c r="Q696" i="15"/>
  <c r="P696" i="15"/>
  <c r="O696" i="15"/>
  <c r="N696" i="15"/>
  <c r="N697" i="15" s="1"/>
  <c r="BI694" i="15"/>
  <c r="BH694" i="15"/>
  <c r="BG694" i="15"/>
  <c r="BF694" i="15"/>
  <c r="BE694" i="15"/>
  <c r="BD694" i="15"/>
  <c r="BC694" i="15"/>
  <c r="BB694" i="15"/>
  <c r="BA694" i="15"/>
  <c r="AZ694" i="15"/>
  <c r="AY694" i="15"/>
  <c r="AX694" i="15"/>
  <c r="AW694" i="15"/>
  <c r="AV694" i="15"/>
  <c r="AU694" i="15"/>
  <c r="AT694" i="15"/>
  <c r="AS694" i="15"/>
  <c r="AR694" i="15"/>
  <c r="AQ694" i="15"/>
  <c r="AP694" i="15"/>
  <c r="AO694" i="15"/>
  <c r="AN694" i="15"/>
  <c r="AM694" i="15"/>
  <c r="AL694" i="15"/>
  <c r="AK694" i="15"/>
  <c r="AJ694" i="15"/>
  <c r="AI694" i="15"/>
  <c r="AH694" i="15"/>
  <c r="AG694" i="15"/>
  <c r="AF694" i="15"/>
  <c r="AE694" i="15"/>
  <c r="AD694" i="15"/>
  <c r="AC694" i="15"/>
  <c r="AB694" i="15"/>
  <c r="AA694" i="15"/>
  <c r="Z694" i="15"/>
  <c r="Y694" i="15"/>
  <c r="X694" i="15"/>
  <c r="W694" i="15"/>
  <c r="V694" i="15"/>
  <c r="U694" i="15"/>
  <c r="T694" i="15"/>
  <c r="S694" i="15"/>
  <c r="R694" i="15"/>
  <c r="Q694" i="15"/>
  <c r="P694" i="15"/>
  <c r="O694" i="15"/>
  <c r="N694" i="15"/>
  <c r="N695" i="15" s="1"/>
  <c r="K692" i="15"/>
  <c r="BL692" i="15" s="1"/>
  <c r="N690" i="15"/>
  <c r="N687" i="15"/>
  <c r="O687" i="15" s="1"/>
  <c r="CB683" i="15"/>
  <c r="CA683" i="15"/>
  <c r="BZ683" i="15"/>
  <c r="BY683" i="15"/>
  <c r="BX683" i="15"/>
  <c r="BW683" i="15"/>
  <c r="BV683" i="15"/>
  <c r="BU683" i="15"/>
  <c r="BT683" i="15"/>
  <c r="BS683" i="15"/>
  <c r="BR683" i="15"/>
  <c r="BQ683" i="15"/>
  <c r="BP683" i="15"/>
  <c r="BO683" i="15"/>
  <c r="BN683" i="15"/>
  <c r="BI683" i="15"/>
  <c r="BH683" i="15"/>
  <c r="BG683" i="15"/>
  <c r="BF683" i="15"/>
  <c r="BE683" i="15"/>
  <c r="BD683" i="15"/>
  <c r="BC683" i="15"/>
  <c r="BB683" i="15"/>
  <c r="BA683" i="15"/>
  <c r="AZ683" i="15"/>
  <c r="AY683" i="15"/>
  <c r="AX683" i="15"/>
  <c r="AW683" i="15"/>
  <c r="AV683" i="15"/>
  <c r="AU683" i="15"/>
  <c r="AT683" i="15"/>
  <c r="AS683" i="15"/>
  <c r="AR683" i="15"/>
  <c r="AQ683" i="15"/>
  <c r="AP683" i="15"/>
  <c r="AO683" i="15"/>
  <c r="AN683" i="15"/>
  <c r="AM683" i="15"/>
  <c r="AL683" i="15"/>
  <c r="AK683" i="15"/>
  <c r="AJ683" i="15"/>
  <c r="AI683" i="15"/>
  <c r="AH683" i="15"/>
  <c r="AG683" i="15"/>
  <c r="AF683" i="15"/>
  <c r="AE683" i="15"/>
  <c r="AD683" i="15"/>
  <c r="AC683" i="15"/>
  <c r="AB683" i="15"/>
  <c r="AA683" i="15"/>
  <c r="Z683" i="15"/>
  <c r="Y683" i="15"/>
  <c r="X683" i="15"/>
  <c r="W683" i="15"/>
  <c r="V683" i="15"/>
  <c r="U683" i="15"/>
  <c r="T683" i="15"/>
  <c r="S683" i="15"/>
  <c r="R683" i="15"/>
  <c r="Q683" i="15"/>
  <c r="P683" i="15"/>
  <c r="O683" i="15"/>
  <c r="N683" i="15"/>
  <c r="N684" i="15" s="1"/>
  <c r="BI681" i="15"/>
  <c r="BH681" i="15"/>
  <c r="BG681" i="15"/>
  <c r="BF681" i="15"/>
  <c r="BE681" i="15"/>
  <c r="BD681" i="15"/>
  <c r="BC681" i="15"/>
  <c r="BB681" i="15"/>
  <c r="BA681" i="15"/>
  <c r="AZ681" i="15"/>
  <c r="AY681" i="15"/>
  <c r="AX681" i="15"/>
  <c r="AW681" i="15"/>
  <c r="AV681" i="15"/>
  <c r="AU681" i="15"/>
  <c r="AT681" i="15"/>
  <c r="AS681" i="15"/>
  <c r="AR681" i="15"/>
  <c r="AQ681" i="15"/>
  <c r="AP681" i="15"/>
  <c r="AO681" i="15"/>
  <c r="AN681" i="15"/>
  <c r="AM681" i="15"/>
  <c r="AL681" i="15"/>
  <c r="AK681" i="15"/>
  <c r="AJ681" i="15"/>
  <c r="AI681" i="15"/>
  <c r="AH681" i="15"/>
  <c r="AG681" i="15"/>
  <c r="AF681" i="15"/>
  <c r="AE681" i="15"/>
  <c r="AD681" i="15"/>
  <c r="AC681" i="15"/>
  <c r="AB681" i="15"/>
  <c r="AA681" i="15"/>
  <c r="Z681" i="15"/>
  <c r="Y681" i="15"/>
  <c r="X681" i="15"/>
  <c r="W681" i="15"/>
  <c r="V681" i="15"/>
  <c r="U681" i="15"/>
  <c r="T681" i="15"/>
  <c r="S681" i="15"/>
  <c r="R681" i="15"/>
  <c r="Q681" i="15"/>
  <c r="P681" i="15"/>
  <c r="O681" i="15"/>
  <c r="N681" i="15"/>
  <c r="K679" i="15"/>
  <c r="BL679" i="15" s="1"/>
  <c r="N677" i="15"/>
  <c r="N674" i="15"/>
  <c r="O674" i="15" s="1"/>
  <c r="CB670" i="15"/>
  <c r="CA670" i="15"/>
  <c r="BZ670" i="15"/>
  <c r="BY670" i="15"/>
  <c r="BX670" i="15"/>
  <c r="BW670" i="15"/>
  <c r="BV670" i="15"/>
  <c r="BU670" i="15"/>
  <c r="BT670" i="15"/>
  <c r="BS670" i="15"/>
  <c r="BR670" i="15"/>
  <c r="BQ670" i="15"/>
  <c r="BP670" i="15"/>
  <c r="BO670" i="15"/>
  <c r="BN670" i="15"/>
  <c r="BI670" i="15"/>
  <c r="BH670" i="15"/>
  <c r="BG670" i="15"/>
  <c r="BF670" i="15"/>
  <c r="BE670" i="15"/>
  <c r="BD670" i="15"/>
  <c r="BC670" i="15"/>
  <c r="BB670" i="15"/>
  <c r="BA670" i="15"/>
  <c r="AZ670" i="15"/>
  <c r="AY670" i="15"/>
  <c r="AX670" i="15"/>
  <c r="AW670" i="15"/>
  <c r="AV670" i="15"/>
  <c r="AU670" i="15"/>
  <c r="AT670" i="15"/>
  <c r="AS670" i="15"/>
  <c r="AR670" i="15"/>
  <c r="AQ670" i="15"/>
  <c r="AP670" i="15"/>
  <c r="AO670" i="15"/>
  <c r="AN670" i="15"/>
  <c r="AM670" i="15"/>
  <c r="AL670" i="15"/>
  <c r="AK670" i="15"/>
  <c r="AJ670" i="15"/>
  <c r="AI670" i="15"/>
  <c r="AH670" i="15"/>
  <c r="AG670" i="15"/>
  <c r="AF670" i="15"/>
  <c r="AE670" i="15"/>
  <c r="AD670" i="15"/>
  <c r="AC670" i="15"/>
  <c r="AB670" i="15"/>
  <c r="AA670" i="15"/>
  <c r="Z670" i="15"/>
  <c r="Y670" i="15"/>
  <c r="X670" i="15"/>
  <c r="W670" i="15"/>
  <c r="V670" i="15"/>
  <c r="U670" i="15"/>
  <c r="T670" i="15"/>
  <c r="S670" i="15"/>
  <c r="R670" i="15"/>
  <c r="Q670" i="15"/>
  <c r="P670" i="15"/>
  <c r="O670" i="15"/>
  <c r="N670" i="15"/>
  <c r="N671" i="15" s="1"/>
  <c r="BI668" i="15"/>
  <c r="BH668" i="15"/>
  <c r="BG668" i="15"/>
  <c r="BF668" i="15"/>
  <c r="BE668" i="15"/>
  <c r="BD668" i="15"/>
  <c r="BC668" i="15"/>
  <c r="BB668" i="15"/>
  <c r="BA668" i="15"/>
  <c r="AZ668" i="15"/>
  <c r="AY668" i="15"/>
  <c r="AX668" i="15"/>
  <c r="AW668" i="15"/>
  <c r="AV668" i="15"/>
  <c r="AU668" i="15"/>
  <c r="AT668" i="15"/>
  <c r="AS668" i="15"/>
  <c r="AR668" i="15"/>
  <c r="AQ668" i="15"/>
  <c r="AP668" i="15"/>
  <c r="AO668" i="15"/>
  <c r="AN668" i="15"/>
  <c r="AM668" i="15"/>
  <c r="AL668" i="15"/>
  <c r="AK668" i="15"/>
  <c r="AJ668" i="15"/>
  <c r="AI668" i="15"/>
  <c r="AH668" i="15"/>
  <c r="AG668" i="15"/>
  <c r="AF668" i="15"/>
  <c r="AE668" i="15"/>
  <c r="AD668" i="15"/>
  <c r="AC668" i="15"/>
  <c r="AB668" i="15"/>
  <c r="AA668" i="15"/>
  <c r="Z668" i="15"/>
  <c r="Y668" i="15"/>
  <c r="X668" i="15"/>
  <c r="W668" i="15"/>
  <c r="V668" i="15"/>
  <c r="U668" i="15"/>
  <c r="T668" i="15"/>
  <c r="S668" i="15"/>
  <c r="R668" i="15"/>
  <c r="Q668" i="15"/>
  <c r="P668" i="15"/>
  <c r="O668" i="15"/>
  <c r="N668" i="15"/>
  <c r="K666" i="15"/>
  <c r="BL666" i="15" s="1"/>
  <c r="N664" i="15"/>
  <c r="N661" i="15"/>
  <c r="O661" i="15" s="1"/>
  <c r="CB657" i="15"/>
  <c r="CA657" i="15"/>
  <c r="BZ657" i="15"/>
  <c r="BY657" i="15"/>
  <c r="BX657" i="15"/>
  <c r="BW657" i="15"/>
  <c r="BV657" i="15"/>
  <c r="BU657" i="15"/>
  <c r="BT657" i="15"/>
  <c r="BS657" i="15"/>
  <c r="BR657" i="15"/>
  <c r="BQ657" i="15"/>
  <c r="BP657" i="15"/>
  <c r="BO657" i="15"/>
  <c r="BN657" i="15"/>
  <c r="BI657" i="15"/>
  <c r="BH657" i="15"/>
  <c r="BG657" i="15"/>
  <c r="BF657" i="15"/>
  <c r="BE657" i="15"/>
  <c r="BD657" i="15"/>
  <c r="BC657" i="15"/>
  <c r="BB657" i="15"/>
  <c r="BA657" i="15"/>
  <c r="AZ657" i="15"/>
  <c r="AY657" i="15"/>
  <c r="AX657" i="15"/>
  <c r="AW657" i="15"/>
  <c r="AV657" i="15"/>
  <c r="AU657" i="15"/>
  <c r="AT657" i="15"/>
  <c r="AS657" i="15"/>
  <c r="AR657" i="15"/>
  <c r="AQ657" i="15"/>
  <c r="AP657" i="15"/>
  <c r="AO657" i="15"/>
  <c r="AN657" i="15"/>
  <c r="AM657" i="15"/>
  <c r="AL657" i="15"/>
  <c r="AK657" i="15"/>
  <c r="AJ657" i="15"/>
  <c r="AI657" i="15"/>
  <c r="AH657" i="15"/>
  <c r="AG657" i="15"/>
  <c r="AF657" i="15"/>
  <c r="AE657" i="15"/>
  <c r="AD657" i="15"/>
  <c r="AC657" i="15"/>
  <c r="AB657" i="15"/>
  <c r="AA657" i="15"/>
  <c r="Z657" i="15"/>
  <c r="Y657" i="15"/>
  <c r="X657" i="15"/>
  <c r="W657" i="15"/>
  <c r="V657" i="15"/>
  <c r="U657" i="15"/>
  <c r="T657" i="15"/>
  <c r="S657" i="15"/>
  <c r="R657" i="15"/>
  <c r="Q657" i="15"/>
  <c r="P657" i="15"/>
  <c r="O657" i="15"/>
  <c r="N657" i="15"/>
  <c r="N658" i="15" s="1"/>
  <c r="BI655" i="15"/>
  <c r="BH655" i="15"/>
  <c r="BG655" i="15"/>
  <c r="BF655" i="15"/>
  <c r="BE655" i="15"/>
  <c r="BD655" i="15"/>
  <c r="BC655" i="15"/>
  <c r="BB655" i="15"/>
  <c r="BA655" i="15"/>
  <c r="AZ655" i="15"/>
  <c r="AY655" i="15"/>
  <c r="AX655" i="15"/>
  <c r="AW655" i="15"/>
  <c r="AV655" i="15"/>
  <c r="AU655" i="15"/>
  <c r="AT655" i="15"/>
  <c r="AS655" i="15"/>
  <c r="AR655" i="15"/>
  <c r="AQ655" i="15"/>
  <c r="AP655" i="15"/>
  <c r="AO655" i="15"/>
  <c r="AN655" i="15"/>
  <c r="AM655" i="15"/>
  <c r="AL655" i="15"/>
  <c r="AK655" i="15"/>
  <c r="AJ655" i="15"/>
  <c r="AI655" i="15"/>
  <c r="AH655" i="15"/>
  <c r="AG655" i="15"/>
  <c r="AF655" i="15"/>
  <c r="AE655" i="15"/>
  <c r="AD655" i="15"/>
  <c r="AC655" i="15"/>
  <c r="AB655" i="15"/>
  <c r="AA655" i="15"/>
  <c r="Z655" i="15"/>
  <c r="Y655" i="15"/>
  <c r="X655" i="15"/>
  <c r="W655" i="15"/>
  <c r="V655" i="15"/>
  <c r="U655" i="15"/>
  <c r="T655" i="15"/>
  <c r="S655" i="15"/>
  <c r="R655" i="15"/>
  <c r="Q655" i="15"/>
  <c r="P655" i="15"/>
  <c r="O655" i="15"/>
  <c r="N655" i="15"/>
  <c r="K653" i="15"/>
  <c r="BL653" i="15" s="1"/>
  <c r="N651" i="15"/>
  <c r="N648" i="15"/>
  <c r="O648" i="15" s="1"/>
  <c r="CB644" i="15"/>
  <c r="CA644" i="15"/>
  <c r="BZ644" i="15"/>
  <c r="BY644" i="15"/>
  <c r="BX644" i="15"/>
  <c r="BW644" i="15"/>
  <c r="BV644" i="15"/>
  <c r="BU644" i="15"/>
  <c r="BT644" i="15"/>
  <c r="BS644" i="15"/>
  <c r="BR644" i="15"/>
  <c r="BQ644" i="15"/>
  <c r="BP644" i="15"/>
  <c r="BO644" i="15"/>
  <c r="BN644" i="15"/>
  <c r="BI644" i="15"/>
  <c r="BH644" i="15"/>
  <c r="BG644" i="15"/>
  <c r="BF644" i="15"/>
  <c r="BE644" i="15"/>
  <c r="BD644" i="15"/>
  <c r="BC644" i="15"/>
  <c r="BB644" i="15"/>
  <c r="BA644" i="15"/>
  <c r="AZ644" i="15"/>
  <c r="AY644" i="15"/>
  <c r="AX644" i="15"/>
  <c r="AW644" i="15"/>
  <c r="AV644" i="15"/>
  <c r="AU644" i="15"/>
  <c r="AT644" i="15"/>
  <c r="AS644" i="15"/>
  <c r="AR644" i="15"/>
  <c r="AQ644" i="15"/>
  <c r="AP644" i="15"/>
  <c r="AO644" i="15"/>
  <c r="AN644" i="15"/>
  <c r="AM644" i="15"/>
  <c r="AL644" i="15"/>
  <c r="AK644" i="15"/>
  <c r="AJ644" i="15"/>
  <c r="AI644" i="15"/>
  <c r="AH644" i="15"/>
  <c r="AG644" i="15"/>
  <c r="AF644" i="15"/>
  <c r="AE644" i="15"/>
  <c r="AD644" i="15"/>
  <c r="AC644" i="15"/>
  <c r="AB644" i="15"/>
  <c r="AA644" i="15"/>
  <c r="Z644" i="15"/>
  <c r="Y644" i="15"/>
  <c r="X644" i="15"/>
  <c r="W644" i="15"/>
  <c r="V644" i="15"/>
  <c r="U644" i="15"/>
  <c r="T644" i="15"/>
  <c r="S644" i="15"/>
  <c r="R644" i="15"/>
  <c r="Q644" i="15"/>
  <c r="P644" i="15"/>
  <c r="O644" i="15"/>
  <c r="N644" i="15"/>
  <c r="N645" i="15" s="1"/>
  <c r="BI642" i="15"/>
  <c r="BH642" i="15"/>
  <c r="BG642" i="15"/>
  <c r="BF642" i="15"/>
  <c r="BE642" i="15"/>
  <c r="BD642" i="15"/>
  <c r="BC642" i="15"/>
  <c r="BB642" i="15"/>
  <c r="BA642" i="15"/>
  <c r="AZ642" i="15"/>
  <c r="AY642" i="15"/>
  <c r="AX642" i="15"/>
  <c r="AW642" i="15"/>
  <c r="AV642" i="15"/>
  <c r="AU642" i="15"/>
  <c r="AT642" i="15"/>
  <c r="AS642" i="15"/>
  <c r="AR642" i="15"/>
  <c r="AQ642" i="15"/>
  <c r="AP642" i="15"/>
  <c r="AO642" i="15"/>
  <c r="AN642" i="15"/>
  <c r="AM642" i="15"/>
  <c r="AL642" i="15"/>
  <c r="AK642" i="15"/>
  <c r="AJ642" i="15"/>
  <c r="AI642" i="15"/>
  <c r="AH642" i="15"/>
  <c r="AG642" i="15"/>
  <c r="AF642" i="15"/>
  <c r="AE642" i="15"/>
  <c r="AD642" i="15"/>
  <c r="AC642" i="15"/>
  <c r="AB642" i="15"/>
  <c r="AA642" i="15"/>
  <c r="Z642" i="15"/>
  <c r="Y642" i="15"/>
  <c r="X642" i="15"/>
  <c r="W642" i="15"/>
  <c r="V642" i="15"/>
  <c r="U642" i="15"/>
  <c r="T642" i="15"/>
  <c r="S642" i="15"/>
  <c r="R642" i="15"/>
  <c r="Q642" i="15"/>
  <c r="P642" i="15"/>
  <c r="O642" i="15"/>
  <c r="N642" i="15"/>
  <c r="N643" i="15" s="1"/>
  <c r="K640" i="15"/>
  <c r="BL640" i="15" s="1"/>
  <c r="N638" i="15"/>
  <c r="N635" i="15"/>
  <c r="O635" i="15" s="1"/>
  <c r="P635" i="15" s="1"/>
  <c r="Q635" i="15" s="1"/>
  <c r="CB631" i="15"/>
  <c r="CA631" i="15"/>
  <c r="BZ631" i="15"/>
  <c r="BY631" i="15"/>
  <c r="BX631" i="15"/>
  <c r="BW631" i="15"/>
  <c r="BV631" i="15"/>
  <c r="BU631" i="15"/>
  <c r="BT631" i="15"/>
  <c r="BS631" i="15"/>
  <c r="BR631" i="15"/>
  <c r="BQ631" i="15"/>
  <c r="BP631" i="15"/>
  <c r="BO631" i="15"/>
  <c r="BN631" i="15"/>
  <c r="BI631" i="15"/>
  <c r="BH631" i="15"/>
  <c r="BG631" i="15"/>
  <c r="BF631" i="15"/>
  <c r="BE631" i="15"/>
  <c r="BD631" i="15"/>
  <c r="BC631" i="15"/>
  <c r="BB631" i="15"/>
  <c r="BA631" i="15"/>
  <c r="AZ631" i="15"/>
  <c r="AY631" i="15"/>
  <c r="AX631" i="15"/>
  <c r="AW631" i="15"/>
  <c r="AV631" i="15"/>
  <c r="AU631" i="15"/>
  <c r="AT631" i="15"/>
  <c r="AS631" i="15"/>
  <c r="AR631" i="15"/>
  <c r="AQ631" i="15"/>
  <c r="AP631" i="15"/>
  <c r="AO631" i="15"/>
  <c r="AN631" i="15"/>
  <c r="AM631" i="15"/>
  <c r="AL631" i="15"/>
  <c r="AK631" i="15"/>
  <c r="AJ631" i="15"/>
  <c r="AI631" i="15"/>
  <c r="AH631" i="15"/>
  <c r="AG631" i="15"/>
  <c r="AF631" i="15"/>
  <c r="AE631" i="15"/>
  <c r="AD631" i="15"/>
  <c r="AC631" i="15"/>
  <c r="AB631" i="15"/>
  <c r="AA631" i="15"/>
  <c r="Z631" i="15"/>
  <c r="Y631" i="15"/>
  <c r="X631" i="15"/>
  <c r="W631" i="15"/>
  <c r="V631" i="15"/>
  <c r="U631" i="15"/>
  <c r="T631" i="15"/>
  <c r="S631" i="15"/>
  <c r="R631" i="15"/>
  <c r="Q631" i="15"/>
  <c r="P631" i="15"/>
  <c r="O631" i="15"/>
  <c r="N631" i="15"/>
  <c r="N632" i="15" s="1"/>
  <c r="BI629" i="15"/>
  <c r="BH629" i="15"/>
  <c r="BG629" i="15"/>
  <c r="BF629" i="15"/>
  <c r="BE629" i="15"/>
  <c r="BD629" i="15"/>
  <c r="BC629" i="15"/>
  <c r="BB629" i="15"/>
  <c r="BA629" i="15"/>
  <c r="AZ629" i="15"/>
  <c r="AY629" i="15"/>
  <c r="AX629" i="15"/>
  <c r="AW629" i="15"/>
  <c r="AV629" i="15"/>
  <c r="AU629" i="15"/>
  <c r="AT629" i="15"/>
  <c r="AS629" i="15"/>
  <c r="AR629" i="15"/>
  <c r="AQ629" i="15"/>
  <c r="AP629" i="15"/>
  <c r="AO629" i="15"/>
  <c r="AN629" i="15"/>
  <c r="AM629" i="15"/>
  <c r="AL629" i="15"/>
  <c r="AK629" i="15"/>
  <c r="AJ629" i="15"/>
  <c r="AI629" i="15"/>
  <c r="AH629" i="15"/>
  <c r="AG629" i="15"/>
  <c r="AF629" i="15"/>
  <c r="AE629" i="15"/>
  <c r="AD629" i="15"/>
  <c r="AC629" i="15"/>
  <c r="AB629" i="15"/>
  <c r="AA629" i="15"/>
  <c r="Z629" i="15"/>
  <c r="Y629" i="15"/>
  <c r="X629" i="15"/>
  <c r="W629" i="15"/>
  <c r="V629" i="15"/>
  <c r="U629" i="15"/>
  <c r="T629" i="15"/>
  <c r="S629" i="15"/>
  <c r="R629" i="15"/>
  <c r="Q629" i="15"/>
  <c r="P629" i="15"/>
  <c r="O629" i="15"/>
  <c r="N629" i="15"/>
  <c r="N630" i="15" s="1"/>
  <c r="K627" i="15"/>
  <c r="BL627" i="15" s="1"/>
  <c r="N625" i="15"/>
  <c r="N622" i="15"/>
  <c r="O622" i="15" s="1"/>
  <c r="P622" i="15" s="1"/>
  <c r="CB618" i="15"/>
  <c r="CA618" i="15"/>
  <c r="BZ618" i="15"/>
  <c r="BY618" i="15"/>
  <c r="BX618" i="15"/>
  <c r="BW618" i="15"/>
  <c r="BV618" i="15"/>
  <c r="BU618" i="15"/>
  <c r="BT618" i="15"/>
  <c r="BS618" i="15"/>
  <c r="BR618" i="15"/>
  <c r="BQ618" i="15"/>
  <c r="BP618" i="15"/>
  <c r="BO618" i="15"/>
  <c r="BN618" i="15"/>
  <c r="BI618" i="15"/>
  <c r="BH618" i="15"/>
  <c r="BG618" i="15"/>
  <c r="BF618" i="15"/>
  <c r="BE618" i="15"/>
  <c r="BD618" i="15"/>
  <c r="BC618" i="15"/>
  <c r="BB618" i="15"/>
  <c r="BA618" i="15"/>
  <c r="AZ618" i="15"/>
  <c r="AY618" i="15"/>
  <c r="AX618" i="15"/>
  <c r="AW618" i="15"/>
  <c r="AV618" i="15"/>
  <c r="AU618" i="15"/>
  <c r="AT618" i="15"/>
  <c r="AS618" i="15"/>
  <c r="AR618" i="15"/>
  <c r="AQ618" i="15"/>
  <c r="AP618" i="15"/>
  <c r="AO618" i="15"/>
  <c r="AN618" i="15"/>
  <c r="AM618" i="15"/>
  <c r="AL618" i="15"/>
  <c r="AK618" i="15"/>
  <c r="AJ618" i="15"/>
  <c r="AI618" i="15"/>
  <c r="AH618" i="15"/>
  <c r="AG618" i="15"/>
  <c r="AF618" i="15"/>
  <c r="AE618" i="15"/>
  <c r="AD618" i="15"/>
  <c r="AC618" i="15"/>
  <c r="AB618" i="15"/>
  <c r="AA618" i="15"/>
  <c r="Z618" i="15"/>
  <c r="Y618" i="15"/>
  <c r="X618" i="15"/>
  <c r="W618" i="15"/>
  <c r="V618" i="15"/>
  <c r="U618" i="15"/>
  <c r="T618" i="15"/>
  <c r="S618" i="15"/>
  <c r="R618" i="15"/>
  <c r="Q618" i="15"/>
  <c r="P618" i="15"/>
  <c r="O618" i="15"/>
  <c r="N618" i="15"/>
  <c r="N619" i="15" s="1"/>
  <c r="BI616" i="15"/>
  <c r="BH616" i="15"/>
  <c r="BG616" i="15"/>
  <c r="BF616" i="15"/>
  <c r="BE616" i="15"/>
  <c r="BD616" i="15"/>
  <c r="BC616" i="15"/>
  <c r="BB616" i="15"/>
  <c r="BA616" i="15"/>
  <c r="AZ616" i="15"/>
  <c r="AY616" i="15"/>
  <c r="AX616" i="15"/>
  <c r="AW616" i="15"/>
  <c r="AV616" i="15"/>
  <c r="AU616" i="15"/>
  <c r="AT616" i="15"/>
  <c r="AS616" i="15"/>
  <c r="AR616" i="15"/>
  <c r="AQ616" i="15"/>
  <c r="AP616" i="15"/>
  <c r="AO616" i="15"/>
  <c r="AN616" i="15"/>
  <c r="AM616" i="15"/>
  <c r="AL616" i="15"/>
  <c r="AK616" i="15"/>
  <c r="AJ616" i="15"/>
  <c r="AI616" i="15"/>
  <c r="AH616" i="15"/>
  <c r="AG616" i="15"/>
  <c r="AF616" i="15"/>
  <c r="AE616" i="15"/>
  <c r="AD616" i="15"/>
  <c r="AC616" i="15"/>
  <c r="AB616" i="15"/>
  <c r="AA616" i="15"/>
  <c r="Z616" i="15"/>
  <c r="Y616" i="15"/>
  <c r="X616" i="15"/>
  <c r="W616" i="15"/>
  <c r="V616" i="15"/>
  <c r="U616" i="15"/>
  <c r="T616" i="15"/>
  <c r="S616" i="15"/>
  <c r="R616" i="15"/>
  <c r="Q616" i="15"/>
  <c r="P616" i="15"/>
  <c r="O616" i="15"/>
  <c r="N616" i="15"/>
  <c r="N617" i="15" s="1"/>
  <c r="K614" i="15"/>
  <c r="BL614" i="15" s="1"/>
  <c r="N612" i="15"/>
  <c r="N609" i="15"/>
  <c r="O609" i="15" s="1"/>
  <c r="P609" i="15" s="1"/>
  <c r="Q609" i="15" s="1"/>
  <c r="R609" i="15" s="1"/>
  <c r="CB605" i="15"/>
  <c r="CA605" i="15"/>
  <c r="BZ605" i="15"/>
  <c r="BY605" i="15"/>
  <c r="BX605" i="15"/>
  <c r="BW605" i="15"/>
  <c r="BV605" i="15"/>
  <c r="BU605" i="15"/>
  <c r="BT605" i="15"/>
  <c r="BS605" i="15"/>
  <c r="BR605" i="15"/>
  <c r="BQ605" i="15"/>
  <c r="BP605" i="15"/>
  <c r="BO605" i="15"/>
  <c r="BN605" i="15"/>
  <c r="BI605" i="15"/>
  <c r="BH605" i="15"/>
  <c r="BG605" i="15"/>
  <c r="BF605" i="15"/>
  <c r="BE605" i="15"/>
  <c r="BD605" i="15"/>
  <c r="BC605" i="15"/>
  <c r="BB605" i="15"/>
  <c r="BA605" i="15"/>
  <c r="AZ605" i="15"/>
  <c r="AY605" i="15"/>
  <c r="AX605" i="15"/>
  <c r="AW605" i="15"/>
  <c r="AV605" i="15"/>
  <c r="AU605" i="15"/>
  <c r="AT605" i="15"/>
  <c r="AS605" i="15"/>
  <c r="AR605" i="15"/>
  <c r="AQ605" i="15"/>
  <c r="AP605" i="15"/>
  <c r="AO605" i="15"/>
  <c r="AN605" i="15"/>
  <c r="AM605" i="15"/>
  <c r="AL605" i="15"/>
  <c r="AK605" i="15"/>
  <c r="AJ605" i="15"/>
  <c r="AI605" i="15"/>
  <c r="AH605" i="15"/>
  <c r="AG605" i="15"/>
  <c r="AF605" i="15"/>
  <c r="AE605" i="15"/>
  <c r="AD605" i="15"/>
  <c r="AC605" i="15"/>
  <c r="AB605" i="15"/>
  <c r="AA605" i="15"/>
  <c r="Z605" i="15"/>
  <c r="Y605" i="15"/>
  <c r="X605" i="15"/>
  <c r="W605" i="15"/>
  <c r="V605" i="15"/>
  <c r="U605" i="15"/>
  <c r="T605" i="15"/>
  <c r="S605" i="15"/>
  <c r="R605" i="15"/>
  <c r="Q605" i="15"/>
  <c r="P605" i="15"/>
  <c r="O605" i="15"/>
  <c r="N605" i="15"/>
  <c r="N606" i="15" s="1"/>
  <c r="BI603" i="15"/>
  <c r="BH603" i="15"/>
  <c r="BG603" i="15"/>
  <c r="BF603" i="15"/>
  <c r="BE603" i="15"/>
  <c r="BD603" i="15"/>
  <c r="BC603" i="15"/>
  <c r="BB603" i="15"/>
  <c r="BA603" i="15"/>
  <c r="AZ603" i="15"/>
  <c r="AY603" i="15"/>
  <c r="AX603" i="15"/>
  <c r="AW603" i="15"/>
  <c r="AV603" i="15"/>
  <c r="AU603" i="15"/>
  <c r="AT603" i="15"/>
  <c r="AS603" i="15"/>
  <c r="AR603" i="15"/>
  <c r="AQ603" i="15"/>
  <c r="AP603" i="15"/>
  <c r="AO603" i="15"/>
  <c r="AN603" i="15"/>
  <c r="AM603" i="15"/>
  <c r="AL603" i="15"/>
  <c r="AK603" i="15"/>
  <c r="AJ603" i="15"/>
  <c r="AI603" i="15"/>
  <c r="AH603" i="15"/>
  <c r="AG603" i="15"/>
  <c r="AF603" i="15"/>
  <c r="AE603" i="15"/>
  <c r="AD603" i="15"/>
  <c r="AC603" i="15"/>
  <c r="AB603" i="15"/>
  <c r="AA603" i="15"/>
  <c r="Z603" i="15"/>
  <c r="Y603" i="15"/>
  <c r="X603" i="15"/>
  <c r="W603" i="15"/>
  <c r="V603" i="15"/>
  <c r="U603" i="15"/>
  <c r="T603" i="15"/>
  <c r="S603" i="15"/>
  <c r="R603" i="15"/>
  <c r="Q603" i="15"/>
  <c r="P603" i="15"/>
  <c r="O603" i="15"/>
  <c r="N603" i="15"/>
  <c r="N604" i="15" s="1"/>
  <c r="K601" i="15"/>
  <c r="BL601" i="15" s="1"/>
  <c r="N599" i="15"/>
  <c r="N596" i="15"/>
  <c r="O596" i="15" s="1"/>
  <c r="CB592" i="15"/>
  <c r="CA592" i="15"/>
  <c r="BZ592" i="15"/>
  <c r="BY592" i="15"/>
  <c r="BX592" i="15"/>
  <c r="BW592" i="15"/>
  <c r="BV592" i="15"/>
  <c r="BU592" i="15"/>
  <c r="BT592" i="15"/>
  <c r="BS592" i="15"/>
  <c r="BR592" i="15"/>
  <c r="BQ592" i="15"/>
  <c r="BP592" i="15"/>
  <c r="BO592" i="15"/>
  <c r="BN592" i="15"/>
  <c r="BI592" i="15"/>
  <c r="BH592" i="15"/>
  <c r="BG592" i="15"/>
  <c r="BF592" i="15"/>
  <c r="BE592" i="15"/>
  <c r="BD592" i="15"/>
  <c r="BC592" i="15"/>
  <c r="BB592" i="15"/>
  <c r="BA592" i="15"/>
  <c r="AZ592" i="15"/>
  <c r="AY592" i="15"/>
  <c r="AX592" i="15"/>
  <c r="AW592" i="15"/>
  <c r="AV592" i="15"/>
  <c r="AU592" i="15"/>
  <c r="AT592" i="15"/>
  <c r="AS592" i="15"/>
  <c r="AR592" i="15"/>
  <c r="AQ592" i="15"/>
  <c r="AP592" i="15"/>
  <c r="AO592" i="15"/>
  <c r="AN592" i="15"/>
  <c r="AM592" i="15"/>
  <c r="AL592" i="15"/>
  <c r="AK592" i="15"/>
  <c r="AJ592" i="15"/>
  <c r="AI592" i="15"/>
  <c r="AH592" i="15"/>
  <c r="AG592" i="15"/>
  <c r="AF592" i="15"/>
  <c r="AE592" i="15"/>
  <c r="AD592" i="15"/>
  <c r="AC592" i="15"/>
  <c r="AB592" i="15"/>
  <c r="AA592" i="15"/>
  <c r="Z592" i="15"/>
  <c r="Y592" i="15"/>
  <c r="X592" i="15"/>
  <c r="W592" i="15"/>
  <c r="V592" i="15"/>
  <c r="U592" i="15"/>
  <c r="T592" i="15"/>
  <c r="S592" i="15"/>
  <c r="R592" i="15"/>
  <c r="Q592" i="15"/>
  <c r="P592" i="15"/>
  <c r="O592" i="15"/>
  <c r="N592" i="15"/>
  <c r="N593" i="15" s="1"/>
  <c r="BI590" i="15"/>
  <c r="BH590" i="15"/>
  <c r="BG590" i="15"/>
  <c r="BF590" i="15"/>
  <c r="BE590" i="15"/>
  <c r="BD590" i="15"/>
  <c r="BC590" i="15"/>
  <c r="BB590" i="15"/>
  <c r="BA590" i="15"/>
  <c r="AZ590" i="15"/>
  <c r="AY590" i="15"/>
  <c r="AX590" i="15"/>
  <c r="AW590" i="15"/>
  <c r="AV590" i="15"/>
  <c r="AU590" i="15"/>
  <c r="AT590" i="15"/>
  <c r="AS590" i="15"/>
  <c r="AR590" i="15"/>
  <c r="AQ590" i="15"/>
  <c r="AP590" i="15"/>
  <c r="AO590" i="15"/>
  <c r="AN590" i="15"/>
  <c r="AM590" i="15"/>
  <c r="AL590" i="15"/>
  <c r="AK590" i="15"/>
  <c r="AJ590" i="15"/>
  <c r="AI590" i="15"/>
  <c r="AH590" i="15"/>
  <c r="AG590" i="15"/>
  <c r="AF590" i="15"/>
  <c r="AE590" i="15"/>
  <c r="AD590" i="15"/>
  <c r="AC590" i="15"/>
  <c r="AB590" i="15"/>
  <c r="AA590" i="15"/>
  <c r="Z590" i="15"/>
  <c r="Y590" i="15"/>
  <c r="X590" i="15"/>
  <c r="W590" i="15"/>
  <c r="V590" i="15"/>
  <c r="U590" i="15"/>
  <c r="T590" i="15"/>
  <c r="S590" i="15"/>
  <c r="R590" i="15"/>
  <c r="Q590" i="15"/>
  <c r="P590" i="15"/>
  <c r="O590" i="15"/>
  <c r="N590" i="15"/>
  <c r="N591" i="15" s="1"/>
  <c r="K588" i="15"/>
  <c r="BL588" i="15" s="1"/>
  <c r="N586" i="15"/>
  <c r="N583" i="15"/>
  <c r="O583" i="15" s="1"/>
  <c r="P583" i="15" s="1"/>
  <c r="CB579" i="15"/>
  <c r="CA579" i="15"/>
  <c r="BZ579" i="15"/>
  <c r="BY579" i="15"/>
  <c r="BX579" i="15"/>
  <c r="BW579" i="15"/>
  <c r="BV579" i="15"/>
  <c r="BU579" i="15"/>
  <c r="BT579" i="15"/>
  <c r="BS579" i="15"/>
  <c r="BR579" i="15"/>
  <c r="BQ579" i="15"/>
  <c r="BP579" i="15"/>
  <c r="BO579" i="15"/>
  <c r="BN579" i="15"/>
  <c r="BI579" i="15"/>
  <c r="BH579" i="15"/>
  <c r="BG579" i="15"/>
  <c r="BF579" i="15"/>
  <c r="BE579" i="15"/>
  <c r="BD579" i="15"/>
  <c r="BC579" i="15"/>
  <c r="BB579" i="15"/>
  <c r="BA579" i="15"/>
  <c r="AZ579" i="15"/>
  <c r="AY579" i="15"/>
  <c r="AX579" i="15"/>
  <c r="AW579" i="15"/>
  <c r="AV579" i="15"/>
  <c r="AU579" i="15"/>
  <c r="AT579" i="15"/>
  <c r="AS579" i="15"/>
  <c r="AR579" i="15"/>
  <c r="AQ579" i="15"/>
  <c r="AP579" i="15"/>
  <c r="AO579" i="15"/>
  <c r="AN579" i="15"/>
  <c r="AM579" i="15"/>
  <c r="AL579" i="15"/>
  <c r="AK579" i="15"/>
  <c r="AJ579" i="15"/>
  <c r="AI579" i="15"/>
  <c r="AH579" i="15"/>
  <c r="AG579" i="15"/>
  <c r="AF579" i="15"/>
  <c r="AE579" i="15"/>
  <c r="AD579" i="15"/>
  <c r="AC579" i="15"/>
  <c r="AB579" i="15"/>
  <c r="AA579" i="15"/>
  <c r="Z579" i="15"/>
  <c r="Y579" i="15"/>
  <c r="X579" i="15"/>
  <c r="W579" i="15"/>
  <c r="V579" i="15"/>
  <c r="U579" i="15"/>
  <c r="T579" i="15"/>
  <c r="S579" i="15"/>
  <c r="R579" i="15"/>
  <c r="Q579" i="15"/>
  <c r="P579" i="15"/>
  <c r="O579" i="15"/>
  <c r="N579" i="15"/>
  <c r="N580" i="15" s="1"/>
  <c r="BI577" i="15"/>
  <c r="BH577" i="15"/>
  <c r="BG577" i="15"/>
  <c r="BF577" i="15"/>
  <c r="BE577" i="15"/>
  <c r="BD577" i="15"/>
  <c r="BC577" i="15"/>
  <c r="BB577" i="15"/>
  <c r="BA577" i="15"/>
  <c r="AZ577" i="15"/>
  <c r="AY577" i="15"/>
  <c r="AX577" i="15"/>
  <c r="AW577" i="15"/>
  <c r="AV577" i="15"/>
  <c r="AU577" i="15"/>
  <c r="AT577" i="15"/>
  <c r="AS577" i="15"/>
  <c r="AR577" i="15"/>
  <c r="AQ577" i="15"/>
  <c r="AP577" i="15"/>
  <c r="AO577" i="15"/>
  <c r="AN577" i="15"/>
  <c r="AM577" i="15"/>
  <c r="AL577" i="15"/>
  <c r="AK577" i="15"/>
  <c r="AJ577" i="15"/>
  <c r="AI577" i="15"/>
  <c r="AH577" i="15"/>
  <c r="AG577" i="15"/>
  <c r="AF577" i="15"/>
  <c r="AE577" i="15"/>
  <c r="AD577" i="15"/>
  <c r="AC577" i="15"/>
  <c r="AB577" i="15"/>
  <c r="AA577" i="15"/>
  <c r="Z577" i="15"/>
  <c r="Y577" i="15"/>
  <c r="X577" i="15"/>
  <c r="W577" i="15"/>
  <c r="V577" i="15"/>
  <c r="U577" i="15"/>
  <c r="T577" i="15"/>
  <c r="S577" i="15"/>
  <c r="R577" i="15"/>
  <c r="Q577" i="15"/>
  <c r="P577" i="15"/>
  <c r="O577" i="15"/>
  <c r="N577" i="15"/>
  <c r="N578" i="15" s="1"/>
  <c r="K575" i="15"/>
  <c r="BL575" i="15" s="1"/>
  <c r="N573" i="15"/>
  <c r="N570" i="15"/>
  <c r="O570" i="15" s="1"/>
  <c r="P570" i="15" s="1"/>
  <c r="CB566" i="15"/>
  <c r="CA566" i="15"/>
  <c r="BZ566" i="15"/>
  <c r="BY566" i="15"/>
  <c r="BX566" i="15"/>
  <c r="BW566" i="15"/>
  <c r="BV566" i="15"/>
  <c r="BU566" i="15"/>
  <c r="BT566" i="15"/>
  <c r="BS566" i="15"/>
  <c r="BR566" i="15"/>
  <c r="BQ566" i="15"/>
  <c r="BP566" i="15"/>
  <c r="BO566" i="15"/>
  <c r="BN566" i="15"/>
  <c r="BI566" i="15"/>
  <c r="BH566" i="15"/>
  <c r="BG566" i="15"/>
  <c r="BF566" i="15"/>
  <c r="BE566" i="15"/>
  <c r="BD566" i="15"/>
  <c r="BC566" i="15"/>
  <c r="BB566" i="15"/>
  <c r="BA566" i="15"/>
  <c r="AZ566" i="15"/>
  <c r="AY566" i="15"/>
  <c r="AX566" i="15"/>
  <c r="AW566" i="15"/>
  <c r="AV566" i="15"/>
  <c r="AU566" i="15"/>
  <c r="AT566" i="15"/>
  <c r="AS566" i="15"/>
  <c r="AR566" i="15"/>
  <c r="AQ566" i="15"/>
  <c r="AP566" i="15"/>
  <c r="AO566" i="15"/>
  <c r="AN566" i="15"/>
  <c r="AM566" i="15"/>
  <c r="AL566" i="15"/>
  <c r="AK566" i="15"/>
  <c r="AJ566" i="15"/>
  <c r="AI566" i="15"/>
  <c r="AH566" i="15"/>
  <c r="AG566" i="15"/>
  <c r="AF566" i="15"/>
  <c r="AE566" i="15"/>
  <c r="AD566" i="15"/>
  <c r="AC566" i="15"/>
  <c r="AB566" i="15"/>
  <c r="AA566" i="15"/>
  <c r="Z566" i="15"/>
  <c r="Y566" i="15"/>
  <c r="X566" i="15"/>
  <c r="W566" i="15"/>
  <c r="V566" i="15"/>
  <c r="U566" i="15"/>
  <c r="T566" i="15"/>
  <c r="S566" i="15"/>
  <c r="R566" i="15"/>
  <c r="Q566" i="15"/>
  <c r="P566" i="15"/>
  <c r="O566" i="15"/>
  <c r="N566" i="15"/>
  <c r="N567" i="15" s="1"/>
  <c r="BI564" i="15"/>
  <c r="BH564" i="15"/>
  <c r="BG564" i="15"/>
  <c r="BF564" i="15"/>
  <c r="BE564" i="15"/>
  <c r="BD564" i="15"/>
  <c r="BC564" i="15"/>
  <c r="BB564" i="15"/>
  <c r="BA564" i="15"/>
  <c r="AZ564" i="15"/>
  <c r="AY564" i="15"/>
  <c r="AX564" i="15"/>
  <c r="AW564" i="15"/>
  <c r="AV564" i="15"/>
  <c r="AU564" i="15"/>
  <c r="AT564" i="15"/>
  <c r="AS564" i="15"/>
  <c r="AR564" i="15"/>
  <c r="AQ564" i="15"/>
  <c r="AP564" i="15"/>
  <c r="AO564" i="15"/>
  <c r="AN564" i="15"/>
  <c r="AM564" i="15"/>
  <c r="AL564" i="15"/>
  <c r="AK564" i="15"/>
  <c r="AJ564" i="15"/>
  <c r="AI564" i="15"/>
  <c r="AH564" i="15"/>
  <c r="AG564" i="15"/>
  <c r="AF564" i="15"/>
  <c r="AE564" i="15"/>
  <c r="AD564" i="15"/>
  <c r="AC564" i="15"/>
  <c r="AB564" i="15"/>
  <c r="AA564" i="15"/>
  <c r="Z564" i="15"/>
  <c r="Y564" i="15"/>
  <c r="X564" i="15"/>
  <c r="W564" i="15"/>
  <c r="V564" i="15"/>
  <c r="U564" i="15"/>
  <c r="T564" i="15"/>
  <c r="S564" i="15"/>
  <c r="R564" i="15"/>
  <c r="Q564" i="15"/>
  <c r="P564" i="15"/>
  <c r="O564" i="15"/>
  <c r="N564" i="15"/>
  <c r="N565" i="15" s="1"/>
  <c r="K562" i="15"/>
  <c r="BL562" i="15" s="1"/>
  <c r="N560" i="15"/>
  <c r="N557" i="15"/>
  <c r="O557" i="15" s="1"/>
  <c r="CB553" i="15"/>
  <c r="CA553" i="15"/>
  <c r="BZ553" i="15"/>
  <c r="BY553" i="15"/>
  <c r="BX553" i="15"/>
  <c r="BW553" i="15"/>
  <c r="BV553" i="15"/>
  <c r="BU553" i="15"/>
  <c r="BT553" i="15"/>
  <c r="BS553" i="15"/>
  <c r="BR553" i="15"/>
  <c r="BQ553" i="15"/>
  <c r="BP553" i="15"/>
  <c r="BO553" i="15"/>
  <c r="BN553" i="15"/>
  <c r="BI553" i="15"/>
  <c r="BH553" i="15"/>
  <c r="BG553" i="15"/>
  <c r="BF553" i="15"/>
  <c r="BE553" i="15"/>
  <c r="BD553" i="15"/>
  <c r="BC553" i="15"/>
  <c r="BB553" i="15"/>
  <c r="BA553" i="15"/>
  <c r="AZ553" i="15"/>
  <c r="AY553" i="15"/>
  <c r="AX553" i="15"/>
  <c r="AW553" i="15"/>
  <c r="AV553" i="15"/>
  <c r="AU553" i="15"/>
  <c r="AT553" i="15"/>
  <c r="AS553" i="15"/>
  <c r="AR553" i="15"/>
  <c r="AQ553" i="15"/>
  <c r="AP553" i="15"/>
  <c r="AO553" i="15"/>
  <c r="AN553" i="15"/>
  <c r="AM553" i="15"/>
  <c r="AL553" i="15"/>
  <c r="AK553" i="15"/>
  <c r="AJ553" i="15"/>
  <c r="AI553" i="15"/>
  <c r="AH553" i="15"/>
  <c r="AG553" i="15"/>
  <c r="AF553" i="15"/>
  <c r="AE553" i="15"/>
  <c r="AD553" i="15"/>
  <c r="AC553" i="15"/>
  <c r="AB553" i="15"/>
  <c r="AA553" i="15"/>
  <c r="Z553" i="15"/>
  <c r="Y553" i="15"/>
  <c r="X553" i="15"/>
  <c r="W553" i="15"/>
  <c r="V553" i="15"/>
  <c r="U553" i="15"/>
  <c r="T553" i="15"/>
  <c r="S553" i="15"/>
  <c r="R553" i="15"/>
  <c r="Q553" i="15"/>
  <c r="P553" i="15"/>
  <c r="O553" i="15"/>
  <c r="N553" i="15"/>
  <c r="N554" i="15" s="1"/>
  <c r="BI551" i="15"/>
  <c r="BH551" i="15"/>
  <c r="BG551" i="15"/>
  <c r="BF551" i="15"/>
  <c r="BE551" i="15"/>
  <c r="BD551" i="15"/>
  <c r="BC551" i="15"/>
  <c r="BB551" i="15"/>
  <c r="BA551" i="15"/>
  <c r="AZ551" i="15"/>
  <c r="AY551" i="15"/>
  <c r="AX551" i="15"/>
  <c r="AW551" i="15"/>
  <c r="AV551" i="15"/>
  <c r="AU551" i="15"/>
  <c r="AT551" i="15"/>
  <c r="AS551" i="15"/>
  <c r="AR551" i="15"/>
  <c r="AQ551" i="15"/>
  <c r="AP551" i="15"/>
  <c r="AO551" i="15"/>
  <c r="AN551" i="15"/>
  <c r="AM551" i="15"/>
  <c r="AL551" i="15"/>
  <c r="AK551" i="15"/>
  <c r="AJ551" i="15"/>
  <c r="AI551" i="15"/>
  <c r="AH551" i="15"/>
  <c r="AG551" i="15"/>
  <c r="AF551" i="15"/>
  <c r="AE551" i="15"/>
  <c r="AD551" i="15"/>
  <c r="AC551" i="15"/>
  <c r="AB551" i="15"/>
  <c r="AA551" i="15"/>
  <c r="Z551" i="15"/>
  <c r="Y551" i="15"/>
  <c r="X551" i="15"/>
  <c r="W551" i="15"/>
  <c r="V551" i="15"/>
  <c r="U551" i="15"/>
  <c r="T551" i="15"/>
  <c r="S551" i="15"/>
  <c r="R551" i="15"/>
  <c r="Q551" i="15"/>
  <c r="P551" i="15"/>
  <c r="O551" i="15"/>
  <c r="N551" i="15"/>
  <c r="K549" i="15"/>
  <c r="BL549" i="15" s="1"/>
  <c r="N547" i="15"/>
  <c r="N544" i="15"/>
  <c r="N546" i="15" s="1"/>
  <c r="CB540" i="15"/>
  <c r="CA540" i="15"/>
  <c r="BZ540" i="15"/>
  <c r="BY540" i="15"/>
  <c r="BX540" i="15"/>
  <c r="BW540" i="15"/>
  <c r="BV540" i="15"/>
  <c r="BU540" i="15"/>
  <c r="BT540" i="15"/>
  <c r="BS540" i="15"/>
  <c r="BR540" i="15"/>
  <c r="BQ540" i="15"/>
  <c r="BP540" i="15"/>
  <c r="BO540" i="15"/>
  <c r="BN540" i="15"/>
  <c r="BI540" i="15"/>
  <c r="BH540" i="15"/>
  <c r="BG540" i="15"/>
  <c r="BF540" i="15"/>
  <c r="BE540" i="15"/>
  <c r="BD540" i="15"/>
  <c r="BC540" i="15"/>
  <c r="BB540" i="15"/>
  <c r="BA540" i="15"/>
  <c r="AZ540" i="15"/>
  <c r="AY540" i="15"/>
  <c r="AX540" i="15"/>
  <c r="AW540" i="15"/>
  <c r="AV540" i="15"/>
  <c r="AU540" i="15"/>
  <c r="AT540" i="15"/>
  <c r="AS540" i="15"/>
  <c r="AR540" i="15"/>
  <c r="AQ540" i="15"/>
  <c r="AP540" i="15"/>
  <c r="AO540" i="15"/>
  <c r="AN540" i="15"/>
  <c r="AM540" i="15"/>
  <c r="AL540" i="15"/>
  <c r="AK540" i="15"/>
  <c r="AJ540" i="15"/>
  <c r="AI540" i="15"/>
  <c r="AH540" i="15"/>
  <c r="AG540" i="15"/>
  <c r="AF540" i="15"/>
  <c r="AE540" i="15"/>
  <c r="AD540" i="15"/>
  <c r="AC540" i="15"/>
  <c r="AB540" i="15"/>
  <c r="AA540" i="15"/>
  <c r="Z540" i="15"/>
  <c r="Y540" i="15"/>
  <c r="X540" i="15"/>
  <c r="W540" i="15"/>
  <c r="V540" i="15"/>
  <c r="U540" i="15"/>
  <c r="T540" i="15"/>
  <c r="S540" i="15"/>
  <c r="R540" i="15"/>
  <c r="Q540" i="15"/>
  <c r="P540" i="15"/>
  <c r="O540" i="15"/>
  <c r="N540" i="15"/>
  <c r="BI538" i="15"/>
  <c r="BH538" i="15"/>
  <c r="BG538" i="15"/>
  <c r="BF538" i="15"/>
  <c r="BE538" i="15"/>
  <c r="BD538" i="15"/>
  <c r="BC538" i="15"/>
  <c r="BB538" i="15"/>
  <c r="BA538" i="15"/>
  <c r="AZ538" i="15"/>
  <c r="AY538" i="15"/>
  <c r="AX538" i="15"/>
  <c r="AW538" i="15"/>
  <c r="AV538" i="15"/>
  <c r="AU538" i="15"/>
  <c r="AT538" i="15"/>
  <c r="AS538" i="15"/>
  <c r="AR538" i="15"/>
  <c r="AQ538" i="15"/>
  <c r="AP538" i="15"/>
  <c r="AO538" i="15"/>
  <c r="AN538" i="15"/>
  <c r="AM538" i="15"/>
  <c r="AL538" i="15"/>
  <c r="AK538" i="15"/>
  <c r="AJ538" i="15"/>
  <c r="AI538" i="15"/>
  <c r="AH538" i="15"/>
  <c r="AG538" i="15"/>
  <c r="AF538" i="15"/>
  <c r="AE538" i="15"/>
  <c r="AD538" i="15"/>
  <c r="AC538" i="15"/>
  <c r="AB538" i="15"/>
  <c r="AA538" i="15"/>
  <c r="Z538" i="15"/>
  <c r="Y538" i="15"/>
  <c r="X538" i="15"/>
  <c r="W538" i="15"/>
  <c r="V538" i="15"/>
  <c r="U538" i="15"/>
  <c r="T538" i="15"/>
  <c r="S538" i="15"/>
  <c r="R538" i="15"/>
  <c r="Q538" i="15"/>
  <c r="P538" i="15"/>
  <c r="O538" i="15"/>
  <c r="N538" i="15"/>
  <c r="K536" i="15"/>
  <c r="BL536" i="15" s="1"/>
  <c r="N534" i="15"/>
  <c r="N531" i="15"/>
  <c r="N533" i="15" s="1"/>
  <c r="CB527" i="15"/>
  <c r="CA527" i="15"/>
  <c r="BZ527" i="15"/>
  <c r="BY527" i="15"/>
  <c r="BX527" i="15"/>
  <c r="BW527" i="15"/>
  <c r="BV527" i="15"/>
  <c r="BU527" i="15"/>
  <c r="BT527" i="15"/>
  <c r="BS527" i="15"/>
  <c r="BR527" i="15"/>
  <c r="BQ527" i="15"/>
  <c r="BP527" i="15"/>
  <c r="BO527" i="15"/>
  <c r="BN527" i="15"/>
  <c r="BI527" i="15"/>
  <c r="BH527" i="15"/>
  <c r="BG527" i="15"/>
  <c r="BF527" i="15"/>
  <c r="BE527" i="15"/>
  <c r="BD527" i="15"/>
  <c r="BC527" i="15"/>
  <c r="BB527" i="15"/>
  <c r="BA527" i="15"/>
  <c r="AZ527" i="15"/>
  <c r="AY527" i="15"/>
  <c r="AX527" i="15"/>
  <c r="AW527" i="15"/>
  <c r="AV527" i="15"/>
  <c r="AU527" i="15"/>
  <c r="AT527" i="15"/>
  <c r="AS527" i="15"/>
  <c r="AR527" i="15"/>
  <c r="AQ527" i="15"/>
  <c r="AP527" i="15"/>
  <c r="AO527" i="15"/>
  <c r="AN527" i="15"/>
  <c r="AM527" i="15"/>
  <c r="AL527" i="15"/>
  <c r="AK527" i="15"/>
  <c r="AJ527" i="15"/>
  <c r="AI527" i="15"/>
  <c r="AH527" i="15"/>
  <c r="AG527" i="15"/>
  <c r="AF527" i="15"/>
  <c r="AE527" i="15"/>
  <c r="AD527" i="15"/>
  <c r="AC527" i="15"/>
  <c r="AB527" i="15"/>
  <c r="AA527" i="15"/>
  <c r="Z527" i="15"/>
  <c r="Y527" i="15"/>
  <c r="X527" i="15"/>
  <c r="W527" i="15"/>
  <c r="V527" i="15"/>
  <c r="U527" i="15"/>
  <c r="T527" i="15"/>
  <c r="S527" i="15"/>
  <c r="R527" i="15"/>
  <c r="Q527" i="15"/>
  <c r="P527" i="15"/>
  <c r="O527" i="15"/>
  <c r="N527" i="15"/>
  <c r="BI525" i="15"/>
  <c r="BH525" i="15"/>
  <c r="BG525" i="15"/>
  <c r="BF525" i="15"/>
  <c r="BE525" i="15"/>
  <c r="BD525" i="15"/>
  <c r="BC525" i="15"/>
  <c r="BB525" i="15"/>
  <c r="BA525" i="15"/>
  <c r="AZ525" i="15"/>
  <c r="AY525" i="15"/>
  <c r="AX525" i="15"/>
  <c r="AW525" i="15"/>
  <c r="AV525" i="15"/>
  <c r="AU525" i="15"/>
  <c r="AT525" i="15"/>
  <c r="AS525" i="15"/>
  <c r="AR525" i="15"/>
  <c r="AQ525" i="15"/>
  <c r="AP525" i="15"/>
  <c r="AO525" i="15"/>
  <c r="AN525" i="15"/>
  <c r="AM525" i="15"/>
  <c r="AL525" i="15"/>
  <c r="AK525" i="15"/>
  <c r="AJ525" i="15"/>
  <c r="AI525" i="15"/>
  <c r="AH525" i="15"/>
  <c r="AG525" i="15"/>
  <c r="AF525" i="15"/>
  <c r="AE525" i="15"/>
  <c r="AD525" i="15"/>
  <c r="AC525" i="15"/>
  <c r="AB525" i="15"/>
  <c r="AA525" i="15"/>
  <c r="Z525" i="15"/>
  <c r="Y525" i="15"/>
  <c r="X525" i="15"/>
  <c r="W525" i="15"/>
  <c r="V525" i="15"/>
  <c r="U525" i="15"/>
  <c r="T525" i="15"/>
  <c r="S525" i="15"/>
  <c r="R525" i="15"/>
  <c r="Q525" i="15"/>
  <c r="P525" i="15"/>
  <c r="O525" i="15"/>
  <c r="N525" i="15"/>
  <c r="K523" i="15"/>
  <c r="BL523" i="15" s="1"/>
  <c r="N521" i="15"/>
  <c r="N518" i="15"/>
  <c r="N520" i="15" s="1"/>
  <c r="CB514" i="15"/>
  <c r="CA514" i="15"/>
  <c r="BZ514" i="15"/>
  <c r="BY514" i="15"/>
  <c r="BX514" i="15"/>
  <c r="BW514" i="15"/>
  <c r="BV514" i="15"/>
  <c r="BU514" i="15"/>
  <c r="BT514" i="15"/>
  <c r="BS514" i="15"/>
  <c r="BR514" i="15"/>
  <c r="BQ514" i="15"/>
  <c r="BP514" i="15"/>
  <c r="BO514" i="15"/>
  <c r="BN514" i="15"/>
  <c r="BI514" i="15"/>
  <c r="BH514" i="15"/>
  <c r="BG514" i="15"/>
  <c r="BF514" i="15"/>
  <c r="BE514" i="15"/>
  <c r="BD514" i="15"/>
  <c r="BC514" i="15"/>
  <c r="BB514" i="15"/>
  <c r="BA514" i="15"/>
  <c r="AZ514" i="15"/>
  <c r="AY514" i="15"/>
  <c r="AX514" i="15"/>
  <c r="AW514" i="15"/>
  <c r="AV514" i="15"/>
  <c r="AU514" i="15"/>
  <c r="AT514" i="15"/>
  <c r="AS514" i="15"/>
  <c r="AR514" i="15"/>
  <c r="AQ514" i="15"/>
  <c r="AP514" i="15"/>
  <c r="AO514" i="15"/>
  <c r="AN514" i="15"/>
  <c r="AM514" i="15"/>
  <c r="AL514" i="15"/>
  <c r="AK514" i="15"/>
  <c r="AJ514" i="15"/>
  <c r="AI514" i="15"/>
  <c r="AH514" i="15"/>
  <c r="AG514" i="15"/>
  <c r="AF514" i="15"/>
  <c r="AE514" i="15"/>
  <c r="AD514" i="15"/>
  <c r="AC514" i="15"/>
  <c r="AB514" i="15"/>
  <c r="AA514" i="15"/>
  <c r="Z514" i="15"/>
  <c r="Y514" i="15"/>
  <c r="X514" i="15"/>
  <c r="W514" i="15"/>
  <c r="V514" i="15"/>
  <c r="U514" i="15"/>
  <c r="T514" i="15"/>
  <c r="S514" i="15"/>
  <c r="R514" i="15"/>
  <c r="Q514" i="15"/>
  <c r="P514" i="15"/>
  <c r="O514" i="15"/>
  <c r="N514" i="15"/>
  <c r="BI512" i="15"/>
  <c r="BH512" i="15"/>
  <c r="BG512" i="15"/>
  <c r="BF512" i="15"/>
  <c r="BE512" i="15"/>
  <c r="BD512" i="15"/>
  <c r="BC512" i="15"/>
  <c r="BB512" i="15"/>
  <c r="BA512" i="15"/>
  <c r="AZ512" i="15"/>
  <c r="AY512" i="15"/>
  <c r="AX512" i="15"/>
  <c r="AW512" i="15"/>
  <c r="AV512" i="15"/>
  <c r="AU512" i="15"/>
  <c r="AT512" i="15"/>
  <c r="AS512" i="15"/>
  <c r="AR512" i="15"/>
  <c r="AQ512" i="15"/>
  <c r="AP512" i="15"/>
  <c r="AO512" i="15"/>
  <c r="AN512" i="15"/>
  <c r="AM512" i="15"/>
  <c r="AL512" i="15"/>
  <c r="AK512" i="15"/>
  <c r="AJ512" i="15"/>
  <c r="AI512" i="15"/>
  <c r="AH512" i="15"/>
  <c r="AG512" i="15"/>
  <c r="AF512" i="15"/>
  <c r="AE512" i="15"/>
  <c r="AD512" i="15"/>
  <c r="AC512" i="15"/>
  <c r="AB512" i="15"/>
  <c r="AA512" i="15"/>
  <c r="Z512" i="15"/>
  <c r="Y512" i="15"/>
  <c r="X512" i="15"/>
  <c r="W512" i="15"/>
  <c r="V512" i="15"/>
  <c r="U512" i="15"/>
  <c r="T512" i="15"/>
  <c r="S512" i="15"/>
  <c r="R512" i="15"/>
  <c r="Q512" i="15"/>
  <c r="P512" i="15"/>
  <c r="O512" i="15"/>
  <c r="N512" i="15"/>
  <c r="K510" i="15"/>
  <c r="BL510" i="15" s="1"/>
  <c r="N508" i="15"/>
  <c r="N505" i="15"/>
  <c r="CB501" i="15"/>
  <c r="CA501" i="15"/>
  <c r="BZ501" i="15"/>
  <c r="BY501" i="15"/>
  <c r="BX501" i="15"/>
  <c r="BW501" i="15"/>
  <c r="BV501" i="15"/>
  <c r="BU501" i="15"/>
  <c r="BT501" i="15"/>
  <c r="BS501" i="15"/>
  <c r="BR501" i="15"/>
  <c r="BQ501" i="15"/>
  <c r="BP501" i="15"/>
  <c r="BO501" i="15"/>
  <c r="BN501" i="15"/>
  <c r="BI501" i="15"/>
  <c r="BH501" i="15"/>
  <c r="BG501" i="15"/>
  <c r="BF501" i="15"/>
  <c r="BE501" i="15"/>
  <c r="BD501" i="15"/>
  <c r="BC501" i="15"/>
  <c r="BB501" i="15"/>
  <c r="BA501" i="15"/>
  <c r="AZ501" i="15"/>
  <c r="AY501" i="15"/>
  <c r="AX501" i="15"/>
  <c r="AW501" i="15"/>
  <c r="AV501" i="15"/>
  <c r="AU501" i="15"/>
  <c r="AT501" i="15"/>
  <c r="AS501" i="15"/>
  <c r="AR501" i="15"/>
  <c r="AQ501" i="15"/>
  <c r="AP501" i="15"/>
  <c r="AO501" i="15"/>
  <c r="AN501" i="15"/>
  <c r="AM501" i="15"/>
  <c r="AL501" i="15"/>
  <c r="AK501" i="15"/>
  <c r="AJ501" i="15"/>
  <c r="AI501" i="15"/>
  <c r="AH501" i="15"/>
  <c r="AG501" i="15"/>
  <c r="AF501" i="15"/>
  <c r="AE501" i="15"/>
  <c r="AD501" i="15"/>
  <c r="AC501" i="15"/>
  <c r="AB501" i="15"/>
  <c r="AA501" i="15"/>
  <c r="Z501" i="15"/>
  <c r="Y501" i="15"/>
  <c r="X501" i="15"/>
  <c r="W501" i="15"/>
  <c r="V501" i="15"/>
  <c r="U501" i="15"/>
  <c r="T501" i="15"/>
  <c r="S501" i="15"/>
  <c r="R501" i="15"/>
  <c r="Q501" i="15"/>
  <c r="P501" i="15"/>
  <c r="O501" i="15"/>
  <c r="N501" i="15"/>
  <c r="BI499" i="15"/>
  <c r="BH499" i="15"/>
  <c r="BG499" i="15"/>
  <c r="BF499" i="15"/>
  <c r="BE499" i="15"/>
  <c r="BD499" i="15"/>
  <c r="BC499" i="15"/>
  <c r="BB499" i="15"/>
  <c r="BA499" i="15"/>
  <c r="AZ499" i="15"/>
  <c r="AY499" i="15"/>
  <c r="AX499" i="15"/>
  <c r="AW499" i="15"/>
  <c r="AV499" i="15"/>
  <c r="AU499" i="15"/>
  <c r="AT499" i="15"/>
  <c r="AS499" i="15"/>
  <c r="AR499" i="15"/>
  <c r="AQ499" i="15"/>
  <c r="AP499" i="15"/>
  <c r="AO499" i="15"/>
  <c r="AN499" i="15"/>
  <c r="AM499" i="15"/>
  <c r="AL499" i="15"/>
  <c r="AK499" i="15"/>
  <c r="AJ499" i="15"/>
  <c r="AI499" i="15"/>
  <c r="AH499" i="15"/>
  <c r="AG499" i="15"/>
  <c r="AF499" i="15"/>
  <c r="AE499" i="15"/>
  <c r="AD499" i="15"/>
  <c r="AC499" i="15"/>
  <c r="AB499" i="15"/>
  <c r="AA499" i="15"/>
  <c r="Z499" i="15"/>
  <c r="Y499" i="15"/>
  <c r="X499" i="15"/>
  <c r="W499" i="15"/>
  <c r="V499" i="15"/>
  <c r="U499" i="15"/>
  <c r="T499" i="15"/>
  <c r="S499" i="15"/>
  <c r="R499" i="15"/>
  <c r="Q499" i="15"/>
  <c r="P499" i="15"/>
  <c r="O499" i="15"/>
  <c r="N499" i="15"/>
  <c r="K497" i="15"/>
  <c r="BL497" i="15" s="1"/>
  <c r="N495" i="15"/>
  <c r="N492" i="15"/>
  <c r="O492" i="15" s="1"/>
  <c r="CB488" i="15"/>
  <c r="CA488" i="15"/>
  <c r="BZ488" i="15"/>
  <c r="BY488" i="15"/>
  <c r="BX488" i="15"/>
  <c r="BW488" i="15"/>
  <c r="BV488" i="15"/>
  <c r="BU488" i="15"/>
  <c r="BT488" i="15"/>
  <c r="BS488" i="15"/>
  <c r="BR488" i="15"/>
  <c r="BQ488" i="15"/>
  <c r="BP488" i="15"/>
  <c r="BO488" i="15"/>
  <c r="BN488" i="15"/>
  <c r="BI488" i="15"/>
  <c r="BH488" i="15"/>
  <c r="BG488" i="15"/>
  <c r="BF488" i="15"/>
  <c r="BE488" i="15"/>
  <c r="BD488" i="15"/>
  <c r="BC488" i="15"/>
  <c r="BB488" i="15"/>
  <c r="BA488" i="15"/>
  <c r="AZ488" i="15"/>
  <c r="AY488" i="15"/>
  <c r="AX488" i="15"/>
  <c r="AW488" i="15"/>
  <c r="AV488" i="15"/>
  <c r="AU488" i="15"/>
  <c r="AT488" i="15"/>
  <c r="AS488" i="15"/>
  <c r="AR488" i="15"/>
  <c r="AQ488" i="15"/>
  <c r="AP488" i="15"/>
  <c r="AO488" i="15"/>
  <c r="AN488" i="15"/>
  <c r="AM488" i="15"/>
  <c r="AL488" i="15"/>
  <c r="AK488" i="15"/>
  <c r="AJ488" i="15"/>
  <c r="AI488" i="15"/>
  <c r="AH488" i="15"/>
  <c r="AG488" i="15"/>
  <c r="AF488" i="15"/>
  <c r="AE488" i="15"/>
  <c r="AD488" i="15"/>
  <c r="AC488" i="15"/>
  <c r="AB488" i="15"/>
  <c r="AA488" i="15"/>
  <c r="Z488" i="15"/>
  <c r="Y488" i="15"/>
  <c r="X488" i="15"/>
  <c r="W488" i="15"/>
  <c r="V488" i="15"/>
  <c r="U488" i="15"/>
  <c r="T488" i="15"/>
  <c r="S488" i="15"/>
  <c r="R488" i="15"/>
  <c r="Q488" i="15"/>
  <c r="P488" i="15"/>
  <c r="O488" i="15"/>
  <c r="N488" i="15"/>
  <c r="N489" i="15" s="1"/>
  <c r="BI486" i="15"/>
  <c r="BH486" i="15"/>
  <c r="BG486" i="15"/>
  <c r="BF486" i="15"/>
  <c r="BE486" i="15"/>
  <c r="BD486" i="15"/>
  <c r="BC486" i="15"/>
  <c r="BB486" i="15"/>
  <c r="BA486" i="15"/>
  <c r="AZ486" i="15"/>
  <c r="AY486" i="15"/>
  <c r="AX486" i="15"/>
  <c r="AW486" i="15"/>
  <c r="AV486" i="15"/>
  <c r="AU486" i="15"/>
  <c r="AT486" i="15"/>
  <c r="AS486" i="15"/>
  <c r="AR486" i="15"/>
  <c r="AQ486" i="15"/>
  <c r="AP486" i="15"/>
  <c r="AO486" i="15"/>
  <c r="AN486" i="15"/>
  <c r="AM486" i="15"/>
  <c r="AL486" i="15"/>
  <c r="AK486" i="15"/>
  <c r="AJ486" i="15"/>
  <c r="AI486" i="15"/>
  <c r="AH486" i="15"/>
  <c r="AG486" i="15"/>
  <c r="AF486" i="15"/>
  <c r="AE486" i="15"/>
  <c r="AD486" i="15"/>
  <c r="AC486" i="15"/>
  <c r="AB486" i="15"/>
  <c r="AA486" i="15"/>
  <c r="Z486" i="15"/>
  <c r="Y486" i="15"/>
  <c r="X486" i="15"/>
  <c r="W486" i="15"/>
  <c r="V486" i="15"/>
  <c r="U486" i="15"/>
  <c r="T486" i="15"/>
  <c r="S486" i="15"/>
  <c r="R486" i="15"/>
  <c r="Q486" i="15"/>
  <c r="P486" i="15"/>
  <c r="O486" i="15"/>
  <c r="N486" i="15"/>
  <c r="N487" i="15" s="1"/>
  <c r="K484" i="15"/>
  <c r="BL484" i="15" s="1"/>
  <c r="N482" i="15"/>
  <c r="N479" i="15"/>
  <c r="O479" i="15" s="1"/>
  <c r="CB475" i="15"/>
  <c r="CA475" i="15"/>
  <c r="BZ475" i="15"/>
  <c r="BY475" i="15"/>
  <c r="BX475" i="15"/>
  <c r="BW475" i="15"/>
  <c r="BV475" i="15"/>
  <c r="BU475" i="15"/>
  <c r="BT475" i="15"/>
  <c r="BS475" i="15"/>
  <c r="BR475" i="15"/>
  <c r="BQ475" i="15"/>
  <c r="BP475" i="15"/>
  <c r="BO475" i="15"/>
  <c r="BN475" i="15"/>
  <c r="BI475" i="15"/>
  <c r="BH475" i="15"/>
  <c r="BG475" i="15"/>
  <c r="BF475" i="15"/>
  <c r="BE475" i="15"/>
  <c r="BD475" i="15"/>
  <c r="BC475" i="15"/>
  <c r="BB475" i="15"/>
  <c r="BA475" i="15"/>
  <c r="AZ475" i="15"/>
  <c r="AY475" i="15"/>
  <c r="AX475" i="15"/>
  <c r="AW475" i="15"/>
  <c r="AV475" i="15"/>
  <c r="AU475" i="15"/>
  <c r="AT475" i="15"/>
  <c r="AS475" i="15"/>
  <c r="AR475" i="15"/>
  <c r="AQ475" i="15"/>
  <c r="AP475" i="15"/>
  <c r="AO475" i="15"/>
  <c r="AN475" i="15"/>
  <c r="AM475" i="15"/>
  <c r="AL475" i="15"/>
  <c r="AK475" i="15"/>
  <c r="AJ475" i="15"/>
  <c r="AI475" i="15"/>
  <c r="AH475" i="15"/>
  <c r="AG475" i="15"/>
  <c r="AF475" i="15"/>
  <c r="AE475" i="15"/>
  <c r="AD475" i="15"/>
  <c r="AC475" i="15"/>
  <c r="AB475" i="15"/>
  <c r="AA475" i="15"/>
  <c r="Z475" i="15"/>
  <c r="Y475" i="15"/>
  <c r="X475" i="15"/>
  <c r="W475" i="15"/>
  <c r="V475" i="15"/>
  <c r="U475" i="15"/>
  <c r="T475" i="15"/>
  <c r="S475" i="15"/>
  <c r="R475" i="15"/>
  <c r="Q475" i="15"/>
  <c r="P475" i="15"/>
  <c r="O475" i="15"/>
  <c r="N475" i="15"/>
  <c r="N476" i="15" s="1"/>
  <c r="BI473" i="15"/>
  <c r="BH473" i="15"/>
  <c r="BG473" i="15"/>
  <c r="BF473" i="15"/>
  <c r="BE473" i="15"/>
  <c r="BD473" i="15"/>
  <c r="BC473" i="15"/>
  <c r="BB473" i="15"/>
  <c r="BA473" i="15"/>
  <c r="AZ473" i="15"/>
  <c r="AY473" i="15"/>
  <c r="AX473" i="15"/>
  <c r="AW473" i="15"/>
  <c r="AV473" i="15"/>
  <c r="AU473" i="15"/>
  <c r="AT473" i="15"/>
  <c r="AS473" i="15"/>
  <c r="AR473" i="15"/>
  <c r="AQ473" i="15"/>
  <c r="AP473" i="15"/>
  <c r="AO473" i="15"/>
  <c r="AN473" i="15"/>
  <c r="AM473" i="15"/>
  <c r="AL473" i="15"/>
  <c r="AK473" i="15"/>
  <c r="AJ473" i="15"/>
  <c r="AI473" i="15"/>
  <c r="AH473" i="15"/>
  <c r="AG473" i="15"/>
  <c r="AF473" i="15"/>
  <c r="AE473" i="15"/>
  <c r="AD473" i="15"/>
  <c r="AC473" i="15"/>
  <c r="AB473" i="15"/>
  <c r="AA473" i="15"/>
  <c r="Z473" i="15"/>
  <c r="Y473" i="15"/>
  <c r="X473" i="15"/>
  <c r="W473" i="15"/>
  <c r="V473" i="15"/>
  <c r="U473" i="15"/>
  <c r="T473" i="15"/>
  <c r="S473" i="15"/>
  <c r="R473" i="15"/>
  <c r="Q473" i="15"/>
  <c r="P473" i="15"/>
  <c r="O473" i="15"/>
  <c r="N473" i="15"/>
  <c r="N474" i="15" s="1"/>
  <c r="K471" i="15"/>
  <c r="BL471" i="15" s="1"/>
  <c r="N469" i="15"/>
  <c r="N466" i="15"/>
  <c r="N468" i="15" s="1"/>
  <c r="CB462" i="15"/>
  <c r="CA462" i="15"/>
  <c r="BZ462" i="15"/>
  <c r="BY462" i="15"/>
  <c r="BX462" i="15"/>
  <c r="BW462" i="15"/>
  <c r="BV462" i="15"/>
  <c r="BU462" i="15"/>
  <c r="BT462" i="15"/>
  <c r="BS462" i="15"/>
  <c r="BR462" i="15"/>
  <c r="BQ462" i="15"/>
  <c r="BP462" i="15"/>
  <c r="BO462" i="15"/>
  <c r="BN462" i="15"/>
  <c r="BI462" i="15"/>
  <c r="BH462" i="15"/>
  <c r="BG462" i="15"/>
  <c r="BF462" i="15"/>
  <c r="BE462" i="15"/>
  <c r="BD462" i="15"/>
  <c r="BC462" i="15"/>
  <c r="BB462" i="15"/>
  <c r="BA462" i="15"/>
  <c r="AZ462" i="15"/>
  <c r="AY462" i="15"/>
  <c r="AX462" i="15"/>
  <c r="AW462" i="15"/>
  <c r="AV462" i="15"/>
  <c r="AU462" i="15"/>
  <c r="AT462" i="15"/>
  <c r="AS462" i="15"/>
  <c r="AR462" i="15"/>
  <c r="AQ462" i="15"/>
  <c r="AP462" i="15"/>
  <c r="AO462" i="15"/>
  <c r="AN462" i="15"/>
  <c r="AM462" i="15"/>
  <c r="AL462" i="15"/>
  <c r="AK462" i="15"/>
  <c r="AJ462" i="15"/>
  <c r="AI462" i="15"/>
  <c r="AH462" i="15"/>
  <c r="AG462" i="15"/>
  <c r="AF462" i="15"/>
  <c r="AE462" i="15"/>
  <c r="AD462" i="15"/>
  <c r="AC462" i="15"/>
  <c r="AB462" i="15"/>
  <c r="AA462" i="15"/>
  <c r="Z462" i="15"/>
  <c r="Y462" i="15"/>
  <c r="X462" i="15"/>
  <c r="W462" i="15"/>
  <c r="V462" i="15"/>
  <c r="U462" i="15"/>
  <c r="T462" i="15"/>
  <c r="S462" i="15"/>
  <c r="R462" i="15"/>
  <c r="Q462" i="15"/>
  <c r="P462" i="15"/>
  <c r="O462" i="15"/>
  <c r="N462" i="15"/>
  <c r="N463" i="15" s="1"/>
  <c r="BI460" i="15"/>
  <c r="BH460" i="15"/>
  <c r="BG460" i="15"/>
  <c r="BF460" i="15"/>
  <c r="BE460" i="15"/>
  <c r="BD460" i="15"/>
  <c r="BC460" i="15"/>
  <c r="BB460" i="15"/>
  <c r="BA460" i="15"/>
  <c r="AZ460" i="15"/>
  <c r="AY460" i="15"/>
  <c r="AX460" i="15"/>
  <c r="AW460" i="15"/>
  <c r="AV460" i="15"/>
  <c r="AU460" i="15"/>
  <c r="AT460" i="15"/>
  <c r="AS460" i="15"/>
  <c r="AR460" i="15"/>
  <c r="AQ460" i="15"/>
  <c r="AP460" i="15"/>
  <c r="AO460" i="15"/>
  <c r="AN460" i="15"/>
  <c r="AM460" i="15"/>
  <c r="AL460" i="15"/>
  <c r="AK460" i="15"/>
  <c r="AJ460" i="15"/>
  <c r="AI460" i="15"/>
  <c r="AH460" i="15"/>
  <c r="AG460" i="15"/>
  <c r="AF460" i="15"/>
  <c r="AE460" i="15"/>
  <c r="AD460" i="15"/>
  <c r="AC460" i="15"/>
  <c r="AB460" i="15"/>
  <c r="AA460" i="15"/>
  <c r="Z460" i="15"/>
  <c r="Y460" i="15"/>
  <c r="X460" i="15"/>
  <c r="W460" i="15"/>
  <c r="V460" i="15"/>
  <c r="U460" i="15"/>
  <c r="T460" i="15"/>
  <c r="S460" i="15"/>
  <c r="R460" i="15"/>
  <c r="Q460" i="15"/>
  <c r="P460" i="15"/>
  <c r="O460" i="15"/>
  <c r="N460" i="15"/>
  <c r="N461" i="15" s="1"/>
  <c r="K458" i="15"/>
  <c r="BL458" i="15" s="1"/>
  <c r="N456" i="15"/>
  <c r="N453" i="15"/>
  <c r="O453" i="15" s="1"/>
  <c r="CB449" i="15"/>
  <c r="CA449" i="15"/>
  <c r="BZ449" i="15"/>
  <c r="BY449" i="15"/>
  <c r="BX449" i="15"/>
  <c r="BW449" i="15"/>
  <c r="BV449" i="15"/>
  <c r="BU449" i="15"/>
  <c r="BT449" i="15"/>
  <c r="BS449" i="15"/>
  <c r="BR449" i="15"/>
  <c r="BQ449" i="15"/>
  <c r="BP449" i="15"/>
  <c r="BO449" i="15"/>
  <c r="BN449" i="15"/>
  <c r="BI449" i="15"/>
  <c r="BH449" i="15"/>
  <c r="BG449" i="15"/>
  <c r="BF449" i="15"/>
  <c r="BE449" i="15"/>
  <c r="BD449" i="15"/>
  <c r="BC449" i="15"/>
  <c r="BB449" i="15"/>
  <c r="BA449" i="15"/>
  <c r="AZ449" i="15"/>
  <c r="AY449" i="15"/>
  <c r="AX449" i="15"/>
  <c r="AW449" i="15"/>
  <c r="AV449" i="15"/>
  <c r="AU449" i="15"/>
  <c r="AT449" i="15"/>
  <c r="AS449" i="15"/>
  <c r="AR449" i="15"/>
  <c r="AQ449" i="15"/>
  <c r="AP449" i="15"/>
  <c r="AO449" i="15"/>
  <c r="AN449" i="15"/>
  <c r="AM449" i="15"/>
  <c r="AL449" i="15"/>
  <c r="AK449" i="15"/>
  <c r="AJ449" i="15"/>
  <c r="AI449" i="15"/>
  <c r="AH449" i="15"/>
  <c r="AG449" i="15"/>
  <c r="AF449" i="15"/>
  <c r="AE449" i="15"/>
  <c r="AD449" i="15"/>
  <c r="AC449" i="15"/>
  <c r="AB449" i="15"/>
  <c r="AA449" i="15"/>
  <c r="Z449" i="15"/>
  <c r="Y449" i="15"/>
  <c r="X449" i="15"/>
  <c r="W449" i="15"/>
  <c r="V449" i="15"/>
  <c r="U449" i="15"/>
  <c r="T449" i="15"/>
  <c r="S449" i="15"/>
  <c r="R449" i="15"/>
  <c r="Q449" i="15"/>
  <c r="P449" i="15"/>
  <c r="O449" i="15"/>
  <c r="N449" i="15"/>
  <c r="N450" i="15" s="1"/>
  <c r="BI447" i="15"/>
  <c r="BH447" i="15"/>
  <c r="BG447" i="15"/>
  <c r="BF447" i="15"/>
  <c r="BE447" i="15"/>
  <c r="BD447" i="15"/>
  <c r="BC447" i="15"/>
  <c r="BB447" i="15"/>
  <c r="BA447" i="15"/>
  <c r="AZ447" i="15"/>
  <c r="AY447" i="15"/>
  <c r="AX447" i="15"/>
  <c r="AW447" i="15"/>
  <c r="AV447" i="15"/>
  <c r="AU447" i="15"/>
  <c r="AT447" i="15"/>
  <c r="AS447" i="15"/>
  <c r="AR447" i="15"/>
  <c r="AQ447" i="15"/>
  <c r="AP447" i="15"/>
  <c r="AO447" i="15"/>
  <c r="AN447" i="15"/>
  <c r="AM447" i="15"/>
  <c r="AL447" i="15"/>
  <c r="AK447" i="15"/>
  <c r="AJ447" i="15"/>
  <c r="AI447" i="15"/>
  <c r="AH447" i="15"/>
  <c r="AG447" i="15"/>
  <c r="AF447" i="15"/>
  <c r="AE447" i="15"/>
  <c r="AD447" i="15"/>
  <c r="AC447" i="15"/>
  <c r="AB447" i="15"/>
  <c r="AA447" i="15"/>
  <c r="Z447" i="15"/>
  <c r="Y447" i="15"/>
  <c r="X447" i="15"/>
  <c r="W447" i="15"/>
  <c r="V447" i="15"/>
  <c r="U447" i="15"/>
  <c r="T447" i="15"/>
  <c r="S447" i="15"/>
  <c r="R447" i="15"/>
  <c r="Q447" i="15"/>
  <c r="P447" i="15"/>
  <c r="O447" i="15"/>
  <c r="N447" i="15"/>
  <c r="N448" i="15" s="1"/>
  <c r="K445" i="15"/>
  <c r="BL445" i="15" s="1"/>
  <c r="N443" i="15"/>
  <c r="N440" i="15"/>
  <c r="O440" i="15" s="1"/>
  <c r="P440" i="15" s="1"/>
  <c r="CB436" i="15"/>
  <c r="CA436" i="15"/>
  <c r="BZ436" i="15"/>
  <c r="BY436" i="15"/>
  <c r="BX436" i="15"/>
  <c r="BW436" i="15"/>
  <c r="BV436" i="15"/>
  <c r="BU436" i="15"/>
  <c r="BT436" i="15"/>
  <c r="BS436" i="15"/>
  <c r="BR436" i="15"/>
  <c r="BQ436" i="15"/>
  <c r="BP436" i="15"/>
  <c r="BO436" i="15"/>
  <c r="BN436" i="15"/>
  <c r="BI436" i="15"/>
  <c r="BH436" i="15"/>
  <c r="BG436" i="15"/>
  <c r="BF436" i="15"/>
  <c r="BE436" i="15"/>
  <c r="BD436" i="15"/>
  <c r="BC436" i="15"/>
  <c r="BB436" i="15"/>
  <c r="BA436" i="15"/>
  <c r="AZ436" i="15"/>
  <c r="AY436" i="15"/>
  <c r="AX436" i="15"/>
  <c r="AW436" i="15"/>
  <c r="AV436" i="15"/>
  <c r="AU436" i="15"/>
  <c r="AT436" i="15"/>
  <c r="AS436" i="15"/>
  <c r="AR436" i="15"/>
  <c r="AQ436" i="15"/>
  <c r="AP436" i="15"/>
  <c r="AO436" i="15"/>
  <c r="AN436" i="15"/>
  <c r="AM436" i="15"/>
  <c r="AL436" i="15"/>
  <c r="AK436" i="15"/>
  <c r="AJ436" i="15"/>
  <c r="AI436" i="15"/>
  <c r="AH436" i="15"/>
  <c r="AG436" i="15"/>
  <c r="AF436" i="15"/>
  <c r="AE436" i="15"/>
  <c r="AD436" i="15"/>
  <c r="AC436" i="15"/>
  <c r="AB436" i="15"/>
  <c r="AA436" i="15"/>
  <c r="Z436" i="15"/>
  <c r="Y436" i="15"/>
  <c r="X436" i="15"/>
  <c r="W436" i="15"/>
  <c r="V436" i="15"/>
  <c r="U436" i="15"/>
  <c r="T436" i="15"/>
  <c r="S436" i="15"/>
  <c r="R436" i="15"/>
  <c r="Q436" i="15"/>
  <c r="P436" i="15"/>
  <c r="O436" i="15"/>
  <c r="N436" i="15"/>
  <c r="N437" i="15" s="1"/>
  <c r="BI434" i="15"/>
  <c r="BH434" i="15"/>
  <c r="BG434" i="15"/>
  <c r="BF434" i="15"/>
  <c r="BE434" i="15"/>
  <c r="BD434" i="15"/>
  <c r="BC434" i="15"/>
  <c r="BB434" i="15"/>
  <c r="BA434" i="15"/>
  <c r="AZ434" i="15"/>
  <c r="AY434" i="15"/>
  <c r="AX434" i="15"/>
  <c r="AW434" i="15"/>
  <c r="AV434" i="15"/>
  <c r="AU434" i="15"/>
  <c r="AT434" i="15"/>
  <c r="AS434" i="15"/>
  <c r="AR434" i="15"/>
  <c r="AQ434" i="15"/>
  <c r="AP434" i="15"/>
  <c r="AO434" i="15"/>
  <c r="AN434" i="15"/>
  <c r="AM434" i="15"/>
  <c r="AL434" i="15"/>
  <c r="AK434" i="15"/>
  <c r="AJ434" i="15"/>
  <c r="AI434" i="15"/>
  <c r="AH434" i="15"/>
  <c r="AG434" i="15"/>
  <c r="AF434" i="15"/>
  <c r="AE434" i="15"/>
  <c r="AD434" i="15"/>
  <c r="AC434" i="15"/>
  <c r="AB434" i="15"/>
  <c r="AA434" i="15"/>
  <c r="Z434" i="15"/>
  <c r="Y434" i="15"/>
  <c r="X434" i="15"/>
  <c r="W434" i="15"/>
  <c r="V434" i="15"/>
  <c r="U434" i="15"/>
  <c r="T434" i="15"/>
  <c r="S434" i="15"/>
  <c r="R434" i="15"/>
  <c r="Q434" i="15"/>
  <c r="P434" i="15"/>
  <c r="O434" i="15"/>
  <c r="N434" i="15"/>
  <c r="N435" i="15" s="1"/>
  <c r="K432" i="15"/>
  <c r="BL432" i="15" s="1"/>
  <c r="N430" i="15"/>
  <c r="N427" i="15"/>
  <c r="O427" i="15" s="1"/>
  <c r="CB423" i="15"/>
  <c r="CA423" i="15"/>
  <c r="BZ423" i="15"/>
  <c r="BY423" i="15"/>
  <c r="BX423" i="15"/>
  <c r="BW423" i="15"/>
  <c r="BV423" i="15"/>
  <c r="BU423" i="15"/>
  <c r="BT423" i="15"/>
  <c r="BS423" i="15"/>
  <c r="BR423" i="15"/>
  <c r="BQ423" i="15"/>
  <c r="BP423" i="15"/>
  <c r="BO423" i="15"/>
  <c r="BN423" i="15"/>
  <c r="BI423" i="15"/>
  <c r="BH423" i="15"/>
  <c r="BG423" i="15"/>
  <c r="BF423" i="15"/>
  <c r="BE423" i="15"/>
  <c r="BD423" i="15"/>
  <c r="BC423" i="15"/>
  <c r="BB423" i="15"/>
  <c r="BA423" i="15"/>
  <c r="AZ423" i="15"/>
  <c r="AY423" i="15"/>
  <c r="AX423" i="15"/>
  <c r="AW423" i="15"/>
  <c r="AV423" i="15"/>
  <c r="AU423" i="15"/>
  <c r="AT423" i="15"/>
  <c r="AS423" i="15"/>
  <c r="AR423" i="15"/>
  <c r="AQ423" i="15"/>
  <c r="AP423" i="15"/>
  <c r="AO423" i="15"/>
  <c r="AN423" i="15"/>
  <c r="AM423" i="15"/>
  <c r="AL423" i="15"/>
  <c r="AK423" i="15"/>
  <c r="AJ423" i="15"/>
  <c r="AI423" i="15"/>
  <c r="AH423" i="15"/>
  <c r="AG423" i="15"/>
  <c r="AF423" i="15"/>
  <c r="AE423" i="15"/>
  <c r="AD423" i="15"/>
  <c r="AC423" i="15"/>
  <c r="AB423" i="15"/>
  <c r="AA423" i="15"/>
  <c r="Z423" i="15"/>
  <c r="Y423" i="15"/>
  <c r="X423" i="15"/>
  <c r="W423" i="15"/>
  <c r="V423" i="15"/>
  <c r="U423" i="15"/>
  <c r="T423" i="15"/>
  <c r="S423" i="15"/>
  <c r="R423" i="15"/>
  <c r="Q423" i="15"/>
  <c r="P423" i="15"/>
  <c r="O423" i="15"/>
  <c r="N423" i="15"/>
  <c r="N424" i="15" s="1"/>
  <c r="BI421" i="15"/>
  <c r="BH421" i="15"/>
  <c r="BG421" i="15"/>
  <c r="BF421" i="15"/>
  <c r="BE421" i="15"/>
  <c r="BD421" i="15"/>
  <c r="BC421" i="15"/>
  <c r="BB421" i="15"/>
  <c r="BA421" i="15"/>
  <c r="AZ421" i="15"/>
  <c r="AY421" i="15"/>
  <c r="AX421" i="15"/>
  <c r="AW421" i="15"/>
  <c r="AV421" i="15"/>
  <c r="AU421" i="15"/>
  <c r="AT421" i="15"/>
  <c r="AS421" i="15"/>
  <c r="AR421" i="15"/>
  <c r="AQ421" i="15"/>
  <c r="AP421" i="15"/>
  <c r="AO421" i="15"/>
  <c r="AN421" i="15"/>
  <c r="AM421" i="15"/>
  <c r="AL421" i="15"/>
  <c r="AK421" i="15"/>
  <c r="AJ421" i="15"/>
  <c r="AI421" i="15"/>
  <c r="AH421" i="15"/>
  <c r="AG421" i="15"/>
  <c r="AF421" i="15"/>
  <c r="AE421" i="15"/>
  <c r="AD421" i="15"/>
  <c r="AC421" i="15"/>
  <c r="AB421" i="15"/>
  <c r="AA421" i="15"/>
  <c r="Z421" i="15"/>
  <c r="Y421" i="15"/>
  <c r="X421" i="15"/>
  <c r="W421" i="15"/>
  <c r="V421" i="15"/>
  <c r="U421" i="15"/>
  <c r="T421" i="15"/>
  <c r="S421" i="15"/>
  <c r="R421" i="15"/>
  <c r="Q421" i="15"/>
  <c r="P421" i="15"/>
  <c r="O421" i="15"/>
  <c r="N421" i="15"/>
  <c r="N422" i="15" s="1"/>
  <c r="K419" i="15"/>
  <c r="BL419" i="15" s="1"/>
  <c r="N417" i="15"/>
  <c r="N414" i="15"/>
  <c r="O414" i="15" s="1"/>
  <c r="CB410" i="15"/>
  <c r="CA410" i="15"/>
  <c r="BZ410" i="15"/>
  <c r="BY410" i="15"/>
  <c r="BX410" i="15"/>
  <c r="BW410" i="15"/>
  <c r="BV410" i="15"/>
  <c r="BU410" i="15"/>
  <c r="BT410" i="15"/>
  <c r="BS410" i="15"/>
  <c r="BR410" i="15"/>
  <c r="BQ410" i="15"/>
  <c r="BP410" i="15"/>
  <c r="BO410" i="15"/>
  <c r="BN410" i="15"/>
  <c r="BI410" i="15"/>
  <c r="BH410" i="15"/>
  <c r="BG410" i="15"/>
  <c r="BF410" i="15"/>
  <c r="BE410" i="15"/>
  <c r="BD410" i="15"/>
  <c r="BC410" i="15"/>
  <c r="BB410" i="15"/>
  <c r="BA410" i="15"/>
  <c r="AZ410" i="15"/>
  <c r="AY410" i="15"/>
  <c r="AX410" i="15"/>
  <c r="AW410" i="15"/>
  <c r="AV410" i="15"/>
  <c r="AU410" i="15"/>
  <c r="AT410" i="15"/>
  <c r="AS410" i="15"/>
  <c r="AR410" i="15"/>
  <c r="AQ410" i="15"/>
  <c r="AP410" i="15"/>
  <c r="AO410" i="15"/>
  <c r="AN410" i="15"/>
  <c r="AM410" i="15"/>
  <c r="AL410" i="15"/>
  <c r="AK410" i="15"/>
  <c r="AJ410" i="15"/>
  <c r="AI410" i="15"/>
  <c r="AH410" i="15"/>
  <c r="AG410" i="15"/>
  <c r="AF410" i="15"/>
  <c r="AE410" i="15"/>
  <c r="AD410" i="15"/>
  <c r="AC410" i="15"/>
  <c r="AB410" i="15"/>
  <c r="AA410" i="15"/>
  <c r="Z410" i="15"/>
  <c r="Y410" i="15"/>
  <c r="X410" i="15"/>
  <c r="W410" i="15"/>
  <c r="V410" i="15"/>
  <c r="U410" i="15"/>
  <c r="T410" i="15"/>
  <c r="S410" i="15"/>
  <c r="R410" i="15"/>
  <c r="Q410" i="15"/>
  <c r="P410" i="15"/>
  <c r="O410" i="15"/>
  <c r="N410" i="15"/>
  <c r="N411" i="15" s="1"/>
  <c r="BI408" i="15"/>
  <c r="BH408" i="15"/>
  <c r="BG408" i="15"/>
  <c r="BF408" i="15"/>
  <c r="BE408" i="15"/>
  <c r="BD408" i="15"/>
  <c r="BC408" i="15"/>
  <c r="BB408" i="15"/>
  <c r="BA408" i="15"/>
  <c r="AZ408" i="15"/>
  <c r="AY408" i="15"/>
  <c r="AX408" i="15"/>
  <c r="AW408" i="15"/>
  <c r="AV408" i="15"/>
  <c r="AU408" i="15"/>
  <c r="AT408" i="15"/>
  <c r="AS408" i="15"/>
  <c r="AR408" i="15"/>
  <c r="AQ408" i="15"/>
  <c r="AP408" i="15"/>
  <c r="AO408" i="15"/>
  <c r="AN408" i="15"/>
  <c r="AM408" i="15"/>
  <c r="AL408" i="15"/>
  <c r="AK408" i="15"/>
  <c r="AJ408" i="15"/>
  <c r="AI408" i="15"/>
  <c r="AH408" i="15"/>
  <c r="AG408" i="15"/>
  <c r="AF408" i="15"/>
  <c r="AE408" i="15"/>
  <c r="AD408" i="15"/>
  <c r="AC408" i="15"/>
  <c r="AB408" i="15"/>
  <c r="AA408" i="15"/>
  <c r="Z408" i="15"/>
  <c r="Y408" i="15"/>
  <c r="X408" i="15"/>
  <c r="W408" i="15"/>
  <c r="V408" i="15"/>
  <c r="U408" i="15"/>
  <c r="T408" i="15"/>
  <c r="S408" i="15"/>
  <c r="R408" i="15"/>
  <c r="Q408" i="15"/>
  <c r="P408" i="15"/>
  <c r="O408" i="15"/>
  <c r="N408" i="15"/>
  <c r="N409" i="15" s="1"/>
  <c r="K406" i="15"/>
  <c r="BL406" i="15" s="1"/>
  <c r="N404" i="15"/>
  <c r="N401" i="15"/>
  <c r="O401" i="15" s="1"/>
  <c r="P401" i="15" s="1"/>
  <c r="CG1368" i="3"/>
  <c r="CF1368" i="3"/>
  <c r="CE1368" i="3"/>
  <c r="CD1368" i="3"/>
  <c r="CC1368" i="3"/>
  <c r="CB1368" i="3"/>
  <c r="CA1368" i="3"/>
  <c r="BZ1368" i="3"/>
  <c r="BY1368" i="3"/>
  <c r="BX1368" i="3"/>
  <c r="BW1368" i="3"/>
  <c r="BV1368" i="3"/>
  <c r="BU1368" i="3"/>
  <c r="BT1368" i="3"/>
  <c r="BS1368" i="3"/>
  <c r="BM1366" i="3"/>
  <c r="BL1366" i="3"/>
  <c r="BK1366" i="3"/>
  <c r="BJ1366" i="3"/>
  <c r="BI1366" i="3"/>
  <c r="BH1366" i="3"/>
  <c r="BG1366" i="3"/>
  <c r="BF1366" i="3"/>
  <c r="BE1366" i="3"/>
  <c r="BD1366" i="3"/>
  <c r="BC1366" i="3"/>
  <c r="BB1366" i="3"/>
  <c r="BA1366" i="3"/>
  <c r="AZ1366" i="3"/>
  <c r="AY1366" i="3"/>
  <c r="AX1366" i="3"/>
  <c r="AW1366" i="3"/>
  <c r="AV1366" i="3"/>
  <c r="AU1366" i="3"/>
  <c r="AT1366" i="3"/>
  <c r="AS1366" i="3"/>
  <c r="AR1366" i="3"/>
  <c r="AQ1366" i="3"/>
  <c r="AP1366" i="3"/>
  <c r="AO1366" i="3"/>
  <c r="AN1366" i="3"/>
  <c r="AM1366" i="3"/>
  <c r="AL1366" i="3"/>
  <c r="AK1366" i="3"/>
  <c r="AJ1366" i="3"/>
  <c r="AI1366" i="3"/>
  <c r="AH1366" i="3"/>
  <c r="AG1366" i="3"/>
  <c r="AF1366" i="3"/>
  <c r="AE1366" i="3"/>
  <c r="AD1366" i="3"/>
  <c r="AC1366" i="3"/>
  <c r="AB1366" i="3"/>
  <c r="AA1366" i="3"/>
  <c r="Z1366" i="3"/>
  <c r="Y1366" i="3"/>
  <c r="X1366" i="3"/>
  <c r="W1366" i="3"/>
  <c r="V1366" i="3"/>
  <c r="U1366" i="3"/>
  <c r="T1366" i="3"/>
  <c r="S1366" i="3"/>
  <c r="R1366" i="3"/>
  <c r="R1367" i="3" s="1"/>
  <c r="R1364" i="3"/>
  <c r="S1364" i="3" s="1"/>
  <c r="T1364" i="3" s="1"/>
  <c r="U1364" i="3" s="1"/>
  <c r="V1364" i="3" s="1"/>
  <c r="W1364" i="3" s="1"/>
  <c r="X1364" i="3" s="1"/>
  <c r="Y1364" i="3" s="1"/>
  <c r="Z1364" i="3" s="1"/>
  <c r="AA1364" i="3" s="1"/>
  <c r="AB1364" i="3" s="1"/>
  <c r="AC1364" i="3" s="1"/>
  <c r="AD1364" i="3" s="1"/>
  <c r="AE1364" i="3" s="1"/>
  <c r="AF1364" i="3" s="1"/>
  <c r="AG1364" i="3" s="1"/>
  <c r="AH1364" i="3" s="1"/>
  <c r="AI1364" i="3" s="1"/>
  <c r="AJ1364" i="3" s="1"/>
  <c r="AK1364" i="3" s="1"/>
  <c r="AL1364" i="3" s="1"/>
  <c r="AM1364" i="3" s="1"/>
  <c r="AN1364" i="3" s="1"/>
  <c r="AO1364" i="3" s="1"/>
  <c r="AP1364" i="3" s="1"/>
  <c r="AQ1364" i="3" s="1"/>
  <c r="AR1364" i="3" s="1"/>
  <c r="AS1364" i="3" s="1"/>
  <c r="AT1364" i="3" s="1"/>
  <c r="AU1364" i="3" s="1"/>
  <c r="AV1364" i="3" s="1"/>
  <c r="AW1364" i="3" s="1"/>
  <c r="AX1364" i="3" s="1"/>
  <c r="AY1364" i="3" s="1"/>
  <c r="AZ1364" i="3" s="1"/>
  <c r="BA1364" i="3" s="1"/>
  <c r="BB1364" i="3" s="1"/>
  <c r="BC1364" i="3" s="1"/>
  <c r="BD1364" i="3" s="1"/>
  <c r="BE1364" i="3" s="1"/>
  <c r="BF1364" i="3" s="1"/>
  <c r="BG1364" i="3" s="1"/>
  <c r="BH1364" i="3" s="1"/>
  <c r="BI1364" i="3" s="1"/>
  <c r="BJ1364" i="3" s="1"/>
  <c r="BK1364" i="3" s="1"/>
  <c r="BL1364" i="3" s="1"/>
  <c r="BM1364" i="3" s="1"/>
  <c r="R1361" i="3"/>
  <c r="R1362" i="3" s="1"/>
  <c r="R1363" i="3" s="1"/>
  <c r="L1359" i="3"/>
  <c r="K1359" i="3"/>
  <c r="M1359" i="3" s="1"/>
  <c r="R1357" i="3"/>
  <c r="R1354" i="3"/>
  <c r="R1356" i="3" s="1"/>
  <c r="CG1351" i="3"/>
  <c r="CF1351" i="3"/>
  <c r="CE1351" i="3"/>
  <c r="CD1351" i="3"/>
  <c r="CC1351" i="3"/>
  <c r="CB1351" i="3"/>
  <c r="CA1351" i="3"/>
  <c r="BZ1351" i="3"/>
  <c r="BY1351" i="3"/>
  <c r="BX1351" i="3"/>
  <c r="BW1351" i="3"/>
  <c r="BV1351" i="3"/>
  <c r="BU1351" i="3"/>
  <c r="BT1351" i="3"/>
  <c r="BS1351" i="3"/>
  <c r="BM1349" i="3"/>
  <c r="BL1349" i="3"/>
  <c r="BK1349" i="3"/>
  <c r="BJ1349" i="3"/>
  <c r="BI1349" i="3"/>
  <c r="BH1349" i="3"/>
  <c r="BG1349" i="3"/>
  <c r="BF1349" i="3"/>
  <c r="BE1349" i="3"/>
  <c r="BD1349" i="3"/>
  <c r="BC1349" i="3"/>
  <c r="BB1349" i="3"/>
  <c r="BA1349" i="3"/>
  <c r="AZ1349" i="3"/>
  <c r="AY1349" i="3"/>
  <c r="AX1349" i="3"/>
  <c r="AW1349" i="3"/>
  <c r="AV1349" i="3"/>
  <c r="AU1349" i="3"/>
  <c r="AT1349" i="3"/>
  <c r="AS1349" i="3"/>
  <c r="AR1349" i="3"/>
  <c r="AQ1349" i="3"/>
  <c r="AP1349" i="3"/>
  <c r="AO1349" i="3"/>
  <c r="AN1349" i="3"/>
  <c r="AM1349" i="3"/>
  <c r="AL1349" i="3"/>
  <c r="AK1349" i="3"/>
  <c r="AJ1349" i="3"/>
  <c r="AI1349" i="3"/>
  <c r="AH1349" i="3"/>
  <c r="AG1349" i="3"/>
  <c r="AF1349" i="3"/>
  <c r="AE1349" i="3"/>
  <c r="AD1349" i="3"/>
  <c r="AC1349" i="3"/>
  <c r="AB1349" i="3"/>
  <c r="AA1349" i="3"/>
  <c r="Z1349" i="3"/>
  <c r="Y1349" i="3"/>
  <c r="X1349" i="3"/>
  <c r="W1349" i="3"/>
  <c r="V1349" i="3"/>
  <c r="U1349" i="3"/>
  <c r="T1349" i="3"/>
  <c r="S1349" i="3"/>
  <c r="R1349" i="3"/>
  <c r="R1347" i="3"/>
  <c r="S1347" i="3" s="1"/>
  <c r="T1347" i="3" s="1"/>
  <c r="U1347" i="3" s="1"/>
  <c r="V1347" i="3" s="1"/>
  <c r="W1347" i="3" s="1"/>
  <c r="X1347" i="3" s="1"/>
  <c r="Y1347" i="3" s="1"/>
  <c r="Z1347" i="3" s="1"/>
  <c r="AA1347" i="3" s="1"/>
  <c r="AB1347" i="3" s="1"/>
  <c r="AC1347" i="3" s="1"/>
  <c r="AD1347" i="3" s="1"/>
  <c r="AE1347" i="3" s="1"/>
  <c r="AF1347" i="3" s="1"/>
  <c r="AG1347" i="3" s="1"/>
  <c r="AH1347" i="3" s="1"/>
  <c r="AI1347" i="3" s="1"/>
  <c r="AJ1347" i="3" s="1"/>
  <c r="AK1347" i="3" s="1"/>
  <c r="AL1347" i="3" s="1"/>
  <c r="AM1347" i="3" s="1"/>
  <c r="AN1347" i="3" s="1"/>
  <c r="AO1347" i="3" s="1"/>
  <c r="AP1347" i="3" s="1"/>
  <c r="AQ1347" i="3" s="1"/>
  <c r="AR1347" i="3" s="1"/>
  <c r="AS1347" i="3" s="1"/>
  <c r="AT1347" i="3" s="1"/>
  <c r="AU1347" i="3" s="1"/>
  <c r="AV1347" i="3" s="1"/>
  <c r="AW1347" i="3" s="1"/>
  <c r="AX1347" i="3" s="1"/>
  <c r="AY1347" i="3" s="1"/>
  <c r="AZ1347" i="3" s="1"/>
  <c r="BA1347" i="3" s="1"/>
  <c r="BB1347" i="3" s="1"/>
  <c r="BC1347" i="3" s="1"/>
  <c r="BD1347" i="3" s="1"/>
  <c r="BE1347" i="3" s="1"/>
  <c r="BF1347" i="3" s="1"/>
  <c r="BG1347" i="3" s="1"/>
  <c r="BH1347" i="3" s="1"/>
  <c r="BI1347" i="3" s="1"/>
  <c r="BJ1347" i="3" s="1"/>
  <c r="BK1347" i="3" s="1"/>
  <c r="BL1347" i="3" s="1"/>
  <c r="BM1347" i="3" s="1"/>
  <c r="R1344" i="3"/>
  <c r="R1345" i="3" s="1"/>
  <c r="L1342" i="3"/>
  <c r="K1342" i="3"/>
  <c r="R1340" i="3"/>
  <c r="R1337" i="3"/>
  <c r="R1339" i="3" s="1"/>
  <c r="CG1334" i="3"/>
  <c r="CF1334" i="3"/>
  <c r="CE1334" i="3"/>
  <c r="CD1334" i="3"/>
  <c r="CC1334" i="3"/>
  <c r="CB1334" i="3"/>
  <c r="CA1334" i="3"/>
  <c r="BZ1334" i="3"/>
  <c r="BY1334" i="3"/>
  <c r="BX1334" i="3"/>
  <c r="BW1334" i="3"/>
  <c r="BV1334" i="3"/>
  <c r="BU1334" i="3"/>
  <c r="BT1334" i="3"/>
  <c r="BS1334" i="3"/>
  <c r="BM1332" i="3"/>
  <c r="BL1332" i="3"/>
  <c r="BK1332" i="3"/>
  <c r="BJ1332" i="3"/>
  <c r="BI1332" i="3"/>
  <c r="BH1332" i="3"/>
  <c r="BG1332" i="3"/>
  <c r="BF1332" i="3"/>
  <c r="BE1332" i="3"/>
  <c r="BD1332" i="3"/>
  <c r="BC1332" i="3"/>
  <c r="BB1332" i="3"/>
  <c r="BA1332" i="3"/>
  <c r="AZ1332" i="3"/>
  <c r="AY1332" i="3"/>
  <c r="AX1332" i="3"/>
  <c r="AW1332" i="3"/>
  <c r="AV1332" i="3"/>
  <c r="AU1332" i="3"/>
  <c r="AT1332" i="3"/>
  <c r="AS1332" i="3"/>
  <c r="AR1332" i="3"/>
  <c r="AQ1332" i="3"/>
  <c r="AP1332" i="3"/>
  <c r="AO1332" i="3"/>
  <c r="AN1332" i="3"/>
  <c r="AM1332" i="3"/>
  <c r="AL1332" i="3"/>
  <c r="AK1332" i="3"/>
  <c r="AJ1332" i="3"/>
  <c r="AI1332" i="3"/>
  <c r="AH1332" i="3"/>
  <c r="AG1332" i="3"/>
  <c r="AF1332" i="3"/>
  <c r="AE1332" i="3"/>
  <c r="AD1332" i="3"/>
  <c r="AC1332" i="3"/>
  <c r="AB1332" i="3"/>
  <c r="AA1332" i="3"/>
  <c r="Z1332" i="3"/>
  <c r="Y1332" i="3"/>
  <c r="X1332" i="3"/>
  <c r="W1332" i="3"/>
  <c r="V1332" i="3"/>
  <c r="U1332" i="3"/>
  <c r="T1332" i="3"/>
  <c r="S1332" i="3"/>
  <c r="R1332" i="3"/>
  <c r="S1330" i="3"/>
  <c r="T1330" i="3" s="1"/>
  <c r="U1330" i="3" s="1"/>
  <c r="V1330" i="3" s="1"/>
  <c r="W1330" i="3" s="1"/>
  <c r="X1330" i="3" s="1"/>
  <c r="Y1330" i="3" s="1"/>
  <c r="Z1330" i="3" s="1"/>
  <c r="AA1330" i="3" s="1"/>
  <c r="AB1330" i="3" s="1"/>
  <c r="AC1330" i="3" s="1"/>
  <c r="AD1330" i="3" s="1"/>
  <c r="AE1330" i="3" s="1"/>
  <c r="AF1330" i="3" s="1"/>
  <c r="AG1330" i="3" s="1"/>
  <c r="AH1330" i="3" s="1"/>
  <c r="AI1330" i="3" s="1"/>
  <c r="AJ1330" i="3" s="1"/>
  <c r="AK1330" i="3" s="1"/>
  <c r="AL1330" i="3" s="1"/>
  <c r="AM1330" i="3" s="1"/>
  <c r="AN1330" i="3" s="1"/>
  <c r="AO1330" i="3" s="1"/>
  <c r="AP1330" i="3" s="1"/>
  <c r="AQ1330" i="3" s="1"/>
  <c r="AR1330" i="3" s="1"/>
  <c r="AS1330" i="3" s="1"/>
  <c r="AT1330" i="3" s="1"/>
  <c r="AU1330" i="3" s="1"/>
  <c r="AV1330" i="3" s="1"/>
  <c r="AW1330" i="3" s="1"/>
  <c r="AX1330" i="3" s="1"/>
  <c r="AY1330" i="3" s="1"/>
  <c r="AZ1330" i="3" s="1"/>
  <c r="BA1330" i="3" s="1"/>
  <c r="BB1330" i="3" s="1"/>
  <c r="BC1330" i="3" s="1"/>
  <c r="BD1330" i="3" s="1"/>
  <c r="BE1330" i="3" s="1"/>
  <c r="BF1330" i="3" s="1"/>
  <c r="BG1330" i="3" s="1"/>
  <c r="BH1330" i="3" s="1"/>
  <c r="BI1330" i="3" s="1"/>
  <c r="BJ1330" i="3" s="1"/>
  <c r="BK1330" i="3" s="1"/>
  <c r="BL1330" i="3" s="1"/>
  <c r="BM1330" i="3" s="1"/>
  <c r="R1330" i="3"/>
  <c r="T1327" i="3"/>
  <c r="U1327" i="3" s="1"/>
  <c r="S1327" i="3"/>
  <c r="S1328" i="3" s="1"/>
  <c r="R1327" i="3"/>
  <c r="R1328" i="3" s="1"/>
  <c r="L1325" i="3"/>
  <c r="K1325" i="3"/>
  <c r="R1323" i="3"/>
  <c r="R1320" i="3"/>
  <c r="S1320" i="3" s="1"/>
  <c r="CG1317" i="3"/>
  <c r="CF1317" i="3"/>
  <c r="CE1317" i="3"/>
  <c r="CD1317" i="3"/>
  <c r="CC1317" i="3"/>
  <c r="CB1317" i="3"/>
  <c r="CA1317" i="3"/>
  <c r="BZ1317" i="3"/>
  <c r="BY1317" i="3"/>
  <c r="BX1317" i="3"/>
  <c r="BW1317" i="3"/>
  <c r="BV1317" i="3"/>
  <c r="BU1317" i="3"/>
  <c r="BT1317" i="3"/>
  <c r="BS1317" i="3"/>
  <c r="BM1315" i="3"/>
  <c r="BL1315" i="3"/>
  <c r="BK1315" i="3"/>
  <c r="BJ1315" i="3"/>
  <c r="BI1315" i="3"/>
  <c r="BH1315" i="3"/>
  <c r="BG1315" i="3"/>
  <c r="BF1315" i="3"/>
  <c r="BE1315" i="3"/>
  <c r="BD1315" i="3"/>
  <c r="BC1315" i="3"/>
  <c r="BB1315" i="3"/>
  <c r="BA1315" i="3"/>
  <c r="AZ1315" i="3"/>
  <c r="AY1315" i="3"/>
  <c r="AX1315" i="3"/>
  <c r="AW1315" i="3"/>
  <c r="AV1315" i="3"/>
  <c r="AU1315" i="3"/>
  <c r="AT1315" i="3"/>
  <c r="AS1315" i="3"/>
  <c r="AR1315" i="3"/>
  <c r="AQ1315" i="3"/>
  <c r="AP1315" i="3"/>
  <c r="AO1315" i="3"/>
  <c r="AN1315" i="3"/>
  <c r="AM1315" i="3"/>
  <c r="AL1315" i="3"/>
  <c r="AK1315" i="3"/>
  <c r="AJ1315" i="3"/>
  <c r="AI1315" i="3"/>
  <c r="AH1315" i="3"/>
  <c r="AG1315" i="3"/>
  <c r="AF1315" i="3"/>
  <c r="AE1315" i="3"/>
  <c r="AD1315" i="3"/>
  <c r="AC1315" i="3"/>
  <c r="AB1315" i="3"/>
  <c r="AA1315" i="3"/>
  <c r="Z1315" i="3"/>
  <c r="Y1315" i="3"/>
  <c r="X1315" i="3"/>
  <c r="W1315" i="3"/>
  <c r="V1315" i="3"/>
  <c r="U1315" i="3"/>
  <c r="T1315" i="3"/>
  <c r="S1315" i="3"/>
  <c r="R1315" i="3"/>
  <c r="T1313" i="3"/>
  <c r="U1313" i="3" s="1"/>
  <c r="V1313" i="3" s="1"/>
  <c r="W1313" i="3" s="1"/>
  <c r="X1313" i="3" s="1"/>
  <c r="Y1313" i="3" s="1"/>
  <c r="Z1313" i="3" s="1"/>
  <c r="AA1313" i="3" s="1"/>
  <c r="AB1313" i="3" s="1"/>
  <c r="AC1313" i="3" s="1"/>
  <c r="AD1313" i="3" s="1"/>
  <c r="AE1313" i="3" s="1"/>
  <c r="AF1313" i="3" s="1"/>
  <c r="AG1313" i="3" s="1"/>
  <c r="AH1313" i="3" s="1"/>
  <c r="AI1313" i="3" s="1"/>
  <c r="AJ1313" i="3" s="1"/>
  <c r="AK1313" i="3" s="1"/>
  <c r="AL1313" i="3" s="1"/>
  <c r="AM1313" i="3" s="1"/>
  <c r="AN1313" i="3" s="1"/>
  <c r="AO1313" i="3" s="1"/>
  <c r="AP1313" i="3" s="1"/>
  <c r="AQ1313" i="3" s="1"/>
  <c r="AR1313" i="3" s="1"/>
  <c r="AS1313" i="3" s="1"/>
  <c r="AT1313" i="3" s="1"/>
  <c r="AU1313" i="3" s="1"/>
  <c r="AV1313" i="3" s="1"/>
  <c r="AW1313" i="3" s="1"/>
  <c r="AX1313" i="3" s="1"/>
  <c r="AY1313" i="3" s="1"/>
  <c r="AZ1313" i="3" s="1"/>
  <c r="BA1313" i="3" s="1"/>
  <c r="BB1313" i="3" s="1"/>
  <c r="BC1313" i="3" s="1"/>
  <c r="BD1313" i="3" s="1"/>
  <c r="BE1313" i="3" s="1"/>
  <c r="BF1313" i="3" s="1"/>
  <c r="BG1313" i="3" s="1"/>
  <c r="BH1313" i="3" s="1"/>
  <c r="BI1313" i="3" s="1"/>
  <c r="BJ1313" i="3" s="1"/>
  <c r="BK1313" i="3" s="1"/>
  <c r="BL1313" i="3" s="1"/>
  <c r="BM1313" i="3" s="1"/>
  <c r="S1313" i="3"/>
  <c r="R1313" i="3"/>
  <c r="R1310" i="3"/>
  <c r="R1311" i="3" s="1"/>
  <c r="L1308" i="3"/>
  <c r="K1308" i="3"/>
  <c r="R1306" i="3"/>
  <c r="R1303" i="3"/>
  <c r="S1303" i="3" s="1"/>
  <c r="CG1300" i="3"/>
  <c r="CF1300" i="3"/>
  <c r="CE1300" i="3"/>
  <c r="CD1300" i="3"/>
  <c r="CC1300" i="3"/>
  <c r="CB1300" i="3"/>
  <c r="CA1300" i="3"/>
  <c r="BZ1300" i="3"/>
  <c r="BY1300" i="3"/>
  <c r="BX1300" i="3"/>
  <c r="BW1300" i="3"/>
  <c r="BV1300" i="3"/>
  <c r="BU1300" i="3"/>
  <c r="BT1300" i="3"/>
  <c r="BS1300" i="3"/>
  <c r="BM1298" i="3"/>
  <c r="BL1298" i="3"/>
  <c r="BK1298" i="3"/>
  <c r="BJ1298" i="3"/>
  <c r="BI1298" i="3"/>
  <c r="BH1298" i="3"/>
  <c r="BG1298" i="3"/>
  <c r="BF1298" i="3"/>
  <c r="BE1298" i="3"/>
  <c r="BD1298" i="3"/>
  <c r="BC1298" i="3"/>
  <c r="BB1298" i="3"/>
  <c r="BA1298" i="3"/>
  <c r="AZ1298" i="3"/>
  <c r="AY1298" i="3"/>
  <c r="AX1298" i="3"/>
  <c r="AW1298" i="3"/>
  <c r="AV1298" i="3"/>
  <c r="AU1298" i="3"/>
  <c r="AT1298" i="3"/>
  <c r="AS1298" i="3"/>
  <c r="AR1298" i="3"/>
  <c r="AQ1298" i="3"/>
  <c r="AP1298" i="3"/>
  <c r="AO1298" i="3"/>
  <c r="AN1298" i="3"/>
  <c r="AM1298" i="3"/>
  <c r="AL1298" i="3"/>
  <c r="AK1298" i="3"/>
  <c r="AJ1298" i="3"/>
  <c r="AI1298" i="3"/>
  <c r="AH1298" i="3"/>
  <c r="AG1298" i="3"/>
  <c r="AF1298" i="3"/>
  <c r="AE1298" i="3"/>
  <c r="AD1298" i="3"/>
  <c r="AC1298" i="3"/>
  <c r="AB1298" i="3"/>
  <c r="AA1298" i="3"/>
  <c r="Z1298" i="3"/>
  <c r="Y1298" i="3"/>
  <c r="X1298" i="3"/>
  <c r="W1298" i="3"/>
  <c r="V1298" i="3"/>
  <c r="U1298" i="3"/>
  <c r="T1298" i="3"/>
  <c r="S1298" i="3"/>
  <c r="R1298" i="3"/>
  <c r="R1296" i="3"/>
  <c r="S1296" i="3" s="1"/>
  <c r="T1296" i="3" s="1"/>
  <c r="U1296" i="3" s="1"/>
  <c r="V1296" i="3" s="1"/>
  <c r="W1296" i="3" s="1"/>
  <c r="X1296" i="3" s="1"/>
  <c r="Y1296" i="3" s="1"/>
  <c r="Z1296" i="3" s="1"/>
  <c r="AA1296" i="3" s="1"/>
  <c r="AB1296" i="3" s="1"/>
  <c r="AC1296" i="3" s="1"/>
  <c r="AD1296" i="3" s="1"/>
  <c r="AE1296" i="3" s="1"/>
  <c r="AF1296" i="3" s="1"/>
  <c r="AG1296" i="3" s="1"/>
  <c r="AH1296" i="3" s="1"/>
  <c r="AI1296" i="3" s="1"/>
  <c r="AJ1296" i="3" s="1"/>
  <c r="AK1296" i="3" s="1"/>
  <c r="AL1296" i="3" s="1"/>
  <c r="AM1296" i="3" s="1"/>
  <c r="AN1296" i="3" s="1"/>
  <c r="AO1296" i="3" s="1"/>
  <c r="AP1296" i="3" s="1"/>
  <c r="AQ1296" i="3" s="1"/>
  <c r="AR1296" i="3" s="1"/>
  <c r="AS1296" i="3" s="1"/>
  <c r="AT1296" i="3" s="1"/>
  <c r="AU1296" i="3" s="1"/>
  <c r="AV1296" i="3" s="1"/>
  <c r="AW1296" i="3" s="1"/>
  <c r="AX1296" i="3" s="1"/>
  <c r="AY1296" i="3" s="1"/>
  <c r="AZ1296" i="3" s="1"/>
  <c r="BA1296" i="3" s="1"/>
  <c r="BB1296" i="3" s="1"/>
  <c r="BC1296" i="3" s="1"/>
  <c r="BD1296" i="3" s="1"/>
  <c r="BE1296" i="3" s="1"/>
  <c r="BF1296" i="3" s="1"/>
  <c r="BG1296" i="3" s="1"/>
  <c r="BH1296" i="3" s="1"/>
  <c r="BI1296" i="3" s="1"/>
  <c r="BJ1296" i="3" s="1"/>
  <c r="BK1296" i="3" s="1"/>
  <c r="BL1296" i="3" s="1"/>
  <c r="BM1296" i="3" s="1"/>
  <c r="S1293" i="3"/>
  <c r="T1293" i="3" s="1"/>
  <c r="R1293" i="3"/>
  <c r="R1294" i="3" s="1"/>
  <c r="L1291" i="3"/>
  <c r="K1291" i="3"/>
  <c r="R1289" i="3"/>
  <c r="R1286" i="3"/>
  <c r="R1288" i="3" s="1"/>
  <c r="CG1283" i="3"/>
  <c r="CF1283" i="3"/>
  <c r="CE1283" i="3"/>
  <c r="CD1283" i="3"/>
  <c r="CC1283" i="3"/>
  <c r="CB1283" i="3"/>
  <c r="CA1283" i="3"/>
  <c r="BZ1283" i="3"/>
  <c r="BY1283" i="3"/>
  <c r="BX1283" i="3"/>
  <c r="BW1283" i="3"/>
  <c r="BV1283" i="3"/>
  <c r="BU1283" i="3"/>
  <c r="BT1283" i="3"/>
  <c r="BS1283" i="3"/>
  <c r="BM1281" i="3"/>
  <c r="BL1281" i="3"/>
  <c r="BK1281" i="3"/>
  <c r="BJ1281" i="3"/>
  <c r="BI1281" i="3"/>
  <c r="BH1281" i="3"/>
  <c r="BG1281" i="3"/>
  <c r="BF1281" i="3"/>
  <c r="BE1281" i="3"/>
  <c r="BD1281" i="3"/>
  <c r="BC1281" i="3"/>
  <c r="BB1281" i="3"/>
  <c r="BA1281" i="3"/>
  <c r="AZ1281" i="3"/>
  <c r="AY1281" i="3"/>
  <c r="AX1281" i="3"/>
  <c r="AW1281" i="3"/>
  <c r="AV1281" i="3"/>
  <c r="AU1281" i="3"/>
  <c r="AT1281" i="3"/>
  <c r="AS1281" i="3"/>
  <c r="AR1281" i="3"/>
  <c r="AQ1281" i="3"/>
  <c r="AP1281" i="3"/>
  <c r="AO1281" i="3"/>
  <c r="AN1281" i="3"/>
  <c r="AM1281" i="3"/>
  <c r="AL1281" i="3"/>
  <c r="AK1281" i="3"/>
  <c r="AJ1281" i="3"/>
  <c r="AI1281" i="3"/>
  <c r="AH1281" i="3"/>
  <c r="AG1281" i="3"/>
  <c r="AF1281" i="3"/>
  <c r="AE1281" i="3"/>
  <c r="AD1281" i="3"/>
  <c r="AC1281" i="3"/>
  <c r="AB1281" i="3"/>
  <c r="AA1281" i="3"/>
  <c r="Z1281" i="3"/>
  <c r="Y1281" i="3"/>
  <c r="X1281" i="3"/>
  <c r="W1281" i="3"/>
  <c r="V1281" i="3"/>
  <c r="U1281" i="3"/>
  <c r="T1281" i="3"/>
  <c r="S1281" i="3"/>
  <c r="R1281" i="3"/>
  <c r="R1279" i="3"/>
  <c r="S1279" i="3" s="1"/>
  <c r="T1279" i="3" s="1"/>
  <c r="U1279" i="3" s="1"/>
  <c r="V1279" i="3" s="1"/>
  <c r="W1279" i="3" s="1"/>
  <c r="X1279" i="3" s="1"/>
  <c r="Y1279" i="3" s="1"/>
  <c r="Z1279" i="3" s="1"/>
  <c r="AA1279" i="3" s="1"/>
  <c r="AB1279" i="3" s="1"/>
  <c r="AC1279" i="3" s="1"/>
  <c r="AD1279" i="3" s="1"/>
  <c r="AE1279" i="3" s="1"/>
  <c r="AF1279" i="3" s="1"/>
  <c r="AG1279" i="3" s="1"/>
  <c r="AH1279" i="3" s="1"/>
  <c r="AI1279" i="3" s="1"/>
  <c r="AJ1279" i="3" s="1"/>
  <c r="AK1279" i="3" s="1"/>
  <c r="AL1279" i="3" s="1"/>
  <c r="AM1279" i="3" s="1"/>
  <c r="AN1279" i="3" s="1"/>
  <c r="AO1279" i="3" s="1"/>
  <c r="AP1279" i="3" s="1"/>
  <c r="AQ1279" i="3" s="1"/>
  <c r="AR1279" i="3" s="1"/>
  <c r="AS1279" i="3" s="1"/>
  <c r="AT1279" i="3" s="1"/>
  <c r="AU1279" i="3" s="1"/>
  <c r="AV1279" i="3" s="1"/>
  <c r="AW1279" i="3" s="1"/>
  <c r="AX1279" i="3" s="1"/>
  <c r="AY1279" i="3" s="1"/>
  <c r="AZ1279" i="3" s="1"/>
  <c r="BA1279" i="3" s="1"/>
  <c r="BB1279" i="3" s="1"/>
  <c r="BC1279" i="3" s="1"/>
  <c r="BD1279" i="3" s="1"/>
  <c r="BE1279" i="3" s="1"/>
  <c r="BF1279" i="3" s="1"/>
  <c r="BG1279" i="3" s="1"/>
  <c r="BH1279" i="3" s="1"/>
  <c r="BI1279" i="3" s="1"/>
  <c r="BJ1279" i="3" s="1"/>
  <c r="BK1279" i="3" s="1"/>
  <c r="BL1279" i="3" s="1"/>
  <c r="BM1279" i="3" s="1"/>
  <c r="R1276" i="3"/>
  <c r="S1276" i="3" s="1"/>
  <c r="L1274" i="3"/>
  <c r="K1274" i="3"/>
  <c r="R1272" i="3"/>
  <c r="R1269" i="3"/>
  <c r="R1271" i="3" s="1"/>
  <c r="CG1266" i="3"/>
  <c r="CF1266" i="3"/>
  <c r="CE1266" i="3"/>
  <c r="CD1266" i="3"/>
  <c r="CC1266" i="3"/>
  <c r="CB1266" i="3"/>
  <c r="CA1266" i="3"/>
  <c r="BZ1266" i="3"/>
  <c r="BY1266" i="3"/>
  <c r="BX1266" i="3"/>
  <c r="BW1266" i="3"/>
  <c r="BV1266" i="3"/>
  <c r="BU1266" i="3"/>
  <c r="BT1266" i="3"/>
  <c r="BS1266" i="3"/>
  <c r="BM1264" i="3"/>
  <c r="BL1264" i="3"/>
  <c r="BK1264" i="3"/>
  <c r="BJ1264" i="3"/>
  <c r="BI1264" i="3"/>
  <c r="BH1264" i="3"/>
  <c r="BG1264" i="3"/>
  <c r="BF1264" i="3"/>
  <c r="BE1264" i="3"/>
  <c r="BD1264" i="3"/>
  <c r="BC1264" i="3"/>
  <c r="BB1264" i="3"/>
  <c r="BA1264" i="3"/>
  <c r="AZ1264" i="3"/>
  <c r="AY1264" i="3"/>
  <c r="AX1264" i="3"/>
  <c r="AW1264" i="3"/>
  <c r="AV1264" i="3"/>
  <c r="AU1264" i="3"/>
  <c r="AT1264" i="3"/>
  <c r="AS1264" i="3"/>
  <c r="AR1264" i="3"/>
  <c r="AQ1264" i="3"/>
  <c r="AP1264" i="3"/>
  <c r="AO1264" i="3"/>
  <c r="AN1264" i="3"/>
  <c r="AM1264" i="3"/>
  <c r="AL1264" i="3"/>
  <c r="AK1264" i="3"/>
  <c r="AJ1264" i="3"/>
  <c r="AI1264" i="3"/>
  <c r="AH1264" i="3"/>
  <c r="AG1264" i="3"/>
  <c r="AF1264" i="3"/>
  <c r="AE1264" i="3"/>
  <c r="AD1264" i="3"/>
  <c r="AC1264" i="3"/>
  <c r="AB1264" i="3"/>
  <c r="AA1264" i="3"/>
  <c r="Z1264" i="3"/>
  <c r="Y1264" i="3"/>
  <c r="X1264" i="3"/>
  <c r="W1264" i="3"/>
  <c r="V1264" i="3"/>
  <c r="U1264" i="3"/>
  <c r="T1264" i="3"/>
  <c r="S1264" i="3"/>
  <c r="R1264" i="3"/>
  <c r="R1262" i="3"/>
  <c r="S1262" i="3" s="1"/>
  <c r="T1262" i="3" s="1"/>
  <c r="U1262" i="3" s="1"/>
  <c r="V1262" i="3" s="1"/>
  <c r="W1262" i="3" s="1"/>
  <c r="X1262" i="3" s="1"/>
  <c r="Y1262" i="3" s="1"/>
  <c r="Z1262" i="3" s="1"/>
  <c r="AA1262" i="3" s="1"/>
  <c r="AB1262" i="3" s="1"/>
  <c r="AC1262" i="3" s="1"/>
  <c r="AD1262" i="3" s="1"/>
  <c r="AE1262" i="3" s="1"/>
  <c r="AF1262" i="3" s="1"/>
  <c r="AG1262" i="3" s="1"/>
  <c r="AH1262" i="3" s="1"/>
  <c r="AI1262" i="3" s="1"/>
  <c r="AJ1262" i="3" s="1"/>
  <c r="AK1262" i="3" s="1"/>
  <c r="AL1262" i="3" s="1"/>
  <c r="AM1262" i="3" s="1"/>
  <c r="AN1262" i="3" s="1"/>
  <c r="AO1262" i="3" s="1"/>
  <c r="AP1262" i="3" s="1"/>
  <c r="AQ1262" i="3" s="1"/>
  <c r="AR1262" i="3" s="1"/>
  <c r="AS1262" i="3" s="1"/>
  <c r="AT1262" i="3" s="1"/>
  <c r="AU1262" i="3" s="1"/>
  <c r="AV1262" i="3" s="1"/>
  <c r="AW1262" i="3" s="1"/>
  <c r="AX1262" i="3" s="1"/>
  <c r="AY1262" i="3" s="1"/>
  <c r="AZ1262" i="3" s="1"/>
  <c r="BA1262" i="3" s="1"/>
  <c r="BB1262" i="3" s="1"/>
  <c r="BC1262" i="3" s="1"/>
  <c r="BD1262" i="3" s="1"/>
  <c r="BE1262" i="3" s="1"/>
  <c r="BF1262" i="3" s="1"/>
  <c r="BG1262" i="3" s="1"/>
  <c r="BH1262" i="3" s="1"/>
  <c r="BI1262" i="3" s="1"/>
  <c r="BJ1262" i="3" s="1"/>
  <c r="BK1262" i="3" s="1"/>
  <c r="BL1262" i="3" s="1"/>
  <c r="BM1262" i="3" s="1"/>
  <c r="R1259" i="3"/>
  <c r="S1259" i="3" s="1"/>
  <c r="L1257" i="3"/>
  <c r="K1257" i="3"/>
  <c r="R1255" i="3"/>
  <c r="R1252" i="3"/>
  <c r="R1254" i="3" s="1"/>
  <c r="CG1249" i="3"/>
  <c r="CF1249" i="3"/>
  <c r="CE1249" i="3"/>
  <c r="CD1249" i="3"/>
  <c r="CC1249" i="3"/>
  <c r="CB1249" i="3"/>
  <c r="CA1249" i="3"/>
  <c r="BZ1249" i="3"/>
  <c r="BY1249" i="3"/>
  <c r="BX1249" i="3"/>
  <c r="BW1249" i="3"/>
  <c r="BV1249" i="3"/>
  <c r="BU1249" i="3"/>
  <c r="BT1249" i="3"/>
  <c r="BS1249" i="3"/>
  <c r="BM1247" i="3"/>
  <c r="BL1247" i="3"/>
  <c r="BK1247" i="3"/>
  <c r="BJ1247" i="3"/>
  <c r="BI1247" i="3"/>
  <c r="BH1247" i="3"/>
  <c r="BG1247" i="3"/>
  <c r="BF1247" i="3"/>
  <c r="BE1247" i="3"/>
  <c r="BD1247" i="3"/>
  <c r="BC1247" i="3"/>
  <c r="BB1247" i="3"/>
  <c r="BA1247" i="3"/>
  <c r="AZ1247" i="3"/>
  <c r="AY1247" i="3"/>
  <c r="AX1247" i="3"/>
  <c r="AW1247" i="3"/>
  <c r="AV1247" i="3"/>
  <c r="AU1247" i="3"/>
  <c r="AT1247" i="3"/>
  <c r="AS1247" i="3"/>
  <c r="AR1247" i="3"/>
  <c r="AQ1247" i="3"/>
  <c r="AP1247" i="3"/>
  <c r="AO1247" i="3"/>
  <c r="AN1247" i="3"/>
  <c r="AM1247" i="3"/>
  <c r="AL1247" i="3"/>
  <c r="AK1247" i="3"/>
  <c r="AJ1247" i="3"/>
  <c r="AI1247" i="3"/>
  <c r="AH1247" i="3"/>
  <c r="AG1247" i="3"/>
  <c r="AF1247" i="3"/>
  <c r="AE1247" i="3"/>
  <c r="AD1247" i="3"/>
  <c r="AC1247" i="3"/>
  <c r="AB1247" i="3"/>
  <c r="AA1247" i="3"/>
  <c r="Z1247" i="3"/>
  <c r="Y1247" i="3"/>
  <c r="X1247" i="3"/>
  <c r="W1247" i="3"/>
  <c r="V1247" i="3"/>
  <c r="U1247" i="3"/>
  <c r="T1247" i="3"/>
  <c r="S1247" i="3"/>
  <c r="R1247" i="3"/>
  <c r="V1245" i="3"/>
  <c r="W1245" i="3" s="1"/>
  <c r="X1245" i="3" s="1"/>
  <c r="Y1245" i="3" s="1"/>
  <c r="Z1245" i="3" s="1"/>
  <c r="AA1245" i="3" s="1"/>
  <c r="AB1245" i="3" s="1"/>
  <c r="AC1245" i="3" s="1"/>
  <c r="AD1245" i="3" s="1"/>
  <c r="AE1245" i="3" s="1"/>
  <c r="AF1245" i="3" s="1"/>
  <c r="AG1245" i="3" s="1"/>
  <c r="AH1245" i="3" s="1"/>
  <c r="AI1245" i="3" s="1"/>
  <c r="AJ1245" i="3" s="1"/>
  <c r="AK1245" i="3" s="1"/>
  <c r="AL1245" i="3" s="1"/>
  <c r="AM1245" i="3" s="1"/>
  <c r="AN1245" i="3" s="1"/>
  <c r="AO1245" i="3" s="1"/>
  <c r="AP1245" i="3" s="1"/>
  <c r="AQ1245" i="3" s="1"/>
  <c r="AR1245" i="3" s="1"/>
  <c r="AS1245" i="3" s="1"/>
  <c r="AT1245" i="3" s="1"/>
  <c r="AU1245" i="3" s="1"/>
  <c r="AV1245" i="3" s="1"/>
  <c r="AW1245" i="3" s="1"/>
  <c r="AX1245" i="3" s="1"/>
  <c r="AY1245" i="3" s="1"/>
  <c r="AZ1245" i="3" s="1"/>
  <c r="BA1245" i="3" s="1"/>
  <c r="BB1245" i="3" s="1"/>
  <c r="BC1245" i="3" s="1"/>
  <c r="BD1245" i="3" s="1"/>
  <c r="BE1245" i="3" s="1"/>
  <c r="BF1245" i="3" s="1"/>
  <c r="BG1245" i="3" s="1"/>
  <c r="BH1245" i="3" s="1"/>
  <c r="BI1245" i="3" s="1"/>
  <c r="BJ1245" i="3" s="1"/>
  <c r="BK1245" i="3" s="1"/>
  <c r="BL1245" i="3" s="1"/>
  <c r="BM1245" i="3" s="1"/>
  <c r="R1245" i="3"/>
  <c r="S1245" i="3" s="1"/>
  <c r="T1245" i="3" s="1"/>
  <c r="U1245" i="3" s="1"/>
  <c r="R1242" i="3"/>
  <c r="L1240" i="3"/>
  <c r="K1240" i="3"/>
  <c r="M1240" i="3" s="1"/>
  <c r="N1240" i="3" s="1"/>
  <c r="R1238" i="3"/>
  <c r="R1235" i="3"/>
  <c r="S1235" i="3" s="1"/>
  <c r="CG1232" i="3"/>
  <c r="CF1232" i="3"/>
  <c r="CE1232" i="3"/>
  <c r="CD1232" i="3"/>
  <c r="CC1232" i="3"/>
  <c r="CB1232" i="3"/>
  <c r="CA1232" i="3"/>
  <c r="BZ1232" i="3"/>
  <c r="BY1232" i="3"/>
  <c r="BX1232" i="3"/>
  <c r="BW1232" i="3"/>
  <c r="BV1232" i="3"/>
  <c r="BU1232" i="3"/>
  <c r="BT1232" i="3"/>
  <c r="BS1232" i="3"/>
  <c r="BM1230" i="3"/>
  <c r="BL1230" i="3"/>
  <c r="BK1230" i="3"/>
  <c r="BJ1230" i="3"/>
  <c r="BI1230" i="3"/>
  <c r="BH1230" i="3"/>
  <c r="BG1230" i="3"/>
  <c r="BF1230" i="3"/>
  <c r="BE1230" i="3"/>
  <c r="BD1230" i="3"/>
  <c r="BC1230" i="3"/>
  <c r="BB1230" i="3"/>
  <c r="BA1230" i="3"/>
  <c r="AZ1230" i="3"/>
  <c r="AY1230" i="3"/>
  <c r="AX1230" i="3"/>
  <c r="AW1230" i="3"/>
  <c r="AV1230" i="3"/>
  <c r="AU1230" i="3"/>
  <c r="AT1230" i="3"/>
  <c r="AS1230" i="3"/>
  <c r="AR1230" i="3"/>
  <c r="AQ1230" i="3"/>
  <c r="AP1230" i="3"/>
  <c r="AO1230" i="3"/>
  <c r="AN1230" i="3"/>
  <c r="AM1230" i="3"/>
  <c r="AL1230" i="3"/>
  <c r="AK1230" i="3"/>
  <c r="AJ1230" i="3"/>
  <c r="AI1230" i="3"/>
  <c r="AH1230" i="3"/>
  <c r="AG1230" i="3"/>
  <c r="AF1230" i="3"/>
  <c r="AE1230" i="3"/>
  <c r="AD1230" i="3"/>
  <c r="AC1230" i="3"/>
  <c r="AB1230" i="3"/>
  <c r="AA1230" i="3"/>
  <c r="Z1230" i="3"/>
  <c r="Y1230" i="3"/>
  <c r="X1230" i="3"/>
  <c r="W1230" i="3"/>
  <c r="V1230" i="3"/>
  <c r="U1230" i="3"/>
  <c r="T1230" i="3"/>
  <c r="S1230" i="3"/>
  <c r="R1230" i="3"/>
  <c r="R1228" i="3"/>
  <c r="S1228" i="3" s="1"/>
  <c r="T1228" i="3" s="1"/>
  <c r="U1228" i="3" s="1"/>
  <c r="V1228" i="3" s="1"/>
  <c r="W1228" i="3" s="1"/>
  <c r="X1228" i="3" s="1"/>
  <c r="Y1228" i="3" s="1"/>
  <c r="Z1228" i="3" s="1"/>
  <c r="AA1228" i="3" s="1"/>
  <c r="AB1228" i="3" s="1"/>
  <c r="AC1228" i="3" s="1"/>
  <c r="AD1228" i="3" s="1"/>
  <c r="AE1228" i="3" s="1"/>
  <c r="AF1228" i="3" s="1"/>
  <c r="AG1228" i="3" s="1"/>
  <c r="AH1228" i="3" s="1"/>
  <c r="AI1228" i="3" s="1"/>
  <c r="AJ1228" i="3" s="1"/>
  <c r="AK1228" i="3" s="1"/>
  <c r="AL1228" i="3" s="1"/>
  <c r="AM1228" i="3" s="1"/>
  <c r="AN1228" i="3" s="1"/>
  <c r="AO1228" i="3" s="1"/>
  <c r="AP1228" i="3" s="1"/>
  <c r="AQ1228" i="3" s="1"/>
  <c r="AR1228" i="3" s="1"/>
  <c r="AS1228" i="3" s="1"/>
  <c r="AT1228" i="3" s="1"/>
  <c r="AU1228" i="3" s="1"/>
  <c r="AV1228" i="3" s="1"/>
  <c r="AW1228" i="3" s="1"/>
  <c r="AX1228" i="3" s="1"/>
  <c r="AY1228" i="3" s="1"/>
  <c r="AZ1228" i="3" s="1"/>
  <c r="BA1228" i="3" s="1"/>
  <c r="BB1228" i="3" s="1"/>
  <c r="BC1228" i="3" s="1"/>
  <c r="BD1228" i="3" s="1"/>
  <c r="BE1228" i="3" s="1"/>
  <c r="BF1228" i="3" s="1"/>
  <c r="BG1228" i="3" s="1"/>
  <c r="BH1228" i="3" s="1"/>
  <c r="BI1228" i="3" s="1"/>
  <c r="BJ1228" i="3" s="1"/>
  <c r="BK1228" i="3" s="1"/>
  <c r="BL1228" i="3" s="1"/>
  <c r="BM1228" i="3" s="1"/>
  <c r="R1225" i="3"/>
  <c r="R1226" i="3" s="1"/>
  <c r="L1223" i="3"/>
  <c r="K1223" i="3"/>
  <c r="R1221" i="3"/>
  <c r="R1218" i="3"/>
  <c r="R1220" i="3" s="1"/>
  <c r="CG1215" i="3"/>
  <c r="CF1215" i="3"/>
  <c r="CE1215" i="3"/>
  <c r="CD1215" i="3"/>
  <c r="CC1215" i="3"/>
  <c r="CB1215" i="3"/>
  <c r="CA1215" i="3"/>
  <c r="BZ1215" i="3"/>
  <c r="BY1215" i="3"/>
  <c r="BX1215" i="3"/>
  <c r="BW1215" i="3"/>
  <c r="BV1215" i="3"/>
  <c r="BU1215" i="3"/>
  <c r="BT1215" i="3"/>
  <c r="BS1215" i="3"/>
  <c r="BM1213" i="3"/>
  <c r="BL1213" i="3"/>
  <c r="BK1213" i="3"/>
  <c r="BJ1213" i="3"/>
  <c r="BI1213" i="3"/>
  <c r="BH1213" i="3"/>
  <c r="BG1213" i="3"/>
  <c r="BF1213" i="3"/>
  <c r="BE1213" i="3"/>
  <c r="BD1213" i="3"/>
  <c r="BC1213" i="3"/>
  <c r="BB1213" i="3"/>
  <c r="BA1213" i="3"/>
  <c r="AZ1213" i="3"/>
  <c r="AY1213" i="3"/>
  <c r="AX1213" i="3"/>
  <c r="AW1213" i="3"/>
  <c r="AV1213" i="3"/>
  <c r="AU1213" i="3"/>
  <c r="AT1213" i="3"/>
  <c r="AS1213" i="3"/>
  <c r="AR1213" i="3"/>
  <c r="AQ1213" i="3"/>
  <c r="AP1213" i="3"/>
  <c r="AO1213" i="3"/>
  <c r="AN1213" i="3"/>
  <c r="AM1213" i="3"/>
  <c r="AL1213" i="3"/>
  <c r="AK1213" i="3"/>
  <c r="AJ1213" i="3"/>
  <c r="AI1213" i="3"/>
  <c r="AH1213" i="3"/>
  <c r="AG1213" i="3"/>
  <c r="AF1213" i="3"/>
  <c r="AE1213" i="3"/>
  <c r="AD1213" i="3"/>
  <c r="AC1213" i="3"/>
  <c r="AB1213" i="3"/>
  <c r="AA1213" i="3"/>
  <c r="Z1213" i="3"/>
  <c r="Y1213" i="3"/>
  <c r="X1213" i="3"/>
  <c r="W1213" i="3"/>
  <c r="V1213" i="3"/>
  <c r="U1213" i="3"/>
  <c r="T1213" i="3"/>
  <c r="S1213" i="3"/>
  <c r="R1213" i="3"/>
  <c r="S1211" i="3"/>
  <c r="T1211" i="3" s="1"/>
  <c r="U1211" i="3" s="1"/>
  <c r="V1211" i="3" s="1"/>
  <c r="W1211" i="3" s="1"/>
  <c r="X1211" i="3" s="1"/>
  <c r="Y1211" i="3" s="1"/>
  <c r="Z1211" i="3" s="1"/>
  <c r="AA1211" i="3" s="1"/>
  <c r="AB1211" i="3" s="1"/>
  <c r="AC1211" i="3" s="1"/>
  <c r="AD1211" i="3" s="1"/>
  <c r="AE1211" i="3" s="1"/>
  <c r="AF1211" i="3" s="1"/>
  <c r="AG1211" i="3" s="1"/>
  <c r="AH1211" i="3" s="1"/>
  <c r="AI1211" i="3" s="1"/>
  <c r="AJ1211" i="3" s="1"/>
  <c r="AK1211" i="3" s="1"/>
  <c r="AL1211" i="3" s="1"/>
  <c r="AM1211" i="3" s="1"/>
  <c r="AN1211" i="3" s="1"/>
  <c r="AO1211" i="3" s="1"/>
  <c r="AP1211" i="3" s="1"/>
  <c r="AQ1211" i="3" s="1"/>
  <c r="AR1211" i="3" s="1"/>
  <c r="AS1211" i="3" s="1"/>
  <c r="AT1211" i="3" s="1"/>
  <c r="AU1211" i="3" s="1"/>
  <c r="AV1211" i="3" s="1"/>
  <c r="AW1211" i="3" s="1"/>
  <c r="AX1211" i="3" s="1"/>
  <c r="AY1211" i="3" s="1"/>
  <c r="AZ1211" i="3" s="1"/>
  <c r="BA1211" i="3" s="1"/>
  <c r="BB1211" i="3" s="1"/>
  <c r="BC1211" i="3" s="1"/>
  <c r="BD1211" i="3" s="1"/>
  <c r="BE1211" i="3" s="1"/>
  <c r="BF1211" i="3" s="1"/>
  <c r="BG1211" i="3" s="1"/>
  <c r="BH1211" i="3" s="1"/>
  <c r="BI1211" i="3" s="1"/>
  <c r="BJ1211" i="3" s="1"/>
  <c r="BK1211" i="3" s="1"/>
  <c r="BL1211" i="3" s="1"/>
  <c r="BM1211" i="3" s="1"/>
  <c r="R1211" i="3"/>
  <c r="R1208" i="3"/>
  <c r="R1209" i="3" s="1"/>
  <c r="L1206" i="3"/>
  <c r="K1206" i="3"/>
  <c r="M1206" i="3" s="1"/>
  <c r="R1204" i="3"/>
  <c r="R1201" i="3"/>
  <c r="R1203" i="3" s="1"/>
  <c r="CG1198" i="3"/>
  <c r="CF1198" i="3"/>
  <c r="CE1198" i="3"/>
  <c r="CD1198" i="3"/>
  <c r="CC1198" i="3"/>
  <c r="CB1198" i="3"/>
  <c r="CA1198" i="3"/>
  <c r="BZ1198" i="3"/>
  <c r="BY1198" i="3"/>
  <c r="BX1198" i="3"/>
  <c r="BW1198" i="3"/>
  <c r="BV1198" i="3"/>
  <c r="BU1198" i="3"/>
  <c r="BT1198" i="3"/>
  <c r="BS1198" i="3"/>
  <c r="BM1196" i="3"/>
  <c r="BL1196" i="3"/>
  <c r="BK1196" i="3"/>
  <c r="BJ1196" i="3"/>
  <c r="BI1196" i="3"/>
  <c r="BH1196" i="3"/>
  <c r="BG1196" i="3"/>
  <c r="BF1196" i="3"/>
  <c r="BE1196" i="3"/>
  <c r="BD1196" i="3"/>
  <c r="BC1196" i="3"/>
  <c r="BB1196" i="3"/>
  <c r="BA1196" i="3"/>
  <c r="AZ1196" i="3"/>
  <c r="AY1196" i="3"/>
  <c r="AX1196" i="3"/>
  <c r="AW1196" i="3"/>
  <c r="AV1196" i="3"/>
  <c r="AU1196" i="3"/>
  <c r="AT1196" i="3"/>
  <c r="AS1196" i="3"/>
  <c r="AR1196" i="3"/>
  <c r="AQ1196" i="3"/>
  <c r="AP1196" i="3"/>
  <c r="AO1196" i="3"/>
  <c r="AN1196" i="3"/>
  <c r="AM1196" i="3"/>
  <c r="AL1196" i="3"/>
  <c r="AK1196" i="3"/>
  <c r="AJ1196" i="3"/>
  <c r="AI1196" i="3"/>
  <c r="AH1196" i="3"/>
  <c r="AG1196" i="3"/>
  <c r="AF1196" i="3"/>
  <c r="AE1196" i="3"/>
  <c r="AD1196" i="3"/>
  <c r="AC1196" i="3"/>
  <c r="AB1196" i="3"/>
  <c r="AA1196" i="3"/>
  <c r="Z1196" i="3"/>
  <c r="Y1196" i="3"/>
  <c r="X1196" i="3"/>
  <c r="W1196" i="3"/>
  <c r="V1196" i="3"/>
  <c r="U1196" i="3"/>
  <c r="T1196" i="3"/>
  <c r="S1196" i="3"/>
  <c r="R1196" i="3"/>
  <c r="R1194" i="3"/>
  <c r="S1194" i="3" s="1"/>
  <c r="T1194" i="3" s="1"/>
  <c r="U1194" i="3" s="1"/>
  <c r="V1194" i="3" s="1"/>
  <c r="W1194" i="3" s="1"/>
  <c r="X1194" i="3" s="1"/>
  <c r="Y1194" i="3" s="1"/>
  <c r="Z1194" i="3" s="1"/>
  <c r="AA1194" i="3" s="1"/>
  <c r="AB1194" i="3" s="1"/>
  <c r="AC1194" i="3" s="1"/>
  <c r="AD1194" i="3" s="1"/>
  <c r="AE1194" i="3" s="1"/>
  <c r="AF1194" i="3" s="1"/>
  <c r="AG1194" i="3" s="1"/>
  <c r="AH1194" i="3" s="1"/>
  <c r="AI1194" i="3" s="1"/>
  <c r="AJ1194" i="3" s="1"/>
  <c r="AK1194" i="3" s="1"/>
  <c r="AL1194" i="3" s="1"/>
  <c r="AM1194" i="3" s="1"/>
  <c r="AN1194" i="3" s="1"/>
  <c r="AO1194" i="3" s="1"/>
  <c r="AP1194" i="3" s="1"/>
  <c r="AQ1194" i="3" s="1"/>
  <c r="AR1194" i="3" s="1"/>
  <c r="AS1194" i="3" s="1"/>
  <c r="AT1194" i="3" s="1"/>
  <c r="AU1194" i="3" s="1"/>
  <c r="AV1194" i="3" s="1"/>
  <c r="AW1194" i="3" s="1"/>
  <c r="AX1194" i="3" s="1"/>
  <c r="AY1194" i="3" s="1"/>
  <c r="AZ1194" i="3" s="1"/>
  <c r="BA1194" i="3" s="1"/>
  <c r="BB1194" i="3" s="1"/>
  <c r="BC1194" i="3" s="1"/>
  <c r="BD1194" i="3" s="1"/>
  <c r="BE1194" i="3" s="1"/>
  <c r="BF1194" i="3" s="1"/>
  <c r="BG1194" i="3" s="1"/>
  <c r="BH1194" i="3" s="1"/>
  <c r="BI1194" i="3" s="1"/>
  <c r="BJ1194" i="3" s="1"/>
  <c r="BK1194" i="3" s="1"/>
  <c r="BL1194" i="3" s="1"/>
  <c r="BM1194" i="3" s="1"/>
  <c r="R1191" i="3"/>
  <c r="S1191" i="3" s="1"/>
  <c r="L1189" i="3"/>
  <c r="K1189" i="3"/>
  <c r="R1187" i="3"/>
  <c r="R1184" i="3"/>
  <c r="R1186" i="3" s="1"/>
  <c r="CG1181" i="3"/>
  <c r="CF1181" i="3"/>
  <c r="CE1181" i="3"/>
  <c r="CD1181" i="3"/>
  <c r="CC1181" i="3"/>
  <c r="CB1181" i="3"/>
  <c r="CA1181" i="3"/>
  <c r="BZ1181" i="3"/>
  <c r="BY1181" i="3"/>
  <c r="BX1181" i="3"/>
  <c r="BW1181" i="3"/>
  <c r="BV1181" i="3"/>
  <c r="BU1181" i="3"/>
  <c r="BT1181" i="3"/>
  <c r="BS1181" i="3"/>
  <c r="BM1179" i="3"/>
  <c r="BL1179" i="3"/>
  <c r="BK1179" i="3"/>
  <c r="BJ1179" i="3"/>
  <c r="BI1179" i="3"/>
  <c r="BH1179" i="3"/>
  <c r="BG1179" i="3"/>
  <c r="BF1179" i="3"/>
  <c r="BE1179" i="3"/>
  <c r="BD1179" i="3"/>
  <c r="BC1179" i="3"/>
  <c r="BB1179" i="3"/>
  <c r="BA1179" i="3"/>
  <c r="AZ1179" i="3"/>
  <c r="AY1179" i="3"/>
  <c r="AX1179" i="3"/>
  <c r="AW1179" i="3"/>
  <c r="AV1179" i="3"/>
  <c r="AU1179" i="3"/>
  <c r="AT1179" i="3"/>
  <c r="AS1179" i="3"/>
  <c r="AR1179" i="3"/>
  <c r="AQ1179" i="3"/>
  <c r="AP1179" i="3"/>
  <c r="AO1179" i="3"/>
  <c r="AN1179" i="3"/>
  <c r="AM1179" i="3"/>
  <c r="AL1179" i="3"/>
  <c r="AK1179" i="3"/>
  <c r="AJ1179" i="3"/>
  <c r="AI1179" i="3"/>
  <c r="AH1179" i="3"/>
  <c r="AG1179" i="3"/>
  <c r="AF1179" i="3"/>
  <c r="AE1179" i="3"/>
  <c r="AD1179" i="3"/>
  <c r="AC1179" i="3"/>
  <c r="AB1179" i="3"/>
  <c r="AA1179" i="3"/>
  <c r="Z1179" i="3"/>
  <c r="Y1179" i="3"/>
  <c r="X1179" i="3"/>
  <c r="W1179" i="3"/>
  <c r="V1179" i="3"/>
  <c r="U1179" i="3"/>
  <c r="T1179" i="3"/>
  <c r="S1179" i="3"/>
  <c r="R1179" i="3"/>
  <c r="AI1177" i="3"/>
  <c r="AJ1177" i="3" s="1"/>
  <c r="AK1177" i="3" s="1"/>
  <c r="AL1177" i="3" s="1"/>
  <c r="AM1177" i="3" s="1"/>
  <c r="AN1177" i="3" s="1"/>
  <c r="AO1177" i="3" s="1"/>
  <c r="AP1177" i="3" s="1"/>
  <c r="AQ1177" i="3" s="1"/>
  <c r="AR1177" i="3" s="1"/>
  <c r="AS1177" i="3" s="1"/>
  <c r="AT1177" i="3" s="1"/>
  <c r="AU1177" i="3" s="1"/>
  <c r="AV1177" i="3" s="1"/>
  <c r="AW1177" i="3" s="1"/>
  <c r="AX1177" i="3" s="1"/>
  <c r="AY1177" i="3" s="1"/>
  <c r="AZ1177" i="3" s="1"/>
  <c r="BA1177" i="3" s="1"/>
  <c r="BB1177" i="3" s="1"/>
  <c r="BC1177" i="3" s="1"/>
  <c r="BD1177" i="3" s="1"/>
  <c r="BE1177" i="3" s="1"/>
  <c r="BF1177" i="3" s="1"/>
  <c r="BG1177" i="3" s="1"/>
  <c r="BH1177" i="3" s="1"/>
  <c r="BI1177" i="3" s="1"/>
  <c r="BJ1177" i="3" s="1"/>
  <c r="BK1177" i="3" s="1"/>
  <c r="BL1177" i="3" s="1"/>
  <c r="BM1177" i="3" s="1"/>
  <c r="R1177" i="3"/>
  <c r="S1177" i="3" s="1"/>
  <c r="T1177" i="3" s="1"/>
  <c r="U1177" i="3" s="1"/>
  <c r="V1177" i="3" s="1"/>
  <c r="W1177" i="3" s="1"/>
  <c r="X1177" i="3" s="1"/>
  <c r="Y1177" i="3" s="1"/>
  <c r="Z1177" i="3" s="1"/>
  <c r="AA1177" i="3" s="1"/>
  <c r="AB1177" i="3" s="1"/>
  <c r="AC1177" i="3" s="1"/>
  <c r="AD1177" i="3" s="1"/>
  <c r="AE1177" i="3" s="1"/>
  <c r="AF1177" i="3" s="1"/>
  <c r="AG1177" i="3" s="1"/>
  <c r="AH1177" i="3" s="1"/>
  <c r="R1175" i="3"/>
  <c r="R1176" i="3" s="1"/>
  <c r="R1174" i="3"/>
  <c r="S1174" i="3" s="1"/>
  <c r="L1172" i="3"/>
  <c r="K1172" i="3"/>
  <c r="R1170" i="3"/>
  <c r="R1167" i="3"/>
  <c r="R1169" i="3" s="1"/>
  <c r="CG1164" i="3"/>
  <c r="CF1164" i="3"/>
  <c r="CE1164" i="3"/>
  <c r="CD1164" i="3"/>
  <c r="CC1164" i="3"/>
  <c r="CB1164" i="3"/>
  <c r="CA1164" i="3"/>
  <c r="BZ1164" i="3"/>
  <c r="BY1164" i="3"/>
  <c r="BX1164" i="3"/>
  <c r="BW1164" i="3"/>
  <c r="BV1164" i="3"/>
  <c r="BU1164" i="3"/>
  <c r="BT1164" i="3"/>
  <c r="BS1164" i="3"/>
  <c r="BM1162" i="3"/>
  <c r="BL1162" i="3"/>
  <c r="BK1162" i="3"/>
  <c r="BJ1162" i="3"/>
  <c r="BI1162" i="3"/>
  <c r="BH1162" i="3"/>
  <c r="BG1162" i="3"/>
  <c r="BF1162" i="3"/>
  <c r="BE1162" i="3"/>
  <c r="BD1162" i="3"/>
  <c r="BC1162" i="3"/>
  <c r="BB1162" i="3"/>
  <c r="BA1162" i="3"/>
  <c r="AZ1162" i="3"/>
  <c r="AY1162" i="3"/>
  <c r="AX1162" i="3"/>
  <c r="AW1162" i="3"/>
  <c r="AV1162" i="3"/>
  <c r="AU1162" i="3"/>
  <c r="AT1162" i="3"/>
  <c r="AS1162" i="3"/>
  <c r="AR1162" i="3"/>
  <c r="AQ1162" i="3"/>
  <c r="AP1162" i="3"/>
  <c r="AO1162" i="3"/>
  <c r="AN1162" i="3"/>
  <c r="AM1162" i="3"/>
  <c r="AL1162" i="3"/>
  <c r="AK1162" i="3"/>
  <c r="AJ1162" i="3"/>
  <c r="AI1162" i="3"/>
  <c r="AH1162" i="3"/>
  <c r="AG1162" i="3"/>
  <c r="AF1162" i="3"/>
  <c r="AE1162" i="3"/>
  <c r="AD1162" i="3"/>
  <c r="AC1162" i="3"/>
  <c r="AB1162" i="3"/>
  <c r="AA1162" i="3"/>
  <c r="Z1162" i="3"/>
  <c r="Y1162" i="3"/>
  <c r="X1162" i="3"/>
  <c r="W1162" i="3"/>
  <c r="V1162" i="3"/>
  <c r="U1162" i="3"/>
  <c r="T1162" i="3"/>
  <c r="S1162" i="3"/>
  <c r="R1162" i="3"/>
  <c r="R1160" i="3"/>
  <c r="S1160" i="3" s="1"/>
  <c r="T1160" i="3" s="1"/>
  <c r="U1160" i="3" s="1"/>
  <c r="V1160" i="3" s="1"/>
  <c r="W1160" i="3" s="1"/>
  <c r="X1160" i="3" s="1"/>
  <c r="Y1160" i="3" s="1"/>
  <c r="Z1160" i="3" s="1"/>
  <c r="AA1160" i="3" s="1"/>
  <c r="AB1160" i="3" s="1"/>
  <c r="AC1160" i="3" s="1"/>
  <c r="AD1160" i="3" s="1"/>
  <c r="AE1160" i="3" s="1"/>
  <c r="AF1160" i="3" s="1"/>
  <c r="AG1160" i="3" s="1"/>
  <c r="AH1160" i="3" s="1"/>
  <c r="AI1160" i="3" s="1"/>
  <c r="AJ1160" i="3" s="1"/>
  <c r="AK1160" i="3" s="1"/>
  <c r="AL1160" i="3" s="1"/>
  <c r="AM1160" i="3" s="1"/>
  <c r="AN1160" i="3" s="1"/>
  <c r="AO1160" i="3" s="1"/>
  <c r="AP1160" i="3" s="1"/>
  <c r="AQ1160" i="3" s="1"/>
  <c r="AR1160" i="3" s="1"/>
  <c r="AS1160" i="3" s="1"/>
  <c r="AT1160" i="3" s="1"/>
  <c r="AU1160" i="3" s="1"/>
  <c r="AV1160" i="3" s="1"/>
  <c r="AW1160" i="3" s="1"/>
  <c r="AX1160" i="3" s="1"/>
  <c r="AY1160" i="3" s="1"/>
  <c r="AZ1160" i="3" s="1"/>
  <c r="BA1160" i="3" s="1"/>
  <c r="BB1160" i="3" s="1"/>
  <c r="BC1160" i="3" s="1"/>
  <c r="BD1160" i="3" s="1"/>
  <c r="BE1160" i="3" s="1"/>
  <c r="BF1160" i="3" s="1"/>
  <c r="BG1160" i="3" s="1"/>
  <c r="BH1160" i="3" s="1"/>
  <c r="BI1160" i="3" s="1"/>
  <c r="BJ1160" i="3" s="1"/>
  <c r="BK1160" i="3" s="1"/>
  <c r="BL1160" i="3" s="1"/>
  <c r="BM1160" i="3" s="1"/>
  <c r="R1157" i="3"/>
  <c r="R1158" i="3" s="1"/>
  <c r="L1155" i="3"/>
  <c r="K1155" i="3"/>
  <c r="R1153" i="3"/>
  <c r="R1150" i="3"/>
  <c r="R1152" i="3" s="1"/>
  <c r="CG1147" i="3"/>
  <c r="CF1147" i="3"/>
  <c r="CE1147" i="3"/>
  <c r="CD1147" i="3"/>
  <c r="CC1147" i="3"/>
  <c r="CB1147" i="3"/>
  <c r="CA1147" i="3"/>
  <c r="BZ1147" i="3"/>
  <c r="BY1147" i="3"/>
  <c r="BX1147" i="3"/>
  <c r="BW1147" i="3"/>
  <c r="BV1147" i="3"/>
  <c r="BU1147" i="3"/>
  <c r="BT1147" i="3"/>
  <c r="BS1147" i="3"/>
  <c r="BM1145" i="3"/>
  <c r="BL1145" i="3"/>
  <c r="BK1145" i="3"/>
  <c r="BJ1145" i="3"/>
  <c r="BI1145" i="3"/>
  <c r="BH1145" i="3"/>
  <c r="BG1145" i="3"/>
  <c r="BF1145" i="3"/>
  <c r="BE1145" i="3"/>
  <c r="BD1145" i="3"/>
  <c r="BC1145" i="3"/>
  <c r="BB1145" i="3"/>
  <c r="BA1145" i="3"/>
  <c r="AZ1145" i="3"/>
  <c r="AY1145" i="3"/>
  <c r="AX1145" i="3"/>
  <c r="AW1145" i="3"/>
  <c r="AV1145" i="3"/>
  <c r="AU1145" i="3"/>
  <c r="AT1145" i="3"/>
  <c r="AS1145" i="3"/>
  <c r="AR1145" i="3"/>
  <c r="AQ1145" i="3"/>
  <c r="AP1145" i="3"/>
  <c r="AO1145" i="3"/>
  <c r="AN1145" i="3"/>
  <c r="AM1145" i="3"/>
  <c r="AL1145" i="3"/>
  <c r="AK1145" i="3"/>
  <c r="AJ1145" i="3"/>
  <c r="AI1145" i="3"/>
  <c r="AH1145" i="3"/>
  <c r="AG1145" i="3"/>
  <c r="AF1145" i="3"/>
  <c r="AE1145" i="3"/>
  <c r="AD1145" i="3"/>
  <c r="AC1145" i="3"/>
  <c r="AB1145" i="3"/>
  <c r="AA1145" i="3"/>
  <c r="Z1145" i="3"/>
  <c r="Y1145" i="3"/>
  <c r="X1145" i="3"/>
  <c r="W1145" i="3"/>
  <c r="V1145" i="3"/>
  <c r="U1145" i="3"/>
  <c r="T1145" i="3"/>
  <c r="S1145" i="3"/>
  <c r="R1145" i="3"/>
  <c r="R1143" i="3"/>
  <c r="S1143" i="3" s="1"/>
  <c r="T1143" i="3" s="1"/>
  <c r="U1143" i="3" s="1"/>
  <c r="V1143" i="3" s="1"/>
  <c r="W1143" i="3" s="1"/>
  <c r="X1143" i="3" s="1"/>
  <c r="Y1143" i="3" s="1"/>
  <c r="Z1143" i="3" s="1"/>
  <c r="AA1143" i="3" s="1"/>
  <c r="AB1143" i="3" s="1"/>
  <c r="AC1143" i="3" s="1"/>
  <c r="AD1143" i="3" s="1"/>
  <c r="AE1143" i="3" s="1"/>
  <c r="AF1143" i="3" s="1"/>
  <c r="AG1143" i="3" s="1"/>
  <c r="AH1143" i="3" s="1"/>
  <c r="AI1143" i="3" s="1"/>
  <c r="AJ1143" i="3" s="1"/>
  <c r="AK1143" i="3" s="1"/>
  <c r="AL1143" i="3" s="1"/>
  <c r="AM1143" i="3" s="1"/>
  <c r="AN1143" i="3" s="1"/>
  <c r="AO1143" i="3" s="1"/>
  <c r="AP1143" i="3" s="1"/>
  <c r="AQ1143" i="3" s="1"/>
  <c r="AR1143" i="3" s="1"/>
  <c r="AS1143" i="3" s="1"/>
  <c r="AT1143" i="3" s="1"/>
  <c r="AU1143" i="3" s="1"/>
  <c r="AV1143" i="3" s="1"/>
  <c r="AW1143" i="3" s="1"/>
  <c r="AX1143" i="3" s="1"/>
  <c r="AY1143" i="3" s="1"/>
  <c r="AZ1143" i="3" s="1"/>
  <c r="BA1143" i="3" s="1"/>
  <c r="BB1143" i="3" s="1"/>
  <c r="BC1143" i="3" s="1"/>
  <c r="BD1143" i="3" s="1"/>
  <c r="BE1143" i="3" s="1"/>
  <c r="BF1143" i="3" s="1"/>
  <c r="BG1143" i="3" s="1"/>
  <c r="BH1143" i="3" s="1"/>
  <c r="BI1143" i="3" s="1"/>
  <c r="BJ1143" i="3" s="1"/>
  <c r="BK1143" i="3" s="1"/>
  <c r="BL1143" i="3" s="1"/>
  <c r="BM1143" i="3" s="1"/>
  <c r="S1140" i="3"/>
  <c r="R1140" i="3"/>
  <c r="R1141" i="3" s="1"/>
  <c r="L1138" i="3"/>
  <c r="K1138" i="3"/>
  <c r="R1136" i="3"/>
  <c r="R1133" i="3"/>
  <c r="R1135" i="3" s="1"/>
  <c r="CG1130" i="3"/>
  <c r="CF1130" i="3"/>
  <c r="CE1130" i="3"/>
  <c r="CD1130" i="3"/>
  <c r="CC1130" i="3"/>
  <c r="CB1130" i="3"/>
  <c r="CA1130" i="3"/>
  <c r="BZ1130" i="3"/>
  <c r="BY1130" i="3"/>
  <c r="BX1130" i="3"/>
  <c r="BW1130" i="3"/>
  <c r="BV1130" i="3"/>
  <c r="BU1130" i="3"/>
  <c r="BT1130" i="3"/>
  <c r="BS1130" i="3"/>
  <c r="BM1128" i="3"/>
  <c r="BL1128" i="3"/>
  <c r="BK1128" i="3"/>
  <c r="BJ1128" i="3"/>
  <c r="BI1128" i="3"/>
  <c r="BH1128" i="3"/>
  <c r="BG1128" i="3"/>
  <c r="BF1128" i="3"/>
  <c r="BE1128" i="3"/>
  <c r="BD1128" i="3"/>
  <c r="BC1128" i="3"/>
  <c r="BB1128" i="3"/>
  <c r="BA1128" i="3"/>
  <c r="AZ1128" i="3"/>
  <c r="AY1128" i="3"/>
  <c r="AX1128" i="3"/>
  <c r="AW1128" i="3"/>
  <c r="AV1128" i="3"/>
  <c r="AU1128" i="3"/>
  <c r="AT1128" i="3"/>
  <c r="AS1128" i="3"/>
  <c r="AR1128" i="3"/>
  <c r="AQ1128" i="3"/>
  <c r="AP1128" i="3"/>
  <c r="AO1128" i="3"/>
  <c r="AN1128" i="3"/>
  <c r="AM1128" i="3"/>
  <c r="AL1128" i="3"/>
  <c r="AK1128" i="3"/>
  <c r="AJ1128" i="3"/>
  <c r="AI1128" i="3"/>
  <c r="AH1128" i="3"/>
  <c r="AG1128" i="3"/>
  <c r="AF1128" i="3"/>
  <c r="AE1128" i="3"/>
  <c r="AD1128" i="3"/>
  <c r="AC1128" i="3"/>
  <c r="AB1128" i="3"/>
  <c r="AA1128" i="3"/>
  <c r="Z1128" i="3"/>
  <c r="Y1128" i="3"/>
  <c r="X1128" i="3"/>
  <c r="W1128" i="3"/>
  <c r="V1128" i="3"/>
  <c r="U1128" i="3"/>
  <c r="T1128" i="3"/>
  <c r="S1128" i="3"/>
  <c r="R1128" i="3"/>
  <c r="R1126" i="3"/>
  <c r="S1126" i="3" s="1"/>
  <c r="T1126" i="3" s="1"/>
  <c r="U1126" i="3" s="1"/>
  <c r="V1126" i="3" s="1"/>
  <c r="W1126" i="3" s="1"/>
  <c r="X1126" i="3" s="1"/>
  <c r="Y1126" i="3" s="1"/>
  <c r="Z1126" i="3" s="1"/>
  <c r="AA1126" i="3" s="1"/>
  <c r="AB1126" i="3" s="1"/>
  <c r="AC1126" i="3" s="1"/>
  <c r="AD1126" i="3" s="1"/>
  <c r="AE1126" i="3" s="1"/>
  <c r="AF1126" i="3" s="1"/>
  <c r="AG1126" i="3" s="1"/>
  <c r="AH1126" i="3" s="1"/>
  <c r="AI1126" i="3" s="1"/>
  <c r="AJ1126" i="3" s="1"/>
  <c r="AK1126" i="3" s="1"/>
  <c r="AL1126" i="3" s="1"/>
  <c r="AM1126" i="3" s="1"/>
  <c r="AN1126" i="3" s="1"/>
  <c r="AO1126" i="3" s="1"/>
  <c r="AP1126" i="3" s="1"/>
  <c r="AQ1126" i="3" s="1"/>
  <c r="AR1126" i="3" s="1"/>
  <c r="AS1126" i="3" s="1"/>
  <c r="AT1126" i="3" s="1"/>
  <c r="AU1126" i="3" s="1"/>
  <c r="AV1126" i="3" s="1"/>
  <c r="AW1126" i="3" s="1"/>
  <c r="AX1126" i="3" s="1"/>
  <c r="AY1126" i="3" s="1"/>
  <c r="AZ1126" i="3" s="1"/>
  <c r="BA1126" i="3" s="1"/>
  <c r="BB1126" i="3" s="1"/>
  <c r="BC1126" i="3" s="1"/>
  <c r="BD1126" i="3" s="1"/>
  <c r="BE1126" i="3" s="1"/>
  <c r="BF1126" i="3" s="1"/>
  <c r="BG1126" i="3" s="1"/>
  <c r="BH1126" i="3" s="1"/>
  <c r="BI1126" i="3" s="1"/>
  <c r="BJ1126" i="3" s="1"/>
  <c r="BK1126" i="3" s="1"/>
  <c r="BL1126" i="3" s="1"/>
  <c r="BM1126" i="3" s="1"/>
  <c r="R1123" i="3"/>
  <c r="L1121" i="3"/>
  <c r="K1121" i="3"/>
  <c r="R1119" i="3"/>
  <c r="R1116" i="3"/>
  <c r="R1118" i="3" s="1"/>
  <c r="CG1113" i="3"/>
  <c r="CF1113" i="3"/>
  <c r="CE1113" i="3"/>
  <c r="CD1113" i="3"/>
  <c r="CC1113" i="3"/>
  <c r="CB1113" i="3"/>
  <c r="CA1113" i="3"/>
  <c r="BZ1113" i="3"/>
  <c r="BY1113" i="3"/>
  <c r="BX1113" i="3"/>
  <c r="BW1113" i="3"/>
  <c r="BV1113" i="3"/>
  <c r="BU1113" i="3"/>
  <c r="BT1113" i="3"/>
  <c r="BS1113" i="3"/>
  <c r="BM1111" i="3"/>
  <c r="BL1111" i="3"/>
  <c r="BK1111" i="3"/>
  <c r="BJ1111" i="3"/>
  <c r="BI1111" i="3"/>
  <c r="BH1111" i="3"/>
  <c r="BG1111" i="3"/>
  <c r="BF1111" i="3"/>
  <c r="BE1111" i="3"/>
  <c r="BD1111" i="3"/>
  <c r="BC1111" i="3"/>
  <c r="BB1111" i="3"/>
  <c r="BA1111" i="3"/>
  <c r="AZ1111" i="3"/>
  <c r="AY1111" i="3"/>
  <c r="AX1111" i="3"/>
  <c r="AW1111" i="3"/>
  <c r="AV1111" i="3"/>
  <c r="AU1111" i="3"/>
  <c r="AT1111" i="3"/>
  <c r="AS1111" i="3"/>
  <c r="AR1111" i="3"/>
  <c r="AQ1111" i="3"/>
  <c r="AP1111" i="3"/>
  <c r="AO1111" i="3"/>
  <c r="AN1111" i="3"/>
  <c r="AM1111" i="3"/>
  <c r="AL1111" i="3"/>
  <c r="AK1111" i="3"/>
  <c r="AJ1111" i="3"/>
  <c r="AI1111" i="3"/>
  <c r="AH1111" i="3"/>
  <c r="AG1111" i="3"/>
  <c r="AF1111" i="3"/>
  <c r="AE1111" i="3"/>
  <c r="AD1111" i="3"/>
  <c r="AC1111" i="3"/>
  <c r="AB1111" i="3"/>
  <c r="AA1111" i="3"/>
  <c r="Z1111" i="3"/>
  <c r="Y1111" i="3"/>
  <c r="X1111" i="3"/>
  <c r="W1111" i="3"/>
  <c r="V1111" i="3"/>
  <c r="U1111" i="3"/>
  <c r="T1111" i="3"/>
  <c r="S1111" i="3"/>
  <c r="R1111" i="3"/>
  <c r="R1109" i="3"/>
  <c r="S1109" i="3" s="1"/>
  <c r="T1109" i="3" s="1"/>
  <c r="U1109" i="3" s="1"/>
  <c r="V1109" i="3" s="1"/>
  <c r="W1109" i="3" s="1"/>
  <c r="X1109" i="3" s="1"/>
  <c r="Y1109" i="3" s="1"/>
  <c r="Z1109" i="3" s="1"/>
  <c r="AA1109" i="3" s="1"/>
  <c r="AB1109" i="3" s="1"/>
  <c r="AC1109" i="3" s="1"/>
  <c r="AD1109" i="3" s="1"/>
  <c r="AE1109" i="3" s="1"/>
  <c r="AF1109" i="3" s="1"/>
  <c r="AG1109" i="3" s="1"/>
  <c r="AH1109" i="3" s="1"/>
  <c r="AI1109" i="3" s="1"/>
  <c r="AJ1109" i="3" s="1"/>
  <c r="AK1109" i="3" s="1"/>
  <c r="AL1109" i="3" s="1"/>
  <c r="AM1109" i="3" s="1"/>
  <c r="AN1109" i="3" s="1"/>
  <c r="AO1109" i="3" s="1"/>
  <c r="AP1109" i="3" s="1"/>
  <c r="AQ1109" i="3" s="1"/>
  <c r="AR1109" i="3" s="1"/>
  <c r="AS1109" i="3" s="1"/>
  <c r="AT1109" i="3" s="1"/>
  <c r="AU1109" i="3" s="1"/>
  <c r="AV1109" i="3" s="1"/>
  <c r="AW1109" i="3" s="1"/>
  <c r="AX1109" i="3" s="1"/>
  <c r="AY1109" i="3" s="1"/>
  <c r="AZ1109" i="3" s="1"/>
  <c r="BA1109" i="3" s="1"/>
  <c r="BB1109" i="3" s="1"/>
  <c r="BC1109" i="3" s="1"/>
  <c r="BD1109" i="3" s="1"/>
  <c r="BE1109" i="3" s="1"/>
  <c r="BF1109" i="3" s="1"/>
  <c r="BG1109" i="3" s="1"/>
  <c r="BH1109" i="3" s="1"/>
  <c r="BI1109" i="3" s="1"/>
  <c r="BJ1109" i="3" s="1"/>
  <c r="BK1109" i="3" s="1"/>
  <c r="BL1109" i="3" s="1"/>
  <c r="BM1109" i="3" s="1"/>
  <c r="R1106" i="3"/>
  <c r="S1106" i="3" s="1"/>
  <c r="L1104" i="3"/>
  <c r="K1104" i="3"/>
  <c r="R1102" i="3"/>
  <c r="R1099" i="3"/>
  <c r="R1101" i="3" s="1"/>
  <c r="CG1096" i="3"/>
  <c r="CF1096" i="3"/>
  <c r="CE1096" i="3"/>
  <c r="CD1096" i="3"/>
  <c r="CC1096" i="3"/>
  <c r="CB1096" i="3"/>
  <c r="CA1096" i="3"/>
  <c r="BZ1096" i="3"/>
  <c r="BY1096" i="3"/>
  <c r="BX1096" i="3"/>
  <c r="BW1096" i="3"/>
  <c r="BV1096" i="3"/>
  <c r="BU1096" i="3"/>
  <c r="BT1096" i="3"/>
  <c r="BS1096" i="3"/>
  <c r="BM1094" i="3"/>
  <c r="BL1094" i="3"/>
  <c r="BK1094" i="3"/>
  <c r="BJ1094" i="3"/>
  <c r="BI1094" i="3"/>
  <c r="BH1094" i="3"/>
  <c r="BG1094" i="3"/>
  <c r="BF1094" i="3"/>
  <c r="BE1094" i="3"/>
  <c r="BD1094" i="3"/>
  <c r="BC1094" i="3"/>
  <c r="BB1094" i="3"/>
  <c r="BA1094" i="3"/>
  <c r="AZ1094" i="3"/>
  <c r="AY1094" i="3"/>
  <c r="AX1094" i="3"/>
  <c r="AW1094" i="3"/>
  <c r="AV1094" i="3"/>
  <c r="AU1094" i="3"/>
  <c r="AT1094" i="3"/>
  <c r="AS1094" i="3"/>
  <c r="AR1094" i="3"/>
  <c r="AQ1094" i="3"/>
  <c r="AP1094" i="3"/>
  <c r="AO1094" i="3"/>
  <c r="AN1094" i="3"/>
  <c r="AM1094" i="3"/>
  <c r="AL1094" i="3"/>
  <c r="AK1094" i="3"/>
  <c r="AJ1094" i="3"/>
  <c r="AI1094" i="3"/>
  <c r="AH1094" i="3"/>
  <c r="AG1094" i="3"/>
  <c r="AF1094" i="3"/>
  <c r="AE1094" i="3"/>
  <c r="AD1094" i="3"/>
  <c r="AC1094" i="3"/>
  <c r="AB1094" i="3"/>
  <c r="AA1094" i="3"/>
  <c r="Z1094" i="3"/>
  <c r="Y1094" i="3"/>
  <c r="X1094" i="3"/>
  <c r="W1094" i="3"/>
  <c r="V1094" i="3"/>
  <c r="U1094" i="3"/>
  <c r="T1094" i="3"/>
  <c r="S1094" i="3"/>
  <c r="R1094" i="3"/>
  <c r="R1092" i="3"/>
  <c r="S1092" i="3" s="1"/>
  <c r="T1092" i="3" s="1"/>
  <c r="U1092" i="3" s="1"/>
  <c r="V1092" i="3" s="1"/>
  <c r="W1092" i="3" s="1"/>
  <c r="X1092" i="3" s="1"/>
  <c r="Y1092" i="3" s="1"/>
  <c r="Z1092" i="3" s="1"/>
  <c r="AA1092" i="3" s="1"/>
  <c r="AB1092" i="3" s="1"/>
  <c r="AC1092" i="3" s="1"/>
  <c r="AD1092" i="3" s="1"/>
  <c r="AE1092" i="3" s="1"/>
  <c r="AF1092" i="3" s="1"/>
  <c r="AG1092" i="3" s="1"/>
  <c r="AH1092" i="3" s="1"/>
  <c r="AI1092" i="3" s="1"/>
  <c r="AJ1092" i="3" s="1"/>
  <c r="AK1092" i="3" s="1"/>
  <c r="AL1092" i="3" s="1"/>
  <c r="AM1092" i="3" s="1"/>
  <c r="AN1092" i="3" s="1"/>
  <c r="AO1092" i="3" s="1"/>
  <c r="AP1092" i="3" s="1"/>
  <c r="AQ1092" i="3" s="1"/>
  <c r="AR1092" i="3" s="1"/>
  <c r="AS1092" i="3" s="1"/>
  <c r="AT1092" i="3" s="1"/>
  <c r="AU1092" i="3" s="1"/>
  <c r="AV1092" i="3" s="1"/>
  <c r="AW1092" i="3" s="1"/>
  <c r="AX1092" i="3" s="1"/>
  <c r="AY1092" i="3" s="1"/>
  <c r="AZ1092" i="3" s="1"/>
  <c r="BA1092" i="3" s="1"/>
  <c r="BB1092" i="3" s="1"/>
  <c r="BC1092" i="3" s="1"/>
  <c r="BD1092" i="3" s="1"/>
  <c r="BE1092" i="3" s="1"/>
  <c r="BF1092" i="3" s="1"/>
  <c r="BG1092" i="3" s="1"/>
  <c r="BH1092" i="3" s="1"/>
  <c r="BI1092" i="3" s="1"/>
  <c r="BJ1092" i="3" s="1"/>
  <c r="BK1092" i="3" s="1"/>
  <c r="BL1092" i="3" s="1"/>
  <c r="BM1092" i="3" s="1"/>
  <c r="R1089" i="3"/>
  <c r="S1089" i="3" s="1"/>
  <c r="S1090" i="3" s="1"/>
  <c r="L1087" i="3"/>
  <c r="K1087" i="3"/>
  <c r="R1085" i="3"/>
  <c r="R1082" i="3"/>
  <c r="R1084" i="3" s="1"/>
  <c r="CG1079" i="3"/>
  <c r="CF1079" i="3"/>
  <c r="CE1079" i="3"/>
  <c r="CD1079" i="3"/>
  <c r="CC1079" i="3"/>
  <c r="CB1079" i="3"/>
  <c r="CA1079" i="3"/>
  <c r="BZ1079" i="3"/>
  <c r="BY1079" i="3"/>
  <c r="BX1079" i="3"/>
  <c r="BW1079" i="3"/>
  <c r="BV1079" i="3"/>
  <c r="BU1079" i="3"/>
  <c r="BT1079" i="3"/>
  <c r="BS1079" i="3"/>
  <c r="BM1077" i="3"/>
  <c r="BL1077" i="3"/>
  <c r="BK1077" i="3"/>
  <c r="BJ1077" i="3"/>
  <c r="BI1077" i="3"/>
  <c r="BH1077" i="3"/>
  <c r="BG1077" i="3"/>
  <c r="BF1077" i="3"/>
  <c r="BE1077" i="3"/>
  <c r="BD1077" i="3"/>
  <c r="BC1077" i="3"/>
  <c r="BB1077" i="3"/>
  <c r="BA1077" i="3"/>
  <c r="AZ1077" i="3"/>
  <c r="AY1077" i="3"/>
  <c r="AX1077" i="3"/>
  <c r="AW1077" i="3"/>
  <c r="AV1077" i="3"/>
  <c r="AU1077" i="3"/>
  <c r="AT1077" i="3"/>
  <c r="AS1077" i="3"/>
  <c r="AR1077" i="3"/>
  <c r="AQ1077" i="3"/>
  <c r="AP1077" i="3"/>
  <c r="AO1077" i="3"/>
  <c r="AN1077" i="3"/>
  <c r="AM1077" i="3"/>
  <c r="AL1077" i="3"/>
  <c r="AK1077" i="3"/>
  <c r="AJ1077" i="3"/>
  <c r="AI1077" i="3"/>
  <c r="AH1077" i="3"/>
  <c r="AG1077" i="3"/>
  <c r="AF1077" i="3"/>
  <c r="AE1077" i="3"/>
  <c r="AD1077" i="3"/>
  <c r="AC1077" i="3"/>
  <c r="AB1077" i="3"/>
  <c r="AA1077" i="3"/>
  <c r="Z1077" i="3"/>
  <c r="Y1077" i="3"/>
  <c r="X1077" i="3"/>
  <c r="W1077" i="3"/>
  <c r="V1077" i="3"/>
  <c r="U1077" i="3"/>
  <c r="T1077" i="3"/>
  <c r="S1077" i="3"/>
  <c r="R1077" i="3"/>
  <c r="R1075" i="3"/>
  <c r="S1075" i="3" s="1"/>
  <c r="T1075" i="3" s="1"/>
  <c r="U1075" i="3" s="1"/>
  <c r="V1075" i="3" s="1"/>
  <c r="W1075" i="3" s="1"/>
  <c r="X1075" i="3" s="1"/>
  <c r="Y1075" i="3" s="1"/>
  <c r="Z1075" i="3" s="1"/>
  <c r="AA1075" i="3" s="1"/>
  <c r="AB1075" i="3" s="1"/>
  <c r="AC1075" i="3" s="1"/>
  <c r="AD1075" i="3" s="1"/>
  <c r="AE1075" i="3" s="1"/>
  <c r="AF1075" i="3" s="1"/>
  <c r="AG1075" i="3" s="1"/>
  <c r="AH1075" i="3" s="1"/>
  <c r="AI1075" i="3" s="1"/>
  <c r="AJ1075" i="3" s="1"/>
  <c r="AK1075" i="3" s="1"/>
  <c r="AL1075" i="3" s="1"/>
  <c r="AM1075" i="3" s="1"/>
  <c r="AN1075" i="3" s="1"/>
  <c r="AO1075" i="3" s="1"/>
  <c r="AP1075" i="3" s="1"/>
  <c r="AQ1075" i="3" s="1"/>
  <c r="AR1075" i="3" s="1"/>
  <c r="AS1075" i="3" s="1"/>
  <c r="AT1075" i="3" s="1"/>
  <c r="AU1075" i="3" s="1"/>
  <c r="AV1075" i="3" s="1"/>
  <c r="AW1075" i="3" s="1"/>
  <c r="AX1075" i="3" s="1"/>
  <c r="AY1075" i="3" s="1"/>
  <c r="AZ1075" i="3" s="1"/>
  <c r="BA1075" i="3" s="1"/>
  <c r="BB1075" i="3" s="1"/>
  <c r="BC1075" i="3" s="1"/>
  <c r="BD1075" i="3" s="1"/>
  <c r="BE1075" i="3" s="1"/>
  <c r="BF1075" i="3" s="1"/>
  <c r="BG1075" i="3" s="1"/>
  <c r="BH1075" i="3" s="1"/>
  <c r="BI1075" i="3" s="1"/>
  <c r="BJ1075" i="3" s="1"/>
  <c r="BK1075" i="3" s="1"/>
  <c r="BL1075" i="3" s="1"/>
  <c r="BM1075" i="3" s="1"/>
  <c r="R1072" i="3"/>
  <c r="S1072" i="3" s="1"/>
  <c r="S1073" i="3" s="1"/>
  <c r="L1070" i="3"/>
  <c r="K1070" i="3"/>
  <c r="R1068" i="3"/>
  <c r="R1065" i="3"/>
  <c r="R1067" i="3" s="1"/>
  <c r="CG1062" i="3"/>
  <c r="CF1062" i="3"/>
  <c r="CE1062" i="3"/>
  <c r="CD1062" i="3"/>
  <c r="CC1062" i="3"/>
  <c r="CB1062" i="3"/>
  <c r="CA1062" i="3"/>
  <c r="BZ1062" i="3"/>
  <c r="BY1062" i="3"/>
  <c r="BX1062" i="3"/>
  <c r="BW1062" i="3"/>
  <c r="BV1062" i="3"/>
  <c r="BU1062" i="3"/>
  <c r="BT1062" i="3"/>
  <c r="BS1062" i="3"/>
  <c r="BM1060" i="3"/>
  <c r="BL1060" i="3"/>
  <c r="BK1060" i="3"/>
  <c r="BJ1060" i="3"/>
  <c r="BI1060" i="3"/>
  <c r="BH1060" i="3"/>
  <c r="BG1060" i="3"/>
  <c r="BF1060" i="3"/>
  <c r="BE1060" i="3"/>
  <c r="BD1060" i="3"/>
  <c r="BC1060" i="3"/>
  <c r="BB1060" i="3"/>
  <c r="BA1060" i="3"/>
  <c r="AZ1060" i="3"/>
  <c r="AY1060" i="3"/>
  <c r="AX1060" i="3"/>
  <c r="AW1060" i="3"/>
  <c r="AV1060" i="3"/>
  <c r="AU1060" i="3"/>
  <c r="AT1060" i="3"/>
  <c r="AS1060" i="3"/>
  <c r="AR1060" i="3"/>
  <c r="AQ1060" i="3"/>
  <c r="AP1060" i="3"/>
  <c r="AO1060" i="3"/>
  <c r="AN1060" i="3"/>
  <c r="AM1060" i="3"/>
  <c r="AL1060" i="3"/>
  <c r="AK1060" i="3"/>
  <c r="AJ1060" i="3"/>
  <c r="AI1060" i="3"/>
  <c r="AH1060" i="3"/>
  <c r="AG1060" i="3"/>
  <c r="AF1060" i="3"/>
  <c r="AE1060" i="3"/>
  <c r="AD1060" i="3"/>
  <c r="AC1060" i="3"/>
  <c r="AB1060" i="3"/>
  <c r="AA1060" i="3"/>
  <c r="Z1060" i="3"/>
  <c r="Y1060" i="3"/>
  <c r="X1060" i="3"/>
  <c r="W1060" i="3"/>
  <c r="V1060" i="3"/>
  <c r="U1060" i="3"/>
  <c r="T1060" i="3"/>
  <c r="S1060" i="3"/>
  <c r="R1060" i="3"/>
  <c r="R1058" i="3"/>
  <c r="S1058" i="3" s="1"/>
  <c r="T1058" i="3" s="1"/>
  <c r="U1058" i="3" s="1"/>
  <c r="V1058" i="3" s="1"/>
  <c r="W1058" i="3" s="1"/>
  <c r="X1058" i="3" s="1"/>
  <c r="Y1058" i="3" s="1"/>
  <c r="Z1058" i="3" s="1"/>
  <c r="AA1058" i="3" s="1"/>
  <c r="AB1058" i="3" s="1"/>
  <c r="AC1058" i="3" s="1"/>
  <c r="AD1058" i="3" s="1"/>
  <c r="AE1058" i="3" s="1"/>
  <c r="AF1058" i="3" s="1"/>
  <c r="AG1058" i="3" s="1"/>
  <c r="AH1058" i="3" s="1"/>
  <c r="AI1058" i="3" s="1"/>
  <c r="AJ1058" i="3" s="1"/>
  <c r="AK1058" i="3" s="1"/>
  <c r="AL1058" i="3" s="1"/>
  <c r="AM1058" i="3" s="1"/>
  <c r="AN1058" i="3" s="1"/>
  <c r="AO1058" i="3" s="1"/>
  <c r="AP1058" i="3" s="1"/>
  <c r="AQ1058" i="3" s="1"/>
  <c r="AR1058" i="3" s="1"/>
  <c r="AS1058" i="3" s="1"/>
  <c r="AT1058" i="3" s="1"/>
  <c r="AU1058" i="3" s="1"/>
  <c r="AV1058" i="3" s="1"/>
  <c r="AW1058" i="3" s="1"/>
  <c r="AX1058" i="3" s="1"/>
  <c r="AY1058" i="3" s="1"/>
  <c r="AZ1058" i="3" s="1"/>
  <c r="BA1058" i="3" s="1"/>
  <c r="BB1058" i="3" s="1"/>
  <c r="BC1058" i="3" s="1"/>
  <c r="BD1058" i="3" s="1"/>
  <c r="BE1058" i="3" s="1"/>
  <c r="BF1058" i="3" s="1"/>
  <c r="BG1058" i="3" s="1"/>
  <c r="BH1058" i="3" s="1"/>
  <c r="BI1058" i="3" s="1"/>
  <c r="BJ1058" i="3" s="1"/>
  <c r="BK1058" i="3" s="1"/>
  <c r="BL1058" i="3" s="1"/>
  <c r="BM1058" i="3" s="1"/>
  <c r="R1055" i="3"/>
  <c r="S1055" i="3" s="1"/>
  <c r="S1056" i="3" s="1"/>
  <c r="L1053" i="3"/>
  <c r="K1053" i="3"/>
  <c r="R1051" i="3"/>
  <c r="R1048" i="3"/>
  <c r="R1050" i="3" s="1"/>
  <c r="CG1045" i="3"/>
  <c r="CF1045" i="3"/>
  <c r="CE1045" i="3"/>
  <c r="CD1045" i="3"/>
  <c r="CC1045" i="3"/>
  <c r="CB1045" i="3"/>
  <c r="CA1045" i="3"/>
  <c r="BZ1045" i="3"/>
  <c r="BY1045" i="3"/>
  <c r="BX1045" i="3"/>
  <c r="BW1045" i="3"/>
  <c r="BV1045" i="3"/>
  <c r="BU1045" i="3"/>
  <c r="BT1045" i="3"/>
  <c r="BS1045" i="3"/>
  <c r="BM1043" i="3"/>
  <c r="BL1043" i="3"/>
  <c r="BK1043" i="3"/>
  <c r="BJ1043" i="3"/>
  <c r="BI1043" i="3"/>
  <c r="BH1043" i="3"/>
  <c r="BG1043" i="3"/>
  <c r="BF1043" i="3"/>
  <c r="BE1043" i="3"/>
  <c r="BD1043" i="3"/>
  <c r="BC1043" i="3"/>
  <c r="BB1043" i="3"/>
  <c r="BA1043" i="3"/>
  <c r="AZ1043" i="3"/>
  <c r="AY1043" i="3"/>
  <c r="AX1043" i="3"/>
  <c r="AW1043" i="3"/>
  <c r="AV1043" i="3"/>
  <c r="AU1043" i="3"/>
  <c r="AT1043" i="3"/>
  <c r="AS1043" i="3"/>
  <c r="AR1043" i="3"/>
  <c r="AQ1043" i="3"/>
  <c r="AP1043" i="3"/>
  <c r="AO1043" i="3"/>
  <c r="AN1043" i="3"/>
  <c r="AM1043" i="3"/>
  <c r="AL1043" i="3"/>
  <c r="AK1043" i="3"/>
  <c r="AJ1043" i="3"/>
  <c r="AI1043" i="3"/>
  <c r="AH1043" i="3"/>
  <c r="AG1043" i="3"/>
  <c r="AF1043" i="3"/>
  <c r="AE1043" i="3"/>
  <c r="AD1043" i="3"/>
  <c r="AC1043" i="3"/>
  <c r="AB1043" i="3"/>
  <c r="AA1043" i="3"/>
  <c r="Z1043" i="3"/>
  <c r="Y1043" i="3"/>
  <c r="X1043" i="3"/>
  <c r="W1043" i="3"/>
  <c r="V1043" i="3"/>
  <c r="U1043" i="3"/>
  <c r="T1043" i="3"/>
  <c r="S1043" i="3"/>
  <c r="R1043" i="3"/>
  <c r="R1041" i="3"/>
  <c r="S1041" i="3" s="1"/>
  <c r="T1041" i="3" s="1"/>
  <c r="U1041" i="3" s="1"/>
  <c r="V1041" i="3" s="1"/>
  <c r="W1041" i="3" s="1"/>
  <c r="X1041" i="3" s="1"/>
  <c r="Y1041" i="3" s="1"/>
  <c r="Z1041" i="3" s="1"/>
  <c r="AA1041" i="3" s="1"/>
  <c r="AB1041" i="3" s="1"/>
  <c r="AC1041" i="3" s="1"/>
  <c r="AD1041" i="3" s="1"/>
  <c r="AE1041" i="3" s="1"/>
  <c r="AF1041" i="3" s="1"/>
  <c r="AG1041" i="3" s="1"/>
  <c r="AH1041" i="3" s="1"/>
  <c r="AI1041" i="3" s="1"/>
  <c r="AJ1041" i="3" s="1"/>
  <c r="AK1041" i="3" s="1"/>
  <c r="AL1041" i="3" s="1"/>
  <c r="AM1041" i="3" s="1"/>
  <c r="AN1041" i="3" s="1"/>
  <c r="AO1041" i="3" s="1"/>
  <c r="AP1041" i="3" s="1"/>
  <c r="AQ1041" i="3" s="1"/>
  <c r="AR1041" i="3" s="1"/>
  <c r="AS1041" i="3" s="1"/>
  <c r="AT1041" i="3" s="1"/>
  <c r="AU1041" i="3" s="1"/>
  <c r="AV1041" i="3" s="1"/>
  <c r="AW1041" i="3" s="1"/>
  <c r="AX1041" i="3" s="1"/>
  <c r="AY1041" i="3" s="1"/>
  <c r="AZ1041" i="3" s="1"/>
  <c r="BA1041" i="3" s="1"/>
  <c r="BB1041" i="3" s="1"/>
  <c r="BC1041" i="3" s="1"/>
  <c r="BD1041" i="3" s="1"/>
  <c r="BE1041" i="3" s="1"/>
  <c r="BF1041" i="3" s="1"/>
  <c r="BG1041" i="3" s="1"/>
  <c r="BH1041" i="3" s="1"/>
  <c r="BI1041" i="3" s="1"/>
  <c r="BJ1041" i="3" s="1"/>
  <c r="BK1041" i="3" s="1"/>
  <c r="BL1041" i="3" s="1"/>
  <c r="BM1041" i="3" s="1"/>
  <c r="R1038" i="3"/>
  <c r="S1038" i="3" s="1"/>
  <c r="L1036" i="3"/>
  <c r="K1036" i="3"/>
  <c r="R1034" i="3"/>
  <c r="R1031" i="3"/>
  <c r="R1033" i="3" s="1"/>
  <c r="CG1028" i="3"/>
  <c r="CF1028" i="3"/>
  <c r="CE1028" i="3"/>
  <c r="CD1028" i="3"/>
  <c r="CC1028" i="3"/>
  <c r="CB1028" i="3"/>
  <c r="CA1028" i="3"/>
  <c r="BZ1028" i="3"/>
  <c r="BY1028" i="3"/>
  <c r="BX1028" i="3"/>
  <c r="BW1028" i="3"/>
  <c r="BV1028" i="3"/>
  <c r="BU1028" i="3"/>
  <c r="BT1028" i="3"/>
  <c r="BS1028" i="3"/>
  <c r="BM1026" i="3"/>
  <c r="BL1026" i="3"/>
  <c r="BK1026" i="3"/>
  <c r="BJ1026" i="3"/>
  <c r="BI1026" i="3"/>
  <c r="BH1026" i="3"/>
  <c r="BG1026" i="3"/>
  <c r="BF1026" i="3"/>
  <c r="BE1026" i="3"/>
  <c r="BD1026" i="3"/>
  <c r="BC1026" i="3"/>
  <c r="BB1026" i="3"/>
  <c r="BA1026" i="3"/>
  <c r="AZ1026" i="3"/>
  <c r="AY1026" i="3"/>
  <c r="AX1026" i="3"/>
  <c r="AW1026" i="3"/>
  <c r="AV1026" i="3"/>
  <c r="AU1026" i="3"/>
  <c r="AT1026" i="3"/>
  <c r="AS1026" i="3"/>
  <c r="AR1026" i="3"/>
  <c r="AQ1026" i="3"/>
  <c r="AP1026" i="3"/>
  <c r="AO1026" i="3"/>
  <c r="AN1026" i="3"/>
  <c r="AM1026" i="3"/>
  <c r="AL1026" i="3"/>
  <c r="AK1026" i="3"/>
  <c r="AJ1026" i="3"/>
  <c r="AI1026" i="3"/>
  <c r="AH1026" i="3"/>
  <c r="AG1026" i="3"/>
  <c r="AF1026" i="3"/>
  <c r="AE1026" i="3"/>
  <c r="AD1026" i="3"/>
  <c r="AC1026" i="3"/>
  <c r="AB1026" i="3"/>
  <c r="AA1026" i="3"/>
  <c r="Z1026" i="3"/>
  <c r="Y1026" i="3"/>
  <c r="X1026" i="3"/>
  <c r="W1026" i="3"/>
  <c r="V1026" i="3"/>
  <c r="U1026" i="3"/>
  <c r="T1026" i="3"/>
  <c r="S1026" i="3"/>
  <c r="R1026" i="3"/>
  <c r="R1024" i="3"/>
  <c r="S1024" i="3" s="1"/>
  <c r="T1024" i="3" s="1"/>
  <c r="U1024" i="3" s="1"/>
  <c r="V1024" i="3" s="1"/>
  <c r="W1024" i="3" s="1"/>
  <c r="X1024" i="3" s="1"/>
  <c r="Y1024" i="3" s="1"/>
  <c r="Z1024" i="3" s="1"/>
  <c r="AA1024" i="3" s="1"/>
  <c r="AB1024" i="3" s="1"/>
  <c r="AC1024" i="3" s="1"/>
  <c r="AD1024" i="3" s="1"/>
  <c r="AE1024" i="3" s="1"/>
  <c r="AF1024" i="3" s="1"/>
  <c r="AG1024" i="3" s="1"/>
  <c r="AH1024" i="3" s="1"/>
  <c r="AI1024" i="3" s="1"/>
  <c r="AJ1024" i="3" s="1"/>
  <c r="AK1024" i="3" s="1"/>
  <c r="AL1024" i="3" s="1"/>
  <c r="AM1024" i="3" s="1"/>
  <c r="AN1024" i="3" s="1"/>
  <c r="AO1024" i="3" s="1"/>
  <c r="AP1024" i="3" s="1"/>
  <c r="AQ1024" i="3" s="1"/>
  <c r="AR1024" i="3" s="1"/>
  <c r="AS1024" i="3" s="1"/>
  <c r="AT1024" i="3" s="1"/>
  <c r="AU1024" i="3" s="1"/>
  <c r="AV1024" i="3" s="1"/>
  <c r="AW1024" i="3" s="1"/>
  <c r="AX1024" i="3" s="1"/>
  <c r="AY1024" i="3" s="1"/>
  <c r="AZ1024" i="3" s="1"/>
  <c r="BA1024" i="3" s="1"/>
  <c r="BB1024" i="3" s="1"/>
  <c r="BC1024" i="3" s="1"/>
  <c r="BD1024" i="3" s="1"/>
  <c r="BE1024" i="3" s="1"/>
  <c r="BF1024" i="3" s="1"/>
  <c r="BG1024" i="3" s="1"/>
  <c r="BH1024" i="3" s="1"/>
  <c r="BI1024" i="3" s="1"/>
  <c r="BJ1024" i="3" s="1"/>
  <c r="BK1024" i="3" s="1"/>
  <c r="BL1024" i="3" s="1"/>
  <c r="BM1024" i="3" s="1"/>
  <c r="R1021" i="3"/>
  <c r="R1022" i="3" s="1"/>
  <c r="R1027" i="3" s="1"/>
  <c r="R1028" i="3" s="1"/>
  <c r="L1019" i="3"/>
  <c r="K1019" i="3"/>
  <c r="M1019" i="3" s="1"/>
  <c r="O1019" i="3" s="1"/>
  <c r="BP1019" i="3" s="1"/>
  <c r="R1017" i="3"/>
  <c r="R1014" i="3"/>
  <c r="S1014" i="3" s="1"/>
  <c r="CG1011" i="3"/>
  <c r="CF1011" i="3"/>
  <c r="CE1011" i="3"/>
  <c r="CD1011" i="3"/>
  <c r="CC1011" i="3"/>
  <c r="CB1011" i="3"/>
  <c r="CA1011" i="3"/>
  <c r="BZ1011" i="3"/>
  <c r="BY1011" i="3"/>
  <c r="BX1011" i="3"/>
  <c r="BW1011" i="3"/>
  <c r="BV1011" i="3"/>
  <c r="BU1011" i="3"/>
  <c r="BT1011" i="3"/>
  <c r="BS1011" i="3"/>
  <c r="BM1009" i="3"/>
  <c r="BL1009" i="3"/>
  <c r="BK1009" i="3"/>
  <c r="BJ1009" i="3"/>
  <c r="BI1009" i="3"/>
  <c r="BH1009" i="3"/>
  <c r="BG1009" i="3"/>
  <c r="BF1009" i="3"/>
  <c r="BE1009" i="3"/>
  <c r="BD1009" i="3"/>
  <c r="BC1009" i="3"/>
  <c r="BB1009" i="3"/>
  <c r="BA1009" i="3"/>
  <c r="AZ1009" i="3"/>
  <c r="AY1009" i="3"/>
  <c r="AX1009" i="3"/>
  <c r="AW1009" i="3"/>
  <c r="AV1009" i="3"/>
  <c r="AU1009" i="3"/>
  <c r="AT1009" i="3"/>
  <c r="AS1009" i="3"/>
  <c r="AR1009" i="3"/>
  <c r="AQ1009" i="3"/>
  <c r="AP1009" i="3"/>
  <c r="AO1009" i="3"/>
  <c r="AN1009" i="3"/>
  <c r="AM1009" i="3"/>
  <c r="AL1009" i="3"/>
  <c r="AK1009" i="3"/>
  <c r="AJ1009" i="3"/>
  <c r="AI1009" i="3"/>
  <c r="AH1009" i="3"/>
  <c r="AG1009" i="3"/>
  <c r="AF1009" i="3"/>
  <c r="AE1009" i="3"/>
  <c r="AD1009" i="3"/>
  <c r="AC1009" i="3"/>
  <c r="AB1009" i="3"/>
  <c r="AA1009" i="3"/>
  <c r="Z1009" i="3"/>
  <c r="Y1009" i="3"/>
  <c r="X1009" i="3"/>
  <c r="W1009" i="3"/>
  <c r="V1009" i="3"/>
  <c r="U1009" i="3"/>
  <c r="T1009" i="3"/>
  <c r="S1009" i="3"/>
  <c r="R1009" i="3"/>
  <c r="R1007" i="3"/>
  <c r="S1007" i="3" s="1"/>
  <c r="T1007" i="3" s="1"/>
  <c r="U1007" i="3" s="1"/>
  <c r="V1007" i="3" s="1"/>
  <c r="W1007" i="3" s="1"/>
  <c r="X1007" i="3" s="1"/>
  <c r="Y1007" i="3" s="1"/>
  <c r="Z1007" i="3" s="1"/>
  <c r="AA1007" i="3" s="1"/>
  <c r="AB1007" i="3" s="1"/>
  <c r="AC1007" i="3" s="1"/>
  <c r="AD1007" i="3" s="1"/>
  <c r="AE1007" i="3" s="1"/>
  <c r="AF1007" i="3" s="1"/>
  <c r="AG1007" i="3" s="1"/>
  <c r="AH1007" i="3" s="1"/>
  <c r="AI1007" i="3" s="1"/>
  <c r="AJ1007" i="3" s="1"/>
  <c r="AK1007" i="3" s="1"/>
  <c r="AL1007" i="3" s="1"/>
  <c r="AM1007" i="3" s="1"/>
  <c r="AN1007" i="3" s="1"/>
  <c r="AO1007" i="3" s="1"/>
  <c r="AP1007" i="3" s="1"/>
  <c r="AQ1007" i="3" s="1"/>
  <c r="AR1007" i="3" s="1"/>
  <c r="AS1007" i="3" s="1"/>
  <c r="AT1007" i="3" s="1"/>
  <c r="AU1007" i="3" s="1"/>
  <c r="AV1007" i="3" s="1"/>
  <c r="AW1007" i="3" s="1"/>
  <c r="AX1007" i="3" s="1"/>
  <c r="AY1007" i="3" s="1"/>
  <c r="AZ1007" i="3" s="1"/>
  <c r="BA1007" i="3" s="1"/>
  <c r="BB1007" i="3" s="1"/>
  <c r="BC1007" i="3" s="1"/>
  <c r="BD1007" i="3" s="1"/>
  <c r="BE1007" i="3" s="1"/>
  <c r="BF1007" i="3" s="1"/>
  <c r="BG1007" i="3" s="1"/>
  <c r="BH1007" i="3" s="1"/>
  <c r="BI1007" i="3" s="1"/>
  <c r="BJ1007" i="3" s="1"/>
  <c r="BK1007" i="3" s="1"/>
  <c r="BL1007" i="3" s="1"/>
  <c r="BM1007" i="3" s="1"/>
  <c r="R1004" i="3"/>
  <c r="S1004" i="3" s="1"/>
  <c r="L1002" i="3"/>
  <c r="K1002" i="3"/>
  <c r="R1000" i="3"/>
  <c r="R997" i="3"/>
  <c r="R999" i="3" s="1"/>
  <c r="CG994" i="3"/>
  <c r="CF994" i="3"/>
  <c r="CE994" i="3"/>
  <c r="CD994" i="3"/>
  <c r="CC994" i="3"/>
  <c r="CB994" i="3"/>
  <c r="CA994" i="3"/>
  <c r="BZ994" i="3"/>
  <c r="BY994" i="3"/>
  <c r="BX994" i="3"/>
  <c r="BW994" i="3"/>
  <c r="BV994" i="3"/>
  <c r="BU994" i="3"/>
  <c r="BT994" i="3"/>
  <c r="BS994" i="3"/>
  <c r="BM992" i="3"/>
  <c r="BL992" i="3"/>
  <c r="BK992" i="3"/>
  <c r="BJ992" i="3"/>
  <c r="BI992" i="3"/>
  <c r="BH992" i="3"/>
  <c r="BG992" i="3"/>
  <c r="BF992" i="3"/>
  <c r="BE992" i="3"/>
  <c r="BD992" i="3"/>
  <c r="BC992" i="3"/>
  <c r="BB992" i="3"/>
  <c r="BA992" i="3"/>
  <c r="AZ992" i="3"/>
  <c r="AY992" i="3"/>
  <c r="AX992" i="3"/>
  <c r="AW992" i="3"/>
  <c r="AV992" i="3"/>
  <c r="AU992" i="3"/>
  <c r="AT992" i="3"/>
  <c r="AS992" i="3"/>
  <c r="AR992" i="3"/>
  <c r="AQ992" i="3"/>
  <c r="AP992" i="3"/>
  <c r="AO992" i="3"/>
  <c r="AN992" i="3"/>
  <c r="AM992" i="3"/>
  <c r="AL992" i="3"/>
  <c r="AK992" i="3"/>
  <c r="AJ992" i="3"/>
  <c r="AI992" i="3"/>
  <c r="AH992" i="3"/>
  <c r="AG992" i="3"/>
  <c r="AF992" i="3"/>
  <c r="AE992" i="3"/>
  <c r="AD992" i="3"/>
  <c r="AC992" i="3"/>
  <c r="AB992" i="3"/>
  <c r="AA992" i="3"/>
  <c r="Z992" i="3"/>
  <c r="Y992" i="3"/>
  <c r="X992" i="3"/>
  <c r="W992" i="3"/>
  <c r="V992" i="3"/>
  <c r="U992" i="3"/>
  <c r="T992" i="3"/>
  <c r="S992" i="3"/>
  <c r="R992" i="3"/>
  <c r="R990" i="3"/>
  <c r="S990" i="3" s="1"/>
  <c r="T990" i="3" s="1"/>
  <c r="U990" i="3" s="1"/>
  <c r="V990" i="3" s="1"/>
  <c r="W990" i="3" s="1"/>
  <c r="X990" i="3" s="1"/>
  <c r="Y990" i="3" s="1"/>
  <c r="Z990" i="3" s="1"/>
  <c r="AA990" i="3" s="1"/>
  <c r="AB990" i="3" s="1"/>
  <c r="AC990" i="3" s="1"/>
  <c r="AD990" i="3" s="1"/>
  <c r="AE990" i="3" s="1"/>
  <c r="AF990" i="3" s="1"/>
  <c r="AG990" i="3" s="1"/>
  <c r="AH990" i="3" s="1"/>
  <c r="AI990" i="3" s="1"/>
  <c r="AJ990" i="3" s="1"/>
  <c r="AK990" i="3" s="1"/>
  <c r="AL990" i="3" s="1"/>
  <c r="AM990" i="3" s="1"/>
  <c r="AN990" i="3" s="1"/>
  <c r="AO990" i="3" s="1"/>
  <c r="AP990" i="3" s="1"/>
  <c r="AQ990" i="3" s="1"/>
  <c r="AR990" i="3" s="1"/>
  <c r="AS990" i="3" s="1"/>
  <c r="AT990" i="3" s="1"/>
  <c r="AU990" i="3" s="1"/>
  <c r="AV990" i="3" s="1"/>
  <c r="AW990" i="3" s="1"/>
  <c r="AX990" i="3" s="1"/>
  <c r="AY990" i="3" s="1"/>
  <c r="AZ990" i="3" s="1"/>
  <c r="BA990" i="3" s="1"/>
  <c r="BB990" i="3" s="1"/>
  <c r="BC990" i="3" s="1"/>
  <c r="BD990" i="3" s="1"/>
  <c r="BE990" i="3" s="1"/>
  <c r="BF990" i="3" s="1"/>
  <c r="BG990" i="3" s="1"/>
  <c r="BH990" i="3" s="1"/>
  <c r="BI990" i="3" s="1"/>
  <c r="BJ990" i="3" s="1"/>
  <c r="BK990" i="3" s="1"/>
  <c r="BL990" i="3" s="1"/>
  <c r="BM990" i="3" s="1"/>
  <c r="R987" i="3"/>
  <c r="S987" i="3" s="1"/>
  <c r="S988" i="3" s="1"/>
  <c r="L985" i="3"/>
  <c r="K985" i="3"/>
  <c r="R983" i="3"/>
  <c r="R980" i="3"/>
  <c r="R982" i="3" s="1"/>
  <c r="CG977" i="3"/>
  <c r="CF977" i="3"/>
  <c r="CE977" i="3"/>
  <c r="CD977" i="3"/>
  <c r="CC977" i="3"/>
  <c r="CB977" i="3"/>
  <c r="CA977" i="3"/>
  <c r="BZ977" i="3"/>
  <c r="BY977" i="3"/>
  <c r="BX977" i="3"/>
  <c r="BW977" i="3"/>
  <c r="BV977" i="3"/>
  <c r="BU977" i="3"/>
  <c r="BT977" i="3"/>
  <c r="BS977" i="3"/>
  <c r="BM975" i="3"/>
  <c r="BL975" i="3"/>
  <c r="BK975" i="3"/>
  <c r="BJ975" i="3"/>
  <c r="BI975" i="3"/>
  <c r="BH975" i="3"/>
  <c r="BG975" i="3"/>
  <c r="BF975" i="3"/>
  <c r="BE975" i="3"/>
  <c r="BD975" i="3"/>
  <c r="BC975" i="3"/>
  <c r="BB975" i="3"/>
  <c r="BA975" i="3"/>
  <c r="AZ975" i="3"/>
  <c r="AY975" i="3"/>
  <c r="AX975" i="3"/>
  <c r="AW975" i="3"/>
  <c r="AV975" i="3"/>
  <c r="AU975" i="3"/>
  <c r="AT975" i="3"/>
  <c r="AS975" i="3"/>
  <c r="AR975" i="3"/>
  <c r="AQ975" i="3"/>
  <c r="AP975" i="3"/>
  <c r="AO975" i="3"/>
  <c r="AN975" i="3"/>
  <c r="AM975" i="3"/>
  <c r="AL975" i="3"/>
  <c r="AK975" i="3"/>
  <c r="AJ975" i="3"/>
  <c r="AI975" i="3"/>
  <c r="AH975" i="3"/>
  <c r="AG975" i="3"/>
  <c r="AF975" i="3"/>
  <c r="AE975" i="3"/>
  <c r="AD975" i="3"/>
  <c r="AC975" i="3"/>
  <c r="AB975" i="3"/>
  <c r="AA975" i="3"/>
  <c r="Z975" i="3"/>
  <c r="Y975" i="3"/>
  <c r="X975" i="3"/>
  <c r="W975" i="3"/>
  <c r="V975" i="3"/>
  <c r="U975" i="3"/>
  <c r="T975" i="3"/>
  <c r="S975" i="3"/>
  <c r="R975" i="3"/>
  <c r="R973" i="3"/>
  <c r="S973" i="3" s="1"/>
  <c r="T973" i="3" s="1"/>
  <c r="U973" i="3" s="1"/>
  <c r="V973" i="3" s="1"/>
  <c r="W973" i="3" s="1"/>
  <c r="X973" i="3" s="1"/>
  <c r="Y973" i="3" s="1"/>
  <c r="Z973" i="3" s="1"/>
  <c r="AA973" i="3" s="1"/>
  <c r="AB973" i="3" s="1"/>
  <c r="AC973" i="3" s="1"/>
  <c r="AD973" i="3" s="1"/>
  <c r="AE973" i="3" s="1"/>
  <c r="AF973" i="3" s="1"/>
  <c r="AG973" i="3" s="1"/>
  <c r="AH973" i="3" s="1"/>
  <c r="AI973" i="3" s="1"/>
  <c r="AJ973" i="3" s="1"/>
  <c r="AK973" i="3" s="1"/>
  <c r="AL973" i="3" s="1"/>
  <c r="AM973" i="3" s="1"/>
  <c r="AN973" i="3" s="1"/>
  <c r="AO973" i="3" s="1"/>
  <c r="AP973" i="3" s="1"/>
  <c r="AQ973" i="3" s="1"/>
  <c r="AR973" i="3" s="1"/>
  <c r="AS973" i="3" s="1"/>
  <c r="AT973" i="3" s="1"/>
  <c r="AU973" i="3" s="1"/>
  <c r="AV973" i="3" s="1"/>
  <c r="AW973" i="3" s="1"/>
  <c r="AX973" i="3" s="1"/>
  <c r="AY973" i="3" s="1"/>
  <c r="AZ973" i="3" s="1"/>
  <c r="BA973" i="3" s="1"/>
  <c r="BB973" i="3" s="1"/>
  <c r="BC973" i="3" s="1"/>
  <c r="BD973" i="3" s="1"/>
  <c r="BE973" i="3" s="1"/>
  <c r="BF973" i="3" s="1"/>
  <c r="BG973" i="3" s="1"/>
  <c r="BH973" i="3" s="1"/>
  <c r="BI973" i="3" s="1"/>
  <c r="BJ973" i="3" s="1"/>
  <c r="BK973" i="3" s="1"/>
  <c r="BL973" i="3" s="1"/>
  <c r="BM973" i="3" s="1"/>
  <c r="R970" i="3"/>
  <c r="R971" i="3" s="1"/>
  <c r="L968" i="3"/>
  <c r="K968" i="3"/>
  <c r="R966" i="3"/>
  <c r="R963" i="3"/>
  <c r="R965" i="3" s="1"/>
  <c r="CG960" i="3"/>
  <c r="CF960" i="3"/>
  <c r="CE960" i="3"/>
  <c r="CD960" i="3"/>
  <c r="CC960" i="3"/>
  <c r="CB960" i="3"/>
  <c r="CA960" i="3"/>
  <c r="BZ960" i="3"/>
  <c r="BY960" i="3"/>
  <c r="BX960" i="3"/>
  <c r="BW960" i="3"/>
  <c r="BV960" i="3"/>
  <c r="BU960" i="3"/>
  <c r="BT960" i="3"/>
  <c r="BS960" i="3"/>
  <c r="BM958" i="3"/>
  <c r="BL958" i="3"/>
  <c r="BK958" i="3"/>
  <c r="BJ958" i="3"/>
  <c r="BI958" i="3"/>
  <c r="BH958" i="3"/>
  <c r="BG958" i="3"/>
  <c r="BF958" i="3"/>
  <c r="BE958" i="3"/>
  <c r="BD958" i="3"/>
  <c r="BC958" i="3"/>
  <c r="BB958" i="3"/>
  <c r="BA958" i="3"/>
  <c r="AZ958" i="3"/>
  <c r="AY958" i="3"/>
  <c r="AX958" i="3"/>
  <c r="AW958" i="3"/>
  <c r="AV958" i="3"/>
  <c r="AU958" i="3"/>
  <c r="AT958" i="3"/>
  <c r="AS958" i="3"/>
  <c r="AR958" i="3"/>
  <c r="AQ958" i="3"/>
  <c r="AP958" i="3"/>
  <c r="AO958" i="3"/>
  <c r="AN958" i="3"/>
  <c r="AM958" i="3"/>
  <c r="AL958" i="3"/>
  <c r="AK958" i="3"/>
  <c r="AJ958" i="3"/>
  <c r="AI958" i="3"/>
  <c r="AH958" i="3"/>
  <c r="AG958" i="3"/>
  <c r="AF958" i="3"/>
  <c r="AE958" i="3"/>
  <c r="AD958" i="3"/>
  <c r="AC958" i="3"/>
  <c r="AB958" i="3"/>
  <c r="AA958" i="3"/>
  <c r="Z958" i="3"/>
  <c r="Y958" i="3"/>
  <c r="X958" i="3"/>
  <c r="W958" i="3"/>
  <c r="V958" i="3"/>
  <c r="U958" i="3"/>
  <c r="T958" i="3"/>
  <c r="S958" i="3"/>
  <c r="R958" i="3"/>
  <c r="S956" i="3"/>
  <c r="T956" i="3" s="1"/>
  <c r="U956" i="3" s="1"/>
  <c r="V956" i="3" s="1"/>
  <c r="W956" i="3" s="1"/>
  <c r="X956" i="3" s="1"/>
  <c r="Y956" i="3" s="1"/>
  <c r="Z956" i="3" s="1"/>
  <c r="AA956" i="3" s="1"/>
  <c r="AB956" i="3" s="1"/>
  <c r="AC956" i="3" s="1"/>
  <c r="AD956" i="3" s="1"/>
  <c r="AE956" i="3" s="1"/>
  <c r="AF956" i="3" s="1"/>
  <c r="AG956" i="3" s="1"/>
  <c r="AH956" i="3" s="1"/>
  <c r="AI956" i="3" s="1"/>
  <c r="AJ956" i="3" s="1"/>
  <c r="AK956" i="3" s="1"/>
  <c r="AL956" i="3" s="1"/>
  <c r="AM956" i="3" s="1"/>
  <c r="AN956" i="3" s="1"/>
  <c r="AO956" i="3" s="1"/>
  <c r="AP956" i="3" s="1"/>
  <c r="AQ956" i="3" s="1"/>
  <c r="AR956" i="3" s="1"/>
  <c r="AS956" i="3" s="1"/>
  <c r="AT956" i="3" s="1"/>
  <c r="AU956" i="3" s="1"/>
  <c r="AV956" i="3" s="1"/>
  <c r="AW956" i="3" s="1"/>
  <c r="AX956" i="3" s="1"/>
  <c r="AY956" i="3" s="1"/>
  <c r="AZ956" i="3" s="1"/>
  <c r="BA956" i="3" s="1"/>
  <c r="BB956" i="3" s="1"/>
  <c r="BC956" i="3" s="1"/>
  <c r="BD956" i="3" s="1"/>
  <c r="BE956" i="3" s="1"/>
  <c r="BF956" i="3" s="1"/>
  <c r="BG956" i="3" s="1"/>
  <c r="BH956" i="3" s="1"/>
  <c r="BI956" i="3" s="1"/>
  <c r="BJ956" i="3" s="1"/>
  <c r="BK956" i="3" s="1"/>
  <c r="BL956" i="3" s="1"/>
  <c r="BM956" i="3" s="1"/>
  <c r="R956" i="3"/>
  <c r="R953" i="3"/>
  <c r="L951" i="3"/>
  <c r="K951" i="3"/>
  <c r="R949" i="3"/>
  <c r="R946" i="3"/>
  <c r="R948" i="3" s="1"/>
  <c r="CG943" i="3"/>
  <c r="CF943" i="3"/>
  <c r="CE943" i="3"/>
  <c r="CD943" i="3"/>
  <c r="CC943" i="3"/>
  <c r="CB943" i="3"/>
  <c r="CA943" i="3"/>
  <c r="BZ943" i="3"/>
  <c r="BY943" i="3"/>
  <c r="BX943" i="3"/>
  <c r="BW943" i="3"/>
  <c r="BV943" i="3"/>
  <c r="BU943" i="3"/>
  <c r="BT943" i="3"/>
  <c r="BS943" i="3"/>
  <c r="BM941" i="3"/>
  <c r="BL941" i="3"/>
  <c r="BK941" i="3"/>
  <c r="BJ941" i="3"/>
  <c r="BI941" i="3"/>
  <c r="BH941" i="3"/>
  <c r="BG941" i="3"/>
  <c r="BF941" i="3"/>
  <c r="BE941" i="3"/>
  <c r="BD941" i="3"/>
  <c r="BC941" i="3"/>
  <c r="BB941" i="3"/>
  <c r="BA941" i="3"/>
  <c r="AZ941" i="3"/>
  <c r="AY941" i="3"/>
  <c r="AX941" i="3"/>
  <c r="AW941" i="3"/>
  <c r="AV941" i="3"/>
  <c r="AU941" i="3"/>
  <c r="AT941" i="3"/>
  <c r="AS941" i="3"/>
  <c r="AR941" i="3"/>
  <c r="AQ941" i="3"/>
  <c r="AP941" i="3"/>
  <c r="AO941" i="3"/>
  <c r="AN941" i="3"/>
  <c r="AM941" i="3"/>
  <c r="AL941" i="3"/>
  <c r="AK941" i="3"/>
  <c r="AJ941" i="3"/>
  <c r="AI941" i="3"/>
  <c r="AH941" i="3"/>
  <c r="AG941" i="3"/>
  <c r="AF941" i="3"/>
  <c r="AE941" i="3"/>
  <c r="AD941" i="3"/>
  <c r="AC941" i="3"/>
  <c r="AB941" i="3"/>
  <c r="AA941" i="3"/>
  <c r="Z941" i="3"/>
  <c r="Y941" i="3"/>
  <c r="X941" i="3"/>
  <c r="W941" i="3"/>
  <c r="V941" i="3"/>
  <c r="U941" i="3"/>
  <c r="T941" i="3"/>
  <c r="S941" i="3"/>
  <c r="R941" i="3"/>
  <c r="R939" i="3"/>
  <c r="S939" i="3" s="1"/>
  <c r="T939" i="3" s="1"/>
  <c r="U939" i="3" s="1"/>
  <c r="V939" i="3" s="1"/>
  <c r="W939" i="3" s="1"/>
  <c r="X939" i="3" s="1"/>
  <c r="Y939" i="3" s="1"/>
  <c r="Z939" i="3" s="1"/>
  <c r="AA939" i="3" s="1"/>
  <c r="AB939" i="3" s="1"/>
  <c r="AC939" i="3" s="1"/>
  <c r="AD939" i="3" s="1"/>
  <c r="AE939" i="3" s="1"/>
  <c r="AF939" i="3" s="1"/>
  <c r="AG939" i="3" s="1"/>
  <c r="AH939" i="3" s="1"/>
  <c r="AI939" i="3" s="1"/>
  <c r="AJ939" i="3" s="1"/>
  <c r="AK939" i="3" s="1"/>
  <c r="AL939" i="3" s="1"/>
  <c r="AM939" i="3" s="1"/>
  <c r="AN939" i="3" s="1"/>
  <c r="AO939" i="3" s="1"/>
  <c r="AP939" i="3" s="1"/>
  <c r="AQ939" i="3" s="1"/>
  <c r="AR939" i="3" s="1"/>
  <c r="AS939" i="3" s="1"/>
  <c r="AT939" i="3" s="1"/>
  <c r="AU939" i="3" s="1"/>
  <c r="AV939" i="3" s="1"/>
  <c r="AW939" i="3" s="1"/>
  <c r="AX939" i="3" s="1"/>
  <c r="AY939" i="3" s="1"/>
  <c r="AZ939" i="3" s="1"/>
  <c r="BA939" i="3" s="1"/>
  <c r="BB939" i="3" s="1"/>
  <c r="BC939" i="3" s="1"/>
  <c r="BD939" i="3" s="1"/>
  <c r="BE939" i="3" s="1"/>
  <c r="BF939" i="3" s="1"/>
  <c r="BG939" i="3" s="1"/>
  <c r="BH939" i="3" s="1"/>
  <c r="BI939" i="3" s="1"/>
  <c r="BJ939" i="3" s="1"/>
  <c r="BK939" i="3" s="1"/>
  <c r="BL939" i="3" s="1"/>
  <c r="BM939" i="3" s="1"/>
  <c r="S936" i="3"/>
  <c r="T936" i="3" s="1"/>
  <c r="T937" i="3" s="1"/>
  <c r="R936" i="3"/>
  <c r="R937" i="3" s="1"/>
  <c r="L934" i="3"/>
  <c r="K934" i="3"/>
  <c r="M934" i="3" s="1"/>
  <c r="R932" i="3"/>
  <c r="R929" i="3"/>
  <c r="R931" i="3" s="1"/>
  <c r="CG926" i="3"/>
  <c r="CF926" i="3"/>
  <c r="CE926" i="3"/>
  <c r="CD926" i="3"/>
  <c r="CC926" i="3"/>
  <c r="CB926" i="3"/>
  <c r="CA926" i="3"/>
  <c r="BZ926" i="3"/>
  <c r="BY926" i="3"/>
  <c r="BX926" i="3"/>
  <c r="BW926" i="3"/>
  <c r="BV926" i="3"/>
  <c r="BU926" i="3"/>
  <c r="BT926" i="3"/>
  <c r="BS926" i="3"/>
  <c r="BM924" i="3"/>
  <c r="BL924" i="3"/>
  <c r="BK924" i="3"/>
  <c r="BJ924" i="3"/>
  <c r="BI924" i="3"/>
  <c r="BH924" i="3"/>
  <c r="BG924" i="3"/>
  <c r="BF924" i="3"/>
  <c r="BE924" i="3"/>
  <c r="BD924" i="3"/>
  <c r="BC924" i="3"/>
  <c r="BB924" i="3"/>
  <c r="BA924" i="3"/>
  <c r="AZ924" i="3"/>
  <c r="AY924" i="3"/>
  <c r="AX924" i="3"/>
  <c r="AW924" i="3"/>
  <c r="AV924" i="3"/>
  <c r="AU924" i="3"/>
  <c r="AT924" i="3"/>
  <c r="AS924" i="3"/>
  <c r="AR924" i="3"/>
  <c r="AQ924" i="3"/>
  <c r="AP924" i="3"/>
  <c r="AO924" i="3"/>
  <c r="AN924" i="3"/>
  <c r="AM924" i="3"/>
  <c r="AL924" i="3"/>
  <c r="AK924" i="3"/>
  <c r="AJ924" i="3"/>
  <c r="AI924" i="3"/>
  <c r="AH924" i="3"/>
  <c r="AG924" i="3"/>
  <c r="AF924" i="3"/>
  <c r="AE924" i="3"/>
  <c r="AD924" i="3"/>
  <c r="AC924" i="3"/>
  <c r="AB924" i="3"/>
  <c r="AA924" i="3"/>
  <c r="Z924" i="3"/>
  <c r="Y924" i="3"/>
  <c r="X924" i="3"/>
  <c r="W924" i="3"/>
  <c r="V924" i="3"/>
  <c r="U924" i="3"/>
  <c r="T924" i="3"/>
  <c r="S924" i="3"/>
  <c r="R924" i="3"/>
  <c r="S922" i="3"/>
  <c r="T922" i="3" s="1"/>
  <c r="U922" i="3" s="1"/>
  <c r="V922" i="3" s="1"/>
  <c r="W922" i="3" s="1"/>
  <c r="X922" i="3" s="1"/>
  <c r="Y922" i="3" s="1"/>
  <c r="Z922" i="3" s="1"/>
  <c r="AA922" i="3" s="1"/>
  <c r="AB922" i="3" s="1"/>
  <c r="AC922" i="3" s="1"/>
  <c r="AD922" i="3" s="1"/>
  <c r="AE922" i="3" s="1"/>
  <c r="AF922" i="3" s="1"/>
  <c r="AG922" i="3" s="1"/>
  <c r="AH922" i="3" s="1"/>
  <c r="AI922" i="3" s="1"/>
  <c r="AJ922" i="3" s="1"/>
  <c r="AK922" i="3" s="1"/>
  <c r="AL922" i="3" s="1"/>
  <c r="AM922" i="3" s="1"/>
  <c r="AN922" i="3" s="1"/>
  <c r="AO922" i="3" s="1"/>
  <c r="AP922" i="3" s="1"/>
  <c r="AQ922" i="3" s="1"/>
  <c r="AR922" i="3" s="1"/>
  <c r="AS922" i="3" s="1"/>
  <c r="AT922" i="3" s="1"/>
  <c r="AU922" i="3" s="1"/>
  <c r="AV922" i="3" s="1"/>
  <c r="AW922" i="3" s="1"/>
  <c r="AX922" i="3" s="1"/>
  <c r="AY922" i="3" s="1"/>
  <c r="AZ922" i="3" s="1"/>
  <c r="BA922" i="3" s="1"/>
  <c r="BB922" i="3" s="1"/>
  <c r="BC922" i="3" s="1"/>
  <c r="BD922" i="3" s="1"/>
  <c r="BE922" i="3" s="1"/>
  <c r="BF922" i="3" s="1"/>
  <c r="BG922" i="3" s="1"/>
  <c r="BH922" i="3" s="1"/>
  <c r="BI922" i="3" s="1"/>
  <c r="BJ922" i="3" s="1"/>
  <c r="BK922" i="3" s="1"/>
  <c r="BL922" i="3" s="1"/>
  <c r="BM922" i="3" s="1"/>
  <c r="R922" i="3"/>
  <c r="S919" i="3"/>
  <c r="T919" i="3" s="1"/>
  <c r="T920" i="3" s="1"/>
  <c r="R919" i="3"/>
  <c r="R920" i="3" s="1"/>
  <c r="L917" i="3"/>
  <c r="K917" i="3"/>
  <c r="R915" i="3"/>
  <c r="R912" i="3"/>
  <c r="R914" i="3" s="1"/>
  <c r="CG909" i="3"/>
  <c r="CF909" i="3"/>
  <c r="CE909" i="3"/>
  <c r="CD909" i="3"/>
  <c r="CC909" i="3"/>
  <c r="CB909" i="3"/>
  <c r="CA909" i="3"/>
  <c r="BZ909" i="3"/>
  <c r="BY909" i="3"/>
  <c r="BX909" i="3"/>
  <c r="BW909" i="3"/>
  <c r="BV909" i="3"/>
  <c r="BU909" i="3"/>
  <c r="BT909" i="3"/>
  <c r="BS909" i="3"/>
  <c r="BM907" i="3"/>
  <c r="BL907" i="3"/>
  <c r="BK907" i="3"/>
  <c r="BJ907" i="3"/>
  <c r="BI907" i="3"/>
  <c r="BH907" i="3"/>
  <c r="BG907" i="3"/>
  <c r="BF907" i="3"/>
  <c r="BE907" i="3"/>
  <c r="BD907" i="3"/>
  <c r="BC907" i="3"/>
  <c r="BB907" i="3"/>
  <c r="BA907" i="3"/>
  <c r="AZ907" i="3"/>
  <c r="AY907" i="3"/>
  <c r="AX907" i="3"/>
  <c r="AW907" i="3"/>
  <c r="AV907" i="3"/>
  <c r="AU907" i="3"/>
  <c r="AT907" i="3"/>
  <c r="AS907" i="3"/>
  <c r="AR907" i="3"/>
  <c r="AQ907" i="3"/>
  <c r="AP907" i="3"/>
  <c r="AO907" i="3"/>
  <c r="AN907" i="3"/>
  <c r="AM907" i="3"/>
  <c r="AL907" i="3"/>
  <c r="AK907" i="3"/>
  <c r="AJ907" i="3"/>
  <c r="AI907" i="3"/>
  <c r="AH907" i="3"/>
  <c r="AG907" i="3"/>
  <c r="AF907" i="3"/>
  <c r="AE907" i="3"/>
  <c r="AD907" i="3"/>
  <c r="AC907" i="3"/>
  <c r="AB907" i="3"/>
  <c r="AA907" i="3"/>
  <c r="Z907" i="3"/>
  <c r="Y907" i="3"/>
  <c r="X907" i="3"/>
  <c r="W907" i="3"/>
  <c r="V907" i="3"/>
  <c r="U907" i="3"/>
  <c r="T907" i="3"/>
  <c r="S907" i="3"/>
  <c r="R907" i="3"/>
  <c r="S905" i="3"/>
  <c r="T905" i="3" s="1"/>
  <c r="U905" i="3" s="1"/>
  <c r="V905" i="3" s="1"/>
  <c r="W905" i="3" s="1"/>
  <c r="X905" i="3" s="1"/>
  <c r="Y905" i="3" s="1"/>
  <c r="Z905" i="3" s="1"/>
  <c r="AA905" i="3" s="1"/>
  <c r="AB905" i="3" s="1"/>
  <c r="AC905" i="3" s="1"/>
  <c r="AD905" i="3" s="1"/>
  <c r="AE905" i="3" s="1"/>
  <c r="AF905" i="3" s="1"/>
  <c r="AG905" i="3" s="1"/>
  <c r="AH905" i="3" s="1"/>
  <c r="AI905" i="3" s="1"/>
  <c r="AJ905" i="3" s="1"/>
  <c r="AK905" i="3" s="1"/>
  <c r="AL905" i="3" s="1"/>
  <c r="AM905" i="3" s="1"/>
  <c r="AN905" i="3" s="1"/>
  <c r="AO905" i="3" s="1"/>
  <c r="AP905" i="3" s="1"/>
  <c r="AQ905" i="3" s="1"/>
  <c r="AR905" i="3" s="1"/>
  <c r="AS905" i="3" s="1"/>
  <c r="AT905" i="3" s="1"/>
  <c r="AU905" i="3" s="1"/>
  <c r="AV905" i="3" s="1"/>
  <c r="AW905" i="3" s="1"/>
  <c r="AX905" i="3" s="1"/>
  <c r="AY905" i="3" s="1"/>
  <c r="AZ905" i="3" s="1"/>
  <c r="BA905" i="3" s="1"/>
  <c r="BB905" i="3" s="1"/>
  <c r="BC905" i="3" s="1"/>
  <c r="BD905" i="3" s="1"/>
  <c r="BE905" i="3" s="1"/>
  <c r="BF905" i="3" s="1"/>
  <c r="BG905" i="3" s="1"/>
  <c r="BH905" i="3" s="1"/>
  <c r="BI905" i="3" s="1"/>
  <c r="BJ905" i="3" s="1"/>
  <c r="BK905" i="3" s="1"/>
  <c r="BL905" i="3" s="1"/>
  <c r="BM905" i="3" s="1"/>
  <c r="R905" i="3"/>
  <c r="R902" i="3"/>
  <c r="R903" i="3" s="1"/>
  <c r="L900" i="3"/>
  <c r="K900" i="3"/>
  <c r="R898" i="3"/>
  <c r="R895" i="3"/>
  <c r="S895" i="3" s="1"/>
  <c r="CG892" i="3"/>
  <c r="CF892" i="3"/>
  <c r="CE892" i="3"/>
  <c r="CD892" i="3"/>
  <c r="CC892" i="3"/>
  <c r="CB892" i="3"/>
  <c r="CA892" i="3"/>
  <c r="BZ892" i="3"/>
  <c r="BY892" i="3"/>
  <c r="BX892" i="3"/>
  <c r="BW892" i="3"/>
  <c r="BV892" i="3"/>
  <c r="BU892" i="3"/>
  <c r="BT892" i="3"/>
  <c r="BS892" i="3"/>
  <c r="BM890" i="3"/>
  <c r="BL890" i="3"/>
  <c r="BK890" i="3"/>
  <c r="BJ890" i="3"/>
  <c r="BI890" i="3"/>
  <c r="BH890" i="3"/>
  <c r="BG890" i="3"/>
  <c r="BF890" i="3"/>
  <c r="BE890" i="3"/>
  <c r="BD890" i="3"/>
  <c r="BC890" i="3"/>
  <c r="BB890" i="3"/>
  <c r="BA890" i="3"/>
  <c r="AZ890" i="3"/>
  <c r="AY890" i="3"/>
  <c r="AX890" i="3"/>
  <c r="AW890" i="3"/>
  <c r="AV890" i="3"/>
  <c r="AU890" i="3"/>
  <c r="AT890" i="3"/>
  <c r="AS890" i="3"/>
  <c r="AR890" i="3"/>
  <c r="AQ890" i="3"/>
  <c r="AP890" i="3"/>
  <c r="AO890" i="3"/>
  <c r="AN890" i="3"/>
  <c r="AM890" i="3"/>
  <c r="AL890" i="3"/>
  <c r="AK890" i="3"/>
  <c r="AJ890" i="3"/>
  <c r="AI890" i="3"/>
  <c r="AH890" i="3"/>
  <c r="AG890" i="3"/>
  <c r="AF890" i="3"/>
  <c r="AE890" i="3"/>
  <c r="AD890" i="3"/>
  <c r="AC890" i="3"/>
  <c r="AB890" i="3"/>
  <c r="AA890" i="3"/>
  <c r="Z890" i="3"/>
  <c r="Y890" i="3"/>
  <c r="X890" i="3"/>
  <c r="W890" i="3"/>
  <c r="V890" i="3"/>
  <c r="U890" i="3"/>
  <c r="T890" i="3"/>
  <c r="S890" i="3"/>
  <c r="R890" i="3"/>
  <c r="R888" i="3"/>
  <c r="S888" i="3" s="1"/>
  <c r="T888" i="3" s="1"/>
  <c r="U888" i="3" s="1"/>
  <c r="V888" i="3" s="1"/>
  <c r="W888" i="3" s="1"/>
  <c r="X888" i="3" s="1"/>
  <c r="Y888" i="3" s="1"/>
  <c r="Z888" i="3" s="1"/>
  <c r="AA888" i="3" s="1"/>
  <c r="AB888" i="3" s="1"/>
  <c r="AC888" i="3" s="1"/>
  <c r="AD888" i="3" s="1"/>
  <c r="AE888" i="3" s="1"/>
  <c r="AF888" i="3" s="1"/>
  <c r="AG888" i="3" s="1"/>
  <c r="AH888" i="3" s="1"/>
  <c r="AI888" i="3" s="1"/>
  <c r="AJ888" i="3" s="1"/>
  <c r="AK888" i="3" s="1"/>
  <c r="AL888" i="3" s="1"/>
  <c r="AM888" i="3" s="1"/>
  <c r="AN888" i="3" s="1"/>
  <c r="AO888" i="3" s="1"/>
  <c r="AP888" i="3" s="1"/>
  <c r="AQ888" i="3" s="1"/>
  <c r="AR888" i="3" s="1"/>
  <c r="AS888" i="3" s="1"/>
  <c r="AT888" i="3" s="1"/>
  <c r="AU888" i="3" s="1"/>
  <c r="AV888" i="3" s="1"/>
  <c r="AW888" i="3" s="1"/>
  <c r="AX888" i="3" s="1"/>
  <c r="AY888" i="3" s="1"/>
  <c r="AZ888" i="3" s="1"/>
  <c r="BA888" i="3" s="1"/>
  <c r="BB888" i="3" s="1"/>
  <c r="BC888" i="3" s="1"/>
  <c r="BD888" i="3" s="1"/>
  <c r="BE888" i="3" s="1"/>
  <c r="BF888" i="3" s="1"/>
  <c r="BG888" i="3" s="1"/>
  <c r="BH888" i="3" s="1"/>
  <c r="BI888" i="3" s="1"/>
  <c r="BJ888" i="3" s="1"/>
  <c r="BK888" i="3" s="1"/>
  <c r="BL888" i="3" s="1"/>
  <c r="BM888" i="3" s="1"/>
  <c r="S885" i="3"/>
  <c r="S886" i="3" s="1"/>
  <c r="R885" i="3"/>
  <c r="R886" i="3" s="1"/>
  <c r="L883" i="3"/>
  <c r="K883" i="3"/>
  <c r="M883" i="3" s="1"/>
  <c r="O883" i="3" s="1"/>
  <c r="BP883" i="3" s="1"/>
  <c r="R881" i="3"/>
  <c r="R878" i="3"/>
  <c r="S878" i="3" s="1"/>
  <c r="CG875" i="3"/>
  <c r="CF875" i="3"/>
  <c r="CE875" i="3"/>
  <c r="CD875" i="3"/>
  <c r="CC875" i="3"/>
  <c r="CB875" i="3"/>
  <c r="CA875" i="3"/>
  <c r="BZ875" i="3"/>
  <c r="BY875" i="3"/>
  <c r="BX875" i="3"/>
  <c r="BW875" i="3"/>
  <c r="BV875" i="3"/>
  <c r="BU875" i="3"/>
  <c r="BT875" i="3"/>
  <c r="BS875" i="3"/>
  <c r="BM873" i="3"/>
  <c r="BL873" i="3"/>
  <c r="BK873" i="3"/>
  <c r="BJ873" i="3"/>
  <c r="BI873" i="3"/>
  <c r="BH873" i="3"/>
  <c r="BG873" i="3"/>
  <c r="BF873" i="3"/>
  <c r="BE873" i="3"/>
  <c r="BD873" i="3"/>
  <c r="BC873" i="3"/>
  <c r="BB873" i="3"/>
  <c r="BA873" i="3"/>
  <c r="AZ873" i="3"/>
  <c r="AY873" i="3"/>
  <c r="AX873" i="3"/>
  <c r="AW873" i="3"/>
  <c r="AV873" i="3"/>
  <c r="AU873" i="3"/>
  <c r="AT873" i="3"/>
  <c r="AS873" i="3"/>
  <c r="AR873" i="3"/>
  <c r="AQ873" i="3"/>
  <c r="AP873" i="3"/>
  <c r="AO873" i="3"/>
  <c r="AN873" i="3"/>
  <c r="AM873" i="3"/>
  <c r="AL873" i="3"/>
  <c r="AK873" i="3"/>
  <c r="AJ873" i="3"/>
  <c r="AI873" i="3"/>
  <c r="AH873" i="3"/>
  <c r="AG873" i="3"/>
  <c r="AF873" i="3"/>
  <c r="AE873" i="3"/>
  <c r="AD873" i="3"/>
  <c r="AC873" i="3"/>
  <c r="AB873" i="3"/>
  <c r="AA873" i="3"/>
  <c r="Z873" i="3"/>
  <c r="Y873" i="3"/>
  <c r="X873" i="3"/>
  <c r="W873" i="3"/>
  <c r="V873" i="3"/>
  <c r="U873" i="3"/>
  <c r="T873" i="3"/>
  <c r="S873" i="3"/>
  <c r="R873" i="3"/>
  <c r="S871" i="3"/>
  <c r="T871" i="3" s="1"/>
  <c r="U871" i="3" s="1"/>
  <c r="V871" i="3" s="1"/>
  <c r="W871" i="3" s="1"/>
  <c r="X871" i="3" s="1"/>
  <c r="Y871" i="3" s="1"/>
  <c r="Z871" i="3" s="1"/>
  <c r="AA871" i="3" s="1"/>
  <c r="AB871" i="3" s="1"/>
  <c r="AC871" i="3" s="1"/>
  <c r="AD871" i="3" s="1"/>
  <c r="AE871" i="3" s="1"/>
  <c r="AF871" i="3" s="1"/>
  <c r="AG871" i="3" s="1"/>
  <c r="AH871" i="3" s="1"/>
  <c r="AI871" i="3" s="1"/>
  <c r="AJ871" i="3" s="1"/>
  <c r="AK871" i="3" s="1"/>
  <c r="AL871" i="3" s="1"/>
  <c r="AM871" i="3" s="1"/>
  <c r="AN871" i="3" s="1"/>
  <c r="AO871" i="3" s="1"/>
  <c r="AP871" i="3" s="1"/>
  <c r="AQ871" i="3" s="1"/>
  <c r="AR871" i="3" s="1"/>
  <c r="AS871" i="3" s="1"/>
  <c r="AT871" i="3" s="1"/>
  <c r="AU871" i="3" s="1"/>
  <c r="AV871" i="3" s="1"/>
  <c r="AW871" i="3" s="1"/>
  <c r="AX871" i="3" s="1"/>
  <c r="AY871" i="3" s="1"/>
  <c r="AZ871" i="3" s="1"/>
  <c r="BA871" i="3" s="1"/>
  <c r="BB871" i="3" s="1"/>
  <c r="BC871" i="3" s="1"/>
  <c r="BD871" i="3" s="1"/>
  <c r="BE871" i="3" s="1"/>
  <c r="BF871" i="3" s="1"/>
  <c r="BG871" i="3" s="1"/>
  <c r="BH871" i="3" s="1"/>
  <c r="BI871" i="3" s="1"/>
  <c r="BJ871" i="3" s="1"/>
  <c r="BK871" i="3" s="1"/>
  <c r="BL871" i="3" s="1"/>
  <c r="BM871" i="3" s="1"/>
  <c r="R871" i="3"/>
  <c r="R868" i="3"/>
  <c r="R869" i="3" s="1"/>
  <c r="L866" i="3"/>
  <c r="K866" i="3"/>
  <c r="R864" i="3"/>
  <c r="R861" i="3"/>
  <c r="CG858" i="3"/>
  <c r="CF858" i="3"/>
  <c r="CE858" i="3"/>
  <c r="CD858" i="3"/>
  <c r="CC858" i="3"/>
  <c r="CB858" i="3"/>
  <c r="CA858" i="3"/>
  <c r="BZ858" i="3"/>
  <c r="BY858" i="3"/>
  <c r="BX858" i="3"/>
  <c r="BW858" i="3"/>
  <c r="BV858" i="3"/>
  <c r="BU858" i="3"/>
  <c r="BT858" i="3"/>
  <c r="BS858" i="3"/>
  <c r="BM856" i="3"/>
  <c r="BL856" i="3"/>
  <c r="BK856" i="3"/>
  <c r="BJ856" i="3"/>
  <c r="BI856" i="3"/>
  <c r="BH856" i="3"/>
  <c r="BG856" i="3"/>
  <c r="BF856" i="3"/>
  <c r="BE856" i="3"/>
  <c r="BD856" i="3"/>
  <c r="BC856" i="3"/>
  <c r="BB856" i="3"/>
  <c r="BA856" i="3"/>
  <c r="AZ856" i="3"/>
  <c r="AY856" i="3"/>
  <c r="AX856" i="3"/>
  <c r="AW856" i="3"/>
  <c r="AV856" i="3"/>
  <c r="AU856" i="3"/>
  <c r="AT856" i="3"/>
  <c r="AS856" i="3"/>
  <c r="AR856" i="3"/>
  <c r="AQ856" i="3"/>
  <c r="AP856" i="3"/>
  <c r="AO856" i="3"/>
  <c r="AN856" i="3"/>
  <c r="AM856" i="3"/>
  <c r="AL856" i="3"/>
  <c r="AK856" i="3"/>
  <c r="AJ856" i="3"/>
  <c r="AI856" i="3"/>
  <c r="AH856" i="3"/>
  <c r="AG856" i="3"/>
  <c r="AF856" i="3"/>
  <c r="AE856" i="3"/>
  <c r="AD856" i="3"/>
  <c r="AC856" i="3"/>
  <c r="AB856" i="3"/>
  <c r="AA856" i="3"/>
  <c r="Z856" i="3"/>
  <c r="Y856" i="3"/>
  <c r="X856" i="3"/>
  <c r="W856" i="3"/>
  <c r="V856" i="3"/>
  <c r="U856" i="3"/>
  <c r="T856" i="3"/>
  <c r="S856" i="3"/>
  <c r="R856" i="3"/>
  <c r="R854" i="3"/>
  <c r="S854" i="3" s="1"/>
  <c r="T854" i="3" s="1"/>
  <c r="U854" i="3" s="1"/>
  <c r="V854" i="3" s="1"/>
  <c r="W854" i="3" s="1"/>
  <c r="X854" i="3" s="1"/>
  <c r="Y854" i="3" s="1"/>
  <c r="Z854" i="3" s="1"/>
  <c r="AA854" i="3" s="1"/>
  <c r="AB854" i="3" s="1"/>
  <c r="AC854" i="3" s="1"/>
  <c r="AD854" i="3" s="1"/>
  <c r="AE854" i="3" s="1"/>
  <c r="AF854" i="3" s="1"/>
  <c r="AG854" i="3" s="1"/>
  <c r="AH854" i="3" s="1"/>
  <c r="AI854" i="3" s="1"/>
  <c r="AJ854" i="3" s="1"/>
  <c r="AK854" i="3" s="1"/>
  <c r="AL854" i="3" s="1"/>
  <c r="AM854" i="3" s="1"/>
  <c r="AN854" i="3" s="1"/>
  <c r="AO854" i="3" s="1"/>
  <c r="AP854" i="3" s="1"/>
  <c r="AQ854" i="3" s="1"/>
  <c r="AR854" i="3" s="1"/>
  <c r="AS854" i="3" s="1"/>
  <c r="AT854" i="3" s="1"/>
  <c r="AU854" i="3" s="1"/>
  <c r="AV854" i="3" s="1"/>
  <c r="AW854" i="3" s="1"/>
  <c r="AX854" i="3" s="1"/>
  <c r="AY854" i="3" s="1"/>
  <c r="AZ854" i="3" s="1"/>
  <c r="BA854" i="3" s="1"/>
  <c r="BB854" i="3" s="1"/>
  <c r="BC854" i="3" s="1"/>
  <c r="BD854" i="3" s="1"/>
  <c r="BE854" i="3" s="1"/>
  <c r="BF854" i="3" s="1"/>
  <c r="BG854" i="3" s="1"/>
  <c r="BH854" i="3" s="1"/>
  <c r="BI854" i="3" s="1"/>
  <c r="BJ854" i="3" s="1"/>
  <c r="BK854" i="3" s="1"/>
  <c r="BL854" i="3" s="1"/>
  <c r="BM854" i="3" s="1"/>
  <c r="R851" i="3"/>
  <c r="S851" i="3" s="1"/>
  <c r="L849" i="3"/>
  <c r="K849" i="3"/>
  <c r="R847" i="3"/>
  <c r="R844" i="3"/>
  <c r="S844" i="3" s="1"/>
  <c r="CG841" i="3"/>
  <c r="CF841" i="3"/>
  <c r="CE841" i="3"/>
  <c r="CD841" i="3"/>
  <c r="CC841" i="3"/>
  <c r="CB841" i="3"/>
  <c r="CA841" i="3"/>
  <c r="BZ841" i="3"/>
  <c r="BY841" i="3"/>
  <c r="BX841" i="3"/>
  <c r="BW841" i="3"/>
  <c r="BV841" i="3"/>
  <c r="BU841" i="3"/>
  <c r="BT841" i="3"/>
  <c r="BS841" i="3"/>
  <c r="BM839" i="3"/>
  <c r="BL839" i="3"/>
  <c r="BK839" i="3"/>
  <c r="BJ839" i="3"/>
  <c r="BI839" i="3"/>
  <c r="BH839" i="3"/>
  <c r="BG839" i="3"/>
  <c r="BF839" i="3"/>
  <c r="BE839" i="3"/>
  <c r="BD839" i="3"/>
  <c r="BC839" i="3"/>
  <c r="BB839" i="3"/>
  <c r="BA839" i="3"/>
  <c r="AZ839" i="3"/>
  <c r="AY839" i="3"/>
  <c r="AX839" i="3"/>
  <c r="AW839" i="3"/>
  <c r="AV839" i="3"/>
  <c r="AU839" i="3"/>
  <c r="AT839" i="3"/>
  <c r="AS839" i="3"/>
  <c r="AR839" i="3"/>
  <c r="AQ839" i="3"/>
  <c r="AP839" i="3"/>
  <c r="AO839" i="3"/>
  <c r="AN839" i="3"/>
  <c r="AM839" i="3"/>
  <c r="AL839" i="3"/>
  <c r="AK839" i="3"/>
  <c r="AJ839" i="3"/>
  <c r="AI839" i="3"/>
  <c r="AH839" i="3"/>
  <c r="AG839" i="3"/>
  <c r="AF839" i="3"/>
  <c r="AE839" i="3"/>
  <c r="AD839" i="3"/>
  <c r="AC839" i="3"/>
  <c r="AB839" i="3"/>
  <c r="AA839" i="3"/>
  <c r="Z839" i="3"/>
  <c r="Y839" i="3"/>
  <c r="X839" i="3"/>
  <c r="W839" i="3"/>
  <c r="V839" i="3"/>
  <c r="U839" i="3"/>
  <c r="T839" i="3"/>
  <c r="S839" i="3"/>
  <c r="R839" i="3"/>
  <c r="R837" i="3"/>
  <c r="S837" i="3" s="1"/>
  <c r="T837" i="3" s="1"/>
  <c r="U837" i="3" s="1"/>
  <c r="V837" i="3" s="1"/>
  <c r="W837" i="3" s="1"/>
  <c r="X837" i="3" s="1"/>
  <c r="Y837" i="3" s="1"/>
  <c r="Z837" i="3" s="1"/>
  <c r="AA837" i="3" s="1"/>
  <c r="AB837" i="3" s="1"/>
  <c r="AC837" i="3" s="1"/>
  <c r="AD837" i="3" s="1"/>
  <c r="AE837" i="3" s="1"/>
  <c r="AF837" i="3" s="1"/>
  <c r="AG837" i="3" s="1"/>
  <c r="AH837" i="3" s="1"/>
  <c r="AI837" i="3" s="1"/>
  <c r="AJ837" i="3" s="1"/>
  <c r="AK837" i="3" s="1"/>
  <c r="AL837" i="3" s="1"/>
  <c r="AM837" i="3" s="1"/>
  <c r="AN837" i="3" s="1"/>
  <c r="AO837" i="3" s="1"/>
  <c r="AP837" i="3" s="1"/>
  <c r="AQ837" i="3" s="1"/>
  <c r="AR837" i="3" s="1"/>
  <c r="AS837" i="3" s="1"/>
  <c r="AT837" i="3" s="1"/>
  <c r="AU837" i="3" s="1"/>
  <c r="AV837" i="3" s="1"/>
  <c r="AW837" i="3" s="1"/>
  <c r="AX837" i="3" s="1"/>
  <c r="AY837" i="3" s="1"/>
  <c r="AZ837" i="3" s="1"/>
  <c r="BA837" i="3" s="1"/>
  <c r="BB837" i="3" s="1"/>
  <c r="BC837" i="3" s="1"/>
  <c r="BD837" i="3" s="1"/>
  <c r="BE837" i="3" s="1"/>
  <c r="BF837" i="3" s="1"/>
  <c r="BG837" i="3" s="1"/>
  <c r="BH837" i="3" s="1"/>
  <c r="BI837" i="3" s="1"/>
  <c r="BJ837" i="3" s="1"/>
  <c r="BK837" i="3" s="1"/>
  <c r="BL837" i="3" s="1"/>
  <c r="BM837" i="3" s="1"/>
  <c r="R834" i="3"/>
  <c r="S834" i="3" s="1"/>
  <c r="L832" i="3"/>
  <c r="K832" i="3"/>
  <c r="R830" i="3"/>
  <c r="R827" i="3"/>
  <c r="S827" i="3" s="1"/>
  <c r="CG824" i="3"/>
  <c r="CF824" i="3"/>
  <c r="CE824" i="3"/>
  <c r="CD824" i="3"/>
  <c r="CC824" i="3"/>
  <c r="CB824" i="3"/>
  <c r="CA824" i="3"/>
  <c r="BZ824" i="3"/>
  <c r="BY824" i="3"/>
  <c r="BX824" i="3"/>
  <c r="BW824" i="3"/>
  <c r="BV824" i="3"/>
  <c r="BU824" i="3"/>
  <c r="BT824" i="3"/>
  <c r="BS824" i="3"/>
  <c r="BM822" i="3"/>
  <c r="BL822" i="3"/>
  <c r="BK822" i="3"/>
  <c r="BJ822" i="3"/>
  <c r="BI822" i="3"/>
  <c r="BH822" i="3"/>
  <c r="BG822" i="3"/>
  <c r="BF822" i="3"/>
  <c r="BE822" i="3"/>
  <c r="BD822" i="3"/>
  <c r="BC822" i="3"/>
  <c r="BB822" i="3"/>
  <c r="BA822" i="3"/>
  <c r="AZ822" i="3"/>
  <c r="AY822" i="3"/>
  <c r="AX822" i="3"/>
  <c r="AW822" i="3"/>
  <c r="AV822" i="3"/>
  <c r="AU822" i="3"/>
  <c r="AT822" i="3"/>
  <c r="AS822" i="3"/>
  <c r="AR822" i="3"/>
  <c r="AQ822" i="3"/>
  <c r="AP822" i="3"/>
  <c r="AO822" i="3"/>
  <c r="AN822" i="3"/>
  <c r="AM822" i="3"/>
  <c r="AL822" i="3"/>
  <c r="AK822" i="3"/>
  <c r="AJ822" i="3"/>
  <c r="AI822" i="3"/>
  <c r="AH822" i="3"/>
  <c r="AG822" i="3"/>
  <c r="AF822" i="3"/>
  <c r="AE822" i="3"/>
  <c r="AD822" i="3"/>
  <c r="AC822" i="3"/>
  <c r="AB822" i="3"/>
  <c r="AA822" i="3"/>
  <c r="Z822" i="3"/>
  <c r="Y822" i="3"/>
  <c r="X822" i="3"/>
  <c r="W822" i="3"/>
  <c r="V822" i="3"/>
  <c r="U822" i="3"/>
  <c r="T822" i="3"/>
  <c r="S822" i="3"/>
  <c r="R822" i="3"/>
  <c r="R820" i="3"/>
  <c r="S820" i="3" s="1"/>
  <c r="T820" i="3" s="1"/>
  <c r="U820" i="3" s="1"/>
  <c r="V820" i="3" s="1"/>
  <c r="W820" i="3" s="1"/>
  <c r="X820" i="3" s="1"/>
  <c r="Y820" i="3" s="1"/>
  <c r="Z820" i="3" s="1"/>
  <c r="AA820" i="3" s="1"/>
  <c r="AB820" i="3" s="1"/>
  <c r="AC820" i="3" s="1"/>
  <c r="AD820" i="3" s="1"/>
  <c r="AE820" i="3" s="1"/>
  <c r="AF820" i="3" s="1"/>
  <c r="AG820" i="3" s="1"/>
  <c r="AH820" i="3" s="1"/>
  <c r="AI820" i="3" s="1"/>
  <c r="AJ820" i="3" s="1"/>
  <c r="AK820" i="3" s="1"/>
  <c r="AL820" i="3" s="1"/>
  <c r="AM820" i="3" s="1"/>
  <c r="AN820" i="3" s="1"/>
  <c r="AO820" i="3" s="1"/>
  <c r="AP820" i="3" s="1"/>
  <c r="AQ820" i="3" s="1"/>
  <c r="AR820" i="3" s="1"/>
  <c r="AS820" i="3" s="1"/>
  <c r="AT820" i="3" s="1"/>
  <c r="AU820" i="3" s="1"/>
  <c r="AV820" i="3" s="1"/>
  <c r="AW820" i="3" s="1"/>
  <c r="AX820" i="3" s="1"/>
  <c r="AY820" i="3" s="1"/>
  <c r="AZ820" i="3" s="1"/>
  <c r="BA820" i="3" s="1"/>
  <c r="BB820" i="3" s="1"/>
  <c r="BC820" i="3" s="1"/>
  <c r="BD820" i="3" s="1"/>
  <c r="BE820" i="3" s="1"/>
  <c r="BF820" i="3" s="1"/>
  <c r="BG820" i="3" s="1"/>
  <c r="BH820" i="3" s="1"/>
  <c r="BI820" i="3" s="1"/>
  <c r="BJ820" i="3" s="1"/>
  <c r="BK820" i="3" s="1"/>
  <c r="BL820" i="3" s="1"/>
  <c r="BM820" i="3" s="1"/>
  <c r="R817" i="3"/>
  <c r="S817" i="3" s="1"/>
  <c r="S818" i="3" s="1"/>
  <c r="L815" i="3"/>
  <c r="K815" i="3"/>
  <c r="R813" i="3"/>
  <c r="R810" i="3"/>
  <c r="S810" i="3" s="1"/>
  <c r="CG807" i="3"/>
  <c r="CF807" i="3"/>
  <c r="CE807" i="3"/>
  <c r="CD807" i="3"/>
  <c r="CC807" i="3"/>
  <c r="CB807" i="3"/>
  <c r="CA807" i="3"/>
  <c r="BZ807" i="3"/>
  <c r="BY807" i="3"/>
  <c r="BX807" i="3"/>
  <c r="BW807" i="3"/>
  <c r="BV807" i="3"/>
  <c r="BU807" i="3"/>
  <c r="BT807" i="3"/>
  <c r="BS807" i="3"/>
  <c r="BM805" i="3"/>
  <c r="BL805" i="3"/>
  <c r="BK805" i="3"/>
  <c r="BJ805" i="3"/>
  <c r="BI805" i="3"/>
  <c r="BH805" i="3"/>
  <c r="BG805" i="3"/>
  <c r="BF805" i="3"/>
  <c r="BE805" i="3"/>
  <c r="BD805" i="3"/>
  <c r="BC805" i="3"/>
  <c r="BB805" i="3"/>
  <c r="BA805" i="3"/>
  <c r="AZ805" i="3"/>
  <c r="AY805" i="3"/>
  <c r="AX805" i="3"/>
  <c r="AW805" i="3"/>
  <c r="AV805" i="3"/>
  <c r="AU805" i="3"/>
  <c r="AT805" i="3"/>
  <c r="AS805" i="3"/>
  <c r="AR805" i="3"/>
  <c r="AQ805" i="3"/>
  <c r="AP805" i="3"/>
  <c r="AO805" i="3"/>
  <c r="AN805" i="3"/>
  <c r="AM805" i="3"/>
  <c r="AL805" i="3"/>
  <c r="AK805" i="3"/>
  <c r="AJ805" i="3"/>
  <c r="AI805" i="3"/>
  <c r="AH805" i="3"/>
  <c r="AG805" i="3"/>
  <c r="AF805" i="3"/>
  <c r="AE805" i="3"/>
  <c r="AD805" i="3"/>
  <c r="AC805" i="3"/>
  <c r="AB805" i="3"/>
  <c r="AA805" i="3"/>
  <c r="Z805" i="3"/>
  <c r="Y805" i="3"/>
  <c r="X805" i="3"/>
  <c r="W805" i="3"/>
  <c r="V805" i="3"/>
  <c r="U805" i="3"/>
  <c r="T805" i="3"/>
  <c r="S805" i="3"/>
  <c r="R805" i="3"/>
  <c r="R803" i="3"/>
  <c r="S803" i="3" s="1"/>
  <c r="T803" i="3" s="1"/>
  <c r="U803" i="3" s="1"/>
  <c r="V803" i="3" s="1"/>
  <c r="W803" i="3" s="1"/>
  <c r="X803" i="3" s="1"/>
  <c r="Y803" i="3" s="1"/>
  <c r="Z803" i="3" s="1"/>
  <c r="AA803" i="3" s="1"/>
  <c r="AB803" i="3" s="1"/>
  <c r="AC803" i="3" s="1"/>
  <c r="AD803" i="3" s="1"/>
  <c r="AE803" i="3" s="1"/>
  <c r="AF803" i="3" s="1"/>
  <c r="AG803" i="3" s="1"/>
  <c r="AH803" i="3" s="1"/>
  <c r="AI803" i="3" s="1"/>
  <c r="AJ803" i="3" s="1"/>
  <c r="AK803" i="3" s="1"/>
  <c r="AL803" i="3" s="1"/>
  <c r="AM803" i="3" s="1"/>
  <c r="AN803" i="3" s="1"/>
  <c r="AO803" i="3" s="1"/>
  <c r="AP803" i="3" s="1"/>
  <c r="AQ803" i="3" s="1"/>
  <c r="AR803" i="3" s="1"/>
  <c r="AS803" i="3" s="1"/>
  <c r="AT803" i="3" s="1"/>
  <c r="AU803" i="3" s="1"/>
  <c r="AV803" i="3" s="1"/>
  <c r="AW803" i="3" s="1"/>
  <c r="AX803" i="3" s="1"/>
  <c r="AY803" i="3" s="1"/>
  <c r="AZ803" i="3" s="1"/>
  <c r="BA803" i="3" s="1"/>
  <c r="BB803" i="3" s="1"/>
  <c r="BC803" i="3" s="1"/>
  <c r="BD803" i="3" s="1"/>
  <c r="BE803" i="3" s="1"/>
  <c r="BF803" i="3" s="1"/>
  <c r="BG803" i="3" s="1"/>
  <c r="BH803" i="3" s="1"/>
  <c r="BI803" i="3" s="1"/>
  <c r="BJ803" i="3" s="1"/>
  <c r="BK803" i="3" s="1"/>
  <c r="BL803" i="3" s="1"/>
  <c r="BM803" i="3" s="1"/>
  <c r="T800" i="3"/>
  <c r="U800" i="3" s="1"/>
  <c r="R800" i="3"/>
  <c r="S800" i="3" s="1"/>
  <c r="S801" i="3" s="1"/>
  <c r="L798" i="3"/>
  <c r="K798" i="3"/>
  <c r="R796" i="3"/>
  <c r="R793" i="3"/>
  <c r="S793" i="3" s="1"/>
  <c r="CG790" i="3"/>
  <c r="CF790" i="3"/>
  <c r="CE790" i="3"/>
  <c r="CD790" i="3"/>
  <c r="CC790" i="3"/>
  <c r="CB790" i="3"/>
  <c r="CA790" i="3"/>
  <c r="BZ790" i="3"/>
  <c r="BY790" i="3"/>
  <c r="BX790" i="3"/>
  <c r="BW790" i="3"/>
  <c r="BV790" i="3"/>
  <c r="BU790" i="3"/>
  <c r="BT790" i="3"/>
  <c r="BS790" i="3"/>
  <c r="BM788" i="3"/>
  <c r="BL788" i="3"/>
  <c r="BK788" i="3"/>
  <c r="BJ788" i="3"/>
  <c r="BI788" i="3"/>
  <c r="BH788" i="3"/>
  <c r="BG788" i="3"/>
  <c r="BF788" i="3"/>
  <c r="BE788" i="3"/>
  <c r="BD788" i="3"/>
  <c r="BC788" i="3"/>
  <c r="BB788" i="3"/>
  <c r="BA788" i="3"/>
  <c r="AZ788" i="3"/>
  <c r="AY788" i="3"/>
  <c r="AX788" i="3"/>
  <c r="AW788" i="3"/>
  <c r="AV788" i="3"/>
  <c r="AU788" i="3"/>
  <c r="AT788" i="3"/>
  <c r="AS788" i="3"/>
  <c r="AR788" i="3"/>
  <c r="AQ788" i="3"/>
  <c r="AP788" i="3"/>
  <c r="AO788" i="3"/>
  <c r="AN788" i="3"/>
  <c r="AM788" i="3"/>
  <c r="AL788" i="3"/>
  <c r="AK788" i="3"/>
  <c r="AJ788" i="3"/>
  <c r="AI788" i="3"/>
  <c r="AH788" i="3"/>
  <c r="AG788" i="3"/>
  <c r="AF788" i="3"/>
  <c r="AE788" i="3"/>
  <c r="AD788" i="3"/>
  <c r="AC788" i="3"/>
  <c r="AB788" i="3"/>
  <c r="AA788" i="3"/>
  <c r="Z788" i="3"/>
  <c r="Y788" i="3"/>
  <c r="X788" i="3"/>
  <c r="W788" i="3"/>
  <c r="V788" i="3"/>
  <c r="U788" i="3"/>
  <c r="T788" i="3"/>
  <c r="S788" i="3"/>
  <c r="R788" i="3"/>
  <c r="R786" i="3"/>
  <c r="S786" i="3" s="1"/>
  <c r="T786" i="3" s="1"/>
  <c r="U786" i="3" s="1"/>
  <c r="V786" i="3" s="1"/>
  <c r="W786" i="3" s="1"/>
  <c r="X786" i="3" s="1"/>
  <c r="Y786" i="3" s="1"/>
  <c r="Z786" i="3" s="1"/>
  <c r="AA786" i="3" s="1"/>
  <c r="AB786" i="3" s="1"/>
  <c r="AC786" i="3" s="1"/>
  <c r="AD786" i="3" s="1"/>
  <c r="AE786" i="3" s="1"/>
  <c r="AF786" i="3" s="1"/>
  <c r="AG786" i="3" s="1"/>
  <c r="AH786" i="3" s="1"/>
  <c r="AI786" i="3" s="1"/>
  <c r="AJ786" i="3" s="1"/>
  <c r="AK786" i="3" s="1"/>
  <c r="AL786" i="3" s="1"/>
  <c r="AM786" i="3" s="1"/>
  <c r="AN786" i="3" s="1"/>
  <c r="AO786" i="3" s="1"/>
  <c r="AP786" i="3" s="1"/>
  <c r="AQ786" i="3" s="1"/>
  <c r="AR786" i="3" s="1"/>
  <c r="AS786" i="3" s="1"/>
  <c r="AT786" i="3" s="1"/>
  <c r="AU786" i="3" s="1"/>
  <c r="AV786" i="3" s="1"/>
  <c r="AW786" i="3" s="1"/>
  <c r="AX786" i="3" s="1"/>
  <c r="AY786" i="3" s="1"/>
  <c r="AZ786" i="3" s="1"/>
  <c r="BA786" i="3" s="1"/>
  <c r="BB786" i="3" s="1"/>
  <c r="BC786" i="3" s="1"/>
  <c r="BD786" i="3" s="1"/>
  <c r="BE786" i="3" s="1"/>
  <c r="BF786" i="3" s="1"/>
  <c r="BG786" i="3" s="1"/>
  <c r="BH786" i="3" s="1"/>
  <c r="BI786" i="3" s="1"/>
  <c r="BJ786" i="3" s="1"/>
  <c r="BK786" i="3" s="1"/>
  <c r="BL786" i="3" s="1"/>
  <c r="BM786" i="3" s="1"/>
  <c r="R783" i="3"/>
  <c r="S783" i="3" s="1"/>
  <c r="L781" i="3"/>
  <c r="K781" i="3"/>
  <c r="R779" i="3"/>
  <c r="R776" i="3"/>
  <c r="S776" i="3" s="1"/>
  <c r="CG773" i="3"/>
  <c r="CF773" i="3"/>
  <c r="CE773" i="3"/>
  <c r="CD773" i="3"/>
  <c r="CC773" i="3"/>
  <c r="CB773" i="3"/>
  <c r="CA773" i="3"/>
  <c r="BZ773" i="3"/>
  <c r="BY773" i="3"/>
  <c r="BX773" i="3"/>
  <c r="BW773" i="3"/>
  <c r="BV773" i="3"/>
  <c r="BU773" i="3"/>
  <c r="BT773" i="3"/>
  <c r="BS773" i="3"/>
  <c r="BM771" i="3"/>
  <c r="BL771" i="3"/>
  <c r="BK771" i="3"/>
  <c r="BJ771" i="3"/>
  <c r="BI771" i="3"/>
  <c r="BH771" i="3"/>
  <c r="BG771" i="3"/>
  <c r="BF771" i="3"/>
  <c r="BE771" i="3"/>
  <c r="BD771" i="3"/>
  <c r="BC771" i="3"/>
  <c r="BB771" i="3"/>
  <c r="BA771" i="3"/>
  <c r="AZ771" i="3"/>
  <c r="AY771" i="3"/>
  <c r="AX771" i="3"/>
  <c r="AW771" i="3"/>
  <c r="AV771" i="3"/>
  <c r="AU771" i="3"/>
  <c r="AT771" i="3"/>
  <c r="AS771" i="3"/>
  <c r="AR771" i="3"/>
  <c r="AQ771" i="3"/>
  <c r="AP771" i="3"/>
  <c r="AO771" i="3"/>
  <c r="AN771" i="3"/>
  <c r="AM771" i="3"/>
  <c r="AL771" i="3"/>
  <c r="AK771" i="3"/>
  <c r="AJ771" i="3"/>
  <c r="AI771" i="3"/>
  <c r="AH771" i="3"/>
  <c r="AG771" i="3"/>
  <c r="AF771" i="3"/>
  <c r="AE771" i="3"/>
  <c r="AD771" i="3"/>
  <c r="AC771" i="3"/>
  <c r="AB771" i="3"/>
  <c r="AA771" i="3"/>
  <c r="Z771" i="3"/>
  <c r="Y771" i="3"/>
  <c r="X771" i="3"/>
  <c r="W771" i="3"/>
  <c r="V771" i="3"/>
  <c r="U771" i="3"/>
  <c r="T771" i="3"/>
  <c r="S771" i="3"/>
  <c r="R771" i="3"/>
  <c r="R769" i="3"/>
  <c r="S769" i="3" s="1"/>
  <c r="T769" i="3" s="1"/>
  <c r="U769" i="3" s="1"/>
  <c r="V769" i="3" s="1"/>
  <c r="W769" i="3" s="1"/>
  <c r="X769" i="3" s="1"/>
  <c r="Y769" i="3" s="1"/>
  <c r="Z769" i="3" s="1"/>
  <c r="AA769" i="3" s="1"/>
  <c r="AB769" i="3" s="1"/>
  <c r="AC769" i="3" s="1"/>
  <c r="AD769" i="3" s="1"/>
  <c r="AE769" i="3" s="1"/>
  <c r="AF769" i="3" s="1"/>
  <c r="AG769" i="3" s="1"/>
  <c r="AH769" i="3" s="1"/>
  <c r="AI769" i="3" s="1"/>
  <c r="AJ769" i="3" s="1"/>
  <c r="AK769" i="3" s="1"/>
  <c r="AL769" i="3" s="1"/>
  <c r="AM769" i="3" s="1"/>
  <c r="AN769" i="3" s="1"/>
  <c r="AO769" i="3" s="1"/>
  <c r="AP769" i="3" s="1"/>
  <c r="AQ769" i="3" s="1"/>
  <c r="AR769" i="3" s="1"/>
  <c r="AS769" i="3" s="1"/>
  <c r="AT769" i="3" s="1"/>
  <c r="AU769" i="3" s="1"/>
  <c r="AV769" i="3" s="1"/>
  <c r="AW769" i="3" s="1"/>
  <c r="AX769" i="3" s="1"/>
  <c r="AY769" i="3" s="1"/>
  <c r="AZ769" i="3" s="1"/>
  <c r="BA769" i="3" s="1"/>
  <c r="BB769" i="3" s="1"/>
  <c r="BC769" i="3" s="1"/>
  <c r="BD769" i="3" s="1"/>
  <c r="BE769" i="3" s="1"/>
  <c r="BF769" i="3" s="1"/>
  <c r="BG769" i="3" s="1"/>
  <c r="BH769" i="3" s="1"/>
  <c r="BI769" i="3" s="1"/>
  <c r="BJ769" i="3" s="1"/>
  <c r="BK769" i="3" s="1"/>
  <c r="BL769" i="3" s="1"/>
  <c r="BM769" i="3" s="1"/>
  <c r="R766" i="3"/>
  <c r="S766" i="3" s="1"/>
  <c r="S767" i="3" s="1"/>
  <c r="L764" i="3"/>
  <c r="K764" i="3"/>
  <c r="R762" i="3"/>
  <c r="R759" i="3"/>
  <c r="S759" i="3" s="1"/>
  <c r="CG756" i="3"/>
  <c r="CF756" i="3"/>
  <c r="CE756" i="3"/>
  <c r="CD756" i="3"/>
  <c r="CC756" i="3"/>
  <c r="CB756" i="3"/>
  <c r="CA756" i="3"/>
  <c r="BZ756" i="3"/>
  <c r="BY756" i="3"/>
  <c r="BX756" i="3"/>
  <c r="BW756" i="3"/>
  <c r="BV756" i="3"/>
  <c r="BU756" i="3"/>
  <c r="BT756" i="3"/>
  <c r="BS756" i="3"/>
  <c r="BM754" i="3"/>
  <c r="BL754" i="3"/>
  <c r="BK754" i="3"/>
  <c r="BJ754" i="3"/>
  <c r="BI754" i="3"/>
  <c r="BH754" i="3"/>
  <c r="BG754" i="3"/>
  <c r="BF754" i="3"/>
  <c r="BE754" i="3"/>
  <c r="BD754" i="3"/>
  <c r="BC754" i="3"/>
  <c r="BB754" i="3"/>
  <c r="BA754" i="3"/>
  <c r="AZ754" i="3"/>
  <c r="AY754" i="3"/>
  <c r="AX754" i="3"/>
  <c r="AW754" i="3"/>
  <c r="AV754" i="3"/>
  <c r="AU754" i="3"/>
  <c r="AT754" i="3"/>
  <c r="AS754" i="3"/>
  <c r="AR754" i="3"/>
  <c r="AQ754" i="3"/>
  <c r="AP754" i="3"/>
  <c r="AO754" i="3"/>
  <c r="AN754" i="3"/>
  <c r="AM754" i="3"/>
  <c r="AL754" i="3"/>
  <c r="AK754" i="3"/>
  <c r="AJ754" i="3"/>
  <c r="AI754" i="3"/>
  <c r="AH754" i="3"/>
  <c r="AG754" i="3"/>
  <c r="AF754" i="3"/>
  <c r="AE754" i="3"/>
  <c r="AD754" i="3"/>
  <c r="AC754" i="3"/>
  <c r="AB754" i="3"/>
  <c r="AA754" i="3"/>
  <c r="Z754" i="3"/>
  <c r="Y754" i="3"/>
  <c r="X754" i="3"/>
  <c r="W754" i="3"/>
  <c r="V754" i="3"/>
  <c r="U754" i="3"/>
  <c r="T754" i="3"/>
  <c r="S754" i="3"/>
  <c r="R754" i="3"/>
  <c r="T752" i="3"/>
  <c r="U752" i="3" s="1"/>
  <c r="V752" i="3" s="1"/>
  <c r="W752" i="3" s="1"/>
  <c r="X752" i="3" s="1"/>
  <c r="Y752" i="3" s="1"/>
  <c r="Z752" i="3" s="1"/>
  <c r="AA752" i="3" s="1"/>
  <c r="AB752" i="3" s="1"/>
  <c r="AC752" i="3" s="1"/>
  <c r="AD752" i="3" s="1"/>
  <c r="AE752" i="3" s="1"/>
  <c r="AF752" i="3" s="1"/>
  <c r="AG752" i="3" s="1"/>
  <c r="AH752" i="3" s="1"/>
  <c r="AI752" i="3" s="1"/>
  <c r="AJ752" i="3" s="1"/>
  <c r="AK752" i="3" s="1"/>
  <c r="AL752" i="3" s="1"/>
  <c r="AM752" i="3" s="1"/>
  <c r="AN752" i="3" s="1"/>
  <c r="AO752" i="3" s="1"/>
  <c r="AP752" i="3" s="1"/>
  <c r="AQ752" i="3" s="1"/>
  <c r="AR752" i="3" s="1"/>
  <c r="AS752" i="3" s="1"/>
  <c r="AT752" i="3" s="1"/>
  <c r="AU752" i="3" s="1"/>
  <c r="AV752" i="3" s="1"/>
  <c r="AW752" i="3" s="1"/>
  <c r="AX752" i="3" s="1"/>
  <c r="AY752" i="3" s="1"/>
  <c r="AZ752" i="3" s="1"/>
  <c r="BA752" i="3" s="1"/>
  <c r="BB752" i="3" s="1"/>
  <c r="BC752" i="3" s="1"/>
  <c r="BD752" i="3" s="1"/>
  <c r="BE752" i="3" s="1"/>
  <c r="BF752" i="3" s="1"/>
  <c r="BG752" i="3" s="1"/>
  <c r="BH752" i="3" s="1"/>
  <c r="BI752" i="3" s="1"/>
  <c r="BJ752" i="3" s="1"/>
  <c r="BK752" i="3" s="1"/>
  <c r="BL752" i="3" s="1"/>
  <c r="BM752" i="3" s="1"/>
  <c r="R752" i="3"/>
  <c r="S752" i="3" s="1"/>
  <c r="R749" i="3"/>
  <c r="S749" i="3" s="1"/>
  <c r="L747" i="3"/>
  <c r="K747" i="3"/>
  <c r="R745" i="3"/>
  <c r="R742" i="3"/>
  <c r="S742" i="3" s="1"/>
  <c r="CG739" i="3"/>
  <c r="CF739" i="3"/>
  <c r="CE739" i="3"/>
  <c r="CD739" i="3"/>
  <c r="CC739" i="3"/>
  <c r="CB739" i="3"/>
  <c r="CA739" i="3"/>
  <c r="BZ739" i="3"/>
  <c r="BY739" i="3"/>
  <c r="BX739" i="3"/>
  <c r="BW739" i="3"/>
  <c r="BV739" i="3"/>
  <c r="BU739" i="3"/>
  <c r="BT739" i="3"/>
  <c r="BS739" i="3"/>
  <c r="BM737" i="3"/>
  <c r="BL737" i="3"/>
  <c r="BK737" i="3"/>
  <c r="BJ737" i="3"/>
  <c r="BI737" i="3"/>
  <c r="BH737" i="3"/>
  <c r="BG737" i="3"/>
  <c r="BF737" i="3"/>
  <c r="BE737" i="3"/>
  <c r="BD737" i="3"/>
  <c r="BC737" i="3"/>
  <c r="BB737" i="3"/>
  <c r="BA737" i="3"/>
  <c r="AZ737" i="3"/>
  <c r="AY737" i="3"/>
  <c r="AX737" i="3"/>
  <c r="AW737" i="3"/>
  <c r="AV737" i="3"/>
  <c r="AU737" i="3"/>
  <c r="AT737" i="3"/>
  <c r="AS737" i="3"/>
  <c r="AR737" i="3"/>
  <c r="AQ737" i="3"/>
  <c r="AP737" i="3"/>
  <c r="AO737" i="3"/>
  <c r="AN737" i="3"/>
  <c r="AM737" i="3"/>
  <c r="AL737" i="3"/>
  <c r="AK737" i="3"/>
  <c r="AJ737" i="3"/>
  <c r="AI737" i="3"/>
  <c r="AH737" i="3"/>
  <c r="AG737" i="3"/>
  <c r="AF737" i="3"/>
  <c r="AE737" i="3"/>
  <c r="AD737" i="3"/>
  <c r="AC737" i="3"/>
  <c r="AB737" i="3"/>
  <c r="AA737" i="3"/>
  <c r="Z737" i="3"/>
  <c r="Y737" i="3"/>
  <c r="X737" i="3"/>
  <c r="W737" i="3"/>
  <c r="V737" i="3"/>
  <c r="U737" i="3"/>
  <c r="T737" i="3"/>
  <c r="S737" i="3"/>
  <c r="R737" i="3"/>
  <c r="T735" i="3"/>
  <c r="U735" i="3" s="1"/>
  <c r="V735" i="3" s="1"/>
  <c r="W735" i="3" s="1"/>
  <c r="X735" i="3" s="1"/>
  <c r="Y735" i="3" s="1"/>
  <c r="Z735" i="3" s="1"/>
  <c r="AA735" i="3" s="1"/>
  <c r="AB735" i="3" s="1"/>
  <c r="AC735" i="3" s="1"/>
  <c r="AD735" i="3" s="1"/>
  <c r="AE735" i="3" s="1"/>
  <c r="AF735" i="3" s="1"/>
  <c r="AG735" i="3" s="1"/>
  <c r="AH735" i="3" s="1"/>
  <c r="AI735" i="3" s="1"/>
  <c r="AJ735" i="3" s="1"/>
  <c r="AK735" i="3" s="1"/>
  <c r="AL735" i="3" s="1"/>
  <c r="AM735" i="3" s="1"/>
  <c r="AN735" i="3" s="1"/>
  <c r="AO735" i="3" s="1"/>
  <c r="AP735" i="3" s="1"/>
  <c r="AQ735" i="3" s="1"/>
  <c r="AR735" i="3" s="1"/>
  <c r="AS735" i="3" s="1"/>
  <c r="AT735" i="3" s="1"/>
  <c r="AU735" i="3" s="1"/>
  <c r="AV735" i="3" s="1"/>
  <c r="AW735" i="3" s="1"/>
  <c r="AX735" i="3" s="1"/>
  <c r="AY735" i="3" s="1"/>
  <c r="AZ735" i="3" s="1"/>
  <c r="BA735" i="3" s="1"/>
  <c r="BB735" i="3" s="1"/>
  <c r="BC735" i="3" s="1"/>
  <c r="BD735" i="3" s="1"/>
  <c r="BE735" i="3" s="1"/>
  <c r="BF735" i="3" s="1"/>
  <c r="BG735" i="3" s="1"/>
  <c r="BH735" i="3" s="1"/>
  <c r="BI735" i="3" s="1"/>
  <c r="BJ735" i="3" s="1"/>
  <c r="BK735" i="3" s="1"/>
  <c r="BL735" i="3" s="1"/>
  <c r="BM735" i="3" s="1"/>
  <c r="R735" i="3"/>
  <c r="S735" i="3" s="1"/>
  <c r="R732" i="3"/>
  <c r="S732" i="3" s="1"/>
  <c r="L730" i="3"/>
  <c r="K730" i="3"/>
  <c r="M730" i="3" s="1"/>
  <c r="R728" i="3"/>
  <c r="R725" i="3"/>
  <c r="R727" i="3" s="1"/>
  <c r="CG722" i="3"/>
  <c r="CF722" i="3"/>
  <c r="CE722" i="3"/>
  <c r="CD722" i="3"/>
  <c r="CC722" i="3"/>
  <c r="CB722" i="3"/>
  <c r="CA722" i="3"/>
  <c r="BZ722" i="3"/>
  <c r="BY722" i="3"/>
  <c r="BX722" i="3"/>
  <c r="BW722" i="3"/>
  <c r="BV722" i="3"/>
  <c r="BU722" i="3"/>
  <c r="BT722" i="3"/>
  <c r="BS722" i="3"/>
  <c r="BM720" i="3"/>
  <c r="BL720" i="3"/>
  <c r="BK720" i="3"/>
  <c r="BJ720" i="3"/>
  <c r="BI720" i="3"/>
  <c r="BH720" i="3"/>
  <c r="BG720" i="3"/>
  <c r="BF720" i="3"/>
  <c r="BE720" i="3"/>
  <c r="BD720" i="3"/>
  <c r="BC720" i="3"/>
  <c r="BB720" i="3"/>
  <c r="BA720" i="3"/>
  <c r="AZ720" i="3"/>
  <c r="AY720" i="3"/>
  <c r="AX720" i="3"/>
  <c r="AW720" i="3"/>
  <c r="AV720" i="3"/>
  <c r="AU720" i="3"/>
  <c r="AT720" i="3"/>
  <c r="AS720" i="3"/>
  <c r="AR720" i="3"/>
  <c r="AQ720" i="3"/>
  <c r="AP720" i="3"/>
  <c r="AO720" i="3"/>
  <c r="AN720" i="3"/>
  <c r="AM720" i="3"/>
  <c r="AL720" i="3"/>
  <c r="AK720" i="3"/>
  <c r="AJ720" i="3"/>
  <c r="AI720" i="3"/>
  <c r="AH720" i="3"/>
  <c r="AG720" i="3"/>
  <c r="AF720" i="3"/>
  <c r="AE720" i="3"/>
  <c r="AD720" i="3"/>
  <c r="AC720" i="3"/>
  <c r="AB720" i="3"/>
  <c r="AA720" i="3"/>
  <c r="Z720" i="3"/>
  <c r="Y720" i="3"/>
  <c r="X720" i="3"/>
  <c r="W720" i="3"/>
  <c r="V720" i="3"/>
  <c r="U720" i="3"/>
  <c r="T720" i="3"/>
  <c r="S720" i="3"/>
  <c r="R720" i="3"/>
  <c r="R718" i="3"/>
  <c r="S718" i="3" s="1"/>
  <c r="T718" i="3" s="1"/>
  <c r="U718" i="3" s="1"/>
  <c r="V718" i="3" s="1"/>
  <c r="W718" i="3" s="1"/>
  <c r="X718" i="3" s="1"/>
  <c r="Y718" i="3" s="1"/>
  <c r="Z718" i="3" s="1"/>
  <c r="AA718" i="3" s="1"/>
  <c r="AB718" i="3" s="1"/>
  <c r="AC718" i="3" s="1"/>
  <c r="AD718" i="3" s="1"/>
  <c r="AE718" i="3" s="1"/>
  <c r="AF718" i="3" s="1"/>
  <c r="AG718" i="3" s="1"/>
  <c r="AH718" i="3" s="1"/>
  <c r="AI718" i="3" s="1"/>
  <c r="AJ718" i="3" s="1"/>
  <c r="AK718" i="3" s="1"/>
  <c r="AL718" i="3" s="1"/>
  <c r="AM718" i="3" s="1"/>
  <c r="AN718" i="3" s="1"/>
  <c r="AO718" i="3" s="1"/>
  <c r="AP718" i="3" s="1"/>
  <c r="AQ718" i="3" s="1"/>
  <c r="AR718" i="3" s="1"/>
  <c r="AS718" i="3" s="1"/>
  <c r="AT718" i="3" s="1"/>
  <c r="AU718" i="3" s="1"/>
  <c r="AV718" i="3" s="1"/>
  <c r="AW718" i="3" s="1"/>
  <c r="AX718" i="3" s="1"/>
  <c r="AY718" i="3" s="1"/>
  <c r="AZ718" i="3" s="1"/>
  <c r="BA718" i="3" s="1"/>
  <c r="BB718" i="3" s="1"/>
  <c r="BC718" i="3" s="1"/>
  <c r="BD718" i="3" s="1"/>
  <c r="BE718" i="3" s="1"/>
  <c r="BF718" i="3" s="1"/>
  <c r="BG718" i="3" s="1"/>
  <c r="BH718" i="3" s="1"/>
  <c r="BI718" i="3" s="1"/>
  <c r="BJ718" i="3" s="1"/>
  <c r="BK718" i="3" s="1"/>
  <c r="BL718" i="3" s="1"/>
  <c r="BM718" i="3" s="1"/>
  <c r="R715" i="3"/>
  <c r="L713" i="3"/>
  <c r="K713" i="3"/>
  <c r="R711" i="3"/>
  <c r="R708" i="3"/>
  <c r="R710" i="3" s="1"/>
  <c r="CG705" i="3"/>
  <c r="CF705" i="3"/>
  <c r="CE705" i="3"/>
  <c r="CD705" i="3"/>
  <c r="CC705" i="3"/>
  <c r="CB705" i="3"/>
  <c r="CA705" i="3"/>
  <c r="BZ705" i="3"/>
  <c r="BY705" i="3"/>
  <c r="BX705" i="3"/>
  <c r="BW705" i="3"/>
  <c r="BV705" i="3"/>
  <c r="BU705" i="3"/>
  <c r="BT705" i="3"/>
  <c r="BS705" i="3"/>
  <c r="BM703" i="3"/>
  <c r="BL703" i="3"/>
  <c r="BK703" i="3"/>
  <c r="BJ703" i="3"/>
  <c r="BI703" i="3"/>
  <c r="BH703" i="3"/>
  <c r="BG703" i="3"/>
  <c r="BF703" i="3"/>
  <c r="BE703" i="3"/>
  <c r="BD703" i="3"/>
  <c r="BC703" i="3"/>
  <c r="BB703" i="3"/>
  <c r="BA703" i="3"/>
  <c r="AZ703" i="3"/>
  <c r="AY703" i="3"/>
  <c r="AX703" i="3"/>
  <c r="AW703" i="3"/>
  <c r="AV703" i="3"/>
  <c r="AU703" i="3"/>
  <c r="AT703" i="3"/>
  <c r="AS703" i="3"/>
  <c r="AR703" i="3"/>
  <c r="AQ703" i="3"/>
  <c r="AP703" i="3"/>
  <c r="AO703" i="3"/>
  <c r="AN703" i="3"/>
  <c r="AM703" i="3"/>
  <c r="AL703" i="3"/>
  <c r="AK703" i="3"/>
  <c r="AJ703" i="3"/>
  <c r="AI703" i="3"/>
  <c r="AH703" i="3"/>
  <c r="AG703" i="3"/>
  <c r="AF703" i="3"/>
  <c r="AE703" i="3"/>
  <c r="AD703" i="3"/>
  <c r="AC703" i="3"/>
  <c r="AB703" i="3"/>
  <c r="AA703" i="3"/>
  <c r="Z703" i="3"/>
  <c r="Y703" i="3"/>
  <c r="X703" i="3"/>
  <c r="W703" i="3"/>
  <c r="V703" i="3"/>
  <c r="U703" i="3"/>
  <c r="T703" i="3"/>
  <c r="S703" i="3"/>
  <c r="R703" i="3"/>
  <c r="R701" i="3"/>
  <c r="S701" i="3" s="1"/>
  <c r="T701" i="3" s="1"/>
  <c r="U701" i="3" s="1"/>
  <c r="V701" i="3" s="1"/>
  <c r="W701" i="3" s="1"/>
  <c r="X701" i="3" s="1"/>
  <c r="Y701" i="3" s="1"/>
  <c r="Z701" i="3" s="1"/>
  <c r="AA701" i="3" s="1"/>
  <c r="AB701" i="3" s="1"/>
  <c r="AC701" i="3" s="1"/>
  <c r="AD701" i="3" s="1"/>
  <c r="AE701" i="3" s="1"/>
  <c r="AF701" i="3" s="1"/>
  <c r="AG701" i="3" s="1"/>
  <c r="AH701" i="3" s="1"/>
  <c r="AI701" i="3" s="1"/>
  <c r="AJ701" i="3" s="1"/>
  <c r="AK701" i="3" s="1"/>
  <c r="AL701" i="3" s="1"/>
  <c r="AM701" i="3" s="1"/>
  <c r="AN701" i="3" s="1"/>
  <c r="AO701" i="3" s="1"/>
  <c r="AP701" i="3" s="1"/>
  <c r="AQ701" i="3" s="1"/>
  <c r="AR701" i="3" s="1"/>
  <c r="AS701" i="3" s="1"/>
  <c r="AT701" i="3" s="1"/>
  <c r="AU701" i="3" s="1"/>
  <c r="AV701" i="3" s="1"/>
  <c r="AW701" i="3" s="1"/>
  <c r="AX701" i="3" s="1"/>
  <c r="AY701" i="3" s="1"/>
  <c r="AZ701" i="3" s="1"/>
  <c r="BA701" i="3" s="1"/>
  <c r="BB701" i="3" s="1"/>
  <c r="BC701" i="3" s="1"/>
  <c r="BD701" i="3" s="1"/>
  <c r="BE701" i="3" s="1"/>
  <c r="BF701" i="3" s="1"/>
  <c r="BG701" i="3" s="1"/>
  <c r="BH701" i="3" s="1"/>
  <c r="BI701" i="3" s="1"/>
  <c r="BJ701" i="3" s="1"/>
  <c r="BK701" i="3" s="1"/>
  <c r="BL701" i="3" s="1"/>
  <c r="BM701" i="3" s="1"/>
  <c r="R698" i="3"/>
  <c r="R699" i="3" s="1"/>
  <c r="L696" i="3"/>
  <c r="K696" i="3"/>
  <c r="M696" i="3" s="1"/>
  <c r="R694" i="3"/>
  <c r="R691" i="3"/>
  <c r="R693" i="3" s="1"/>
  <c r="CG688" i="3"/>
  <c r="CF688" i="3"/>
  <c r="CE688" i="3"/>
  <c r="CD688" i="3"/>
  <c r="CC688" i="3"/>
  <c r="CB688" i="3"/>
  <c r="CA688" i="3"/>
  <c r="BZ688" i="3"/>
  <c r="BY688" i="3"/>
  <c r="BX688" i="3"/>
  <c r="BW688" i="3"/>
  <c r="BV688" i="3"/>
  <c r="BU688" i="3"/>
  <c r="BT688" i="3"/>
  <c r="BS688" i="3"/>
  <c r="BM686" i="3"/>
  <c r="BL686" i="3"/>
  <c r="BK686" i="3"/>
  <c r="BJ686" i="3"/>
  <c r="BI686" i="3"/>
  <c r="BH686" i="3"/>
  <c r="BG686" i="3"/>
  <c r="BF686" i="3"/>
  <c r="BE686" i="3"/>
  <c r="BD686" i="3"/>
  <c r="BC686" i="3"/>
  <c r="BB686" i="3"/>
  <c r="BA686" i="3"/>
  <c r="AZ686" i="3"/>
  <c r="AY686" i="3"/>
  <c r="AX686" i="3"/>
  <c r="AW686" i="3"/>
  <c r="AV686" i="3"/>
  <c r="AU686" i="3"/>
  <c r="AT686" i="3"/>
  <c r="AS686" i="3"/>
  <c r="AR686" i="3"/>
  <c r="AQ686" i="3"/>
  <c r="AP686" i="3"/>
  <c r="AO686" i="3"/>
  <c r="AN686" i="3"/>
  <c r="AM686" i="3"/>
  <c r="AL686" i="3"/>
  <c r="AK686" i="3"/>
  <c r="AJ686" i="3"/>
  <c r="AI686" i="3"/>
  <c r="AH686" i="3"/>
  <c r="AG686" i="3"/>
  <c r="AF686" i="3"/>
  <c r="AE686" i="3"/>
  <c r="AD686" i="3"/>
  <c r="AC686" i="3"/>
  <c r="AB686" i="3"/>
  <c r="AA686" i="3"/>
  <c r="Z686" i="3"/>
  <c r="Y686" i="3"/>
  <c r="X686" i="3"/>
  <c r="W686" i="3"/>
  <c r="V686" i="3"/>
  <c r="U686" i="3"/>
  <c r="T686" i="3"/>
  <c r="S686" i="3"/>
  <c r="R686" i="3"/>
  <c r="T684" i="3"/>
  <c r="U684" i="3" s="1"/>
  <c r="V684" i="3" s="1"/>
  <c r="W684" i="3" s="1"/>
  <c r="X684" i="3" s="1"/>
  <c r="Y684" i="3" s="1"/>
  <c r="Z684" i="3" s="1"/>
  <c r="AA684" i="3" s="1"/>
  <c r="AB684" i="3" s="1"/>
  <c r="AC684" i="3" s="1"/>
  <c r="AD684" i="3" s="1"/>
  <c r="AE684" i="3" s="1"/>
  <c r="AF684" i="3" s="1"/>
  <c r="AG684" i="3" s="1"/>
  <c r="AH684" i="3" s="1"/>
  <c r="AI684" i="3" s="1"/>
  <c r="AJ684" i="3" s="1"/>
  <c r="AK684" i="3" s="1"/>
  <c r="AL684" i="3" s="1"/>
  <c r="AM684" i="3" s="1"/>
  <c r="AN684" i="3" s="1"/>
  <c r="AO684" i="3" s="1"/>
  <c r="AP684" i="3" s="1"/>
  <c r="AQ684" i="3" s="1"/>
  <c r="AR684" i="3" s="1"/>
  <c r="AS684" i="3" s="1"/>
  <c r="AT684" i="3" s="1"/>
  <c r="AU684" i="3" s="1"/>
  <c r="AV684" i="3" s="1"/>
  <c r="AW684" i="3" s="1"/>
  <c r="AX684" i="3" s="1"/>
  <c r="AY684" i="3" s="1"/>
  <c r="AZ684" i="3" s="1"/>
  <c r="BA684" i="3" s="1"/>
  <c r="BB684" i="3" s="1"/>
  <c r="BC684" i="3" s="1"/>
  <c r="BD684" i="3" s="1"/>
  <c r="BE684" i="3" s="1"/>
  <c r="BF684" i="3" s="1"/>
  <c r="BG684" i="3" s="1"/>
  <c r="BH684" i="3" s="1"/>
  <c r="BI684" i="3" s="1"/>
  <c r="BJ684" i="3" s="1"/>
  <c r="BK684" i="3" s="1"/>
  <c r="BL684" i="3" s="1"/>
  <c r="BM684" i="3" s="1"/>
  <c r="R684" i="3"/>
  <c r="S684" i="3" s="1"/>
  <c r="R681" i="3"/>
  <c r="S681" i="3" s="1"/>
  <c r="S682" i="3" s="1"/>
  <c r="L679" i="3"/>
  <c r="K679" i="3"/>
  <c r="R677" i="3"/>
  <c r="R674" i="3"/>
  <c r="R676" i="3" s="1"/>
  <c r="CG671" i="3"/>
  <c r="CF671" i="3"/>
  <c r="CE671" i="3"/>
  <c r="CD671" i="3"/>
  <c r="CC671" i="3"/>
  <c r="CB671" i="3"/>
  <c r="CA671" i="3"/>
  <c r="BZ671" i="3"/>
  <c r="BY671" i="3"/>
  <c r="BX671" i="3"/>
  <c r="BW671" i="3"/>
  <c r="BV671" i="3"/>
  <c r="BU671" i="3"/>
  <c r="BT671" i="3"/>
  <c r="BS671" i="3"/>
  <c r="BM669" i="3"/>
  <c r="BL669" i="3"/>
  <c r="BK669" i="3"/>
  <c r="BJ669" i="3"/>
  <c r="BI669" i="3"/>
  <c r="BH669" i="3"/>
  <c r="BG669" i="3"/>
  <c r="BF669" i="3"/>
  <c r="BE669" i="3"/>
  <c r="BD669" i="3"/>
  <c r="BC669" i="3"/>
  <c r="BB669" i="3"/>
  <c r="BA669" i="3"/>
  <c r="AZ669" i="3"/>
  <c r="AY669" i="3"/>
  <c r="AX669" i="3"/>
  <c r="AW669" i="3"/>
  <c r="AV669" i="3"/>
  <c r="AU669" i="3"/>
  <c r="AT669" i="3"/>
  <c r="AS669" i="3"/>
  <c r="AR669" i="3"/>
  <c r="AQ669" i="3"/>
  <c r="AP669" i="3"/>
  <c r="AO669" i="3"/>
  <c r="AN669" i="3"/>
  <c r="AM669" i="3"/>
  <c r="AL669" i="3"/>
  <c r="AK669" i="3"/>
  <c r="AJ669" i="3"/>
  <c r="AI669" i="3"/>
  <c r="AH669" i="3"/>
  <c r="AG669" i="3"/>
  <c r="AF669" i="3"/>
  <c r="AE669" i="3"/>
  <c r="AD669" i="3"/>
  <c r="AC669" i="3"/>
  <c r="AB669" i="3"/>
  <c r="AA669" i="3"/>
  <c r="Z669" i="3"/>
  <c r="Y669" i="3"/>
  <c r="X669" i="3"/>
  <c r="W669" i="3"/>
  <c r="V669" i="3"/>
  <c r="U669" i="3"/>
  <c r="T669" i="3"/>
  <c r="S669" i="3"/>
  <c r="R669" i="3"/>
  <c r="T667" i="3"/>
  <c r="U667" i="3" s="1"/>
  <c r="V667" i="3" s="1"/>
  <c r="W667" i="3" s="1"/>
  <c r="X667" i="3" s="1"/>
  <c r="Y667" i="3" s="1"/>
  <c r="Z667" i="3" s="1"/>
  <c r="AA667" i="3" s="1"/>
  <c r="AB667" i="3" s="1"/>
  <c r="AC667" i="3" s="1"/>
  <c r="AD667" i="3" s="1"/>
  <c r="AE667" i="3" s="1"/>
  <c r="AF667" i="3" s="1"/>
  <c r="AG667" i="3" s="1"/>
  <c r="AH667" i="3" s="1"/>
  <c r="AI667" i="3" s="1"/>
  <c r="AJ667" i="3" s="1"/>
  <c r="AK667" i="3" s="1"/>
  <c r="AL667" i="3" s="1"/>
  <c r="AM667" i="3" s="1"/>
  <c r="AN667" i="3" s="1"/>
  <c r="AO667" i="3" s="1"/>
  <c r="AP667" i="3" s="1"/>
  <c r="AQ667" i="3" s="1"/>
  <c r="AR667" i="3" s="1"/>
  <c r="AS667" i="3" s="1"/>
  <c r="AT667" i="3" s="1"/>
  <c r="AU667" i="3" s="1"/>
  <c r="AV667" i="3" s="1"/>
  <c r="AW667" i="3" s="1"/>
  <c r="AX667" i="3" s="1"/>
  <c r="AY667" i="3" s="1"/>
  <c r="AZ667" i="3" s="1"/>
  <c r="BA667" i="3" s="1"/>
  <c r="BB667" i="3" s="1"/>
  <c r="BC667" i="3" s="1"/>
  <c r="BD667" i="3" s="1"/>
  <c r="BE667" i="3" s="1"/>
  <c r="BF667" i="3" s="1"/>
  <c r="BG667" i="3" s="1"/>
  <c r="BH667" i="3" s="1"/>
  <c r="BI667" i="3" s="1"/>
  <c r="BJ667" i="3" s="1"/>
  <c r="BK667" i="3" s="1"/>
  <c r="BL667" i="3" s="1"/>
  <c r="BM667" i="3" s="1"/>
  <c r="R667" i="3"/>
  <c r="S667" i="3" s="1"/>
  <c r="R664" i="3"/>
  <c r="S664" i="3" s="1"/>
  <c r="S665" i="3" s="1"/>
  <c r="L662" i="3"/>
  <c r="K662" i="3"/>
  <c r="R660" i="3"/>
  <c r="R657" i="3"/>
  <c r="R659" i="3" s="1"/>
  <c r="CG654" i="3"/>
  <c r="CF654" i="3"/>
  <c r="CE654" i="3"/>
  <c r="CD654" i="3"/>
  <c r="CC654" i="3"/>
  <c r="CB654" i="3"/>
  <c r="CA654" i="3"/>
  <c r="BZ654" i="3"/>
  <c r="BY654" i="3"/>
  <c r="BX654" i="3"/>
  <c r="BW654" i="3"/>
  <c r="BV654" i="3"/>
  <c r="BU654" i="3"/>
  <c r="BT654" i="3"/>
  <c r="BS654" i="3"/>
  <c r="BM652" i="3"/>
  <c r="BL652" i="3"/>
  <c r="BK652" i="3"/>
  <c r="BJ652" i="3"/>
  <c r="BI652" i="3"/>
  <c r="BH652" i="3"/>
  <c r="BG652" i="3"/>
  <c r="BF652" i="3"/>
  <c r="BE652" i="3"/>
  <c r="BD652" i="3"/>
  <c r="BC652" i="3"/>
  <c r="BB652" i="3"/>
  <c r="BA652" i="3"/>
  <c r="AZ652" i="3"/>
  <c r="AY652" i="3"/>
  <c r="AX652" i="3"/>
  <c r="AW652" i="3"/>
  <c r="AV652" i="3"/>
  <c r="AU652" i="3"/>
  <c r="AT652" i="3"/>
  <c r="AS652" i="3"/>
  <c r="AR652" i="3"/>
  <c r="AQ652" i="3"/>
  <c r="AP652" i="3"/>
  <c r="AO652" i="3"/>
  <c r="AN652" i="3"/>
  <c r="AM652" i="3"/>
  <c r="AL652" i="3"/>
  <c r="AK652" i="3"/>
  <c r="AJ652" i="3"/>
  <c r="AI652" i="3"/>
  <c r="AH652" i="3"/>
  <c r="AG652" i="3"/>
  <c r="AF652" i="3"/>
  <c r="AE652" i="3"/>
  <c r="AD652" i="3"/>
  <c r="AC652" i="3"/>
  <c r="AB652" i="3"/>
  <c r="AA652" i="3"/>
  <c r="Z652" i="3"/>
  <c r="Y652" i="3"/>
  <c r="X652" i="3"/>
  <c r="W652" i="3"/>
  <c r="V652" i="3"/>
  <c r="U652" i="3"/>
  <c r="T652" i="3"/>
  <c r="S652" i="3"/>
  <c r="R652" i="3"/>
  <c r="R650" i="3"/>
  <c r="S650" i="3" s="1"/>
  <c r="T650" i="3" s="1"/>
  <c r="U650" i="3" s="1"/>
  <c r="V650" i="3" s="1"/>
  <c r="W650" i="3" s="1"/>
  <c r="X650" i="3" s="1"/>
  <c r="Y650" i="3" s="1"/>
  <c r="Z650" i="3" s="1"/>
  <c r="AA650" i="3" s="1"/>
  <c r="AB650" i="3" s="1"/>
  <c r="AC650" i="3" s="1"/>
  <c r="AD650" i="3" s="1"/>
  <c r="AE650" i="3" s="1"/>
  <c r="AF650" i="3" s="1"/>
  <c r="AG650" i="3" s="1"/>
  <c r="AH650" i="3" s="1"/>
  <c r="AI650" i="3" s="1"/>
  <c r="AJ650" i="3" s="1"/>
  <c r="AK650" i="3" s="1"/>
  <c r="AL650" i="3" s="1"/>
  <c r="AM650" i="3" s="1"/>
  <c r="AN650" i="3" s="1"/>
  <c r="AO650" i="3" s="1"/>
  <c r="AP650" i="3" s="1"/>
  <c r="AQ650" i="3" s="1"/>
  <c r="AR650" i="3" s="1"/>
  <c r="AS650" i="3" s="1"/>
  <c r="AT650" i="3" s="1"/>
  <c r="AU650" i="3" s="1"/>
  <c r="AV650" i="3" s="1"/>
  <c r="AW650" i="3" s="1"/>
  <c r="AX650" i="3" s="1"/>
  <c r="AY650" i="3" s="1"/>
  <c r="AZ650" i="3" s="1"/>
  <c r="BA650" i="3" s="1"/>
  <c r="BB650" i="3" s="1"/>
  <c r="BC650" i="3" s="1"/>
  <c r="BD650" i="3" s="1"/>
  <c r="BE650" i="3" s="1"/>
  <c r="BF650" i="3" s="1"/>
  <c r="BG650" i="3" s="1"/>
  <c r="BH650" i="3" s="1"/>
  <c r="BI650" i="3" s="1"/>
  <c r="BJ650" i="3" s="1"/>
  <c r="BK650" i="3" s="1"/>
  <c r="BL650" i="3" s="1"/>
  <c r="BM650" i="3" s="1"/>
  <c r="R647" i="3"/>
  <c r="S647" i="3" s="1"/>
  <c r="L645" i="3"/>
  <c r="K645" i="3"/>
  <c r="R643" i="3"/>
  <c r="R640" i="3"/>
  <c r="R642" i="3" s="1"/>
  <c r="CG637" i="3"/>
  <c r="CF637" i="3"/>
  <c r="CE637" i="3"/>
  <c r="CD637" i="3"/>
  <c r="CC637" i="3"/>
  <c r="CB637" i="3"/>
  <c r="CA637" i="3"/>
  <c r="BZ637" i="3"/>
  <c r="BY637" i="3"/>
  <c r="BX637" i="3"/>
  <c r="BW637" i="3"/>
  <c r="BV637" i="3"/>
  <c r="BU637" i="3"/>
  <c r="BT637" i="3"/>
  <c r="BS637" i="3"/>
  <c r="BM635" i="3"/>
  <c r="BL635" i="3"/>
  <c r="BK635" i="3"/>
  <c r="BJ635" i="3"/>
  <c r="BI635" i="3"/>
  <c r="BH635" i="3"/>
  <c r="BG635" i="3"/>
  <c r="BF635" i="3"/>
  <c r="BE635" i="3"/>
  <c r="BD635" i="3"/>
  <c r="BC635" i="3"/>
  <c r="BB635" i="3"/>
  <c r="BA635" i="3"/>
  <c r="AZ635" i="3"/>
  <c r="AY635" i="3"/>
  <c r="AX635" i="3"/>
  <c r="AW635" i="3"/>
  <c r="AV635" i="3"/>
  <c r="AU635" i="3"/>
  <c r="AT635" i="3"/>
  <c r="AS635" i="3"/>
  <c r="AR635" i="3"/>
  <c r="AQ635" i="3"/>
  <c r="AP635" i="3"/>
  <c r="AO635" i="3"/>
  <c r="AN635" i="3"/>
  <c r="AM635" i="3"/>
  <c r="AL635" i="3"/>
  <c r="AK635" i="3"/>
  <c r="AJ635" i="3"/>
  <c r="AI635" i="3"/>
  <c r="AH635" i="3"/>
  <c r="AG635" i="3"/>
  <c r="AF635" i="3"/>
  <c r="AE635" i="3"/>
  <c r="AD635" i="3"/>
  <c r="AC635" i="3"/>
  <c r="AB635" i="3"/>
  <c r="AA635" i="3"/>
  <c r="Z635" i="3"/>
  <c r="Y635" i="3"/>
  <c r="X635" i="3"/>
  <c r="W635" i="3"/>
  <c r="V635" i="3"/>
  <c r="U635" i="3"/>
  <c r="T635" i="3"/>
  <c r="S635" i="3"/>
  <c r="R635" i="3"/>
  <c r="R633" i="3"/>
  <c r="S633" i="3" s="1"/>
  <c r="T633" i="3" s="1"/>
  <c r="U633" i="3" s="1"/>
  <c r="V633" i="3" s="1"/>
  <c r="W633" i="3" s="1"/>
  <c r="X633" i="3" s="1"/>
  <c r="Y633" i="3" s="1"/>
  <c r="Z633" i="3" s="1"/>
  <c r="AA633" i="3" s="1"/>
  <c r="AB633" i="3" s="1"/>
  <c r="AC633" i="3" s="1"/>
  <c r="AD633" i="3" s="1"/>
  <c r="AE633" i="3" s="1"/>
  <c r="AF633" i="3" s="1"/>
  <c r="AG633" i="3" s="1"/>
  <c r="AH633" i="3" s="1"/>
  <c r="AI633" i="3" s="1"/>
  <c r="AJ633" i="3" s="1"/>
  <c r="AK633" i="3" s="1"/>
  <c r="AL633" i="3" s="1"/>
  <c r="AM633" i="3" s="1"/>
  <c r="AN633" i="3" s="1"/>
  <c r="AO633" i="3" s="1"/>
  <c r="AP633" i="3" s="1"/>
  <c r="AQ633" i="3" s="1"/>
  <c r="AR633" i="3" s="1"/>
  <c r="AS633" i="3" s="1"/>
  <c r="AT633" i="3" s="1"/>
  <c r="AU633" i="3" s="1"/>
  <c r="AV633" i="3" s="1"/>
  <c r="AW633" i="3" s="1"/>
  <c r="AX633" i="3" s="1"/>
  <c r="AY633" i="3" s="1"/>
  <c r="AZ633" i="3" s="1"/>
  <c r="BA633" i="3" s="1"/>
  <c r="BB633" i="3" s="1"/>
  <c r="BC633" i="3" s="1"/>
  <c r="BD633" i="3" s="1"/>
  <c r="BE633" i="3" s="1"/>
  <c r="BF633" i="3" s="1"/>
  <c r="BG633" i="3" s="1"/>
  <c r="BH633" i="3" s="1"/>
  <c r="BI633" i="3" s="1"/>
  <c r="BJ633" i="3" s="1"/>
  <c r="BK633" i="3" s="1"/>
  <c r="BL633" i="3" s="1"/>
  <c r="BM633" i="3" s="1"/>
  <c r="R630" i="3"/>
  <c r="R631" i="3" s="1"/>
  <c r="L628" i="3"/>
  <c r="K628" i="3"/>
  <c r="R626" i="3"/>
  <c r="R623" i="3"/>
  <c r="S623" i="3" s="1"/>
  <c r="CG620" i="3"/>
  <c r="CF620" i="3"/>
  <c r="CE620" i="3"/>
  <c r="CD620" i="3"/>
  <c r="CC620" i="3"/>
  <c r="CB620" i="3"/>
  <c r="CA620" i="3"/>
  <c r="BZ620" i="3"/>
  <c r="BY620" i="3"/>
  <c r="BX620" i="3"/>
  <c r="BW620" i="3"/>
  <c r="BV620" i="3"/>
  <c r="BU620" i="3"/>
  <c r="BT620" i="3"/>
  <c r="BS620" i="3"/>
  <c r="BM618" i="3"/>
  <c r="BL618" i="3"/>
  <c r="BK618" i="3"/>
  <c r="BJ618" i="3"/>
  <c r="BI618" i="3"/>
  <c r="BH618" i="3"/>
  <c r="BG618" i="3"/>
  <c r="BF618" i="3"/>
  <c r="BE618" i="3"/>
  <c r="BD618" i="3"/>
  <c r="BC618" i="3"/>
  <c r="BB618" i="3"/>
  <c r="BA618" i="3"/>
  <c r="AZ618" i="3"/>
  <c r="AY618" i="3"/>
  <c r="AX618" i="3"/>
  <c r="AW618" i="3"/>
  <c r="AV618" i="3"/>
  <c r="AU618" i="3"/>
  <c r="AT618" i="3"/>
  <c r="AS618" i="3"/>
  <c r="AR618" i="3"/>
  <c r="AQ618" i="3"/>
  <c r="AP618" i="3"/>
  <c r="AO618" i="3"/>
  <c r="AN618" i="3"/>
  <c r="AM618" i="3"/>
  <c r="AL618" i="3"/>
  <c r="AK618" i="3"/>
  <c r="AJ618" i="3"/>
  <c r="AI618" i="3"/>
  <c r="AH618" i="3"/>
  <c r="AG618" i="3"/>
  <c r="AF618" i="3"/>
  <c r="AE618" i="3"/>
  <c r="AD618" i="3"/>
  <c r="AC618" i="3"/>
  <c r="AB618" i="3"/>
  <c r="AA618" i="3"/>
  <c r="Z618" i="3"/>
  <c r="Y618" i="3"/>
  <c r="X618" i="3"/>
  <c r="W618" i="3"/>
  <c r="V618" i="3"/>
  <c r="U618" i="3"/>
  <c r="T618" i="3"/>
  <c r="S618" i="3"/>
  <c r="R618" i="3"/>
  <c r="R616" i="3"/>
  <c r="S616" i="3" s="1"/>
  <c r="T616" i="3" s="1"/>
  <c r="U616" i="3" s="1"/>
  <c r="V616" i="3" s="1"/>
  <c r="W616" i="3" s="1"/>
  <c r="X616" i="3" s="1"/>
  <c r="Y616" i="3" s="1"/>
  <c r="Z616" i="3" s="1"/>
  <c r="AA616" i="3" s="1"/>
  <c r="AB616" i="3" s="1"/>
  <c r="AC616" i="3" s="1"/>
  <c r="AD616" i="3" s="1"/>
  <c r="AE616" i="3" s="1"/>
  <c r="AF616" i="3" s="1"/>
  <c r="AG616" i="3" s="1"/>
  <c r="AH616" i="3" s="1"/>
  <c r="AI616" i="3" s="1"/>
  <c r="AJ616" i="3" s="1"/>
  <c r="AK616" i="3" s="1"/>
  <c r="AL616" i="3" s="1"/>
  <c r="AM616" i="3" s="1"/>
  <c r="AN616" i="3" s="1"/>
  <c r="AO616" i="3" s="1"/>
  <c r="AP616" i="3" s="1"/>
  <c r="AQ616" i="3" s="1"/>
  <c r="AR616" i="3" s="1"/>
  <c r="AS616" i="3" s="1"/>
  <c r="AT616" i="3" s="1"/>
  <c r="AU616" i="3" s="1"/>
  <c r="AV616" i="3" s="1"/>
  <c r="AW616" i="3" s="1"/>
  <c r="AX616" i="3" s="1"/>
  <c r="AY616" i="3" s="1"/>
  <c r="AZ616" i="3" s="1"/>
  <c r="BA616" i="3" s="1"/>
  <c r="BB616" i="3" s="1"/>
  <c r="BC616" i="3" s="1"/>
  <c r="BD616" i="3" s="1"/>
  <c r="BE616" i="3" s="1"/>
  <c r="BF616" i="3" s="1"/>
  <c r="BG616" i="3" s="1"/>
  <c r="BH616" i="3" s="1"/>
  <c r="BI616" i="3" s="1"/>
  <c r="BJ616" i="3" s="1"/>
  <c r="BK616" i="3" s="1"/>
  <c r="BL616" i="3" s="1"/>
  <c r="BM616" i="3" s="1"/>
  <c r="R613" i="3"/>
  <c r="S613" i="3" s="1"/>
  <c r="L611" i="3"/>
  <c r="K611" i="3"/>
  <c r="R609" i="3"/>
  <c r="R606" i="3"/>
  <c r="S606" i="3" s="1"/>
  <c r="CG603" i="3"/>
  <c r="CF603" i="3"/>
  <c r="CE603" i="3"/>
  <c r="CD603" i="3"/>
  <c r="CC603" i="3"/>
  <c r="CB603" i="3"/>
  <c r="CA603" i="3"/>
  <c r="BZ603" i="3"/>
  <c r="BY603" i="3"/>
  <c r="BX603" i="3"/>
  <c r="BW603" i="3"/>
  <c r="BV603" i="3"/>
  <c r="BU603" i="3"/>
  <c r="BT603" i="3"/>
  <c r="BS603" i="3"/>
  <c r="BM601" i="3"/>
  <c r="BL601" i="3"/>
  <c r="BK601" i="3"/>
  <c r="BJ601" i="3"/>
  <c r="BI601" i="3"/>
  <c r="BH601" i="3"/>
  <c r="BG601" i="3"/>
  <c r="BF601" i="3"/>
  <c r="BE601" i="3"/>
  <c r="BD601" i="3"/>
  <c r="BC601" i="3"/>
  <c r="BB601" i="3"/>
  <c r="BA601" i="3"/>
  <c r="AZ601" i="3"/>
  <c r="AY601" i="3"/>
  <c r="AX601" i="3"/>
  <c r="AW601" i="3"/>
  <c r="AV601" i="3"/>
  <c r="AU601" i="3"/>
  <c r="AT601" i="3"/>
  <c r="AS601" i="3"/>
  <c r="AR601" i="3"/>
  <c r="AQ601" i="3"/>
  <c r="AP601" i="3"/>
  <c r="AO601" i="3"/>
  <c r="AN601" i="3"/>
  <c r="AM601" i="3"/>
  <c r="AL601" i="3"/>
  <c r="AK601" i="3"/>
  <c r="AJ601" i="3"/>
  <c r="AI601" i="3"/>
  <c r="AH601" i="3"/>
  <c r="AG601" i="3"/>
  <c r="AF601" i="3"/>
  <c r="AE601" i="3"/>
  <c r="AD601" i="3"/>
  <c r="AC601" i="3"/>
  <c r="AB601" i="3"/>
  <c r="AA601" i="3"/>
  <c r="Z601" i="3"/>
  <c r="Y601" i="3"/>
  <c r="X601" i="3"/>
  <c r="W601" i="3"/>
  <c r="V601" i="3"/>
  <c r="U601" i="3"/>
  <c r="T601" i="3"/>
  <c r="S601" i="3"/>
  <c r="R601" i="3"/>
  <c r="R599" i="3"/>
  <c r="S599" i="3" s="1"/>
  <c r="T599" i="3" s="1"/>
  <c r="U599" i="3" s="1"/>
  <c r="V599" i="3" s="1"/>
  <c r="W599" i="3" s="1"/>
  <c r="X599" i="3" s="1"/>
  <c r="Y599" i="3" s="1"/>
  <c r="Z599" i="3" s="1"/>
  <c r="AA599" i="3" s="1"/>
  <c r="AB599" i="3" s="1"/>
  <c r="AC599" i="3" s="1"/>
  <c r="AD599" i="3" s="1"/>
  <c r="AE599" i="3" s="1"/>
  <c r="AF599" i="3" s="1"/>
  <c r="AG599" i="3" s="1"/>
  <c r="AH599" i="3" s="1"/>
  <c r="AI599" i="3" s="1"/>
  <c r="AJ599" i="3" s="1"/>
  <c r="AK599" i="3" s="1"/>
  <c r="AL599" i="3" s="1"/>
  <c r="AM599" i="3" s="1"/>
  <c r="AN599" i="3" s="1"/>
  <c r="AO599" i="3" s="1"/>
  <c r="AP599" i="3" s="1"/>
  <c r="AQ599" i="3" s="1"/>
  <c r="AR599" i="3" s="1"/>
  <c r="AS599" i="3" s="1"/>
  <c r="AT599" i="3" s="1"/>
  <c r="AU599" i="3" s="1"/>
  <c r="AV599" i="3" s="1"/>
  <c r="AW599" i="3" s="1"/>
  <c r="AX599" i="3" s="1"/>
  <c r="AY599" i="3" s="1"/>
  <c r="AZ599" i="3" s="1"/>
  <c r="BA599" i="3" s="1"/>
  <c r="BB599" i="3" s="1"/>
  <c r="BC599" i="3" s="1"/>
  <c r="BD599" i="3" s="1"/>
  <c r="BE599" i="3" s="1"/>
  <c r="BF599" i="3" s="1"/>
  <c r="BG599" i="3" s="1"/>
  <c r="BH599" i="3" s="1"/>
  <c r="BI599" i="3" s="1"/>
  <c r="BJ599" i="3" s="1"/>
  <c r="BK599" i="3" s="1"/>
  <c r="BL599" i="3" s="1"/>
  <c r="BM599" i="3" s="1"/>
  <c r="R596" i="3"/>
  <c r="S596" i="3" s="1"/>
  <c r="L594" i="3"/>
  <c r="K594" i="3"/>
  <c r="R592" i="3"/>
  <c r="R589" i="3"/>
  <c r="CG586" i="3"/>
  <c r="CF586" i="3"/>
  <c r="CE586" i="3"/>
  <c r="CD586" i="3"/>
  <c r="CC586" i="3"/>
  <c r="CB586" i="3"/>
  <c r="CA586" i="3"/>
  <c r="BZ586" i="3"/>
  <c r="BY586" i="3"/>
  <c r="BX586" i="3"/>
  <c r="BW586" i="3"/>
  <c r="BV586" i="3"/>
  <c r="BU586" i="3"/>
  <c r="BT586" i="3"/>
  <c r="BS586" i="3"/>
  <c r="BM584" i="3"/>
  <c r="BL584" i="3"/>
  <c r="BK584" i="3"/>
  <c r="BJ584" i="3"/>
  <c r="BI584" i="3"/>
  <c r="BH584" i="3"/>
  <c r="BG584" i="3"/>
  <c r="BF584" i="3"/>
  <c r="BE584" i="3"/>
  <c r="BD584" i="3"/>
  <c r="BC584" i="3"/>
  <c r="BB584" i="3"/>
  <c r="BA584" i="3"/>
  <c r="AZ584" i="3"/>
  <c r="AY584" i="3"/>
  <c r="AX584" i="3"/>
  <c r="AW584" i="3"/>
  <c r="AV584" i="3"/>
  <c r="AU584" i="3"/>
  <c r="AT584" i="3"/>
  <c r="AS584" i="3"/>
  <c r="AR584" i="3"/>
  <c r="AQ584" i="3"/>
  <c r="AP584" i="3"/>
  <c r="AO584" i="3"/>
  <c r="AN584" i="3"/>
  <c r="AM584" i="3"/>
  <c r="AL584" i="3"/>
  <c r="AK584" i="3"/>
  <c r="AJ584" i="3"/>
  <c r="AI584" i="3"/>
  <c r="AH584" i="3"/>
  <c r="AG584" i="3"/>
  <c r="AF584" i="3"/>
  <c r="AE584" i="3"/>
  <c r="AD584" i="3"/>
  <c r="AC584" i="3"/>
  <c r="AB584" i="3"/>
  <c r="AA584" i="3"/>
  <c r="Z584" i="3"/>
  <c r="Y584" i="3"/>
  <c r="X584" i="3"/>
  <c r="W584" i="3"/>
  <c r="V584" i="3"/>
  <c r="U584" i="3"/>
  <c r="T584" i="3"/>
  <c r="S584" i="3"/>
  <c r="R584" i="3"/>
  <c r="R582" i="3"/>
  <c r="S582" i="3" s="1"/>
  <c r="T582" i="3" s="1"/>
  <c r="U582" i="3" s="1"/>
  <c r="V582" i="3" s="1"/>
  <c r="W582" i="3" s="1"/>
  <c r="X582" i="3" s="1"/>
  <c r="Y582" i="3" s="1"/>
  <c r="Z582" i="3" s="1"/>
  <c r="AA582" i="3" s="1"/>
  <c r="AB582" i="3" s="1"/>
  <c r="AC582" i="3" s="1"/>
  <c r="AD582" i="3" s="1"/>
  <c r="AE582" i="3" s="1"/>
  <c r="AF582" i="3" s="1"/>
  <c r="AG582" i="3" s="1"/>
  <c r="AH582" i="3" s="1"/>
  <c r="AI582" i="3" s="1"/>
  <c r="AJ582" i="3" s="1"/>
  <c r="AK582" i="3" s="1"/>
  <c r="AL582" i="3" s="1"/>
  <c r="AM582" i="3" s="1"/>
  <c r="AN582" i="3" s="1"/>
  <c r="AO582" i="3" s="1"/>
  <c r="AP582" i="3" s="1"/>
  <c r="AQ582" i="3" s="1"/>
  <c r="AR582" i="3" s="1"/>
  <c r="AS582" i="3" s="1"/>
  <c r="AT582" i="3" s="1"/>
  <c r="AU582" i="3" s="1"/>
  <c r="AV582" i="3" s="1"/>
  <c r="AW582" i="3" s="1"/>
  <c r="AX582" i="3" s="1"/>
  <c r="AY582" i="3" s="1"/>
  <c r="AZ582" i="3" s="1"/>
  <c r="BA582" i="3" s="1"/>
  <c r="BB582" i="3" s="1"/>
  <c r="BC582" i="3" s="1"/>
  <c r="BD582" i="3" s="1"/>
  <c r="BE582" i="3" s="1"/>
  <c r="BF582" i="3" s="1"/>
  <c r="BG582" i="3" s="1"/>
  <c r="BH582" i="3" s="1"/>
  <c r="BI582" i="3" s="1"/>
  <c r="BJ582" i="3" s="1"/>
  <c r="BK582" i="3" s="1"/>
  <c r="BL582" i="3" s="1"/>
  <c r="BM582" i="3" s="1"/>
  <c r="R579" i="3"/>
  <c r="S579" i="3" s="1"/>
  <c r="L577" i="3"/>
  <c r="K577" i="3"/>
  <c r="M577" i="3" s="1"/>
  <c r="N577" i="3" s="1"/>
  <c r="R575" i="3"/>
  <c r="R572" i="3"/>
  <c r="S572" i="3" s="1"/>
  <c r="CG569" i="3"/>
  <c r="CF569" i="3"/>
  <c r="CE569" i="3"/>
  <c r="CD569" i="3"/>
  <c r="CC569" i="3"/>
  <c r="CB569" i="3"/>
  <c r="CA569" i="3"/>
  <c r="BZ569" i="3"/>
  <c r="BY569" i="3"/>
  <c r="BX569" i="3"/>
  <c r="BW569" i="3"/>
  <c r="BV569" i="3"/>
  <c r="BU569" i="3"/>
  <c r="BT569" i="3"/>
  <c r="BS569" i="3"/>
  <c r="BM567" i="3"/>
  <c r="BL567" i="3"/>
  <c r="BK567" i="3"/>
  <c r="BJ567" i="3"/>
  <c r="BI567" i="3"/>
  <c r="BH567" i="3"/>
  <c r="BG567" i="3"/>
  <c r="BF567" i="3"/>
  <c r="BE567" i="3"/>
  <c r="BD567" i="3"/>
  <c r="BC567" i="3"/>
  <c r="BB567" i="3"/>
  <c r="BA567" i="3"/>
  <c r="AZ567" i="3"/>
  <c r="AY567" i="3"/>
  <c r="AX567" i="3"/>
  <c r="AW567" i="3"/>
  <c r="AV567" i="3"/>
  <c r="AU567" i="3"/>
  <c r="AT567" i="3"/>
  <c r="AS567" i="3"/>
  <c r="AR567" i="3"/>
  <c r="AQ567" i="3"/>
  <c r="AP567" i="3"/>
  <c r="AO567" i="3"/>
  <c r="AN567" i="3"/>
  <c r="AM567" i="3"/>
  <c r="AL567" i="3"/>
  <c r="AK567" i="3"/>
  <c r="AJ567" i="3"/>
  <c r="AI567" i="3"/>
  <c r="AH567" i="3"/>
  <c r="AG567" i="3"/>
  <c r="AF567" i="3"/>
  <c r="AE567" i="3"/>
  <c r="AD567" i="3"/>
  <c r="AC567" i="3"/>
  <c r="AB567" i="3"/>
  <c r="AA567" i="3"/>
  <c r="Z567" i="3"/>
  <c r="Y567" i="3"/>
  <c r="X567" i="3"/>
  <c r="W567" i="3"/>
  <c r="V567" i="3"/>
  <c r="U567" i="3"/>
  <c r="T567" i="3"/>
  <c r="S567" i="3"/>
  <c r="R567" i="3"/>
  <c r="R565" i="3"/>
  <c r="S565" i="3" s="1"/>
  <c r="T565" i="3" s="1"/>
  <c r="U565" i="3" s="1"/>
  <c r="V565" i="3" s="1"/>
  <c r="W565" i="3" s="1"/>
  <c r="X565" i="3" s="1"/>
  <c r="Y565" i="3" s="1"/>
  <c r="Z565" i="3" s="1"/>
  <c r="AA565" i="3" s="1"/>
  <c r="AB565" i="3" s="1"/>
  <c r="AC565" i="3" s="1"/>
  <c r="AD565" i="3" s="1"/>
  <c r="AE565" i="3" s="1"/>
  <c r="AF565" i="3" s="1"/>
  <c r="AG565" i="3" s="1"/>
  <c r="AH565" i="3" s="1"/>
  <c r="AI565" i="3" s="1"/>
  <c r="AJ565" i="3" s="1"/>
  <c r="AK565" i="3" s="1"/>
  <c r="AL565" i="3" s="1"/>
  <c r="AM565" i="3" s="1"/>
  <c r="AN565" i="3" s="1"/>
  <c r="AO565" i="3" s="1"/>
  <c r="AP565" i="3" s="1"/>
  <c r="AQ565" i="3" s="1"/>
  <c r="AR565" i="3" s="1"/>
  <c r="AS565" i="3" s="1"/>
  <c r="AT565" i="3" s="1"/>
  <c r="AU565" i="3" s="1"/>
  <c r="AV565" i="3" s="1"/>
  <c r="AW565" i="3" s="1"/>
  <c r="AX565" i="3" s="1"/>
  <c r="AY565" i="3" s="1"/>
  <c r="AZ565" i="3" s="1"/>
  <c r="BA565" i="3" s="1"/>
  <c r="BB565" i="3" s="1"/>
  <c r="BC565" i="3" s="1"/>
  <c r="BD565" i="3" s="1"/>
  <c r="BE565" i="3" s="1"/>
  <c r="BF565" i="3" s="1"/>
  <c r="BG565" i="3" s="1"/>
  <c r="BH565" i="3" s="1"/>
  <c r="BI565" i="3" s="1"/>
  <c r="BJ565" i="3" s="1"/>
  <c r="BK565" i="3" s="1"/>
  <c r="BL565" i="3" s="1"/>
  <c r="BM565" i="3" s="1"/>
  <c r="R562" i="3"/>
  <c r="S562" i="3" s="1"/>
  <c r="L560" i="3"/>
  <c r="K560" i="3"/>
  <c r="R558" i="3"/>
  <c r="R555" i="3"/>
  <c r="S555" i="3" s="1"/>
  <c r="CG552" i="3"/>
  <c r="CF552" i="3"/>
  <c r="CE552" i="3"/>
  <c r="CD552" i="3"/>
  <c r="CC552" i="3"/>
  <c r="CB552" i="3"/>
  <c r="CA552" i="3"/>
  <c r="BZ552" i="3"/>
  <c r="BY552" i="3"/>
  <c r="BX552" i="3"/>
  <c r="BW552" i="3"/>
  <c r="BV552" i="3"/>
  <c r="BU552" i="3"/>
  <c r="BT552" i="3"/>
  <c r="BS552" i="3"/>
  <c r="BM550" i="3"/>
  <c r="BL550" i="3"/>
  <c r="BK550" i="3"/>
  <c r="BJ550" i="3"/>
  <c r="BI550" i="3"/>
  <c r="BH550" i="3"/>
  <c r="BG550" i="3"/>
  <c r="BF550" i="3"/>
  <c r="BE550" i="3"/>
  <c r="BD550" i="3"/>
  <c r="BC550" i="3"/>
  <c r="BB550" i="3"/>
  <c r="BA550" i="3"/>
  <c r="AZ550" i="3"/>
  <c r="AY550" i="3"/>
  <c r="AX550" i="3"/>
  <c r="AW550" i="3"/>
  <c r="AV550" i="3"/>
  <c r="AU550" i="3"/>
  <c r="AT550" i="3"/>
  <c r="AS550" i="3"/>
  <c r="AR550" i="3"/>
  <c r="AQ550" i="3"/>
  <c r="AP550" i="3"/>
  <c r="AO550" i="3"/>
  <c r="AN550" i="3"/>
  <c r="AM550" i="3"/>
  <c r="AL550" i="3"/>
  <c r="AK550" i="3"/>
  <c r="AJ550" i="3"/>
  <c r="AI550" i="3"/>
  <c r="AH550" i="3"/>
  <c r="AG550" i="3"/>
  <c r="AF550" i="3"/>
  <c r="AE550" i="3"/>
  <c r="AD550" i="3"/>
  <c r="AC550" i="3"/>
  <c r="AB550" i="3"/>
  <c r="AA550" i="3"/>
  <c r="Z550" i="3"/>
  <c r="Y550" i="3"/>
  <c r="X550" i="3"/>
  <c r="W550" i="3"/>
  <c r="V550" i="3"/>
  <c r="U550" i="3"/>
  <c r="T550" i="3"/>
  <c r="S550" i="3"/>
  <c r="R550" i="3"/>
  <c r="R548" i="3"/>
  <c r="S548" i="3" s="1"/>
  <c r="T548" i="3" s="1"/>
  <c r="U548" i="3" s="1"/>
  <c r="V548" i="3" s="1"/>
  <c r="W548" i="3" s="1"/>
  <c r="X548" i="3" s="1"/>
  <c r="Y548" i="3" s="1"/>
  <c r="Z548" i="3" s="1"/>
  <c r="AA548" i="3" s="1"/>
  <c r="AB548" i="3" s="1"/>
  <c r="AC548" i="3" s="1"/>
  <c r="AD548" i="3" s="1"/>
  <c r="AE548" i="3" s="1"/>
  <c r="AF548" i="3" s="1"/>
  <c r="AG548" i="3" s="1"/>
  <c r="AH548" i="3" s="1"/>
  <c r="AI548" i="3" s="1"/>
  <c r="AJ548" i="3" s="1"/>
  <c r="AK548" i="3" s="1"/>
  <c r="AL548" i="3" s="1"/>
  <c r="AM548" i="3" s="1"/>
  <c r="AN548" i="3" s="1"/>
  <c r="AO548" i="3" s="1"/>
  <c r="AP548" i="3" s="1"/>
  <c r="AQ548" i="3" s="1"/>
  <c r="AR548" i="3" s="1"/>
  <c r="AS548" i="3" s="1"/>
  <c r="AT548" i="3" s="1"/>
  <c r="AU548" i="3" s="1"/>
  <c r="AV548" i="3" s="1"/>
  <c r="AW548" i="3" s="1"/>
  <c r="AX548" i="3" s="1"/>
  <c r="AY548" i="3" s="1"/>
  <c r="AZ548" i="3" s="1"/>
  <c r="BA548" i="3" s="1"/>
  <c r="BB548" i="3" s="1"/>
  <c r="BC548" i="3" s="1"/>
  <c r="BD548" i="3" s="1"/>
  <c r="BE548" i="3" s="1"/>
  <c r="BF548" i="3" s="1"/>
  <c r="BG548" i="3" s="1"/>
  <c r="BH548" i="3" s="1"/>
  <c r="BI548" i="3" s="1"/>
  <c r="BJ548" i="3" s="1"/>
  <c r="BK548" i="3" s="1"/>
  <c r="BL548" i="3" s="1"/>
  <c r="BM548" i="3" s="1"/>
  <c r="R545" i="3"/>
  <c r="S545" i="3" s="1"/>
  <c r="L543" i="3"/>
  <c r="K543" i="3"/>
  <c r="M543" i="3" s="1"/>
  <c r="N543" i="3" s="1"/>
  <c r="R541" i="3"/>
  <c r="R538" i="3"/>
  <c r="S538" i="3" s="1"/>
  <c r="CG535" i="3"/>
  <c r="CF535" i="3"/>
  <c r="CE535" i="3"/>
  <c r="CD535" i="3"/>
  <c r="CC535" i="3"/>
  <c r="CB535" i="3"/>
  <c r="CA535" i="3"/>
  <c r="BZ535" i="3"/>
  <c r="BY535" i="3"/>
  <c r="BX535" i="3"/>
  <c r="BW535" i="3"/>
  <c r="BV535" i="3"/>
  <c r="BU535" i="3"/>
  <c r="BT535" i="3"/>
  <c r="BS535" i="3"/>
  <c r="BM533" i="3"/>
  <c r="BL533" i="3"/>
  <c r="BK533" i="3"/>
  <c r="BJ533" i="3"/>
  <c r="BI533" i="3"/>
  <c r="BH533" i="3"/>
  <c r="BG533" i="3"/>
  <c r="BF533" i="3"/>
  <c r="BE533" i="3"/>
  <c r="BD533" i="3"/>
  <c r="BC533" i="3"/>
  <c r="BB533" i="3"/>
  <c r="BA533" i="3"/>
  <c r="AZ533" i="3"/>
  <c r="AY533" i="3"/>
  <c r="AX533" i="3"/>
  <c r="AW533" i="3"/>
  <c r="AV533" i="3"/>
  <c r="AU533" i="3"/>
  <c r="AT533" i="3"/>
  <c r="AS533" i="3"/>
  <c r="AR533" i="3"/>
  <c r="AQ533" i="3"/>
  <c r="AP533" i="3"/>
  <c r="AO533" i="3"/>
  <c r="AN533" i="3"/>
  <c r="AM533" i="3"/>
  <c r="AL533" i="3"/>
  <c r="AK533" i="3"/>
  <c r="AJ533" i="3"/>
  <c r="AI533" i="3"/>
  <c r="AH533" i="3"/>
  <c r="AG533" i="3"/>
  <c r="AF533" i="3"/>
  <c r="AE533" i="3"/>
  <c r="AD533" i="3"/>
  <c r="AC533" i="3"/>
  <c r="AB533" i="3"/>
  <c r="AA533" i="3"/>
  <c r="Z533" i="3"/>
  <c r="Y533" i="3"/>
  <c r="X533" i="3"/>
  <c r="W533" i="3"/>
  <c r="V533" i="3"/>
  <c r="U533" i="3"/>
  <c r="T533" i="3"/>
  <c r="S533" i="3"/>
  <c r="R533" i="3"/>
  <c r="S531" i="3"/>
  <c r="T531" i="3" s="1"/>
  <c r="U531" i="3" s="1"/>
  <c r="V531" i="3" s="1"/>
  <c r="W531" i="3" s="1"/>
  <c r="X531" i="3" s="1"/>
  <c r="Y531" i="3" s="1"/>
  <c r="Z531" i="3" s="1"/>
  <c r="AA531" i="3" s="1"/>
  <c r="AB531" i="3" s="1"/>
  <c r="AC531" i="3" s="1"/>
  <c r="AD531" i="3" s="1"/>
  <c r="AE531" i="3" s="1"/>
  <c r="AF531" i="3" s="1"/>
  <c r="AG531" i="3" s="1"/>
  <c r="AH531" i="3" s="1"/>
  <c r="AI531" i="3" s="1"/>
  <c r="AJ531" i="3" s="1"/>
  <c r="AK531" i="3" s="1"/>
  <c r="AL531" i="3" s="1"/>
  <c r="AM531" i="3" s="1"/>
  <c r="AN531" i="3" s="1"/>
  <c r="AO531" i="3" s="1"/>
  <c r="AP531" i="3" s="1"/>
  <c r="AQ531" i="3" s="1"/>
  <c r="AR531" i="3" s="1"/>
  <c r="AS531" i="3" s="1"/>
  <c r="AT531" i="3" s="1"/>
  <c r="AU531" i="3" s="1"/>
  <c r="AV531" i="3" s="1"/>
  <c r="AW531" i="3" s="1"/>
  <c r="AX531" i="3" s="1"/>
  <c r="AY531" i="3" s="1"/>
  <c r="AZ531" i="3" s="1"/>
  <c r="BA531" i="3" s="1"/>
  <c r="BB531" i="3" s="1"/>
  <c r="BC531" i="3" s="1"/>
  <c r="BD531" i="3" s="1"/>
  <c r="BE531" i="3" s="1"/>
  <c r="BF531" i="3" s="1"/>
  <c r="BG531" i="3" s="1"/>
  <c r="BH531" i="3" s="1"/>
  <c r="BI531" i="3" s="1"/>
  <c r="BJ531" i="3" s="1"/>
  <c r="BK531" i="3" s="1"/>
  <c r="BL531" i="3" s="1"/>
  <c r="BM531" i="3" s="1"/>
  <c r="R531" i="3"/>
  <c r="R528" i="3"/>
  <c r="S528" i="3" s="1"/>
  <c r="L526" i="3"/>
  <c r="K526" i="3"/>
  <c r="R524" i="3"/>
  <c r="R521" i="3"/>
  <c r="S521" i="3" s="1"/>
  <c r="C33" i="10"/>
  <c r="C34" i="10"/>
  <c r="C35" i="10"/>
  <c r="C38" i="10"/>
  <c r="C40" i="10"/>
  <c r="C41" i="10"/>
  <c r="C42" i="10"/>
  <c r="C43" i="10"/>
  <c r="C44" i="10"/>
  <c r="C45" i="10"/>
  <c r="C46" i="10"/>
  <c r="C47" i="10"/>
  <c r="C48" i="10"/>
  <c r="C49" i="10"/>
  <c r="C50" i="10"/>
  <c r="C51" i="10"/>
  <c r="C52" i="10"/>
  <c r="C53" i="10"/>
  <c r="C54" i="10"/>
  <c r="C55" i="10"/>
  <c r="C56"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8" i="10"/>
  <c r="L509" i="3"/>
  <c r="L492" i="3"/>
  <c r="L475" i="3"/>
  <c r="L458" i="3"/>
  <c r="L441" i="3"/>
  <c r="L424" i="3"/>
  <c r="L407" i="3"/>
  <c r="L390" i="3"/>
  <c r="L373" i="3"/>
  <c r="L356" i="3"/>
  <c r="L339" i="3"/>
  <c r="L322" i="3"/>
  <c r="L305" i="3"/>
  <c r="L288" i="3"/>
  <c r="L271" i="3"/>
  <c r="L254" i="3"/>
  <c r="L237" i="3"/>
  <c r="L220" i="3"/>
  <c r="L203" i="3"/>
  <c r="L186" i="3"/>
  <c r="L169" i="3"/>
  <c r="L152" i="3"/>
  <c r="L135" i="3"/>
  <c r="L118" i="3"/>
  <c r="L101" i="3"/>
  <c r="L84" i="3"/>
  <c r="L67" i="3"/>
  <c r="L50" i="3"/>
  <c r="L33" i="3"/>
  <c r="L16" i="3"/>
  <c r="BT397" i="15"/>
  <c r="BI395" i="15"/>
  <c r="BI397" i="15" s="1"/>
  <c r="BH395" i="15"/>
  <c r="BH397" i="15" s="1"/>
  <c r="BG395" i="15"/>
  <c r="BG397" i="15" s="1"/>
  <c r="BF395" i="15"/>
  <c r="BF397" i="15" s="1"/>
  <c r="BE395" i="15"/>
  <c r="BE397" i="15" s="1"/>
  <c r="BD395" i="15"/>
  <c r="BD397" i="15" s="1"/>
  <c r="BC395" i="15"/>
  <c r="BC397" i="15" s="1"/>
  <c r="BB395" i="15"/>
  <c r="BB397" i="15" s="1"/>
  <c r="BA395" i="15"/>
  <c r="BA397" i="15" s="1"/>
  <c r="AZ395" i="15"/>
  <c r="AZ397" i="15" s="1"/>
  <c r="AY395" i="15"/>
  <c r="AY397" i="15" s="1"/>
  <c r="AX395" i="15"/>
  <c r="AX397" i="15" s="1"/>
  <c r="AW395" i="15"/>
  <c r="AW397" i="15" s="1"/>
  <c r="AV395" i="15"/>
  <c r="AV397" i="15" s="1"/>
  <c r="AU395" i="15"/>
  <c r="AU397" i="15" s="1"/>
  <c r="AT395" i="15"/>
  <c r="AT397" i="15" s="1"/>
  <c r="AS395" i="15"/>
  <c r="AS397" i="15" s="1"/>
  <c r="AR395" i="15"/>
  <c r="AR397" i="15" s="1"/>
  <c r="AQ395" i="15"/>
  <c r="AQ397" i="15" s="1"/>
  <c r="AP395" i="15"/>
  <c r="AP397" i="15" s="1"/>
  <c r="AO395" i="15"/>
  <c r="AO397" i="15" s="1"/>
  <c r="AN395" i="15"/>
  <c r="AN397" i="15" s="1"/>
  <c r="AM395" i="15"/>
  <c r="AM397" i="15" s="1"/>
  <c r="AL395" i="15"/>
  <c r="AL397" i="15" s="1"/>
  <c r="AK395" i="15"/>
  <c r="AK397" i="15" s="1"/>
  <c r="AJ395" i="15"/>
  <c r="AJ397" i="15" s="1"/>
  <c r="AI395" i="15"/>
  <c r="AI397" i="15" s="1"/>
  <c r="AH395" i="15"/>
  <c r="AH397" i="15" s="1"/>
  <c r="AG395" i="15"/>
  <c r="AG397" i="15" s="1"/>
  <c r="AF395" i="15"/>
  <c r="AF397" i="15" s="1"/>
  <c r="AE395" i="15"/>
  <c r="AE397" i="15" s="1"/>
  <c r="AD395" i="15"/>
  <c r="AD397" i="15" s="1"/>
  <c r="AC395" i="15"/>
  <c r="AC397" i="15" s="1"/>
  <c r="AB395" i="15"/>
  <c r="AB397" i="15" s="1"/>
  <c r="N395" i="15"/>
  <c r="N396" i="15" s="1"/>
  <c r="O395" i="15" s="1"/>
  <c r="O397" i="15" s="1"/>
  <c r="BO397" i="15" s="1"/>
  <c r="K393" i="15"/>
  <c r="N391" i="15"/>
  <c r="N388" i="15"/>
  <c r="N390" i="15" s="1"/>
  <c r="CB384" i="15"/>
  <c r="CA384" i="15"/>
  <c r="BZ384" i="15"/>
  <c r="BY384" i="15"/>
  <c r="BX384" i="15"/>
  <c r="BW384" i="15"/>
  <c r="BV384" i="15"/>
  <c r="BU384" i="15"/>
  <c r="BT384" i="15"/>
  <c r="BS384" i="15"/>
  <c r="BR384" i="15"/>
  <c r="BQ384" i="15"/>
  <c r="BP384" i="15"/>
  <c r="BO384" i="15"/>
  <c r="BN384" i="15"/>
  <c r="BI384" i="15"/>
  <c r="BH384" i="15"/>
  <c r="BG384" i="15"/>
  <c r="BF384" i="15"/>
  <c r="BE384" i="15"/>
  <c r="BD384" i="15"/>
  <c r="BC384" i="15"/>
  <c r="BB384" i="15"/>
  <c r="BA384" i="15"/>
  <c r="AZ384" i="15"/>
  <c r="AY384" i="15"/>
  <c r="AX384" i="15"/>
  <c r="AW384" i="15"/>
  <c r="AV384" i="15"/>
  <c r="AU384" i="15"/>
  <c r="AT384" i="15"/>
  <c r="AS384" i="15"/>
  <c r="AR384" i="15"/>
  <c r="AQ384" i="15"/>
  <c r="AP384" i="15"/>
  <c r="AO384" i="15"/>
  <c r="AN384" i="15"/>
  <c r="AM384" i="15"/>
  <c r="AL384" i="15"/>
  <c r="AK384" i="15"/>
  <c r="AJ384" i="15"/>
  <c r="AI384" i="15"/>
  <c r="AH384" i="15"/>
  <c r="AG384" i="15"/>
  <c r="AF384" i="15"/>
  <c r="AE384" i="15"/>
  <c r="AD384" i="15"/>
  <c r="AC384" i="15"/>
  <c r="AB384" i="15"/>
  <c r="AA384" i="15"/>
  <c r="Z384" i="15"/>
  <c r="Y384" i="15"/>
  <c r="X384" i="15"/>
  <c r="W384" i="15"/>
  <c r="V384" i="15"/>
  <c r="U384" i="15"/>
  <c r="T384" i="15"/>
  <c r="S384" i="15"/>
  <c r="R384" i="15"/>
  <c r="Q384" i="15"/>
  <c r="P384" i="15"/>
  <c r="O384" i="15"/>
  <c r="N384" i="15"/>
  <c r="N385" i="15" s="1"/>
  <c r="BI382" i="15"/>
  <c r="BH382" i="15"/>
  <c r="BG382" i="15"/>
  <c r="BF382" i="15"/>
  <c r="BE382" i="15"/>
  <c r="BD382" i="15"/>
  <c r="BC382" i="15"/>
  <c r="BB382" i="15"/>
  <c r="BA382" i="15"/>
  <c r="AZ382" i="15"/>
  <c r="AY382" i="15"/>
  <c r="AX382" i="15"/>
  <c r="AW382" i="15"/>
  <c r="AV382" i="15"/>
  <c r="AU382" i="15"/>
  <c r="AT382" i="15"/>
  <c r="AS382" i="15"/>
  <c r="AR382" i="15"/>
  <c r="AQ382" i="15"/>
  <c r="AP382" i="15"/>
  <c r="AO382" i="15"/>
  <c r="AN382" i="15"/>
  <c r="AM382" i="15"/>
  <c r="AL382" i="15"/>
  <c r="AK382" i="15"/>
  <c r="AJ382" i="15"/>
  <c r="AI382" i="15"/>
  <c r="AH382" i="15"/>
  <c r="AG382" i="15"/>
  <c r="AF382" i="15"/>
  <c r="AE382" i="15"/>
  <c r="AD382" i="15"/>
  <c r="AC382" i="15"/>
  <c r="AB382" i="15"/>
  <c r="AA382" i="15"/>
  <c r="Z382" i="15"/>
  <c r="Y382" i="15"/>
  <c r="X382" i="15"/>
  <c r="W382" i="15"/>
  <c r="V382" i="15"/>
  <c r="U382" i="15"/>
  <c r="T382" i="15"/>
  <c r="S382" i="15"/>
  <c r="R382" i="15"/>
  <c r="Q382" i="15"/>
  <c r="P382" i="15"/>
  <c r="O382" i="15"/>
  <c r="N382" i="15"/>
  <c r="N383" i="15" s="1"/>
  <c r="K380" i="15"/>
  <c r="BL380" i="15" s="1"/>
  <c r="N378" i="15"/>
  <c r="N375" i="15"/>
  <c r="N377" i="15" s="1"/>
  <c r="CB371" i="15"/>
  <c r="CA371" i="15"/>
  <c r="BZ371" i="15"/>
  <c r="BY371" i="15"/>
  <c r="BX371" i="15"/>
  <c r="BW371" i="15"/>
  <c r="BV371" i="15"/>
  <c r="BU371" i="15"/>
  <c r="BT371" i="15"/>
  <c r="BS371" i="15"/>
  <c r="BR371" i="15"/>
  <c r="BQ371" i="15"/>
  <c r="BP371" i="15"/>
  <c r="BO371" i="15"/>
  <c r="BN371" i="15"/>
  <c r="BI371" i="15"/>
  <c r="BH371" i="15"/>
  <c r="BG371" i="15"/>
  <c r="BF371" i="15"/>
  <c r="BE371" i="15"/>
  <c r="BD371" i="15"/>
  <c r="BC371" i="15"/>
  <c r="BB371" i="15"/>
  <c r="BA371" i="15"/>
  <c r="AZ371" i="15"/>
  <c r="AY371" i="15"/>
  <c r="AX371" i="15"/>
  <c r="AW371" i="15"/>
  <c r="AV371" i="15"/>
  <c r="AU371" i="15"/>
  <c r="AT371" i="15"/>
  <c r="AS371" i="15"/>
  <c r="AR371" i="15"/>
  <c r="AQ371" i="15"/>
  <c r="AP371" i="15"/>
  <c r="AO371" i="15"/>
  <c r="AN371" i="15"/>
  <c r="AM371" i="15"/>
  <c r="AL371" i="15"/>
  <c r="AK371" i="15"/>
  <c r="AJ371" i="15"/>
  <c r="AI371" i="15"/>
  <c r="AH371" i="15"/>
  <c r="AG371" i="15"/>
  <c r="AF371" i="15"/>
  <c r="AE371" i="15"/>
  <c r="AD371" i="15"/>
  <c r="AC371" i="15"/>
  <c r="AB371" i="15"/>
  <c r="AA371" i="15"/>
  <c r="Z371" i="15"/>
  <c r="Y371" i="15"/>
  <c r="X371" i="15"/>
  <c r="W371" i="15"/>
  <c r="V371" i="15"/>
  <c r="U371" i="15"/>
  <c r="T371" i="15"/>
  <c r="S371" i="15"/>
  <c r="R371" i="15"/>
  <c r="Q371" i="15"/>
  <c r="P371" i="15"/>
  <c r="O371" i="15"/>
  <c r="N371" i="15"/>
  <c r="N372" i="15" s="1"/>
  <c r="BI369" i="15"/>
  <c r="BH369" i="15"/>
  <c r="BG369" i="15"/>
  <c r="BF369" i="15"/>
  <c r="BE369" i="15"/>
  <c r="BD369" i="15"/>
  <c r="BC369" i="15"/>
  <c r="BB369" i="15"/>
  <c r="BA369" i="15"/>
  <c r="AZ369" i="15"/>
  <c r="AY369" i="15"/>
  <c r="AX369" i="15"/>
  <c r="AW369" i="15"/>
  <c r="AV369" i="15"/>
  <c r="AU369" i="15"/>
  <c r="AT369" i="15"/>
  <c r="AS369" i="15"/>
  <c r="AR369" i="15"/>
  <c r="AQ369" i="15"/>
  <c r="AP369" i="15"/>
  <c r="AO369" i="15"/>
  <c r="AN369" i="15"/>
  <c r="AM369" i="15"/>
  <c r="AL369" i="15"/>
  <c r="AK369" i="15"/>
  <c r="AJ369" i="15"/>
  <c r="AI369" i="15"/>
  <c r="AH369" i="15"/>
  <c r="AG369" i="15"/>
  <c r="AF369" i="15"/>
  <c r="AE369" i="15"/>
  <c r="AD369" i="15"/>
  <c r="AC369" i="15"/>
  <c r="AB369" i="15"/>
  <c r="AA369" i="15"/>
  <c r="Z369" i="15"/>
  <c r="Y369" i="15"/>
  <c r="X369" i="15"/>
  <c r="W369" i="15"/>
  <c r="V369" i="15"/>
  <c r="U369" i="15"/>
  <c r="T369" i="15"/>
  <c r="S369" i="15"/>
  <c r="R369" i="15"/>
  <c r="Q369" i="15"/>
  <c r="P369" i="15"/>
  <c r="O369" i="15"/>
  <c r="N369" i="15"/>
  <c r="N370" i="15" s="1"/>
  <c r="K367" i="15"/>
  <c r="BL367" i="15" s="1"/>
  <c r="N365" i="15"/>
  <c r="N362" i="15"/>
  <c r="N364" i="15" s="1"/>
  <c r="CB358" i="15"/>
  <c r="CA358" i="15"/>
  <c r="BZ358" i="15"/>
  <c r="BY358" i="15"/>
  <c r="BX358" i="15"/>
  <c r="BW358" i="15"/>
  <c r="BV358" i="15"/>
  <c r="BU358" i="15"/>
  <c r="BT358" i="15"/>
  <c r="BS358" i="15"/>
  <c r="BR358" i="15"/>
  <c r="BQ358" i="15"/>
  <c r="BP358" i="15"/>
  <c r="BO358" i="15"/>
  <c r="BN358" i="15"/>
  <c r="BI358" i="15"/>
  <c r="BH358" i="15"/>
  <c r="BG358" i="15"/>
  <c r="BF358" i="15"/>
  <c r="BE358" i="15"/>
  <c r="BD358" i="15"/>
  <c r="BC358" i="15"/>
  <c r="BB358" i="15"/>
  <c r="BA358" i="15"/>
  <c r="AZ358" i="15"/>
  <c r="AY358" i="15"/>
  <c r="AX358" i="15"/>
  <c r="AW358" i="15"/>
  <c r="AV358" i="15"/>
  <c r="AU358" i="15"/>
  <c r="AT358" i="15"/>
  <c r="AS358" i="15"/>
  <c r="AR358" i="15"/>
  <c r="AQ358" i="15"/>
  <c r="AP358" i="15"/>
  <c r="AO358" i="15"/>
  <c r="AN358" i="15"/>
  <c r="AM358" i="15"/>
  <c r="AL358" i="15"/>
  <c r="AK358" i="15"/>
  <c r="AJ358" i="15"/>
  <c r="AI358" i="15"/>
  <c r="AH358" i="15"/>
  <c r="AG358" i="15"/>
  <c r="AF358" i="15"/>
  <c r="AE358" i="15"/>
  <c r="AD358" i="15"/>
  <c r="AC358" i="15"/>
  <c r="AB358" i="15"/>
  <c r="AA358" i="15"/>
  <c r="Z358" i="15"/>
  <c r="Y358" i="15"/>
  <c r="X358" i="15"/>
  <c r="W358" i="15"/>
  <c r="V358" i="15"/>
  <c r="U358" i="15"/>
  <c r="T358" i="15"/>
  <c r="S358" i="15"/>
  <c r="R358" i="15"/>
  <c r="Q358" i="15"/>
  <c r="P358" i="15"/>
  <c r="O358" i="15"/>
  <c r="N358" i="15"/>
  <c r="BI356" i="15"/>
  <c r="BH356" i="15"/>
  <c r="BG356" i="15"/>
  <c r="BF356" i="15"/>
  <c r="BE356" i="15"/>
  <c r="BD356" i="15"/>
  <c r="BC356" i="15"/>
  <c r="BB356" i="15"/>
  <c r="BA356" i="15"/>
  <c r="AZ356" i="15"/>
  <c r="AY356" i="15"/>
  <c r="AX356" i="15"/>
  <c r="AW356" i="15"/>
  <c r="AV356" i="15"/>
  <c r="AU356" i="15"/>
  <c r="AT356" i="15"/>
  <c r="AS356" i="15"/>
  <c r="AR356" i="15"/>
  <c r="AQ356" i="15"/>
  <c r="AP356" i="15"/>
  <c r="AO356" i="15"/>
  <c r="AN356" i="15"/>
  <c r="AM356" i="15"/>
  <c r="AL356" i="15"/>
  <c r="AK356" i="15"/>
  <c r="AJ356" i="15"/>
  <c r="AI356" i="15"/>
  <c r="AH356" i="15"/>
  <c r="AG356" i="15"/>
  <c r="AF356" i="15"/>
  <c r="AE356" i="15"/>
  <c r="AD356" i="15"/>
  <c r="AC356" i="15"/>
  <c r="AB356" i="15"/>
  <c r="AA356" i="15"/>
  <c r="Z356" i="15"/>
  <c r="Y356" i="15"/>
  <c r="X356" i="15"/>
  <c r="W356" i="15"/>
  <c r="V356" i="15"/>
  <c r="U356" i="15"/>
  <c r="T356" i="15"/>
  <c r="S356" i="15"/>
  <c r="R356" i="15"/>
  <c r="Q356" i="15"/>
  <c r="P356" i="15"/>
  <c r="O356" i="15"/>
  <c r="N356" i="15"/>
  <c r="K354" i="15"/>
  <c r="BL354" i="15" s="1"/>
  <c r="N352" i="15"/>
  <c r="N349" i="15"/>
  <c r="O349" i="15" s="1"/>
  <c r="CB345" i="15"/>
  <c r="CA345" i="15"/>
  <c r="BZ345" i="15"/>
  <c r="BY345" i="15"/>
  <c r="BX345" i="15"/>
  <c r="BW345" i="15"/>
  <c r="BV345" i="15"/>
  <c r="BU345" i="15"/>
  <c r="BT345" i="15"/>
  <c r="BS345" i="15"/>
  <c r="BR345" i="15"/>
  <c r="BQ345" i="15"/>
  <c r="BP345" i="15"/>
  <c r="BO345" i="15"/>
  <c r="BN345" i="15"/>
  <c r="BI345" i="15"/>
  <c r="BH345" i="15"/>
  <c r="BG345" i="15"/>
  <c r="BF345" i="15"/>
  <c r="BE345" i="15"/>
  <c r="BD345" i="15"/>
  <c r="BC345" i="15"/>
  <c r="BB345" i="15"/>
  <c r="BA345" i="15"/>
  <c r="AZ345" i="15"/>
  <c r="AY345" i="15"/>
  <c r="AX345" i="15"/>
  <c r="AW345" i="15"/>
  <c r="AV345" i="15"/>
  <c r="AU345" i="15"/>
  <c r="AT345" i="15"/>
  <c r="AS345" i="15"/>
  <c r="AR345" i="15"/>
  <c r="AQ345" i="15"/>
  <c r="AP345" i="15"/>
  <c r="AO345" i="15"/>
  <c r="AN345" i="15"/>
  <c r="AM345" i="15"/>
  <c r="AL345" i="15"/>
  <c r="AK345" i="15"/>
  <c r="AJ345" i="15"/>
  <c r="AI345" i="15"/>
  <c r="AH345" i="15"/>
  <c r="AG345" i="15"/>
  <c r="AF345" i="15"/>
  <c r="AE345" i="15"/>
  <c r="AD345" i="15"/>
  <c r="AC345" i="15"/>
  <c r="AB345" i="15"/>
  <c r="AA345" i="15"/>
  <c r="Z345" i="15"/>
  <c r="Y345" i="15"/>
  <c r="X345" i="15"/>
  <c r="W345" i="15"/>
  <c r="V345" i="15"/>
  <c r="U345" i="15"/>
  <c r="T345" i="15"/>
  <c r="S345" i="15"/>
  <c r="R345" i="15"/>
  <c r="Q345" i="15"/>
  <c r="P345" i="15"/>
  <c r="O345" i="15"/>
  <c r="N345" i="15"/>
  <c r="N346" i="15" s="1"/>
  <c r="BI343" i="15"/>
  <c r="BH343" i="15"/>
  <c r="BG343" i="15"/>
  <c r="BF343" i="15"/>
  <c r="BE343" i="15"/>
  <c r="BD343" i="15"/>
  <c r="BC343" i="15"/>
  <c r="BB343" i="15"/>
  <c r="BA343" i="15"/>
  <c r="AZ343" i="15"/>
  <c r="AY343" i="15"/>
  <c r="AX343" i="15"/>
  <c r="AW343" i="15"/>
  <c r="AV343" i="15"/>
  <c r="AU343" i="15"/>
  <c r="AT343" i="15"/>
  <c r="AS343" i="15"/>
  <c r="AR343" i="15"/>
  <c r="AQ343" i="15"/>
  <c r="AP343" i="15"/>
  <c r="AO343" i="15"/>
  <c r="AN343" i="15"/>
  <c r="AM343" i="15"/>
  <c r="AL343" i="15"/>
  <c r="AK343" i="15"/>
  <c r="AJ343" i="15"/>
  <c r="AI343" i="15"/>
  <c r="AH343" i="15"/>
  <c r="AG343" i="15"/>
  <c r="AF343" i="15"/>
  <c r="AE343" i="15"/>
  <c r="AD343" i="15"/>
  <c r="AC343" i="15"/>
  <c r="AB343" i="15"/>
  <c r="AA343" i="15"/>
  <c r="Z343" i="15"/>
  <c r="Y343" i="15"/>
  <c r="X343" i="15"/>
  <c r="W343" i="15"/>
  <c r="V343" i="15"/>
  <c r="U343" i="15"/>
  <c r="T343" i="15"/>
  <c r="S343" i="15"/>
  <c r="R343" i="15"/>
  <c r="Q343" i="15"/>
  <c r="P343" i="15"/>
  <c r="O343" i="15"/>
  <c r="N343" i="15"/>
  <c r="N344" i="15" s="1"/>
  <c r="K341" i="15"/>
  <c r="BL341" i="15" s="1"/>
  <c r="N339" i="15"/>
  <c r="N336" i="15"/>
  <c r="N338" i="15" s="1"/>
  <c r="CB332" i="15"/>
  <c r="CA332" i="15"/>
  <c r="BZ332" i="15"/>
  <c r="BY332" i="15"/>
  <c r="BX332" i="15"/>
  <c r="BW332" i="15"/>
  <c r="BV332" i="15"/>
  <c r="BU332" i="15"/>
  <c r="BT332" i="15"/>
  <c r="BS332" i="15"/>
  <c r="BR332" i="15"/>
  <c r="BQ332" i="15"/>
  <c r="BP332" i="15"/>
  <c r="BO332" i="15"/>
  <c r="BN332" i="15"/>
  <c r="BI332" i="15"/>
  <c r="BH332" i="15"/>
  <c r="BG332" i="15"/>
  <c r="BF332" i="15"/>
  <c r="BE332" i="15"/>
  <c r="BD332" i="15"/>
  <c r="BC332" i="15"/>
  <c r="BB332" i="15"/>
  <c r="BA332" i="15"/>
  <c r="AZ332" i="15"/>
  <c r="AY332" i="15"/>
  <c r="AX332" i="15"/>
  <c r="AW332" i="15"/>
  <c r="AV332" i="15"/>
  <c r="AU332" i="15"/>
  <c r="AT332" i="15"/>
  <c r="AS332" i="15"/>
  <c r="AR332" i="15"/>
  <c r="AQ332" i="15"/>
  <c r="AP332" i="15"/>
  <c r="AO332" i="15"/>
  <c r="AN332" i="15"/>
  <c r="AM332" i="15"/>
  <c r="AL332" i="15"/>
  <c r="AK332" i="15"/>
  <c r="AJ332" i="15"/>
  <c r="AI332" i="15"/>
  <c r="AH332" i="15"/>
  <c r="AG332" i="15"/>
  <c r="AF332" i="15"/>
  <c r="AE332" i="15"/>
  <c r="AD332" i="15"/>
  <c r="AC332" i="15"/>
  <c r="AB332" i="15"/>
  <c r="AA332" i="15"/>
  <c r="Z332" i="15"/>
  <c r="Y332" i="15"/>
  <c r="X332" i="15"/>
  <c r="W332" i="15"/>
  <c r="V332" i="15"/>
  <c r="U332" i="15"/>
  <c r="T332" i="15"/>
  <c r="S332" i="15"/>
  <c r="R332" i="15"/>
  <c r="Q332" i="15"/>
  <c r="P332" i="15"/>
  <c r="O332" i="15"/>
  <c r="N332" i="15"/>
  <c r="BI330" i="15"/>
  <c r="BH330" i="15"/>
  <c r="BG330" i="15"/>
  <c r="BF330" i="15"/>
  <c r="BE330" i="15"/>
  <c r="BD330" i="15"/>
  <c r="BC330" i="15"/>
  <c r="BB330" i="15"/>
  <c r="BA330" i="15"/>
  <c r="AZ330" i="15"/>
  <c r="AY330" i="15"/>
  <c r="AX330" i="15"/>
  <c r="AW330" i="15"/>
  <c r="AV330" i="15"/>
  <c r="AU330" i="15"/>
  <c r="AT330" i="15"/>
  <c r="AS330" i="15"/>
  <c r="AR330" i="15"/>
  <c r="AQ330" i="15"/>
  <c r="AP330" i="15"/>
  <c r="AO330" i="15"/>
  <c r="AN330" i="15"/>
  <c r="AM330" i="15"/>
  <c r="AL330" i="15"/>
  <c r="AK330" i="15"/>
  <c r="AJ330" i="15"/>
  <c r="AI330" i="15"/>
  <c r="AH330" i="15"/>
  <c r="AG330" i="15"/>
  <c r="AF330" i="15"/>
  <c r="AE330" i="15"/>
  <c r="AD330" i="15"/>
  <c r="AC330" i="15"/>
  <c r="AB330" i="15"/>
  <c r="AA330" i="15"/>
  <c r="Z330" i="15"/>
  <c r="Y330" i="15"/>
  <c r="X330" i="15"/>
  <c r="W330" i="15"/>
  <c r="V330" i="15"/>
  <c r="U330" i="15"/>
  <c r="T330" i="15"/>
  <c r="S330" i="15"/>
  <c r="R330" i="15"/>
  <c r="Q330" i="15"/>
  <c r="P330" i="15"/>
  <c r="O330" i="15"/>
  <c r="N330" i="15"/>
  <c r="K328" i="15"/>
  <c r="BL328" i="15" s="1"/>
  <c r="N326" i="15"/>
  <c r="N323" i="15"/>
  <c r="N325" i="15" s="1"/>
  <c r="CB319" i="15"/>
  <c r="CA319" i="15"/>
  <c r="BZ319" i="15"/>
  <c r="BY319" i="15"/>
  <c r="BX319" i="15"/>
  <c r="BW319" i="15"/>
  <c r="BV319" i="15"/>
  <c r="BU319" i="15"/>
  <c r="BT319" i="15"/>
  <c r="BS319" i="15"/>
  <c r="BR319" i="15"/>
  <c r="BQ319" i="15"/>
  <c r="BP319" i="15"/>
  <c r="BO319" i="15"/>
  <c r="BN319" i="15"/>
  <c r="BI319" i="15"/>
  <c r="BH319" i="15"/>
  <c r="BG319" i="15"/>
  <c r="BF319" i="15"/>
  <c r="BE319" i="15"/>
  <c r="BD319" i="15"/>
  <c r="BC319" i="15"/>
  <c r="BB319" i="15"/>
  <c r="BA319" i="15"/>
  <c r="AZ319" i="15"/>
  <c r="AY319" i="15"/>
  <c r="AX319" i="15"/>
  <c r="AW319" i="15"/>
  <c r="AV319" i="15"/>
  <c r="AU319" i="15"/>
  <c r="AT319" i="15"/>
  <c r="AS319" i="15"/>
  <c r="AR319" i="15"/>
  <c r="AQ319" i="15"/>
  <c r="AP319" i="15"/>
  <c r="AO319" i="15"/>
  <c r="AN319" i="15"/>
  <c r="AM319" i="15"/>
  <c r="AL319" i="15"/>
  <c r="AK319" i="15"/>
  <c r="AJ319" i="15"/>
  <c r="AI319" i="15"/>
  <c r="AH319" i="15"/>
  <c r="AG319" i="15"/>
  <c r="AF319" i="15"/>
  <c r="AE319" i="15"/>
  <c r="AD319" i="15"/>
  <c r="AC319" i="15"/>
  <c r="AB319" i="15"/>
  <c r="AA319" i="15"/>
  <c r="Z319" i="15"/>
  <c r="Y319" i="15"/>
  <c r="X319" i="15"/>
  <c r="W319" i="15"/>
  <c r="V319" i="15"/>
  <c r="U319" i="15"/>
  <c r="T319" i="15"/>
  <c r="S319" i="15"/>
  <c r="R319" i="15"/>
  <c r="Q319" i="15"/>
  <c r="P319" i="15"/>
  <c r="O319" i="15"/>
  <c r="N319" i="15"/>
  <c r="N320" i="15" s="1"/>
  <c r="BI317" i="15"/>
  <c r="BH317" i="15"/>
  <c r="BG317" i="15"/>
  <c r="BF317" i="15"/>
  <c r="BE317" i="15"/>
  <c r="BD317" i="15"/>
  <c r="BC317" i="15"/>
  <c r="BB317" i="15"/>
  <c r="BA317" i="15"/>
  <c r="AZ317" i="15"/>
  <c r="AY317" i="15"/>
  <c r="AX317" i="15"/>
  <c r="AW317" i="15"/>
  <c r="AV317" i="15"/>
  <c r="AU317" i="15"/>
  <c r="AT317" i="15"/>
  <c r="AS317" i="15"/>
  <c r="AR317" i="15"/>
  <c r="AQ317" i="15"/>
  <c r="AP317" i="15"/>
  <c r="AO317" i="15"/>
  <c r="AN317" i="15"/>
  <c r="AM317" i="15"/>
  <c r="AL317" i="15"/>
  <c r="AK317" i="15"/>
  <c r="AJ317" i="15"/>
  <c r="AI317" i="15"/>
  <c r="AH317" i="15"/>
  <c r="AG317" i="15"/>
  <c r="AF317" i="15"/>
  <c r="AE317" i="15"/>
  <c r="AD317" i="15"/>
  <c r="AC317" i="15"/>
  <c r="AB317" i="15"/>
  <c r="AA317" i="15"/>
  <c r="Z317" i="15"/>
  <c r="Y317" i="15"/>
  <c r="X317" i="15"/>
  <c r="W317" i="15"/>
  <c r="V317" i="15"/>
  <c r="U317" i="15"/>
  <c r="T317" i="15"/>
  <c r="S317" i="15"/>
  <c r="R317" i="15"/>
  <c r="Q317" i="15"/>
  <c r="P317" i="15"/>
  <c r="O317" i="15"/>
  <c r="N317" i="15"/>
  <c r="N318" i="15" s="1"/>
  <c r="K315" i="15"/>
  <c r="BL315" i="15" s="1"/>
  <c r="N313" i="15"/>
  <c r="N310" i="15"/>
  <c r="CB306" i="15"/>
  <c r="CA306" i="15"/>
  <c r="BZ306" i="15"/>
  <c r="BY306" i="15"/>
  <c r="BX306" i="15"/>
  <c r="BW306" i="15"/>
  <c r="BV306" i="15"/>
  <c r="BU306" i="15"/>
  <c r="BT306" i="15"/>
  <c r="BS306" i="15"/>
  <c r="BR306" i="15"/>
  <c r="BQ306" i="15"/>
  <c r="BP306" i="15"/>
  <c r="BO306" i="15"/>
  <c r="BN306" i="15"/>
  <c r="BI306" i="15"/>
  <c r="BH306" i="15"/>
  <c r="BG306" i="15"/>
  <c r="BF306" i="15"/>
  <c r="BE306" i="15"/>
  <c r="BD306" i="15"/>
  <c r="BC306" i="15"/>
  <c r="BB306" i="15"/>
  <c r="BA306" i="15"/>
  <c r="AZ306" i="15"/>
  <c r="AY306" i="15"/>
  <c r="AX306" i="15"/>
  <c r="AW306" i="15"/>
  <c r="AV306" i="15"/>
  <c r="AU306" i="15"/>
  <c r="AT306" i="15"/>
  <c r="AS306" i="15"/>
  <c r="AR306" i="15"/>
  <c r="AQ306" i="15"/>
  <c r="AP306" i="15"/>
  <c r="AO306" i="15"/>
  <c r="AN306" i="15"/>
  <c r="AM306" i="15"/>
  <c r="AL306" i="15"/>
  <c r="AK306" i="15"/>
  <c r="AJ306" i="15"/>
  <c r="AI306" i="15"/>
  <c r="AH306" i="15"/>
  <c r="AG306" i="15"/>
  <c r="AF306" i="15"/>
  <c r="AE306" i="15"/>
  <c r="AD306" i="15"/>
  <c r="AC306" i="15"/>
  <c r="AB306" i="15"/>
  <c r="AA306" i="15"/>
  <c r="Z306" i="15"/>
  <c r="Y306" i="15"/>
  <c r="X306" i="15"/>
  <c r="W306" i="15"/>
  <c r="V306" i="15"/>
  <c r="U306" i="15"/>
  <c r="T306" i="15"/>
  <c r="S306" i="15"/>
  <c r="R306" i="15"/>
  <c r="Q306" i="15"/>
  <c r="P306" i="15"/>
  <c r="O306" i="15"/>
  <c r="N306" i="15"/>
  <c r="N307" i="15" s="1"/>
  <c r="BI304" i="15"/>
  <c r="BH304" i="15"/>
  <c r="BG304" i="15"/>
  <c r="BF304" i="15"/>
  <c r="BE304" i="15"/>
  <c r="BD304" i="15"/>
  <c r="BC304" i="15"/>
  <c r="BB304" i="15"/>
  <c r="BA304" i="15"/>
  <c r="AZ304" i="15"/>
  <c r="AY304" i="15"/>
  <c r="AX304" i="15"/>
  <c r="AW304" i="15"/>
  <c r="AV304" i="15"/>
  <c r="AU304" i="15"/>
  <c r="AT304" i="15"/>
  <c r="AS304" i="15"/>
  <c r="AR304" i="15"/>
  <c r="AQ304" i="15"/>
  <c r="AP304" i="15"/>
  <c r="AO304" i="15"/>
  <c r="AN304" i="15"/>
  <c r="AM304" i="15"/>
  <c r="AL304" i="15"/>
  <c r="AK304" i="15"/>
  <c r="AJ304" i="15"/>
  <c r="AI304" i="15"/>
  <c r="AH304" i="15"/>
  <c r="AG304" i="15"/>
  <c r="AF304" i="15"/>
  <c r="AE304" i="15"/>
  <c r="AD304" i="15"/>
  <c r="AC304" i="15"/>
  <c r="AB304" i="15"/>
  <c r="AA304" i="15"/>
  <c r="Z304" i="15"/>
  <c r="Y304" i="15"/>
  <c r="X304" i="15"/>
  <c r="W304" i="15"/>
  <c r="V304" i="15"/>
  <c r="U304" i="15"/>
  <c r="T304" i="15"/>
  <c r="S304" i="15"/>
  <c r="R304" i="15"/>
  <c r="Q304" i="15"/>
  <c r="P304" i="15"/>
  <c r="O304" i="15"/>
  <c r="N304" i="15"/>
  <c r="N305" i="15" s="1"/>
  <c r="K302" i="15"/>
  <c r="BL302" i="15" s="1"/>
  <c r="N300" i="15"/>
  <c r="N297" i="15"/>
  <c r="N299" i="15" s="1"/>
  <c r="CB293" i="15"/>
  <c r="CA293" i="15"/>
  <c r="BZ293" i="15"/>
  <c r="BY293" i="15"/>
  <c r="BX293" i="15"/>
  <c r="BW293" i="15"/>
  <c r="BV293" i="15"/>
  <c r="BU293" i="15"/>
  <c r="BT293" i="15"/>
  <c r="BS293" i="15"/>
  <c r="BR293" i="15"/>
  <c r="BQ293" i="15"/>
  <c r="BP293" i="15"/>
  <c r="BO293" i="15"/>
  <c r="BN293" i="15"/>
  <c r="BI293" i="15"/>
  <c r="BH293" i="15"/>
  <c r="BG293" i="15"/>
  <c r="BF293" i="15"/>
  <c r="BE293" i="15"/>
  <c r="BD293" i="15"/>
  <c r="BC293" i="15"/>
  <c r="BB293" i="15"/>
  <c r="BA293" i="15"/>
  <c r="AZ293" i="15"/>
  <c r="AY293" i="15"/>
  <c r="AX293" i="15"/>
  <c r="AW293" i="15"/>
  <c r="AV293" i="15"/>
  <c r="AU293" i="15"/>
  <c r="AT293" i="15"/>
  <c r="AS293" i="15"/>
  <c r="AR293" i="15"/>
  <c r="AQ293" i="15"/>
  <c r="AP293" i="15"/>
  <c r="AO293" i="15"/>
  <c r="AN293" i="15"/>
  <c r="AM293" i="15"/>
  <c r="AL293" i="15"/>
  <c r="AK293" i="15"/>
  <c r="AJ293" i="15"/>
  <c r="AI293" i="15"/>
  <c r="AH293" i="15"/>
  <c r="AG293" i="15"/>
  <c r="AF293" i="15"/>
  <c r="AE293" i="15"/>
  <c r="AD293" i="15"/>
  <c r="AC293" i="15"/>
  <c r="AB293" i="15"/>
  <c r="AA293" i="15"/>
  <c r="Z293" i="15"/>
  <c r="Y293" i="15"/>
  <c r="X293" i="15"/>
  <c r="W293" i="15"/>
  <c r="V293" i="15"/>
  <c r="U293" i="15"/>
  <c r="T293" i="15"/>
  <c r="S293" i="15"/>
  <c r="R293" i="15"/>
  <c r="Q293" i="15"/>
  <c r="P293" i="15"/>
  <c r="O293" i="15"/>
  <c r="N293" i="15"/>
  <c r="N294" i="15" s="1"/>
  <c r="BI291" i="15"/>
  <c r="BH291" i="15"/>
  <c r="BG291" i="15"/>
  <c r="BF291" i="15"/>
  <c r="BE291" i="15"/>
  <c r="BD291" i="15"/>
  <c r="BC291" i="15"/>
  <c r="BB291" i="15"/>
  <c r="BA291" i="15"/>
  <c r="AZ291" i="15"/>
  <c r="AY291" i="15"/>
  <c r="AX291" i="15"/>
  <c r="AW291" i="15"/>
  <c r="AV291" i="15"/>
  <c r="AU291" i="15"/>
  <c r="AT291" i="15"/>
  <c r="AS291" i="15"/>
  <c r="AR291" i="15"/>
  <c r="AQ291" i="15"/>
  <c r="AP291" i="15"/>
  <c r="AO291" i="15"/>
  <c r="AN291" i="15"/>
  <c r="AM291" i="15"/>
  <c r="AL291" i="15"/>
  <c r="AK291" i="15"/>
  <c r="AJ291" i="15"/>
  <c r="AI291" i="15"/>
  <c r="AH291" i="15"/>
  <c r="AG291" i="15"/>
  <c r="AF291" i="15"/>
  <c r="AE291" i="15"/>
  <c r="AD291" i="15"/>
  <c r="AC291" i="15"/>
  <c r="AB291" i="15"/>
  <c r="AA291" i="15"/>
  <c r="Z291" i="15"/>
  <c r="Y291" i="15"/>
  <c r="X291" i="15"/>
  <c r="W291" i="15"/>
  <c r="V291" i="15"/>
  <c r="U291" i="15"/>
  <c r="T291" i="15"/>
  <c r="S291" i="15"/>
  <c r="R291" i="15"/>
  <c r="Q291" i="15"/>
  <c r="P291" i="15"/>
  <c r="O291" i="15"/>
  <c r="N291" i="15"/>
  <c r="N292" i="15" s="1"/>
  <c r="K289" i="15"/>
  <c r="BL289" i="15" s="1"/>
  <c r="N287" i="15"/>
  <c r="N284" i="15"/>
  <c r="O284" i="15" s="1"/>
  <c r="CB280" i="15"/>
  <c r="CA280" i="15"/>
  <c r="BZ280" i="15"/>
  <c r="BY280" i="15"/>
  <c r="BX280" i="15"/>
  <c r="BW280" i="15"/>
  <c r="BV280" i="15"/>
  <c r="BU280" i="15"/>
  <c r="BT280" i="15"/>
  <c r="BS280" i="15"/>
  <c r="BR280" i="15"/>
  <c r="BQ280" i="15"/>
  <c r="BP280" i="15"/>
  <c r="BO280" i="15"/>
  <c r="BN280" i="15"/>
  <c r="BI280" i="15"/>
  <c r="BH280" i="15"/>
  <c r="BG280" i="15"/>
  <c r="BF280" i="15"/>
  <c r="BE280" i="15"/>
  <c r="BD280" i="15"/>
  <c r="BC280" i="15"/>
  <c r="BB280" i="15"/>
  <c r="BA280" i="15"/>
  <c r="AZ280" i="15"/>
  <c r="AY280" i="15"/>
  <c r="AX280" i="15"/>
  <c r="AW280" i="15"/>
  <c r="AV280" i="15"/>
  <c r="AU280" i="15"/>
  <c r="AT280" i="15"/>
  <c r="AS280" i="15"/>
  <c r="AR280" i="15"/>
  <c r="AQ280" i="15"/>
  <c r="AP280" i="15"/>
  <c r="AO280" i="15"/>
  <c r="AN280" i="15"/>
  <c r="AM280" i="15"/>
  <c r="AL280" i="15"/>
  <c r="AK280" i="15"/>
  <c r="AJ280" i="15"/>
  <c r="AI280" i="15"/>
  <c r="AH280" i="15"/>
  <c r="AG280" i="15"/>
  <c r="AF280" i="15"/>
  <c r="AE280" i="15"/>
  <c r="AD280" i="15"/>
  <c r="AC280" i="15"/>
  <c r="AB280" i="15"/>
  <c r="AA280" i="15"/>
  <c r="Z280" i="15"/>
  <c r="Y280" i="15"/>
  <c r="X280" i="15"/>
  <c r="W280" i="15"/>
  <c r="V280" i="15"/>
  <c r="U280" i="15"/>
  <c r="T280" i="15"/>
  <c r="S280" i="15"/>
  <c r="R280" i="15"/>
  <c r="Q280" i="15"/>
  <c r="P280" i="15"/>
  <c r="O280" i="15"/>
  <c r="N280" i="15"/>
  <c r="N281" i="15" s="1"/>
  <c r="BI278" i="15"/>
  <c r="BH278" i="15"/>
  <c r="BG278" i="15"/>
  <c r="BF278" i="15"/>
  <c r="BE278" i="15"/>
  <c r="BD278" i="15"/>
  <c r="BC278" i="15"/>
  <c r="BB278" i="15"/>
  <c r="BA278" i="15"/>
  <c r="AZ278" i="15"/>
  <c r="AY278" i="15"/>
  <c r="AX278" i="15"/>
  <c r="AW278" i="15"/>
  <c r="AV278" i="15"/>
  <c r="AU278" i="15"/>
  <c r="AT278" i="15"/>
  <c r="AS278" i="15"/>
  <c r="AR278" i="15"/>
  <c r="AQ278" i="15"/>
  <c r="AP278" i="15"/>
  <c r="AO278" i="15"/>
  <c r="AN278" i="15"/>
  <c r="AM278" i="15"/>
  <c r="AL278" i="15"/>
  <c r="AK278" i="15"/>
  <c r="AJ278" i="15"/>
  <c r="AI278" i="15"/>
  <c r="AH278" i="15"/>
  <c r="AG278" i="15"/>
  <c r="AF278" i="15"/>
  <c r="AE278" i="15"/>
  <c r="AD278" i="15"/>
  <c r="AC278" i="15"/>
  <c r="AB278" i="15"/>
  <c r="AA278" i="15"/>
  <c r="Z278" i="15"/>
  <c r="Y278" i="15"/>
  <c r="X278" i="15"/>
  <c r="W278" i="15"/>
  <c r="V278" i="15"/>
  <c r="U278" i="15"/>
  <c r="T278" i="15"/>
  <c r="S278" i="15"/>
  <c r="R278" i="15"/>
  <c r="Q278" i="15"/>
  <c r="P278" i="15"/>
  <c r="O278" i="15"/>
  <c r="N278" i="15"/>
  <c r="N279" i="15" s="1"/>
  <c r="K276" i="15"/>
  <c r="BL276" i="15" s="1"/>
  <c r="N274" i="15"/>
  <c r="N271" i="15"/>
  <c r="O271" i="15" s="1"/>
  <c r="CB267" i="15"/>
  <c r="CA267" i="15"/>
  <c r="BZ267" i="15"/>
  <c r="BY267" i="15"/>
  <c r="BX267" i="15"/>
  <c r="BW267" i="15"/>
  <c r="BV267" i="15"/>
  <c r="BU267" i="15"/>
  <c r="BT267" i="15"/>
  <c r="BS267" i="15"/>
  <c r="BR267" i="15"/>
  <c r="BQ267" i="15"/>
  <c r="BP267" i="15"/>
  <c r="BO267" i="15"/>
  <c r="BN267" i="15"/>
  <c r="BI267" i="15"/>
  <c r="BH267" i="15"/>
  <c r="BG267" i="15"/>
  <c r="BF267" i="15"/>
  <c r="BE267" i="15"/>
  <c r="BD267" i="15"/>
  <c r="BC267" i="15"/>
  <c r="BB267" i="15"/>
  <c r="BA267" i="15"/>
  <c r="AZ267" i="15"/>
  <c r="AY267" i="15"/>
  <c r="AX267" i="15"/>
  <c r="AW267" i="15"/>
  <c r="AV267" i="15"/>
  <c r="AU267" i="15"/>
  <c r="AT267" i="15"/>
  <c r="AS267" i="15"/>
  <c r="AR267" i="15"/>
  <c r="AQ267" i="15"/>
  <c r="AP267" i="15"/>
  <c r="AO267" i="15"/>
  <c r="AN267" i="15"/>
  <c r="AM267" i="15"/>
  <c r="AL267" i="15"/>
  <c r="AK267" i="15"/>
  <c r="AJ267" i="15"/>
  <c r="AI267" i="15"/>
  <c r="AH267" i="15"/>
  <c r="AG267" i="15"/>
  <c r="AF267" i="15"/>
  <c r="AE267" i="15"/>
  <c r="AD267" i="15"/>
  <c r="AC267" i="15"/>
  <c r="AB267" i="15"/>
  <c r="AA267" i="15"/>
  <c r="Z267" i="15"/>
  <c r="Y267" i="15"/>
  <c r="X267" i="15"/>
  <c r="W267" i="15"/>
  <c r="V267" i="15"/>
  <c r="U267" i="15"/>
  <c r="T267" i="15"/>
  <c r="S267" i="15"/>
  <c r="R267" i="15"/>
  <c r="Q267" i="15"/>
  <c r="P267" i="15"/>
  <c r="O267" i="15"/>
  <c r="N267" i="15"/>
  <c r="N268" i="15" s="1"/>
  <c r="BI265" i="15"/>
  <c r="BH265" i="15"/>
  <c r="BG265" i="15"/>
  <c r="BF265" i="15"/>
  <c r="BE265" i="15"/>
  <c r="BD265" i="15"/>
  <c r="BC265" i="15"/>
  <c r="BB265" i="15"/>
  <c r="BA265" i="15"/>
  <c r="AZ265" i="15"/>
  <c r="AY265" i="15"/>
  <c r="AX265" i="15"/>
  <c r="AW265" i="15"/>
  <c r="AV265" i="15"/>
  <c r="AU265" i="15"/>
  <c r="AT265" i="15"/>
  <c r="AS265" i="15"/>
  <c r="AR265" i="15"/>
  <c r="AQ265" i="15"/>
  <c r="AP265" i="15"/>
  <c r="AO265" i="15"/>
  <c r="AN265" i="15"/>
  <c r="AM265" i="15"/>
  <c r="AL265" i="15"/>
  <c r="AK265" i="15"/>
  <c r="AJ265" i="15"/>
  <c r="AI265" i="15"/>
  <c r="AH265" i="15"/>
  <c r="AG265" i="15"/>
  <c r="AF265" i="15"/>
  <c r="AE265" i="15"/>
  <c r="AD265" i="15"/>
  <c r="AC265" i="15"/>
  <c r="AB265" i="15"/>
  <c r="AA265" i="15"/>
  <c r="Z265" i="15"/>
  <c r="Y265" i="15"/>
  <c r="X265" i="15"/>
  <c r="W265" i="15"/>
  <c r="V265" i="15"/>
  <c r="U265" i="15"/>
  <c r="T265" i="15"/>
  <c r="S265" i="15"/>
  <c r="R265" i="15"/>
  <c r="Q265" i="15"/>
  <c r="P265" i="15"/>
  <c r="O265" i="15"/>
  <c r="N265" i="15"/>
  <c r="N266" i="15" s="1"/>
  <c r="K263" i="15"/>
  <c r="BL263" i="15" s="1"/>
  <c r="N261" i="15"/>
  <c r="N258" i="15"/>
  <c r="N260" i="15" s="1"/>
  <c r="CB254" i="15"/>
  <c r="CA254" i="15"/>
  <c r="BZ254" i="15"/>
  <c r="BY254" i="15"/>
  <c r="BX254" i="15"/>
  <c r="BW254" i="15"/>
  <c r="BV254" i="15"/>
  <c r="BU254" i="15"/>
  <c r="BT254" i="15"/>
  <c r="BS254" i="15"/>
  <c r="BR254" i="15"/>
  <c r="BQ254" i="15"/>
  <c r="BP254" i="15"/>
  <c r="BO254" i="15"/>
  <c r="BN254" i="15"/>
  <c r="BI252" i="15"/>
  <c r="BI254" i="15" s="1"/>
  <c r="BH252" i="15"/>
  <c r="BH254" i="15" s="1"/>
  <c r="BG252" i="15"/>
  <c r="BG254" i="15" s="1"/>
  <c r="BF252" i="15"/>
  <c r="BF254" i="15" s="1"/>
  <c r="BE252" i="15"/>
  <c r="BE254" i="15" s="1"/>
  <c r="BD252" i="15"/>
  <c r="BD254" i="15" s="1"/>
  <c r="BC252" i="15"/>
  <c r="BC254" i="15" s="1"/>
  <c r="BB252" i="15"/>
  <c r="BB254" i="15" s="1"/>
  <c r="BA252" i="15"/>
  <c r="BA254" i="15" s="1"/>
  <c r="AZ252" i="15"/>
  <c r="AZ254" i="15" s="1"/>
  <c r="AY252" i="15"/>
  <c r="AY254" i="15" s="1"/>
  <c r="AX252" i="15"/>
  <c r="AX254" i="15" s="1"/>
  <c r="AW252" i="15"/>
  <c r="AW254" i="15" s="1"/>
  <c r="AV252" i="15"/>
  <c r="AV254" i="15" s="1"/>
  <c r="AU252" i="15"/>
  <c r="AU254" i="15" s="1"/>
  <c r="AT252" i="15"/>
  <c r="AT254" i="15" s="1"/>
  <c r="AS252" i="15"/>
  <c r="AS254" i="15" s="1"/>
  <c r="AR252" i="15"/>
  <c r="AR254" i="15" s="1"/>
  <c r="AQ252" i="15"/>
  <c r="AQ254" i="15" s="1"/>
  <c r="AP252" i="15"/>
  <c r="AP254" i="15" s="1"/>
  <c r="AO252" i="15"/>
  <c r="AO254" i="15" s="1"/>
  <c r="AN252" i="15"/>
  <c r="AN254" i="15" s="1"/>
  <c r="AM252" i="15"/>
  <c r="AM254" i="15" s="1"/>
  <c r="AL252" i="15"/>
  <c r="AL254" i="15" s="1"/>
  <c r="AK252" i="15"/>
  <c r="AK254" i="15" s="1"/>
  <c r="AJ252" i="15"/>
  <c r="AJ254" i="15" s="1"/>
  <c r="AI252" i="15"/>
  <c r="AI254" i="15" s="1"/>
  <c r="AH252" i="15"/>
  <c r="AH254" i="15" s="1"/>
  <c r="AG252" i="15"/>
  <c r="AG254" i="15" s="1"/>
  <c r="AF252" i="15"/>
  <c r="AF254" i="15" s="1"/>
  <c r="AE252" i="15"/>
  <c r="AE254" i="15" s="1"/>
  <c r="AD252" i="15"/>
  <c r="AD254" i="15" s="1"/>
  <c r="AC252" i="15"/>
  <c r="AC254" i="15" s="1"/>
  <c r="AB252" i="15"/>
  <c r="AB254" i="15" s="1"/>
  <c r="AA252" i="15"/>
  <c r="AA254" i="15" s="1"/>
  <c r="Z252" i="15"/>
  <c r="Z254" i="15" s="1"/>
  <c r="Y252" i="15"/>
  <c r="Y254" i="15" s="1"/>
  <c r="X252" i="15"/>
  <c r="X254" i="15" s="1"/>
  <c r="W252" i="15"/>
  <c r="W254" i="15" s="1"/>
  <c r="V252" i="15"/>
  <c r="V254" i="15" s="1"/>
  <c r="U252" i="15"/>
  <c r="U254" i="15" s="1"/>
  <c r="T252" i="15"/>
  <c r="T254" i="15" s="1"/>
  <c r="S252" i="15"/>
  <c r="S254" i="15" s="1"/>
  <c r="R252" i="15"/>
  <c r="R254" i="15" s="1"/>
  <c r="Q252" i="15"/>
  <c r="Q254" i="15" s="1"/>
  <c r="P252" i="15"/>
  <c r="P254" i="15" s="1"/>
  <c r="O252" i="15"/>
  <c r="O254" i="15" s="1"/>
  <c r="N252" i="15"/>
  <c r="N253" i="15" s="1"/>
  <c r="K250" i="15"/>
  <c r="N248" i="15"/>
  <c r="N245" i="15"/>
  <c r="O245" i="15" s="1"/>
  <c r="P245" i="15" s="1"/>
  <c r="CB241" i="15"/>
  <c r="CA241" i="15"/>
  <c r="BZ241" i="15"/>
  <c r="BY241" i="15"/>
  <c r="BX241" i="15"/>
  <c r="BW241" i="15"/>
  <c r="BV241" i="15"/>
  <c r="BU241" i="15"/>
  <c r="BT241" i="15"/>
  <c r="BS241" i="15"/>
  <c r="BR241" i="15"/>
  <c r="BQ241" i="15"/>
  <c r="BP241" i="15"/>
  <c r="BO241" i="15"/>
  <c r="BN241" i="15"/>
  <c r="BI241" i="15"/>
  <c r="BH241" i="15"/>
  <c r="BG241" i="15"/>
  <c r="BF241" i="15"/>
  <c r="BE241" i="15"/>
  <c r="BD241" i="15"/>
  <c r="BC241" i="15"/>
  <c r="BB241" i="15"/>
  <c r="BA241" i="15"/>
  <c r="AZ241" i="15"/>
  <c r="AY241" i="15"/>
  <c r="AX241" i="15"/>
  <c r="AW241" i="15"/>
  <c r="AV241" i="15"/>
  <c r="AU241" i="15"/>
  <c r="AT241" i="15"/>
  <c r="AS241" i="15"/>
  <c r="AR241" i="15"/>
  <c r="AQ241" i="15"/>
  <c r="AP241" i="15"/>
  <c r="AO241" i="15"/>
  <c r="AN241" i="15"/>
  <c r="AM241" i="15"/>
  <c r="AL241" i="15"/>
  <c r="AK241" i="15"/>
  <c r="AJ241" i="15"/>
  <c r="AI241" i="15"/>
  <c r="AH241" i="15"/>
  <c r="AG241" i="15"/>
  <c r="AF241" i="15"/>
  <c r="AE241" i="15"/>
  <c r="AD241" i="15"/>
  <c r="AC241" i="15"/>
  <c r="AB241" i="15"/>
  <c r="AA241" i="15"/>
  <c r="Z241" i="15"/>
  <c r="Y241" i="15"/>
  <c r="X241" i="15"/>
  <c r="W241" i="15"/>
  <c r="V241" i="15"/>
  <c r="U241" i="15"/>
  <c r="T241" i="15"/>
  <c r="S241" i="15"/>
  <c r="R241" i="15"/>
  <c r="Q241" i="15"/>
  <c r="P241" i="15"/>
  <c r="O241" i="15"/>
  <c r="N241" i="15"/>
  <c r="N242" i="15" s="1"/>
  <c r="BI239" i="15"/>
  <c r="BH239" i="15"/>
  <c r="BG239" i="15"/>
  <c r="BF239" i="15"/>
  <c r="BE239" i="15"/>
  <c r="BD239" i="15"/>
  <c r="BC239" i="15"/>
  <c r="BB239" i="15"/>
  <c r="BA239" i="15"/>
  <c r="AZ239" i="15"/>
  <c r="AY239" i="15"/>
  <c r="AX239" i="15"/>
  <c r="AW239" i="15"/>
  <c r="AV239" i="15"/>
  <c r="AU239" i="15"/>
  <c r="AT239" i="15"/>
  <c r="AS239" i="15"/>
  <c r="AR239" i="15"/>
  <c r="AQ239" i="15"/>
  <c r="AP239" i="15"/>
  <c r="AO239" i="15"/>
  <c r="AN239" i="15"/>
  <c r="AM239" i="15"/>
  <c r="AL239" i="15"/>
  <c r="AK239" i="15"/>
  <c r="AJ239" i="15"/>
  <c r="AI239" i="15"/>
  <c r="AH239" i="15"/>
  <c r="AG239" i="15"/>
  <c r="AF239" i="15"/>
  <c r="AE239" i="15"/>
  <c r="AD239" i="15"/>
  <c r="AC239" i="15"/>
  <c r="AB239" i="15"/>
  <c r="AA239" i="15"/>
  <c r="Z239" i="15"/>
  <c r="Y239" i="15"/>
  <c r="X239" i="15"/>
  <c r="W239" i="15"/>
  <c r="V239" i="15"/>
  <c r="U239" i="15"/>
  <c r="T239" i="15"/>
  <c r="S239" i="15"/>
  <c r="R239" i="15"/>
  <c r="Q239" i="15"/>
  <c r="P239" i="15"/>
  <c r="O239" i="15"/>
  <c r="N239" i="15"/>
  <c r="N240" i="15" s="1"/>
  <c r="K237" i="15"/>
  <c r="BL237" i="15" s="1"/>
  <c r="N235" i="15"/>
  <c r="N232" i="15"/>
  <c r="O232" i="15" s="1"/>
  <c r="CB228" i="15"/>
  <c r="CA228" i="15"/>
  <c r="BZ228" i="15"/>
  <c r="BY228" i="15"/>
  <c r="BX228" i="15"/>
  <c r="BW228" i="15"/>
  <c r="BV228" i="15"/>
  <c r="BU228" i="15"/>
  <c r="BT228" i="15"/>
  <c r="BS228" i="15"/>
  <c r="BR228" i="15"/>
  <c r="BQ228" i="15"/>
  <c r="BP228" i="15"/>
  <c r="BO228" i="15"/>
  <c r="BN228" i="15"/>
  <c r="BI228" i="15"/>
  <c r="BH228" i="15"/>
  <c r="BG228" i="15"/>
  <c r="BF228" i="15"/>
  <c r="BE228" i="15"/>
  <c r="BD228" i="15"/>
  <c r="BC228" i="15"/>
  <c r="BB228" i="15"/>
  <c r="BA228" i="15"/>
  <c r="AZ228" i="15"/>
  <c r="AY228" i="15"/>
  <c r="AX228" i="15"/>
  <c r="AW228" i="15"/>
  <c r="AV228" i="15"/>
  <c r="AU228" i="15"/>
  <c r="AT228" i="15"/>
  <c r="AS228" i="15"/>
  <c r="AR228" i="15"/>
  <c r="AQ228" i="15"/>
  <c r="AP228" i="15"/>
  <c r="AO228" i="15"/>
  <c r="AN228" i="15"/>
  <c r="AM228" i="15"/>
  <c r="AL228" i="15"/>
  <c r="AK228" i="15"/>
  <c r="AJ228" i="15"/>
  <c r="AI228" i="15"/>
  <c r="AH228" i="15"/>
  <c r="AG228" i="15"/>
  <c r="AF228" i="15"/>
  <c r="AE228" i="15"/>
  <c r="AD228" i="15"/>
  <c r="AC228" i="15"/>
  <c r="AB228" i="15"/>
  <c r="AA228" i="15"/>
  <c r="Z228" i="15"/>
  <c r="Y228" i="15"/>
  <c r="X228" i="15"/>
  <c r="W228" i="15"/>
  <c r="V228" i="15"/>
  <c r="U228" i="15"/>
  <c r="T228" i="15"/>
  <c r="S228" i="15"/>
  <c r="R228" i="15"/>
  <c r="Q228" i="15"/>
  <c r="P228" i="15"/>
  <c r="O228" i="15"/>
  <c r="N228" i="15"/>
  <c r="N229" i="15" s="1"/>
  <c r="BI226" i="15"/>
  <c r="BH226" i="15"/>
  <c r="BG226" i="15"/>
  <c r="BF226" i="15"/>
  <c r="BE226" i="15"/>
  <c r="BD226" i="15"/>
  <c r="BC226" i="15"/>
  <c r="BB226" i="15"/>
  <c r="BA226" i="15"/>
  <c r="AZ226" i="15"/>
  <c r="AY226" i="15"/>
  <c r="AX226" i="15"/>
  <c r="AW226" i="15"/>
  <c r="AV226" i="15"/>
  <c r="AU226" i="15"/>
  <c r="AT226" i="15"/>
  <c r="AS226" i="15"/>
  <c r="AR226" i="15"/>
  <c r="AQ226" i="15"/>
  <c r="AP226" i="15"/>
  <c r="AO226" i="15"/>
  <c r="AN226" i="15"/>
  <c r="AM226" i="15"/>
  <c r="AL226" i="15"/>
  <c r="AK226" i="15"/>
  <c r="AJ226" i="15"/>
  <c r="AI226" i="15"/>
  <c r="AH226" i="15"/>
  <c r="AG226" i="15"/>
  <c r="AF226" i="15"/>
  <c r="AE226" i="15"/>
  <c r="AD226" i="15"/>
  <c r="AC226" i="15"/>
  <c r="AB226" i="15"/>
  <c r="AA226" i="15"/>
  <c r="Z226" i="15"/>
  <c r="Y226" i="15"/>
  <c r="X226" i="15"/>
  <c r="W226" i="15"/>
  <c r="V226" i="15"/>
  <c r="U226" i="15"/>
  <c r="T226" i="15"/>
  <c r="S226" i="15"/>
  <c r="R226" i="15"/>
  <c r="Q226" i="15"/>
  <c r="P226" i="15"/>
  <c r="O226" i="15"/>
  <c r="N226" i="15"/>
  <c r="N227" i="15" s="1"/>
  <c r="K224" i="15"/>
  <c r="BL224" i="15" s="1"/>
  <c r="N222" i="15"/>
  <c r="N219" i="15"/>
  <c r="O219" i="15" s="1"/>
  <c r="CB215" i="15"/>
  <c r="CA215" i="15"/>
  <c r="BZ215" i="15"/>
  <c r="BY215" i="15"/>
  <c r="BX215" i="15"/>
  <c r="BW215" i="15"/>
  <c r="BV215" i="15"/>
  <c r="BU215" i="15"/>
  <c r="BT215" i="15"/>
  <c r="BS215" i="15"/>
  <c r="BR215" i="15"/>
  <c r="BQ215" i="15"/>
  <c r="BP215" i="15"/>
  <c r="BO215" i="15"/>
  <c r="BN215" i="15"/>
  <c r="BI215" i="15"/>
  <c r="BH215" i="15"/>
  <c r="BG215" i="15"/>
  <c r="BF215" i="15"/>
  <c r="BE215" i="15"/>
  <c r="BD215" i="15"/>
  <c r="BC215" i="15"/>
  <c r="BB215" i="15"/>
  <c r="BA215" i="15"/>
  <c r="AZ215" i="15"/>
  <c r="AY215" i="15"/>
  <c r="AX215" i="15"/>
  <c r="AW215" i="15"/>
  <c r="AV215" i="15"/>
  <c r="AU215" i="15"/>
  <c r="AT215" i="15"/>
  <c r="AS215" i="15"/>
  <c r="AR215" i="15"/>
  <c r="AQ215" i="15"/>
  <c r="AP215" i="15"/>
  <c r="AO215" i="15"/>
  <c r="AN215" i="15"/>
  <c r="AM215" i="15"/>
  <c r="AL215" i="15"/>
  <c r="AK215" i="15"/>
  <c r="AJ215" i="15"/>
  <c r="AI215" i="15"/>
  <c r="AH215" i="15"/>
  <c r="AG215" i="15"/>
  <c r="AF215" i="15"/>
  <c r="AE215" i="15"/>
  <c r="AD215" i="15"/>
  <c r="AC215" i="15"/>
  <c r="AB215" i="15"/>
  <c r="AA215" i="15"/>
  <c r="Z215" i="15"/>
  <c r="Y215" i="15"/>
  <c r="X215" i="15"/>
  <c r="W215" i="15"/>
  <c r="V215" i="15"/>
  <c r="U215" i="15"/>
  <c r="T215" i="15"/>
  <c r="S215" i="15"/>
  <c r="R215" i="15"/>
  <c r="Q215" i="15"/>
  <c r="P215" i="15"/>
  <c r="O215" i="15"/>
  <c r="N215" i="15"/>
  <c r="N216" i="15" s="1"/>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O213" i="15"/>
  <c r="N213" i="15"/>
  <c r="N214" i="15" s="1"/>
  <c r="K211" i="15"/>
  <c r="BL211" i="15" s="1"/>
  <c r="N209" i="15"/>
  <c r="N206" i="15"/>
  <c r="CB202" i="15"/>
  <c r="CA202" i="15"/>
  <c r="BZ202" i="15"/>
  <c r="BY202" i="15"/>
  <c r="BX202" i="15"/>
  <c r="BW202" i="15"/>
  <c r="BV202" i="15"/>
  <c r="BU202" i="15"/>
  <c r="BT202" i="15"/>
  <c r="BS202" i="15"/>
  <c r="BR202" i="15"/>
  <c r="BQ202" i="15"/>
  <c r="BP202" i="15"/>
  <c r="BO202" i="15"/>
  <c r="BN202" i="15"/>
  <c r="BI202" i="15"/>
  <c r="BH202" i="15"/>
  <c r="BG202" i="15"/>
  <c r="BF202" i="15"/>
  <c r="BE202" i="15"/>
  <c r="BD202" i="15"/>
  <c r="BC202" i="15"/>
  <c r="BB202" i="15"/>
  <c r="BA202" i="15"/>
  <c r="AZ202" i="15"/>
  <c r="AY202" i="15"/>
  <c r="AX202" i="15"/>
  <c r="AW202" i="15"/>
  <c r="AV202" i="15"/>
  <c r="AU202" i="15"/>
  <c r="AT202" i="15"/>
  <c r="AS202" i="15"/>
  <c r="AR202" i="15"/>
  <c r="AQ202" i="15"/>
  <c r="AP202" i="15"/>
  <c r="AO202" i="15"/>
  <c r="AN202" i="15"/>
  <c r="AM202" i="15"/>
  <c r="AL202" i="15"/>
  <c r="AK202" i="15"/>
  <c r="AJ202" i="15"/>
  <c r="AI202" i="15"/>
  <c r="AH202" i="15"/>
  <c r="AG202" i="15"/>
  <c r="AF202" i="15"/>
  <c r="AE202" i="15"/>
  <c r="AD202" i="15"/>
  <c r="AC202" i="15"/>
  <c r="AB202" i="15"/>
  <c r="AA202" i="15"/>
  <c r="Z202" i="15"/>
  <c r="Y202" i="15"/>
  <c r="X202" i="15"/>
  <c r="W202" i="15"/>
  <c r="V202" i="15"/>
  <c r="U202" i="15"/>
  <c r="T202" i="15"/>
  <c r="S202" i="15"/>
  <c r="R202" i="15"/>
  <c r="Q202" i="15"/>
  <c r="P202" i="15"/>
  <c r="O202" i="15"/>
  <c r="N202" i="15"/>
  <c r="N203" i="15" s="1"/>
  <c r="BI200" i="15"/>
  <c r="BH200" i="15"/>
  <c r="BG200" i="15"/>
  <c r="BF200" i="15"/>
  <c r="BE200" i="15"/>
  <c r="BD200" i="15"/>
  <c r="BC200" i="15"/>
  <c r="BB200" i="15"/>
  <c r="BA200" i="15"/>
  <c r="AZ200" i="15"/>
  <c r="AY200" i="15"/>
  <c r="AX200" i="15"/>
  <c r="AW200" i="15"/>
  <c r="AV200" i="15"/>
  <c r="AU200" i="15"/>
  <c r="AT200" i="15"/>
  <c r="AS200" i="15"/>
  <c r="AR200" i="15"/>
  <c r="AQ200" i="15"/>
  <c r="AP200" i="15"/>
  <c r="AO200" i="15"/>
  <c r="AN200" i="15"/>
  <c r="AM200" i="15"/>
  <c r="AL200" i="15"/>
  <c r="AK200" i="15"/>
  <c r="AJ200" i="15"/>
  <c r="AI200" i="15"/>
  <c r="AH200" i="15"/>
  <c r="AG200" i="15"/>
  <c r="AF200" i="15"/>
  <c r="AE200" i="15"/>
  <c r="AD200" i="15"/>
  <c r="AC200" i="15"/>
  <c r="AB200" i="15"/>
  <c r="AA200" i="15"/>
  <c r="Z200" i="15"/>
  <c r="Y200" i="15"/>
  <c r="X200" i="15"/>
  <c r="W200" i="15"/>
  <c r="V200" i="15"/>
  <c r="U200" i="15"/>
  <c r="T200" i="15"/>
  <c r="S200" i="15"/>
  <c r="R200" i="15"/>
  <c r="Q200" i="15"/>
  <c r="P200" i="15"/>
  <c r="O200" i="15"/>
  <c r="N200" i="15"/>
  <c r="K198" i="15"/>
  <c r="BL198" i="15" s="1"/>
  <c r="N196" i="15"/>
  <c r="N193" i="15"/>
  <c r="O193" i="15" s="1"/>
  <c r="CB189" i="15"/>
  <c r="CA189" i="15"/>
  <c r="BZ189" i="15"/>
  <c r="BY189" i="15"/>
  <c r="BX189" i="15"/>
  <c r="BW189" i="15"/>
  <c r="BV189" i="15"/>
  <c r="BU189" i="15"/>
  <c r="BT189" i="15"/>
  <c r="BS189" i="15"/>
  <c r="BR189" i="15"/>
  <c r="BQ189" i="15"/>
  <c r="BP189" i="15"/>
  <c r="BO189" i="15"/>
  <c r="BN189" i="15"/>
  <c r="BI189" i="15"/>
  <c r="BH189" i="15"/>
  <c r="BG189" i="15"/>
  <c r="BF189" i="15"/>
  <c r="BE189" i="15"/>
  <c r="BD189" i="15"/>
  <c r="BC189" i="15"/>
  <c r="BB189" i="15"/>
  <c r="BA189" i="15"/>
  <c r="AZ189" i="15"/>
  <c r="AY189" i="15"/>
  <c r="AX189" i="15"/>
  <c r="AW189" i="15"/>
  <c r="AV189" i="15"/>
  <c r="AU189" i="15"/>
  <c r="AT189" i="15"/>
  <c r="AS189" i="15"/>
  <c r="AR189" i="15"/>
  <c r="AQ189" i="15"/>
  <c r="AP189" i="15"/>
  <c r="AO189" i="15"/>
  <c r="AN189" i="15"/>
  <c r="AM189" i="15"/>
  <c r="AL189" i="15"/>
  <c r="AK189" i="15"/>
  <c r="AJ189" i="15"/>
  <c r="AI189" i="15"/>
  <c r="AH189" i="15"/>
  <c r="AG189" i="15"/>
  <c r="AF189" i="15"/>
  <c r="AE189" i="15"/>
  <c r="AD189" i="15"/>
  <c r="AC189" i="15"/>
  <c r="AB189" i="15"/>
  <c r="AA189" i="15"/>
  <c r="Z189" i="15"/>
  <c r="Y189" i="15"/>
  <c r="X189" i="15"/>
  <c r="W189" i="15"/>
  <c r="V189" i="15"/>
  <c r="U189" i="15"/>
  <c r="T189" i="15"/>
  <c r="S189" i="15"/>
  <c r="R189" i="15"/>
  <c r="Q189" i="15"/>
  <c r="P189" i="15"/>
  <c r="O189" i="15"/>
  <c r="N189" i="15"/>
  <c r="N190" i="15" s="1"/>
  <c r="BI187" i="15"/>
  <c r="BH187" i="15"/>
  <c r="BG187" i="15"/>
  <c r="BF187" i="15"/>
  <c r="BE187" i="15"/>
  <c r="BD187" i="15"/>
  <c r="BC187" i="15"/>
  <c r="BB187" i="15"/>
  <c r="BA187" i="15"/>
  <c r="AZ187" i="15"/>
  <c r="AY187" i="15"/>
  <c r="AX187" i="15"/>
  <c r="AW187" i="15"/>
  <c r="AV187" i="15"/>
  <c r="AU187" i="15"/>
  <c r="AT187" i="15"/>
  <c r="AS187" i="15"/>
  <c r="AR187" i="15"/>
  <c r="AQ187" i="15"/>
  <c r="AP187" i="15"/>
  <c r="AO187" i="15"/>
  <c r="AN187" i="15"/>
  <c r="AM187" i="15"/>
  <c r="AL187" i="15"/>
  <c r="AK187" i="15"/>
  <c r="AJ187" i="15"/>
  <c r="AI187" i="15"/>
  <c r="AH187" i="15"/>
  <c r="AG187" i="15"/>
  <c r="AF187" i="15"/>
  <c r="AE187" i="15"/>
  <c r="AD187" i="15"/>
  <c r="AC187" i="15"/>
  <c r="AB187" i="15"/>
  <c r="AA187" i="15"/>
  <c r="Z187" i="15"/>
  <c r="Y187" i="15"/>
  <c r="X187" i="15"/>
  <c r="W187" i="15"/>
  <c r="V187" i="15"/>
  <c r="U187" i="15"/>
  <c r="T187" i="15"/>
  <c r="S187" i="15"/>
  <c r="R187" i="15"/>
  <c r="Q187" i="15"/>
  <c r="P187" i="15"/>
  <c r="O187" i="15"/>
  <c r="N187" i="15"/>
  <c r="N188" i="15" s="1"/>
  <c r="K185" i="15"/>
  <c r="BL185" i="15" s="1"/>
  <c r="N183" i="15"/>
  <c r="N180" i="15"/>
  <c r="O180" i="15" s="1"/>
  <c r="CB176" i="15"/>
  <c r="CA176" i="15"/>
  <c r="BZ176" i="15"/>
  <c r="BY176" i="15"/>
  <c r="BX176" i="15"/>
  <c r="BW176" i="15"/>
  <c r="BV176" i="15"/>
  <c r="BU176" i="15"/>
  <c r="BT176" i="15"/>
  <c r="BS176" i="15"/>
  <c r="BR176" i="15"/>
  <c r="BQ176" i="15"/>
  <c r="BP176" i="15"/>
  <c r="BO176" i="15"/>
  <c r="BN176" i="15"/>
  <c r="BI176" i="15"/>
  <c r="BH176" i="15"/>
  <c r="BG176" i="15"/>
  <c r="BF176" i="15"/>
  <c r="BE176" i="15"/>
  <c r="BD176" i="15"/>
  <c r="BC176" i="15"/>
  <c r="BB176" i="15"/>
  <c r="BA176" i="15"/>
  <c r="AZ176" i="15"/>
  <c r="AY176" i="15"/>
  <c r="AX176" i="15"/>
  <c r="AW176" i="15"/>
  <c r="AV176" i="15"/>
  <c r="AU176" i="15"/>
  <c r="AT176" i="15"/>
  <c r="AS176" i="15"/>
  <c r="AR176" i="15"/>
  <c r="AQ176" i="15"/>
  <c r="AP176" i="15"/>
  <c r="AO176" i="15"/>
  <c r="AN176" i="15"/>
  <c r="AM176" i="15"/>
  <c r="AL176" i="15"/>
  <c r="AK176" i="15"/>
  <c r="AJ176" i="15"/>
  <c r="AI176" i="15"/>
  <c r="AH176" i="15"/>
  <c r="AG176" i="15"/>
  <c r="AF176" i="15"/>
  <c r="AE176" i="15"/>
  <c r="AD176" i="15"/>
  <c r="AC176" i="15"/>
  <c r="AB176" i="15"/>
  <c r="AA176" i="15"/>
  <c r="Z176" i="15"/>
  <c r="Y176" i="15"/>
  <c r="X176" i="15"/>
  <c r="W176" i="15"/>
  <c r="V176" i="15"/>
  <c r="U176" i="15"/>
  <c r="T176" i="15"/>
  <c r="S176" i="15"/>
  <c r="R176" i="15"/>
  <c r="Q176" i="15"/>
  <c r="P176" i="15"/>
  <c r="O176" i="15"/>
  <c r="N176" i="15"/>
  <c r="N177" i="15" s="1"/>
  <c r="BI174" i="15"/>
  <c r="BH174" i="15"/>
  <c r="BG174" i="15"/>
  <c r="BF174" i="15"/>
  <c r="BE174" i="15"/>
  <c r="BD174" i="15"/>
  <c r="BC174" i="15"/>
  <c r="BB174" i="15"/>
  <c r="BA174" i="15"/>
  <c r="AZ174" i="15"/>
  <c r="AY174" i="15"/>
  <c r="AX174" i="15"/>
  <c r="AW174" i="15"/>
  <c r="AV174" i="15"/>
  <c r="AU174" i="15"/>
  <c r="AT174" i="15"/>
  <c r="AS174" i="15"/>
  <c r="AR174" i="15"/>
  <c r="AQ174" i="15"/>
  <c r="AP174" i="15"/>
  <c r="AO174" i="15"/>
  <c r="AN174" i="15"/>
  <c r="AM174" i="15"/>
  <c r="AL174" i="15"/>
  <c r="AK174" i="15"/>
  <c r="AJ174" i="15"/>
  <c r="AI174" i="15"/>
  <c r="AH174" i="15"/>
  <c r="AG174" i="15"/>
  <c r="AF174" i="15"/>
  <c r="AE174" i="15"/>
  <c r="AD174" i="15"/>
  <c r="AC174" i="15"/>
  <c r="AB174" i="15"/>
  <c r="AA174" i="15"/>
  <c r="Z174" i="15"/>
  <c r="Y174" i="15"/>
  <c r="X174" i="15"/>
  <c r="W174" i="15"/>
  <c r="V174" i="15"/>
  <c r="U174" i="15"/>
  <c r="T174" i="15"/>
  <c r="S174" i="15"/>
  <c r="R174" i="15"/>
  <c r="Q174" i="15"/>
  <c r="P174" i="15"/>
  <c r="O174" i="15"/>
  <c r="N174" i="15"/>
  <c r="N175" i="15" s="1"/>
  <c r="K172" i="15"/>
  <c r="BL172" i="15" s="1"/>
  <c r="N170" i="15"/>
  <c r="N167" i="15"/>
  <c r="O167" i="15" s="1"/>
  <c r="CB163" i="15"/>
  <c r="CA163" i="15"/>
  <c r="BZ163" i="15"/>
  <c r="BY163" i="15"/>
  <c r="BX163" i="15"/>
  <c r="BW163" i="15"/>
  <c r="BV163" i="15"/>
  <c r="BU163" i="15"/>
  <c r="BT163" i="15"/>
  <c r="BS163" i="15"/>
  <c r="BR163" i="15"/>
  <c r="BQ163" i="15"/>
  <c r="BP163" i="15"/>
  <c r="BO163" i="15"/>
  <c r="BN163" i="15"/>
  <c r="BI163" i="15"/>
  <c r="BH163" i="15"/>
  <c r="BG163" i="15"/>
  <c r="BF163" i="15"/>
  <c r="BE163" i="15"/>
  <c r="BD163" i="15"/>
  <c r="BC163" i="15"/>
  <c r="BB163" i="15"/>
  <c r="BA163" i="15"/>
  <c r="AZ163" i="15"/>
  <c r="AY163" i="15"/>
  <c r="AX163" i="15"/>
  <c r="AW163" i="15"/>
  <c r="AV163" i="15"/>
  <c r="AU163" i="15"/>
  <c r="AT163" i="15"/>
  <c r="AS163" i="15"/>
  <c r="AR163" i="15"/>
  <c r="AQ163" i="15"/>
  <c r="AP163" i="15"/>
  <c r="AO163" i="15"/>
  <c r="AN163" i="15"/>
  <c r="AM163" i="15"/>
  <c r="AL163" i="15"/>
  <c r="AK163" i="15"/>
  <c r="AJ163" i="15"/>
  <c r="AI163" i="15"/>
  <c r="AH163" i="15"/>
  <c r="AG163" i="15"/>
  <c r="AF163" i="15"/>
  <c r="AE163" i="15"/>
  <c r="AD163" i="15"/>
  <c r="AC163" i="15"/>
  <c r="AB163" i="15"/>
  <c r="AA163" i="15"/>
  <c r="Z163" i="15"/>
  <c r="Y163" i="15"/>
  <c r="X163" i="15"/>
  <c r="W163" i="15"/>
  <c r="V163" i="15"/>
  <c r="U163" i="15"/>
  <c r="T163" i="15"/>
  <c r="S163" i="15"/>
  <c r="R163" i="15"/>
  <c r="Q163" i="15"/>
  <c r="P163" i="15"/>
  <c r="O163" i="15"/>
  <c r="N163" i="15"/>
  <c r="N164" i="15" s="1"/>
  <c r="BI161" i="15"/>
  <c r="BH161" i="15"/>
  <c r="BG161" i="15"/>
  <c r="BF161" i="15"/>
  <c r="BE161" i="15"/>
  <c r="BD161" i="15"/>
  <c r="BC161" i="15"/>
  <c r="BB161" i="15"/>
  <c r="BA161" i="15"/>
  <c r="AZ161" i="15"/>
  <c r="AY161" i="15"/>
  <c r="AX161" i="15"/>
  <c r="AW161" i="15"/>
  <c r="AV161" i="15"/>
  <c r="AU161" i="15"/>
  <c r="AT161" i="15"/>
  <c r="AS161" i="15"/>
  <c r="AR161" i="15"/>
  <c r="AQ161" i="15"/>
  <c r="AP161" i="15"/>
  <c r="AO161" i="15"/>
  <c r="AN161" i="15"/>
  <c r="AM161" i="15"/>
  <c r="AL161" i="15"/>
  <c r="AK161" i="15"/>
  <c r="AJ161" i="15"/>
  <c r="AI161" i="15"/>
  <c r="AH161" i="15"/>
  <c r="AG161" i="15"/>
  <c r="AF161" i="15"/>
  <c r="AE161" i="15"/>
  <c r="AD161" i="15"/>
  <c r="AC161" i="15"/>
  <c r="AB161" i="15"/>
  <c r="AA161" i="15"/>
  <c r="Z161" i="15"/>
  <c r="Y161" i="15"/>
  <c r="X161" i="15"/>
  <c r="W161" i="15"/>
  <c r="V161" i="15"/>
  <c r="U161" i="15"/>
  <c r="T161" i="15"/>
  <c r="S161" i="15"/>
  <c r="R161" i="15"/>
  <c r="Q161" i="15"/>
  <c r="P161" i="15"/>
  <c r="O161" i="15"/>
  <c r="N161" i="15"/>
  <c r="N162" i="15" s="1"/>
  <c r="K159" i="15"/>
  <c r="BL159" i="15" s="1"/>
  <c r="N157" i="15"/>
  <c r="N154" i="15"/>
  <c r="O154" i="15" s="1"/>
  <c r="CB150" i="15"/>
  <c r="CA150" i="15"/>
  <c r="BZ150" i="15"/>
  <c r="BY150" i="15"/>
  <c r="BX150" i="15"/>
  <c r="BW150" i="15"/>
  <c r="BV150" i="15"/>
  <c r="BU150" i="15"/>
  <c r="BT150" i="15"/>
  <c r="BS150" i="15"/>
  <c r="BR150" i="15"/>
  <c r="BQ150" i="15"/>
  <c r="BP150" i="15"/>
  <c r="BO150" i="15"/>
  <c r="BN150" i="15"/>
  <c r="BI150" i="15"/>
  <c r="BH150" i="15"/>
  <c r="BG150" i="15"/>
  <c r="BF150" i="15"/>
  <c r="BE150" i="15"/>
  <c r="BD150" i="15"/>
  <c r="BC150" i="15"/>
  <c r="BB150" i="15"/>
  <c r="BA150" i="15"/>
  <c r="AZ150" i="15"/>
  <c r="AY150" i="15"/>
  <c r="AX150" i="15"/>
  <c r="AW150" i="15"/>
  <c r="AV150" i="15"/>
  <c r="AU150" i="15"/>
  <c r="AT150" i="15"/>
  <c r="AS150" i="15"/>
  <c r="AR150" i="15"/>
  <c r="AQ150" i="15"/>
  <c r="AP150" i="15"/>
  <c r="AO150" i="15"/>
  <c r="AN150" i="15"/>
  <c r="AM150" i="15"/>
  <c r="AL150" i="15"/>
  <c r="AK150" i="15"/>
  <c r="AJ150" i="15"/>
  <c r="AI150" i="15"/>
  <c r="AH150" i="15"/>
  <c r="AG150" i="15"/>
  <c r="AF150" i="15"/>
  <c r="AE150" i="15"/>
  <c r="AD150" i="15"/>
  <c r="AC150" i="15"/>
  <c r="AB150" i="15"/>
  <c r="AA150" i="15"/>
  <c r="Z150" i="15"/>
  <c r="Y150" i="15"/>
  <c r="X150" i="15"/>
  <c r="W150" i="15"/>
  <c r="V150" i="15"/>
  <c r="U150" i="15"/>
  <c r="T150" i="15"/>
  <c r="S150" i="15"/>
  <c r="R150" i="15"/>
  <c r="Q150" i="15"/>
  <c r="P150" i="15"/>
  <c r="O150" i="15"/>
  <c r="N150" i="15"/>
  <c r="N151" i="15" s="1"/>
  <c r="BI148" i="15"/>
  <c r="BH148" i="15"/>
  <c r="BG148" i="15"/>
  <c r="BF148" i="15"/>
  <c r="BE148" i="15"/>
  <c r="BD148" i="15"/>
  <c r="BC148" i="15"/>
  <c r="BB148" i="15"/>
  <c r="BA148" i="15"/>
  <c r="AZ148" i="15"/>
  <c r="AY148" i="15"/>
  <c r="AX148" i="15"/>
  <c r="AW148" i="15"/>
  <c r="AV148" i="15"/>
  <c r="AU148" i="15"/>
  <c r="AT148" i="15"/>
  <c r="AS148" i="15"/>
  <c r="AR148" i="15"/>
  <c r="AQ148" i="15"/>
  <c r="AP148" i="15"/>
  <c r="AO148" i="15"/>
  <c r="AN148" i="15"/>
  <c r="AM148" i="15"/>
  <c r="AL148" i="15"/>
  <c r="AK148" i="15"/>
  <c r="AJ148" i="15"/>
  <c r="AI148" i="15"/>
  <c r="AH148" i="15"/>
  <c r="AG148" i="15"/>
  <c r="AF148" i="15"/>
  <c r="AE148" i="15"/>
  <c r="AD148" i="15"/>
  <c r="AC148" i="15"/>
  <c r="AB148" i="15"/>
  <c r="AA148" i="15"/>
  <c r="Z148" i="15"/>
  <c r="Y148" i="15"/>
  <c r="X148" i="15"/>
  <c r="W148" i="15"/>
  <c r="V148" i="15"/>
  <c r="U148" i="15"/>
  <c r="T148" i="15"/>
  <c r="S148" i="15"/>
  <c r="R148" i="15"/>
  <c r="Q148" i="15"/>
  <c r="P148" i="15"/>
  <c r="O148" i="15"/>
  <c r="N148" i="15"/>
  <c r="N149" i="15" s="1"/>
  <c r="K146" i="15"/>
  <c r="BL146" i="15" s="1"/>
  <c r="N144" i="15"/>
  <c r="N141" i="15"/>
  <c r="N143" i="15" s="1"/>
  <c r="CB137" i="15"/>
  <c r="CA137" i="15"/>
  <c r="BZ137" i="15"/>
  <c r="BY137" i="15"/>
  <c r="BX137" i="15"/>
  <c r="BW137" i="15"/>
  <c r="BV137" i="15"/>
  <c r="BU137" i="15"/>
  <c r="BT137" i="15"/>
  <c r="BS137" i="15"/>
  <c r="BR137" i="15"/>
  <c r="BQ137" i="15"/>
  <c r="BP137" i="15"/>
  <c r="BO137" i="15"/>
  <c r="BN137" i="15"/>
  <c r="BI137" i="15"/>
  <c r="BH137" i="15"/>
  <c r="BG137" i="15"/>
  <c r="BF137" i="15"/>
  <c r="BE137" i="15"/>
  <c r="BD137" i="15"/>
  <c r="BC137" i="15"/>
  <c r="BB137" i="15"/>
  <c r="BA137" i="15"/>
  <c r="AZ137" i="15"/>
  <c r="AY137" i="15"/>
  <c r="AX137" i="15"/>
  <c r="AW137" i="15"/>
  <c r="AV137" i="15"/>
  <c r="AU137" i="15"/>
  <c r="AT137" i="15"/>
  <c r="AS137" i="15"/>
  <c r="AR137" i="15"/>
  <c r="AQ137" i="15"/>
  <c r="AP137" i="15"/>
  <c r="AO137" i="15"/>
  <c r="AN137" i="15"/>
  <c r="AM137" i="15"/>
  <c r="AL137" i="15"/>
  <c r="AK137" i="15"/>
  <c r="AJ137" i="15"/>
  <c r="AI137" i="15"/>
  <c r="AH137" i="15"/>
  <c r="AG137" i="15"/>
  <c r="AF137" i="15"/>
  <c r="AE137" i="15"/>
  <c r="AD137" i="15"/>
  <c r="AC137" i="15"/>
  <c r="AB137" i="15"/>
  <c r="AA137" i="15"/>
  <c r="Z137" i="15"/>
  <c r="Y137" i="15"/>
  <c r="X137" i="15"/>
  <c r="W137" i="15"/>
  <c r="V137" i="15"/>
  <c r="U137" i="15"/>
  <c r="T137" i="15"/>
  <c r="S137" i="15"/>
  <c r="R137" i="15"/>
  <c r="Q137" i="15"/>
  <c r="P137" i="15"/>
  <c r="O137" i="15"/>
  <c r="N137" i="15"/>
  <c r="N138" i="15" s="1"/>
  <c r="BI135" i="15"/>
  <c r="BH135" i="15"/>
  <c r="BG135" i="15"/>
  <c r="BF135" i="15"/>
  <c r="BE135" i="15"/>
  <c r="BD135" i="15"/>
  <c r="BC135" i="15"/>
  <c r="BB135" i="15"/>
  <c r="BA135" i="15"/>
  <c r="AZ135" i="15"/>
  <c r="AY135" i="15"/>
  <c r="AX135" i="15"/>
  <c r="AW135" i="15"/>
  <c r="AV135" i="15"/>
  <c r="AU135" i="15"/>
  <c r="AT135" i="15"/>
  <c r="AS135" i="15"/>
  <c r="AR135" i="15"/>
  <c r="AQ135" i="15"/>
  <c r="AP135" i="15"/>
  <c r="AO135" i="15"/>
  <c r="AN135" i="15"/>
  <c r="AM135" i="15"/>
  <c r="AL135" i="15"/>
  <c r="AK135" i="15"/>
  <c r="AJ135" i="15"/>
  <c r="AI135" i="15"/>
  <c r="AH135" i="15"/>
  <c r="AG135" i="15"/>
  <c r="AF135" i="15"/>
  <c r="AE135" i="15"/>
  <c r="AD135" i="15"/>
  <c r="AC135" i="15"/>
  <c r="AB135" i="15"/>
  <c r="AA135" i="15"/>
  <c r="Z135" i="15"/>
  <c r="Y135" i="15"/>
  <c r="X135" i="15"/>
  <c r="W135" i="15"/>
  <c r="V135" i="15"/>
  <c r="U135" i="15"/>
  <c r="T135" i="15"/>
  <c r="S135" i="15"/>
  <c r="R135" i="15"/>
  <c r="Q135" i="15"/>
  <c r="P135" i="15"/>
  <c r="O135" i="15"/>
  <c r="N135" i="15"/>
  <c r="N136" i="15" s="1"/>
  <c r="K133" i="15"/>
  <c r="BL133" i="15" s="1"/>
  <c r="N131" i="15"/>
  <c r="N128" i="15"/>
  <c r="N130" i="15" s="1"/>
  <c r="CB124" i="15"/>
  <c r="CA124" i="15"/>
  <c r="BZ124" i="15"/>
  <c r="BY124" i="15"/>
  <c r="BX124" i="15"/>
  <c r="BW124" i="15"/>
  <c r="BV124" i="15"/>
  <c r="BU124" i="15"/>
  <c r="BT124" i="15"/>
  <c r="BS124" i="15"/>
  <c r="BR124" i="15"/>
  <c r="BQ124" i="15"/>
  <c r="BP124" i="15"/>
  <c r="BO124" i="15"/>
  <c r="BN124" i="15"/>
  <c r="BI124" i="15"/>
  <c r="BH124" i="15"/>
  <c r="BG124" i="15"/>
  <c r="BF124" i="15"/>
  <c r="BE124" i="15"/>
  <c r="BD124" i="15"/>
  <c r="BC124" i="15"/>
  <c r="BB124" i="15"/>
  <c r="BA124" i="15"/>
  <c r="AZ124" i="15"/>
  <c r="AY124" i="15"/>
  <c r="AX124" i="15"/>
  <c r="AW124" i="15"/>
  <c r="AV124" i="15"/>
  <c r="AU124" i="15"/>
  <c r="AT124" i="15"/>
  <c r="AS124" i="15"/>
  <c r="AR124" i="15"/>
  <c r="AQ124" i="15"/>
  <c r="AP124" i="15"/>
  <c r="AO124" i="15"/>
  <c r="AN124" i="15"/>
  <c r="AM124" i="15"/>
  <c r="AL124" i="15"/>
  <c r="AK124" i="15"/>
  <c r="AJ124" i="15"/>
  <c r="AI124" i="15"/>
  <c r="AH124" i="15"/>
  <c r="AG124" i="15"/>
  <c r="AF124" i="15"/>
  <c r="AE124" i="15"/>
  <c r="AD124" i="15"/>
  <c r="AC124" i="15"/>
  <c r="AB124" i="15"/>
  <c r="AA124" i="15"/>
  <c r="Z124" i="15"/>
  <c r="Y124" i="15"/>
  <c r="X124" i="15"/>
  <c r="W124" i="15"/>
  <c r="V124" i="15"/>
  <c r="U124" i="15"/>
  <c r="T124" i="15"/>
  <c r="S124" i="15"/>
  <c r="R124" i="15"/>
  <c r="Q124" i="15"/>
  <c r="P124" i="15"/>
  <c r="O124" i="15"/>
  <c r="N124" i="15"/>
  <c r="N125" i="15" s="1"/>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N123" i="15" s="1"/>
  <c r="K120" i="15"/>
  <c r="BL120" i="15" s="1"/>
  <c r="N118" i="15"/>
  <c r="N115" i="15"/>
  <c r="N117" i="15" s="1"/>
  <c r="CB111" i="15"/>
  <c r="CA111" i="15"/>
  <c r="BZ111" i="15"/>
  <c r="BY111" i="15"/>
  <c r="BX111" i="15"/>
  <c r="BW111" i="15"/>
  <c r="BV111" i="15"/>
  <c r="BU111" i="15"/>
  <c r="BT111" i="15"/>
  <c r="BS111" i="15"/>
  <c r="BR111" i="15"/>
  <c r="BQ111" i="15"/>
  <c r="BP111" i="15"/>
  <c r="BO111" i="15"/>
  <c r="BN111" i="15"/>
  <c r="BI111" i="15"/>
  <c r="BH111" i="15"/>
  <c r="BG111" i="15"/>
  <c r="BF111" i="15"/>
  <c r="BE111" i="15"/>
  <c r="BD111" i="15"/>
  <c r="BC111" i="15"/>
  <c r="BB111" i="15"/>
  <c r="BA111" i="15"/>
  <c r="AZ111" i="15"/>
  <c r="AY111" i="15"/>
  <c r="AX111" i="15"/>
  <c r="AW111" i="15"/>
  <c r="AV111" i="15"/>
  <c r="AU111" i="15"/>
  <c r="AT111" i="15"/>
  <c r="AS111" i="15"/>
  <c r="AR111" i="15"/>
  <c r="AQ111" i="15"/>
  <c r="AP111" i="15"/>
  <c r="AO111" i="15"/>
  <c r="AN111" i="15"/>
  <c r="AM111" i="15"/>
  <c r="AL111" i="15"/>
  <c r="AK111" i="15"/>
  <c r="AJ111" i="15"/>
  <c r="AI111" i="15"/>
  <c r="AH111" i="15"/>
  <c r="AG111" i="15"/>
  <c r="AF111" i="15"/>
  <c r="AE111" i="15"/>
  <c r="AD111" i="15"/>
  <c r="AC111" i="15"/>
  <c r="AB111" i="15"/>
  <c r="AA111" i="15"/>
  <c r="Z111" i="15"/>
  <c r="Y111" i="15"/>
  <c r="X111" i="15"/>
  <c r="W111" i="15"/>
  <c r="V111" i="15"/>
  <c r="U111" i="15"/>
  <c r="T111" i="15"/>
  <c r="S111" i="15"/>
  <c r="R111" i="15"/>
  <c r="Q111" i="15"/>
  <c r="P111" i="15"/>
  <c r="O111" i="15"/>
  <c r="N111" i="15"/>
  <c r="BI109" i="15"/>
  <c r="BH109" i="15"/>
  <c r="BG109" i="15"/>
  <c r="BF109" i="15"/>
  <c r="BE109" i="15"/>
  <c r="BD109" i="15"/>
  <c r="BC109" i="15"/>
  <c r="BB109" i="15"/>
  <c r="BA109" i="15"/>
  <c r="AZ109" i="15"/>
  <c r="AY109" i="15"/>
  <c r="AX109" i="15"/>
  <c r="AW109" i="15"/>
  <c r="AV109" i="15"/>
  <c r="AU109" i="15"/>
  <c r="AT109" i="15"/>
  <c r="AS109" i="15"/>
  <c r="AR109" i="15"/>
  <c r="AQ109" i="15"/>
  <c r="AP109" i="15"/>
  <c r="AO109" i="15"/>
  <c r="AN109" i="15"/>
  <c r="AM109" i="15"/>
  <c r="AL109" i="15"/>
  <c r="AK109" i="15"/>
  <c r="AJ109" i="15"/>
  <c r="AI109" i="15"/>
  <c r="AH109" i="15"/>
  <c r="AG109" i="15"/>
  <c r="AF109" i="15"/>
  <c r="AE109" i="15"/>
  <c r="AD109" i="15"/>
  <c r="AC109" i="15"/>
  <c r="AB109" i="15"/>
  <c r="AA109" i="15"/>
  <c r="Z109" i="15"/>
  <c r="Y109" i="15"/>
  <c r="X109" i="15"/>
  <c r="W109" i="15"/>
  <c r="V109" i="15"/>
  <c r="U109" i="15"/>
  <c r="T109" i="15"/>
  <c r="S109" i="15"/>
  <c r="R109" i="15"/>
  <c r="Q109" i="15"/>
  <c r="P109" i="15"/>
  <c r="O109" i="15"/>
  <c r="N109" i="15"/>
  <c r="N110" i="15" s="1"/>
  <c r="K107" i="15"/>
  <c r="BL107" i="15" s="1"/>
  <c r="N105" i="15"/>
  <c r="N102" i="15"/>
  <c r="CB98" i="15"/>
  <c r="CA98" i="15"/>
  <c r="BZ98" i="15"/>
  <c r="BY98" i="15"/>
  <c r="BX98" i="15"/>
  <c r="BW98" i="15"/>
  <c r="BV98" i="15"/>
  <c r="BU98" i="15"/>
  <c r="BT98" i="15"/>
  <c r="BS98" i="15"/>
  <c r="BR98" i="15"/>
  <c r="BQ98" i="15"/>
  <c r="BP98" i="15"/>
  <c r="BO98" i="15"/>
  <c r="BN98" i="15"/>
  <c r="BI98" i="15"/>
  <c r="BH98" i="15"/>
  <c r="BG98" i="15"/>
  <c r="BF98" i="15"/>
  <c r="BE98" i="15"/>
  <c r="BD98" i="15"/>
  <c r="BC98" i="15"/>
  <c r="BB98" i="15"/>
  <c r="BA98" i="15"/>
  <c r="AZ98" i="15"/>
  <c r="AY98" i="15"/>
  <c r="AX98" i="15"/>
  <c r="AW98" i="15"/>
  <c r="AV98" i="15"/>
  <c r="AU98" i="15"/>
  <c r="AT98" i="15"/>
  <c r="AS98" i="15"/>
  <c r="AR98" i="15"/>
  <c r="AQ98" i="15"/>
  <c r="AP98" i="15"/>
  <c r="AO98" i="15"/>
  <c r="AN98" i="15"/>
  <c r="AM98" i="15"/>
  <c r="AL98" i="15"/>
  <c r="AK98" i="15"/>
  <c r="AJ98" i="15"/>
  <c r="AI98" i="15"/>
  <c r="AH98" i="15"/>
  <c r="AG98" i="15"/>
  <c r="AF98" i="15"/>
  <c r="AE98" i="15"/>
  <c r="AD98" i="15"/>
  <c r="AC98" i="15"/>
  <c r="AB98" i="15"/>
  <c r="AA98" i="15"/>
  <c r="Z98" i="15"/>
  <c r="Y98" i="15"/>
  <c r="X98" i="15"/>
  <c r="W98" i="15"/>
  <c r="V98" i="15"/>
  <c r="U98" i="15"/>
  <c r="T98" i="15"/>
  <c r="S98" i="15"/>
  <c r="R98" i="15"/>
  <c r="Q98" i="15"/>
  <c r="P98" i="15"/>
  <c r="O98" i="15"/>
  <c r="N98" i="15"/>
  <c r="N99" i="15" s="1"/>
  <c r="BI96" i="15"/>
  <c r="BH96" i="15"/>
  <c r="BG96" i="15"/>
  <c r="BF96" i="15"/>
  <c r="BE96" i="15"/>
  <c r="BD96" i="15"/>
  <c r="BC96" i="15"/>
  <c r="BB96" i="15"/>
  <c r="BA96" i="15"/>
  <c r="AZ96" i="15"/>
  <c r="AY96" i="15"/>
  <c r="AX96" i="15"/>
  <c r="AW96" i="15"/>
  <c r="AV96" i="15"/>
  <c r="AU96" i="15"/>
  <c r="AT96" i="15"/>
  <c r="AS96" i="15"/>
  <c r="AR96" i="15"/>
  <c r="AQ96" i="15"/>
  <c r="AP96" i="15"/>
  <c r="AO96" i="15"/>
  <c r="AN96" i="15"/>
  <c r="AM96" i="15"/>
  <c r="AL96" i="15"/>
  <c r="AK96" i="15"/>
  <c r="AJ96" i="15"/>
  <c r="AI96" i="15"/>
  <c r="AH96" i="15"/>
  <c r="AG96" i="15"/>
  <c r="AF96" i="15"/>
  <c r="AE96" i="15"/>
  <c r="AD96" i="15"/>
  <c r="AC96" i="15"/>
  <c r="AB96" i="15"/>
  <c r="AA96" i="15"/>
  <c r="Z96" i="15"/>
  <c r="Y96" i="15"/>
  <c r="X96" i="15"/>
  <c r="W96" i="15"/>
  <c r="V96" i="15"/>
  <c r="U96" i="15"/>
  <c r="T96" i="15"/>
  <c r="S96" i="15"/>
  <c r="R96" i="15"/>
  <c r="Q96" i="15"/>
  <c r="P96" i="15"/>
  <c r="O96" i="15"/>
  <c r="N96" i="15"/>
  <c r="K94" i="15"/>
  <c r="BL94" i="15" s="1"/>
  <c r="N92" i="15"/>
  <c r="N89" i="15"/>
  <c r="N91" i="15" s="1"/>
  <c r="CB85" i="15"/>
  <c r="CA85" i="15"/>
  <c r="BZ85" i="15"/>
  <c r="BY85" i="15"/>
  <c r="BX85" i="15"/>
  <c r="BW85" i="15"/>
  <c r="BV85" i="15"/>
  <c r="BU85" i="15"/>
  <c r="BT85" i="15"/>
  <c r="BS85" i="15"/>
  <c r="BR85" i="15"/>
  <c r="BQ85" i="15"/>
  <c r="BP85" i="15"/>
  <c r="BO85" i="15"/>
  <c r="BN85" i="15"/>
  <c r="BI85" i="15"/>
  <c r="BH85" i="15"/>
  <c r="BG85" i="15"/>
  <c r="BF85" i="15"/>
  <c r="BE85" i="15"/>
  <c r="BD85" i="15"/>
  <c r="BC85" i="15"/>
  <c r="BB85" i="15"/>
  <c r="BA85" i="15"/>
  <c r="AZ85" i="15"/>
  <c r="AY85" i="15"/>
  <c r="AX85" i="15"/>
  <c r="AW85" i="15"/>
  <c r="AV85" i="15"/>
  <c r="AU85" i="15"/>
  <c r="AT85" i="15"/>
  <c r="AS85" i="15"/>
  <c r="AR85" i="15"/>
  <c r="AQ85" i="15"/>
  <c r="AP85" i="15"/>
  <c r="AO85" i="15"/>
  <c r="AN85" i="15"/>
  <c r="AM85" i="15"/>
  <c r="AL85" i="15"/>
  <c r="AK85" i="15"/>
  <c r="AJ85" i="15"/>
  <c r="AI85" i="15"/>
  <c r="AH85" i="15"/>
  <c r="AG85" i="15"/>
  <c r="AF85" i="15"/>
  <c r="AE85" i="15"/>
  <c r="AD85" i="15"/>
  <c r="AC85" i="15"/>
  <c r="AB85" i="15"/>
  <c r="AA85" i="15"/>
  <c r="Z85" i="15"/>
  <c r="Y85" i="15"/>
  <c r="X85" i="15"/>
  <c r="W85" i="15"/>
  <c r="V85" i="15"/>
  <c r="U85" i="15"/>
  <c r="T85" i="15"/>
  <c r="S85" i="15"/>
  <c r="R85" i="15"/>
  <c r="Q85" i="15"/>
  <c r="P85" i="15"/>
  <c r="O85" i="15"/>
  <c r="N85" i="15"/>
  <c r="N86" i="15" s="1"/>
  <c r="BI83" i="15"/>
  <c r="BH83" i="15"/>
  <c r="BG83" i="15"/>
  <c r="BF83" i="15"/>
  <c r="BE83" i="15"/>
  <c r="BD83" i="15"/>
  <c r="BC83"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AD83" i="15"/>
  <c r="AC83" i="15"/>
  <c r="AB83" i="15"/>
  <c r="AA83" i="15"/>
  <c r="Z83" i="15"/>
  <c r="Y83" i="15"/>
  <c r="X83" i="15"/>
  <c r="W83" i="15"/>
  <c r="V83" i="15"/>
  <c r="U83" i="15"/>
  <c r="T83" i="15"/>
  <c r="S83" i="15"/>
  <c r="R83" i="15"/>
  <c r="Q83" i="15"/>
  <c r="P83" i="15"/>
  <c r="O83" i="15"/>
  <c r="N83" i="15"/>
  <c r="N84" i="15" s="1"/>
  <c r="K81" i="15"/>
  <c r="BL81" i="15" s="1"/>
  <c r="N79" i="15"/>
  <c r="N76" i="15"/>
  <c r="O76" i="15" s="1"/>
  <c r="P76" i="15" s="1"/>
  <c r="CB72" i="15"/>
  <c r="CA72" i="15"/>
  <c r="BZ72" i="15"/>
  <c r="BY72" i="15"/>
  <c r="BX72" i="15"/>
  <c r="BW72" i="15"/>
  <c r="BV72" i="15"/>
  <c r="BU72" i="15"/>
  <c r="BT72" i="15"/>
  <c r="BS72" i="15"/>
  <c r="BR72" i="15"/>
  <c r="BQ72" i="15"/>
  <c r="BP72" i="15"/>
  <c r="BO72" i="15"/>
  <c r="BN72" i="15"/>
  <c r="AX72" i="15"/>
  <c r="AI72" i="15"/>
  <c r="N72" i="15"/>
  <c r="N73" i="15" s="1"/>
  <c r="BI70" i="15"/>
  <c r="BI72" i="15" s="1"/>
  <c r="BH70" i="15"/>
  <c r="BH72" i="15" s="1"/>
  <c r="BG70" i="15"/>
  <c r="BG72" i="15" s="1"/>
  <c r="BF70" i="15"/>
  <c r="BF72" i="15" s="1"/>
  <c r="BE70" i="15"/>
  <c r="BE72" i="15" s="1"/>
  <c r="BD70" i="15"/>
  <c r="BD72" i="15" s="1"/>
  <c r="BC70" i="15"/>
  <c r="BC72" i="15" s="1"/>
  <c r="BB70" i="15"/>
  <c r="BB72" i="15" s="1"/>
  <c r="BA70" i="15"/>
  <c r="BA72" i="15" s="1"/>
  <c r="AZ70" i="15"/>
  <c r="AZ72" i="15" s="1"/>
  <c r="AY70" i="15"/>
  <c r="AY72" i="15" s="1"/>
  <c r="AX70" i="15"/>
  <c r="AW70" i="15"/>
  <c r="AW72" i="15" s="1"/>
  <c r="AV70" i="15"/>
  <c r="AV72" i="15" s="1"/>
  <c r="AU70" i="15"/>
  <c r="AU72" i="15" s="1"/>
  <c r="AT70" i="15"/>
  <c r="AT72" i="15" s="1"/>
  <c r="AS70" i="15"/>
  <c r="AS72" i="15" s="1"/>
  <c r="AR70" i="15"/>
  <c r="AR72" i="15" s="1"/>
  <c r="AQ70" i="15"/>
  <c r="AQ72" i="15" s="1"/>
  <c r="AP70" i="15"/>
  <c r="AP72" i="15" s="1"/>
  <c r="AO70" i="15"/>
  <c r="AO72" i="15" s="1"/>
  <c r="AN70" i="15"/>
  <c r="AN72" i="15" s="1"/>
  <c r="AM70" i="15"/>
  <c r="AM72" i="15" s="1"/>
  <c r="AL70" i="15"/>
  <c r="AL72" i="15" s="1"/>
  <c r="AK70" i="15"/>
  <c r="AK72" i="15" s="1"/>
  <c r="AJ70" i="15"/>
  <c r="AJ72" i="15" s="1"/>
  <c r="AI70" i="15"/>
  <c r="AH70" i="15"/>
  <c r="AH72" i="15" s="1"/>
  <c r="AG70" i="15"/>
  <c r="AG72" i="15" s="1"/>
  <c r="AF70" i="15"/>
  <c r="AF72" i="15" s="1"/>
  <c r="AE70" i="15"/>
  <c r="AE72" i="15" s="1"/>
  <c r="AD70" i="15"/>
  <c r="AD72" i="15" s="1"/>
  <c r="AC70" i="15"/>
  <c r="AC72" i="15" s="1"/>
  <c r="AB70" i="15"/>
  <c r="AB72" i="15" s="1"/>
  <c r="AA70" i="15"/>
  <c r="AA72" i="15" s="1"/>
  <c r="Z70" i="15"/>
  <c r="Z72" i="15" s="1"/>
  <c r="Y70" i="15"/>
  <c r="Y72" i="15" s="1"/>
  <c r="X70" i="15"/>
  <c r="X72" i="15" s="1"/>
  <c r="W70" i="15"/>
  <c r="W72" i="15" s="1"/>
  <c r="V70" i="15"/>
  <c r="V72" i="15" s="1"/>
  <c r="U70" i="15"/>
  <c r="U72" i="15" s="1"/>
  <c r="T70" i="15"/>
  <c r="T72" i="15" s="1"/>
  <c r="S70" i="15"/>
  <c r="S72" i="15" s="1"/>
  <c r="R70" i="15"/>
  <c r="R72" i="15" s="1"/>
  <c r="Q70" i="15"/>
  <c r="Q72" i="15" s="1"/>
  <c r="P70" i="15"/>
  <c r="P72" i="15" s="1"/>
  <c r="O70" i="15"/>
  <c r="O72" i="15" s="1"/>
  <c r="N70" i="15"/>
  <c r="N71" i="15" s="1"/>
  <c r="K68" i="15"/>
  <c r="N66" i="15"/>
  <c r="N63" i="15"/>
  <c r="O63" i="15" s="1"/>
  <c r="CB59" i="15"/>
  <c r="CA59" i="15"/>
  <c r="BZ59" i="15"/>
  <c r="BY59" i="15"/>
  <c r="BX59" i="15"/>
  <c r="BW59" i="15"/>
  <c r="BV59" i="15"/>
  <c r="BU59" i="15"/>
  <c r="BT59" i="15"/>
  <c r="BS59" i="15"/>
  <c r="BR59" i="15"/>
  <c r="BQ59" i="15"/>
  <c r="BP59" i="15"/>
  <c r="BO59" i="15"/>
  <c r="BN59" i="15"/>
  <c r="BI59" i="15"/>
  <c r="BH59" i="15"/>
  <c r="BG59" i="15"/>
  <c r="BF59" i="15"/>
  <c r="BE59" i="15"/>
  <c r="BD59" i="15"/>
  <c r="BC59" i="15"/>
  <c r="BB59" i="15"/>
  <c r="BA59" i="15"/>
  <c r="AZ59" i="15"/>
  <c r="AY59" i="15"/>
  <c r="AX59" i="15"/>
  <c r="AW59" i="15"/>
  <c r="AV59" i="15"/>
  <c r="AU59" i="15"/>
  <c r="AT59" i="15"/>
  <c r="AS59" i="15"/>
  <c r="AR59" i="15"/>
  <c r="AQ59" i="15"/>
  <c r="AP59" i="15"/>
  <c r="AO59"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N60" i="15" s="1"/>
  <c r="BI57" i="15"/>
  <c r="BH57" i="15"/>
  <c r="BG57" i="15"/>
  <c r="BF57" i="15"/>
  <c r="BE57" i="15"/>
  <c r="BD57" i="15"/>
  <c r="BC57" i="15"/>
  <c r="BB57" i="15"/>
  <c r="BA57" i="15"/>
  <c r="AZ57" i="15"/>
  <c r="AY57" i="15"/>
  <c r="AX57" i="15"/>
  <c r="AW57" i="15"/>
  <c r="AV57" i="15"/>
  <c r="AU57" i="15"/>
  <c r="AT57" i="15"/>
  <c r="AS57" i="15"/>
  <c r="AR57" i="15"/>
  <c r="AQ57" i="15"/>
  <c r="AP57"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K55" i="15"/>
  <c r="BL55" i="15" s="1"/>
  <c r="N53" i="15"/>
  <c r="N50" i="15"/>
  <c r="CB46" i="15"/>
  <c r="CA46" i="15"/>
  <c r="BZ46" i="15"/>
  <c r="BY46" i="15"/>
  <c r="BX46" i="15"/>
  <c r="BW46" i="15"/>
  <c r="BV46" i="15"/>
  <c r="BU46" i="15"/>
  <c r="BT46" i="15"/>
  <c r="BS46" i="15"/>
  <c r="BR46" i="15"/>
  <c r="BP46" i="15"/>
  <c r="BO46" i="15"/>
  <c r="BN46" i="15"/>
  <c r="BI44" i="15"/>
  <c r="BI46" i="15" s="1"/>
  <c r="BH44" i="15"/>
  <c r="BH46" i="15" s="1"/>
  <c r="BG44" i="15"/>
  <c r="BG46" i="15" s="1"/>
  <c r="BF44" i="15"/>
  <c r="BF46" i="15" s="1"/>
  <c r="BE44" i="15"/>
  <c r="BE46" i="15" s="1"/>
  <c r="BD44" i="15"/>
  <c r="BD46" i="15" s="1"/>
  <c r="BC44" i="15"/>
  <c r="BC46" i="15" s="1"/>
  <c r="BB44" i="15"/>
  <c r="BB46" i="15" s="1"/>
  <c r="BA44" i="15"/>
  <c r="BA46" i="15" s="1"/>
  <c r="AZ44" i="15"/>
  <c r="AZ46" i="15" s="1"/>
  <c r="AY44" i="15"/>
  <c r="AY46" i="15" s="1"/>
  <c r="AX44" i="15"/>
  <c r="AX46" i="15" s="1"/>
  <c r="AW44" i="15"/>
  <c r="AW46" i="15" s="1"/>
  <c r="AV44" i="15"/>
  <c r="AV46" i="15" s="1"/>
  <c r="AU44" i="15"/>
  <c r="AU46" i="15" s="1"/>
  <c r="AT44" i="15"/>
  <c r="AT46" i="15" s="1"/>
  <c r="AS44" i="15"/>
  <c r="AS46" i="15" s="1"/>
  <c r="AR44" i="15"/>
  <c r="AR46" i="15" s="1"/>
  <c r="AQ44" i="15"/>
  <c r="AQ46" i="15" s="1"/>
  <c r="AP44" i="15"/>
  <c r="AP46" i="15" s="1"/>
  <c r="AO44" i="15"/>
  <c r="AO46" i="15" s="1"/>
  <c r="AN44" i="15"/>
  <c r="AN46" i="15" s="1"/>
  <c r="AM44" i="15"/>
  <c r="AM46" i="15" s="1"/>
  <c r="AL44" i="15"/>
  <c r="AL46" i="15" s="1"/>
  <c r="AK44" i="15"/>
  <c r="AK46" i="15" s="1"/>
  <c r="AJ44" i="15"/>
  <c r="AJ46" i="15" s="1"/>
  <c r="AI44" i="15"/>
  <c r="AI46" i="15" s="1"/>
  <c r="AH44" i="15"/>
  <c r="AH46" i="15" s="1"/>
  <c r="AG44" i="15"/>
  <c r="AG46" i="15" s="1"/>
  <c r="AF44" i="15"/>
  <c r="AF46" i="15" s="1"/>
  <c r="AE44" i="15"/>
  <c r="AE46" i="15" s="1"/>
  <c r="AD44" i="15"/>
  <c r="AD46" i="15" s="1"/>
  <c r="AC44" i="15"/>
  <c r="AC46" i="15" s="1"/>
  <c r="AB44" i="15"/>
  <c r="AB46" i="15" s="1"/>
  <c r="AA44" i="15"/>
  <c r="AA46" i="15" s="1"/>
  <c r="Z44" i="15"/>
  <c r="Z46" i="15" s="1"/>
  <c r="Y44" i="15"/>
  <c r="Y46" i="15" s="1"/>
  <c r="X44" i="15"/>
  <c r="X46" i="15" s="1"/>
  <c r="W44" i="15"/>
  <c r="W46" i="15" s="1"/>
  <c r="V44" i="15"/>
  <c r="V46" i="15" s="1"/>
  <c r="U44" i="15"/>
  <c r="U46" i="15" s="1"/>
  <c r="T44" i="15"/>
  <c r="T46" i="15" s="1"/>
  <c r="S44" i="15"/>
  <c r="S46" i="15" s="1"/>
  <c r="R44" i="15"/>
  <c r="R46" i="15" s="1"/>
  <c r="P44" i="15"/>
  <c r="P46" i="15" s="1"/>
  <c r="O44" i="15"/>
  <c r="O46" i="15" s="1"/>
  <c r="N44" i="15"/>
  <c r="N45" i="15" s="1"/>
  <c r="K42" i="15"/>
  <c r="N40" i="15"/>
  <c r="N37" i="15"/>
  <c r="N39" i="15" s="1"/>
  <c r="CB33" i="15"/>
  <c r="CA33" i="15"/>
  <c r="BZ33" i="15"/>
  <c r="BY33" i="15"/>
  <c r="BX33" i="15"/>
  <c r="BW33" i="15"/>
  <c r="BV33" i="15"/>
  <c r="BU33" i="15"/>
  <c r="BO33" i="15"/>
  <c r="BN33" i="15"/>
  <c r="BI31" i="15"/>
  <c r="BI33" i="15" s="1"/>
  <c r="BH31" i="15"/>
  <c r="BH33" i="15" s="1"/>
  <c r="BG31" i="15"/>
  <c r="BG33" i="15" s="1"/>
  <c r="BF31" i="15"/>
  <c r="BF33" i="15" s="1"/>
  <c r="BE31" i="15"/>
  <c r="BE33" i="15" s="1"/>
  <c r="BD31" i="15"/>
  <c r="BD33" i="15" s="1"/>
  <c r="BC31" i="15"/>
  <c r="BC33" i="15" s="1"/>
  <c r="BB31" i="15"/>
  <c r="BB33" i="15" s="1"/>
  <c r="BA31" i="15"/>
  <c r="BA33" i="15" s="1"/>
  <c r="AZ31" i="15"/>
  <c r="AZ33" i="15" s="1"/>
  <c r="AY31" i="15"/>
  <c r="AY33" i="15" s="1"/>
  <c r="AX31" i="15"/>
  <c r="AX33" i="15" s="1"/>
  <c r="AW31" i="15"/>
  <c r="AW33" i="15" s="1"/>
  <c r="AV31" i="15"/>
  <c r="AV33" i="15" s="1"/>
  <c r="AU31" i="15"/>
  <c r="AU33" i="15" s="1"/>
  <c r="AT31" i="15"/>
  <c r="AT33" i="15" s="1"/>
  <c r="AS31" i="15"/>
  <c r="AS33" i="15" s="1"/>
  <c r="AR31" i="15"/>
  <c r="AR33" i="15" s="1"/>
  <c r="AQ31" i="15"/>
  <c r="AQ33" i="15" s="1"/>
  <c r="AP31" i="15"/>
  <c r="AP33" i="15" s="1"/>
  <c r="AO31" i="15"/>
  <c r="AO33" i="15" s="1"/>
  <c r="AN31" i="15"/>
  <c r="AN33" i="15" s="1"/>
  <c r="AM31" i="15"/>
  <c r="AM33" i="15" s="1"/>
  <c r="AL31" i="15"/>
  <c r="AL33" i="15" s="1"/>
  <c r="AK31" i="15"/>
  <c r="AK33" i="15" s="1"/>
  <c r="AJ31" i="15"/>
  <c r="AJ33" i="15" s="1"/>
  <c r="AI31" i="15"/>
  <c r="AI33" i="15" s="1"/>
  <c r="AH31" i="15"/>
  <c r="AH33" i="15" s="1"/>
  <c r="AG31" i="15"/>
  <c r="AG33" i="15" s="1"/>
  <c r="AF31" i="15"/>
  <c r="AF33" i="15" s="1"/>
  <c r="AE31" i="15"/>
  <c r="AE33" i="15" s="1"/>
  <c r="AD31" i="15"/>
  <c r="AD33" i="15" s="1"/>
  <c r="AC31" i="15"/>
  <c r="AC33" i="15" s="1"/>
  <c r="AB31" i="15"/>
  <c r="AB33" i="15" s="1"/>
  <c r="AA31" i="15"/>
  <c r="AA33" i="15" s="1"/>
  <c r="Z31" i="15"/>
  <c r="Z33" i="15" s="1"/>
  <c r="Y31" i="15"/>
  <c r="Y33" i="15" s="1"/>
  <c r="O31" i="15"/>
  <c r="O33" i="15" s="1"/>
  <c r="N31" i="15"/>
  <c r="N32" i="15" s="1"/>
  <c r="K29" i="15"/>
  <c r="E19" i="10" s="1"/>
  <c r="N27" i="15"/>
  <c r="N24" i="15"/>
  <c r="N26" i="15" s="1"/>
  <c r="F21" i="8"/>
  <c r="D21" i="8"/>
  <c r="C6" i="10"/>
  <c r="C5" i="10"/>
  <c r="O1033" i="15" l="1"/>
  <c r="R1163" i="3"/>
  <c r="R1161" i="3" s="1"/>
  <c r="R1159" i="3"/>
  <c r="T1055" i="3"/>
  <c r="U1055" i="3" s="1"/>
  <c r="T801" i="3"/>
  <c r="R988" i="3"/>
  <c r="S698" i="3"/>
  <c r="T698" i="3" s="1"/>
  <c r="R1039" i="3"/>
  <c r="R1040" i="3" s="1"/>
  <c r="S868" i="3"/>
  <c r="S1157" i="3"/>
  <c r="S1208" i="3"/>
  <c r="T1208" i="3" s="1"/>
  <c r="M1342" i="3"/>
  <c r="N1342" i="3" s="1"/>
  <c r="S902" i="3"/>
  <c r="S1310" i="3"/>
  <c r="S1021" i="3"/>
  <c r="S1361" i="3"/>
  <c r="S970" i="3"/>
  <c r="T970" i="3" s="1"/>
  <c r="R1023" i="3"/>
  <c r="T1089" i="3"/>
  <c r="U1089" i="3" s="1"/>
  <c r="S1225" i="3"/>
  <c r="M1291" i="3"/>
  <c r="U919" i="3"/>
  <c r="T987" i="3"/>
  <c r="R1005" i="3"/>
  <c r="M713" i="3"/>
  <c r="O713" i="3" s="1"/>
  <c r="BP713" i="3" s="1"/>
  <c r="T885" i="3"/>
  <c r="U936" i="3"/>
  <c r="T1072" i="3"/>
  <c r="U1072" i="3" s="1"/>
  <c r="M1308" i="3"/>
  <c r="S1344" i="3"/>
  <c r="N1047" i="15"/>
  <c r="N1048" i="15" s="1"/>
  <c r="O1048" i="15" s="1"/>
  <c r="P1048" i="15" s="1"/>
  <c r="Q1048" i="15" s="1"/>
  <c r="R1048" i="15" s="1"/>
  <c r="S1048" i="15" s="1"/>
  <c r="T1048" i="15" s="1"/>
  <c r="U1048" i="15" s="1"/>
  <c r="V1048" i="15" s="1"/>
  <c r="W1048" i="15" s="1"/>
  <c r="X1048" i="15" s="1"/>
  <c r="Y1048" i="15" s="1"/>
  <c r="Z1048" i="15" s="1"/>
  <c r="AA1048" i="15" s="1"/>
  <c r="AB1048" i="15" s="1"/>
  <c r="AC1048" i="15" s="1"/>
  <c r="AD1048" i="15" s="1"/>
  <c r="AE1048" i="15" s="1"/>
  <c r="AF1048" i="15" s="1"/>
  <c r="AG1048" i="15" s="1"/>
  <c r="AH1048" i="15" s="1"/>
  <c r="AI1048" i="15" s="1"/>
  <c r="AJ1048" i="15" s="1"/>
  <c r="AK1048" i="15" s="1"/>
  <c r="AL1048" i="15" s="1"/>
  <c r="AM1048" i="15" s="1"/>
  <c r="AN1048" i="15" s="1"/>
  <c r="AO1048" i="15" s="1"/>
  <c r="AP1048" i="15" s="1"/>
  <c r="AQ1048" i="15" s="1"/>
  <c r="AR1048" i="15" s="1"/>
  <c r="AS1048" i="15" s="1"/>
  <c r="AT1048" i="15" s="1"/>
  <c r="AU1048" i="15" s="1"/>
  <c r="AV1048" i="15" s="1"/>
  <c r="AW1048" i="15" s="1"/>
  <c r="AX1048" i="15" s="1"/>
  <c r="AY1048" i="15" s="1"/>
  <c r="AZ1048" i="15" s="1"/>
  <c r="BA1048" i="15" s="1"/>
  <c r="BB1048" i="15" s="1"/>
  <c r="BC1048" i="15" s="1"/>
  <c r="BD1048" i="15" s="1"/>
  <c r="BE1048" i="15" s="1"/>
  <c r="BF1048" i="15" s="1"/>
  <c r="BG1048" i="15" s="1"/>
  <c r="BH1048" i="15" s="1"/>
  <c r="BI1048" i="15" s="1"/>
  <c r="M1104" i="3"/>
  <c r="O1104" i="3" s="1"/>
  <c r="BP1104" i="3" s="1"/>
  <c r="N883" i="3"/>
  <c r="M1138" i="3"/>
  <c r="O1138" i="3" s="1"/>
  <c r="BP1138" i="3" s="1"/>
  <c r="M1172" i="3"/>
  <c r="O1172" i="3" s="1"/>
  <c r="BP1172" i="3" s="1"/>
  <c r="M1053" i="3"/>
  <c r="O1053" i="3" s="1"/>
  <c r="BP1053" i="3" s="1"/>
  <c r="M1121" i="3"/>
  <c r="O1121" i="3" s="1"/>
  <c r="BP1121" i="3" s="1"/>
  <c r="M645" i="3"/>
  <c r="N645" i="3" s="1"/>
  <c r="M1189" i="3"/>
  <c r="O1189" i="3" s="1"/>
  <c r="BP1189" i="3" s="1"/>
  <c r="M1002" i="3"/>
  <c r="O1002" i="3" s="1"/>
  <c r="BP1002" i="3" s="1"/>
  <c r="M662" i="3"/>
  <c r="M1155" i="3"/>
  <c r="R896" i="3"/>
  <c r="R743" i="3"/>
  <c r="S1116" i="3"/>
  <c r="S1118" i="3" s="1"/>
  <c r="R1219" i="3"/>
  <c r="N1026" i="15"/>
  <c r="S640" i="3"/>
  <c r="S643" i="3" s="1"/>
  <c r="S641" i="3" s="1"/>
  <c r="R1253" i="3"/>
  <c r="S997" i="3"/>
  <c r="T997" i="3" s="1"/>
  <c r="U997" i="3" s="1"/>
  <c r="U999" i="3" s="1"/>
  <c r="S1218" i="3"/>
  <c r="S1220" i="3" s="1"/>
  <c r="N46" i="15"/>
  <c r="N47" i="15" s="1"/>
  <c r="R1015" i="3"/>
  <c r="S1031" i="3"/>
  <c r="T1031" i="3" s="1"/>
  <c r="U1031" i="3" s="1"/>
  <c r="S1184" i="3"/>
  <c r="S1187" i="3" s="1"/>
  <c r="S1185" i="3" s="1"/>
  <c r="S725" i="3"/>
  <c r="S728" i="3" s="1"/>
  <c r="S726" i="3" s="1"/>
  <c r="S1065" i="3"/>
  <c r="T1065" i="3" s="1"/>
  <c r="U1065" i="3" s="1"/>
  <c r="V1065" i="3" s="1"/>
  <c r="V1067" i="3" s="1"/>
  <c r="S1082" i="3"/>
  <c r="T1082" i="3" s="1"/>
  <c r="U1082" i="3" s="1"/>
  <c r="V1082" i="3" s="1"/>
  <c r="W1082" i="3" s="1"/>
  <c r="S1167" i="3"/>
  <c r="S1170" i="3" s="1"/>
  <c r="S1168" i="3" s="1"/>
  <c r="S691" i="3"/>
  <c r="T691" i="3" s="1"/>
  <c r="U691" i="3" s="1"/>
  <c r="V691" i="3" s="1"/>
  <c r="S708" i="3"/>
  <c r="S711" i="3" s="1"/>
  <c r="S709" i="3" s="1"/>
  <c r="S963" i="3"/>
  <c r="S965" i="3" s="1"/>
  <c r="O1342" i="3"/>
  <c r="BP1342" i="3" s="1"/>
  <c r="M526" i="3"/>
  <c r="N526" i="3" s="1"/>
  <c r="M594" i="3"/>
  <c r="M917" i="3"/>
  <c r="N917" i="3" s="1"/>
  <c r="M968" i="3"/>
  <c r="M985" i="3"/>
  <c r="O985" i="3" s="1"/>
  <c r="BP985" i="3" s="1"/>
  <c r="R1025" i="3"/>
  <c r="M1036" i="3"/>
  <c r="O1036" i="3" s="1"/>
  <c r="BP1036" i="3" s="1"/>
  <c r="M1070" i="3"/>
  <c r="O1070" i="3" s="1"/>
  <c r="BP1070" i="3" s="1"/>
  <c r="M1087" i="3"/>
  <c r="O1087" i="3" s="1"/>
  <c r="BP1087" i="3" s="1"/>
  <c r="O543" i="3"/>
  <c r="BP543" i="3" s="1"/>
  <c r="M560" i="3"/>
  <c r="M611" i="3"/>
  <c r="N611" i="3" s="1"/>
  <c r="M679" i="3"/>
  <c r="M747" i="3"/>
  <c r="M900" i="3"/>
  <c r="O900" i="3" s="1"/>
  <c r="BP900" i="3" s="1"/>
  <c r="N1019" i="3"/>
  <c r="M628" i="3"/>
  <c r="O628" i="3" s="1"/>
  <c r="BP628" i="3" s="1"/>
  <c r="M764" i="3"/>
  <c r="M781" i="3"/>
  <c r="M798" i="3"/>
  <c r="N798" i="3" s="1"/>
  <c r="M815" i="3"/>
  <c r="N815" i="3" s="1"/>
  <c r="M832" i="3"/>
  <c r="M849" i="3"/>
  <c r="M866" i="3"/>
  <c r="N866" i="3" s="1"/>
  <c r="M951" i="3"/>
  <c r="N951" i="3" s="1"/>
  <c r="M1325" i="3"/>
  <c r="R1164" i="3"/>
  <c r="O476" i="15"/>
  <c r="O840" i="15"/>
  <c r="P840" i="15" s="1"/>
  <c r="Q840" i="15" s="1"/>
  <c r="R840" i="15" s="1"/>
  <c r="S840" i="15" s="1"/>
  <c r="T840" i="15" s="1"/>
  <c r="U840" i="15" s="1"/>
  <c r="V840" i="15" s="1"/>
  <c r="W840" i="15" s="1"/>
  <c r="X840" i="15" s="1"/>
  <c r="Y840" i="15" s="1"/>
  <c r="Z840" i="15" s="1"/>
  <c r="AA840" i="15" s="1"/>
  <c r="AB840" i="15" s="1"/>
  <c r="AC840" i="15" s="1"/>
  <c r="AD840" i="15" s="1"/>
  <c r="AE840" i="15" s="1"/>
  <c r="AF840" i="15" s="1"/>
  <c r="AG840" i="15" s="1"/>
  <c r="AH840" i="15" s="1"/>
  <c r="AI840" i="15" s="1"/>
  <c r="AJ840" i="15" s="1"/>
  <c r="AK840" i="15" s="1"/>
  <c r="AL840" i="15" s="1"/>
  <c r="AM840" i="15" s="1"/>
  <c r="AN840" i="15" s="1"/>
  <c r="AO840" i="15" s="1"/>
  <c r="AP840" i="15" s="1"/>
  <c r="AQ840" i="15" s="1"/>
  <c r="AR840" i="15" s="1"/>
  <c r="AS840" i="15" s="1"/>
  <c r="AT840" i="15" s="1"/>
  <c r="AU840" i="15" s="1"/>
  <c r="AV840" i="15" s="1"/>
  <c r="AW840" i="15" s="1"/>
  <c r="AX840" i="15" s="1"/>
  <c r="AY840" i="15" s="1"/>
  <c r="AZ840" i="15" s="1"/>
  <c r="BA840" i="15" s="1"/>
  <c r="BB840" i="15" s="1"/>
  <c r="BC840" i="15" s="1"/>
  <c r="BD840" i="15" s="1"/>
  <c r="BE840" i="15" s="1"/>
  <c r="BF840" i="15" s="1"/>
  <c r="BG840" i="15" s="1"/>
  <c r="BH840" i="15" s="1"/>
  <c r="BI840" i="15" s="1"/>
  <c r="O996" i="15"/>
  <c r="P996" i="15" s="1"/>
  <c r="Q996" i="15" s="1"/>
  <c r="R996" i="15" s="1"/>
  <c r="S996" i="15" s="1"/>
  <c r="T996" i="15" s="1"/>
  <c r="U996" i="15" s="1"/>
  <c r="V996" i="15" s="1"/>
  <c r="W996" i="15" s="1"/>
  <c r="X996" i="15" s="1"/>
  <c r="Y996" i="15" s="1"/>
  <c r="Z996" i="15" s="1"/>
  <c r="AA996" i="15" s="1"/>
  <c r="AB996" i="15" s="1"/>
  <c r="AC996" i="15" s="1"/>
  <c r="AD996" i="15" s="1"/>
  <c r="AE996" i="15" s="1"/>
  <c r="AF996" i="15" s="1"/>
  <c r="AG996" i="15" s="1"/>
  <c r="AH996" i="15" s="1"/>
  <c r="AI996" i="15" s="1"/>
  <c r="AJ996" i="15" s="1"/>
  <c r="AK996" i="15" s="1"/>
  <c r="AL996" i="15" s="1"/>
  <c r="AM996" i="15" s="1"/>
  <c r="AN996" i="15" s="1"/>
  <c r="AO996" i="15" s="1"/>
  <c r="AP996" i="15" s="1"/>
  <c r="AQ996" i="15" s="1"/>
  <c r="AR996" i="15" s="1"/>
  <c r="AS996" i="15" s="1"/>
  <c r="AT996" i="15" s="1"/>
  <c r="AU996" i="15" s="1"/>
  <c r="AV996" i="15" s="1"/>
  <c r="AW996" i="15" s="1"/>
  <c r="AX996" i="15" s="1"/>
  <c r="AY996" i="15" s="1"/>
  <c r="AZ996" i="15" s="1"/>
  <c r="BA996" i="15" s="1"/>
  <c r="BB996" i="15" s="1"/>
  <c r="BC996" i="15" s="1"/>
  <c r="BD996" i="15" s="1"/>
  <c r="BE996" i="15" s="1"/>
  <c r="BF996" i="15" s="1"/>
  <c r="BG996" i="15" s="1"/>
  <c r="BH996" i="15" s="1"/>
  <c r="BI996" i="15" s="1"/>
  <c r="BK1030" i="15"/>
  <c r="S657" i="3"/>
  <c r="T657" i="3" s="1"/>
  <c r="U657" i="3" s="1"/>
  <c r="V657" i="3" s="1"/>
  <c r="S912" i="3"/>
  <c r="S980" i="3"/>
  <c r="S982" i="3" s="1"/>
  <c r="S1099" i="3"/>
  <c r="S1102" i="3" s="1"/>
  <c r="S1100" i="3" s="1"/>
  <c r="S1201" i="3"/>
  <c r="S1286" i="3"/>
  <c r="S1288" i="3" s="1"/>
  <c r="R1304" i="3"/>
  <c r="S1337" i="3"/>
  <c r="S1339" i="3" s="1"/>
  <c r="S1354" i="3"/>
  <c r="S1356" i="3" s="1"/>
  <c r="S674" i="3"/>
  <c r="T674" i="3" s="1"/>
  <c r="U674" i="3" s="1"/>
  <c r="S1133" i="3"/>
  <c r="S1136" i="3" s="1"/>
  <c r="S1134" i="3" s="1"/>
  <c r="S1150" i="3"/>
  <c r="S1152" i="3" s="1"/>
  <c r="S1269" i="3"/>
  <c r="R1016" i="3"/>
  <c r="S1048" i="3"/>
  <c r="T1048" i="3" s="1"/>
  <c r="U1048" i="3" s="1"/>
  <c r="V1048" i="3" s="1"/>
  <c r="O908" i="15"/>
  <c r="O911" i="15" s="1"/>
  <c r="BJ965" i="15"/>
  <c r="O604" i="15"/>
  <c r="P604" i="15" s="1"/>
  <c r="Q604" i="15" s="1"/>
  <c r="R604" i="15" s="1"/>
  <c r="S604" i="15" s="1"/>
  <c r="T604" i="15" s="1"/>
  <c r="U604" i="15" s="1"/>
  <c r="V604" i="15" s="1"/>
  <c r="W604" i="15" s="1"/>
  <c r="X604" i="15" s="1"/>
  <c r="Y604" i="15" s="1"/>
  <c r="Z604" i="15" s="1"/>
  <c r="AA604" i="15" s="1"/>
  <c r="AB604" i="15" s="1"/>
  <c r="AC604" i="15" s="1"/>
  <c r="AD604" i="15" s="1"/>
  <c r="AE604" i="15" s="1"/>
  <c r="AF604" i="15" s="1"/>
  <c r="AG604" i="15" s="1"/>
  <c r="AH604" i="15" s="1"/>
  <c r="AI604" i="15" s="1"/>
  <c r="AJ604" i="15" s="1"/>
  <c r="AK604" i="15" s="1"/>
  <c r="AL604" i="15" s="1"/>
  <c r="AM604" i="15" s="1"/>
  <c r="AN604" i="15" s="1"/>
  <c r="AO604" i="15" s="1"/>
  <c r="AP604" i="15" s="1"/>
  <c r="AQ604" i="15" s="1"/>
  <c r="AR604" i="15" s="1"/>
  <c r="AS604" i="15" s="1"/>
  <c r="AT604" i="15" s="1"/>
  <c r="AU604" i="15" s="1"/>
  <c r="AV604" i="15" s="1"/>
  <c r="AW604" i="15" s="1"/>
  <c r="AX604" i="15" s="1"/>
  <c r="AY604" i="15" s="1"/>
  <c r="AZ604" i="15" s="1"/>
  <c r="BA604" i="15" s="1"/>
  <c r="BB604" i="15" s="1"/>
  <c r="BC604" i="15" s="1"/>
  <c r="BD604" i="15" s="1"/>
  <c r="BE604" i="15" s="1"/>
  <c r="BF604" i="15" s="1"/>
  <c r="BG604" i="15" s="1"/>
  <c r="BH604" i="15" s="1"/>
  <c r="BI604" i="15" s="1"/>
  <c r="N845" i="15"/>
  <c r="O593" i="15"/>
  <c r="BK809" i="15"/>
  <c r="O617" i="15"/>
  <c r="O895" i="15"/>
  <c r="P895" i="15" s="1"/>
  <c r="BJ926" i="15"/>
  <c r="O684" i="15"/>
  <c r="P684" i="15" s="1"/>
  <c r="Q684" i="15" s="1"/>
  <c r="R684" i="15" s="1"/>
  <c r="S684" i="15" s="1"/>
  <c r="T684" i="15" s="1"/>
  <c r="U684" i="15" s="1"/>
  <c r="V684" i="15" s="1"/>
  <c r="W684" i="15" s="1"/>
  <c r="X684" i="15" s="1"/>
  <c r="Y684" i="15" s="1"/>
  <c r="Z684" i="15" s="1"/>
  <c r="AA684" i="15" s="1"/>
  <c r="AB684" i="15" s="1"/>
  <c r="AC684" i="15" s="1"/>
  <c r="AD684" i="15" s="1"/>
  <c r="AE684" i="15" s="1"/>
  <c r="AF684" i="15" s="1"/>
  <c r="AG684" i="15" s="1"/>
  <c r="AH684" i="15" s="1"/>
  <c r="AI684" i="15" s="1"/>
  <c r="AJ684" i="15" s="1"/>
  <c r="AK684" i="15" s="1"/>
  <c r="AL684" i="15" s="1"/>
  <c r="AM684" i="15" s="1"/>
  <c r="AN684" i="15" s="1"/>
  <c r="AO684" i="15" s="1"/>
  <c r="AP684" i="15" s="1"/>
  <c r="AQ684" i="15" s="1"/>
  <c r="AR684" i="15" s="1"/>
  <c r="AS684" i="15" s="1"/>
  <c r="AT684" i="15" s="1"/>
  <c r="AU684" i="15" s="1"/>
  <c r="AV684" i="15" s="1"/>
  <c r="AW684" i="15" s="1"/>
  <c r="AX684" i="15" s="1"/>
  <c r="AY684" i="15" s="1"/>
  <c r="AZ684" i="15" s="1"/>
  <c r="BA684" i="15" s="1"/>
  <c r="BB684" i="15" s="1"/>
  <c r="BC684" i="15" s="1"/>
  <c r="BD684" i="15" s="1"/>
  <c r="BE684" i="15" s="1"/>
  <c r="BF684" i="15" s="1"/>
  <c r="BG684" i="15" s="1"/>
  <c r="BH684" i="15" s="1"/>
  <c r="BI684" i="15" s="1"/>
  <c r="O736" i="15"/>
  <c r="O788" i="15"/>
  <c r="P788" i="15" s="1"/>
  <c r="Q788" i="15" s="1"/>
  <c r="R788" i="15" s="1"/>
  <c r="S788" i="15" s="1"/>
  <c r="T788" i="15" s="1"/>
  <c r="U788" i="15" s="1"/>
  <c r="V788" i="15" s="1"/>
  <c r="W788" i="15" s="1"/>
  <c r="X788" i="15" s="1"/>
  <c r="Y788" i="15" s="1"/>
  <c r="Z788" i="15" s="1"/>
  <c r="AA788" i="15" s="1"/>
  <c r="AB788" i="15" s="1"/>
  <c r="AC788" i="15" s="1"/>
  <c r="AD788" i="15" s="1"/>
  <c r="AE788" i="15" s="1"/>
  <c r="AF788" i="15" s="1"/>
  <c r="AG788" i="15" s="1"/>
  <c r="AH788" i="15" s="1"/>
  <c r="AI788" i="15" s="1"/>
  <c r="AJ788" i="15" s="1"/>
  <c r="AK788" i="15" s="1"/>
  <c r="AL788" i="15" s="1"/>
  <c r="AM788" i="15" s="1"/>
  <c r="AN788" i="15" s="1"/>
  <c r="AO788" i="15" s="1"/>
  <c r="AP788" i="15" s="1"/>
  <c r="AQ788" i="15" s="1"/>
  <c r="AR788" i="15" s="1"/>
  <c r="AS788" i="15" s="1"/>
  <c r="AT788" i="15" s="1"/>
  <c r="AU788" i="15" s="1"/>
  <c r="AV788" i="15" s="1"/>
  <c r="AW788" i="15" s="1"/>
  <c r="AX788" i="15" s="1"/>
  <c r="AY788" i="15" s="1"/>
  <c r="AZ788" i="15" s="1"/>
  <c r="BA788" i="15" s="1"/>
  <c r="BB788" i="15" s="1"/>
  <c r="BC788" i="15" s="1"/>
  <c r="BD788" i="15" s="1"/>
  <c r="BE788" i="15" s="1"/>
  <c r="BF788" i="15" s="1"/>
  <c r="BG788" i="15" s="1"/>
  <c r="BH788" i="15" s="1"/>
  <c r="BI788" i="15" s="1"/>
  <c r="BJ861" i="15"/>
  <c r="BJ939" i="15"/>
  <c r="O879" i="15"/>
  <c r="P879" i="15" s="1"/>
  <c r="Q879" i="15" s="1"/>
  <c r="R879" i="15" s="1"/>
  <c r="S879" i="15" s="1"/>
  <c r="T879" i="15" s="1"/>
  <c r="U879" i="15" s="1"/>
  <c r="V879" i="15" s="1"/>
  <c r="W879" i="15" s="1"/>
  <c r="X879" i="15" s="1"/>
  <c r="Y879" i="15" s="1"/>
  <c r="Z879" i="15" s="1"/>
  <c r="AA879" i="15" s="1"/>
  <c r="AB879" i="15" s="1"/>
  <c r="AC879" i="15" s="1"/>
  <c r="AD879" i="15" s="1"/>
  <c r="AE879" i="15" s="1"/>
  <c r="AF879" i="15" s="1"/>
  <c r="AG879" i="15" s="1"/>
  <c r="AH879" i="15" s="1"/>
  <c r="AI879" i="15" s="1"/>
  <c r="AJ879" i="15" s="1"/>
  <c r="AK879" i="15" s="1"/>
  <c r="AL879" i="15" s="1"/>
  <c r="AM879" i="15" s="1"/>
  <c r="AN879" i="15" s="1"/>
  <c r="AO879" i="15" s="1"/>
  <c r="AP879" i="15" s="1"/>
  <c r="AQ879" i="15" s="1"/>
  <c r="AR879" i="15" s="1"/>
  <c r="AS879" i="15" s="1"/>
  <c r="AT879" i="15" s="1"/>
  <c r="AU879" i="15" s="1"/>
  <c r="AV879" i="15" s="1"/>
  <c r="AW879" i="15" s="1"/>
  <c r="AX879" i="15" s="1"/>
  <c r="AY879" i="15" s="1"/>
  <c r="AZ879" i="15" s="1"/>
  <c r="BA879" i="15" s="1"/>
  <c r="BB879" i="15" s="1"/>
  <c r="BC879" i="15" s="1"/>
  <c r="BD879" i="15" s="1"/>
  <c r="BE879" i="15" s="1"/>
  <c r="BF879" i="15" s="1"/>
  <c r="BG879" i="15" s="1"/>
  <c r="BH879" i="15" s="1"/>
  <c r="BI879" i="15" s="1"/>
  <c r="BJ913" i="15"/>
  <c r="O960" i="15"/>
  <c r="O963" i="15" s="1"/>
  <c r="BJ1043" i="15"/>
  <c r="BL1043" i="15" s="1"/>
  <c r="BK796" i="15"/>
  <c r="O921" i="15"/>
  <c r="O924" i="15" s="1"/>
  <c r="O973" i="15"/>
  <c r="O975" i="15" s="1"/>
  <c r="BJ1004" i="15"/>
  <c r="O1012" i="15"/>
  <c r="O1014" i="15" s="1"/>
  <c r="BJ1017" i="15"/>
  <c r="O1025" i="15"/>
  <c r="P1025" i="15" s="1"/>
  <c r="Q1025" i="15" s="1"/>
  <c r="O671" i="15"/>
  <c r="N831" i="15"/>
  <c r="BJ874" i="15"/>
  <c r="O916" i="15"/>
  <c r="P916" i="15" s="1"/>
  <c r="Q916" i="15" s="1"/>
  <c r="R916" i="15" s="1"/>
  <c r="S916" i="15" s="1"/>
  <c r="T916" i="15" s="1"/>
  <c r="U916" i="15" s="1"/>
  <c r="V916" i="15" s="1"/>
  <c r="W916" i="15" s="1"/>
  <c r="X916" i="15" s="1"/>
  <c r="Y916" i="15" s="1"/>
  <c r="Z916" i="15" s="1"/>
  <c r="AA916" i="15" s="1"/>
  <c r="AB916" i="15" s="1"/>
  <c r="AC916" i="15" s="1"/>
  <c r="AD916" i="15" s="1"/>
  <c r="AE916" i="15" s="1"/>
  <c r="AF916" i="15" s="1"/>
  <c r="AG916" i="15" s="1"/>
  <c r="AH916" i="15" s="1"/>
  <c r="AI916" i="15" s="1"/>
  <c r="AJ916" i="15" s="1"/>
  <c r="AK916" i="15" s="1"/>
  <c r="AL916" i="15" s="1"/>
  <c r="AM916" i="15" s="1"/>
  <c r="AN916" i="15" s="1"/>
  <c r="AO916" i="15" s="1"/>
  <c r="AP916" i="15" s="1"/>
  <c r="AQ916" i="15" s="1"/>
  <c r="AR916" i="15" s="1"/>
  <c r="AS916" i="15" s="1"/>
  <c r="AT916" i="15" s="1"/>
  <c r="AU916" i="15" s="1"/>
  <c r="AV916" i="15" s="1"/>
  <c r="AW916" i="15" s="1"/>
  <c r="AX916" i="15" s="1"/>
  <c r="AY916" i="15" s="1"/>
  <c r="AZ916" i="15" s="1"/>
  <c r="BA916" i="15" s="1"/>
  <c r="BB916" i="15" s="1"/>
  <c r="BC916" i="15" s="1"/>
  <c r="BD916" i="15" s="1"/>
  <c r="BE916" i="15" s="1"/>
  <c r="BF916" i="15" s="1"/>
  <c r="BG916" i="15" s="1"/>
  <c r="BH916" i="15" s="1"/>
  <c r="BI916" i="15" s="1"/>
  <c r="O934" i="15"/>
  <c r="O937" i="15" s="1"/>
  <c r="O968" i="15"/>
  <c r="P968" i="15" s="1"/>
  <c r="Q968" i="15" s="1"/>
  <c r="R968" i="15" s="1"/>
  <c r="S968" i="15" s="1"/>
  <c r="T968" i="15" s="1"/>
  <c r="U968" i="15" s="1"/>
  <c r="V968" i="15" s="1"/>
  <c r="W968" i="15" s="1"/>
  <c r="X968" i="15" s="1"/>
  <c r="Y968" i="15" s="1"/>
  <c r="Z968" i="15" s="1"/>
  <c r="AA968" i="15" s="1"/>
  <c r="AB968" i="15" s="1"/>
  <c r="AC968" i="15" s="1"/>
  <c r="AD968" i="15" s="1"/>
  <c r="AE968" i="15" s="1"/>
  <c r="AF968" i="15" s="1"/>
  <c r="AG968" i="15" s="1"/>
  <c r="AH968" i="15" s="1"/>
  <c r="AI968" i="15" s="1"/>
  <c r="AJ968" i="15" s="1"/>
  <c r="AK968" i="15" s="1"/>
  <c r="AL968" i="15" s="1"/>
  <c r="AM968" i="15" s="1"/>
  <c r="AN968" i="15" s="1"/>
  <c r="AO968" i="15" s="1"/>
  <c r="AP968" i="15" s="1"/>
  <c r="AQ968" i="15" s="1"/>
  <c r="AR968" i="15" s="1"/>
  <c r="AS968" i="15" s="1"/>
  <c r="AT968" i="15" s="1"/>
  <c r="AU968" i="15" s="1"/>
  <c r="AV968" i="15" s="1"/>
  <c r="AW968" i="15" s="1"/>
  <c r="AX968" i="15" s="1"/>
  <c r="AY968" i="15" s="1"/>
  <c r="AZ968" i="15" s="1"/>
  <c r="BA968" i="15" s="1"/>
  <c r="BB968" i="15" s="1"/>
  <c r="BC968" i="15" s="1"/>
  <c r="BD968" i="15" s="1"/>
  <c r="BE968" i="15" s="1"/>
  <c r="BF968" i="15" s="1"/>
  <c r="BG968" i="15" s="1"/>
  <c r="BH968" i="15" s="1"/>
  <c r="BI968" i="15" s="1"/>
  <c r="N974" i="15"/>
  <c r="BJ978" i="15"/>
  <c r="O986" i="15"/>
  <c r="P986" i="15" s="1"/>
  <c r="P988" i="15" s="1"/>
  <c r="BK822" i="15"/>
  <c r="N832" i="15"/>
  <c r="N844" i="15"/>
  <c r="BJ848" i="15"/>
  <c r="O856" i="15"/>
  <c r="O859" i="15" s="1"/>
  <c r="O866" i="15"/>
  <c r="P866" i="15" s="1"/>
  <c r="Q866" i="15" s="1"/>
  <c r="R866" i="15" s="1"/>
  <c r="S866" i="15" s="1"/>
  <c r="T866" i="15" s="1"/>
  <c r="U866" i="15" s="1"/>
  <c r="V866" i="15" s="1"/>
  <c r="W866" i="15" s="1"/>
  <c r="X866" i="15" s="1"/>
  <c r="Y866" i="15" s="1"/>
  <c r="Z866" i="15" s="1"/>
  <c r="AA866" i="15" s="1"/>
  <c r="AB866" i="15" s="1"/>
  <c r="AC866" i="15" s="1"/>
  <c r="AD866" i="15" s="1"/>
  <c r="AE866" i="15" s="1"/>
  <c r="AF866" i="15" s="1"/>
  <c r="AG866" i="15" s="1"/>
  <c r="AH866" i="15" s="1"/>
  <c r="AI866" i="15" s="1"/>
  <c r="AJ866" i="15" s="1"/>
  <c r="AK866" i="15" s="1"/>
  <c r="AL866" i="15" s="1"/>
  <c r="AM866" i="15" s="1"/>
  <c r="AN866" i="15" s="1"/>
  <c r="AO866" i="15" s="1"/>
  <c r="AP866" i="15" s="1"/>
  <c r="AQ866" i="15" s="1"/>
  <c r="AR866" i="15" s="1"/>
  <c r="AS866" i="15" s="1"/>
  <c r="AT866" i="15" s="1"/>
  <c r="AU866" i="15" s="1"/>
  <c r="AV866" i="15" s="1"/>
  <c r="AW866" i="15" s="1"/>
  <c r="AX866" i="15" s="1"/>
  <c r="AY866" i="15" s="1"/>
  <c r="AZ866" i="15" s="1"/>
  <c r="BA866" i="15" s="1"/>
  <c r="BB866" i="15" s="1"/>
  <c r="BC866" i="15" s="1"/>
  <c r="BD866" i="15" s="1"/>
  <c r="BE866" i="15" s="1"/>
  <c r="BF866" i="15" s="1"/>
  <c r="BG866" i="15" s="1"/>
  <c r="BH866" i="15" s="1"/>
  <c r="BI866" i="15" s="1"/>
  <c r="O929" i="15"/>
  <c r="O947" i="15"/>
  <c r="O950" i="15" s="1"/>
  <c r="BJ952" i="15"/>
  <c r="O1046" i="15"/>
  <c r="P1046" i="15" s="1"/>
  <c r="Q1046" i="15" s="1"/>
  <c r="R1046" i="15" s="1"/>
  <c r="S1046" i="15" s="1"/>
  <c r="T1046" i="15" s="1"/>
  <c r="U1046" i="15" s="1"/>
  <c r="V1046" i="15" s="1"/>
  <c r="W1046" i="15" s="1"/>
  <c r="X1046" i="15" s="1"/>
  <c r="Y1046" i="15" s="1"/>
  <c r="Z1046" i="15" s="1"/>
  <c r="AA1046" i="15" s="1"/>
  <c r="AB1046" i="15" s="1"/>
  <c r="AC1046" i="15" s="1"/>
  <c r="AD1046" i="15" s="1"/>
  <c r="AE1046" i="15" s="1"/>
  <c r="AF1046" i="15" s="1"/>
  <c r="AG1046" i="15" s="1"/>
  <c r="AH1046" i="15" s="1"/>
  <c r="AI1046" i="15" s="1"/>
  <c r="AJ1046" i="15" s="1"/>
  <c r="AK1046" i="15" s="1"/>
  <c r="AL1046" i="15" s="1"/>
  <c r="AM1046" i="15" s="1"/>
  <c r="AN1046" i="15" s="1"/>
  <c r="AO1046" i="15" s="1"/>
  <c r="AP1046" i="15" s="1"/>
  <c r="AQ1046" i="15" s="1"/>
  <c r="AR1046" i="15" s="1"/>
  <c r="AS1046" i="15" s="1"/>
  <c r="AT1046" i="15" s="1"/>
  <c r="AU1046" i="15" s="1"/>
  <c r="AV1046" i="15" s="1"/>
  <c r="AW1046" i="15" s="1"/>
  <c r="AX1046" i="15" s="1"/>
  <c r="AY1046" i="15" s="1"/>
  <c r="AZ1046" i="15" s="1"/>
  <c r="BA1046" i="15" s="1"/>
  <c r="BB1046" i="15" s="1"/>
  <c r="BC1046" i="15" s="1"/>
  <c r="BD1046" i="15" s="1"/>
  <c r="BE1046" i="15" s="1"/>
  <c r="BF1046" i="15" s="1"/>
  <c r="BG1046" i="15" s="1"/>
  <c r="BH1046" i="15" s="1"/>
  <c r="BI1046" i="15" s="1"/>
  <c r="N851" i="15"/>
  <c r="O851" i="15" s="1"/>
  <c r="P851" i="15" s="1"/>
  <c r="Q851" i="15" s="1"/>
  <c r="R851" i="15" s="1"/>
  <c r="S851" i="15" s="1"/>
  <c r="T851" i="15" s="1"/>
  <c r="U851" i="15" s="1"/>
  <c r="V851" i="15" s="1"/>
  <c r="W851" i="15" s="1"/>
  <c r="X851" i="15" s="1"/>
  <c r="Y851" i="15" s="1"/>
  <c r="Z851" i="15" s="1"/>
  <c r="AA851" i="15" s="1"/>
  <c r="AB851" i="15" s="1"/>
  <c r="AC851" i="15" s="1"/>
  <c r="AD851" i="15" s="1"/>
  <c r="AE851" i="15" s="1"/>
  <c r="AF851" i="15" s="1"/>
  <c r="AG851" i="15" s="1"/>
  <c r="AH851" i="15" s="1"/>
  <c r="AI851" i="15" s="1"/>
  <c r="AJ851" i="15" s="1"/>
  <c r="AK851" i="15" s="1"/>
  <c r="AL851" i="15" s="1"/>
  <c r="AM851" i="15" s="1"/>
  <c r="AN851" i="15" s="1"/>
  <c r="AO851" i="15" s="1"/>
  <c r="AP851" i="15" s="1"/>
  <c r="AQ851" i="15" s="1"/>
  <c r="AR851" i="15" s="1"/>
  <c r="AS851" i="15" s="1"/>
  <c r="AT851" i="15" s="1"/>
  <c r="AU851" i="15" s="1"/>
  <c r="AV851" i="15" s="1"/>
  <c r="AW851" i="15" s="1"/>
  <c r="AX851" i="15" s="1"/>
  <c r="AY851" i="15" s="1"/>
  <c r="AZ851" i="15" s="1"/>
  <c r="BA851" i="15" s="1"/>
  <c r="BB851" i="15" s="1"/>
  <c r="BC851" i="15" s="1"/>
  <c r="BD851" i="15" s="1"/>
  <c r="BE851" i="15" s="1"/>
  <c r="BF851" i="15" s="1"/>
  <c r="BG851" i="15" s="1"/>
  <c r="BH851" i="15" s="1"/>
  <c r="BI851" i="15" s="1"/>
  <c r="O825" i="15"/>
  <c r="P825" i="15" s="1"/>
  <c r="Q825" i="15" s="1"/>
  <c r="R825" i="15" s="1"/>
  <c r="S825" i="15" s="1"/>
  <c r="T825" i="15" s="1"/>
  <c r="U825" i="15" s="1"/>
  <c r="V825" i="15" s="1"/>
  <c r="W825" i="15" s="1"/>
  <c r="X825" i="15" s="1"/>
  <c r="Y825" i="15" s="1"/>
  <c r="Z825" i="15" s="1"/>
  <c r="AA825" i="15" s="1"/>
  <c r="AB825" i="15" s="1"/>
  <c r="AC825" i="15" s="1"/>
  <c r="AD825" i="15" s="1"/>
  <c r="AE825" i="15" s="1"/>
  <c r="AF825" i="15" s="1"/>
  <c r="AG825" i="15" s="1"/>
  <c r="AH825" i="15" s="1"/>
  <c r="AI825" i="15" s="1"/>
  <c r="AJ825" i="15" s="1"/>
  <c r="AK825" i="15" s="1"/>
  <c r="AL825" i="15" s="1"/>
  <c r="AM825" i="15" s="1"/>
  <c r="AN825" i="15" s="1"/>
  <c r="AO825" i="15" s="1"/>
  <c r="AP825" i="15" s="1"/>
  <c r="AQ825" i="15" s="1"/>
  <c r="AR825" i="15" s="1"/>
  <c r="AS825" i="15" s="1"/>
  <c r="AT825" i="15" s="1"/>
  <c r="AU825" i="15" s="1"/>
  <c r="AV825" i="15" s="1"/>
  <c r="AW825" i="15" s="1"/>
  <c r="AX825" i="15" s="1"/>
  <c r="AY825" i="15" s="1"/>
  <c r="AZ825" i="15" s="1"/>
  <c r="BA825" i="15" s="1"/>
  <c r="BB825" i="15" s="1"/>
  <c r="BC825" i="15" s="1"/>
  <c r="BD825" i="15" s="1"/>
  <c r="BE825" i="15" s="1"/>
  <c r="BF825" i="15" s="1"/>
  <c r="BG825" i="15" s="1"/>
  <c r="BH825" i="15" s="1"/>
  <c r="BI825" i="15" s="1"/>
  <c r="BJ822" i="15"/>
  <c r="O799" i="15"/>
  <c r="P799" i="15" s="1"/>
  <c r="Q799" i="15" s="1"/>
  <c r="R799" i="15" s="1"/>
  <c r="S799" i="15" s="1"/>
  <c r="T799" i="15" s="1"/>
  <c r="U799" i="15" s="1"/>
  <c r="V799" i="15" s="1"/>
  <c r="W799" i="15" s="1"/>
  <c r="X799" i="15" s="1"/>
  <c r="Y799" i="15" s="1"/>
  <c r="Z799" i="15" s="1"/>
  <c r="AA799" i="15" s="1"/>
  <c r="AB799" i="15" s="1"/>
  <c r="AC799" i="15" s="1"/>
  <c r="AD799" i="15" s="1"/>
  <c r="AE799" i="15" s="1"/>
  <c r="AF799" i="15" s="1"/>
  <c r="AG799" i="15" s="1"/>
  <c r="AH799" i="15" s="1"/>
  <c r="AI799" i="15" s="1"/>
  <c r="AJ799" i="15" s="1"/>
  <c r="AK799" i="15" s="1"/>
  <c r="AL799" i="15" s="1"/>
  <c r="AM799" i="15" s="1"/>
  <c r="AN799" i="15" s="1"/>
  <c r="AO799" i="15" s="1"/>
  <c r="AP799" i="15" s="1"/>
  <c r="AQ799" i="15" s="1"/>
  <c r="AR799" i="15" s="1"/>
  <c r="AS799" i="15" s="1"/>
  <c r="AT799" i="15" s="1"/>
  <c r="AU799" i="15" s="1"/>
  <c r="AV799" i="15" s="1"/>
  <c r="AW799" i="15" s="1"/>
  <c r="AX799" i="15" s="1"/>
  <c r="AY799" i="15" s="1"/>
  <c r="AZ799" i="15" s="1"/>
  <c r="BA799" i="15" s="1"/>
  <c r="BB799" i="15" s="1"/>
  <c r="BC799" i="15" s="1"/>
  <c r="BD799" i="15" s="1"/>
  <c r="BE799" i="15" s="1"/>
  <c r="BF799" i="15" s="1"/>
  <c r="BG799" i="15" s="1"/>
  <c r="BH799" i="15" s="1"/>
  <c r="BI799" i="15" s="1"/>
  <c r="BJ796" i="15"/>
  <c r="O812" i="15"/>
  <c r="P812" i="15" s="1"/>
  <c r="Q812" i="15" s="1"/>
  <c r="R812" i="15" s="1"/>
  <c r="S812" i="15" s="1"/>
  <c r="T812" i="15" s="1"/>
  <c r="U812" i="15" s="1"/>
  <c r="V812" i="15" s="1"/>
  <c r="W812" i="15" s="1"/>
  <c r="X812" i="15" s="1"/>
  <c r="Y812" i="15" s="1"/>
  <c r="Z812" i="15" s="1"/>
  <c r="AA812" i="15" s="1"/>
  <c r="AB812" i="15" s="1"/>
  <c r="AC812" i="15" s="1"/>
  <c r="AD812" i="15" s="1"/>
  <c r="AE812" i="15" s="1"/>
  <c r="AF812" i="15" s="1"/>
  <c r="AG812" i="15" s="1"/>
  <c r="AH812" i="15" s="1"/>
  <c r="AI812" i="15" s="1"/>
  <c r="AJ812" i="15" s="1"/>
  <c r="AK812" i="15" s="1"/>
  <c r="AL812" i="15" s="1"/>
  <c r="AM812" i="15" s="1"/>
  <c r="AN812" i="15" s="1"/>
  <c r="AO812" i="15" s="1"/>
  <c r="AP812" i="15" s="1"/>
  <c r="AQ812" i="15" s="1"/>
  <c r="AR812" i="15" s="1"/>
  <c r="AS812" i="15" s="1"/>
  <c r="AT812" i="15" s="1"/>
  <c r="AU812" i="15" s="1"/>
  <c r="AV812" i="15" s="1"/>
  <c r="AW812" i="15" s="1"/>
  <c r="AX812" i="15" s="1"/>
  <c r="AY812" i="15" s="1"/>
  <c r="AZ812" i="15" s="1"/>
  <c r="BA812" i="15" s="1"/>
  <c r="BB812" i="15" s="1"/>
  <c r="BC812" i="15" s="1"/>
  <c r="BD812" i="15" s="1"/>
  <c r="BE812" i="15" s="1"/>
  <c r="BF812" i="15" s="1"/>
  <c r="BG812" i="15" s="1"/>
  <c r="BH812" i="15" s="1"/>
  <c r="BI812" i="15" s="1"/>
  <c r="BJ809" i="15"/>
  <c r="BK848" i="15"/>
  <c r="N853" i="15"/>
  <c r="O853" i="15" s="1"/>
  <c r="P853" i="15" s="1"/>
  <c r="Q853" i="15" s="1"/>
  <c r="R853" i="15" s="1"/>
  <c r="S853" i="15" s="1"/>
  <c r="T853" i="15" s="1"/>
  <c r="U853" i="15" s="1"/>
  <c r="V853" i="15" s="1"/>
  <c r="W853" i="15" s="1"/>
  <c r="X853" i="15" s="1"/>
  <c r="Y853" i="15" s="1"/>
  <c r="Z853" i="15" s="1"/>
  <c r="AA853" i="15" s="1"/>
  <c r="AB853" i="15" s="1"/>
  <c r="AC853" i="15" s="1"/>
  <c r="AD853" i="15" s="1"/>
  <c r="AE853" i="15" s="1"/>
  <c r="AF853" i="15" s="1"/>
  <c r="AG853" i="15" s="1"/>
  <c r="AH853" i="15" s="1"/>
  <c r="AI853" i="15" s="1"/>
  <c r="AJ853" i="15" s="1"/>
  <c r="AK853" i="15" s="1"/>
  <c r="AL853" i="15" s="1"/>
  <c r="AM853" i="15" s="1"/>
  <c r="AN853" i="15" s="1"/>
  <c r="AO853" i="15" s="1"/>
  <c r="AP853" i="15" s="1"/>
  <c r="AQ853" i="15" s="1"/>
  <c r="AR853" i="15" s="1"/>
  <c r="AS853" i="15" s="1"/>
  <c r="AT853" i="15" s="1"/>
  <c r="AU853" i="15" s="1"/>
  <c r="AV853" i="15" s="1"/>
  <c r="AW853" i="15" s="1"/>
  <c r="AX853" i="15" s="1"/>
  <c r="AY853" i="15" s="1"/>
  <c r="AZ853" i="15" s="1"/>
  <c r="BA853" i="15" s="1"/>
  <c r="BB853" i="15" s="1"/>
  <c r="BC853" i="15" s="1"/>
  <c r="BD853" i="15" s="1"/>
  <c r="BE853" i="15" s="1"/>
  <c r="BF853" i="15" s="1"/>
  <c r="BG853" i="15" s="1"/>
  <c r="BH853" i="15" s="1"/>
  <c r="BI853" i="15" s="1"/>
  <c r="O877" i="15"/>
  <c r="P877" i="15" s="1"/>
  <c r="Q877" i="15" s="1"/>
  <c r="R877" i="15" s="1"/>
  <c r="S877" i="15" s="1"/>
  <c r="T877" i="15" s="1"/>
  <c r="U877" i="15" s="1"/>
  <c r="V877" i="15" s="1"/>
  <c r="W877" i="15" s="1"/>
  <c r="X877" i="15" s="1"/>
  <c r="Y877" i="15" s="1"/>
  <c r="Z877" i="15" s="1"/>
  <c r="AA877" i="15" s="1"/>
  <c r="AB877" i="15" s="1"/>
  <c r="AC877" i="15" s="1"/>
  <c r="AD877" i="15" s="1"/>
  <c r="AE877" i="15" s="1"/>
  <c r="AF877" i="15" s="1"/>
  <c r="AG877" i="15" s="1"/>
  <c r="AH877" i="15" s="1"/>
  <c r="AI877" i="15" s="1"/>
  <c r="AJ877" i="15" s="1"/>
  <c r="AK877" i="15" s="1"/>
  <c r="AL877" i="15" s="1"/>
  <c r="AM877" i="15" s="1"/>
  <c r="AN877" i="15" s="1"/>
  <c r="AO877" i="15" s="1"/>
  <c r="AP877" i="15" s="1"/>
  <c r="AQ877" i="15" s="1"/>
  <c r="AR877" i="15" s="1"/>
  <c r="AS877" i="15" s="1"/>
  <c r="AT877" i="15" s="1"/>
  <c r="AU877" i="15" s="1"/>
  <c r="AV877" i="15" s="1"/>
  <c r="AW877" i="15" s="1"/>
  <c r="AX877" i="15" s="1"/>
  <c r="AY877" i="15" s="1"/>
  <c r="AZ877" i="15" s="1"/>
  <c r="BA877" i="15" s="1"/>
  <c r="BB877" i="15" s="1"/>
  <c r="BC877" i="15" s="1"/>
  <c r="BD877" i="15" s="1"/>
  <c r="BE877" i="15" s="1"/>
  <c r="BF877" i="15" s="1"/>
  <c r="BG877" i="15" s="1"/>
  <c r="BH877" i="15" s="1"/>
  <c r="BI877" i="15" s="1"/>
  <c r="O794" i="15"/>
  <c r="O793" i="15"/>
  <c r="O807" i="15"/>
  <c r="O805" i="15" s="1"/>
  <c r="O806" i="15"/>
  <c r="O820" i="15"/>
  <c r="O818" i="15" s="1"/>
  <c r="O819" i="15"/>
  <c r="O833" i="15"/>
  <c r="O831" i="15" s="1"/>
  <c r="O832" i="15"/>
  <c r="BJ835" i="15"/>
  <c r="O872" i="15"/>
  <c r="O870" i="15" s="1"/>
  <c r="O871" i="15"/>
  <c r="P869" i="15"/>
  <c r="R791" i="15"/>
  <c r="Q793" i="15"/>
  <c r="P793" i="15"/>
  <c r="O801" i="15"/>
  <c r="P801" i="15" s="1"/>
  <c r="Q801" i="15" s="1"/>
  <c r="R801" i="15" s="1"/>
  <c r="S801" i="15" s="1"/>
  <c r="T801" i="15" s="1"/>
  <c r="U801" i="15" s="1"/>
  <c r="V801" i="15" s="1"/>
  <c r="W801" i="15" s="1"/>
  <c r="X801" i="15" s="1"/>
  <c r="Y801" i="15" s="1"/>
  <c r="Z801" i="15" s="1"/>
  <c r="AA801" i="15" s="1"/>
  <c r="AB801" i="15" s="1"/>
  <c r="AC801" i="15" s="1"/>
  <c r="AD801" i="15" s="1"/>
  <c r="AE801" i="15" s="1"/>
  <c r="AF801" i="15" s="1"/>
  <c r="AG801" i="15" s="1"/>
  <c r="AH801" i="15" s="1"/>
  <c r="AI801" i="15" s="1"/>
  <c r="AJ801" i="15" s="1"/>
  <c r="AK801" i="15" s="1"/>
  <c r="AL801" i="15" s="1"/>
  <c r="AM801" i="15" s="1"/>
  <c r="AN801" i="15" s="1"/>
  <c r="AO801" i="15" s="1"/>
  <c r="AP801" i="15" s="1"/>
  <c r="AQ801" i="15" s="1"/>
  <c r="AR801" i="15" s="1"/>
  <c r="AS801" i="15" s="1"/>
  <c r="AT801" i="15" s="1"/>
  <c r="AU801" i="15" s="1"/>
  <c r="AV801" i="15" s="1"/>
  <c r="AW801" i="15" s="1"/>
  <c r="AX801" i="15" s="1"/>
  <c r="AY801" i="15" s="1"/>
  <c r="AZ801" i="15" s="1"/>
  <c r="BA801" i="15" s="1"/>
  <c r="BB801" i="15" s="1"/>
  <c r="BC801" i="15" s="1"/>
  <c r="BD801" i="15" s="1"/>
  <c r="BE801" i="15" s="1"/>
  <c r="BF801" i="15" s="1"/>
  <c r="BG801" i="15" s="1"/>
  <c r="BH801" i="15" s="1"/>
  <c r="BI801" i="15" s="1"/>
  <c r="P804" i="15"/>
  <c r="O814" i="15"/>
  <c r="P814" i="15" s="1"/>
  <c r="Q814" i="15" s="1"/>
  <c r="R814" i="15" s="1"/>
  <c r="S814" i="15" s="1"/>
  <c r="T814" i="15" s="1"/>
  <c r="U814" i="15" s="1"/>
  <c r="V814" i="15" s="1"/>
  <c r="W814" i="15" s="1"/>
  <c r="X814" i="15" s="1"/>
  <c r="Y814" i="15" s="1"/>
  <c r="Z814" i="15" s="1"/>
  <c r="AA814" i="15" s="1"/>
  <c r="AB814" i="15" s="1"/>
  <c r="AC814" i="15" s="1"/>
  <c r="AD814" i="15" s="1"/>
  <c r="AE814" i="15" s="1"/>
  <c r="AF814" i="15" s="1"/>
  <c r="AG814" i="15" s="1"/>
  <c r="AH814" i="15" s="1"/>
  <c r="AI814" i="15" s="1"/>
  <c r="AJ814" i="15" s="1"/>
  <c r="AK814" i="15" s="1"/>
  <c r="AL814" i="15" s="1"/>
  <c r="AM814" i="15" s="1"/>
  <c r="AN814" i="15" s="1"/>
  <c r="AO814" i="15" s="1"/>
  <c r="AP814" i="15" s="1"/>
  <c r="AQ814" i="15" s="1"/>
  <c r="AR814" i="15" s="1"/>
  <c r="AS814" i="15" s="1"/>
  <c r="AT814" i="15" s="1"/>
  <c r="AU814" i="15" s="1"/>
  <c r="AV814" i="15" s="1"/>
  <c r="AW814" i="15" s="1"/>
  <c r="AX814" i="15" s="1"/>
  <c r="AY814" i="15" s="1"/>
  <c r="AZ814" i="15" s="1"/>
  <c r="BA814" i="15" s="1"/>
  <c r="BB814" i="15" s="1"/>
  <c r="BC814" i="15" s="1"/>
  <c r="BD814" i="15" s="1"/>
  <c r="BE814" i="15" s="1"/>
  <c r="BF814" i="15" s="1"/>
  <c r="BG814" i="15" s="1"/>
  <c r="BH814" i="15" s="1"/>
  <c r="BI814" i="15" s="1"/>
  <c r="P817" i="15"/>
  <c r="O827" i="15"/>
  <c r="P827" i="15" s="1"/>
  <c r="Q827" i="15" s="1"/>
  <c r="R827" i="15" s="1"/>
  <c r="S827" i="15" s="1"/>
  <c r="T827" i="15" s="1"/>
  <c r="U827" i="15" s="1"/>
  <c r="V827" i="15" s="1"/>
  <c r="W827" i="15" s="1"/>
  <c r="X827" i="15" s="1"/>
  <c r="Y827" i="15" s="1"/>
  <c r="Z827" i="15" s="1"/>
  <c r="AA827" i="15" s="1"/>
  <c r="AB827" i="15" s="1"/>
  <c r="AC827" i="15" s="1"/>
  <c r="AD827" i="15" s="1"/>
  <c r="AE827" i="15" s="1"/>
  <c r="AF827" i="15" s="1"/>
  <c r="AG827" i="15" s="1"/>
  <c r="AH827" i="15" s="1"/>
  <c r="AI827" i="15" s="1"/>
  <c r="AJ827" i="15" s="1"/>
  <c r="AK827" i="15" s="1"/>
  <c r="AL827" i="15" s="1"/>
  <c r="AM827" i="15" s="1"/>
  <c r="AN827" i="15" s="1"/>
  <c r="AO827" i="15" s="1"/>
  <c r="AP827" i="15" s="1"/>
  <c r="AQ827" i="15" s="1"/>
  <c r="AR827" i="15" s="1"/>
  <c r="AS827" i="15" s="1"/>
  <c r="AT827" i="15" s="1"/>
  <c r="AU827" i="15" s="1"/>
  <c r="AV827" i="15" s="1"/>
  <c r="AW827" i="15" s="1"/>
  <c r="AX827" i="15" s="1"/>
  <c r="AY827" i="15" s="1"/>
  <c r="AZ827" i="15" s="1"/>
  <c r="BA827" i="15" s="1"/>
  <c r="BB827" i="15" s="1"/>
  <c r="BC827" i="15" s="1"/>
  <c r="BD827" i="15" s="1"/>
  <c r="BE827" i="15" s="1"/>
  <c r="BF827" i="15" s="1"/>
  <c r="BG827" i="15" s="1"/>
  <c r="BH827" i="15" s="1"/>
  <c r="BI827" i="15" s="1"/>
  <c r="P830" i="15"/>
  <c r="O845" i="15"/>
  <c r="P843" i="15"/>
  <c r="O846" i="15"/>
  <c r="O844" i="15" s="1"/>
  <c r="O864" i="15"/>
  <c r="P864" i="15" s="1"/>
  <c r="Q864" i="15" s="1"/>
  <c r="R864" i="15" s="1"/>
  <c r="S864" i="15" s="1"/>
  <c r="T864" i="15" s="1"/>
  <c r="U864" i="15" s="1"/>
  <c r="V864" i="15" s="1"/>
  <c r="W864" i="15" s="1"/>
  <c r="X864" i="15" s="1"/>
  <c r="Y864" i="15" s="1"/>
  <c r="Z864" i="15" s="1"/>
  <c r="AA864" i="15" s="1"/>
  <c r="AB864" i="15" s="1"/>
  <c r="AC864" i="15" s="1"/>
  <c r="AD864" i="15" s="1"/>
  <c r="AE864" i="15" s="1"/>
  <c r="AF864" i="15" s="1"/>
  <c r="AG864" i="15" s="1"/>
  <c r="AH864" i="15" s="1"/>
  <c r="AI864" i="15" s="1"/>
  <c r="AJ864" i="15" s="1"/>
  <c r="AK864" i="15" s="1"/>
  <c r="AL864" i="15" s="1"/>
  <c r="AM864" i="15" s="1"/>
  <c r="AN864" i="15" s="1"/>
  <c r="AO864" i="15" s="1"/>
  <c r="AP864" i="15" s="1"/>
  <c r="AQ864" i="15" s="1"/>
  <c r="AR864" i="15" s="1"/>
  <c r="AS864" i="15" s="1"/>
  <c r="AT864" i="15" s="1"/>
  <c r="AU864" i="15" s="1"/>
  <c r="AV864" i="15" s="1"/>
  <c r="AW864" i="15" s="1"/>
  <c r="AX864" i="15" s="1"/>
  <c r="AY864" i="15" s="1"/>
  <c r="AZ864" i="15" s="1"/>
  <c r="BA864" i="15" s="1"/>
  <c r="BB864" i="15" s="1"/>
  <c r="BC864" i="15" s="1"/>
  <c r="BD864" i="15" s="1"/>
  <c r="BE864" i="15" s="1"/>
  <c r="BF864" i="15" s="1"/>
  <c r="BG864" i="15" s="1"/>
  <c r="BH864" i="15" s="1"/>
  <c r="BI864" i="15" s="1"/>
  <c r="O890" i="15"/>
  <c r="P890" i="15" s="1"/>
  <c r="Q890" i="15" s="1"/>
  <c r="R890" i="15" s="1"/>
  <c r="S890" i="15" s="1"/>
  <c r="T890" i="15" s="1"/>
  <c r="U890" i="15" s="1"/>
  <c r="V890" i="15" s="1"/>
  <c r="W890" i="15" s="1"/>
  <c r="X890" i="15" s="1"/>
  <c r="Y890" i="15" s="1"/>
  <c r="Z890" i="15" s="1"/>
  <c r="AA890" i="15" s="1"/>
  <c r="AB890" i="15" s="1"/>
  <c r="AC890" i="15" s="1"/>
  <c r="AD890" i="15" s="1"/>
  <c r="AE890" i="15" s="1"/>
  <c r="AF890" i="15" s="1"/>
  <c r="AG890" i="15" s="1"/>
  <c r="AH890" i="15" s="1"/>
  <c r="AI890" i="15" s="1"/>
  <c r="AJ890" i="15" s="1"/>
  <c r="AK890" i="15" s="1"/>
  <c r="AL890" i="15" s="1"/>
  <c r="AM890" i="15" s="1"/>
  <c r="AN890" i="15" s="1"/>
  <c r="AO890" i="15" s="1"/>
  <c r="AP890" i="15" s="1"/>
  <c r="AQ890" i="15" s="1"/>
  <c r="AR890" i="15" s="1"/>
  <c r="AS890" i="15" s="1"/>
  <c r="AT890" i="15" s="1"/>
  <c r="AU890" i="15" s="1"/>
  <c r="AV890" i="15" s="1"/>
  <c r="AW890" i="15" s="1"/>
  <c r="AX890" i="15" s="1"/>
  <c r="AY890" i="15" s="1"/>
  <c r="AZ890" i="15" s="1"/>
  <c r="BA890" i="15" s="1"/>
  <c r="BB890" i="15" s="1"/>
  <c r="BC890" i="15" s="1"/>
  <c r="BD890" i="15" s="1"/>
  <c r="BE890" i="15" s="1"/>
  <c r="BF890" i="15" s="1"/>
  <c r="BG890" i="15" s="1"/>
  <c r="BH890" i="15" s="1"/>
  <c r="BI890" i="15" s="1"/>
  <c r="O903" i="15"/>
  <c r="P903" i="15" s="1"/>
  <c r="Q903" i="15" s="1"/>
  <c r="R903" i="15" s="1"/>
  <c r="S903" i="15" s="1"/>
  <c r="T903" i="15" s="1"/>
  <c r="U903" i="15" s="1"/>
  <c r="V903" i="15" s="1"/>
  <c r="W903" i="15" s="1"/>
  <c r="X903" i="15" s="1"/>
  <c r="Y903" i="15" s="1"/>
  <c r="Z903" i="15" s="1"/>
  <c r="AA903" i="15" s="1"/>
  <c r="AB903" i="15" s="1"/>
  <c r="AC903" i="15" s="1"/>
  <c r="AD903" i="15" s="1"/>
  <c r="AE903" i="15" s="1"/>
  <c r="AF903" i="15" s="1"/>
  <c r="AG903" i="15" s="1"/>
  <c r="AH903" i="15" s="1"/>
  <c r="AI903" i="15" s="1"/>
  <c r="AJ903" i="15" s="1"/>
  <c r="AK903" i="15" s="1"/>
  <c r="AL903" i="15" s="1"/>
  <c r="AM903" i="15" s="1"/>
  <c r="AN903" i="15" s="1"/>
  <c r="AO903" i="15" s="1"/>
  <c r="AP903" i="15" s="1"/>
  <c r="AQ903" i="15" s="1"/>
  <c r="AR903" i="15" s="1"/>
  <c r="AS903" i="15" s="1"/>
  <c r="AT903" i="15" s="1"/>
  <c r="AU903" i="15" s="1"/>
  <c r="AV903" i="15" s="1"/>
  <c r="AW903" i="15" s="1"/>
  <c r="AX903" i="15" s="1"/>
  <c r="AY903" i="15" s="1"/>
  <c r="AZ903" i="15" s="1"/>
  <c r="BA903" i="15" s="1"/>
  <c r="BB903" i="15" s="1"/>
  <c r="BC903" i="15" s="1"/>
  <c r="BD903" i="15" s="1"/>
  <c r="BE903" i="15" s="1"/>
  <c r="BF903" i="15" s="1"/>
  <c r="BG903" i="15" s="1"/>
  <c r="BH903" i="15" s="1"/>
  <c r="BI903" i="15" s="1"/>
  <c r="O942" i="15"/>
  <c r="P942" i="15" s="1"/>
  <c r="Q942" i="15" s="1"/>
  <c r="R942" i="15" s="1"/>
  <c r="S942" i="15" s="1"/>
  <c r="T942" i="15" s="1"/>
  <c r="U942" i="15" s="1"/>
  <c r="V942" i="15" s="1"/>
  <c r="W942" i="15" s="1"/>
  <c r="X942" i="15" s="1"/>
  <c r="Y942" i="15" s="1"/>
  <c r="Z942" i="15" s="1"/>
  <c r="AA942" i="15" s="1"/>
  <c r="AB942" i="15" s="1"/>
  <c r="AC942" i="15" s="1"/>
  <c r="AD942" i="15" s="1"/>
  <c r="AE942" i="15" s="1"/>
  <c r="AF942" i="15" s="1"/>
  <c r="AG942" i="15" s="1"/>
  <c r="AH942" i="15" s="1"/>
  <c r="AI942" i="15" s="1"/>
  <c r="AJ942" i="15" s="1"/>
  <c r="AK942" i="15" s="1"/>
  <c r="AL942" i="15" s="1"/>
  <c r="AM942" i="15" s="1"/>
  <c r="AN942" i="15" s="1"/>
  <c r="AO942" i="15" s="1"/>
  <c r="AP942" i="15" s="1"/>
  <c r="AQ942" i="15" s="1"/>
  <c r="AR942" i="15" s="1"/>
  <c r="AS942" i="15" s="1"/>
  <c r="AT942" i="15" s="1"/>
  <c r="AU942" i="15" s="1"/>
  <c r="AV942" i="15" s="1"/>
  <c r="AW942" i="15" s="1"/>
  <c r="AX942" i="15" s="1"/>
  <c r="AY942" i="15" s="1"/>
  <c r="AZ942" i="15" s="1"/>
  <c r="BA942" i="15" s="1"/>
  <c r="BB942" i="15" s="1"/>
  <c r="BC942" i="15" s="1"/>
  <c r="BD942" i="15" s="1"/>
  <c r="BE942" i="15" s="1"/>
  <c r="BF942" i="15" s="1"/>
  <c r="BG942" i="15" s="1"/>
  <c r="BH942" i="15" s="1"/>
  <c r="BI942" i="15" s="1"/>
  <c r="P999" i="15"/>
  <c r="O1002" i="15"/>
  <c r="O1000" i="15" s="1"/>
  <c r="O1001" i="15"/>
  <c r="N1001" i="15"/>
  <c r="N792" i="15"/>
  <c r="N793" i="15"/>
  <c r="N805" i="15"/>
  <c r="N806" i="15"/>
  <c r="N818" i="15"/>
  <c r="N819" i="15"/>
  <c r="N870" i="15"/>
  <c r="N871" i="15"/>
  <c r="BK874" i="15"/>
  <c r="O882" i="15"/>
  <c r="BJ887" i="15"/>
  <c r="BJ900" i="15"/>
  <c r="O955" i="15"/>
  <c r="P955" i="15" s="1"/>
  <c r="Q955" i="15" s="1"/>
  <c r="R955" i="15" s="1"/>
  <c r="S955" i="15" s="1"/>
  <c r="T955" i="15" s="1"/>
  <c r="U955" i="15" s="1"/>
  <c r="V955" i="15" s="1"/>
  <c r="W955" i="15" s="1"/>
  <c r="X955" i="15" s="1"/>
  <c r="Y955" i="15" s="1"/>
  <c r="Z955" i="15" s="1"/>
  <c r="AA955" i="15" s="1"/>
  <c r="AB955" i="15" s="1"/>
  <c r="AC955" i="15" s="1"/>
  <c r="AD955" i="15" s="1"/>
  <c r="AE955" i="15" s="1"/>
  <c r="AF955" i="15" s="1"/>
  <c r="AG955" i="15" s="1"/>
  <c r="AH955" i="15" s="1"/>
  <c r="AI955" i="15" s="1"/>
  <c r="AJ955" i="15" s="1"/>
  <c r="AK955" i="15" s="1"/>
  <c r="AL955" i="15" s="1"/>
  <c r="AM955" i="15" s="1"/>
  <c r="AN955" i="15" s="1"/>
  <c r="AO955" i="15" s="1"/>
  <c r="AP955" i="15" s="1"/>
  <c r="AQ955" i="15" s="1"/>
  <c r="AR955" i="15" s="1"/>
  <c r="AS955" i="15" s="1"/>
  <c r="AT955" i="15" s="1"/>
  <c r="AU955" i="15" s="1"/>
  <c r="AV955" i="15" s="1"/>
  <c r="AW955" i="15" s="1"/>
  <c r="AX955" i="15" s="1"/>
  <c r="AY955" i="15" s="1"/>
  <c r="AZ955" i="15" s="1"/>
  <c r="BA955" i="15" s="1"/>
  <c r="BB955" i="15" s="1"/>
  <c r="BC955" i="15" s="1"/>
  <c r="BD955" i="15" s="1"/>
  <c r="BE955" i="15" s="1"/>
  <c r="BF955" i="15" s="1"/>
  <c r="BG955" i="15" s="1"/>
  <c r="BH955" i="15" s="1"/>
  <c r="BI955" i="15" s="1"/>
  <c r="N838" i="15"/>
  <c r="O838" i="15" s="1"/>
  <c r="P838" i="15" s="1"/>
  <c r="Q838" i="15" s="1"/>
  <c r="R838" i="15" s="1"/>
  <c r="S838" i="15" s="1"/>
  <c r="T838" i="15" s="1"/>
  <c r="U838" i="15" s="1"/>
  <c r="V838" i="15" s="1"/>
  <c r="W838" i="15" s="1"/>
  <c r="X838" i="15" s="1"/>
  <c r="Y838" i="15" s="1"/>
  <c r="Z838" i="15" s="1"/>
  <c r="AA838" i="15" s="1"/>
  <c r="AB838" i="15" s="1"/>
  <c r="AC838" i="15" s="1"/>
  <c r="AD838" i="15" s="1"/>
  <c r="AE838" i="15" s="1"/>
  <c r="AF838" i="15" s="1"/>
  <c r="AG838" i="15" s="1"/>
  <c r="AH838" i="15" s="1"/>
  <c r="AI838" i="15" s="1"/>
  <c r="AJ838" i="15" s="1"/>
  <c r="AK838" i="15" s="1"/>
  <c r="AL838" i="15" s="1"/>
  <c r="AM838" i="15" s="1"/>
  <c r="AN838" i="15" s="1"/>
  <c r="AO838" i="15" s="1"/>
  <c r="AP838" i="15" s="1"/>
  <c r="AQ838" i="15" s="1"/>
  <c r="AR838" i="15" s="1"/>
  <c r="AS838" i="15" s="1"/>
  <c r="AT838" i="15" s="1"/>
  <c r="AU838" i="15" s="1"/>
  <c r="AV838" i="15" s="1"/>
  <c r="AW838" i="15" s="1"/>
  <c r="AX838" i="15" s="1"/>
  <c r="AY838" i="15" s="1"/>
  <c r="AZ838" i="15" s="1"/>
  <c r="BA838" i="15" s="1"/>
  <c r="BB838" i="15" s="1"/>
  <c r="BC838" i="15" s="1"/>
  <c r="BD838" i="15" s="1"/>
  <c r="BE838" i="15" s="1"/>
  <c r="BF838" i="15" s="1"/>
  <c r="BG838" i="15" s="1"/>
  <c r="BH838" i="15" s="1"/>
  <c r="BI838" i="15" s="1"/>
  <c r="BK835" i="15"/>
  <c r="N883" i="15"/>
  <c r="N892" i="15"/>
  <c r="O892" i="15" s="1"/>
  <c r="P892" i="15" s="1"/>
  <c r="Q892" i="15" s="1"/>
  <c r="R892" i="15" s="1"/>
  <c r="S892" i="15" s="1"/>
  <c r="T892" i="15" s="1"/>
  <c r="U892" i="15" s="1"/>
  <c r="V892" i="15" s="1"/>
  <c r="W892" i="15" s="1"/>
  <c r="X892" i="15" s="1"/>
  <c r="Y892" i="15" s="1"/>
  <c r="Z892" i="15" s="1"/>
  <c r="AA892" i="15" s="1"/>
  <c r="AB892" i="15" s="1"/>
  <c r="AC892" i="15" s="1"/>
  <c r="AD892" i="15" s="1"/>
  <c r="AE892" i="15" s="1"/>
  <c r="AF892" i="15" s="1"/>
  <c r="AG892" i="15" s="1"/>
  <c r="AH892" i="15" s="1"/>
  <c r="AI892" i="15" s="1"/>
  <c r="AJ892" i="15" s="1"/>
  <c r="AK892" i="15" s="1"/>
  <c r="AL892" i="15" s="1"/>
  <c r="AM892" i="15" s="1"/>
  <c r="AN892" i="15" s="1"/>
  <c r="AO892" i="15" s="1"/>
  <c r="AP892" i="15" s="1"/>
  <c r="AQ892" i="15" s="1"/>
  <c r="AR892" i="15" s="1"/>
  <c r="AS892" i="15" s="1"/>
  <c r="AT892" i="15" s="1"/>
  <c r="AU892" i="15" s="1"/>
  <c r="AV892" i="15" s="1"/>
  <c r="AW892" i="15" s="1"/>
  <c r="AX892" i="15" s="1"/>
  <c r="AY892" i="15" s="1"/>
  <c r="AZ892" i="15" s="1"/>
  <c r="BA892" i="15" s="1"/>
  <c r="BB892" i="15" s="1"/>
  <c r="BC892" i="15" s="1"/>
  <c r="BD892" i="15" s="1"/>
  <c r="BE892" i="15" s="1"/>
  <c r="BF892" i="15" s="1"/>
  <c r="BG892" i="15" s="1"/>
  <c r="BH892" i="15" s="1"/>
  <c r="BI892" i="15" s="1"/>
  <c r="BK887" i="15"/>
  <c r="N905" i="15"/>
  <c r="O905" i="15" s="1"/>
  <c r="P905" i="15" s="1"/>
  <c r="Q905" i="15" s="1"/>
  <c r="R905" i="15" s="1"/>
  <c r="S905" i="15" s="1"/>
  <c r="T905" i="15" s="1"/>
  <c r="U905" i="15" s="1"/>
  <c r="V905" i="15" s="1"/>
  <c r="W905" i="15" s="1"/>
  <c r="X905" i="15" s="1"/>
  <c r="Y905" i="15" s="1"/>
  <c r="Z905" i="15" s="1"/>
  <c r="AA905" i="15" s="1"/>
  <c r="AB905" i="15" s="1"/>
  <c r="AC905" i="15" s="1"/>
  <c r="AD905" i="15" s="1"/>
  <c r="AE905" i="15" s="1"/>
  <c r="AF905" i="15" s="1"/>
  <c r="AG905" i="15" s="1"/>
  <c r="AH905" i="15" s="1"/>
  <c r="AI905" i="15" s="1"/>
  <c r="AJ905" i="15" s="1"/>
  <c r="AK905" i="15" s="1"/>
  <c r="AL905" i="15" s="1"/>
  <c r="AM905" i="15" s="1"/>
  <c r="AN905" i="15" s="1"/>
  <c r="AO905" i="15" s="1"/>
  <c r="AP905" i="15" s="1"/>
  <c r="AQ905" i="15" s="1"/>
  <c r="AR905" i="15" s="1"/>
  <c r="AS905" i="15" s="1"/>
  <c r="AT905" i="15" s="1"/>
  <c r="AU905" i="15" s="1"/>
  <c r="AV905" i="15" s="1"/>
  <c r="AW905" i="15" s="1"/>
  <c r="AX905" i="15" s="1"/>
  <c r="AY905" i="15" s="1"/>
  <c r="AZ905" i="15" s="1"/>
  <c r="BA905" i="15" s="1"/>
  <c r="BB905" i="15" s="1"/>
  <c r="BC905" i="15" s="1"/>
  <c r="BD905" i="15" s="1"/>
  <c r="BE905" i="15" s="1"/>
  <c r="BF905" i="15" s="1"/>
  <c r="BG905" i="15" s="1"/>
  <c r="BH905" i="15" s="1"/>
  <c r="BI905" i="15" s="1"/>
  <c r="BK900" i="15"/>
  <c r="P929" i="15"/>
  <c r="Q929" i="15" s="1"/>
  <c r="R929" i="15" s="1"/>
  <c r="S929" i="15" s="1"/>
  <c r="T929" i="15" s="1"/>
  <c r="U929" i="15" s="1"/>
  <c r="V929" i="15" s="1"/>
  <c r="W929" i="15" s="1"/>
  <c r="X929" i="15" s="1"/>
  <c r="Y929" i="15" s="1"/>
  <c r="Z929" i="15" s="1"/>
  <c r="AA929" i="15" s="1"/>
  <c r="AB929" i="15" s="1"/>
  <c r="AC929" i="15" s="1"/>
  <c r="AD929" i="15" s="1"/>
  <c r="AE929" i="15" s="1"/>
  <c r="AF929" i="15" s="1"/>
  <c r="AG929" i="15" s="1"/>
  <c r="AH929" i="15" s="1"/>
  <c r="AI929" i="15" s="1"/>
  <c r="AJ929" i="15" s="1"/>
  <c r="AK929" i="15" s="1"/>
  <c r="AL929" i="15" s="1"/>
  <c r="AM929" i="15" s="1"/>
  <c r="AN929" i="15" s="1"/>
  <c r="AO929" i="15" s="1"/>
  <c r="AP929" i="15" s="1"/>
  <c r="AQ929" i="15" s="1"/>
  <c r="AR929" i="15" s="1"/>
  <c r="AS929" i="15" s="1"/>
  <c r="AT929" i="15" s="1"/>
  <c r="AU929" i="15" s="1"/>
  <c r="AV929" i="15" s="1"/>
  <c r="AW929" i="15" s="1"/>
  <c r="AX929" i="15" s="1"/>
  <c r="AY929" i="15" s="1"/>
  <c r="AZ929" i="15" s="1"/>
  <c r="BA929" i="15" s="1"/>
  <c r="BB929" i="15" s="1"/>
  <c r="BC929" i="15" s="1"/>
  <c r="BD929" i="15" s="1"/>
  <c r="BE929" i="15" s="1"/>
  <c r="BF929" i="15" s="1"/>
  <c r="BG929" i="15" s="1"/>
  <c r="BH929" i="15" s="1"/>
  <c r="BI929" i="15" s="1"/>
  <c r="N857" i="15"/>
  <c r="BK861" i="15"/>
  <c r="N1000" i="15"/>
  <c r="N1020" i="15"/>
  <c r="O1020" i="15" s="1"/>
  <c r="P1020" i="15" s="1"/>
  <c r="Q1020" i="15" s="1"/>
  <c r="R1020" i="15" s="1"/>
  <c r="S1020" i="15" s="1"/>
  <c r="T1020" i="15" s="1"/>
  <c r="U1020" i="15" s="1"/>
  <c r="V1020" i="15" s="1"/>
  <c r="W1020" i="15" s="1"/>
  <c r="X1020" i="15" s="1"/>
  <c r="Y1020" i="15" s="1"/>
  <c r="Z1020" i="15" s="1"/>
  <c r="AA1020" i="15" s="1"/>
  <c r="AB1020" i="15" s="1"/>
  <c r="AC1020" i="15" s="1"/>
  <c r="AD1020" i="15" s="1"/>
  <c r="AE1020" i="15" s="1"/>
  <c r="AF1020" i="15" s="1"/>
  <c r="AG1020" i="15" s="1"/>
  <c r="AH1020" i="15" s="1"/>
  <c r="AI1020" i="15" s="1"/>
  <c r="AJ1020" i="15" s="1"/>
  <c r="AK1020" i="15" s="1"/>
  <c r="AL1020" i="15" s="1"/>
  <c r="AM1020" i="15" s="1"/>
  <c r="AN1020" i="15" s="1"/>
  <c r="AO1020" i="15" s="1"/>
  <c r="AP1020" i="15" s="1"/>
  <c r="AQ1020" i="15" s="1"/>
  <c r="AR1020" i="15" s="1"/>
  <c r="AS1020" i="15" s="1"/>
  <c r="AT1020" i="15" s="1"/>
  <c r="AU1020" i="15" s="1"/>
  <c r="AV1020" i="15" s="1"/>
  <c r="AW1020" i="15" s="1"/>
  <c r="AX1020" i="15" s="1"/>
  <c r="AY1020" i="15" s="1"/>
  <c r="AZ1020" i="15" s="1"/>
  <c r="BA1020" i="15" s="1"/>
  <c r="BB1020" i="15" s="1"/>
  <c r="BC1020" i="15" s="1"/>
  <c r="BD1020" i="15" s="1"/>
  <c r="BE1020" i="15" s="1"/>
  <c r="BF1020" i="15" s="1"/>
  <c r="BG1020" i="15" s="1"/>
  <c r="BH1020" i="15" s="1"/>
  <c r="BI1020" i="15" s="1"/>
  <c r="N918" i="15"/>
  <c r="O918" i="15" s="1"/>
  <c r="P918" i="15" s="1"/>
  <c r="Q918" i="15" s="1"/>
  <c r="R918" i="15" s="1"/>
  <c r="S918" i="15" s="1"/>
  <c r="T918" i="15" s="1"/>
  <c r="U918" i="15" s="1"/>
  <c r="V918" i="15" s="1"/>
  <c r="W918" i="15" s="1"/>
  <c r="X918" i="15" s="1"/>
  <c r="Y918" i="15" s="1"/>
  <c r="Z918" i="15" s="1"/>
  <c r="AA918" i="15" s="1"/>
  <c r="AB918" i="15" s="1"/>
  <c r="AC918" i="15" s="1"/>
  <c r="AD918" i="15" s="1"/>
  <c r="AE918" i="15" s="1"/>
  <c r="AF918" i="15" s="1"/>
  <c r="AG918" i="15" s="1"/>
  <c r="AH918" i="15" s="1"/>
  <c r="AI918" i="15" s="1"/>
  <c r="AJ918" i="15" s="1"/>
  <c r="AK918" i="15" s="1"/>
  <c r="AL918" i="15" s="1"/>
  <c r="AM918" i="15" s="1"/>
  <c r="AN918" i="15" s="1"/>
  <c r="AO918" i="15" s="1"/>
  <c r="AP918" i="15" s="1"/>
  <c r="AQ918" i="15" s="1"/>
  <c r="AR918" i="15" s="1"/>
  <c r="AS918" i="15" s="1"/>
  <c r="AT918" i="15" s="1"/>
  <c r="AU918" i="15" s="1"/>
  <c r="AV918" i="15" s="1"/>
  <c r="AW918" i="15" s="1"/>
  <c r="AX918" i="15" s="1"/>
  <c r="AY918" i="15" s="1"/>
  <c r="AZ918" i="15" s="1"/>
  <c r="BA918" i="15" s="1"/>
  <c r="BB918" i="15" s="1"/>
  <c r="BC918" i="15" s="1"/>
  <c r="BD918" i="15" s="1"/>
  <c r="BE918" i="15" s="1"/>
  <c r="BF918" i="15" s="1"/>
  <c r="BG918" i="15" s="1"/>
  <c r="BH918" i="15" s="1"/>
  <c r="BI918" i="15" s="1"/>
  <c r="BK913" i="15"/>
  <c r="N931" i="15"/>
  <c r="O931" i="15" s="1"/>
  <c r="P931" i="15" s="1"/>
  <c r="Q931" i="15" s="1"/>
  <c r="R931" i="15" s="1"/>
  <c r="S931" i="15" s="1"/>
  <c r="T931" i="15" s="1"/>
  <c r="U931" i="15" s="1"/>
  <c r="V931" i="15" s="1"/>
  <c r="W931" i="15" s="1"/>
  <c r="X931" i="15" s="1"/>
  <c r="Y931" i="15" s="1"/>
  <c r="Z931" i="15" s="1"/>
  <c r="AA931" i="15" s="1"/>
  <c r="AB931" i="15" s="1"/>
  <c r="AC931" i="15" s="1"/>
  <c r="AD931" i="15" s="1"/>
  <c r="AE931" i="15" s="1"/>
  <c r="AF931" i="15" s="1"/>
  <c r="AG931" i="15" s="1"/>
  <c r="AH931" i="15" s="1"/>
  <c r="AI931" i="15" s="1"/>
  <c r="AJ931" i="15" s="1"/>
  <c r="AK931" i="15" s="1"/>
  <c r="AL931" i="15" s="1"/>
  <c r="AM931" i="15" s="1"/>
  <c r="AN931" i="15" s="1"/>
  <c r="AO931" i="15" s="1"/>
  <c r="AP931" i="15" s="1"/>
  <c r="AQ931" i="15" s="1"/>
  <c r="AR931" i="15" s="1"/>
  <c r="AS931" i="15" s="1"/>
  <c r="AT931" i="15" s="1"/>
  <c r="AU931" i="15" s="1"/>
  <c r="AV931" i="15" s="1"/>
  <c r="AW931" i="15" s="1"/>
  <c r="AX931" i="15" s="1"/>
  <c r="AY931" i="15" s="1"/>
  <c r="AZ931" i="15" s="1"/>
  <c r="BA931" i="15" s="1"/>
  <c r="BB931" i="15" s="1"/>
  <c r="BC931" i="15" s="1"/>
  <c r="BD931" i="15" s="1"/>
  <c r="BE931" i="15" s="1"/>
  <c r="BF931" i="15" s="1"/>
  <c r="BG931" i="15" s="1"/>
  <c r="BH931" i="15" s="1"/>
  <c r="BI931" i="15" s="1"/>
  <c r="BK926" i="15"/>
  <c r="N944" i="15"/>
  <c r="O944" i="15" s="1"/>
  <c r="P944" i="15" s="1"/>
  <c r="Q944" i="15" s="1"/>
  <c r="R944" i="15" s="1"/>
  <c r="S944" i="15" s="1"/>
  <c r="T944" i="15" s="1"/>
  <c r="U944" i="15" s="1"/>
  <c r="V944" i="15" s="1"/>
  <c r="W944" i="15" s="1"/>
  <c r="X944" i="15" s="1"/>
  <c r="Y944" i="15" s="1"/>
  <c r="Z944" i="15" s="1"/>
  <c r="AA944" i="15" s="1"/>
  <c r="AB944" i="15" s="1"/>
  <c r="AC944" i="15" s="1"/>
  <c r="AD944" i="15" s="1"/>
  <c r="AE944" i="15" s="1"/>
  <c r="AF944" i="15" s="1"/>
  <c r="AG944" i="15" s="1"/>
  <c r="AH944" i="15" s="1"/>
  <c r="AI944" i="15" s="1"/>
  <c r="AJ944" i="15" s="1"/>
  <c r="AK944" i="15" s="1"/>
  <c r="AL944" i="15" s="1"/>
  <c r="AM944" i="15" s="1"/>
  <c r="AN944" i="15" s="1"/>
  <c r="AO944" i="15" s="1"/>
  <c r="AP944" i="15" s="1"/>
  <c r="AQ944" i="15" s="1"/>
  <c r="AR944" i="15" s="1"/>
  <c r="AS944" i="15" s="1"/>
  <c r="AT944" i="15" s="1"/>
  <c r="AU944" i="15" s="1"/>
  <c r="AV944" i="15" s="1"/>
  <c r="AW944" i="15" s="1"/>
  <c r="AX944" i="15" s="1"/>
  <c r="AY944" i="15" s="1"/>
  <c r="AZ944" i="15" s="1"/>
  <c r="BA944" i="15" s="1"/>
  <c r="BB944" i="15" s="1"/>
  <c r="BC944" i="15" s="1"/>
  <c r="BD944" i="15" s="1"/>
  <c r="BE944" i="15" s="1"/>
  <c r="BF944" i="15" s="1"/>
  <c r="BG944" i="15" s="1"/>
  <c r="BH944" i="15" s="1"/>
  <c r="BI944" i="15" s="1"/>
  <c r="BK939" i="15"/>
  <c r="N957" i="15"/>
  <c r="O957" i="15" s="1"/>
  <c r="P957" i="15" s="1"/>
  <c r="Q957" i="15" s="1"/>
  <c r="R957" i="15" s="1"/>
  <c r="S957" i="15" s="1"/>
  <c r="T957" i="15" s="1"/>
  <c r="U957" i="15" s="1"/>
  <c r="V957" i="15" s="1"/>
  <c r="W957" i="15" s="1"/>
  <c r="X957" i="15" s="1"/>
  <c r="Y957" i="15" s="1"/>
  <c r="Z957" i="15" s="1"/>
  <c r="AA957" i="15" s="1"/>
  <c r="AB957" i="15" s="1"/>
  <c r="AC957" i="15" s="1"/>
  <c r="AD957" i="15" s="1"/>
  <c r="AE957" i="15" s="1"/>
  <c r="AF957" i="15" s="1"/>
  <c r="AG957" i="15" s="1"/>
  <c r="AH957" i="15" s="1"/>
  <c r="AI957" i="15" s="1"/>
  <c r="AJ957" i="15" s="1"/>
  <c r="AK957" i="15" s="1"/>
  <c r="AL957" i="15" s="1"/>
  <c r="AM957" i="15" s="1"/>
  <c r="AN957" i="15" s="1"/>
  <c r="AO957" i="15" s="1"/>
  <c r="AP957" i="15" s="1"/>
  <c r="AQ957" i="15" s="1"/>
  <c r="AR957" i="15" s="1"/>
  <c r="AS957" i="15" s="1"/>
  <c r="AT957" i="15" s="1"/>
  <c r="AU957" i="15" s="1"/>
  <c r="AV957" i="15" s="1"/>
  <c r="AW957" i="15" s="1"/>
  <c r="AX957" i="15" s="1"/>
  <c r="AY957" i="15" s="1"/>
  <c r="AZ957" i="15" s="1"/>
  <c r="BA957" i="15" s="1"/>
  <c r="BB957" i="15" s="1"/>
  <c r="BC957" i="15" s="1"/>
  <c r="BD957" i="15" s="1"/>
  <c r="BE957" i="15" s="1"/>
  <c r="BF957" i="15" s="1"/>
  <c r="BG957" i="15" s="1"/>
  <c r="BH957" i="15" s="1"/>
  <c r="BI957" i="15" s="1"/>
  <c r="BK952" i="15"/>
  <c r="N970" i="15"/>
  <c r="O970" i="15" s="1"/>
  <c r="P970" i="15" s="1"/>
  <c r="Q970" i="15" s="1"/>
  <c r="R970" i="15" s="1"/>
  <c r="S970" i="15" s="1"/>
  <c r="T970" i="15" s="1"/>
  <c r="U970" i="15" s="1"/>
  <c r="V970" i="15" s="1"/>
  <c r="W970" i="15" s="1"/>
  <c r="X970" i="15" s="1"/>
  <c r="Y970" i="15" s="1"/>
  <c r="Z970" i="15" s="1"/>
  <c r="AA970" i="15" s="1"/>
  <c r="AB970" i="15" s="1"/>
  <c r="AC970" i="15" s="1"/>
  <c r="AD970" i="15" s="1"/>
  <c r="AE970" i="15" s="1"/>
  <c r="AF970" i="15" s="1"/>
  <c r="AG970" i="15" s="1"/>
  <c r="AH970" i="15" s="1"/>
  <c r="AI970" i="15" s="1"/>
  <c r="AJ970" i="15" s="1"/>
  <c r="AK970" i="15" s="1"/>
  <c r="AL970" i="15" s="1"/>
  <c r="AM970" i="15" s="1"/>
  <c r="AN970" i="15" s="1"/>
  <c r="AO970" i="15" s="1"/>
  <c r="AP970" i="15" s="1"/>
  <c r="AQ970" i="15" s="1"/>
  <c r="AR970" i="15" s="1"/>
  <c r="AS970" i="15" s="1"/>
  <c r="AT970" i="15" s="1"/>
  <c r="AU970" i="15" s="1"/>
  <c r="AV970" i="15" s="1"/>
  <c r="AW970" i="15" s="1"/>
  <c r="AX970" i="15" s="1"/>
  <c r="AY970" i="15" s="1"/>
  <c r="AZ970" i="15" s="1"/>
  <c r="BA970" i="15" s="1"/>
  <c r="BB970" i="15" s="1"/>
  <c r="BC970" i="15" s="1"/>
  <c r="BD970" i="15" s="1"/>
  <c r="BE970" i="15" s="1"/>
  <c r="BF970" i="15" s="1"/>
  <c r="BG970" i="15" s="1"/>
  <c r="BH970" i="15" s="1"/>
  <c r="BI970" i="15" s="1"/>
  <c r="BK965" i="15"/>
  <c r="N981" i="15"/>
  <c r="O981" i="15" s="1"/>
  <c r="P981" i="15" s="1"/>
  <c r="Q981" i="15" s="1"/>
  <c r="R981" i="15" s="1"/>
  <c r="S981" i="15" s="1"/>
  <c r="T981" i="15" s="1"/>
  <c r="U981" i="15" s="1"/>
  <c r="V981" i="15" s="1"/>
  <c r="W981" i="15" s="1"/>
  <c r="X981" i="15" s="1"/>
  <c r="Y981" i="15" s="1"/>
  <c r="Z981" i="15" s="1"/>
  <c r="AA981" i="15" s="1"/>
  <c r="AB981" i="15" s="1"/>
  <c r="AC981" i="15" s="1"/>
  <c r="AD981" i="15" s="1"/>
  <c r="AE981" i="15" s="1"/>
  <c r="AF981" i="15" s="1"/>
  <c r="AG981" i="15" s="1"/>
  <c r="AH981" i="15" s="1"/>
  <c r="AI981" i="15" s="1"/>
  <c r="AJ981" i="15" s="1"/>
  <c r="AK981" i="15" s="1"/>
  <c r="AL981" i="15" s="1"/>
  <c r="AM981" i="15" s="1"/>
  <c r="AN981" i="15" s="1"/>
  <c r="AO981" i="15" s="1"/>
  <c r="AP981" i="15" s="1"/>
  <c r="AQ981" i="15" s="1"/>
  <c r="AR981" i="15" s="1"/>
  <c r="AS981" i="15" s="1"/>
  <c r="AT981" i="15" s="1"/>
  <c r="AU981" i="15" s="1"/>
  <c r="AV981" i="15" s="1"/>
  <c r="AW981" i="15" s="1"/>
  <c r="AX981" i="15" s="1"/>
  <c r="AY981" i="15" s="1"/>
  <c r="AZ981" i="15" s="1"/>
  <c r="BA981" i="15" s="1"/>
  <c r="BB981" i="15" s="1"/>
  <c r="BC981" i="15" s="1"/>
  <c r="BD981" i="15" s="1"/>
  <c r="BE981" i="15" s="1"/>
  <c r="BF981" i="15" s="1"/>
  <c r="BG981" i="15" s="1"/>
  <c r="BH981" i="15" s="1"/>
  <c r="BI981" i="15" s="1"/>
  <c r="BK978" i="15"/>
  <c r="N983" i="15"/>
  <c r="O983" i="15" s="1"/>
  <c r="P983" i="15" s="1"/>
  <c r="Q983" i="15" s="1"/>
  <c r="R983" i="15" s="1"/>
  <c r="S983" i="15" s="1"/>
  <c r="T983" i="15" s="1"/>
  <c r="U983" i="15" s="1"/>
  <c r="V983" i="15" s="1"/>
  <c r="W983" i="15" s="1"/>
  <c r="X983" i="15" s="1"/>
  <c r="Y983" i="15" s="1"/>
  <c r="Z983" i="15" s="1"/>
  <c r="AA983" i="15" s="1"/>
  <c r="AB983" i="15" s="1"/>
  <c r="AC983" i="15" s="1"/>
  <c r="AD983" i="15" s="1"/>
  <c r="AE983" i="15" s="1"/>
  <c r="AF983" i="15" s="1"/>
  <c r="AG983" i="15" s="1"/>
  <c r="AH983" i="15" s="1"/>
  <c r="AI983" i="15" s="1"/>
  <c r="AJ983" i="15" s="1"/>
  <c r="AK983" i="15" s="1"/>
  <c r="AL983" i="15" s="1"/>
  <c r="AM983" i="15" s="1"/>
  <c r="AN983" i="15" s="1"/>
  <c r="AO983" i="15" s="1"/>
  <c r="AP983" i="15" s="1"/>
  <c r="AQ983" i="15" s="1"/>
  <c r="AR983" i="15" s="1"/>
  <c r="AS983" i="15" s="1"/>
  <c r="AT983" i="15" s="1"/>
  <c r="AU983" i="15" s="1"/>
  <c r="AV983" i="15" s="1"/>
  <c r="AW983" i="15" s="1"/>
  <c r="AX983" i="15" s="1"/>
  <c r="AY983" i="15" s="1"/>
  <c r="AZ983" i="15" s="1"/>
  <c r="BA983" i="15" s="1"/>
  <c r="BB983" i="15" s="1"/>
  <c r="BC983" i="15" s="1"/>
  <c r="BD983" i="15" s="1"/>
  <c r="BE983" i="15" s="1"/>
  <c r="BF983" i="15" s="1"/>
  <c r="BG983" i="15" s="1"/>
  <c r="BH983" i="15" s="1"/>
  <c r="BI983" i="15" s="1"/>
  <c r="N1007" i="15"/>
  <c r="O1007" i="15" s="1"/>
  <c r="P1007" i="15" s="1"/>
  <c r="Q1007" i="15" s="1"/>
  <c r="R1007" i="15" s="1"/>
  <c r="S1007" i="15" s="1"/>
  <c r="T1007" i="15" s="1"/>
  <c r="U1007" i="15" s="1"/>
  <c r="V1007" i="15" s="1"/>
  <c r="W1007" i="15" s="1"/>
  <c r="X1007" i="15" s="1"/>
  <c r="Y1007" i="15" s="1"/>
  <c r="Z1007" i="15" s="1"/>
  <c r="AA1007" i="15" s="1"/>
  <c r="AB1007" i="15" s="1"/>
  <c r="AC1007" i="15" s="1"/>
  <c r="AD1007" i="15" s="1"/>
  <c r="AE1007" i="15" s="1"/>
  <c r="AF1007" i="15" s="1"/>
  <c r="AG1007" i="15" s="1"/>
  <c r="AH1007" i="15" s="1"/>
  <c r="AI1007" i="15" s="1"/>
  <c r="AJ1007" i="15" s="1"/>
  <c r="AK1007" i="15" s="1"/>
  <c r="AL1007" i="15" s="1"/>
  <c r="AM1007" i="15" s="1"/>
  <c r="AN1007" i="15" s="1"/>
  <c r="AO1007" i="15" s="1"/>
  <c r="AP1007" i="15" s="1"/>
  <c r="AQ1007" i="15" s="1"/>
  <c r="AR1007" i="15" s="1"/>
  <c r="AS1007" i="15" s="1"/>
  <c r="AT1007" i="15" s="1"/>
  <c r="AU1007" i="15" s="1"/>
  <c r="AV1007" i="15" s="1"/>
  <c r="AW1007" i="15" s="1"/>
  <c r="AX1007" i="15" s="1"/>
  <c r="AY1007" i="15" s="1"/>
  <c r="AZ1007" i="15" s="1"/>
  <c r="BA1007" i="15" s="1"/>
  <c r="BB1007" i="15" s="1"/>
  <c r="BC1007" i="15" s="1"/>
  <c r="BD1007" i="15" s="1"/>
  <c r="BE1007" i="15" s="1"/>
  <c r="BF1007" i="15" s="1"/>
  <c r="BG1007" i="15" s="1"/>
  <c r="BH1007" i="15" s="1"/>
  <c r="BI1007" i="15" s="1"/>
  <c r="BK1004" i="15"/>
  <c r="N1009" i="15"/>
  <c r="O1009" i="15" s="1"/>
  <c r="P1009" i="15" s="1"/>
  <c r="Q1009" i="15" s="1"/>
  <c r="R1009" i="15" s="1"/>
  <c r="S1009" i="15" s="1"/>
  <c r="T1009" i="15" s="1"/>
  <c r="U1009" i="15" s="1"/>
  <c r="V1009" i="15" s="1"/>
  <c r="W1009" i="15" s="1"/>
  <c r="X1009" i="15" s="1"/>
  <c r="Y1009" i="15" s="1"/>
  <c r="Z1009" i="15" s="1"/>
  <c r="AA1009" i="15" s="1"/>
  <c r="AB1009" i="15" s="1"/>
  <c r="AC1009" i="15" s="1"/>
  <c r="AD1009" i="15" s="1"/>
  <c r="AE1009" i="15" s="1"/>
  <c r="AF1009" i="15" s="1"/>
  <c r="AG1009" i="15" s="1"/>
  <c r="AH1009" i="15" s="1"/>
  <c r="AI1009" i="15" s="1"/>
  <c r="AJ1009" i="15" s="1"/>
  <c r="AK1009" i="15" s="1"/>
  <c r="AL1009" i="15" s="1"/>
  <c r="AM1009" i="15" s="1"/>
  <c r="AN1009" i="15" s="1"/>
  <c r="AO1009" i="15" s="1"/>
  <c r="AP1009" i="15" s="1"/>
  <c r="AQ1009" i="15" s="1"/>
  <c r="AR1009" i="15" s="1"/>
  <c r="AS1009" i="15" s="1"/>
  <c r="AT1009" i="15" s="1"/>
  <c r="AU1009" i="15" s="1"/>
  <c r="AV1009" i="15" s="1"/>
  <c r="AW1009" i="15" s="1"/>
  <c r="AX1009" i="15" s="1"/>
  <c r="AY1009" i="15" s="1"/>
  <c r="AZ1009" i="15" s="1"/>
  <c r="BA1009" i="15" s="1"/>
  <c r="BB1009" i="15" s="1"/>
  <c r="BC1009" i="15" s="1"/>
  <c r="BD1009" i="15" s="1"/>
  <c r="BE1009" i="15" s="1"/>
  <c r="BF1009" i="15" s="1"/>
  <c r="BG1009" i="15" s="1"/>
  <c r="BH1009" i="15" s="1"/>
  <c r="BI1009" i="15" s="1"/>
  <c r="BJ991" i="15"/>
  <c r="N994" i="15"/>
  <c r="O994" i="15" s="1"/>
  <c r="P994" i="15" s="1"/>
  <c r="Q994" i="15" s="1"/>
  <c r="R994" i="15" s="1"/>
  <c r="S994" i="15" s="1"/>
  <c r="T994" i="15" s="1"/>
  <c r="U994" i="15" s="1"/>
  <c r="V994" i="15" s="1"/>
  <c r="W994" i="15" s="1"/>
  <c r="X994" i="15" s="1"/>
  <c r="Y994" i="15" s="1"/>
  <c r="Z994" i="15" s="1"/>
  <c r="AA994" i="15" s="1"/>
  <c r="AB994" i="15" s="1"/>
  <c r="AC994" i="15" s="1"/>
  <c r="AD994" i="15" s="1"/>
  <c r="AE994" i="15" s="1"/>
  <c r="AF994" i="15" s="1"/>
  <c r="AG994" i="15" s="1"/>
  <c r="AH994" i="15" s="1"/>
  <c r="AI994" i="15" s="1"/>
  <c r="AJ994" i="15" s="1"/>
  <c r="AK994" i="15" s="1"/>
  <c r="AL994" i="15" s="1"/>
  <c r="AM994" i="15" s="1"/>
  <c r="AN994" i="15" s="1"/>
  <c r="AO994" i="15" s="1"/>
  <c r="AP994" i="15" s="1"/>
  <c r="AQ994" i="15" s="1"/>
  <c r="AR994" i="15" s="1"/>
  <c r="AS994" i="15" s="1"/>
  <c r="AT994" i="15" s="1"/>
  <c r="AU994" i="15" s="1"/>
  <c r="AV994" i="15" s="1"/>
  <c r="AW994" i="15" s="1"/>
  <c r="AX994" i="15" s="1"/>
  <c r="AY994" i="15" s="1"/>
  <c r="AZ994" i="15" s="1"/>
  <c r="BA994" i="15" s="1"/>
  <c r="BB994" i="15" s="1"/>
  <c r="BC994" i="15" s="1"/>
  <c r="BD994" i="15" s="1"/>
  <c r="BE994" i="15" s="1"/>
  <c r="BF994" i="15" s="1"/>
  <c r="BG994" i="15" s="1"/>
  <c r="BH994" i="15" s="1"/>
  <c r="BI994" i="15" s="1"/>
  <c r="BK991" i="15"/>
  <c r="P1033" i="15"/>
  <c r="Q1033" i="15" s="1"/>
  <c r="R1033" i="15" s="1"/>
  <c r="S1033" i="15" s="1"/>
  <c r="T1033" i="15" s="1"/>
  <c r="U1033" i="15" s="1"/>
  <c r="V1033" i="15" s="1"/>
  <c r="W1033" i="15" s="1"/>
  <c r="X1033" i="15" s="1"/>
  <c r="Y1033" i="15" s="1"/>
  <c r="Z1033" i="15" s="1"/>
  <c r="AA1033" i="15" s="1"/>
  <c r="AB1033" i="15" s="1"/>
  <c r="AC1033" i="15" s="1"/>
  <c r="AD1033" i="15" s="1"/>
  <c r="AE1033" i="15" s="1"/>
  <c r="AF1033" i="15" s="1"/>
  <c r="AG1033" i="15" s="1"/>
  <c r="AH1033" i="15" s="1"/>
  <c r="AI1033" i="15" s="1"/>
  <c r="AJ1033" i="15" s="1"/>
  <c r="AK1033" i="15" s="1"/>
  <c r="AL1033" i="15" s="1"/>
  <c r="AM1033" i="15" s="1"/>
  <c r="AN1033" i="15" s="1"/>
  <c r="AO1033" i="15" s="1"/>
  <c r="AP1033" i="15" s="1"/>
  <c r="AQ1033" i="15" s="1"/>
  <c r="AR1033" i="15" s="1"/>
  <c r="AS1033" i="15" s="1"/>
  <c r="AT1033" i="15" s="1"/>
  <c r="AU1033" i="15" s="1"/>
  <c r="AV1033" i="15" s="1"/>
  <c r="AW1033" i="15" s="1"/>
  <c r="AX1033" i="15" s="1"/>
  <c r="AY1033" i="15" s="1"/>
  <c r="AZ1033" i="15" s="1"/>
  <c r="BA1033" i="15" s="1"/>
  <c r="BB1033" i="15" s="1"/>
  <c r="BC1033" i="15" s="1"/>
  <c r="BD1033" i="15" s="1"/>
  <c r="BE1033" i="15" s="1"/>
  <c r="BF1033" i="15" s="1"/>
  <c r="BG1033" i="15" s="1"/>
  <c r="BH1033" i="15" s="1"/>
  <c r="BI1033" i="15" s="1"/>
  <c r="BJ1030" i="15"/>
  <c r="N896" i="15"/>
  <c r="N909" i="15"/>
  <c r="N922" i="15"/>
  <c r="N935" i="15"/>
  <c r="N948" i="15"/>
  <c r="N961" i="15"/>
  <c r="N987" i="15"/>
  <c r="N1013" i="15"/>
  <c r="N1022" i="15"/>
  <c r="O1022" i="15" s="1"/>
  <c r="P1022" i="15" s="1"/>
  <c r="Q1022" i="15" s="1"/>
  <c r="R1022" i="15" s="1"/>
  <c r="S1022" i="15" s="1"/>
  <c r="T1022" i="15" s="1"/>
  <c r="U1022" i="15" s="1"/>
  <c r="V1022" i="15" s="1"/>
  <c r="W1022" i="15" s="1"/>
  <c r="X1022" i="15" s="1"/>
  <c r="Y1022" i="15" s="1"/>
  <c r="Z1022" i="15" s="1"/>
  <c r="AA1022" i="15" s="1"/>
  <c r="AB1022" i="15" s="1"/>
  <c r="AC1022" i="15" s="1"/>
  <c r="AD1022" i="15" s="1"/>
  <c r="AE1022" i="15" s="1"/>
  <c r="AF1022" i="15" s="1"/>
  <c r="AG1022" i="15" s="1"/>
  <c r="AH1022" i="15" s="1"/>
  <c r="AI1022" i="15" s="1"/>
  <c r="AJ1022" i="15" s="1"/>
  <c r="AK1022" i="15" s="1"/>
  <c r="AL1022" i="15" s="1"/>
  <c r="AM1022" i="15" s="1"/>
  <c r="AN1022" i="15" s="1"/>
  <c r="AO1022" i="15" s="1"/>
  <c r="AP1022" i="15" s="1"/>
  <c r="AQ1022" i="15" s="1"/>
  <c r="AR1022" i="15" s="1"/>
  <c r="AS1022" i="15" s="1"/>
  <c r="AT1022" i="15" s="1"/>
  <c r="AU1022" i="15" s="1"/>
  <c r="AV1022" i="15" s="1"/>
  <c r="AW1022" i="15" s="1"/>
  <c r="AX1022" i="15" s="1"/>
  <c r="AY1022" i="15" s="1"/>
  <c r="AZ1022" i="15" s="1"/>
  <c r="BA1022" i="15" s="1"/>
  <c r="BB1022" i="15" s="1"/>
  <c r="BC1022" i="15" s="1"/>
  <c r="BD1022" i="15" s="1"/>
  <c r="BE1022" i="15" s="1"/>
  <c r="BF1022" i="15" s="1"/>
  <c r="BG1022" i="15" s="1"/>
  <c r="BH1022" i="15" s="1"/>
  <c r="BI1022" i="15" s="1"/>
  <c r="BK1017" i="15"/>
  <c r="O1041" i="15"/>
  <c r="O1039" i="15" s="1"/>
  <c r="O1040" i="15"/>
  <c r="P1038" i="15"/>
  <c r="N1027" i="15"/>
  <c r="O1035" i="15"/>
  <c r="P1035" i="15" s="1"/>
  <c r="Q1035" i="15" s="1"/>
  <c r="R1035" i="15" s="1"/>
  <c r="S1035" i="15" s="1"/>
  <c r="T1035" i="15" s="1"/>
  <c r="U1035" i="15" s="1"/>
  <c r="V1035" i="15" s="1"/>
  <c r="W1035" i="15" s="1"/>
  <c r="X1035" i="15" s="1"/>
  <c r="Y1035" i="15" s="1"/>
  <c r="Z1035" i="15" s="1"/>
  <c r="AA1035" i="15" s="1"/>
  <c r="AB1035" i="15" s="1"/>
  <c r="AC1035" i="15" s="1"/>
  <c r="AD1035" i="15" s="1"/>
  <c r="AE1035" i="15" s="1"/>
  <c r="AF1035" i="15" s="1"/>
  <c r="AG1035" i="15" s="1"/>
  <c r="AH1035" i="15" s="1"/>
  <c r="AI1035" i="15" s="1"/>
  <c r="AJ1035" i="15" s="1"/>
  <c r="AK1035" i="15" s="1"/>
  <c r="AL1035" i="15" s="1"/>
  <c r="AM1035" i="15" s="1"/>
  <c r="AN1035" i="15" s="1"/>
  <c r="AO1035" i="15" s="1"/>
  <c r="AP1035" i="15" s="1"/>
  <c r="AQ1035" i="15" s="1"/>
  <c r="AR1035" i="15" s="1"/>
  <c r="AS1035" i="15" s="1"/>
  <c r="AT1035" i="15" s="1"/>
  <c r="AU1035" i="15" s="1"/>
  <c r="AV1035" i="15" s="1"/>
  <c r="AW1035" i="15" s="1"/>
  <c r="AX1035" i="15" s="1"/>
  <c r="AY1035" i="15" s="1"/>
  <c r="AZ1035" i="15" s="1"/>
  <c r="BA1035" i="15" s="1"/>
  <c r="BB1035" i="15" s="1"/>
  <c r="BC1035" i="15" s="1"/>
  <c r="BD1035" i="15" s="1"/>
  <c r="BE1035" i="15" s="1"/>
  <c r="BF1035" i="15" s="1"/>
  <c r="BG1035" i="15" s="1"/>
  <c r="BH1035" i="15" s="1"/>
  <c r="BI1035" i="15" s="1"/>
  <c r="N1039" i="15"/>
  <c r="N1040" i="15"/>
  <c r="O489" i="15"/>
  <c r="P489" i="15" s="1"/>
  <c r="Q489" i="15" s="1"/>
  <c r="R489" i="15" s="1"/>
  <c r="S489" i="15" s="1"/>
  <c r="T489" i="15" s="1"/>
  <c r="U489" i="15" s="1"/>
  <c r="V489" i="15" s="1"/>
  <c r="W489" i="15" s="1"/>
  <c r="X489" i="15" s="1"/>
  <c r="Y489" i="15" s="1"/>
  <c r="Z489" i="15" s="1"/>
  <c r="AA489" i="15" s="1"/>
  <c r="AB489" i="15" s="1"/>
  <c r="AC489" i="15" s="1"/>
  <c r="AD489" i="15" s="1"/>
  <c r="AE489" i="15" s="1"/>
  <c r="AF489" i="15" s="1"/>
  <c r="AG489" i="15" s="1"/>
  <c r="AH489" i="15" s="1"/>
  <c r="AI489" i="15" s="1"/>
  <c r="AJ489" i="15" s="1"/>
  <c r="AK489" i="15" s="1"/>
  <c r="AL489" i="15" s="1"/>
  <c r="AM489" i="15" s="1"/>
  <c r="AN489" i="15" s="1"/>
  <c r="AO489" i="15" s="1"/>
  <c r="AP489" i="15" s="1"/>
  <c r="AQ489" i="15" s="1"/>
  <c r="AR489" i="15" s="1"/>
  <c r="AS489" i="15" s="1"/>
  <c r="AT489" i="15" s="1"/>
  <c r="AU489" i="15" s="1"/>
  <c r="AV489" i="15" s="1"/>
  <c r="AW489" i="15" s="1"/>
  <c r="AX489" i="15" s="1"/>
  <c r="AY489" i="15" s="1"/>
  <c r="AZ489" i="15" s="1"/>
  <c r="BA489" i="15" s="1"/>
  <c r="BB489" i="15" s="1"/>
  <c r="BC489" i="15" s="1"/>
  <c r="BD489" i="15" s="1"/>
  <c r="BE489" i="15" s="1"/>
  <c r="BF489" i="15" s="1"/>
  <c r="BG489" i="15" s="1"/>
  <c r="BH489" i="15" s="1"/>
  <c r="BI489" i="15" s="1"/>
  <c r="O435" i="15"/>
  <c r="P435" i="15" s="1"/>
  <c r="Q435" i="15" s="1"/>
  <c r="R435" i="15" s="1"/>
  <c r="S435" i="15" s="1"/>
  <c r="T435" i="15" s="1"/>
  <c r="U435" i="15" s="1"/>
  <c r="V435" i="15" s="1"/>
  <c r="W435" i="15" s="1"/>
  <c r="X435" i="15" s="1"/>
  <c r="Y435" i="15" s="1"/>
  <c r="Z435" i="15" s="1"/>
  <c r="AA435" i="15" s="1"/>
  <c r="AB435" i="15" s="1"/>
  <c r="AC435" i="15" s="1"/>
  <c r="AD435" i="15" s="1"/>
  <c r="AE435" i="15" s="1"/>
  <c r="AF435" i="15" s="1"/>
  <c r="AG435" i="15" s="1"/>
  <c r="AH435" i="15" s="1"/>
  <c r="AI435" i="15" s="1"/>
  <c r="AJ435" i="15" s="1"/>
  <c r="AK435" i="15" s="1"/>
  <c r="AL435" i="15" s="1"/>
  <c r="AM435" i="15" s="1"/>
  <c r="AN435" i="15" s="1"/>
  <c r="AO435" i="15" s="1"/>
  <c r="AP435" i="15" s="1"/>
  <c r="AQ435" i="15" s="1"/>
  <c r="AR435" i="15" s="1"/>
  <c r="AS435" i="15" s="1"/>
  <c r="AT435" i="15" s="1"/>
  <c r="AU435" i="15" s="1"/>
  <c r="AV435" i="15" s="1"/>
  <c r="AW435" i="15" s="1"/>
  <c r="AX435" i="15" s="1"/>
  <c r="AY435" i="15" s="1"/>
  <c r="AZ435" i="15" s="1"/>
  <c r="BA435" i="15" s="1"/>
  <c r="BB435" i="15" s="1"/>
  <c r="BC435" i="15" s="1"/>
  <c r="BD435" i="15" s="1"/>
  <c r="BE435" i="15" s="1"/>
  <c r="BF435" i="15" s="1"/>
  <c r="BG435" i="15" s="1"/>
  <c r="BH435" i="15" s="1"/>
  <c r="BI435" i="15" s="1"/>
  <c r="O658" i="15"/>
  <c r="P658" i="15" s="1"/>
  <c r="Q658" i="15" s="1"/>
  <c r="R658" i="15" s="1"/>
  <c r="S658" i="15" s="1"/>
  <c r="T658" i="15" s="1"/>
  <c r="U658" i="15" s="1"/>
  <c r="V658" i="15" s="1"/>
  <c r="W658" i="15" s="1"/>
  <c r="X658" i="15" s="1"/>
  <c r="Y658" i="15" s="1"/>
  <c r="Z658" i="15" s="1"/>
  <c r="AA658" i="15" s="1"/>
  <c r="AB658" i="15" s="1"/>
  <c r="AC658" i="15" s="1"/>
  <c r="AD658" i="15" s="1"/>
  <c r="AE658" i="15" s="1"/>
  <c r="AF658" i="15" s="1"/>
  <c r="AG658" i="15" s="1"/>
  <c r="AH658" i="15" s="1"/>
  <c r="AI658" i="15" s="1"/>
  <c r="AJ658" i="15" s="1"/>
  <c r="AK658" i="15" s="1"/>
  <c r="AL658" i="15" s="1"/>
  <c r="AM658" i="15" s="1"/>
  <c r="AN658" i="15" s="1"/>
  <c r="AO658" i="15" s="1"/>
  <c r="AP658" i="15" s="1"/>
  <c r="AQ658" i="15" s="1"/>
  <c r="AR658" i="15" s="1"/>
  <c r="AS658" i="15" s="1"/>
  <c r="AT658" i="15" s="1"/>
  <c r="AU658" i="15" s="1"/>
  <c r="AV658" i="15" s="1"/>
  <c r="AW658" i="15" s="1"/>
  <c r="AX658" i="15" s="1"/>
  <c r="AY658" i="15" s="1"/>
  <c r="AZ658" i="15" s="1"/>
  <c r="BA658" i="15" s="1"/>
  <c r="BB658" i="15" s="1"/>
  <c r="BC658" i="15" s="1"/>
  <c r="BD658" i="15" s="1"/>
  <c r="BE658" i="15" s="1"/>
  <c r="BF658" i="15" s="1"/>
  <c r="BG658" i="15" s="1"/>
  <c r="BH658" i="15" s="1"/>
  <c r="BI658" i="15" s="1"/>
  <c r="O697" i="15"/>
  <c r="P697" i="15" s="1"/>
  <c r="Q697" i="15" s="1"/>
  <c r="R697" i="15" s="1"/>
  <c r="S697" i="15" s="1"/>
  <c r="T697" i="15" s="1"/>
  <c r="U697" i="15" s="1"/>
  <c r="V697" i="15" s="1"/>
  <c r="W697" i="15" s="1"/>
  <c r="X697" i="15" s="1"/>
  <c r="Y697" i="15" s="1"/>
  <c r="Z697" i="15" s="1"/>
  <c r="AA697" i="15" s="1"/>
  <c r="AB697" i="15" s="1"/>
  <c r="AC697" i="15" s="1"/>
  <c r="AD697" i="15" s="1"/>
  <c r="AE697" i="15" s="1"/>
  <c r="AF697" i="15" s="1"/>
  <c r="AG697" i="15" s="1"/>
  <c r="AH697" i="15" s="1"/>
  <c r="AI697" i="15" s="1"/>
  <c r="AJ697" i="15" s="1"/>
  <c r="AK697" i="15" s="1"/>
  <c r="AL697" i="15" s="1"/>
  <c r="AM697" i="15" s="1"/>
  <c r="AN697" i="15" s="1"/>
  <c r="AO697" i="15" s="1"/>
  <c r="AP697" i="15" s="1"/>
  <c r="AQ697" i="15" s="1"/>
  <c r="AR697" i="15" s="1"/>
  <c r="AS697" i="15" s="1"/>
  <c r="AT697" i="15" s="1"/>
  <c r="AU697" i="15" s="1"/>
  <c r="AV697" i="15" s="1"/>
  <c r="AW697" i="15" s="1"/>
  <c r="AX697" i="15" s="1"/>
  <c r="AY697" i="15" s="1"/>
  <c r="AZ697" i="15" s="1"/>
  <c r="BA697" i="15" s="1"/>
  <c r="BB697" i="15" s="1"/>
  <c r="BC697" i="15" s="1"/>
  <c r="BD697" i="15" s="1"/>
  <c r="BE697" i="15" s="1"/>
  <c r="BF697" i="15" s="1"/>
  <c r="BG697" i="15" s="1"/>
  <c r="BH697" i="15" s="1"/>
  <c r="BI697" i="15" s="1"/>
  <c r="BK731" i="15"/>
  <c r="O752" i="15"/>
  <c r="P752" i="15" s="1"/>
  <c r="O268" i="15"/>
  <c r="P268" i="15" s="1"/>
  <c r="Q268" i="15" s="1"/>
  <c r="R268" i="15" s="1"/>
  <c r="S268" i="15" s="1"/>
  <c r="T268" i="15" s="1"/>
  <c r="U268" i="15" s="1"/>
  <c r="V268" i="15" s="1"/>
  <c r="W268" i="15" s="1"/>
  <c r="X268" i="15" s="1"/>
  <c r="Y268" i="15" s="1"/>
  <c r="Z268" i="15" s="1"/>
  <c r="AA268" i="15" s="1"/>
  <c r="AB268" i="15" s="1"/>
  <c r="AC268" i="15" s="1"/>
  <c r="AD268" i="15" s="1"/>
  <c r="AE268" i="15" s="1"/>
  <c r="AF268" i="15" s="1"/>
  <c r="AG268" i="15" s="1"/>
  <c r="AH268" i="15" s="1"/>
  <c r="AI268" i="15" s="1"/>
  <c r="AJ268" i="15" s="1"/>
  <c r="AK268" i="15" s="1"/>
  <c r="AL268" i="15" s="1"/>
  <c r="AM268" i="15" s="1"/>
  <c r="AN268" i="15" s="1"/>
  <c r="AO268" i="15" s="1"/>
  <c r="AP268" i="15" s="1"/>
  <c r="AQ268" i="15" s="1"/>
  <c r="AR268" i="15" s="1"/>
  <c r="AS268" i="15" s="1"/>
  <c r="AT268" i="15" s="1"/>
  <c r="AU268" i="15" s="1"/>
  <c r="AV268" i="15" s="1"/>
  <c r="AW268" i="15" s="1"/>
  <c r="AX268" i="15" s="1"/>
  <c r="AY268" i="15" s="1"/>
  <c r="AZ268" i="15" s="1"/>
  <c r="BA268" i="15" s="1"/>
  <c r="BB268" i="15" s="1"/>
  <c r="BC268" i="15" s="1"/>
  <c r="BD268" i="15" s="1"/>
  <c r="BE268" i="15" s="1"/>
  <c r="BF268" i="15" s="1"/>
  <c r="BG268" i="15" s="1"/>
  <c r="BH268" i="15" s="1"/>
  <c r="BI268" i="15" s="1"/>
  <c r="O294" i="15"/>
  <c r="P294" i="15" s="1"/>
  <c r="Q294" i="15" s="1"/>
  <c r="R294" i="15" s="1"/>
  <c r="S294" i="15" s="1"/>
  <c r="T294" i="15" s="1"/>
  <c r="U294" i="15" s="1"/>
  <c r="V294" i="15" s="1"/>
  <c r="W294" i="15" s="1"/>
  <c r="X294" i="15" s="1"/>
  <c r="Y294" i="15" s="1"/>
  <c r="Z294" i="15" s="1"/>
  <c r="AA294" i="15" s="1"/>
  <c r="AB294" i="15" s="1"/>
  <c r="AC294" i="15" s="1"/>
  <c r="AD294" i="15" s="1"/>
  <c r="AE294" i="15" s="1"/>
  <c r="AF294" i="15" s="1"/>
  <c r="AG294" i="15" s="1"/>
  <c r="AH294" i="15" s="1"/>
  <c r="AI294" i="15" s="1"/>
  <c r="AJ294" i="15" s="1"/>
  <c r="AK294" i="15" s="1"/>
  <c r="AL294" i="15" s="1"/>
  <c r="AM294" i="15" s="1"/>
  <c r="AN294" i="15" s="1"/>
  <c r="AO294" i="15" s="1"/>
  <c r="AP294" i="15" s="1"/>
  <c r="AQ294" i="15" s="1"/>
  <c r="AR294" i="15" s="1"/>
  <c r="AS294" i="15" s="1"/>
  <c r="AT294" i="15" s="1"/>
  <c r="AU294" i="15" s="1"/>
  <c r="AV294" i="15" s="1"/>
  <c r="AW294" i="15" s="1"/>
  <c r="AX294" i="15" s="1"/>
  <c r="AY294" i="15" s="1"/>
  <c r="AZ294" i="15" s="1"/>
  <c r="BA294" i="15" s="1"/>
  <c r="BB294" i="15" s="1"/>
  <c r="BC294" i="15" s="1"/>
  <c r="BD294" i="15" s="1"/>
  <c r="BE294" i="15" s="1"/>
  <c r="BF294" i="15" s="1"/>
  <c r="BG294" i="15" s="1"/>
  <c r="BH294" i="15" s="1"/>
  <c r="BI294" i="15" s="1"/>
  <c r="O318" i="15"/>
  <c r="P318" i="15" s="1"/>
  <c r="Q318" i="15" s="1"/>
  <c r="R318" i="15" s="1"/>
  <c r="S318" i="15" s="1"/>
  <c r="T318" i="15" s="1"/>
  <c r="U318" i="15" s="1"/>
  <c r="V318" i="15" s="1"/>
  <c r="W318" i="15" s="1"/>
  <c r="X318" i="15" s="1"/>
  <c r="Y318" i="15" s="1"/>
  <c r="Z318" i="15" s="1"/>
  <c r="AA318" i="15" s="1"/>
  <c r="AB318" i="15" s="1"/>
  <c r="AC318" i="15" s="1"/>
  <c r="AD318" i="15" s="1"/>
  <c r="AE318" i="15" s="1"/>
  <c r="AF318" i="15" s="1"/>
  <c r="AG318" i="15" s="1"/>
  <c r="AH318" i="15" s="1"/>
  <c r="AI318" i="15" s="1"/>
  <c r="AJ318" i="15" s="1"/>
  <c r="AK318" i="15" s="1"/>
  <c r="AL318" i="15" s="1"/>
  <c r="AM318" i="15" s="1"/>
  <c r="AN318" i="15" s="1"/>
  <c r="AO318" i="15" s="1"/>
  <c r="AP318" i="15" s="1"/>
  <c r="AQ318" i="15" s="1"/>
  <c r="AR318" i="15" s="1"/>
  <c r="AS318" i="15" s="1"/>
  <c r="AT318" i="15" s="1"/>
  <c r="AU318" i="15" s="1"/>
  <c r="AV318" i="15" s="1"/>
  <c r="AW318" i="15" s="1"/>
  <c r="AX318" i="15" s="1"/>
  <c r="AY318" i="15" s="1"/>
  <c r="AZ318" i="15" s="1"/>
  <c r="BA318" i="15" s="1"/>
  <c r="BB318" i="15" s="1"/>
  <c r="BC318" i="15" s="1"/>
  <c r="BD318" i="15" s="1"/>
  <c r="BE318" i="15" s="1"/>
  <c r="BF318" i="15" s="1"/>
  <c r="BG318" i="15" s="1"/>
  <c r="BH318" i="15" s="1"/>
  <c r="BI318" i="15" s="1"/>
  <c r="O424" i="15"/>
  <c r="P424" i="15" s="1"/>
  <c r="Q424" i="15" s="1"/>
  <c r="R424" i="15" s="1"/>
  <c r="S424" i="15" s="1"/>
  <c r="T424" i="15" s="1"/>
  <c r="U424" i="15" s="1"/>
  <c r="V424" i="15" s="1"/>
  <c r="W424" i="15" s="1"/>
  <c r="X424" i="15" s="1"/>
  <c r="Y424" i="15" s="1"/>
  <c r="Z424" i="15" s="1"/>
  <c r="AA424" i="15" s="1"/>
  <c r="AB424" i="15" s="1"/>
  <c r="AC424" i="15" s="1"/>
  <c r="AD424" i="15" s="1"/>
  <c r="AE424" i="15" s="1"/>
  <c r="AF424" i="15" s="1"/>
  <c r="AG424" i="15" s="1"/>
  <c r="AH424" i="15" s="1"/>
  <c r="AI424" i="15" s="1"/>
  <c r="AJ424" i="15" s="1"/>
  <c r="AK424" i="15" s="1"/>
  <c r="AL424" i="15" s="1"/>
  <c r="AM424" i="15" s="1"/>
  <c r="AN424" i="15" s="1"/>
  <c r="AO424" i="15" s="1"/>
  <c r="AP424" i="15" s="1"/>
  <c r="AQ424" i="15" s="1"/>
  <c r="AR424" i="15" s="1"/>
  <c r="AS424" i="15" s="1"/>
  <c r="AT424" i="15" s="1"/>
  <c r="AU424" i="15" s="1"/>
  <c r="AV424" i="15" s="1"/>
  <c r="AW424" i="15" s="1"/>
  <c r="AX424" i="15" s="1"/>
  <c r="AY424" i="15" s="1"/>
  <c r="AZ424" i="15" s="1"/>
  <c r="BA424" i="15" s="1"/>
  <c r="BB424" i="15" s="1"/>
  <c r="BC424" i="15" s="1"/>
  <c r="BD424" i="15" s="1"/>
  <c r="BE424" i="15" s="1"/>
  <c r="BF424" i="15" s="1"/>
  <c r="BG424" i="15" s="1"/>
  <c r="BH424" i="15" s="1"/>
  <c r="BI424" i="15" s="1"/>
  <c r="P476" i="15"/>
  <c r="Q476" i="15" s="1"/>
  <c r="R476" i="15" s="1"/>
  <c r="S476" i="15" s="1"/>
  <c r="T476" i="15" s="1"/>
  <c r="U476" i="15" s="1"/>
  <c r="V476" i="15" s="1"/>
  <c r="W476" i="15" s="1"/>
  <c r="X476" i="15" s="1"/>
  <c r="Y476" i="15" s="1"/>
  <c r="Z476" i="15" s="1"/>
  <c r="AA476" i="15" s="1"/>
  <c r="AB476" i="15" s="1"/>
  <c r="AC476" i="15" s="1"/>
  <c r="AD476" i="15" s="1"/>
  <c r="AE476" i="15" s="1"/>
  <c r="AF476" i="15" s="1"/>
  <c r="AG476" i="15" s="1"/>
  <c r="AH476" i="15" s="1"/>
  <c r="AI476" i="15" s="1"/>
  <c r="AJ476" i="15" s="1"/>
  <c r="AK476" i="15" s="1"/>
  <c r="AL476" i="15" s="1"/>
  <c r="AM476" i="15" s="1"/>
  <c r="AN476" i="15" s="1"/>
  <c r="AO476" i="15" s="1"/>
  <c r="AP476" i="15" s="1"/>
  <c r="AQ476" i="15" s="1"/>
  <c r="AR476" i="15" s="1"/>
  <c r="AS476" i="15" s="1"/>
  <c r="AT476" i="15" s="1"/>
  <c r="AU476" i="15" s="1"/>
  <c r="AV476" i="15" s="1"/>
  <c r="AW476" i="15" s="1"/>
  <c r="AX476" i="15" s="1"/>
  <c r="AY476" i="15" s="1"/>
  <c r="AZ476" i="15" s="1"/>
  <c r="BA476" i="15" s="1"/>
  <c r="BB476" i="15" s="1"/>
  <c r="BC476" i="15" s="1"/>
  <c r="BD476" i="15" s="1"/>
  <c r="BE476" i="15" s="1"/>
  <c r="BF476" i="15" s="1"/>
  <c r="BG476" i="15" s="1"/>
  <c r="BH476" i="15" s="1"/>
  <c r="BI476" i="15" s="1"/>
  <c r="BJ484" i="15"/>
  <c r="BK497" i="15"/>
  <c r="BK653" i="15"/>
  <c r="O726" i="15"/>
  <c r="O729" i="15" s="1"/>
  <c r="O409" i="15"/>
  <c r="P409" i="15" s="1"/>
  <c r="Q409" i="15" s="1"/>
  <c r="R409" i="15" s="1"/>
  <c r="S409" i="15" s="1"/>
  <c r="T409" i="15" s="1"/>
  <c r="U409" i="15" s="1"/>
  <c r="V409" i="15" s="1"/>
  <c r="W409" i="15" s="1"/>
  <c r="X409" i="15" s="1"/>
  <c r="Y409" i="15" s="1"/>
  <c r="Z409" i="15" s="1"/>
  <c r="AA409" i="15" s="1"/>
  <c r="AB409" i="15" s="1"/>
  <c r="AC409" i="15" s="1"/>
  <c r="AD409" i="15" s="1"/>
  <c r="AE409" i="15" s="1"/>
  <c r="AF409" i="15" s="1"/>
  <c r="AG409" i="15" s="1"/>
  <c r="AH409" i="15" s="1"/>
  <c r="AI409" i="15" s="1"/>
  <c r="AJ409" i="15" s="1"/>
  <c r="AK409" i="15" s="1"/>
  <c r="AL409" i="15" s="1"/>
  <c r="AM409" i="15" s="1"/>
  <c r="AN409" i="15" s="1"/>
  <c r="AO409" i="15" s="1"/>
  <c r="AP409" i="15" s="1"/>
  <c r="AQ409" i="15" s="1"/>
  <c r="AR409" i="15" s="1"/>
  <c r="AS409" i="15" s="1"/>
  <c r="AT409" i="15" s="1"/>
  <c r="AU409" i="15" s="1"/>
  <c r="AV409" i="15" s="1"/>
  <c r="AW409" i="15" s="1"/>
  <c r="AX409" i="15" s="1"/>
  <c r="AY409" i="15" s="1"/>
  <c r="AZ409" i="15" s="1"/>
  <c r="BA409" i="15" s="1"/>
  <c r="BB409" i="15" s="1"/>
  <c r="BC409" i="15" s="1"/>
  <c r="BD409" i="15" s="1"/>
  <c r="BE409" i="15" s="1"/>
  <c r="BF409" i="15" s="1"/>
  <c r="BG409" i="15" s="1"/>
  <c r="BH409" i="15" s="1"/>
  <c r="BI409" i="15" s="1"/>
  <c r="O411" i="15"/>
  <c r="P411" i="15" s="1"/>
  <c r="Q411" i="15" s="1"/>
  <c r="R411" i="15" s="1"/>
  <c r="S411" i="15" s="1"/>
  <c r="T411" i="15" s="1"/>
  <c r="U411" i="15" s="1"/>
  <c r="V411" i="15" s="1"/>
  <c r="W411" i="15" s="1"/>
  <c r="X411" i="15" s="1"/>
  <c r="Y411" i="15" s="1"/>
  <c r="Z411" i="15" s="1"/>
  <c r="AA411" i="15" s="1"/>
  <c r="AB411" i="15" s="1"/>
  <c r="AC411" i="15" s="1"/>
  <c r="AD411" i="15" s="1"/>
  <c r="AE411" i="15" s="1"/>
  <c r="AF411" i="15" s="1"/>
  <c r="AG411" i="15" s="1"/>
  <c r="AH411" i="15" s="1"/>
  <c r="AI411" i="15" s="1"/>
  <c r="AJ411" i="15" s="1"/>
  <c r="AK411" i="15" s="1"/>
  <c r="AL411" i="15" s="1"/>
  <c r="AM411" i="15" s="1"/>
  <c r="AN411" i="15" s="1"/>
  <c r="AO411" i="15" s="1"/>
  <c r="AP411" i="15" s="1"/>
  <c r="AQ411" i="15" s="1"/>
  <c r="AR411" i="15" s="1"/>
  <c r="AS411" i="15" s="1"/>
  <c r="AT411" i="15" s="1"/>
  <c r="AU411" i="15" s="1"/>
  <c r="AV411" i="15" s="1"/>
  <c r="AW411" i="15" s="1"/>
  <c r="AX411" i="15" s="1"/>
  <c r="AY411" i="15" s="1"/>
  <c r="AZ411" i="15" s="1"/>
  <c r="BA411" i="15" s="1"/>
  <c r="BB411" i="15" s="1"/>
  <c r="BC411" i="15" s="1"/>
  <c r="BD411" i="15" s="1"/>
  <c r="BE411" i="15" s="1"/>
  <c r="BF411" i="15" s="1"/>
  <c r="BG411" i="15" s="1"/>
  <c r="BH411" i="15" s="1"/>
  <c r="BI411" i="15" s="1"/>
  <c r="BJ445" i="15"/>
  <c r="BK445" i="15"/>
  <c r="O474" i="15"/>
  <c r="P474" i="15" s="1"/>
  <c r="Q474" i="15" s="1"/>
  <c r="R474" i="15" s="1"/>
  <c r="S474" i="15" s="1"/>
  <c r="T474" i="15" s="1"/>
  <c r="U474" i="15" s="1"/>
  <c r="V474" i="15" s="1"/>
  <c r="W474" i="15" s="1"/>
  <c r="X474" i="15" s="1"/>
  <c r="Y474" i="15" s="1"/>
  <c r="Z474" i="15" s="1"/>
  <c r="AA474" i="15" s="1"/>
  <c r="AB474" i="15" s="1"/>
  <c r="AC474" i="15" s="1"/>
  <c r="AD474" i="15" s="1"/>
  <c r="AE474" i="15" s="1"/>
  <c r="AF474" i="15" s="1"/>
  <c r="AG474" i="15" s="1"/>
  <c r="AH474" i="15" s="1"/>
  <c r="AI474" i="15" s="1"/>
  <c r="AJ474" i="15" s="1"/>
  <c r="AK474" i="15" s="1"/>
  <c r="AL474" i="15" s="1"/>
  <c r="AM474" i="15" s="1"/>
  <c r="AN474" i="15" s="1"/>
  <c r="AO474" i="15" s="1"/>
  <c r="AP474" i="15" s="1"/>
  <c r="AQ474" i="15" s="1"/>
  <c r="AR474" i="15" s="1"/>
  <c r="AS474" i="15" s="1"/>
  <c r="AT474" i="15" s="1"/>
  <c r="AU474" i="15" s="1"/>
  <c r="AV474" i="15" s="1"/>
  <c r="AW474" i="15" s="1"/>
  <c r="AX474" i="15" s="1"/>
  <c r="AY474" i="15" s="1"/>
  <c r="AZ474" i="15" s="1"/>
  <c r="BA474" i="15" s="1"/>
  <c r="BB474" i="15" s="1"/>
  <c r="BC474" i="15" s="1"/>
  <c r="BD474" i="15" s="1"/>
  <c r="BE474" i="15" s="1"/>
  <c r="BF474" i="15" s="1"/>
  <c r="BG474" i="15" s="1"/>
  <c r="BH474" i="15" s="1"/>
  <c r="BI474" i="15" s="1"/>
  <c r="BJ523" i="15"/>
  <c r="O531" i="15"/>
  <c r="O534" i="15" s="1"/>
  <c r="BJ536" i="15"/>
  <c r="O544" i="15"/>
  <c r="O546" i="15" s="1"/>
  <c r="BJ549" i="15"/>
  <c r="O643" i="15"/>
  <c r="P643" i="15" s="1"/>
  <c r="Q643" i="15" s="1"/>
  <c r="R643" i="15" s="1"/>
  <c r="S643" i="15" s="1"/>
  <c r="T643" i="15" s="1"/>
  <c r="U643" i="15" s="1"/>
  <c r="V643" i="15" s="1"/>
  <c r="W643" i="15" s="1"/>
  <c r="X643" i="15" s="1"/>
  <c r="Y643" i="15" s="1"/>
  <c r="Z643" i="15" s="1"/>
  <c r="AA643" i="15" s="1"/>
  <c r="AB643" i="15" s="1"/>
  <c r="AC643" i="15" s="1"/>
  <c r="AD643" i="15" s="1"/>
  <c r="AE643" i="15" s="1"/>
  <c r="AF643" i="15" s="1"/>
  <c r="AG643" i="15" s="1"/>
  <c r="AH643" i="15" s="1"/>
  <c r="AI643" i="15" s="1"/>
  <c r="AJ643" i="15" s="1"/>
  <c r="AK643" i="15" s="1"/>
  <c r="AL643" i="15" s="1"/>
  <c r="AM643" i="15" s="1"/>
  <c r="AN643" i="15" s="1"/>
  <c r="AO643" i="15" s="1"/>
  <c r="AP643" i="15" s="1"/>
  <c r="AQ643" i="15" s="1"/>
  <c r="AR643" i="15" s="1"/>
  <c r="AS643" i="15" s="1"/>
  <c r="AT643" i="15" s="1"/>
  <c r="AU643" i="15" s="1"/>
  <c r="AV643" i="15" s="1"/>
  <c r="AW643" i="15" s="1"/>
  <c r="AX643" i="15" s="1"/>
  <c r="AY643" i="15" s="1"/>
  <c r="AZ643" i="15" s="1"/>
  <c r="BA643" i="15" s="1"/>
  <c r="BB643" i="15" s="1"/>
  <c r="BC643" i="15" s="1"/>
  <c r="BD643" i="15" s="1"/>
  <c r="BE643" i="15" s="1"/>
  <c r="BF643" i="15" s="1"/>
  <c r="BG643" i="15" s="1"/>
  <c r="BH643" i="15" s="1"/>
  <c r="BI643" i="15" s="1"/>
  <c r="BK640" i="15"/>
  <c r="O721" i="15"/>
  <c r="P721" i="15" s="1"/>
  <c r="Q721" i="15" s="1"/>
  <c r="R721" i="15" s="1"/>
  <c r="S721" i="15" s="1"/>
  <c r="T721" i="15" s="1"/>
  <c r="U721" i="15" s="1"/>
  <c r="V721" i="15" s="1"/>
  <c r="W721" i="15" s="1"/>
  <c r="X721" i="15" s="1"/>
  <c r="Y721" i="15" s="1"/>
  <c r="Z721" i="15" s="1"/>
  <c r="AA721" i="15" s="1"/>
  <c r="AB721" i="15" s="1"/>
  <c r="AC721" i="15" s="1"/>
  <c r="AD721" i="15" s="1"/>
  <c r="AE721" i="15" s="1"/>
  <c r="AF721" i="15" s="1"/>
  <c r="AG721" i="15" s="1"/>
  <c r="AH721" i="15" s="1"/>
  <c r="AI721" i="15" s="1"/>
  <c r="AJ721" i="15" s="1"/>
  <c r="AK721" i="15" s="1"/>
  <c r="AL721" i="15" s="1"/>
  <c r="AM721" i="15" s="1"/>
  <c r="AN721" i="15" s="1"/>
  <c r="AO721" i="15" s="1"/>
  <c r="AP721" i="15" s="1"/>
  <c r="AQ721" i="15" s="1"/>
  <c r="AR721" i="15" s="1"/>
  <c r="AS721" i="15" s="1"/>
  <c r="AT721" i="15" s="1"/>
  <c r="AU721" i="15" s="1"/>
  <c r="AV721" i="15" s="1"/>
  <c r="AW721" i="15" s="1"/>
  <c r="AX721" i="15" s="1"/>
  <c r="AY721" i="15" s="1"/>
  <c r="AZ721" i="15" s="1"/>
  <c r="BA721" i="15" s="1"/>
  <c r="BB721" i="15" s="1"/>
  <c r="BC721" i="15" s="1"/>
  <c r="BD721" i="15" s="1"/>
  <c r="BE721" i="15" s="1"/>
  <c r="BF721" i="15" s="1"/>
  <c r="BG721" i="15" s="1"/>
  <c r="BH721" i="15" s="1"/>
  <c r="BI721" i="15" s="1"/>
  <c r="BK432" i="15"/>
  <c r="O461" i="15"/>
  <c r="P461" i="15" s="1"/>
  <c r="Q461" i="15" s="1"/>
  <c r="R461" i="15" s="1"/>
  <c r="S461" i="15" s="1"/>
  <c r="T461" i="15" s="1"/>
  <c r="U461" i="15" s="1"/>
  <c r="V461" i="15" s="1"/>
  <c r="W461" i="15" s="1"/>
  <c r="X461" i="15" s="1"/>
  <c r="Y461" i="15" s="1"/>
  <c r="Z461" i="15" s="1"/>
  <c r="AA461" i="15" s="1"/>
  <c r="AB461" i="15" s="1"/>
  <c r="AC461" i="15" s="1"/>
  <c r="AD461" i="15" s="1"/>
  <c r="AE461" i="15" s="1"/>
  <c r="AF461" i="15" s="1"/>
  <c r="AG461" i="15" s="1"/>
  <c r="AH461" i="15" s="1"/>
  <c r="AI461" i="15" s="1"/>
  <c r="AJ461" i="15" s="1"/>
  <c r="AK461" i="15" s="1"/>
  <c r="AL461" i="15" s="1"/>
  <c r="AM461" i="15" s="1"/>
  <c r="AN461" i="15" s="1"/>
  <c r="AO461" i="15" s="1"/>
  <c r="AP461" i="15" s="1"/>
  <c r="AQ461" i="15" s="1"/>
  <c r="AR461" i="15" s="1"/>
  <c r="AS461" i="15" s="1"/>
  <c r="AT461" i="15" s="1"/>
  <c r="AU461" i="15" s="1"/>
  <c r="AV461" i="15" s="1"/>
  <c r="AW461" i="15" s="1"/>
  <c r="AX461" i="15" s="1"/>
  <c r="AY461" i="15" s="1"/>
  <c r="AZ461" i="15" s="1"/>
  <c r="BA461" i="15" s="1"/>
  <c r="BB461" i="15" s="1"/>
  <c r="BC461" i="15" s="1"/>
  <c r="BD461" i="15" s="1"/>
  <c r="BE461" i="15" s="1"/>
  <c r="BF461" i="15" s="1"/>
  <c r="BG461" i="15" s="1"/>
  <c r="BH461" i="15" s="1"/>
  <c r="BI461" i="15" s="1"/>
  <c r="O463" i="15"/>
  <c r="P463" i="15" s="1"/>
  <c r="Q463" i="15" s="1"/>
  <c r="R463" i="15" s="1"/>
  <c r="S463" i="15" s="1"/>
  <c r="T463" i="15" s="1"/>
  <c r="U463" i="15" s="1"/>
  <c r="V463" i="15" s="1"/>
  <c r="W463" i="15" s="1"/>
  <c r="X463" i="15" s="1"/>
  <c r="Y463" i="15" s="1"/>
  <c r="Z463" i="15" s="1"/>
  <c r="AA463" i="15" s="1"/>
  <c r="AB463" i="15" s="1"/>
  <c r="AC463" i="15" s="1"/>
  <c r="AD463" i="15" s="1"/>
  <c r="AE463" i="15" s="1"/>
  <c r="AF463" i="15" s="1"/>
  <c r="AG463" i="15" s="1"/>
  <c r="AH463" i="15" s="1"/>
  <c r="AI463" i="15" s="1"/>
  <c r="AJ463" i="15" s="1"/>
  <c r="AK463" i="15" s="1"/>
  <c r="AL463" i="15" s="1"/>
  <c r="AM463" i="15" s="1"/>
  <c r="AN463" i="15" s="1"/>
  <c r="AO463" i="15" s="1"/>
  <c r="AP463" i="15" s="1"/>
  <c r="AQ463" i="15" s="1"/>
  <c r="AR463" i="15" s="1"/>
  <c r="AS463" i="15" s="1"/>
  <c r="AT463" i="15" s="1"/>
  <c r="AU463" i="15" s="1"/>
  <c r="AV463" i="15" s="1"/>
  <c r="AW463" i="15" s="1"/>
  <c r="AX463" i="15" s="1"/>
  <c r="AY463" i="15" s="1"/>
  <c r="AZ463" i="15" s="1"/>
  <c r="BA463" i="15" s="1"/>
  <c r="BB463" i="15" s="1"/>
  <c r="BC463" i="15" s="1"/>
  <c r="BD463" i="15" s="1"/>
  <c r="BE463" i="15" s="1"/>
  <c r="BF463" i="15" s="1"/>
  <c r="BG463" i="15" s="1"/>
  <c r="BH463" i="15" s="1"/>
  <c r="BI463" i="15" s="1"/>
  <c r="O606" i="15"/>
  <c r="P606" i="15" s="1"/>
  <c r="Q606" i="15" s="1"/>
  <c r="R606" i="15" s="1"/>
  <c r="S606" i="15" s="1"/>
  <c r="T606" i="15" s="1"/>
  <c r="U606" i="15" s="1"/>
  <c r="V606" i="15" s="1"/>
  <c r="W606" i="15" s="1"/>
  <c r="X606" i="15" s="1"/>
  <c r="Y606" i="15" s="1"/>
  <c r="Z606" i="15" s="1"/>
  <c r="AA606" i="15" s="1"/>
  <c r="AB606" i="15" s="1"/>
  <c r="AC606" i="15" s="1"/>
  <c r="AD606" i="15" s="1"/>
  <c r="AE606" i="15" s="1"/>
  <c r="AF606" i="15" s="1"/>
  <c r="AG606" i="15" s="1"/>
  <c r="AH606" i="15" s="1"/>
  <c r="AI606" i="15" s="1"/>
  <c r="AJ606" i="15" s="1"/>
  <c r="AK606" i="15" s="1"/>
  <c r="AL606" i="15" s="1"/>
  <c r="AM606" i="15" s="1"/>
  <c r="AN606" i="15" s="1"/>
  <c r="AO606" i="15" s="1"/>
  <c r="AP606" i="15" s="1"/>
  <c r="AQ606" i="15" s="1"/>
  <c r="AR606" i="15" s="1"/>
  <c r="AS606" i="15" s="1"/>
  <c r="AT606" i="15" s="1"/>
  <c r="AU606" i="15" s="1"/>
  <c r="AV606" i="15" s="1"/>
  <c r="AW606" i="15" s="1"/>
  <c r="AX606" i="15" s="1"/>
  <c r="AY606" i="15" s="1"/>
  <c r="AZ606" i="15" s="1"/>
  <c r="BA606" i="15" s="1"/>
  <c r="BB606" i="15" s="1"/>
  <c r="BC606" i="15" s="1"/>
  <c r="BD606" i="15" s="1"/>
  <c r="BE606" i="15" s="1"/>
  <c r="BF606" i="15" s="1"/>
  <c r="BG606" i="15" s="1"/>
  <c r="BH606" i="15" s="1"/>
  <c r="BI606" i="15" s="1"/>
  <c r="O710" i="15"/>
  <c r="P710" i="15" s="1"/>
  <c r="Q710" i="15" s="1"/>
  <c r="R710" i="15" s="1"/>
  <c r="S710" i="15" s="1"/>
  <c r="T710" i="15" s="1"/>
  <c r="U710" i="15" s="1"/>
  <c r="V710" i="15" s="1"/>
  <c r="W710" i="15" s="1"/>
  <c r="X710" i="15" s="1"/>
  <c r="Y710" i="15" s="1"/>
  <c r="Z710" i="15" s="1"/>
  <c r="AA710" i="15" s="1"/>
  <c r="AB710" i="15" s="1"/>
  <c r="AC710" i="15" s="1"/>
  <c r="AD710" i="15" s="1"/>
  <c r="AE710" i="15" s="1"/>
  <c r="AF710" i="15" s="1"/>
  <c r="AG710" i="15" s="1"/>
  <c r="AH710" i="15" s="1"/>
  <c r="AI710" i="15" s="1"/>
  <c r="AJ710" i="15" s="1"/>
  <c r="AK710" i="15" s="1"/>
  <c r="AL710" i="15" s="1"/>
  <c r="AM710" i="15" s="1"/>
  <c r="AN710" i="15" s="1"/>
  <c r="AO710" i="15" s="1"/>
  <c r="AP710" i="15" s="1"/>
  <c r="AQ710" i="15" s="1"/>
  <c r="AR710" i="15" s="1"/>
  <c r="AS710" i="15" s="1"/>
  <c r="AT710" i="15" s="1"/>
  <c r="AU710" i="15" s="1"/>
  <c r="AV710" i="15" s="1"/>
  <c r="AW710" i="15" s="1"/>
  <c r="AX710" i="15" s="1"/>
  <c r="AY710" i="15" s="1"/>
  <c r="AZ710" i="15" s="1"/>
  <c r="BA710" i="15" s="1"/>
  <c r="BB710" i="15" s="1"/>
  <c r="BC710" i="15" s="1"/>
  <c r="BD710" i="15" s="1"/>
  <c r="BE710" i="15" s="1"/>
  <c r="BF710" i="15" s="1"/>
  <c r="BG710" i="15" s="1"/>
  <c r="BH710" i="15" s="1"/>
  <c r="BI710" i="15" s="1"/>
  <c r="P572" i="15"/>
  <c r="Q570" i="15"/>
  <c r="R570" i="15" s="1"/>
  <c r="BJ406" i="15"/>
  <c r="O422" i="15"/>
  <c r="P422" i="15" s="1"/>
  <c r="Q422" i="15" s="1"/>
  <c r="R422" i="15" s="1"/>
  <c r="S422" i="15" s="1"/>
  <c r="T422" i="15" s="1"/>
  <c r="U422" i="15" s="1"/>
  <c r="V422" i="15" s="1"/>
  <c r="W422" i="15" s="1"/>
  <c r="X422" i="15" s="1"/>
  <c r="Y422" i="15" s="1"/>
  <c r="Z422" i="15" s="1"/>
  <c r="AA422" i="15" s="1"/>
  <c r="AB422" i="15" s="1"/>
  <c r="AC422" i="15" s="1"/>
  <c r="AD422" i="15" s="1"/>
  <c r="AE422" i="15" s="1"/>
  <c r="AF422" i="15" s="1"/>
  <c r="AG422" i="15" s="1"/>
  <c r="AH422" i="15" s="1"/>
  <c r="AI422" i="15" s="1"/>
  <c r="AJ422" i="15" s="1"/>
  <c r="AK422" i="15" s="1"/>
  <c r="AL422" i="15" s="1"/>
  <c r="AM422" i="15" s="1"/>
  <c r="AN422" i="15" s="1"/>
  <c r="AO422" i="15" s="1"/>
  <c r="AP422" i="15" s="1"/>
  <c r="AQ422" i="15" s="1"/>
  <c r="AR422" i="15" s="1"/>
  <c r="AS422" i="15" s="1"/>
  <c r="AT422" i="15" s="1"/>
  <c r="AU422" i="15" s="1"/>
  <c r="AV422" i="15" s="1"/>
  <c r="AW422" i="15" s="1"/>
  <c r="AX422" i="15" s="1"/>
  <c r="AY422" i="15" s="1"/>
  <c r="AZ422" i="15" s="1"/>
  <c r="BA422" i="15" s="1"/>
  <c r="BB422" i="15" s="1"/>
  <c r="BC422" i="15" s="1"/>
  <c r="BD422" i="15" s="1"/>
  <c r="BE422" i="15" s="1"/>
  <c r="BF422" i="15" s="1"/>
  <c r="BG422" i="15" s="1"/>
  <c r="BH422" i="15" s="1"/>
  <c r="BI422" i="15" s="1"/>
  <c r="O466" i="15"/>
  <c r="O469" i="15" s="1"/>
  <c r="BK549" i="15"/>
  <c r="O565" i="15"/>
  <c r="P565" i="15" s="1"/>
  <c r="Q565" i="15" s="1"/>
  <c r="R565" i="15" s="1"/>
  <c r="S565" i="15" s="1"/>
  <c r="T565" i="15" s="1"/>
  <c r="U565" i="15" s="1"/>
  <c r="V565" i="15" s="1"/>
  <c r="W565" i="15" s="1"/>
  <c r="X565" i="15" s="1"/>
  <c r="Y565" i="15" s="1"/>
  <c r="Z565" i="15" s="1"/>
  <c r="AA565" i="15" s="1"/>
  <c r="AB565" i="15" s="1"/>
  <c r="AC565" i="15" s="1"/>
  <c r="AD565" i="15" s="1"/>
  <c r="AE565" i="15" s="1"/>
  <c r="AF565" i="15" s="1"/>
  <c r="AG565" i="15" s="1"/>
  <c r="AH565" i="15" s="1"/>
  <c r="AI565" i="15" s="1"/>
  <c r="AJ565" i="15" s="1"/>
  <c r="AK565" i="15" s="1"/>
  <c r="AL565" i="15" s="1"/>
  <c r="AM565" i="15" s="1"/>
  <c r="AN565" i="15" s="1"/>
  <c r="AO565" i="15" s="1"/>
  <c r="AP565" i="15" s="1"/>
  <c r="AQ565" i="15" s="1"/>
  <c r="AR565" i="15" s="1"/>
  <c r="AS565" i="15" s="1"/>
  <c r="AT565" i="15" s="1"/>
  <c r="AU565" i="15" s="1"/>
  <c r="AV565" i="15" s="1"/>
  <c r="AW565" i="15" s="1"/>
  <c r="AX565" i="15" s="1"/>
  <c r="AY565" i="15" s="1"/>
  <c r="AZ565" i="15" s="1"/>
  <c r="BA565" i="15" s="1"/>
  <c r="BB565" i="15" s="1"/>
  <c r="BC565" i="15" s="1"/>
  <c r="BD565" i="15" s="1"/>
  <c r="BE565" i="15" s="1"/>
  <c r="BF565" i="15" s="1"/>
  <c r="BG565" i="15" s="1"/>
  <c r="BH565" i="15" s="1"/>
  <c r="BI565" i="15" s="1"/>
  <c r="BJ601" i="15"/>
  <c r="P671" i="15"/>
  <c r="Q671" i="15" s="1"/>
  <c r="R671" i="15" s="1"/>
  <c r="S671" i="15" s="1"/>
  <c r="T671" i="15" s="1"/>
  <c r="U671" i="15" s="1"/>
  <c r="V671" i="15" s="1"/>
  <c r="W671" i="15" s="1"/>
  <c r="X671" i="15" s="1"/>
  <c r="Y671" i="15" s="1"/>
  <c r="Z671" i="15" s="1"/>
  <c r="AA671" i="15" s="1"/>
  <c r="AB671" i="15" s="1"/>
  <c r="AC671" i="15" s="1"/>
  <c r="AD671" i="15" s="1"/>
  <c r="AE671" i="15" s="1"/>
  <c r="AF671" i="15" s="1"/>
  <c r="AG671" i="15" s="1"/>
  <c r="AH671" i="15" s="1"/>
  <c r="AI671" i="15" s="1"/>
  <c r="AJ671" i="15" s="1"/>
  <c r="AK671" i="15" s="1"/>
  <c r="AL671" i="15" s="1"/>
  <c r="AM671" i="15" s="1"/>
  <c r="AN671" i="15" s="1"/>
  <c r="AO671" i="15" s="1"/>
  <c r="AP671" i="15" s="1"/>
  <c r="AQ671" i="15" s="1"/>
  <c r="AR671" i="15" s="1"/>
  <c r="AS671" i="15" s="1"/>
  <c r="AT671" i="15" s="1"/>
  <c r="AU671" i="15" s="1"/>
  <c r="AV671" i="15" s="1"/>
  <c r="AW671" i="15" s="1"/>
  <c r="AX671" i="15" s="1"/>
  <c r="AY671" i="15" s="1"/>
  <c r="AZ671" i="15" s="1"/>
  <c r="BA671" i="15" s="1"/>
  <c r="BB671" i="15" s="1"/>
  <c r="BC671" i="15" s="1"/>
  <c r="BD671" i="15" s="1"/>
  <c r="BE671" i="15" s="1"/>
  <c r="BF671" i="15" s="1"/>
  <c r="BG671" i="15" s="1"/>
  <c r="BH671" i="15" s="1"/>
  <c r="BI671" i="15" s="1"/>
  <c r="O708" i="15"/>
  <c r="P708" i="15" s="1"/>
  <c r="Q708" i="15" s="1"/>
  <c r="R708" i="15" s="1"/>
  <c r="S708" i="15" s="1"/>
  <c r="T708" i="15" s="1"/>
  <c r="U708" i="15" s="1"/>
  <c r="V708" i="15" s="1"/>
  <c r="W708" i="15" s="1"/>
  <c r="X708" i="15" s="1"/>
  <c r="Y708" i="15" s="1"/>
  <c r="Z708" i="15" s="1"/>
  <c r="AA708" i="15" s="1"/>
  <c r="AB708" i="15" s="1"/>
  <c r="AC708" i="15" s="1"/>
  <c r="AD708" i="15" s="1"/>
  <c r="AE708" i="15" s="1"/>
  <c r="AF708" i="15" s="1"/>
  <c r="AG708" i="15" s="1"/>
  <c r="AH708" i="15" s="1"/>
  <c r="AI708" i="15" s="1"/>
  <c r="AJ708" i="15" s="1"/>
  <c r="AK708" i="15" s="1"/>
  <c r="AL708" i="15" s="1"/>
  <c r="AM708" i="15" s="1"/>
  <c r="AN708" i="15" s="1"/>
  <c r="AO708" i="15" s="1"/>
  <c r="AP708" i="15" s="1"/>
  <c r="AQ708" i="15" s="1"/>
  <c r="AR708" i="15" s="1"/>
  <c r="AS708" i="15" s="1"/>
  <c r="AT708" i="15" s="1"/>
  <c r="AU708" i="15" s="1"/>
  <c r="AV708" i="15" s="1"/>
  <c r="AW708" i="15" s="1"/>
  <c r="AX708" i="15" s="1"/>
  <c r="AY708" i="15" s="1"/>
  <c r="AZ708" i="15" s="1"/>
  <c r="BA708" i="15" s="1"/>
  <c r="BB708" i="15" s="1"/>
  <c r="BC708" i="15" s="1"/>
  <c r="BD708" i="15" s="1"/>
  <c r="BE708" i="15" s="1"/>
  <c r="BF708" i="15" s="1"/>
  <c r="BG708" i="15" s="1"/>
  <c r="BH708" i="15" s="1"/>
  <c r="BI708" i="15" s="1"/>
  <c r="BJ718" i="15"/>
  <c r="BK718" i="15"/>
  <c r="BJ731" i="15"/>
  <c r="BK744" i="15"/>
  <c r="BJ757" i="15"/>
  <c r="O765" i="15"/>
  <c r="P765" i="15" s="1"/>
  <c r="Q765" i="15" s="1"/>
  <c r="BJ770" i="15"/>
  <c r="BK419" i="15"/>
  <c r="BJ458" i="15"/>
  <c r="BJ471" i="15"/>
  <c r="O518" i="15"/>
  <c r="BK562" i="15"/>
  <c r="O591" i="15"/>
  <c r="P591" i="15" s="1"/>
  <c r="Q591" i="15" s="1"/>
  <c r="R591" i="15" s="1"/>
  <c r="S591" i="15" s="1"/>
  <c r="T591" i="15" s="1"/>
  <c r="U591" i="15" s="1"/>
  <c r="V591" i="15" s="1"/>
  <c r="W591" i="15" s="1"/>
  <c r="X591" i="15" s="1"/>
  <c r="Y591" i="15" s="1"/>
  <c r="Z591" i="15" s="1"/>
  <c r="AA591" i="15" s="1"/>
  <c r="AB591" i="15" s="1"/>
  <c r="AC591" i="15" s="1"/>
  <c r="AD591" i="15" s="1"/>
  <c r="AE591" i="15" s="1"/>
  <c r="AF591" i="15" s="1"/>
  <c r="AG591" i="15" s="1"/>
  <c r="AH591" i="15" s="1"/>
  <c r="AI591" i="15" s="1"/>
  <c r="AJ591" i="15" s="1"/>
  <c r="AK591" i="15" s="1"/>
  <c r="AL591" i="15" s="1"/>
  <c r="AM591" i="15" s="1"/>
  <c r="AN591" i="15" s="1"/>
  <c r="AO591" i="15" s="1"/>
  <c r="AP591" i="15" s="1"/>
  <c r="AQ591" i="15" s="1"/>
  <c r="AR591" i="15" s="1"/>
  <c r="AS591" i="15" s="1"/>
  <c r="AT591" i="15" s="1"/>
  <c r="AU591" i="15" s="1"/>
  <c r="AV591" i="15" s="1"/>
  <c r="AW591" i="15" s="1"/>
  <c r="AX591" i="15" s="1"/>
  <c r="AY591" i="15" s="1"/>
  <c r="AZ591" i="15" s="1"/>
  <c r="BA591" i="15" s="1"/>
  <c r="BB591" i="15" s="1"/>
  <c r="BC591" i="15" s="1"/>
  <c r="BD591" i="15" s="1"/>
  <c r="BE591" i="15" s="1"/>
  <c r="BF591" i="15" s="1"/>
  <c r="BG591" i="15" s="1"/>
  <c r="BH591" i="15" s="1"/>
  <c r="BI591" i="15" s="1"/>
  <c r="BK601" i="15"/>
  <c r="O630" i="15"/>
  <c r="P630" i="15" s="1"/>
  <c r="Q630" i="15" s="1"/>
  <c r="R630" i="15" s="1"/>
  <c r="S630" i="15" s="1"/>
  <c r="T630" i="15" s="1"/>
  <c r="U630" i="15" s="1"/>
  <c r="V630" i="15" s="1"/>
  <c r="W630" i="15" s="1"/>
  <c r="X630" i="15" s="1"/>
  <c r="Y630" i="15" s="1"/>
  <c r="Z630" i="15" s="1"/>
  <c r="AA630" i="15" s="1"/>
  <c r="AB630" i="15" s="1"/>
  <c r="AC630" i="15" s="1"/>
  <c r="AD630" i="15" s="1"/>
  <c r="AE630" i="15" s="1"/>
  <c r="AF630" i="15" s="1"/>
  <c r="AG630" i="15" s="1"/>
  <c r="AH630" i="15" s="1"/>
  <c r="AI630" i="15" s="1"/>
  <c r="AJ630" i="15" s="1"/>
  <c r="AK630" i="15" s="1"/>
  <c r="AL630" i="15" s="1"/>
  <c r="AM630" i="15" s="1"/>
  <c r="AN630" i="15" s="1"/>
  <c r="AO630" i="15" s="1"/>
  <c r="AP630" i="15" s="1"/>
  <c r="AQ630" i="15" s="1"/>
  <c r="AR630" i="15" s="1"/>
  <c r="AS630" i="15" s="1"/>
  <c r="AT630" i="15" s="1"/>
  <c r="AU630" i="15" s="1"/>
  <c r="AV630" i="15" s="1"/>
  <c r="AW630" i="15" s="1"/>
  <c r="AX630" i="15" s="1"/>
  <c r="AY630" i="15" s="1"/>
  <c r="AZ630" i="15" s="1"/>
  <c r="BA630" i="15" s="1"/>
  <c r="BB630" i="15" s="1"/>
  <c r="BC630" i="15" s="1"/>
  <c r="BD630" i="15" s="1"/>
  <c r="BE630" i="15" s="1"/>
  <c r="BF630" i="15" s="1"/>
  <c r="BG630" i="15" s="1"/>
  <c r="BH630" i="15" s="1"/>
  <c r="BI630" i="15" s="1"/>
  <c r="O632" i="15"/>
  <c r="P632" i="15" s="1"/>
  <c r="Q632" i="15" s="1"/>
  <c r="R632" i="15" s="1"/>
  <c r="S632" i="15" s="1"/>
  <c r="T632" i="15" s="1"/>
  <c r="U632" i="15" s="1"/>
  <c r="V632" i="15" s="1"/>
  <c r="W632" i="15" s="1"/>
  <c r="X632" i="15" s="1"/>
  <c r="Y632" i="15" s="1"/>
  <c r="Z632" i="15" s="1"/>
  <c r="AA632" i="15" s="1"/>
  <c r="AB632" i="15" s="1"/>
  <c r="AC632" i="15" s="1"/>
  <c r="AD632" i="15" s="1"/>
  <c r="AE632" i="15" s="1"/>
  <c r="AF632" i="15" s="1"/>
  <c r="AG632" i="15" s="1"/>
  <c r="AH632" i="15" s="1"/>
  <c r="AI632" i="15" s="1"/>
  <c r="AJ632" i="15" s="1"/>
  <c r="AK632" i="15" s="1"/>
  <c r="AL632" i="15" s="1"/>
  <c r="AM632" i="15" s="1"/>
  <c r="AN632" i="15" s="1"/>
  <c r="AO632" i="15" s="1"/>
  <c r="AP632" i="15" s="1"/>
  <c r="AQ632" i="15" s="1"/>
  <c r="AR632" i="15" s="1"/>
  <c r="AS632" i="15" s="1"/>
  <c r="AT632" i="15" s="1"/>
  <c r="AU632" i="15" s="1"/>
  <c r="AV632" i="15" s="1"/>
  <c r="AW632" i="15" s="1"/>
  <c r="AX632" i="15" s="1"/>
  <c r="AY632" i="15" s="1"/>
  <c r="AZ632" i="15" s="1"/>
  <c r="BA632" i="15" s="1"/>
  <c r="BB632" i="15" s="1"/>
  <c r="BC632" i="15" s="1"/>
  <c r="BD632" i="15" s="1"/>
  <c r="BE632" i="15" s="1"/>
  <c r="BF632" i="15" s="1"/>
  <c r="BG632" i="15" s="1"/>
  <c r="BH632" i="15" s="1"/>
  <c r="BI632" i="15" s="1"/>
  <c r="BJ640" i="15"/>
  <c r="BJ666" i="15"/>
  <c r="BK666" i="15"/>
  <c r="BJ679" i="15"/>
  <c r="BK679" i="15"/>
  <c r="O695" i="15"/>
  <c r="BJ705" i="15"/>
  <c r="BK705" i="15"/>
  <c r="BK406" i="15"/>
  <c r="BJ419" i="15"/>
  <c r="O448" i="15"/>
  <c r="P448" i="15" s="1"/>
  <c r="Q448" i="15" s="1"/>
  <c r="R448" i="15" s="1"/>
  <c r="S448" i="15" s="1"/>
  <c r="T448" i="15" s="1"/>
  <c r="U448" i="15" s="1"/>
  <c r="V448" i="15" s="1"/>
  <c r="W448" i="15" s="1"/>
  <c r="X448" i="15" s="1"/>
  <c r="Y448" i="15" s="1"/>
  <c r="Z448" i="15" s="1"/>
  <c r="AA448" i="15" s="1"/>
  <c r="AB448" i="15" s="1"/>
  <c r="AC448" i="15" s="1"/>
  <c r="AD448" i="15" s="1"/>
  <c r="AE448" i="15" s="1"/>
  <c r="AF448" i="15" s="1"/>
  <c r="AG448" i="15" s="1"/>
  <c r="AH448" i="15" s="1"/>
  <c r="AI448" i="15" s="1"/>
  <c r="AJ448" i="15" s="1"/>
  <c r="AK448" i="15" s="1"/>
  <c r="AL448" i="15" s="1"/>
  <c r="AM448" i="15" s="1"/>
  <c r="AN448" i="15" s="1"/>
  <c r="AO448" i="15" s="1"/>
  <c r="AP448" i="15" s="1"/>
  <c r="AQ448" i="15" s="1"/>
  <c r="AR448" i="15" s="1"/>
  <c r="AS448" i="15" s="1"/>
  <c r="AT448" i="15" s="1"/>
  <c r="AU448" i="15" s="1"/>
  <c r="AV448" i="15" s="1"/>
  <c r="AW448" i="15" s="1"/>
  <c r="AX448" i="15" s="1"/>
  <c r="AY448" i="15" s="1"/>
  <c r="AZ448" i="15" s="1"/>
  <c r="BA448" i="15" s="1"/>
  <c r="BB448" i="15" s="1"/>
  <c r="BC448" i="15" s="1"/>
  <c r="BD448" i="15" s="1"/>
  <c r="BE448" i="15" s="1"/>
  <c r="BF448" i="15" s="1"/>
  <c r="BG448" i="15" s="1"/>
  <c r="BH448" i="15" s="1"/>
  <c r="BI448" i="15" s="1"/>
  <c r="BK458" i="15"/>
  <c r="N506" i="15"/>
  <c r="BK575" i="15"/>
  <c r="BJ692" i="15"/>
  <c r="BK692" i="15"/>
  <c r="O723" i="15"/>
  <c r="P723" i="15" s="1"/>
  <c r="Q723" i="15" s="1"/>
  <c r="R723" i="15" s="1"/>
  <c r="S723" i="15" s="1"/>
  <c r="T723" i="15" s="1"/>
  <c r="U723" i="15" s="1"/>
  <c r="V723" i="15" s="1"/>
  <c r="W723" i="15" s="1"/>
  <c r="X723" i="15" s="1"/>
  <c r="Y723" i="15" s="1"/>
  <c r="Z723" i="15" s="1"/>
  <c r="AA723" i="15" s="1"/>
  <c r="AB723" i="15" s="1"/>
  <c r="AC723" i="15" s="1"/>
  <c r="AD723" i="15" s="1"/>
  <c r="AE723" i="15" s="1"/>
  <c r="AF723" i="15" s="1"/>
  <c r="AG723" i="15" s="1"/>
  <c r="AH723" i="15" s="1"/>
  <c r="AI723" i="15" s="1"/>
  <c r="AJ723" i="15" s="1"/>
  <c r="AK723" i="15" s="1"/>
  <c r="AL723" i="15" s="1"/>
  <c r="AM723" i="15" s="1"/>
  <c r="AN723" i="15" s="1"/>
  <c r="AO723" i="15" s="1"/>
  <c r="AP723" i="15" s="1"/>
  <c r="AQ723" i="15" s="1"/>
  <c r="AR723" i="15" s="1"/>
  <c r="AS723" i="15" s="1"/>
  <c r="AT723" i="15" s="1"/>
  <c r="AU723" i="15" s="1"/>
  <c r="AV723" i="15" s="1"/>
  <c r="AW723" i="15" s="1"/>
  <c r="AX723" i="15" s="1"/>
  <c r="AY723" i="15" s="1"/>
  <c r="AZ723" i="15" s="1"/>
  <c r="BA723" i="15" s="1"/>
  <c r="BB723" i="15" s="1"/>
  <c r="BC723" i="15" s="1"/>
  <c r="BD723" i="15" s="1"/>
  <c r="BE723" i="15" s="1"/>
  <c r="BF723" i="15" s="1"/>
  <c r="BG723" i="15" s="1"/>
  <c r="BH723" i="15" s="1"/>
  <c r="BI723" i="15" s="1"/>
  <c r="BJ744" i="15"/>
  <c r="O749" i="15"/>
  <c r="P749" i="15" s="1"/>
  <c r="Q749" i="15" s="1"/>
  <c r="R749" i="15" s="1"/>
  <c r="S749" i="15" s="1"/>
  <c r="T749" i="15" s="1"/>
  <c r="U749" i="15" s="1"/>
  <c r="V749" i="15" s="1"/>
  <c r="W749" i="15" s="1"/>
  <c r="X749" i="15" s="1"/>
  <c r="Y749" i="15" s="1"/>
  <c r="Z749" i="15" s="1"/>
  <c r="AA749" i="15" s="1"/>
  <c r="AB749" i="15" s="1"/>
  <c r="AC749" i="15" s="1"/>
  <c r="AD749" i="15" s="1"/>
  <c r="AE749" i="15" s="1"/>
  <c r="AF749" i="15" s="1"/>
  <c r="AG749" i="15" s="1"/>
  <c r="AH749" i="15" s="1"/>
  <c r="AI749" i="15" s="1"/>
  <c r="AJ749" i="15" s="1"/>
  <c r="AK749" i="15" s="1"/>
  <c r="AL749" i="15" s="1"/>
  <c r="AM749" i="15" s="1"/>
  <c r="AN749" i="15" s="1"/>
  <c r="AO749" i="15" s="1"/>
  <c r="AP749" i="15" s="1"/>
  <c r="AQ749" i="15" s="1"/>
  <c r="AR749" i="15" s="1"/>
  <c r="AS749" i="15" s="1"/>
  <c r="AT749" i="15" s="1"/>
  <c r="AU749" i="15" s="1"/>
  <c r="AV749" i="15" s="1"/>
  <c r="AW749" i="15" s="1"/>
  <c r="AX749" i="15" s="1"/>
  <c r="AY749" i="15" s="1"/>
  <c r="AZ749" i="15" s="1"/>
  <c r="BA749" i="15" s="1"/>
  <c r="BB749" i="15" s="1"/>
  <c r="BC749" i="15" s="1"/>
  <c r="BD749" i="15" s="1"/>
  <c r="BE749" i="15" s="1"/>
  <c r="BF749" i="15" s="1"/>
  <c r="BG749" i="15" s="1"/>
  <c r="BH749" i="15" s="1"/>
  <c r="BI749" i="15" s="1"/>
  <c r="BK783" i="15"/>
  <c r="P403" i="15"/>
  <c r="Q401" i="15"/>
  <c r="N402" i="15"/>
  <c r="P442" i="15"/>
  <c r="O456" i="15"/>
  <c r="O454" i="15" s="1"/>
  <c r="O455" i="15"/>
  <c r="O482" i="15"/>
  <c r="O480" i="15" s="1"/>
  <c r="O481" i="15"/>
  <c r="P492" i="15"/>
  <c r="O495" i="15"/>
  <c r="O493" i="15" s="1"/>
  <c r="O494" i="15"/>
  <c r="O417" i="15"/>
  <c r="O415" i="15" s="1"/>
  <c r="O416" i="15"/>
  <c r="N539" i="15"/>
  <c r="O539" i="15" s="1"/>
  <c r="P539" i="15" s="1"/>
  <c r="Q539" i="15" s="1"/>
  <c r="R539" i="15" s="1"/>
  <c r="S539" i="15" s="1"/>
  <c r="T539" i="15" s="1"/>
  <c r="U539" i="15" s="1"/>
  <c r="V539" i="15" s="1"/>
  <c r="W539" i="15" s="1"/>
  <c r="X539" i="15" s="1"/>
  <c r="Y539" i="15" s="1"/>
  <c r="Z539" i="15" s="1"/>
  <c r="AA539" i="15" s="1"/>
  <c r="AB539" i="15" s="1"/>
  <c r="AC539" i="15" s="1"/>
  <c r="AD539" i="15" s="1"/>
  <c r="AE539" i="15" s="1"/>
  <c r="AF539" i="15" s="1"/>
  <c r="AG539" i="15" s="1"/>
  <c r="AH539" i="15" s="1"/>
  <c r="AI539" i="15" s="1"/>
  <c r="AJ539" i="15" s="1"/>
  <c r="AK539" i="15" s="1"/>
  <c r="AL539" i="15" s="1"/>
  <c r="AM539" i="15" s="1"/>
  <c r="AN539" i="15" s="1"/>
  <c r="AO539" i="15" s="1"/>
  <c r="AP539" i="15" s="1"/>
  <c r="AQ539" i="15" s="1"/>
  <c r="AR539" i="15" s="1"/>
  <c r="AS539" i="15" s="1"/>
  <c r="AT539" i="15" s="1"/>
  <c r="AU539" i="15" s="1"/>
  <c r="AV539" i="15" s="1"/>
  <c r="AW539" i="15" s="1"/>
  <c r="AX539" i="15" s="1"/>
  <c r="AY539" i="15" s="1"/>
  <c r="AZ539" i="15" s="1"/>
  <c r="BA539" i="15" s="1"/>
  <c r="BB539" i="15" s="1"/>
  <c r="BC539" i="15" s="1"/>
  <c r="BD539" i="15" s="1"/>
  <c r="BE539" i="15" s="1"/>
  <c r="BF539" i="15" s="1"/>
  <c r="BG539" i="15" s="1"/>
  <c r="BH539" i="15" s="1"/>
  <c r="BI539" i="15" s="1"/>
  <c r="P414" i="15"/>
  <c r="O430" i="15"/>
  <c r="O428" i="15" s="1"/>
  <c r="O429" i="15"/>
  <c r="O437" i="15"/>
  <c r="P437" i="15" s="1"/>
  <c r="Q437" i="15" s="1"/>
  <c r="R437" i="15" s="1"/>
  <c r="S437" i="15" s="1"/>
  <c r="T437" i="15" s="1"/>
  <c r="U437" i="15" s="1"/>
  <c r="V437" i="15" s="1"/>
  <c r="W437" i="15" s="1"/>
  <c r="X437" i="15" s="1"/>
  <c r="Y437" i="15" s="1"/>
  <c r="Z437" i="15" s="1"/>
  <c r="AA437" i="15" s="1"/>
  <c r="AB437" i="15" s="1"/>
  <c r="AC437" i="15" s="1"/>
  <c r="AD437" i="15" s="1"/>
  <c r="AE437" i="15" s="1"/>
  <c r="AF437" i="15" s="1"/>
  <c r="AG437" i="15" s="1"/>
  <c r="AH437" i="15" s="1"/>
  <c r="AI437" i="15" s="1"/>
  <c r="AJ437" i="15" s="1"/>
  <c r="AK437" i="15" s="1"/>
  <c r="AL437" i="15" s="1"/>
  <c r="AM437" i="15" s="1"/>
  <c r="AN437" i="15" s="1"/>
  <c r="AO437" i="15" s="1"/>
  <c r="AP437" i="15" s="1"/>
  <c r="AQ437" i="15" s="1"/>
  <c r="AR437" i="15" s="1"/>
  <c r="AS437" i="15" s="1"/>
  <c r="AT437" i="15" s="1"/>
  <c r="AU437" i="15" s="1"/>
  <c r="AV437" i="15" s="1"/>
  <c r="AW437" i="15" s="1"/>
  <c r="AX437" i="15" s="1"/>
  <c r="AY437" i="15" s="1"/>
  <c r="AZ437" i="15" s="1"/>
  <c r="BA437" i="15" s="1"/>
  <c r="BB437" i="15" s="1"/>
  <c r="BC437" i="15" s="1"/>
  <c r="BD437" i="15" s="1"/>
  <c r="BE437" i="15" s="1"/>
  <c r="BF437" i="15" s="1"/>
  <c r="BG437" i="15" s="1"/>
  <c r="BH437" i="15" s="1"/>
  <c r="BI437" i="15" s="1"/>
  <c r="O487" i="15"/>
  <c r="P487" i="15" s="1"/>
  <c r="Q487" i="15" s="1"/>
  <c r="R487" i="15" s="1"/>
  <c r="S487" i="15" s="1"/>
  <c r="T487" i="15" s="1"/>
  <c r="U487" i="15" s="1"/>
  <c r="V487" i="15" s="1"/>
  <c r="W487" i="15" s="1"/>
  <c r="X487" i="15" s="1"/>
  <c r="Y487" i="15" s="1"/>
  <c r="Z487" i="15" s="1"/>
  <c r="AA487" i="15" s="1"/>
  <c r="AB487" i="15" s="1"/>
  <c r="AC487" i="15" s="1"/>
  <c r="AD487" i="15" s="1"/>
  <c r="AE487" i="15" s="1"/>
  <c r="AF487" i="15" s="1"/>
  <c r="AG487" i="15" s="1"/>
  <c r="AH487" i="15" s="1"/>
  <c r="AI487" i="15" s="1"/>
  <c r="AJ487" i="15" s="1"/>
  <c r="AK487" i="15" s="1"/>
  <c r="AL487" i="15" s="1"/>
  <c r="AM487" i="15" s="1"/>
  <c r="AN487" i="15" s="1"/>
  <c r="AO487" i="15" s="1"/>
  <c r="AP487" i="15" s="1"/>
  <c r="AQ487" i="15" s="1"/>
  <c r="AR487" i="15" s="1"/>
  <c r="AS487" i="15" s="1"/>
  <c r="AT487" i="15" s="1"/>
  <c r="AU487" i="15" s="1"/>
  <c r="AV487" i="15" s="1"/>
  <c r="AW487" i="15" s="1"/>
  <c r="AX487" i="15" s="1"/>
  <c r="AY487" i="15" s="1"/>
  <c r="AZ487" i="15" s="1"/>
  <c r="BA487" i="15" s="1"/>
  <c r="BB487" i="15" s="1"/>
  <c r="BC487" i="15" s="1"/>
  <c r="BD487" i="15" s="1"/>
  <c r="BE487" i="15" s="1"/>
  <c r="BF487" i="15" s="1"/>
  <c r="BG487" i="15" s="1"/>
  <c r="BH487" i="15" s="1"/>
  <c r="BI487" i="15" s="1"/>
  <c r="N493" i="15"/>
  <c r="BJ497" i="15"/>
  <c r="N500" i="15"/>
  <c r="O500" i="15" s="1"/>
  <c r="P500" i="15" s="1"/>
  <c r="Q500" i="15" s="1"/>
  <c r="R500" i="15" s="1"/>
  <c r="S500" i="15" s="1"/>
  <c r="T500" i="15" s="1"/>
  <c r="U500" i="15" s="1"/>
  <c r="V500" i="15" s="1"/>
  <c r="W500" i="15" s="1"/>
  <c r="X500" i="15" s="1"/>
  <c r="Y500" i="15" s="1"/>
  <c r="Z500" i="15" s="1"/>
  <c r="AA500" i="15" s="1"/>
  <c r="AB500" i="15" s="1"/>
  <c r="AC500" i="15" s="1"/>
  <c r="AD500" i="15" s="1"/>
  <c r="AE500" i="15" s="1"/>
  <c r="AF500" i="15" s="1"/>
  <c r="AG500" i="15" s="1"/>
  <c r="AH500" i="15" s="1"/>
  <c r="AI500" i="15" s="1"/>
  <c r="AJ500" i="15" s="1"/>
  <c r="AK500" i="15" s="1"/>
  <c r="AL500" i="15" s="1"/>
  <c r="AM500" i="15" s="1"/>
  <c r="AN500" i="15" s="1"/>
  <c r="AO500" i="15" s="1"/>
  <c r="AP500" i="15" s="1"/>
  <c r="AQ500" i="15" s="1"/>
  <c r="AR500" i="15" s="1"/>
  <c r="AS500" i="15" s="1"/>
  <c r="AT500" i="15" s="1"/>
  <c r="AU500" i="15" s="1"/>
  <c r="AV500" i="15" s="1"/>
  <c r="AW500" i="15" s="1"/>
  <c r="AX500" i="15" s="1"/>
  <c r="AY500" i="15" s="1"/>
  <c r="AZ500" i="15" s="1"/>
  <c r="BA500" i="15" s="1"/>
  <c r="BB500" i="15" s="1"/>
  <c r="BC500" i="15" s="1"/>
  <c r="BD500" i="15" s="1"/>
  <c r="BE500" i="15" s="1"/>
  <c r="BF500" i="15" s="1"/>
  <c r="BG500" i="15" s="1"/>
  <c r="BH500" i="15" s="1"/>
  <c r="BI500" i="15" s="1"/>
  <c r="O505" i="15"/>
  <c r="N526" i="15"/>
  <c r="O526" i="15" s="1"/>
  <c r="P526" i="15" s="1"/>
  <c r="Q526" i="15" s="1"/>
  <c r="R526" i="15" s="1"/>
  <c r="S526" i="15" s="1"/>
  <c r="T526" i="15" s="1"/>
  <c r="U526" i="15" s="1"/>
  <c r="V526" i="15" s="1"/>
  <c r="W526" i="15" s="1"/>
  <c r="X526" i="15" s="1"/>
  <c r="Y526" i="15" s="1"/>
  <c r="Z526" i="15" s="1"/>
  <c r="AA526" i="15" s="1"/>
  <c r="AB526" i="15" s="1"/>
  <c r="AC526" i="15" s="1"/>
  <c r="AD526" i="15" s="1"/>
  <c r="AE526" i="15" s="1"/>
  <c r="AF526" i="15" s="1"/>
  <c r="AG526" i="15" s="1"/>
  <c r="AH526" i="15" s="1"/>
  <c r="AI526" i="15" s="1"/>
  <c r="AJ526" i="15" s="1"/>
  <c r="AK526" i="15" s="1"/>
  <c r="AL526" i="15" s="1"/>
  <c r="AM526" i="15" s="1"/>
  <c r="AN526" i="15" s="1"/>
  <c r="AO526" i="15" s="1"/>
  <c r="AP526" i="15" s="1"/>
  <c r="AQ526" i="15" s="1"/>
  <c r="AR526" i="15" s="1"/>
  <c r="AS526" i="15" s="1"/>
  <c r="AT526" i="15" s="1"/>
  <c r="AU526" i="15" s="1"/>
  <c r="AV526" i="15" s="1"/>
  <c r="AW526" i="15" s="1"/>
  <c r="AX526" i="15" s="1"/>
  <c r="AY526" i="15" s="1"/>
  <c r="AZ526" i="15" s="1"/>
  <c r="BA526" i="15" s="1"/>
  <c r="BB526" i="15" s="1"/>
  <c r="BC526" i="15" s="1"/>
  <c r="BD526" i="15" s="1"/>
  <c r="BE526" i="15" s="1"/>
  <c r="BF526" i="15" s="1"/>
  <c r="BG526" i="15" s="1"/>
  <c r="BH526" i="15" s="1"/>
  <c r="BI526" i="15" s="1"/>
  <c r="N528" i="15"/>
  <c r="O528" i="15" s="1"/>
  <c r="P528" i="15" s="1"/>
  <c r="Q528" i="15" s="1"/>
  <c r="R528" i="15" s="1"/>
  <c r="S528" i="15" s="1"/>
  <c r="T528" i="15" s="1"/>
  <c r="U528" i="15" s="1"/>
  <c r="V528" i="15" s="1"/>
  <c r="W528" i="15" s="1"/>
  <c r="X528" i="15" s="1"/>
  <c r="Y528" i="15" s="1"/>
  <c r="Z528" i="15" s="1"/>
  <c r="AA528" i="15" s="1"/>
  <c r="AB528" i="15" s="1"/>
  <c r="AC528" i="15" s="1"/>
  <c r="AD528" i="15" s="1"/>
  <c r="AE528" i="15" s="1"/>
  <c r="AF528" i="15" s="1"/>
  <c r="AG528" i="15" s="1"/>
  <c r="AH528" i="15" s="1"/>
  <c r="AI528" i="15" s="1"/>
  <c r="AJ528" i="15" s="1"/>
  <c r="AK528" i="15" s="1"/>
  <c r="AL528" i="15" s="1"/>
  <c r="AM528" i="15" s="1"/>
  <c r="AN528" i="15" s="1"/>
  <c r="AO528" i="15" s="1"/>
  <c r="AP528" i="15" s="1"/>
  <c r="AQ528" i="15" s="1"/>
  <c r="AR528" i="15" s="1"/>
  <c r="AS528" i="15" s="1"/>
  <c r="AT528" i="15" s="1"/>
  <c r="AU528" i="15" s="1"/>
  <c r="AV528" i="15" s="1"/>
  <c r="AW528" i="15" s="1"/>
  <c r="AX528" i="15" s="1"/>
  <c r="AY528" i="15" s="1"/>
  <c r="AZ528" i="15" s="1"/>
  <c r="BA528" i="15" s="1"/>
  <c r="BB528" i="15" s="1"/>
  <c r="BC528" i="15" s="1"/>
  <c r="BD528" i="15" s="1"/>
  <c r="BE528" i="15" s="1"/>
  <c r="BF528" i="15" s="1"/>
  <c r="BG528" i="15" s="1"/>
  <c r="BH528" i="15" s="1"/>
  <c r="BI528" i="15" s="1"/>
  <c r="BK523" i="15"/>
  <c r="O404" i="15"/>
  <c r="P404" i="15" s="1"/>
  <c r="P402" i="15" s="1"/>
  <c r="O403" i="15"/>
  <c r="N403" i="15"/>
  <c r="N494" i="15"/>
  <c r="N552" i="15"/>
  <c r="O552" i="15" s="1"/>
  <c r="P552" i="15" s="1"/>
  <c r="Q552" i="15" s="1"/>
  <c r="R552" i="15" s="1"/>
  <c r="S552" i="15" s="1"/>
  <c r="T552" i="15" s="1"/>
  <c r="U552" i="15" s="1"/>
  <c r="V552" i="15" s="1"/>
  <c r="W552" i="15" s="1"/>
  <c r="X552" i="15" s="1"/>
  <c r="Y552" i="15" s="1"/>
  <c r="Z552" i="15" s="1"/>
  <c r="AA552" i="15" s="1"/>
  <c r="AB552" i="15" s="1"/>
  <c r="AC552" i="15" s="1"/>
  <c r="AD552" i="15" s="1"/>
  <c r="AE552" i="15" s="1"/>
  <c r="AF552" i="15" s="1"/>
  <c r="AG552" i="15" s="1"/>
  <c r="AH552" i="15" s="1"/>
  <c r="AI552" i="15" s="1"/>
  <c r="AJ552" i="15" s="1"/>
  <c r="AK552" i="15" s="1"/>
  <c r="AL552" i="15" s="1"/>
  <c r="AM552" i="15" s="1"/>
  <c r="AN552" i="15" s="1"/>
  <c r="AO552" i="15" s="1"/>
  <c r="AP552" i="15" s="1"/>
  <c r="AQ552" i="15" s="1"/>
  <c r="AR552" i="15" s="1"/>
  <c r="AS552" i="15" s="1"/>
  <c r="AT552" i="15" s="1"/>
  <c r="AU552" i="15" s="1"/>
  <c r="AV552" i="15" s="1"/>
  <c r="AW552" i="15" s="1"/>
  <c r="AX552" i="15" s="1"/>
  <c r="AY552" i="15" s="1"/>
  <c r="AZ552" i="15" s="1"/>
  <c r="BA552" i="15" s="1"/>
  <c r="BB552" i="15" s="1"/>
  <c r="BC552" i="15" s="1"/>
  <c r="BD552" i="15" s="1"/>
  <c r="BE552" i="15" s="1"/>
  <c r="BF552" i="15" s="1"/>
  <c r="BG552" i="15" s="1"/>
  <c r="BH552" i="15" s="1"/>
  <c r="BI552" i="15" s="1"/>
  <c r="BJ588" i="15"/>
  <c r="BJ432" i="15"/>
  <c r="Q440" i="15"/>
  <c r="P453" i="15"/>
  <c r="P479" i="15"/>
  <c r="N507" i="15"/>
  <c r="BK510" i="15"/>
  <c r="N515" i="15"/>
  <c r="O515" i="15" s="1"/>
  <c r="P515" i="15" s="1"/>
  <c r="Q515" i="15" s="1"/>
  <c r="R515" i="15" s="1"/>
  <c r="S515" i="15" s="1"/>
  <c r="T515" i="15" s="1"/>
  <c r="U515" i="15" s="1"/>
  <c r="V515" i="15" s="1"/>
  <c r="W515" i="15" s="1"/>
  <c r="X515" i="15" s="1"/>
  <c r="Y515" i="15" s="1"/>
  <c r="Z515" i="15" s="1"/>
  <c r="AA515" i="15" s="1"/>
  <c r="AB515" i="15" s="1"/>
  <c r="AC515" i="15" s="1"/>
  <c r="AD515" i="15" s="1"/>
  <c r="AE515" i="15" s="1"/>
  <c r="AF515" i="15" s="1"/>
  <c r="AG515" i="15" s="1"/>
  <c r="AH515" i="15" s="1"/>
  <c r="AI515" i="15" s="1"/>
  <c r="AJ515" i="15" s="1"/>
  <c r="AK515" i="15" s="1"/>
  <c r="AL515" i="15" s="1"/>
  <c r="AM515" i="15" s="1"/>
  <c r="AN515" i="15" s="1"/>
  <c r="AO515" i="15" s="1"/>
  <c r="AP515" i="15" s="1"/>
  <c r="AQ515" i="15" s="1"/>
  <c r="AR515" i="15" s="1"/>
  <c r="AS515" i="15" s="1"/>
  <c r="AT515" i="15" s="1"/>
  <c r="AU515" i="15" s="1"/>
  <c r="AV515" i="15" s="1"/>
  <c r="AW515" i="15" s="1"/>
  <c r="AX515" i="15" s="1"/>
  <c r="AY515" i="15" s="1"/>
  <c r="AZ515" i="15" s="1"/>
  <c r="BA515" i="15" s="1"/>
  <c r="BB515" i="15" s="1"/>
  <c r="BC515" i="15" s="1"/>
  <c r="BD515" i="15" s="1"/>
  <c r="BE515" i="15" s="1"/>
  <c r="BF515" i="15" s="1"/>
  <c r="BG515" i="15" s="1"/>
  <c r="BH515" i="15" s="1"/>
  <c r="BI515" i="15" s="1"/>
  <c r="N541" i="15"/>
  <c r="O541" i="15" s="1"/>
  <c r="P541" i="15" s="1"/>
  <c r="Q541" i="15" s="1"/>
  <c r="R541" i="15" s="1"/>
  <c r="S541" i="15" s="1"/>
  <c r="T541" i="15" s="1"/>
  <c r="U541" i="15" s="1"/>
  <c r="V541" i="15" s="1"/>
  <c r="W541" i="15" s="1"/>
  <c r="X541" i="15" s="1"/>
  <c r="Y541" i="15" s="1"/>
  <c r="Z541" i="15" s="1"/>
  <c r="AA541" i="15" s="1"/>
  <c r="AB541" i="15" s="1"/>
  <c r="AC541" i="15" s="1"/>
  <c r="AD541" i="15" s="1"/>
  <c r="AE541" i="15" s="1"/>
  <c r="AF541" i="15" s="1"/>
  <c r="AG541" i="15" s="1"/>
  <c r="AH541" i="15" s="1"/>
  <c r="AI541" i="15" s="1"/>
  <c r="AJ541" i="15" s="1"/>
  <c r="AK541" i="15" s="1"/>
  <c r="AL541" i="15" s="1"/>
  <c r="AM541" i="15" s="1"/>
  <c r="AN541" i="15" s="1"/>
  <c r="AO541" i="15" s="1"/>
  <c r="AP541" i="15" s="1"/>
  <c r="AQ541" i="15" s="1"/>
  <c r="AR541" i="15" s="1"/>
  <c r="AS541" i="15" s="1"/>
  <c r="AT541" i="15" s="1"/>
  <c r="AU541" i="15" s="1"/>
  <c r="AV541" i="15" s="1"/>
  <c r="AW541" i="15" s="1"/>
  <c r="AX541" i="15" s="1"/>
  <c r="AY541" i="15" s="1"/>
  <c r="AZ541" i="15" s="1"/>
  <c r="BA541" i="15" s="1"/>
  <c r="BB541" i="15" s="1"/>
  <c r="BC541" i="15" s="1"/>
  <c r="BD541" i="15" s="1"/>
  <c r="BE541" i="15" s="1"/>
  <c r="BF541" i="15" s="1"/>
  <c r="BG541" i="15" s="1"/>
  <c r="BH541" i="15" s="1"/>
  <c r="BI541" i="15" s="1"/>
  <c r="BK536" i="15"/>
  <c r="P427" i="15"/>
  <c r="O443" i="15"/>
  <c r="P443" i="15" s="1"/>
  <c r="P441" i="15" s="1"/>
  <c r="O442" i="15"/>
  <c r="O450" i="15"/>
  <c r="P450" i="15" s="1"/>
  <c r="Q450" i="15" s="1"/>
  <c r="R450" i="15" s="1"/>
  <c r="S450" i="15" s="1"/>
  <c r="T450" i="15" s="1"/>
  <c r="U450" i="15" s="1"/>
  <c r="V450" i="15" s="1"/>
  <c r="W450" i="15" s="1"/>
  <c r="X450" i="15" s="1"/>
  <c r="Y450" i="15" s="1"/>
  <c r="Z450" i="15" s="1"/>
  <c r="AA450" i="15" s="1"/>
  <c r="AB450" i="15" s="1"/>
  <c r="AC450" i="15" s="1"/>
  <c r="AD450" i="15" s="1"/>
  <c r="AE450" i="15" s="1"/>
  <c r="AF450" i="15" s="1"/>
  <c r="AG450" i="15" s="1"/>
  <c r="AH450" i="15" s="1"/>
  <c r="AI450" i="15" s="1"/>
  <c r="AJ450" i="15" s="1"/>
  <c r="AK450" i="15" s="1"/>
  <c r="AL450" i="15" s="1"/>
  <c r="AM450" i="15" s="1"/>
  <c r="AN450" i="15" s="1"/>
  <c r="AO450" i="15" s="1"/>
  <c r="AP450" i="15" s="1"/>
  <c r="AQ450" i="15" s="1"/>
  <c r="AR450" i="15" s="1"/>
  <c r="AS450" i="15" s="1"/>
  <c r="AT450" i="15" s="1"/>
  <c r="AU450" i="15" s="1"/>
  <c r="AV450" i="15" s="1"/>
  <c r="AW450" i="15" s="1"/>
  <c r="AX450" i="15" s="1"/>
  <c r="AY450" i="15" s="1"/>
  <c r="AZ450" i="15" s="1"/>
  <c r="BA450" i="15" s="1"/>
  <c r="BB450" i="15" s="1"/>
  <c r="BC450" i="15" s="1"/>
  <c r="BD450" i="15" s="1"/>
  <c r="BE450" i="15" s="1"/>
  <c r="BF450" i="15" s="1"/>
  <c r="BG450" i="15" s="1"/>
  <c r="BH450" i="15" s="1"/>
  <c r="BI450" i="15" s="1"/>
  <c r="N502" i="15"/>
  <c r="O502" i="15" s="1"/>
  <c r="P502" i="15" s="1"/>
  <c r="Q502" i="15" s="1"/>
  <c r="R502" i="15" s="1"/>
  <c r="S502" i="15" s="1"/>
  <c r="T502" i="15" s="1"/>
  <c r="U502" i="15" s="1"/>
  <c r="V502" i="15" s="1"/>
  <c r="W502" i="15" s="1"/>
  <c r="X502" i="15" s="1"/>
  <c r="Y502" i="15" s="1"/>
  <c r="Z502" i="15" s="1"/>
  <c r="AA502" i="15" s="1"/>
  <c r="AB502" i="15" s="1"/>
  <c r="AC502" i="15" s="1"/>
  <c r="AD502" i="15" s="1"/>
  <c r="AE502" i="15" s="1"/>
  <c r="AF502" i="15" s="1"/>
  <c r="AG502" i="15" s="1"/>
  <c r="AH502" i="15" s="1"/>
  <c r="AI502" i="15" s="1"/>
  <c r="AJ502" i="15" s="1"/>
  <c r="AK502" i="15" s="1"/>
  <c r="AL502" i="15" s="1"/>
  <c r="AM502" i="15" s="1"/>
  <c r="AN502" i="15" s="1"/>
  <c r="AO502" i="15" s="1"/>
  <c r="AP502" i="15" s="1"/>
  <c r="AQ502" i="15" s="1"/>
  <c r="AR502" i="15" s="1"/>
  <c r="AS502" i="15" s="1"/>
  <c r="AT502" i="15" s="1"/>
  <c r="AU502" i="15" s="1"/>
  <c r="AV502" i="15" s="1"/>
  <c r="AW502" i="15" s="1"/>
  <c r="AX502" i="15" s="1"/>
  <c r="AY502" i="15" s="1"/>
  <c r="AZ502" i="15" s="1"/>
  <c r="BA502" i="15" s="1"/>
  <c r="BB502" i="15" s="1"/>
  <c r="BC502" i="15" s="1"/>
  <c r="BD502" i="15" s="1"/>
  <c r="BE502" i="15" s="1"/>
  <c r="BF502" i="15" s="1"/>
  <c r="BG502" i="15" s="1"/>
  <c r="BH502" i="15" s="1"/>
  <c r="BI502" i="15" s="1"/>
  <c r="BJ510" i="15"/>
  <c r="N513" i="15"/>
  <c r="O513" i="15" s="1"/>
  <c r="P513" i="15" s="1"/>
  <c r="Q513" i="15" s="1"/>
  <c r="R513" i="15" s="1"/>
  <c r="S513" i="15" s="1"/>
  <c r="T513" i="15" s="1"/>
  <c r="U513" i="15" s="1"/>
  <c r="V513" i="15" s="1"/>
  <c r="W513" i="15" s="1"/>
  <c r="X513" i="15" s="1"/>
  <c r="Y513" i="15" s="1"/>
  <c r="Z513" i="15" s="1"/>
  <c r="AA513" i="15" s="1"/>
  <c r="AB513" i="15" s="1"/>
  <c r="AC513" i="15" s="1"/>
  <c r="AD513" i="15" s="1"/>
  <c r="AE513" i="15" s="1"/>
  <c r="AF513" i="15" s="1"/>
  <c r="AG513" i="15" s="1"/>
  <c r="AH513" i="15" s="1"/>
  <c r="AI513" i="15" s="1"/>
  <c r="AJ513" i="15" s="1"/>
  <c r="AK513" i="15" s="1"/>
  <c r="AL513" i="15" s="1"/>
  <c r="AM513" i="15" s="1"/>
  <c r="AN513" i="15" s="1"/>
  <c r="AO513" i="15" s="1"/>
  <c r="AP513" i="15" s="1"/>
  <c r="AQ513" i="15" s="1"/>
  <c r="AR513" i="15" s="1"/>
  <c r="AS513" i="15" s="1"/>
  <c r="AT513" i="15" s="1"/>
  <c r="AU513" i="15" s="1"/>
  <c r="AV513" i="15" s="1"/>
  <c r="AW513" i="15" s="1"/>
  <c r="AX513" i="15" s="1"/>
  <c r="AY513" i="15" s="1"/>
  <c r="AZ513" i="15" s="1"/>
  <c r="BA513" i="15" s="1"/>
  <c r="BB513" i="15" s="1"/>
  <c r="BC513" i="15" s="1"/>
  <c r="BD513" i="15" s="1"/>
  <c r="BE513" i="15" s="1"/>
  <c r="BF513" i="15" s="1"/>
  <c r="BG513" i="15" s="1"/>
  <c r="BH513" i="15" s="1"/>
  <c r="BI513" i="15" s="1"/>
  <c r="N416" i="15"/>
  <c r="N428" i="15"/>
  <c r="N429" i="15"/>
  <c r="N441" i="15"/>
  <c r="N442" i="15"/>
  <c r="N454" i="15"/>
  <c r="N455" i="15"/>
  <c r="N480" i="15"/>
  <c r="N481" i="15"/>
  <c r="BK484" i="15"/>
  <c r="O599" i="15"/>
  <c r="O597" i="15" s="1"/>
  <c r="O598" i="15"/>
  <c r="P596" i="15"/>
  <c r="N415" i="15"/>
  <c r="N467" i="15"/>
  <c r="BK471" i="15"/>
  <c r="N519" i="15"/>
  <c r="BK588" i="15"/>
  <c r="P593" i="15"/>
  <c r="Q593" i="15" s="1"/>
  <c r="R593" i="15" s="1"/>
  <c r="S593" i="15" s="1"/>
  <c r="T593" i="15" s="1"/>
  <c r="U593" i="15" s="1"/>
  <c r="V593" i="15" s="1"/>
  <c r="W593" i="15" s="1"/>
  <c r="X593" i="15" s="1"/>
  <c r="Y593" i="15" s="1"/>
  <c r="Z593" i="15" s="1"/>
  <c r="AA593" i="15" s="1"/>
  <c r="AB593" i="15" s="1"/>
  <c r="AC593" i="15" s="1"/>
  <c r="AD593" i="15" s="1"/>
  <c r="AE593" i="15" s="1"/>
  <c r="AF593" i="15" s="1"/>
  <c r="AG593" i="15" s="1"/>
  <c r="AH593" i="15" s="1"/>
  <c r="AI593" i="15" s="1"/>
  <c r="AJ593" i="15" s="1"/>
  <c r="AK593" i="15" s="1"/>
  <c r="AL593" i="15" s="1"/>
  <c r="AM593" i="15" s="1"/>
  <c r="AN593" i="15" s="1"/>
  <c r="AO593" i="15" s="1"/>
  <c r="AP593" i="15" s="1"/>
  <c r="AQ593" i="15" s="1"/>
  <c r="AR593" i="15" s="1"/>
  <c r="AS593" i="15" s="1"/>
  <c r="AT593" i="15" s="1"/>
  <c r="AU593" i="15" s="1"/>
  <c r="AV593" i="15" s="1"/>
  <c r="AW593" i="15" s="1"/>
  <c r="AX593" i="15" s="1"/>
  <c r="AY593" i="15" s="1"/>
  <c r="AZ593" i="15" s="1"/>
  <c r="BA593" i="15" s="1"/>
  <c r="BB593" i="15" s="1"/>
  <c r="BC593" i="15" s="1"/>
  <c r="BD593" i="15" s="1"/>
  <c r="BE593" i="15" s="1"/>
  <c r="BF593" i="15" s="1"/>
  <c r="BG593" i="15" s="1"/>
  <c r="BH593" i="15" s="1"/>
  <c r="BI593" i="15" s="1"/>
  <c r="BJ562" i="15"/>
  <c r="O580" i="15"/>
  <c r="P580" i="15" s="1"/>
  <c r="Q580" i="15" s="1"/>
  <c r="R580" i="15" s="1"/>
  <c r="S580" i="15" s="1"/>
  <c r="T580" i="15" s="1"/>
  <c r="U580" i="15" s="1"/>
  <c r="V580" i="15" s="1"/>
  <c r="W580" i="15" s="1"/>
  <c r="X580" i="15" s="1"/>
  <c r="Y580" i="15" s="1"/>
  <c r="Z580" i="15" s="1"/>
  <c r="AA580" i="15" s="1"/>
  <c r="AB580" i="15" s="1"/>
  <c r="AC580" i="15" s="1"/>
  <c r="AD580" i="15" s="1"/>
  <c r="AE580" i="15" s="1"/>
  <c r="AF580" i="15" s="1"/>
  <c r="AG580" i="15" s="1"/>
  <c r="AH580" i="15" s="1"/>
  <c r="AI580" i="15" s="1"/>
  <c r="AJ580" i="15" s="1"/>
  <c r="AK580" i="15" s="1"/>
  <c r="AL580" i="15" s="1"/>
  <c r="AM580" i="15" s="1"/>
  <c r="AN580" i="15" s="1"/>
  <c r="AO580" i="15" s="1"/>
  <c r="AP580" i="15" s="1"/>
  <c r="AQ580" i="15" s="1"/>
  <c r="AR580" i="15" s="1"/>
  <c r="AS580" i="15" s="1"/>
  <c r="AT580" i="15" s="1"/>
  <c r="AU580" i="15" s="1"/>
  <c r="AV580" i="15" s="1"/>
  <c r="AW580" i="15" s="1"/>
  <c r="AX580" i="15" s="1"/>
  <c r="AY580" i="15" s="1"/>
  <c r="AZ580" i="15" s="1"/>
  <c r="BA580" i="15" s="1"/>
  <c r="BB580" i="15" s="1"/>
  <c r="BC580" i="15" s="1"/>
  <c r="BD580" i="15" s="1"/>
  <c r="BE580" i="15" s="1"/>
  <c r="BF580" i="15" s="1"/>
  <c r="BG580" i="15" s="1"/>
  <c r="BH580" i="15" s="1"/>
  <c r="BI580" i="15" s="1"/>
  <c r="P617" i="15"/>
  <c r="Q617" i="15" s="1"/>
  <c r="R617" i="15" s="1"/>
  <c r="S617" i="15" s="1"/>
  <c r="T617" i="15" s="1"/>
  <c r="U617" i="15" s="1"/>
  <c r="V617" i="15" s="1"/>
  <c r="W617" i="15" s="1"/>
  <c r="X617" i="15" s="1"/>
  <c r="Y617" i="15" s="1"/>
  <c r="Z617" i="15" s="1"/>
  <c r="AA617" i="15" s="1"/>
  <c r="AB617" i="15" s="1"/>
  <c r="AC617" i="15" s="1"/>
  <c r="AD617" i="15" s="1"/>
  <c r="AE617" i="15" s="1"/>
  <c r="AF617" i="15" s="1"/>
  <c r="AG617" i="15" s="1"/>
  <c r="AH617" i="15" s="1"/>
  <c r="AI617" i="15" s="1"/>
  <c r="AJ617" i="15" s="1"/>
  <c r="AK617" i="15" s="1"/>
  <c r="AL617" i="15" s="1"/>
  <c r="AM617" i="15" s="1"/>
  <c r="AN617" i="15" s="1"/>
  <c r="AO617" i="15" s="1"/>
  <c r="AP617" i="15" s="1"/>
  <c r="AQ617" i="15" s="1"/>
  <c r="AR617" i="15" s="1"/>
  <c r="AS617" i="15" s="1"/>
  <c r="AT617" i="15" s="1"/>
  <c r="AU617" i="15" s="1"/>
  <c r="AV617" i="15" s="1"/>
  <c r="AW617" i="15" s="1"/>
  <c r="AX617" i="15" s="1"/>
  <c r="AY617" i="15" s="1"/>
  <c r="AZ617" i="15" s="1"/>
  <c r="BA617" i="15" s="1"/>
  <c r="BB617" i="15" s="1"/>
  <c r="BC617" i="15" s="1"/>
  <c r="BD617" i="15" s="1"/>
  <c r="BE617" i="15" s="1"/>
  <c r="BF617" i="15" s="1"/>
  <c r="BG617" i="15" s="1"/>
  <c r="BH617" i="15" s="1"/>
  <c r="BI617" i="15" s="1"/>
  <c r="O651" i="15"/>
  <c r="O649" i="15" s="1"/>
  <c r="O650" i="15"/>
  <c r="P648" i="15"/>
  <c r="N532" i="15"/>
  <c r="N545" i="15"/>
  <c r="O554" i="15"/>
  <c r="P554" i="15" s="1"/>
  <c r="Q554" i="15" s="1"/>
  <c r="R554" i="15" s="1"/>
  <c r="S554" i="15" s="1"/>
  <c r="T554" i="15" s="1"/>
  <c r="U554" i="15" s="1"/>
  <c r="V554" i="15" s="1"/>
  <c r="W554" i="15" s="1"/>
  <c r="X554" i="15" s="1"/>
  <c r="Y554" i="15" s="1"/>
  <c r="Z554" i="15" s="1"/>
  <c r="AA554" i="15" s="1"/>
  <c r="AB554" i="15" s="1"/>
  <c r="AC554" i="15" s="1"/>
  <c r="AD554" i="15" s="1"/>
  <c r="AE554" i="15" s="1"/>
  <c r="AF554" i="15" s="1"/>
  <c r="AG554" i="15" s="1"/>
  <c r="AH554" i="15" s="1"/>
  <c r="AI554" i="15" s="1"/>
  <c r="AJ554" i="15" s="1"/>
  <c r="AK554" i="15" s="1"/>
  <c r="AL554" i="15" s="1"/>
  <c r="AM554" i="15" s="1"/>
  <c r="AN554" i="15" s="1"/>
  <c r="AO554" i="15" s="1"/>
  <c r="AP554" i="15" s="1"/>
  <c r="AQ554" i="15" s="1"/>
  <c r="AR554" i="15" s="1"/>
  <c r="AS554" i="15" s="1"/>
  <c r="AT554" i="15" s="1"/>
  <c r="AU554" i="15" s="1"/>
  <c r="AV554" i="15" s="1"/>
  <c r="AW554" i="15" s="1"/>
  <c r="AX554" i="15" s="1"/>
  <c r="AY554" i="15" s="1"/>
  <c r="AZ554" i="15" s="1"/>
  <c r="BA554" i="15" s="1"/>
  <c r="BB554" i="15" s="1"/>
  <c r="BC554" i="15" s="1"/>
  <c r="BD554" i="15" s="1"/>
  <c r="BE554" i="15" s="1"/>
  <c r="BF554" i="15" s="1"/>
  <c r="BG554" i="15" s="1"/>
  <c r="BH554" i="15" s="1"/>
  <c r="BI554" i="15" s="1"/>
  <c r="O560" i="15"/>
  <c r="O558" i="15" s="1"/>
  <c r="O559" i="15"/>
  <c r="N558" i="15"/>
  <c r="N559" i="15"/>
  <c r="O573" i="15"/>
  <c r="O571" i="15" s="1"/>
  <c r="O572" i="15"/>
  <c r="BJ614" i="15"/>
  <c r="BK614" i="15"/>
  <c r="BJ627" i="15"/>
  <c r="BK627" i="15"/>
  <c r="P557" i="15"/>
  <c r="O578" i="15"/>
  <c r="P578" i="15" s="1"/>
  <c r="Q578" i="15" s="1"/>
  <c r="R578" i="15" s="1"/>
  <c r="S578" i="15" s="1"/>
  <c r="T578" i="15" s="1"/>
  <c r="U578" i="15" s="1"/>
  <c r="V578" i="15" s="1"/>
  <c r="W578" i="15" s="1"/>
  <c r="X578" i="15" s="1"/>
  <c r="Y578" i="15" s="1"/>
  <c r="Z578" i="15" s="1"/>
  <c r="AA578" i="15" s="1"/>
  <c r="AB578" i="15" s="1"/>
  <c r="AC578" i="15" s="1"/>
  <c r="AD578" i="15" s="1"/>
  <c r="AE578" i="15" s="1"/>
  <c r="AF578" i="15" s="1"/>
  <c r="AG578" i="15" s="1"/>
  <c r="AH578" i="15" s="1"/>
  <c r="AI578" i="15" s="1"/>
  <c r="AJ578" i="15" s="1"/>
  <c r="AK578" i="15" s="1"/>
  <c r="AL578" i="15" s="1"/>
  <c r="AM578" i="15" s="1"/>
  <c r="AN578" i="15" s="1"/>
  <c r="AO578" i="15" s="1"/>
  <c r="AP578" i="15" s="1"/>
  <c r="AQ578" i="15" s="1"/>
  <c r="AR578" i="15" s="1"/>
  <c r="AS578" i="15" s="1"/>
  <c r="AT578" i="15" s="1"/>
  <c r="AU578" i="15" s="1"/>
  <c r="AV578" i="15" s="1"/>
  <c r="AW578" i="15" s="1"/>
  <c r="AX578" i="15" s="1"/>
  <c r="AY578" i="15" s="1"/>
  <c r="AZ578" i="15" s="1"/>
  <c r="BA578" i="15" s="1"/>
  <c r="BB578" i="15" s="1"/>
  <c r="BC578" i="15" s="1"/>
  <c r="BD578" i="15" s="1"/>
  <c r="BE578" i="15" s="1"/>
  <c r="BF578" i="15" s="1"/>
  <c r="BG578" i="15" s="1"/>
  <c r="BH578" i="15" s="1"/>
  <c r="BI578" i="15" s="1"/>
  <c r="BJ575" i="15"/>
  <c r="Q583" i="15"/>
  <c r="P585" i="15"/>
  <c r="O567" i="15"/>
  <c r="P567" i="15" s="1"/>
  <c r="Q567" i="15" s="1"/>
  <c r="R567" i="15" s="1"/>
  <c r="S567" i="15" s="1"/>
  <c r="T567" i="15" s="1"/>
  <c r="U567" i="15" s="1"/>
  <c r="V567" i="15" s="1"/>
  <c r="W567" i="15" s="1"/>
  <c r="X567" i="15" s="1"/>
  <c r="Y567" i="15" s="1"/>
  <c r="Z567" i="15" s="1"/>
  <c r="AA567" i="15" s="1"/>
  <c r="AB567" i="15" s="1"/>
  <c r="AC567" i="15" s="1"/>
  <c r="AD567" i="15" s="1"/>
  <c r="AE567" i="15" s="1"/>
  <c r="AF567" i="15" s="1"/>
  <c r="AG567" i="15" s="1"/>
  <c r="AH567" i="15" s="1"/>
  <c r="AI567" i="15" s="1"/>
  <c r="AJ567" i="15" s="1"/>
  <c r="AK567" i="15" s="1"/>
  <c r="AL567" i="15" s="1"/>
  <c r="AM567" i="15" s="1"/>
  <c r="AN567" i="15" s="1"/>
  <c r="AO567" i="15" s="1"/>
  <c r="AP567" i="15" s="1"/>
  <c r="AQ567" i="15" s="1"/>
  <c r="AR567" i="15" s="1"/>
  <c r="AS567" i="15" s="1"/>
  <c r="AT567" i="15" s="1"/>
  <c r="AU567" i="15" s="1"/>
  <c r="AV567" i="15" s="1"/>
  <c r="AW567" i="15" s="1"/>
  <c r="AX567" i="15" s="1"/>
  <c r="AY567" i="15" s="1"/>
  <c r="AZ567" i="15" s="1"/>
  <c r="BA567" i="15" s="1"/>
  <c r="BB567" i="15" s="1"/>
  <c r="BC567" i="15" s="1"/>
  <c r="BD567" i="15" s="1"/>
  <c r="BE567" i="15" s="1"/>
  <c r="BF567" i="15" s="1"/>
  <c r="BG567" i="15" s="1"/>
  <c r="BH567" i="15" s="1"/>
  <c r="BI567" i="15" s="1"/>
  <c r="O612" i="15"/>
  <c r="O610" i="15" s="1"/>
  <c r="O611" i="15"/>
  <c r="O625" i="15"/>
  <c r="O623" i="15" s="1"/>
  <c r="O624" i="15"/>
  <c r="O638" i="15"/>
  <c r="O636" i="15" s="1"/>
  <c r="O637" i="15"/>
  <c r="O645" i="15"/>
  <c r="P645" i="15" s="1"/>
  <c r="Q645" i="15" s="1"/>
  <c r="R645" i="15" s="1"/>
  <c r="S645" i="15" s="1"/>
  <c r="T645" i="15" s="1"/>
  <c r="U645" i="15" s="1"/>
  <c r="V645" i="15" s="1"/>
  <c r="W645" i="15" s="1"/>
  <c r="X645" i="15" s="1"/>
  <c r="Y645" i="15" s="1"/>
  <c r="Z645" i="15" s="1"/>
  <c r="AA645" i="15" s="1"/>
  <c r="AB645" i="15" s="1"/>
  <c r="AC645" i="15" s="1"/>
  <c r="AD645" i="15" s="1"/>
  <c r="AE645" i="15" s="1"/>
  <c r="AF645" i="15" s="1"/>
  <c r="AG645" i="15" s="1"/>
  <c r="AH645" i="15" s="1"/>
  <c r="AI645" i="15" s="1"/>
  <c r="AJ645" i="15" s="1"/>
  <c r="AK645" i="15" s="1"/>
  <c r="AL645" i="15" s="1"/>
  <c r="AM645" i="15" s="1"/>
  <c r="AN645" i="15" s="1"/>
  <c r="AO645" i="15" s="1"/>
  <c r="AP645" i="15" s="1"/>
  <c r="AQ645" i="15" s="1"/>
  <c r="AR645" i="15" s="1"/>
  <c r="AS645" i="15" s="1"/>
  <c r="AT645" i="15" s="1"/>
  <c r="AU645" i="15" s="1"/>
  <c r="AV645" i="15" s="1"/>
  <c r="AW645" i="15" s="1"/>
  <c r="AX645" i="15" s="1"/>
  <c r="AY645" i="15" s="1"/>
  <c r="AZ645" i="15" s="1"/>
  <c r="BA645" i="15" s="1"/>
  <c r="BB645" i="15" s="1"/>
  <c r="BC645" i="15" s="1"/>
  <c r="BD645" i="15" s="1"/>
  <c r="BE645" i="15" s="1"/>
  <c r="BF645" i="15" s="1"/>
  <c r="BG645" i="15" s="1"/>
  <c r="BH645" i="15" s="1"/>
  <c r="BI645" i="15" s="1"/>
  <c r="P661" i="15"/>
  <c r="O664" i="15"/>
  <c r="O662" i="15" s="1"/>
  <c r="O663" i="15"/>
  <c r="P611" i="15"/>
  <c r="O619" i="15"/>
  <c r="P619" i="15" s="1"/>
  <c r="Q619" i="15" s="1"/>
  <c r="R619" i="15" s="1"/>
  <c r="S619" i="15" s="1"/>
  <c r="T619" i="15" s="1"/>
  <c r="U619" i="15" s="1"/>
  <c r="V619" i="15" s="1"/>
  <c r="W619" i="15" s="1"/>
  <c r="X619" i="15" s="1"/>
  <c r="Y619" i="15" s="1"/>
  <c r="Z619" i="15" s="1"/>
  <c r="AA619" i="15" s="1"/>
  <c r="AB619" i="15" s="1"/>
  <c r="AC619" i="15" s="1"/>
  <c r="AD619" i="15" s="1"/>
  <c r="AE619" i="15" s="1"/>
  <c r="AF619" i="15" s="1"/>
  <c r="AG619" i="15" s="1"/>
  <c r="AH619" i="15" s="1"/>
  <c r="AI619" i="15" s="1"/>
  <c r="AJ619" i="15" s="1"/>
  <c r="AK619" i="15" s="1"/>
  <c r="AL619" i="15" s="1"/>
  <c r="AM619" i="15" s="1"/>
  <c r="AN619" i="15" s="1"/>
  <c r="AO619" i="15" s="1"/>
  <c r="AP619" i="15" s="1"/>
  <c r="AQ619" i="15" s="1"/>
  <c r="AR619" i="15" s="1"/>
  <c r="AS619" i="15" s="1"/>
  <c r="AT619" i="15" s="1"/>
  <c r="AU619" i="15" s="1"/>
  <c r="AV619" i="15" s="1"/>
  <c r="AW619" i="15" s="1"/>
  <c r="AX619" i="15" s="1"/>
  <c r="AY619" i="15" s="1"/>
  <c r="AZ619" i="15" s="1"/>
  <c r="BA619" i="15" s="1"/>
  <c r="BB619" i="15" s="1"/>
  <c r="BC619" i="15" s="1"/>
  <c r="BD619" i="15" s="1"/>
  <c r="BE619" i="15" s="1"/>
  <c r="BF619" i="15" s="1"/>
  <c r="BG619" i="15" s="1"/>
  <c r="BH619" i="15" s="1"/>
  <c r="BI619" i="15" s="1"/>
  <c r="P624" i="15"/>
  <c r="R635" i="15"/>
  <c r="Q637" i="15"/>
  <c r="P637" i="15"/>
  <c r="O586" i="15"/>
  <c r="P586" i="15" s="1"/>
  <c r="P584" i="15" s="1"/>
  <c r="O585" i="15"/>
  <c r="S609" i="15"/>
  <c r="R611" i="15"/>
  <c r="Q611" i="15"/>
  <c r="Q622" i="15"/>
  <c r="N662" i="15"/>
  <c r="N663" i="15"/>
  <c r="N571" i="15"/>
  <c r="N572" i="15"/>
  <c r="N584" i="15"/>
  <c r="N585" i="15"/>
  <c r="N597" i="15"/>
  <c r="N598" i="15"/>
  <c r="N610" i="15"/>
  <c r="N611" i="15"/>
  <c r="N623" i="15"/>
  <c r="N624" i="15"/>
  <c r="N636" i="15"/>
  <c r="N637" i="15"/>
  <c r="N649" i="15"/>
  <c r="N650" i="15"/>
  <c r="BJ653" i="15"/>
  <c r="N656" i="15"/>
  <c r="O656" i="15" s="1"/>
  <c r="P656" i="15" s="1"/>
  <c r="Q656" i="15" s="1"/>
  <c r="R656" i="15" s="1"/>
  <c r="S656" i="15" s="1"/>
  <c r="T656" i="15" s="1"/>
  <c r="U656" i="15" s="1"/>
  <c r="V656" i="15" s="1"/>
  <c r="W656" i="15" s="1"/>
  <c r="X656" i="15" s="1"/>
  <c r="Y656" i="15" s="1"/>
  <c r="Z656" i="15" s="1"/>
  <c r="AA656" i="15" s="1"/>
  <c r="AB656" i="15" s="1"/>
  <c r="AC656" i="15" s="1"/>
  <c r="AD656" i="15" s="1"/>
  <c r="AE656" i="15" s="1"/>
  <c r="AF656" i="15" s="1"/>
  <c r="AG656" i="15" s="1"/>
  <c r="AH656" i="15" s="1"/>
  <c r="AI656" i="15" s="1"/>
  <c r="AJ656" i="15" s="1"/>
  <c r="AK656" i="15" s="1"/>
  <c r="AL656" i="15" s="1"/>
  <c r="AM656" i="15" s="1"/>
  <c r="AN656" i="15" s="1"/>
  <c r="AO656" i="15" s="1"/>
  <c r="AP656" i="15" s="1"/>
  <c r="AQ656" i="15" s="1"/>
  <c r="AR656" i="15" s="1"/>
  <c r="AS656" i="15" s="1"/>
  <c r="AT656" i="15" s="1"/>
  <c r="AU656" i="15" s="1"/>
  <c r="AV656" i="15" s="1"/>
  <c r="AW656" i="15" s="1"/>
  <c r="AX656" i="15" s="1"/>
  <c r="AY656" i="15" s="1"/>
  <c r="AZ656" i="15" s="1"/>
  <c r="BA656" i="15" s="1"/>
  <c r="BB656" i="15" s="1"/>
  <c r="BC656" i="15" s="1"/>
  <c r="BD656" i="15" s="1"/>
  <c r="BE656" i="15" s="1"/>
  <c r="BF656" i="15" s="1"/>
  <c r="BG656" i="15" s="1"/>
  <c r="BH656" i="15" s="1"/>
  <c r="BI656" i="15" s="1"/>
  <c r="P674" i="15"/>
  <c r="O677" i="15"/>
  <c r="O675" i="15" s="1"/>
  <c r="O676" i="15"/>
  <c r="N675" i="15"/>
  <c r="N676" i="15"/>
  <c r="N669" i="15"/>
  <c r="O669" i="15" s="1"/>
  <c r="P669" i="15" s="1"/>
  <c r="Q669" i="15" s="1"/>
  <c r="R669" i="15" s="1"/>
  <c r="S669" i="15" s="1"/>
  <c r="T669" i="15" s="1"/>
  <c r="U669" i="15" s="1"/>
  <c r="V669" i="15" s="1"/>
  <c r="W669" i="15" s="1"/>
  <c r="X669" i="15" s="1"/>
  <c r="Y669" i="15" s="1"/>
  <c r="Z669" i="15" s="1"/>
  <c r="AA669" i="15" s="1"/>
  <c r="AB669" i="15" s="1"/>
  <c r="AC669" i="15" s="1"/>
  <c r="AD669" i="15" s="1"/>
  <c r="AE669" i="15" s="1"/>
  <c r="AF669" i="15" s="1"/>
  <c r="AG669" i="15" s="1"/>
  <c r="AH669" i="15" s="1"/>
  <c r="AI669" i="15" s="1"/>
  <c r="AJ669" i="15" s="1"/>
  <c r="AK669" i="15" s="1"/>
  <c r="AL669" i="15" s="1"/>
  <c r="AM669" i="15" s="1"/>
  <c r="AN669" i="15" s="1"/>
  <c r="AO669" i="15" s="1"/>
  <c r="AP669" i="15" s="1"/>
  <c r="AQ669" i="15" s="1"/>
  <c r="AR669" i="15" s="1"/>
  <c r="AS669" i="15" s="1"/>
  <c r="AT669" i="15" s="1"/>
  <c r="AU669" i="15" s="1"/>
  <c r="AV669" i="15" s="1"/>
  <c r="AW669" i="15" s="1"/>
  <c r="AX669" i="15" s="1"/>
  <c r="AY669" i="15" s="1"/>
  <c r="AZ669" i="15" s="1"/>
  <c r="BA669" i="15" s="1"/>
  <c r="BB669" i="15" s="1"/>
  <c r="BC669" i="15" s="1"/>
  <c r="BD669" i="15" s="1"/>
  <c r="BE669" i="15" s="1"/>
  <c r="BF669" i="15" s="1"/>
  <c r="BG669" i="15" s="1"/>
  <c r="BH669" i="15" s="1"/>
  <c r="BI669" i="15" s="1"/>
  <c r="N682" i="15"/>
  <c r="O682" i="15" s="1"/>
  <c r="P682" i="15" s="1"/>
  <c r="Q682" i="15" s="1"/>
  <c r="R682" i="15" s="1"/>
  <c r="S682" i="15" s="1"/>
  <c r="T682" i="15" s="1"/>
  <c r="U682" i="15" s="1"/>
  <c r="V682" i="15" s="1"/>
  <c r="W682" i="15" s="1"/>
  <c r="X682" i="15" s="1"/>
  <c r="Y682" i="15" s="1"/>
  <c r="Z682" i="15" s="1"/>
  <c r="AA682" i="15" s="1"/>
  <c r="AB682" i="15" s="1"/>
  <c r="AC682" i="15" s="1"/>
  <c r="AD682" i="15" s="1"/>
  <c r="AE682" i="15" s="1"/>
  <c r="AF682" i="15" s="1"/>
  <c r="AG682" i="15" s="1"/>
  <c r="AH682" i="15" s="1"/>
  <c r="AI682" i="15" s="1"/>
  <c r="AJ682" i="15" s="1"/>
  <c r="AK682" i="15" s="1"/>
  <c r="AL682" i="15" s="1"/>
  <c r="AM682" i="15" s="1"/>
  <c r="AN682" i="15" s="1"/>
  <c r="AO682" i="15" s="1"/>
  <c r="AP682" i="15" s="1"/>
  <c r="AQ682" i="15" s="1"/>
  <c r="AR682" i="15" s="1"/>
  <c r="AS682" i="15" s="1"/>
  <c r="AT682" i="15" s="1"/>
  <c r="AU682" i="15" s="1"/>
  <c r="AV682" i="15" s="1"/>
  <c r="AW682" i="15" s="1"/>
  <c r="AX682" i="15" s="1"/>
  <c r="AY682" i="15" s="1"/>
  <c r="AZ682" i="15" s="1"/>
  <c r="BA682" i="15" s="1"/>
  <c r="BB682" i="15" s="1"/>
  <c r="BC682" i="15" s="1"/>
  <c r="BD682" i="15" s="1"/>
  <c r="BE682" i="15" s="1"/>
  <c r="BF682" i="15" s="1"/>
  <c r="BG682" i="15" s="1"/>
  <c r="BH682" i="15" s="1"/>
  <c r="BI682" i="15" s="1"/>
  <c r="P739" i="15"/>
  <c r="O742" i="15"/>
  <c r="O740" i="15" s="1"/>
  <c r="O741" i="15"/>
  <c r="P700" i="15"/>
  <c r="O703" i="15"/>
  <c r="O701" i="15" s="1"/>
  <c r="O702" i="15"/>
  <c r="P713" i="15"/>
  <c r="O716" i="15"/>
  <c r="O714" i="15" s="1"/>
  <c r="O715" i="15"/>
  <c r="P687" i="15"/>
  <c r="O690" i="15"/>
  <c r="O688" i="15" s="1"/>
  <c r="O689" i="15"/>
  <c r="P695" i="15"/>
  <c r="Q695" i="15" s="1"/>
  <c r="R695" i="15" s="1"/>
  <c r="S695" i="15" s="1"/>
  <c r="T695" i="15" s="1"/>
  <c r="U695" i="15" s="1"/>
  <c r="V695" i="15" s="1"/>
  <c r="W695" i="15" s="1"/>
  <c r="X695" i="15" s="1"/>
  <c r="Y695" i="15" s="1"/>
  <c r="Z695" i="15" s="1"/>
  <c r="AA695" i="15" s="1"/>
  <c r="AB695" i="15" s="1"/>
  <c r="AC695" i="15" s="1"/>
  <c r="AD695" i="15" s="1"/>
  <c r="AE695" i="15" s="1"/>
  <c r="AF695" i="15" s="1"/>
  <c r="AG695" i="15" s="1"/>
  <c r="AH695" i="15" s="1"/>
  <c r="AI695" i="15" s="1"/>
  <c r="AJ695" i="15" s="1"/>
  <c r="AK695" i="15" s="1"/>
  <c r="AL695" i="15" s="1"/>
  <c r="AM695" i="15" s="1"/>
  <c r="AN695" i="15" s="1"/>
  <c r="AO695" i="15" s="1"/>
  <c r="AP695" i="15" s="1"/>
  <c r="AQ695" i="15" s="1"/>
  <c r="AR695" i="15" s="1"/>
  <c r="AS695" i="15" s="1"/>
  <c r="AT695" i="15" s="1"/>
  <c r="AU695" i="15" s="1"/>
  <c r="AV695" i="15" s="1"/>
  <c r="AW695" i="15" s="1"/>
  <c r="AX695" i="15" s="1"/>
  <c r="AY695" i="15" s="1"/>
  <c r="AZ695" i="15" s="1"/>
  <c r="BA695" i="15" s="1"/>
  <c r="BB695" i="15" s="1"/>
  <c r="BC695" i="15" s="1"/>
  <c r="BD695" i="15" s="1"/>
  <c r="BE695" i="15" s="1"/>
  <c r="BF695" i="15" s="1"/>
  <c r="BG695" i="15" s="1"/>
  <c r="BH695" i="15" s="1"/>
  <c r="BI695" i="15" s="1"/>
  <c r="N734" i="15"/>
  <c r="O734" i="15" s="1"/>
  <c r="P734" i="15" s="1"/>
  <c r="Q734" i="15" s="1"/>
  <c r="R734" i="15" s="1"/>
  <c r="S734" i="15" s="1"/>
  <c r="T734" i="15" s="1"/>
  <c r="U734" i="15" s="1"/>
  <c r="V734" i="15" s="1"/>
  <c r="W734" i="15" s="1"/>
  <c r="X734" i="15" s="1"/>
  <c r="Y734" i="15" s="1"/>
  <c r="Z734" i="15" s="1"/>
  <c r="AA734" i="15" s="1"/>
  <c r="AB734" i="15" s="1"/>
  <c r="AC734" i="15" s="1"/>
  <c r="AD734" i="15" s="1"/>
  <c r="AE734" i="15" s="1"/>
  <c r="AF734" i="15" s="1"/>
  <c r="AG734" i="15" s="1"/>
  <c r="AH734" i="15" s="1"/>
  <c r="AI734" i="15" s="1"/>
  <c r="AJ734" i="15" s="1"/>
  <c r="AK734" i="15" s="1"/>
  <c r="AL734" i="15" s="1"/>
  <c r="AM734" i="15" s="1"/>
  <c r="AN734" i="15" s="1"/>
  <c r="AO734" i="15" s="1"/>
  <c r="AP734" i="15" s="1"/>
  <c r="AQ734" i="15" s="1"/>
  <c r="AR734" i="15" s="1"/>
  <c r="AS734" i="15" s="1"/>
  <c r="AT734" i="15" s="1"/>
  <c r="AU734" i="15" s="1"/>
  <c r="AV734" i="15" s="1"/>
  <c r="AW734" i="15" s="1"/>
  <c r="AX734" i="15" s="1"/>
  <c r="AY734" i="15" s="1"/>
  <c r="AZ734" i="15" s="1"/>
  <c r="BA734" i="15" s="1"/>
  <c r="BB734" i="15" s="1"/>
  <c r="BC734" i="15" s="1"/>
  <c r="BD734" i="15" s="1"/>
  <c r="BE734" i="15" s="1"/>
  <c r="BF734" i="15" s="1"/>
  <c r="BG734" i="15" s="1"/>
  <c r="BH734" i="15" s="1"/>
  <c r="BI734" i="15" s="1"/>
  <c r="N688" i="15"/>
  <c r="N689" i="15"/>
  <c r="N701" i="15"/>
  <c r="N702" i="15"/>
  <c r="N714" i="15"/>
  <c r="N715" i="15"/>
  <c r="N727" i="15"/>
  <c r="P736" i="15"/>
  <c r="Q736" i="15" s="1"/>
  <c r="R736" i="15" s="1"/>
  <c r="S736" i="15" s="1"/>
  <c r="T736" i="15" s="1"/>
  <c r="U736" i="15" s="1"/>
  <c r="V736" i="15" s="1"/>
  <c r="W736" i="15" s="1"/>
  <c r="X736" i="15" s="1"/>
  <c r="Y736" i="15" s="1"/>
  <c r="Z736" i="15" s="1"/>
  <c r="AA736" i="15" s="1"/>
  <c r="AB736" i="15" s="1"/>
  <c r="AC736" i="15" s="1"/>
  <c r="AD736" i="15" s="1"/>
  <c r="AE736" i="15" s="1"/>
  <c r="AF736" i="15" s="1"/>
  <c r="AG736" i="15" s="1"/>
  <c r="AH736" i="15" s="1"/>
  <c r="AI736" i="15" s="1"/>
  <c r="AJ736" i="15" s="1"/>
  <c r="AK736" i="15" s="1"/>
  <c r="AL736" i="15" s="1"/>
  <c r="AM736" i="15" s="1"/>
  <c r="AN736" i="15" s="1"/>
  <c r="AO736" i="15" s="1"/>
  <c r="AP736" i="15" s="1"/>
  <c r="AQ736" i="15" s="1"/>
  <c r="AR736" i="15" s="1"/>
  <c r="AS736" i="15" s="1"/>
  <c r="AT736" i="15" s="1"/>
  <c r="AU736" i="15" s="1"/>
  <c r="AV736" i="15" s="1"/>
  <c r="AW736" i="15" s="1"/>
  <c r="AX736" i="15" s="1"/>
  <c r="AY736" i="15" s="1"/>
  <c r="AZ736" i="15" s="1"/>
  <c r="BA736" i="15" s="1"/>
  <c r="BB736" i="15" s="1"/>
  <c r="BC736" i="15" s="1"/>
  <c r="BD736" i="15" s="1"/>
  <c r="BE736" i="15" s="1"/>
  <c r="BF736" i="15" s="1"/>
  <c r="BG736" i="15" s="1"/>
  <c r="BH736" i="15" s="1"/>
  <c r="BI736" i="15" s="1"/>
  <c r="N740" i="15"/>
  <c r="N741" i="15"/>
  <c r="N773" i="15"/>
  <c r="O773" i="15" s="1"/>
  <c r="P773" i="15" s="1"/>
  <c r="Q773" i="15" s="1"/>
  <c r="R773" i="15" s="1"/>
  <c r="S773" i="15" s="1"/>
  <c r="T773" i="15" s="1"/>
  <c r="U773" i="15" s="1"/>
  <c r="V773" i="15" s="1"/>
  <c r="W773" i="15" s="1"/>
  <c r="X773" i="15" s="1"/>
  <c r="Y773" i="15" s="1"/>
  <c r="Z773" i="15" s="1"/>
  <c r="AA773" i="15" s="1"/>
  <c r="AB773" i="15" s="1"/>
  <c r="AC773" i="15" s="1"/>
  <c r="AD773" i="15" s="1"/>
  <c r="AE773" i="15" s="1"/>
  <c r="AF773" i="15" s="1"/>
  <c r="AG773" i="15" s="1"/>
  <c r="AH773" i="15" s="1"/>
  <c r="AI773" i="15" s="1"/>
  <c r="AJ773" i="15" s="1"/>
  <c r="AK773" i="15" s="1"/>
  <c r="AL773" i="15" s="1"/>
  <c r="AM773" i="15" s="1"/>
  <c r="AN773" i="15" s="1"/>
  <c r="AO773" i="15" s="1"/>
  <c r="AP773" i="15" s="1"/>
  <c r="AQ773" i="15" s="1"/>
  <c r="AR773" i="15" s="1"/>
  <c r="AS773" i="15" s="1"/>
  <c r="AT773" i="15" s="1"/>
  <c r="AU773" i="15" s="1"/>
  <c r="AV773" i="15" s="1"/>
  <c r="AW773" i="15" s="1"/>
  <c r="AX773" i="15" s="1"/>
  <c r="AY773" i="15" s="1"/>
  <c r="AZ773" i="15" s="1"/>
  <c r="BA773" i="15" s="1"/>
  <c r="BB773" i="15" s="1"/>
  <c r="BC773" i="15" s="1"/>
  <c r="BD773" i="15" s="1"/>
  <c r="BE773" i="15" s="1"/>
  <c r="BF773" i="15" s="1"/>
  <c r="BG773" i="15" s="1"/>
  <c r="BH773" i="15" s="1"/>
  <c r="BI773" i="15" s="1"/>
  <c r="N775" i="15"/>
  <c r="O775" i="15" s="1"/>
  <c r="P775" i="15" s="1"/>
  <c r="Q775" i="15" s="1"/>
  <c r="R775" i="15" s="1"/>
  <c r="S775" i="15" s="1"/>
  <c r="T775" i="15" s="1"/>
  <c r="U775" i="15" s="1"/>
  <c r="V775" i="15" s="1"/>
  <c r="W775" i="15" s="1"/>
  <c r="X775" i="15" s="1"/>
  <c r="Y775" i="15" s="1"/>
  <c r="Z775" i="15" s="1"/>
  <c r="AA775" i="15" s="1"/>
  <c r="AB775" i="15" s="1"/>
  <c r="AC775" i="15" s="1"/>
  <c r="AD775" i="15" s="1"/>
  <c r="AE775" i="15" s="1"/>
  <c r="AF775" i="15" s="1"/>
  <c r="AG775" i="15" s="1"/>
  <c r="AH775" i="15" s="1"/>
  <c r="AI775" i="15" s="1"/>
  <c r="AJ775" i="15" s="1"/>
  <c r="AK775" i="15" s="1"/>
  <c r="AL775" i="15" s="1"/>
  <c r="AM775" i="15" s="1"/>
  <c r="AN775" i="15" s="1"/>
  <c r="AO775" i="15" s="1"/>
  <c r="AP775" i="15" s="1"/>
  <c r="AQ775" i="15" s="1"/>
  <c r="AR775" i="15" s="1"/>
  <c r="AS775" i="15" s="1"/>
  <c r="AT775" i="15" s="1"/>
  <c r="AU775" i="15" s="1"/>
  <c r="AV775" i="15" s="1"/>
  <c r="AW775" i="15" s="1"/>
  <c r="AX775" i="15" s="1"/>
  <c r="AY775" i="15" s="1"/>
  <c r="AZ775" i="15" s="1"/>
  <c r="BA775" i="15" s="1"/>
  <c r="BB775" i="15" s="1"/>
  <c r="BC775" i="15" s="1"/>
  <c r="BD775" i="15" s="1"/>
  <c r="BE775" i="15" s="1"/>
  <c r="BF775" i="15" s="1"/>
  <c r="BG775" i="15" s="1"/>
  <c r="BH775" i="15" s="1"/>
  <c r="BI775" i="15" s="1"/>
  <c r="BK770" i="15"/>
  <c r="N747" i="15"/>
  <c r="O747" i="15" s="1"/>
  <c r="P747" i="15" s="1"/>
  <c r="Q747" i="15" s="1"/>
  <c r="R747" i="15" s="1"/>
  <c r="S747" i="15" s="1"/>
  <c r="T747" i="15" s="1"/>
  <c r="U747" i="15" s="1"/>
  <c r="V747" i="15" s="1"/>
  <c r="W747" i="15" s="1"/>
  <c r="X747" i="15" s="1"/>
  <c r="Y747" i="15" s="1"/>
  <c r="Z747" i="15" s="1"/>
  <c r="AA747" i="15" s="1"/>
  <c r="AB747" i="15" s="1"/>
  <c r="AC747" i="15" s="1"/>
  <c r="AD747" i="15" s="1"/>
  <c r="AE747" i="15" s="1"/>
  <c r="AF747" i="15" s="1"/>
  <c r="AG747" i="15" s="1"/>
  <c r="AH747" i="15" s="1"/>
  <c r="AI747" i="15" s="1"/>
  <c r="AJ747" i="15" s="1"/>
  <c r="AK747" i="15" s="1"/>
  <c r="AL747" i="15" s="1"/>
  <c r="AM747" i="15" s="1"/>
  <c r="AN747" i="15" s="1"/>
  <c r="AO747" i="15" s="1"/>
  <c r="AP747" i="15" s="1"/>
  <c r="AQ747" i="15" s="1"/>
  <c r="AR747" i="15" s="1"/>
  <c r="AS747" i="15" s="1"/>
  <c r="AT747" i="15" s="1"/>
  <c r="AU747" i="15" s="1"/>
  <c r="AV747" i="15" s="1"/>
  <c r="AW747" i="15" s="1"/>
  <c r="AX747" i="15" s="1"/>
  <c r="AY747" i="15" s="1"/>
  <c r="AZ747" i="15" s="1"/>
  <c r="BA747" i="15" s="1"/>
  <c r="BB747" i="15" s="1"/>
  <c r="BC747" i="15" s="1"/>
  <c r="BD747" i="15" s="1"/>
  <c r="BE747" i="15" s="1"/>
  <c r="BF747" i="15" s="1"/>
  <c r="BG747" i="15" s="1"/>
  <c r="BH747" i="15" s="1"/>
  <c r="BI747" i="15" s="1"/>
  <c r="N760" i="15"/>
  <c r="O760" i="15" s="1"/>
  <c r="P760" i="15" s="1"/>
  <c r="Q760" i="15" s="1"/>
  <c r="R760" i="15" s="1"/>
  <c r="S760" i="15" s="1"/>
  <c r="T760" i="15" s="1"/>
  <c r="U760" i="15" s="1"/>
  <c r="V760" i="15" s="1"/>
  <c r="W760" i="15" s="1"/>
  <c r="X760" i="15" s="1"/>
  <c r="Y760" i="15" s="1"/>
  <c r="Z760" i="15" s="1"/>
  <c r="AA760" i="15" s="1"/>
  <c r="AB760" i="15" s="1"/>
  <c r="AC760" i="15" s="1"/>
  <c r="AD760" i="15" s="1"/>
  <c r="AE760" i="15" s="1"/>
  <c r="AF760" i="15" s="1"/>
  <c r="AG760" i="15" s="1"/>
  <c r="AH760" i="15" s="1"/>
  <c r="AI760" i="15" s="1"/>
  <c r="AJ760" i="15" s="1"/>
  <c r="AK760" i="15" s="1"/>
  <c r="AL760" i="15" s="1"/>
  <c r="AM760" i="15" s="1"/>
  <c r="AN760" i="15" s="1"/>
  <c r="AO760" i="15" s="1"/>
  <c r="AP760" i="15" s="1"/>
  <c r="AQ760" i="15" s="1"/>
  <c r="AR760" i="15" s="1"/>
  <c r="AS760" i="15" s="1"/>
  <c r="AT760" i="15" s="1"/>
  <c r="AU760" i="15" s="1"/>
  <c r="AV760" i="15" s="1"/>
  <c r="AW760" i="15" s="1"/>
  <c r="AX760" i="15" s="1"/>
  <c r="AY760" i="15" s="1"/>
  <c r="AZ760" i="15" s="1"/>
  <c r="BA760" i="15" s="1"/>
  <c r="BB760" i="15" s="1"/>
  <c r="BC760" i="15" s="1"/>
  <c r="BD760" i="15" s="1"/>
  <c r="BE760" i="15" s="1"/>
  <c r="BF760" i="15" s="1"/>
  <c r="BG760" i="15" s="1"/>
  <c r="BH760" i="15" s="1"/>
  <c r="BI760" i="15" s="1"/>
  <c r="N762" i="15"/>
  <c r="O762" i="15" s="1"/>
  <c r="P762" i="15" s="1"/>
  <c r="Q762" i="15" s="1"/>
  <c r="R762" i="15" s="1"/>
  <c r="S762" i="15" s="1"/>
  <c r="T762" i="15" s="1"/>
  <c r="U762" i="15" s="1"/>
  <c r="V762" i="15" s="1"/>
  <c r="W762" i="15" s="1"/>
  <c r="X762" i="15" s="1"/>
  <c r="Y762" i="15" s="1"/>
  <c r="Z762" i="15" s="1"/>
  <c r="AA762" i="15" s="1"/>
  <c r="AB762" i="15" s="1"/>
  <c r="AC762" i="15" s="1"/>
  <c r="AD762" i="15" s="1"/>
  <c r="AE762" i="15" s="1"/>
  <c r="AF762" i="15" s="1"/>
  <c r="AG762" i="15" s="1"/>
  <c r="AH762" i="15" s="1"/>
  <c r="AI762" i="15" s="1"/>
  <c r="AJ762" i="15" s="1"/>
  <c r="AK762" i="15" s="1"/>
  <c r="AL762" i="15" s="1"/>
  <c r="AM762" i="15" s="1"/>
  <c r="AN762" i="15" s="1"/>
  <c r="AO762" i="15" s="1"/>
  <c r="AP762" i="15" s="1"/>
  <c r="AQ762" i="15" s="1"/>
  <c r="AR762" i="15" s="1"/>
  <c r="AS762" i="15" s="1"/>
  <c r="AT762" i="15" s="1"/>
  <c r="AU762" i="15" s="1"/>
  <c r="AV762" i="15" s="1"/>
  <c r="AW762" i="15" s="1"/>
  <c r="AX762" i="15" s="1"/>
  <c r="AY762" i="15" s="1"/>
  <c r="AZ762" i="15" s="1"/>
  <c r="BA762" i="15" s="1"/>
  <c r="BB762" i="15" s="1"/>
  <c r="BC762" i="15" s="1"/>
  <c r="BD762" i="15" s="1"/>
  <c r="BE762" i="15" s="1"/>
  <c r="BF762" i="15" s="1"/>
  <c r="BG762" i="15" s="1"/>
  <c r="BH762" i="15" s="1"/>
  <c r="BI762" i="15" s="1"/>
  <c r="BK757" i="15"/>
  <c r="BJ783" i="15"/>
  <c r="O786" i="15"/>
  <c r="P786" i="15" s="1"/>
  <c r="Q786" i="15" s="1"/>
  <c r="R786" i="15" s="1"/>
  <c r="S786" i="15" s="1"/>
  <c r="T786" i="15" s="1"/>
  <c r="U786" i="15" s="1"/>
  <c r="V786" i="15" s="1"/>
  <c r="W786" i="15" s="1"/>
  <c r="X786" i="15" s="1"/>
  <c r="Y786" i="15" s="1"/>
  <c r="Z786" i="15" s="1"/>
  <c r="AA786" i="15" s="1"/>
  <c r="AB786" i="15" s="1"/>
  <c r="AC786" i="15" s="1"/>
  <c r="AD786" i="15" s="1"/>
  <c r="AE786" i="15" s="1"/>
  <c r="AF786" i="15" s="1"/>
  <c r="AG786" i="15" s="1"/>
  <c r="AH786" i="15" s="1"/>
  <c r="AI786" i="15" s="1"/>
  <c r="AJ786" i="15" s="1"/>
  <c r="AK786" i="15" s="1"/>
  <c r="AL786" i="15" s="1"/>
  <c r="AM786" i="15" s="1"/>
  <c r="AN786" i="15" s="1"/>
  <c r="AO786" i="15" s="1"/>
  <c r="AP786" i="15" s="1"/>
  <c r="AQ786" i="15" s="1"/>
  <c r="AR786" i="15" s="1"/>
  <c r="AS786" i="15" s="1"/>
  <c r="AT786" i="15" s="1"/>
  <c r="AU786" i="15" s="1"/>
  <c r="AV786" i="15" s="1"/>
  <c r="AW786" i="15" s="1"/>
  <c r="AX786" i="15" s="1"/>
  <c r="AY786" i="15" s="1"/>
  <c r="AZ786" i="15" s="1"/>
  <c r="BA786" i="15" s="1"/>
  <c r="BB786" i="15" s="1"/>
  <c r="BC786" i="15" s="1"/>
  <c r="BD786" i="15" s="1"/>
  <c r="BE786" i="15" s="1"/>
  <c r="BF786" i="15" s="1"/>
  <c r="BG786" i="15" s="1"/>
  <c r="BH786" i="15" s="1"/>
  <c r="BI786" i="15" s="1"/>
  <c r="N753" i="15"/>
  <c r="N766" i="15"/>
  <c r="P778" i="15"/>
  <c r="O781" i="15"/>
  <c r="O779" i="15" s="1"/>
  <c r="O780" i="15"/>
  <c r="N779" i="15"/>
  <c r="N780" i="15"/>
  <c r="O151" i="15"/>
  <c r="O281" i="15"/>
  <c r="P281" i="15" s="1"/>
  <c r="Q281" i="15" s="1"/>
  <c r="R281" i="15" s="1"/>
  <c r="S281" i="15" s="1"/>
  <c r="T281" i="15" s="1"/>
  <c r="U281" i="15" s="1"/>
  <c r="V281" i="15" s="1"/>
  <c r="W281" i="15" s="1"/>
  <c r="X281" i="15" s="1"/>
  <c r="Y281" i="15" s="1"/>
  <c r="Z281" i="15" s="1"/>
  <c r="AA281" i="15" s="1"/>
  <c r="AB281" i="15" s="1"/>
  <c r="AC281" i="15" s="1"/>
  <c r="AD281" i="15" s="1"/>
  <c r="AE281" i="15" s="1"/>
  <c r="AF281" i="15" s="1"/>
  <c r="AG281" i="15" s="1"/>
  <c r="AH281" i="15" s="1"/>
  <c r="AI281" i="15" s="1"/>
  <c r="AJ281" i="15" s="1"/>
  <c r="AK281" i="15" s="1"/>
  <c r="AL281" i="15" s="1"/>
  <c r="AM281" i="15" s="1"/>
  <c r="AN281" i="15" s="1"/>
  <c r="AO281" i="15" s="1"/>
  <c r="AP281" i="15" s="1"/>
  <c r="AQ281" i="15" s="1"/>
  <c r="AR281" i="15" s="1"/>
  <c r="AS281" i="15" s="1"/>
  <c r="AT281" i="15" s="1"/>
  <c r="AU281" i="15" s="1"/>
  <c r="AV281" i="15" s="1"/>
  <c r="AW281" i="15" s="1"/>
  <c r="AX281" i="15" s="1"/>
  <c r="AY281" i="15" s="1"/>
  <c r="AZ281" i="15" s="1"/>
  <c r="BA281" i="15" s="1"/>
  <c r="BB281" i="15" s="1"/>
  <c r="BC281" i="15" s="1"/>
  <c r="BD281" i="15" s="1"/>
  <c r="BE281" i="15" s="1"/>
  <c r="BF281" i="15" s="1"/>
  <c r="BG281" i="15" s="1"/>
  <c r="BH281" i="15" s="1"/>
  <c r="BI281" i="15" s="1"/>
  <c r="O307" i="15"/>
  <c r="P307" i="15" s="1"/>
  <c r="Q307" i="15" s="1"/>
  <c r="R307" i="15" s="1"/>
  <c r="S307" i="15" s="1"/>
  <c r="T307" i="15" s="1"/>
  <c r="U307" i="15" s="1"/>
  <c r="V307" i="15" s="1"/>
  <c r="W307" i="15" s="1"/>
  <c r="X307" i="15" s="1"/>
  <c r="Y307" i="15" s="1"/>
  <c r="Z307" i="15" s="1"/>
  <c r="AA307" i="15" s="1"/>
  <c r="AB307" i="15" s="1"/>
  <c r="AC307" i="15" s="1"/>
  <c r="AD307" i="15" s="1"/>
  <c r="AE307" i="15" s="1"/>
  <c r="AF307" i="15" s="1"/>
  <c r="AG307" i="15" s="1"/>
  <c r="AH307" i="15" s="1"/>
  <c r="AI307" i="15" s="1"/>
  <c r="AJ307" i="15" s="1"/>
  <c r="AK307" i="15" s="1"/>
  <c r="AL307" i="15" s="1"/>
  <c r="AM307" i="15" s="1"/>
  <c r="AN307" i="15" s="1"/>
  <c r="AO307" i="15" s="1"/>
  <c r="AP307" i="15" s="1"/>
  <c r="AQ307" i="15" s="1"/>
  <c r="AR307" i="15" s="1"/>
  <c r="AS307" i="15" s="1"/>
  <c r="AT307" i="15" s="1"/>
  <c r="AU307" i="15" s="1"/>
  <c r="AV307" i="15" s="1"/>
  <c r="AW307" i="15" s="1"/>
  <c r="AX307" i="15" s="1"/>
  <c r="AY307" i="15" s="1"/>
  <c r="AZ307" i="15" s="1"/>
  <c r="BA307" i="15" s="1"/>
  <c r="BB307" i="15" s="1"/>
  <c r="BC307" i="15" s="1"/>
  <c r="BD307" i="15" s="1"/>
  <c r="BE307" i="15" s="1"/>
  <c r="BF307" i="15" s="1"/>
  <c r="BG307" i="15" s="1"/>
  <c r="BH307" i="15" s="1"/>
  <c r="BI307" i="15" s="1"/>
  <c r="S1039" i="3"/>
  <c r="T1038" i="3"/>
  <c r="R1032" i="3"/>
  <c r="S1057" i="3"/>
  <c r="S1061" i="3" s="1"/>
  <c r="S1074" i="3"/>
  <c r="S1078" i="3" s="1"/>
  <c r="S1091" i="3"/>
  <c r="S1095" i="3" s="1"/>
  <c r="S1096" i="3" s="1"/>
  <c r="R1107" i="3"/>
  <c r="R1124" i="3"/>
  <c r="S1123" i="3"/>
  <c r="S1141" i="3"/>
  <c r="T1140" i="3"/>
  <c r="R1044" i="3"/>
  <c r="T1106" i="3"/>
  <c r="S1107" i="3"/>
  <c r="V1055" i="3"/>
  <c r="U1056" i="3"/>
  <c r="T1056" i="3"/>
  <c r="V1072" i="3"/>
  <c r="U1073" i="3"/>
  <c r="T1073" i="3"/>
  <c r="V1089" i="3"/>
  <c r="U1090" i="3"/>
  <c r="T1090" i="3"/>
  <c r="S1101" i="3"/>
  <c r="N1053" i="3"/>
  <c r="N1070" i="3"/>
  <c r="N1104" i="3"/>
  <c r="T1116" i="3"/>
  <c r="T1174" i="3"/>
  <c r="S1175" i="3"/>
  <c r="T1191" i="3"/>
  <c r="S1192" i="3"/>
  <c r="R1049" i="3"/>
  <c r="R1066" i="3"/>
  <c r="R1083" i="3"/>
  <c r="R1056" i="3"/>
  <c r="R1073" i="3"/>
  <c r="R1090" i="3"/>
  <c r="R1146" i="3"/>
  <c r="R1142" i="3"/>
  <c r="S1153" i="3"/>
  <c r="S1151" i="3" s="1"/>
  <c r="R1180" i="3"/>
  <c r="S1204" i="3"/>
  <c r="S1202" i="3" s="1"/>
  <c r="S1203" i="3"/>
  <c r="T1201" i="3"/>
  <c r="R1192" i="3"/>
  <c r="N1172" i="3"/>
  <c r="R1214" i="3"/>
  <c r="R1210" i="3"/>
  <c r="S1242" i="3"/>
  <c r="R1243" i="3"/>
  <c r="U1208" i="3"/>
  <c r="T1209" i="3"/>
  <c r="S1209" i="3"/>
  <c r="R1260" i="3"/>
  <c r="S1271" i="3"/>
  <c r="R1277" i="3"/>
  <c r="O1206" i="3"/>
  <c r="BP1206" i="3" s="1"/>
  <c r="N1206" i="3"/>
  <c r="T1225" i="3"/>
  <c r="S1226" i="3"/>
  <c r="T1276" i="3"/>
  <c r="S1277" i="3"/>
  <c r="T1259" i="3"/>
  <c r="S1260" i="3"/>
  <c r="T1269" i="3"/>
  <c r="S1272" i="3"/>
  <c r="S1270" i="3" s="1"/>
  <c r="R1299" i="3"/>
  <c r="R1295" i="3"/>
  <c r="S1238" i="3"/>
  <c r="S1236" i="3" s="1"/>
  <c r="S1237" i="3"/>
  <c r="M1223" i="3"/>
  <c r="R1231" i="3"/>
  <c r="R1227" i="3"/>
  <c r="T1235" i="3"/>
  <c r="O1240" i="3"/>
  <c r="BP1240" i="3" s="1"/>
  <c r="S1252" i="3"/>
  <c r="V1327" i="3"/>
  <c r="U1328" i="3"/>
  <c r="R1236" i="3"/>
  <c r="R1237" i="3"/>
  <c r="U1293" i="3"/>
  <c r="T1294" i="3"/>
  <c r="S1294" i="3"/>
  <c r="O1359" i="3"/>
  <c r="BP1359" i="3" s="1"/>
  <c r="N1359" i="3"/>
  <c r="R1100" i="3"/>
  <c r="R1117" i="3"/>
  <c r="R1134" i="3"/>
  <c r="R1151" i="3"/>
  <c r="R1168" i="3"/>
  <c r="R1185" i="3"/>
  <c r="R1202" i="3"/>
  <c r="M1257" i="3"/>
  <c r="R1270" i="3"/>
  <c r="M1274" i="3"/>
  <c r="O1291" i="3"/>
  <c r="BP1291" i="3" s="1"/>
  <c r="N1291" i="3"/>
  <c r="T1303" i="3"/>
  <c r="S1306" i="3"/>
  <c r="S1304" i="3" s="1"/>
  <c r="S1305" i="3"/>
  <c r="R1305" i="3"/>
  <c r="N1308" i="3"/>
  <c r="O1308" i="3"/>
  <c r="BP1308" i="3" s="1"/>
  <c r="R1333" i="3"/>
  <c r="R1329" i="3"/>
  <c r="R1368" i="3"/>
  <c r="R1365" i="3"/>
  <c r="S1329" i="3"/>
  <c r="S1333" i="3" s="1"/>
  <c r="S1334" i="3" s="1"/>
  <c r="T1320" i="3"/>
  <c r="S1323" i="3"/>
  <c r="S1321" i="3" s="1"/>
  <c r="S1322" i="3"/>
  <c r="R1321" i="3"/>
  <c r="R1322" i="3"/>
  <c r="T1328" i="3"/>
  <c r="R1287" i="3"/>
  <c r="R1316" i="3"/>
  <c r="R1312" i="3"/>
  <c r="R1350" i="3"/>
  <c r="R1346" i="3"/>
  <c r="R1338" i="3"/>
  <c r="R1355" i="3"/>
  <c r="T521" i="3"/>
  <c r="S524" i="3"/>
  <c r="S522" i="3" s="1"/>
  <c r="S523" i="3"/>
  <c r="R522" i="3"/>
  <c r="R523" i="3"/>
  <c r="T528" i="3"/>
  <c r="S529" i="3"/>
  <c r="T572" i="3"/>
  <c r="S575" i="3"/>
  <c r="S573" i="3" s="1"/>
  <c r="S574" i="3"/>
  <c r="R573" i="3"/>
  <c r="R574" i="3"/>
  <c r="T579" i="3"/>
  <c r="S580" i="3"/>
  <c r="T596" i="3"/>
  <c r="S597" i="3"/>
  <c r="N628" i="3"/>
  <c r="S648" i="3"/>
  <c r="T647" i="3"/>
  <c r="R591" i="3"/>
  <c r="R590" i="3"/>
  <c r="S589" i="3"/>
  <c r="T606" i="3"/>
  <c r="S609" i="3"/>
  <c r="S607" i="3" s="1"/>
  <c r="S608" i="3"/>
  <c r="T613" i="3"/>
  <c r="S614" i="3"/>
  <c r="T538" i="3"/>
  <c r="S541" i="3"/>
  <c r="S539" i="3" s="1"/>
  <c r="S540" i="3"/>
  <c r="R539" i="3"/>
  <c r="R540" i="3"/>
  <c r="T545" i="3"/>
  <c r="S546" i="3"/>
  <c r="O577" i="3"/>
  <c r="BP577" i="3" s="1"/>
  <c r="N594" i="3"/>
  <c r="O594" i="3"/>
  <c r="BP594" i="3" s="1"/>
  <c r="T623" i="3"/>
  <c r="S626" i="3"/>
  <c r="S624" i="3" s="1"/>
  <c r="S625" i="3"/>
  <c r="R636" i="3"/>
  <c r="R632" i="3"/>
  <c r="T555" i="3"/>
  <c r="S558" i="3"/>
  <c r="S556" i="3" s="1"/>
  <c r="S557" i="3"/>
  <c r="R556" i="3"/>
  <c r="R557" i="3"/>
  <c r="T562" i="3"/>
  <c r="S563" i="3"/>
  <c r="R607" i="3"/>
  <c r="R608" i="3"/>
  <c r="R624" i="3"/>
  <c r="R625" i="3"/>
  <c r="R529" i="3"/>
  <c r="R546" i="3"/>
  <c r="R563" i="3"/>
  <c r="R580" i="3"/>
  <c r="R597" i="3"/>
  <c r="R614" i="3"/>
  <c r="O696" i="3"/>
  <c r="BP696" i="3" s="1"/>
  <c r="N696" i="3"/>
  <c r="T806" i="3"/>
  <c r="T802" i="3"/>
  <c r="U698" i="3"/>
  <c r="T699" i="3"/>
  <c r="S630" i="3"/>
  <c r="R648" i="3"/>
  <c r="S666" i="3"/>
  <c r="S670" i="3" s="1"/>
  <c r="S683" i="3"/>
  <c r="S687" i="3" s="1"/>
  <c r="S715" i="3"/>
  <c r="R716" i="3"/>
  <c r="T664" i="3"/>
  <c r="T681" i="3"/>
  <c r="R704" i="3"/>
  <c r="R700" i="3"/>
  <c r="R641" i="3"/>
  <c r="R658" i="3"/>
  <c r="R675" i="3"/>
  <c r="R692" i="3"/>
  <c r="O730" i="3"/>
  <c r="BP730" i="3" s="1"/>
  <c r="N730" i="3"/>
  <c r="R665" i="3"/>
  <c r="R682" i="3"/>
  <c r="S699" i="3"/>
  <c r="N713" i="3"/>
  <c r="S784" i="3"/>
  <c r="T783" i="3"/>
  <c r="V800" i="3"/>
  <c r="U801" i="3"/>
  <c r="T732" i="3"/>
  <c r="S733" i="3"/>
  <c r="R733" i="3"/>
  <c r="S772" i="3"/>
  <c r="S773" i="3" s="1"/>
  <c r="S768" i="3"/>
  <c r="T793" i="3"/>
  <c r="S796" i="3"/>
  <c r="S794" i="3" s="1"/>
  <c r="S795" i="3"/>
  <c r="R794" i="3"/>
  <c r="R795" i="3"/>
  <c r="O798" i="3"/>
  <c r="BP798" i="3" s="1"/>
  <c r="T742" i="3"/>
  <c r="S745" i="3"/>
  <c r="S743" i="3" s="1"/>
  <c r="S744" i="3"/>
  <c r="R744" i="3"/>
  <c r="T766" i="3"/>
  <c r="S861" i="3"/>
  <c r="R862" i="3"/>
  <c r="R863" i="3"/>
  <c r="S750" i="3"/>
  <c r="T749" i="3"/>
  <c r="S852" i="3"/>
  <c r="T851" i="3"/>
  <c r="T868" i="3"/>
  <c r="S869" i="3"/>
  <c r="T810" i="3"/>
  <c r="S813" i="3"/>
  <c r="S811" i="3" s="1"/>
  <c r="S812" i="3"/>
  <c r="R811" i="3"/>
  <c r="R812" i="3"/>
  <c r="O815" i="3"/>
  <c r="BP815" i="3" s="1"/>
  <c r="S835" i="3"/>
  <c r="T834" i="3"/>
  <c r="R993" i="3"/>
  <c r="R989" i="3"/>
  <c r="R891" i="3"/>
  <c r="R887" i="3"/>
  <c r="T895" i="3"/>
  <c r="S898" i="3"/>
  <c r="S896" i="3" s="1"/>
  <c r="S897" i="3"/>
  <c r="R897" i="3"/>
  <c r="R874" i="3"/>
  <c r="R870" i="3"/>
  <c r="N934" i="3"/>
  <c r="O934" i="3"/>
  <c r="BP934" i="3" s="1"/>
  <c r="T776" i="3"/>
  <c r="S779" i="3"/>
  <c r="S777" i="3" s="1"/>
  <c r="S778" i="3"/>
  <c r="R777" i="3"/>
  <c r="R778" i="3"/>
  <c r="S819" i="3"/>
  <c r="S823" i="3" s="1"/>
  <c r="T844" i="3"/>
  <c r="S847" i="3"/>
  <c r="S845" i="3" s="1"/>
  <c r="S846" i="3"/>
  <c r="R845" i="3"/>
  <c r="R846" i="3"/>
  <c r="R925" i="3"/>
  <c r="R921" i="3"/>
  <c r="R942" i="3"/>
  <c r="R938" i="3"/>
  <c r="N968" i="3"/>
  <c r="O968" i="3"/>
  <c r="BP968" i="3" s="1"/>
  <c r="R709" i="3"/>
  <c r="R726" i="3"/>
  <c r="T759" i="3"/>
  <c r="S762" i="3"/>
  <c r="S760" i="3" s="1"/>
  <c r="S761" i="3"/>
  <c r="R760" i="3"/>
  <c r="R761" i="3"/>
  <c r="S802" i="3"/>
  <c r="S806" i="3" s="1"/>
  <c r="T817" i="3"/>
  <c r="T827" i="3"/>
  <c r="S830" i="3"/>
  <c r="S828" i="3" s="1"/>
  <c r="S829" i="3"/>
  <c r="R828" i="3"/>
  <c r="R829" i="3"/>
  <c r="S929" i="3"/>
  <c r="R930" i="3"/>
  <c r="R750" i="3"/>
  <c r="R767" i="3"/>
  <c r="R784" i="3"/>
  <c r="R801" i="3"/>
  <c r="R818" i="3"/>
  <c r="R835" i="3"/>
  <c r="R852" i="3"/>
  <c r="S887" i="3"/>
  <c r="S891" i="3" s="1"/>
  <c r="R908" i="3"/>
  <c r="R904" i="3"/>
  <c r="S946" i="3"/>
  <c r="R947" i="3"/>
  <c r="R954" i="3"/>
  <c r="S953" i="3"/>
  <c r="T878" i="3"/>
  <c r="S881" i="3"/>
  <c r="S879" i="3" s="1"/>
  <c r="S880" i="3"/>
  <c r="R879" i="3"/>
  <c r="R880" i="3"/>
  <c r="O951" i="3"/>
  <c r="BP951" i="3" s="1"/>
  <c r="R976" i="3"/>
  <c r="R972" i="3"/>
  <c r="R1010" i="3"/>
  <c r="R1006" i="3"/>
  <c r="R913" i="3"/>
  <c r="T921" i="3"/>
  <c r="T925" i="3" s="1"/>
  <c r="T926" i="3" s="1"/>
  <c r="S920" i="3"/>
  <c r="S989" i="3"/>
  <c r="S993" i="3" s="1"/>
  <c r="T938" i="3"/>
  <c r="T942" i="3" s="1"/>
  <c r="S937" i="3"/>
  <c r="R964" i="3"/>
  <c r="S971" i="3"/>
  <c r="U987" i="3"/>
  <c r="T988" i="3"/>
  <c r="S1005" i="3"/>
  <c r="T1004" i="3"/>
  <c r="T1014" i="3"/>
  <c r="S1017" i="3"/>
  <c r="S1015" i="3" s="1"/>
  <c r="S1016" i="3"/>
  <c r="R981" i="3"/>
  <c r="R998" i="3"/>
  <c r="O385" i="15"/>
  <c r="P385" i="15" s="1"/>
  <c r="Q385" i="15" s="1"/>
  <c r="R385" i="15" s="1"/>
  <c r="S385" i="15" s="1"/>
  <c r="T385" i="15" s="1"/>
  <c r="U385" i="15" s="1"/>
  <c r="V385" i="15" s="1"/>
  <c r="W385" i="15" s="1"/>
  <c r="X385" i="15" s="1"/>
  <c r="Y385" i="15" s="1"/>
  <c r="Z385" i="15" s="1"/>
  <c r="AA385" i="15" s="1"/>
  <c r="AB385" i="15" s="1"/>
  <c r="AC385" i="15" s="1"/>
  <c r="AD385" i="15" s="1"/>
  <c r="AE385" i="15" s="1"/>
  <c r="AF385" i="15" s="1"/>
  <c r="AG385" i="15" s="1"/>
  <c r="AH385" i="15" s="1"/>
  <c r="AI385" i="15" s="1"/>
  <c r="AJ385" i="15" s="1"/>
  <c r="AK385" i="15" s="1"/>
  <c r="AL385" i="15" s="1"/>
  <c r="AM385" i="15" s="1"/>
  <c r="AN385" i="15" s="1"/>
  <c r="AO385" i="15" s="1"/>
  <c r="AP385" i="15" s="1"/>
  <c r="AQ385" i="15" s="1"/>
  <c r="AR385" i="15" s="1"/>
  <c r="AS385" i="15" s="1"/>
  <c r="AT385" i="15" s="1"/>
  <c r="AU385" i="15" s="1"/>
  <c r="AV385" i="15" s="1"/>
  <c r="AW385" i="15" s="1"/>
  <c r="AX385" i="15" s="1"/>
  <c r="AY385" i="15" s="1"/>
  <c r="AZ385" i="15" s="1"/>
  <c r="BA385" i="15" s="1"/>
  <c r="BB385" i="15" s="1"/>
  <c r="BC385" i="15" s="1"/>
  <c r="BD385" i="15" s="1"/>
  <c r="BE385" i="15" s="1"/>
  <c r="BF385" i="15" s="1"/>
  <c r="BG385" i="15" s="1"/>
  <c r="BH385" i="15" s="1"/>
  <c r="BI385" i="15" s="1"/>
  <c r="O216" i="15"/>
  <c r="P216" i="15" s="1"/>
  <c r="Q216" i="15" s="1"/>
  <c r="R216" i="15" s="1"/>
  <c r="S216" i="15" s="1"/>
  <c r="T216" i="15" s="1"/>
  <c r="U216" i="15" s="1"/>
  <c r="V216" i="15" s="1"/>
  <c r="W216" i="15" s="1"/>
  <c r="X216" i="15" s="1"/>
  <c r="Y216" i="15" s="1"/>
  <c r="Z216" i="15" s="1"/>
  <c r="AA216" i="15" s="1"/>
  <c r="AB216" i="15" s="1"/>
  <c r="AC216" i="15" s="1"/>
  <c r="AD216" i="15" s="1"/>
  <c r="AE216" i="15" s="1"/>
  <c r="AF216" i="15" s="1"/>
  <c r="AG216" i="15" s="1"/>
  <c r="AH216" i="15" s="1"/>
  <c r="AI216" i="15" s="1"/>
  <c r="AJ216" i="15" s="1"/>
  <c r="AK216" i="15" s="1"/>
  <c r="AL216" i="15" s="1"/>
  <c r="AM216" i="15" s="1"/>
  <c r="AN216" i="15" s="1"/>
  <c r="AO216" i="15" s="1"/>
  <c r="AP216" i="15" s="1"/>
  <c r="AQ216" i="15" s="1"/>
  <c r="AR216" i="15" s="1"/>
  <c r="AS216" i="15" s="1"/>
  <c r="AT216" i="15" s="1"/>
  <c r="AU216" i="15" s="1"/>
  <c r="AV216" i="15" s="1"/>
  <c r="AW216" i="15" s="1"/>
  <c r="AX216" i="15" s="1"/>
  <c r="AY216" i="15" s="1"/>
  <c r="AZ216" i="15" s="1"/>
  <c r="BA216" i="15" s="1"/>
  <c r="BB216" i="15" s="1"/>
  <c r="BC216" i="15" s="1"/>
  <c r="BD216" i="15" s="1"/>
  <c r="BE216" i="15" s="1"/>
  <c r="BF216" i="15" s="1"/>
  <c r="BG216" i="15" s="1"/>
  <c r="BH216" i="15" s="1"/>
  <c r="BI216" i="15" s="1"/>
  <c r="O240" i="15"/>
  <c r="O242" i="15"/>
  <c r="N311" i="15"/>
  <c r="O344" i="15"/>
  <c r="P344" i="15" s="1"/>
  <c r="Q344" i="15" s="1"/>
  <c r="R344" i="15" s="1"/>
  <c r="S344" i="15" s="1"/>
  <c r="T344" i="15" s="1"/>
  <c r="U344" i="15" s="1"/>
  <c r="V344" i="15" s="1"/>
  <c r="W344" i="15" s="1"/>
  <c r="X344" i="15" s="1"/>
  <c r="Y344" i="15" s="1"/>
  <c r="Z344" i="15" s="1"/>
  <c r="AA344" i="15" s="1"/>
  <c r="AB344" i="15" s="1"/>
  <c r="AC344" i="15" s="1"/>
  <c r="AD344" i="15" s="1"/>
  <c r="AE344" i="15" s="1"/>
  <c r="AF344" i="15" s="1"/>
  <c r="AG344" i="15" s="1"/>
  <c r="AH344" i="15" s="1"/>
  <c r="AI344" i="15" s="1"/>
  <c r="AJ344" i="15" s="1"/>
  <c r="AK344" i="15" s="1"/>
  <c r="AL344" i="15" s="1"/>
  <c r="AM344" i="15" s="1"/>
  <c r="AN344" i="15" s="1"/>
  <c r="AO344" i="15" s="1"/>
  <c r="AP344" i="15" s="1"/>
  <c r="AQ344" i="15" s="1"/>
  <c r="AR344" i="15" s="1"/>
  <c r="AS344" i="15" s="1"/>
  <c r="AT344" i="15" s="1"/>
  <c r="AU344" i="15" s="1"/>
  <c r="AV344" i="15" s="1"/>
  <c r="AW344" i="15" s="1"/>
  <c r="AX344" i="15" s="1"/>
  <c r="AY344" i="15" s="1"/>
  <c r="AZ344" i="15" s="1"/>
  <c r="BA344" i="15" s="1"/>
  <c r="BB344" i="15" s="1"/>
  <c r="BC344" i="15" s="1"/>
  <c r="BD344" i="15" s="1"/>
  <c r="BE344" i="15" s="1"/>
  <c r="BF344" i="15" s="1"/>
  <c r="BG344" i="15" s="1"/>
  <c r="BH344" i="15" s="1"/>
  <c r="BI344" i="15" s="1"/>
  <c r="N254" i="15"/>
  <c r="N255" i="15" s="1"/>
  <c r="O255" i="15" s="1"/>
  <c r="P255" i="15" s="1"/>
  <c r="Q255" i="15" s="1"/>
  <c r="R255" i="15" s="1"/>
  <c r="S255" i="15" s="1"/>
  <c r="T255" i="15" s="1"/>
  <c r="U255" i="15" s="1"/>
  <c r="V255" i="15" s="1"/>
  <c r="W255" i="15" s="1"/>
  <c r="X255" i="15" s="1"/>
  <c r="Y255" i="15" s="1"/>
  <c r="Z255" i="15" s="1"/>
  <c r="AA255" i="15" s="1"/>
  <c r="AB255" i="15" s="1"/>
  <c r="AC255" i="15" s="1"/>
  <c r="AD255" i="15" s="1"/>
  <c r="AE255" i="15" s="1"/>
  <c r="AF255" i="15" s="1"/>
  <c r="AG255" i="15" s="1"/>
  <c r="AH255" i="15" s="1"/>
  <c r="AI255" i="15" s="1"/>
  <c r="AJ255" i="15" s="1"/>
  <c r="AK255" i="15" s="1"/>
  <c r="AL255" i="15" s="1"/>
  <c r="AM255" i="15" s="1"/>
  <c r="AN255" i="15" s="1"/>
  <c r="AO255" i="15" s="1"/>
  <c r="AP255" i="15" s="1"/>
  <c r="AQ255" i="15" s="1"/>
  <c r="AR255" i="15" s="1"/>
  <c r="AS255" i="15" s="1"/>
  <c r="AT255" i="15" s="1"/>
  <c r="AU255" i="15" s="1"/>
  <c r="AV255" i="15" s="1"/>
  <c r="AW255" i="15" s="1"/>
  <c r="AX255" i="15" s="1"/>
  <c r="AY255" i="15" s="1"/>
  <c r="AZ255" i="15" s="1"/>
  <c r="BA255" i="15" s="1"/>
  <c r="BB255" i="15" s="1"/>
  <c r="BC255" i="15" s="1"/>
  <c r="BD255" i="15" s="1"/>
  <c r="BE255" i="15" s="1"/>
  <c r="BF255" i="15" s="1"/>
  <c r="BG255" i="15" s="1"/>
  <c r="BH255" i="15" s="1"/>
  <c r="BI255" i="15" s="1"/>
  <c r="N33" i="15"/>
  <c r="N34" i="15" s="1"/>
  <c r="O34" i="15" s="1"/>
  <c r="N397" i="15"/>
  <c r="N398" i="15" s="1"/>
  <c r="O398" i="15" s="1"/>
  <c r="BN397" i="15"/>
  <c r="P240" i="15"/>
  <c r="Q240" i="15" s="1"/>
  <c r="R240" i="15" s="1"/>
  <c r="S240" i="15" s="1"/>
  <c r="T240" i="15" s="1"/>
  <c r="U240" i="15" s="1"/>
  <c r="V240" i="15" s="1"/>
  <c r="W240" i="15" s="1"/>
  <c r="X240" i="15" s="1"/>
  <c r="Y240" i="15" s="1"/>
  <c r="Z240" i="15" s="1"/>
  <c r="AA240" i="15" s="1"/>
  <c r="AB240" i="15" s="1"/>
  <c r="AC240" i="15" s="1"/>
  <c r="AD240" i="15" s="1"/>
  <c r="AE240" i="15" s="1"/>
  <c r="AF240" i="15" s="1"/>
  <c r="AG240" i="15" s="1"/>
  <c r="AH240" i="15" s="1"/>
  <c r="AI240" i="15" s="1"/>
  <c r="AJ240" i="15" s="1"/>
  <c r="AK240" i="15" s="1"/>
  <c r="AL240" i="15" s="1"/>
  <c r="AM240" i="15" s="1"/>
  <c r="AN240" i="15" s="1"/>
  <c r="AO240" i="15" s="1"/>
  <c r="AP240" i="15" s="1"/>
  <c r="AQ240" i="15" s="1"/>
  <c r="AR240" i="15" s="1"/>
  <c r="AS240" i="15" s="1"/>
  <c r="AT240" i="15" s="1"/>
  <c r="AU240" i="15" s="1"/>
  <c r="AV240" i="15" s="1"/>
  <c r="AW240" i="15" s="1"/>
  <c r="AX240" i="15" s="1"/>
  <c r="AY240" i="15" s="1"/>
  <c r="AZ240" i="15" s="1"/>
  <c r="BA240" i="15" s="1"/>
  <c r="BB240" i="15" s="1"/>
  <c r="BC240" i="15" s="1"/>
  <c r="BD240" i="15" s="1"/>
  <c r="BE240" i="15" s="1"/>
  <c r="BF240" i="15" s="1"/>
  <c r="BG240" i="15" s="1"/>
  <c r="BH240" i="15" s="1"/>
  <c r="BI240" i="15" s="1"/>
  <c r="P242" i="15"/>
  <c r="Q242" i="15" s="1"/>
  <c r="R242" i="15" s="1"/>
  <c r="S242" i="15" s="1"/>
  <c r="T242" i="15" s="1"/>
  <c r="U242" i="15" s="1"/>
  <c r="V242" i="15" s="1"/>
  <c r="W242" i="15" s="1"/>
  <c r="X242" i="15" s="1"/>
  <c r="Y242" i="15" s="1"/>
  <c r="Z242" i="15" s="1"/>
  <c r="AA242" i="15" s="1"/>
  <c r="AB242" i="15" s="1"/>
  <c r="AC242" i="15" s="1"/>
  <c r="AD242" i="15" s="1"/>
  <c r="AE242" i="15" s="1"/>
  <c r="AF242" i="15" s="1"/>
  <c r="AG242" i="15" s="1"/>
  <c r="AH242" i="15" s="1"/>
  <c r="AI242" i="15" s="1"/>
  <c r="AJ242" i="15" s="1"/>
  <c r="AK242" i="15" s="1"/>
  <c r="AL242" i="15" s="1"/>
  <c r="AM242" i="15" s="1"/>
  <c r="AN242" i="15" s="1"/>
  <c r="AO242" i="15" s="1"/>
  <c r="AP242" i="15" s="1"/>
  <c r="AQ242" i="15" s="1"/>
  <c r="AR242" i="15" s="1"/>
  <c r="AS242" i="15" s="1"/>
  <c r="AT242" i="15" s="1"/>
  <c r="AU242" i="15" s="1"/>
  <c r="AV242" i="15" s="1"/>
  <c r="AW242" i="15" s="1"/>
  <c r="AX242" i="15" s="1"/>
  <c r="AY242" i="15" s="1"/>
  <c r="AZ242" i="15" s="1"/>
  <c r="BA242" i="15" s="1"/>
  <c r="BB242" i="15" s="1"/>
  <c r="BC242" i="15" s="1"/>
  <c r="BD242" i="15" s="1"/>
  <c r="BE242" i="15" s="1"/>
  <c r="BF242" i="15" s="1"/>
  <c r="BG242" i="15" s="1"/>
  <c r="BH242" i="15" s="1"/>
  <c r="BI242" i="15" s="1"/>
  <c r="BJ367" i="15"/>
  <c r="O123" i="15"/>
  <c r="P123" i="15" s="1"/>
  <c r="Q123" i="15" s="1"/>
  <c r="R123" i="15" s="1"/>
  <c r="S123" i="15" s="1"/>
  <c r="T123" i="15" s="1"/>
  <c r="U123" i="15" s="1"/>
  <c r="V123" i="15" s="1"/>
  <c r="W123" i="15" s="1"/>
  <c r="X123" i="15" s="1"/>
  <c r="Y123" i="15" s="1"/>
  <c r="Z123" i="15" s="1"/>
  <c r="AA123" i="15" s="1"/>
  <c r="AB123" i="15" s="1"/>
  <c r="AC123" i="15" s="1"/>
  <c r="AD123" i="15" s="1"/>
  <c r="AE123" i="15" s="1"/>
  <c r="AF123" i="15" s="1"/>
  <c r="AG123" i="15" s="1"/>
  <c r="AH123" i="15" s="1"/>
  <c r="AI123" i="15" s="1"/>
  <c r="AJ123" i="15" s="1"/>
  <c r="AK123" i="15" s="1"/>
  <c r="AL123" i="15" s="1"/>
  <c r="AM123" i="15" s="1"/>
  <c r="AN123" i="15" s="1"/>
  <c r="AO123" i="15" s="1"/>
  <c r="AP123" i="15" s="1"/>
  <c r="AQ123" i="15" s="1"/>
  <c r="AR123" i="15" s="1"/>
  <c r="AS123" i="15" s="1"/>
  <c r="AT123" i="15" s="1"/>
  <c r="AU123" i="15" s="1"/>
  <c r="AV123" i="15" s="1"/>
  <c r="AW123" i="15" s="1"/>
  <c r="AX123" i="15" s="1"/>
  <c r="AY123" i="15" s="1"/>
  <c r="AZ123" i="15" s="1"/>
  <c r="BA123" i="15" s="1"/>
  <c r="BB123" i="15" s="1"/>
  <c r="BC123" i="15" s="1"/>
  <c r="BD123" i="15" s="1"/>
  <c r="BE123" i="15" s="1"/>
  <c r="BF123" i="15" s="1"/>
  <c r="BG123" i="15" s="1"/>
  <c r="BH123" i="15" s="1"/>
  <c r="BI123" i="15" s="1"/>
  <c r="O162" i="15"/>
  <c r="P162" i="15" s="1"/>
  <c r="Q162" i="15" s="1"/>
  <c r="R162" i="15" s="1"/>
  <c r="S162" i="15" s="1"/>
  <c r="T162" i="15" s="1"/>
  <c r="U162" i="15" s="1"/>
  <c r="V162" i="15" s="1"/>
  <c r="W162" i="15" s="1"/>
  <c r="X162" i="15" s="1"/>
  <c r="Y162" i="15" s="1"/>
  <c r="Z162" i="15" s="1"/>
  <c r="AA162" i="15" s="1"/>
  <c r="AB162" i="15" s="1"/>
  <c r="AC162" i="15" s="1"/>
  <c r="AD162" i="15" s="1"/>
  <c r="AE162" i="15" s="1"/>
  <c r="AF162" i="15" s="1"/>
  <c r="AG162" i="15" s="1"/>
  <c r="AH162" i="15" s="1"/>
  <c r="AI162" i="15" s="1"/>
  <c r="AJ162" i="15" s="1"/>
  <c r="AK162" i="15" s="1"/>
  <c r="AL162" i="15" s="1"/>
  <c r="AM162" i="15" s="1"/>
  <c r="AN162" i="15" s="1"/>
  <c r="AO162" i="15" s="1"/>
  <c r="AP162" i="15" s="1"/>
  <c r="AQ162" i="15" s="1"/>
  <c r="AR162" i="15" s="1"/>
  <c r="AS162" i="15" s="1"/>
  <c r="AT162" i="15" s="1"/>
  <c r="AU162" i="15" s="1"/>
  <c r="AV162" i="15" s="1"/>
  <c r="AW162" i="15" s="1"/>
  <c r="AX162" i="15" s="1"/>
  <c r="AY162" i="15" s="1"/>
  <c r="AZ162" i="15" s="1"/>
  <c r="BA162" i="15" s="1"/>
  <c r="BB162" i="15" s="1"/>
  <c r="BC162" i="15" s="1"/>
  <c r="BD162" i="15" s="1"/>
  <c r="BE162" i="15" s="1"/>
  <c r="BF162" i="15" s="1"/>
  <c r="BG162" i="15" s="1"/>
  <c r="BH162" i="15" s="1"/>
  <c r="BI162" i="15" s="1"/>
  <c r="N51" i="15"/>
  <c r="BJ81" i="15"/>
  <c r="BK81" i="15"/>
  <c r="BK133" i="15"/>
  <c r="BK198" i="15"/>
  <c r="O388" i="15"/>
  <c r="P388" i="15" s="1"/>
  <c r="Q388" i="15" s="1"/>
  <c r="R388" i="15" s="1"/>
  <c r="O149" i="15"/>
  <c r="P149" i="15" s="1"/>
  <c r="Q149" i="15" s="1"/>
  <c r="R149" i="15" s="1"/>
  <c r="S149" i="15" s="1"/>
  <c r="T149" i="15" s="1"/>
  <c r="U149" i="15" s="1"/>
  <c r="V149" i="15" s="1"/>
  <c r="W149" i="15" s="1"/>
  <c r="X149" i="15" s="1"/>
  <c r="Y149" i="15" s="1"/>
  <c r="Z149" i="15" s="1"/>
  <c r="AA149" i="15" s="1"/>
  <c r="AB149" i="15" s="1"/>
  <c r="AC149" i="15" s="1"/>
  <c r="AD149" i="15" s="1"/>
  <c r="AE149" i="15" s="1"/>
  <c r="AF149" i="15" s="1"/>
  <c r="AG149" i="15" s="1"/>
  <c r="AH149" i="15" s="1"/>
  <c r="AI149" i="15" s="1"/>
  <c r="AJ149" i="15" s="1"/>
  <c r="AK149" i="15" s="1"/>
  <c r="AL149" i="15" s="1"/>
  <c r="AM149" i="15" s="1"/>
  <c r="AN149" i="15" s="1"/>
  <c r="AO149" i="15" s="1"/>
  <c r="AP149" i="15" s="1"/>
  <c r="AQ149" i="15" s="1"/>
  <c r="AR149" i="15" s="1"/>
  <c r="AS149" i="15" s="1"/>
  <c r="AT149" i="15" s="1"/>
  <c r="AU149" i="15" s="1"/>
  <c r="AV149" i="15" s="1"/>
  <c r="AW149" i="15" s="1"/>
  <c r="AX149" i="15" s="1"/>
  <c r="AY149" i="15" s="1"/>
  <c r="AZ149" i="15" s="1"/>
  <c r="BA149" i="15" s="1"/>
  <c r="BB149" i="15" s="1"/>
  <c r="BC149" i="15" s="1"/>
  <c r="BD149" i="15" s="1"/>
  <c r="BE149" i="15" s="1"/>
  <c r="BF149" i="15" s="1"/>
  <c r="BG149" i="15" s="1"/>
  <c r="BH149" i="15" s="1"/>
  <c r="BI149" i="15" s="1"/>
  <c r="BK55" i="15"/>
  <c r="O99" i="15"/>
  <c r="P99" i="15" s="1"/>
  <c r="Q99" i="15" s="1"/>
  <c r="R99" i="15" s="1"/>
  <c r="S99" i="15" s="1"/>
  <c r="T99" i="15" s="1"/>
  <c r="U99" i="15" s="1"/>
  <c r="V99" i="15" s="1"/>
  <c r="W99" i="15" s="1"/>
  <c r="X99" i="15" s="1"/>
  <c r="Y99" i="15" s="1"/>
  <c r="Z99" i="15" s="1"/>
  <c r="AA99" i="15" s="1"/>
  <c r="AB99" i="15" s="1"/>
  <c r="AC99" i="15" s="1"/>
  <c r="AD99" i="15" s="1"/>
  <c r="AE99" i="15" s="1"/>
  <c r="AF99" i="15" s="1"/>
  <c r="AG99" i="15" s="1"/>
  <c r="AH99" i="15" s="1"/>
  <c r="AI99" i="15" s="1"/>
  <c r="AJ99" i="15" s="1"/>
  <c r="AK99" i="15" s="1"/>
  <c r="AL99" i="15" s="1"/>
  <c r="AM99" i="15" s="1"/>
  <c r="AN99" i="15" s="1"/>
  <c r="AO99" i="15" s="1"/>
  <c r="AP99" i="15" s="1"/>
  <c r="AQ99" i="15" s="1"/>
  <c r="AR99" i="15" s="1"/>
  <c r="AS99" i="15" s="1"/>
  <c r="AT99" i="15" s="1"/>
  <c r="AU99" i="15" s="1"/>
  <c r="AV99" i="15" s="1"/>
  <c r="AW99" i="15" s="1"/>
  <c r="AX99" i="15" s="1"/>
  <c r="AY99" i="15" s="1"/>
  <c r="AZ99" i="15" s="1"/>
  <c r="BA99" i="15" s="1"/>
  <c r="BB99" i="15" s="1"/>
  <c r="BC99" i="15" s="1"/>
  <c r="BD99" i="15" s="1"/>
  <c r="BE99" i="15" s="1"/>
  <c r="BF99" i="15" s="1"/>
  <c r="BG99" i="15" s="1"/>
  <c r="BH99" i="15" s="1"/>
  <c r="BI99" i="15" s="1"/>
  <c r="O115" i="15"/>
  <c r="O117" i="15" s="1"/>
  <c r="BJ146" i="15"/>
  <c r="O297" i="15"/>
  <c r="P297" i="15" s="1"/>
  <c r="Q297" i="15" s="1"/>
  <c r="Q299" i="15" s="1"/>
  <c r="O24" i="15"/>
  <c r="P24" i="15" s="1"/>
  <c r="Q24" i="15" s="1"/>
  <c r="R24" i="15" s="1"/>
  <c r="O73" i="15"/>
  <c r="P73" i="15" s="1"/>
  <c r="Q73" i="15" s="1"/>
  <c r="R73" i="15" s="1"/>
  <c r="S73" i="15" s="1"/>
  <c r="T73" i="15" s="1"/>
  <c r="U73" i="15" s="1"/>
  <c r="V73" i="15" s="1"/>
  <c r="W73" i="15" s="1"/>
  <c r="X73" i="15" s="1"/>
  <c r="Y73" i="15" s="1"/>
  <c r="Z73" i="15" s="1"/>
  <c r="AA73" i="15" s="1"/>
  <c r="AB73" i="15" s="1"/>
  <c r="AC73" i="15" s="1"/>
  <c r="AD73" i="15" s="1"/>
  <c r="AE73" i="15" s="1"/>
  <c r="AF73" i="15" s="1"/>
  <c r="AG73" i="15" s="1"/>
  <c r="AH73" i="15" s="1"/>
  <c r="AI73" i="15" s="1"/>
  <c r="AJ73" i="15" s="1"/>
  <c r="AK73" i="15" s="1"/>
  <c r="AL73" i="15" s="1"/>
  <c r="AM73" i="15" s="1"/>
  <c r="AN73" i="15" s="1"/>
  <c r="AO73" i="15" s="1"/>
  <c r="AP73" i="15" s="1"/>
  <c r="AQ73" i="15" s="1"/>
  <c r="AR73" i="15" s="1"/>
  <c r="AS73" i="15" s="1"/>
  <c r="AT73" i="15" s="1"/>
  <c r="AU73" i="15" s="1"/>
  <c r="AV73" i="15" s="1"/>
  <c r="AW73" i="15" s="1"/>
  <c r="AX73" i="15" s="1"/>
  <c r="AY73" i="15" s="1"/>
  <c r="AZ73" i="15" s="1"/>
  <c r="BA73" i="15" s="1"/>
  <c r="BB73" i="15" s="1"/>
  <c r="BC73" i="15" s="1"/>
  <c r="BD73" i="15" s="1"/>
  <c r="BE73" i="15" s="1"/>
  <c r="BF73" i="15" s="1"/>
  <c r="BG73" i="15" s="1"/>
  <c r="BH73" i="15" s="1"/>
  <c r="BI73" i="15" s="1"/>
  <c r="O89" i="15"/>
  <c r="P89" i="15" s="1"/>
  <c r="Q89" i="15" s="1"/>
  <c r="O110" i="15"/>
  <c r="P110" i="15" s="1"/>
  <c r="Q110" i="15" s="1"/>
  <c r="R110" i="15" s="1"/>
  <c r="S110" i="15" s="1"/>
  <c r="T110" i="15" s="1"/>
  <c r="U110" i="15" s="1"/>
  <c r="V110" i="15" s="1"/>
  <c r="W110" i="15" s="1"/>
  <c r="X110" i="15" s="1"/>
  <c r="Y110" i="15" s="1"/>
  <c r="Z110" i="15" s="1"/>
  <c r="AA110" i="15" s="1"/>
  <c r="AB110" i="15" s="1"/>
  <c r="AC110" i="15" s="1"/>
  <c r="AD110" i="15" s="1"/>
  <c r="AE110" i="15" s="1"/>
  <c r="AF110" i="15" s="1"/>
  <c r="AG110" i="15" s="1"/>
  <c r="AH110" i="15" s="1"/>
  <c r="AI110" i="15" s="1"/>
  <c r="AJ110" i="15" s="1"/>
  <c r="AK110" i="15" s="1"/>
  <c r="AL110" i="15" s="1"/>
  <c r="AM110" i="15" s="1"/>
  <c r="AN110" i="15" s="1"/>
  <c r="AO110" i="15" s="1"/>
  <c r="AP110" i="15" s="1"/>
  <c r="AQ110" i="15" s="1"/>
  <c r="AR110" i="15" s="1"/>
  <c r="AS110" i="15" s="1"/>
  <c r="AT110" i="15" s="1"/>
  <c r="AU110" i="15" s="1"/>
  <c r="AV110" i="15" s="1"/>
  <c r="AW110" i="15" s="1"/>
  <c r="AX110" i="15" s="1"/>
  <c r="AY110" i="15" s="1"/>
  <c r="AZ110" i="15" s="1"/>
  <c r="BA110" i="15" s="1"/>
  <c r="BB110" i="15" s="1"/>
  <c r="BC110" i="15" s="1"/>
  <c r="BD110" i="15" s="1"/>
  <c r="BE110" i="15" s="1"/>
  <c r="BF110" i="15" s="1"/>
  <c r="BG110" i="15" s="1"/>
  <c r="BH110" i="15" s="1"/>
  <c r="BI110" i="15" s="1"/>
  <c r="BK146" i="15"/>
  <c r="O229" i="15"/>
  <c r="P229" i="15" s="1"/>
  <c r="Q229" i="15" s="1"/>
  <c r="R229" i="15" s="1"/>
  <c r="S229" i="15" s="1"/>
  <c r="T229" i="15" s="1"/>
  <c r="U229" i="15" s="1"/>
  <c r="V229" i="15" s="1"/>
  <c r="W229" i="15" s="1"/>
  <c r="X229" i="15" s="1"/>
  <c r="Y229" i="15" s="1"/>
  <c r="Z229" i="15" s="1"/>
  <c r="AA229" i="15" s="1"/>
  <c r="AB229" i="15" s="1"/>
  <c r="AC229" i="15" s="1"/>
  <c r="AD229" i="15" s="1"/>
  <c r="AE229" i="15" s="1"/>
  <c r="AF229" i="15" s="1"/>
  <c r="AG229" i="15" s="1"/>
  <c r="AH229" i="15" s="1"/>
  <c r="AI229" i="15" s="1"/>
  <c r="AJ229" i="15" s="1"/>
  <c r="AK229" i="15" s="1"/>
  <c r="AL229" i="15" s="1"/>
  <c r="AM229" i="15" s="1"/>
  <c r="AN229" i="15" s="1"/>
  <c r="AO229" i="15" s="1"/>
  <c r="AP229" i="15" s="1"/>
  <c r="AQ229" i="15" s="1"/>
  <c r="AR229" i="15" s="1"/>
  <c r="AS229" i="15" s="1"/>
  <c r="AT229" i="15" s="1"/>
  <c r="AU229" i="15" s="1"/>
  <c r="AV229" i="15" s="1"/>
  <c r="AW229" i="15" s="1"/>
  <c r="AX229" i="15" s="1"/>
  <c r="AY229" i="15" s="1"/>
  <c r="AZ229" i="15" s="1"/>
  <c r="BA229" i="15" s="1"/>
  <c r="BB229" i="15" s="1"/>
  <c r="BC229" i="15" s="1"/>
  <c r="BD229" i="15" s="1"/>
  <c r="BE229" i="15" s="1"/>
  <c r="BF229" i="15" s="1"/>
  <c r="BG229" i="15" s="1"/>
  <c r="BH229" i="15" s="1"/>
  <c r="BI229" i="15" s="1"/>
  <c r="BJ289" i="15"/>
  <c r="N298" i="15"/>
  <c r="BJ328" i="15"/>
  <c r="O336" i="15"/>
  <c r="P336" i="15" s="1"/>
  <c r="Q336" i="15" s="1"/>
  <c r="O346" i="15"/>
  <c r="P346" i="15" s="1"/>
  <c r="Q346" i="15" s="1"/>
  <c r="R346" i="15" s="1"/>
  <c r="S346" i="15" s="1"/>
  <c r="T346" i="15" s="1"/>
  <c r="U346" i="15" s="1"/>
  <c r="V346" i="15" s="1"/>
  <c r="W346" i="15" s="1"/>
  <c r="X346" i="15" s="1"/>
  <c r="Y346" i="15" s="1"/>
  <c r="Z346" i="15" s="1"/>
  <c r="AA346" i="15" s="1"/>
  <c r="AB346" i="15" s="1"/>
  <c r="AC346" i="15" s="1"/>
  <c r="AD346" i="15" s="1"/>
  <c r="AE346" i="15" s="1"/>
  <c r="AF346" i="15" s="1"/>
  <c r="AG346" i="15" s="1"/>
  <c r="AH346" i="15" s="1"/>
  <c r="AI346" i="15" s="1"/>
  <c r="AJ346" i="15" s="1"/>
  <c r="AK346" i="15" s="1"/>
  <c r="AL346" i="15" s="1"/>
  <c r="AM346" i="15" s="1"/>
  <c r="AN346" i="15" s="1"/>
  <c r="AO346" i="15" s="1"/>
  <c r="AP346" i="15" s="1"/>
  <c r="AQ346" i="15" s="1"/>
  <c r="AR346" i="15" s="1"/>
  <c r="AS346" i="15" s="1"/>
  <c r="AT346" i="15" s="1"/>
  <c r="AU346" i="15" s="1"/>
  <c r="AV346" i="15" s="1"/>
  <c r="AW346" i="15" s="1"/>
  <c r="AX346" i="15" s="1"/>
  <c r="AY346" i="15" s="1"/>
  <c r="AZ346" i="15" s="1"/>
  <c r="BA346" i="15" s="1"/>
  <c r="BB346" i="15" s="1"/>
  <c r="BC346" i="15" s="1"/>
  <c r="BD346" i="15" s="1"/>
  <c r="BE346" i="15" s="1"/>
  <c r="BF346" i="15" s="1"/>
  <c r="BG346" i="15" s="1"/>
  <c r="BH346" i="15" s="1"/>
  <c r="BI346" i="15" s="1"/>
  <c r="BK94" i="15"/>
  <c r="BK159" i="15"/>
  <c r="O214" i="15"/>
  <c r="P214" i="15" s="1"/>
  <c r="Q214" i="15" s="1"/>
  <c r="R214" i="15" s="1"/>
  <c r="S214" i="15" s="1"/>
  <c r="T214" i="15" s="1"/>
  <c r="U214" i="15" s="1"/>
  <c r="V214" i="15" s="1"/>
  <c r="W214" i="15" s="1"/>
  <c r="X214" i="15" s="1"/>
  <c r="Y214" i="15" s="1"/>
  <c r="Z214" i="15" s="1"/>
  <c r="AA214" i="15" s="1"/>
  <c r="AB214" i="15" s="1"/>
  <c r="AC214" i="15" s="1"/>
  <c r="AD214" i="15" s="1"/>
  <c r="AE214" i="15" s="1"/>
  <c r="AF214" i="15" s="1"/>
  <c r="AG214" i="15" s="1"/>
  <c r="AH214" i="15" s="1"/>
  <c r="AI214" i="15" s="1"/>
  <c r="AJ214" i="15" s="1"/>
  <c r="AK214" i="15" s="1"/>
  <c r="AL214" i="15" s="1"/>
  <c r="AM214" i="15" s="1"/>
  <c r="AN214" i="15" s="1"/>
  <c r="AO214" i="15" s="1"/>
  <c r="AP214" i="15" s="1"/>
  <c r="AQ214" i="15" s="1"/>
  <c r="AR214" i="15" s="1"/>
  <c r="AS214" i="15" s="1"/>
  <c r="AT214" i="15" s="1"/>
  <c r="AU214" i="15" s="1"/>
  <c r="AV214" i="15" s="1"/>
  <c r="AW214" i="15" s="1"/>
  <c r="AX214" i="15" s="1"/>
  <c r="AY214" i="15" s="1"/>
  <c r="AZ214" i="15" s="1"/>
  <c r="BA214" i="15" s="1"/>
  <c r="BB214" i="15" s="1"/>
  <c r="BC214" i="15" s="1"/>
  <c r="BD214" i="15" s="1"/>
  <c r="BE214" i="15" s="1"/>
  <c r="BF214" i="15" s="1"/>
  <c r="BG214" i="15" s="1"/>
  <c r="BH214" i="15" s="1"/>
  <c r="BI214" i="15" s="1"/>
  <c r="O323" i="15"/>
  <c r="BJ380" i="15"/>
  <c r="O37" i="15"/>
  <c r="O39" i="15" s="1"/>
  <c r="O47" i="15"/>
  <c r="P47" i="15" s="1"/>
  <c r="BJ68" i="15"/>
  <c r="BL68" i="15" s="1"/>
  <c r="F90" i="10" s="1"/>
  <c r="N77" i="15"/>
  <c r="BJ94" i="15"/>
  <c r="N116" i="15"/>
  <c r="O136" i="15"/>
  <c r="P136" i="15" s="1"/>
  <c r="Q136" i="15" s="1"/>
  <c r="R136" i="15" s="1"/>
  <c r="S136" i="15" s="1"/>
  <c r="T136" i="15" s="1"/>
  <c r="U136" i="15" s="1"/>
  <c r="V136" i="15" s="1"/>
  <c r="W136" i="15" s="1"/>
  <c r="X136" i="15" s="1"/>
  <c r="Y136" i="15" s="1"/>
  <c r="Z136" i="15" s="1"/>
  <c r="AA136" i="15" s="1"/>
  <c r="AB136" i="15" s="1"/>
  <c r="AC136" i="15" s="1"/>
  <c r="AD136" i="15" s="1"/>
  <c r="AE136" i="15" s="1"/>
  <c r="AF136" i="15" s="1"/>
  <c r="AG136" i="15" s="1"/>
  <c r="AH136" i="15" s="1"/>
  <c r="AI136" i="15" s="1"/>
  <c r="AJ136" i="15" s="1"/>
  <c r="AK136" i="15" s="1"/>
  <c r="AL136" i="15" s="1"/>
  <c r="AM136" i="15" s="1"/>
  <c r="AN136" i="15" s="1"/>
  <c r="AO136" i="15" s="1"/>
  <c r="AP136" i="15" s="1"/>
  <c r="AQ136" i="15" s="1"/>
  <c r="AR136" i="15" s="1"/>
  <c r="AS136" i="15" s="1"/>
  <c r="AT136" i="15" s="1"/>
  <c r="AU136" i="15" s="1"/>
  <c r="AV136" i="15" s="1"/>
  <c r="AW136" i="15" s="1"/>
  <c r="AX136" i="15" s="1"/>
  <c r="AY136" i="15" s="1"/>
  <c r="AZ136" i="15" s="1"/>
  <c r="BA136" i="15" s="1"/>
  <c r="BB136" i="15" s="1"/>
  <c r="BC136" i="15" s="1"/>
  <c r="BD136" i="15" s="1"/>
  <c r="BE136" i="15" s="1"/>
  <c r="BF136" i="15" s="1"/>
  <c r="BG136" i="15" s="1"/>
  <c r="BH136" i="15" s="1"/>
  <c r="BI136" i="15" s="1"/>
  <c r="O138" i="15"/>
  <c r="P138" i="15" s="1"/>
  <c r="Q138" i="15" s="1"/>
  <c r="R138" i="15" s="1"/>
  <c r="S138" i="15" s="1"/>
  <c r="T138" i="15" s="1"/>
  <c r="U138" i="15" s="1"/>
  <c r="V138" i="15" s="1"/>
  <c r="W138" i="15" s="1"/>
  <c r="X138" i="15" s="1"/>
  <c r="Y138" i="15" s="1"/>
  <c r="Z138" i="15" s="1"/>
  <c r="AA138" i="15" s="1"/>
  <c r="AB138" i="15" s="1"/>
  <c r="AC138" i="15" s="1"/>
  <c r="AD138" i="15" s="1"/>
  <c r="AE138" i="15" s="1"/>
  <c r="AF138" i="15" s="1"/>
  <c r="AG138" i="15" s="1"/>
  <c r="AH138" i="15" s="1"/>
  <c r="AI138" i="15" s="1"/>
  <c r="AJ138" i="15" s="1"/>
  <c r="AK138" i="15" s="1"/>
  <c r="AL138" i="15" s="1"/>
  <c r="AM138" i="15" s="1"/>
  <c r="AN138" i="15" s="1"/>
  <c r="AO138" i="15" s="1"/>
  <c r="AP138" i="15" s="1"/>
  <c r="AQ138" i="15" s="1"/>
  <c r="AR138" i="15" s="1"/>
  <c r="AS138" i="15" s="1"/>
  <c r="AT138" i="15" s="1"/>
  <c r="AU138" i="15" s="1"/>
  <c r="AV138" i="15" s="1"/>
  <c r="AW138" i="15" s="1"/>
  <c r="AX138" i="15" s="1"/>
  <c r="AY138" i="15" s="1"/>
  <c r="AZ138" i="15" s="1"/>
  <c r="BA138" i="15" s="1"/>
  <c r="BB138" i="15" s="1"/>
  <c r="BC138" i="15" s="1"/>
  <c r="BD138" i="15" s="1"/>
  <c r="BE138" i="15" s="1"/>
  <c r="BF138" i="15" s="1"/>
  <c r="BG138" i="15" s="1"/>
  <c r="BH138" i="15" s="1"/>
  <c r="BI138" i="15" s="1"/>
  <c r="O141" i="15"/>
  <c r="O143" i="15" s="1"/>
  <c r="O177" i="15"/>
  <c r="P177" i="15" s="1"/>
  <c r="Q177" i="15" s="1"/>
  <c r="R177" i="15" s="1"/>
  <c r="S177" i="15" s="1"/>
  <c r="T177" i="15" s="1"/>
  <c r="U177" i="15" s="1"/>
  <c r="V177" i="15" s="1"/>
  <c r="W177" i="15" s="1"/>
  <c r="X177" i="15" s="1"/>
  <c r="Y177" i="15" s="1"/>
  <c r="Z177" i="15" s="1"/>
  <c r="AA177" i="15" s="1"/>
  <c r="AB177" i="15" s="1"/>
  <c r="AC177" i="15" s="1"/>
  <c r="AD177" i="15" s="1"/>
  <c r="AE177" i="15" s="1"/>
  <c r="AF177" i="15" s="1"/>
  <c r="AG177" i="15" s="1"/>
  <c r="AH177" i="15" s="1"/>
  <c r="AI177" i="15" s="1"/>
  <c r="AJ177" i="15" s="1"/>
  <c r="AK177" i="15" s="1"/>
  <c r="AL177" i="15" s="1"/>
  <c r="AM177" i="15" s="1"/>
  <c r="AN177" i="15" s="1"/>
  <c r="AO177" i="15" s="1"/>
  <c r="AP177" i="15" s="1"/>
  <c r="AQ177" i="15" s="1"/>
  <c r="AR177" i="15" s="1"/>
  <c r="AS177" i="15" s="1"/>
  <c r="AT177" i="15" s="1"/>
  <c r="AU177" i="15" s="1"/>
  <c r="AV177" i="15" s="1"/>
  <c r="AW177" i="15" s="1"/>
  <c r="AX177" i="15" s="1"/>
  <c r="AY177" i="15" s="1"/>
  <c r="AZ177" i="15" s="1"/>
  <c r="BA177" i="15" s="1"/>
  <c r="BB177" i="15" s="1"/>
  <c r="BC177" i="15" s="1"/>
  <c r="BD177" i="15" s="1"/>
  <c r="BE177" i="15" s="1"/>
  <c r="BF177" i="15" s="1"/>
  <c r="BG177" i="15" s="1"/>
  <c r="BH177" i="15" s="1"/>
  <c r="BI177" i="15" s="1"/>
  <c r="BJ237" i="15"/>
  <c r="O253" i="15"/>
  <c r="P253" i="15" s="1"/>
  <c r="Q253" i="15" s="1"/>
  <c r="R253" i="15" s="1"/>
  <c r="S253" i="15" s="1"/>
  <c r="T253" i="15" s="1"/>
  <c r="U253" i="15" s="1"/>
  <c r="V253" i="15" s="1"/>
  <c r="W253" i="15" s="1"/>
  <c r="X253" i="15" s="1"/>
  <c r="Y253" i="15" s="1"/>
  <c r="Z253" i="15" s="1"/>
  <c r="AA253" i="15" s="1"/>
  <c r="AB253" i="15" s="1"/>
  <c r="AC253" i="15" s="1"/>
  <c r="AD253" i="15" s="1"/>
  <c r="AE253" i="15" s="1"/>
  <c r="AF253" i="15" s="1"/>
  <c r="AG253" i="15" s="1"/>
  <c r="AH253" i="15" s="1"/>
  <c r="AI253" i="15" s="1"/>
  <c r="AJ253" i="15" s="1"/>
  <c r="AK253" i="15" s="1"/>
  <c r="AL253" i="15" s="1"/>
  <c r="AM253" i="15" s="1"/>
  <c r="AN253" i="15" s="1"/>
  <c r="AO253" i="15" s="1"/>
  <c r="AP253" i="15" s="1"/>
  <c r="AQ253" i="15" s="1"/>
  <c r="AR253" i="15" s="1"/>
  <c r="AS253" i="15" s="1"/>
  <c r="AT253" i="15" s="1"/>
  <c r="AU253" i="15" s="1"/>
  <c r="AV253" i="15" s="1"/>
  <c r="AW253" i="15" s="1"/>
  <c r="AX253" i="15" s="1"/>
  <c r="AY253" i="15" s="1"/>
  <c r="AZ253" i="15" s="1"/>
  <c r="BA253" i="15" s="1"/>
  <c r="BB253" i="15" s="1"/>
  <c r="BC253" i="15" s="1"/>
  <c r="BD253" i="15" s="1"/>
  <c r="BE253" i="15" s="1"/>
  <c r="BF253" i="15" s="1"/>
  <c r="BG253" i="15" s="1"/>
  <c r="BH253" i="15" s="1"/>
  <c r="BI253" i="15" s="1"/>
  <c r="O258" i="15"/>
  <c r="O260" i="15" s="1"/>
  <c r="BJ263" i="15"/>
  <c r="BK302" i="15"/>
  <c r="BK315" i="15"/>
  <c r="O375" i="15"/>
  <c r="O377" i="15" s="1"/>
  <c r="BK380" i="15"/>
  <c r="O71" i="15"/>
  <c r="P71" i="15" s="1"/>
  <c r="Q71" i="15" s="1"/>
  <c r="R71" i="15" s="1"/>
  <c r="S71" i="15" s="1"/>
  <c r="T71" i="15" s="1"/>
  <c r="U71" i="15" s="1"/>
  <c r="V71" i="15" s="1"/>
  <c r="W71" i="15" s="1"/>
  <c r="X71" i="15" s="1"/>
  <c r="Y71" i="15" s="1"/>
  <c r="Z71" i="15" s="1"/>
  <c r="AA71" i="15" s="1"/>
  <c r="AB71" i="15" s="1"/>
  <c r="AC71" i="15" s="1"/>
  <c r="AD71" i="15" s="1"/>
  <c r="AE71" i="15" s="1"/>
  <c r="AF71" i="15" s="1"/>
  <c r="AG71" i="15" s="1"/>
  <c r="AH71" i="15" s="1"/>
  <c r="AI71" i="15" s="1"/>
  <c r="AJ71" i="15" s="1"/>
  <c r="AK71" i="15" s="1"/>
  <c r="AL71" i="15" s="1"/>
  <c r="AM71" i="15" s="1"/>
  <c r="AN71" i="15" s="1"/>
  <c r="AO71" i="15" s="1"/>
  <c r="AP71" i="15" s="1"/>
  <c r="AQ71" i="15" s="1"/>
  <c r="AR71" i="15" s="1"/>
  <c r="AS71" i="15" s="1"/>
  <c r="AT71" i="15" s="1"/>
  <c r="AU71" i="15" s="1"/>
  <c r="AV71" i="15" s="1"/>
  <c r="AW71" i="15" s="1"/>
  <c r="AX71" i="15" s="1"/>
  <c r="AY71" i="15" s="1"/>
  <c r="AZ71" i="15" s="1"/>
  <c r="BA71" i="15" s="1"/>
  <c r="BB71" i="15" s="1"/>
  <c r="BC71" i="15" s="1"/>
  <c r="BD71" i="15" s="1"/>
  <c r="BE71" i="15" s="1"/>
  <c r="BF71" i="15" s="1"/>
  <c r="BG71" i="15" s="1"/>
  <c r="BH71" i="15" s="1"/>
  <c r="BI71" i="15" s="1"/>
  <c r="BJ107" i="15"/>
  <c r="BK120" i="15"/>
  <c r="BJ354" i="15"/>
  <c r="O362" i="15"/>
  <c r="P362" i="15" s="1"/>
  <c r="P364" i="15" s="1"/>
  <c r="BK107" i="15"/>
  <c r="BK172" i="15"/>
  <c r="BK185" i="15"/>
  <c r="BK211" i="15"/>
  <c r="BK237" i="15"/>
  <c r="BJ315" i="15"/>
  <c r="O396" i="15"/>
  <c r="P219" i="15"/>
  <c r="O222" i="15"/>
  <c r="O220" i="15" s="1"/>
  <c r="O221" i="15"/>
  <c r="P271" i="15"/>
  <c r="O274" i="15"/>
  <c r="O272" i="15" s="1"/>
  <c r="O273" i="15"/>
  <c r="N233" i="15"/>
  <c r="N234" i="15"/>
  <c r="N220" i="15"/>
  <c r="N221" i="15"/>
  <c r="Q245" i="15"/>
  <c r="N272" i="15"/>
  <c r="N273" i="15"/>
  <c r="O292" i="15"/>
  <c r="P292" i="15" s="1"/>
  <c r="Q292" i="15" s="1"/>
  <c r="R292" i="15" s="1"/>
  <c r="S292" i="15" s="1"/>
  <c r="T292" i="15" s="1"/>
  <c r="U292" i="15" s="1"/>
  <c r="V292" i="15" s="1"/>
  <c r="W292" i="15" s="1"/>
  <c r="X292" i="15" s="1"/>
  <c r="Y292" i="15" s="1"/>
  <c r="Z292" i="15" s="1"/>
  <c r="AA292" i="15" s="1"/>
  <c r="AB292" i="15" s="1"/>
  <c r="AC292" i="15" s="1"/>
  <c r="AD292" i="15" s="1"/>
  <c r="AE292" i="15" s="1"/>
  <c r="AF292" i="15" s="1"/>
  <c r="AG292" i="15" s="1"/>
  <c r="AH292" i="15" s="1"/>
  <c r="AI292" i="15" s="1"/>
  <c r="AJ292" i="15" s="1"/>
  <c r="AK292" i="15" s="1"/>
  <c r="AL292" i="15" s="1"/>
  <c r="AM292" i="15" s="1"/>
  <c r="AN292" i="15" s="1"/>
  <c r="AO292" i="15" s="1"/>
  <c r="AP292" i="15" s="1"/>
  <c r="AQ292" i="15" s="1"/>
  <c r="AR292" i="15" s="1"/>
  <c r="AS292" i="15" s="1"/>
  <c r="AT292" i="15" s="1"/>
  <c r="AU292" i="15" s="1"/>
  <c r="AV292" i="15" s="1"/>
  <c r="AW292" i="15" s="1"/>
  <c r="AX292" i="15" s="1"/>
  <c r="AY292" i="15" s="1"/>
  <c r="AZ292" i="15" s="1"/>
  <c r="BA292" i="15" s="1"/>
  <c r="BB292" i="15" s="1"/>
  <c r="BC292" i="15" s="1"/>
  <c r="BD292" i="15" s="1"/>
  <c r="BE292" i="15" s="1"/>
  <c r="BF292" i="15" s="1"/>
  <c r="BG292" i="15" s="1"/>
  <c r="BH292" i="15" s="1"/>
  <c r="BI292" i="15" s="1"/>
  <c r="O227" i="15"/>
  <c r="P227" i="15" s="1"/>
  <c r="Q227" i="15" s="1"/>
  <c r="R227" i="15" s="1"/>
  <c r="S227" i="15" s="1"/>
  <c r="T227" i="15" s="1"/>
  <c r="U227" i="15" s="1"/>
  <c r="V227" i="15" s="1"/>
  <c r="W227" i="15" s="1"/>
  <c r="X227" i="15" s="1"/>
  <c r="Y227" i="15" s="1"/>
  <c r="Z227" i="15" s="1"/>
  <c r="AA227" i="15" s="1"/>
  <c r="AB227" i="15" s="1"/>
  <c r="AC227" i="15" s="1"/>
  <c r="AD227" i="15" s="1"/>
  <c r="AE227" i="15" s="1"/>
  <c r="AF227" i="15" s="1"/>
  <c r="AG227" i="15" s="1"/>
  <c r="AH227" i="15" s="1"/>
  <c r="AI227" i="15" s="1"/>
  <c r="AJ227" i="15" s="1"/>
  <c r="AK227" i="15" s="1"/>
  <c r="AL227" i="15" s="1"/>
  <c r="AM227" i="15" s="1"/>
  <c r="AN227" i="15" s="1"/>
  <c r="AO227" i="15" s="1"/>
  <c r="AP227" i="15" s="1"/>
  <c r="AQ227" i="15" s="1"/>
  <c r="AR227" i="15" s="1"/>
  <c r="AS227" i="15" s="1"/>
  <c r="AT227" i="15" s="1"/>
  <c r="AU227" i="15" s="1"/>
  <c r="AV227" i="15" s="1"/>
  <c r="AW227" i="15" s="1"/>
  <c r="AX227" i="15" s="1"/>
  <c r="AY227" i="15" s="1"/>
  <c r="AZ227" i="15" s="1"/>
  <c r="BA227" i="15" s="1"/>
  <c r="BB227" i="15" s="1"/>
  <c r="BC227" i="15" s="1"/>
  <c r="BD227" i="15" s="1"/>
  <c r="BE227" i="15" s="1"/>
  <c r="BF227" i="15" s="1"/>
  <c r="BG227" i="15" s="1"/>
  <c r="BH227" i="15" s="1"/>
  <c r="BI227" i="15" s="1"/>
  <c r="BJ250" i="15"/>
  <c r="BL250" i="15" s="1"/>
  <c r="BK263" i="15"/>
  <c r="O279" i="15"/>
  <c r="P279" i="15" s="1"/>
  <c r="Q279" i="15" s="1"/>
  <c r="R279" i="15" s="1"/>
  <c r="S279" i="15" s="1"/>
  <c r="T279" i="15" s="1"/>
  <c r="U279" i="15" s="1"/>
  <c r="V279" i="15" s="1"/>
  <c r="W279" i="15" s="1"/>
  <c r="X279" i="15" s="1"/>
  <c r="Y279" i="15" s="1"/>
  <c r="Z279" i="15" s="1"/>
  <c r="AA279" i="15" s="1"/>
  <c r="AB279" i="15" s="1"/>
  <c r="AC279" i="15" s="1"/>
  <c r="AD279" i="15" s="1"/>
  <c r="AE279" i="15" s="1"/>
  <c r="AF279" i="15" s="1"/>
  <c r="AG279" i="15" s="1"/>
  <c r="AH279" i="15" s="1"/>
  <c r="AI279" i="15" s="1"/>
  <c r="AJ279" i="15" s="1"/>
  <c r="AK279" i="15" s="1"/>
  <c r="AL279" i="15" s="1"/>
  <c r="AM279" i="15" s="1"/>
  <c r="AN279" i="15" s="1"/>
  <c r="AO279" i="15" s="1"/>
  <c r="AP279" i="15" s="1"/>
  <c r="AQ279" i="15" s="1"/>
  <c r="AR279" i="15" s="1"/>
  <c r="AS279" i="15" s="1"/>
  <c r="AT279" i="15" s="1"/>
  <c r="AU279" i="15" s="1"/>
  <c r="AV279" i="15" s="1"/>
  <c r="AW279" i="15" s="1"/>
  <c r="AX279" i="15" s="1"/>
  <c r="AY279" i="15" s="1"/>
  <c r="AZ279" i="15" s="1"/>
  <c r="BA279" i="15" s="1"/>
  <c r="BB279" i="15" s="1"/>
  <c r="BC279" i="15" s="1"/>
  <c r="BD279" i="15" s="1"/>
  <c r="BE279" i="15" s="1"/>
  <c r="BF279" i="15" s="1"/>
  <c r="BG279" i="15" s="1"/>
  <c r="BH279" i="15" s="1"/>
  <c r="BI279" i="15" s="1"/>
  <c r="P232" i="15"/>
  <c r="O235" i="15"/>
  <c r="O233" i="15" s="1"/>
  <c r="O234" i="15"/>
  <c r="P247" i="15"/>
  <c r="BJ224" i="15"/>
  <c r="BK224" i="15"/>
  <c r="O248" i="15"/>
  <c r="P248" i="15" s="1"/>
  <c r="P246" i="15" s="1"/>
  <c r="O247" i="15"/>
  <c r="O266" i="15"/>
  <c r="P266" i="15" s="1"/>
  <c r="Q266" i="15" s="1"/>
  <c r="R266" i="15" s="1"/>
  <c r="S266" i="15" s="1"/>
  <c r="T266" i="15" s="1"/>
  <c r="U266" i="15" s="1"/>
  <c r="V266" i="15" s="1"/>
  <c r="W266" i="15" s="1"/>
  <c r="X266" i="15" s="1"/>
  <c r="Y266" i="15" s="1"/>
  <c r="Z266" i="15" s="1"/>
  <c r="AA266" i="15" s="1"/>
  <c r="AB266" i="15" s="1"/>
  <c r="AC266" i="15" s="1"/>
  <c r="AD266" i="15" s="1"/>
  <c r="AE266" i="15" s="1"/>
  <c r="AF266" i="15" s="1"/>
  <c r="AG266" i="15" s="1"/>
  <c r="AH266" i="15" s="1"/>
  <c r="AI266" i="15" s="1"/>
  <c r="AJ266" i="15" s="1"/>
  <c r="AK266" i="15" s="1"/>
  <c r="AL266" i="15" s="1"/>
  <c r="AM266" i="15" s="1"/>
  <c r="AN266" i="15" s="1"/>
  <c r="AO266" i="15" s="1"/>
  <c r="AP266" i="15" s="1"/>
  <c r="AQ266" i="15" s="1"/>
  <c r="AR266" i="15" s="1"/>
  <c r="AS266" i="15" s="1"/>
  <c r="AT266" i="15" s="1"/>
  <c r="AU266" i="15" s="1"/>
  <c r="AV266" i="15" s="1"/>
  <c r="AW266" i="15" s="1"/>
  <c r="AX266" i="15" s="1"/>
  <c r="AY266" i="15" s="1"/>
  <c r="AZ266" i="15" s="1"/>
  <c r="BA266" i="15" s="1"/>
  <c r="BB266" i="15" s="1"/>
  <c r="BC266" i="15" s="1"/>
  <c r="BD266" i="15" s="1"/>
  <c r="BE266" i="15" s="1"/>
  <c r="BF266" i="15" s="1"/>
  <c r="BG266" i="15" s="1"/>
  <c r="BH266" i="15" s="1"/>
  <c r="BI266" i="15" s="1"/>
  <c r="BJ276" i="15"/>
  <c r="BK276" i="15"/>
  <c r="BJ302" i="15"/>
  <c r="O305" i="15"/>
  <c r="P305" i="15" s="1"/>
  <c r="Q305" i="15" s="1"/>
  <c r="R305" i="15" s="1"/>
  <c r="S305" i="15" s="1"/>
  <c r="T305" i="15" s="1"/>
  <c r="U305" i="15" s="1"/>
  <c r="V305" i="15" s="1"/>
  <c r="W305" i="15" s="1"/>
  <c r="X305" i="15" s="1"/>
  <c r="Y305" i="15" s="1"/>
  <c r="Z305" i="15" s="1"/>
  <c r="AA305" i="15" s="1"/>
  <c r="AB305" i="15" s="1"/>
  <c r="AC305" i="15" s="1"/>
  <c r="AD305" i="15" s="1"/>
  <c r="AE305" i="15" s="1"/>
  <c r="AF305" i="15" s="1"/>
  <c r="AG305" i="15" s="1"/>
  <c r="AH305" i="15" s="1"/>
  <c r="AI305" i="15" s="1"/>
  <c r="AJ305" i="15" s="1"/>
  <c r="AK305" i="15" s="1"/>
  <c r="AL305" i="15" s="1"/>
  <c r="AM305" i="15" s="1"/>
  <c r="AN305" i="15" s="1"/>
  <c r="AO305" i="15" s="1"/>
  <c r="AP305" i="15" s="1"/>
  <c r="AQ305" i="15" s="1"/>
  <c r="AR305" i="15" s="1"/>
  <c r="AS305" i="15" s="1"/>
  <c r="AT305" i="15" s="1"/>
  <c r="AU305" i="15" s="1"/>
  <c r="AV305" i="15" s="1"/>
  <c r="AW305" i="15" s="1"/>
  <c r="AX305" i="15" s="1"/>
  <c r="AY305" i="15" s="1"/>
  <c r="AZ305" i="15" s="1"/>
  <c r="BA305" i="15" s="1"/>
  <c r="BB305" i="15" s="1"/>
  <c r="BC305" i="15" s="1"/>
  <c r="BD305" i="15" s="1"/>
  <c r="BE305" i="15" s="1"/>
  <c r="BF305" i="15" s="1"/>
  <c r="BG305" i="15" s="1"/>
  <c r="BH305" i="15" s="1"/>
  <c r="BI305" i="15" s="1"/>
  <c r="N246" i="15"/>
  <c r="N247" i="15"/>
  <c r="P284" i="15"/>
  <c r="O287" i="15"/>
  <c r="O285" i="15" s="1"/>
  <c r="O286" i="15"/>
  <c r="N285" i="15"/>
  <c r="N286" i="15"/>
  <c r="N259" i="15"/>
  <c r="BJ341" i="15"/>
  <c r="BK289" i="15"/>
  <c r="N331" i="15"/>
  <c r="O331" i="15" s="1"/>
  <c r="P331" i="15" s="1"/>
  <c r="Q331" i="15" s="1"/>
  <c r="R331" i="15" s="1"/>
  <c r="S331" i="15" s="1"/>
  <c r="T331" i="15" s="1"/>
  <c r="U331" i="15" s="1"/>
  <c r="V331" i="15" s="1"/>
  <c r="W331" i="15" s="1"/>
  <c r="X331" i="15" s="1"/>
  <c r="Y331" i="15" s="1"/>
  <c r="Z331" i="15" s="1"/>
  <c r="AA331" i="15" s="1"/>
  <c r="AB331" i="15" s="1"/>
  <c r="AC331" i="15" s="1"/>
  <c r="AD331" i="15" s="1"/>
  <c r="AE331" i="15" s="1"/>
  <c r="AF331" i="15" s="1"/>
  <c r="AG331" i="15" s="1"/>
  <c r="AH331" i="15" s="1"/>
  <c r="AI331" i="15" s="1"/>
  <c r="AJ331" i="15" s="1"/>
  <c r="AK331" i="15" s="1"/>
  <c r="AL331" i="15" s="1"/>
  <c r="AM331" i="15" s="1"/>
  <c r="AN331" i="15" s="1"/>
  <c r="AO331" i="15" s="1"/>
  <c r="AP331" i="15" s="1"/>
  <c r="AQ331" i="15" s="1"/>
  <c r="AR331" i="15" s="1"/>
  <c r="AS331" i="15" s="1"/>
  <c r="AT331" i="15" s="1"/>
  <c r="AU331" i="15" s="1"/>
  <c r="AV331" i="15" s="1"/>
  <c r="AW331" i="15" s="1"/>
  <c r="AX331" i="15" s="1"/>
  <c r="AY331" i="15" s="1"/>
  <c r="AZ331" i="15" s="1"/>
  <c r="BA331" i="15" s="1"/>
  <c r="BB331" i="15" s="1"/>
  <c r="BC331" i="15" s="1"/>
  <c r="BD331" i="15" s="1"/>
  <c r="BE331" i="15" s="1"/>
  <c r="BF331" i="15" s="1"/>
  <c r="BG331" i="15" s="1"/>
  <c r="BH331" i="15" s="1"/>
  <c r="BI331" i="15" s="1"/>
  <c r="O310" i="15"/>
  <c r="N312" i="15"/>
  <c r="O320" i="15"/>
  <c r="P320" i="15" s="1"/>
  <c r="Q320" i="15" s="1"/>
  <c r="R320" i="15" s="1"/>
  <c r="S320" i="15" s="1"/>
  <c r="T320" i="15" s="1"/>
  <c r="U320" i="15" s="1"/>
  <c r="V320" i="15" s="1"/>
  <c r="W320" i="15" s="1"/>
  <c r="X320" i="15" s="1"/>
  <c r="Y320" i="15" s="1"/>
  <c r="Z320" i="15" s="1"/>
  <c r="AA320" i="15" s="1"/>
  <c r="AB320" i="15" s="1"/>
  <c r="AC320" i="15" s="1"/>
  <c r="AD320" i="15" s="1"/>
  <c r="AE320" i="15" s="1"/>
  <c r="AF320" i="15" s="1"/>
  <c r="AG320" i="15" s="1"/>
  <c r="AH320" i="15" s="1"/>
  <c r="AI320" i="15" s="1"/>
  <c r="AJ320" i="15" s="1"/>
  <c r="AK320" i="15" s="1"/>
  <c r="AL320" i="15" s="1"/>
  <c r="AM320" i="15" s="1"/>
  <c r="AN320" i="15" s="1"/>
  <c r="AO320" i="15" s="1"/>
  <c r="AP320" i="15" s="1"/>
  <c r="AQ320" i="15" s="1"/>
  <c r="AR320" i="15" s="1"/>
  <c r="AS320" i="15" s="1"/>
  <c r="AT320" i="15" s="1"/>
  <c r="AU320" i="15" s="1"/>
  <c r="AV320" i="15" s="1"/>
  <c r="AW320" i="15" s="1"/>
  <c r="AX320" i="15" s="1"/>
  <c r="AY320" i="15" s="1"/>
  <c r="AZ320" i="15" s="1"/>
  <c r="BA320" i="15" s="1"/>
  <c r="BB320" i="15" s="1"/>
  <c r="BC320" i="15" s="1"/>
  <c r="BD320" i="15" s="1"/>
  <c r="BE320" i="15" s="1"/>
  <c r="BF320" i="15" s="1"/>
  <c r="BG320" i="15" s="1"/>
  <c r="BH320" i="15" s="1"/>
  <c r="BI320" i="15" s="1"/>
  <c r="BK328" i="15"/>
  <c r="N333" i="15"/>
  <c r="O333" i="15" s="1"/>
  <c r="P333" i="15" s="1"/>
  <c r="Q333" i="15" s="1"/>
  <c r="R333" i="15" s="1"/>
  <c r="S333" i="15" s="1"/>
  <c r="T333" i="15" s="1"/>
  <c r="U333" i="15" s="1"/>
  <c r="V333" i="15" s="1"/>
  <c r="W333" i="15" s="1"/>
  <c r="X333" i="15" s="1"/>
  <c r="Y333" i="15" s="1"/>
  <c r="Z333" i="15" s="1"/>
  <c r="AA333" i="15" s="1"/>
  <c r="AB333" i="15" s="1"/>
  <c r="AC333" i="15" s="1"/>
  <c r="AD333" i="15" s="1"/>
  <c r="AE333" i="15" s="1"/>
  <c r="AF333" i="15" s="1"/>
  <c r="AG333" i="15" s="1"/>
  <c r="AH333" i="15" s="1"/>
  <c r="AI333" i="15" s="1"/>
  <c r="AJ333" i="15" s="1"/>
  <c r="AK333" i="15" s="1"/>
  <c r="AL333" i="15" s="1"/>
  <c r="AM333" i="15" s="1"/>
  <c r="AN333" i="15" s="1"/>
  <c r="AO333" i="15" s="1"/>
  <c r="AP333" i="15" s="1"/>
  <c r="AQ333" i="15" s="1"/>
  <c r="AR333" i="15" s="1"/>
  <c r="AS333" i="15" s="1"/>
  <c r="AT333" i="15" s="1"/>
  <c r="AU333" i="15" s="1"/>
  <c r="AV333" i="15" s="1"/>
  <c r="AW333" i="15" s="1"/>
  <c r="AX333" i="15" s="1"/>
  <c r="AY333" i="15" s="1"/>
  <c r="AZ333" i="15" s="1"/>
  <c r="BA333" i="15" s="1"/>
  <c r="BB333" i="15" s="1"/>
  <c r="BC333" i="15" s="1"/>
  <c r="BD333" i="15" s="1"/>
  <c r="BE333" i="15" s="1"/>
  <c r="BF333" i="15" s="1"/>
  <c r="BG333" i="15" s="1"/>
  <c r="BH333" i="15" s="1"/>
  <c r="BI333" i="15" s="1"/>
  <c r="O351" i="15"/>
  <c r="O352" i="15"/>
  <c r="O350" i="15" s="1"/>
  <c r="P349" i="15"/>
  <c r="N337" i="15"/>
  <c r="BK354" i="15"/>
  <c r="N359" i="15"/>
  <c r="O359" i="15" s="1"/>
  <c r="P359" i="15" s="1"/>
  <c r="Q359" i="15" s="1"/>
  <c r="R359" i="15" s="1"/>
  <c r="S359" i="15" s="1"/>
  <c r="T359" i="15" s="1"/>
  <c r="U359" i="15" s="1"/>
  <c r="V359" i="15" s="1"/>
  <c r="W359" i="15" s="1"/>
  <c r="X359" i="15" s="1"/>
  <c r="Y359" i="15" s="1"/>
  <c r="Z359" i="15" s="1"/>
  <c r="AA359" i="15" s="1"/>
  <c r="AB359" i="15" s="1"/>
  <c r="AC359" i="15" s="1"/>
  <c r="AD359" i="15" s="1"/>
  <c r="AE359" i="15" s="1"/>
  <c r="AF359" i="15" s="1"/>
  <c r="AG359" i="15" s="1"/>
  <c r="AH359" i="15" s="1"/>
  <c r="AI359" i="15" s="1"/>
  <c r="AJ359" i="15" s="1"/>
  <c r="AK359" i="15" s="1"/>
  <c r="AL359" i="15" s="1"/>
  <c r="AM359" i="15" s="1"/>
  <c r="AN359" i="15" s="1"/>
  <c r="AO359" i="15" s="1"/>
  <c r="AP359" i="15" s="1"/>
  <c r="AQ359" i="15" s="1"/>
  <c r="AR359" i="15" s="1"/>
  <c r="AS359" i="15" s="1"/>
  <c r="AT359" i="15" s="1"/>
  <c r="AU359" i="15" s="1"/>
  <c r="AV359" i="15" s="1"/>
  <c r="AW359" i="15" s="1"/>
  <c r="AX359" i="15" s="1"/>
  <c r="AY359" i="15" s="1"/>
  <c r="AZ359" i="15" s="1"/>
  <c r="BA359" i="15" s="1"/>
  <c r="BB359" i="15" s="1"/>
  <c r="BC359" i="15" s="1"/>
  <c r="BD359" i="15" s="1"/>
  <c r="BE359" i="15" s="1"/>
  <c r="BF359" i="15" s="1"/>
  <c r="BG359" i="15" s="1"/>
  <c r="BH359" i="15" s="1"/>
  <c r="BI359" i="15" s="1"/>
  <c r="BK341" i="15"/>
  <c r="N357" i="15"/>
  <c r="O357" i="15" s="1"/>
  <c r="P357" i="15" s="1"/>
  <c r="Q357" i="15" s="1"/>
  <c r="R357" i="15" s="1"/>
  <c r="S357" i="15" s="1"/>
  <c r="T357" i="15" s="1"/>
  <c r="U357" i="15" s="1"/>
  <c r="V357" i="15" s="1"/>
  <c r="W357" i="15" s="1"/>
  <c r="X357" i="15" s="1"/>
  <c r="Y357" i="15" s="1"/>
  <c r="Z357" i="15" s="1"/>
  <c r="AA357" i="15" s="1"/>
  <c r="AB357" i="15" s="1"/>
  <c r="AC357" i="15" s="1"/>
  <c r="AD357" i="15" s="1"/>
  <c r="AE357" i="15" s="1"/>
  <c r="AF357" i="15" s="1"/>
  <c r="AG357" i="15" s="1"/>
  <c r="AH357" i="15" s="1"/>
  <c r="AI357" i="15" s="1"/>
  <c r="AJ357" i="15" s="1"/>
  <c r="AK357" i="15" s="1"/>
  <c r="AL357" i="15" s="1"/>
  <c r="AM357" i="15" s="1"/>
  <c r="AN357" i="15" s="1"/>
  <c r="AO357" i="15" s="1"/>
  <c r="AP357" i="15" s="1"/>
  <c r="AQ357" i="15" s="1"/>
  <c r="AR357" i="15" s="1"/>
  <c r="AS357" i="15" s="1"/>
  <c r="AT357" i="15" s="1"/>
  <c r="AU357" i="15" s="1"/>
  <c r="AV357" i="15" s="1"/>
  <c r="AW357" i="15" s="1"/>
  <c r="AX357" i="15" s="1"/>
  <c r="AY357" i="15" s="1"/>
  <c r="AZ357" i="15" s="1"/>
  <c r="BA357" i="15" s="1"/>
  <c r="BB357" i="15" s="1"/>
  <c r="BC357" i="15" s="1"/>
  <c r="BD357" i="15" s="1"/>
  <c r="BE357" i="15" s="1"/>
  <c r="BF357" i="15" s="1"/>
  <c r="BG357" i="15" s="1"/>
  <c r="BH357" i="15" s="1"/>
  <c r="BI357" i="15" s="1"/>
  <c r="N324" i="15"/>
  <c r="N351" i="15"/>
  <c r="N350" i="15"/>
  <c r="N363" i="15"/>
  <c r="O370" i="15"/>
  <c r="P370" i="15" s="1"/>
  <c r="Q370" i="15" s="1"/>
  <c r="R370" i="15" s="1"/>
  <c r="S370" i="15" s="1"/>
  <c r="T370" i="15" s="1"/>
  <c r="U370" i="15" s="1"/>
  <c r="V370" i="15" s="1"/>
  <c r="W370" i="15" s="1"/>
  <c r="X370" i="15" s="1"/>
  <c r="Y370" i="15" s="1"/>
  <c r="Z370" i="15" s="1"/>
  <c r="AA370" i="15" s="1"/>
  <c r="AB370" i="15" s="1"/>
  <c r="AC370" i="15" s="1"/>
  <c r="AD370" i="15" s="1"/>
  <c r="AE370" i="15" s="1"/>
  <c r="AF370" i="15" s="1"/>
  <c r="AG370" i="15" s="1"/>
  <c r="AH370" i="15" s="1"/>
  <c r="AI370" i="15" s="1"/>
  <c r="AJ370" i="15" s="1"/>
  <c r="AK370" i="15" s="1"/>
  <c r="AL370" i="15" s="1"/>
  <c r="AM370" i="15" s="1"/>
  <c r="AN370" i="15" s="1"/>
  <c r="AO370" i="15" s="1"/>
  <c r="AP370" i="15" s="1"/>
  <c r="AQ370" i="15" s="1"/>
  <c r="AR370" i="15" s="1"/>
  <c r="AS370" i="15" s="1"/>
  <c r="AT370" i="15" s="1"/>
  <c r="AU370" i="15" s="1"/>
  <c r="AV370" i="15" s="1"/>
  <c r="AW370" i="15" s="1"/>
  <c r="AX370" i="15" s="1"/>
  <c r="AY370" i="15" s="1"/>
  <c r="AZ370" i="15" s="1"/>
  <c r="BA370" i="15" s="1"/>
  <c r="BB370" i="15" s="1"/>
  <c r="BC370" i="15" s="1"/>
  <c r="BD370" i="15" s="1"/>
  <c r="BE370" i="15" s="1"/>
  <c r="BF370" i="15" s="1"/>
  <c r="BG370" i="15" s="1"/>
  <c r="BH370" i="15" s="1"/>
  <c r="BI370" i="15" s="1"/>
  <c r="O383" i="15"/>
  <c r="P383" i="15" s="1"/>
  <c r="Q383" i="15" s="1"/>
  <c r="R383" i="15" s="1"/>
  <c r="S383" i="15" s="1"/>
  <c r="T383" i="15" s="1"/>
  <c r="U383" i="15" s="1"/>
  <c r="V383" i="15" s="1"/>
  <c r="W383" i="15" s="1"/>
  <c r="X383" i="15" s="1"/>
  <c r="Y383" i="15" s="1"/>
  <c r="Z383" i="15" s="1"/>
  <c r="AA383" i="15" s="1"/>
  <c r="AB383" i="15" s="1"/>
  <c r="AC383" i="15" s="1"/>
  <c r="AD383" i="15" s="1"/>
  <c r="AE383" i="15" s="1"/>
  <c r="AF383" i="15" s="1"/>
  <c r="AG383" i="15" s="1"/>
  <c r="AH383" i="15" s="1"/>
  <c r="AI383" i="15" s="1"/>
  <c r="AJ383" i="15" s="1"/>
  <c r="AK383" i="15" s="1"/>
  <c r="AL383" i="15" s="1"/>
  <c r="AM383" i="15" s="1"/>
  <c r="AN383" i="15" s="1"/>
  <c r="AO383" i="15" s="1"/>
  <c r="AP383" i="15" s="1"/>
  <c r="AQ383" i="15" s="1"/>
  <c r="AR383" i="15" s="1"/>
  <c r="AS383" i="15" s="1"/>
  <c r="AT383" i="15" s="1"/>
  <c r="AU383" i="15" s="1"/>
  <c r="AV383" i="15" s="1"/>
  <c r="AW383" i="15" s="1"/>
  <c r="AX383" i="15" s="1"/>
  <c r="AY383" i="15" s="1"/>
  <c r="AZ383" i="15" s="1"/>
  <c r="BA383" i="15" s="1"/>
  <c r="BB383" i="15" s="1"/>
  <c r="BC383" i="15" s="1"/>
  <c r="BD383" i="15" s="1"/>
  <c r="BE383" i="15" s="1"/>
  <c r="BF383" i="15" s="1"/>
  <c r="BG383" i="15" s="1"/>
  <c r="BH383" i="15" s="1"/>
  <c r="BI383" i="15" s="1"/>
  <c r="BK367" i="15"/>
  <c r="O372" i="15"/>
  <c r="P372" i="15" s="1"/>
  <c r="Q372" i="15" s="1"/>
  <c r="R372" i="15" s="1"/>
  <c r="S372" i="15" s="1"/>
  <c r="T372" i="15" s="1"/>
  <c r="U372" i="15" s="1"/>
  <c r="V372" i="15" s="1"/>
  <c r="W372" i="15" s="1"/>
  <c r="X372" i="15" s="1"/>
  <c r="Y372" i="15" s="1"/>
  <c r="Z372" i="15" s="1"/>
  <c r="AA372" i="15" s="1"/>
  <c r="AB372" i="15" s="1"/>
  <c r="AC372" i="15" s="1"/>
  <c r="AD372" i="15" s="1"/>
  <c r="AE372" i="15" s="1"/>
  <c r="AF372" i="15" s="1"/>
  <c r="AG372" i="15" s="1"/>
  <c r="AH372" i="15" s="1"/>
  <c r="AI372" i="15" s="1"/>
  <c r="AJ372" i="15" s="1"/>
  <c r="AK372" i="15" s="1"/>
  <c r="AL372" i="15" s="1"/>
  <c r="AM372" i="15" s="1"/>
  <c r="AN372" i="15" s="1"/>
  <c r="AO372" i="15" s="1"/>
  <c r="AP372" i="15" s="1"/>
  <c r="AQ372" i="15" s="1"/>
  <c r="AR372" i="15" s="1"/>
  <c r="AS372" i="15" s="1"/>
  <c r="AT372" i="15" s="1"/>
  <c r="AU372" i="15" s="1"/>
  <c r="AV372" i="15" s="1"/>
  <c r="AW372" i="15" s="1"/>
  <c r="AX372" i="15" s="1"/>
  <c r="AY372" i="15" s="1"/>
  <c r="AZ372" i="15" s="1"/>
  <c r="BA372" i="15" s="1"/>
  <c r="BB372" i="15" s="1"/>
  <c r="BC372" i="15" s="1"/>
  <c r="BD372" i="15" s="1"/>
  <c r="BE372" i="15" s="1"/>
  <c r="BF372" i="15" s="1"/>
  <c r="BG372" i="15" s="1"/>
  <c r="BH372" i="15" s="1"/>
  <c r="BI372" i="15" s="1"/>
  <c r="N376" i="15"/>
  <c r="N389" i="15"/>
  <c r="O128" i="15"/>
  <c r="N129" i="15"/>
  <c r="O175" i="15"/>
  <c r="P175" i="15" s="1"/>
  <c r="Q175" i="15" s="1"/>
  <c r="R175" i="15" s="1"/>
  <c r="S175" i="15" s="1"/>
  <c r="T175" i="15" s="1"/>
  <c r="U175" i="15" s="1"/>
  <c r="V175" i="15" s="1"/>
  <c r="W175" i="15" s="1"/>
  <c r="X175" i="15" s="1"/>
  <c r="Y175" i="15" s="1"/>
  <c r="Z175" i="15" s="1"/>
  <c r="AA175" i="15" s="1"/>
  <c r="AB175" i="15" s="1"/>
  <c r="AC175" i="15" s="1"/>
  <c r="AD175" i="15" s="1"/>
  <c r="AE175" i="15" s="1"/>
  <c r="AF175" i="15" s="1"/>
  <c r="AG175" i="15" s="1"/>
  <c r="AH175" i="15" s="1"/>
  <c r="AI175" i="15" s="1"/>
  <c r="AJ175" i="15" s="1"/>
  <c r="AK175" i="15" s="1"/>
  <c r="AL175" i="15" s="1"/>
  <c r="AM175" i="15" s="1"/>
  <c r="AN175" i="15" s="1"/>
  <c r="AO175" i="15" s="1"/>
  <c r="AP175" i="15" s="1"/>
  <c r="AQ175" i="15" s="1"/>
  <c r="AR175" i="15" s="1"/>
  <c r="AS175" i="15" s="1"/>
  <c r="AT175" i="15" s="1"/>
  <c r="AU175" i="15" s="1"/>
  <c r="AV175" i="15" s="1"/>
  <c r="AW175" i="15" s="1"/>
  <c r="AX175" i="15" s="1"/>
  <c r="AY175" i="15" s="1"/>
  <c r="AZ175" i="15" s="1"/>
  <c r="BA175" i="15" s="1"/>
  <c r="BB175" i="15" s="1"/>
  <c r="BC175" i="15" s="1"/>
  <c r="BD175" i="15" s="1"/>
  <c r="BE175" i="15" s="1"/>
  <c r="BF175" i="15" s="1"/>
  <c r="BG175" i="15" s="1"/>
  <c r="BH175" i="15" s="1"/>
  <c r="BI175" i="15" s="1"/>
  <c r="BJ172" i="15"/>
  <c r="BJ133" i="15"/>
  <c r="BJ120" i="15"/>
  <c r="O125" i="15"/>
  <c r="P125" i="15" s="1"/>
  <c r="Q125" i="15" s="1"/>
  <c r="R125" i="15" s="1"/>
  <c r="S125" i="15" s="1"/>
  <c r="T125" i="15" s="1"/>
  <c r="U125" i="15" s="1"/>
  <c r="V125" i="15" s="1"/>
  <c r="W125" i="15" s="1"/>
  <c r="X125" i="15" s="1"/>
  <c r="Y125" i="15" s="1"/>
  <c r="Z125" i="15" s="1"/>
  <c r="AA125" i="15" s="1"/>
  <c r="AB125" i="15" s="1"/>
  <c r="AC125" i="15" s="1"/>
  <c r="AD125" i="15" s="1"/>
  <c r="AE125" i="15" s="1"/>
  <c r="AF125" i="15" s="1"/>
  <c r="AG125" i="15" s="1"/>
  <c r="AH125" i="15" s="1"/>
  <c r="AI125" i="15" s="1"/>
  <c r="AJ125" i="15" s="1"/>
  <c r="AK125" i="15" s="1"/>
  <c r="AL125" i="15" s="1"/>
  <c r="AM125" i="15" s="1"/>
  <c r="AN125" i="15" s="1"/>
  <c r="AO125" i="15" s="1"/>
  <c r="AP125" i="15" s="1"/>
  <c r="AQ125" i="15" s="1"/>
  <c r="AR125" i="15" s="1"/>
  <c r="AS125" i="15" s="1"/>
  <c r="AT125" i="15" s="1"/>
  <c r="AU125" i="15" s="1"/>
  <c r="AV125" i="15" s="1"/>
  <c r="AW125" i="15" s="1"/>
  <c r="AX125" i="15" s="1"/>
  <c r="AY125" i="15" s="1"/>
  <c r="AZ125" i="15" s="1"/>
  <c r="BA125" i="15" s="1"/>
  <c r="BB125" i="15" s="1"/>
  <c r="BC125" i="15" s="1"/>
  <c r="BD125" i="15" s="1"/>
  <c r="BE125" i="15" s="1"/>
  <c r="BF125" i="15" s="1"/>
  <c r="BG125" i="15" s="1"/>
  <c r="BH125" i="15" s="1"/>
  <c r="BI125" i="15" s="1"/>
  <c r="O170" i="15"/>
  <c r="O168" i="15" s="1"/>
  <c r="O169" i="15"/>
  <c r="O196" i="15"/>
  <c r="O194" i="15" s="1"/>
  <c r="P193" i="15"/>
  <c r="O195" i="15"/>
  <c r="N142" i="15"/>
  <c r="P151" i="15"/>
  <c r="Q151" i="15" s="1"/>
  <c r="R151" i="15" s="1"/>
  <c r="S151" i="15" s="1"/>
  <c r="T151" i="15" s="1"/>
  <c r="U151" i="15" s="1"/>
  <c r="V151" i="15" s="1"/>
  <c r="W151" i="15" s="1"/>
  <c r="X151" i="15" s="1"/>
  <c r="Y151" i="15" s="1"/>
  <c r="Z151" i="15" s="1"/>
  <c r="AA151" i="15" s="1"/>
  <c r="AB151" i="15" s="1"/>
  <c r="AC151" i="15" s="1"/>
  <c r="AD151" i="15" s="1"/>
  <c r="AE151" i="15" s="1"/>
  <c r="AF151" i="15" s="1"/>
  <c r="AG151" i="15" s="1"/>
  <c r="AH151" i="15" s="1"/>
  <c r="AI151" i="15" s="1"/>
  <c r="AJ151" i="15" s="1"/>
  <c r="AK151" i="15" s="1"/>
  <c r="AL151" i="15" s="1"/>
  <c r="AM151" i="15" s="1"/>
  <c r="AN151" i="15" s="1"/>
  <c r="AO151" i="15" s="1"/>
  <c r="AP151" i="15" s="1"/>
  <c r="AQ151" i="15" s="1"/>
  <c r="AR151" i="15" s="1"/>
  <c r="AS151" i="15" s="1"/>
  <c r="AT151" i="15" s="1"/>
  <c r="AU151" i="15" s="1"/>
  <c r="AV151" i="15" s="1"/>
  <c r="AW151" i="15" s="1"/>
  <c r="AX151" i="15" s="1"/>
  <c r="AY151" i="15" s="1"/>
  <c r="AZ151" i="15" s="1"/>
  <c r="BA151" i="15" s="1"/>
  <c r="BB151" i="15" s="1"/>
  <c r="BC151" i="15" s="1"/>
  <c r="BD151" i="15" s="1"/>
  <c r="BE151" i="15" s="1"/>
  <c r="BF151" i="15" s="1"/>
  <c r="BG151" i="15" s="1"/>
  <c r="BH151" i="15" s="1"/>
  <c r="BI151" i="15" s="1"/>
  <c r="P154" i="15"/>
  <c r="O157" i="15"/>
  <c r="O155" i="15" s="1"/>
  <c r="O156" i="15"/>
  <c r="N155" i="15"/>
  <c r="N156" i="15"/>
  <c r="O164" i="15"/>
  <c r="P164" i="15" s="1"/>
  <c r="Q164" i="15" s="1"/>
  <c r="R164" i="15" s="1"/>
  <c r="S164" i="15" s="1"/>
  <c r="T164" i="15" s="1"/>
  <c r="U164" i="15" s="1"/>
  <c r="V164" i="15" s="1"/>
  <c r="W164" i="15" s="1"/>
  <c r="X164" i="15" s="1"/>
  <c r="Y164" i="15" s="1"/>
  <c r="Z164" i="15" s="1"/>
  <c r="AA164" i="15" s="1"/>
  <c r="AB164" i="15" s="1"/>
  <c r="AC164" i="15" s="1"/>
  <c r="AD164" i="15" s="1"/>
  <c r="AE164" i="15" s="1"/>
  <c r="AF164" i="15" s="1"/>
  <c r="AG164" i="15" s="1"/>
  <c r="AH164" i="15" s="1"/>
  <c r="AI164" i="15" s="1"/>
  <c r="AJ164" i="15" s="1"/>
  <c r="AK164" i="15" s="1"/>
  <c r="AL164" i="15" s="1"/>
  <c r="AM164" i="15" s="1"/>
  <c r="AN164" i="15" s="1"/>
  <c r="AO164" i="15" s="1"/>
  <c r="AP164" i="15" s="1"/>
  <c r="AQ164" i="15" s="1"/>
  <c r="AR164" i="15" s="1"/>
  <c r="AS164" i="15" s="1"/>
  <c r="AT164" i="15" s="1"/>
  <c r="AU164" i="15" s="1"/>
  <c r="AV164" i="15" s="1"/>
  <c r="AW164" i="15" s="1"/>
  <c r="AX164" i="15" s="1"/>
  <c r="AY164" i="15" s="1"/>
  <c r="AZ164" i="15" s="1"/>
  <c r="BA164" i="15" s="1"/>
  <c r="BB164" i="15" s="1"/>
  <c r="BC164" i="15" s="1"/>
  <c r="BD164" i="15" s="1"/>
  <c r="BE164" i="15" s="1"/>
  <c r="BF164" i="15" s="1"/>
  <c r="BG164" i="15" s="1"/>
  <c r="BH164" i="15" s="1"/>
  <c r="BI164" i="15" s="1"/>
  <c r="P167" i="15"/>
  <c r="BJ159" i="15"/>
  <c r="BJ185" i="15"/>
  <c r="O188" i="15"/>
  <c r="P188" i="15" s="1"/>
  <c r="Q188" i="15" s="1"/>
  <c r="R188" i="15" s="1"/>
  <c r="S188" i="15" s="1"/>
  <c r="T188" i="15" s="1"/>
  <c r="U188" i="15" s="1"/>
  <c r="V188" i="15" s="1"/>
  <c r="W188" i="15" s="1"/>
  <c r="X188" i="15" s="1"/>
  <c r="Y188" i="15" s="1"/>
  <c r="Z188" i="15" s="1"/>
  <c r="AA188" i="15" s="1"/>
  <c r="AB188" i="15" s="1"/>
  <c r="AC188" i="15" s="1"/>
  <c r="AD188" i="15" s="1"/>
  <c r="AE188" i="15" s="1"/>
  <c r="AF188" i="15" s="1"/>
  <c r="AG188" i="15" s="1"/>
  <c r="AH188" i="15" s="1"/>
  <c r="AI188" i="15" s="1"/>
  <c r="AJ188" i="15" s="1"/>
  <c r="AK188" i="15" s="1"/>
  <c r="AL188" i="15" s="1"/>
  <c r="AM188" i="15" s="1"/>
  <c r="AN188" i="15" s="1"/>
  <c r="AO188" i="15" s="1"/>
  <c r="AP188" i="15" s="1"/>
  <c r="AQ188" i="15" s="1"/>
  <c r="AR188" i="15" s="1"/>
  <c r="AS188" i="15" s="1"/>
  <c r="AT188" i="15" s="1"/>
  <c r="AU188" i="15" s="1"/>
  <c r="AV188" i="15" s="1"/>
  <c r="AW188" i="15" s="1"/>
  <c r="AX188" i="15" s="1"/>
  <c r="AY188" i="15" s="1"/>
  <c r="AZ188" i="15" s="1"/>
  <c r="BA188" i="15" s="1"/>
  <c r="BB188" i="15" s="1"/>
  <c r="BC188" i="15" s="1"/>
  <c r="BD188" i="15" s="1"/>
  <c r="BE188" i="15" s="1"/>
  <c r="BF188" i="15" s="1"/>
  <c r="BG188" i="15" s="1"/>
  <c r="BH188" i="15" s="1"/>
  <c r="BI188" i="15" s="1"/>
  <c r="N168" i="15"/>
  <c r="N169" i="15"/>
  <c r="O190" i="15"/>
  <c r="P190" i="15" s="1"/>
  <c r="Q190" i="15" s="1"/>
  <c r="R190" i="15" s="1"/>
  <c r="S190" i="15" s="1"/>
  <c r="T190" i="15" s="1"/>
  <c r="U190" i="15" s="1"/>
  <c r="V190" i="15" s="1"/>
  <c r="W190" i="15" s="1"/>
  <c r="X190" i="15" s="1"/>
  <c r="Y190" i="15" s="1"/>
  <c r="Z190" i="15" s="1"/>
  <c r="AA190" i="15" s="1"/>
  <c r="AB190" i="15" s="1"/>
  <c r="AC190" i="15" s="1"/>
  <c r="AD190" i="15" s="1"/>
  <c r="AE190" i="15" s="1"/>
  <c r="AF190" i="15" s="1"/>
  <c r="AG190" i="15" s="1"/>
  <c r="AH190" i="15" s="1"/>
  <c r="AI190" i="15" s="1"/>
  <c r="AJ190" i="15" s="1"/>
  <c r="AK190" i="15" s="1"/>
  <c r="AL190" i="15" s="1"/>
  <c r="AM190" i="15" s="1"/>
  <c r="AN190" i="15" s="1"/>
  <c r="AO190" i="15" s="1"/>
  <c r="AP190" i="15" s="1"/>
  <c r="AQ190" i="15" s="1"/>
  <c r="AR190" i="15" s="1"/>
  <c r="AS190" i="15" s="1"/>
  <c r="AT190" i="15" s="1"/>
  <c r="AU190" i="15" s="1"/>
  <c r="AV190" i="15" s="1"/>
  <c r="AW190" i="15" s="1"/>
  <c r="AX190" i="15" s="1"/>
  <c r="AY190" i="15" s="1"/>
  <c r="AZ190" i="15" s="1"/>
  <c r="BA190" i="15" s="1"/>
  <c r="BB190" i="15" s="1"/>
  <c r="BC190" i="15" s="1"/>
  <c r="BD190" i="15" s="1"/>
  <c r="BE190" i="15" s="1"/>
  <c r="BF190" i="15" s="1"/>
  <c r="BG190" i="15" s="1"/>
  <c r="BH190" i="15" s="1"/>
  <c r="BI190" i="15" s="1"/>
  <c r="P180" i="15"/>
  <c r="O183" i="15"/>
  <c r="O181" i="15" s="1"/>
  <c r="O182" i="15"/>
  <c r="N181" i="15"/>
  <c r="N182" i="15"/>
  <c r="N194" i="15"/>
  <c r="N195" i="15"/>
  <c r="BJ198" i="15"/>
  <c r="N201" i="15"/>
  <c r="O201" i="15" s="1"/>
  <c r="P201" i="15" s="1"/>
  <c r="Q201" i="15" s="1"/>
  <c r="R201" i="15" s="1"/>
  <c r="S201" i="15" s="1"/>
  <c r="T201" i="15" s="1"/>
  <c r="U201" i="15" s="1"/>
  <c r="V201" i="15" s="1"/>
  <c r="W201" i="15" s="1"/>
  <c r="X201" i="15" s="1"/>
  <c r="Y201" i="15" s="1"/>
  <c r="Z201" i="15" s="1"/>
  <c r="AA201" i="15" s="1"/>
  <c r="AB201" i="15" s="1"/>
  <c r="AC201" i="15" s="1"/>
  <c r="AD201" i="15" s="1"/>
  <c r="AE201" i="15" s="1"/>
  <c r="AF201" i="15" s="1"/>
  <c r="AG201" i="15" s="1"/>
  <c r="AH201" i="15" s="1"/>
  <c r="AI201" i="15" s="1"/>
  <c r="AJ201" i="15" s="1"/>
  <c r="AK201" i="15" s="1"/>
  <c r="AL201" i="15" s="1"/>
  <c r="AM201" i="15" s="1"/>
  <c r="AN201" i="15" s="1"/>
  <c r="AO201" i="15" s="1"/>
  <c r="AP201" i="15" s="1"/>
  <c r="AQ201" i="15" s="1"/>
  <c r="AR201" i="15" s="1"/>
  <c r="AS201" i="15" s="1"/>
  <c r="AT201" i="15" s="1"/>
  <c r="AU201" i="15" s="1"/>
  <c r="AV201" i="15" s="1"/>
  <c r="AW201" i="15" s="1"/>
  <c r="AX201" i="15" s="1"/>
  <c r="AY201" i="15" s="1"/>
  <c r="AZ201" i="15" s="1"/>
  <c r="BA201" i="15" s="1"/>
  <c r="BB201" i="15" s="1"/>
  <c r="BC201" i="15" s="1"/>
  <c r="BD201" i="15" s="1"/>
  <c r="BE201" i="15" s="1"/>
  <c r="BF201" i="15" s="1"/>
  <c r="BG201" i="15" s="1"/>
  <c r="BH201" i="15" s="1"/>
  <c r="BI201" i="15" s="1"/>
  <c r="O203" i="15"/>
  <c r="P203" i="15" s="1"/>
  <c r="Q203" i="15" s="1"/>
  <c r="R203" i="15" s="1"/>
  <c r="S203" i="15" s="1"/>
  <c r="T203" i="15" s="1"/>
  <c r="U203" i="15" s="1"/>
  <c r="V203" i="15" s="1"/>
  <c r="W203" i="15" s="1"/>
  <c r="X203" i="15" s="1"/>
  <c r="Y203" i="15" s="1"/>
  <c r="Z203" i="15" s="1"/>
  <c r="AA203" i="15" s="1"/>
  <c r="AB203" i="15" s="1"/>
  <c r="AC203" i="15" s="1"/>
  <c r="AD203" i="15" s="1"/>
  <c r="AE203" i="15" s="1"/>
  <c r="AF203" i="15" s="1"/>
  <c r="AG203" i="15" s="1"/>
  <c r="AH203" i="15" s="1"/>
  <c r="AI203" i="15" s="1"/>
  <c r="AJ203" i="15" s="1"/>
  <c r="AK203" i="15" s="1"/>
  <c r="AL203" i="15" s="1"/>
  <c r="AM203" i="15" s="1"/>
  <c r="AN203" i="15" s="1"/>
  <c r="AO203" i="15" s="1"/>
  <c r="AP203" i="15" s="1"/>
  <c r="AQ203" i="15" s="1"/>
  <c r="AR203" i="15" s="1"/>
  <c r="AS203" i="15" s="1"/>
  <c r="AT203" i="15" s="1"/>
  <c r="AU203" i="15" s="1"/>
  <c r="AV203" i="15" s="1"/>
  <c r="AW203" i="15" s="1"/>
  <c r="AX203" i="15" s="1"/>
  <c r="AY203" i="15" s="1"/>
  <c r="AZ203" i="15" s="1"/>
  <c r="BA203" i="15" s="1"/>
  <c r="BB203" i="15" s="1"/>
  <c r="BC203" i="15" s="1"/>
  <c r="BD203" i="15" s="1"/>
  <c r="BE203" i="15" s="1"/>
  <c r="BF203" i="15" s="1"/>
  <c r="BG203" i="15" s="1"/>
  <c r="BH203" i="15" s="1"/>
  <c r="BI203" i="15" s="1"/>
  <c r="N208" i="15"/>
  <c r="O206" i="15"/>
  <c r="N207" i="15"/>
  <c r="BJ211" i="15"/>
  <c r="P78" i="15"/>
  <c r="Q76" i="15"/>
  <c r="O84" i="15"/>
  <c r="P84" i="15" s="1"/>
  <c r="Q84" i="15" s="1"/>
  <c r="R84" i="15" s="1"/>
  <c r="S84" i="15" s="1"/>
  <c r="T84" i="15" s="1"/>
  <c r="U84" i="15" s="1"/>
  <c r="V84" i="15" s="1"/>
  <c r="W84" i="15" s="1"/>
  <c r="X84" i="15" s="1"/>
  <c r="Y84" i="15" s="1"/>
  <c r="Z84" i="15" s="1"/>
  <c r="AA84" i="15" s="1"/>
  <c r="AB84" i="15" s="1"/>
  <c r="AC84" i="15" s="1"/>
  <c r="AD84" i="15" s="1"/>
  <c r="AE84" i="15" s="1"/>
  <c r="AF84" i="15" s="1"/>
  <c r="AG84" i="15" s="1"/>
  <c r="AH84" i="15" s="1"/>
  <c r="AI84" i="15" s="1"/>
  <c r="AJ84" i="15" s="1"/>
  <c r="AK84" i="15" s="1"/>
  <c r="AL84" i="15" s="1"/>
  <c r="AM84" i="15" s="1"/>
  <c r="AN84" i="15" s="1"/>
  <c r="AO84" i="15" s="1"/>
  <c r="AP84" i="15" s="1"/>
  <c r="AQ84" i="15" s="1"/>
  <c r="AR84" i="15" s="1"/>
  <c r="AS84" i="15" s="1"/>
  <c r="AT84" i="15" s="1"/>
  <c r="AU84" i="15" s="1"/>
  <c r="AV84" i="15" s="1"/>
  <c r="AW84" i="15" s="1"/>
  <c r="AX84" i="15" s="1"/>
  <c r="AY84" i="15" s="1"/>
  <c r="AZ84" i="15" s="1"/>
  <c r="BA84" i="15" s="1"/>
  <c r="BB84" i="15" s="1"/>
  <c r="BC84" i="15" s="1"/>
  <c r="BD84" i="15" s="1"/>
  <c r="BE84" i="15" s="1"/>
  <c r="BF84" i="15" s="1"/>
  <c r="BG84" i="15" s="1"/>
  <c r="BH84" i="15" s="1"/>
  <c r="BI84" i="15" s="1"/>
  <c r="P63" i="15"/>
  <c r="O66" i="15"/>
  <c r="O64" i="15" s="1"/>
  <c r="O65" i="15"/>
  <c r="N64" i="15"/>
  <c r="N65" i="15"/>
  <c r="BK68" i="15"/>
  <c r="N97" i="15"/>
  <c r="O97" i="15" s="1"/>
  <c r="P97" i="15" s="1"/>
  <c r="Q97" i="15" s="1"/>
  <c r="R97" i="15" s="1"/>
  <c r="S97" i="15" s="1"/>
  <c r="T97" i="15" s="1"/>
  <c r="U97" i="15" s="1"/>
  <c r="V97" i="15" s="1"/>
  <c r="W97" i="15" s="1"/>
  <c r="X97" i="15" s="1"/>
  <c r="Y97" i="15" s="1"/>
  <c r="Z97" i="15" s="1"/>
  <c r="AA97" i="15" s="1"/>
  <c r="AB97" i="15" s="1"/>
  <c r="AC97" i="15" s="1"/>
  <c r="AD97" i="15" s="1"/>
  <c r="AE97" i="15" s="1"/>
  <c r="AF97" i="15" s="1"/>
  <c r="AG97" i="15" s="1"/>
  <c r="AH97" i="15" s="1"/>
  <c r="AI97" i="15" s="1"/>
  <c r="AJ97" i="15" s="1"/>
  <c r="AK97" i="15" s="1"/>
  <c r="AL97" i="15" s="1"/>
  <c r="AM97" i="15" s="1"/>
  <c r="AN97" i="15" s="1"/>
  <c r="AO97" i="15" s="1"/>
  <c r="AP97" i="15" s="1"/>
  <c r="AQ97" i="15" s="1"/>
  <c r="AR97" i="15" s="1"/>
  <c r="AS97" i="15" s="1"/>
  <c r="AT97" i="15" s="1"/>
  <c r="AU97" i="15" s="1"/>
  <c r="AV97" i="15" s="1"/>
  <c r="AW97" i="15" s="1"/>
  <c r="AX97" i="15" s="1"/>
  <c r="AY97" i="15" s="1"/>
  <c r="AZ97" i="15" s="1"/>
  <c r="BA97" i="15" s="1"/>
  <c r="BB97" i="15" s="1"/>
  <c r="BC97" i="15" s="1"/>
  <c r="BD97" i="15" s="1"/>
  <c r="BE97" i="15" s="1"/>
  <c r="BF97" i="15" s="1"/>
  <c r="BG97" i="15" s="1"/>
  <c r="BH97" i="15" s="1"/>
  <c r="BI97" i="15" s="1"/>
  <c r="O86" i="15"/>
  <c r="P86" i="15" s="1"/>
  <c r="Q86" i="15" s="1"/>
  <c r="R86" i="15" s="1"/>
  <c r="S86" i="15" s="1"/>
  <c r="T86" i="15" s="1"/>
  <c r="U86" i="15" s="1"/>
  <c r="V86" i="15" s="1"/>
  <c r="W86" i="15" s="1"/>
  <c r="X86" i="15" s="1"/>
  <c r="Y86" i="15" s="1"/>
  <c r="Z86" i="15" s="1"/>
  <c r="AA86" i="15" s="1"/>
  <c r="AB86" i="15" s="1"/>
  <c r="AC86" i="15" s="1"/>
  <c r="AD86" i="15" s="1"/>
  <c r="AE86" i="15" s="1"/>
  <c r="AF86" i="15" s="1"/>
  <c r="AG86" i="15" s="1"/>
  <c r="AH86" i="15" s="1"/>
  <c r="AI86" i="15" s="1"/>
  <c r="AJ86" i="15" s="1"/>
  <c r="AK86" i="15" s="1"/>
  <c r="AL86" i="15" s="1"/>
  <c r="AM86" i="15" s="1"/>
  <c r="AN86" i="15" s="1"/>
  <c r="AO86" i="15" s="1"/>
  <c r="AP86" i="15" s="1"/>
  <c r="AQ86" i="15" s="1"/>
  <c r="AR86" i="15" s="1"/>
  <c r="AS86" i="15" s="1"/>
  <c r="AT86" i="15" s="1"/>
  <c r="AU86" i="15" s="1"/>
  <c r="AV86" i="15" s="1"/>
  <c r="AW86" i="15" s="1"/>
  <c r="AX86" i="15" s="1"/>
  <c r="AY86" i="15" s="1"/>
  <c r="AZ86" i="15" s="1"/>
  <c r="BA86" i="15" s="1"/>
  <c r="BB86" i="15" s="1"/>
  <c r="BC86" i="15" s="1"/>
  <c r="BD86" i="15" s="1"/>
  <c r="BE86" i="15" s="1"/>
  <c r="BF86" i="15" s="1"/>
  <c r="BG86" i="15" s="1"/>
  <c r="BH86" i="15" s="1"/>
  <c r="BI86" i="15" s="1"/>
  <c r="O79" i="15"/>
  <c r="O77" i="15" s="1"/>
  <c r="O78" i="15"/>
  <c r="N78" i="15"/>
  <c r="N112" i="15"/>
  <c r="O112" i="15" s="1"/>
  <c r="P112" i="15" s="1"/>
  <c r="Q112" i="15" s="1"/>
  <c r="R112" i="15" s="1"/>
  <c r="S112" i="15" s="1"/>
  <c r="T112" i="15" s="1"/>
  <c r="U112" i="15" s="1"/>
  <c r="V112" i="15" s="1"/>
  <c r="W112" i="15" s="1"/>
  <c r="X112" i="15" s="1"/>
  <c r="Y112" i="15" s="1"/>
  <c r="Z112" i="15" s="1"/>
  <c r="AA112" i="15" s="1"/>
  <c r="AB112" i="15" s="1"/>
  <c r="AC112" i="15" s="1"/>
  <c r="AD112" i="15" s="1"/>
  <c r="AE112" i="15" s="1"/>
  <c r="AF112" i="15" s="1"/>
  <c r="AG112" i="15" s="1"/>
  <c r="AH112" i="15" s="1"/>
  <c r="AI112" i="15" s="1"/>
  <c r="AJ112" i="15" s="1"/>
  <c r="AK112" i="15" s="1"/>
  <c r="AL112" i="15" s="1"/>
  <c r="AM112" i="15" s="1"/>
  <c r="AN112" i="15" s="1"/>
  <c r="AO112" i="15" s="1"/>
  <c r="AP112" i="15" s="1"/>
  <c r="AQ112" i="15" s="1"/>
  <c r="AR112" i="15" s="1"/>
  <c r="AS112" i="15" s="1"/>
  <c r="AT112" i="15" s="1"/>
  <c r="AU112" i="15" s="1"/>
  <c r="AV112" i="15" s="1"/>
  <c r="AW112" i="15" s="1"/>
  <c r="AX112" i="15" s="1"/>
  <c r="AY112" i="15" s="1"/>
  <c r="AZ112" i="15" s="1"/>
  <c r="BA112" i="15" s="1"/>
  <c r="BB112" i="15" s="1"/>
  <c r="BC112" i="15" s="1"/>
  <c r="BD112" i="15" s="1"/>
  <c r="BE112" i="15" s="1"/>
  <c r="BF112" i="15" s="1"/>
  <c r="BG112" i="15" s="1"/>
  <c r="BH112" i="15" s="1"/>
  <c r="BI112" i="15" s="1"/>
  <c r="N90" i="15"/>
  <c r="O102" i="15"/>
  <c r="N104" i="15"/>
  <c r="N103" i="15"/>
  <c r="O45" i="15"/>
  <c r="P45" i="15" s="1"/>
  <c r="BJ55" i="15"/>
  <c r="N58" i="15"/>
  <c r="O58" i="15" s="1"/>
  <c r="P58" i="15" s="1"/>
  <c r="Q58" i="15" s="1"/>
  <c r="R58" i="15" s="1"/>
  <c r="S58" i="15" s="1"/>
  <c r="T58" i="15" s="1"/>
  <c r="U58" i="15" s="1"/>
  <c r="V58" i="15" s="1"/>
  <c r="W58" i="15" s="1"/>
  <c r="X58" i="15" s="1"/>
  <c r="Y58" i="15" s="1"/>
  <c r="Z58" i="15" s="1"/>
  <c r="AA58" i="15" s="1"/>
  <c r="AB58" i="15" s="1"/>
  <c r="AC58" i="15" s="1"/>
  <c r="AD58" i="15" s="1"/>
  <c r="AE58" i="15" s="1"/>
  <c r="AF58" i="15" s="1"/>
  <c r="AG58" i="15" s="1"/>
  <c r="AH58" i="15" s="1"/>
  <c r="AI58" i="15" s="1"/>
  <c r="AJ58" i="15" s="1"/>
  <c r="AK58" i="15" s="1"/>
  <c r="AL58" i="15" s="1"/>
  <c r="AM58" i="15" s="1"/>
  <c r="AN58" i="15" s="1"/>
  <c r="AO58" i="15" s="1"/>
  <c r="AP58" i="15" s="1"/>
  <c r="AQ58" i="15" s="1"/>
  <c r="AR58" i="15" s="1"/>
  <c r="AS58" i="15" s="1"/>
  <c r="AT58" i="15" s="1"/>
  <c r="AU58" i="15" s="1"/>
  <c r="AV58" i="15" s="1"/>
  <c r="AW58" i="15" s="1"/>
  <c r="AX58" i="15" s="1"/>
  <c r="AY58" i="15" s="1"/>
  <c r="AZ58" i="15" s="1"/>
  <c r="BA58" i="15" s="1"/>
  <c r="BB58" i="15" s="1"/>
  <c r="BC58" i="15" s="1"/>
  <c r="BD58" i="15" s="1"/>
  <c r="BE58" i="15" s="1"/>
  <c r="BF58" i="15" s="1"/>
  <c r="BG58" i="15" s="1"/>
  <c r="BH58" i="15" s="1"/>
  <c r="BI58" i="15" s="1"/>
  <c r="N52" i="15"/>
  <c r="O50" i="15"/>
  <c r="N38" i="15"/>
  <c r="O60" i="15"/>
  <c r="P60" i="15" s="1"/>
  <c r="Q60" i="15" s="1"/>
  <c r="R60" i="15" s="1"/>
  <c r="S60" i="15" s="1"/>
  <c r="T60" i="15" s="1"/>
  <c r="U60" i="15" s="1"/>
  <c r="V60" i="15" s="1"/>
  <c r="W60" i="15" s="1"/>
  <c r="X60" i="15" s="1"/>
  <c r="Y60" i="15" s="1"/>
  <c r="Z60" i="15" s="1"/>
  <c r="AA60" i="15" s="1"/>
  <c r="AB60" i="15" s="1"/>
  <c r="AC60" i="15" s="1"/>
  <c r="AD60" i="15" s="1"/>
  <c r="AE60" i="15" s="1"/>
  <c r="AF60" i="15" s="1"/>
  <c r="AG60" i="15" s="1"/>
  <c r="AH60" i="15" s="1"/>
  <c r="AI60" i="15" s="1"/>
  <c r="AJ60" i="15" s="1"/>
  <c r="AK60" i="15" s="1"/>
  <c r="AL60" i="15" s="1"/>
  <c r="AM60" i="15" s="1"/>
  <c r="AN60" i="15" s="1"/>
  <c r="AO60" i="15" s="1"/>
  <c r="AP60" i="15" s="1"/>
  <c r="AQ60" i="15" s="1"/>
  <c r="AR60" i="15" s="1"/>
  <c r="AS60" i="15" s="1"/>
  <c r="AT60" i="15" s="1"/>
  <c r="AU60" i="15" s="1"/>
  <c r="AV60" i="15" s="1"/>
  <c r="AW60" i="15" s="1"/>
  <c r="AX60" i="15" s="1"/>
  <c r="AY60" i="15" s="1"/>
  <c r="AZ60" i="15" s="1"/>
  <c r="BA60" i="15" s="1"/>
  <c r="BB60" i="15" s="1"/>
  <c r="BC60" i="15" s="1"/>
  <c r="BD60" i="15" s="1"/>
  <c r="BE60" i="15" s="1"/>
  <c r="BF60" i="15" s="1"/>
  <c r="BG60" i="15" s="1"/>
  <c r="BH60" i="15" s="1"/>
  <c r="BI60" i="15" s="1"/>
  <c r="O32" i="15"/>
  <c r="N25" i="15"/>
  <c r="CG518" i="3"/>
  <c r="CF518" i="3"/>
  <c r="CE518" i="3"/>
  <c r="CD518" i="3"/>
  <c r="CC518" i="3"/>
  <c r="CB518" i="3"/>
  <c r="CA518" i="3"/>
  <c r="BZ518" i="3"/>
  <c r="BY518" i="3"/>
  <c r="BX518" i="3"/>
  <c r="BW518" i="3"/>
  <c r="BV518" i="3"/>
  <c r="BU518" i="3"/>
  <c r="BT518" i="3"/>
  <c r="BS518" i="3"/>
  <c r="BM516" i="3"/>
  <c r="BL516" i="3"/>
  <c r="BK516" i="3"/>
  <c r="BJ516" i="3"/>
  <c r="BI516" i="3"/>
  <c r="BH516" i="3"/>
  <c r="BG516" i="3"/>
  <c r="BF516" i="3"/>
  <c r="BE516" i="3"/>
  <c r="BD516" i="3"/>
  <c r="BC516" i="3"/>
  <c r="BB516" i="3"/>
  <c r="BA516" i="3"/>
  <c r="AZ516" i="3"/>
  <c r="AY516" i="3"/>
  <c r="AX516" i="3"/>
  <c r="AW516" i="3"/>
  <c r="AV516" i="3"/>
  <c r="AU516" i="3"/>
  <c r="AT516" i="3"/>
  <c r="AS516" i="3"/>
  <c r="AR516" i="3"/>
  <c r="AQ516" i="3"/>
  <c r="AP516" i="3"/>
  <c r="AO516" i="3"/>
  <c r="AN516" i="3"/>
  <c r="AM516" i="3"/>
  <c r="AL516" i="3"/>
  <c r="AK516" i="3"/>
  <c r="AJ516" i="3"/>
  <c r="AI516" i="3"/>
  <c r="AH516" i="3"/>
  <c r="AG516" i="3"/>
  <c r="AF516" i="3"/>
  <c r="AE516" i="3"/>
  <c r="AD516" i="3"/>
  <c r="AC516" i="3"/>
  <c r="AB516" i="3"/>
  <c r="AA516" i="3"/>
  <c r="Z516" i="3"/>
  <c r="Y516" i="3"/>
  <c r="X516" i="3"/>
  <c r="W516" i="3"/>
  <c r="V516" i="3"/>
  <c r="U516" i="3"/>
  <c r="T516" i="3"/>
  <c r="S516" i="3"/>
  <c r="R516" i="3"/>
  <c r="R514" i="3"/>
  <c r="R511" i="3"/>
  <c r="S511" i="3" s="1"/>
  <c r="K509" i="3"/>
  <c r="R507" i="3"/>
  <c r="R504" i="3"/>
  <c r="S504" i="3" s="1"/>
  <c r="CG501" i="3"/>
  <c r="CF501" i="3"/>
  <c r="CE501" i="3"/>
  <c r="CD501" i="3"/>
  <c r="CC501" i="3"/>
  <c r="CB501" i="3"/>
  <c r="CA501" i="3"/>
  <c r="BZ501" i="3"/>
  <c r="BY501" i="3"/>
  <c r="BX501" i="3"/>
  <c r="BW501" i="3"/>
  <c r="BV501" i="3"/>
  <c r="BU501" i="3"/>
  <c r="BT501" i="3"/>
  <c r="BS501" i="3"/>
  <c r="BM499" i="3"/>
  <c r="BL499" i="3"/>
  <c r="BK499" i="3"/>
  <c r="BJ499" i="3"/>
  <c r="BI499" i="3"/>
  <c r="BH499" i="3"/>
  <c r="BG499" i="3"/>
  <c r="BF499" i="3"/>
  <c r="BE499" i="3"/>
  <c r="BD499" i="3"/>
  <c r="BC499" i="3"/>
  <c r="BB499" i="3"/>
  <c r="BA499" i="3"/>
  <c r="AZ499" i="3"/>
  <c r="AY499" i="3"/>
  <c r="AX499" i="3"/>
  <c r="AW499" i="3"/>
  <c r="AV499" i="3"/>
  <c r="AU499" i="3"/>
  <c r="AT499" i="3"/>
  <c r="AS499" i="3"/>
  <c r="AR499" i="3"/>
  <c r="AQ499" i="3"/>
  <c r="AP499" i="3"/>
  <c r="AO499" i="3"/>
  <c r="AN499" i="3"/>
  <c r="AM499" i="3"/>
  <c r="AL499" i="3"/>
  <c r="AK499" i="3"/>
  <c r="AJ499" i="3"/>
  <c r="AI499" i="3"/>
  <c r="AH499" i="3"/>
  <c r="AG499" i="3"/>
  <c r="AF499" i="3"/>
  <c r="AE499" i="3"/>
  <c r="AD499" i="3"/>
  <c r="AC499" i="3"/>
  <c r="AB499" i="3"/>
  <c r="AA499" i="3"/>
  <c r="Z499" i="3"/>
  <c r="Y499" i="3"/>
  <c r="X499" i="3"/>
  <c r="W499" i="3"/>
  <c r="V499" i="3"/>
  <c r="U499" i="3"/>
  <c r="T499" i="3"/>
  <c r="S499" i="3"/>
  <c r="R499" i="3"/>
  <c r="R497" i="3"/>
  <c r="S497" i="3" s="1"/>
  <c r="T497" i="3" s="1"/>
  <c r="U497" i="3" s="1"/>
  <c r="V497" i="3" s="1"/>
  <c r="W497" i="3" s="1"/>
  <c r="X497" i="3" s="1"/>
  <c r="Y497" i="3" s="1"/>
  <c r="Z497" i="3" s="1"/>
  <c r="AA497" i="3" s="1"/>
  <c r="AB497" i="3" s="1"/>
  <c r="AC497" i="3" s="1"/>
  <c r="AD497" i="3" s="1"/>
  <c r="AE497" i="3" s="1"/>
  <c r="AF497" i="3" s="1"/>
  <c r="AG497" i="3" s="1"/>
  <c r="AH497" i="3" s="1"/>
  <c r="AI497" i="3" s="1"/>
  <c r="AJ497" i="3" s="1"/>
  <c r="AK497" i="3" s="1"/>
  <c r="AL497" i="3" s="1"/>
  <c r="AM497" i="3" s="1"/>
  <c r="AN497" i="3" s="1"/>
  <c r="AO497" i="3" s="1"/>
  <c r="AP497" i="3" s="1"/>
  <c r="AQ497" i="3" s="1"/>
  <c r="AR497" i="3" s="1"/>
  <c r="AS497" i="3" s="1"/>
  <c r="AT497" i="3" s="1"/>
  <c r="AU497" i="3" s="1"/>
  <c r="AV497" i="3" s="1"/>
  <c r="AW497" i="3" s="1"/>
  <c r="AX497" i="3" s="1"/>
  <c r="AY497" i="3" s="1"/>
  <c r="AZ497" i="3" s="1"/>
  <c r="BA497" i="3" s="1"/>
  <c r="BB497" i="3" s="1"/>
  <c r="BC497" i="3" s="1"/>
  <c r="BD497" i="3" s="1"/>
  <c r="BE497" i="3" s="1"/>
  <c r="BF497" i="3" s="1"/>
  <c r="BG497" i="3" s="1"/>
  <c r="BH497" i="3" s="1"/>
  <c r="BI497" i="3" s="1"/>
  <c r="BJ497" i="3" s="1"/>
  <c r="BK497" i="3" s="1"/>
  <c r="BL497" i="3" s="1"/>
  <c r="BM497" i="3" s="1"/>
  <c r="R494" i="3"/>
  <c r="K492" i="3"/>
  <c r="R490" i="3"/>
  <c r="R487" i="3"/>
  <c r="R489" i="3" s="1"/>
  <c r="CG484" i="3"/>
  <c r="CF484" i="3"/>
  <c r="CE484" i="3"/>
  <c r="CD484" i="3"/>
  <c r="CC484" i="3"/>
  <c r="CB484" i="3"/>
  <c r="CA484" i="3"/>
  <c r="BZ484" i="3"/>
  <c r="BY484" i="3"/>
  <c r="BX484" i="3"/>
  <c r="BW484" i="3"/>
  <c r="BV484" i="3"/>
  <c r="BU484" i="3"/>
  <c r="BT484" i="3"/>
  <c r="BS484" i="3"/>
  <c r="BM482" i="3"/>
  <c r="BL482" i="3"/>
  <c r="BK482" i="3"/>
  <c r="BJ482" i="3"/>
  <c r="BI482" i="3"/>
  <c r="BH482" i="3"/>
  <c r="BG482" i="3"/>
  <c r="BF482" i="3"/>
  <c r="BE482" i="3"/>
  <c r="BD482" i="3"/>
  <c r="BC482" i="3"/>
  <c r="BB482" i="3"/>
  <c r="BA482" i="3"/>
  <c r="AZ482" i="3"/>
  <c r="AY482" i="3"/>
  <c r="AX482" i="3"/>
  <c r="AW482" i="3"/>
  <c r="AV482" i="3"/>
  <c r="AU482" i="3"/>
  <c r="AT482" i="3"/>
  <c r="AS482" i="3"/>
  <c r="AR482" i="3"/>
  <c r="AQ482" i="3"/>
  <c r="AP482" i="3"/>
  <c r="AO482" i="3"/>
  <c r="AN482" i="3"/>
  <c r="AM482" i="3"/>
  <c r="AL482" i="3"/>
  <c r="AK482" i="3"/>
  <c r="AJ482" i="3"/>
  <c r="AI482" i="3"/>
  <c r="AH482" i="3"/>
  <c r="AG482" i="3"/>
  <c r="AF482" i="3"/>
  <c r="AE482" i="3"/>
  <c r="AD482" i="3"/>
  <c r="AC482" i="3"/>
  <c r="AB482" i="3"/>
  <c r="AA482" i="3"/>
  <c r="Z482" i="3"/>
  <c r="Y482" i="3"/>
  <c r="X482" i="3"/>
  <c r="W482" i="3"/>
  <c r="V482" i="3"/>
  <c r="U482" i="3"/>
  <c r="T482" i="3"/>
  <c r="S482" i="3"/>
  <c r="R482" i="3"/>
  <c r="R480" i="3"/>
  <c r="S480" i="3" s="1"/>
  <c r="T480" i="3" s="1"/>
  <c r="U480" i="3" s="1"/>
  <c r="V480" i="3" s="1"/>
  <c r="W480" i="3" s="1"/>
  <c r="X480" i="3" s="1"/>
  <c r="Y480" i="3" s="1"/>
  <c r="Z480" i="3" s="1"/>
  <c r="AA480" i="3" s="1"/>
  <c r="AB480" i="3" s="1"/>
  <c r="AC480" i="3" s="1"/>
  <c r="AD480" i="3" s="1"/>
  <c r="AE480" i="3" s="1"/>
  <c r="AF480" i="3" s="1"/>
  <c r="AG480" i="3" s="1"/>
  <c r="AH480" i="3" s="1"/>
  <c r="AI480" i="3" s="1"/>
  <c r="AJ480" i="3" s="1"/>
  <c r="AK480" i="3" s="1"/>
  <c r="AL480" i="3" s="1"/>
  <c r="AM480" i="3" s="1"/>
  <c r="AN480" i="3" s="1"/>
  <c r="AO480" i="3" s="1"/>
  <c r="AP480" i="3" s="1"/>
  <c r="AQ480" i="3" s="1"/>
  <c r="AR480" i="3" s="1"/>
  <c r="AS480" i="3" s="1"/>
  <c r="AT480" i="3" s="1"/>
  <c r="AU480" i="3" s="1"/>
  <c r="AV480" i="3" s="1"/>
  <c r="AW480" i="3" s="1"/>
  <c r="AX480" i="3" s="1"/>
  <c r="AY480" i="3" s="1"/>
  <c r="AZ480" i="3" s="1"/>
  <c r="BA480" i="3" s="1"/>
  <c r="BB480" i="3" s="1"/>
  <c r="BC480" i="3" s="1"/>
  <c r="BD480" i="3" s="1"/>
  <c r="BE480" i="3" s="1"/>
  <c r="BF480" i="3" s="1"/>
  <c r="BG480" i="3" s="1"/>
  <c r="BH480" i="3" s="1"/>
  <c r="BI480" i="3" s="1"/>
  <c r="BJ480" i="3" s="1"/>
  <c r="BK480" i="3" s="1"/>
  <c r="BL480" i="3" s="1"/>
  <c r="BM480" i="3" s="1"/>
  <c r="R477" i="3"/>
  <c r="R478" i="3" s="1"/>
  <c r="K475" i="3"/>
  <c r="R473" i="3"/>
  <c r="R470" i="3"/>
  <c r="S470" i="3" s="1"/>
  <c r="CG467" i="3"/>
  <c r="CF467" i="3"/>
  <c r="CE467" i="3"/>
  <c r="CD467" i="3"/>
  <c r="CC467" i="3"/>
  <c r="CB467" i="3"/>
  <c r="CA467" i="3"/>
  <c r="BZ467" i="3"/>
  <c r="BY467" i="3"/>
  <c r="BX467" i="3"/>
  <c r="BW467" i="3"/>
  <c r="BV467" i="3"/>
  <c r="BU467" i="3"/>
  <c r="BT467" i="3"/>
  <c r="BS467" i="3"/>
  <c r="BM465" i="3"/>
  <c r="BL465" i="3"/>
  <c r="BK465" i="3"/>
  <c r="BJ465" i="3"/>
  <c r="BI465" i="3"/>
  <c r="BH465" i="3"/>
  <c r="BG465" i="3"/>
  <c r="BF465" i="3"/>
  <c r="BE465" i="3"/>
  <c r="BD465" i="3"/>
  <c r="BC465" i="3"/>
  <c r="BB465" i="3"/>
  <c r="BA465" i="3"/>
  <c r="AZ465" i="3"/>
  <c r="AY465" i="3"/>
  <c r="AX465" i="3"/>
  <c r="AW465" i="3"/>
  <c r="AV465" i="3"/>
  <c r="AU465" i="3"/>
  <c r="AT465" i="3"/>
  <c r="AS465" i="3"/>
  <c r="AR465" i="3"/>
  <c r="AQ465" i="3"/>
  <c r="AP465" i="3"/>
  <c r="AO465" i="3"/>
  <c r="AN465" i="3"/>
  <c r="AM465" i="3"/>
  <c r="AL465" i="3"/>
  <c r="AK465" i="3"/>
  <c r="AJ465" i="3"/>
  <c r="AI465" i="3"/>
  <c r="AH465" i="3"/>
  <c r="AG465" i="3"/>
  <c r="AF465" i="3"/>
  <c r="AE465" i="3"/>
  <c r="AD465" i="3"/>
  <c r="AC465" i="3"/>
  <c r="AB465" i="3"/>
  <c r="AA465" i="3"/>
  <c r="Z465" i="3"/>
  <c r="Y465" i="3"/>
  <c r="X465" i="3"/>
  <c r="W465" i="3"/>
  <c r="V465" i="3"/>
  <c r="U465" i="3"/>
  <c r="T465" i="3"/>
  <c r="S465" i="3"/>
  <c r="R465" i="3"/>
  <c r="R463" i="3"/>
  <c r="S463" i="3" s="1"/>
  <c r="T463" i="3" s="1"/>
  <c r="U463" i="3" s="1"/>
  <c r="V463" i="3" s="1"/>
  <c r="W463" i="3" s="1"/>
  <c r="X463" i="3" s="1"/>
  <c r="Y463" i="3" s="1"/>
  <c r="Z463" i="3" s="1"/>
  <c r="AA463" i="3" s="1"/>
  <c r="AB463" i="3" s="1"/>
  <c r="AC463" i="3" s="1"/>
  <c r="AD463" i="3" s="1"/>
  <c r="AE463" i="3" s="1"/>
  <c r="AF463" i="3" s="1"/>
  <c r="AG463" i="3" s="1"/>
  <c r="AH463" i="3" s="1"/>
  <c r="AI463" i="3" s="1"/>
  <c r="AJ463" i="3" s="1"/>
  <c r="AK463" i="3" s="1"/>
  <c r="AL463" i="3" s="1"/>
  <c r="AM463" i="3" s="1"/>
  <c r="AN463" i="3" s="1"/>
  <c r="AO463" i="3" s="1"/>
  <c r="AP463" i="3" s="1"/>
  <c r="AQ463" i="3" s="1"/>
  <c r="AR463" i="3" s="1"/>
  <c r="AS463" i="3" s="1"/>
  <c r="AT463" i="3" s="1"/>
  <c r="AU463" i="3" s="1"/>
  <c r="AV463" i="3" s="1"/>
  <c r="AW463" i="3" s="1"/>
  <c r="AX463" i="3" s="1"/>
  <c r="AY463" i="3" s="1"/>
  <c r="AZ463" i="3" s="1"/>
  <c r="BA463" i="3" s="1"/>
  <c r="BB463" i="3" s="1"/>
  <c r="BC463" i="3" s="1"/>
  <c r="BD463" i="3" s="1"/>
  <c r="BE463" i="3" s="1"/>
  <c r="BF463" i="3" s="1"/>
  <c r="BG463" i="3" s="1"/>
  <c r="BH463" i="3" s="1"/>
  <c r="BI463" i="3" s="1"/>
  <c r="BJ463" i="3" s="1"/>
  <c r="BK463" i="3" s="1"/>
  <c r="BL463" i="3" s="1"/>
  <c r="BM463" i="3" s="1"/>
  <c r="R460" i="3"/>
  <c r="S460" i="3" s="1"/>
  <c r="K458" i="3"/>
  <c r="R456" i="3"/>
  <c r="R453" i="3"/>
  <c r="S453" i="3" s="1"/>
  <c r="CG450" i="3"/>
  <c r="CF450" i="3"/>
  <c r="CE450" i="3"/>
  <c r="CD450" i="3"/>
  <c r="CC450" i="3"/>
  <c r="CB450" i="3"/>
  <c r="CA450" i="3"/>
  <c r="BZ450" i="3"/>
  <c r="BY450" i="3"/>
  <c r="BX450" i="3"/>
  <c r="BW450" i="3"/>
  <c r="BV450" i="3"/>
  <c r="BU450" i="3"/>
  <c r="BT450" i="3"/>
  <c r="BM448" i="3"/>
  <c r="BL448" i="3"/>
  <c r="BK448" i="3"/>
  <c r="BJ448" i="3"/>
  <c r="BI448" i="3"/>
  <c r="BH448" i="3"/>
  <c r="BG448" i="3"/>
  <c r="BF448" i="3"/>
  <c r="BE448" i="3"/>
  <c r="BD448" i="3"/>
  <c r="BC448" i="3"/>
  <c r="BB448" i="3"/>
  <c r="BA448" i="3"/>
  <c r="AZ448" i="3"/>
  <c r="AY448" i="3"/>
  <c r="AX448" i="3"/>
  <c r="AW448" i="3"/>
  <c r="AV448" i="3"/>
  <c r="AU448" i="3"/>
  <c r="AT448" i="3"/>
  <c r="AS448" i="3"/>
  <c r="AR448" i="3"/>
  <c r="AQ448" i="3"/>
  <c r="AP448" i="3"/>
  <c r="AO448" i="3"/>
  <c r="AN448" i="3"/>
  <c r="AM448" i="3"/>
  <c r="AL448" i="3"/>
  <c r="AK448" i="3"/>
  <c r="AJ448" i="3"/>
  <c r="AI448" i="3"/>
  <c r="AH448" i="3"/>
  <c r="AG448" i="3"/>
  <c r="AF448" i="3"/>
  <c r="AE448" i="3"/>
  <c r="AD448" i="3"/>
  <c r="AC448" i="3"/>
  <c r="AB448" i="3"/>
  <c r="AA448" i="3"/>
  <c r="Z448" i="3"/>
  <c r="Y448" i="3"/>
  <c r="X448" i="3"/>
  <c r="W448" i="3"/>
  <c r="V448" i="3"/>
  <c r="U448" i="3"/>
  <c r="T448" i="3"/>
  <c r="S448" i="3"/>
  <c r="R448" i="3"/>
  <c r="R446" i="3"/>
  <c r="R443" i="3"/>
  <c r="S443" i="3" s="1"/>
  <c r="K441" i="3"/>
  <c r="R439" i="3"/>
  <c r="R436" i="3"/>
  <c r="CG433" i="3"/>
  <c r="CF433" i="3"/>
  <c r="CE433" i="3"/>
  <c r="CD433" i="3"/>
  <c r="CC433" i="3"/>
  <c r="CB433" i="3"/>
  <c r="CA433" i="3"/>
  <c r="BZ433" i="3"/>
  <c r="BY433" i="3"/>
  <c r="BX433" i="3"/>
  <c r="BW433" i="3"/>
  <c r="BV433" i="3"/>
  <c r="BU433" i="3"/>
  <c r="BT433" i="3"/>
  <c r="BS433" i="3"/>
  <c r="BM431" i="3"/>
  <c r="BL431" i="3"/>
  <c r="BK431" i="3"/>
  <c r="BJ431" i="3"/>
  <c r="BI431" i="3"/>
  <c r="BH431" i="3"/>
  <c r="BG431" i="3"/>
  <c r="BF431" i="3"/>
  <c r="BE431" i="3"/>
  <c r="BD431" i="3"/>
  <c r="BC431" i="3"/>
  <c r="BB431" i="3"/>
  <c r="BA431" i="3"/>
  <c r="AZ431" i="3"/>
  <c r="AY431" i="3"/>
  <c r="AX431" i="3"/>
  <c r="AW431" i="3"/>
  <c r="AV431" i="3"/>
  <c r="AU431" i="3"/>
  <c r="AT431" i="3"/>
  <c r="AS431" i="3"/>
  <c r="AR431" i="3"/>
  <c r="AQ431" i="3"/>
  <c r="AP431" i="3"/>
  <c r="AO431" i="3"/>
  <c r="AN431" i="3"/>
  <c r="AM431" i="3"/>
  <c r="AL431" i="3"/>
  <c r="AK431" i="3"/>
  <c r="AJ431" i="3"/>
  <c r="AI431" i="3"/>
  <c r="AH431" i="3"/>
  <c r="AG431" i="3"/>
  <c r="AF431" i="3"/>
  <c r="AE431" i="3"/>
  <c r="AD431" i="3"/>
  <c r="AC431" i="3"/>
  <c r="AB431" i="3"/>
  <c r="AA431" i="3"/>
  <c r="Z431" i="3"/>
  <c r="Y431" i="3"/>
  <c r="X431" i="3"/>
  <c r="W431" i="3"/>
  <c r="V431" i="3"/>
  <c r="U431" i="3"/>
  <c r="T431" i="3"/>
  <c r="S431" i="3"/>
  <c r="R431" i="3"/>
  <c r="R429" i="3"/>
  <c r="S429" i="3" s="1"/>
  <c r="T429" i="3" s="1"/>
  <c r="U429" i="3" s="1"/>
  <c r="V429" i="3" s="1"/>
  <c r="W429" i="3" s="1"/>
  <c r="X429" i="3" s="1"/>
  <c r="Y429" i="3" s="1"/>
  <c r="Z429" i="3" s="1"/>
  <c r="AA429" i="3" s="1"/>
  <c r="AB429" i="3" s="1"/>
  <c r="AC429" i="3" s="1"/>
  <c r="AD429" i="3" s="1"/>
  <c r="AE429" i="3" s="1"/>
  <c r="AF429" i="3" s="1"/>
  <c r="AG429" i="3" s="1"/>
  <c r="AH429" i="3" s="1"/>
  <c r="AI429" i="3" s="1"/>
  <c r="AJ429" i="3" s="1"/>
  <c r="AK429" i="3" s="1"/>
  <c r="AL429" i="3" s="1"/>
  <c r="AM429" i="3" s="1"/>
  <c r="AN429" i="3" s="1"/>
  <c r="AO429" i="3" s="1"/>
  <c r="AP429" i="3" s="1"/>
  <c r="AQ429" i="3" s="1"/>
  <c r="AR429" i="3" s="1"/>
  <c r="AS429" i="3" s="1"/>
  <c r="AT429" i="3" s="1"/>
  <c r="AU429" i="3" s="1"/>
  <c r="AV429" i="3" s="1"/>
  <c r="AW429" i="3" s="1"/>
  <c r="AX429" i="3" s="1"/>
  <c r="AY429" i="3" s="1"/>
  <c r="AZ429" i="3" s="1"/>
  <c r="BA429" i="3" s="1"/>
  <c r="BB429" i="3" s="1"/>
  <c r="BC429" i="3" s="1"/>
  <c r="BD429" i="3" s="1"/>
  <c r="BE429" i="3" s="1"/>
  <c r="BF429" i="3" s="1"/>
  <c r="BG429" i="3" s="1"/>
  <c r="BH429" i="3" s="1"/>
  <c r="BI429" i="3" s="1"/>
  <c r="BJ429" i="3" s="1"/>
  <c r="BK429" i="3" s="1"/>
  <c r="BL429" i="3" s="1"/>
  <c r="BM429" i="3" s="1"/>
  <c r="R426" i="3"/>
  <c r="R427" i="3" s="1"/>
  <c r="K424" i="3"/>
  <c r="M424" i="3" s="1"/>
  <c r="O424" i="3" s="1"/>
  <c r="BP424" i="3" s="1"/>
  <c r="R422" i="3"/>
  <c r="R419" i="3"/>
  <c r="R421" i="3" s="1"/>
  <c r="CG416" i="3"/>
  <c r="CF416" i="3"/>
  <c r="CE416" i="3"/>
  <c r="CD416" i="3"/>
  <c r="CC416" i="3"/>
  <c r="CB416" i="3"/>
  <c r="CA416" i="3"/>
  <c r="BZ416" i="3"/>
  <c r="BY416" i="3"/>
  <c r="BX416" i="3"/>
  <c r="BW416" i="3"/>
  <c r="BV416" i="3"/>
  <c r="BU416" i="3"/>
  <c r="BT416" i="3"/>
  <c r="BS416" i="3"/>
  <c r="BM414" i="3"/>
  <c r="BL414" i="3"/>
  <c r="BK414" i="3"/>
  <c r="BJ414" i="3"/>
  <c r="BI414" i="3"/>
  <c r="BH414" i="3"/>
  <c r="BG414" i="3"/>
  <c r="BF414" i="3"/>
  <c r="BE414" i="3"/>
  <c r="BD414" i="3"/>
  <c r="BC414" i="3"/>
  <c r="BB414" i="3"/>
  <c r="BA414" i="3"/>
  <c r="AZ414" i="3"/>
  <c r="AY414" i="3"/>
  <c r="AX414" i="3"/>
  <c r="AW414" i="3"/>
  <c r="AV414" i="3"/>
  <c r="AU414" i="3"/>
  <c r="AT414" i="3"/>
  <c r="AS414" i="3"/>
  <c r="AR414" i="3"/>
  <c r="AQ414" i="3"/>
  <c r="AP414" i="3"/>
  <c r="AO414" i="3"/>
  <c r="AN414" i="3"/>
  <c r="AM414" i="3"/>
  <c r="AL414" i="3"/>
  <c r="AK414" i="3"/>
  <c r="AJ414" i="3"/>
  <c r="AI414" i="3"/>
  <c r="AH414" i="3"/>
  <c r="AG414" i="3"/>
  <c r="AF414" i="3"/>
  <c r="AE414" i="3"/>
  <c r="AD414" i="3"/>
  <c r="AC414" i="3"/>
  <c r="AB414" i="3"/>
  <c r="AA414" i="3"/>
  <c r="Z414" i="3"/>
  <c r="Y414" i="3"/>
  <c r="X414" i="3"/>
  <c r="W414" i="3"/>
  <c r="V414" i="3"/>
  <c r="U414" i="3"/>
  <c r="T414" i="3"/>
  <c r="S414" i="3"/>
  <c r="R414" i="3"/>
  <c r="R412" i="3"/>
  <c r="S412" i="3" s="1"/>
  <c r="T412" i="3" s="1"/>
  <c r="U412" i="3" s="1"/>
  <c r="V412" i="3" s="1"/>
  <c r="W412" i="3" s="1"/>
  <c r="X412" i="3" s="1"/>
  <c r="Y412" i="3" s="1"/>
  <c r="Z412" i="3" s="1"/>
  <c r="AA412" i="3" s="1"/>
  <c r="AB412" i="3" s="1"/>
  <c r="AC412" i="3" s="1"/>
  <c r="AD412" i="3" s="1"/>
  <c r="AE412" i="3" s="1"/>
  <c r="AF412" i="3" s="1"/>
  <c r="AG412" i="3" s="1"/>
  <c r="AH412" i="3" s="1"/>
  <c r="AI412" i="3" s="1"/>
  <c r="AJ412" i="3" s="1"/>
  <c r="AK412" i="3" s="1"/>
  <c r="AL412" i="3" s="1"/>
  <c r="AM412" i="3" s="1"/>
  <c r="AN412" i="3" s="1"/>
  <c r="AO412" i="3" s="1"/>
  <c r="AP412" i="3" s="1"/>
  <c r="AQ412" i="3" s="1"/>
  <c r="AR412" i="3" s="1"/>
  <c r="AS412" i="3" s="1"/>
  <c r="AT412" i="3" s="1"/>
  <c r="AU412" i="3" s="1"/>
  <c r="AV412" i="3" s="1"/>
  <c r="AW412" i="3" s="1"/>
  <c r="AX412" i="3" s="1"/>
  <c r="AY412" i="3" s="1"/>
  <c r="AZ412" i="3" s="1"/>
  <c r="BA412" i="3" s="1"/>
  <c r="BB412" i="3" s="1"/>
  <c r="BC412" i="3" s="1"/>
  <c r="BD412" i="3" s="1"/>
  <c r="BE412" i="3" s="1"/>
  <c r="BF412" i="3" s="1"/>
  <c r="BG412" i="3" s="1"/>
  <c r="BH412" i="3" s="1"/>
  <c r="BI412" i="3" s="1"/>
  <c r="BJ412" i="3" s="1"/>
  <c r="BK412" i="3" s="1"/>
  <c r="BL412" i="3" s="1"/>
  <c r="BM412" i="3" s="1"/>
  <c r="R409" i="3"/>
  <c r="R410" i="3" s="1"/>
  <c r="K407" i="3"/>
  <c r="R405" i="3"/>
  <c r="R402" i="3"/>
  <c r="S402" i="3" s="1"/>
  <c r="CG399" i="3"/>
  <c r="CF399" i="3"/>
  <c r="CE399" i="3"/>
  <c r="CD399" i="3"/>
  <c r="CC399" i="3"/>
  <c r="CB399" i="3"/>
  <c r="CA399" i="3"/>
  <c r="BZ399" i="3"/>
  <c r="BY399" i="3"/>
  <c r="BX399" i="3"/>
  <c r="BW399" i="3"/>
  <c r="BV399" i="3"/>
  <c r="BU399" i="3"/>
  <c r="BT399" i="3"/>
  <c r="BS399" i="3"/>
  <c r="BM397" i="3"/>
  <c r="BL397" i="3"/>
  <c r="BK397" i="3"/>
  <c r="BJ397" i="3"/>
  <c r="BI397" i="3"/>
  <c r="BH397" i="3"/>
  <c r="BG397" i="3"/>
  <c r="BF397" i="3"/>
  <c r="BE397" i="3"/>
  <c r="BD397" i="3"/>
  <c r="BC397" i="3"/>
  <c r="BB397" i="3"/>
  <c r="BA397" i="3"/>
  <c r="AZ397" i="3"/>
  <c r="AY397" i="3"/>
  <c r="AX397" i="3"/>
  <c r="AW397" i="3"/>
  <c r="AV397" i="3"/>
  <c r="AU397" i="3"/>
  <c r="AT397" i="3"/>
  <c r="AS397" i="3"/>
  <c r="AR397" i="3"/>
  <c r="AQ397" i="3"/>
  <c r="AP397" i="3"/>
  <c r="AO397" i="3"/>
  <c r="AN397" i="3"/>
  <c r="AM397" i="3"/>
  <c r="AL397" i="3"/>
  <c r="AK397" i="3"/>
  <c r="AJ397" i="3"/>
  <c r="AI397" i="3"/>
  <c r="AH397" i="3"/>
  <c r="AG397" i="3"/>
  <c r="AF397" i="3"/>
  <c r="AE397" i="3"/>
  <c r="AD397" i="3"/>
  <c r="AC397" i="3"/>
  <c r="AB397" i="3"/>
  <c r="AA397" i="3"/>
  <c r="Z397" i="3"/>
  <c r="Y397" i="3"/>
  <c r="X397" i="3"/>
  <c r="W397" i="3"/>
  <c r="V397" i="3"/>
  <c r="U397" i="3"/>
  <c r="T397" i="3"/>
  <c r="S397" i="3"/>
  <c r="R397" i="3"/>
  <c r="R395" i="3"/>
  <c r="S395" i="3" s="1"/>
  <c r="T395" i="3" s="1"/>
  <c r="U395" i="3" s="1"/>
  <c r="V395" i="3" s="1"/>
  <c r="W395" i="3" s="1"/>
  <c r="X395" i="3" s="1"/>
  <c r="Y395" i="3" s="1"/>
  <c r="Z395" i="3" s="1"/>
  <c r="AA395" i="3" s="1"/>
  <c r="AB395" i="3" s="1"/>
  <c r="AC395" i="3" s="1"/>
  <c r="AD395" i="3" s="1"/>
  <c r="AE395" i="3" s="1"/>
  <c r="AF395" i="3" s="1"/>
  <c r="AG395" i="3" s="1"/>
  <c r="AH395" i="3" s="1"/>
  <c r="AI395" i="3" s="1"/>
  <c r="AJ395" i="3" s="1"/>
  <c r="AK395" i="3" s="1"/>
  <c r="AL395" i="3" s="1"/>
  <c r="AM395" i="3" s="1"/>
  <c r="AN395" i="3" s="1"/>
  <c r="AO395" i="3" s="1"/>
  <c r="AP395" i="3" s="1"/>
  <c r="AQ395" i="3" s="1"/>
  <c r="AR395" i="3" s="1"/>
  <c r="AS395" i="3" s="1"/>
  <c r="AT395" i="3" s="1"/>
  <c r="AU395" i="3" s="1"/>
  <c r="AV395" i="3" s="1"/>
  <c r="AW395" i="3" s="1"/>
  <c r="AX395" i="3" s="1"/>
  <c r="AY395" i="3" s="1"/>
  <c r="AZ395" i="3" s="1"/>
  <c r="BA395" i="3" s="1"/>
  <c r="BB395" i="3" s="1"/>
  <c r="BC395" i="3" s="1"/>
  <c r="BD395" i="3" s="1"/>
  <c r="BE395" i="3" s="1"/>
  <c r="BF395" i="3" s="1"/>
  <c r="BG395" i="3" s="1"/>
  <c r="BH395" i="3" s="1"/>
  <c r="BI395" i="3" s="1"/>
  <c r="BJ395" i="3" s="1"/>
  <c r="BK395" i="3" s="1"/>
  <c r="BL395" i="3" s="1"/>
  <c r="BM395" i="3" s="1"/>
  <c r="R392" i="3"/>
  <c r="S392" i="3" s="1"/>
  <c r="S393" i="3" s="1"/>
  <c r="K390" i="3"/>
  <c r="R388" i="3"/>
  <c r="R385" i="3"/>
  <c r="R387" i="3" s="1"/>
  <c r="CG382" i="3"/>
  <c r="CF382" i="3"/>
  <c r="CE382" i="3"/>
  <c r="CD382" i="3"/>
  <c r="CC382" i="3"/>
  <c r="CB382" i="3"/>
  <c r="CA382" i="3"/>
  <c r="BZ382" i="3"/>
  <c r="BY382" i="3"/>
  <c r="BX382" i="3"/>
  <c r="BW382" i="3"/>
  <c r="BV382" i="3"/>
  <c r="BU382" i="3"/>
  <c r="BT382" i="3"/>
  <c r="BS382" i="3"/>
  <c r="BM380" i="3"/>
  <c r="BL380" i="3"/>
  <c r="BK380" i="3"/>
  <c r="BJ380" i="3"/>
  <c r="BI380" i="3"/>
  <c r="BH380" i="3"/>
  <c r="BG380" i="3"/>
  <c r="BF380" i="3"/>
  <c r="BE380" i="3"/>
  <c r="BD380" i="3"/>
  <c r="BC380" i="3"/>
  <c r="BB380" i="3"/>
  <c r="BA380" i="3"/>
  <c r="AZ380" i="3"/>
  <c r="AY380" i="3"/>
  <c r="AX380" i="3"/>
  <c r="AW380" i="3"/>
  <c r="AV380" i="3"/>
  <c r="AU380" i="3"/>
  <c r="AT380" i="3"/>
  <c r="AS380" i="3"/>
  <c r="AR380" i="3"/>
  <c r="AQ380" i="3"/>
  <c r="AP380" i="3"/>
  <c r="AO380" i="3"/>
  <c r="AN380" i="3"/>
  <c r="AM380" i="3"/>
  <c r="AL380" i="3"/>
  <c r="AK380" i="3"/>
  <c r="AJ380" i="3"/>
  <c r="AI380" i="3"/>
  <c r="AH380" i="3"/>
  <c r="AG380" i="3"/>
  <c r="AF380" i="3"/>
  <c r="AE380" i="3"/>
  <c r="AD380" i="3"/>
  <c r="AC380" i="3"/>
  <c r="AB380" i="3"/>
  <c r="AA380" i="3"/>
  <c r="Z380" i="3"/>
  <c r="Y380" i="3"/>
  <c r="X380" i="3"/>
  <c r="W380" i="3"/>
  <c r="V380" i="3"/>
  <c r="U380" i="3"/>
  <c r="T380" i="3"/>
  <c r="S380" i="3"/>
  <c r="R380" i="3"/>
  <c r="S378" i="3"/>
  <c r="T378" i="3" s="1"/>
  <c r="U378" i="3" s="1"/>
  <c r="V378" i="3" s="1"/>
  <c r="W378" i="3" s="1"/>
  <c r="X378" i="3" s="1"/>
  <c r="Y378" i="3" s="1"/>
  <c r="Z378" i="3" s="1"/>
  <c r="AA378" i="3" s="1"/>
  <c r="AB378" i="3" s="1"/>
  <c r="AC378" i="3" s="1"/>
  <c r="AD378" i="3" s="1"/>
  <c r="AE378" i="3" s="1"/>
  <c r="AF378" i="3" s="1"/>
  <c r="AG378" i="3" s="1"/>
  <c r="AH378" i="3" s="1"/>
  <c r="AI378" i="3" s="1"/>
  <c r="AJ378" i="3" s="1"/>
  <c r="AK378" i="3" s="1"/>
  <c r="AL378" i="3" s="1"/>
  <c r="AM378" i="3" s="1"/>
  <c r="AN378" i="3" s="1"/>
  <c r="AO378" i="3" s="1"/>
  <c r="AP378" i="3" s="1"/>
  <c r="AQ378" i="3" s="1"/>
  <c r="AR378" i="3" s="1"/>
  <c r="AS378" i="3" s="1"/>
  <c r="AT378" i="3" s="1"/>
  <c r="AU378" i="3" s="1"/>
  <c r="AV378" i="3" s="1"/>
  <c r="AW378" i="3" s="1"/>
  <c r="AX378" i="3" s="1"/>
  <c r="AY378" i="3" s="1"/>
  <c r="AZ378" i="3" s="1"/>
  <c r="BA378" i="3" s="1"/>
  <c r="BB378" i="3" s="1"/>
  <c r="BC378" i="3" s="1"/>
  <c r="BD378" i="3" s="1"/>
  <c r="BE378" i="3" s="1"/>
  <c r="BF378" i="3" s="1"/>
  <c r="BG378" i="3" s="1"/>
  <c r="BH378" i="3" s="1"/>
  <c r="BI378" i="3" s="1"/>
  <c r="BJ378" i="3" s="1"/>
  <c r="BK378" i="3" s="1"/>
  <c r="BL378" i="3" s="1"/>
  <c r="BM378" i="3" s="1"/>
  <c r="R378" i="3"/>
  <c r="R375" i="3"/>
  <c r="R376" i="3" s="1"/>
  <c r="K373" i="3"/>
  <c r="R371" i="3"/>
  <c r="R368" i="3"/>
  <c r="CG365" i="3"/>
  <c r="CF365" i="3"/>
  <c r="CE365" i="3"/>
  <c r="CD365" i="3"/>
  <c r="CC365" i="3"/>
  <c r="CB365" i="3"/>
  <c r="CA365" i="3"/>
  <c r="BZ365" i="3"/>
  <c r="BY365" i="3"/>
  <c r="BX365" i="3"/>
  <c r="BW365" i="3"/>
  <c r="BV365" i="3"/>
  <c r="BU365" i="3"/>
  <c r="BT365" i="3"/>
  <c r="BS365" i="3"/>
  <c r="BM363" i="3"/>
  <c r="BL363" i="3"/>
  <c r="BK363" i="3"/>
  <c r="BJ363" i="3"/>
  <c r="BI363" i="3"/>
  <c r="BH363" i="3"/>
  <c r="BG363" i="3"/>
  <c r="BF363" i="3"/>
  <c r="BE363" i="3"/>
  <c r="BD363" i="3"/>
  <c r="BC363" i="3"/>
  <c r="BB363" i="3"/>
  <c r="BA363" i="3"/>
  <c r="AZ363" i="3"/>
  <c r="AY363" i="3"/>
  <c r="AX363" i="3"/>
  <c r="AW363" i="3"/>
  <c r="AV363" i="3"/>
  <c r="AU363" i="3"/>
  <c r="AT363" i="3"/>
  <c r="AS363" i="3"/>
  <c r="AR363" i="3"/>
  <c r="AQ363" i="3"/>
  <c r="AP363" i="3"/>
  <c r="AO363" i="3"/>
  <c r="AN363" i="3"/>
  <c r="AM363" i="3"/>
  <c r="AL363" i="3"/>
  <c r="AK363" i="3"/>
  <c r="AJ363" i="3"/>
  <c r="AI363" i="3"/>
  <c r="AH363" i="3"/>
  <c r="AG363" i="3"/>
  <c r="AF363" i="3"/>
  <c r="AE363" i="3"/>
  <c r="AD363" i="3"/>
  <c r="AC363" i="3"/>
  <c r="AB363" i="3"/>
  <c r="AA363" i="3"/>
  <c r="Z363" i="3"/>
  <c r="Y363" i="3"/>
  <c r="X363" i="3"/>
  <c r="W363" i="3"/>
  <c r="V363" i="3"/>
  <c r="U363" i="3"/>
  <c r="T363" i="3"/>
  <c r="S363" i="3"/>
  <c r="R363" i="3"/>
  <c r="R361" i="3"/>
  <c r="S361" i="3" s="1"/>
  <c r="T361" i="3" s="1"/>
  <c r="U361" i="3" s="1"/>
  <c r="V361" i="3" s="1"/>
  <c r="W361" i="3" s="1"/>
  <c r="X361" i="3" s="1"/>
  <c r="Y361" i="3" s="1"/>
  <c r="Z361" i="3" s="1"/>
  <c r="AA361" i="3" s="1"/>
  <c r="AB361" i="3" s="1"/>
  <c r="AC361" i="3" s="1"/>
  <c r="AD361" i="3" s="1"/>
  <c r="AE361" i="3" s="1"/>
  <c r="AF361" i="3" s="1"/>
  <c r="AG361" i="3" s="1"/>
  <c r="AH361" i="3" s="1"/>
  <c r="AI361" i="3" s="1"/>
  <c r="AJ361" i="3" s="1"/>
  <c r="AK361" i="3" s="1"/>
  <c r="AL361" i="3" s="1"/>
  <c r="AM361" i="3" s="1"/>
  <c r="AN361" i="3" s="1"/>
  <c r="AO361" i="3" s="1"/>
  <c r="AP361" i="3" s="1"/>
  <c r="AQ361" i="3" s="1"/>
  <c r="AR361" i="3" s="1"/>
  <c r="AS361" i="3" s="1"/>
  <c r="AT361" i="3" s="1"/>
  <c r="AU361" i="3" s="1"/>
  <c r="AV361" i="3" s="1"/>
  <c r="AW361" i="3" s="1"/>
  <c r="AX361" i="3" s="1"/>
  <c r="AY361" i="3" s="1"/>
  <c r="AZ361" i="3" s="1"/>
  <c r="BA361" i="3" s="1"/>
  <c r="BB361" i="3" s="1"/>
  <c r="BC361" i="3" s="1"/>
  <c r="BD361" i="3" s="1"/>
  <c r="BE361" i="3" s="1"/>
  <c r="BF361" i="3" s="1"/>
  <c r="BG361" i="3" s="1"/>
  <c r="BH361" i="3" s="1"/>
  <c r="BI361" i="3" s="1"/>
  <c r="BJ361" i="3" s="1"/>
  <c r="BK361" i="3" s="1"/>
  <c r="BL361" i="3" s="1"/>
  <c r="BM361" i="3" s="1"/>
  <c r="R358" i="3"/>
  <c r="S358" i="3" s="1"/>
  <c r="K356" i="3"/>
  <c r="R354" i="3"/>
  <c r="R351" i="3"/>
  <c r="R353" i="3" s="1"/>
  <c r="CG348" i="3"/>
  <c r="CF348" i="3"/>
  <c r="CE348" i="3"/>
  <c r="CD348" i="3"/>
  <c r="CC348" i="3"/>
  <c r="CB348" i="3"/>
  <c r="CA348" i="3"/>
  <c r="BZ348" i="3"/>
  <c r="BY348" i="3"/>
  <c r="BX348" i="3"/>
  <c r="BW348" i="3"/>
  <c r="BV348" i="3"/>
  <c r="BU348" i="3"/>
  <c r="BT348" i="3"/>
  <c r="BS348" i="3"/>
  <c r="BM346" i="3"/>
  <c r="BL346" i="3"/>
  <c r="BK346" i="3"/>
  <c r="BJ346" i="3"/>
  <c r="BI346" i="3"/>
  <c r="BH346" i="3"/>
  <c r="BG346" i="3"/>
  <c r="BF346" i="3"/>
  <c r="BE346" i="3"/>
  <c r="BD346" i="3"/>
  <c r="BC346" i="3"/>
  <c r="BB346" i="3"/>
  <c r="BA346" i="3"/>
  <c r="AZ346" i="3"/>
  <c r="AY346" i="3"/>
  <c r="AX346" i="3"/>
  <c r="AW346" i="3"/>
  <c r="AV346" i="3"/>
  <c r="AU346" i="3"/>
  <c r="AT346" i="3"/>
  <c r="AS346" i="3"/>
  <c r="AR346" i="3"/>
  <c r="AQ346" i="3"/>
  <c r="AP346" i="3"/>
  <c r="AO346" i="3"/>
  <c r="AN346" i="3"/>
  <c r="AM346" i="3"/>
  <c r="AL346" i="3"/>
  <c r="AK346" i="3"/>
  <c r="AJ346" i="3"/>
  <c r="AI346" i="3"/>
  <c r="AH346" i="3"/>
  <c r="AG346" i="3"/>
  <c r="AF346" i="3"/>
  <c r="AE346" i="3"/>
  <c r="AD346" i="3"/>
  <c r="AC346" i="3"/>
  <c r="AB346" i="3"/>
  <c r="AA346" i="3"/>
  <c r="Z346" i="3"/>
  <c r="Y346" i="3"/>
  <c r="X346" i="3"/>
  <c r="W346" i="3"/>
  <c r="V346" i="3"/>
  <c r="U346" i="3"/>
  <c r="T346" i="3"/>
  <c r="S346" i="3"/>
  <c r="R346" i="3"/>
  <c r="R344" i="3"/>
  <c r="S344" i="3" s="1"/>
  <c r="T344" i="3" s="1"/>
  <c r="U344" i="3" s="1"/>
  <c r="V344" i="3" s="1"/>
  <c r="W344" i="3" s="1"/>
  <c r="X344" i="3" s="1"/>
  <c r="Y344" i="3" s="1"/>
  <c r="Z344" i="3" s="1"/>
  <c r="AA344" i="3" s="1"/>
  <c r="AB344" i="3" s="1"/>
  <c r="AC344" i="3" s="1"/>
  <c r="AD344" i="3" s="1"/>
  <c r="AE344" i="3" s="1"/>
  <c r="AF344" i="3" s="1"/>
  <c r="AG344" i="3" s="1"/>
  <c r="AH344" i="3" s="1"/>
  <c r="AI344" i="3" s="1"/>
  <c r="AJ344" i="3" s="1"/>
  <c r="AK344" i="3" s="1"/>
  <c r="AL344" i="3" s="1"/>
  <c r="AM344" i="3" s="1"/>
  <c r="AN344" i="3" s="1"/>
  <c r="AO344" i="3" s="1"/>
  <c r="AP344" i="3" s="1"/>
  <c r="AQ344" i="3" s="1"/>
  <c r="AR344" i="3" s="1"/>
  <c r="AS344" i="3" s="1"/>
  <c r="AT344" i="3" s="1"/>
  <c r="AU344" i="3" s="1"/>
  <c r="AV344" i="3" s="1"/>
  <c r="AW344" i="3" s="1"/>
  <c r="AX344" i="3" s="1"/>
  <c r="AY344" i="3" s="1"/>
  <c r="AZ344" i="3" s="1"/>
  <c r="BA344" i="3" s="1"/>
  <c r="BB344" i="3" s="1"/>
  <c r="BC344" i="3" s="1"/>
  <c r="BD344" i="3" s="1"/>
  <c r="BE344" i="3" s="1"/>
  <c r="BF344" i="3" s="1"/>
  <c r="BG344" i="3" s="1"/>
  <c r="BH344" i="3" s="1"/>
  <c r="BI344" i="3" s="1"/>
  <c r="BJ344" i="3" s="1"/>
  <c r="BK344" i="3" s="1"/>
  <c r="BL344" i="3" s="1"/>
  <c r="BM344" i="3" s="1"/>
  <c r="R341" i="3"/>
  <c r="S341" i="3" s="1"/>
  <c r="K339" i="3"/>
  <c r="R337" i="3"/>
  <c r="R334" i="3"/>
  <c r="CG331" i="3"/>
  <c r="CF331" i="3"/>
  <c r="CE331" i="3"/>
  <c r="CD331" i="3"/>
  <c r="CC331" i="3"/>
  <c r="CB331" i="3"/>
  <c r="CA331" i="3"/>
  <c r="BZ331" i="3"/>
  <c r="BY331" i="3"/>
  <c r="BX331" i="3"/>
  <c r="BW331" i="3"/>
  <c r="BV331" i="3"/>
  <c r="BU331" i="3"/>
  <c r="BT331" i="3"/>
  <c r="BS331" i="3"/>
  <c r="BM329" i="3"/>
  <c r="BL329" i="3"/>
  <c r="BK329" i="3"/>
  <c r="BJ329" i="3"/>
  <c r="BI329" i="3"/>
  <c r="BH329" i="3"/>
  <c r="BG329" i="3"/>
  <c r="BF329" i="3"/>
  <c r="BE329" i="3"/>
  <c r="BD329" i="3"/>
  <c r="BC329" i="3"/>
  <c r="BB329" i="3"/>
  <c r="BA329" i="3"/>
  <c r="AZ329" i="3"/>
  <c r="AY329" i="3"/>
  <c r="AX329" i="3"/>
  <c r="AW329" i="3"/>
  <c r="AV329" i="3"/>
  <c r="AU329" i="3"/>
  <c r="AT329" i="3"/>
  <c r="AS329" i="3"/>
  <c r="AR329" i="3"/>
  <c r="AQ329" i="3"/>
  <c r="AP329" i="3"/>
  <c r="AO329" i="3"/>
  <c r="AN329" i="3"/>
  <c r="AM329" i="3"/>
  <c r="AL329" i="3"/>
  <c r="AK329" i="3"/>
  <c r="AJ329" i="3"/>
  <c r="AI329" i="3"/>
  <c r="AH329" i="3"/>
  <c r="AG329" i="3"/>
  <c r="AF329" i="3"/>
  <c r="AE329" i="3"/>
  <c r="AD329" i="3"/>
  <c r="AC329" i="3"/>
  <c r="AB329" i="3"/>
  <c r="AA329" i="3"/>
  <c r="Z329" i="3"/>
  <c r="Y329" i="3"/>
  <c r="X329" i="3"/>
  <c r="W329" i="3"/>
  <c r="V329" i="3"/>
  <c r="U329" i="3"/>
  <c r="T329" i="3"/>
  <c r="S329" i="3"/>
  <c r="R329" i="3"/>
  <c r="R327" i="3"/>
  <c r="S327" i="3" s="1"/>
  <c r="T327" i="3" s="1"/>
  <c r="U327" i="3" s="1"/>
  <c r="V327" i="3" s="1"/>
  <c r="W327" i="3" s="1"/>
  <c r="X327" i="3" s="1"/>
  <c r="Y327" i="3" s="1"/>
  <c r="Z327" i="3" s="1"/>
  <c r="AA327" i="3" s="1"/>
  <c r="AB327" i="3" s="1"/>
  <c r="AC327" i="3" s="1"/>
  <c r="AD327" i="3" s="1"/>
  <c r="AE327" i="3" s="1"/>
  <c r="AF327" i="3" s="1"/>
  <c r="AG327" i="3" s="1"/>
  <c r="AH327" i="3" s="1"/>
  <c r="AI327" i="3" s="1"/>
  <c r="AJ327" i="3" s="1"/>
  <c r="AK327" i="3" s="1"/>
  <c r="AL327" i="3" s="1"/>
  <c r="AM327" i="3" s="1"/>
  <c r="AN327" i="3" s="1"/>
  <c r="AO327" i="3" s="1"/>
  <c r="AP327" i="3" s="1"/>
  <c r="AQ327" i="3" s="1"/>
  <c r="AR327" i="3" s="1"/>
  <c r="AS327" i="3" s="1"/>
  <c r="AT327" i="3" s="1"/>
  <c r="AU327" i="3" s="1"/>
  <c r="AV327" i="3" s="1"/>
  <c r="AW327" i="3" s="1"/>
  <c r="AX327" i="3" s="1"/>
  <c r="AY327" i="3" s="1"/>
  <c r="AZ327" i="3" s="1"/>
  <c r="BA327" i="3" s="1"/>
  <c r="BB327" i="3" s="1"/>
  <c r="BC327" i="3" s="1"/>
  <c r="BD327" i="3" s="1"/>
  <c r="BE327" i="3" s="1"/>
  <c r="BF327" i="3" s="1"/>
  <c r="BG327" i="3" s="1"/>
  <c r="BH327" i="3" s="1"/>
  <c r="BI327" i="3" s="1"/>
  <c r="BJ327" i="3" s="1"/>
  <c r="BK327" i="3" s="1"/>
  <c r="BL327" i="3" s="1"/>
  <c r="BM327" i="3" s="1"/>
  <c r="R324" i="3"/>
  <c r="R325" i="3" s="1"/>
  <c r="K322" i="3"/>
  <c r="R320" i="3"/>
  <c r="R317" i="3"/>
  <c r="CG314" i="3"/>
  <c r="CF314" i="3"/>
  <c r="CE314" i="3"/>
  <c r="CD314" i="3"/>
  <c r="CC314" i="3"/>
  <c r="CB314" i="3"/>
  <c r="CA314" i="3"/>
  <c r="BZ314" i="3"/>
  <c r="BY314" i="3"/>
  <c r="BX314" i="3"/>
  <c r="BW314" i="3"/>
  <c r="BV314" i="3"/>
  <c r="BU314" i="3"/>
  <c r="BT314" i="3"/>
  <c r="BS314" i="3"/>
  <c r="BM312" i="3"/>
  <c r="BL312" i="3"/>
  <c r="BK312" i="3"/>
  <c r="BJ312" i="3"/>
  <c r="BI312" i="3"/>
  <c r="BH312" i="3"/>
  <c r="BG312" i="3"/>
  <c r="BF312" i="3"/>
  <c r="BE312" i="3"/>
  <c r="BD312" i="3"/>
  <c r="BC312" i="3"/>
  <c r="BB312" i="3"/>
  <c r="BA312" i="3"/>
  <c r="AZ312" i="3"/>
  <c r="AY312" i="3"/>
  <c r="AX312" i="3"/>
  <c r="AW312" i="3"/>
  <c r="AV312" i="3"/>
  <c r="AU312" i="3"/>
  <c r="AT312" i="3"/>
  <c r="AS312" i="3"/>
  <c r="AR312" i="3"/>
  <c r="AQ312" i="3"/>
  <c r="AP312" i="3"/>
  <c r="AO312" i="3"/>
  <c r="AN312" i="3"/>
  <c r="AM312" i="3"/>
  <c r="AL312" i="3"/>
  <c r="AK312" i="3"/>
  <c r="AJ312" i="3"/>
  <c r="AI312" i="3"/>
  <c r="AH312" i="3"/>
  <c r="AG312" i="3"/>
  <c r="AF312" i="3"/>
  <c r="AE312" i="3"/>
  <c r="AD312" i="3"/>
  <c r="AC312" i="3"/>
  <c r="AB312" i="3"/>
  <c r="AA312" i="3"/>
  <c r="Z312" i="3"/>
  <c r="Y312" i="3"/>
  <c r="X312" i="3"/>
  <c r="W312" i="3"/>
  <c r="V312" i="3"/>
  <c r="U312" i="3"/>
  <c r="T312" i="3"/>
  <c r="S312" i="3"/>
  <c r="R312" i="3"/>
  <c r="R310" i="3"/>
  <c r="S310" i="3" s="1"/>
  <c r="T310" i="3" s="1"/>
  <c r="U310" i="3" s="1"/>
  <c r="V310" i="3" s="1"/>
  <c r="W310" i="3" s="1"/>
  <c r="X310" i="3" s="1"/>
  <c r="Y310" i="3" s="1"/>
  <c r="Z310" i="3" s="1"/>
  <c r="AA310" i="3" s="1"/>
  <c r="AB310" i="3" s="1"/>
  <c r="AC310" i="3" s="1"/>
  <c r="AD310" i="3" s="1"/>
  <c r="AE310" i="3" s="1"/>
  <c r="AF310" i="3" s="1"/>
  <c r="AG310" i="3" s="1"/>
  <c r="AH310" i="3" s="1"/>
  <c r="AI310" i="3" s="1"/>
  <c r="AJ310" i="3" s="1"/>
  <c r="AK310" i="3" s="1"/>
  <c r="AL310" i="3" s="1"/>
  <c r="AM310" i="3" s="1"/>
  <c r="AN310" i="3" s="1"/>
  <c r="AO310" i="3" s="1"/>
  <c r="AP310" i="3" s="1"/>
  <c r="AQ310" i="3" s="1"/>
  <c r="AR310" i="3" s="1"/>
  <c r="AS310" i="3" s="1"/>
  <c r="AT310" i="3" s="1"/>
  <c r="AU310" i="3" s="1"/>
  <c r="AV310" i="3" s="1"/>
  <c r="AW310" i="3" s="1"/>
  <c r="AX310" i="3" s="1"/>
  <c r="AY310" i="3" s="1"/>
  <c r="AZ310" i="3" s="1"/>
  <c r="BA310" i="3" s="1"/>
  <c r="BB310" i="3" s="1"/>
  <c r="BC310" i="3" s="1"/>
  <c r="BD310" i="3" s="1"/>
  <c r="BE310" i="3" s="1"/>
  <c r="BF310" i="3" s="1"/>
  <c r="BG310" i="3" s="1"/>
  <c r="BH310" i="3" s="1"/>
  <c r="BI310" i="3" s="1"/>
  <c r="BJ310" i="3" s="1"/>
  <c r="BK310" i="3" s="1"/>
  <c r="BL310" i="3" s="1"/>
  <c r="BM310" i="3" s="1"/>
  <c r="R307" i="3"/>
  <c r="R308" i="3" s="1"/>
  <c r="K305" i="3"/>
  <c r="R303" i="3"/>
  <c r="R300" i="3"/>
  <c r="S300" i="3" s="1"/>
  <c r="CG297" i="3"/>
  <c r="CF297" i="3"/>
  <c r="CE297" i="3"/>
  <c r="CD297" i="3"/>
  <c r="CC297" i="3"/>
  <c r="CB297" i="3"/>
  <c r="CA297" i="3"/>
  <c r="BZ297" i="3"/>
  <c r="BY297" i="3"/>
  <c r="BX297" i="3"/>
  <c r="BW297" i="3"/>
  <c r="BV297" i="3"/>
  <c r="BU297" i="3"/>
  <c r="BT297" i="3"/>
  <c r="BS297" i="3"/>
  <c r="BM295" i="3"/>
  <c r="BL295" i="3"/>
  <c r="BK295" i="3"/>
  <c r="BJ295" i="3"/>
  <c r="BI295" i="3"/>
  <c r="BH295" i="3"/>
  <c r="BG295" i="3"/>
  <c r="BF295" i="3"/>
  <c r="BE295" i="3"/>
  <c r="BD295" i="3"/>
  <c r="BC295" i="3"/>
  <c r="BB295" i="3"/>
  <c r="BA295" i="3"/>
  <c r="AZ295" i="3"/>
  <c r="AY295" i="3"/>
  <c r="AX295" i="3"/>
  <c r="AW295" i="3"/>
  <c r="AV295" i="3"/>
  <c r="AU295" i="3"/>
  <c r="AT295" i="3"/>
  <c r="AS295" i="3"/>
  <c r="AR295" i="3"/>
  <c r="AQ295" i="3"/>
  <c r="AP295" i="3"/>
  <c r="AO295" i="3"/>
  <c r="AN295" i="3"/>
  <c r="AM295" i="3"/>
  <c r="AL295" i="3"/>
  <c r="AK295" i="3"/>
  <c r="AJ295" i="3"/>
  <c r="AI295" i="3"/>
  <c r="AH295" i="3"/>
  <c r="AG295" i="3"/>
  <c r="AF295" i="3"/>
  <c r="AE295" i="3"/>
  <c r="AD295" i="3"/>
  <c r="AC295" i="3"/>
  <c r="AB295" i="3"/>
  <c r="AA295" i="3"/>
  <c r="Z295" i="3"/>
  <c r="Y295" i="3"/>
  <c r="X295" i="3"/>
  <c r="W295" i="3"/>
  <c r="V295" i="3"/>
  <c r="U295" i="3"/>
  <c r="T295" i="3"/>
  <c r="S295" i="3"/>
  <c r="R295" i="3"/>
  <c r="R293" i="3"/>
  <c r="S293" i="3" s="1"/>
  <c r="T293" i="3" s="1"/>
  <c r="U293" i="3" s="1"/>
  <c r="V293" i="3" s="1"/>
  <c r="W293" i="3" s="1"/>
  <c r="X293" i="3" s="1"/>
  <c r="Y293" i="3" s="1"/>
  <c r="Z293" i="3" s="1"/>
  <c r="AA293" i="3" s="1"/>
  <c r="AB293" i="3" s="1"/>
  <c r="AC293" i="3" s="1"/>
  <c r="AD293" i="3" s="1"/>
  <c r="AE293" i="3" s="1"/>
  <c r="AF293" i="3" s="1"/>
  <c r="AG293" i="3" s="1"/>
  <c r="AH293" i="3" s="1"/>
  <c r="AI293" i="3" s="1"/>
  <c r="AJ293" i="3" s="1"/>
  <c r="AK293" i="3" s="1"/>
  <c r="AL293" i="3" s="1"/>
  <c r="AM293" i="3" s="1"/>
  <c r="AN293" i="3" s="1"/>
  <c r="AO293" i="3" s="1"/>
  <c r="AP293" i="3" s="1"/>
  <c r="AQ293" i="3" s="1"/>
  <c r="AR293" i="3" s="1"/>
  <c r="AS293" i="3" s="1"/>
  <c r="AT293" i="3" s="1"/>
  <c r="AU293" i="3" s="1"/>
  <c r="AV293" i="3" s="1"/>
  <c r="AW293" i="3" s="1"/>
  <c r="AX293" i="3" s="1"/>
  <c r="AY293" i="3" s="1"/>
  <c r="AZ293" i="3" s="1"/>
  <c r="BA293" i="3" s="1"/>
  <c r="BB293" i="3" s="1"/>
  <c r="BC293" i="3" s="1"/>
  <c r="BD293" i="3" s="1"/>
  <c r="BE293" i="3" s="1"/>
  <c r="BF293" i="3" s="1"/>
  <c r="BG293" i="3" s="1"/>
  <c r="BH293" i="3" s="1"/>
  <c r="BI293" i="3" s="1"/>
  <c r="BJ293" i="3" s="1"/>
  <c r="BK293" i="3" s="1"/>
  <c r="BL293" i="3" s="1"/>
  <c r="BM293" i="3" s="1"/>
  <c r="R290" i="3"/>
  <c r="R291" i="3" s="1"/>
  <c r="K288" i="3"/>
  <c r="R286" i="3"/>
  <c r="R283" i="3"/>
  <c r="S283" i="3" s="1"/>
  <c r="CG280" i="3"/>
  <c r="CF280" i="3"/>
  <c r="CE280" i="3"/>
  <c r="CD280" i="3"/>
  <c r="CC280" i="3"/>
  <c r="CB280" i="3"/>
  <c r="CA280" i="3"/>
  <c r="BZ280" i="3"/>
  <c r="BY280" i="3"/>
  <c r="BX280" i="3"/>
  <c r="BW280" i="3"/>
  <c r="BV280" i="3"/>
  <c r="BU280" i="3"/>
  <c r="BT280" i="3"/>
  <c r="BS280" i="3"/>
  <c r="BM278" i="3"/>
  <c r="BL278" i="3"/>
  <c r="BK278" i="3"/>
  <c r="BJ278" i="3"/>
  <c r="BI278" i="3"/>
  <c r="BH278" i="3"/>
  <c r="BG278" i="3"/>
  <c r="BF278" i="3"/>
  <c r="BE278" i="3"/>
  <c r="BD278" i="3"/>
  <c r="BC278" i="3"/>
  <c r="BB278" i="3"/>
  <c r="BA278" i="3"/>
  <c r="AZ278" i="3"/>
  <c r="AY278" i="3"/>
  <c r="AX278" i="3"/>
  <c r="AW278" i="3"/>
  <c r="AV278" i="3"/>
  <c r="AU278" i="3"/>
  <c r="AT278" i="3"/>
  <c r="AS278" i="3"/>
  <c r="AR278" i="3"/>
  <c r="AQ278" i="3"/>
  <c r="AP278" i="3"/>
  <c r="AO278" i="3"/>
  <c r="AN278" i="3"/>
  <c r="AM278" i="3"/>
  <c r="AL278" i="3"/>
  <c r="AK278" i="3"/>
  <c r="AJ278" i="3"/>
  <c r="AI278" i="3"/>
  <c r="AH278" i="3"/>
  <c r="AG278" i="3"/>
  <c r="AF278" i="3"/>
  <c r="AE278" i="3"/>
  <c r="AD278" i="3"/>
  <c r="AC278" i="3"/>
  <c r="AB278" i="3"/>
  <c r="AA278" i="3"/>
  <c r="Z278" i="3"/>
  <c r="Y278" i="3"/>
  <c r="X278" i="3"/>
  <c r="W278" i="3"/>
  <c r="V278" i="3"/>
  <c r="U278" i="3"/>
  <c r="T278" i="3"/>
  <c r="S278" i="3"/>
  <c r="R278" i="3"/>
  <c r="R276" i="3"/>
  <c r="S276" i="3" s="1"/>
  <c r="T276" i="3" s="1"/>
  <c r="U276" i="3" s="1"/>
  <c r="V276" i="3" s="1"/>
  <c r="W276" i="3" s="1"/>
  <c r="X276" i="3" s="1"/>
  <c r="Y276" i="3" s="1"/>
  <c r="Z276" i="3" s="1"/>
  <c r="AA276" i="3" s="1"/>
  <c r="AB276" i="3" s="1"/>
  <c r="AC276" i="3" s="1"/>
  <c r="AD276" i="3" s="1"/>
  <c r="AE276" i="3" s="1"/>
  <c r="AF276" i="3" s="1"/>
  <c r="AG276" i="3" s="1"/>
  <c r="AH276" i="3" s="1"/>
  <c r="AI276" i="3" s="1"/>
  <c r="AJ276" i="3" s="1"/>
  <c r="AK276" i="3" s="1"/>
  <c r="AL276" i="3" s="1"/>
  <c r="AM276" i="3" s="1"/>
  <c r="AN276" i="3" s="1"/>
  <c r="AO276" i="3" s="1"/>
  <c r="AP276" i="3" s="1"/>
  <c r="AQ276" i="3" s="1"/>
  <c r="AR276" i="3" s="1"/>
  <c r="AS276" i="3" s="1"/>
  <c r="AT276" i="3" s="1"/>
  <c r="AU276" i="3" s="1"/>
  <c r="AV276" i="3" s="1"/>
  <c r="AW276" i="3" s="1"/>
  <c r="AX276" i="3" s="1"/>
  <c r="AY276" i="3" s="1"/>
  <c r="AZ276" i="3" s="1"/>
  <c r="BA276" i="3" s="1"/>
  <c r="BB276" i="3" s="1"/>
  <c r="BC276" i="3" s="1"/>
  <c r="BD276" i="3" s="1"/>
  <c r="BE276" i="3" s="1"/>
  <c r="BF276" i="3" s="1"/>
  <c r="BG276" i="3" s="1"/>
  <c r="BH276" i="3" s="1"/>
  <c r="BI276" i="3" s="1"/>
  <c r="BJ276" i="3" s="1"/>
  <c r="BK276" i="3" s="1"/>
  <c r="BL276" i="3" s="1"/>
  <c r="BM276" i="3" s="1"/>
  <c r="R273" i="3"/>
  <c r="R274" i="3" s="1"/>
  <c r="K271" i="3"/>
  <c r="R269" i="3"/>
  <c r="R266" i="3"/>
  <c r="S266" i="3" s="1"/>
  <c r="CG263" i="3"/>
  <c r="CF263" i="3"/>
  <c r="CE263" i="3"/>
  <c r="CD263" i="3"/>
  <c r="CC263" i="3"/>
  <c r="CB263" i="3"/>
  <c r="CA263" i="3"/>
  <c r="BZ263" i="3"/>
  <c r="BY263" i="3"/>
  <c r="BX263" i="3"/>
  <c r="BW263" i="3"/>
  <c r="BV263" i="3"/>
  <c r="BU263" i="3"/>
  <c r="BT263" i="3"/>
  <c r="BS263" i="3"/>
  <c r="BM261" i="3"/>
  <c r="BL261" i="3"/>
  <c r="BK261" i="3"/>
  <c r="BJ261" i="3"/>
  <c r="BI261" i="3"/>
  <c r="BH261" i="3"/>
  <c r="BG261" i="3"/>
  <c r="BF261" i="3"/>
  <c r="BE261" i="3"/>
  <c r="BD261" i="3"/>
  <c r="BC261" i="3"/>
  <c r="BB261" i="3"/>
  <c r="BA261" i="3"/>
  <c r="AZ261" i="3"/>
  <c r="AY261" i="3"/>
  <c r="AX261" i="3"/>
  <c r="AW261" i="3"/>
  <c r="AV261" i="3"/>
  <c r="AU261" i="3"/>
  <c r="AT261" i="3"/>
  <c r="AS261" i="3"/>
  <c r="AR261" i="3"/>
  <c r="AQ261" i="3"/>
  <c r="AP261" i="3"/>
  <c r="AO261" i="3"/>
  <c r="AN261" i="3"/>
  <c r="AM261" i="3"/>
  <c r="AL261" i="3"/>
  <c r="AK261" i="3"/>
  <c r="AJ261" i="3"/>
  <c r="AI261" i="3"/>
  <c r="AH261" i="3"/>
  <c r="AG261" i="3"/>
  <c r="AF261" i="3"/>
  <c r="AE261" i="3"/>
  <c r="AD261" i="3"/>
  <c r="AC261" i="3"/>
  <c r="AB261" i="3"/>
  <c r="AA261" i="3"/>
  <c r="Z261" i="3"/>
  <c r="Y261" i="3"/>
  <c r="X261" i="3"/>
  <c r="W261" i="3"/>
  <c r="V261" i="3"/>
  <c r="U261" i="3"/>
  <c r="T261" i="3"/>
  <c r="S261" i="3"/>
  <c r="R261" i="3"/>
  <c r="S259" i="3"/>
  <c r="T259" i="3" s="1"/>
  <c r="U259" i="3" s="1"/>
  <c r="V259" i="3" s="1"/>
  <c r="W259" i="3" s="1"/>
  <c r="X259" i="3" s="1"/>
  <c r="Y259" i="3" s="1"/>
  <c r="Z259" i="3" s="1"/>
  <c r="AA259" i="3" s="1"/>
  <c r="AB259" i="3" s="1"/>
  <c r="AC259" i="3" s="1"/>
  <c r="AD259" i="3" s="1"/>
  <c r="AE259" i="3" s="1"/>
  <c r="AF259" i="3" s="1"/>
  <c r="AG259" i="3" s="1"/>
  <c r="AH259" i="3" s="1"/>
  <c r="AI259" i="3" s="1"/>
  <c r="AJ259" i="3" s="1"/>
  <c r="AK259" i="3" s="1"/>
  <c r="AL259" i="3" s="1"/>
  <c r="AM259" i="3" s="1"/>
  <c r="AN259" i="3" s="1"/>
  <c r="AO259" i="3" s="1"/>
  <c r="AP259" i="3" s="1"/>
  <c r="AQ259" i="3" s="1"/>
  <c r="AR259" i="3" s="1"/>
  <c r="AS259" i="3" s="1"/>
  <c r="AT259" i="3" s="1"/>
  <c r="AU259" i="3" s="1"/>
  <c r="AV259" i="3" s="1"/>
  <c r="AW259" i="3" s="1"/>
  <c r="AX259" i="3" s="1"/>
  <c r="AY259" i="3" s="1"/>
  <c r="AZ259" i="3" s="1"/>
  <c r="BA259" i="3" s="1"/>
  <c r="BB259" i="3" s="1"/>
  <c r="BC259" i="3" s="1"/>
  <c r="BD259" i="3" s="1"/>
  <c r="BE259" i="3" s="1"/>
  <c r="BF259" i="3" s="1"/>
  <c r="BG259" i="3" s="1"/>
  <c r="BH259" i="3" s="1"/>
  <c r="BI259" i="3" s="1"/>
  <c r="BJ259" i="3" s="1"/>
  <c r="BK259" i="3" s="1"/>
  <c r="BL259" i="3" s="1"/>
  <c r="BM259" i="3" s="1"/>
  <c r="R259" i="3"/>
  <c r="R256" i="3"/>
  <c r="S256" i="3" s="1"/>
  <c r="K254" i="3"/>
  <c r="M254" i="3" s="1"/>
  <c r="O254" i="3" s="1"/>
  <c r="BP254" i="3" s="1"/>
  <c r="R252" i="3"/>
  <c r="R249" i="3"/>
  <c r="R251" i="3" s="1"/>
  <c r="CG246" i="3"/>
  <c r="CF246" i="3"/>
  <c r="CE246" i="3"/>
  <c r="CD246" i="3"/>
  <c r="CC246" i="3"/>
  <c r="CB246" i="3"/>
  <c r="CA246" i="3"/>
  <c r="BZ246" i="3"/>
  <c r="BY246" i="3"/>
  <c r="BX246" i="3"/>
  <c r="BW246" i="3"/>
  <c r="BV246" i="3"/>
  <c r="BU246" i="3"/>
  <c r="BT246" i="3"/>
  <c r="BS246" i="3"/>
  <c r="BM244" i="3"/>
  <c r="BL244" i="3"/>
  <c r="BK244" i="3"/>
  <c r="BJ244" i="3"/>
  <c r="BI244" i="3"/>
  <c r="BH244" i="3"/>
  <c r="BG244" i="3"/>
  <c r="BF244" i="3"/>
  <c r="BE244" i="3"/>
  <c r="BD244" i="3"/>
  <c r="BC244" i="3"/>
  <c r="BB244" i="3"/>
  <c r="BA244" i="3"/>
  <c r="AZ244" i="3"/>
  <c r="AY244" i="3"/>
  <c r="AX244" i="3"/>
  <c r="AW244" i="3"/>
  <c r="AV244" i="3"/>
  <c r="AU244" i="3"/>
  <c r="AT244" i="3"/>
  <c r="AS244" i="3"/>
  <c r="AR244" i="3"/>
  <c r="AQ244" i="3"/>
  <c r="AP244" i="3"/>
  <c r="AO244" i="3"/>
  <c r="AN244" i="3"/>
  <c r="AM244" i="3"/>
  <c r="AL244" i="3"/>
  <c r="AK244" i="3"/>
  <c r="AJ244" i="3"/>
  <c r="AI244" i="3"/>
  <c r="AH244" i="3"/>
  <c r="AG244" i="3"/>
  <c r="AF244" i="3"/>
  <c r="AE244" i="3"/>
  <c r="AD244" i="3"/>
  <c r="AC244" i="3"/>
  <c r="AB244" i="3"/>
  <c r="AA244" i="3"/>
  <c r="Z244" i="3"/>
  <c r="Y244" i="3"/>
  <c r="X244" i="3"/>
  <c r="W244" i="3"/>
  <c r="V244" i="3"/>
  <c r="U244" i="3"/>
  <c r="T244" i="3"/>
  <c r="S244" i="3"/>
  <c r="R244" i="3"/>
  <c r="R242" i="3"/>
  <c r="S242" i="3" s="1"/>
  <c r="T242" i="3" s="1"/>
  <c r="U242" i="3" s="1"/>
  <c r="V242" i="3" s="1"/>
  <c r="W242" i="3" s="1"/>
  <c r="X242" i="3" s="1"/>
  <c r="Y242" i="3" s="1"/>
  <c r="Z242" i="3" s="1"/>
  <c r="AA242" i="3" s="1"/>
  <c r="AB242" i="3" s="1"/>
  <c r="AC242" i="3" s="1"/>
  <c r="AD242" i="3" s="1"/>
  <c r="AE242" i="3" s="1"/>
  <c r="AF242" i="3" s="1"/>
  <c r="AG242" i="3" s="1"/>
  <c r="AH242" i="3" s="1"/>
  <c r="AI242" i="3" s="1"/>
  <c r="AJ242" i="3" s="1"/>
  <c r="AK242" i="3" s="1"/>
  <c r="AL242" i="3" s="1"/>
  <c r="AM242" i="3" s="1"/>
  <c r="AN242" i="3" s="1"/>
  <c r="AO242" i="3" s="1"/>
  <c r="AP242" i="3" s="1"/>
  <c r="AQ242" i="3" s="1"/>
  <c r="AR242" i="3" s="1"/>
  <c r="AS242" i="3" s="1"/>
  <c r="AT242" i="3" s="1"/>
  <c r="AU242" i="3" s="1"/>
  <c r="AV242" i="3" s="1"/>
  <c r="AW242" i="3" s="1"/>
  <c r="AX242" i="3" s="1"/>
  <c r="AY242" i="3" s="1"/>
  <c r="AZ242" i="3" s="1"/>
  <c r="BA242" i="3" s="1"/>
  <c r="BB242" i="3" s="1"/>
  <c r="BC242" i="3" s="1"/>
  <c r="BD242" i="3" s="1"/>
  <c r="BE242" i="3" s="1"/>
  <c r="BF242" i="3" s="1"/>
  <c r="BG242" i="3" s="1"/>
  <c r="BH242" i="3" s="1"/>
  <c r="BI242" i="3" s="1"/>
  <c r="BJ242" i="3" s="1"/>
  <c r="BK242" i="3" s="1"/>
  <c r="BL242" i="3" s="1"/>
  <c r="BM242" i="3" s="1"/>
  <c r="R239" i="3"/>
  <c r="S239" i="3" s="1"/>
  <c r="K237" i="3"/>
  <c r="R235" i="3"/>
  <c r="R232" i="3"/>
  <c r="R234" i="3" s="1"/>
  <c r="CG229" i="3"/>
  <c r="CF229" i="3"/>
  <c r="CE229" i="3"/>
  <c r="CD229" i="3"/>
  <c r="CC229" i="3"/>
  <c r="CB229" i="3"/>
  <c r="CA229" i="3"/>
  <c r="BZ229" i="3"/>
  <c r="BY229" i="3"/>
  <c r="BX229" i="3"/>
  <c r="BW229" i="3"/>
  <c r="BV229" i="3"/>
  <c r="BU229" i="3"/>
  <c r="BT229" i="3"/>
  <c r="BS229" i="3"/>
  <c r="BM227" i="3"/>
  <c r="BL227" i="3"/>
  <c r="BK227" i="3"/>
  <c r="BJ227" i="3"/>
  <c r="BI227" i="3"/>
  <c r="BH227" i="3"/>
  <c r="BG227" i="3"/>
  <c r="BF227" i="3"/>
  <c r="BE227" i="3"/>
  <c r="BD227" i="3"/>
  <c r="BC227" i="3"/>
  <c r="BB227" i="3"/>
  <c r="BA227" i="3"/>
  <c r="AZ227" i="3"/>
  <c r="AY227" i="3"/>
  <c r="AX227" i="3"/>
  <c r="AW227" i="3"/>
  <c r="AV227" i="3"/>
  <c r="AU227" i="3"/>
  <c r="AT227" i="3"/>
  <c r="AS227" i="3"/>
  <c r="AR227" i="3"/>
  <c r="AQ227" i="3"/>
  <c r="AP227" i="3"/>
  <c r="AO227" i="3"/>
  <c r="AN227" i="3"/>
  <c r="AM227" i="3"/>
  <c r="AL227" i="3"/>
  <c r="AK227" i="3"/>
  <c r="AJ227" i="3"/>
  <c r="AI227" i="3"/>
  <c r="AH227" i="3"/>
  <c r="AG227" i="3"/>
  <c r="AF227" i="3"/>
  <c r="AE227" i="3"/>
  <c r="AD227" i="3"/>
  <c r="AC227" i="3"/>
  <c r="AB227" i="3"/>
  <c r="AA227" i="3"/>
  <c r="Z227" i="3"/>
  <c r="Y227" i="3"/>
  <c r="X227" i="3"/>
  <c r="W227" i="3"/>
  <c r="V227" i="3"/>
  <c r="U227" i="3"/>
  <c r="T227" i="3"/>
  <c r="S227" i="3"/>
  <c r="R227" i="3"/>
  <c r="R225" i="3"/>
  <c r="S225" i="3" s="1"/>
  <c r="T225" i="3" s="1"/>
  <c r="U225" i="3" s="1"/>
  <c r="V225" i="3" s="1"/>
  <c r="W225" i="3" s="1"/>
  <c r="X225" i="3" s="1"/>
  <c r="Y225" i="3" s="1"/>
  <c r="Z225" i="3" s="1"/>
  <c r="AA225" i="3" s="1"/>
  <c r="AB225" i="3" s="1"/>
  <c r="AC225" i="3" s="1"/>
  <c r="AD225" i="3" s="1"/>
  <c r="AE225" i="3" s="1"/>
  <c r="AF225" i="3" s="1"/>
  <c r="AG225" i="3" s="1"/>
  <c r="AH225" i="3" s="1"/>
  <c r="AI225" i="3" s="1"/>
  <c r="AJ225" i="3" s="1"/>
  <c r="AK225" i="3" s="1"/>
  <c r="AL225" i="3" s="1"/>
  <c r="AM225" i="3" s="1"/>
  <c r="AN225" i="3" s="1"/>
  <c r="AO225" i="3" s="1"/>
  <c r="AP225" i="3" s="1"/>
  <c r="AQ225" i="3" s="1"/>
  <c r="AR225" i="3" s="1"/>
  <c r="AS225" i="3" s="1"/>
  <c r="AT225" i="3" s="1"/>
  <c r="AU225" i="3" s="1"/>
  <c r="AV225" i="3" s="1"/>
  <c r="AW225" i="3" s="1"/>
  <c r="AX225" i="3" s="1"/>
  <c r="AY225" i="3" s="1"/>
  <c r="AZ225" i="3" s="1"/>
  <c r="BA225" i="3" s="1"/>
  <c r="BB225" i="3" s="1"/>
  <c r="BC225" i="3" s="1"/>
  <c r="BD225" i="3" s="1"/>
  <c r="BE225" i="3" s="1"/>
  <c r="BF225" i="3" s="1"/>
  <c r="BG225" i="3" s="1"/>
  <c r="BH225" i="3" s="1"/>
  <c r="BI225" i="3" s="1"/>
  <c r="BJ225" i="3" s="1"/>
  <c r="BK225" i="3" s="1"/>
  <c r="BL225" i="3" s="1"/>
  <c r="BM225" i="3" s="1"/>
  <c r="R222" i="3"/>
  <c r="S222" i="3" s="1"/>
  <c r="K220" i="3"/>
  <c r="R218" i="3"/>
  <c r="R215" i="3"/>
  <c r="R217" i="3" s="1"/>
  <c r="CG212" i="3"/>
  <c r="CF212" i="3"/>
  <c r="CE212" i="3"/>
  <c r="CD212" i="3"/>
  <c r="CC212" i="3"/>
  <c r="CB212" i="3"/>
  <c r="CA212" i="3"/>
  <c r="BZ212" i="3"/>
  <c r="BY212" i="3"/>
  <c r="BX212" i="3"/>
  <c r="BW212" i="3"/>
  <c r="BV212" i="3"/>
  <c r="BU212" i="3"/>
  <c r="BT212" i="3"/>
  <c r="BS212" i="3"/>
  <c r="BM210" i="3"/>
  <c r="BL210" i="3"/>
  <c r="BK210" i="3"/>
  <c r="BJ210" i="3"/>
  <c r="BI210" i="3"/>
  <c r="BH210" i="3"/>
  <c r="BG210" i="3"/>
  <c r="BF210" i="3"/>
  <c r="BE210" i="3"/>
  <c r="BD210" i="3"/>
  <c r="BC210" i="3"/>
  <c r="BB210" i="3"/>
  <c r="BA210" i="3"/>
  <c r="AZ210" i="3"/>
  <c r="AY210" i="3"/>
  <c r="AX210" i="3"/>
  <c r="AW210" i="3"/>
  <c r="AV210" i="3"/>
  <c r="AU210" i="3"/>
  <c r="AT210" i="3"/>
  <c r="AS210" i="3"/>
  <c r="AR210" i="3"/>
  <c r="AQ210" i="3"/>
  <c r="AP210" i="3"/>
  <c r="AO210" i="3"/>
  <c r="AN210" i="3"/>
  <c r="AM210" i="3"/>
  <c r="AL210" i="3"/>
  <c r="AK210" i="3"/>
  <c r="AJ210" i="3"/>
  <c r="AI210" i="3"/>
  <c r="AH210" i="3"/>
  <c r="AG210" i="3"/>
  <c r="AF210" i="3"/>
  <c r="AE210" i="3"/>
  <c r="AD210" i="3"/>
  <c r="AC210" i="3"/>
  <c r="AB210" i="3"/>
  <c r="AA210" i="3"/>
  <c r="Z210" i="3"/>
  <c r="Y210" i="3"/>
  <c r="X210" i="3"/>
  <c r="W210" i="3"/>
  <c r="V210" i="3"/>
  <c r="U210" i="3"/>
  <c r="T210" i="3"/>
  <c r="S210" i="3"/>
  <c r="R210" i="3"/>
  <c r="R208" i="3"/>
  <c r="S208" i="3" s="1"/>
  <c r="T208" i="3" s="1"/>
  <c r="U208" i="3" s="1"/>
  <c r="V208" i="3" s="1"/>
  <c r="W208" i="3" s="1"/>
  <c r="X208" i="3" s="1"/>
  <c r="Y208" i="3" s="1"/>
  <c r="Z208" i="3" s="1"/>
  <c r="AA208" i="3" s="1"/>
  <c r="AB208" i="3" s="1"/>
  <c r="AC208" i="3" s="1"/>
  <c r="AD208" i="3" s="1"/>
  <c r="AE208" i="3" s="1"/>
  <c r="AF208" i="3" s="1"/>
  <c r="AG208" i="3" s="1"/>
  <c r="AH208" i="3" s="1"/>
  <c r="AI208" i="3" s="1"/>
  <c r="AJ208" i="3" s="1"/>
  <c r="AK208" i="3" s="1"/>
  <c r="AL208" i="3" s="1"/>
  <c r="AM208" i="3" s="1"/>
  <c r="AN208" i="3" s="1"/>
  <c r="AO208" i="3" s="1"/>
  <c r="AP208" i="3" s="1"/>
  <c r="AQ208" i="3" s="1"/>
  <c r="AR208" i="3" s="1"/>
  <c r="AS208" i="3" s="1"/>
  <c r="AT208" i="3" s="1"/>
  <c r="AU208" i="3" s="1"/>
  <c r="AV208" i="3" s="1"/>
  <c r="AW208" i="3" s="1"/>
  <c r="AX208" i="3" s="1"/>
  <c r="AY208" i="3" s="1"/>
  <c r="AZ208" i="3" s="1"/>
  <c r="BA208" i="3" s="1"/>
  <c r="BB208" i="3" s="1"/>
  <c r="BC208" i="3" s="1"/>
  <c r="BD208" i="3" s="1"/>
  <c r="BE208" i="3" s="1"/>
  <c r="BF208" i="3" s="1"/>
  <c r="BG208" i="3" s="1"/>
  <c r="BH208" i="3" s="1"/>
  <c r="BI208" i="3" s="1"/>
  <c r="BJ208" i="3" s="1"/>
  <c r="BK208" i="3" s="1"/>
  <c r="BL208" i="3" s="1"/>
  <c r="BM208" i="3" s="1"/>
  <c r="R205" i="3"/>
  <c r="R206" i="3" s="1"/>
  <c r="K203" i="3"/>
  <c r="R201" i="3"/>
  <c r="R198" i="3"/>
  <c r="S198" i="3" s="1"/>
  <c r="CG195" i="3"/>
  <c r="CF195" i="3"/>
  <c r="CE195" i="3"/>
  <c r="CD195" i="3"/>
  <c r="CC195" i="3"/>
  <c r="CB195" i="3"/>
  <c r="CA195" i="3"/>
  <c r="BZ195" i="3"/>
  <c r="BY195" i="3"/>
  <c r="BX195" i="3"/>
  <c r="BW195" i="3"/>
  <c r="BV195" i="3"/>
  <c r="BU195" i="3"/>
  <c r="BT195" i="3"/>
  <c r="BS195" i="3"/>
  <c r="BM193" i="3"/>
  <c r="BL193" i="3"/>
  <c r="BK193" i="3"/>
  <c r="BJ193" i="3"/>
  <c r="BI193" i="3"/>
  <c r="BH193" i="3"/>
  <c r="BG193" i="3"/>
  <c r="BF193" i="3"/>
  <c r="BE193" i="3"/>
  <c r="BD193" i="3"/>
  <c r="BC193" i="3"/>
  <c r="BB193" i="3"/>
  <c r="BA193" i="3"/>
  <c r="AZ193" i="3"/>
  <c r="AY193" i="3"/>
  <c r="AX193" i="3"/>
  <c r="AW193" i="3"/>
  <c r="AV193" i="3"/>
  <c r="AU193" i="3"/>
  <c r="AT193" i="3"/>
  <c r="AS193" i="3"/>
  <c r="AR193" i="3"/>
  <c r="AQ193" i="3"/>
  <c r="AP193" i="3"/>
  <c r="AO193" i="3"/>
  <c r="AN193" i="3"/>
  <c r="AM193" i="3"/>
  <c r="AL193" i="3"/>
  <c r="AK193" i="3"/>
  <c r="AJ193" i="3"/>
  <c r="AI193" i="3"/>
  <c r="AH193" i="3"/>
  <c r="AG193" i="3"/>
  <c r="AF193" i="3"/>
  <c r="AE193" i="3"/>
  <c r="AD193" i="3"/>
  <c r="AC193" i="3"/>
  <c r="AB193" i="3"/>
  <c r="AA193" i="3"/>
  <c r="Z193" i="3"/>
  <c r="Y193" i="3"/>
  <c r="X193" i="3"/>
  <c r="W193" i="3"/>
  <c r="V193" i="3"/>
  <c r="U193" i="3"/>
  <c r="T193" i="3"/>
  <c r="S193" i="3"/>
  <c r="R193" i="3"/>
  <c r="R191" i="3"/>
  <c r="S191" i="3" s="1"/>
  <c r="T191" i="3" s="1"/>
  <c r="U191" i="3" s="1"/>
  <c r="V191" i="3" s="1"/>
  <c r="W191" i="3" s="1"/>
  <c r="X191" i="3" s="1"/>
  <c r="Y191" i="3" s="1"/>
  <c r="Z191" i="3" s="1"/>
  <c r="AA191" i="3" s="1"/>
  <c r="AB191" i="3" s="1"/>
  <c r="AC191" i="3" s="1"/>
  <c r="AD191" i="3" s="1"/>
  <c r="AE191" i="3" s="1"/>
  <c r="AF191" i="3" s="1"/>
  <c r="AG191" i="3" s="1"/>
  <c r="AH191" i="3" s="1"/>
  <c r="AI191" i="3" s="1"/>
  <c r="AJ191" i="3" s="1"/>
  <c r="AK191" i="3" s="1"/>
  <c r="AL191" i="3" s="1"/>
  <c r="AM191" i="3" s="1"/>
  <c r="AN191" i="3" s="1"/>
  <c r="AO191" i="3" s="1"/>
  <c r="AP191" i="3" s="1"/>
  <c r="AQ191" i="3" s="1"/>
  <c r="AR191" i="3" s="1"/>
  <c r="AS191" i="3" s="1"/>
  <c r="AT191" i="3" s="1"/>
  <c r="AU191" i="3" s="1"/>
  <c r="AV191" i="3" s="1"/>
  <c r="AW191" i="3" s="1"/>
  <c r="AX191" i="3" s="1"/>
  <c r="AY191" i="3" s="1"/>
  <c r="AZ191" i="3" s="1"/>
  <c r="BA191" i="3" s="1"/>
  <c r="BB191" i="3" s="1"/>
  <c r="BC191" i="3" s="1"/>
  <c r="BD191" i="3" s="1"/>
  <c r="BE191" i="3" s="1"/>
  <c r="BF191" i="3" s="1"/>
  <c r="BG191" i="3" s="1"/>
  <c r="BH191" i="3" s="1"/>
  <c r="BI191" i="3" s="1"/>
  <c r="BJ191" i="3" s="1"/>
  <c r="BK191" i="3" s="1"/>
  <c r="BL191" i="3" s="1"/>
  <c r="BM191" i="3" s="1"/>
  <c r="R188" i="3"/>
  <c r="S188" i="3" s="1"/>
  <c r="S189" i="3" s="1"/>
  <c r="K186" i="3"/>
  <c r="R184" i="3"/>
  <c r="R181" i="3"/>
  <c r="R183" i="3" s="1"/>
  <c r="CG178" i="3"/>
  <c r="CF178" i="3"/>
  <c r="CE178" i="3"/>
  <c r="CD178" i="3"/>
  <c r="CC178" i="3"/>
  <c r="CB178" i="3"/>
  <c r="CA178" i="3"/>
  <c r="BZ178" i="3"/>
  <c r="BY178" i="3"/>
  <c r="BX178" i="3"/>
  <c r="BW178" i="3"/>
  <c r="BV178" i="3"/>
  <c r="BU178" i="3"/>
  <c r="BT178" i="3"/>
  <c r="BS178" i="3"/>
  <c r="BM176" i="3"/>
  <c r="BL176" i="3"/>
  <c r="BK176" i="3"/>
  <c r="BJ176" i="3"/>
  <c r="BI176" i="3"/>
  <c r="BH176" i="3"/>
  <c r="BG176" i="3"/>
  <c r="BF176" i="3"/>
  <c r="BE176" i="3"/>
  <c r="BD176" i="3"/>
  <c r="BC176" i="3"/>
  <c r="BB176" i="3"/>
  <c r="BA176" i="3"/>
  <c r="AZ176" i="3"/>
  <c r="AY176" i="3"/>
  <c r="AX176" i="3"/>
  <c r="AW176" i="3"/>
  <c r="AV176" i="3"/>
  <c r="AU176" i="3"/>
  <c r="AT176" i="3"/>
  <c r="AS176" i="3"/>
  <c r="AR176" i="3"/>
  <c r="AQ176" i="3"/>
  <c r="AP176" i="3"/>
  <c r="AO176" i="3"/>
  <c r="AN176" i="3"/>
  <c r="AM176" i="3"/>
  <c r="AL176" i="3"/>
  <c r="AK176" i="3"/>
  <c r="AJ176" i="3"/>
  <c r="AI176" i="3"/>
  <c r="AH176" i="3"/>
  <c r="AG176" i="3"/>
  <c r="AF176" i="3"/>
  <c r="AE176" i="3"/>
  <c r="AD176" i="3"/>
  <c r="AC176" i="3"/>
  <c r="AB176" i="3"/>
  <c r="AA176" i="3"/>
  <c r="Z176" i="3"/>
  <c r="Y176" i="3"/>
  <c r="X176" i="3"/>
  <c r="W176" i="3"/>
  <c r="V176" i="3"/>
  <c r="U176" i="3"/>
  <c r="T176" i="3"/>
  <c r="S176" i="3"/>
  <c r="R176" i="3"/>
  <c r="R174" i="3"/>
  <c r="S174" i="3" s="1"/>
  <c r="T174" i="3" s="1"/>
  <c r="U174" i="3" s="1"/>
  <c r="V174" i="3" s="1"/>
  <c r="W174" i="3" s="1"/>
  <c r="X174" i="3" s="1"/>
  <c r="Y174" i="3" s="1"/>
  <c r="Z174" i="3" s="1"/>
  <c r="AA174" i="3" s="1"/>
  <c r="AB174" i="3" s="1"/>
  <c r="AC174" i="3" s="1"/>
  <c r="AD174" i="3" s="1"/>
  <c r="AE174" i="3" s="1"/>
  <c r="AF174" i="3" s="1"/>
  <c r="AG174" i="3" s="1"/>
  <c r="AH174" i="3" s="1"/>
  <c r="AI174" i="3" s="1"/>
  <c r="AJ174" i="3" s="1"/>
  <c r="AK174" i="3" s="1"/>
  <c r="AL174" i="3" s="1"/>
  <c r="AM174" i="3" s="1"/>
  <c r="AN174" i="3" s="1"/>
  <c r="AO174" i="3" s="1"/>
  <c r="AP174" i="3" s="1"/>
  <c r="AQ174" i="3" s="1"/>
  <c r="AR174" i="3" s="1"/>
  <c r="AS174" i="3" s="1"/>
  <c r="AT174" i="3" s="1"/>
  <c r="AU174" i="3" s="1"/>
  <c r="AV174" i="3" s="1"/>
  <c r="AW174" i="3" s="1"/>
  <c r="AX174" i="3" s="1"/>
  <c r="AY174" i="3" s="1"/>
  <c r="AZ174" i="3" s="1"/>
  <c r="BA174" i="3" s="1"/>
  <c r="BB174" i="3" s="1"/>
  <c r="BC174" i="3" s="1"/>
  <c r="BD174" i="3" s="1"/>
  <c r="BE174" i="3" s="1"/>
  <c r="BF174" i="3" s="1"/>
  <c r="BG174" i="3" s="1"/>
  <c r="BH174" i="3" s="1"/>
  <c r="BI174" i="3" s="1"/>
  <c r="BJ174" i="3" s="1"/>
  <c r="BK174" i="3" s="1"/>
  <c r="BL174" i="3" s="1"/>
  <c r="BM174" i="3" s="1"/>
  <c r="S171" i="3"/>
  <c r="T171" i="3" s="1"/>
  <c r="T172" i="3" s="1"/>
  <c r="R171" i="3"/>
  <c r="R172" i="3" s="1"/>
  <c r="K169" i="3"/>
  <c r="M169" i="3" s="1"/>
  <c r="R167" i="3"/>
  <c r="R164" i="3"/>
  <c r="S164" i="3" s="1"/>
  <c r="T164" i="3" s="1"/>
  <c r="U164" i="3" s="1"/>
  <c r="CG161" i="3"/>
  <c r="CF161" i="3"/>
  <c r="CE161" i="3"/>
  <c r="CD161" i="3"/>
  <c r="CC161" i="3"/>
  <c r="CB161" i="3"/>
  <c r="CA161" i="3"/>
  <c r="BZ161" i="3"/>
  <c r="BY161" i="3"/>
  <c r="BX161" i="3"/>
  <c r="BW161" i="3"/>
  <c r="BV161" i="3"/>
  <c r="BU161" i="3"/>
  <c r="BT161" i="3"/>
  <c r="BS161" i="3"/>
  <c r="BM159" i="3"/>
  <c r="BL159" i="3"/>
  <c r="BK159" i="3"/>
  <c r="BJ159" i="3"/>
  <c r="BI159" i="3"/>
  <c r="BH159" i="3"/>
  <c r="BG159" i="3"/>
  <c r="BF159" i="3"/>
  <c r="BE159" i="3"/>
  <c r="BD159" i="3"/>
  <c r="BC159" i="3"/>
  <c r="BB159" i="3"/>
  <c r="BA159" i="3"/>
  <c r="AZ159" i="3"/>
  <c r="AY159" i="3"/>
  <c r="AX159" i="3"/>
  <c r="AW159" i="3"/>
  <c r="AV159" i="3"/>
  <c r="AU159" i="3"/>
  <c r="AT159" i="3"/>
  <c r="AS159" i="3"/>
  <c r="AR159" i="3"/>
  <c r="AQ159" i="3"/>
  <c r="AP159" i="3"/>
  <c r="AO159" i="3"/>
  <c r="AN159" i="3"/>
  <c r="AM159" i="3"/>
  <c r="AL159" i="3"/>
  <c r="AK159" i="3"/>
  <c r="AJ159" i="3"/>
  <c r="AI159" i="3"/>
  <c r="AH159" i="3"/>
  <c r="AG159" i="3"/>
  <c r="AF159" i="3"/>
  <c r="AE159" i="3"/>
  <c r="AD159" i="3"/>
  <c r="AC159" i="3"/>
  <c r="AB159" i="3"/>
  <c r="AA159" i="3"/>
  <c r="Z159" i="3"/>
  <c r="Y159" i="3"/>
  <c r="X159" i="3"/>
  <c r="W159" i="3"/>
  <c r="V159" i="3"/>
  <c r="U159" i="3"/>
  <c r="T159" i="3"/>
  <c r="S159" i="3"/>
  <c r="R159" i="3"/>
  <c r="R157" i="3"/>
  <c r="S157" i="3" s="1"/>
  <c r="T157" i="3" s="1"/>
  <c r="U157" i="3" s="1"/>
  <c r="V157" i="3" s="1"/>
  <c r="W157" i="3" s="1"/>
  <c r="X157" i="3" s="1"/>
  <c r="Y157" i="3" s="1"/>
  <c r="Z157" i="3" s="1"/>
  <c r="AA157" i="3" s="1"/>
  <c r="AB157" i="3" s="1"/>
  <c r="AC157" i="3" s="1"/>
  <c r="AD157" i="3" s="1"/>
  <c r="AE157" i="3" s="1"/>
  <c r="AF157" i="3" s="1"/>
  <c r="AG157" i="3" s="1"/>
  <c r="AH157" i="3" s="1"/>
  <c r="AI157" i="3" s="1"/>
  <c r="AJ157" i="3" s="1"/>
  <c r="AK157" i="3" s="1"/>
  <c r="AL157" i="3" s="1"/>
  <c r="AM157" i="3" s="1"/>
  <c r="AN157" i="3" s="1"/>
  <c r="AO157" i="3" s="1"/>
  <c r="AP157" i="3" s="1"/>
  <c r="AQ157" i="3" s="1"/>
  <c r="AR157" i="3" s="1"/>
  <c r="AS157" i="3" s="1"/>
  <c r="AT157" i="3" s="1"/>
  <c r="AU157" i="3" s="1"/>
  <c r="AV157" i="3" s="1"/>
  <c r="AW157" i="3" s="1"/>
  <c r="AX157" i="3" s="1"/>
  <c r="AY157" i="3" s="1"/>
  <c r="AZ157" i="3" s="1"/>
  <c r="BA157" i="3" s="1"/>
  <c r="BB157" i="3" s="1"/>
  <c r="BC157" i="3" s="1"/>
  <c r="BD157" i="3" s="1"/>
  <c r="BE157" i="3" s="1"/>
  <c r="BF157" i="3" s="1"/>
  <c r="BG157" i="3" s="1"/>
  <c r="BH157" i="3" s="1"/>
  <c r="BI157" i="3" s="1"/>
  <c r="BJ157" i="3" s="1"/>
  <c r="BK157" i="3" s="1"/>
  <c r="BL157" i="3" s="1"/>
  <c r="BM157" i="3" s="1"/>
  <c r="R154" i="3"/>
  <c r="S154" i="3" s="1"/>
  <c r="K152" i="3"/>
  <c r="R150" i="3"/>
  <c r="R147" i="3"/>
  <c r="S147" i="3" s="1"/>
  <c r="CG144" i="3"/>
  <c r="CF144" i="3"/>
  <c r="CE144" i="3"/>
  <c r="CD144" i="3"/>
  <c r="CC144" i="3"/>
  <c r="CB144" i="3"/>
  <c r="CA144" i="3"/>
  <c r="BZ144" i="3"/>
  <c r="BY144" i="3"/>
  <c r="BX144" i="3"/>
  <c r="BW144" i="3"/>
  <c r="BV144" i="3"/>
  <c r="BU144" i="3"/>
  <c r="BT144" i="3"/>
  <c r="BS144" i="3"/>
  <c r="BM142" i="3"/>
  <c r="BL142" i="3"/>
  <c r="BK142" i="3"/>
  <c r="BJ142" i="3"/>
  <c r="BI142" i="3"/>
  <c r="BH142" i="3"/>
  <c r="BG142" i="3"/>
  <c r="BF142" i="3"/>
  <c r="BE142" i="3"/>
  <c r="BD142" i="3"/>
  <c r="BC142" i="3"/>
  <c r="BB142" i="3"/>
  <c r="BA142" i="3"/>
  <c r="AZ142" i="3"/>
  <c r="AY142" i="3"/>
  <c r="AX142" i="3"/>
  <c r="AW142" i="3"/>
  <c r="AV142" i="3"/>
  <c r="AU142" i="3"/>
  <c r="AT142" i="3"/>
  <c r="AS142" i="3"/>
  <c r="AR142" i="3"/>
  <c r="AQ142" i="3"/>
  <c r="AP142" i="3"/>
  <c r="AO142" i="3"/>
  <c r="AN142" i="3"/>
  <c r="AM142" i="3"/>
  <c r="AL142" i="3"/>
  <c r="AK142" i="3"/>
  <c r="AJ142" i="3"/>
  <c r="AI142" i="3"/>
  <c r="AH142" i="3"/>
  <c r="AG142" i="3"/>
  <c r="AF142" i="3"/>
  <c r="AE142" i="3"/>
  <c r="AD142" i="3"/>
  <c r="AC142" i="3"/>
  <c r="AB142" i="3"/>
  <c r="AA142" i="3"/>
  <c r="Z142" i="3"/>
  <c r="Y142" i="3"/>
  <c r="X142" i="3"/>
  <c r="W142" i="3"/>
  <c r="V142" i="3"/>
  <c r="U142" i="3"/>
  <c r="T142" i="3"/>
  <c r="S142" i="3"/>
  <c r="R142" i="3"/>
  <c r="R140" i="3"/>
  <c r="S140" i="3" s="1"/>
  <c r="T140" i="3" s="1"/>
  <c r="U140" i="3" s="1"/>
  <c r="V140" i="3" s="1"/>
  <c r="W140" i="3" s="1"/>
  <c r="X140" i="3" s="1"/>
  <c r="Y140" i="3" s="1"/>
  <c r="Z140" i="3" s="1"/>
  <c r="AA140" i="3" s="1"/>
  <c r="AB140" i="3" s="1"/>
  <c r="AC140" i="3" s="1"/>
  <c r="AD140" i="3" s="1"/>
  <c r="AE140" i="3" s="1"/>
  <c r="AF140" i="3" s="1"/>
  <c r="AG140" i="3" s="1"/>
  <c r="AH140" i="3" s="1"/>
  <c r="AI140" i="3" s="1"/>
  <c r="AJ140" i="3" s="1"/>
  <c r="AK140" i="3" s="1"/>
  <c r="AL140" i="3" s="1"/>
  <c r="AM140" i="3" s="1"/>
  <c r="AN140" i="3" s="1"/>
  <c r="AO140" i="3" s="1"/>
  <c r="AP140" i="3" s="1"/>
  <c r="AQ140" i="3" s="1"/>
  <c r="AR140" i="3" s="1"/>
  <c r="AS140" i="3" s="1"/>
  <c r="AT140" i="3" s="1"/>
  <c r="AU140" i="3" s="1"/>
  <c r="AV140" i="3" s="1"/>
  <c r="AW140" i="3" s="1"/>
  <c r="AX140" i="3" s="1"/>
  <c r="AY140" i="3" s="1"/>
  <c r="AZ140" i="3" s="1"/>
  <c r="BA140" i="3" s="1"/>
  <c r="BB140" i="3" s="1"/>
  <c r="BC140" i="3" s="1"/>
  <c r="BD140" i="3" s="1"/>
  <c r="BE140" i="3" s="1"/>
  <c r="BF140" i="3" s="1"/>
  <c r="BG140" i="3" s="1"/>
  <c r="BH140" i="3" s="1"/>
  <c r="BI140" i="3" s="1"/>
  <c r="BJ140" i="3" s="1"/>
  <c r="BK140" i="3" s="1"/>
  <c r="BL140" i="3" s="1"/>
  <c r="BM140" i="3" s="1"/>
  <c r="R137" i="3"/>
  <c r="S137" i="3" s="1"/>
  <c r="K135" i="3"/>
  <c r="M135" i="3" s="1"/>
  <c r="R133" i="3"/>
  <c r="R130" i="3"/>
  <c r="CG127" i="3"/>
  <c r="CF127" i="3"/>
  <c r="CE127" i="3"/>
  <c r="CD127" i="3"/>
  <c r="CC127" i="3"/>
  <c r="CB127" i="3"/>
  <c r="CA127" i="3"/>
  <c r="BZ127" i="3"/>
  <c r="BY127" i="3"/>
  <c r="BX127" i="3"/>
  <c r="BW127" i="3"/>
  <c r="BV127" i="3"/>
  <c r="BU127" i="3"/>
  <c r="BT127" i="3"/>
  <c r="BS127" i="3"/>
  <c r="BM125" i="3"/>
  <c r="BL125" i="3"/>
  <c r="BK125" i="3"/>
  <c r="BJ125" i="3"/>
  <c r="BI125" i="3"/>
  <c r="BH125" i="3"/>
  <c r="BG125" i="3"/>
  <c r="BF125" i="3"/>
  <c r="BE125" i="3"/>
  <c r="BD125" i="3"/>
  <c r="BC125" i="3"/>
  <c r="BB125" i="3"/>
  <c r="BA125" i="3"/>
  <c r="AZ125" i="3"/>
  <c r="AY125" i="3"/>
  <c r="AX125" i="3"/>
  <c r="AW125" i="3"/>
  <c r="AV125" i="3"/>
  <c r="AU125" i="3"/>
  <c r="AT125" i="3"/>
  <c r="AS125" i="3"/>
  <c r="AR125" i="3"/>
  <c r="AQ125" i="3"/>
  <c r="AP125" i="3"/>
  <c r="AO125" i="3"/>
  <c r="AN125" i="3"/>
  <c r="AM125" i="3"/>
  <c r="AL125" i="3"/>
  <c r="AK125" i="3"/>
  <c r="AJ125" i="3"/>
  <c r="AI125" i="3"/>
  <c r="AH125" i="3"/>
  <c r="AG125" i="3"/>
  <c r="AF125" i="3"/>
  <c r="AE125" i="3"/>
  <c r="AD125" i="3"/>
  <c r="AC125" i="3"/>
  <c r="AB125" i="3"/>
  <c r="AA125" i="3"/>
  <c r="Z125" i="3"/>
  <c r="Y125" i="3"/>
  <c r="X125" i="3"/>
  <c r="W125" i="3"/>
  <c r="V125" i="3"/>
  <c r="U125" i="3"/>
  <c r="T125" i="3"/>
  <c r="S125" i="3"/>
  <c r="R125" i="3"/>
  <c r="R123" i="3"/>
  <c r="S123" i="3" s="1"/>
  <c r="T123" i="3" s="1"/>
  <c r="U123" i="3" s="1"/>
  <c r="V123" i="3" s="1"/>
  <c r="W123" i="3" s="1"/>
  <c r="X123" i="3" s="1"/>
  <c r="Y123" i="3" s="1"/>
  <c r="Z123" i="3" s="1"/>
  <c r="AA123" i="3" s="1"/>
  <c r="AB123" i="3" s="1"/>
  <c r="AC123" i="3" s="1"/>
  <c r="AD123" i="3" s="1"/>
  <c r="AE123" i="3" s="1"/>
  <c r="AF123" i="3" s="1"/>
  <c r="AG123" i="3" s="1"/>
  <c r="AH123" i="3" s="1"/>
  <c r="AI123" i="3" s="1"/>
  <c r="AJ123" i="3" s="1"/>
  <c r="AK123" i="3" s="1"/>
  <c r="AL123" i="3" s="1"/>
  <c r="AM123" i="3" s="1"/>
  <c r="AN123" i="3" s="1"/>
  <c r="AO123" i="3" s="1"/>
  <c r="AP123" i="3" s="1"/>
  <c r="AQ123" i="3" s="1"/>
  <c r="AR123" i="3" s="1"/>
  <c r="AS123" i="3" s="1"/>
  <c r="AT123" i="3" s="1"/>
  <c r="AU123" i="3" s="1"/>
  <c r="AV123" i="3" s="1"/>
  <c r="AW123" i="3" s="1"/>
  <c r="AX123" i="3" s="1"/>
  <c r="AY123" i="3" s="1"/>
  <c r="AZ123" i="3" s="1"/>
  <c r="BA123" i="3" s="1"/>
  <c r="BB123" i="3" s="1"/>
  <c r="BC123" i="3" s="1"/>
  <c r="BD123" i="3" s="1"/>
  <c r="BE123" i="3" s="1"/>
  <c r="BF123" i="3" s="1"/>
  <c r="BG123" i="3" s="1"/>
  <c r="BH123" i="3" s="1"/>
  <c r="BI123" i="3" s="1"/>
  <c r="BJ123" i="3" s="1"/>
  <c r="BK123" i="3" s="1"/>
  <c r="BL123" i="3" s="1"/>
  <c r="BM123" i="3" s="1"/>
  <c r="R120" i="3"/>
  <c r="R121" i="3" s="1"/>
  <c r="K118" i="3"/>
  <c r="R116" i="3"/>
  <c r="R113" i="3"/>
  <c r="R115" i="3" s="1"/>
  <c r="CG110" i="3"/>
  <c r="CF110" i="3"/>
  <c r="CE110" i="3"/>
  <c r="CD110" i="3"/>
  <c r="CC110" i="3"/>
  <c r="CB110" i="3"/>
  <c r="CA110" i="3"/>
  <c r="BZ110" i="3"/>
  <c r="BY110" i="3"/>
  <c r="BX110" i="3"/>
  <c r="BW110" i="3"/>
  <c r="BV110" i="3"/>
  <c r="BU110" i="3"/>
  <c r="BT110" i="3"/>
  <c r="BS110" i="3"/>
  <c r="BM108" i="3"/>
  <c r="BL108" i="3"/>
  <c r="BK108" i="3"/>
  <c r="BJ108" i="3"/>
  <c r="BI108" i="3"/>
  <c r="BH108" i="3"/>
  <c r="BG108" i="3"/>
  <c r="BF108" i="3"/>
  <c r="BE108" i="3"/>
  <c r="BD108" i="3"/>
  <c r="BC108" i="3"/>
  <c r="BB108" i="3"/>
  <c r="BA108" i="3"/>
  <c r="AZ108" i="3"/>
  <c r="AY108" i="3"/>
  <c r="AX108" i="3"/>
  <c r="AW108" i="3"/>
  <c r="AV108" i="3"/>
  <c r="AU108" i="3"/>
  <c r="AT108" i="3"/>
  <c r="AS108" i="3"/>
  <c r="AR108" i="3"/>
  <c r="AQ108" i="3"/>
  <c r="AP108" i="3"/>
  <c r="AO108" i="3"/>
  <c r="AN108" i="3"/>
  <c r="AM108" i="3"/>
  <c r="AL108" i="3"/>
  <c r="AK108" i="3"/>
  <c r="AJ108" i="3"/>
  <c r="AI108" i="3"/>
  <c r="AH108" i="3"/>
  <c r="AG108" i="3"/>
  <c r="AF108" i="3"/>
  <c r="AE108" i="3"/>
  <c r="AD108" i="3"/>
  <c r="AC108" i="3"/>
  <c r="AB108" i="3"/>
  <c r="AA108" i="3"/>
  <c r="Z108" i="3"/>
  <c r="Y108" i="3"/>
  <c r="X108" i="3"/>
  <c r="W108" i="3"/>
  <c r="V108" i="3"/>
  <c r="U108" i="3"/>
  <c r="T108" i="3"/>
  <c r="S108" i="3"/>
  <c r="R108" i="3"/>
  <c r="R106" i="3"/>
  <c r="S106" i="3" s="1"/>
  <c r="T106" i="3" s="1"/>
  <c r="U106" i="3" s="1"/>
  <c r="V106" i="3" s="1"/>
  <c r="W106" i="3" s="1"/>
  <c r="X106" i="3" s="1"/>
  <c r="Y106" i="3" s="1"/>
  <c r="Z106" i="3" s="1"/>
  <c r="AA106" i="3" s="1"/>
  <c r="AB106" i="3" s="1"/>
  <c r="AC106" i="3" s="1"/>
  <c r="AD106" i="3" s="1"/>
  <c r="AE106" i="3" s="1"/>
  <c r="AF106" i="3" s="1"/>
  <c r="AG106" i="3" s="1"/>
  <c r="AH106" i="3" s="1"/>
  <c r="AI106" i="3" s="1"/>
  <c r="AJ106" i="3" s="1"/>
  <c r="AK106" i="3" s="1"/>
  <c r="AL106" i="3" s="1"/>
  <c r="AM106" i="3" s="1"/>
  <c r="AN106" i="3" s="1"/>
  <c r="AO106" i="3" s="1"/>
  <c r="AP106" i="3" s="1"/>
  <c r="AQ106" i="3" s="1"/>
  <c r="AR106" i="3" s="1"/>
  <c r="AS106" i="3" s="1"/>
  <c r="AT106" i="3" s="1"/>
  <c r="AU106" i="3" s="1"/>
  <c r="AV106" i="3" s="1"/>
  <c r="AW106" i="3" s="1"/>
  <c r="AX106" i="3" s="1"/>
  <c r="AY106" i="3" s="1"/>
  <c r="AZ106" i="3" s="1"/>
  <c r="BA106" i="3" s="1"/>
  <c r="BB106" i="3" s="1"/>
  <c r="BC106" i="3" s="1"/>
  <c r="BD106" i="3" s="1"/>
  <c r="BE106" i="3" s="1"/>
  <c r="BF106" i="3" s="1"/>
  <c r="BG106" i="3" s="1"/>
  <c r="BH106" i="3" s="1"/>
  <c r="BI106" i="3" s="1"/>
  <c r="BJ106" i="3" s="1"/>
  <c r="BK106" i="3" s="1"/>
  <c r="BL106" i="3" s="1"/>
  <c r="BM106" i="3" s="1"/>
  <c r="R103" i="3"/>
  <c r="R104" i="3" s="1"/>
  <c r="K101" i="3"/>
  <c r="R99" i="3"/>
  <c r="R96" i="3"/>
  <c r="R98" i="3" s="1"/>
  <c r="CG93" i="3"/>
  <c r="CF93" i="3"/>
  <c r="CE93" i="3"/>
  <c r="CD93" i="3"/>
  <c r="CC93" i="3"/>
  <c r="CB93" i="3"/>
  <c r="CA93" i="3"/>
  <c r="BZ93" i="3"/>
  <c r="BY93" i="3"/>
  <c r="BX93" i="3"/>
  <c r="BW93" i="3"/>
  <c r="BV93" i="3"/>
  <c r="BS93" i="3"/>
  <c r="BM91" i="3"/>
  <c r="BL91" i="3"/>
  <c r="BK91" i="3"/>
  <c r="BJ91" i="3"/>
  <c r="BI91" i="3"/>
  <c r="BH91" i="3"/>
  <c r="BG91" i="3"/>
  <c r="BF91" i="3"/>
  <c r="BE91" i="3"/>
  <c r="BD91" i="3"/>
  <c r="BC91" i="3"/>
  <c r="BB91" i="3"/>
  <c r="BA91" i="3"/>
  <c r="AZ91" i="3"/>
  <c r="AY91" i="3"/>
  <c r="AX91" i="3"/>
  <c r="AW91" i="3"/>
  <c r="AV91" i="3"/>
  <c r="AU91" i="3"/>
  <c r="AT91" i="3"/>
  <c r="AS91" i="3"/>
  <c r="AR91" i="3"/>
  <c r="AQ91" i="3"/>
  <c r="AP91" i="3"/>
  <c r="AO91" i="3"/>
  <c r="AN91" i="3"/>
  <c r="AM91" i="3"/>
  <c r="AL91" i="3"/>
  <c r="AK91" i="3"/>
  <c r="AJ91" i="3"/>
  <c r="AI91" i="3"/>
  <c r="AH91" i="3"/>
  <c r="AG91" i="3"/>
  <c r="AF91" i="3"/>
  <c r="AE91" i="3"/>
  <c r="AD91" i="3"/>
  <c r="AC91" i="3"/>
  <c r="AB91" i="3"/>
  <c r="AA91" i="3"/>
  <c r="Z91" i="3"/>
  <c r="Y91" i="3"/>
  <c r="X91" i="3"/>
  <c r="W91" i="3"/>
  <c r="V91" i="3"/>
  <c r="U91" i="3"/>
  <c r="T91" i="3"/>
  <c r="S91" i="3"/>
  <c r="R91" i="3"/>
  <c r="R89" i="3"/>
  <c r="R86" i="3"/>
  <c r="R87" i="3" s="1"/>
  <c r="K84" i="3"/>
  <c r="R82" i="3"/>
  <c r="R79" i="3"/>
  <c r="CG76" i="3"/>
  <c r="CF76" i="3"/>
  <c r="CE76" i="3"/>
  <c r="CD76" i="3"/>
  <c r="CC76" i="3"/>
  <c r="CB76" i="3"/>
  <c r="CA76" i="3"/>
  <c r="BZ76" i="3"/>
  <c r="BY76" i="3"/>
  <c r="BX76" i="3"/>
  <c r="BW76" i="3"/>
  <c r="BV76" i="3"/>
  <c r="BU76" i="3"/>
  <c r="BT76" i="3"/>
  <c r="BS76" i="3"/>
  <c r="BM74" i="3"/>
  <c r="BL74" i="3"/>
  <c r="BK74" i="3"/>
  <c r="BJ74" i="3"/>
  <c r="BI74" i="3"/>
  <c r="BH74" i="3"/>
  <c r="BG74" i="3"/>
  <c r="BF74" i="3"/>
  <c r="BE74" i="3"/>
  <c r="BD74" i="3"/>
  <c r="BC74" i="3"/>
  <c r="BB74" i="3"/>
  <c r="BA74" i="3"/>
  <c r="AZ74" i="3"/>
  <c r="AY74" i="3"/>
  <c r="AX74" i="3"/>
  <c r="AW74" i="3"/>
  <c r="AV74" i="3"/>
  <c r="AU74" i="3"/>
  <c r="AT74" i="3"/>
  <c r="AS74" i="3"/>
  <c r="AR74" i="3"/>
  <c r="AQ74" i="3"/>
  <c r="AP74" i="3"/>
  <c r="AO74" i="3"/>
  <c r="AN74" i="3"/>
  <c r="AM74" i="3"/>
  <c r="AL74" i="3"/>
  <c r="AK74" i="3"/>
  <c r="AJ74" i="3"/>
  <c r="AI74" i="3"/>
  <c r="AH74" i="3"/>
  <c r="AG74" i="3"/>
  <c r="AF74" i="3"/>
  <c r="AE74" i="3"/>
  <c r="AD74" i="3"/>
  <c r="AC74" i="3"/>
  <c r="AB74" i="3"/>
  <c r="AA74" i="3"/>
  <c r="Z74" i="3"/>
  <c r="Y74" i="3"/>
  <c r="X74" i="3"/>
  <c r="W74" i="3"/>
  <c r="V74" i="3"/>
  <c r="U74" i="3"/>
  <c r="T74" i="3"/>
  <c r="S74" i="3"/>
  <c r="R74" i="3"/>
  <c r="R72" i="3"/>
  <c r="S72" i="3" s="1"/>
  <c r="T72" i="3" s="1"/>
  <c r="U72" i="3" s="1"/>
  <c r="V72" i="3" s="1"/>
  <c r="W72" i="3" s="1"/>
  <c r="X72" i="3" s="1"/>
  <c r="Y72" i="3" s="1"/>
  <c r="Z72" i="3" s="1"/>
  <c r="AA72" i="3" s="1"/>
  <c r="AB72" i="3" s="1"/>
  <c r="AC72" i="3" s="1"/>
  <c r="AD72" i="3" s="1"/>
  <c r="AE72" i="3" s="1"/>
  <c r="AF72" i="3" s="1"/>
  <c r="AG72" i="3" s="1"/>
  <c r="AH72" i="3" s="1"/>
  <c r="AI72" i="3" s="1"/>
  <c r="AJ72" i="3" s="1"/>
  <c r="AK72" i="3" s="1"/>
  <c r="AL72" i="3" s="1"/>
  <c r="AM72" i="3" s="1"/>
  <c r="AN72" i="3" s="1"/>
  <c r="AO72" i="3" s="1"/>
  <c r="AP72" i="3" s="1"/>
  <c r="AQ72" i="3" s="1"/>
  <c r="AR72" i="3" s="1"/>
  <c r="AS72" i="3" s="1"/>
  <c r="AT72" i="3" s="1"/>
  <c r="AU72" i="3" s="1"/>
  <c r="AV72" i="3" s="1"/>
  <c r="AW72" i="3" s="1"/>
  <c r="AX72" i="3" s="1"/>
  <c r="AY72" i="3" s="1"/>
  <c r="AZ72" i="3" s="1"/>
  <c r="BA72" i="3" s="1"/>
  <c r="BB72" i="3" s="1"/>
  <c r="BC72" i="3" s="1"/>
  <c r="BD72" i="3" s="1"/>
  <c r="BE72" i="3" s="1"/>
  <c r="BF72" i="3" s="1"/>
  <c r="BG72" i="3" s="1"/>
  <c r="BH72" i="3" s="1"/>
  <c r="BI72" i="3" s="1"/>
  <c r="BJ72" i="3" s="1"/>
  <c r="BK72" i="3" s="1"/>
  <c r="BL72" i="3" s="1"/>
  <c r="BM72" i="3" s="1"/>
  <c r="R69" i="3"/>
  <c r="K67" i="3"/>
  <c r="R65" i="3"/>
  <c r="R62" i="3"/>
  <c r="R64" i="3" s="1"/>
  <c r="CG59" i="3"/>
  <c r="CF59" i="3"/>
  <c r="CE59" i="3"/>
  <c r="CD59" i="3"/>
  <c r="CC59" i="3"/>
  <c r="CB59" i="3"/>
  <c r="CA59" i="3"/>
  <c r="BZ59" i="3"/>
  <c r="BV59" i="3"/>
  <c r="BU59" i="3"/>
  <c r="BT59" i="3"/>
  <c r="BS59" i="3"/>
  <c r="BM57" i="3"/>
  <c r="BL57" i="3"/>
  <c r="BK57" i="3"/>
  <c r="BJ57" i="3"/>
  <c r="BI57" i="3"/>
  <c r="BH57" i="3"/>
  <c r="BG57" i="3"/>
  <c r="BF57" i="3"/>
  <c r="BE57" i="3"/>
  <c r="BD57" i="3"/>
  <c r="BC57" i="3"/>
  <c r="BB57" i="3"/>
  <c r="BA57" i="3"/>
  <c r="AZ57" i="3"/>
  <c r="AY57" i="3"/>
  <c r="AX57" i="3"/>
  <c r="AW57" i="3"/>
  <c r="AV57" i="3"/>
  <c r="AU57" i="3"/>
  <c r="AT57" i="3"/>
  <c r="AS57" i="3"/>
  <c r="AR57" i="3"/>
  <c r="AQ57" i="3"/>
  <c r="AP57" i="3"/>
  <c r="AO57" i="3"/>
  <c r="AN57" i="3"/>
  <c r="AM57" i="3"/>
  <c r="AL57" i="3"/>
  <c r="AK57" i="3"/>
  <c r="AJ57" i="3"/>
  <c r="AI57" i="3"/>
  <c r="AH57" i="3"/>
  <c r="AG57" i="3"/>
  <c r="AF57" i="3"/>
  <c r="AE57" i="3"/>
  <c r="AD57" i="3"/>
  <c r="AC57" i="3"/>
  <c r="AB57" i="3"/>
  <c r="AA57" i="3"/>
  <c r="Z57" i="3"/>
  <c r="Y57" i="3"/>
  <c r="X57" i="3"/>
  <c r="W57" i="3"/>
  <c r="V57" i="3"/>
  <c r="U57" i="3"/>
  <c r="T57" i="3"/>
  <c r="S57" i="3"/>
  <c r="R57" i="3"/>
  <c r="R55" i="3"/>
  <c r="S55" i="3" s="1"/>
  <c r="T55" i="3" s="1"/>
  <c r="U55" i="3" s="1"/>
  <c r="R52" i="3"/>
  <c r="S52" i="3" s="1"/>
  <c r="K50" i="3"/>
  <c r="R48" i="3"/>
  <c r="R45" i="3"/>
  <c r="R47" i="3" s="1"/>
  <c r="CG42" i="3"/>
  <c r="CF42" i="3"/>
  <c r="CE42" i="3"/>
  <c r="CD42" i="3"/>
  <c r="CC42" i="3"/>
  <c r="CB42" i="3"/>
  <c r="CA42" i="3"/>
  <c r="BZ42" i="3"/>
  <c r="BY42" i="3"/>
  <c r="BM40" i="3"/>
  <c r="BL40" i="3"/>
  <c r="BK40" i="3"/>
  <c r="BJ40" i="3"/>
  <c r="BI40" i="3"/>
  <c r="BH40" i="3"/>
  <c r="BG40" i="3"/>
  <c r="BF40" i="3"/>
  <c r="BE40" i="3"/>
  <c r="BD40" i="3"/>
  <c r="BC40" i="3"/>
  <c r="BB40" i="3"/>
  <c r="BA40" i="3"/>
  <c r="AZ40" i="3"/>
  <c r="AY40" i="3"/>
  <c r="AX40" i="3"/>
  <c r="AW40" i="3"/>
  <c r="AV40" i="3"/>
  <c r="AU40" i="3"/>
  <c r="AT40" i="3"/>
  <c r="AS40" i="3"/>
  <c r="AR40" i="3"/>
  <c r="AQ40" i="3"/>
  <c r="AP40" i="3"/>
  <c r="AO40" i="3"/>
  <c r="AN40" i="3"/>
  <c r="AM40" i="3"/>
  <c r="AL40" i="3"/>
  <c r="AK40" i="3"/>
  <c r="AJ40" i="3"/>
  <c r="AI40" i="3"/>
  <c r="AH40" i="3"/>
  <c r="AG40" i="3"/>
  <c r="AF40" i="3"/>
  <c r="AE40" i="3"/>
  <c r="AD40" i="3"/>
  <c r="AC40" i="3"/>
  <c r="AB40" i="3"/>
  <c r="AA40" i="3"/>
  <c r="Z40" i="3"/>
  <c r="Y40" i="3"/>
  <c r="X40" i="3"/>
  <c r="W40" i="3"/>
  <c r="V40" i="3"/>
  <c r="U40" i="3"/>
  <c r="T40" i="3"/>
  <c r="S40" i="3"/>
  <c r="R40" i="3"/>
  <c r="R38" i="3"/>
  <c r="R35" i="3"/>
  <c r="S35" i="3" s="1"/>
  <c r="K33" i="3"/>
  <c r="R31" i="3"/>
  <c r="R28" i="3"/>
  <c r="R30" i="3" s="1"/>
  <c r="F193" i="10"/>
  <c r="F192" i="10"/>
  <c r="F191"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4" i="10"/>
  <c r="F103" i="10"/>
  <c r="F102" i="10"/>
  <c r="F101" i="10"/>
  <c r="F100" i="10"/>
  <c r="F99" i="10"/>
  <c r="F98" i="10"/>
  <c r="F97" i="10"/>
  <c r="F96" i="10"/>
  <c r="F95" i="10"/>
  <c r="F94" i="10"/>
  <c r="F93" i="10"/>
  <c r="F92" i="10"/>
  <c r="F89" i="10"/>
  <c r="F87" i="10"/>
  <c r="F85" i="10"/>
  <c r="F84" i="10"/>
  <c r="F82" i="10"/>
  <c r="F81" i="10"/>
  <c r="F80" i="10"/>
  <c r="F79" i="10"/>
  <c r="F78" i="10"/>
  <c r="F77" i="10"/>
  <c r="F76" i="10"/>
  <c r="F75" i="10"/>
  <c r="F74" i="10"/>
  <c r="F73" i="10"/>
  <c r="F71" i="10"/>
  <c r="F69" i="10"/>
  <c r="F67" i="10"/>
  <c r="F66" i="10"/>
  <c r="F65" i="10"/>
  <c r="F63" i="10"/>
  <c r="F62" i="10"/>
  <c r="F61" i="10"/>
  <c r="F60" i="10"/>
  <c r="F59" i="10"/>
  <c r="F53" i="10"/>
  <c r="F52" i="10"/>
  <c r="F51" i="10"/>
  <c r="F50" i="10"/>
  <c r="F49" i="10"/>
  <c r="F48" i="10"/>
  <c r="F47" i="10"/>
  <c r="F46" i="10"/>
  <c r="F45" i="10"/>
  <c r="F44" i="10"/>
  <c r="F41" i="10"/>
  <c r="F39" i="10"/>
  <c r="F36" i="10"/>
  <c r="E36" i="10"/>
  <c r="E39" i="10"/>
  <c r="E41" i="10"/>
  <c r="E43" i="10"/>
  <c r="E44" i="10"/>
  <c r="E45" i="10"/>
  <c r="E46" i="10"/>
  <c r="E47" i="10"/>
  <c r="E48" i="10"/>
  <c r="E49" i="10"/>
  <c r="E50" i="10"/>
  <c r="E51" i="10"/>
  <c r="E52" i="10"/>
  <c r="E53" i="10"/>
  <c r="E54" i="10"/>
  <c r="E59" i="10"/>
  <c r="E60" i="10"/>
  <c r="E61" i="10"/>
  <c r="E62" i="10"/>
  <c r="E63" i="10"/>
  <c r="E65" i="10"/>
  <c r="E66" i="10"/>
  <c r="E67" i="10"/>
  <c r="E69" i="10"/>
  <c r="E71" i="10"/>
  <c r="E73" i="10"/>
  <c r="E74" i="10"/>
  <c r="E75" i="10"/>
  <c r="E76" i="10"/>
  <c r="E77" i="10"/>
  <c r="E78" i="10"/>
  <c r="E79" i="10"/>
  <c r="E80" i="10"/>
  <c r="E81" i="10"/>
  <c r="E82" i="10"/>
  <c r="E84" i="10"/>
  <c r="E85" i="10"/>
  <c r="E87" i="10"/>
  <c r="E88" i="10"/>
  <c r="E89" i="10"/>
  <c r="E90" i="10"/>
  <c r="E92" i="10"/>
  <c r="E93" i="10"/>
  <c r="E94" i="10"/>
  <c r="E95" i="10"/>
  <c r="E96" i="10"/>
  <c r="E97" i="10"/>
  <c r="E98" i="10"/>
  <c r="E99" i="10"/>
  <c r="E100" i="10"/>
  <c r="E101" i="10"/>
  <c r="E102" i="10"/>
  <c r="E103" i="10"/>
  <c r="E104"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91" i="10"/>
  <c r="E192" i="10"/>
  <c r="E193" i="10"/>
  <c r="S1119" i="3" l="1"/>
  <c r="S1117" i="3" s="1"/>
  <c r="T1286" i="3"/>
  <c r="T693" i="3"/>
  <c r="S1289" i="3"/>
  <c r="S1287" i="3" s="1"/>
  <c r="O857" i="15"/>
  <c r="O755" i="15"/>
  <c r="O753" i="15" s="1"/>
  <c r="O962" i="15"/>
  <c r="Q986" i="15"/>
  <c r="Q988" i="15" s="1"/>
  <c r="BK1043" i="15"/>
  <c r="T1033" i="3"/>
  <c r="T971" i="3"/>
  <c r="T972" i="3" s="1"/>
  <c r="T976" i="3" s="1"/>
  <c r="U970" i="3"/>
  <c r="R257" i="3"/>
  <c r="T1361" i="3"/>
  <c r="S1362" i="3"/>
  <c r="S1363" i="3" s="1"/>
  <c r="S1367" i="3" s="1"/>
  <c r="S1368" i="3" s="1"/>
  <c r="T1021" i="3"/>
  <c r="S1022" i="3"/>
  <c r="S1023" i="3" s="1"/>
  <c r="S1027" i="3" s="1"/>
  <c r="S1025" i="3" s="1"/>
  <c r="S1345" i="3"/>
  <c r="S1346" i="3" s="1"/>
  <c r="S1350" i="3" s="1"/>
  <c r="S1351" i="3" s="1"/>
  <c r="T1344" i="3"/>
  <c r="V919" i="3"/>
  <c r="U920" i="3"/>
  <c r="U921" i="3" s="1"/>
  <c r="U925" i="3" s="1"/>
  <c r="S1311" i="3"/>
  <c r="T1310" i="3"/>
  <c r="O917" i="3"/>
  <c r="BP917" i="3" s="1"/>
  <c r="T1150" i="3"/>
  <c r="T1153" i="3" s="1"/>
  <c r="T1151" i="3" s="1"/>
  <c r="T1067" i="3"/>
  <c r="T1099" i="3"/>
  <c r="S903" i="3"/>
  <c r="S904" i="3" s="1"/>
  <c r="S908" i="3" s="1"/>
  <c r="S909" i="3" s="1"/>
  <c r="T902" i="3"/>
  <c r="S120" i="3"/>
  <c r="T120" i="3" s="1"/>
  <c r="S1067" i="3"/>
  <c r="U937" i="3"/>
  <c r="U938" i="3" s="1"/>
  <c r="U942" i="3" s="1"/>
  <c r="U943" i="3" s="1"/>
  <c r="V936" i="3"/>
  <c r="T886" i="3"/>
  <c r="U885" i="3"/>
  <c r="S1158" i="3"/>
  <c r="S1159" i="3" s="1"/>
  <c r="S1163" i="3" s="1"/>
  <c r="T1157" i="3"/>
  <c r="O645" i="3"/>
  <c r="BP645" i="3" s="1"/>
  <c r="O611" i="3"/>
  <c r="BP611" i="3" s="1"/>
  <c r="N985" i="3"/>
  <c r="N1138" i="3"/>
  <c r="O526" i="3"/>
  <c r="BP526" i="3" s="1"/>
  <c r="N900" i="3"/>
  <c r="N1002" i="3"/>
  <c r="N1036" i="3"/>
  <c r="O866" i="3"/>
  <c r="BP866" i="3" s="1"/>
  <c r="N1189" i="3"/>
  <c r="N1121" i="3"/>
  <c r="O662" i="3"/>
  <c r="BP662" i="3" s="1"/>
  <c r="N662" i="3"/>
  <c r="N1087" i="3"/>
  <c r="O1155" i="3"/>
  <c r="BP1155" i="3" s="1"/>
  <c r="N1155" i="3"/>
  <c r="O961" i="15"/>
  <c r="T725" i="3"/>
  <c r="U725" i="3" s="1"/>
  <c r="T640" i="3"/>
  <c r="T642" i="3" s="1"/>
  <c r="P960" i="15"/>
  <c r="Q960" i="15" s="1"/>
  <c r="S710" i="3"/>
  <c r="W1065" i="3"/>
  <c r="W1067" i="3" s="1"/>
  <c r="P908" i="15"/>
  <c r="P910" i="15" s="1"/>
  <c r="O910" i="15"/>
  <c r="S642" i="3"/>
  <c r="O909" i="15"/>
  <c r="P856" i="15"/>
  <c r="Q856" i="15" s="1"/>
  <c r="T708" i="3"/>
  <c r="T710" i="3" s="1"/>
  <c r="T1050" i="3"/>
  <c r="O1015" i="15"/>
  <c r="O1013" i="15" s="1"/>
  <c r="V997" i="3"/>
  <c r="W997" i="3" s="1"/>
  <c r="S1033" i="3"/>
  <c r="U659" i="3"/>
  <c r="O988" i="15"/>
  <c r="S1000" i="3"/>
  <c r="S998" i="3" s="1"/>
  <c r="S1068" i="3"/>
  <c r="S1066" i="3" s="1"/>
  <c r="T1084" i="3"/>
  <c r="O989" i="15"/>
  <c r="P989" i="15" s="1"/>
  <c r="P987" i="15" s="1"/>
  <c r="S983" i="3"/>
  <c r="S981" i="3" s="1"/>
  <c r="S999" i="3"/>
  <c r="S677" i="3"/>
  <c r="T677" i="3" s="1"/>
  <c r="T675" i="3" s="1"/>
  <c r="T676" i="3"/>
  <c r="S676" i="3"/>
  <c r="T999" i="3"/>
  <c r="T659" i="3"/>
  <c r="S1135" i="3"/>
  <c r="U1084" i="3"/>
  <c r="P1012" i="15"/>
  <c r="P1014" i="15" s="1"/>
  <c r="S660" i="3"/>
  <c r="T660" i="3" s="1"/>
  <c r="T658" i="3" s="1"/>
  <c r="S1221" i="3"/>
  <c r="S1219" i="3" s="1"/>
  <c r="V1084" i="3"/>
  <c r="S727" i="3"/>
  <c r="S659" i="3"/>
  <c r="T1218" i="3"/>
  <c r="S1085" i="3"/>
  <c r="S1083" i="3" s="1"/>
  <c r="U1067" i="3"/>
  <c r="T980" i="3"/>
  <c r="U980" i="3" s="1"/>
  <c r="S1084" i="3"/>
  <c r="S1050" i="3"/>
  <c r="T1133" i="3"/>
  <c r="T1136" i="3" s="1"/>
  <c r="T1134" i="3" s="1"/>
  <c r="P544" i="15"/>
  <c r="Q544" i="15" s="1"/>
  <c r="O936" i="15"/>
  <c r="S966" i="3"/>
  <c r="S964" i="3" s="1"/>
  <c r="U1050" i="3"/>
  <c r="O533" i="15"/>
  <c r="P934" i="15"/>
  <c r="Q934" i="15" s="1"/>
  <c r="O935" i="15"/>
  <c r="T963" i="3"/>
  <c r="U693" i="3"/>
  <c r="S1051" i="3"/>
  <c r="O768" i="15"/>
  <c r="O766" i="15" s="1"/>
  <c r="P921" i="15"/>
  <c r="Q921" i="15" s="1"/>
  <c r="S694" i="3"/>
  <c r="T694" i="3" s="1"/>
  <c r="T692" i="3" s="1"/>
  <c r="S693" i="3"/>
  <c r="P767" i="15"/>
  <c r="O922" i="15"/>
  <c r="S1034" i="3"/>
  <c r="T1034" i="3" s="1"/>
  <c r="T1032" i="3" s="1"/>
  <c r="O948" i="15"/>
  <c r="Q44" i="15"/>
  <c r="P31" i="15"/>
  <c r="P33" i="15" s="1"/>
  <c r="P34" i="15" s="1"/>
  <c r="S1169" i="3"/>
  <c r="T1167" i="3"/>
  <c r="T1184" i="3"/>
  <c r="S1186" i="3"/>
  <c r="O679" i="3"/>
  <c r="BP679" i="3" s="1"/>
  <c r="N679" i="3"/>
  <c r="O849" i="3"/>
  <c r="BP849" i="3" s="1"/>
  <c r="N849" i="3"/>
  <c r="O781" i="3"/>
  <c r="BP781" i="3" s="1"/>
  <c r="N781" i="3"/>
  <c r="N560" i="3"/>
  <c r="O560" i="3"/>
  <c r="BP560" i="3" s="1"/>
  <c r="O1325" i="3"/>
  <c r="BP1325" i="3" s="1"/>
  <c r="N1325" i="3"/>
  <c r="O832" i="3"/>
  <c r="BP832" i="3" s="1"/>
  <c r="N832" i="3"/>
  <c r="O764" i="3"/>
  <c r="BP764" i="3" s="1"/>
  <c r="N764" i="3"/>
  <c r="O747" i="3"/>
  <c r="BP747" i="3" s="1"/>
  <c r="N747" i="3"/>
  <c r="S1032" i="3"/>
  <c r="S1357" i="3"/>
  <c r="S1355" i="3" s="1"/>
  <c r="T1354" i="3"/>
  <c r="S1340" i="3"/>
  <c r="S1338" i="3" s="1"/>
  <c r="T1337" i="3"/>
  <c r="S914" i="3"/>
  <c r="T912" i="3"/>
  <c r="S915" i="3"/>
  <c r="S913" i="3" s="1"/>
  <c r="Q572" i="15"/>
  <c r="P466" i="15"/>
  <c r="P468" i="15" s="1"/>
  <c r="P973" i="15"/>
  <c r="O976" i="15"/>
  <c r="O974" i="15" s="1"/>
  <c r="O468" i="15"/>
  <c r="O547" i="15"/>
  <c r="O545" i="15" s="1"/>
  <c r="P1027" i="15"/>
  <c r="O767" i="15"/>
  <c r="O532" i="15"/>
  <c r="P947" i="15"/>
  <c r="P950" i="15" s="1"/>
  <c r="P948" i="15" s="1"/>
  <c r="O949" i="15"/>
  <c r="O923" i="15"/>
  <c r="O898" i="15"/>
  <c r="O896" i="15" s="1"/>
  <c r="O858" i="15"/>
  <c r="O1027" i="15"/>
  <c r="O1028" i="15"/>
  <c r="P1028" i="15" s="1"/>
  <c r="P1026" i="15" s="1"/>
  <c r="O897" i="15"/>
  <c r="O584" i="15"/>
  <c r="O467" i="15"/>
  <c r="P638" i="15"/>
  <c r="P636" i="15" s="1"/>
  <c r="P755" i="15"/>
  <c r="P753" i="15" s="1"/>
  <c r="O754" i="15"/>
  <c r="Q752" i="15"/>
  <c r="Q754" i="15" s="1"/>
  <c r="P754" i="15"/>
  <c r="P625" i="15"/>
  <c r="P623" i="15" s="1"/>
  <c r="P531" i="15"/>
  <c r="Q531" i="15" s="1"/>
  <c r="O441" i="15"/>
  <c r="P833" i="15"/>
  <c r="P831" i="15" s="1"/>
  <c r="P832" i="15"/>
  <c r="Q830" i="15"/>
  <c r="P794" i="15"/>
  <c r="O792" i="15"/>
  <c r="O987" i="15"/>
  <c r="Q843" i="15"/>
  <c r="P846" i="15"/>
  <c r="P844" i="15" s="1"/>
  <c r="P845" i="15"/>
  <c r="P1041" i="15"/>
  <c r="P1039" i="15" s="1"/>
  <c r="Q1038" i="15"/>
  <c r="P1040" i="15"/>
  <c r="Q999" i="15"/>
  <c r="P1002" i="15"/>
  <c r="P1000" i="15" s="1"/>
  <c r="P1001" i="15"/>
  <c r="S791" i="15"/>
  <c r="R793" i="15"/>
  <c r="P924" i="15"/>
  <c r="P922" i="15" s="1"/>
  <c r="Q895" i="15"/>
  <c r="P897" i="15"/>
  <c r="R1025" i="15"/>
  <c r="Q1027" i="15"/>
  <c r="Q817" i="15"/>
  <c r="P819" i="15"/>
  <c r="P820" i="15"/>
  <c r="P818" i="15" s="1"/>
  <c r="P1015" i="15"/>
  <c r="P1013" i="15" s="1"/>
  <c r="P882" i="15"/>
  <c r="O885" i="15"/>
  <c r="O883" i="15" s="1"/>
  <c r="O884" i="15"/>
  <c r="Q804" i="15"/>
  <c r="P806" i="15"/>
  <c r="P807" i="15"/>
  <c r="P805" i="15" s="1"/>
  <c r="Q869" i="15"/>
  <c r="P871" i="15"/>
  <c r="P872" i="15"/>
  <c r="P870" i="15" s="1"/>
  <c r="P573" i="15"/>
  <c r="Q573" i="15" s="1"/>
  <c r="Q571" i="15" s="1"/>
  <c r="O728" i="15"/>
  <c r="P726" i="15"/>
  <c r="O402" i="15"/>
  <c r="O520" i="15"/>
  <c r="P518" i="15"/>
  <c r="O521" i="15"/>
  <c r="O519" i="15" s="1"/>
  <c r="P690" i="15"/>
  <c r="P688" i="15" s="1"/>
  <c r="P689" i="15"/>
  <c r="Q687" i="15"/>
  <c r="R583" i="15"/>
  <c r="Q585" i="15"/>
  <c r="Q586" i="15"/>
  <c r="Q584" i="15" s="1"/>
  <c r="P560" i="15"/>
  <c r="P558" i="15" s="1"/>
  <c r="P559" i="15"/>
  <c r="Q557" i="15"/>
  <c r="P651" i="15"/>
  <c r="P649" i="15" s="1"/>
  <c r="P650" i="15"/>
  <c r="Q648" i="15"/>
  <c r="S570" i="15"/>
  <c r="R572" i="15"/>
  <c r="Q492" i="15"/>
  <c r="P495" i="15"/>
  <c r="P493" i="15" s="1"/>
  <c r="P494" i="15"/>
  <c r="O727" i="15"/>
  <c r="P716" i="15"/>
  <c r="P714" i="15" s="1"/>
  <c r="P715" i="15"/>
  <c r="Q713" i="15"/>
  <c r="P703" i="15"/>
  <c r="P701" i="15" s="1"/>
  <c r="P702" i="15"/>
  <c r="Q700" i="15"/>
  <c r="P742" i="15"/>
  <c r="P740" i="15" s="1"/>
  <c r="P741" i="15"/>
  <c r="Q739" i="15"/>
  <c r="R622" i="15"/>
  <c r="Q624" i="15"/>
  <c r="S635" i="15"/>
  <c r="R637" i="15"/>
  <c r="P612" i="15"/>
  <c r="R440" i="15"/>
  <c r="Q443" i="15"/>
  <c r="Q441" i="15" s="1"/>
  <c r="Q442" i="15"/>
  <c r="P455" i="15"/>
  <c r="P456" i="15"/>
  <c r="P454" i="15" s="1"/>
  <c r="Q453" i="15"/>
  <c r="P505" i="15"/>
  <c r="O507" i="15"/>
  <c r="O508" i="15"/>
  <c r="O506" i="15" s="1"/>
  <c r="Q778" i="15"/>
  <c r="P781" i="15"/>
  <c r="P779" i="15" s="1"/>
  <c r="P780" i="15"/>
  <c r="R765" i="15"/>
  <c r="Q767" i="15"/>
  <c r="Q674" i="15"/>
  <c r="P677" i="15"/>
  <c r="P675" i="15" s="1"/>
  <c r="P676" i="15"/>
  <c r="Q661" i="15"/>
  <c r="P664" i="15"/>
  <c r="P662" i="15" s="1"/>
  <c r="P663" i="15"/>
  <c r="P429" i="15"/>
  <c r="P430" i="15"/>
  <c r="P428" i="15" s="1"/>
  <c r="Q427" i="15"/>
  <c r="Q479" i="15"/>
  <c r="P482" i="15"/>
  <c r="P480" i="15" s="1"/>
  <c r="P481" i="15"/>
  <c r="P417" i="15"/>
  <c r="P415" i="15" s="1"/>
  <c r="Q414" i="15"/>
  <c r="P416" i="15"/>
  <c r="R401" i="15"/>
  <c r="Q404" i="15"/>
  <c r="Q402" i="15" s="1"/>
  <c r="Q403" i="15"/>
  <c r="S611" i="15"/>
  <c r="T609" i="15"/>
  <c r="P599" i="15"/>
  <c r="P597" i="15" s="1"/>
  <c r="Q596" i="15"/>
  <c r="P598" i="15"/>
  <c r="P91" i="15"/>
  <c r="O91" i="15"/>
  <c r="S1079" i="3"/>
  <c r="S1062" i="3"/>
  <c r="S1164" i="3"/>
  <c r="S1295" i="3"/>
  <c r="S1299" i="3" s="1"/>
  <c r="W1327" i="3"/>
  <c r="V1328" i="3"/>
  <c r="S1193" i="3"/>
  <c r="S1197" i="3" s="1"/>
  <c r="U1033" i="3"/>
  <c r="V1031" i="3"/>
  <c r="R1317" i="3"/>
  <c r="R1314" i="3"/>
  <c r="T1323" i="3"/>
  <c r="T1321" i="3" s="1"/>
  <c r="T1322" i="3"/>
  <c r="U1320" i="3"/>
  <c r="N1274" i="3"/>
  <c r="O1274" i="3"/>
  <c r="BP1274" i="3" s="1"/>
  <c r="T1295" i="3"/>
  <c r="T1299" i="3" s="1"/>
  <c r="T1300" i="3" s="1"/>
  <c r="T1252" i="3"/>
  <c r="S1255" i="3"/>
  <c r="S1253" i="3" s="1"/>
  <c r="S1254" i="3"/>
  <c r="R1232" i="3"/>
  <c r="R1229" i="3"/>
  <c r="U1269" i="3"/>
  <c r="T1272" i="3"/>
  <c r="T1270" i="3" s="1"/>
  <c r="T1271" i="3"/>
  <c r="T1277" i="3"/>
  <c r="U1276" i="3"/>
  <c r="R1282" i="3"/>
  <c r="R1278" i="3"/>
  <c r="T1210" i="3"/>
  <c r="T1214" i="3" s="1"/>
  <c r="T1215" i="3" s="1"/>
  <c r="U1286" i="3"/>
  <c r="T1289" i="3"/>
  <c r="T1287" i="3" s="1"/>
  <c r="T1288" i="3"/>
  <c r="T1242" i="3"/>
  <c r="S1243" i="3"/>
  <c r="R1144" i="3"/>
  <c r="R1147" i="3"/>
  <c r="U1191" i="3"/>
  <c r="T1192" i="3"/>
  <c r="T1119" i="3"/>
  <c r="T1117" i="3" s="1"/>
  <c r="T1118" i="3"/>
  <c r="U1116" i="3"/>
  <c r="T1091" i="3"/>
  <c r="T1095" i="3" s="1"/>
  <c r="U1074" i="3"/>
  <c r="U1078" i="3" s="1"/>
  <c r="W1055" i="3"/>
  <c r="V1056" i="3"/>
  <c r="S1108" i="3"/>
  <c r="S1112" i="3" s="1"/>
  <c r="U1140" i="3"/>
  <c r="T1141" i="3"/>
  <c r="R1108" i="3"/>
  <c r="R1112" i="3"/>
  <c r="V1050" i="3"/>
  <c r="W1048" i="3"/>
  <c r="R1334" i="3"/>
  <c r="R1331" i="3"/>
  <c r="S1331" i="3" s="1"/>
  <c r="T1074" i="3"/>
  <c r="T1078" i="3" s="1"/>
  <c r="T1079" i="3" s="1"/>
  <c r="T1306" i="3"/>
  <c r="T1304" i="3" s="1"/>
  <c r="T1305" i="3"/>
  <c r="U1303" i="3"/>
  <c r="U1294" i="3"/>
  <c r="V1293" i="3"/>
  <c r="N1223" i="3"/>
  <c r="O1223" i="3"/>
  <c r="BP1223" i="3" s="1"/>
  <c r="S1261" i="3"/>
  <c r="S1265" i="3" s="1"/>
  <c r="S1227" i="3"/>
  <c r="S1231" i="3" s="1"/>
  <c r="U1218" i="3"/>
  <c r="T1220" i="3"/>
  <c r="U1209" i="3"/>
  <c r="V1208" i="3"/>
  <c r="R1197" i="3"/>
  <c r="R1193" i="3"/>
  <c r="R1091" i="3"/>
  <c r="R1095" i="3"/>
  <c r="R1078" i="3"/>
  <c r="R1074" i="3"/>
  <c r="R1061" i="3"/>
  <c r="R1057" i="3"/>
  <c r="S1176" i="3"/>
  <c r="S1180" i="3" s="1"/>
  <c r="U1095" i="3"/>
  <c r="U1096" i="3" s="1"/>
  <c r="U1091" i="3"/>
  <c r="W1072" i="3"/>
  <c r="V1073" i="3"/>
  <c r="U1106" i="3"/>
  <c r="T1107" i="3"/>
  <c r="S1142" i="3"/>
  <c r="S1146" i="3" s="1"/>
  <c r="T1039" i="3"/>
  <c r="U1038" i="3"/>
  <c r="R1351" i="3"/>
  <c r="R1348" i="3"/>
  <c r="S1278" i="3"/>
  <c r="S1282" i="3" s="1"/>
  <c r="S1283" i="3" s="1"/>
  <c r="S1210" i="3"/>
  <c r="S1214" i="3" s="1"/>
  <c r="R1248" i="3"/>
  <c r="R1244" i="3"/>
  <c r="R1212" i="3"/>
  <c r="R1215" i="3"/>
  <c r="U1057" i="3"/>
  <c r="U1061" i="3" s="1"/>
  <c r="R1042" i="3"/>
  <c r="R1045" i="3"/>
  <c r="R1129" i="3"/>
  <c r="R1125" i="3"/>
  <c r="T1102" i="3"/>
  <c r="T1100" i="3" s="1"/>
  <c r="U1099" i="3"/>
  <c r="T1101" i="3"/>
  <c r="T1329" i="3"/>
  <c r="T1333" i="3" s="1"/>
  <c r="N1257" i="3"/>
  <c r="O1257" i="3"/>
  <c r="BP1257" i="3" s="1"/>
  <c r="U1329" i="3"/>
  <c r="U1333" i="3" s="1"/>
  <c r="U1235" i="3"/>
  <c r="T1237" i="3"/>
  <c r="T1238" i="3"/>
  <c r="T1236" i="3" s="1"/>
  <c r="R1300" i="3"/>
  <c r="R1297" i="3"/>
  <c r="T1260" i="3"/>
  <c r="U1259" i="3"/>
  <c r="T1226" i="3"/>
  <c r="U1225" i="3"/>
  <c r="R1265" i="3"/>
  <c r="R1261" i="3"/>
  <c r="T1204" i="3"/>
  <c r="T1202" i="3" s="1"/>
  <c r="T1203" i="3"/>
  <c r="U1201" i="3"/>
  <c r="R1181" i="3"/>
  <c r="R1178" i="3"/>
  <c r="U1174" i="3"/>
  <c r="T1175" i="3"/>
  <c r="W1089" i="3"/>
  <c r="V1090" i="3"/>
  <c r="T1057" i="3"/>
  <c r="T1061" i="3" s="1"/>
  <c r="T1062" i="3" s="1"/>
  <c r="X1082" i="3"/>
  <c r="W1084" i="3"/>
  <c r="T1123" i="3"/>
  <c r="S1124" i="3"/>
  <c r="S1040" i="3"/>
  <c r="S1044" i="3" s="1"/>
  <c r="T977" i="3"/>
  <c r="S994" i="3"/>
  <c r="S688" i="3"/>
  <c r="S807" i="3"/>
  <c r="S824" i="3"/>
  <c r="S671" i="3"/>
  <c r="T943" i="3"/>
  <c r="S892" i="3"/>
  <c r="T1017" i="3"/>
  <c r="T1015" i="3" s="1"/>
  <c r="T1016" i="3"/>
  <c r="U1014" i="3"/>
  <c r="S972" i="3"/>
  <c r="S976" i="3" s="1"/>
  <c r="T881" i="3"/>
  <c r="T879" i="3" s="1"/>
  <c r="T880" i="3"/>
  <c r="U878" i="3"/>
  <c r="R959" i="3"/>
  <c r="R955" i="3"/>
  <c r="R840" i="3"/>
  <c r="R836" i="3"/>
  <c r="R772" i="3"/>
  <c r="R768" i="3"/>
  <c r="T818" i="3"/>
  <c r="U817" i="3"/>
  <c r="U926" i="3"/>
  <c r="T847" i="3"/>
  <c r="T845" i="3" s="1"/>
  <c r="T846" i="3"/>
  <c r="U844" i="3"/>
  <c r="T898" i="3"/>
  <c r="T896" i="3" s="1"/>
  <c r="T897" i="3"/>
  <c r="U895" i="3"/>
  <c r="R991" i="3"/>
  <c r="S991" i="3" s="1"/>
  <c r="R994" i="3"/>
  <c r="U868" i="3"/>
  <c r="T869" i="3"/>
  <c r="S751" i="3"/>
  <c r="S755" i="3" s="1"/>
  <c r="S756" i="3" s="1"/>
  <c r="U766" i="3"/>
  <c r="T767" i="3"/>
  <c r="S734" i="3"/>
  <c r="S738" i="3" s="1"/>
  <c r="U783" i="3"/>
  <c r="T784" i="3"/>
  <c r="T715" i="3"/>
  <c r="S716" i="3"/>
  <c r="U699" i="3"/>
  <c r="V698" i="3"/>
  <c r="R585" i="3"/>
  <c r="R581" i="3"/>
  <c r="T563" i="3"/>
  <c r="U562" i="3"/>
  <c r="R637" i="3"/>
  <c r="R634" i="3"/>
  <c r="U623" i="3"/>
  <c r="T626" i="3"/>
  <c r="T624" i="3" s="1"/>
  <c r="T625" i="3"/>
  <c r="S547" i="3"/>
  <c r="S551" i="3" s="1"/>
  <c r="S581" i="3"/>
  <c r="S585" i="3" s="1"/>
  <c r="S530" i="3"/>
  <c r="S534" i="3" s="1"/>
  <c r="S535" i="3" s="1"/>
  <c r="S938" i="3"/>
  <c r="S942" i="3" s="1"/>
  <c r="R823" i="3"/>
  <c r="R819" i="3"/>
  <c r="R755" i="3"/>
  <c r="R751" i="3"/>
  <c r="T762" i="3"/>
  <c r="T760" i="3" s="1"/>
  <c r="T761" i="3"/>
  <c r="U759" i="3"/>
  <c r="T779" i="3"/>
  <c r="T777" i="3" s="1"/>
  <c r="T778" i="3"/>
  <c r="U776" i="3"/>
  <c r="R875" i="3"/>
  <c r="R872" i="3"/>
  <c r="U834" i="3"/>
  <c r="T835" i="3"/>
  <c r="U851" i="3"/>
  <c r="T852" i="3"/>
  <c r="T745" i="3"/>
  <c r="T743" i="3" s="1"/>
  <c r="T744" i="3"/>
  <c r="U742" i="3"/>
  <c r="T796" i="3"/>
  <c r="T794" i="3" s="1"/>
  <c r="T795" i="3"/>
  <c r="U793" i="3"/>
  <c r="R738" i="3"/>
  <c r="R734" i="3"/>
  <c r="U732" i="3"/>
  <c r="T733" i="3"/>
  <c r="S789" i="3"/>
  <c r="S790" i="3" s="1"/>
  <c r="S785" i="3"/>
  <c r="R702" i="3"/>
  <c r="R705" i="3"/>
  <c r="V674" i="3"/>
  <c r="U676" i="3"/>
  <c r="R568" i="3"/>
  <c r="R564" i="3"/>
  <c r="T546" i="3"/>
  <c r="U545" i="3"/>
  <c r="S615" i="3"/>
  <c r="S619" i="3" s="1"/>
  <c r="W691" i="3"/>
  <c r="V693" i="3"/>
  <c r="T580" i="3"/>
  <c r="U579" i="3"/>
  <c r="T529" i="3"/>
  <c r="U528" i="3"/>
  <c r="U1004" i="3"/>
  <c r="T1005" i="3"/>
  <c r="T993" i="3"/>
  <c r="T994" i="3" s="1"/>
  <c r="T989" i="3"/>
  <c r="S921" i="3"/>
  <c r="S925" i="3" s="1"/>
  <c r="S926" i="3" s="1"/>
  <c r="T946" i="3"/>
  <c r="S949" i="3"/>
  <c r="S947" i="3" s="1"/>
  <c r="S948" i="3"/>
  <c r="R806" i="3"/>
  <c r="R802" i="3"/>
  <c r="R943" i="3"/>
  <c r="R940" i="3"/>
  <c r="R926" i="3"/>
  <c r="R923" i="3"/>
  <c r="R892" i="3"/>
  <c r="R889" i="3"/>
  <c r="S889" i="3" s="1"/>
  <c r="S836" i="3"/>
  <c r="S840" i="3" s="1"/>
  <c r="S841" i="3" s="1"/>
  <c r="T813" i="3"/>
  <c r="T811" i="3" s="1"/>
  <c r="T812" i="3"/>
  <c r="U810" i="3"/>
  <c r="S853" i="3"/>
  <c r="S857" i="3" s="1"/>
  <c r="S858" i="3" s="1"/>
  <c r="U802" i="3"/>
  <c r="U806" i="3" s="1"/>
  <c r="S700" i="3"/>
  <c r="S704" i="3" s="1"/>
  <c r="R687" i="3"/>
  <c r="R683" i="3"/>
  <c r="R670" i="3"/>
  <c r="R666" i="3"/>
  <c r="U681" i="3"/>
  <c r="T682" i="3"/>
  <c r="S631" i="3"/>
  <c r="T630" i="3"/>
  <c r="T807" i="3"/>
  <c r="R619" i="3"/>
  <c r="R615" i="3"/>
  <c r="R551" i="3"/>
  <c r="R547" i="3"/>
  <c r="U555" i="3"/>
  <c r="T558" i="3"/>
  <c r="T556" i="3" s="1"/>
  <c r="T557" i="3"/>
  <c r="W657" i="3"/>
  <c r="V659" i="3"/>
  <c r="T614" i="3"/>
  <c r="U613" i="3"/>
  <c r="U606" i="3"/>
  <c r="T609" i="3"/>
  <c r="T607" i="3" s="1"/>
  <c r="T608" i="3"/>
  <c r="U647" i="3"/>
  <c r="T648" i="3"/>
  <c r="S598" i="3"/>
  <c r="S602" i="3" s="1"/>
  <c r="S1006" i="3"/>
  <c r="S1010" i="3" s="1"/>
  <c r="S1011" i="3" s="1"/>
  <c r="U988" i="3"/>
  <c r="V987" i="3"/>
  <c r="R1011" i="3"/>
  <c r="R1008" i="3"/>
  <c r="R977" i="3"/>
  <c r="R974" i="3"/>
  <c r="T953" i="3"/>
  <c r="S954" i="3"/>
  <c r="R909" i="3"/>
  <c r="R906" i="3"/>
  <c r="S906" i="3" s="1"/>
  <c r="R857" i="3"/>
  <c r="R853" i="3"/>
  <c r="R789" i="3"/>
  <c r="R785" i="3"/>
  <c r="T929" i="3"/>
  <c r="S931" i="3"/>
  <c r="S932" i="3"/>
  <c r="S930" i="3" s="1"/>
  <c r="T830" i="3"/>
  <c r="T828" i="3" s="1"/>
  <c r="T829" i="3"/>
  <c r="U827" i="3"/>
  <c r="S874" i="3"/>
  <c r="S875" i="3" s="1"/>
  <c r="S870" i="3"/>
  <c r="T750" i="3"/>
  <c r="U749" i="3"/>
  <c r="S864" i="3"/>
  <c r="S862" i="3" s="1"/>
  <c r="S863" i="3"/>
  <c r="T861" i="3"/>
  <c r="W800" i="3"/>
  <c r="V801" i="3"/>
  <c r="U664" i="3"/>
  <c r="T665" i="3"/>
  <c r="R721" i="3"/>
  <c r="R717" i="3"/>
  <c r="R653" i="3"/>
  <c r="R649" i="3"/>
  <c r="T700" i="3"/>
  <c r="T704" i="3" s="1"/>
  <c r="T705" i="3" s="1"/>
  <c r="R602" i="3"/>
  <c r="R598" i="3"/>
  <c r="R534" i="3"/>
  <c r="R530" i="3"/>
  <c r="S564" i="3"/>
  <c r="S568" i="3" s="1"/>
  <c r="S569" i="3" s="1"/>
  <c r="U538" i="3"/>
  <c r="T541" i="3"/>
  <c r="T539" i="3" s="1"/>
  <c r="T540" i="3"/>
  <c r="T589" i="3"/>
  <c r="S592" i="3"/>
  <c r="S590" i="3" s="1"/>
  <c r="S591" i="3"/>
  <c r="S649" i="3"/>
  <c r="S653" i="3" s="1"/>
  <c r="T597" i="3"/>
  <c r="U596" i="3"/>
  <c r="U572" i="3"/>
  <c r="T575" i="3"/>
  <c r="T573" i="3" s="1"/>
  <c r="T574" i="3"/>
  <c r="U521" i="3"/>
  <c r="T524" i="3"/>
  <c r="T522" i="3" s="1"/>
  <c r="T523" i="3"/>
  <c r="Q26" i="15"/>
  <c r="O118" i="15"/>
  <c r="O116" i="15" s="1"/>
  <c r="P390" i="15"/>
  <c r="P115" i="15"/>
  <c r="Q115" i="15" s="1"/>
  <c r="Q362" i="15"/>
  <c r="R362" i="15" s="1"/>
  <c r="O92" i="15"/>
  <c r="O90" i="15" s="1"/>
  <c r="O26" i="15"/>
  <c r="O390" i="15"/>
  <c r="BK250" i="15"/>
  <c r="N169" i="3"/>
  <c r="O169" i="3"/>
  <c r="BP169" i="3" s="1"/>
  <c r="N135" i="3"/>
  <c r="O135" i="3"/>
  <c r="BP135" i="3" s="1"/>
  <c r="M118" i="3"/>
  <c r="O118" i="3" s="1"/>
  <c r="BP118" i="3" s="1"/>
  <c r="S181" i="3"/>
  <c r="T181" i="3" s="1"/>
  <c r="S273" i="3"/>
  <c r="T273" i="3" s="1"/>
  <c r="T274" i="3" s="1"/>
  <c r="T275" i="3" s="1"/>
  <c r="T279" i="3" s="1"/>
  <c r="T280" i="3" s="1"/>
  <c r="S307" i="3"/>
  <c r="S308" i="3" s="1"/>
  <c r="S409" i="3"/>
  <c r="T409" i="3" s="1"/>
  <c r="T410" i="3" s="1"/>
  <c r="M237" i="3"/>
  <c r="O237" i="3" s="1"/>
  <c r="BP237" i="3" s="1"/>
  <c r="M407" i="3"/>
  <c r="F54" i="10"/>
  <c r="M84" i="3"/>
  <c r="O84" i="3" s="1"/>
  <c r="R437" i="3"/>
  <c r="P338" i="15"/>
  <c r="R454" i="3"/>
  <c r="S62" i="3"/>
  <c r="S65" i="3" s="1"/>
  <c r="S96" i="3"/>
  <c r="T96" i="3" s="1"/>
  <c r="R131" i="3"/>
  <c r="R199" i="3"/>
  <c r="S351" i="3"/>
  <c r="S354" i="3" s="1"/>
  <c r="S352" i="3" s="1"/>
  <c r="S436" i="3"/>
  <c r="T436" i="3" s="1"/>
  <c r="Q390" i="15"/>
  <c r="O391" i="15"/>
  <c r="P391" i="15" s="1"/>
  <c r="P389" i="15" s="1"/>
  <c r="O364" i="15"/>
  <c r="O365" i="15"/>
  <c r="O363" i="15" s="1"/>
  <c r="O261" i="15"/>
  <c r="O259" i="15" s="1"/>
  <c r="S45" i="3"/>
  <c r="T45" i="3" s="1"/>
  <c r="U45" i="3" s="1"/>
  <c r="S215" i="3"/>
  <c r="T215" i="3" s="1"/>
  <c r="U215" i="3" s="1"/>
  <c r="P26" i="15"/>
  <c r="O338" i="15"/>
  <c r="S113" i="3"/>
  <c r="S116" i="3" s="1"/>
  <c r="O339" i="15"/>
  <c r="P339" i="15" s="1"/>
  <c r="P337" i="15" s="1"/>
  <c r="S419" i="3"/>
  <c r="T419" i="3" s="1"/>
  <c r="P395" i="15"/>
  <c r="O27" i="15"/>
  <c r="O300" i="15"/>
  <c r="P300" i="15" s="1"/>
  <c r="Q300" i="15" s="1"/>
  <c r="Q298" i="15" s="1"/>
  <c r="O299" i="15"/>
  <c r="R297" i="15"/>
  <c r="S297" i="15" s="1"/>
  <c r="P79" i="15"/>
  <c r="P77" i="15" s="1"/>
  <c r="P299" i="15"/>
  <c r="P258" i="15"/>
  <c r="P260" i="15" s="1"/>
  <c r="O40" i="15"/>
  <c r="O38" i="15" s="1"/>
  <c r="P37" i="15"/>
  <c r="O144" i="15"/>
  <c r="O142" i="15" s="1"/>
  <c r="P141" i="15"/>
  <c r="O325" i="15"/>
  <c r="O326" i="15"/>
  <c r="O324" i="15" s="1"/>
  <c r="O246" i="15"/>
  <c r="P323" i="15"/>
  <c r="P325" i="15" s="1"/>
  <c r="O378" i="15"/>
  <c r="O376" i="15" s="1"/>
  <c r="P375" i="15"/>
  <c r="Q338" i="15"/>
  <c r="R336" i="15"/>
  <c r="R390" i="15"/>
  <c r="S388" i="15"/>
  <c r="R245" i="15"/>
  <c r="Q248" i="15"/>
  <c r="Q246" i="15" s="1"/>
  <c r="Q247" i="15"/>
  <c r="O313" i="15"/>
  <c r="O311" i="15" s="1"/>
  <c r="O312" i="15"/>
  <c r="P310" i="15"/>
  <c r="P235" i="15"/>
  <c r="P233" i="15" s="1"/>
  <c r="P234" i="15"/>
  <c r="Q232" i="15"/>
  <c r="Q271" i="15"/>
  <c r="P274" i="15"/>
  <c r="P272" i="15" s="1"/>
  <c r="P273" i="15"/>
  <c r="Q219" i="15"/>
  <c r="P222" i="15"/>
  <c r="P220" i="15" s="1"/>
  <c r="P221" i="15"/>
  <c r="P287" i="15"/>
  <c r="P285" i="15" s="1"/>
  <c r="P286" i="15"/>
  <c r="Q284" i="15"/>
  <c r="Q349" i="15"/>
  <c r="P352" i="15"/>
  <c r="P350" i="15" s="1"/>
  <c r="P351" i="15"/>
  <c r="P206" i="15"/>
  <c r="O208" i="15"/>
  <c r="O209" i="15"/>
  <c r="O207" i="15" s="1"/>
  <c r="P170" i="15"/>
  <c r="P168" i="15" s="1"/>
  <c r="Q167" i="15"/>
  <c r="P169" i="15"/>
  <c r="P157" i="15"/>
  <c r="P155" i="15" s="1"/>
  <c r="P156" i="15"/>
  <c r="Q154" i="15"/>
  <c r="Q193" i="15"/>
  <c r="P195" i="15"/>
  <c r="P196" i="15"/>
  <c r="P194" i="15" s="1"/>
  <c r="P183" i="15"/>
  <c r="P181" i="15" s="1"/>
  <c r="P182" i="15"/>
  <c r="Q180" i="15"/>
  <c r="O131" i="15"/>
  <c r="O129" i="15" s="1"/>
  <c r="O130" i="15"/>
  <c r="P128" i="15"/>
  <c r="R76" i="15"/>
  <c r="Q78" i="15"/>
  <c r="P66" i="15"/>
  <c r="P64" i="15" s="1"/>
  <c r="P65" i="15"/>
  <c r="Q63" i="15"/>
  <c r="O104" i="15"/>
  <c r="O105" i="15"/>
  <c r="O103" i="15" s="1"/>
  <c r="P102" i="15"/>
  <c r="R89" i="15"/>
  <c r="Q91" i="15"/>
  <c r="O52" i="15"/>
  <c r="O53" i="15"/>
  <c r="O51" i="15" s="1"/>
  <c r="P50" i="15"/>
  <c r="R26" i="15"/>
  <c r="S24" i="15"/>
  <c r="T154" i="3"/>
  <c r="S155" i="3"/>
  <c r="S156" i="3" s="1"/>
  <c r="S160" i="3" s="1"/>
  <c r="S161" i="3" s="1"/>
  <c r="R53" i="3"/>
  <c r="R58" i="3" s="1"/>
  <c r="R56" i="3" s="1"/>
  <c r="M101" i="3"/>
  <c r="O101" i="3" s="1"/>
  <c r="BP101" i="3" s="1"/>
  <c r="M152" i="3"/>
  <c r="O152" i="3" s="1"/>
  <c r="BP152" i="3" s="1"/>
  <c r="R155" i="3"/>
  <c r="R160" i="3" s="1"/>
  <c r="R223" i="3"/>
  <c r="R224" i="3" s="1"/>
  <c r="S249" i="3"/>
  <c r="S251" i="3" s="1"/>
  <c r="M271" i="3"/>
  <c r="M288" i="3"/>
  <c r="O288" i="3" s="1"/>
  <c r="BP288" i="3" s="1"/>
  <c r="S290" i="3"/>
  <c r="M305" i="3"/>
  <c r="T307" i="3"/>
  <c r="M322" i="3"/>
  <c r="O322" i="3" s="1"/>
  <c r="BP322" i="3" s="1"/>
  <c r="R342" i="3"/>
  <c r="R347" i="3" s="1"/>
  <c r="R345" i="3" s="1"/>
  <c r="M356" i="3"/>
  <c r="O356" i="3" s="1"/>
  <c r="BP356" i="3" s="1"/>
  <c r="R386" i="3"/>
  <c r="M458" i="3"/>
  <c r="O458" i="3" s="1"/>
  <c r="BP458" i="3" s="1"/>
  <c r="S477" i="3"/>
  <c r="S375" i="3"/>
  <c r="M441" i="3"/>
  <c r="O441" i="3" s="1"/>
  <c r="M475" i="3"/>
  <c r="M67" i="3"/>
  <c r="O67" i="3" s="1"/>
  <c r="BP67" i="3" s="1"/>
  <c r="S86" i="3"/>
  <c r="S103" i="3"/>
  <c r="T103" i="3" s="1"/>
  <c r="U103" i="3" s="1"/>
  <c r="T188" i="3"/>
  <c r="U188" i="3" s="1"/>
  <c r="M203" i="3"/>
  <c r="O203" i="3" s="1"/>
  <c r="BP203" i="3" s="1"/>
  <c r="S205" i="3"/>
  <c r="T205" i="3" s="1"/>
  <c r="M220" i="3"/>
  <c r="O220" i="3" s="1"/>
  <c r="BP220" i="3" s="1"/>
  <c r="S232" i="3"/>
  <c r="T232" i="3" s="1"/>
  <c r="U232" i="3" s="1"/>
  <c r="R284" i="3"/>
  <c r="M373" i="3"/>
  <c r="M492" i="3"/>
  <c r="M509" i="3"/>
  <c r="O509" i="3" s="1"/>
  <c r="BP509" i="3" s="1"/>
  <c r="R428" i="3"/>
  <c r="R432" i="3"/>
  <c r="N424" i="3"/>
  <c r="S426" i="3"/>
  <c r="R438" i="3"/>
  <c r="R420" i="3"/>
  <c r="T443" i="3"/>
  <c r="S444" i="3"/>
  <c r="S446" i="3" s="1"/>
  <c r="R471" i="3"/>
  <c r="T453" i="3"/>
  <c r="S456" i="3"/>
  <c r="S454" i="3" s="1"/>
  <c r="S455" i="3"/>
  <c r="R455" i="3"/>
  <c r="T460" i="3"/>
  <c r="S461" i="3"/>
  <c r="T470" i="3"/>
  <c r="S473" i="3"/>
  <c r="S471" i="3" s="1"/>
  <c r="S472" i="3"/>
  <c r="R472" i="3"/>
  <c r="R483" i="3"/>
  <c r="R479" i="3"/>
  <c r="R444" i="3"/>
  <c r="R461" i="3"/>
  <c r="R488" i="3"/>
  <c r="S487" i="3"/>
  <c r="T511" i="3"/>
  <c r="S494" i="3"/>
  <c r="R495" i="3"/>
  <c r="T504" i="3"/>
  <c r="S507" i="3"/>
  <c r="S505" i="3" s="1"/>
  <c r="S506" i="3"/>
  <c r="R505" i="3"/>
  <c r="R506" i="3"/>
  <c r="R512" i="3"/>
  <c r="S512" i="3" s="1"/>
  <c r="S514" i="3" s="1"/>
  <c r="T514" i="3" s="1"/>
  <c r="U514" i="3" s="1"/>
  <c r="V514" i="3" s="1"/>
  <c r="W514" i="3" s="1"/>
  <c r="X514" i="3" s="1"/>
  <c r="Y514" i="3" s="1"/>
  <c r="Z514" i="3" s="1"/>
  <c r="AA514" i="3" s="1"/>
  <c r="AB514" i="3" s="1"/>
  <c r="AC514" i="3" s="1"/>
  <c r="AD514" i="3" s="1"/>
  <c r="AE514" i="3" s="1"/>
  <c r="AF514" i="3" s="1"/>
  <c r="AG514" i="3" s="1"/>
  <c r="AH514" i="3" s="1"/>
  <c r="AI514" i="3" s="1"/>
  <c r="AJ514" i="3" s="1"/>
  <c r="AK514" i="3" s="1"/>
  <c r="AL514" i="3" s="1"/>
  <c r="AM514" i="3" s="1"/>
  <c r="AN514" i="3" s="1"/>
  <c r="AO514" i="3" s="1"/>
  <c r="AP514" i="3" s="1"/>
  <c r="AQ514" i="3" s="1"/>
  <c r="AR514" i="3" s="1"/>
  <c r="AS514" i="3" s="1"/>
  <c r="AT514" i="3" s="1"/>
  <c r="AU514" i="3" s="1"/>
  <c r="AV514" i="3" s="1"/>
  <c r="AW514" i="3" s="1"/>
  <c r="AX514" i="3" s="1"/>
  <c r="AY514" i="3" s="1"/>
  <c r="AZ514" i="3" s="1"/>
  <c r="BA514" i="3" s="1"/>
  <c r="BB514" i="3" s="1"/>
  <c r="BC514" i="3" s="1"/>
  <c r="BD514" i="3" s="1"/>
  <c r="BE514" i="3" s="1"/>
  <c r="BF514" i="3" s="1"/>
  <c r="BG514" i="3" s="1"/>
  <c r="BH514" i="3" s="1"/>
  <c r="BI514" i="3" s="1"/>
  <c r="BJ514" i="3" s="1"/>
  <c r="BK514" i="3" s="1"/>
  <c r="BL514" i="3" s="1"/>
  <c r="BM514" i="3" s="1"/>
  <c r="T239" i="3"/>
  <c r="S240" i="3"/>
  <c r="N254" i="3"/>
  <c r="R262" i="3"/>
  <c r="R258" i="3"/>
  <c r="R240" i="3"/>
  <c r="T222" i="3"/>
  <c r="S223" i="3"/>
  <c r="T256" i="3"/>
  <c r="S257" i="3"/>
  <c r="T266" i="3"/>
  <c r="S269" i="3"/>
  <c r="S267" i="3" s="1"/>
  <c r="S268" i="3"/>
  <c r="R268" i="3"/>
  <c r="R279" i="3"/>
  <c r="R275" i="3"/>
  <c r="T300" i="3"/>
  <c r="S303" i="3"/>
  <c r="S301" i="3" s="1"/>
  <c r="S302" i="3"/>
  <c r="R302" i="3"/>
  <c r="R313" i="3"/>
  <c r="R309" i="3"/>
  <c r="T283" i="3"/>
  <c r="S286" i="3"/>
  <c r="S284" i="3" s="1"/>
  <c r="S285" i="3"/>
  <c r="R285" i="3"/>
  <c r="R296" i="3"/>
  <c r="R292" i="3"/>
  <c r="S309" i="3"/>
  <c r="S313" i="3" s="1"/>
  <c r="R216" i="3"/>
  <c r="R233" i="3"/>
  <c r="R250" i="3"/>
  <c r="R267" i="3"/>
  <c r="R301" i="3"/>
  <c r="S274" i="3"/>
  <c r="R330" i="3"/>
  <c r="R326" i="3"/>
  <c r="S317" i="3"/>
  <c r="R319" i="3"/>
  <c r="R318" i="3"/>
  <c r="S324" i="3"/>
  <c r="T341" i="3"/>
  <c r="S342" i="3"/>
  <c r="M339" i="3"/>
  <c r="O339" i="3" s="1"/>
  <c r="BP339" i="3" s="1"/>
  <c r="T358" i="3"/>
  <c r="S359" i="3"/>
  <c r="R336" i="3"/>
  <c r="R335" i="3"/>
  <c r="S368" i="3"/>
  <c r="R369" i="3"/>
  <c r="S334" i="3"/>
  <c r="R370" i="3"/>
  <c r="R381" i="3"/>
  <c r="R377" i="3"/>
  <c r="R352" i="3"/>
  <c r="R359" i="3"/>
  <c r="S394" i="3"/>
  <c r="S398" i="3" s="1"/>
  <c r="T402" i="3"/>
  <c r="S405" i="3"/>
  <c r="S403" i="3" s="1"/>
  <c r="S404" i="3"/>
  <c r="S385" i="3"/>
  <c r="M390" i="3"/>
  <c r="O390" i="3" s="1"/>
  <c r="BP390" i="3" s="1"/>
  <c r="T392" i="3"/>
  <c r="R393" i="3"/>
  <c r="R415" i="3"/>
  <c r="R411" i="3"/>
  <c r="U409" i="3"/>
  <c r="R403" i="3"/>
  <c r="R404" i="3"/>
  <c r="S410" i="3"/>
  <c r="R148" i="3"/>
  <c r="S149" i="3"/>
  <c r="S150" i="3"/>
  <c r="S148" i="3" s="1"/>
  <c r="T147" i="3"/>
  <c r="R149" i="3"/>
  <c r="U166" i="3"/>
  <c r="T166" i="3"/>
  <c r="V164" i="3"/>
  <c r="T173" i="3"/>
  <c r="T177" i="3" s="1"/>
  <c r="T178" i="3" s="1"/>
  <c r="S172" i="3"/>
  <c r="R177" i="3"/>
  <c r="R173" i="3"/>
  <c r="S167" i="3"/>
  <c r="S165" i="3" s="1"/>
  <c r="S166" i="3"/>
  <c r="R165" i="3"/>
  <c r="R166" i="3"/>
  <c r="U171" i="3"/>
  <c r="R182" i="3"/>
  <c r="M186" i="3"/>
  <c r="O186" i="3" s="1"/>
  <c r="BP186" i="3" s="1"/>
  <c r="S190" i="3"/>
  <c r="S194" i="3" s="1"/>
  <c r="R189" i="3"/>
  <c r="T198" i="3"/>
  <c r="S201" i="3"/>
  <c r="S199" i="3" s="1"/>
  <c r="S200" i="3"/>
  <c r="R200" i="3"/>
  <c r="R211" i="3"/>
  <c r="R207" i="3"/>
  <c r="R92" i="3"/>
  <c r="R88" i="3"/>
  <c r="S79" i="3"/>
  <c r="R81" i="3"/>
  <c r="R80" i="3"/>
  <c r="R109" i="3"/>
  <c r="R105" i="3"/>
  <c r="R122" i="3"/>
  <c r="R126" i="3"/>
  <c r="S121" i="3"/>
  <c r="R132" i="3"/>
  <c r="S130" i="3"/>
  <c r="R97" i="3"/>
  <c r="R114" i="3"/>
  <c r="T137" i="3"/>
  <c r="S138" i="3"/>
  <c r="R138" i="3"/>
  <c r="R70" i="3"/>
  <c r="S69" i="3"/>
  <c r="R63" i="3"/>
  <c r="T52" i="3"/>
  <c r="S53" i="3"/>
  <c r="R54" i="3"/>
  <c r="R46" i="3"/>
  <c r="M50" i="3"/>
  <c r="O50" i="3" s="1"/>
  <c r="M33" i="3"/>
  <c r="O33" i="3" s="1"/>
  <c r="C143" i="10" s="1"/>
  <c r="R29" i="3"/>
  <c r="S28" i="3"/>
  <c r="T35" i="3"/>
  <c r="R36" i="3"/>
  <c r="S36" i="3" s="1"/>
  <c r="S38" i="3" s="1"/>
  <c r="T727" i="3" l="1"/>
  <c r="T982" i="3"/>
  <c r="P858" i="15"/>
  <c r="S658" i="3"/>
  <c r="P859" i="15"/>
  <c r="P857" i="15" s="1"/>
  <c r="R986" i="15"/>
  <c r="S986" i="15" s="1"/>
  <c r="R752" i="15"/>
  <c r="R754" i="15" s="1"/>
  <c r="P923" i="15"/>
  <c r="S1348" i="3"/>
  <c r="T1022" i="3"/>
  <c r="T1023" i="3" s="1"/>
  <c r="T1027" i="3" s="1"/>
  <c r="U1021" i="3"/>
  <c r="S1312" i="3"/>
  <c r="S1316" i="3"/>
  <c r="S1317" i="3" s="1"/>
  <c r="T1362" i="3"/>
  <c r="T1363" i="3" s="1"/>
  <c r="T1367" i="3" s="1"/>
  <c r="T1368" i="3" s="1"/>
  <c r="U1361" i="3"/>
  <c r="T728" i="3"/>
  <c r="T726" i="3" s="1"/>
  <c r="T643" i="3"/>
  <c r="T641" i="3" s="1"/>
  <c r="S1365" i="3"/>
  <c r="U1157" i="3"/>
  <c r="T1158" i="3"/>
  <c r="T903" i="3"/>
  <c r="T904" i="3" s="1"/>
  <c r="T908" i="3" s="1"/>
  <c r="T909" i="3" s="1"/>
  <c r="U902" i="3"/>
  <c r="W936" i="3"/>
  <c r="V937" i="3"/>
  <c r="T906" i="3"/>
  <c r="S1028" i="3"/>
  <c r="U640" i="3"/>
  <c r="U1150" i="3"/>
  <c r="S1314" i="3"/>
  <c r="W919" i="3"/>
  <c r="V920" i="3"/>
  <c r="V921" i="3" s="1"/>
  <c r="V925" i="3" s="1"/>
  <c r="V926" i="3" s="1"/>
  <c r="V970" i="3"/>
  <c r="U971" i="3"/>
  <c r="U972" i="3" s="1"/>
  <c r="U976" i="3" s="1"/>
  <c r="U977" i="3" s="1"/>
  <c r="S104" i="3"/>
  <c r="T104" i="3"/>
  <c r="U1310" i="3"/>
  <c r="T1311" i="3"/>
  <c r="T1312" i="3" s="1"/>
  <c r="T1316" i="3" s="1"/>
  <c r="T889" i="3"/>
  <c r="U708" i="3"/>
  <c r="U710" i="3" s="1"/>
  <c r="U660" i="3"/>
  <c r="U658" i="3" s="1"/>
  <c r="T1152" i="3"/>
  <c r="V885" i="3"/>
  <c r="U886" i="3"/>
  <c r="U887" i="3" s="1"/>
  <c r="U891" i="3" s="1"/>
  <c r="U892" i="3" s="1"/>
  <c r="U1344" i="3"/>
  <c r="T1345" i="3"/>
  <c r="T1346" i="3" s="1"/>
  <c r="T1350" i="3" s="1"/>
  <c r="U273" i="3"/>
  <c r="S206" i="3"/>
  <c r="R343" i="3"/>
  <c r="T711" i="3"/>
  <c r="T709" i="3" s="1"/>
  <c r="S1161" i="3"/>
  <c r="T887" i="3"/>
  <c r="T891" i="3"/>
  <c r="T892" i="3" s="1"/>
  <c r="N237" i="3"/>
  <c r="P546" i="15"/>
  <c r="Q1028" i="15"/>
  <c r="Q1026" i="15" s="1"/>
  <c r="Q908" i="15"/>
  <c r="Q911" i="15" s="1"/>
  <c r="Q909" i="15" s="1"/>
  <c r="P963" i="15"/>
  <c r="P961" i="15" s="1"/>
  <c r="V999" i="3"/>
  <c r="X1065" i="3"/>
  <c r="X1067" i="3" s="1"/>
  <c r="P962" i="15"/>
  <c r="Q1012" i="15"/>
  <c r="Q1015" i="15" s="1"/>
  <c r="Q1013" i="15" s="1"/>
  <c r="P911" i="15"/>
  <c r="P909" i="15" s="1"/>
  <c r="T1085" i="3"/>
  <c r="U1085" i="3" s="1"/>
  <c r="U1083" i="3" s="1"/>
  <c r="U1034" i="3"/>
  <c r="U1032" i="3" s="1"/>
  <c r="P547" i="15"/>
  <c r="P545" i="15" s="1"/>
  <c r="U677" i="3"/>
  <c r="U675" i="3" s="1"/>
  <c r="P533" i="15"/>
  <c r="P534" i="15"/>
  <c r="P532" i="15" s="1"/>
  <c r="P768" i="15"/>
  <c r="P766" i="15" s="1"/>
  <c r="T1000" i="3"/>
  <c r="T998" i="3" s="1"/>
  <c r="T1068" i="3"/>
  <c r="Q466" i="15"/>
  <c r="R466" i="15" s="1"/>
  <c r="T983" i="3"/>
  <c r="T981" i="3" s="1"/>
  <c r="U1133" i="3"/>
  <c r="V1133" i="3" s="1"/>
  <c r="T1221" i="3"/>
  <c r="T1219" i="3" s="1"/>
  <c r="Q755" i="15"/>
  <c r="Q753" i="15" s="1"/>
  <c r="P898" i="15"/>
  <c r="P896" i="15" s="1"/>
  <c r="P976" i="15"/>
  <c r="P974" i="15" s="1"/>
  <c r="S48" i="3"/>
  <c r="S46" i="3" s="1"/>
  <c r="P975" i="15"/>
  <c r="T1135" i="3"/>
  <c r="S675" i="3"/>
  <c r="S692" i="3"/>
  <c r="P949" i="15"/>
  <c r="U694" i="3"/>
  <c r="R573" i="15"/>
  <c r="R571" i="15" s="1"/>
  <c r="Q973" i="15"/>
  <c r="P937" i="15"/>
  <c r="P935" i="15" s="1"/>
  <c r="P936" i="15"/>
  <c r="O1026" i="15"/>
  <c r="S1049" i="3"/>
  <c r="T1051" i="3"/>
  <c r="P571" i="15"/>
  <c r="P469" i="15"/>
  <c r="P467" i="15" s="1"/>
  <c r="T965" i="3"/>
  <c r="T966" i="3"/>
  <c r="T964" i="3" s="1"/>
  <c r="U963" i="3"/>
  <c r="S115" i="3"/>
  <c r="Q638" i="15"/>
  <c r="Q636" i="15" s="1"/>
  <c r="Q46" i="15"/>
  <c r="BJ42" i="15"/>
  <c r="BL42" i="15" s="1"/>
  <c r="Q45" i="15"/>
  <c r="R45" i="15" s="1"/>
  <c r="S45" i="15" s="1"/>
  <c r="T45" i="15" s="1"/>
  <c r="U45" i="15" s="1"/>
  <c r="V45" i="15" s="1"/>
  <c r="W45" i="15" s="1"/>
  <c r="X45" i="15" s="1"/>
  <c r="Y45" i="15" s="1"/>
  <c r="Z45" i="15" s="1"/>
  <c r="AA45" i="15" s="1"/>
  <c r="AB45" i="15" s="1"/>
  <c r="AC45" i="15" s="1"/>
  <c r="AD45" i="15" s="1"/>
  <c r="AE45" i="15" s="1"/>
  <c r="AF45" i="15" s="1"/>
  <c r="AG45" i="15" s="1"/>
  <c r="AH45" i="15" s="1"/>
  <c r="AI45" i="15" s="1"/>
  <c r="AJ45" i="15" s="1"/>
  <c r="AK45" i="15" s="1"/>
  <c r="AL45" i="15" s="1"/>
  <c r="AM45" i="15" s="1"/>
  <c r="AN45" i="15" s="1"/>
  <c r="AO45" i="15" s="1"/>
  <c r="AP45" i="15" s="1"/>
  <c r="AQ45" i="15" s="1"/>
  <c r="AR45" i="15" s="1"/>
  <c r="AS45" i="15" s="1"/>
  <c r="AT45" i="15" s="1"/>
  <c r="AU45" i="15" s="1"/>
  <c r="AV45" i="15" s="1"/>
  <c r="AW45" i="15" s="1"/>
  <c r="AX45" i="15" s="1"/>
  <c r="AY45" i="15" s="1"/>
  <c r="AZ45" i="15" s="1"/>
  <c r="BA45" i="15" s="1"/>
  <c r="BB45" i="15" s="1"/>
  <c r="BC45" i="15" s="1"/>
  <c r="BD45" i="15" s="1"/>
  <c r="BE45" i="15" s="1"/>
  <c r="BF45" i="15" s="1"/>
  <c r="BG45" i="15" s="1"/>
  <c r="BH45" i="15" s="1"/>
  <c r="BI45" i="15" s="1"/>
  <c r="P32" i="15"/>
  <c r="Q31" i="15" s="1"/>
  <c r="Q33" i="15" s="1"/>
  <c r="C30" i="10"/>
  <c r="C37" i="10"/>
  <c r="T1187" i="3"/>
  <c r="T1185" i="3" s="1"/>
  <c r="U1184" i="3"/>
  <c r="T1186" i="3"/>
  <c r="T1170" i="3"/>
  <c r="T1168" i="3" s="1"/>
  <c r="T1169" i="3"/>
  <c r="U1167" i="3"/>
  <c r="T1334" i="3"/>
  <c r="T1331" i="3"/>
  <c r="T1317" i="3"/>
  <c r="T1314" i="3"/>
  <c r="U912" i="3"/>
  <c r="T915" i="3"/>
  <c r="T913" i="3" s="1"/>
  <c r="T914" i="3"/>
  <c r="T1356" i="3"/>
  <c r="U1354" i="3"/>
  <c r="T1357" i="3"/>
  <c r="T1355" i="3" s="1"/>
  <c r="T1339" i="3"/>
  <c r="U1337" i="3"/>
  <c r="T1340" i="3"/>
  <c r="T1338" i="3" s="1"/>
  <c r="Q947" i="15"/>
  <c r="Q950" i="15" s="1"/>
  <c r="Q948" i="15" s="1"/>
  <c r="Q989" i="15"/>
  <c r="Q987" i="15" s="1"/>
  <c r="Q625" i="15"/>
  <c r="Q623" i="15" s="1"/>
  <c r="Q833" i="15"/>
  <c r="Q831" i="15" s="1"/>
  <c r="Q832" i="15"/>
  <c r="R830" i="15"/>
  <c r="R1038" i="15"/>
  <c r="Q1040" i="15"/>
  <c r="Q1041" i="15"/>
  <c r="Q1039" i="15" s="1"/>
  <c r="Q872" i="15"/>
  <c r="Q870" i="15" s="1"/>
  <c r="Q871" i="15"/>
  <c r="R869" i="15"/>
  <c r="Q807" i="15"/>
  <c r="Q805" i="15" s="1"/>
  <c r="Q806" i="15"/>
  <c r="R804" i="15"/>
  <c r="Q882" i="15"/>
  <c r="P885" i="15"/>
  <c r="P883" i="15" s="1"/>
  <c r="P884" i="15"/>
  <c r="R960" i="15"/>
  <c r="Q962" i="15"/>
  <c r="Q820" i="15"/>
  <c r="Q818" i="15" s="1"/>
  <c r="Q819" i="15"/>
  <c r="R817" i="15"/>
  <c r="R1027" i="15"/>
  <c r="S1025" i="15"/>
  <c r="R895" i="15"/>
  <c r="Q897" i="15"/>
  <c r="R921" i="15"/>
  <c r="Q924" i="15"/>
  <c r="Q922" i="15" s="1"/>
  <c r="Q923" i="15"/>
  <c r="S793" i="15"/>
  <c r="T791" i="15"/>
  <c r="Q859" i="15"/>
  <c r="Q857" i="15" s="1"/>
  <c r="Q858" i="15"/>
  <c r="R856" i="15"/>
  <c r="Q1002" i="15"/>
  <c r="Q1000" i="15" s="1"/>
  <c r="Q1001" i="15"/>
  <c r="R999" i="15"/>
  <c r="Q846" i="15"/>
  <c r="Q844" i="15" s="1"/>
  <c r="Q845" i="15"/>
  <c r="R843" i="15"/>
  <c r="Q794" i="15"/>
  <c r="P792" i="15"/>
  <c r="R934" i="15"/>
  <c r="Q936" i="15"/>
  <c r="Q726" i="15"/>
  <c r="P728" i="15"/>
  <c r="P729" i="15"/>
  <c r="P727" i="15" s="1"/>
  <c r="P520" i="15"/>
  <c r="Q518" i="15"/>
  <c r="P521" i="15"/>
  <c r="P519" i="15" s="1"/>
  <c r="Q364" i="15"/>
  <c r="R544" i="15"/>
  <c r="Q546" i="15"/>
  <c r="Q482" i="15"/>
  <c r="Q480" i="15" s="1"/>
  <c r="Q481" i="15"/>
  <c r="R479" i="15"/>
  <c r="Q664" i="15"/>
  <c r="Q662" i="15" s="1"/>
  <c r="Q663" i="15"/>
  <c r="R661" i="15"/>
  <c r="R767" i="15"/>
  <c r="S765" i="15"/>
  <c r="Q781" i="15"/>
  <c r="Q779" i="15" s="1"/>
  <c r="Q780" i="15"/>
  <c r="R778" i="15"/>
  <c r="Q505" i="15"/>
  <c r="P508" i="15"/>
  <c r="P506" i="15" s="1"/>
  <c r="P507" i="15"/>
  <c r="U609" i="15"/>
  <c r="T611" i="15"/>
  <c r="R427" i="15"/>
  <c r="Q429" i="15"/>
  <c r="Q430" i="15"/>
  <c r="Q428" i="15" s="1"/>
  <c r="Q612" i="15"/>
  <c r="P610" i="15"/>
  <c r="S637" i="15"/>
  <c r="T635" i="15"/>
  <c r="S622" i="15"/>
  <c r="R624" i="15"/>
  <c r="R648" i="15"/>
  <c r="Q651" i="15"/>
  <c r="Q649" i="15" s="1"/>
  <c r="Q650" i="15"/>
  <c r="R557" i="15"/>
  <c r="Q560" i="15"/>
  <c r="Q558" i="15" s="1"/>
  <c r="Q559" i="15"/>
  <c r="R713" i="15"/>
  <c r="Q715" i="15"/>
  <c r="Q716" i="15"/>
  <c r="Q714" i="15" s="1"/>
  <c r="R687" i="15"/>
  <c r="Q690" i="15"/>
  <c r="Q688" i="15" s="1"/>
  <c r="Q689" i="15"/>
  <c r="R531" i="15"/>
  <c r="Q534" i="15"/>
  <c r="Q532" i="15" s="1"/>
  <c r="Q533" i="15"/>
  <c r="S401" i="15"/>
  <c r="R404" i="15"/>
  <c r="R402" i="15" s="1"/>
  <c r="R403" i="15"/>
  <c r="Q677" i="15"/>
  <c r="Q675" i="15" s="1"/>
  <c r="Q676" i="15"/>
  <c r="R674" i="15"/>
  <c r="S440" i="15"/>
  <c r="R443" i="15"/>
  <c r="R441" i="15" s="1"/>
  <c r="R442" i="15"/>
  <c r="S583" i="15"/>
  <c r="R586" i="15"/>
  <c r="R584" i="15" s="1"/>
  <c r="R585" i="15"/>
  <c r="R453" i="15"/>
  <c r="Q456" i="15"/>
  <c r="Q454" i="15" s="1"/>
  <c r="Q455" i="15"/>
  <c r="R739" i="15"/>
  <c r="Q742" i="15"/>
  <c r="Q740" i="15" s="1"/>
  <c r="Q741" i="15"/>
  <c r="R700" i="15"/>
  <c r="Q702" i="15"/>
  <c r="Q703" i="15"/>
  <c r="Q701" i="15" s="1"/>
  <c r="R596" i="15"/>
  <c r="Q599" i="15"/>
  <c r="Q597" i="15" s="1"/>
  <c r="Q598" i="15"/>
  <c r="R414" i="15"/>
  <c r="Q416" i="15"/>
  <c r="Q417" i="15"/>
  <c r="Q415" i="15" s="1"/>
  <c r="Q495" i="15"/>
  <c r="Q493" i="15" s="1"/>
  <c r="Q494" i="15"/>
  <c r="R492" i="15"/>
  <c r="S572" i="15"/>
  <c r="T570" i="15"/>
  <c r="P92" i="15"/>
  <c r="P90" i="15" s="1"/>
  <c r="U1062" i="3"/>
  <c r="S1113" i="3"/>
  <c r="T1096" i="3"/>
  <c r="U1334" i="3"/>
  <c r="U1331" i="3"/>
  <c r="S1147" i="3"/>
  <c r="S1144" i="3"/>
  <c r="S1232" i="3"/>
  <c r="S1229" i="3"/>
  <c r="S1045" i="3"/>
  <c r="S1042" i="3"/>
  <c r="S1215" i="3"/>
  <c r="S1212" i="3"/>
  <c r="S1181" i="3"/>
  <c r="S1178" i="3"/>
  <c r="S1266" i="3"/>
  <c r="T1351" i="3"/>
  <c r="U1079" i="3"/>
  <c r="S1198" i="3"/>
  <c r="S1300" i="3"/>
  <c r="S1297" i="3"/>
  <c r="T1297" i="3" s="1"/>
  <c r="U1238" i="3"/>
  <c r="U1236" i="3" s="1"/>
  <c r="U1237" i="3"/>
  <c r="V1235" i="3"/>
  <c r="V1150" i="3"/>
  <c r="U1153" i="3"/>
  <c r="U1151" i="3" s="1"/>
  <c r="U1152" i="3"/>
  <c r="U1107" i="3"/>
  <c r="V1106" i="3"/>
  <c r="X1048" i="3"/>
  <c r="W1050" i="3"/>
  <c r="W1056" i="3"/>
  <c r="X1055" i="3"/>
  <c r="U1192" i="3"/>
  <c r="V1191" i="3"/>
  <c r="T1278" i="3"/>
  <c r="T1282" i="3" s="1"/>
  <c r="T1283" i="3" s="1"/>
  <c r="S1125" i="3"/>
  <c r="S1129" i="3" s="1"/>
  <c r="S1130" i="3" s="1"/>
  <c r="U1175" i="3"/>
  <c r="V1174" i="3"/>
  <c r="V1201" i="3"/>
  <c r="U1204" i="3"/>
  <c r="U1202" i="3" s="1"/>
  <c r="U1203" i="3"/>
  <c r="R1263" i="3"/>
  <c r="S1263" i="3" s="1"/>
  <c r="R1266" i="3"/>
  <c r="T1261" i="3"/>
  <c r="T1265" i="3" s="1"/>
  <c r="T1266" i="3" s="1"/>
  <c r="V1099" i="3"/>
  <c r="U1102" i="3"/>
  <c r="U1100" i="3" s="1"/>
  <c r="U1101" i="3"/>
  <c r="V1074" i="3"/>
  <c r="V1078" i="3" s="1"/>
  <c r="U1295" i="3"/>
  <c r="U1299" i="3" s="1"/>
  <c r="U1300" i="3" s="1"/>
  <c r="T1243" i="3"/>
  <c r="U1242" i="3"/>
  <c r="V1286" i="3"/>
  <c r="U1289" i="3"/>
  <c r="U1287" i="3" s="1"/>
  <c r="U1288" i="3"/>
  <c r="T1176" i="3"/>
  <c r="T1180" i="3" s="1"/>
  <c r="U1220" i="3"/>
  <c r="V1218" i="3"/>
  <c r="W1293" i="3"/>
  <c r="V1294" i="3"/>
  <c r="V1116" i="3"/>
  <c r="U1119" i="3"/>
  <c r="U1117" i="3" s="1"/>
  <c r="U1118" i="3"/>
  <c r="S1244" i="3"/>
  <c r="S1248" i="3" s="1"/>
  <c r="U1272" i="3"/>
  <c r="U1270" i="3" s="1"/>
  <c r="U1271" i="3"/>
  <c r="V1269" i="3"/>
  <c r="U1123" i="3"/>
  <c r="T1124" i="3"/>
  <c r="X1084" i="3"/>
  <c r="Y1082" i="3"/>
  <c r="V1091" i="3"/>
  <c r="V1095" i="3" s="1"/>
  <c r="V1225" i="3"/>
  <c r="U1226" i="3"/>
  <c r="U1039" i="3"/>
  <c r="V1038" i="3"/>
  <c r="W1073" i="3"/>
  <c r="X1072" i="3"/>
  <c r="R1079" i="3"/>
  <c r="R1076" i="3"/>
  <c r="S1076" i="3" s="1"/>
  <c r="T1076" i="3" s="1"/>
  <c r="U1076" i="3" s="1"/>
  <c r="R1198" i="3"/>
  <c r="R1195" i="3"/>
  <c r="S1195" i="3" s="1"/>
  <c r="T1142" i="3"/>
  <c r="T1146" i="3"/>
  <c r="T1147" i="3" s="1"/>
  <c r="R1283" i="3"/>
  <c r="R1280" i="3"/>
  <c r="S1280" i="3" s="1"/>
  <c r="U1323" i="3"/>
  <c r="U1321" i="3" s="1"/>
  <c r="U1322" i="3"/>
  <c r="V1320" i="3"/>
  <c r="W1031" i="3"/>
  <c r="V1033" i="3"/>
  <c r="V1329" i="3"/>
  <c r="V1333" i="3"/>
  <c r="V1334" i="3" s="1"/>
  <c r="V1259" i="3"/>
  <c r="U1260" i="3"/>
  <c r="R1130" i="3"/>
  <c r="R1127" i="3"/>
  <c r="R1062" i="3"/>
  <c r="R1059" i="3"/>
  <c r="S1059" i="3" s="1"/>
  <c r="T1059" i="3" s="1"/>
  <c r="U1059" i="3" s="1"/>
  <c r="U1210" i="3"/>
  <c r="U1214" i="3" s="1"/>
  <c r="U1215" i="3" s="1"/>
  <c r="R1113" i="3"/>
  <c r="R1110" i="3"/>
  <c r="S1110" i="3" s="1"/>
  <c r="W1090" i="3"/>
  <c r="X1089" i="3"/>
  <c r="T1227" i="3"/>
  <c r="T1231" i="3" s="1"/>
  <c r="T1232" i="3" s="1"/>
  <c r="R1249" i="3"/>
  <c r="R1246" i="3"/>
  <c r="T1040" i="3"/>
  <c r="T1044" i="3" s="1"/>
  <c r="T1112" i="3"/>
  <c r="T1113" i="3" s="1"/>
  <c r="T1108" i="3"/>
  <c r="R1096" i="3"/>
  <c r="R1093" i="3"/>
  <c r="S1093" i="3" s="1"/>
  <c r="T1093" i="3" s="1"/>
  <c r="U1093" i="3" s="1"/>
  <c r="W1208" i="3"/>
  <c r="V1209" i="3"/>
  <c r="V1303" i="3"/>
  <c r="U1306" i="3"/>
  <c r="U1304" i="3" s="1"/>
  <c r="U1305" i="3"/>
  <c r="U1141" i="3"/>
  <c r="V1140" i="3"/>
  <c r="V1057" i="3"/>
  <c r="V1061" i="3" s="1"/>
  <c r="V1062" i="3" s="1"/>
  <c r="T1193" i="3"/>
  <c r="T1197" i="3" s="1"/>
  <c r="T1198" i="3" s="1"/>
  <c r="T1212" i="3"/>
  <c r="V1276" i="3"/>
  <c r="U1277" i="3"/>
  <c r="U1252" i="3"/>
  <c r="T1255" i="3"/>
  <c r="T1253" i="3" s="1"/>
  <c r="T1254" i="3"/>
  <c r="W1328" i="3"/>
  <c r="X1327" i="3"/>
  <c r="S603" i="3"/>
  <c r="S705" i="3"/>
  <c r="S702" i="3"/>
  <c r="T702" i="3" s="1"/>
  <c r="U807" i="3"/>
  <c r="S620" i="3"/>
  <c r="S977" i="3"/>
  <c r="S974" i="3"/>
  <c r="T974" i="3" s="1"/>
  <c r="S943" i="3"/>
  <c r="S940" i="3"/>
  <c r="T940" i="3" s="1"/>
  <c r="U940" i="3" s="1"/>
  <c r="S586" i="3"/>
  <c r="S739" i="3"/>
  <c r="S654" i="3"/>
  <c r="T1028" i="3"/>
  <c r="T1025" i="3"/>
  <c r="S552" i="3"/>
  <c r="U597" i="3"/>
  <c r="V596" i="3"/>
  <c r="U589" i="3"/>
  <c r="T592" i="3"/>
  <c r="T590" i="3" s="1"/>
  <c r="T591" i="3"/>
  <c r="U541" i="3"/>
  <c r="U539" i="3" s="1"/>
  <c r="U540" i="3"/>
  <c r="V538" i="3"/>
  <c r="R654" i="3"/>
  <c r="R651" i="3"/>
  <c r="S651" i="3" s="1"/>
  <c r="V664" i="3"/>
  <c r="U665" i="3"/>
  <c r="U861" i="3"/>
  <c r="T864" i="3"/>
  <c r="T862" i="3" s="1"/>
  <c r="T863" i="3"/>
  <c r="T751" i="3"/>
  <c r="T755" i="3" s="1"/>
  <c r="T756" i="3" s="1"/>
  <c r="R790" i="3"/>
  <c r="R787" i="3"/>
  <c r="S787" i="3" s="1"/>
  <c r="T615" i="3"/>
  <c r="T619" i="3" s="1"/>
  <c r="T620" i="3" s="1"/>
  <c r="X657" i="3"/>
  <c r="W659" i="3"/>
  <c r="U558" i="3"/>
  <c r="U556" i="3" s="1"/>
  <c r="U557" i="3"/>
  <c r="V555" i="3"/>
  <c r="R620" i="3"/>
  <c r="R617" i="3"/>
  <c r="S617" i="3" s="1"/>
  <c r="S632" i="3"/>
  <c r="S636" i="3" s="1"/>
  <c r="R671" i="3"/>
  <c r="R668" i="3"/>
  <c r="S668" i="3" s="1"/>
  <c r="V810" i="3"/>
  <c r="U812" i="3"/>
  <c r="U813" i="3"/>
  <c r="U811" i="3" s="1"/>
  <c r="R807" i="3"/>
  <c r="R804" i="3"/>
  <c r="S804" i="3" s="1"/>
  <c r="T804" i="3" s="1"/>
  <c r="U804" i="3" s="1"/>
  <c r="U946" i="3"/>
  <c r="T949" i="3"/>
  <c r="T947" i="3" s="1"/>
  <c r="T948" i="3"/>
  <c r="T991" i="3"/>
  <c r="U1005" i="3"/>
  <c r="V1004" i="3"/>
  <c r="T530" i="3"/>
  <c r="T534" i="3" s="1"/>
  <c r="T734" i="3"/>
  <c r="T738" i="3" s="1"/>
  <c r="T739" i="3" s="1"/>
  <c r="V793" i="3"/>
  <c r="U796" i="3"/>
  <c r="U794" i="3" s="1"/>
  <c r="U795" i="3"/>
  <c r="U744" i="3"/>
  <c r="U745" i="3"/>
  <c r="U743" i="3" s="1"/>
  <c r="V742" i="3"/>
  <c r="T853" i="3"/>
  <c r="T857" i="3" s="1"/>
  <c r="T858" i="3" s="1"/>
  <c r="V980" i="3"/>
  <c r="U982" i="3"/>
  <c r="R586" i="3"/>
  <c r="R583" i="3"/>
  <c r="S583" i="3" s="1"/>
  <c r="U715" i="3"/>
  <c r="T716" i="3"/>
  <c r="V817" i="3"/>
  <c r="U818" i="3"/>
  <c r="T598" i="3"/>
  <c r="T602" i="3" s="1"/>
  <c r="T603" i="3" s="1"/>
  <c r="R535" i="3"/>
  <c r="R532" i="3"/>
  <c r="S532" i="3" s="1"/>
  <c r="V806" i="3"/>
  <c r="V807" i="3" s="1"/>
  <c r="V802" i="3"/>
  <c r="U889" i="3"/>
  <c r="S1008" i="3"/>
  <c r="T649" i="3"/>
  <c r="T653" i="3" s="1"/>
  <c r="T654" i="3" s="1"/>
  <c r="T683" i="3"/>
  <c r="T687" i="3" s="1"/>
  <c r="V579" i="3"/>
  <c r="U580" i="3"/>
  <c r="X691" i="3"/>
  <c r="W693" i="3"/>
  <c r="R569" i="3"/>
  <c r="R566" i="3"/>
  <c r="W674" i="3"/>
  <c r="V676" i="3"/>
  <c r="U733" i="3"/>
  <c r="V732" i="3"/>
  <c r="V851" i="3"/>
  <c r="U852" i="3"/>
  <c r="R824" i="3"/>
  <c r="R821" i="3"/>
  <c r="S821" i="3" s="1"/>
  <c r="U626" i="3"/>
  <c r="U624" i="3" s="1"/>
  <c r="U625" i="3"/>
  <c r="V623" i="3"/>
  <c r="V562" i="3"/>
  <c r="U563" i="3"/>
  <c r="W698" i="3"/>
  <c r="V699" i="3"/>
  <c r="T785" i="3"/>
  <c r="T789" i="3" s="1"/>
  <c r="T790" i="3" s="1"/>
  <c r="T870" i="3"/>
  <c r="T874" i="3" s="1"/>
  <c r="T819" i="3"/>
  <c r="T823" i="3" s="1"/>
  <c r="R841" i="3"/>
  <c r="R838" i="3"/>
  <c r="S838" i="3" s="1"/>
  <c r="R957" i="3"/>
  <c r="R960" i="3"/>
  <c r="S566" i="3"/>
  <c r="R722" i="3"/>
  <c r="R719" i="3"/>
  <c r="W801" i="3"/>
  <c r="X800" i="3"/>
  <c r="S872" i="3"/>
  <c r="U929" i="3"/>
  <c r="T931" i="3"/>
  <c r="T932" i="3"/>
  <c r="T930" i="3" s="1"/>
  <c r="R858" i="3"/>
  <c r="R855" i="3"/>
  <c r="S855" i="3" s="1"/>
  <c r="S955" i="3"/>
  <c r="S959" i="3" s="1"/>
  <c r="V988" i="3"/>
  <c r="W987" i="3"/>
  <c r="U648" i="3"/>
  <c r="V647" i="3"/>
  <c r="U609" i="3"/>
  <c r="U607" i="3" s="1"/>
  <c r="U608" i="3"/>
  <c r="V606" i="3"/>
  <c r="R552" i="3"/>
  <c r="R549" i="3"/>
  <c r="S549" i="3" s="1"/>
  <c r="V681" i="3"/>
  <c r="U682" i="3"/>
  <c r="R688" i="3"/>
  <c r="R685" i="3"/>
  <c r="S685" i="3" s="1"/>
  <c r="S923" i="3"/>
  <c r="T923" i="3" s="1"/>
  <c r="U923" i="3" s="1"/>
  <c r="T581" i="3"/>
  <c r="T585" i="3" s="1"/>
  <c r="V545" i="3"/>
  <c r="U546" i="3"/>
  <c r="T836" i="3"/>
  <c r="T840" i="3" s="1"/>
  <c r="U779" i="3"/>
  <c r="U777" i="3" s="1"/>
  <c r="U778" i="3"/>
  <c r="V776" i="3"/>
  <c r="U761" i="3"/>
  <c r="U762" i="3"/>
  <c r="U760" i="3" s="1"/>
  <c r="V759" i="3"/>
  <c r="W999" i="3"/>
  <c r="X997" i="3"/>
  <c r="T564" i="3"/>
  <c r="T568" i="3" s="1"/>
  <c r="T569" i="3" s="1"/>
  <c r="U700" i="3"/>
  <c r="U704" i="3" s="1"/>
  <c r="U705" i="3" s="1"/>
  <c r="V640" i="3"/>
  <c r="U642" i="3"/>
  <c r="V783" i="3"/>
  <c r="U784" i="3"/>
  <c r="T772" i="3"/>
  <c r="T773" i="3" s="1"/>
  <c r="T768" i="3"/>
  <c r="V868" i="3"/>
  <c r="U869" i="3"/>
  <c r="V895" i="3"/>
  <c r="U898" i="3"/>
  <c r="U896" i="3" s="1"/>
  <c r="U897" i="3"/>
  <c r="U847" i="3"/>
  <c r="U845" i="3" s="1"/>
  <c r="U846" i="3"/>
  <c r="V844" i="3"/>
  <c r="V878" i="3"/>
  <c r="U880" i="3"/>
  <c r="U881" i="3"/>
  <c r="U879" i="3" s="1"/>
  <c r="U1017" i="3"/>
  <c r="U1015" i="3" s="1"/>
  <c r="V1014" i="3"/>
  <c r="U1016" i="3"/>
  <c r="U524" i="3"/>
  <c r="U522" i="3" s="1"/>
  <c r="U523" i="3"/>
  <c r="V521" i="3"/>
  <c r="U575" i="3"/>
  <c r="U573" i="3" s="1"/>
  <c r="U574" i="3"/>
  <c r="V572" i="3"/>
  <c r="R603" i="3"/>
  <c r="R600" i="3"/>
  <c r="S600" i="3" s="1"/>
  <c r="T666" i="3"/>
  <c r="T670" i="3" s="1"/>
  <c r="V749" i="3"/>
  <c r="U750" i="3"/>
  <c r="U829" i="3"/>
  <c r="U830" i="3"/>
  <c r="U828" i="3" s="1"/>
  <c r="V827" i="3"/>
  <c r="T954" i="3"/>
  <c r="U953" i="3"/>
  <c r="U989" i="3"/>
  <c r="U993" i="3" s="1"/>
  <c r="V613" i="3"/>
  <c r="U614" i="3"/>
  <c r="T631" i="3"/>
  <c r="U630" i="3"/>
  <c r="V725" i="3"/>
  <c r="U727" i="3"/>
  <c r="T1006" i="3"/>
  <c r="T1010" i="3" s="1"/>
  <c r="V528" i="3"/>
  <c r="U529" i="3"/>
  <c r="T547" i="3"/>
  <c r="T551" i="3" s="1"/>
  <c r="T552" i="3" s="1"/>
  <c r="R736" i="3"/>
  <c r="S736" i="3" s="1"/>
  <c r="R739" i="3"/>
  <c r="V834" i="3"/>
  <c r="U835" i="3"/>
  <c r="R756" i="3"/>
  <c r="R753" i="3"/>
  <c r="S753" i="3" s="1"/>
  <c r="S717" i="3"/>
  <c r="S721" i="3" s="1"/>
  <c r="V766" i="3"/>
  <c r="U767" i="3"/>
  <c r="R773" i="3"/>
  <c r="R770" i="3"/>
  <c r="S770" i="3" s="1"/>
  <c r="S183" i="3"/>
  <c r="P117" i="15"/>
  <c r="P118" i="15"/>
  <c r="P116" i="15" s="1"/>
  <c r="S184" i="3"/>
  <c r="S182" i="3" s="1"/>
  <c r="S99" i="3"/>
  <c r="S97" i="3" s="1"/>
  <c r="T234" i="3"/>
  <c r="S439" i="3"/>
  <c r="S437" i="3" s="1"/>
  <c r="N101" i="3"/>
  <c r="N84" i="3"/>
  <c r="N152" i="3"/>
  <c r="N441" i="3"/>
  <c r="N509" i="3"/>
  <c r="N356" i="3"/>
  <c r="R348" i="3"/>
  <c r="N322" i="3"/>
  <c r="N118" i="3"/>
  <c r="R59" i="3"/>
  <c r="E40" i="10"/>
  <c r="O298" i="15"/>
  <c r="N373" i="3"/>
  <c r="O373" i="3"/>
  <c r="BP373" i="3" s="1"/>
  <c r="N305" i="3"/>
  <c r="O305" i="3"/>
  <c r="BP305" i="3" s="1"/>
  <c r="N407" i="3"/>
  <c r="O407" i="3"/>
  <c r="BP407" i="3" s="1"/>
  <c r="N475" i="3"/>
  <c r="O475" i="3"/>
  <c r="BP475" i="3" s="1"/>
  <c r="R156" i="3"/>
  <c r="R228" i="3"/>
  <c r="R226" i="3" s="1"/>
  <c r="N492" i="3"/>
  <c r="O492" i="3"/>
  <c r="BP492" i="3" s="1"/>
  <c r="N271" i="3"/>
  <c r="O271" i="3"/>
  <c r="BP271" i="3" s="1"/>
  <c r="Q79" i="15"/>
  <c r="Q77" i="15" s="1"/>
  <c r="Q391" i="15"/>
  <c r="Q389" i="15" s="1"/>
  <c r="P365" i="15"/>
  <c r="P363" i="15" s="1"/>
  <c r="E37" i="10"/>
  <c r="S47" i="3"/>
  <c r="T47" i="3"/>
  <c r="S114" i="3"/>
  <c r="T113" i="3"/>
  <c r="Q323" i="15"/>
  <c r="R323" i="15" s="1"/>
  <c r="P261" i="15"/>
  <c r="P259" i="15" s="1"/>
  <c r="T217" i="3"/>
  <c r="Q258" i="15"/>
  <c r="R258" i="15" s="1"/>
  <c r="Q339" i="15"/>
  <c r="Q337" i="15" s="1"/>
  <c r="S353" i="3"/>
  <c r="T62" i="3"/>
  <c r="T64" i="3" s="1"/>
  <c r="T351" i="3"/>
  <c r="T354" i="3" s="1"/>
  <c r="T352" i="3" s="1"/>
  <c r="S218" i="3"/>
  <c r="S216" i="3" s="1"/>
  <c r="P298" i="15"/>
  <c r="S64" i="3"/>
  <c r="S63" i="3"/>
  <c r="S217" i="3"/>
  <c r="O337" i="15"/>
  <c r="O389" i="15"/>
  <c r="S98" i="3"/>
  <c r="S421" i="3"/>
  <c r="S422" i="3"/>
  <c r="S420" i="3" s="1"/>
  <c r="R299" i="15"/>
  <c r="S234" i="3"/>
  <c r="S438" i="3"/>
  <c r="T167" i="3"/>
  <c r="T165" i="3" s="1"/>
  <c r="S235" i="3"/>
  <c r="S233" i="3" s="1"/>
  <c r="P397" i="15"/>
  <c r="P396" i="15"/>
  <c r="Q395" i="15" s="1"/>
  <c r="O25" i="15"/>
  <c r="P27" i="15"/>
  <c r="R300" i="15"/>
  <c r="R298" i="15" s="1"/>
  <c r="P326" i="15"/>
  <c r="P324" i="15" s="1"/>
  <c r="Q37" i="15"/>
  <c r="P39" i="15"/>
  <c r="P40" i="15"/>
  <c r="P38" i="15" s="1"/>
  <c r="Q375" i="15"/>
  <c r="P377" i="15"/>
  <c r="P378" i="15"/>
  <c r="P376" i="15" s="1"/>
  <c r="P144" i="15"/>
  <c r="P142" i="15" s="1"/>
  <c r="P143" i="15"/>
  <c r="Q141" i="15"/>
  <c r="S362" i="15"/>
  <c r="R364" i="15"/>
  <c r="T388" i="15"/>
  <c r="S390" i="15"/>
  <c r="S336" i="15"/>
  <c r="R338" i="15"/>
  <c r="Q352" i="15"/>
  <c r="Q350" i="15" s="1"/>
  <c r="Q351" i="15"/>
  <c r="R349" i="15"/>
  <c r="Q222" i="15"/>
  <c r="Q220" i="15" s="1"/>
  <c r="Q221" i="15"/>
  <c r="R219" i="15"/>
  <c r="Q274" i="15"/>
  <c r="Q272" i="15" s="1"/>
  <c r="Q273" i="15"/>
  <c r="R271" i="15"/>
  <c r="Q287" i="15"/>
  <c r="Q285" i="15" s="1"/>
  <c r="Q286" i="15"/>
  <c r="R284" i="15"/>
  <c r="Q235" i="15"/>
  <c r="Q233" i="15" s="1"/>
  <c r="R232" i="15"/>
  <c r="Q234" i="15"/>
  <c r="T297" i="15"/>
  <c r="S299" i="15"/>
  <c r="P313" i="15"/>
  <c r="P311" i="15" s="1"/>
  <c r="P312" i="15"/>
  <c r="Q310" i="15"/>
  <c r="S245" i="15"/>
  <c r="R248" i="15"/>
  <c r="R246" i="15" s="1"/>
  <c r="R247" i="15"/>
  <c r="R180" i="15"/>
  <c r="Q182" i="15"/>
  <c r="Q183" i="15"/>
  <c r="Q181" i="15" s="1"/>
  <c r="R115" i="15"/>
  <c r="Q117" i="15"/>
  <c r="Q157" i="15"/>
  <c r="Q155" i="15" s="1"/>
  <c r="Q156" i="15"/>
  <c r="R154" i="15"/>
  <c r="R167" i="15"/>
  <c r="Q169" i="15"/>
  <c r="Q170" i="15"/>
  <c r="Q168" i="15" s="1"/>
  <c r="P209" i="15"/>
  <c r="P207" i="15" s="1"/>
  <c r="P208" i="15"/>
  <c r="Q206" i="15"/>
  <c r="P131" i="15"/>
  <c r="P129" i="15" s="1"/>
  <c r="Q128" i="15"/>
  <c r="P130" i="15"/>
  <c r="Q195" i="15"/>
  <c r="R193" i="15"/>
  <c r="Q196" i="15"/>
  <c r="Q194" i="15" s="1"/>
  <c r="P105" i="15"/>
  <c r="P103" i="15" s="1"/>
  <c r="P104" i="15"/>
  <c r="Q102" i="15"/>
  <c r="R63" i="15"/>
  <c r="Q66" i="15"/>
  <c r="Q64" i="15" s="1"/>
  <c r="Q65" i="15"/>
  <c r="S76" i="15"/>
  <c r="R78" i="15"/>
  <c r="R91" i="15"/>
  <c r="S89" i="15"/>
  <c r="P53" i="15"/>
  <c r="P51" i="15" s="1"/>
  <c r="Q50" i="15"/>
  <c r="P52" i="15"/>
  <c r="S26" i="15"/>
  <c r="T24" i="15"/>
  <c r="N33" i="3"/>
  <c r="T308" i="3"/>
  <c r="U307" i="3"/>
  <c r="T189" i="3"/>
  <c r="N220" i="3"/>
  <c r="S376" i="3"/>
  <c r="T375" i="3"/>
  <c r="T155" i="3"/>
  <c r="T156" i="3" s="1"/>
  <c r="T160" i="3" s="1"/>
  <c r="T161" i="3" s="1"/>
  <c r="U154" i="3"/>
  <c r="N67" i="3"/>
  <c r="T206" i="3"/>
  <c r="T207" i="3" s="1"/>
  <c r="T211" i="3" s="1"/>
  <c r="T212" i="3" s="1"/>
  <c r="U205" i="3"/>
  <c r="S478" i="3"/>
  <c r="T477" i="3"/>
  <c r="S291" i="3"/>
  <c r="T290" i="3"/>
  <c r="T249" i="3"/>
  <c r="S252" i="3"/>
  <c r="S250" i="3" s="1"/>
  <c r="N203" i="3"/>
  <c r="S87" i="3"/>
  <c r="T86" i="3"/>
  <c r="N458" i="3"/>
  <c r="N288" i="3"/>
  <c r="U511" i="3"/>
  <c r="T512" i="3"/>
  <c r="R481" i="3"/>
  <c r="R484" i="3"/>
  <c r="U453" i="3"/>
  <c r="T456" i="3"/>
  <c r="T454" i="3" s="1"/>
  <c r="T455" i="3"/>
  <c r="S445" i="3"/>
  <c r="S449" i="3" s="1"/>
  <c r="S450" i="3" s="1"/>
  <c r="R517" i="3"/>
  <c r="R513" i="3"/>
  <c r="S513" i="3" s="1"/>
  <c r="T507" i="3"/>
  <c r="T505" i="3" s="1"/>
  <c r="T506" i="3"/>
  <c r="U504" i="3"/>
  <c r="R466" i="3"/>
  <c r="R462" i="3"/>
  <c r="U470" i="3"/>
  <c r="T473" i="3"/>
  <c r="T471" i="3" s="1"/>
  <c r="T472" i="3"/>
  <c r="U436" i="3"/>
  <c r="T438" i="3"/>
  <c r="T444" i="3"/>
  <c r="T446" i="3" s="1"/>
  <c r="U443" i="3"/>
  <c r="R500" i="3"/>
  <c r="R496" i="3"/>
  <c r="R449" i="3"/>
  <c r="R445" i="3"/>
  <c r="S462" i="3"/>
  <c r="S466" i="3" s="1"/>
  <c r="S467" i="3" s="1"/>
  <c r="T426" i="3"/>
  <c r="S427" i="3"/>
  <c r="R433" i="3"/>
  <c r="R430" i="3"/>
  <c r="S495" i="3"/>
  <c r="T494" i="3"/>
  <c r="T487" i="3"/>
  <c r="S490" i="3"/>
  <c r="S488" i="3" s="1"/>
  <c r="S489" i="3"/>
  <c r="T461" i="3"/>
  <c r="U460" i="3"/>
  <c r="U419" i="3"/>
  <c r="T421" i="3"/>
  <c r="S399" i="3"/>
  <c r="S314" i="3"/>
  <c r="T368" i="3"/>
  <c r="S371" i="3"/>
  <c r="S369" i="3" s="1"/>
  <c r="S370" i="3"/>
  <c r="S360" i="3"/>
  <c r="S364" i="3" s="1"/>
  <c r="S365" i="3" s="1"/>
  <c r="S343" i="3"/>
  <c r="S347" i="3" s="1"/>
  <c r="R331" i="3"/>
  <c r="R328" i="3"/>
  <c r="V273" i="3"/>
  <c r="U274" i="3"/>
  <c r="U256" i="3"/>
  <c r="T257" i="3"/>
  <c r="S224" i="3"/>
  <c r="S228" i="3" s="1"/>
  <c r="R245" i="3"/>
  <c r="R241" i="3"/>
  <c r="S241" i="3"/>
  <c r="S245" i="3" s="1"/>
  <c r="N390" i="3"/>
  <c r="T359" i="3"/>
  <c r="U358" i="3"/>
  <c r="U341" i="3"/>
  <c r="T342" i="3"/>
  <c r="S320" i="3"/>
  <c r="S318" i="3" s="1"/>
  <c r="S319" i="3"/>
  <c r="T317" i="3"/>
  <c r="S275" i="3"/>
  <c r="S279" i="3" s="1"/>
  <c r="R314" i="3"/>
  <c r="R311" i="3"/>
  <c r="S311" i="3" s="1"/>
  <c r="U222" i="3"/>
  <c r="T223" i="3"/>
  <c r="R263" i="3"/>
  <c r="R260" i="3"/>
  <c r="U239" i="3"/>
  <c r="T240" i="3"/>
  <c r="R297" i="3"/>
  <c r="R294" i="3"/>
  <c r="R280" i="3"/>
  <c r="R277" i="3"/>
  <c r="V215" i="3"/>
  <c r="U217" i="3"/>
  <c r="V232" i="3"/>
  <c r="U234" i="3"/>
  <c r="T411" i="3"/>
  <c r="T415" i="3" s="1"/>
  <c r="U392" i="3"/>
  <c r="T393" i="3"/>
  <c r="R416" i="3"/>
  <c r="R413" i="3"/>
  <c r="S387" i="3"/>
  <c r="T385" i="3"/>
  <c r="S388" i="3"/>
  <c r="S386" i="3" s="1"/>
  <c r="U402" i="3"/>
  <c r="T405" i="3"/>
  <c r="T403" i="3" s="1"/>
  <c r="T404" i="3"/>
  <c r="R364" i="3"/>
  <c r="R360" i="3"/>
  <c r="R382" i="3"/>
  <c r="R379" i="3"/>
  <c r="T334" i="3"/>
  <c r="S337" i="3"/>
  <c r="S335" i="3" s="1"/>
  <c r="S336" i="3"/>
  <c r="N339" i="3"/>
  <c r="T324" i="3"/>
  <c r="S325" i="3"/>
  <c r="U300" i="3"/>
  <c r="T303" i="3"/>
  <c r="T301" i="3" s="1"/>
  <c r="T302" i="3"/>
  <c r="S411" i="3"/>
  <c r="S415" i="3" s="1"/>
  <c r="S416" i="3" s="1"/>
  <c r="V409" i="3"/>
  <c r="U410" i="3"/>
  <c r="R398" i="3"/>
  <c r="R394" i="3"/>
  <c r="U283" i="3"/>
  <c r="T286" i="3"/>
  <c r="T284" i="3" s="1"/>
  <c r="T285" i="3"/>
  <c r="U266" i="3"/>
  <c r="T269" i="3"/>
  <c r="T267" i="3" s="1"/>
  <c r="T268" i="3"/>
  <c r="S258" i="3"/>
  <c r="S262" i="3" s="1"/>
  <c r="R229" i="3"/>
  <c r="S195" i="3"/>
  <c r="S173" i="3"/>
  <c r="S177" i="3" s="1"/>
  <c r="U198" i="3"/>
  <c r="T201" i="3"/>
  <c r="T199" i="3" s="1"/>
  <c r="T200" i="3"/>
  <c r="T183" i="3"/>
  <c r="U181" i="3"/>
  <c r="R194" i="3"/>
  <c r="R190" i="3"/>
  <c r="V171" i="3"/>
  <c r="U172" i="3"/>
  <c r="S207" i="3"/>
  <c r="S211" i="3" s="1"/>
  <c r="S212" i="3" s="1"/>
  <c r="U189" i="3"/>
  <c r="V188" i="3"/>
  <c r="T150" i="3"/>
  <c r="T148" i="3" s="1"/>
  <c r="U147" i="3"/>
  <c r="T149" i="3"/>
  <c r="R161" i="3"/>
  <c r="R158" i="3"/>
  <c r="S158" i="3" s="1"/>
  <c r="R212" i="3"/>
  <c r="R209" i="3"/>
  <c r="N186" i="3"/>
  <c r="R178" i="3"/>
  <c r="R175" i="3"/>
  <c r="W164" i="3"/>
  <c r="V166" i="3"/>
  <c r="T138" i="3"/>
  <c r="U137" i="3"/>
  <c r="U120" i="3"/>
  <c r="T121" i="3"/>
  <c r="S105" i="3"/>
  <c r="S109" i="3" s="1"/>
  <c r="S122" i="3"/>
  <c r="S126" i="3" s="1"/>
  <c r="S127" i="3" s="1"/>
  <c r="T105" i="3"/>
  <c r="T109" i="3" s="1"/>
  <c r="R110" i="3"/>
  <c r="R107" i="3"/>
  <c r="R143" i="3"/>
  <c r="R139" i="3"/>
  <c r="S139" i="3"/>
  <c r="S143" i="3" s="1"/>
  <c r="S144" i="3" s="1"/>
  <c r="T130" i="3"/>
  <c r="S133" i="3"/>
  <c r="S131" i="3" s="1"/>
  <c r="S132" i="3"/>
  <c r="U104" i="3"/>
  <c r="V103" i="3"/>
  <c r="U96" i="3"/>
  <c r="T98" i="3"/>
  <c r="R124" i="3"/>
  <c r="R127" i="3"/>
  <c r="T79" i="3"/>
  <c r="S82" i="3"/>
  <c r="S80" i="3" s="1"/>
  <c r="S81" i="3"/>
  <c r="R93" i="3"/>
  <c r="R90" i="3"/>
  <c r="R71" i="3"/>
  <c r="R75" i="3"/>
  <c r="S70" i="3"/>
  <c r="T69" i="3"/>
  <c r="S54" i="3"/>
  <c r="S58" i="3" s="1"/>
  <c r="N50" i="3"/>
  <c r="T53" i="3"/>
  <c r="U52" i="3"/>
  <c r="V45" i="3"/>
  <c r="U47" i="3"/>
  <c r="U35" i="3"/>
  <c r="T36" i="3"/>
  <c r="T38" i="3" s="1"/>
  <c r="R41" i="3"/>
  <c r="R37" i="3"/>
  <c r="S37" i="3" s="1"/>
  <c r="S31" i="3"/>
  <c r="S29" i="3" s="1"/>
  <c r="S30" i="3"/>
  <c r="T28" i="3"/>
  <c r="D198" i="10"/>
  <c r="D196" i="10"/>
  <c r="D195" i="10"/>
  <c r="D194" i="10"/>
  <c r="D193" i="10"/>
  <c r="D192" i="10"/>
  <c r="D191" i="10"/>
  <c r="D190" i="10"/>
  <c r="D189" i="10"/>
  <c r="D188" i="10"/>
  <c r="D187" i="10"/>
  <c r="D186" i="10"/>
  <c r="D185" i="10"/>
  <c r="D184" i="10"/>
  <c r="D183" i="10"/>
  <c r="D182" i="10"/>
  <c r="D181" i="10"/>
  <c r="D180" i="10"/>
  <c r="D179" i="10"/>
  <c r="D178" i="10"/>
  <c r="D177" i="10"/>
  <c r="D176" i="10"/>
  <c r="D175" i="10"/>
  <c r="D174" i="10"/>
  <c r="D173" i="10"/>
  <c r="D172" i="10"/>
  <c r="D171" i="10"/>
  <c r="D170" i="10"/>
  <c r="D169" i="10"/>
  <c r="D168" i="10"/>
  <c r="D167" i="10"/>
  <c r="D166" i="10"/>
  <c r="D165" i="10"/>
  <c r="D164" i="10"/>
  <c r="D163" i="10"/>
  <c r="D162" i="10"/>
  <c r="D161" i="10"/>
  <c r="D160" i="10"/>
  <c r="D159" i="10"/>
  <c r="D158" i="10"/>
  <c r="D157" i="10"/>
  <c r="D156" i="10"/>
  <c r="D155" i="10"/>
  <c r="D154" i="10"/>
  <c r="D153" i="10"/>
  <c r="D152" i="10"/>
  <c r="D151" i="10"/>
  <c r="D149" i="10"/>
  <c r="D148" i="10"/>
  <c r="D147" i="10"/>
  <c r="D146" i="10"/>
  <c r="D145" i="10"/>
  <c r="D144" i="10"/>
  <c r="D142" i="10"/>
  <c r="D141" i="10"/>
  <c r="D140" i="10"/>
  <c r="D139" i="10"/>
  <c r="D138" i="10"/>
  <c r="D137" i="10"/>
  <c r="D136" i="10"/>
  <c r="D135" i="10"/>
  <c r="D134" i="10"/>
  <c r="D133" i="10"/>
  <c r="D132" i="10"/>
  <c r="D131" i="10"/>
  <c r="D130" i="10"/>
  <c r="D129" i="10"/>
  <c r="D128" i="10"/>
  <c r="D127" i="10"/>
  <c r="D126" i="10"/>
  <c r="D125" i="10"/>
  <c r="D124" i="10"/>
  <c r="D123" i="10"/>
  <c r="D122" i="10"/>
  <c r="D121" i="10"/>
  <c r="D120" i="10"/>
  <c r="D119" i="10"/>
  <c r="D118" i="10"/>
  <c r="D117" i="10"/>
  <c r="D116" i="10"/>
  <c r="D115" i="10"/>
  <c r="D114" i="10"/>
  <c r="D113" i="10"/>
  <c r="D112" i="10"/>
  <c r="D111" i="10"/>
  <c r="D110" i="10"/>
  <c r="D109" i="10"/>
  <c r="D108" i="10"/>
  <c r="D107" i="10"/>
  <c r="D106" i="10"/>
  <c r="D104" i="10"/>
  <c r="D103" i="10"/>
  <c r="D102" i="10"/>
  <c r="D101" i="10"/>
  <c r="D100" i="10"/>
  <c r="D99" i="10"/>
  <c r="D98" i="10"/>
  <c r="D97" i="10"/>
  <c r="D96" i="10"/>
  <c r="D95" i="10"/>
  <c r="D94" i="10"/>
  <c r="D92" i="10"/>
  <c r="D91" i="10"/>
  <c r="D90" i="10"/>
  <c r="D89" i="10"/>
  <c r="D88" i="10"/>
  <c r="D87" i="10"/>
  <c r="D85" i="10"/>
  <c r="D84" i="10"/>
  <c r="D83" i="10"/>
  <c r="D82" i="10"/>
  <c r="D81" i="10"/>
  <c r="D80" i="10"/>
  <c r="D79" i="10"/>
  <c r="D78" i="10"/>
  <c r="D77" i="10"/>
  <c r="D76" i="10"/>
  <c r="D75" i="10"/>
  <c r="D74" i="10"/>
  <c r="D73" i="10"/>
  <c r="D72" i="10"/>
  <c r="D71" i="10"/>
  <c r="D70" i="10"/>
  <c r="D69" i="10"/>
  <c r="D68" i="10"/>
  <c r="D67" i="10"/>
  <c r="D66" i="10"/>
  <c r="D65" i="10"/>
  <c r="D64" i="10"/>
  <c r="D63" i="10"/>
  <c r="D62" i="10"/>
  <c r="D61" i="10"/>
  <c r="D60" i="10"/>
  <c r="D59" i="10"/>
  <c r="D58" i="10"/>
  <c r="D56" i="10"/>
  <c r="D55" i="10"/>
  <c r="D54" i="10"/>
  <c r="D53" i="10"/>
  <c r="D52" i="10"/>
  <c r="D51" i="10"/>
  <c r="D50" i="10"/>
  <c r="D49" i="10"/>
  <c r="D46" i="10"/>
  <c r="D45" i="10"/>
  <c r="D44" i="10"/>
  <c r="D43" i="10"/>
  <c r="D42" i="10"/>
  <c r="D38" i="10"/>
  <c r="D34" i="10"/>
  <c r="F30" i="10"/>
  <c r="Y1065" i="3" l="1"/>
  <c r="S752" i="15"/>
  <c r="U728" i="3"/>
  <c r="U726" i="3" s="1"/>
  <c r="V660" i="3"/>
  <c r="V658" i="3" s="1"/>
  <c r="V1085" i="3"/>
  <c r="V708" i="3"/>
  <c r="V710" i="3" s="1"/>
  <c r="Q910" i="15"/>
  <c r="R988" i="15"/>
  <c r="U983" i="3"/>
  <c r="U981" i="3" s="1"/>
  <c r="R1028" i="15"/>
  <c r="R1026" i="15" s="1"/>
  <c r="V923" i="3"/>
  <c r="T158" i="3"/>
  <c r="R908" i="15"/>
  <c r="Q468" i="15"/>
  <c r="Q547" i="15"/>
  <c r="Q545" i="15" s="1"/>
  <c r="Q34" i="15"/>
  <c r="Q32" i="15"/>
  <c r="R31" i="15" s="1"/>
  <c r="R33" i="15" s="1"/>
  <c r="V938" i="3"/>
  <c r="V942" i="3" s="1"/>
  <c r="X936" i="3"/>
  <c r="W937" i="3"/>
  <c r="W938" i="3" s="1"/>
  <c r="W942" i="3" s="1"/>
  <c r="W943" i="3" s="1"/>
  <c r="V902" i="3"/>
  <c r="U903" i="3"/>
  <c r="T1083" i="3"/>
  <c r="U1345" i="3"/>
  <c r="U1346" i="3" s="1"/>
  <c r="U1350" i="3" s="1"/>
  <c r="U1351" i="3" s="1"/>
  <c r="V1344" i="3"/>
  <c r="V1310" i="3"/>
  <c r="U1311" i="3"/>
  <c r="T1159" i="3"/>
  <c r="T1163" i="3"/>
  <c r="U974" i="3"/>
  <c r="U1362" i="3"/>
  <c r="V1361" i="3"/>
  <c r="U643" i="3"/>
  <c r="U641" i="3" s="1"/>
  <c r="X919" i="3"/>
  <c r="W920" i="3"/>
  <c r="U711" i="3"/>
  <c r="U709" i="3" s="1"/>
  <c r="V1157" i="3"/>
  <c r="U1158" i="3"/>
  <c r="V1021" i="3"/>
  <c r="U1022" i="3"/>
  <c r="U1023" i="3" s="1"/>
  <c r="U1027" i="3" s="1"/>
  <c r="W970" i="3"/>
  <c r="V971" i="3"/>
  <c r="T1348" i="3"/>
  <c r="W885" i="3"/>
  <c r="V886" i="3"/>
  <c r="V887" i="3" s="1"/>
  <c r="V891" i="3" s="1"/>
  <c r="V892" i="3" s="1"/>
  <c r="T1365" i="3"/>
  <c r="S88" i="3"/>
  <c r="S92" i="3" s="1"/>
  <c r="S89" i="3"/>
  <c r="T89" i="3" s="1"/>
  <c r="U89" i="3" s="1"/>
  <c r="V89" i="3" s="1"/>
  <c r="W89" i="3" s="1"/>
  <c r="X89" i="3" s="1"/>
  <c r="Y89" i="3" s="1"/>
  <c r="Z89" i="3" s="1"/>
  <c r="AA89" i="3" s="1"/>
  <c r="AB89" i="3" s="1"/>
  <c r="AC89" i="3" s="1"/>
  <c r="AD89" i="3" s="1"/>
  <c r="AE89" i="3" s="1"/>
  <c r="AF89" i="3" s="1"/>
  <c r="AG89" i="3" s="1"/>
  <c r="AH89" i="3" s="1"/>
  <c r="AI89" i="3" s="1"/>
  <c r="AJ89" i="3" s="1"/>
  <c r="AK89" i="3" s="1"/>
  <c r="AL89" i="3" s="1"/>
  <c r="AM89" i="3" s="1"/>
  <c r="AN89" i="3" s="1"/>
  <c r="AO89" i="3" s="1"/>
  <c r="AP89" i="3" s="1"/>
  <c r="AQ89" i="3" s="1"/>
  <c r="AR89" i="3" s="1"/>
  <c r="AS89" i="3" s="1"/>
  <c r="AT89" i="3" s="1"/>
  <c r="AU89" i="3" s="1"/>
  <c r="AV89" i="3" s="1"/>
  <c r="AW89" i="3" s="1"/>
  <c r="AX89" i="3" s="1"/>
  <c r="AY89" i="3" s="1"/>
  <c r="AZ89" i="3" s="1"/>
  <c r="BA89" i="3" s="1"/>
  <c r="BB89" i="3" s="1"/>
  <c r="BC89" i="3" s="1"/>
  <c r="BD89" i="3" s="1"/>
  <c r="BE89" i="3" s="1"/>
  <c r="BF89" i="3" s="1"/>
  <c r="BG89" i="3" s="1"/>
  <c r="BH89" i="3" s="1"/>
  <c r="BI89" i="3" s="1"/>
  <c r="BJ89" i="3" s="1"/>
  <c r="BK89" i="3" s="1"/>
  <c r="BL89" i="3" s="1"/>
  <c r="BM89" i="3" s="1"/>
  <c r="U1135" i="3"/>
  <c r="R1012" i="15"/>
  <c r="R1015" i="15" s="1"/>
  <c r="R1013" i="15" s="1"/>
  <c r="W660" i="3"/>
  <c r="W658" i="3" s="1"/>
  <c r="U1136" i="3"/>
  <c r="U1134" i="3" s="1"/>
  <c r="Q1014" i="15"/>
  <c r="V1034" i="3"/>
  <c r="V1032" i="3" s="1"/>
  <c r="V677" i="3"/>
  <c r="V675" i="3" s="1"/>
  <c r="Q963" i="15"/>
  <c r="Q961" i="15" s="1"/>
  <c r="U1000" i="3"/>
  <c r="U998" i="3" s="1"/>
  <c r="R755" i="15"/>
  <c r="R753" i="15" s="1"/>
  <c r="R638" i="15"/>
  <c r="R636" i="15" s="1"/>
  <c r="R947" i="15"/>
  <c r="R949" i="15" s="1"/>
  <c r="Q976" i="15"/>
  <c r="Q974" i="15" s="1"/>
  <c r="U1068" i="3"/>
  <c r="T1066" i="3"/>
  <c r="T48" i="3"/>
  <c r="T46" i="3" s="1"/>
  <c r="Q768" i="15"/>
  <c r="Q766" i="15" s="1"/>
  <c r="Q898" i="15"/>
  <c r="Q896" i="15" s="1"/>
  <c r="Q937" i="15"/>
  <c r="Q935" i="15" s="1"/>
  <c r="V1000" i="3"/>
  <c r="U1221" i="3"/>
  <c r="U1219" i="3" s="1"/>
  <c r="R625" i="15"/>
  <c r="R623" i="15" s="1"/>
  <c r="V1083" i="3"/>
  <c r="W1085" i="3"/>
  <c r="R973" i="15"/>
  <c r="T1049" i="3"/>
  <c r="U1051" i="3"/>
  <c r="U692" i="3"/>
  <c r="V694" i="3"/>
  <c r="Q469" i="15"/>
  <c r="Q467" i="15" s="1"/>
  <c r="Q975" i="15"/>
  <c r="S573" i="15"/>
  <c r="S571" i="15" s="1"/>
  <c r="U965" i="3"/>
  <c r="V963" i="3"/>
  <c r="U966" i="3"/>
  <c r="U964" i="3" s="1"/>
  <c r="BQ46" i="15"/>
  <c r="BK42" i="15"/>
  <c r="Q47" i="15"/>
  <c r="R47" i="15" s="1"/>
  <c r="S47" i="15" s="1"/>
  <c r="T47" i="15" s="1"/>
  <c r="U47" i="15" s="1"/>
  <c r="V47" i="15" s="1"/>
  <c r="W47" i="15" s="1"/>
  <c r="X47" i="15" s="1"/>
  <c r="Y47" i="15" s="1"/>
  <c r="Z47" i="15" s="1"/>
  <c r="AA47" i="15" s="1"/>
  <c r="AB47" i="15" s="1"/>
  <c r="AC47" i="15" s="1"/>
  <c r="AD47" i="15" s="1"/>
  <c r="AE47" i="15" s="1"/>
  <c r="AF47" i="15" s="1"/>
  <c r="AG47" i="15" s="1"/>
  <c r="AH47" i="15" s="1"/>
  <c r="AI47" i="15" s="1"/>
  <c r="AJ47" i="15" s="1"/>
  <c r="AK47" i="15" s="1"/>
  <c r="AL47" i="15" s="1"/>
  <c r="AM47" i="15" s="1"/>
  <c r="AN47" i="15" s="1"/>
  <c r="AO47" i="15" s="1"/>
  <c r="AP47" i="15" s="1"/>
  <c r="AQ47" i="15" s="1"/>
  <c r="AR47" i="15" s="1"/>
  <c r="AS47" i="15" s="1"/>
  <c r="AT47" i="15" s="1"/>
  <c r="AU47" i="15" s="1"/>
  <c r="AV47" i="15" s="1"/>
  <c r="AW47" i="15" s="1"/>
  <c r="AX47" i="15" s="1"/>
  <c r="AY47" i="15" s="1"/>
  <c r="AZ47" i="15" s="1"/>
  <c r="BA47" i="15" s="1"/>
  <c r="BB47" i="15" s="1"/>
  <c r="BC47" i="15" s="1"/>
  <c r="BD47" i="15" s="1"/>
  <c r="BE47" i="15" s="1"/>
  <c r="BF47" i="15" s="1"/>
  <c r="BG47" i="15" s="1"/>
  <c r="BH47" i="15" s="1"/>
  <c r="BI47" i="15" s="1"/>
  <c r="R989" i="15"/>
  <c r="R987" i="15" s="1"/>
  <c r="V1167" i="3"/>
  <c r="U1170" i="3"/>
  <c r="U1168" i="3" s="1"/>
  <c r="U1169" i="3"/>
  <c r="V1184" i="3"/>
  <c r="U1187" i="3"/>
  <c r="U1185" i="3" s="1"/>
  <c r="U1186" i="3"/>
  <c r="Q949" i="15"/>
  <c r="S722" i="3"/>
  <c r="S719" i="3"/>
  <c r="U994" i="3"/>
  <c r="U991" i="3"/>
  <c r="U1028" i="3"/>
  <c r="T736" i="3"/>
  <c r="U702" i="3"/>
  <c r="T1229" i="3"/>
  <c r="V1337" i="3"/>
  <c r="U1340" i="3"/>
  <c r="U1338" i="3" s="1"/>
  <c r="U1339" i="3"/>
  <c r="U1357" i="3"/>
  <c r="U1355" i="3" s="1"/>
  <c r="V1354" i="3"/>
  <c r="U1356" i="3"/>
  <c r="V912" i="3"/>
  <c r="U915" i="3"/>
  <c r="U913" i="3" s="1"/>
  <c r="U914" i="3"/>
  <c r="Q92" i="15"/>
  <c r="Q90" i="15" s="1"/>
  <c r="R768" i="15"/>
  <c r="R766" i="15" s="1"/>
  <c r="R846" i="15"/>
  <c r="R844" i="15" s="1"/>
  <c r="R845" i="15"/>
  <c r="S843" i="15"/>
  <c r="R1002" i="15"/>
  <c r="R1000" i="15" s="1"/>
  <c r="R1001" i="15"/>
  <c r="S999" i="15"/>
  <c r="S856" i="15"/>
  <c r="R859" i="15"/>
  <c r="R857" i="15" s="1"/>
  <c r="R858" i="15"/>
  <c r="U791" i="15"/>
  <c r="T793" i="15"/>
  <c r="S1027" i="15"/>
  <c r="T1025" i="15"/>
  <c r="S817" i="15"/>
  <c r="R820" i="15"/>
  <c r="R818" i="15" s="1"/>
  <c r="R819" i="15"/>
  <c r="S804" i="15"/>
  <c r="R807" i="15"/>
  <c r="R805" i="15" s="1"/>
  <c r="R806" i="15"/>
  <c r="R872" i="15"/>
  <c r="R870" i="15" s="1"/>
  <c r="R871" i="15"/>
  <c r="S869" i="15"/>
  <c r="S830" i="15"/>
  <c r="R833" i="15"/>
  <c r="R831" i="15" s="1"/>
  <c r="R832" i="15"/>
  <c r="R936" i="15"/>
  <c r="S934" i="15"/>
  <c r="Q792" i="15"/>
  <c r="R794" i="15"/>
  <c r="R924" i="15"/>
  <c r="R922" i="15" s="1"/>
  <c r="R923" i="15"/>
  <c r="S921" i="15"/>
  <c r="R897" i="15"/>
  <c r="S895" i="15"/>
  <c r="R962" i="15"/>
  <c r="S960" i="15"/>
  <c r="R911" i="15"/>
  <c r="R909" i="15" s="1"/>
  <c r="R910" i="15"/>
  <c r="S908" i="15"/>
  <c r="Q885" i="15"/>
  <c r="Q883" i="15" s="1"/>
  <c r="Q884" i="15"/>
  <c r="R882" i="15"/>
  <c r="S1038" i="15"/>
  <c r="R1041" i="15"/>
  <c r="R1039" i="15" s="1"/>
  <c r="R1040" i="15"/>
  <c r="T986" i="15"/>
  <c r="S988" i="15"/>
  <c r="R726" i="15"/>
  <c r="Q728" i="15"/>
  <c r="Q729" i="15"/>
  <c r="Q727" i="15" s="1"/>
  <c r="Q521" i="15"/>
  <c r="Q519" i="15" s="1"/>
  <c r="Q520" i="15"/>
  <c r="R518" i="15"/>
  <c r="S778" i="15"/>
  <c r="R781" i="15"/>
  <c r="R779" i="15" s="1"/>
  <c r="R780" i="15"/>
  <c r="T765" i="15"/>
  <c r="S767" i="15"/>
  <c r="R664" i="15"/>
  <c r="R662" i="15" s="1"/>
  <c r="R663" i="15"/>
  <c r="S661" i="15"/>
  <c r="S479" i="15"/>
  <c r="R482" i="15"/>
  <c r="R480" i="15" s="1"/>
  <c r="R481" i="15"/>
  <c r="S414" i="15"/>
  <c r="R417" i="15"/>
  <c r="R415" i="15" s="1"/>
  <c r="R416" i="15"/>
  <c r="S596" i="15"/>
  <c r="R599" i="15"/>
  <c r="R597" i="15" s="1"/>
  <c r="R598" i="15"/>
  <c r="S700" i="15"/>
  <c r="R703" i="15"/>
  <c r="R701" i="15" s="1"/>
  <c r="R702" i="15"/>
  <c r="S739" i="15"/>
  <c r="R742" i="15"/>
  <c r="R740" i="15" s="1"/>
  <c r="R741" i="15"/>
  <c r="S453" i="15"/>
  <c r="R456" i="15"/>
  <c r="R454" i="15" s="1"/>
  <c r="R455" i="15"/>
  <c r="S586" i="15"/>
  <c r="S584" i="15" s="1"/>
  <c r="S585" i="15"/>
  <c r="T583" i="15"/>
  <c r="S443" i="15"/>
  <c r="S441" i="15" s="1"/>
  <c r="S442" i="15"/>
  <c r="T440" i="15"/>
  <c r="S404" i="15"/>
  <c r="S402" i="15" s="1"/>
  <c r="S403" i="15"/>
  <c r="T401" i="15"/>
  <c r="R534" i="15"/>
  <c r="R532" i="15" s="1"/>
  <c r="R533" i="15"/>
  <c r="S531" i="15"/>
  <c r="S687" i="15"/>
  <c r="R690" i="15"/>
  <c r="R688" i="15" s="1"/>
  <c r="R689" i="15"/>
  <c r="S713" i="15"/>
  <c r="R716" i="15"/>
  <c r="R714" i="15" s="1"/>
  <c r="R715" i="15"/>
  <c r="S557" i="15"/>
  <c r="R560" i="15"/>
  <c r="R558" i="15" s="1"/>
  <c r="R559" i="15"/>
  <c r="S648" i="15"/>
  <c r="R651" i="15"/>
  <c r="R649" i="15" s="1"/>
  <c r="R650" i="15"/>
  <c r="S624" i="15"/>
  <c r="T622" i="15"/>
  <c r="T572" i="15"/>
  <c r="U570" i="15"/>
  <c r="R495" i="15"/>
  <c r="R493" i="15" s="1"/>
  <c r="S492" i="15"/>
  <c r="R494" i="15"/>
  <c r="T752" i="15"/>
  <c r="S754" i="15"/>
  <c r="S674" i="15"/>
  <c r="R677" i="15"/>
  <c r="R675" i="15" s="1"/>
  <c r="R676" i="15"/>
  <c r="S466" i="15"/>
  <c r="R468" i="15"/>
  <c r="U635" i="15"/>
  <c r="T637" i="15"/>
  <c r="V609" i="15"/>
  <c r="U611" i="15"/>
  <c r="Q610" i="15"/>
  <c r="R612" i="15"/>
  <c r="S427" i="15"/>
  <c r="R430" i="15"/>
  <c r="R428" i="15" s="1"/>
  <c r="R429" i="15"/>
  <c r="Q508" i="15"/>
  <c r="Q506" i="15" s="1"/>
  <c r="Q507" i="15"/>
  <c r="R505" i="15"/>
  <c r="R546" i="15"/>
  <c r="S544" i="15"/>
  <c r="T1045" i="3"/>
  <c r="T1042" i="3"/>
  <c r="S1249" i="3"/>
  <c r="S1246" i="3"/>
  <c r="V1096" i="3"/>
  <c r="V1093" i="3"/>
  <c r="T1181" i="3"/>
  <c r="T1178" i="3"/>
  <c r="V1079" i="3"/>
  <c r="V1076" i="3"/>
  <c r="W1303" i="3"/>
  <c r="V1306" i="3"/>
  <c r="V1304" i="3" s="1"/>
  <c r="V1305" i="3"/>
  <c r="W1038" i="3"/>
  <c r="V1039" i="3"/>
  <c r="V1175" i="3"/>
  <c r="W1174" i="3"/>
  <c r="W1329" i="3"/>
  <c r="W1333" i="3" s="1"/>
  <c r="W1334" i="3" s="1"/>
  <c r="W1276" i="3"/>
  <c r="V1277" i="3"/>
  <c r="T1195" i="3"/>
  <c r="V1141" i="3"/>
  <c r="W1140" i="3"/>
  <c r="V1210" i="3"/>
  <c r="V1214" i="3" s="1"/>
  <c r="W1320" i="3"/>
  <c r="V1323" i="3"/>
  <c r="V1321" i="3" s="1"/>
  <c r="V1322" i="3"/>
  <c r="U1040" i="3"/>
  <c r="U1044" i="3" s="1"/>
  <c r="U1045" i="3" s="1"/>
  <c r="U1227" i="3"/>
  <c r="U1231" i="3" s="1"/>
  <c r="W1269" i="3"/>
  <c r="V1272" i="3"/>
  <c r="V1270" i="3" s="1"/>
  <c r="V1271" i="3"/>
  <c r="X1293" i="3"/>
  <c r="W1294" i="3"/>
  <c r="V1102" i="3"/>
  <c r="V1100" i="3" s="1"/>
  <c r="V1101" i="3"/>
  <c r="W1099" i="3"/>
  <c r="U1176" i="3"/>
  <c r="U1180" i="3" s="1"/>
  <c r="U1181" i="3" s="1"/>
  <c r="V1192" i="3"/>
  <c r="W1191" i="3"/>
  <c r="V1107" i="3"/>
  <c r="W1106" i="3"/>
  <c r="Y1327" i="3"/>
  <c r="X1328" i="3"/>
  <c r="W1259" i="3"/>
  <c r="V1260" i="3"/>
  <c r="U1124" i="3"/>
  <c r="V1123" i="3"/>
  <c r="V1295" i="3"/>
  <c r="V1299" i="3"/>
  <c r="V1300" i="3" s="1"/>
  <c r="W1057" i="3"/>
  <c r="W1061" i="3" s="1"/>
  <c r="X1050" i="3"/>
  <c r="Y1048" i="3"/>
  <c r="U1255" i="3"/>
  <c r="U1253" i="3" s="1"/>
  <c r="U1254" i="3"/>
  <c r="V1252" i="3"/>
  <c r="U1142" i="3"/>
  <c r="U1146" i="3" s="1"/>
  <c r="X1208" i="3"/>
  <c r="W1209" i="3"/>
  <c r="T1144" i="3"/>
  <c r="Y1072" i="3"/>
  <c r="X1073" i="3"/>
  <c r="W1225" i="3"/>
  <c r="V1226" i="3"/>
  <c r="V1220" i="3"/>
  <c r="W1218" i="3"/>
  <c r="V1289" i="3"/>
  <c r="V1287" i="3" s="1"/>
  <c r="V1288" i="3"/>
  <c r="W1286" i="3"/>
  <c r="U1193" i="3"/>
  <c r="U1197" i="3" s="1"/>
  <c r="U1108" i="3"/>
  <c r="U1112" i="3" s="1"/>
  <c r="V1153" i="3"/>
  <c r="V1151" i="3" s="1"/>
  <c r="V1152" i="3"/>
  <c r="W1150" i="3"/>
  <c r="U1278" i="3"/>
  <c r="U1282" i="3" s="1"/>
  <c r="W1091" i="3"/>
  <c r="W1095" i="3" s="1"/>
  <c r="W1096" i="3" s="1"/>
  <c r="T1244" i="3"/>
  <c r="T1248" i="3" s="1"/>
  <c r="V1059" i="3"/>
  <c r="T1110" i="3"/>
  <c r="Y1089" i="3"/>
  <c r="X1090" i="3"/>
  <c r="U1212" i="3"/>
  <c r="U1261" i="3"/>
  <c r="U1265" i="3" s="1"/>
  <c r="V1331" i="3"/>
  <c r="X1031" i="3"/>
  <c r="W1033" i="3"/>
  <c r="W1074" i="3"/>
  <c r="W1078" i="3" s="1"/>
  <c r="V1135" i="3"/>
  <c r="W1133" i="3"/>
  <c r="Z1082" i="3"/>
  <c r="Y1084" i="3"/>
  <c r="Z1065" i="3"/>
  <c r="Y1067" i="3"/>
  <c r="T1125" i="3"/>
  <c r="T1129" i="3" s="1"/>
  <c r="T1130" i="3" s="1"/>
  <c r="V1119" i="3"/>
  <c r="V1117" i="3" s="1"/>
  <c r="V1118" i="3"/>
  <c r="W1116" i="3"/>
  <c r="U1243" i="3"/>
  <c r="V1242" i="3"/>
  <c r="U1297" i="3"/>
  <c r="T1263" i="3"/>
  <c r="V1204" i="3"/>
  <c r="V1202" i="3" s="1"/>
  <c r="V1203" i="3"/>
  <c r="W1201" i="3"/>
  <c r="S1127" i="3"/>
  <c r="T1280" i="3"/>
  <c r="Y1055" i="3"/>
  <c r="X1056" i="3"/>
  <c r="W1235" i="3"/>
  <c r="V1238" i="3"/>
  <c r="V1236" i="3" s="1"/>
  <c r="V1237" i="3"/>
  <c r="T824" i="3"/>
  <c r="T821" i="3"/>
  <c r="T671" i="3"/>
  <c r="T668" i="3"/>
  <c r="S960" i="3"/>
  <c r="S957" i="3"/>
  <c r="T875" i="3"/>
  <c r="T872" i="3"/>
  <c r="T535" i="3"/>
  <c r="T532" i="3"/>
  <c r="T1011" i="3"/>
  <c r="T1008" i="3"/>
  <c r="T841" i="3"/>
  <c r="T838" i="3"/>
  <c r="T586" i="3"/>
  <c r="T583" i="3"/>
  <c r="T688" i="3"/>
  <c r="T685" i="3"/>
  <c r="S637" i="3"/>
  <c r="S634" i="3"/>
  <c r="W766" i="3"/>
  <c r="V767" i="3"/>
  <c r="W834" i="3"/>
  <c r="V835" i="3"/>
  <c r="W528" i="3"/>
  <c r="V529" i="3"/>
  <c r="V727" i="3"/>
  <c r="W725" i="3"/>
  <c r="W613" i="3"/>
  <c r="V614" i="3"/>
  <c r="V953" i="3"/>
  <c r="U954" i="3"/>
  <c r="W878" i="3"/>
  <c r="V881" i="3"/>
  <c r="V879" i="3" s="1"/>
  <c r="V880" i="3"/>
  <c r="W783" i="3"/>
  <c r="V784" i="3"/>
  <c r="V643" i="3"/>
  <c r="V641" i="3" s="1"/>
  <c r="V642" i="3"/>
  <c r="W640" i="3"/>
  <c r="U547" i="3"/>
  <c r="U551" i="3" s="1"/>
  <c r="U552" i="3" s="1"/>
  <c r="U683" i="3"/>
  <c r="U687" i="3" s="1"/>
  <c r="V989" i="3"/>
  <c r="V993" i="3" s="1"/>
  <c r="Y800" i="3"/>
  <c r="X801" i="3"/>
  <c r="X698" i="3"/>
  <c r="W699" i="3"/>
  <c r="W851" i="3"/>
  <c r="V852" i="3"/>
  <c r="T651" i="3"/>
  <c r="T600" i="3"/>
  <c r="T717" i="3"/>
  <c r="T721" i="3" s="1"/>
  <c r="T855" i="3"/>
  <c r="V1005" i="3"/>
  <c r="W1004" i="3"/>
  <c r="W810" i="3"/>
  <c r="V813" i="3"/>
  <c r="V811" i="3" s="1"/>
  <c r="V812" i="3"/>
  <c r="T753" i="3"/>
  <c r="W664" i="3"/>
  <c r="V665" i="3"/>
  <c r="W538" i="3"/>
  <c r="V541" i="3"/>
  <c r="V539" i="3" s="1"/>
  <c r="V540" i="3"/>
  <c r="W596" i="3"/>
  <c r="V597" i="3"/>
  <c r="T549" i="3"/>
  <c r="U631" i="3"/>
  <c r="V630" i="3"/>
  <c r="T955" i="3"/>
  <c r="T959" i="3" s="1"/>
  <c r="W895" i="3"/>
  <c r="V898" i="3"/>
  <c r="V896" i="3" s="1"/>
  <c r="V897" i="3"/>
  <c r="T770" i="3"/>
  <c r="T566" i="3"/>
  <c r="W545" i="3"/>
  <c r="V546" i="3"/>
  <c r="W681" i="3"/>
  <c r="V682" i="3"/>
  <c r="V608" i="3"/>
  <c r="W606" i="3"/>
  <c r="V609" i="3"/>
  <c r="V607" i="3" s="1"/>
  <c r="W647" i="3"/>
  <c r="V648" i="3"/>
  <c r="W802" i="3"/>
  <c r="W806" i="3" s="1"/>
  <c r="T787" i="3"/>
  <c r="U564" i="3"/>
  <c r="U568" i="3" s="1"/>
  <c r="W732" i="3"/>
  <c r="V733" i="3"/>
  <c r="X693" i="3"/>
  <c r="Y691" i="3"/>
  <c r="V804" i="3"/>
  <c r="U716" i="3"/>
  <c r="V715" i="3"/>
  <c r="W793" i="3"/>
  <c r="V796" i="3"/>
  <c r="V794" i="3" s="1"/>
  <c r="V795" i="3"/>
  <c r="U1006" i="3"/>
  <c r="U1010" i="3" s="1"/>
  <c r="U949" i="3"/>
  <c r="U947" i="3" s="1"/>
  <c r="U948" i="3"/>
  <c r="V946" i="3"/>
  <c r="X660" i="3"/>
  <c r="X658" i="3" s="1"/>
  <c r="X659" i="3"/>
  <c r="Y657" i="3"/>
  <c r="U602" i="3"/>
  <c r="U598" i="3"/>
  <c r="T632" i="3"/>
  <c r="T636" i="3" s="1"/>
  <c r="W827" i="3"/>
  <c r="V830" i="3"/>
  <c r="V828" i="3" s="1"/>
  <c r="V829" i="3"/>
  <c r="U751" i="3"/>
  <c r="U755" i="3" s="1"/>
  <c r="U753" i="3" s="1"/>
  <c r="W572" i="3"/>
  <c r="V575" i="3"/>
  <c r="V573" i="3" s="1"/>
  <c r="V574" i="3"/>
  <c r="W521" i="3"/>
  <c r="V524" i="3"/>
  <c r="V522" i="3" s="1"/>
  <c r="V523" i="3"/>
  <c r="W844" i="3"/>
  <c r="V846" i="3"/>
  <c r="V847" i="3"/>
  <c r="V845" i="3" s="1"/>
  <c r="U870" i="3"/>
  <c r="U874" i="3" s="1"/>
  <c r="U875" i="3" s="1"/>
  <c r="U649" i="3"/>
  <c r="U653" i="3" s="1"/>
  <c r="U932" i="3"/>
  <c r="U930" i="3" s="1"/>
  <c r="U931" i="3"/>
  <c r="V929" i="3"/>
  <c r="W562" i="3"/>
  <c r="V563" i="3"/>
  <c r="U734" i="3"/>
  <c r="U738" i="3" s="1"/>
  <c r="X674" i="3"/>
  <c r="W676" i="3"/>
  <c r="U581" i="3"/>
  <c r="U585" i="3" s="1"/>
  <c r="U819" i="3"/>
  <c r="U823" i="3" s="1"/>
  <c r="V983" i="3"/>
  <c r="V981" i="3" s="1"/>
  <c r="V982" i="3"/>
  <c r="W980" i="3"/>
  <c r="W742" i="3"/>
  <c r="V745" i="3"/>
  <c r="V743" i="3" s="1"/>
  <c r="V744" i="3"/>
  <c r="W555" i="3"/>
  <c r="V558" i="3"/>
  <c r="V556" i="3" s="1"/>
  <c r="V557" i="3"/>
  <c r="V861" i="3"/>
  <c r="U864" i="3"/>
  <c r="U862" i="3" s="1"/>
  <c r="U863" i="3"/>
  <c r="U768" i="3"/>
  <c r="U772" i="3" s="1"/>
  <c r="U773" i="3" s="1"/>
  <c r="U836" i="3"/>
  <c r="U840" i="3" s="1"/>
  <c r="U841" i="3" s="1"/>
  <c r="U530" i="3"/>
  <c r="U534" i="3" s="1"/>
  <c r="U615" i="3"/>
  <c r="U619" i="3" s="1"/>
  <c r="U620" i="3" s="1"/>
  <c r="W749" i="3"/>
  <c r="V750" i="3"/>
  <c r="V1016" i="3"/>
  <c r="V1017" i="3"/>
  <c r="V1015" i="3" s="1"/>
  <c r="W1014" i="3"/>
  <c r="V869" i="3"/>
  <c r="W868" i="3"/>
  <c r="U785" i="3"/>
  <c r="U789" i="3" s="1"/>
  <c r="X999" i="3"/>
  <c r="Y997" i="3"/>
  <c r="W759" i="3"/>
  <c r="V762" i="3"/>
  <c r="V760" i="3" s="1"/>
  <c r="V761" i="3"/>
  <c r="W776" i="3"/>
  <c r="V778" i="3"/>
  <c r="V779" i="3"/>
  <c r="V777" i="3" s="1"/>
  <c r="X987" i="3"/>
  <c r="W988" i="3"/>
  <c r="V700" i="3"/>
  <c r="V704" i="3" s="1"/>
  <c r="W623" i="3"/>
  <c r="V626" i="3"/>
  <c r="V624" i="3" s="1"/>
  <c r="V625" i="3"/>
  <c r="U853" i="3"/>
  <c r="U857" i="3" s="1"/>
  <c r="W579" i="3"/>
  <c r="V580" i="3"/>
  <c r="W817" i="3"/>
  <c r="V818" i="3"/>
  <c r="T617" i="3"/>
  <c r="U666" i="3"/>
  <c r="U670" i="3" s="1"/>
  <c r="U592" i="3"/>
  <c r="U590" i="3" s="1"/>
  <c r="U591" i="3"/>
  <c r="V589" i="3"/>
  <c r="T353" i="3"/>
  <c r="U351" i="3"/>
  <c r="U354" i="3" s="1"/>
  <c r="U352" i="3" s="1"/>
  <c r="Q365" i="15"/>
  <c r="Q363" i="15" s="1"/>
  <c r="T99" i="3"/>
  <c r="T97" i="3" s="1"/>
  <c r="U167" i="3"/>
  <c r="U165" i="3" s="1"/>
  <c r="Q118" i="15"/>
  <c r="Q116" i="15" s="1"/>
  <c r="T184" i="3"/>
  <c r="T182" i="3" s="1"/>
  <c r="T439" i="3"/>
  <c r="T437" i="3" s="1"/>
  <c r="Q325" i="15"/>
  <c r="Q326" i="15"/>
  <c r="Q324" i="15" s="1"/>
  <c r="R79" i="15"/>
  <c r="R77" i="15" s="1"/>
  <c r="Q261" i="15"/>
  <c r="Q259" i="15" s="1"/>
  <c r="T65" i="3"/>
  <c r="T63" i="3" s="1"/>
  <c r="R391" i="15"/>
  <c r="R389" i="15" s="1"/>
  <c r="T116" i="3"/>
  <c r="T114" i="3" s="1"/>
  <c r="U113" i="3"/>
  <c r="T115" i="3"/>
  <c r="U62" i="3"/>
  <c r="Q260" i="15"/>
  <c r="T235" i="3"/>
  <c r="T218" i="3"/>
  <c r="T422" i="3"/>
  <c r="T420" i="3" s="1"/>
  <c r="R339" i="15"/>
  <c r="R337" i="15" s="1"/>
  <c r="S300" i="15"/>
  <c r="S298" i="15" s="1"/>
  <c r="Q397" i="15"/>
  <c r="BQ397" i="15" s="1"/>
  <c r="Q396" i="15"/>
  <c r="BP397" i="15"/>
  <c r="P398" i="15"/>
  <c r="Q378" i="15"/>
  <c r="Q376" i="15" s="1"/>
  <c r="Q27" i="15"/>
  <c r="P25" i="15"/>
  <c r="Q39" i="15"/>
  <c r="Q40" i="15"/>
  <c r="Q38" i="15" s="1"/>
  <c r="R37" i="15"/>
  <c r="Q143" i="15"/>
  <c r="Q144" i="15"/>
  <c r="Q142" i="15" s="1"/>
  <c r="R141" i="15"/>
  <c r="R375" i="15"/>
  <c r="Q377" i="15"/>
  <c r="Q312" i="15"/>
  <c r="R310" i="15"/>
  <c r="Q313" i="15"/>
  <c r="Q311" i="15" s="1"/>
  <c r="S284" i="15"/>
  <c r="R287" i="15"/>
  <c r="R285" i="15" s="1"/>
  <c r="R286" i="15"/>
  <c r="R274" i="15"/>
  <c r="R272" i="15" s="1"/>
  <c r="R273" i="15"/>
  <c r="S271" i="15"/>
  <c r="R222" i="15"/>
  <c r="R220" i="15" s="1"/>
  <c r="R221" i="15"/>
  <c r="S219" i="15"/>
  <c r="R352" i="15"/>
  <c r="R350" i="15" s="1"/>
  <c r="R351" i="15"/>
  <c r="S349" i="15"/>
  <c r="U388" i="15"/>
  <c r="T390" i="15"/>
  <c r="S232" i="15"/>
  <c r="R235" i="15"/>
  <c r="R233" i="15" s="1"/>
  <c r="R234" i="15"/>
  <c r="R260" i="15"/>
  <c r="S258" i="15"/>
  <c r="S248" i="15"/>
  <c r="S246" i="15" s="1"/>
  <c r="S247" i="15"/>
  <c r="T245" i="15"/>
  <c r="T299" i="15"/>
  <c r="U297" i="15"/>
  <c r="R325" i="15"/>
  <c r="S323" i="15"/>
  <c r="T336" i="15"/>
  <c r="S338" i="15"/>
  <c r="T362" i="15"/>
  <c r="S364" i="15"/>
  <c r="R196" i="15"/>
  <c r="R194" i="15" s="1"/>
  <c r="S193" i="15"/>
  <c r="R195" i="15"/>
  <c r="R128" i="15"/>
  <c r="Q130" i="15"/>
  <c r="Q131" i="15"/>
  <c r="Q129" i="15" s="1"/>
  <c r="Q209" i="15"/>
  <c r="Q207" i="15" s="1"/>
  <c r="Q208" i="15"/>
  <c r="R206" i="15"/>
  <c r="S154" i="15"/>
  <c r="R156" i="15"/>
  <c r="R157" i="15"/>
  <c r="R155" i="15" s="1"/>
  <c r="S180" i="15"/>
  <c r="R182" i="15"/>
  <c r="R183" i="15"/>
  <c r="R181" i="15" s="1"/>
  <c r="S167" i="15"/>
  <c r="R170" i="15"/>
  <c r="R168" i="15" s="1"/>
  <c r="R169" i="15"/>
  <c r="R117" i="15"/>
  <c r="S115" i="15"/>
  <c r="T89" i="15"/>
  <c r="S91" i="15"/>
  <c r="Q105" i="15"/>
  <c r="Q103" i="15" s="1"/>
  <c r="Q104" i="15"/>
  <c r="R102" i="15"/>
  <c r="S78" i="15"/>
  <c r="T76" i="15"/>
  <c r="S63" i="15"/>
  <c r="R66" i="15"/>
  <c r="R64" i="15" s="1"/>
  <c r="R65" i="15"/>
  <c r="Q53" i="15"/>
  <c r="Q51" i="15" s="1"/>
  <c r="Q52" i="15"/>
  <c r="R50" i="15"/>
  <c r="T26" i="15"/>
  <c r="U24" i="15"/>
  <c r="S292" i="3"/>
  <c r="S296" i="3" s="1"/>
  <c r="T478" i="3"/>
  <c r="U477" i="3"/>
  <c r="T190" i="3"/>
  <c r="T194" i="3" s="1"/>
  <c r="T195" i="3" s="1"/>
  <c r="U249" i="3"/>
  <c r="T252" i="3"/>
  <c r="T250" i="3" s="1"/>
  <c r="T251" i="3"/>
  <c r="S479" i="3"/>
  <c r="S483" i="3" s="1"/>
  <c r="T376" i="3"/>
  <c r="U375" i="3"/>
  <c r="U308" i="3"/>
  <c r="V307" i="3"/>
  <c r="U155" i="3"/>
  <c r="U156" i="3" s="1"/>
  <c r="U160" i="3" s="1"/>
  <c r="U161" i="3" s="1"/>
  <c r="V154" i="3"/>
  <c r="S209" i="3"/>
  <c r="T209" i="3" s="1"/>
  <c r="T87" i="3"/>
  <c r="U86" i="3"/>
  <c r="T291" i="3"/>
  <c r="U290" i="3"/>
  <c r="V205" i="3"/>
  <c r="U206" i="3"/>
  <c r="U207" i="3" s="1"/>
  <c r="U211" i="3" s="1"/>
  <c r="U212" i="3" s="1"/>
  <c r="S377" i="3"/>
  <c r="S381" i="3" s="1"/>
  <c r="S382" i="3" s="1"/>
  <c r="T309" i="3"/>
  <c r="T313" i="3" s="1"/>
  <c r="T314" i="3" s="1"/>
  <c r="V419" i="3"/>
  <c r="U421" i="3"/>
  <c r="T495" i="3"/>
  <c r="U494" i="3"/>
  <c r="R501" i="3"/>
  <c r="R498" i="3"/>
  <c r="U473" i="3"/>
  <c r="U471" i="3" s="1"/>
  <c r="U472" i="3"/>
  <c r="V470" i="3"/>
  <c r="R467" i="3"/>
  <c r="R464" i="3"/>
  <c r="R518" i="3"/>
  <c r="R515" i="3"/>
  <c r="T513" i="3"/>
  <c r="V460" i="3"/>
  <c r="U461" i="3"/>
  <c r="T490" i="3"/>
  <c r="T488" i="3" s="1"/>
  <c r="T489" i="3"/>
  <c r="U487" i="3"/>
  <c r="S496" i="3"/>
  <c r="S500" i="3" s="1"/>
  <c r="R450" i="3"/>
  <c r="R447" i="3"/>
  <c r="S447" i="3" s="1"/>
  <c r="V443" i="3"/>
  <c r="U444" i="3"/>
  <c r="U446" i="3" s="1"/>
  <c r="V446" i="3" s="1"/>
  <c r="W446" i="3" s="1"/>
  <c r="X446" i="3" s="1"/>
  <c r="Y446" i="3" s="1"/>
  <c r="Z446" i="3" s="1"/>
  <c r="AA446" i="3" s="1"/>
  <c r="AB446" i="3" s="1"/>
  <c r="AC446" i="3" s="1"/>
  <c r="AD446" i="3" s="1"/>
  <c r="AE446" i="3" s="1"/>
  <c r="AF446" i="3" s="1"/>
  <c r="AG446" i="3" s="1"/>
  <c r="AH446" i="3" s="1"/>
  <c r="AI446" i="3" s="1"/>
  <c r="AJ446" i="3" s="1"/>
  <c r="AK446" i="3" s="1"/>
  <c r="AL446" i="3" s="1"/>
  <c r="AM446" i="3" s="1"/>
  <c r="AN446" i="3" s="1"/>
  <c r="AO446" i="3" s="1"/>
  <c r="AP446" i="3" s="1"/>
  <c r="AQ446" i="3" s="1"/>
  <c r="AR446" i="3" s="1"/>
  <c r="AS446" i="3" s="1"/>
  <c r="AT446" i="3" s="1"/>
  <c r="AU446" i="3" s="1"/>
  <c r="AV446" i="3" s="1"/>
  <c r="AW446" i="3" s="1"/>
  <c r="AX446" i="3" s="1"/>
  <c r="AY446" i="3" s="1"/>
  <c r="AZ446" i="3" s="1"/>
  <c r="BA446" i="3" s="1"/>
  <c r="BB446" i="3" s="1"/>
  <c r="BC446" i="3" s="1"/>
  <c r="BD446" i="3" s="1"/>
  <c r="BE446" i="3" s="1"/>
  <c r="BF446" i="3" s="1"/>
  <c r="BG446" i="3" s="1"/>
  <c r="BH446" i="3" s="1"/>
  <c r="BI446" i="3" s="1"/>
  <c r="BJ446" i="3" s="1"/>
  <c r="BK446" i="3" s="1"/>
  <c r="BL446" i="3" s="1"/>
  <c r="BM446" i="3" s="1"/>
  <c r="V511" i="3"/>
  <c r="U512" i="3"/>
  <c r="T462" i="3"/>
  <c r="T466" i="3" s="1"/>
  <c r="T467" i="3" s="1"/>
  <c r="S428" i="3"/>
  <c r="S432" i="3" s="1"/>
  <c r="S430" i="3" s="1"/>
  <c r="S464" i="3"/>
  <c r="T445" i="3"/>
  <c r="T449" i="3" s="1"/>
  <c r="T450" i="3" s="1"/>
  <c r="U438" i="3"/>
  <c r="V436" i="3"/>
  <c r="U426" i="3"/>
  <c r="T427" i="3"/>
  <c r="V504" i="3"/>
  <c r="U507" i="3"/>
  <c r="U505" i="3" s="1"/>
  <c r="U506" i="3"/>
  <c r="U456" i="3"/>
  <c r="U454" i="3" s="1"/>
  <c r="U455" i="3"/>
  <c r="V453" i="3"/>
  <c r="S246" i="3"/>
  <c r="S263" i="3"/>
  <c r="S260" i="3"/>
  <c r="T416" i="3"/>
  <c r="S348" i="3"/>
  <c r="S345" i="3"/>
  <c r="S229" i="3"/>
  <c r="S226" i="3"/>
  <c r="S280" i="3"/>
  <c r="S277" i="3"/>
  <c r="T277" i="3" s="1"/>
  <c r="U269" i="3"/>
  <c r="U267" i="3" s="1"/>
  <c r="U268" i="3"/>
  <c r="V266" i="3"/>
  <c r="W409" i="3"/>
  <c r="V410" i="3"/>
  <c r="T394" i="3"/>
  <c r="T398" i="3" s="1"/>
  <c r="T399" i="3" s="1"/>
  <c r="V234" i="3"/>
  <c r="W232" i="3"/>
  <c r="V217" i="3"/>
  <c r="W215" i="3"/>
  <c r="T241" i="3"/>
  <c r="T245" i="3" s="1"/>
  <c r="T246" i="3" s="1"/>
  <c r="T224" i="3"/>
  <c r="T228" i="3" s="1"/>
  <c r="T229" i="3" s="1"/>
  <c r="T360" i="3"/>
  <c r="T364" i="3" s="1"/>
  <c r="T365" i="3" s="1"/>
  <c r="U303" i="3"/>
  <c r="U301" i="3" s="1"/>
  <c r="U302" i="3"/>
  <c r="V300" i="3"/>
  <c r="T337" i="3"/>
  <c r="T335" i="3" s="1"/>
  <c r="T336" i="3"/>
  <c r="U334" i="3"/>
  <c r="T388" i="3"/>
  <c r="T386" i="3" s="1"/>
  <c r="T387" i="3"/>
  <c r="U385" i="3"/>
  <c r="U393" i="3"/>
  <c r="V392" i="3"/>
  <c r="U240" i="3"/>
  <c r="V239" i="3"/>
  <c r="U223" i="3"/>
  <c r="V222" i="3"/>
  <c r="T320" i="3"/>
  <c r="T318" i="3" s="1"/>
  <c r="T319" i="3"/>
  <c r="U317" i="3"/>
  <c r="T343" i="3"/>
  <c r="T347" i="3" s="1"/>
  <c r="R399" i="3"/>
  <c r="R396" i="3"/>
  <c r="S396" i="3" s="1"/>
  <c r="S413" i="3"/>
  <c r="T413" i="3" s="1"/>
  <c r="S326" i="3"/>
  <c r="S330" i="3" s="1"/>
  <c r="R365" i="3"/>
  <c r="R362" i="3"/>
  <c r="S362" i="3" s="1"/>
  <c r="U405" i="3"/>
  <c r="U403" i="3" s="1"/>
  <c r="U404" i="3"/>
  <c r="V402" i="3"/>
  <c r="U342" i="3"/>
  <c r="V341" i="3"/>
  <c r="R246" i="3"/>
  <c r="R243" i="3"/>
  <c r="S243" i="3" s="1"/>
  <c r="T258" i="3"/>
  <c r="T262" i="3" s="1"/>
  <c r="U275" i="3"/>
  <c r="U279" i="3" s="1"/>
  <c r="U286" i="3"/>
  <c r="U284" i="3" s="1"/>
  <c r="U285" i="3"/>
  <c r="V283" i="3"/>
  <c r="U411" i="3"/>
  <c r="U415" i="3" s="1"/>
  <c r="U324" i="3"/>
  <c r="T325" i="3"/>
  <c r="V358" i="3"/>
  <c r="U359" i="3"/>
  <c r="U257" i="3"/>
  <c r="V256" i="3"/>
  <c r="W273" i="3"/>
  <c r="V274" i="3"/>
  <c r="U368" i="3"/>
  <c r="T371" i="3"/>
  <c r="T369" i="3" s="1"/>
  <c r="T370" i="3"/>
  <c r="S178" i="3"/>
  <c r="S175" i="3"/>
  <c r="T175" i="3" s="1"/>
  <c r="U183" i="3"/>
  <c r="V181" i="3"/>
  <c r="W166" i="3"/>
  <c r="X164" i="3"/>
  <c r="W188" i="3"/>
  <c r="V189" i="3"/>
  <c r="U173" i="3"/>
  <c r="U177" i="3" s="1"/>
  <c r="U190" i="3"/>
  <c r="U194" i="3" s="1"/>
  <c r="V172" i="3"/>
  <c r="W171" i="3"/>
  <c r="U150" i="3"/>
  <c r="U148" i="3" s="1"/>
  <c r="U149" i="3"/>
  <c r="V147" i="3"/>
  <c r="R195" i="3"/>
  <c r="R192" i="3"/>
  <c r="S192" i="3" s="1"/>
  <c r="U201" i="3"/>
  <c r="U199" i="3" s="1"/>
  <c r="U200" i="3"/>
  <c r="V198" i="3"/>
  <c r="T110" i="3"/>
  <c r="S110" i="3"/>
  <c r="S107" i="3"/>
  <c r="T107" i="3" s="1"/>
  <c r="V104" i="3"/>
  <c r="W103" i="3"/>
  <c r="T122" i="3"/>
  <c r="T126" i="3" s="1"/>
  <c r="T82" i="3"/>
  <c r="T80" i="3" s="1"/>
  <c r="T81" i="3"/>
  <c r="U79" i="3"/>
  <c r="U105" i="3"/>
  <c r="U109" i="3" s="1"/>
  <c r="U110" i="3" s="1"/>
  <c r="U130" i="3"/>
  <c r="T133" i="3"/>
  <c r="T131" i="3" s="1"/>
  <c r="T132" i="3"/>
  <c r="U121" i="3"/>
  <c r="V120" i="3"/>
  <c r="R144" i="3"/>
  <c r="R141" i="3"/>
  <c r="S141" i="3" s="1"/>
  <c r="V137" i="3"/>
  <c r="U138" i="3"/>
  <c r="V96" i="3"/>
  <c r="U98" i="3"/>
  <c r="S124" i="3"/>
  <c r="T139" i="3"/>
  <c r="T143" i="3" s="1"/>
  <c r="U69" i="3"/>
  <c r="T70" i="3"/>
  <c r="S71" i="3"/>
  <c r="S75" i="3" s="1"/>
  <c r="S76" i="3" s="1"/>
  <c r="R76" i="3"/>
  <c r="R73" i="3"/>
  <c r="S59" i="3"/>
  <c r="S56" i="3"/>
  <c r="V52" i="3"/>
  <c r="U53" i="3"/>
  <c r="T54" i="3"/>
  <c r="T58" i="3" s="1"/>
  <c r="V47" i="3"/>
  <c r="W45" i="3"/>
  <c r="R42" i="3"/>
  <c r="R39" i="3"/>
  <c r="T31" i="3"/>
  <c r="T29" i="3" s="1"/>
  <c r="T30" i="3"/>
  <c r="U28" i="3"/>
  <c r="T37" i="3"/>
  <c r="U36" i="3"/>
  <c r="U38" i="3" s="1"/>
  <c r="V35" i="3"/>
  <c r="W708" i="3" l="1"/>
  <c r="R547" i="15"/>
  <c r="R545" i="15" s="1"/>
  <c r="W677" i="3"/>
  <c r="W675" i="3" s="1"/>
  <c r="V728" i="3"/>
  <c r="V726" i="3" s="1"/>
  <c r="V1136" i="3"/>
  <c r="V1134" i="3" s="1"/>
  <c r="S1028" i="15"/>
  <c r="S1026" i="15" s="1"/>
  <c r="S755" i="15"/>
  <c r="S753" i="15" s="1"/>
  <c r="R898" i="15"/>
  <c r="R896" i="15" s="1"/>
  <c r="U1348" i="3"/>
  <c r="R1014" i="15"/>
  <c r="S1012" i="15"/>
  <c r="T1012" i="15" s="1"/>
  <c r="R937" i="15"/>
  <c r="R935" i="15" s="1"/>
  <c r="S638" i="15"/>
  <c r="S636" i="15" s="1"/>
  <c r="R950" i="15"/>
  <c r="R948" i="15" s="1"/>
  <c r="V943" i="3"/>
  <c r="V940" i="3"/>
  <c r="W940" i="3" s="1"/>
  <c r="U904" i="3"/>
  <c r="U908" i="3" s="1"/>
  <c r="W886" i="3"/>
  <c r="X885" i="3"/>
  <c r="W902" i="3"/>
  <c r="V903" i="3"/>
  <c r="W921" i="3"/>
  <c r="W925" i="3" s="1"/>
  <c r="V711" i="3"/>
  <c r="V709" i="3" s="1"/>
  <c r="W971" i="3"/>
  <c r="X970" i="3"/>
  <c r="Y936" i="3"/>
  <c r="X937" i="3"/>
  <c r="W1344" i="3"/>
  <c r="V1345" i="3"/>
  <c r="U1159" i="3"/>
  <c r="U1163" i="3" s="1"/>
  <c r="W1157" i="3"/>
  <c r="V1158" i="3"/>
  <c r="V1159" i="3" s="1"/>
  <c r="V1163" i="3" s="1"/>
  <c r="V1164" i="3" s="1"/>
  <c r="U1312" i="3"/>
  <c r="U1316" i="3" s="1"/>
  <c r="U1317" i="3" s="1"/>
  <c r="U1314" i="3"/>
  <c r="X920" i="3"/>
  <c r="X921" i="3" s="1"/>
  <c r="X925" i="3" s="1"/>
  <c r="X926" i="3" s="1"/>
  <c r="Y919" i="3"/>
  <c r="U600" i="3"/>
  <c r="W1361" i="3"/>
  <c r="V1362" i="3"/>
  <c r="T1164" i="3"/>
  <c r="T1161" i="3"/>
  <c r="U855" i="3"/>
  <c r="V889" i="3"/>
  <c r="V972" i="3"/>
  <c r="V976" i="3" s="1"/>
  <c r="V1311" i="3"/>
  <c r="W1310" i="3"/>
  <c r="U1025" i="3"/>
  <c r="W1021" i="3"/>
  <c r="V1022" i="3"/>
  <c r="U1363" i="3"/>
  <c r="U1367" i="3" s="1"/>
  <c r="U1368" i="3" s="1"/>
  <c r="U1365" i="3"/>
  <c r="S517" i="3"/>
  <c r="S518" i="3" s="1"/>
  <c r="S93" i="3"/>
  <c r="S90" i="3"/>
  <c r="T88" i="3"/>
  <c r="T92" i="3" s="1"/>
  <c r="W1034" i="3"/>
  <c r="W1032" i="3" s="1"/>
  <c r="R963" i="15"/>
  <c r="R961" i="15" s="1"/>
  <c r="U184" i="3"/>
  <c r="U182" i="3" s="1"/>
  <c r="R118" i="15"/>
  <c r="R116" i="15" s="1"/>
  <c r="V1221" i="3"/>
  <c r="V1219" i="3" s="1"/>
  <c r="T573" i="15"/>
  <c r="T571" i="15" s="1"/>
  <c r="V1068" i="3"/>
  <c r="U1066" i="3"/>
  <c r="U48" i="3"/>
  <c r="U46" i="3" s="1"/>
  <c r="S947" i="15"/>
  <c r="T947" i="15" s="1"/>
  <c r="R976" i="15"/>
  <c r="R974" i="15" s="1"/>
  <c r="V351" i="3"/>
  <c r="W351" i="3" s="1"/>
  <c r="S973" i="15"/>
  <c r="R975" i="15"/>
  <c r="R469" i="15"/>
  <c r="R467" i="15" s="1"/>
  <c r="S625" i="15"/>
  <c r="S623" i="15" s="1"/>
  <c r="V998" i="3"/>
  <c r="W1000" i="3"/>
  <c r="U353" i="3"/>
  <c r="S989" i="15"/>
  <c r="S987" i="15" s="1"/>
  <c r="V692" i="3"/>
  <c r="W694" i="3"/>
  <c r="W963" i="3"/>
  <c r="V966" i="3"/>
  <c r="V964" i="3" s="1"/>
  <c r="V965" i="3"/>
  <c r="R365" i="15"/>
  <c r="R363" i="15" s="1"/>
  <c r="W1083" i="3"/>
  <c r="X1085" i="3"/>
  <c r="U99" i="3"/>
  <c r="U97" i="3" s="1"/>
  <c r="U1049" i="3"/>
  <c r="V1051" i="3"/>
  <c r="R32" i="15"/>
  <c r="S31" i="15" s="1"/>
  <c r="R34" i="15"/>
  <c r="U422" i="3"/>
  <c r="U420" i="3" s="1"/>
  <c r="R92" i="15"/>
  <c r="R90" i="15" s="1"/>
  <c r="U65" i="3"/>
  <c r="U63" i="3" s="1"/>
  <c r="V1169" i="3"/>
  <c r="W1167" i="3"/>
  <c r="V1170" i="3"/>
  <c r="V1168" i="3" s="1"/>
  <c r="T300" i="15"/>
  <c r="T298" i="15" s="1"/>
  <c r="V1187" i="3"/>
  <c r="V1185" i="3" s="1"/>
  <c r="V1186" i="3"/>
  <c r="W1184" i="3"/>
  <c r="U1011" i="3"/>
  <c r="U1008" i="3"/>
  <c r="W1079" i="3"/>
  <c r="W1076" i="3"/>
  <c r="U617" i="3"/>
  <c r="T1127" i="3"/>
  <c r="U549" i="3"/>
  <c r="U1042" i="3"/>
  <c r="U838" i="3"/>
  <c r="W912" i="3"/>
  <c r="V915" i="3"/>
  <c r="V913" i="3" s="1"/>
  <c r="V914" i="3"/>
  <c r="W1354" i="3"/>
  <c r="V1357" i="3"/>
  <c r="V1355" i="3" s="1"/>
  <c r="V1356" i="3"/>
  <c r="V167" i="3"/>
  <c r="W1337" i="3"/>
  <c r="V1340" i="3"/>
  <c r="V1338" i="3" s="1"/>
  <c r="V1339" i="3"/>
  <c r="S768" i="15"/>
  <c r="S766" i="15" s="1"/>
  <c r="R326" i="15"/>
  <c r="R324" i="15" s="1"/>
  <c r="T934" i="15"/>
  <c r="S936" i="15"/>
  <c r="T999" i="15"/>
  <c r="S1002" i="15"/>
  <c r="S1000" i="15" s="1"/>
  <c r="S1001" i="15"/>
  <c r="T843" i="15"/>
  <c r="S846" i="15"/>
  <c r="S844" i="15" s="1"/>
  <c r="S845" i="15"/>
  <c r="U986" i="15"/>
  <c r="T988" i="15"/>
  <c r="S1041" i="15"/>
  <c r="S1039" i="15" s="1"/>
  <c r="S1040" i="15"/>
  <c r="T1038" i="15"/>
  <c r="T869" i="15"/>
  <c r="S872" i="15"/>
  <c r="S870" i="15" s="1"/>
  <c r="S871" i="15"/>
  <c r="T1027" i="15"/>
  <c r="U1025" i="15"/>
  <c r="R885" i="15"/>
  <c r="R883" i="15" s="1"/>
  <c r="S882" i="15"/>
  <c r="R884" i="15"/>
  <c r="T908" i="15"/>
  <c r="S910" i="15"/>
  <c r="S911" i="15"/>
  <c r="S909" i="15" s="1"/>
  <c r="T960" i="15"/>
  <c r="S962" i="15"/>
  <c r="S897" i="15"/>
  <c r="T895" i="15"/>
  <c r="S923" i="15"/>
  <c r="S924" i="15"/>
  <c r="S922" i="15" s="1"/>
  <c r="T921" i="15"/>
  <c r="R792" i="15"/>
  <c r="S794" i="15"/>
  <c r="S833" i="15"/>
  <c r="S831" i="15" s="1"/>
  <c r="S832" i="15"/>
  <c r="T830" i="15"/>
  <c r="S807" i="15"/>
  <c r="S805" i="15" s="1"/>
  <c r="S806" i="15"/>
  <c r="T804" i="15"/>
  <c r="S820" i="15"/>
  <c r="S818" i="15" s="1"/>
  <c r="S819" i="15"/>
  <c r="T817" i="15"/>
  <c r="V791" i="15"/>
  <c r="U793" i="15"/>
  <c r="S859" i="15"/>
  <c r="S857" i="15" s="1"/>
  <c r="S858" i="15"/>
  <c r="T856" i="15"/>
  <c r="S391" i="15"/>
  <c r="S389" i="15" s="1"/>
  <c r="S726" i="15"/>
  <c r="R728" i="15"/>
  <c r="R729" i="15"/>
  <c r="R727" i="15" s="1"/>
  <c r="S518" i="15"/>
  <c r="R520" i="15"/>
  <c r="R521" i="15"/>
  <c r="R519" i="15" s="1"/>
  <c r="S430" i="15"/>
  <c r="S428" i="15" s="1"/>
  <c r="S429" i="15"/>
  <c r="T427" i="15"/>
  <c r="T492" i="15"/>
  <c r="S495" i="15"/>
  <c r="S493" i="15" s="1"/>
  <c r="S494" i="15"/>
  <c r="V570" i="15"/>
  <c r="U572" i="15"/>
  <c r="U573" i="15"/>
  <c r="U571" i="15" s="1"/>
  <c r="S534" i="15"/>
  <c r="S532" i="15" s="1"/>
  <c r="T531" i="15"/>
  <c r="S533" i="15"/>
  <c r="T443" i="15"/>
  <c r="T441" i="15" s="1"/>
  <c r="U440" i="15"/>
  <c r="T442" i="15"/>
  <c r="T661" i="15"/>
  <c r="S664" i="15"/>
  <c r="S662" i="15" s="1"/>
  <c r="S663" i="15"/>
  <c r="S547" i="15"/>
  <c r="S545" i="15" s="1"/>
  <c r="T544" i="15"/>
  <c r="S546" i="15"/>
  <c r="R508" i="15"/>
  <c r="R506" i="15" s="1"/>
  <c r="R507" i="15"/>
  <c r="S505" i="15"/>
  <c r="R610" i="15"/>
  <c r="S612" i="15"/>
  <c r="U622" i="15"/>
  <c r="T624" i="15"/>
  <c r="U401" i="15"/>
  <c r="T404" i="15"/>
  <c r="T402" i="15" s="1"/>
  <c r="T403" i="15"/>
  <c r="T586" i="15"/>
  <c r="T584" i="15" s="1"/>
  <c r="U583" i="15"/>
  <c r="T585" i="15"/>
  <c r="W609" i="15"/>
  <c r="V611" i="15"/>
  <c r="V635" i="15"/>
  <c r="U637" i="15"/>
  <c r="S468" i="15"/>
  <c r="T466" i="15"/>
  <c r="T674" i="15"/>
  <c r="S677" i="15"/>
  <c r="S675" i="15" s="1"/>
  <c r="S676" i="15"/>
  <c r="U752" i="15"/>
  <c r="T754" i="15"/>
  <c r="S651" i="15"/>
  <c r="S649" i="15" s="1"/>
  <c r="S650" i="15"/>
  <c r="T648" i="15"/>
  <c r="S560" i="15"/>
  <c r="S558" i="15" s="1"/>
  <c r="S559" i="15"/>
  <c r="T557" i="15"/>
  <c r="T713" i="15"/>
  <c r="S716" i="15"/>
  <c r="S714" i="15" s="1"/>
  <c r="S715" i="15"/>
  <c r="T687" i="15"/>
  <c r="S690" i="15"/>
  <c r="S688" i="15" s="1"/>
  <c r="S689" i="15"/>
  <c r="S456" i="15"/>
  <c r="S454" i="15" s="1"/>
  <c r="S455" i="15"/>
  <c r="T453" i="15"/>
  <c r="T739" i="15"/>
  <c r="S742" i="15"/>
  <c r="S740" i="15" s="1"/>
  <c r="S741" i="15"/>
  <c r="T700" i="15"/>
  <c r="S703" i="15"/>
  <c r="S701" i="15" s="1"/>
  <c r="S702" i="15"/>
  <c r="S599" i="15"/>
  <c r="S597" i="15" s="1"/>
  <c r="S598" i="15"/>
  <c r="T596" i="15"/>
  <c r="S417" i="15"/>
  <c r="S415" i="15" s="1"/>
  <c r="S416" i="15"/>
  <c r="T414" i="15"/>
  <c r="T479" i="15"/>
  <c r="S482" i="15"/>
  <c r="S480" i="15" s="1"/>
  <c r="S481" i="15"/>
  <c r="U765" i="15"/>
  <c r="T767" i="15"/>
  <c r="T778" i="15"/>
  <c r="S781" i="15"/>
  <c r="S779" i="15" s="1"/>
  <c r="S780" i="15"/>
  <c r="T1249" i="3"/>
  <c r="T1246" i="3"/>
  <c r="U1232" i="3"/>
  <c r="U1229" i="3"/>
  <c r="V1215" i="3"/>
  <c r="V1212" i="3"/>
  <c r="U1266" i="3"/>
  <c r="U1263" i="3"/>
  <c r="U1283" i="3"/>
  <c r="U1280" i="3"/>
  <c r="U1113" i="3"/>
  <c r="U1110" i="3"/>
  <c r="U1198" i="3"/>
  <c r="U1195" i="3"/>
  <c r="U1147" i="3"/>
  <c r="U1144" i="3"/>
  <c r="W1062" i="3"/>
  <c r="W1059" i="3"/>
  <c r="Z1072" i="3"/>
  <c r="Y1073" i="3"/>
  <c r="V1261" i="3"/>
  <c r="V1265" i="3" s="1"/>
  <c r="V1142" i="3"/>
  <c r="V1146" i="3" s="1"/>
  <c r="X1057" i="3"/>
  <c r="X1061" i="3"/>
  <c r="X1062" i="3" s="1"/>
  <c r="W1203" i="3"/>
  <c r="X1201" i="3"/>
  <c r="W1204" i="3"/>
  <c r="W1202" i="3" s="1"/>
  <c r="U1244" i="3"/>
  <c r="U1248" i="3" s="1"/>
  <c r="AA1065" i="3"/>
  <c r="Z1067" i="3"/>
  <c r="AA1082" i="3"/>
  <c r="Z1084" i="3"/>
  <c r="W1152" i="3"/>
  <c r="X1150" i="3"/>
  <c r="W1153" i="3"/>
  <c r="W1151" i="3" s="1"/>
  <c r="X1218" i="3"/>
  <c r="W1220" i="3"/>
  <c r="V1231" i="3"/>
  <c r="V1232" i="3" s="1"/>
  <c r="V1227" i="3"/>
  <c r="X1259" i="3"/>
  <c r="W1260" i="3"/>
  <c r="Z1327" i="3"/>
  <c r="Y1328" i="3"/>
  <c r="X1106" i="3"/>
  <c r="W1107" i="3"/>
  <c r="V1040" i="3"/>
  <c r="V1044" i="3" s="1"/>
  <c r="V1045" i="3" s="1"/>
  <c r="X1235" i="3"/>
  <c r="W1238" i="3"/>
  <c r="W1236" i="3" s="1"/>
  <c r="W1237" i="3"/>
  <c r="Z1048" i="3"/>
  <c r="Y1050" i="3"/>
  <c r="Z1055" i="3"/>
  <c r="Y1056" i="3"/>
  <c r="W1135" i="3"/>
  <c r="X1133" i="3"/>
  <c r="W1136" i="3"/>
  <c r="W1134" i="3" s="1"/>
  <c r="X1033" i="3"/>
  <c r="Y1031" i="3"/>
  <c r="X1091" i="3"/>
  <c r="X1095" i="3" s="1"/>
  <c r="X1096" i="3" s="1"/>
  <c r="X1225" i="3"/>
  <c r="W1226" i="3"/>
  <c r="W1210" i="3"/>
  <c r="W1214" i="3" s="1"/>
  <c r="V1124" i="3"/>
  <c r="W1123" i="3"/>
  <c r="V1108" i="3"/>
  <c r="V1112" i="3" s="1"/>
  <c r="W1101" i="3"/>
  <c r="X1099" i="3"/>
  <c r="W1102" i="3"/>
  <c r="W1100" i="3" s="1"/>
  <c r="W1295" i="3"/>
  <c r="W1299" i="3" s="1"/>
  <c r="V1278" i="3"/>
  <c r="V1282" i="3" s="1"/>
  <c r="W1331" i="3"/>
  <c r="W1039" i="3"/>
  <c r="X1038" i="3"/>
  <c r="X1303" i="3"/>
  <c r="W1306" i="3"/>
  <c r="W1304" i="3" s="1"/>
  <c r="W1305" i="3"/>
  <c r="W1242" i="3"/>
  <c r="V1243" i="3"/>
  <c r="X1329" i="3"/>
  <c r="X1333" i="3" s="1"/>
  <c r="V1193" i="3"/>
  <c r="V1197" i="3" s="1"/>
  <c r="X1320" i="3"/>
  <c r="W1323" i="3"/>
  <c r="W1321" i="3" s="1"/>
  <c r="W1322" i="3"/>
  <c r="V1176" i="3"/>
  <c r="V1180" i="3" s="1"/>
  <c r="W1118" i="3"/>
  <c r="W1119" i="3"/>
  <c r="W1117" i="3" s="1"/>
  <c r="X1116" i="3"/>
  <c r="Z1089" i="3"/>
  <c r="Y1090" i="3"/>
  <c r="W1093" i="3"/>
  <c r="W1288" i="3"/>
  <c r="W1289" i="3"/>
  <c r="W1287" i="3" s="1"/>
  <c r="X1286" i="3"/>
  <c r="X1074" i="3"/>
  <c r="X1078" i="3" s="1"/>
  <c r="Y1208" i="3"/>
  <c r="X1209" i="3"/>
  <c r="V1255" i="3"/>
  <c r="V1253" i="3" s="1"/>
  <c r="V1254" i="3"/>
  <c r="W1252" i="3"/>
  <c r="V1297" i="3"/>
  <c r="U1125" i="3"/>
  <c r="U1129" i="3" s="1"/>
  <c r="W1192" i="3"/>
  <c r="X1191" i="3"/>
  <c r="U1178" i="3"/>
  <c r="Y1293" i="3"/>
  <c r="X1294" i="3"/>
  <c r="X1269" i="3"/>
  <c r="W1272" i="3"/>
  <c r="W1270" i="3" s="1"/>
  <c r="W1271" i="3"/>
  <c r="X1140" i="3"/>
  <c r="W1141" i="3"/>
  <c r="X1276" i="3"/>
  <c r="W1277" i="3"/>
  <c r="W1175" i="3"/>
  <c r="X1174" i="3"/>
  <c r="U739" i="3"/>
  <c r="U736" i="3"/>
  <c r="T722" i="3"/>
  <c r="T719" i="3"/>
  <c r="V994" i="3"/>
  <c r="V991" i="3"/>
  <c r="U671" i="3"/>
  <c r="U668" i="3"/>
  <c r="U790" i="3"/>
  <c r="U787" i="3"/>
  <c r="U654" i="3"/>
  <c r="U651" i="3"/>
  <c r="T637" i="3"/>
  <c r="T634" i="3"/>
  <c r="W807" i="3"/>
  <c r="W804" i="3"/>
  <c r="T960" i="3"/>
  <c r="T957" i="3"/>
  <c r="U688" i="3"/>
  <c r="U685" i="3"/>
  <c r="V705" i="3"/>
  <c r="V702" i="3"/>
  <c r="U535" i="3"/>
  <c r="U532" i="3"/>
  <c r="U824" i="3"/>
  <c r="U821" i="3"/>
  <c r="U586" i="3"/>
  <c r="U583" i="3"/>
  <c r="U569" i="3"/>
  <c r="U566" i="3"/>
  <c r="V819" i="3"/>
  <c r="V823" i="3" s="1"/>
  <c r="V581" i="3"/>
  <c r="V585" i="3" s="1"/>
  <c r="X776" i="3"/>
  <c r="W779" i="3"/>
  <c r="W777" i="3" s="1"/>
  <c r="W778" i="3"/>
  <c r="X759" i="3"/>
  <c r="W762" i="3"/>
  <c r="W760" i="3" s="1"/>
  <c r="W761" i="3"/>
  <c r="X868" i="3"/>
  <c r="W869" i="3"/>
  <c r="U770" i="3"/>
  <c r="W861" i="3"/>
  <c r="V864" i="3"/>
  <c r="V862" i="3" s="1"/>
  <c r="V863" i="3"/>
  <c r="X555" i="3"/>
  <c r="W558" i="3"/>
  <c r="W556" i="3" s="1"/>
  <c r="W557" i="3"/>
  <c r="X677" i="3"/>
  <c r="X675" i="3" s="1"/>
  <c r="X676" i="3"/>
  <c r="Y674" i="3"/>
  <c r="V564" i="3"/>
  <c r="V568" i="3" s="1"/>
  <c r="V569" i="3" s="1"/>
  <c r="Z657" i="3"/>
  <c r="Y660" i="3"/>
  <c r="Y658" i="3" s="1"/>
  <c r="Y659" i="3"/>
  <c r="V716" i="3"/>
  <c r="W715" i="3"/>
  <c r="V649" i="3"/>
  <c r="V653" i="3" s="1"/>
  <c r="V654" i="3" s="1"/>
  <c r="X895" i="3"/>
  <c r="W898" i="3"/>
  <c r="W896" i="3" s="1"/>
  <c r="W897" i="3"/>
  <c r="V602" i="3"/>
  <c r="V603" i="3" s="1"/>
  <c r="V598" i="3"/>
  <c r="X810" i="3"/>
  <c r="W813" i="3"/>
  <c r="W811" i="3" s="1"/>
  <c r="W812" i="3"/>
  <c r="W852" i="3"/>
  <c r="X851" i="3"/>
  <c r="X802" i="3"/>
  <c r="X806" i="3" s="1"/>
  <c r="U955" i="3"/>
  <c r="U959" i="3" s="1"/>
  <c r="W728" i="3"/>
  <c r="W726" i="3" s="1"/>
  <c r="X725" i="3"/>
  <c r="W727" i="3"/>
  <c r="V530" i="3"/>
  <c r="V534" i="3" s="1"/>
  <c r="V535" i="3" s="1"/>
  <c r="W710" i="3"/>
  <c r="X708" i="3"/>
  <c r="V768" i="3"/>
  <c r="V772" i="3" s="1"/>
  <c r="X579" i="3"/>
  <c r="W580" i="3"/>
  <c r="U858" i="3"/>
  <c r="X623" i="3"/>
  <c r="W626" i="3"/>
  <c r="W624" i="3" s="1"/>
  <c r="W625" i="3"/>
  <c r="Z997" i="3"/>
  <c r="Y999" i="3"/>
  <c r="V870" i="3"/>
  <c r="V874" i="3" s="1"/>
  <c r="V875" i="3" s="1"/>
  <c r="X742" i="3"/>
  <c r="W745" i="3"/>
  <c r="W743" i="3" s="1"/>
  <c r="W744" i="3"/>
  <c r="X562" i="3"/>
  <c r="W563" i="3"/>
  <c r="V932" i="3"/>
  <c r="V930" i="3" s="1"/>
  <c r="V931" i="3"/>
  <c r="W929" i="3"/>
  <c r="U756" i="3"/>
  <c r="W946" i="3"/>
  <c r="V948" i="3"/>
  <c r="V949" i="3"/>
  <c r="V947" i="3" s="1"/>
  <c r="U717" i="3"/>
  <c r="U721" i="3" s="1"/>
  <c r="Z691" i="3"/>
  <c r="Y693" i="3"/>
  <c r="X647" i="3"/>
  <c r="W648" i="3"/>
  <c r="W630" i="3"/>
  <c r="V631" i="3"/>
  <c r="X596" i="3"/>
  <c r="W597" i="3"/>
  <c r="X538" i="3"/>
  <c r="W541" i="3"/>
  <c r="W539" i="3" s="1"/>
  <c r="W540" i="3"/>
  <c r="W700" i="3"/>
  <c r="W704" i="3" s="1"/>
  <c r="Z800" i="3"/>
  <c r="Y801" i="3"/>
  <c r="V954" i="3"/>
  <c r="W953" i="3"/>
  <c r="X528" i="3"/>
  <c r="W529" i="3"/>
  <c r="W767" i="3"/>
  <c r="X766" i="3"/>
  <c r="V592" i="3"/>
  <c r="V590" i="3" s="1"/>
  <c r="V591" i="3"/>
  <c r="W589" i="3"/>
  <c r="W989" i="3"/>
  <c r="W993" i="3"/>
  <c r="W994" i="3" s="1"/>
  <c r="X1014" i="3"/>
  <c r="W1016" i="3"/>
  <c r="W1017" i="3"/>
  <c r="W1015" i="3" s="1"/>
  <c r="V751" i="3"/>
  <c r="V755" i="3" s="1"/>
  <c r="W982" i="3"/>
  <c r="X980" i="3"/>
  <c r="W983" i="3"/>
  <c r="W981" i="3" s="1"/>
  <c r="U872" i="3"/>
  <c r="X827" i="3"/>
  <c r="W830" i="3"/>
  <c r="W828" i="3" s="1"/>
  <c r="W829" i="3"/>
  <c r="U603" i="3"/>
  <c r="V734" i="3"/>
  <c r="V738" i="3" s="1"/>
  <c r="V683" i="3"/>
  <c r="V687" i="3" s="1"/>
  <c r="V688" i="3" s="1"/>
  <c r="V547" i="3"/>
  <c r="V551" i="3" s="1"/>
  <c r="U632" i="3"/>
  <c r="U636" i="3" s="1"/>
  <c r="V666" i="3"/>
  <c r="V670" i="3" s="1"/>
  <c r="W1005" i="3"/>
  <c r="X1004" i="3"/>
  <c r="Y698" i="3"/>
  <c r="X699" i="3"/>
  <c r="W643" i="3"/>
  <c r="W641" i="3" s="1"/>
  <c r="X640" i="3"/>
  <c r="W642" i="3"/>
  <c r="V785" i="3"/>
  <c r="V789" i="3" s="1"/>
  <c r="V615" i="3"/>
  <c r="V619" i="3" s="1"/>
  <c r="V836" i="3"/>
  <c r="V840" i="3" s="1"/>
  <c r="W818" i="3"/>
  <c r="X817" i="3"/>
  <c r="Y987" i="3"/>
  <c r="X988" i="3"/>
  <c r="W750" i="3"/>
  <c r="X749" i="3"/>
  <c r="X844" i="3"/>
  <c r="W847" i="3"/>
  <c r="W845" i="3" s="1"/>
  <c r="W846" i="3"/>
  <c r="X521" i="3"/>
  <c r="W524" i="3"/>
  <c r="W522" i="3" s="1"/>
  <c r="W523" i="3"/>
  <c r="X572" i="3"/>
  <c r="W575" i="3"/>
  <c r="W573" i="3" s="1"/>
  <c r="W574" i="3"/>
  <c r="X793" i="3"/>
  <c r="W796" i="3"/>
  <c r="W794" i="3" s="1"/>
  <c r="W795" i="3"/>
  <c r="X732" i="3"/>
  <c r="W733" i="3"/>
  <c r="X606" i="3"/>
  <c r="W609" i="3"/>
  <c r="W607" i="3" s="1"/>
  <c r="W608" i="3"/>
  <c r="W682" i="3"/>
  <c r="X681" i="3"/>
  <c r="X545" i="3"/>
  <c r="W546" i="3"/>
  <c r="W665" i="3"/>
  <c r="X664" i="3"/>
  <c r="V1006" i="3"/>
  <c r="V1010" i="3" s="1"/>
  <c r="V857" i="3"/>
  <c r="V858" i="3" s="1"/>
  <c r="V853" i="3"/>
  <c r="W784" i="3"/>
  <c r="X783" i="3"/>
  <c r="X878" i="3"/>
  <c r="W881" i="3"/>
  <c r="W879" i="3" s="1"/>
  <c r="W880" i="3"/>
  <c r="X613" i="3"/>
  <c r="W614" i="3"/>
  <c r="W835" i="3"/>
  <c r="X834" i="3"/>
  <c r="U439" i="3"/>
  <c r="U437" i="3" s="1"/>
  <c r="S79" i="15"/>
  <c r="S77" i="15" s="1"/>
  <c r="T124" i="3"/>
  <c r="S501" i="3"/>
  <c r="S498" i="3"/>
  <c r="T447" i="3"/>
  <c r="R261" i="15"/>
  <c r="R259" i="15" s="1"/>
  <c r="U64" i="3"/>
  <c r="S339" i="15"/>
  <c r="S337" i="15" s="1"/>
  <c r="V62" i="3"/>
  <c r="T233" i="3"/>
  <c r="U235" i="3"/>
  <c r="U115" i="3"/>
  <c r="U116" i="3"/>
  <c r="U114" i="3" s="1"/>
  <c r="V113" i="3"/>
  <c r="T216" i="3"/>
  <c r="U218" i="3"/>
  <c r="Q398" i="15"/>
  <c r="R395" i="15"/>
  <c r="Q25" i="15"/>
  <c r="R27" i="15"/>
  <c r="S141" i="15"/>
  <c r="R144" i="15"/>
  <c r="R142" i="15" s="1"/>
  <c r="R143" i="15"/>
  <c r="R40" i="15"/>
  <c r="R38" i="15" s="1"/>
  <c r="R39" i="15"/>
  <c r="S37" i="15"/>
  <c r="S375" i="15"/>
  <c r="R378" i="15"/>
  <c r="R376" i="15" s="1"/>
  <c r="R377" i="15"/>
  <c r="T323" i="15"/>
  <c r="S325" i="15"/>
  <c r="U299" i="15"/>
  <c r="V297" i="15"/>
  <c r="T248" i="15"/>
  <c r="T246" i="15" s="1"/>
  <c r="U245" i="15"/>
  <c r="T247" i="15"/>
  <c r="S260" i="15"/>
  <c r="T258" i="15"/>
  <c r="S352" i="15"/>
  <c r="S350" i="15" s="1"/>
  <c r="S351" i="15"/>
  <c r="T349" i="15"/>
  <c r="T219" i="15"/>
  <c r="S222" i="15"/>
  <c r="S220" i="15" s="1"/>
  <c r="S221" i="15"/>
  <c r="T271" i="15"/>
  <c r="S274" i="15"/>
  <c r="S272" i="15" s="1"/>
  <c r="S273" i="15"/>
  <c r="S310" i="15"/>
  <c r="R313" i="15"/>
  <c r="R311" i="15" s="1"/>
  <c r="R312" i="15"/>
  <c r="U362" i="15"/>
  <c r="T364" i="15"/>
  <c r="U336" i="15"/>
  <c r="T338" i="15"/>
  <c r="T232" i="15"/>
  <c r="S235" i="15"/>
  <c r="S233" i="15" s="1"/>
  <c r="S234" i="15"/>
  <c r="V388" i="15"/>
  <c r="U390" i="15"/>
  <c r="T284" i="15"/>
  <c r="S286" i="15"/>
  <c r="S287" i="15"/>
  <c r="S285" i="15" s="1"/>
  <c r="R209" i="15"/>
  <c r="R207" i="15" s="1"/>
  <c r="R208" i="15"/>
  <c r="S206" i="15"/>
  <c r="S196" i="15"/>
  <c r="S194" i="15" s="1"/>
  <c r="T193" i="15"/>
  <c r="S195" i="15"/>
  <c r="T115" i="15"/>
  <c r="S117" i="15"/>
  <c r="S170" i="15"/>
  <c r="S168" i="15" s="1"/>
  <c r="S169" i="15"/>
  <c r="T167" i="15"/>
  <c r="T180" i="15"/>
  <c r="S183" i="15"/>
  <c r="S181" i="15" s="1"/>
  <c r="S182" i="15"/>
  <c r="T154" i="15"/>
  <c r="S157" i="15"/>
  <c r="S155" i="15" s="1"/>
  <c r="S156" i="15"/>
  <c r="S128" i="15"/>
  <c r="R130" i="15"/>
  <c r="R131" i="15"/>
  <c r="R129" i="15" s="1"/>
  <c r="R105" i="15"/>
  <c r="R103" i="15" s="1"/>
  <c r="S102" i="15"/>
  <c r="R104" i="15"/>
  <c r="T78" i="15"/>
  <c r="U76" i="15"/>
  <c r="U89" i="15"/>
  <c r="T91" i="15"/>
  <c r="T63" i="15"/>
  <c r="S66" i="15"/>
  <c r="S64" i="15" s="1"/>
  <c r="S65" i="15"/>
  <c r="R53" i="15"/>
  <c r="R51" i="15" s="1"/>
  <c r="R52" i="15"/>
  <c r="S50" i="15"/>
  <c r="U26" i="15"/>
  <c r="V24" i="15"/>
  <c r="S41" i="3"/>
  <c r="S42" i="3" s="1"/>
  <c r="T263" i="3"/>
  <c r="T260" i="3"/>
  <c r="S484" i="3"/>
  <c r="S481" i="3"/>
  <c r="S297" i="3"/>
  <c r="S294" i="3"/>
  <c r="V477" i="3"/>
  <c r="U478" i="3"/>
  <c r="V290" i="3"/>
  <c r="U291" i="3"/>
  <c r="T311" i="3"/>
  <c r="V308" i="3"/>
  <c r="V309" i="3" s="1"/>
  <c r="V313" i="3" s="1"/>
  <c r="V314" i="3" s="1"/>
  <c r="W307" i="3"/>
  <c r="U252" i="3"/>
  <c r="U250" i="3" s="1"/>
  <c r="U251" i="3"/>
  <c r="V249" i="3"/>
  <c r="T479" i="3"/>
  <c r="T483" i="3"/>
  <c r="T484" i="3" s="1"/>
  <c r="V86" i="3"/>
  <c r="U87" i="3"/>
  <c r="V155" i="3"/>
  <c r="V156" i="3" s="1"/>
  <c r="V160" i="3" s="1"/>
  <c r="V161" i="3" s="1"/>
  <c r="W154" i="3"/>
  <c r="V375" i="3"/>
  <c r="U376" i="3"/>
  <c r="T192" i="3"/>
  <c r="U192" i="3" s="1"/>
  <c r="U209" i="3"/>
  <c r="V206" i="3"/>
  <c r="V207" i="3" s="1"/>
  <c r="V211" i="3" s="1"/>
  <c r="V212" i="3" s="1"/>
  <c r="W205" i="3"/>
  <c r="T377" i="3"/>
  <c r="T381" i="3" s="1"/>
  <c r="T382" i="3" s="1"/>
  <c r="U158" i="3"/>
  <c r="T464" i="3"/>
  <c r="T292" i="3"/>
  <c r="T296" i="3" s="1"/>
  <c r="T297" i="3" s="1"/>
  <c r="U309" i="3"/>
  <c r="U313" i="3" s="1"/>
  <c r="U314" i="3" s="1"/>
  <c r="S379" i="3"/>
  <c r="W504" i="3"/>
  <c r="V507" i="3"/>
  <c r="V505" i="3" s="1"/>
  <c r="V506" i="3"/>
  <c r="S433" i="3"/>
  <c r="U513" i="3"/>
  <c r="W453" i="3"/>
  <c r="V455" i="3"/>
  <c r="V456" i="3"/>
  <c r="V454" i="3" s="1"/>
  <c r="W511" i="3"/>
  <c r="V512" i="3"/>
  <c r="U445" i="3"/>
  <c r="U489" i="3"/>
  <c r="U490" i="3"/>
  <c r="U488" i="3" s="1"/>
  <c r="V487" i="3"/>
  <c r="U462" i="3"/>
  <c r="U466" i="3" s="1"/>
  <c r="V494" i="3"/>
  <c r="U495" i="3"/>
  <c r="T428" i="3"/>
  <c r="T432" i="3" s="1"/>
  <c r="V438" i="3"/>
  <c r="W436" i="3"/>
  <c r="W443" i="3"/>
  <c r="V444" i="3"/>
  <c r="W460" i="3"/>
  <c r="V461" i="3"/>
  <c r="W470" i="3"/>
  <c r="V472" i="3"/>
  <c r="V473" i="3"/>
  <c r="V471" i="3" s="1"/>
  <c r="T496" i="3"/>
  <c r="T500" i="3" s="1"/>
  <c r="W419" i="3"/>
  <c r="V421" i="3"/>
  <c r="V426" i="3"/>
  <c r="U427" i="3"/>
  <c r="T348" i="3"/>
  <c r="T345" i="3"/>
  <c r="U416" i="3"/>
  <c r="U413" i="3"/>
  <c r="U280" i="3"/>
  <c r="U277" i="3"/>
  <c r="S331" i="3"/>
  <c r="U320" i="3"/>
  <c r="U318" i="3" s="1"/>
  <c r="U319" i="3"/>
  <c r="V317" i="3"/>
  <c r="W222" i="3"/>
  <c r="V223" i="3"/>
  <c r="W392" i="3"/>
  <c r="V393" i="3"/>
  <c r="V411" i="3"/>
  <c r="V415" i="3" s="1"/>
  <c r="U360" i="3"/>
  <c r="U364" i="3" s="1"/>
  <c r="W358" i="3"/>
  <c r="V359" i="3"/>
  <c r="W341" i="3"/>
  <c r="V342" i="3"/>
  <c r="W256" i="3"/>
  <c r="V257" i="3"/>
  <c r="T326" i="3"/>
  <c r="T330" i="3" s="1"/>
  <c r="U343" i="3"/>
  <c r="U347" i="3" s="1"/>
  <c r="U348" i="3" s="1"/>
  <c r="W239" i="3"/>
  <c r="V240" i="3"/>
  <c r="X215" i="3"/>
  <c r="W217" i="3"/>
  <c r="X232" i="3"/>
  <c r="W234" i="3"/>
  <c r="T396" i="3"/>
  <c r="X409" i="3"/>
  <c r="W410" i="3"/>
  <c r="V275" i="3"/>
  <c r="V279" i="3" s="1"/>
  <c r="V280" i="3" s="1"/>
  <c r="X273" i="3"/>
  <c r="W274" i="3"/>
  <c r="U224" i="3"/>
  <c r="U228" i="3" s="1"/>
  <c r="U229" i="3" s="1"/>
  <c r="U394" i="3"/>
  <c r="U398" i="3" s="1"/>
  <c r="U371" i="3"/>
  <c r="U369" i="3" s="1"/>
  <c r="U370" i="3"/>
  <c r="V368" i="3"/>
  <c r="U258" i="3"/>
  <c r="U262" i="3" s="1"/>
  <c r="V324" i="3"/>
  <c r="U325" i="3"/>
  <c r="W283" i="3"/>
  <c r="V285" i="3"/>
  <c r="V286" i="3"/>
  <c r="V284" i="3" s="1"/>
  <c r="W402" i="3"/>
  <c r="V405" i="3"/>
  <c r="V403" i="3" s="1"/>
  <c r="V404" i="3"/>
  <c r="S328" i="3"/>
  <c r="U241" i="3"/>
  <c r="U245" i="3" s="1"/>
  <c r="U388" i="3"/>
  <c r="U386" i="3" s="1"/>
  <c r="V385" i="3"/>
  <c r="U387" i="3"/>
  <c r="U337" i="3"/>
  <c r="U335" i="3" s="1"/>
  <c r="U336" i="3"/>
  <c r="V334" i="3"/>
  <c r="W300" i="3"/>
  <c r="V302" i="3"/>
  <c r="V303" i="3"/>
  <c r="V301" i="3" s="1"/>
  <c r="T362" i="3"/>
  <c r="T226" i="3"/>
  <c r="T243" i="3"/>
  <c r="W266" i="3"/>
  <c r="V268" i="3"/>
  <c r="V269" i="3"/>
  <c r="V267" i="3" s="1"/>
  <c r="U195" i="3"/>
  <c r="U178" i="3"/>
  <c r="U175" i="3"/>
  <c r="W147" i="3"/>
  <c r="V150" i="3"/>
  <c r="V148" i="3" s="1"/>
  <c r="V149" i="3"/>
  <c r="X171" i="3"/>
  <c r="W172" i="3"/>
  <c r="V184" i="3"/>
  <c r="V182" i="3" s="1"/>
  <c r="V183" i="3"/>
  <c r="W181" i="3"/>
  <c r="W198" i="3"/>
  <c r="V200" i="3"/>
  <c r="V201" i="3"/>
  <c r="V199" i="3" s="1"/>
  <c r="V173" i="3"/>
  <c r="V177" i="3" s="1"/>
  <c r="Y164" i="3"/>
  <c r="X166" i="3"/>
  <c r="V190" i="3"/>
  <c r="V194" i="3" s="1"/>
  <c r="V195" i="3" s="1"/>
  <c r="W189" i="3"/>
  <c r="X188" i="3"/>
  <c r="T144" i="3"/>
  <c r="T141" i="3"/>
  <c r="U139" i="3"/>
  <c r="U143" i="3" s="1"/>
  <c r="U122" i="3"/>
  <c r="U126" i="3" s="1"/>
  <c r="U133" i="3"/>
  <c r="U131" i="3" s="1"/>
  <c r="U132" i="3"/>
  <c r="V130" i="3"/>
  <c r="U82" i="3"/>
  <c r="U80" i="3" s="1"/>
  <c r="U81" i="3"/>
  <c r="V79" i="3"/>
  <c r="V105" i="3"/>
  <c r="V109" i="3" s="1"/>
  <c r="V98" i="3"/>
  <c r="W96" i="3"/>
  <c r="W137" i="3"/>
  <c r="V138" i="3"/>
  <c r="U107" i="3"/>
  <c r="W120" i="3"/>
  <c r="V121" i="3"/>
  <c r="T127" i="3"/>
  <c r="X103" i="3"/>
  <c r="W104" i="3"/>
  <c r="S73" i="3"/>
  <c r="T71" i="3"/>
  <c r="T75" i="3" s="1"/>
  <c r="T76" i="3" s="1"/>
  <c r="U70" i="3"/>
  <c r="V69" i="3"/>
  <c r="T59" i="3"/>
  <c r="T56" i="3"/>
  <c r="W47" i="3"/>
  <c r="X45" i="3"/>
  <c r="W52" i="3"/>
  <c r="V53" i="3"/>
  <c r="V55" i="3" s="1"/>
  <c r="U54" i="3"/>
  <c r="U58" i="3" s="1"/>
  <c r="U31" i="3"/>
  <c r="U29" i="3" s="1"/>
  <c r="U30" i="3"/>
  <c r="V28" i="3"/>
  <c r="W35" i="3"/>
  <c r="V36" i="3"/>
  <c r="V38" i="3" s="1"/>
  <c r="U37" i="3"/>
  <c r="T755" i="15" l="1"/>
  <c r="T753" i="15" s="1"/>
  <c r="T1028" i="15"/>
  <c r="T1026" i="15" s="1"/>
  <c r="T638" i="15"/>
  <c r="T636" i="15" s="1"/>
  <c r="S1014" i="15"/>
  <c r="X1034" i="3"/>
  <c r="X1032" i="3" s="1"/>
  <c r="S1015" i="15"/>
  <c r="S1013" i="15" s="1"/>
  <c r="S898" i="15"/>
  <c r="S896" i="15" s="1"/>
  <c r="S937" i="15"/>
  <c r="S935" i="15" s="1"/>
  <c r="V354" i="3"/>
  <c r="V352" i="3" s="1"/>
  <c r="V48" i="3"/>
  <c r="V46" i="3" s="1"/>
  <c r="S976" i="15"/>
  <c r="S974" i="15" s="1"/>
  <c r="S963" i="15"/>
  <c r="S961" i="15" s="1"/>
  <c r="U1164" i="3"/>
  <c r="U1161" i="3"/>
  <c r="V1161" i="3" s="1"/>
  <c r="U909" i="3"/>
  <c r="U906" i="3"/>
  <c r="W926" i="3"/>
  <c r="W923" i="3"/>
  <c r="X923" i="3" s="1"/>
  <c r="V977" i="3"/>
  <c r="V974" i="3"/>
  <c r="W974" i="3" s="1"/>
  <c r="V1011" i="3"/>
  <c r="V1008" i="3"/>
  <c r="W1311" i="3"/>
  <c r="W1312" i="3" s="1"/>
  <c r="W1316" i="3" s="1"/>
  <c r="X1310" i="3"/>
  <c r="X886" i="3"/>
  <c r="X887" i="3" s="1"/>
  <c r="X891" i="3" s="1"/>
  <c r="Y885" i="3"/>
  <c r="X971" i="3"/>
  <c r="Y970" i="3"/>
  <c r="V353" i="3"/>
  <c r="W711" i="3"/>
  <c r="W709" i="3" s="1"/>
  <c r="Y920" i="3"/>
  <c r="Y921" i="3" s="1"/>
  <c r="Y925" i="3" s="1"/>
  <c r="Z919" i="3"/>
  <c r="V1023" i="3"/>
  <c r="V1027" i="3" s="1"/>
  <c r="V1346" i="3"/>
  <c r="V1350" i="3" s="1"/>
  <c r="X1157" i="3"/>
  <c r="W1158" i="3"/>
  <c r="W1022" i="3"/>
  <c r="W1023" i="3" s="1"/>
  <c r="W1027" i="3" s="1"/>
  <c r="X1021" i="3"/>
  <c r="X1344" i="3"/>
  <c r="W1345" i="3"/>
  <c r="V904" i="3"/>
  <c r="V908" i="3" s="1"/>
  <c r="V909" i="3" s="1"/>
  <c r="V906" i="3"/>
  <c r="Y937" i="3"/>
  <c r="Z936" i="3"/>
  <c r="V1312" i="3"/>
  <c r="V1316" i="3"/>
  <c r="V1317" i="3" s="1"/>
  <c r="V1314" i="3"/>
  <c r="V1363" i="3"/>
  <c r="V1367" i="3" s="1"/>
  <c r="V1368" i="3" s="1"/>
  <c r="V1365" i="3"/>
  <c r="W887" i="3"/>
  <c r="W891" i="3"/>
  <c r="W892" i="3" s="1"/>
  <c r="W889" i="3"/>
  <c r="X1361" i="3"/>
  <c r="W1362" i="3"/>
  <c r="W972" i="3"/>
  <c r="W976" i="3" s="1"/>
  <c r="W977" i="3" s="1"/>
  <c r="X938" i="3"/>
  <c r="X942" i="3" s="1"/>
  <c r="X943" i="3" s="1"/>
  <c r="X902" i="3"/>
  <c r="W903" i="3"/>
  <c r="S515" i="3"/>
  <c r="T517" i="3" s="1"/>
  <c r="T93" i="3"/>
  <c r="T90" i="3"/>
  <c r="S469" i="15"/>
  <c r="S467" i="15" s="1"/>
  <c r="T989" i="15"/>
  <c r="T987" i="15" s="1"/>
  <c r="S326" i="15"/>
  <c r="S324" i="15" s="1"/>
  <c r="S975" i="15"/>
  <c r="W1221" i="3"/>
  <c r="W1219" i="3" s="1"/>
  <c r="S118" i="15"/>
  <c r="S116" i="15" s="1"/>
  <c r="T973" i="15"/>
  <c r="U973" i="15" s="1"/>
  <c r="V99" i="3"/>
  <c r="V97" i="3" s="1"/>
  <c r="U638" i="15"/>
  <c r="U636" i="15" s="1"/>
  <c r="S950" i="15"/>
  <c r="S948" i="15" s="1"/>
  <c r="V1066" i="3"/>
  <c r="W1068" i="3"/>
  <c r="S949" i="15"/>
  <c r="W48" i="3"/>
  <c r="W46" i="3" s="1"/>
  <c r="T79" i="15"/>
  <c r="T77" i="15" s="1"/>
  <c r="U300" i="15"/>
  <c r="U298" i="15" s="1"/>
  <c r="S92" i="15"/>
  <c r="S90" i="15" s="1"/>
  <c r="W998" i="3"/>
  <c r="X1000" i="3"/>
  <c r="T625" i="15"/>
  <c r="T623" i="15" s="1"/>
  <c r="X1083" i="3"/>
  <c r="Y1085" i="3"/>
  <c r="V65" i="3"/>
  <c r="V63" i="3" s="1"/>
  <c r="V1049" i="3"/>
  <c r="W1051" i="3"/>
  <c r="W966" i="3"/>
  <c r="W964" i="3" s="1"/>
  <c r="W965" i="3"/>
  <c r="X963" i="3"/>
  <c r="V422" i="3"/>
  <c r="V420" i="3" s="1"/>
  <c r="S365" i="15"/>
  <c r="S363" i="15" s="1"/>
  <c r="W692" i="3"/>
  <c r="X694" i="3"/>
  <c r="V439" i="3"/>
  <c r="V437" i="3" s="1"/>
  <c r="S33" i="15"/>
  <c r="S32" i="15"/>
  <c r="T31" i="15" s="1"/>
  <c r="T768" i="15"/>
  <c r="T766" i="15" s="1"/>
  <c r="W1186" i="3"/>
  <c r="W1187" i="3"/>
  <c r="W1185" i="3" s="1"/>
  <c r="X1184" i="3"/>
  <c r="W1169" i="3"/>
  <c r="X1167" i="3"/>
  <c r="W1170" i="3"/>
  <c r="W1168" i="3" s="1"/>
  <c r="V773" i="3"/>
  <c r="V770" i="3"/>
  <c r="V824" i="3"/>
  <c r="V821" i="3"/>
  <c r="V1283" i="3"/>
  <c r="V1280" i="3"/>
  <c r="V1147" i="3"/>
  <c r="V1144" i="3"/>
  <c r="X1079" i="3"/>
  <c r="X1076" i="3"/>
  <c r="V651" i="3"/>
  <c r="V1229" i="3"/>
  <c r="W1339" i="3"/>
  <c r="X1337" i="3"/>
  <c r="W1340" i="3"/>
  <c r="W1338" i="3" s="1"/>
  <c r="V165" i="3"/>
  <c r="W167" i="3"/>
  <c r="W1357" i="3"/>
  <c r="W1355" i="3" s="1"/>
  <c r="X1354" i="3"/>
  <c r="W1356" i="3"/>
  <c r="X912" i="3"/>
  <c r="W915" i="3"/>
  <c r="W913" i="3" s="1"/>
  <c r="W914" i="3"/>
  <c r="T391" i="15"/>
  <c r="T389" i="15" s="1"/>
  <c r="U921" i="15"/>
  <c r="T924" i="15"/>
  <c r="T922" i="15" s="1"/>
  <c r="T923" i="15"/>
  <c r="U895" i="15"/>
  <c r="T897" i="15"/>
  <c r="T1041" i="15"/>
  <c r="T1039" i="15" s="1"/>
  <c r="U1038" i="15"/>
  <c r="T1040" i="15"/>
  <c r="T975" i="15"/>
  <c r="U1012" i="15"/>
  <c r="T1014" i="15"/>
  <c r="U947" i="15"/>
  <c r="T949" i="15"/>
  <c r="U1028" i="15"/>
  <c r="U1026" i="15" s="1"/>
  <c r="U1027" i="15"/>
  <c r="V1025" i="15"/>
  <c r="U856" i="15"/>
  <c r="T859" i="15"/>
  <c r="T857" i="15" s="1"/>
  <c r="T858" i="15"/>
  <c r="U817" i="15"/>
  <c r="T820" i="15"/>
  <c r="T818" i="15" s="1"/>
  <c r="T819" i="15"/>
  <c r="U804" i="15"/>
  <c r="T807" i="15"/>
  <c r="T805" i="15" s="1"/>
  <c r="T806" i="15"/>
  <c r="U830" i="15"/>
  <c r="T833" i="15"/>
  <c r="T831" i="15" s="1"/>
  <c r="T832" i="15"/>
  <c r="S792" i="15"/>
  <c r="T794" i="15"/>
  <c r="T882" i="15"/>
  <c r="S884" i="15"/>
  <c r="S885" i="15"/>
  <c r="S883" i="15" s="1"/>
  <c r="W791" i="15"/>
  <c r="V793" i="15"/>
  <c r="U960" i="15"/>
  <c r="T963" i="15"/>
  <c r="T961" i="15" s="1"/>
  <c r="T962" i="15"/>
  <c r="U908" i="15"/>
  <c r="T911" i="15"/>
  <c r="T909" i="15" s="1"/>
  <c r="T910" i="15"/>
  <c r="U869" i="15"/>
  <c r="T872" i="15"/>
  <c r="T870" i="15" s="1"/>
  <c r="T871" i="15"/>
  <c r="U989" i="15"/>
  <c r="U987" i="15" s="1"/>
  <c r="U988" i="15"/>
  <c r="V986" i="15"/>
  <c r="U843" i="15"/>
  <c r="T846" i="15"/>
  <c r="T844" i="15" s="1"/>
  <c r="T845" i="15"/>
  <c r="U999" i="15"/>
  <c r="T1002" i="15"/>
  <c r="T1000" i="15" s="1"/>
  <c r="T1001" i="15"/>
  <c r="U934" i="15"/>
  <c r="T936" i="15"/>
  <c r="T726" i="15"/>
  <c r="S728" i="15"/>
  <c r="S729" i="15"/>
  <c r="S727" i="15" s="1"/>
  <c r="T518" i="15"/>
  <c r="S521" i="15"/>
  <c r="S519" i="15" s="1"/>
  <c r="S520" i="15"/>
  <c r="U778" i="15"/>
  <c r="T781" i="15"/>
  <c r="T779" i="15" s="1"/>
  <c r="T780" i="15"/>
  <c r="V765" i="15"/>
  <c r="U767" i="15"/>
  <c r="U479" i="15"/>
  <c r="T482" i="15"/>
  <c r="T480" i="15" s="1"/>
  <c r="T481" i="15"/>
  <c r="T703" i="15"/>
  <c r="T701" i="15" s="1"/>
  <c r="T702" i="15"/>
  <c r="U700" i="15"/>
  <c r="T742" i="15"/>
  <c r="T740" i="15" s="1"/>
  <c r="T741" i="15"/>
  <c r="U739" i="15"/>
  <c r="T690" i="15"/>
  <c r="T688" i="15" s="1"/>
  <c r="T689" i="15"/>
  <c r="U687" i="15"/>
  <c r="T716" i="15"/>
  <c r="T714" i="15" s="1"/>
  <c r="T715" i="15"/>
  <c r="U713" i="15"/>
  <c r="V752" i="15"/>
  <c r="U755" i="15"/>
  <c r="U753" i="15" s="1"/>
  <c r="U754" i="15"/>
  <c r="U674" i="15"/>
  <c r="T677" i="15"/>
  <c r="T675" i="15" s="1"/>
  <c r="T676" i="15"/>
  <c r="W635" i="15"/>
  <c r="V637" i="15"/>
  <c r="W611" i="15"/>
  <c r="X609" i="15"/>
  <c r="U404" i="15"/>
  <c r="U402" i="15" s="1"/>
  <c r="V401" i="15"/>
  <c r="U403" i="15"/>
  <c r="V583" i="15"/>
  <c r="U585" i="15"/>
  <c r="U586" i="15"/>
  <c r="U584" i="15" s="1"/>
  <c r="U414" i="15"/>
  <c r="T416" i="15"/>
  <c r="T417" i="15"/>
  <c r="T415" i="15" s="1"/>
  <c r="T598" i="15"/>
  <c r="U596" i="15"/>
  <c r="T599" i="15"/>
  <c r="T597" i="15" s="1"/>
  <c r="T455" i="15"/>
  <c r="T456" i="15"/>
  <c r="T454" i="15" s="1"/>
  <c r="U453" i="15"/>
  <c r="U557" i="15"/>
  <c r="T560" i="15"/>
  <c r="T558" i="15" s="1"/>
  <c r="T559" i="15"/>
  <c r="T651" i="15"/>
  <c r="T649" i="15" s="1"/>
  <c r="T650" i="15"/>
  <c r="U648" i="15"/>
  <c r="U466" i="15"/>
  <c r="T468" i="15"/>
  <c r="T469" i="15"/>
  <c r="T467" i="15" s="1"/>
  <c r="S610" i="15"/>
  <c r="T612" i="15"/>
  <c r="U544" i="15"/>
  <c r="T546" i="15"/>
  <c r="T547" i="15"/>
  <c r="T545" i="15" s="1"/>
  <c r="V440" i="15"/>
  <c r="U442" i="15"/>
  <c r="U443" i="15"/>
  <c r="U441" i="15" s="1"/>
  <c r="U531" i="15"/>
  <c r="T533" i="15"/>
  <c r="T534" i="15"/>
  <c r="T532" i="15" s="1"/>
  <c r="V622" i="15"/>
  <c r="U624" i="15"/>
  <c r="S507" i="15"/>
  <c r="T505" i="15"/>
  <c r="S508" i="15"/>
  <c r="S506" i="15" s="1"/>
  <c r="T429" i="15"/>
  <c r="T430" i="15"/>
  <c r="T428" i="15" s="1"/>
  <c r="U427" i="15"/>
  <c r="U661" i="15"/>
  <c r="T664" i="15"/>
  <c r="T662" i="15" s="1"/>
  <c r="T663" i="15"/>
  <c r="W570" i="15"/>
  <c r="V573" i="15"/>
  <c r="V571" i="15" s="1"/>
  <c r="V572" i="15"/>
  <c r="U492" i="15"/>
  <c r="T495" i="15"/>
  <c r="T493" i="15" s="1"/>
  <c r="T494" i="15"/>
  <c r="U1130" i="3"/>
  <c r="U1127" i="3"/>
  <c r="V1198" i="3"/>
  <c r="V1195" i="3"/>
  <c r="U1249" i="3"/>
  <c r="U1246" i="3"/>
  <c r="X1334" i="3"/>
  <c r="X1331" i="3"/>
  <c r="W1215" i="3"/>
  <c r="W1212" i="3"/>
  <c r="V1181" i="3"/>
  <c r="V1178" i="3"/>
  <c r="W1300" i="3"/>
  <c r="W1297" i="3"/>
  <c r="V1113" i="3"/>
  <c r="V1110" i="3"/>
  <c r="V1266" i="3"/>
  <c r="V1263" i="3"/>
  <c r="W1176" i="3"/>
  <c r="W1180" i="3" s="1"/>
  <c r="X1295" i="3"/>
  <c r="X1299" i="3" s="1"/>
  <c r="Y1140" i="3"/>
  <c r="X1141" i="3"/>
  <c r="W1193" i="3"/>
  <c r="W1197" i="3" s="1"/>
  <c r="W1198" i="3" s="1"/>
  <c r="X1260" i="3"/>
  <c r="Y1259" i="3"/>
  <c r="AB1065" i="3"/>
  <c r="AA1067" i="3"/>
  <c r="X1210" i="3"/>
  <c r="X1214" i="3" s="1"/>
  <c r="Y1286" i="3"/>
  <c r="X1289" i="3"/>
  <c r="X1287" i="3" s="1"/>
  <c r="X1288" i="3"/>
  <c r="Y1116" i="3"/>
  <c r="X1119" i="3"/>
  <c r="X1117" i="3" s="1"/>
  <c r="X1118" i="3"/>
  <c r="X1102" i="3"/>
  <c r="X1100" i="3" s="1"/>
  <c r="Y1099" i="3"/>
  <c r="X1101" i="3"/>
  <c r="X1226" i="3"/>
  <c r="Y1225" i="3"/>
  <c r="Y1033" i="3"/>
  <c r="Z1031" i="3"/>
  <c r="Y1057" i="3"/>
  <c r="Y1061" i="3" s="1"/>
  <c r="Y1329" i="3"/>
  <c r="Y1333" i="3" s="1"/>
  <c r="Y1201" i="3"/>
  <c r="X1204" i="3"/>
  <c r="X1202" i="3" s="1"/>
  <c r="X1203" i="3"/>
  <c r="X1059" i="3"/>
  <c r="W1040" i="3"/>
  <c r="W1044" i="3" s="1"/>
  <c r="W1042" i="3" s="1"/>
  <c r="W1227" i="3"/>
  <c r="W1231" i="3" s="1"/>
  <c r="AB1082" i="3"/>
  <c r="AA1084" i="3"/>
  <c r="Y1294" i="3"/>
  <c r="Z1293" i="3"/>
  <c r="X1277" i="3"/>
  <c r="Y1276" i="3"/>
  <c r="Y1209" i="3"/>
  <c r="Z1208" i="3"/>
  <c r="V1244" i="3"/>
  <c r="V1248" i="3" s="1"/>
  <c r="X1306" i="3"/>
  <c r="X1304" i="3" s="1"/>
  <c r="X1305" i="3"/>
  <c r="Y1303" i="3"/>
  <c r="X1136" i="3"/>
  <c r="X1134" i="3" s="1"/>
  <c r="Y1133" i="3"/>
  <c r="X1135" i="3"/>
  <c r="AA1055" i="3"/>
  <c r="Z1056" i="3"/>
  <c r="AA1327" i="3"/>
  <c r="Z1328" i="3"/>
  <c r="AA1089" i="3"/>
  <c r="Z1090" i="3"/>
  <c r="V1125" i="3"/>
  <c r="V1129" i="3" s="1"/>
  <c r="Y1106" i="3"/>
  <c r="X1107" i="3"/>
  <c r="AA1072" i="3"/>
  <c r="Z1073" i="3"/>
  <c r="W1278" i="3"/>
  <c r="W1282" i="3" s="1"/>
  <c r="W1283" i="3" s="1"/>
  <c r="W1255" i="3"/>
  <c r="W1253" i="3" s="1"/>
  <c r="W1254" i="3"/>
  <c r="X1252" i="3"/>
  <c r="Y1174" i="3"/>
  <c r="X1175" i="3"/>
  <c r="W1142" i="3"/>
  <c r="W1146" i="3" s="1"/>
  <c r="Y1269" i="3"/>
  <c r="X1272" i="3"/>
  <c r="X1270" i="3" s="1"/>
  <c r="X1271" i="3"/>
  <c r="Y1191" i="3"/>
  <c r="X1192" i="3"/>
  <c r="Y1091" i="3"/>
  <c r="Y1095" i="3" s="1"/>
  <c r="X1323" i="3"/>
  <c r="X1321" i="3" s="1"/>
  <c r="X1322" i="3"/>
  <c r="Y1320" i="3"/>
  <c r="X1242" i="3"/>
  <c r="W1243" i="3"/>
  <c r="X1039" i="3"/>
  <c r="Y1038" i="3"/>
  <c r="X1123" i="3"/>
  <c r="W1124" i="3"/>
  <c r="X1093" i="3"/>
  <c r="Z1050" i="3"/>
  <c r="AA1048" i="3"/>
  <c r="Y1235" i="3"/>
  <c r="X1238" i="3"/>
  <c r="X1236" i="3" s="1"/>
  <c r="X1237" i="3"/>
  <c r="V1042" i="3"/>
  <c r="W1108" i="3"/>
  <c r="W1112" i="3" s="1"/>
  <c r="W1261" i="3"/>
  <c r="W1265" i="3" s="1"/>
  <c r="Y1218" i="3"/>
  <c r="X1220" i="3"/>
  <c r="X1153" i="3"/>
  <c r="X1151" i="3" s="1"/>
  <c r="X1152" i="3"/>
  <c r="Y1150" i="3"/>
  <c r="Y1078" i="3"/>
  <c r="Y1079" i="3" s="1"/>
  <c r="Y1074" i="3"/>
  <c r="U637" i="3"/>
  <c r="U634" i="3"/>
  <c r="U722" i="3"/>
  <c r="U719" i="3"/>
  <c r="U960" i="3"/>
  <c r="U957" i="3"/>
  <c r="W1028" i="3"/>
  <c r="V620" i="3"/>
  <c r="V617" i="3"/>
  <c r="V739" i="3"/>
  <c r="V736" i="3"/>
  <c r="V841" i="3"/>
  <c r="V838" i="3"/>
  <c r="V790" i="3"/>
  <c r="V787" i="3"/>
  <c r="W705" i="3"/>
  <c r="W702" i="3"/>
  <c r="V586" i="3"/>
  <c r="V583" i="3"/>
  <c r="V671" i="3"/>
  <c r="V668" i="3"/>
  <c r="V756" i="3"/>
  <c r="V753" i="3"/>
  <c r="X807" i="3"/>
  <c r="X804" i="3"/>
  <c r="W991" i="3"/>
  <c r="X767" i="3"/>
  <c r="Y766" i="3"/>
  <c r="AA800" i="3"/>
  <c r="Z801" i="3"/>
  <c r="W602" i="3"/>
  <c r="W603" i="3" s="1"/>
  <c r="W598" i="3"/>
  <c r="V632" i="3"/>
  <c r="V636" i="3" s="1"/>
  <c r="W853" i="3"/>
  <c r="W857" i="3" s="1"/>
  <c r="W858" i="3" s="1"/>
  <c r="X813" i="3"/>
  <c r="X811" i="3" s="1"/>
  <c r="X812" i="3"/>
  <c r="Y810" i="3"/>
  <c r="V717" i="3"/>
  <c r="V721" i="3" s="1"/>
  <c r="V722" i="3" s="1"/>
  <c r="AA657" i="3"/>
  <c r="Z660" i="3"/>
  <c r="Z658" i="3" s="1"/>
  <c r="Z659" i="3"/>
  <c r="Z674" i="3"/>
  <c r="Y677" i="3"/>
  <c r="Y675" i="3" s="1"/>
  <c r="Y676" i="3"/>
  <c r="X784" i="3"/>
  <c r="Y783" i="3"/>
  <c r="Y664" i="3"/>
  <c r="X665" i="3"/>
  <c r="X989" i="3"/>
  <c r="X993" i="3"/>
  <c r="X994" i="3" s="1"/>
  <c r="Y699" i="3"/>
  <c r="Z698" i="3"/>
  <c r="X830" i="3"/>
  <c r="X828" i="3" s="1"/>
  <c r="X829" i="3"/>
  <c r="Y827" i="3"/>
  <c r="V955" i="3"/>
  <c r="V959" i="3" s="1"/>
  <c r="Y623" i="3"/>
  <c r="X626" i="3"/>
  <c r="X624" i="3" s="1"/>
  <c r="X625" i="3"/>
  <c r="X852" i="3"/>
  <c r="Y851" i="3"/>
  <c r="X898" i="3"/>
  <c r="X896" i="3" s="1"/>
  <c r="X897" i="3"/>
  <c r="Y895" i="3"/>
  <c r="X715" i="3"/>
  <c r="W716" i="3"/>
  <c r="Y555" i="3"/>
  <c r="X558" i="3"/>
  <c r="X556" i="3" s="1"/>
  <c r="X557" i="3"/>
  <c r="W864" i="3"/>
  <c r="W862" i="3" s="1"/>
  <c r="W863" i="3"/>
  <c r="X861" i="3"/>
  <c r="W785" i="3"/>
  <c r="W789" i="3" s="1"/>
  <c r="W666" i="3"/>
  <c r="W670" i="3" s="1"/>
  <c r="W671" i="3" s="1"/>
  <c r="Y606" i="3"/>
  <c r="X609" i="3"/>
  <c r="X607" i="3" s="1"/>
  <c r="X608" i="3"/>
  <c r="Y988" i="3"/>
  <c r="Z987" i="3"/>
  <c r="X643" i="3"/>
  <c r="X641" i="3" s="1"/>
  <c r="Y640" i="3"/>
  <c r="X642" i="3"/>
  <c r="W836" i="3"/>
  <c r="W840" i="3" s="1"/>
  <c r="W615" i="3"/>
  <c r="W619" i="3" s="1"/>
  <c r="W620" i="3" s="1"/>
  <c r="W551" i="3"/>
  <c r="W552" i="3" s="1"/>
  <c r="W547" i="3"/>
  <c r="W734" i="3"/>
  <c r="W738" i="3" s="1"/>
  <c r="X796" i="3"/>
  <c r="X794" i="3" s="1"/>
  <c r="X795" i="3"/>
  <c r="Y793" i="3"/>
  <c r="Y572" i="3"/>
  <c r="X575" i="3"/>
  <c r="X573" i="3" s="1"/>
  <c r="X574" i="3"/>
  <c r="Y521" i="3"/>
  <c r="X524" i="3"/>
  <c r="X522" i="3" s="1"/>
  <c r="X523" i="3"/>
  <c r="X847" i="3"/>
  <c r="X845" i="3" s="1"/>
  <c r="X846" i="3"/>
  <c r="Y844" i="3"/>
  <c r="X750" i="3"/>
  <c r="Y749" i="3"/>
  <c r="Y817" i="3"/>
  <c r="X818" i="3"/>
  <c r="Y1004" i="3"/>
  <c r="X1005" i="3"/>
  <c r="V685" i="3"/>
  <c r="X982" i="3"/>
  <c r="X983" i="3"/>
  <c r="X981" i="3" s="1"/>
  <c r="Y980" i="3"/>
  <c r="W768" i="3"/>
  <c r="W772" i="3" s="1"/>
  <c r="W770" i="3" s="1"/>
  <c r="X597" i="3"/>
  <c r="Y596" i="3"/>
  <c r="X630" i="3"/>
  <c r="W631" i="3"/>
  <c r="W564" i="3"/>
  <c r="W568" i="3" s="1"/>
  <c r="X711" i="3"/>
  <c r="X709" i="3" s="1"/>
  <c r="Y708" i="3"/>
  <c r="X710" i="3"/>
  <c r="X728" i="3"/>
  <c r="X726" i="3" s="1"/>
  <c r="Y725" i="3"/>
  <c r="X727" i="3"/>
  <c r="W870" i="3"/>
  <c r="W874" i="3" s="1"/>
  <c r="Y681" i="3"/>
  <c r="X682" i="3"/>
  <c r="V552" i="3"/>
  <c r="X589" i="3"/>
  <c r="W592" i="3"/>
  <c r="W590" i="3" s="1"/>
  <c r="W591" i="3"/>
  <c r="X529" i="3"/>
  <c r="Y528" i="3"/>
  <c r="Y802" i="3"/>
  <c r="Y806" i="3" s="1"/>
  <c r="Y538" i="3"/>
  <c r="X541" i="3"/>
  <c r="X539" i="3" s="1"/>
  <c r="X540" i="3"/>
  <c r="Y647" i="3"/>
  <c r="X648" i="3"/>
  <c r="Z999" i="3"/>
  <c r="AA997" i="3"/>
  <c r="X580" i="3"/>
  <c r="Y579" i="3"/>
  <c r="Y834" i="3"/>
  <c r="X835" i="3"/>
  <c r="W683" i="3"/>
  <c r="W687" i="3" s="1"/>
  <c r="X614" i="3"/>
  <c r="Y613" i="3"/>
  <c r="X881" i="3"/>
  <c r="X879" i="3" s="1"/>
  <c r="X880" i="3"/>
  <c r="Y878" i="3"/>
  <c r="V855" i="3"/>
  <c r="X546" i="3"/>
  <c r="Y545" i="3"/>
  <c r="Y732" i="3"/>
  <c r="X733" i="3"/>
  <c r="W751" i="3"/>
  <c r="W755" i="3" s="1"/>
  <c r="W819" i="3"/>
  <c r="W823" i="3" s="1"/>
  <c r="X700" i="3"/>
  <c r="X704" i="3" s="1"/>
  <c r="X705" i="3" s="1"/>
  <c r="W1006" i="3"/>
  <c r="W1010" i="3" s="1"/>
  <c r="W1008" i="3" s="1"/>
  <c r="V549" i="3"/>
  <c r="X1017" i="3"/>
  <c r="X1015" i="3" s="1"/>
  <c r="X1016" i="3"/>
  <c r="Y1014" i="3"/>
  <c r="W530" i="3"/>
  <c r="W534" i="3" s="1"/>
  <c r="X953" i="3"/>
  <c r="W954" i="3"/>
  <c r="W649" i="3"/>
  <c r="W653" i="3" s="1"/>
  <c r="W654" i="3" s="1"/>
  <c r="AA691" i="3"/>
  <c r="Z693" i="3"/>
  <c r="X946" i="3"/>
  <c r="W948" i="3"/>
  <c r="W949" i="3"/>
  <c r="W947" i="3" s="1"/>
  <c r="W932" i="3"/>
  <c r="W930" i="3" s="1"/>
  <c r="X929" i="3"/>
  <c r="W931" i="3"/>
  <c r="X563" i="3"/>
  <c r="Y562" i="3"/>
  <c r="X745" i="3"/>
  <c r="X743" i="3" s="1"/>
  <c r="X744" i="3"/>
  <c r="Y742" i="3"/>
  <c r="V872" i="3"/>
  <c r="W581" i="3"/>
  <c r="W585" i="3" s="1"/>
  <c r="V532" i="3"/>
  <c r="V600" i="3"/>
  <c r="V566" i="3"/>
  <c r="Y868" i="3"/>
  <c r="X869" i="3"/>
  <c r="X762" i="3"/>
  <c r="X760" i="3" s="1"/>
  <c r="X761" i="3"/>
  <c r="Y759" i="3"/>
  <c r="X779" i="3"/>
  <c r="X777" i="3" s="1"/>
  <c r="X778" i="3"/>
  <c r="Y776" i="3"/>
  <c r="W62" i="3"/>
  <c r="V64" i="3"/>
  <c r="V209" i="3"/>
  <c r="U396" i="3"/>
  <c r="U449" i="3"/>
  <c r="U450" i="3" s="1"/>
  <c r="BS450" i="3" s="1"/>
  <c r="T481" i="3"/>
  <c r="T339" i="15"/>
  <c r="T337" i="15" s="1"/>
  <c r="S261" i="15"/>
  <c r="S259" i="15" s="1"/>
  <c r="U144" i="3"/>
  <c r="U141" i="3"/>
  <c r="V158" i="3"/>
  <c r="U233" i="3"/>
  <c r="V235" i="3"/>
  <c r="W113" i="3"/>
  <c r="V115" i="3"/>
  <c r="V116" i="3"/>
  <c r="V114" i="3" s="1"/>
  <c r="U216" i="3"/>
  <c r="V218" i="3"/>
  <c r="R397" i="15"/>
  <c r="R398" i="15" s="1"/>
  <c r="R396" i="15"/>
  <c r="R25" i="15"/>
  <c r="S27" i="15"/>
  <c r="T37" i="15"/>
  <c r="S40" i="15"/>
  <c r="S38" i="15" s="1"/>
  <c r="S39" i="15"/>
  <c r="S378" i="15"/>
  <c r="S376" i="15" s="1"/>
  <c r="S377" i="15"/>
  <c r="T375" i="15"/>
  <c r="S143" i="15"/>
  <c r="S144" i="15"/>
  <c r="S142" i="15" s="1"/>
  <c r="T141" i="15"/>
  <c r="U349" i="15"/>
  <c r="T352" i="15"/>
  <c r="T350" i="15" s="1"/>
  <c r="T351" i="15"/>
  <c r="W297" i="15"/>
  <c r="V299" i="15"/>
  <c r="U258" i="15"/>
  <c r="T260" i="15"/>
  <c r="V245" i="15"/>
  <c r="U247" i="15"/>
  <c r="U248" i="15"/>
  <c r="U246" i="15" s="1"/>
  <c r="U323" i="15"/>
  <c r="T325" i="15"/>
  <c r="T286" i="15"/>
  <c r="T287" i="15"/>
  <c r="T285" i="15" s="1"/>
  <c r="U284" i="15"/>
  <c r="V390" i="15"/>
  <c r="W388" i="15"/>
  <c r="T235" i="15"/>
  <c r="T233" i="15" s="1"/>
  <c r="T234" i="15"/>
  <c r="U232" i="15"/>
  <c r="U338" i="15"/>
  <c r="V336" i="15"/>
  <c r="U364" i="15"/>
  <c r="V362" i="15"/>
  <c r="S313" i="15"/>
  <c r="S311" i="15" s="1"/>
  <c r="S312" i="15"/>
  <c r="T310" i="15"/>
  <c r="U271" i="15"/>
  <c r="T274" i="15"/>
  <c r="T272" i="15" s="1"/>
  <c r="T273" i="15"/>
  <c r="U219" i="15"/>
  <c r="T222" i="15"/>
  <c r="T220" i="15" s="1"/>
  <c r="T221" i="15"/>
  <c r="T170" i="15"/>
  <c r="T168" i="15" s="1"/>
  <c r="U167" i="15"/>
  <c r="T169" i="15"/>
  <c r="S209" i="15"/>
  <c r="S207" i="15" s="1"/>
  <c r="S208" i="15"/>
  <c r="T206" i="15"/>
  <c r="T196" i="15"/>
  <c r="T194" i="15" s="1"/>
  <c r="U193" i="15"/>
  <c r="T195" i="15"/>
  <c r="S131" i="15"/>
  <c r="S129" i="15" s="1"/>
  <c r="S130" i="15"/>
  <c r="T128" i="15"/>
  <c r="T157" i="15"/>
  <c r="T155" i="15" s="1"/>
  <c r="T156" i="15"/>
  <c r="U154" i="15"/>
  <c r="T183" i="15"/>
  <c r="T181" i="15" s="1"/>
  <c r="T182" i="15"/>
  <c r="U180" i="15"/>
  <c r="T117" i="15"/>
  <c r="U115" i="15"/>
  <c r="S104" i="15"/>
  <c r="T102" i="15"/>
  <c r="S105" i="15"/>
  <c r="S103" i="15" s="1"/>
  <c r="V76" i="15"/>
  <c r="U78" i="15"/>
  <c r="T66" i="15"/>
  <c r="T64" i="15" s="1"/>
  <c r="T65" i="15"/>
  <c r="U63" i="15"/>
  <c r="V89" i="15"/>
  <c r="U91" i="15"/>
  <c r="S52" i="15"/>
  <c r="T50" i="15"/>
  <c r="S53" i="15"/>
  <c r="S51" i="15" s="1"/>
  <c r="V26" i="15"/>
  <c r="W24" i="15"/>
  <c r="S39" i="3"/>
  <c r="T41" i="3" s="1"/>
  <c r="U263" i="3"/>
  <c r="U260" i="3"/>
  <c r="V178" i="3"/>
  <c r="V175" i="3"/>
  <c r="U479" i="3"/>
  <c r="U483" i="3" s="1"/>
  <c r="U484" i="3" s="1"/>
  <c r="T379" i="3"/>
  <c r="U311" i="3"/>
  <c r="V311" i="3" s="1"/>
  <c r="V478" i="3"/>
  <c r="W477" i="3"/>
  <c r="X154" i="3"/>
  <c r="W155" i="3"/>
  <c r="W206" i="3"/>
  <c r="X205" i="3"/>
  <c r="U377" i="3"/>
  <c r="U381" i="3" s="1"/>
  <c r="U382" i="3" s="1"/>
  <c r="U88" i="3"/>
  <c r="U292" i="3"/>
  <c r="U296" i="3" s="1"/>
  <c r="T294" i="3"/>
  <c r="V192" i="3"/>
  <c r="W375" i="3"/>
  <c r="V376" i="3"/>
  <c r="V87" i="3"/>
  <c r="V88" i="3" s="1"/>
  <c r="W86" i="3"/>
  <c r="W249" i="3"/>
  <c r="V252" i="3"/>
  <c r="V250" i="3" s="1"/>
  <c r="V251" i="3"/>
  <c r="X307" i="3"/>
  <c r="W308" i="3"/>
  <c r="W290" i="3"/>
  <c r="V291" i="3"/>
  <c r="T501" i="3"/>
  <c r="T498" i="3"/>
  <c r="T433" i="3"/>
  <c r="T430" i="3"/>
  <c r="U467" i="3"/>
  <c r="U464" i="3"/>
  <c r="U428" i="3"/>
  <c r="U432" i="3" s="1"/>
  <c r="U496" i="3"/>
  <c r="U500" i="3" s="1"/>
  <c r="U501" i="3" s="1"/>
  <c r="V427" i="3"/>
  <c r="W426" i="3"/>
  <c r="W421" i="3"/>
  <c r="X419" i="3"/>
  <c r="V445" i="3"/>
  <c r="W494" i="3"/>
  <c r="V495" i="3"/>
  <c r="U447" i="3"/>
  <c r="X460" i="3"/>
  <c r="W461" i="3"/>
  <c r="X443" i="3"/>
  <c r="W444" i="3"/>
  <c r="V489" i="3"/>
  <c r="V490" i="3"/>
  <c r="V488" i="3" s="1"/>
  <c r="W487" i="3"/>
  <c r="V513" i="3"/>
  <c r="X470" i="3"/>
  <c r="W473" i="3"/>
  <c r="W471" i="3" s="1"/>
  <c r="W472" i="3"/>
  <c r="V462" i="3"/>
  <c r="V466" i="3" s="1"/>
  <c r="W512" i="3"/>
  <c r="X511" i="3"/>
  <c r="X453" i="3"/>
  <c r="W456" i="3"/>
  <c r="W454" i="3" s="1"/>
  <c r="W455" i="3"/>
  <c r="X504" i="3"/>
  <c r="W507" i="3"/>
  <c r="W505" i="3" s="1"/>
  <c r="W506" i="3"/>
  <c r="X436" i="3"/>
  <c r="W438" i="3"/>
  <c r="T331" i="3"/>
  <c r="T328" i="3"/>
  <c r="U246" i="3"/>
  <c r="U243" i="3"/>
  <c r="U365" i="3"/>
  <c r="U362" i="3"/>
  <c r="V416" i="3"/>
  <c r="V413" i="3"/>
  <c r="U326" i="3"/>
  <c r="U330" i="3" s="1"/>
  <c r="V241" i="3"/>
  <c r="V245" i="3" s="1"/>
  <c r="V337" i="3"/>
  <c r="V335" i="3" s="1"/>
  <c r="V336" i="3"/>
  <c r="W334" i="3"/>
  <c r="U399" i="3"/>
  <c r="X239" i="3"/>
  <c r="W240" i="3"/>
  <c r="X256" i="3"/>
  <c r="W257" i="3"/>
  <c r="X341" i="3"/>
  <c r="W342" i="3"/>
  <c r="V224" i="3"/>
  <c r="V228" i="3" s="1"/>
  <c r="V229" i="3" s="1"/>
  <c r="X266" i="3"/>
  <c r="W269" i="3"/>
  <c r="W267" i="3" s="1"/>
  <c r="W268" i="3"/>
  <c r="V388" i="3"/>
  <c r="V386" i="3" s="1"/>
  <c r="W385" i="3"/>
  <c r="V387" i="3"/>
  <c r="X402" i="3"/>
  <c r="W405" i="3"/>
  <c r="W403" i="3" s="1"/>
  <c r="W404" i="3"/>
  <c r="X274" i="3"/>
  <c r="Y273" i="3"/>
  <c r="X410" i="3"/>
  <c r="Y409" i="3"/>
  <c r="V360" i="3"/>
  <c r="V364" i="3" s="1"/>
  <c r="X222" i="3"/>
  <c r="W223" i="3"/>
  <c r="W275" i="3"/>
  <c r="W279" i="3" s="1"/>
  <c r="W280" i="3" s="1"/>
  <c r="W411" i="3"/>
  <c r="W415" i="3" s="1"/>
  <c r="X283" i="3"/>
  <c r="W286" i="3"/>
  <c r="W284" i="3" s="1"/>
  <c r="W285" i="3"/>
  <c r="W368" i="3"/>
  <c r="V371" i="3"/>
  <c r="V369" i="3" s="1"/>
  <c r="V370" i="3"/>
  <c r="U226" i="3"/>
  <c r="V277" i="3"/>
  <c r="Y232" i="3"/>
  <c r="X234" i="3"/>
  <c r="Y215" i="3"/>
  <c r="X217" i="3"/>
  <c r="U345" i="3"/>
  <c r="X358" i="3"/>
  <c r="W359" i="3"/>
  <c r="V394" i="3"/>
  <c r="V398" i="3" s="1"/>
  <c r="V399" i="3" s="1"/>
  <c r="X300" i="3"/>
  <c r="W303" i="3"/>
  <c r="W301" i="3" s="1"/>
  <c r="W302" i="3"/>
  <c r="W354" i="3"/>
  <c r="W352" i="3" s="1"/>
  <c r="X351" i="3"/>
  <c r="W353" i="3"/>
  <c r="V343" i="3"/>
  <c r="V347" i="3" s="1"/>
  <c r="W393" i="3"/>
  <c r="X392" i="3"/>
  <c r="W317" i="3"/>
  <c r="V320" i="3"/>
  <c r="V318" i="3" s="1"/>
  <c r="V319" i="3"/>
  <c r="V258" i="3"/>
  <c r="V262" i="3" s="1"/>
  <c r="V263" i="3" s="1"/>
  <c r="V325" i="3"/>
  <c r="W324" i="3"/>
  <c r="X198" i="3"/>
  <c r="W201" i="3"/>
  <c r="W199" i="3" s="1"/>
  <c r="W200" i="3"/>
  <c r="W173" i="3"/>
  <c r="W177" i="3" s="1"/>
  <c r="W178" i="3" s="1"/>
  <c r="X172" i="3"/>
  <c r="Y171" i="3"/>
  <c r="X147" i="3"/>
  <c r="W149" i="3"/>
  <c r="W150" i="3"/>
  <c r="W148" i="3" s="1"/>
  <c r="Y166" i="3"/>
  <c r="Z164" i="3"/>
  <c r="Y188" i="3"/>
  <c r="X189" i="3"/>
  <c r="W190" i="3"/>
  <c r="W194" i="3" s="1"/>
  <c r="W195" i="3" s="1"/>
  <c r="X181" i="3"/>
  <c r="W183" i="3"/>
  <c r="W184" i="3"/>
  <c r="W182" i="3" s="1"/>
  <c r="U127" i="3"/>
  <c r="U124" i="3"/>
  <c r="V110" i="3"/>
  <c r="V107" i="3"/>
  <c r="X137" i="3"/>
  <c r="W138" i="3"/>
  <c r="V139" i="3"/>
  <c r="V143" i="3" s="1"/>
  <c r="W105" i="3"/>
  <c r="W109" i="3" s="1"/>
  <c r="V122" i="3"/>
  <c r="V126" i="3" s="1"/>
  <c r="Y103" i="3"/>
  <c r="X104" i="3"/>
  <c r="W79" i="3"/>
  <c r="V82" i="3"/>
  <c r="V80" i="3" s="1"/>
  <c r="V81" i="3"/>
  <c r="W121" i="3"/>
  <c r="X120" i="3"/>
  <c r="X96" i="3"/>
  <c r="W98" i="3"/>
  <c r="V133" i="3"/>
  <c r="V131" i="3" s="1"/>
  <c r="V132" i="3"/>
  <c r="W130" i="3"/>
  <c r="V70" i="3"/>
  <c r="W69" i="3"/>
  <c r="U71" i="3"/>
  <c r="U75" i="3" s="1"/>
  <c r="U76" i="3" s="1"/>
  <c r="T73" i="3"/>
  <c r="U59" i="3"/>
  <c r="U56" i="3"/>
  <c r="X52" i="3"/>
  <c r="W53" i="3"/>
  <c r="W55" i="3" s="1"/>
  <c r="Y45" i="3"/>
  <c r="X47" i="3"/>
  <c r="V54" i="3"/>
  <c r="V58" i="3" s="1"/>
  <c r="V31" i="3"/>
  <c r="V29" i="3" s="1"/>
  <c r="V30" i="3"/>
  <c r="W28" i="3"/>
  <c r="V37" i="3"/>
  <c r="X35" i="3"/>
  <c r="W36" i="3"/>
  <c r="W38" i="3" s="1"/>
  <c r="N18" i="15"/>
  <c r="F182" i="4"/>
  <c r="E182" i="4"/>
  <c r="D182" i="4"/>
  <c r="C182" i="4"/>
  <c r="F181" i="4"/>
  <c r="E181" i="4"/>
  <c r="D181" i="4"/>
  <c r="C181" i="4"/>
  <c r="F180" i="4"/>
  <c r="E180" i="4"/>
  <c r="D180" i="4"/>
  <c r="C180" i="4"/>
  <c r="F179" i="4"/>
  <c r="E179" i="4"/>
  <c r="D179" i="4"/>
  <c r="C179" i="4"/>
  <c r="F178" i="4"/>
  <c r="E178" i="4"/>
  <c r="D178" i="4"/>
  <c r="C178" i="4"/>
  <c r="F177" i="4"/>
  <c r="E177" i="4"/>
  <c r="D177" i="4"/>
  <c r="C177" i="4"/>
  <c r="F176" i="4"/>
  <c r="E176" i="4"/>
  <c r="D176" i="4"/>
  <c r="C176" i="4"/>
  <c r="F175" i="4"/>
  <c r="E175" i="4"/>
  <c r="D175" i="4"/>
  <c r="C175" i="4"/>
  <c r="F174" i="4"/>
  <c r="E174" i="4"/>
  <c r="D174" i="4"/>
  <c r="C174" i="4"/>
  <c r="F173" i="4"/>
  <c r="E173" i="4"/>
  <c r="D173" i="4"/>
  <c r="C173" i="4"/>
  <c r="F172" i="4"/>
  <c r="E172" i="4"/>
  <c r="D172" i="4"/>
  <c r="C172" i="4"/>
  <c r="F171" i="4"/>
  <c r="E171" i="4"/>
  <c r="D171" i="4"/>
  <c r="C171" i="4"/>
  <c r="F170" i="4"/>
  <c r="E170" i="4"/>
  <c r="D170" i="4"/>
  <c r="C170" i="4"/>
  <c r="F169" i="4"/>
  <c r="E169" i="4"/>
  <c r="D169" i="4"/>
  <c r="C169" i="4"/>
  <c r="F168" i="4"/>
  <c r="E168" i="4"/>
  <c r="D168" i="4"/>
  <c r="C168" i="4"/>
  <c r="F167" i="4"/>
  <c r="E167" i="4"/>
  <c r="D167" i="4"/>
  <c r="C167" i="4"/>
  <c r="F166" i="4"/>
  <c r="E166" i="4"/>
  <c r="D166" i="4"/>
  <c r="C166" i="4"/>
  <c r="F165" i="4"/>
  <c r="E165" i="4"/>
  <c r="D165" i="4"/>
  <c r="C165" i="4"/>
  <c r="F164" i="4"/>
  <c r="E164" i="4"/>
  <c r="D164" i="4"/>
  <c r="C164" i="4"/>
  <c r="F163" i="4"/>
  <c r="E163" i="4"/>
  <c r="D163" i="4"/>
  <c r="C163" i="4"/>
  <c r="F162" i="4"/>
  <c r="E162" i="4"/>
  <c r="D162" i="4"/>
  <c r="C162" i="4"/>
  <c r="F161" i="4"/>
  <c r="E161" i="4"/>
  <c r="D161" i="4"/>
  <c r="C161" i="4"/>
  <c r="F160" i="4"/>
  <c r="E160" i="4"/>
  <c r="D160" i="4"/>
  <c r="C160" i="4"/>
  <c r="F159" i="4"/>
  <c r="E159" i="4"/>
  <c r="D159" i="4"/>
  <c r="C159" i="4"/>
  <c r="F158" i="4"/>
  <c r="E158" i="4"/>
  <c r="D158" i="4"/>
  <c r="C158" i="4"/>
  <c r="F157" i="4"/>
  <c r="E157" i="4"/>
  <c r="D157" i="4"/>
  <c r="C157" i="4"/>
  <c r="F156" i="4"/>
  <c r="E156" i="4"/>
  <c r="D156" i="4"/>
  <c r="C156" i="4"/>
  <c r="F155" i="4"/>
  <c r="E155" i="4"/>
  <c r="D155" i="4"/>
  <c r="C155" i="4"/>
  <c r="F154" i="4"/>
  <c r="E154" i="4"/>
  <c r="D154" i="4"/>
  <c r="C154" i="4"/>
  <c r="F153" i="4"/>
  <c r="E153" i="4"/>
  <c r="D153" i="4"/>
  <c r="C153" i="4"/>
  <c r="F152" i="4"/>
  <c r="E152" i="4"/>
  <c r="D152" i="4"/>
  <c r="C152" i="4"/>
  <c r="F151" i="4"/>
  <c r="E151" i="4"/>
  <c r="D151" i="4"/>
  <c r="C151" i="4"/>
  <c r="F150" i="4"/>
  <c r="E150" i="4"/>
  <c r="D150" i="4"/>
  <c r="C150" i="4"/>
  <c r="F149" i="4"/>
  <c r="E149" i="4"/>
  <c r="D149" i="4"/>
  <c r="C149" i="4"/>
  <c r="F148" i="4"/>
  <c r="E148" i="4"/>
  <c r="D148" i="4"/>
  <c r="C148" i="4"/>
  <c r="F147" i="4"/>
  <c r="E147" i="4"/>
  <c r="D147" i="4"/>
  <c r="C147" i="4"/>
  <c r="F146" i="4"/>
  <c r="E146" i="4"/>
  <c r="D146" i="4"/>
  <c r="C146" i="4"/>
  <c r="F145" i="4"/>
  <c r="E145" i="4"/>
  <c r="D145" i="4"/>
  <c r="C145" i="4"/>
  <c r="F144" i="4"/>
  <c r="E144" i="4"/>
  <c r="D144" i="4"/>
  <c r="C144" i="4"/>
  <c r="F143" i="4"/>
  <c r="E143" i="4"/>
  <c r="D143" i="4"/>
  <c r="C143" i="4"/>
  <c r="F142" i="4"/>
  <c r="E142" i="4"/>
  <c r="D142" i="4"/>
  <c r="C142" i="4"/>
  <c r="F141" i="4"/>
  <c r="E141" i="4"/>
  <c r="D141" i="4"/>
  <c r="C141" i="4"/>
  <c r="F140" i="4"/>
  <c r="E140" i="4"/>
  <c r="D140" i="4"/>
  <c r="C140" i="4"/>
  <c r="F139" i="4"/>
  <c r="E139" i="4"/>
  <c r="D139" i="4"/>
  <c r="C139" i="4"/>
  <c r="F138" i="4"/>
  <c r="E138" i="4"/>
  <c r="D138" i="4"/>
  <c r="C138" i="4"/>
  <c r="F137" i="4"/>
  <c r="E137" i="4"/>
  <c r="D137" i="4"/>
  <c r="C137" i="4"/>
  <c r="F136" i="4"/>
  <c r="E136" i="4"/>
  <c r="D136" i="4"/>
  <c r="C136" i="4"/>
  <c r="F135" i="4"/>
  <c r="E135" i="4"/>
  <c r="D135" i="4"/>
  <c r="C135" i="4"/>
  <c r="F134" i="4"/>
  <c r="E134" i="4"/>
  <c r="D134" i="4"/>
  <c r="C134" i="4"/>
  <c r="F133" i="4"/>
  <c r="E133" i="4"/>
  <c r="D133" i="4"/>
  <c r="C133" i="4"/>
  <c r="F132" i="4"/>
  <c r="E132" i="4"/>
  <c r="D132" i="4"/>
  <c r="C132" i="4"/>
  <c r="F131" i="4"/>
  <c r="E131" i="4"/>
  <c r="D131" i="4"/>
  <c r="C131" i="4"/>
  <c r="F130" i="4"/>
  <c r="E130" i="4"/>
  <c r="D130" i="4"/>
  <c r="C130" i="4"/>
  <c r="F129" i="4"/>
  <c r="E129" i="4"/>
  <c r="D129" i="4"/>
  <c r="C129" i="4"/>
  <c r="F128" i="4"/>
  <c r="E128" i="4"/>
  <c r="D128" i="4"/>
  <c r="C128" i="4"/>
  <c r="F127" i="4"/>
  <c r="E127" i="4"/>
  <c r="D127" i="4"/>
  <c r="C127" i="4"/>
  <c r="F126" i="4"/>
  <c r="E126" i="4"/>
  <c r="D126" i="4"/>
  <c r="C126" i="4"/>
  <c r="F125" i="4"/>
  <c r="E125" i="4"/>
  <c r="D125" i="4"/>
  <c r="C125" i="4"/>
  <c r="F124" i="4"/>
  <c r="E124" i="4"/>
  <c r="D124" i="4"/>
  <c r="C124" i="4"/>
  <c r="F123" i="4"/>
  <c r="E123" i="4"/>
  <c r="D123" i="4"/>
  <c r="C123" i="4"/>
  <c r="F122" i="4"/>
  <c r="E122" i="4"/>
  <c r="D122" i="4"/>
  <c r="C122" i="4"/>
  <c r="F121" i="4"/>
  <c r="E121" i="4"/>
  <c r="D121" i="4"/>
  <c r="C121" i="4"/>
  <c r="F120" i="4"/>
  <c r="E120" i="4"/>
  <c r="D120" i="4"/>
  <c r="C120" i="4"/>
  <c r="F119" i="4"/>
  <c r="E119" i="4"/>
  <c r="D119" i="4"/>
  <c r="C119" i="4"/>
  <c r="F118" i="4"/>
  <c r="E118" i="4"/>
  <c r="D118" i="4"/>
  <c r="C118" i="4"/>
  <c r="F117" i="4"/>
  <c r="E117" i="4"/>
  <c r="D117" i="4"/>
  <c r="C117" i="4"/>
  <c r="F116" i="4"/>
  <c r="E116" i="4"/>
  <c r="D116" i="4"/>
  <c r="C116" i="4"/>
  <c r="F115" i="4"/>
  <c r="E115" i="4"/>
  <c r="D115" i="4"/>
  <c r="C115" i="4"/>
  <c r="F114" i="4"/>
  <c r="E114" i="4"/>
  <c r="D114" i="4"/>
  <c r="C114" i="4"/>
  <c r="F113" i="4"/>
  <c r="E113" i="4"/>
  <c r="D113" i="4"/>
  <c r="C113" i="4"/>
  <c r="F112" i="4"/>
  <c r="E112" i="4"/>
  <c r="D112" i="4"/>
  <c r="C112" i="4"/>
  <c r="F111" i="4"/>
  <c r="E111" i="4"/>
  <c r="D111" i="4"/>
  <c r="C111" i="4"/>
  <c r="F110" i="4"/>
  <c r="E110" i="4"/>
  <c r="D110" i="4"/>
  <c r="C110" i="4"/>
  <c r="F109" i="4"/>
  <c r="E109" i="4"/>
  <c r="D109" i="4"/>
  <c r="C109" i="4"/>
  <c r="F108" i="4"/>
  <c r="E108" i="4"/>
  <c r="D108" i="4"/>
  <c r="C108" i="4"/>
  <c r="F107" i="4"/>
  <c r="E107" i="4"/>
  <c r="D107" i="4"/>
  <c r="C107" i="4"/>
  <c r="F106" i="4"/>
  <c r="E106" i="4"/>
  <c r="D106" i="4"/>
  <c r="C106" i="4"/>
  <c r="F105" i="4"/>
  <c r="E105" i="4"/>
  <c r="D105" i="4"/>
  <c r="C105" i="4"/>
  <c r="F104" i="4"/>
  <c r="E104" i="4"/>
  <c r="D104" i="4"/>
  <c r="C104" i="4"/>
  <c r="F103" i="4"/>
  <c r="E103" i="4"/>
  <c r="D103" i="4"/>
  <c r="C103" i="4"/>
  <c r="F102" i="4"/>
  <c r="E102" i="4"/>
  <c r="D102" i="4"/>
  <c r="C102" i="4"/>
  <c r="F101" i="4"/>
  <c r="E101" i="4"/>
  <c r="D101" i="4"/>
  <c r="C101" i="4"/>
  <c r="F100" i="4"/>
  <c r="E100" i="4"/>
  <c r="D100" i="4"/>
  <c r="C100" i="4"/>
  <c r="F99" i="4"/>
  <c r="E99" i="4"/>
  <c r="D99" i="4"/>
  <c r="C99" i="4"/>
  <c r="F98" i="4"/>
  <c r="E98" i="4"/>
  <c r="D98" i="4"/>
  <c r="C98" i="4"/>
  <c r="F97" i="4"/>
  <c r="E97" i="4"/>
  <c r="D97" i="4"/>
  <c r="C97" i="4"/>
  <c r="F96" i="4"/>
  <c r="E96" i="4"/>
  <c r="D96" i="4"/>
  <c r="C96" i="4"/>
  <c r="F95" i="4"/>
  <c r="E95" i="4"/>
  <c r="D95" i="4"/>
  <c r="C95" i="4"/>
  <c r="F94" i="4"/>
  <c r="E94" i="4"/>
  <c r="D94" i="4"/>
  <c r="C94" i="4"/>
  <c r="F93" i="4"/>
  <c r="E93" i="4"/>
  <c r="D93" i="4"/>
  <c r="C93" i="4"/>
  <c r="F92" i="4"/>
  <c r="E92" i="4"/>
  <c r="D92" i="4"/>
  <c r="C92" i="4"/>
  <c r="F91" i="4"/>
  <c r="E91" i="4"/>
  <c r="D91" i="4"/>
  <c r="C91" i="4"/>
  <c r="F90" i="4"/>
  <c r="E90" i="4"/>
  <c r="D90" i="4"/>
  <c r="C90" i="4"/>
  <c r="F89" i="4"/>
  <c r="E89" i="4"/>
  <c r="D89" i="4"/>
  <c r="C89" i="4"/>
  <c r="F88" i="4"/>
  <c r="E88" i="4"/>
  <c r="D88" i="4"/>
  <c r="C88" i="4"/>
  <c r="F87" i="4"/>
  <c r="E87" i="4"/>
  <c r="D87" i="4"/>
  <c r="C87" i="4"/>
  <c r="F86" i="4"/>
  <c r="E86" i="4"/>
  <c r="D86" i="4"/>
  <c r="C86" i="4"/>
  <c r="F85" i="4"/>
  <c r="E85" i="4"/>
  <c r="D85" i="4"/>
  <c r="C85" i="4"/>
  <c r="F84" i="4"/>
  <c r="E84" i="4"/>
  <c r="D84" i="4"/>
  <c r="C84" i="4"/>
  <c r="F83" i="4"/>
  <c r="E83" i="4"/>
  <c r="D83" i="4"/>
  <c r="C83" i="4"/>
  <c r="F82" i="4"/>
  <c r="E82" i="4"/>
  <c r="D82" i="4"/>
  <c r="C82" i="4"/>
  <c r="F81" i="4"/>
  <c r="E81" i="4"/>
  <c r="D81" i="4"/>
  <c r="C81" i="4"/>
  <c r="F80" i="4"/>
  <c r="E80" i="4"/>
  <c r="D80" i="4"/>
  <c r="C80" i="4"/>
  <c r="F79" i="4"/>
  <c r="E79" i="4"/>
  <c r="D79" i="4"/>
  <c r="C79" i="4"/>
  <c r="F78" i="4"/>
  <c r="E78" i="4"/>
  <c r="D78" i="4"/>
  <c r="C78" i="4"/>
  <c r="F77" i="4"/>
  <c r="E77" i="4"/>
  <c r="D77" i="4"/>
  <c r="C77" i="4"/>
  <c r="F76" i="4"/>
  <c r="E76" i="4"/>
  <c r="D76" i="4"/>
  <c r="C76" i="4"/>
  <c r="F75" i="4"/>
  <c r="E75" i="4"/>
  <c r="D75" i="4"/>
  <c r="C75" i="4"/>
  <c r="F74" i="4"/>
  <c r="E74" i="4"/>
  <c r="D74" i="4"/>
  <c r="C74" i="4"/>
  <c r="F73" i="4"/>
  <c r="E73" i="4"/>
  <c r="D73" i="4"/>
  <c r="C73" i="4"/>
  <c r="F72" i="4"/>
  <c r="E72" i="4"/>
  <c r="D72" i="4"/>
  <c r="C72" i="4"/>
  <c r="F71" i="4"/>
  <c r="E71" i="4"/>
  <c r="D71" i="4"/>
  <c r="C71" i="4"/>
  <c r="F70" i="4"/>
  <c r="E70" i="4"/>
  <c r="D70" i="4"/>
  <c r="C70" i="4"/>
  <c r="F69" i="4"/>
  <c r="E69" i="4"/>
  <c r="D69" i="4"/>
  <c r="C69" i="4"/>
  <c r="F68" i="4"/>
  <c r="E68" i="4"/>
  <c r="D68" i="4"/>
  <c r="C68" i="4"/>
  <c r="F67" i="4"/>
  <c r="E67" i="4"/>
  <c r="D67" i="4"/>
  <c r="C67" i="4"/>
  <c r="F66" i="4"/>
  <c r="E66" i="4"/>
  <c r="D66" i="4"/>
  <c r="C66" i="4"/>
  <c r="F65" i="4"/>
  <c r="E65" i="4"/>
  <c r="D65" i="4"/>
  <c r="C65" i="4"/>
  <c r="F64" i="4"/>
  <c r="E64" i="4"/>
  <c r="D64" i="4"/>
  <c r="C64" i="4"/>
  <c r="F63" i="4"/>
  <c r="E63" i="4"/>
  <c r="D63" i="4"/>
  <c r="C63" i="4"/>
  <c r="F62" i="4"/>
  <c r="E62" i="4"/>
  <c r="D62" i="4"/>
  <c r="C62" i="4"/>
  <c r="F61" i="4"/>
  <c r="E61" i="4"/>
  <c r="D61" i="4"/>
  <c r="C61" i="4"/>
  <c r="F60" i="4"/>
  <c r="E60" i="4"/>
  <c r="D60" i="4"/>
  <c r="C60" i="4"/>
  <c r="F59" i="4"/>
  <c r="E59" i="4"/>
  <c r="D59" i="4"/>
  <c r="C59" i="4"/>
  <c r="F58" i="4"/>
  <c r="E58" i="4"/>
  <c r="D58" i="4"/>
  <c r="C58" i="4"/>
  <c r="F57" i="4"/>
  <c r="E57" i="4"/>
  <c r="D57" i="4"/>
  <c r="C57" i="4"/>
  <c r="F56" i="4"/>
  <c r="E56" i="4"/>
  <c r="D56" i="4"/>
  <c r="C56" i="4"/>
  <c r="F55" i="4"/>
  <c r="E55" i="4"/>
  <c r="D55" i="4"/>
  <c r="C55" i="4"/>
  <c r="F54" i="4"/>
  <c r="E54" i="4"/>
  <c r="D54" i="4"/>
  <c r="C54" i="4"/>
  <c r="F53" i="4"/>
  <c r="E53" i="4"/>
  <c r="D53" i="4"/>
  <c r="C53" i="4"/>
  <c r="F52" i="4"/>
  <c r="E52" i="4"/>
  <c r="D52" i="4"/>
  <c r="C52" i="4"/>
  <c r="F51" i="4"/>
  <c r="E51" i="4"/>
  <c r="D51" i="4"/>
  <c r="C51" i="4"/>
  <c r="F50" i="4"/>
  <c r="E50" i="4"/>
  <c r="D50" i="4"/>
  <c r="C50" i="4"/>
  <c r="F49" i="4"/>
  <c r="E49" i="4"/>
  <c r="D49" i="4"/>
  <c r="C49" i="4"/>
  <c r="F48" i="4"/>
  <c r="E48" i="4"/>
  <c r="D48" i="4"/>
  <c r="C48" i="4"/>
  <c r="F47" i="4"/>
  <c r="E47" i="4"/>
  <c r="D47" i="4"/>
  <c r="C47" i="4"/>
  <c r="F46" i="4"/>
  <c r="E46" i="4"/>
  <c r="D46" i="4"/>
  <c r="C46" i="4"/>
  <c r="F45" i="4"/>
  <c r="E45" i="4"/>
  <c r="D45" i="4"/>
  <c r="C45" i="4"/>
  <c r="F44" i="4"/>
  <c r="E44" i="4"/>
  <c r="D44" i="4"/>
  <c r="C44" i="4"/>
  <c r="F43" i="4"/>
  <c r="E43" i="4"/>
  <c r="D43" i="4"/>
  <c r="C43" i="4"/>
  <c r="F42" i="4"/>
  <c r="E42" i="4"/>
  <c r="D42" i="4"/>
  <c r="C42" i="4"/>
  <c r="F41" i="4"/>
  <c r="E41" i="4"/>
  <c r="D41" i="4"/>
  <c r="C41" i="4"/>
  <c r="F40" i="4"/>
  <c r="E40" i="4"/>
  <c r="D40" i="4"/>
  <c r="C40" i="4"/>
  <c r="F39" i="4"/>
  <c r="E39" i="4"/>
  <c r="D39" i="4"/>
  <c r="C39" i="4"/>
  <c r="F38" i="4"/>
  <c r="E38" i="4"/>
  <c r="D38" i="4"/>
  <c r="C38" i="4"/>
  <c r="F37" i="4"/>
  <c r="E37" i="4"/>
  <c r="D37" i="4"/>
  <c r="C37" i="4"/>
  <c r="F36" i="4"/>
  <c r="E36" i="4"/>
  <c r="D36" i="4"/>
  <c r="C36" i="4"/>
  <c r="F35" i="4"/>
  <c r="E35" i="4"/>
  <c r="D35" i="4"/>
  <c r="C35" i="4"/>
  <c r="F34" i="4"/>
  <c r="E34" i="4"/>
  <c r="D34" i="4"/>
  <c r="C34" i="4"/>
  <c r="F33" i="4"/>
  <c r="E33" i="4"/>
  <c r="D33" i="4"/>
  <c r="C33" i="4"/>
  <c r="F32" i="4"/>
  <c r="E32" i="4"/>
  <c r="D32" i="4"/>
  <c r="C32" i="4"/>
  <c r="F31" i="4"/>
  <c r="E31" i="4"/>
  <c r="D31" i="4"/>
  <c r="C31" i="4"/>
  <c r="F30" i="4"/>
  <c r="E30" i="4"/>
  <c r="D30" i="4"/>
  <c r="C30" i="4"/>
  <c r="F29" i="4"/>
  <c r="E29" i="4"/>
  <c r="D29" i="4"/>
  <c r="C29" i="4"/>
  <c r="F28" i="4"/>
  <c r="E28" i="4"/>
  <c r="D28" i="4"/>
  <c r="C28" i="4"/>
  <c r="F27" i="4"/>
  <c r="E27" i="4"/>
  <c r="D27" i="4"/>
  <c r="C27" i="4"/>
  <c r="F26" i="4"/>
  <c r="E26" i="4"/>
  <c r="D26" i="4"/>
  <c r="C26" i="4"/>
  <c r="F25" i="4"/>
  <c r="E25" i="4"/>
  <c r="D25" i="4"/>
  <c r="C25" i="4"/>
  <c r="F24" i="4"/>
  <c r="E24" i="4"/>
  <c r="D24" i="4"/>
  <c r="C24" i="4"/>
  <c r="F23" i="4"/>
  <c r="E23" i="4"/>
  <c r="D23" i="4"/>
  <c r="C23" i="4"/>
  <c r="F22" i="4"/>
  <c r="E22" i="4"/>
  <c r="D22" i="4"/>
  <c r="C22" i="4"/>
  <c r="F21" i="4"/>
  <c r="E21" i="4"/>
  <c r="D21" i="4"/>
  <c r="C21" i="4"/>
  <c r="F20" i="4"/>
  <c r="E20" i="4"/>
  <c r="D20" i="4"/>
  <c r="C20" i="4"/>
  <c r="F19" i="4"/>
  <c r="E19" i="4"/>
  <c r="D19" i="4"/>
  <c r="C19" i="4"/>
  <c r="F18" i="4"/>
  <c r="E18" i="4"/>
  <c r="D18" i="4"/>
  <c r="C18" i="4"/>
  <c r="F17" i="4"/>
  <c r="E17" i="4"/>
  <c r="D17" i="4"/>
  <c r="C17" i="4"/>
  <c r="F16" i="4"/>
  <c r="E16" i="4"/>
  <c r="D16" i="4"/>
  <c r="C16" i="4"/>
  <c r="T326" i="15" l="1"/>
  <c r="T324" i="15" s="1"/>
  <c r="T950" i="15"/>
  <c r="T948" i="15" s="1"/>
  <c r="T1015" i="15"/>
  <c r="T1013" i="15" s="1"/>
  <c r="Y1034" i="3"/>
  <c r="Y1032" i="3" s="1"/>
  <c r="T92" i="15"/>
  <c r="T90" i="15" s="1"/>
  <c r="T937" i="15"/>
  <c r="T935" i="15" s="1"/>
  <c r="T898" i="15"/>
  <c r="T896" i="15" s="1"/>
  <c r="X1221" i="3"/>
  <c r="X1219" i="3" s="1"/>
  <c r="T976" i="15"/>
  <c r="T974" i="15" s="1"/>
  <c r="BQ33" i="15"/>
  <c r="V638" i="15"/>
  <c r="V636" i="15" s="1"/>
  <c r="V1028" i="3"/>
  <c r="V1025" i="3"/>
  <c r="W1025" i="3" s="1"/>
  <c r="W1363" i="3"/>
  <c r="W1367" i="3" s="1"/>
  <c r="W1368" i="3" s="1"/>
  <c r="W1365" i="3"/>
  <c r="X889" i="3"/>
  <c r="X892" i="3"/>
  <c r="X1362" i="3"/>
  <c r="Y1361" i="3"/>
  <c r="X1022" i="3"/>
  <c r="X1023" i="3" s="1"/>
  <c r="X1027" i="3" s="1"/>
  <c r="Y1021" i="3"/>
  <c r="Z920" i="3"/>
  <c r="AA919" i="3"/>
  <c r="Y1310" i="3"/>
  <c r="X1311" i="3"/>
  <c r="W904" i="3"/>
  <c r="W908" i="3" s="1"/>
  <c r="W909" i="3" s="1"/>
  <c r="W906" i="3"/>
  <c r="Z937" i="3"/>
  <c r="AA936" i="3"/>
  <c r="Y923" i="3"/>
  <c r="Y926" i="3"/>
  <c r="W1314" i="3"/>
  <c r="W1317" i="3"/>
  <c r="V1351" i="3"/>
  <c r="V1348" i="3"/>
  <c r="Z885" i="3"/>
  <c r="Y886" i="3"/>
  <c r="W439" i="3"/>
  <c r="W437" i="3" s="1"/>
  <c r="Y902" i="3"/>
  <c r="X903" i="3"/>
  <c r="Y938" i="3"/>
  <c r="Y942" i="3" s="1"/>
  <c r="Y943" i="3" s="1"/>
  <c r="Y940" i="3"/>
  <c r="W1163" i="3"/>
  <c r="W1159" i="3"/>
  <c r="Z970" i="3"/>
  <c r="Y971" i="3"/>
  <c r="X972" i="3"/>
  <c r="X976" i="3" s="1"/>
  <c r="X977" i="3" s="1"/>
  <c r="X974" i="3"/>
  <c r="W549" i="3"/>
  <c r="W1346" i="3"/>
  <c r="W1350" i="3" s="1"/>
  <c r="Y1344" i="3"/>
  <c r="X1345" i="3"/>
  <c r="W600" i="3"/>
  <c r="X940" i="3"/>
  <c r="X1158" i="3"/>
  <c r="X1159" i="3" s="1"/>
  <c r="X1163" i="3" s="1"/>
  <c r="Y1157" i="3"/>
  <c r="T515" i="3"/>
  <c r="U517" i="3" s="1"/>
  <c r="T518" i="3"/>
  <c r="U92" i="3"/>
  <c r="U93" i="3" s="1"/>
  <c r="W99" i="3"/>
  <c r="W97" i="3" s="1"/>
  <c r="X48" i="3"/>
  <c r="X46" i="3" s="1"/>
  <c r="U625" i="15"/>
  <c r="U623" i="15" s="1"/>
  <c r="T118" i="15"/>
  <c r="T116" i="15" s="1"/>
  <c r="U92" i="15"/>
  <c r="U90" i="15" s="1"/>
  <c r="U79" i="15"/>
  <c r="U77" i="15" s="1"/>
  <c r="V300" i="15"/>
  <c r="V298" i="15" s="1"/>
  <c r="T365" i="15"/>
  <c r="T363" i="15" s="1"/>
  <c r="W1066" i="3"/>
  <c r="X1068" i="3"/>
  <c r="W422" i="3"/>
  <c r="W420" i="3" s="1"/>
  <c r="W65" i="3"/>
  <c r="W63" i="3" s="1"/>
  <c r="X998" i="3"/>
  <c r="Y1000" i="3"/>
  <c r="X62" i="3"/>
  <c r="Y62" i="3" s="1"/>
  <c r="W1049" i="3"/>
  <c r="X1051" i="3"/>
  <c r="W64" i="3"/>
  <c r="X692" i="3"/>
  <c r="Y694" i="3"/>
  <c r="U391" i="15"/>
  <c r="Y1083" i="3"/>
  <c r="Z1085" i="3"/>
  <c r="Y963" i="3"/>
  <c r="X965" i="3"/>
  <c r="X966" i="3"/>
  <c r="X964" i="3" s="1"/>
  <c r="U768" i="15"/>
  <c r="U766" i="15" s="1"/>
  <c r="T32" i="15"/>
  <c r="T33" i="15"/>
  <c r="S34" i="15"/>
  <c r="X1186" i="3"/>
  <c r="Y1184" i="3"/>
  <c r="X1187" i="3"/>
  <c r="X1185" i="3" s="1"/>
  <c r="X1170" i="3"/>
  <c r="X1168" i="3" s="1"/>
  <c r="X1169" i="3"/>
  <c r="Y1167" i="3"/>
  <c r="W756" i="3"/>
  <c r="W753" i="3"/>
  <c r="Y807" i="3"/>
  <c r="Y804" i="3"/>
  <c r="Y1334" i="3"/>
  <c r="Y1331" i="3"/>
  <c r="Y1076" i="3"/>
  <c r="X1357" i="3"/>
  <c r="X1355" i="3" s="1"/>
  <c r="Y1354" i="3"/>
  <c r="X1356" i="3"/>
  <c r="X915" i="3"/>
  <c r="X913" i="3"/>
  <c r="X914" i="3"/>
  <c r="Y912" i="3"/>
  <c r="X1339" i="3"/>
  <c r="X1340" i="3"/>
  <c r="X1338" i="3" s="1"/>
  <c r="Y1337" i="3"/>
  <c r="W165" i="3"/>
  <c r="X167" i="3"/>
  <c r="V895" i="15"/>
  <c r="U897" i="15"/>
  <c r="U976" i="15"/>
  <c r="U974" i="15" s="1"/>
  <c r="U975" i="15"/>
  <c r="V973" i="15"/>
  <c r="V934" i="15"/>
  <c r="U936" i="15"/>
  <c r="U1002" i="15"/>
  <c r="U1000" i="15" s="1"/>
  <c r="U1001" i="15"/>
  <c r="V999" i="15"/>
  <c r="U846" i="15"/>
  <c r="U844" i="15" s="1"/>
  <c r="U845" i="15"/>
  <c r="V843" i="15"/>
  <c r="U872" i="15"/>
  <c r="U870" i="15" s="1"/>
  <c r="U871" i="15"/>
  <c r="V869" i="15"/>
  <c r="V908" i="15"/>
  <c r="U911" i="15"/>
  <c r="U909" i="15" s="1"/>
  <c r="U910" i="15"/>
  <c r="V960" i="15"/>
  <c r="U963" i="15"/>
  <c r="U961" i="15" s="1"/>
  <c r="U962" i="15"/>
  <c r="W793" i="15"/>
  <c r="X791" i="15"/>
  <c r="U882" i="15"/>
  <c r="T885" i="15"/>
  <c r="T883" i="15" s="1"/>
  <c r="T884" i="15"/>
  <c r="V1028" i="15"/>
  <c r="V1026" i="15" s="1"/>
  <c r="V1027" i="15"/>
  <c r="W1025" i="15"/>
  <c r="V989" i="15"/>
  <c r="V987" i="15" s="1"/>
  <c r="V988" i="15"/>
  <c r="W986" i="15"/>
  <c r="T792" i="15"/>
  <c r="U794" i="15"/>
  <c r="V1038" i="15"/>
  <c r="U1041" i="15"/>
  <c r="U1039" i="15" s="1"/>
  <c r="U1040" i="15"/>
  <c r="U833" i="15"/>
  <c r="U831" i="15" s="1"/>
  <c r="U832" i="15"/>
  <c r="V830" i="15"/>
  <c r="V804" i="15"/>
  <c r="U807" i="15"/>
  <c r="U805" i="15" s="1"/>
  <c r="U806" i="15"/>
  <c r="U820" i="15"/>
  <c r="U818" i="15" s="1"/>
  <c r="V817" i="15"/>
  <c r="U819" i="15"/>
  <c r="U859" i="15"/>
  <c r="U857" i="15" s="1"/>
  <c r="U858" i="15"/>
  <c r="V856" i="15"/>
  <c r="V947" i="15"/>
  <c r="U950" i="15"/>
  <c r="U948" i="15" s="1"/>
  <c r="U949" i="15"/>
  <c r="U1015" i="15"/>
  <c r="U1013" i="15" s="1"/>
  <c r="U1014" i="15"/>
  <c r="V1012" i="15"/>
  <c r="V921" i="15"/>
  <c r="U924" i="15"/>
  <c r="U922" i="15" s="1"/>
  <c r="U923" i="15"/>
  <c r="T728" i="15"/>
  <c r="U726" i="15"/>
  <c r="T729" i="15"/>
  <c r="T727" i="15" s="1"/>
  <c r="U518" i="15"/>
  <c r="T520" i="15"/>
  <c r="T521" i="15"/>
  <c r="T519" i="15" s="1"/>
  <c r="V453" i="15"/>
  <c r="U455" i="15"/>
  <c r="U456" i="15"/>
  <c r="U454" i="15" s="1"/>
  <c r="U495" i="15"/>
  <c r="U493" i="15" s="1"/>
  <c r="U494" i="15"/>
  <c r="V492" i="15"/>
  <c r="W573" i="15"/>
  <c r="W571" i="15" s="1"/>
  <c r="W572" i="15"/>
  <c r="X570" i="15"/>
  <c r="U664" i="15"/>
  <c r="U662" i="15" s="1"/>
  <c r="U663" i="15"/>
  <c r="V661" i="15"/>
  <c r="W622" i="15"/>
  <c r="V624" i="15"/>
  <c r="V531" i="15"/>
  <c r="U534" i="15"/>
  <c r="U532" i="15" s="1"/>
  <c r="U533" i="15"/>
  <c r="W440" i="15"/>
  <c r="V443" i="15"/>
  <c r="V441" i="15" s="1"/>
  <c r="V442" i="15"/>
  <c r="V544" i="15"/>
  <c r="U547" i="15"/>
  <c r="U545" i="15" s="1"/>
  <c r="U546" i="15"/>
  <c r="V596" i="15"/>
  <c r="U599" i="15"/>
  <c r="U597" i="15" s="1"/>
  <c r="U598" i="15"/>
  <c r="W401" i="15"/>
  <c r="V404" i="15"/>
  <c r="V402" i="15" s="1"/>
  <c r="V403" i="15"/>
  <c r="Y609" i="15"/>
  <c r="X611" i="15"/>
  <c r="V687" i="15"/>
  <c r="U690" i="15"/>
  <c r="U688" i="15" s="1"/>
  <c r="U689" i="15"/>
  <c r="V700" i="15"/>
  <c r="U703" i="15"/>
  <c r="U701" i="15" s="1"/>
  <c r="U702" i="15"/>
  <c r="T610" i="15"/>
  <c r="U612" i="15"/>
  <c r="U651" i="15"/>
  <c r="U649" i="15" s="1"/>
  <c r="U650" i="15"/>
  <c r="V648" i="15"/>
  <c r="V713" i="15"/>
  <c r="U716" i="15"/>
  <c r="U714" i="15" s="1"/>
  <c r="U715" i="15"/>
  <c r="V739" i="15"/>
  <c r="U742" i="15"/>
  <c r="U740" i="15" s="1"/>
  <c r="U741" i="15"/>
  <c r="V427" i="15"/>
  <c r="U430" i="15"/>
  <c r="U428" i="15" s="1"/>
  <c r="U429" i="15"/>
  <c r="U505" i="15"/>
  <c r="T508" i="15"/>
  <c r="T506" i="15" s="1"/>
  <c r="T507" i="15"/>
  <c r="U469" i="15"/>
  <c r="U467" i="15" s="1"/>
  <c r="U468" i="15"/>
  <c r="V466" i="15"/>
  <c r="U560" i="15"/>
  <c r="U558" i="15" s="1"/>
  <c r="U559" i="15"/>
  <c r="V557" i="15"/>
  <c r="V414" i="15"/>
  <c r="U416" i="15"/>
  <c r="U417" i="15"/>
  <c r="U415" i="15" s="1"/>
  <c r="W583" i="15"/>
  <c r="V586" i="15"/>
  <c r="V584" i="15" s="1"/>
  <c r="V585" i="15"/>
  <c r="W637" i="15"/>
  <c r="X635" i="15"/>
  <c r="U677" i="15"/>
  <c r="U675" i="15" s="1"/>
  <c r="U676" i="15"/>
  <c r="V674" i="15"/>
  <c r="V755" i="15"/>
  <c r="V753" i="15" s="1"/>
  <c r="V754" i="15"/>
  <c r="W752" i="15"/>
  <c r="U482" i="15"/>
  <c r="U480" i="15" s="1"/>
  <c r="U481" i="15"/>
  <c r="V479" i="15"/>
  <c r="V767" i="15"/>
  <c r="W765" i="15"/>
  <c r="U781" i="15"/>
  <c r="U779" i="15" s="1"/>
  <c r="U780" i="15"/>
  <c r="V778" i="15"/>
  <c r="W1266" i="3"/>
  <c r="W1263" i="3"/>
  <c r="W1147" i="3"/>
  <c r="W1144" i="3"/>
  <c r="V1130" i="3"/>
  <c r="V1127" i="3"/>
  <c r="V1249" i="3"/>
  <c r="V1246" i="3"/>
  <c r="W1232" i="3"/>
  <c r="W1229" i="3"/>
  <c r="X1300" i="3"/>
  <c r="X1297" i="3"/>
  <c r="W1113" i="3"/>
  <c r="W1110" i="3"/>
  <c r="X1164" i="3"/>
  <c r="X1215" i="3"/>
  <c r="X1212" i="3"/>
  <c r="W1181" i="3"/>
  <c r="W1178" i="3"/>
  <c r="Y1096" i="3"/>
  <c r="Y1093" i="3"/>
  <c r="Y1062" i="3"/>
  <c r="Y1059" i="3"/>
  <c r="Y1220" i="3"/>
  <c r="Z1218" i="3"/>
  <c r="Z1091" i="3"/>
  <c r="Z1095" i="3" s="1"/>
  <c r="Z1303" i="3"/>
  <c r="Y1306" i="3"/>
  <c r="Y1304" i="3" s="1"/>
  <c r="Y1305" i="3"/>
  <c r="Z1209" i="3"/>
  <c r="AA1208" i="3"/>
  <c r="X1278" i="3"/>
  <c r="X1282" i="3" s="1"/>
  <c r="AA1031" i="3"/>
  <c r="Z1033" i="3"/>
  <c r="Z1225" i="3"/>
  <c r="Y1226" i="3"/>
  <c r="Z1099" i="3"/>
  <c r="Y1102" i="3"/>
  <c r="Y1100" i="3" s="1"/>
  <c r="Y1101" i="3"/>
  <c r="Y1260" i="3"/>
  <c r="Z1259" i="3"/>
  <c r="AB1048" i="3"/>
  <c r="AA1050" i="3"/>
  <c r="Y1039" i="3"/>
  <c r="Z1038" i="3"/>
  <c r="Z1320" i="3"/>
  <c r="Y1323" i="3"/>
  <c r="Y1321" i="3" s="1"/>
  <c r="Y1322" i="3"/>
  <c r="Y1175" i="3"/>
  <c r="Z1174" i="3"/>
  <c r="Y1107" i="3"/>
  <c r="Z1106" i="3"/>
  <c r="Z1150" i="3"/>
  <c r="Y1153" i="3"/>
  <c r="Y1151" i="3" s="1"/>
  <c r="Y1152" i="3"/>
  <c r="X1040" i="3"/>
  <c r="X1044" i="3" s="1"/>
  <c r="Y1252" i="3"/>
  <c r="X1255" i="3"/>
  <c r="X1253" i="3" s="1"/>
  <c r="X1254" i="3"/>
  <c r="W1280" i="3"/>
  <c r="Z1074" i="3"/>
  <c r="Z1078" i="3" s="1"/>
  <c r="AA1090" i="3"/>
  <c r="AB1089" i="3"/>
  <c r="Y1210" i="3"/>
  <c r="Y1214" i="3" s="1"/>
  <c r="Y1215" i="3" s="1"/>
  <c r="W1045" i="3"/>
  <c r="X1227" i="3"/>
  <c r="X1231" i="3" s="1"/>
  <c r="X1261" i="3"/>
  <c r="X1265" i="3" s="1"/>
  <c r="W1195" i="3"/>
  <c r="W1125" i="3"/>
  <c r="W1129" i="3" s="1"/>
  <c r="W1130" i="3" s="1"/>
  <c r="W1244" i="3"/>
  <c r="W1248" i="3"/>
  <c r="W1249" i="3" s="1"/>
  <c r="X1197" i="3"/>
  <c r="X1198" i="3" s="1"/>
  <c r="X1193" i="3"/>
  <c r="AA1073" i="3"/>
  <c r="AB1072" i="3"/>
  <c r="Z1329" i="3"/>
  <c r="Z1333" i="3"/>
  <c r="Z1334" i="3" s="1"/>
  <c r="Z1057" i="3"/>
  <c r="Z1061" i="3" s="1"/>
  <c r="Z1133" i="3"/>
  <c r="Y1136" i="3"/>
  <c r="Y1134" i="3" s="1"/>
  <c r="Y1135" i="3"/>
  <c r="Z1294" i="3"/>
  <c r="AA1293" i="3"/>
  <c r="Z1201" i="3"/>
  <c r="Y1204" i="3"/>
  <c r="Y1202" i="3" s="1"/>
  <c r="Y1203" i="3"/>
  <c r="X1142" i="3"/>
  <c r="X1146" i="3" s="1"/>
  <c r="Y1238" i="3"/>
  <c r="Y1236" i="3" s="1"/>
  <c r="Y1237" i="3"/>
  <c r="Z1235" i="3"/>
  <c r="Y1123" i="3"/>
  <c r="X1124" i="3"/>
  <c r="X1243" i="3"/>
  <c r="Y1242" i="3"/>
  <c r="Y1192" i="3"/>
  <c r="Z1191" i="3"/>
  <c r="Y1272" i="3"/>
  <c r="Y1270" i="3" s="1"/>
  <c r="Y1271" i="3"/>
  <c r="Z1269" i="3"/>
  <c r="X1176" i="3"/>
  <c r="X1180" i="3" s="1"/>
  <c r="X1181" i="3" s="1"/>
  <c r="X1108" i="3"/>
  <c r="X1112" i="3" s="1"/>
  <c r="X1113" i="3" s="1"/>
  <c r="AA1328" i="3"/>
  <c r="AB1327" i="3"/>
  <c r="AA1056" i="3"/>
  <c r="AB1055" i="3"/>
  <c r="Y1277" i="3"/>
  <c r="Z1276" i="3"/>
  <c r="Y1295" i="3"/>
  <c r="Y1299" i="3" s="1"/>
  <c r="AB1084" i="3"/>
  <c r="AC1082" i="3"/>
  <c r="Z1116" i="3"/>
  <c r="Y1119" i="3"/>
  <c r="Y1117" i="3" s="1"/>
  <c r="Y1118" i="3"/>
  <c r="Z1286" i="3"/>
  <c r="Y1289" i="3"/>
  <c r="Y1287" i="3" s="1"/>
  <c r="Y1288" i="3"/>
  <c r="AB1067" i="3"/>
  <c r="AC1065" i="3"/>
  <c r="Y1141" i="3"/>
  <c r="Z1140" i="3"/>
  <c r="W688" i="3"/>
  <c r="W685" i="3"/>
  <c r="W875" i="3"/>
  <c r="W872" i="3"/>
  <c r="W739" i="3"/>
  <c r="W736" i="3"/>
  <c r="W824" i="3"/>
  <c r="W821" i="3"/>
  <c r="W841" i="3"/>
  <c r="W838" i="3"/>
  <c r="W790" i="3"/>
  <c r="W787" i="3"/>
  <c r="V960" i="3"/>
  <c r="V957" i="3"/>
  <c r="W535" i="3"/>
  <c r="W532" i="3"/>
  <c r="X1028" i="3"/>
  <c r="X1025" i="3"/>
  <c r="W586" i="3"/>
  <c r="W583" i="3"/>
  <c r="W569" i="3"/>
  <c r="W566" i="3"/>
  <c r="V637" i="3"/>
  <c r="V634" i="3"/>
  <c r="W651" i="3"/>
  <c r="W955" i="3"/>
  <c r="W959" i="3" s="1"/>
  <c r="X702" i="3"/>
  <c r="Z545" i="3"/>
  <c r="Y546" i="3"/>
  <c r="X615" i="3"/>
  <c r="X619" i="3" s="1"/>
  <c r="X620" i="3" s="1"/>
  <c r="Y648" i="3"/>
  <c r="Z647" i="3"/>
  <c r="X598" i="3"/>
  <c r="X602" i="3" s="1"/>
  <c r="Y1005" i="3"/>
  <c r="Z1004" i="3"/>
  <c r="X755" i="3"/>
  <c r="X756" i="3" s="1"/>
  <c r="X751" i="3"/>
  <c r="Y524" i="3"/>
  <c r="Y522" i="3" s="1"/>
  <c r="Y523" i="3"/>
  <c r="Z521" i="3"/>
  <c r="Y575" i="3"/>
  <c r="Y573" i="3" s="1"/>
  <c r="Y574" i="3"/>
  <c r="Z572" i="3"/>
  <c r="W617" i="3"/>
  <c r="W668" i="3"/>
  <c r="Y898" i="3"/>
  <c r="Y896" i="3" s="1"/>
  <c r="Y897" i="3"/>
  <c r="Z895" i="3"/>
  <c r="Z851" i="3"/>
  <c r="Y852" i="3"/>
  <c r="Z783" i="3"/>
  <c r="Y784" i="3"/>
  <c r="AA674" i="3"/>
  <c r="Z677" i="3"/>
  <c r="Z675" i="3" s="1"/>
  <c r="Z676" i="3"/>
  <c r="AB657" i="3"/>
  <c r="AA660" i="3"/>
  <c r="AA658" i="3" s="1"/>
  <c r="AA659" i="3"/>
  <c r="Y745" i="3"/>
  <c r="Y743" i="3" s="1"/>
  <c r="Y744" i="3"/>
  <c r="Z742" i="3"/>
  <c r="Z562" i="3"/>
  <c r="Y563" i="3"/>
  <c r="Y929" i="3"/>
  <c r="X931" i="3"/>
  <c r="X932" i="3"/>
  <c r="X930" i="3" s="1"/>
  <c r="AB691" i="3"/>
  <c r="AA693" i="3"/>
  <c r="X954" i="3"/>
  <c r="Y953" i="3"/>
  <c r="X547" i="3"/>
  <c r="X551" i="3" s="1"/>
  <c r="X836" i="3"/>
  <c r="X840" i="3" s="1"/>
  <c r="X841" i="3" s="1"/>
  <c r="Z579" i="3"/>
  <c r="Y580" i="3"/>
  <c r="Y541" i="3"/>
  <c r="Y539" i="3" s="1"/>
  <c r="Y540" i="3"/>
  <c r="Z538" i="3"/>
  <c r="Z528" i="3"/>
  <c r="Y529" i="3"/>
  <c r="W632" i="3"/>
  <c r="W636" i="3" s="1"/>
  <c r="W773" i="3"/>
  <c r="X819" i="3"/>
  <c r="X823" i="3" s="1"/>
  <c r="Z844" i="3"/>
  <c r="Y847" i="3"/>
  <c r="Y845" i="3" s="1"/>
  <c r="Y846" i="3"/>
  <c r="Z793" i="3"/>
  <c r="Y796" i="3"/>
  <c r="Y794" i="3" s="1"/>
  <c r="Y795" i="3"/>
  <c r="AA987" i="3"/>
  <c r="Z988" i="3"/>
  <c r="Y558" i="3"/>
  <c r="Y556" i="3" s="1"/>
  <c r="Y557" i="3"/>
  <c r="Z555" i="3"/>
  <c r="X853" i="3"/>
  <c r="X857" i="3"/>
  <c r="X858" i="3" s="1"/>
  <c r="Y626" i="3"/>
  <c r="Y624" i="3" s="1"/>
  <c r="Y625" i="3"/>
  <c r="Z623" i="3"/>
  <c r="Z827" i="3"/>
  <c r="Y830" i="3"/>
  <c r="Y828" i="3" s="1"/>
  <c r="Y829" i="3"/>
  <c r="Z699" i="3"/>
  <c r="AA698" i="3"/>
  <c r="X785" i="3"/>
  <c r="X789" i="3"/>
  <c r="X790" i="3" s="1"/>
  <c r="X787" i="3"/>
  <c r="V719" i="3"/>
  <c r="Z766" i="3"/>
  <c r="Y767" i="3"/>
  <c r="Z776" i="3"/>
  <c r="Y779" i="3"/>
  <c r="Y777" i="3" s="1"/>
  <c r="Y778" i="3"/>
  <c r="Z759" i="3"/>
  <c r="Y761" i="3"/>
  <c r="Y762" i="3"/>
  <c r="Y760" i="3" s="1"/>
  <c r="X870" i="3"/>
  <c r="X874" i="3" s="1"/>
  <c r="X564" i="3"/>
  <c r="X568" i="3" s="1"/>
  <c r="X569" i="3" s="1"/>
  <c r="Y946" i="3"/>
  <c r="X949" i="3"/>
  <c r="X947" i="3" s="1"/>
  <c r="X948" i="3"/>
  <c r="Y1017" i="3"/>
  <c r="Y1015" i="3" s="1"/>
  <c r="Y1016" i="3"/>
  <c r="Z1014" i="3"/>
  <c r="W1011" i="3"/>
  <c r="X734" i="3"/>
  <c r="X738" i="3"/>
  <c r="X739" i="3" s="1"/>
  <c r="Z834" i="3"/>
  <c r="Y835" i="3"/>
  <c r="X581" i="3"/>
  <c r="X585" i="3" s="1"/>
  <c r="X530" i="3"/>
  <c r="X534" i="3" s="1"/>
  <c r="Y589" i="3"/>
  <c r="X592" i="3"/>
  <c r="X590" i="3" s="1"/>
  <c r="X591" i="3"/>
  <c r="X683" i="3"/>
  <c r="X687" i="3" s="1"/>
  <c r="X688" i="3" s="1"/>
  <c r="Z725" i="3"/>
  <c r="Y728" i="3"/>
  <c r="Y726" i="3" s="1"/>
  <c r="Y727" i="3"/>
  <c r="Z708" i="3"/>
  <c r="Y711" i="3"/>
  <c r="Y709" i="3" s="1"/>
  <c r="Y710" i="3"/>
  <c r="Y630" i="3"/>
  <c r="X631" i="3"/>
  <c r="Z980" i="3"/>
  <c r="Y983" i="3"/>
  <c r="Y981" i="3" s="1"/>
  <c r="Y982" i="3"/>
  <c r="Z817" i="3"/>
  <c r="Y818" i="3"/>
  <c r="Y989" i="3"/>
  <c r="Y993" i="3" s="1"/>
  <c r="Y609" i="3"/>
  <c r="Y607" i="3" s="1"/>
  <c r="Y608" i="3"/>
  <c r="Z606" i="3"/>
  <c r="Y861" i="3"/>
  <c r="X863" i="3"/>
  <c r="X864" i="3"/>
  <c r="X862" i="3" s="1"/>
  <c r="W717" i="3"/>
  <c r="W721" i="3" s="1"/>
  <c r="Y700" i="3"/>
  <c r="Y704" i="3" s="1"/>
  <c r="X666" i="3"/>
  <c r="X670" i="3" s="1"/>
  <c r="X671" i="3" s="1"/>
  <c r="Y813" i="3"/>
  <c r="Y811" i="3" s="1"/>
  <c r="Y812" i="3"/>
  <c r="Z810" i="3"/>
  <c r="Z802" i="3"/>
  <c r="Z806" i="3" s="1"/>
  <c r="Z807" i="3" s="1"/>
  <c r="X768" i="3"/>
  <c r="X772" i="3"/>
  <c r="X773" i="3" s="1"/>
  <c r="Z868" i="3"/>
  <c r="Y869" i="3"/>
  <c r="Y733" i="3"/>
  <c r="Z732" i="3"/>
  <c r="Z878" i="3"/>
  <c r="Y881" i="3"/>
  <c r="Y879" i="3" s="1"/>
  <c r="Y880" i="3"/>
  <c r="Z613" i="3"/>
  <c r="Y614" i="3"/>
  <c r="AB997" i="3"/>
  <c r="AA999" i="3"/>
  <c r="X649" i="3"/>
  <c r="X653" i="3" s="1"/>
  <c r="Z681" i="3"/>
  <c r="Y682" i="3"/>
  <c r="Y597" i="3"/>
  <c r="Z596" i="3"/>
  <c r="X1006" i="3"/>
  <c r="X1010" i="3" s="1"/>
  <c r="X1011" i="3" s="1"/>
  <c r="Z749" i="3"/>
  <c r="Y750" i="3"/>
  <c r="Z640" i="3"/>
  <c r="Y642" i="3"/>
  <c r="Y643" i="3"/>
  <c r="Y641" i="3" s="1"/>
  <c r="Y715" i="3"/>
  <c r="X716" i="3"/>
  <c r="X991" i="3"/>
  <c r="Z664" i="3"/>
  <c r="Y665" i="3"/>
  <c r="W855" i="3"/>
  <c r="AA801" i="3"/>
  <c r="AB800" i="3"/>
  <c r="U339" i="15"/>
  <c r="U337" i="15" s="1"/>
  <c r="T261" i="15"/>
  <c r="T259" i="15" s="1"/>
  <c r="V365" i="3"/>
  <c r="V362" i="3"/>
  <c r="V449" i="3"/>
  <c r="V450" i="3" s="1"/>
  <c r="W416" i="3"/>
  <c r="W413" i="3"/>
  <c r="U481" i="3"/>
  <c r="U90" i="3"/>
  <c r="V92" i="3" s="1"/>
  <c r="V216" i="3"/>
  <c r="W218" i="3"/>
  <c r="W115" i="3"/>
  <c r="W116" i="3"/>
  <c r="W114" i="3" s="1"/>
  <c r="X113" i="3"/>
  <c r="V233" i="3"/>
  <c r="W235" i="3"/>
  <c r="S395" i="15"/>
  <c r="BR397" i="15"/>
  <c r="S25" i="15"/>
  <c r="T27" i="15"/>
  <c r="T144" i="15"/>
  <c r="T142" i="15" s="1"/>
  <c r="U141" i="15"/>
  <c r="T143" i="15"/>
  <c r="T378" i="15"/>
  <c r="T376" i="15" s="1"/>
  <c r="U375" i="15"/>
  <c r="T377" i="15"/>
  <c r="T39" i="15"/>
  <c r="U37" i="15"/>
  <c r="T40" i="15"/>
  <c r="T38" i="15" s="1"/>
  <c r="U310" i="15"/>
  <c r="T313" i="15"/>
  <c r="T311" i="15" s="1"/>
  <c r="T312" i="15"/>
  <c r="V364" i="15"/>
  <c r="W362" i="15"/>
  <c r="V338" i="15"/>
  <c r="W336" i="15"/>
  <c r="U235" i="15"/>
  <c r="U233" i="15" s="1"/>
  <c r="U234" i="15"/>
  <c r="V232" i="15"/>
  <c r="X388" i="15"/>
  <c r="W390" i="15"/>
  <c r="U287" i="15"/>
  <c r="U285" i="15" s="1"/>
  <c r="V284" i="15"/>
  <c r="U286" i="15"/>
  <c r="X297" i="15"/>
  <c r="W299" i="15"/>
  <c r="U222" i="15"/>
  <c r="U220" i="15" s="1"/>
  <c r="U221" i="15"/>
  <c r="V219" i="15"/>
  <c r="U274" i="15"/>
  <c r="U272" i="15" s="1"/>
  <c r="U273" i="15"/>
  <c r="V271" i="15"/>
  <c r="V323" i="15"/>
  <c r="U326" i="15"/>
  <c r="U324" i="15" s="1"/>
  <c r="U325" i="15"/>
  <c r="W245" i="15"/>
  <c r="V248" i="15"/>
  <c r="V246" i="15" s="1"/>
  <c r="V247" i="15"/>
  <c r="V258" i="15"/>
  <c r="U260" i="15"/>
  <c r="U352" i="15"/>
  <c r="U350" i="15" s="1"/>
  <c r="U351" i="15"/>
  <c r="V349" i="15"/>
  <c r="V115" i="15"/>
  <c r="U117" i="15"/>
  <c r="V180" i="15"/>
  <c r="U183" i="15"/>
  <c r="U181" i="15" s="1"/>
  <c r="U182" i="15"/>
  <c r="V154" i="15"/>
  <c r="U157" i="15"/>
  <c r="U155" i="15" s="1"/>
  <c r="U156" i="15"/>
  <c r="T131" i="15"/>
  <c r="T129" i="15" s="1"/>
  <c r="U128" i="15"/>
  <c r="T130" i="15"/>
  <c r="T209" i="15"/>
  <c r="T207" i="15" s="1"/>
  <c r="T208" i="15"/>
  <c r="U206" i="15"/>
  <c r="U195" i="15"/>
  <c r="V193" i="15"/>
  <c r="U196" i="15"/>
  <c r="U194" i="15" s="1"/>
  <c r="V167" i="15"/>
  <c r="U170" i="15"/>
  <c r="U168" i="15" s="1"/>
  <c r="U169" i="15"/>
  <c r="V63" i="15"/>
  <c r="U65" i="15"/>
  <c r="U66" i="15"/>
  <c r="U64" i="15" s="1"/>
  <c r="W76" i="15"/>
  <c r="V78" i="15"/>
  <c r="T104" i="15"/>
  <c r="T105" i="15"/>
  <c r="T103" i="15" s="1"/>
  <c r="U102" i="15"/>
  <c r="V91" i="15"/>
  <c r="W89" i="15"/>
  <c r="T52" i="15"/>
  <c r="U50" i="15"/>
  <c r="T53" i="15"/>
  <c r="T51" i="15" s="1"/>
  <c r="W26" i="15"/>
  <c r="X24" i="15"/>
  <c r="T42" i="3"/>
  <c r="T39" i="3"/>
  <c r="U41" i="3" s="1"/>
  <c r="N19" i="15"/>
  <c r="O18" i="15" s="1"/>
  <c r="U433" i="3"/>
  <c r="U430" i="3"/>
  <c r="V127" i="3"/>
  <c r="V124" i="3"/>
  <c r="U297" i="3"/>
  <c r="U294" i="3"/>
  <c r="V292" i="3"/>
  <c r="V296" i="3" s="1"/>
  <c r="V297" i="3" s="1"/>
  <c r="W156" i="3"/>
  <c r="W160" i="3" s="1"/>
  <c r="W291" i="3"/>
  <c r="X290" i="3"/>
  <c r="V377" i="3"/>
  <c r="V381" i="3" s="1"/>
  <c r="V382" i="3" s="1"/>
  <c r="Y205" i="3"/>
  <c r="X206" i="3"/>
  <c r="Y154" i="3"/>
  <c r="X155" i="3"/>
  <c r="X156" i="3" s="1"/>
  <c r="X160" i="3" s="1"/>
  <c r="X161" i="3" s="1"/>
  <c r="W309" i="3"/>
  <c r="W313" i="3" s="1"/>
  <c r="W251" i="3"/>
  <c r="X249" i="3"/>
  <c r="W252" i="3"/>
  <c r="W250" i="3" s="1"/>
  <c r="W376" i="3"/>
  <c r="X375" i="3"/>
  <c r="W207" i="3"/>
  <c r="W211" i="3" s="1"/>
  <c r="X477" i="3"/>
  <c r="W478" i="3"/>
  <c r="Y307" i="3"/>
  <c r="X308" i="3"/>
  <c r="X86" i="3"/>
  <c r="W87" i="3"/>
  <c r="U379" i="3"/>
  <c r="V479" i="3"/>
  <c r="V483" i="3" s="1"/>
  <c r="V484" i="3" s="1"/>
  <c r="V467" i="3"/>
  <c r="V464" i="3"/>
  <c r="X507" i="3"/>
  <c r="X505" i="3" s="1"/>
  <c r="X506" i="3"/>
  <c r="Y504" i="3"/>
  <c r="Y453" i="3"/>
  <c r="X456" i="3"/>
  <c r="X454" i="3" s="1"/>
  <c r="X455" i="3"/>
  <c r="Y511" i="3"/>
  <c r="X512" i="3"/>
  <c r="Y470" i="3"/>
  <c r="X473" i="3"/>
  <c r="X471" i="3" s="1"/>
  <c r="X472" i="3"/>
  <c r="W462" i="3"/>
  <c r="W466" i="3" s="1"/>
  <c r="W467" i="3" s="1"/>
  <c r="V428" i="3"/>
  <c r="V432" i="3" s="1"/>
  <c r="Y436" i="3"/>
  <c r="X438" i="3"/>
  <c r="W513" i="3"/>
  <c r="X487" i="3"/>
  <c r="W490" i="3"/>
  <c r="W488" i="3" s="1"/>
  <c r="W489" i="3"/>
  <c r="W445" i="3"/>
  <c r="W449" i="3" s="1"/>
  <c r="X461" i="3"/>
  <c r="Y460" i="3"/>
  <c r="X444" i="3"/>
  <c r="Y443" i="3"/>
  <c r="V496" i="3"/>
  <c r="V500" i="3" s="1"/>
  <c r="V501" i="3" s="1"/>
  <c r="U498" i="3"/>
  <c r="W495" i="3"/>
  <c r="X494" i="3"/>
  <c r="Y419" i="3"/>
  <c r="X421" i="3"/>
  <c r="X426" i="3"/>
  <c r="W427" i="3"/>
  <c r="V348" i="3"/>
  <c r="V345" i="3"/>
  <c r="V246" i="3"/>
  <c r="V243" i="3"/>
  <c r="U331" i="3"/>
  <c r="U328" i="3"/>
  <c r="X324" i="3"/>
  <c r="W325" i="3"/>
  <c r="W241" i="3"/>
  <c r="W245" i="3" s="1"/>
  <c r="W246" i="3" s="1"/>
  <c r="W320" i="3"/>
  <c r="W318" i="3" s="1"/>
  <c r="W319" i="3"/>
  <c r="X317" i="3"/>
  <c r="X354" i="3"/>
  <c r="X352" i="3" s="1"/>
  <c r="Y351" i="3"/>
  <c r="X353" i="3"/>
  <c r="Y300" i="3"/>
  <c r="X303" i="3"/>
  <c r="X301" i="3" s="1"/>
  <c r="X302" i="3"/>
  <c r="W360" i="3"/>
  <c r="W364" i="3" s="1"/>
  <c r="W365" i="3" s="1"/>
  <c r="X368" i="3"/>
  <c r="W371" i="3"/>
  <c r="W369" i="3" s="1"/>
  <c r="W370" i="3"/>
  <c r="W224" i="3"/>
  <c r="W228" i="3" s="1"/>
  <c r="X275" i="3"/>
  <c r="X279" i="3" s="1"/>
  <c r="X280" i="3" s="1"/>
  <c r="V226" i="3"/>
  <c r="Y341" i="3"/>
  <c r="X342" i="3"/>
  <c r="Y239" i="3"/>
  <c r="X240" i="3"/>
  <c r="W394" i="3"/>
  <c r="W398" i="3"/>
  <c r="W399" i="3" s="1"/>
  <c r="Z215" i="3"/>
  <c r="Y217" i="3"/>
  <c r="Z232" i="3"/>
  <c r="Y234" i="3"/>
  <c r="V326" i="3"/>
  <c r="V330" i="3" s="1"/>
  <c r="V331" i="3" s="1"/>
  <c r="Z273" i="3"/>
  <c r="Y274" i="3"/>
  <c r="Y402" i="3"/>
  <c r="X405" i="3"/>
  <c r="X403" i="3" s="1"/>
  <c r="X404" i="3"/>
  <c r="Y266" i="3"/>
  <c r="X269" i="3"/>
  <c r="X267" i="3" s="1"/>
  <c r="X268" i="3"/>
  <c r="W343" i="3"/>
  <c r="W347" i="3" s="1"/>
  <c r="V260" i="3"/>
  <c r="X393" i="3"/>
  <c r="Y392" i="3"/>
  <c r="V396" i="3"/>
  <c r="X359" i="3"/>
  <c r="Y358" i="3"/>
  <c r="W277" i="3"/>
  <c r="Y222" i="3"/>
  <c r="X223" i="3"/>
  <c r="Z409" i="3"/>
  <c r="Y410" i="3"/>
  <c r="X385" i="3"/>
  <c r="W387" i="3"/>
  <c r="W388" i="3"/>
  <c r="W386" i="3" s="1"/>
  <c r="W258" i="3"/>
  <c r="W262" i="3" s="1"/>
  <c r="Y283" i="3"/>
  <c r="X286" i="3"/>
  <c r="X284" i="3" s="1"/>
  <c r="X285" i="3"/>
  <c r="X411" i="3"/>
  <c r="X415" i="3" s="1"/>
  <c r="Y256" i="3"/>
  <c r="X257" i="3"/>
  <c r="X334" i="3"/>
  <c r="W336" i="3"/>
  <c r="W337" i="3"/>
  <c r="W335" i="3" s="1"/>
  <c r="X184" i="3"/>
  <c r="X182" i="3" s="1"/>
  <c r="X183" i="3"/>
  <c r="Y181" i="3"/>
  <c r="Y189" i="3"/>
  <c r="Z188" i="3"/>
  <c r="Y198" i="3"/>
  <c r="X201" i="3"/>
  <c r="X199" i="3" s="1"/>
  <c r="X200" i="3"/>
  <c r="AA164" i="3"/>
  <c r="Z166" i="3"/>
  <c r="Y147" i="3"/>
  <c r="X150" i="3"/>
  <c r="X148" i="3" s="1"/>
  <c r="X149" i="3"/>
  <c r="W192" i="3"/>
  <c r="Z171" i="3"/>
  <c r="Y172" i="3"/>
  <c r="X190" i="3"/>
  <c r="X194" i="3" s="1"/>
  <c r="X173" i="3"/>
  <c r="X177" i="3" s="1"/>
  <c r="W175" i="3"/>
  <c r="W110" i="3"/>
  <c r="W107" i="3"/>
  <c r="V144" i="3"/>
  <c r="V141" i="3"/>
  <c r="X138" i="3"/>
  <c r="Y137" i="3"/>
  <c r="X130" i="3"/>
  <c r="W133" i="3"/>
  <c r="W131" i="3" s="1"/>
  <c r="W132" i="3"/>
  <c r="Y120" i="3"/>
  <c r="X121" i="3"/>
  <c r="W122" i="3"/>
  <c r="W126" i="3" s="1"/>
  <c r="X79" i="3"/>
  <c r="W82" i="3"/>
  <c r="W80" i="3" s="1"/>
  <c r="W81" i="3"/>
  <c r="X105" i="3"/>
  <c r="X109" i="3" s="1"/>
  <c r="Y96" i="3"/>
  <c r="X98" i="3"/>
  <c r="Y104" i="3"/>
  <c r="Z103" i="3"/>
  <c r="W139" i="3"/>
  <c r="W143" i="3" s="1"/>
  <c r="W70" i="3"/>
  <c r="X69" i="3"/>
  <c r="V71" i="3"/>
  <c r="V75" i="3" s="1"/>
  <c r="X64" i="3"/>
  <c r="U73" i="3"/>
  <c r="V59" i="3"/>
  <c r="BW59" i="3" s="1"/>
  <c r="V56" i="3"/>
  <c r="X53" i="3"/>
  <c r="X55" i="3" s="1"/>
  <c r="Y55" i="3" s="1"/>
  <c r="Z55" i="3" s="1"/>
  <c r="AA55" i="3" s="1"/>
  <c r="AB55" i="3" s="1"/>
  <c r="AC55" i="3" s="1"/>
  <c r="AD55" i="3" s="1"/>
  <c r="AE55" i="3" s="1"/>
  <c r="AF55" i="3" s="1"/>
  <c r="AG55" i="3" s="1"/>
  <c r="AH55" i="3" s="1"/>
  <c r="AI55" i="3" s="1"/>
  <c r="AJ55" i="3" s="1"/>
  <c r="AK55" i="3" s="1"/>
  <c r="AL55" i="3" s="1"/>
  <c r="AM55" i="3" s="1"/>
  <c r="AN55" i="3" s="1"/>
  <c r="AO55" i="3" s="1"/>
  <c r="AP55" i="3" s="1"/>
  <c r="AQ55" i="3" s="1"/>
  <c r="AR55" i="3" s="1"/>
  <c r="AS55" i="3" s="1"/>
  <c r="AT55" i="3" s="1"/>
  <c r="AU55" i="3" s="1"/>
  <c r="AV55" i="3" s="1"/>
  <c r="AW55" i="3" s="1"/>
  <c r="AX55" i="3" s="1"/>
  <c r="AY55" i="3" s="1"/>
  <c r="AZ55" i="3" s="1"/>
  <c r="BA55" i="3" s="1"/>
  <c r="BB55" i="3" s="1"/>
  <c r="BC55" i="3" s="1"/>
  <c r="BD55" i="3" s="1"/>
  <c r="BE55" i="3" s="1"/>
  <c r="BF55" i="3" s="1"/>
  <c r="BG55" i="3" s="1"/>
  <c r="BH55" i="3" s="1"/>
  <c r="BI55" i="3" s="1"/>
  <c r="BJ55" i="3" s="1"/>
  <c r="BK55" i="3" s="1"/>
  <c r="BL55" i="3" s="1"/>
  <c r="BM55" i="3" s="1"/>
  <c r="Y52" i="3"/>
  <c r="Z45" i="3"/>
  <c r="Y47" i="3"/>
  <c r="W54" i="3"/>
  <c r="W58" i="3" s="1"/>
  <c r="W37" i="3"/>
  <c r="Y35" i="3"/>
  <c r="X36" i="3"/>
  <c r="X38" i="3" s="1"/>
  <c r="W31" i="3"/>
  <c r="W29" i="3" s="1"/>
  <c r="W30" i="3"/>
  <c r="X28" i="3"/>
  <c r="G95" i="4"/>
  <c r="I95" i="4" s="1"/>
  <c r="G21" i="4"/>
  <c r="I21" i="4" s="1"/>
  <c r="G25" i="4"/>
  <c r="I25" i="4" s="1"/>
  <c r="G29" i="4"/>
  <c r="I29" i="4" s="1"/>
  <c r="G37" i="4"/>
  <c r="I37" i="4" s="1"/>
  <c r="G41" i="4"/>
  <c r="I41" i="4" s="1"/>
  <c r="G139" i="4"/>
  <c r="I139" i="4" s="1"/>
  <c r="G143" i="4"/>
  <c r="I143" i="4" s="1"/>
  <c r="G159" i="4"/>
  <c r="I159" i="4" s="1"/>
  <c r="G70" i="4"/>
  <c r="I70" i="4" s="1"/>
  <c r="G94" i="4"/>
  <c r="I94" i="4" s="1"/>
  <c r="G97" i="4"/>
  <c r="I97" i="4" s="1"/>
  <c r="G101" i="4"/>
  <c r="I101" i="4" s="1"/>
  <c r="G103" i="4"/>
  <c r="I103" i="4" s="1"/>
  <c r="G105" i="4"/>
  <c r="I105" i="4" s="1"/>
  <c r="G109" i="4"/>
  <c r="I109" i="4" s="1"/>
  <c r="G127" i="4"/>
  <c r="I127" i="4" s="1"/>
  <c r="G129" i="4"/>
  <c r="I129" i="4" s="1"/>
  <c r="G133" i="4"/>
  <c r="I133" i="4" s="1"/>
  <c r="G137" i="4"/>
  <c r="I137" i="4" s="1"/>
  <c r="G141" i="4"/>
  <c r="I141" i="4" s="1"/>
  <c r="G43" i="4"/>
  <c r="I43" i="4" s="1"/>
  <c r="G57" i="4"/>
  <c r="I57" i="4" s="1"/>
  <c r="G59" i="4"/>
  <c r="I59" i="4" s="1"/>
  <c r="G63" i="4"/>
  <c r="I63" i="4" s="1"/>
  <c r="G87" i="4"/>
  <c r="I87" i="4" s="1"/>
  <c r="G102" i="4"/>
  <c r="I102" i="4" s="1"/>
  <c r="G126" i="4"/>
  <c r="I126" i="4" s="1"/>
  <c r="G135" i="4"/>
  <c r="I135" i="4" s="1"/>
  <c r="G171" i="4"/>
  <c r="I171" i="4" s="1"/>
  <c r="G175" i="4"/>
  <c r="I175" i="4" s="1"/>
  <c r="G76" i="4"/>
  <c r="I76" i="4" s="1"/>
  <c r="G79" i="4"/>
  <c r="I79" i="4" s="1"/>
  <c r="G84" i="4"/>
  <c r="I84" i="4" s="1"/>
  <c r="G119" i="4"/>
  <c r="I119" i="4" s="1"/>
  <c r="G134" i="4"/>
  <c r="I134" i="4" s="1"/>
  <c r="G158" i="4"/>
  <c r="I158" i="4" s="1"/>
  <c r="G160" i="4"/>
  <c r="I160" i="4" s="1"/>
  <c r="G161" i="4"/>
  <c r="I161" i="4" s="1"/>
  <c r="G165" i="4"/>
  <c r="I165" i="4" s="1"/>
  <c r="G167" i="4"/>
  <c r="I167" i="4" s="1"/>
  <c r="G169" i="4"/>
  <c r="I169" i="4" s="1"/>
  <c r="G181" i="4"/>
  <c r="I181" i="4" s="1"/>
  <c r="G62" i="4"/>
  <c r="I62" i="4" s="1"/>
  <c r="G65" i="4"/>
  <c r="I65" i="4" s="1"/>
  <c r="G71" i="4"/>
  <c r="I71" i="4" s="1"/>
  <c r="G73" i="4"/>
  <c r="I73" i="4" s="1"/>
  <c r="G107" i="4"/>
  <c r="I107" i="4" s="1"/>
  <c r="G111" i="4"/>
  <c r="I111" i="4" s="1"/>
  <c r="G151" i="4"/>
  <c r="I151" i="4" s="1"/>
  <c r="G166" i="4"/>
  <c r="I166" i="4" s="1"/>
  <c r="G17" i="4"/>
  <c r="I17" i="4" s="1"/>
  <c r="G83" i="4"/>
  <c r="I83" i="4" s="1"/>
  <c r="G115" i="4"/>
  <c r="I115" i="4" s="1"/>
  <c r="G147" i="4"/>
  <c r="I147" i="4" s="1"/>
  <c r="G173" i="4"/>
  <c r="I173" i="4" s="1"/>
  <c r="G179" i="4"/>
  <c r="I179" i="4" s="1"/>
  <c r="G30" i="4"/>
  <c r="I30" i="4" s="1"/>
  <c r="G32" i="4"/>
  <c r="I32" i="4" s="1"/>
  <c r="G33" i="4"/>
  <c r="I33" i="4" s="1"/>
  <c r="G45" i="4"/>
  <c r="I45" i="4" s="1"/>
  <c r="G49" i="4"/>
  <c r="I49" i="4" s="1"/>
  <c r="G53" i="4"/>
  <c r="I53" i="4" s="1"/>
  <c r="G69" i="4"/>
  <c r="I69" i="4" s="1"/>
  <c r="G78" i="4"/>
  <c r="I78" i="4" s="1"/>
  <c r="G81" i="4"/>
  <c r="I81" i="4" s="1"/>
  <c r="G85" i="4"/>
  <c r="I85" i="4" s="1"/>
  <c r="G91" i="4"/>
  <c r="I91" i="4" s="1"/>
  <c r="G110" i="4"/>
  <c r="I110" i="4" s="1"/>
  <c r="G113" i="4"/>
  <c r="I113" i="4" s="1"/>
  <c r="G117" i="4"/>
  <c r="I117" i="4" s="1"/>
  <c r="G123" i="4"/>
  <c r="I123" i="4" s="1"/>
  <c r="G131" i="4"/>
  <c r="I131" i="4" s="1"/>
  <c r="E38" i="10"/>
  <c r="G142" i="4"/>
  <c r="I142" i="4" s="1"/>
  <c r="G145" i="4"/>
  <c r="I145" i="4" s="1"/>
  <c r="G149" i="4"/>
  <c r="I149" i="4" s="1"/>
  <c r="G155" i="4"/>
  <c r="I155" i="4" s="1"/>
  <c r="G174" i="4"/>
  <c r="I174" i="4" s="1"/>
  <c r="G177" i="4"/>
  <c r="I177" i="4" s="1"/>
  <c r="K16" i="3"/>
  <c r="M16" i="3" s="1"/>
  <c r="M5" i="3" s="1"/>
  <c r="G27" i="4"/>
  <c r="I27" i="4" s="1"/>
  <c r="G46" i="4"/>
  <c r="I46" i="4" s="1"/>
  <c r="G48" i="4"/>
  <c r="I48" i="4" s="1"/>
  <c r="G61" i="4"/>
  <c r="I61" i="4" s="1"/>
  <c r="G67" i="4"/>
  <c r="I67" i="4" s="1"/>
  <c r="G68" i="4"/>
  <c r="I68" i="4" s="1"/>
  <c r="G75" i="4"/>
  <c r="I75" i="4" s="1"/>
  <c r="G77" i="4"/>
  <c r="I77" i="4" s="1"/>
  <c r="G86" i="4"/>
  <c r="I86" i="4" s="1"/>
  <c r="G89" i="4"/>
  <c r="I89" i="4" s="1"/>
  <c r="G93" i="4"/>
  <c r="I93" i="4" s="1"/>
  <c r="G99" i="4"/>
  <c r="I99" i="4" s="1"/>
  <c r="G118" i="4"/>
  <c r="I118" i="4" s="1"/>
  <c r="G121" i="4"/>
  <c r="I121" i="4" s="1"/>
  <c r="G125" i="4"/>
  <c r="I125" i="4" s="1"/>
  <c r="G150" i="4"/>
  <c r="I150" i="4" s="1"/>
  <c r="G153" i="4"/>
  <c r="I153" i="4" s="1"/>
  <c r="G157" i="4"/>
  <c r="I157" i="4" s="1"/>
  <c r="G163" i="4"/>
  <c r="I163" i="4" s="1"/>
  <c r="G182" i="4"/>
  <c r="I182" i="4" s="1"/>
  <c r="G18" i="4"/>
  <c r="I18" i="4" s="1"/>
  <c r="G20" i="4"/>
  <c r="I20" i="4" s="1"/>
  <c r="G34" i="4"/>
  <c r="I34" i="4" s="1"/>
  <c r="G36" i="4"/>
  <c r="I36" i="4" s="1"/>
  <c r="G50" i="4"/>
  <c r="I50" i="4" s="1"/>
  <c r="G52" i="4"/>
  <c r="I52" i="4" s="1"/>
  <c r="G92" i="4"/>
  <c r="I92" i="4" s="1"/>
  <c r="G100" i="4"/>
  <c r="I100" i="4" s="1"/>
  <c r="G108" i="4"/>
  <c r="I108" i="4" s="1"/>
  <c r="G116" i="4"/>
  <c r="I116" i="4" s="1"/>
  <c r="G124" i="4"/>
  <c r="I124" i="4" s="1"/>
  <c r="G132" i="4"/>
  <c r="I132" i="4" s="1"/>
  <c r="G140" i="4"/>
  <c r="I140" i="4" s="1"/>
  <c r="G148" i="4"/>
  <c r="I148" i="4" s="1"/>
  <c r="G156" i="4"/>
  <c r="I156" i="4" s="1"/>
  <c r="G164" i="4"/>
  <c r="I164" i="4" s="1"/>
  <c r="G172" i="4"/>
  <c r="I172" i="4" s="1"/>
  <c r="G180" i="4"/>
  <c r="I180" i="4" s="1"/>
  <c r="G19" i="4"/>
  <c r="I19" i="4" s="1"/>
  <c r="G22" i="4"/>
  <c r="I22" i="4" s="1"/>
  <c r="G24" i="4"/>
  <c r="I24" i="4" s="1"/>
  <c r="G35" i="4"/>
  <c r="I35" i="4" s="1"/>
  <c r="G38" i="4"/>
  <c r="I38" i="4" s="1"/>
  <c r="G40" i="4"/>
  <c r="I40" i="4" s="1"/>
  <c r="G51" i="4"/>
  <c r="I51" i="4" s="1"/>
  <c r="G54" i="4"/>
  <c r="I54" i="4" s="1"/>
  <c r="G56" i="4"/>
  <c r="I56" i="4" s="1"/>
  <c r="G66" i="4"/>
  <c r="I66" i="4" s="1"/>
  <c r="G74" i="4"/>
  <c r="I74" i="4" s="1"/>
  <c r="G82" i="4"/>
  <c r="I82" i="4" s="1"/>
  <c r="G90" i="4"/>
  <c r="I90" i="4" s="1"/>
  <c r="G98" i="4"/>
  <c r="I98" i="4" s="1"/>
  <c r="G106" i="4"/>
  <c r="I106" i="4" s="1"/>
  <c r="G114" i="4"/>
  <c r="I114" i="4" s="1"/>
  <c r="G122" i="4"/>
  <c r="I122" i="4" s="1"/>
  <c r="G130" i="4"/>
  <c r="I130" i="4" s="1"/>
  <c r="G138" i="4"/>
  <c r="I138" i="4" s="1"/>
  <c r="G146" i="4"/>
  <c r="I146" i="4" s="1"/>
  <c r="G154" i="4"/>
  <c r="I154" i="4" s="1"/>
  <c r="G162" i="4"/>
  <c r="I162" i="4" s="1"/>
  <c r="G170" i="4"/>
  <c r="I170" i="4" s="1"/>
  <c r="G178" i="4"/>
  <c r="I178" i="4" s="1"/>
  <c r="G16" i="4"/>
  <c r="I16" i="4" s="1"/>
  <c r="G26" i="4"/>
  <c r="I26" i="4" s="1"/>
  <c r="G28" i="4"/>
  <c r="I28" i="4" s="1"/>
  <c r="G42" i="4"/>
  <c r="I42" i="4" s="1"/>
  <c r="G44" i="4"/>
  <c r="I44" i="4" s="1"/>
  <c r="G55" i="4"/>
  <c r="I55" i="4" s="1"/>
  <c r="G58" i="4"/>
  <c r="I58" i="4" s="1"/>
  <c r="G60" i="4"/>
  <c r="I60" i="4" s="1"/>
  <c r="G64" i="4"/>
  <c r="I64" i="4" s="1"/>
  <c r="G72" i="4"/>
  <c r="I72" i="4" s="1"/>
  <c r="G80" i="4"/>
  <c r="I80" i="4" s="1"/>
  <c r="G88" i="4"/>
  <c r="I88" i="4" s="1"/>
  <c r="G96" i="4"/>
  <c r="I96" i="4" s="1"/>
  <c r="G104" i="4"/>
  <c r="I104" i="4" s="1"/>
  <c r="G112" i="4"/>
  <c r="I112" i="4" s="1"/>
  <c r="G120" i="4"/>
  <c r="I120" i="4" s="1"/>
  <c r="G128" i="4"/>
  <c r="I128" i="4" s="1"/>
  <c r="G136" i="4"/>
  <c r="I136" i="4" s="1"/>
  <c r="G144" i="4"/>
  <c r="I144" i="4" s="1"/>
  <c r="G152" i="4"/>
  <c r="I152" i="4" s="1"/>
  <c r="G168" i="4"/>
  <c r="I168" i="4" s="1"/>
  <c r="G176" i="4"/>
  <c r="I176" i="4" s="1"/>
  <c r="G23" i="4"/>
  <c r="I23" i="4" s="1"/>
  <c r="G31" i="4"/>
  <c r="I31" i="4" s="1"/>
  <c r="G39" i="4"/>
  <c r="I39" i="4" s="1"/>
  <c r="G47" i="4"/>
  <c r="I47" i="4" s="1"/>
  <c r="Y1221" i="3" l="1"/>
  <c r="Y1219" i="3" s="1"/>
  <c r="X99" i="3"/>
  <c r="X97" i="3" s="1"/>
  <c r="U118" i="15"/>
  <c r="U116" i="15" s="1"/>
  <c r="U898" i="15"/>
  <c r="U896" i="15" s="1"/>
  <c r="Z1034" i="3"/>
  <c r="Z1032" i="3" s="1"/>
  <c r="U937" i="15"/>
  <c r="U935" i="15" s="1"/>
  <c r="U31" i="15"/>
  <c r="U33" i="15" s="1"/>
  <c r="X439" i="3"/>
  <c r="X437" i="3" s="1"/>
  <c r="W638" i="15"/>
  <c r="W636" i="15" s="1"/>
  <c r="Y48" i="3"/>
  <c r="Y46" i="3" s="1"/>
  <c r="BT33" i="15"/>
  <c r="V92" i="15"/>
  <c r="V90" i="15" s="1"/>
  <c r="V625" i="15"/>
  <c r="V623" i="15" s="1"/>
  <c r="W1351" i="3"/>
  <c r="W1348" i="3"/>
  <c r="Z1310" i="3"/>
  <c r="Y1311" i="3"/>
  <c r="Y972" i="3"/>
  <c r="Y976" i="3"/>
  <c r="Y977" i="3" s="1"/>
  <c r="Y974" i="3"/>
  <c r="Z921" i="3"/>
  <c r="Z925" i="3" s="1"/>
  <c r="Z926" i="3" s="1"/>
  <c r="W1164" i="3"/>
  <c r="W1161" i="3"/>
  <c r="Y1362" i="3"/>
  <c r="Z1361" i="3"/>
  <c r="X1312" i="3"/>
  <c r="X1316" i="3" s="1"/>
  <c r="X1317" i="3" s="1"/>
  <c r="X1314" i="3"/>
  <c r="X904" i="3"/>
  <c r="X908" i="3" s="1"/>
  <c r="X909" i="3" s="1"/>
  <c r="X906" i="3"/>
  <c r="X1346" i="3"/>
  <c r="X1350" i="3" s="1"/>
  <c r="Z971" i="3"/>
  <c r="AA970" i="3"/>
  <c r="Y887" i="3"/>
  <c r="Y891" i="3" s="1"/>
  <c r="Y892" i="3" s="1"/>
  <c r="Y889" i="3"/>
  <c r="AB936" i="3"/>
  <c r="AA937" i="3"/>
  <c r="Z1021" i="3"/>
  <c r="Y1022" i="3"/>
  <c r="X1363" i="3"/>
  <c r="X1367" i="3" s="1"/>
  <c r="Z1157" i="3"/>
  <c r="Y1158" i="3"/>
  <c r="V447" i="3"/>
  <c r="Y903" i="3"/>
  <c r="Z902" i="3"/>
  <c r="AB919" i="3"/>
  <c r="AA920" i="3"/>
  <c r="W124" i="3"/>
  <c r="V379" i="3"/>
  <c r="X1161" i="3"/>
  <c r="Z1344" i="3"/>
  <c r="Y1345" i="3"/>
  <c r="Y1346" i="3" s="1"/>
  <c r="Y1350" i="3" s="1"/>
  <c r="Y1351" i="3" s="1"/>
  <c r="Z886" i="3"/>
  <c r="AA885" i="3"/>
  <c r="Z938" i="3"/>
  <c r="Z942" i="3" s="1"/>
  <c r="Z943" i="3" s="1"/>
  <c r="Z940" i="3"/>
  <c r="U518" i="3"/>
  <c r="U515" i="3"/>
  <c r="V517" i="3" s="1"/>
  <c r="V93" i="3"/>
  <c r="V90" i="3"/>
  <c r="U365" i="15"/>
  <c r="U363" i="15" s="1"/>
  <c r="X422" i="3"/>
  <c r="X420" i="3" s="1"/>
  <c r="W300" i="15"/>
  <c r="W298" i="15" s="1"/>
  <c r="V79" i="15"/>
  <c r="V77" i="15" s="1"/>
  <c r="X1066" i="3"/>
  <c r="Y1068" i="3"/>
  <c r="X65" i="3"/>
  <c r="X63" i="3" s="1"/>
  <c r="Y998" i="3"/>
  <c r="Z1000" i="3"/>
  <c r="V768" i="15"/>
  <c r="V766" i="15" s="1"/>
  <c r="Y692" i="3"/>
  <c r="Z694" i="3"/>
  <c r="Y966" i="3"/>
  <c r="Y964" i="3" s="1"/>
  <c r="Y965" i="3"/>
  <c r="Z963" i="3"/>
  <c r="X1049" i="3"/>
  <c r="Y1051" i="3"/>
  <c r="U389" i="15"/>
  <c r="V391" i="15"/>
  <c r="V365" i="15"/>
  <c r="V363" i="15" s="1"/>
  <c r="Z1083" i="3"/>
  <c r="AA1085" i="3"/>
  <c r="T34" i="15"/>
  <c r="U34" i="15" s="1"/>
  <c r="BU42" i="3"/>
  <c r="U261" i="15"/>
  <c r="U259" i="15" s="1"/>
  <c r="Z1167" i="3"/>
  <c r="Y1169" i="3"/>
  <c r="Y1170" i="3"/>
  <c r="Y1168" i="3" s="1"/>
  <c r="Z1184" i="3"/>
  <c r="Y1186" i="3"/>
  <c r="Y1187" i="3"/>
  <c r="Y1185" i="3" s="1"/>
  <c r="X1147" i="3"/>
  <c r="X1144" i="3"/>
  <c r="Z1096" i="3"/>
  <c r="Z1093" i="3"/>
  <c r="X753" i="3"/>
  <c r="X1195" i="3"/>
  <c r="N20" i="15"/>
  <c r="N21" i="15" s="1"/>
  <c r="X770" i="3"/>
  <c r="Z804" i="3"/>
  <c r="W1127" i="3"/>
  <c r="I5" i="15"/>
  <c r="M5" i="15" s="1"/>
  <c r="K16" i="15"/>
  <c r="X165" i="3"/>
  <c r="Y167" i="3"/>
  <c r="Y914" i="3"/>
  <c r="Z912" i="3"/>
  <c r="Y915" i="3"/>
  <c r="Y913" i="3" s="1"/>
  <c r="Y1340" i="3"/>
  <c r="Y1338" i="3" s="1"/>
  <c r="Y1339" i="3"/>
  <c r="Z1337" i="3"/>
  <c r="Y1356" i="3"/>
  <c r="Y1357" i="3"/>
  <c r="Y1355" i="3" s="1"/>
  <c r="Z1354" i="3"/>
  <c r="V339" i="15"/>
  <c r="V337" i="15" s="1"/>
  <c r="W817" i="15"/>
  <c r="V820" i="15"/>
  <c r="V818" i="15" s="1"/>
  <c r="V819" i="15"/>
  <c r="W804" i="15"/>
  <c r="V807" i="15"/>
  <c r="V805" i="15" s="1"/>
  <c r="V806" i="15"/>
  <c r="X986" i="15"/>
  <c r="W989" i="15"/>
  <c r="W987" i="15" s="1"/>
  <c r="W988" i="15"/>
  <c r="W1028" i="15"/>
  <c r="W1026" i="15" s="1"/>
  <c r="W1027" i="15"/>
  <c r="X1025" i="15"/>
  <c r="Y791" i="15"/>
  <c r="X793" i="15"/>
  <c r="W869" i="15"/>
  <c r="V872" i="15"/>
  <c r="V870" i="15" s="1"/>
  <c r="V871" i="15"/>
  <c r="W843" i="15"/>
  <c r="V846" i="15"/>
  <c r="V844" i="15" s="1"/>
  <c r="V845" i="15"/>
  <c r="W999" i="15"/>
  <c r="V1002" i="15"/>
  <c r="V1000" i="15" s="1"/>
  <c r="V1001" i="15"/>
  <c r="V976" i="15"/>
  <c r="V974" i="15" s="1"/>
  <c r="V975" i="15"/>
  <c r="W973" i="15"/>
  <c r="V924" i="15"/>
  <c r="V922" i="15" s="1"/>
  <c r="V923" i="15"/>
  <c r="W921" i="15"/>
  <c r="V950" i="15"/>
  <c r="V948" i="15" s="1"/>
  <c r="V949" i="15"/>
  <c r="W947" i="15"/>
  <c r="W1038" i="15"/>
  <c r="V1041" i="15"/>
  <c r="V1039" i="15" s="1"/>
  <c r="V1040" i="15"/>
  <c r="V1015" i="15"/>
  <c r="V1013" i="15" s="1"/>
  <c r="V1014" i="15"/>
  <c r="W1012" i="15"/>
  <c r="V858" i="15"/>
  <c r="W856" i="15"/>
  <c r="V859" i="15"/>
  <c r="V857" i="15" s="1"/>
  <c r="V833" i="15"/>
  <c r="V831" i="15" s="1"/>
  <c r="V832" i="15"/>
  <c r="W830" i="15"/>
  <c r="U792" i="15"/>
  <c r="V794" i="15"/>
  <c r="U884" i="15"/>
  <c r="V882" i="15"/>
  <c r="U885" i="15"/>
  <c r="U883" i="15" s="1"/>
  <c r="V963" i="15"/>
  <c r="V961" i="15" s="1"/>
  <c r="V962" i="15"/>
  <c r="W960" i="15"/>
  <c r="V911" i="15"/>
  <c r="V909" i="15" s="1"/>
  <c r="V910" i="15"/>
  <c r="W908" i="15"/>
  <c r="V936" i="15"/>
  <c r="W934" i="15"/>
  <c r="V898" i="15"/>
  <c r="V896" i="15" s="1"/>
  <c r="V897" i="15"/>
  <c r="W895" i="15"/>
  <c r="U729" i="15"/>
  <c r="U727" i="15" s="1"/>
  <c r="V726" i="15"/>
  <c r="U728" i="15"/>
  <c r="U520" i="15"/>
  <c r="V518" i="15"/>
  <c r="U521" i="15"/>
  <c r="U519" i="15" s="1"/>
  <c r="V495" i="15"/>
  <c r="V493" i="15" s="1"/>
  <c r="V494" i="15"/>
  <c r="W492" i="15"/>
  <c r="W586" i="15"/>
  <c r="W584" i="15" s="1"/>
  <c r="W585" i="15"/>
  <c r="X583" i="15"/>
  <c r="W414" i="15"/>
  <c r="V417" i="15"/>
  <c r="V415" i="15" s="1"/>
  <c r="V416" i="15"/>
  <c r="U508" i="15"/>
  <c r="U506" i="15" s="1"/>
  <c r="U507" i="15"/>
  <c r="V505" i="15"/>
  <c r="W427" i="15"/>
  <c r="V430" i="15"/>
  <c r="V428" i="15" s="1"/>
  <c r="V429" i="15"/>
  <c r="W739" i="15"/>
  <c r="V742" i="15"/>
  <c r="V740" i="15" s="1"/>
  <c r="V741" i="15"/>
  <c r="W713" i="15"/>
  <c r="V716" i="15"/>
  <c r="V714" i="15" s="1"/>
  <c r="V715" i="15"/>
  <c r="W778" i="15"/>
  <c r="V781" i="15"/>
  <c r="V779" i="15" s="1"/>
  <c r="V780" i="15"/>
  <c r="X765" i="15"/>
  <c r="W767" i="15"/>
  <c r="V481" i="15"/>
  <c r="W479" i="15"/>
  <c r="V482" i="15"/>
  <c r="V480" i="15" s="1"/>
  <c r="X752" i="15"/>
  <c r="W755" i="15"/>
  <c r="W753" i="15" s="1"/>
  <c r="W754" i="15"/>
  <c r="W674" i="15"/>
  <c r="V677" i="15"/>
  <c r="V675" i="15" s="1"/>
  <c r="V676" i="15"/>
  <c r="Y635" i="15"/>
  <c r="X637" i="15"/>
  <c r="W557" i="15"/>
  <c r="V560" i="15"/>
  <c r="V558" i="15" s="1"/>
  <c r="V559" i="15"/>
  <c r="W466" i="15"/>
  <c r="V468" i="15"/>
  <c r="V469" i="15"/>
  <c r="V467" i="15" s="1"/>
  <c r="W648" i="15"/>
  <c r="V650" i="15"/>
  <c r="V651" i="15"/>
  <c r="V649" i="15" s="1"/>
  <c r="U610" i="15"/>
  <c r="V612" i="15"/>
  <c r="Z609" i="15"/>
  <c r="Y611" i="15"/>
  <c r="V664" i="15"/>
  <c r="V662" i="15" s="1"/>
  <c r="V663" i="15"/>
  <c r="W661" i="15"/>
  <c r="Y570" i="15"/>
  <c r="X572" i="15"/>
  <c r="X573" i="15"/>
  <c r="X571" i="15" s="1"/>
  <c r="W700" i="15"/>
  <c r="V703" i="15"/>
  <c r="V701" i="15" s="1"/>
  <c r="V702" i="15"/>
  <c r="W687" i="15"/>
  <c r="V690" i="15"/>
  <c r="V688" i="15" s="1"/>
  <c r="V689" i="15"/>
  <c r="W404" i="15"/>
  <c r="W402" i="15" s="1"/>
  <c r="W403" i="15"/>
  <c r="X401" i="15"/>
  <c r="W596" i="15"/>
  <c r="V599" i="15"/>
  <c r="V597" i="15" s="1"/>
  <c r="V598" i="15"/>
  <c r="V547" i="15"/>
  <c r="V545" i="15" s="1"/>
  <c r="V546" i="15"/>
  <c r="W544" i="15"/>
  <c r="W443" i="15"/>
  <c r="W441" i="15" s="1"/>
  <c r="W442" i="15"/>
  <c r="X440" i="15"/>
  <c r="V534" i="15"/>
  <c r="V532" i="15" s="1"/>
  <c r="V533" i="15"/>
  <c r="W531" i="15"/>
  <c r="W624" i="15"/>
  <c r="X622" i="15"/>
  <c r="W453" i="15"/>
  <c r="V456" i="15"/>
  <c r="V454" i="15" s="1"/>
  <c r="V455" i="15"/>
  <c r="Z1062" i="3"/>
  <c r="Z1059" i="3"/>
  <c r="X1266" i="3"/>
  <c r="X1263" i="3"/>
  <c r="Z1079" i="3"/>
  <c r="Z1076" i="3"/>
  <c r="X1283" i="3"/>
  <c r="X1280" i="3"/>
  <c r="Y1300" i="3"/>
  <c r="Y1297" i="3"/>
  <c r="X1232" i="3"/>
  <c r="X1229" i="3"/>
  <c r="X1045" i="3"/>
  <c r="X1042" i="3"/>
  <c r="AD1065" i="3"/>
  <c r="AC1067" i="3"/>
  <c r="AA1140" i="3"/>
  <c r="Z1141" i="3"/>
  <c r="AA1057" i="3"/>
  <c r="AA1061" i="3" s="1"/>
  <c r="AA1062" i="3" s="1"/>
  <c r="X1110" i="3"/>
  <c r="X1244" i="3"/>
  <c r="X1248" i="3" s="1"/>
  <c r="X1249" i="3" s="1"/>
  <c r="AB1293" i="3"/>
  <c r="AA1294" i="3"/>
  <c r="AC1072" i="3"/>
  <c r="AB1073" i="3"/>
  <c r="Y1212" i="3"/>
  <c r="AA1091" i="3"/>
  <c r="AA1095" i="3" s="1"/>
  <c r="AA1096" i="3" s="1"/>
  <c r="Y1255" i="3"/>
  <c r="Y1253" i="3" s="1"/>
  <c r="Y1254" i="3"/>
  <c r="Z1252" i="3"/>
  <c r="AA1174" i="3"/>
  <c r="Z1175" i="3"/>
  <c r="AA1259" i="3"/>
  <c r="Z1260" i="3"/>
  <c r="Y1142" i="3"/>
  <c r="Y1146" i="3" s="1"/>
  <c r="Y1147" i="3" s="1"/>
  <c r="Z1289" i="3"/>
  <c r="Z1287" i="3" s="1"/>
  <c r="Z1288" i="3"/>
  <c r="AA1286" i="3"/>
  <c r="Z1119" i="3"/>
  <c r="Z1117" i="3" s="1"/>
  <c r="Z1118" i="3"/>
  <c r="AA1116" i="3"/>
  <c r="AA1276" i="3"/>
  <c r="Z1277" i="3"/>
  <c r="AC1327" i="3"/>
  <c r="AB1328" i="3"/>
  <c r="Z1272" i="3"/>
  <c r="Z1270" i="3" s="1"/>
  <c r="Z1271" i="3"/>
  <c r="AA1269" i="3"/>
  <c r="AA1191" i="3"/>
  <c r="Z1192" i="3"/>
  <c r="X1129" i="3"/>
  <c r="X1130" i="3" s="1"/>
  <c r="X1125" i="3"/>
  <c r="Z1204" i="3"/>
  <c r="Z1202" i="3" s="1"/>
  <c r="Z1203" i="3"/>
  <c r="AA1201" i="3"/>
  <c r="Z1295" i="3"/>
  <c r="Z1299" i="3" s="1"/>
  <c r="Z1300" i="3" s="1"/>
  <c r="Z1136" i="3"/>
  <c r="Z1134" i="3" s="1"/>
  <c r="Z1135" i="3"/>
  <c r="AA1133" i="3"/>
  <c r="AA1074" i="3"/>
  <c r="AA1078" i="3" s="1"/>
  <c r="Y1176" i="3"/>
  <c r="Y1180" i="3" s="1"/>
  <c r="Y1181" i="3" s="1"/>
  <c r="AA1320" i="3"/>
  <c r="Z1323" i="3"/>
  <c r="Z1321" i="3" s="1"/>
  <c r="Z1322" i="3"/>
  <c r="Y1261" i="3"/>
  <c r="Y1265" i="3" s="1"/>
  <c r="Z1102" i="3"/>
  <c r="Z1100" i="3" s="1"/>
  <c r="Z1101" i="3"/>
  <c r="AA1099" i="3"/>
  <c r="AB1208" i="3"/>
  <c r="AA1209" i="3"/>
  <c r="AD1082" i="3"/>
  <c r="AC1084" i="3"/>
  <c r="Y1282" i="3"/>
  <c r="Y1283" i="3" s="1"/>
  <c r="Y1278" i="3"/>
  <c r="AA1329" i="3"/>
  <c r="AA1333" i="3" s="1"/>
  <c r="Y1193" i="3"/>
  <c r="Y1197" i="3" s="1"/>
  <c r="Y1124" i="3"/>
  <c r="Z1123" i="3"/>
  <c r="AA1106" i="3"/>
  <c r="Z1107" i="3"/>
  <c r="AA1038" i="3"/>
  <c r="Z1039" i="3"/>
  <c r="Y1227" i="3"/>
  <c r="Y1231" i="3" s="1"/>
  <c r="Z1210" i="3"/>
  <c r="Z1214" i="3" s="1"/>
  <c r="AA1303" i="3"/>
  <c r="Z1306" i="3"/>
  <c r="Z1304" i="3" s="1"/>
  <c r="Z1305" i="3"/>
  <c r="AA1218" i="3"/>
  <c r="Z1221" i="3"/>
  <c r="Z1219" i="3" s="1"/>
  <c r="Z1220" i="3"/>
  <c r="AC1055" i="3"/>
  <c r="AB1056" i="3"/>
  <c r="X1178" i="3"/>
  <c r="Z1242" i="3"/>
  <c r="Y1243" i="3"/>
  <c r="AA1235" i="3"/>
  <c r="Z1237" i="3"/>
  <c r="Z1238" i="3"/>
  <c r="Z1236" i="3" s="1"/>
  <c r="Z1331" i="3"/>
  <c r="W1246" i="3"/>
  <c r="AC1089" i="3"/>
  <c r="AB1090" i="3"/>
  <c r="Z1153" i="3"/>
  <c r="Z1151" i="3" s="1"/>
  <c r="Z1152" i="3"/>
  <c r="AA1150" i="3"/>
  <c r="Y1108" i="3"/>
  <c r="Y1112" i="3" s="1"/>
  <c r="Y1040" i="3"/>
  <c r="Y1044" i="3" s="1"/>
  <c r="AB1050" i="3"/>
  <c r="AC1048" i="3"/>
  <c r="AA1225" i="3"/>
  <c r="Z1226" i="3"/>
  <c r="AB1031" i="3"/>
  <c r="AA1034" i="3"/>
  <c r="AA1032" i="3" s="1"/>
  <c r="AA1033" i="3"/>
  <c r="X535" i="3"/>
  <c r="X532" i="3"/>
  <c r="Y705" i="3"/>
  <c r="Y702" i="3"/>
  <c r="X586" i="3"/>
  <c r="X583" i="3"/>
  <c r="X654" i="3"/>
  <c r="X651" i="3"/>
  <c r="W722" i="3"/>
  <c r="W719" i="3"/>
  <c r="X552" i="3"/>
  <c r="X549" i="3"/>
  <c r="X603" i="3"/>
  <c r="X600" i="3"/>
  <c r="W960" i="3"/>
  <c r="W957" i="3"/>
  <c r="Y994" i="3"/>
  <c r="Y991" i="3"/>
  <c r="X875" i="3"/>
  <c r="X872" i="3"/>
  <c r="X824" i="3"/>
  <c r="X821" i="3"/>
  <c r="W637" i="3"/>
  <c r="W634" i="3"/>
  <c r="Y666" i="3"/>
  <c r="Y670" i="3" s="1"/>
  <c r="Y671" i="3" s="1"/>
  <c r="AA749" i="3"/>
  <c r="Z750" i="3"/>
  <c r="AA596" i="3"/>
  <c r="Z597" i="3"/>
  <c r="AB999" i="3"/>
  <c r="AC997" i="3"/>
  <c r="Y615" i="3"/>
  <c r="Y619" i="3" s="1"/>
  <c r="Y870" i="3"/>
  <c r="Y874" i="3" s="1"/>
  <c r="Y875" i="3" s="1"/>
  <c r="X736" i="3"/>
  <c r="Z1017" i="3"/>
  <c r="Z1015" i="3" s="1"/>
  <c r="AA1014" i="3"/>
  <c r="Z1016" i="3"/>
  <c r="AB698" i="3"/>
  <c r="AA699" i="3"/>
  <c r="AA528" i="3"/>
  <c r="Z529" i="3"/>
  <c r="X838" i="3"/>
  <c r="AA562" i="3"/>
  <c r="Z563" i="3"/>
  <c r="AA895" i="3"/>
  <c r="Z898" i="3"/>
  <c r="Z896" i="3" s="1"/>
  <c r="Z897" i="3"/>
  <c r="Z648" i="3"/>
  <c r="AA647" i="3"/>
  <c r="Y547" i="3"/>
  <c r="Y551" i="3" s="1"/>
  <c r="Y751" i="3"/>
  <c r="Y755" i="3" s="1"/>
  <c r="AB801" i="3"/>
  <c r="AC800" i="3"/>
  <c r="AA664" i="3"/>
  <c r="Z665" i="3"/>
  <c r="X717" i="3"/>
  <c r="X721" i="3" s="1"/>
  <c r="X722" i="3" s="1"/>
  <c r="Y598" i="3"/>
  <c r="Y602" i="3" s="1"/>
  <c r="Y683" i="3"/>
  <c r="Y687" i="3" s="1"/>
  <c r="AA613" i="3"/>
  <c r="Z614" i="3"/>
  <c r="AA878" i="3"/>
  <c r="Z881" i="3"/>
  <c r="Z879" i="3" s="1"/>
  <c r="Z880" i="3"/>
  <c r="Z869" i="3"/>
  <c r="AA868" i="3"/>
  <c r="AA810" i="3"/>
  <c r="Z813" i="3"/>
  <c r="Z811" i="3" s="1"/>
  <c r="Z812" i="3"/>
  <c r="Z861" i="3"/>
  <c r="Y863" i="3"/>
  <c r="Y864" i="3"/>
  <c r="Y862" i="3" s="1"/>
  <c r="Y819" i="3"/>
  <c r="Y823" i="3" s="1"/>
  <c r="X685" i="3"/>
  <c r="Y836" i="3"/>
  <c r="Y840" i="3" s="1"/>
  <c r="X566" i="3"/>
  <c r="AA759" i="3"/>
  <c r="Z762" i="3"/>
  <c r="Z760" i="3" s="1"/>
  <c r="Z761" i="3"/>
  <c r="AA776" i="3"/>
  <c r="Z779" i="3"/>
  <c r="Z777" i="3" s="1"/>
  <c r="Z778" i="3"/>
  <c r="Y768" i="3"/>
  <c r="Y772" i="3" s="1"/>
  <c r="Z700" i="3"/>
  <c r="Z704" i="3" s="1"/>
  <c r="Z705" i="3" s="1"/>
  <c r="AA827" i="3"/>
  <c r="Z830" i="3"/>
  <c r="Z828" i="3" s="1"/>
  <c r="Z829" i="3"/>
  <c r="AA555" i="3"/>
  <c r="Z558" i="3"/>
  <c r="Z556" i="3" s="1"/>
  <c r="Z557" i="3"/>
  <c r="Z989" i="3"/>
  <c r="Z993" i="3" s="1"/>
  <c r="AA538" i="3"/>
  <c r="Z541" i="3"/>
  <c r="Z539" i="3" s="1"/>
  <c r="Z540" i="3"/>
  <c r="Y581" i="3"/>
  <c r="Y585" i="3" s="1"/>
  <c r="Y586" i="3" s="1"/>
  <c r="Z953" i="3"/>
  <c r="Y954" i="3"/>
  <c r="AA742" i="3"/>
  <c r="Z745" i="3"/>
  <c r="Z743" i="3" s="1"/>
  <c r="Z744" i="3"/>
  <c r="AB660" i="3"/>
  <c r="AB658" i="3" s="1"/>
  <c r="AB659" i="3"/>
  <c r="AC657" i="3"/>
  <c r="AB674" i="3"/>
  <c r="AA677" i="3"/>
  <c r="AA675" i="3" s="1"/>
  <c r="AA676" i="3"/>
  <c r="AA1004" i="3"/>
  <c r="Z1005" i="3"/>
  <c r="Y649" i="3"/>
  <c r="Y653" i="3" s="1"/>
  <c r="AA545" i="3"/>
  <c r="Z546" i="3"/>
  <c r="AA802" i="3"/>
  <c r="AA806" i="3" s="1"/>
  <c r="Y716" i="3"/>
  <c r="Z715" i="3"/>
  <c r="Z643" i="3"/>
  <c r="Z641" i="3" s="1"/>
  <c r="Z642" i="3"/>
  <c r="AA640" i="3"/>
  <c r="X1008" i="3"/>
  <c r="AA681" i="3"/>
  <c r="Z682" i="3"/>
  <c r="Z733" i="3"/>
  <c r="AA732" i="3"/>
  <c r="X668" i="3"/>
  <c r="AA606" i="3"/>
  <c r="Z609" i="3"/>
  <c r="Z607" i="3" s="1"/>
  <c r="Z608" i="3"/>
  <c r="AA817" i="3"/>
  <c r="Z818" i="3"/>
  <c r="Z983" i="3"/>
  <c r="Z981" i="3" s="1"/>
  <c r="Z982" i="3"/>
  <c r="AA980" i="3"/>
  <c r="X632" i="3"/>
  <c r="X636" i="3" s="1"/>
  <c r="Y592" i="3"/>
  <c r="Y590" i="3" s="1"/>
  <c r="Y591" i="3"/>
  <c r="Z589" i="3"/>
  <c r="AA834" i="3"/>
  <c r="Z835" i="3"/>
  <c r="AA766" i="3"/>
  <c r="Z767" i="3"/>
  <c r="Z625" i="3"/>
  <c r="AA623" i="3"/>
  <c r="Z626" i="3"/>
  <c r="Z624" i="3" s="1"/>
  <c r="X855" i="3"/>
  <c r="AA988" i="3"/>
  <c r="AB987" i="3"/>
  <c r="AA793" i="3"/>
  <c r="Z796" i="3"/>
  <c r="Z794" i="3" s="1"/>
  <c r="Z795" i="3"/>
  <c r="AA844" i="3"/>
  <c r="Z847" i="3"/>
  <c r="Z845" i="3" s="1"/>
  <c r="Z846" i="3"/>
  <c r="AA579" i="3"/>
  <c r="Z580" i="3"/>
  <c r="X955" i="3"/>
  <c r="X959" i="3" s="1"/>
  <c r="AB693" i="3"/>
  <c r="AC691" i="3"/>
  <c r="Y932" i="3"/>
  <c r="Y930" i="3" s="1"/>
  <c r="Y931" i="3"/>
  <c r="Z929" i="3"/>
  <c r="Y785" i="3"/>
  <c r="Y789" i="3" s="1"/>
  <c r="Y853" i="3"/>
  <c r="Y857" i="3" s="1"/>
  <c r="AA572" i="3"/>
  <c r="Z575" i="3"/>
  <c r="Z573" i="3" s="1"/>
  <c r="Z574" i="3"/>
  <c r="AA521" i="3"/>
  <c r="Z524" i="3"/>
  <c r="Z522" i="3" s="1"/>
  <c r="Z523" i="3"/>
  <c r="Y1006" i="3"/>
  <c r="Y1010" i="3" s="1"/>
  <c r="X617" i="3"/>
  <c r="Y734" i="3"/>
  <c r="Y738" i="3" s="1"/>
  <c r="Y631" i="3"/>
  <c r="Z630" i="3"/>
  <c r="Z711" i="3"/>
  <c r="Z709" i="3" s="1"/>
  <c r="Z710" i="3"/>
  <c r="AA708" i="3"/>
  <c r="Z728" i="3"/>
  <c r="Z726" i="3" s="1"/>
  <c r="Z727" i="3"/>
  <c r="AA725" i="3"/>
  <c r="Y949" i="3"/>
  <c r="Y947" i="3" s="1"/>
  <c r="Y948" i="3"/>
  <c r="Z946" i="3"/>
  <c r="Y530" i="3"/>
  <c r="Y534" i="3" s="1"/>
  <c r="Y535" i="3" s="1"/>
  <c r="Y564" i="3"/>
  <c r="Y568" i="3" s="1"/>
  <c r="AA783" i="3"/>
  <c r="Z784" i="3"/>
  <c r="AA851" i="3"/>
  <c r="Z852" i="3"/>
  <c r="V481" i="3"/>
  <c r="X110" i="3"/>
  <c r="X107" i="3"/>
  <c r="W161" i="3"/>
  <c r="W158" i="3"/>
  <c r="X158" i="3" s="1"/>
  <c r="W396" i="3"/>
  <c r="V33" i="15"/>
  <c r="BR33" i="15" s="1"/>
  <c r="W233" i="3"/>
  <c r="X235" i="3"/>
  <c r="W216" i="3"/>
  <c r="X218" i="3"/>
  <c r="Y113" i="3"/>
  <c r="X115" i="3"/>
  <c r="X116" i="3"/>
  <c r="X114" i="3" s="1"/>
  <c r="S397" i="15"/>
  <c r="S396" i="15"/>
  <c r="T25" i="15"/>
  <c r="U27" i="15"/>
  <c r="V141" i="15"/>
  <c r="U144" i="15"/>
  <c r="U142" i="15" s="1"/>
  <c r="U143" i="15"/>
  <c r="U39" i="15"/>
  <c r="U40" i="15"/>
  <c r="U38" i="15" s="1"/>
  <c r="V37" i="15"/>
  <c r="U378" i="15"/>
  <c r="U376" i="15" s="1"/>
  <c r="V375" i="15"/>
  <c r="U377" i="15"/>
  <c r="V352" i="15"/>
  <c r="V350" i="15" s="1"/>
  <c r="V351" i="15"/>
  <c r="W349" i="15"/>
  <c r="W271" i="15"/>
  <c r="V274" i="15"/>
  <c r="V272" i="15" s="1"/>
  <c r="V273" i="15"/>
  <c r="V221" i="15"/>
  <c r="W219" i="15"/>
  <c r="V222" i="15"/>
  <c r="V220" i="15" s="1"/>
  <c r="W232" i="15"/>
  <c r="V235" i="15"/>
  <c r="V233" i="15" s="1"/>
  <c r="V234" i="15"/>
  <c r="X336" i="15"/>
  <c r="W338" i="15"/>
  <c r="X362" i="15"/>
  <c r="W364" i="15"/>
  <c r="V287" i="15"/>
  <c r="V285" i="15" s="1"/>
  <c r="W284" i="15"/>
  <c r="V286" i="15"/>
  <c r="Y388" i="15"/>
  <c r="X390" i="15"/>
  <c r="V260" i="15"/>
  <c r="W258" i="15"/>
  <c r="W248" i="15"/>
  <c r="W246" i="15" s="1"/>
  <c r="W247" i="15"/>
  <c r="X245" i="15"/>
  <c r="V326" i="15"/>
  <c r="V324" i="15" s="1"/>
  <c r="V325" i="15"/>
  <c r="W323" i="15"/>
  <c r="X299" i="15"/>
  <c r="Y297" i="15"/>
  <c r="U313" i="15"/>
  <c r="U311" i="15" s="1"/>
  <c r="U312" i="15"/>
  <c r="V310" i="15"/>
  <c r="U209" i="15"/>
  <c r="U207" i="15" s="1"/>
  <c r="U208" i="15"/>
  <c r="V206" i="15"/>
  <c r="V196" i="15"/>
  <c r="V194" i="15" s="1"/>
  <c r="W193" i="15"/>
  <c r="V195" i="15"/>
  <c r="U131" i="15"/>
  <c r="U129" i="15" s="1"/>
  <c r="U130" i="15"/>
  <c r="V128" i="15"/>
  <c r="W115" i="15"/>
  <c r="V117" i="15"/>
  <c r="V118" i="15"/>
  <c r="V116" i="15" s="1"/>
  <c r="W167" i="15"/>
  <c r="V170" i="15"/>
  <c r="V168" i="15" s="1"/>
  <c r="V169" i="15"/>
  <c r="W154" i="15"/>
  <c r="V157" i="15"/>
  <c r="V155" i="15" s="1"/>
  <c r="V156" i="15"/>
  <c r="W180" i="15"/>
  <c r="V183" i="15"/>
  <c r="V181" i="15" s="1"/>
  <c r="V182" i="15"/>
  <c r="W91" i="15"/>
  <c r="X89" i="15"/>
  <c r="U105" i="15"/>
  <c r="U103" i="15" s="1"/>
  <c r="U104" i="15"/>
  <c r="V102" i="15"/>
  <c r="W78" i="15"/>
  <c r="X76" i="15"/>
  <c r="W63" i="15"/>
  <c r="V66" i="15"/>
  <c r="V64" i="15" s="1"/>
  <c r="V65" i="15"/>
  <c r="U53" i="15"/>
  <c r="U51" i="15" s="1"/>
  <c r="V50" i="15"/>
  <c r="U52" i="15"/>
  <c r="X26" i="15"/>
  <c r="Y24" i="15"/>
  <c r="U39" i="3"/>
  <c r="V41" i="3" s="1"/>
  <c r="U42" i="3"/>
  <c r="BV42" i="3" s="1"/>
  <c r="O19" i="15"/>
  <c r="O20" i="15"/>
  <c r="O16" i="3"/>
  <c r="C197" i="10" s="1"/>
  <c r="X195" i="3"/>
  <c r="X192" i="3"/>
  <c r="W263" i="3"/>
  <c r="W260" i="3"/>
  <c r="X416" i="3"/>
  <c r="X413" i="3"/>
  <c r="W314" i="3"/>
  <c r="W311" i="3"/>
  <c r="Y86" i="3"/>
  <c r="X87" i="3"/>
  <c r="X478" i="3"/>
  <c r="Y477" i="3"/>
  <c r="W377" i="3"/>
  <c r="W381" i="3" s="1"/>
  <c r="W382" i="3" s="1"/>
  <c r="Y155" i="3"/>
  <c r="Y156" i="3" s="1"/>
  <c r="Y160" i="3" s="1"/>
  <c r="Y161" i="3" s="1"/>
  <c r="Z154" i="3"/>
  <c r="X309" i="3"/>
  <c r="X313" i="3" s="1"/>
  <c r="Z307" i="3"/>
  <c r="Y308" i="3"/>
  <c r="X207" i="3"/>
  <c r="X211" i="3" s="1"/>
  <c r="Y290" i="3"/>
  <c r="X291" i="3"/>
  <c r="W212" i="3"/>
  <c r="W209" i="3"/>
  <c r="W88" i="3"/>
  <c r="W92" i="3" s="1"/>
  <c r="W93" i="3" s="1"/>
  <c r="W479" i="3"/>
  <c r="W483" i="3" s="1"/>
  <c r="W484" i="3" s="1"/>
  <c r="Y375" i="3"/>
  <c r="X376" i="3"/>
  <c r="X251" i="3"/>
  <c r="Y249" i="3"/>
  <c r="X252" i="3"/>
  <c r="X250" i="3" s="1"/>
  <c r="Y206" i="3"/>
  <c r="Y207" i="3" s="1"/>
  <c r="Y211" i="3" s="1"/>
  <c r="Y212" i="3" s="1"/>
  <c r="Z205" i="3"/>
  <c r="W292" i="3"/>
  <c r="W296" i="3" s="1"/>
  <c r="W297" i="3" s="1"/>
  <c r="V294" i="3"/>
  <c r="V433" i="3"/>
  <c r="V430" i="3"/>
  <c r="W450" i="3"/>
  <c r="W447" i="3"/>
  <c r="Z443" i="3"/>
  <c r="Y444" i="3"/>
  <c r="Z460" i="3"/>
  <c r="Y461" i="3"/>
  <c r="X513" i="3"/>
  <c r="X445" i="3"/>
  <c r="X449" i="3" s="1"/>
  <c r="X462" i="3"/>
  <c r="X466" i="3" s="1"/>
  <c r="X467" i="3" s="1"/>
  <c r="X490" i="3"/>
  <c r="X488" i="3" s="1"/>
  <c r="X489" i="3"/>
  <c r="Y487" i="3"/>
  <c r="Z511" i="3"/>
  <c r="Y512" i="3"/>
  <c r="Y456" i="3"/>
  <c r="Y454" i="3" s="1"/>
  <c r="Y455" i="3"/>
  <c r="Z453" i="3"/>
  <c r="W428" i="3"/>
  <c r="W432" i="3" s="1"/>
  <c r="W433" i="3" s="1"/>
  <c r="X495" i="3"/>
  <c r="Y494" i="3"/>
  <c r="V498" i="3"/>
  <c r="Y438" i="3"/>
  <c r="Z436" i="3"/>
  <c r="W464" i="3"/>
  <c r="Z504" i="3"/>
  <c r="Y507" i="3"/>
  <c r="Y505" i="3" s="1"/>
  <c r="Y506" i="3"/>
  <c r="Y426" i="3"/>
  <c r="X427" i="3"/>
  <c r="Z419" i="3"/>
  <c r="Y421" i="3"/>
  <c r="W496" i="3"/>
  <c r="W500" i="3" s="1"/>
  <c r="Y473" i="3"/>
  <c r="Y471" i="3" s="1"/>
  <c r="Y472" i="3"/>
  <c r="Z470" i="3"/>
  <c r="W348" i="3"/>
  <c r="W345" i="3"/>
  <c r="W229" i="3"/>
  <c r="W226" i="3"/>
  <c r="Y257" i="3"/>
  <c r="Z256" i="3"/>
  <c r="Y223" i="3"/>
  <c r="Z222" i="3"/>
  <c r="Z392" i="3"/>
  <c r="Y393" i="3"/>
  <c r="Y411" i="3"/>
  <c r="Y415" i="3" s="1"/>
  <c r="Z358" i="3"/>
  <c r="Y359" i="3"/>
  <c r="X394" i="3"/>
  <c r="X398" i="3" s="1"/>
  <c r="X343" i="3"/>
  <c r="X347" i="3" s="1"/>
  <c r="Y368" i="3"/>
  <c r="X371" i="3"/>
  <c r="X369" i="3" s="1"/>
  <c r="X370" i="3"/>
  <c r="X320" i="3"/>
  <c r="X318" i="3" s="1"/>
  <c r="X319" i="3"/>
  <c r="Y317" i="3"/>
  <c r="Y324" i="3"/>
  <c r="X325" i="3"/>
  <c r="Y286" i="3"/>
  <c r="Y284" i="3" s="1"/>
  <c r="Y285" i="3"/>
  <c r="Z283" i="3"/>
  <c r="AA273" i="3"/>
  <c r="Z274" i="3"/>
  <c r="X258" i="3"/>
  <c r="X262" i="3" s="1"/>
  <c r="X263" i="3" s="1"/>
  <c r="AA409" i="3"/>
  <c r="Z410" i="3"/>
  <c r="X360" i="3"/>
  <c r="X364" i="3" s="1"/>
  <c r="X362" i="3" s="1"/>
  <c r="Y269" i="3"/>
  <c r="Y267" i="3" s="1"/>
  <c r="Y268" i="3"/>
  <c r="Z266" i="3"/>
  <c r="Y405" i="3"/>
  <c r="Y403" i="3" s="1"/>
  <c r="Y404" i="3"/>
  <c r="Z402" i="3"/>
  <c r="V328" i="3"/>
  <c r="Y342" i="3"/>
  <c r="Z341" i="3"/>
  <c r="X277" i="3"/>
  <c r="W243" i="3"/>
  <c r="X337" i="3"/>
  <c r="X335" i="3" s="1"/>
  <c r="X336" i="3"/>
  <c r="Y334" i="3"/>
  <c r="X224" i="3"/>
  <c r="X228" i="3" s="1"/>
  <c r="Y275" i="3"/>
  <c r="Y279" i="3" s="1"/>
  <c r="Z234" i="3"/>
  <c r="AA232" i="3"/>
  <c r="Z217" i="3"/>
  <c r="AA215" i="3"/>
  <c r="X241" i="3"/>
  <c r="X245" i="3" s="1"/>
  <c r="W362" i="3"/>
  <c r="Y354" i="3"/>
  <c r="Y352" i="3" s="1"/>
  <c r="Z351" i="3"/>
  <c r="Y353" i="3"/>
  <c r="X388" i="3"/>
  <c r="X386" i="3" s="1"/>
  <c r="X387" i="3"/>
  <c r="Y385" i="3"/>
  <c r="Y240" i="3"/>
  <c r="Z239" i="3"/>
  <c r="Y303" i="3"/>
  <c r="Y301" i="3" s="1"/>
  <c r="Y302" i="3"/>
  <c r="Z300" i="3"/>
  <c r="W326" i="3"/>
  <c r="W330" i="3" s="1"/>
  <c r="W331" i="3" s="1"/>
  <c r="X178" i="3"/>
  <c r="X175" i="3"/>
  <c r="AA188" i="3"/>
  <c r="Z189" i="3"/>
  <c r="Z172" i="3"/>
  <c r="AA171" i="3"/>
  <c r="Y190" i="3"/>
  <c r="Y194" i="3"/>
  <c r="Y195" i="3" s="1"/>
  <c r="Y173" i="3"/>
  <c r="Y177" i="3" s="1"/>
  <c r="Y201" i="3"/>
  <c r="Y199" i="3" s="1"/>
  <c r="Y200" i="3"/>
  <c r="Z198" i="3"/>
  <c r="Y150" i="3"/>
  <c r="Y148" i="3" s="1"/>
  <c r="Y149" i="3"/>
  <c r="Z147" i="3"/>
  <c r="AA166" i="3"/>
  <c r="AB164" i="3"/>
  <c r="Y184" i="3"/>
  <c r="Y182" i="3" s="1"/>
  <c r="Z181" i="3"/>
  <c r="Y183" i="3"/>
  <c r="W144" i="3"/>
  <c r="W141" i="3"/>
  <c r="Y105" i="3"/>
  <c r="Y109" i="3" s="1"/>
  <c r="Z137" i="3"/>
  <c r="Y138" i="3"/>
  <c r="Z96" i="3"/>
  <c r="Y99" i="3"/>
  <c r="Y97" i="3" s="1"/>
  <c r="Y98" i="3"/>
  <c r="X122" i="3"/>
  <c r="X126" i="3" s="1"/>
  <c r="AA103" i="3"/>
  <c r="Z104" i="3"/>
  <c r="X139" i="3"/>
  <c r="X143" i="3" s="1"/>
  <c r="X144" i="3" s="1"/>
  <c r="W127" i="3"/>
  <c r="X82" i="3"/>
  <c r="X80" i="3" s="1"/>
  <c r="X81" i="3"/>
  <c r="Y79" i="3"/>
  <c r="Y121" i="3"/>
  <c r="Z120" i="3"/>
  <c r="Y130" i="3"/>
  <c r="X133" i="3"/>
  <c r="X131" i="3" s="1"/>
  <c r="X132" i="3"/>
  <c r="V76" i="3"/>
  <c r="V73" i="3"/>
  <c r="Y69" i="3"/>
  <c r="X70" i="3"/>
  <c r="W71" i="3"/>
  <c r="W75" i="3" s="1"/>
  <c r="Z62" i="3"/>
  <c r="Y64" i="3"/>
  <c r="W59" i="3"/>
  <c r="BX59" i="3" s="1"/>
  <c r="W56" i="3"/>
  <c r="Z47" i="3"/>
  <c r="Z48" i="3"/>
  <c r="Z46" i="3" s="1"/>
  <c r="AA45" i="3"/>
  <c r="X54" i="3"/>
  <c r="Y53" i="3"/>
  <c r="Z52" i="3"/>
  <c r="X31" i="3"/>
  <c r="X29" i="3" s="1"/>
  <c r="X30" i="3"/>
  <c r="Y28" i="3"/>
  <c r="X37" i="3"/>
  <c r="Y36" i="3"/>
  <c r="Y38" i="3" s="1"/>
  <c r="Z35" i="3"/>
  <c r="E42" i="10"/>
  <c r="F130" i="10"/>
  <c r="E130" i="10"/>
  <c r="E86" i="10"/>
  <c r="F2" i="10"/>
  <c r="Y439" i="3" l="1"/>
  <c r="Y437" i="3" s="1"/>
  <c r="X300" i="15"/>
  <c r="X298" i="15" s="1"/>
  <c r="V937" i="15"/>
  <c r="V935" i="15" s="1"/>
  <c r="E189" i="10"/>
  <c r="E35" i="10"/>
  <c r="E190" i="10"/>
  <c r="E21" i="10"/>
  <c r="U32" i="15"/>
  <c r="V31" i="15" s="1"/>
  <c r="V32" i="15" s="1"/>
  <c r="W92" i="15"/>
  <c r="W90" i="15" s="1"/>
  <c r="X638" i="15"/>
  <c r="X636" i="15" s="1"/>
  <c r="W625" i="15"/>
  <c r="W623" i="15" s="1"/>
  <c r="W79" i="15"/>
  <c r="W77" i="15" s="1"/>
  <c r="E70" i="10"/>
  <c r="E91" i="10"/>
  <c r="E72" i="10"/>
  <c r="E64" i="10"/>
  <c r="E68" i="10"/>
  <c r="E23" i="10"/>
  <c r="E29" i="10"/>
  <c r="C21" i="10"/>
  <c r="C24" i="10"/>
  <c r="C57" i="10"/>
  <c r="C28" i="10"/>
  <c r="C32" i="10"/>
  <c r="E58" i="10"/>
  <c r="E105" i="10"/>
  <c r="Y654" i="3"/>
  <c r="Y651" i="3"/>
  <c r="X1365" i="3"/>
  <c r="X1368" i="3"/>
  <c r="X1351" i="3"/>
  <c r="X1348" i="3"/>
  <c r="Y1348" i="3" s="1"/>
  <c r="AA1157" i="3"/>
  <c r="Z1158" i="3"/>
  <c r="Z972" i="3"/>
  <c r="Z976" i="3" s="1"/>
  <c r="Z977" i="3" s="1"/>
  <c r="Z974" i="3"/>
  <c r="Z887" i="3"/>
  <c r="Z891" i="3" s="1"/>
  <c r="AA902" i="3"/>
  <c r="Z903" i="3"/>
  <c r="AA1021" i="3"/>
  <c r="Z1022" i="3"/>
  <c r="Z1023" i="3" s="1"/>
  <c r="Z1027" i="3" s="1"/>
  <c r="AA1310" i="3"/>
  <c r="Z1311" i="3"/>
  <c r="AB970" i="3"/>
  <c r="AA971" i="3"/>
  <c r="Y904" i="3"/>
  <c r="Y908" i="3" s="1"/>
  <c r="Y909" i="3" s="1"/>
  <c r="AA938" i="3"/>
  <c r="AA942" i="3" s="1"/>
  <c r="AA943" i="3" s="1"/>
  <c r="AA940" i="3"/>
  <c r="Z923" i="3"/>
  <c r="AA923" i="3" s="1"/>
  <c r="Y1159" i="3"/>
  <c r="Y1163" i="3" s="1"/>
  <c r="Z1362" i="3"/>
  <c r="AA1361" i="3"/>
  <c r="AA921" i="3"/>
  <c r="AA925" i="3" s="1"/>
  <c r="AA926" i="3" s="1"/>
  <c r="Y1363" i="3"/>
  <c r="Y1367" i="3" s="1"/>
  <c r="Y1368" i="3" s="1"/>
  <c r="Y1365" i="3"/>
  <c r="AB885" i="3"/>
  <c r="AA886" i="3"/>
  <c r="AC919" i="3"/>
  <c r="AB920" i="3"/>
  <c r="Y1023" i="3"/>
  <c r="Y1027" i="3" s="1"/>
  <c r="Y1312" i="3"/>
  <c r="Y1316" i="3" s="1"/>
  <c r="Y1317" i="3" s="1"/>
  <c r="Y1314" i="3"/>
  <c r="Y158" i="3"/>
  <c r="Y422" i="3"/>
  <c r="Y420" i="3" s="1"/>
  <c r="AA1344" i="3"/>
  <c r="Z1345" i="3"/>
  <c r="Z1346" i="3" s="1"/>
  <c r="Z1350" i="3" s="1"/>
  <c r="Z1351" i="3" s="1"/>
  <c r="AB937" i="3"/>
  <c r="AC936" i="3"/>
  <c r="E56" i="10"/>
  <c r="E57" i="10"/>
  <c r="E194" i="10"/>
  <c r="E55" i="10"/>
  <c r="E196" i="10"/>
  <c r="E195" i="10"/>
  <c r="E34" i="10"/>
  <c r="E197" i="10"/>
  <c r="E32" i="10"/>
  <c r="E33" i="10"/>
  <c r="E28" i="10"/>
  <c r="E198" i="10"/>
  <c r="V515" i="3"/>
  <c r="W517" i="3" s="1"/>
  <c r="V518" i="3"/>
  <c r="Y65" i="3"/>
  <c r="Y63" i="3" s="1"/>
  <c r="C39" i="10"/>
  <c r="C29" i="10"/>
  <c r="W365" i="15"/>
  <c r="W363" i="15" s="1"/>
  <c r="W339" i="15"/>
  <c r="W337" i="15" s="1"/>
  <c r="W768" i="15"/>
  <c r="W766" i="15" s="1"/>
  <c r="Y1066" i="3"/>
  <c r="Z1068" i="3"/>
  <c r="Z998" i="3"/>
  <c r="AA1000" i="3"/>
  <c r="Y1049" i="3"/>
  <c r="Z1051" i="3"/>
  <c r="Z966" i="3"/>
  <c r="Z964" i="3" s="1"/>
  <c r="AA963" i="3"/>
  <c r="Z965" i="3"/>
  <c r="AA1083" i="3"/>
  <c r="AB1085" i="3"/>
  <c r="V261" i="15"/>
  <c r="V259" i="15" s="1"/>
  <c r="Z692" i="3"/>
  <c r="AA694" i="3"/>
  <c r="V389" i="15"/>
  <c r="W391" i="15"/>
  <c r="I7" i="15"/>
  <c r="X58" i="3"/>
  <c r="O5" i="3"/>
  <c r="C36" i="10"/>
  <c r="AA1167" i="3"/>
  <c r="Z1170" i="3"/>
  <c r="Z1168" i="3" s="1"/>
  <c r="Z1169" i="3"/>
  <c r="Z1187" i="3"/>
  <c r="Z1185" i="3" s="1"/>
  <c r="Z1186" i="3"/>
  <c r="AA1184" i="3"/>
  <c r="Y603" i="3"/>
  <c r="Y600" i="3"/>
  <c r="Z702" i="3"/>
  <c r="K5" i="15"/>
  <c r="E83" i="10"/>
  <c r="AA1337" i="3"/>
  <c r="Z1340" i="3"/>
  <c r="Z1338" i="3" s="1"/>
  <c r="Z1339" i="3"/>
  <c r="Z915" i="3"/>
  <c r="Z913" i="3" s="1"/>
  <c r="Z914" i="3"/>
  <c r="AA912" i="3"/>
  <c r="AA1354" i="3"/>
  <c r="Z1357" i="3"/>
  <c r="Z1355" i="3" s="1"/>
  <c r="Z1356" i="3"/>
  <c r="Y165" i="3"/>
  <c r="Z167" i="3"/>
  <c r="W832" i="15"/>
  <c r="X830" i="15"/>
  <c r="W833" i="15"/>
  <c r="W831" i="15" s="1"/>
  <c r="W1015" i="15"/>
  <c r="W1013" i="15" s="1"/>
  <c r="X1012" i="15"/>
  <c r="W1014" i="15"/>
  <c r="W950" i="15"/>
  <c r="W948" i="15" s="1"/>
  <c r="X947" i="15"/>
  <c r="W949" i="15"/>
  <c r="W924" i="15"/>
  <c r="W922" i="15" s="1"/>
  <c r="X921" i="15"/>
  <c r="W923" i="15"/>
  <c r="W976" i="15"/>
  <c r="W974" i="15" s="1"/>
  <c r="W975" i="15"/>
  <c r="X973" i="15"/>
  <c r="X856" i="15"/>
  <c r="W859" i="15"/>
  <c r="W857" i="15" s="1"/>
  <c r="W858" i="15"/>
  <c r="Y1025" i="15"/>
  <c r="X1028" i="15"/>
  <c r="X1026" i="15" s="1"/>
  <c r="X1027" i="15"/>
  <c r="W898" i="15"/>
  <c r="W896" i="15" s="1"/>
  <c r="X895" i="15"/>
  <c r="W897" i="15"/>
  <c r="W937" i="15"/>
  <c r="W935" i="15" s="1"/>
  <c r="X934" i="15"/>
  <c r="W936" i="15"/>
  <c r="W911" i="15"/>
  <c r="W909" i="15" s="1"/>
  <c r="X908" i="15"/>
  <c r="W910" i="15"/>
  <c r="W963" i="15"/>
  <c r="W961" i="15" s="1"/>
  <c r="X960" i="15"/>
  <c r="W962" i="15"/>
  <c r="V792" i="15"/>
  <c r="W794" i="15"/>
  <c r="V885" i="15"/>
  <c r="V883" i="15" s="1"/>
  <c r="V884" i="15"/>
  <c r="W882" i="15"/>
  <c r="W1041" i="15"/>
  <c r="W1039" i="15" s="1"/>
  <c r="W1040" i="15"/>
  <c r="X1038" i="15"/>
  <c r="X999" i="15"/>
  <c r="W1002" i="15"/>
  <c r="W1000" i="15" s="1"/>
  <c r="W1001" i="15"/>
  <c r="W846" i="15"/>
  <c r="W844" i="15" s="1"/>
  <c r="W845" i="15"/>
  <c r="X843" i="15"/>
  <c r="X869" i="15"/>
  <c r="W872" i="15"/>
  <c r="W870" i="15" s="1"/>
  <c r="W871" i="15"/>
  <c r="Z791" i="15"/>
  <c r="Y793" i="15"/>
  <c r="Y986" i="15"/>
  <c r="X989" i="15"/>
  <c r="X987" i="15" s="1"/>
  <c r="X988" i="15"/>
  <c r="W807" i="15"/>
  <c r="W805" i="15" s="1"/>
  <c r="W806" i="15"/>
  <c r="X804" i="15"/>
  <c r="W820" i="15"/>
  <c r="W818" i="15" s="1"/>
  <c r="W819" i="15"/>
  <c r="X817" i="15"/>
  <c r="V729" i="15"/>
  <c r="V727" i="15" s="1"/>
  <c r="W726" i="15"/>
  <c r="V728" i="15"/>
  <c r="V521" i="15"/>
  <c r="V519" i="15" s="1"/>
  <c r="W518" i="15"/>
  <c r="V520" i="15"/>
  <c r="W494" i="15"/>
  <c r="W495" i="15"/>
  <c r="W493" i="15" s="1"/>
  <c r="X492" i="15"/>
  <c r="W456" i="15"/>
  <c r="W454" i="15" s="1"/>
  <c r="W455" i="15"/>
  <c r="X453" i="15"/>
  <c r="W599" i="15"/>
  <c r="W597" i="15" s="1"/>
  <c r="W598" i="15"/>
  <c r="X596" i="15"/>
  <c r="X687" i="15"/>
  <c r="W690" i="15"/>
  <c r="W688" i="15" s="1"/>
  <c r="W689" i="15"/>
  <c r="X700" i="15"/>
  <c r="W703" i="15"/>
  <c r="W701" i="15" s="1"/>
  <c r="W702" i="15"/>
  <c r="Z570" i="15"/>
  <c r="Y573" i="15"/>
  <c r="Y571" i="15" s="1"/>
  <c r="Y572" i="15"/>
  <c r="AA609" i="15"/>
  <c r="Z611" i="15"/>
  <c r="X625" i="15"/>
  <c r="X623" i="15" s="1"/>
  <c r="Y622" i="15"/>
  <c r="X624" i="15"/>
  <c r="X531" i="15"/>
  <c r="W534" i="15"/>
  <c r="W532" i="15" s="1"/>
  <c r="W533" i="15"/>
  <c r="X442" i="15"/>
  <c r="X443" i="15"/>
  <c r="X441" i="15" s="1"/>
  <c r="Y440" i="15"/>
  <c r="W546" i="15"/>
  <c r="W547" i="15"/>
  <c r="W545" i="15" s="1"/>
  <c r="X544" i="15"/>
  <c r="X404" i="15"/>
  <c r="X402" i="15" s="1"/>
  <c r="X403" i="15"/>
  <c r="Y401" i="15"/>
  <c r="V610" i="15"/>
  <c r="W612" i="15"/>
  <c r="X479" i="15"/>
  <c r="W482" i="15"/>
  <c r="W480" i="15" s="1"/>
  <c r="W481" i="15"/>
  <c r="W505" i="15"/>
  <c r="V508" i="15"/>
  <c r="V506" i="15" s="1"/>
  <c r="V507" i="15"/>
  <c r="X586" i="15"/>
  <c r="X584" i="15" s="1"/>
  <c r="Y583" i="15"/>
  <c r="X585" i="15"/>
  <c r="X661" i="15"/>
  <c r="W664" i="15"/>
  <c r="W662" i="15" s="1"/>
  <c r="W663" i="15"/>
  <c r="W651" i="15"/>
  <c r="W649" i="15" s="1"/>
  <c r="W650" i="15"/>
  <c r="X648" i="15"/>
  <c r="X466" i="15"/>
  <c r="W469" i="15"/>
  <c r="W467" i="15" s="1"/>
  <c r="W468" i="15"/>
  <c r="W560" i="15"/>
  <c r="W558" i="15" s="1"/>
  <c r="W559" i="15"/>
  <c r="X557" i="15"/>
  <c r="Z635" i="15"/>
  <c r="Y637" i="15"/>
  <c r="X674" i="15"/>
  <c r="W677" i="15"/>
  <c r="W675" i="15" s="1"/>
  <c r="W676" i="15"/>
  <c r="Y752" i="15"/>
  <c r="X755" i="15"/>
  <c r="X753" i="15" s="1"/>
  <c r="X754" i="15"/>
  <c r="Y765" i="15"/>
  <c r="X767" i="15"/>
  <c r="X778" i="15"/>
  <c r="W781" i="15"/>
  <c r="W779" i="15" s="1"/>
  <c r="W780" i="15"/>
  <c r="X713" i="15"/>
  <c r="W716" i="15"/>
  <c r="W714" i="15" s="1"/>
  <c r="W715" i="15"/>
  <c r="X739" i="15"/>
  <c r="W742" i="15"/>
  <c r="W740" i="15" s="1"/>
  <c r="W741" i="15"/>
  <c r="W430" i="15"/>
  <c r="W428" i="15" s="1"/>
  <c r="W429" i="15"/>
  <c r="X427" i="15"/>
  <c r="W417" i="15"/>
  <c r="W415" i="15" s="1"/>
  <c r="W416" i="15"/>
  <c r="X414" i="15"/>
  <c r="Y1045" i="3"/>
  <c r="Y1042" i="3"/>
  <c r="Z1215" i="3"/>
  <c r="Z1212" i="3"/>
  <c r="AA1334" i="3"/>
  <c r="AA1331" i="3"/>
  <c r="Y1266" i="3"/>
  <c r="Y1263" i="3"/>
  <c r="AA1079" i="3"/>
  <c r="AA1076" i="3"/>
  <c r="Y1113" i="3"/>
  <c r="Y1110" i="3"/>
  <c r="Y1232" i="3"/>
  <c r="Y1229" i="3"/>
  <c r="Y1198" i="3"/>
  <c r="Y1195" i="3"/>
  <c r="AD1048" i="3"/>
  <c r="AC1050" i="3"/>
  <c r="AB1235" i="3"/>
  <c r="AA1237" i="3"/>
  <c r="AA1238" i="3"/>
  <c r="AA1236" i="3" s="1"/>
  <c r="AA1107" i="3"/>
  <c r="AB1106" i="3"/>
  <c r="AE1082" i="3"/>
  <c r="AD1084" i="3"/>
  <c r="Z1193" i="3"/>
  <c r="Z1197" i="3"/>
  <c r="Z1198" i="3" s="1"/>
  <c r="Z1278" i="3"/>
  <c r="Z1282" i="3" s="1"/>
  <c r="Z1283" i="3" s="1"/>
  <c r="AB1259" i="3"/>
  <c r="AA1260" i="3"/>
  <c r="AC1293" i="3"/>
  <c r="AB1294" i="3"/>
  <c r="AB1034" i="3"/>
  <c r="AB1032" i="3" s="1"/>
  <c r="AB1033" i="3"/>
  <c r="AC1031" i="3"/>
  <c r="AB1057" i="3"/>
  <c r="AB1061" i="3" s="1"/>
  <c r="AB1062" i="3" s="1"/>
  <c r="Z1040" i="3"/>
  <c r="Z1044" i="3" s="1"/>
  <c r="AA1210" i="3"/>
  <c r="AA1214" i="3" s="1"/>
  <c r="AB1320" i="3"/>
  <c r="AA1323" i="3"/>
  <c r="AA1321" i="3" s="1"/>
  <c r="AA1322" i="3"/>
  <c r="AB1201" i="3"/>
  <c r="AA1204" i="3"/>
  <c r="AA1202" i="3" s="1"/>
  <c r="AA1203" i="3"/>
  <c r="AA1192" i="3"/>
  <c r="AB1191" i="3"/>
  <c r="AB1276" i="3"/>
  <c r="AA1277" i="3"/>
  <c r="Z1176" i="3"/>
  <c r="Z1180" i="3" s="1"/>
  <c r="AB1074" i="3"/>
  <c r="AB1078" i="3" s="1"/>
  <c r="Z1142" i="3"/>
  <c r="Z1146" i="3" s="1"/>
  <c r="Z1147" i="3" s="1"/>
  <c r="Z1227" i="3"/>
  <c r="Z1231" i="3" s="1"/>
  <c r="Z1232" i="3" s="1"/>
  <c r="AA1153" i="3"/>
  <c r="AA1151" i="3" s="1"/>
  <c r="AB1150" i="3"/>
  <c r="AA1152" i="3"/>
  <c r="AB1091" i="3"/>
  <c r="AB1095" i="3" s="1"/>
  <c r="Y1244" i="3"/>
  <c r="Y1248" i="3" s="1"/>
  <c r="Y1249" i="3" s="1"/>
  <c r="AD1055" i="3"/>
  <c r="AC1056" i="3"/>
  <c r="AA1221" i="3"/>
  <c r="AA1219" i="3" s="1"/>
  <c r="AA1220" i="3"/>
  <c r="AB1218" i="3"/>
  <c r="AB1303" i="3"/>
  <c r="AA1306" i="3"/>
  <c r="AA1304" i="3" s="1"/>
  <c r="AA1305" i="3"/>
  <c r="AA1039" i="3"/>
  <c r="AB1038" i="3"/>
  <c r="AA1123" i="3"/>
  <c r="Z1124" i="3"/>
  <c r="AC1208" i="3"/>
  <c r="AB1209" i="3"/>
  <c r="AA1136" i="3"/>
  <c r="AA1134" i="3" s="1"/>
  <c r="AB1133" i="3"/>
  <c r="AA1135" i="3"/>
  <c r="X1127" i="3"/>
  <c r="AB1269" i="3"/>
  <c r="AA1272" i="3"/>
  <c r="AA1270" i="3" s="1"/>
  <c r="AA1271" i="3"/>
  <c r="AB1329" i="3"/>
  <c r="AB1333" i="3" s="1"/>
  <c r="AA1119" i="3"/>
  <c r="AA1117" i="3" s="1"/>
  <c r="AB1116" i="3"/>
  <c r="AA1118" i="3"/>
  <c r="AA1289" i="3"/>
  <c r="AA1287" i="3" s="1"/>
  <c r="AB1286" i="3"/>
  <c r="AA1288" i="3"/>
  <c r="AA1175" i="3"/>
  <c r="AB1174" i="3"/>
  <c r="Z1255" i="3"/>
  <c r="Z1253" i="3" s="1"/>
  <c r="Z1254" i="3"/>
  <c r="AA1252" i="3"/>
  <c r="AD1072" i="3"/>
  <c r="AC1073" i="3"/>
  <c r="AA1141" i="3"/>
  <c r="AB1140" i="3"/>
  <c r="AE1065" i="3"/>
  <c r="AD1067" i="3"/>
  <c r="AB1225" i="3"/>
  <c r="AA1226" i="3"/>
  <c r="AD1089" i="3"/>
  <c r="AC1090" i="3"/>
  <c r="Z1243" i="3"/>
  <c r="AA1242" i="3"/>
  <c r="Z1108" i="3"/>
  <c r="Z1112" i="3" s="1"/>
  <c r="Y1125" i="3"/>
  <c r="Y1129" i="3" s="1"/>
  <c r="Y1280" i="3"/>
  <c r="AA1102" i="3"/>
  <c r="AA1100" i="3" s="1"/>
  <c r="AB1099" i="3"/>
  <c r="AA1101" i="3"/>
  <c r="Y1178" i="3"/>
  <c r="Z1297" i="3"/>
  <c r="AD1327" i="3"/>
  <c r="AC1328" i="3"/>
  <c r="Y1144" i="3"/>
  <c r="Z1261" i="3"/>
  <c r="Z1265" i="3" s="1"/>
  <c r="AA1093" i="3"/>
  <c r="AA1295" i="3"/>
  <c r="AA1299" i="3" s="1"/>
  <c r="AA1300" i="3" s="1"/>
  <c r="X1246" i="3"/>
  <c r="AA1059" i="3"/>
  <c r="Y688" i="3"/>
  <c r="Y685" i="3"/>
  <c r="Y620" i="3"/>
  <c r="Y617" i="3"/>
  <c r="Z1028" i="3"/>
  <c r="Y790" i="3"/>
  <c r="Y787" i="3"/>
  <c r="X960" i="3"/>
  <c r="X957" i="3"/>
  <c r="Z994" i="3"/>
  <c r="Z991" i="3"/>
  <c r="Y773" i="3"/>
  <c r="Y770" i="3"/>
  <c r="Y824" i="3"/>
  <c r="Y821" i="3"/>
  <c r="Y1011" i="3"/>
  <c r="Y1008" i="3"/>
  <c r="Y569" i="3"/>
  <c r="Y566" i="3"/>
  <c r="Y739" i="3"/>
  <c r="Y736" i="3"/>
  <c r="X637" i="3"/>
  <c r="X634" i="3"/>
  <c r="Y756" i="3"/>
  <c r="Y753" i="3"/>
  <c r="Y841" i="3"/>
  <c r="Y838" i="3"/>
  <c r="Y552" i="3"/>
  <c r="Y549" i="3"/>
  <c r="AA807" i="3"/>
  <c r="AA804" i="3"/>
  <c r="Y858" i="3"/>
  <c r="AA589" i="3"/>
  <c r="Z592" i="3"/>
  <c r="Z590" i="3" s="1"/>
  <c r="Z591" i="3"/>
  <c r="AB793" i="3"/>
  <c r="AA796" i="3"/>
  <c r="AA794" i="3" s="1"/>
  <c r="AA795" i="3"/>
  <c r="Z547" i="3"/>
  <c r="Z551" i="3" s="1"/>
  <c r="Z552" i="3" s="1"/>
  <c r="AB878" i="3"/>
  <c r="AA881" i="3"/>
  <c r="AA879" i="3" s="1"/>
  <c r="AA880" i="3"/>
  <c r="Z789" i="3"/>
  <c r="Z790" i="3" s="1"/>
  <c r="Z785" i="3"/>
  <c r="Z949" i="3"/>
  <c r="Z947" i="3" s="1"/>
  <c r="Z948" i="3"/>
  <c r="AA946" i="3"/>
  <c r="AA727" i="3"/>
  <c r="AA728" i="3"/>
  <c r="AA726" i="3" s="1"/>
  <c r="AB725" i="3"/>
  <c r="AA710" i="3"/>
  <c r="AA711" i="3"/>
  <c r="AA709" i="3" s="1"/>
  <c r="AB708" i="3"/>
  <c r="AA630" i="3"/>
  <c r="Z631" i="3"/>
  <c r="AC987" i="3"/>
  <c r="AB988" i="3"/>
  <c r="AB623" i="3"/>
  <c r="AA626" i="3"/>
  <c r="AA624" i="3" s="1"/>
  <c r="AA625" i="3"/>
  <c r="Z836" i="3"/>
  <c r="Z840" i="3" s="1"/>
  <c r="AB732" i="3"/>
  <c r="AA733" i="3"/>
  <c r="AA642" i="3"/>
  <c r="AA643" i="3"/>
  <c r="AA641" i="3" s="1"/>
  <c r="AB640" i="3"/>
  <c r="Z716" i="3"/>
  <c r="AA715" i="3"/>
  <c r="AB545" i="3"/>
  <c r="AA546" i="3"/>
  <c r="Z1006" i="3"/>
  <c r="Z1010" i="3" s="1"/>
  <c r="Z1011" i="3" s="1"/>
  <c r="AB555" i="3"/>
  <c r="AA558" i="3"/>
  <c r="AA556" i="3" s="1"/>
  <c r="AA557" i="3"/>
  <c r="AB827" i="3"/>
  <c r="AA830" i="3"/>
  <c r="AA828" i="3" s="1"/>
  <c r="AA829" i="3"/>
  <c r="Z615" i="3"/>
  <c r="Z619" i="3" s="1"/>
  <c r="AA665" i="3"/>
  <c r="AB664" i="3"/>
  <c r="AB562" i="3"/>
  <c r="AA563" i="3"/>
  <c r="AB1014" i="3"/>
  <c r="AA1016" i="3"/>
  <c r="AA1017" i="3"/>
  <c r="AA1015" i="3" s="1"/>
  <c r="Z751" i="3"/>
  <c r="Z755" i="3" s="1"/>
  <c r="Z853" i="3"/>
  <c r="Z857" i="3" s="1"/>
  <c r="Z931" i="3"/>
  <c r="Z932" i="3"/>
  <c r="Z930" i="3" s="1"/>
  <c r="AA929" i="3"/>
  <c r="AA852" i="3"/>
  <c r="AB851" i="3"/>
  <c r="AB521" i="3"/>
  <c r="AA524" i="3"/>
  <c r="AA522" i="3" s="1"/>
  <c r="AA523" i="3"/>
  <c r="AB844" i="3"/>
  <c r="AA847" i="3"/>
  <c r="AA845" i="3" s="1"/>
  <c r="AA846" i="3"/>
  <c r="Z874" i="3"/>
  <c r="Z875" i="3" s="1"/>
  <c r="Z870" i="3"/>
  <c r="AA784" i="3"/>
  <c r="AB783" i="3"/>
  <c r="Y532" i="3"/>
  <c r="Y632" i="3"/>
  <c r="Y636" i="3" s="1"/>
  <c r="Y855" i="3"/>
  <c r="Z581" i="3"/>
  <c r="Z585" i="3" s="1"/>
  <c r="AA989" i="3"/>
  <c r="AA993" i="3" s="1"/>
  <c r="Z768" i="3"/>
  <c r="Z772" i="3" s="1"/>
  <c r="Z773" i="3" s="1"/>
  <c r="AA835" i="3"/>
  <c r="AB834" i="3"/>
  <c r="AA983" i="3"/>
  <c r="AA981" i="3" s="1"/>
  <c r="AB980" i="3"/>
  <c r="AA982" i="3"/>
  <c r="Z819" i="3"/>
  <c r="Z823" i="3" s="1"/>
  <c r="Z734" i="3"/>
  <c r="Z738" i="3" s="1"/>
  <c r="Z739" i="3" s="1"/>
  <c r="Z683" i="3"/>
  <c r="Z687" i="3" s="1"/>
  <c r="Y717" i="3"/>
  <c r="Y721" i="3" s="1"/>
  <c r="AA1005" i="3"/>
  <c r="AB1004" i="3"/>
  <c r="AB677" i="3"/>
  <c r="AB675" i="3" s="1"/>
  <c r="AB676" i="3"/>
  <c r="AC674" i="3"/>
  <c r="AB742" i="3"/>
  <c r="AA745" i="3"/>
  <c r="AA743" i="3" s="1"/>
  <c r="AA744" i="3"/>
  <c r="Y583" i="3"/>
  <c r="AB776" i="3"/>
  <c r="AA779" i="3"/>
  <c r="AA777" i="3" s="1"/>
  <c r="AA778" i="3"/>
  <c r="AB759" i="3"/>
  <c r="AA762" i="3"/>
  <c r="AA760" i="3" s="1"/>
  <c r="AA761" i="3"/>
  <c r="AA861" i="3"/>
  <c r="Z864" i="3"/>
  <c r="Z862" i="3" s="1"/>
  <c r="Z863" i="3"/>
  <c r="AB810" i="3"/>
  <c r="AA813" i="3"/>
  <c r="AA811" i="3" s="1"/>
  <c r="AA812" i="3"/>
  <c r="AB613" i="3"/>
  <c r="AA614" i="3"/>
  <c r="X719" i="3"/>
  <c r="AD800" i="3"/>
  <c r="AC801" i="3"/>
  <c r="AB647" i="3"/>
  <c r="AA648" i="3"/>
  <c r="Y872" i="3"/>
  <c r="AA750" i="3"/>
  <c r="AB749" i="3"/>
  <c r="Y668" i="3"/>
  <c r="AD691" i="3"/>
  <c r="AC693" i="3"/>
  <c r="AB579" i="3"/>
  <c r="AA580" i="3"/>
  <c r="AA767" i="3"/>
  <c r="AB766" i="3"/>
  <c r="AA818" i="3"/>
  <c r="AB817" i="3"/>
  <c r="AB606" i="3"/>
  <c r="AA609" i="3"/>
  <c r="AA607" i="3" s="1"/>
  <c r="AA608" i="3"/>
  <c r="AA682" i="3"/>
  <c r="AB681" i="3"/>
  <c r="AD657" i="3"/>
  <c r="AC659" i="3"/>
  <c r="AC660" i="3"/>
  <c r="AC658" i="3" s="1"/>
  <c r="Y955" i="3"/>
  <c r="Y959" i="3" s="1"/>
  <c r="AB538" i="3"/>
  <c r="AA541" i="3"/>
  <c r="AA539" i="3" s="1"/>
  <c r="AA540" i="3"/>
  <c r="AA869" i="3"/>
  <c r="AB868" i="3"/>
  <c r="AB802" i="3"/>
  <c r="AB806" i="3" s="1"/>
  <c r="Z649" i="3"/>
  <c r="Z653" i="3" s="1"/>
  <c r="Z654" i="3" s="1"/>
  <c r="AB895" i="3"/>
  <c r="AA898" i="3"/>
  <c r="AA896" i="3" s="1"/>
  <c r="AA897" i="3"/>
  <c r="Z530" i="3"/>
  <c r="Z534" i="3" s="1"/>
  <c r="AA700" i="3"/>
  <c r="AA704" i="3" s="1"/>
  <c r="AD997" i="3"/>
  <c r="AC999" i="3"/>
  <c r="Z598" i="3"/>
  <c r="Z602" i="3" s="1"/>
  <c r="Z603" i="3" s="1"/>
  <c r="AB572" i="3"/>
  <c r="AA575" i="3"/>
  <c r="AA573" i="3" s="1"/>
  <c r="AA574" i="3"/>
  <c r="AA953" i="3"/>
  <c r="Z954" i="3"/>
  <c r="Z670" i="3"/>
  <c r="Z671" i="3" s="1"/>
  <c r="Z668" i="3"/>
  <c r="Z666" i="3"/>
  <c r="Z564" i="3"/>
  <c r="Z568" i="3" s="1"/>
  <c r="AB528" i="3"/>
  <c r="AA529" i="3"/>
  <c r="AC698" i="3"/>
  <c r="AB699" i="3"/>
  <c r="AB596" i="3"/>
  <c r="AA597" i="3"/>
  <c r="X314" i="3"/>
  <c r="X311" i="3"/>
  <c r="M7" i="3"/>
  <c r="Q5" i="3"/>
  <c r="W31" i="15"/>
  <c r="W32" i="15" s="1"/>
  <c r="V34" i="15"/>
  <c r="W90" i="3"/>
  <c r="X216" i="3"/>
  <c r="Y218" i="3"/>
  <c r="X233" i="3"/>
  <c r="Y235" i="3"/>
  <c r="Y115" i="3"/>
  <c r="Y116" i="3"/>
  <c r="Y114" i="3" s="1"/>
  <c r="Z113" i="3"/>
  <c r="T395" i="15"/>
  <c r="T396" i="15" s="1"/>
  <c r="BS397" i="15"/>
  <c r="S398" i="15"/>
  <c r="U25" i="15"/>
  <c r="V27" i="15"/>
  <c r="W37" i="15"/>
  <c r="V40" i="15"/>
  <c r="V38" i="15" s="1"/>
  <c r="V39" i="15"/>
  <c r="W375" i="15"/>
  <c r="V378" i="15"/>
  <c r="V376" i="15" s="1"/>
  <c r="V377" i="15"/>
  <c r="V143" i="15"/>
  <c r="W141" i="15"/>
  <c r="V144" i="15"/>
  <c r="V142" i="15" s="1"/>
  <c r="W310" i="15"/>
  <c r="V313" i="15"/>
  <c r="V311" i="15" s="1"/>
  <c r="V312" i="15"/>
  <c r="Z297" i="15"/>
  <c r="Y299" i="15"/>
  <c r="Y300" i="15"/>
  <c r="Y298" i="15" s="1"/>
  <c r="W325" i="15"/>
  <c r="W326" i="15"/>
  <c r="W324" i="15" s="1"/>
  <c r="X323" i="15"/>
  <c r="Y245" i="15"/>
  <c r="X248" i="15"/>
  <c r="X246" i="15" s="1"/>
  <c r="X247" i="15"/>
  <c r="X258" i="15"/>
  <c r="W260" i="15"/>
  <c r="W351" i="15"/>
  <c r="X349" i="15"/>
  <c r="W352" i="15"/>
  <c r="W350" i="15" s="1"/>
  <c r="X219" i="15"/>
  <c r="W222" i="15"/>
  <c r="W220" i="15" s="1"/>
  <c r="W221" i="15"/>
  <c r="Z388" i="15"/>
  <c r="Y390" i="15"/>
  <c r="X284" i="15"/>
  <c r="W286" i="15"/>
  <c r="W287" i="15"/>
  <c r="W285" i="15" s="1"/>
  <c r="X271" i="15"/>
  <c r="W274" i="15"/>
  <c r="W272" i="15" s="1"/>
  <c r="W273" i="15"/>
  <c r="Y362" i="15"/>
  <c r="X364" i="15"/>
  <c r="Y336" i="15"/>
  <c r="X339" i="15"/>
  <c r="X337" i="15" s="1"/>
  <c r="X338" i="15"/>
  <c r="X232" i="15"/>
  <c r="W235" i="15"/>
  <c r="W233" i="15" s="1"/>
  <c r="W234" i="15"/>
  <c r="W128" i="15"/>
  <c r="V130" i="15"/>
  <c r="V131" i="15"/>
  <c r="V129" i="15" s="1"/>
  <c r="V209" i="15"/>
  <c r="V207" i="15" s="1"/>
  <c r="V208" i="15"/>
  <c r="W206" i="15"/>
  <c r="X193" i="15"/>
  <c r="W195" i="15"/>
  <c r="W196" i="15"/>
  <c r="W194" i="15" s="1"/>
  <c r="X180" i="15"/>
  <c r="W183" i="15"/>
  <c r="W181" i="15" s="1"/>
  <c r="W182" i="15"/>
  <c r="X154" i="15"/>
  <c r="W157" i="15"/>
  <c r="W155" i="15" s="1"/>
  <c r="W156" i="15"/>
  <c r="W170" i="15"/>
  <c r="W168" i="15" s="1"/>
  <c r="W169" i="15"/>
  <c r="X167" i="15"/>
  <c r="X115" i="15"/>
  <c r="W117" i="15"/>
  <c r="W118" i="15"/>
  <c r="W116" i="15" s="1"/>
  <c r="W102" i="15"/>
  <c r="V105" i="15"/>
  <c r="V103" i="15" s="1"/>
  <c r="V104" i="15"/>
  <c r="Y76" i="15"/>
  <c r="X78" i="15"/>
  <c r="X79" i="15"/>
  <c r="X77" i="15" s="1"/>
  <c r="Y89" i="15"/>
  <c r="X91" i="15"/>
  <c r="X92" i="15"/>
  <c r="X90" i="15" s="1"/>
  <c r="X63" i="15"/>
  <c r="W66" i="15"/>
  <c r="W64" i="15" s="1"/>
  <c r="W65" i="15"/>
  <c r="V53" i="15"/>
  <c r="V51" i="15" s="1"/>
  <c r="V52" i="15"/>
  <c r="W50" i="15"/>
  <c r="Y26" i="15"/>
  <c r="Z24" i="15"/>
  <c r="P18" i="15"/>
  <c r="P20" i="15" s="1"/>
  <c r="O21" i="15"/>
  <c r="V42" i="3"/>
  <c r="BW42" i="3" s="1"/>
  <c r="V39" i="3"/>
  <c r="W41" i="3" s="1"/>
  <c r="Y280" i="3"/>
  <c r="Y277" i="3"/>
  <c r="X59" i="3"/>
  <c r="BY59" i="3" s="1"/>
  <c r="X56" i="3"/>
  <c r="X246" i="3"/>
  <c r="X243" i="3"/>
  <c r="Z206" i="3"/>
  <c r="AA205" i="3"/>
  <c r="W481" i="3"/>
  <c r="Y291" i="3"/>
  <c r="Z290" i="3"/>
  <c r="Z308" i="3"/>
  <c r="Z309" i="3" s="1"/>
  <c r="Z313" i="3" s="1"/>
  <c r="Z314" i="3" s="1"/>
  <c r="AA307" i="3"/>
  <c r="Z155" i="3"/>
  <c r="Z156" i="3" s="1"/>
  <c r="Z160" i="3" s="1"/>
  <c r="Z161" i="3" s="1"/>
  <c r="AA154" i="3"/>
  <c r="Y478" i="3"/>
  <c r="Z477" i="3"/>
  <c r="W294" i="3"/>
  <c r="X212" i="3"/>
  <c r="X209" i="3"/>
  <c r="Y209" i="3" s="1"/>
  <c r="X479" i="3"/>
  <c r="X483" i="3"/>
  <c r="X484" i="3" s="1"/>
  <c r="W328" i="3"/>
  <c r="W430" i="3"/>
  <c r="X377" i="3"/>
  <c r="X381" i="3" s="1"/>
  <c r="W379" i="3"/>
  <c r="X88" i="3"/>
  <c r="Y251" i="3"/>
  <c r="Y252" i="3"/>
  <c r="Y250" i="3" s="1"/>
  <c r="Z249" i="3"/>
  <c r="Y376" i="3"/>
  <c r="Z375" i="3"/>
  <c r="X292" i="3"/>
  <c r="X296" i="3" s="1"/>
  <c r="X297" i="3" s="1"/>
  <c r="Y309" i="3"/>
  <c r="Y313" i="3" s="1"/>
  <c r="Y87" i="3"/>
  <c r="Z86" i="3"/>
  <c r="W501" i="3"/>
  <c r="W498" i="3"/>
  <c r="X450" i="3"/>
  <c r="X447" i="3"/>
  <c r="AA470" i="3"/>
  <c r="Z473" i="3"/>
  <c r="Z471" i="3" s="1"/>
  <c r="Z472" i="3"/>
  <c r="AA419" i="3"/>
  <c r="Z421" i="3"/>
  <c r="AA504" i="3"/>
  <c r="Z507" i="3"/>
  <c r="Z505" i="3" s="1"/>
  <c r="Z506" i="3"/>
  <c r="X496" i="3"/>
  <c r="X500" i="3" s="1"/>
  <c r="AA453" i="3"/>
  <c r="Z455" i="3"/>
  <c r="Z456" i="3"/>
  <c r="Z454" i="3" s="1"/>
  <c r="Y513" i="3"/>
  <c r="Y490" i="3"/>
  <c r="Y488" i="3" s="1"/>
  <c r="Z487" i="3"/>
  <c r="Y489" i="3"/>
  <c r="Y462" i="3"/>
  <c r="Y466" i="3" s="1"/>
  <c r="Y445" i="3"/>
  <c r="Y449" i="3" s="1"/>
  <c r="X428" i="3"/>
  <c r="X432" i="3" s="1"/>
  <c r="X433" i="3" s="1"/>
  <c r="Z438" i="3"/>
  <c r="AA436" i="3"/>
  <c r="Z439" i="3"/>
  <c r="Z437" i="3" s="1"/>
  <c r="AA511" i="3"/>
  <c r="Z512" i="3"/>
  <c r="X464" i="3"/>
  <c r="AA460" i="3"/>
  <c r="Z461" i="3"/>
  <c r="AA443" i="3"/>
  <c r="Z444" i="3"/>
  <c r="Z426" i="3"/>
  <c r="Y427" i="3"/>
  <c r="Y495" i="3"/>
  <c r="Z494" i="3"/>
  <c r="X348" i="3"/>
  <c r="X345" i="3"/>
  <c r="Y416" i="3"/>
  <c r="Y413" i="3"/>
  <c r="X229" i="3"/>
  <c r="X226" i="3"/>
  <c r="X399" i="3"/>
  <c r="X396" i="3"/>
  <c r="Y371" i="3"/>
  <c r="Y369" i="3" s="1"/>
  <c r="Y370" i="3"/>
  <c r="Z368" i="3"/>
  <c r="Y241" i="3"/>
  <c r="Y245" i="3" s="1"/>
  <c r="Z353" i="3"/>
  <c r="Z354" i="3"/>
  <c r="Z352" i="3" s="1"/>
  <c r="AA351" i="3"/>
  <c r="Y343" i="3"/>
  <c r="Y347" i="3" s="1"/>
  <c r="AA300" i="3"/>
  <c r="Z302" i="3"/>
  <c r="Z303" i="3"/>
  <c r="Z301" i="3" s="1"/>
  <c r="Y387" i="3"/>
  <c r="Y388" i="3"/>
  <c r="Y386" i="3" s="1"/>
  <c r="Z385" i="3"/>
  <c r="AB215" i="3"/>
  <c r="AA217" i="3"/>
  <c r="AB232" i="3"/>
  <c r="AA234" i="3"/>
  <c r="Z334" i="3"/>
  <c r="Y337" i="3"/>
  <c r="Y335" i="3" s="1"/>
  <c r="Y336" i="3"/>
  <c r="Z411" i="3"/>
  <c r="Z415" i="3" s="1"/>
  <c r="Z416" i="3" s="1"/>
  <c r="AB273" i="3"/>
  <c r="AA274" i="3"/>
  <c r="AA392" i="3"/>
  <c r="Z393" i="3"/>
  <c r="Z257" i="3"/>
  <c r="AA256" i="3"/>
  <c r="AA239" i="3"/>
  <c r="Z240" i="3"/>
  <c r="AA283" i="3"/>
  <c r="Z286" i="3"/>
  <c r="Z284" i="3" s="1"/>
  <c r="Z285" i="3"/>
  <c r="AA358" i="3"/>
  <c r="Z359" i="3"/>
  <c r="Y224" i="3"/>
  <c r="Y228" i="3" s="1"/>
  <c r="X365" i="3"/>
  <c r="Z275" i="3"/>
  <c r="Z279" i="3" s="1"/>
  <c r="Y320" i="3"/>
  <c r="Y318" i="3" s="1"/>
  <c r="Y319" i="3"/>
  <c r="Z317" i="3"/>
  <c r="Y394" i="3"/>
  <c r="Y398" i="3" s="1"/>
  <c r="Y399" i="3" s="1"/>
  <c r="AA402" i="3"/>
  <c r="Z405" i="3"/>
  <c r="Z403" i="3" s="1"/>
  <c r="Z404" i="3"/>
  <c r="AA266" i="3"/>
  <c r="Z268" i="3"/>
  <c r="Z269" i="3"/>
  <c r="Z267" i="3" s="1"/>
  <c r="AB409" i="3"/>
  <c r="AA410" i="3"/>
  <c r="X260" i="3"/>
  <c r="X326" i="3"/>
  <c r="X330" i="3" s="1"/>
  <c r="Y360" i="3"/>
  <c r="Y364" i="3" s="1"/>
  <c r="Y365" i="3" s="1"/>
  <c r="AA222" i="3"/>
  <c r="Z223" i="3"/>
  <c r="Y258" i="3"/>
  <c r="Y262" i="3" s="1"/>
  <c r="Y263" i="3" s="1"/>
  <c r="Z324" i="3"/>
  <c r="Y325" i="3"/>
  <c r="AA341" i="3"/>
  <c r="Z342" i="3"/>
  <c r="Y178" i="3"/>
  <c r="Y175" i="3"/>
  <c r="Z184" i="3"/>
  <c r="Z182" i="3" s="1"/>
  <c r="Z183" i="3"/>
  <c r="AA181" i="3"/>
  <c r="AC164" i="3"/>
  <c r="AB166" i="3"/>
  <c r="Z150" i="3"/>
  <c r="Z148" i="3" s="1"/>
  <c r="AA147" i="3"/>
  <c r="Z149" i="3"/>
  <c r="AB171" i="3"/>
  <c r="AA172" i="3"/>
  <c r="Z173" i="3"/>
  <c r="Z177" i="3" s="1"/>
  <c r="AA198" i="3"/>
  <c r="Z201" i="3"/>
  <c r="Z199" i="3" s="1"/>
  <c r="Z200" i="3"/>
  <c r="Z190" i="3"/>
  <c r="Z194" i="3" s="1"/>
  <c r="Z195" i="3" s="1"/>
  <c r="Y192" i="3"/>
  <c r="AA189" i="3"/>
  <c r="AB188" i="3"/>
  <c r="X127" i="3"/>
  <c r="X124" i="3"/>
  <c r="Y110" i="3"/>
  <c r="Y107" i="3"/>
  <c r="Y122" i="3"/>
  <c r="Y126" i="3" s="1"/>
  <c r="Y127" i="3" s="1"/>
  <c r="Y82" i="3"/>
  <c r="Y80" i="3" s="1"/>
  <c r="Y81" i="3"/>
  <c r="Z79" i="3"/>
  <c r="Z105" i="3"/>
  <c r="Z109" i="3" s="1"/>
  <c r="Y133" i="3"/>
  <c r="Y131" i="3" s="1"/>
  <c r="Y132" i="3"/>
  <c r="Z130" i="3"/>
  <c r="AB103" i="3"/>
  <c r="AA104" i="3"/>
  <c r="Y139" i="3"/>
  <c r="Y143" i="3" s="1"/>
  <c r="Y144" i="3" s="1"/>
  <c r="Z99" i="3"/>
  <c r="Z97" i="3" s="1"/>
  <c r="Z98" i="3"/>
  <c r="AA96" i="3"/>
  <c r="Z121" i="3"/>
  <c r="AA120" i="3"/>
  <c r="X141" i="3"/>
  <c r="AA137" i="3"/>
  <c r="Z138" i="3"/>
  <c r="W76" i="3"/>
  <c r="W73" i="3"/>
  <c r="Y70" i="3"/>
  <c r="Z69" i="3"/>
  <c r="Z65" i="3"/>
  <c r="Z63" i="3" s="1"/>
  <c r="Z64" i="3"/>
  <c r="AA62" i="3"/>
  <c r="X71" i="3"/>
  <c r="X75" i="3" s="1"/>
  <c r="Y54" i="3"/>
  <c r="AA48" i="3"/>
  <c r="AA46" i="3" s="1"/>
  <c r="AB45" i="3"/>
  <c r="AA47" i="3"/>
  <c r="AA52" i="3"/>
  <c r="Z53" i="3"/>
  <c r="Y37" i="3"/>
  <c r="Y31" i="3"/>
  <c r="Y29" i="3" s="1"/>
  <c r="Y30" i="3"/>
  <c r="Z28" i="3"/>
  <c r="AA35" i="3"/>
  <c r="Z36" i="3"/>
  <c r="Z38" i="3" s="1"/>
  <c r="AA38" i="3" s="1"/>
  <c r="AB38" i="3" s="1"/>
  <c r="AC38" i="3" s="1"/>
  <c r="AD38" i="3" s="1"/>
  <c r="AE38" i="3" s="1"/>
  <c r="AF38" i="3" s="1"/>
  <c r="AG38" i="3" s="1"/>
  <c r="AH38" i="3" s="1"/>
  <c r="AI38" i="3" s="1"/>
  <c r="AJ38" i="3" s="1"/>
  <c r="AK38" i="3" s="1"/>
  <c r="AL38" i="3" s="1"/>
  <c r="AM38" i="3" s="1"/>
  <c r="AN38" i="3" s="1"/>
  <c r="AO38" i="3" s="1"/>
  <c r="AP38" i="3" s="1"/>
  <c r="AQ38" i="3" s="1"/>
  <c r="AR38" i="3" s="1"/>
  <c r="AS38" i="3" s="1"/>
  <c r="AT38" i="3" s="1"/>
  <c r="AU38" i="3" s="1"/>
  <c r="AV38" i="3" s="1"/>
  <c r="AW38" i="3" s="1"/>
  <c r="AX38" i="3" s="1"/>
  <c r="AY38" i="3" s="1"/>
  <c r="AZ38" i="3" s="1"/>
  <c r="BA38" i="3" s="1"/>
  <c r="BB38" i="3" s="1"/>
  <c r="BC38" i="3" s="1"/>
  <c r="BD38" i="3" s="1"/>
  <c r="BE38" i="3" s="1"/>
  <c r="BF38" i="3" s="1"/>
  <c r="BG38" i="3" s="1"/>
  <c r="BH38" i="3" s="1"/>
  <c r="BI38" i="3" s="1"/>
  <c r="BJ38" i="3" s="1"/>
  <c r="BK38" i="3" s="1"/>
  <c r="BL38" i="3" s="1"/>
  <c r="BM38" i="3" s="1"/>
  <c r="D93" i="10"/>
  <c r="D150" i="10"/>
  <c r="F86" i="10"/>
  <c r="Y638" i="15" l="1"/>
  <c r="Y636" i="15" s="1"/>
  <c r="Z158" i="3"/>
  <c r="X365" i="15"/>
  <c r="X363" i="15" s="1"/>
  <c r="Y1164" i="3"/>
  <c r="Y1161" i="3"/>
  <c r="Z892" i="3"/>
  <c r="Z889" i="3"/>
  <c r="Z688" i="3"/>
  <c r="Z685" i="3"/>
  <c r="Y1028" i="3"/>
  <c r="Y1025" i="3"/>
  <c r="Z1025" i="3" s="1"/>
  <c r="AA1025" i="3" s="1"/>
  <c r="AB921" i="3"/>
  <c r="AB925" i="3" s="1"/>
  <c r="AB926" i="3" s="1"/>
  <c r="AB923" i="3"/>
  <c r="AB1361" i="3"/>
  <c r="AA1362" i="3"/>
  <c r="AA1345" i="3"/>
  <c r="AA1346" i="3" s="1"/>
  <c r="AA1350" i="3" s="1"/>
  <c r="AA1351" i="3" s="1"/>
  <c r="AB1344" i="3"/>
  <c r="Z1363" i="3"/>
  <c r="Z1367" i="3" s="1"/>
  <c r="Z1368" i="3" s="1"/>
  <c r="Z1365" i="3"/>
  <c r="AB886" i="3"/>
  <c r="AC885" i="3"/>
  <c r="AA1311" i="3"/>
  <c r="AB1310" i="3"/>
  <c r="AB902" i="3"/>
  <c r="AA903" i="3"/>
  <c r="AA972" i="3"/>
  <c r="AA976" i="3" s="1"/>
  <c r="AA977" i="3" s="1"/>
  <c r="AA974" i="3"/>
  <c r="AB971" i="3"/>
  <c r="AC970" i="3"/>
  <c r="Z1312" i="3"/>
  <c r="Z1316" i="3" s="1"/>
  <c r="Z1317" i="3" s="1"/>
  <c r="Z1314" i="3"/>
  <c r="Z1348" i="3"/>
  <c r="AC937" i="3"/>
  <c r="AD936" i="3"/>
  <c r="AB1021" i="3"/>
  <c r="AA1022" i="3"/>
  <c r="AA1023" i="3" s="1"/>
  <c r="AA1027" i="3" s="1"/>
  <c r="Z1159" i="3"/>
  <c r="Z1163" i="3" s="1"/>
  <c r="AC920" i="3"/>
  <c r="AD919" i="3"/>
  <c r="AA887" i="3"/>
  <c r="AA891" i="3" s="1"/>
  <c r="AA892" i="3" s="1"/>
  <c r="AA889" i="3"/>
  <c r="Z422" i="3"/>
  <c r="Z420" i="3" s="1"/>
  <c r="AB938" i="3"/>
  <c r="AB942" i="3" s="1"/>
  <c r="AB943" i="3" s="1"/>
  <c r="AB940" i="3"/>
  <c r="Y906" i="3"/>
  <c r="Z904" i="3"/>
  <c r="Z908" i="3" s="1"/>
  <c r="Z909" i="3" s="1"/>
  <c r="Z906" i="3"/>
  <c r="AA1158" i="3"/>
  <c r="AA1159" i="3" s="1"/>
  <c r="AA1163" i="3" s="1"/>
  <c r="AB1157" i="3"/>
  <c r="W518" i="3"/>
  <c r="W515" i="3"/>
  <c r="X517" i="3" s="1"/>
  <c r="X92" i="3"/>
  <c r="X93" i="3" s="1"/>
  <c r="X768" i="15"/>
  <c r="X766" i="15" s="1"/>
  <c r="Z1066" i="3"/>
  <c r="AA1068" i="3"/>
  <c r="W261" i="15"/>
  <c r="W259" i="15" s="1"/>
  <c r="AA998" i="3"/>
  <c r="AB1000" i="3"/>
  <c r="AB963" i="3"/>
  <c r="AA966" i="3"/>
  <c r="AA964" i="3" s="1"/>
  <c r="AA965" i="3"/>
  <c r="AA692" i="3"/>
  <c r="AB694" i="3"/>
  <c r="Z1049" i="3"/>
  <c r="AA1051" i="3"/>
  <c r="AB1083" i="3"/>
  <c r="AC1085" i="3"/>
  <c r="W389" i="15"/>
  <c r="X391" i="15"/>
  <c r="Y58" i="3"/>
  <c r="AA1186" i="3"/>
  <c r="AA1187" i="3"/>
  <c r="AA1185" i="3" s="1"/>
  <c r="AB1184" i="3"/>
  <c r="AA1170" i="3"/>
  <c r="AA1168" i="3" s="1"/>
  <c r="AB1167" i="3"/>
  <c r="AA1169" i="3"/>
  <c r="AA1028" i="3"/>
  <c r="Z756" i="3"/>
  <c r="Z753" i="3"/>
  <c r="Z787" i="3"/>
  <c r="Z1195" i="3"/>
  <c r="AA1357" i="3"/>
  <c r="AA1355" i="3" s="1"/>
  <c r="AA1356" i="3"/>
  <c r="AB1354" i="3"/>
  <c r="AB912" i="3"/>
  <c r="AA915" i="3"/>
  <c r="AA913" i="3" s="1"/>
  <c r="AA914" i="3"/>
  <c r="Z165" i="3"/>
  <c r="AA167" i="3"/>
  <c r="AA1340" i="3"/>
  <c r="AA1338" i="3" s="1"/>
  <c r="AA1339" i="3"/>
  <c r="AB1337" i="3"/>
  <c r="Y869" i="15"/>
  <c r="X872" i="15"/>
  <c r="X870" i="15" s="1"/>
  <c r="X871" i="15"/>
  <c r="X976" i="15"/>
  <c r="X974" i="15" s="1"/>
  <c r="X975" i="15"/>
  <c r="Y973" i="15"/>
  <c r="Y989" i="15"/>
  <c r="Y987" i="15" s="1"/>
  <c r="Y988" i="15"/>
  <c r="Z986" i="15"/>
  <c r="AA791" i="15"/>
  <c r="Z793" i="15"/>
  <c r="Y999" i="15"/>
  <c r="X1002" i="15"/>
  <c r="X1000" i="15" s="1"/>
  <c r="X1001" i="15"/>
  <c r="Y817" i="15"/>
  <c r="X820" i="15"/>
  <c r="X818" i="15" s="1"/>
  <c r="X819" i="15"/>
  <c r="Y804" i="15"/>
  <c r="X807" i="15"/>
  <c r="X805" i="15" s="1"/>
  <c r="X806" i="15"/>
  <c r="Y843" i="15"/>
  <c r="X845" i="15"/>
  <c r="X846" i="15"/>
  <c r="X844" i="15" s="1"/>
  <c r="X1041" i="15"/>
  <c r="X1039" i="15" s="1"/>
  <c r="Y1038" i="15"/>
  <c r="X1040" i="15"/>
  <c r="W885" i="15"/>
  <c r="W883" i="15" s="1"/>
  <c r="X882" i="15"/>
  <c r="W884" i="15"/>
  <c r="W792" i="15"/>
  <c r="X794" i="15"/>
  <c r="Y960" i="15"/>
  <c r="X962" i="15"/>
  <c r="X963" i="15"/>
  <c r="X961" i="15" s="1"/>
  <c r="Y908" i="15"/>
  <c r="X910" i="15"/>
  <c r="X911" i="15"/>
  <c r="X909" i="15" s="1"/>
  <c r="Y934" i="15"/>
  <c r="X936" i="15"/>
  <c r="X937" i="15"/>
  <c r="X935" i="15" s="1"/>
  <c r="Y895" i="15"/>
  <c r="X897" i="15"/>
  <c r="X898" i="15"/>
  <c r="X896" i="15" s="1"/>
  <c r="Y921" i="15"/>
  <c r="X923" i="15"/>
  <c r="X924" i="15"/>
  <c r="X922" i="15" s="1"/>
  <c r="Y947" i="15"/>
  <c r="X949" i="15"/>
  <c r="X950" i="15"/>
  <c r="X948" i="15" s="1"/>
  <c r="Y1012" i="15"/>
  <c r="X1014" i="15"/>
  <c r="X1015" i="15"/>
  <c r="X1013" i="15" s="1"/>
  <c r="X832" i="15"/>
  <c r="Y830" i="15"/>
  <c r="X833" i="15"/>
  <c r="X831" i="15" s="1"/>
  <c r="Z1025" i="15"/>
  <c r="Y1028" i="15"/>
  <c r="Y1026" i="15" s="1"/>
  <c r="Y1027" i="15"/>
  <c r="Y856" i="15"/>
  <c r="X859" i="15"/>
  <c r="X857" i="15" s="1"/>
  <c r="X858" i="15"/>
  <c r="W729" i="15"/>
  <c r="W727" i="15" s="1"/>
  <c r="X726" i="15"/>
  <c r="W728" i="15"/>
  <c r="W520" i="15"/>
  <c r="W521" i="15"/>
  <c r="W519" i="15" s="1"/>
  <c r="X518" i="15"/>
  <c r="X599" i="15"/>
  <c r="X597" i="15" s="1"/>
  <c r="Y596" i="15"/>
  <c r="X598" i="15"/>
  <c r="X742" i="15"/>
  <c r="X740" i="15" s="1"/>
  <c r="X741" i="15"/>
  <c r="Y739" i="15"/>
  <c r="X716" i="15"/>
  <c r="X714" i="15" s="1"/>
  <c r="X715" i="15"/>
  <c r="Y713" i="15"/>
  <c r="Y778" i="15"/>
  <c r="X781" i="15"/>
  <c r="X779" i="15" s="1"/>
  <c r="X780" i="15"/>
  <c r="Z765" i="15"/>
  <c r="Y768" i="15"/>
  <c r="Y766" i="15" s="1"/>
  <c r="Y767" i="15"/>
  <c r="Z752" i="15"/>
  <c r="Y755" i="15"/>
  <c r="Y753" i="15" s="1"/>
  <c r="Y754" i="15"/>
  <c r="Y674" i="15"/>
  <c r="X677" i="15"/>
  <c r="X675" i="15" s="1"/>
  <c r="X676" i="15"/>
  <c r="AA635" i="15"/>
  <c r="Z638" i="15"/>
  <c r="Z636" i="15" s="1"/>
  <c r="Z637" i="15"/>
  <c r="Y466" i="15"/>
  <c r="X469" i="15"/>
  <c r="X467" i="15" s="1"/>
  <c r="X468" i="15"/>
  <c r="Y661" i="15"/>
  <c r="X664" i="15"/>
  <c r="X662" i="15" s="1"/>
  <c r="X663" i="15"/>
  <c r="W508" i="15"/>
  <c r="W506" i="15" s="1"/>
  <c r="W507" i="15"/>
  <c r="X505" i="15"/>
  <c r="Y479" i="15"/>
  <c r="X482" i="15"/>
  <c r="X480" i="15" s="1"/>
  <c r="X481" i="15"/>
  <c r="Y492" i="15"/>
  <c r="X494" i="15"/>
  <c r="X495" i="15"/>
  <c r="X493" i="15" s="1"/>
  <c r="Z583" i="15"/>
  <c r="Y585" i="15"/>
  <c r="Y586" i="15"/>
  <c r="Y584" i="15" s="1"/>
  <c r="X456" i="15"/>
  <c r="X454" i="15" s="1"/>
  <c r="Y453" i="15"/>
  <c r="X455" i="15"/>
  <c r="X417" i="15"/>
  <c r="X415" i="15" s="1"/>
  <c r="Y414" i="15"/>
  <c r="X416" i="15"/>
  <c r="X429" i="15"/>
  <c r="X430" i="15"/>
  <c r="X428" i="15" s="1"/>
  <c r="Y427" i="15"/>
  <c r="Y557" i="15"/>
  <c r="X560" i="15"/>
  <c r="X558" i="15" s="1"/>
  <c r="X559" i="15"/>
  <c r="X651" i="15"/>
  <c r="X649" i="15" s="1"/>
  <c r="X650" i="15"/>
  <c r="Y648" i="15"/>
  <c r="W610" i="15"/>
  <c r="X612" i="15"/>
  <c r="Z622" i="15"/>
  <c r="Y624" i="15"/>
  <c r="Y625" i="15"/>
  <c r="Y623" i="15" s="1"/>
  <c r="Y404" i="15"/>
  <c r="Y402" i="15" s="1"/>
  <c r="Y403" i="15"/>
  <c r="Z401" i="15"/>
  <c r="Y544" i="15"/>
  <c r="X547" i="15"/>
  <c r="X545" i="15" s="1"/>
  <c r="X546" i="15"/>
  <c r="Z440" i="15"/>
  <c r="Y442" i="15"/>
  <c r="Y443" i="15"/>
  <c r="Y441" i="15" s="1"/>
  <c r="Y531" i="15"/>
  <c r="X534" i="15"/>
  <c r="X532" i="15" s="1"/>
  <c r="X533" i="15"/>
  <c r="AA611" i="15"/>
  <c r="AB609" i="15"/>
  <c r="AA570" i="15"/>
  <c r="Z573" i="15"/>
  <c r="Z571" i="15" s="1"/>
  <c r="Z572" i="15"/>
  <c r="X703" i="15"/>
  <c r="X701" i="15" s="1"/>
  <c r="X702" i="15"/>
  <c r="Y700" i="15"/>
  <c r="X690" i="15"/>
  <c r="X688" i="15" s="1"/>
  <c r="X689" i="15"/>
  <c r="Y687" i="15"/>
  <c r="Z1113" i="3"/>
  <c r="Z1110" i="3"/>
  <c r="AB1096" i="3"/>
  <c r="AB1093" i="3"/>
  <c r="AA1215" i="3"/>
  <c r="AA1212" i="3"/>
  <c r="AA1164" i="3"/>
  <c r="AB1334" i="3"/>
  <c r="AB1331" i="3"/>
  <c r="AB1079" i="3"/>
  <c r="AB1076" i="3"/>
  <c r="Y1130" i="3"/>
  <c r="Y1127" i="3"/>
  <c r="Z1181" i="3"/>
  <c r="Z1178" i="3"/>
  <c r="Z1045" i="3"/>
  <c r="Z1042" i="3"/>
  <c r="Z1266" i="3"/>
  <c r="Z1263" i="3"/>
  <c r="AC1091" i="3"/>
  <c r="AC1095" i="3" s="1"/>
  <c r="AC1096" i="3" s="1"/>
  <c r="AB1242" i="3"/>
  <c r="AA1243" i="3"/>
  <c r="AA1227" i="3"/>
  <c r="AA1231" i="3" s="1"/>
  <c r="AC1074" i="3"/>
  <c r="AC1078" i="3" s="1"/>
  <c r="AC1079" i="3" s="1"/>
  <c r="AC1174" i="3"/>
  <c r="AB1175" i="3"/>
  <c r="AC1286" i="3"/>
  <c r="AB1289" i="3"/>
  <c r="AB1287" i="3" s="1"/>
  <c r="AB1288" i="3"/>
  <c r="AB1118" i="3"/>
  <c r="AB1119" i="3"/>
  <c r="AB1117" i="3" s="1"/>
  <c r="AC1116" i="3"/>
  <c r="AC1269" i="3"/>
  <c r="AB1272" i="3"/>
  <c r="AB1270" i="3" s="1"/>
  <c r="AB1271" i="3"/>
  <c r="AB1135" i="3"/>
  <c r="AC1133" i="3"/>
  <c r="AB1136" i="3"/>
  <c r="AB1134" i="3" s="1"/>
  <c r="AA1124" i="3"/>
  <c r="AB1123" i="3"/>
  <c r="AA1040" i="3"/>
  <c r="AA1044" i="3" s="1"/>
  <c r="AB1306" i="3"/>
  <c r="AB1304" i="3" s="1"/>
  <c r="AB1305" i="3"/>
  <c r="AC1303" i="3"/>
  <c r="Y1246" i="3"/>
  <c r="Z1144" i="3"/>
  <c r="AA1193" i="3"/>
  <c r="AA1197" i="3" s="1"/>
  <c r="AA1198" i="3" s="1"/>
  <c r="AB1204" i="3"/>
  <c r="AB1202" i="3" s="1"/>
  <c r="AB1203" i="3"/>
  <c r="AC1201" i="3"/>
  <c r="AB1059" i="3"/>
  <c r="AB1295" i="3"/>
  <c r="AB1299" i="3" s="1"/>
  <c r="AC1329" i="3"/>
  <c r="AC1333" i="3" s="1"/>
  <c r="Z1244" i="3"/>
  <c r="Z1248" i="3" s="1"/>
  <c r="AB1226" i="3"/>
  <c r="AC1225" i="3"/>
  <c r="AF1065" i="3"/>
  <c r="AE1067" i="3"/>
  <c r="AE1072" i="3"/>
  <c r="AD1073" i="3"/>
  <c r="AA1255" i="3"/>
  <c r="AA1253" i="3" s="1"/>
  <c r="AA1254" i="3"/>
  <c r="AB1252" i="3"/>
  <c r="AA1176" i="3"/>
  <c r="AA1180" i="3" s="1"/>
  <c r="AA1181" i="3" s="1"/>
  <c r="AB1210" i="3"/>
  <c r="AB1214" i="3" s="1"/>
  <c r="AC1218" i="3"/>
  <c r="AB1220" i="3"/>
  <c r="AB1221" i="3"/>
  <c r="AB1219" i="3" s="1"/>
  <c r="AC1057" i="3"/>
  <c r="AC1061" i="3" s="1"/>
  <c r="Z1229" i="3"/>
  <c r="AA1278" i="3"/>
  <c r="AA1282" i="3" s="1"/>
  <c r="AA1283" i="3" s="1"/>
  <c r="AC1294" i="3"/>
  <c r="AD1293" i="3"/>
  <c r="Z1280" i="3"/>
  <c r="AF1082" i="3"/>
  <c r="AE1084" i="3"/>
  <c r="AD1050" i="3"/>
  <c r="AE1048" i="3"/>
  <c r="AE1327" i="3"/>
  <c r="AD1328" i="3"/>
  <c r="AC1140" i="3"/>
  <c r="AB1141" i="3"/>
  <c r="AC1209" i="3"/>
  <c r="AD1208" i="3"/>
  <c r="AE1055" i="3"/>
  <c r="AD1056" i="3"/>
  <c r="AB1277" i="3"/>
  <c r="AC1276" i="3"/>
  <c r="AB1323" i="3"/>
  <c r="AB1321" i="3" s="1"/>
  <c r="AB1322" i="3"/>
  <c r="AC1320" i="3"/>
  <c r="AA1261" i="3"/>
  <c r="AA1265" i="3" s="1"/>
  <c r="AC1106" i="3"/>
  <c r="AB1107" i="3"/>
  <c r="AA1297" i="3"/>
  <c r="AB1101" i="3"/>
  <c r="AC1099" i="3"/>
  <c r="AB1102" i="3"/>
  <c r="AB1100" i="3" s="1"/>
  <c r="AE1089" i="3"/>
  <c r="AD1090" i="3"/>
  <c r="AA1142" i="3"/>
  <c r="AA1146" i="3" s="1"/>
  <c r="Z1125" i="3"/>
  <c r="Z1129" i="3" s="1"/>
  <c r="AB1039" i="3"/>
  <c r="AC1038" i="3"/>
  <c r="AB1152" i="3"/>
  <c r="AB1153" i="3"/>
  <c r="AB1151" i="3" s="1"/>
  <c r="AC1150" i="3"/>
  <c r="AC1191" i="3"/>
  <c r="AB1192" i="3"/>
  <c r="AD1031" i="3"/>
  <c r="AC1034" i="3"/>
  <c r="AC1032" i="3" s="1"/>
  <c r="AC1033" i="3"/>
  <c r="AB1260" i="3"/>
  <c r="AC1259" i="3"/>
  <c r="AA1108" i="3"/>
  <c r="AA1112" i="3" s="1"/>
  <c r="AA1113" i="3" s="1"/>
  <c r="AC1235" i="3"/>
  <c r="AB1238" i="3"/>
  <c r="AB1236" i="3" s="1"/>
  <c r="AB1237" i="3"/>
  <c r="AB807" i="3"/>
  <c r="AB804" i="3"/>
  <c r="Z858" i="3"/>
  <c r="Z855" i="3"/>
  <c r="Y637" i="3"/>
  <c r="Y634" i="3"/>
  <c r="Z569" i="3"/>
  <c r="Z566" i="3"/>
  <c r="AA705" i="3"/>
  <c r="AA702" i="3"/>
  <c r="Z824" i="3"/>
  <c r="Z821" i="3"/>
  <c r="Z535" i="3"/>
  <c r="Z532" i="3"/>
  <c r="Y960" i="3"/>
  <c r="Y957" i="3"/>
  <c r="AA994" i="3"/>
  <c r="AA991" i="3"/>
  <c r="Z841" i="3"/>
  <c r="Z838" i="3"/>
  <c r="Y722" i="3"/>
  <c r="Y719" i="3"/>
  <c r="Z586" i="3"/>
  <c r="Z583" i="3"/>
  <c r="Z620" i="3"/>
  <c r="Z617" i="3"/>
  <c r="AC699" i="3"/>
  <c r="AD698" i="3"/>
  <c r="AA785" i="3"/>
  <c r="AA789" i="3" s="1"/>
  <c r="AA790" i="3" s="1"/>
  <c r="AA853" i="3"/>
  <c r="AA857" i="3" s="1"/>
  <c r="AB1017" i="3"/>
  <c r="AB1015" i="3" s="1"/>
  <c r="AB1016" i="3"/>
  <c r="AC1014" i="3"/>
  <c r="Z1008" i="3"/>
  <c r="AA598" i="3"/>
  <c r="AA602" i="3" s="1"/>
  <c r="AA530" i="3"/>
  <c r="AA534" i="3" s="1"/>
  <c r="Z955" i="3"/>
  <c r="Z959" i="3" s="1"/>
  <c r="Z960" i="3" s="1"/>
  <c r="AB898" i="3"/>
  <c r="AB896" i="3" s="1"/>
  <c r="AB897" i="3"/>
  <c r="AC895" i="3"/>
  <c r="AA870" i="3"/>
  <c r="AA874" i="3" s="1"/>
  <c r="AA875" i="3" s="1"/>
  <c r="AC538" i="3"/>
  <c r="AB541" i="3"/>
  <c r="AB539" i="3" s="1"/>
  <c r="AB540" i="3"/>
  <c r="AC681" i="3"/>
  <c r="AB682" i="3"/>
  <c r="AC766" i="3"/>
  <c r="AB767" i="3"/>
  <c r="AB750" i="3"/>
  <c r="AC749" i="3"/>
  <c r="AC647" i="3"/>
  <c r="AB648" i="3"/>
  <c r="AA615" i="3"/>
  <c r="AA619" i="3" s="1"/>
  <c r="AD674" i="3"/>
  <c r="AC676" i="3"/>
  <c r="AC677" i="3"/>
  <c r="AC675" i="3" s="1"/>
  <c r="AC1004" i="3"/>
  <c r="AB1005" i="3"/>
  <c r="AB983" i="3"/>
  <c r="AB981" i="3" s="1"/>
  <c r="AB982" i="3"/>
  <c r="AC980" i="3"/>
  <c r="AA932" i="3"/>
  <c r="AA930" i="3" s="1"/>
  <c r="AA931" i="3"/>
  <c r="AB929" i="3"/>
  <c r="AC664" i="3"/>
  <c r="AB665" i="3"/>
  <c r="AB830" i="3"/>
  <c r="AB828" i="3" s="1"/>
  <c r="AB829" i="3"/>
  <c r="AC827" i="3"/>
  <c r="AC555" i="3"/>
  <c r="AB558" i="3"/>
  <c r="AB556" i="3" s="1"/>
  <c r="AB557" i="3"/>
  <c r="AA547" i="3"/>
  <c r="AA551" i="3" s="1"/>
  <c r="AA552" i="3" s="1"/>
  <c r="AB643" i="3"/>
  <c r="AB641" i="3" s="1"/>
  <c r="AC640" i="3"/>
  <c r="AB642" i="3"/>
  <c r="AA734" i="3"/>
  <c r="AA738" i="3" s="1"/>
  <c r="AC988" i="3"/>
  <c r="AD987" i="3"/>
  <c r="AB630" i="3"/>
  <c r="AA631" i="3"/>
  <c r="AB589" i="3"/>
  <c r="AA592" i="3"/>
  <c r="AA590" i="3" s="1"/>
  <c r="AA591" i="3"/>
  <c r="AE800" i="3"/>
  <c r="AD801" i="3"/>
  <c r="AC834" i="3"/>
  <c r="AB835" i="3"/>
  <c r="Z651" i="3"/>
  <c r="AB580" i="3"/>
  <c r="AC579" i="3"/>
  <c r="AB745" i="3"/>
  <c r="AB743" i="3" s="1"/>
  <c r="AB744" i="3"/>
  <c r="AC742" i="3"/>
  <c r="AA836" i="3"/>
  <c r="AA840" i="3" s="1"/>
  <c r="AA841" i="3" s="1"/>
  <c r="AB563" i="3"/>
  <c r="AC562" i="3"/>
  <c r="Z717" i="3"/>
  <c r="Z721" i="3" s="1"/>
  <c r="AB597" i="3"/>
  <c r="AC596" i="3"/>
  <c r="AB529" i="3"/>
  <c r="AC528" i="3"/>
  <c r="AB953" i="3"/>
  <c r="AA954" i="3"/>
  <c r="AC572" i="3"/>
  <c r="AB575" i="3"/>
  <c r="AB573" i="3" s="1"/>
  <c r="AB574" i="3"/>
  <c r="Z600" i="3"/>
  <c r="AA683" i="3"/>
  <c r="AA687" i="3" s="1"/>
  <c r="AC606" i="3"/>
  <c r="AB609" i="3"/>
  <c r="AB607" i="3" s="1"/>
  <c r="AB608" i="3"/>
  <c r="AA768" i="3"/>
  <c r="AA772" i="3" s="1"/>
  <c r="AA751" i="3"/>
  <c r="AA755" i="3" s="1"/>
  <c r="AC802" i="3"/>
  <c r="AC806" i="3" s="1"/>
  <c r="AB614" i="3"/>
  <c r="AC613" i="3"/>
  <c r="AB813" i="3"/>
  <c r="AB811" i="3" s="1"/>
  <c r="AB812" i="3"/>
  <c r="AC810" i="3"/>
  <c r="AA864" i="3"/>
  <c r="AA862" i="3" s="1"/>
  <c r="AA863" i="3"/>
  <c r="AB861" i="3"/>
  <c r="AB762" i="3"/>
  <c r="AB760" i="3" s="1"/>
  <c r="AB761" i="3"/>
  <c r="AC759" i="3"/>
  <c r="AB779" i="3"/>
  <c r="AB777" i="3" s="1"/>
  <c r="AB778" i="3"/>
  <c r="AC776" i="3"/>
  <c r="AA1006" i="3"/>
  <c r="AA1010" i="3" s="1"/>
  <c r="AA1011" i="3" s="1"/>
  <c r="Z736" i="3"/>
  <c r="Z770" i="3"/>
  <c r="Z872" i="3"/>
  <c r="AA666" i="3"/>
  <c r="AA670" i="3" s="1"/>
  <c r="AB546" i="3"/>
  <c r="AC545" i="3"/>
  <c r="AC732" i="3"/>
  <c r="AB733" i="3"/>
  <c r="AC708" i="3"/>
  <c r="AB710" i="3"/>
  <c r="AB711" i="3"/>
  <c r="AB709" i="3" s="1"/>
  <c r="AB728" i="3"/>
  <c r="AB726" i="3" s="1"/>
  <c r="AC725" i="3"/>
  <c r="AB727" i="3"/>
  <c r="AA949" i="3"/>
  <c r="AA947" i="3" s="1"/>
  <c r="AB946" i="3"/>
  <c r="AA948" i="3"/>
  <c r="Z549" i="3"/>
  <c r="AB796" i="3"/>
  <c r="AB794" i="3" s="1"/>
  <c r="AB795" i="3"/>
  <c r="AC793" i="3"/>
  <c r="AB700" i="3"/>
  <c r="AB704" i="3" s="1"/>
  <c r="AD999" i="3"/>
  <c r="AE997" i="3"/>
  <c r="AA581" i="3"/>
  <c r="AA585" i="3" s="1"/>
  <c r="AC783" i="3"/>
  <c r="AB784" i="3"/>
  <c r="AB847" i="3"/>
  <c r="AB845" i="3" s="1"/>
  <c r="AB846" i="3"/>
  <c r="AC844" i="3"/>
  <c r="AC521" i="3"/>
  <c r="AB524" i="3"/>
  <c r="AB522" i="3" s="1"/>
  <c r="AB523" i="3"/>
  <c r="AC851" i="3"/>
  <c r="AB852" i="3"/>
  <c r="AA564" i="3"/>
  <c r="AA568" i="3" s="1"/>
  <c r="AA716" i="3"/>
  <c r="AB715" i="3"/>
  <c r="AC623" i="3"/>
  <c r="AB626" i="3"/>
  <c r="AB624" i="3" s="1"/>
  <c r="AB625" i="3"/>
  <c r="AB818" i="3"/>
  <c r="AC817" i="3"/>
  <c r="AE691" i="3"/>
  <c r="AD693" i="3"/>
  <c r="AB869" i="3"/>
  <c r="AC868" i="3"/>
  <c r="AE657" i="3"/>
  <c r="AD660" i="3"/>
  <c r="AD658" i="3" s="1"/>
  <c r="AD659" i="3"/>
  <c r="AA819" i="3"/>
  <c r="AA823" i="3" s="1"/>
  <c r="AA649" i="3"/>
  <c r="AA653" i="3" s="1"/>
  <c r="AB993" i="3"/>
  <c r="AB994" i="3" s="1"/>
  <c r="AB989" i="3"/>
  <c r="Z636" i="3"/>
  <c r="Z637" i="3" s="1"/>
  <c r="Z632" i="3"/>
  <c r="AB881" i="3"/>
  <c r="AB879" i="3" s="1"/>
  <c r="AB880" i="3"/>
  <c r="AC878" i="3"/>
  <c r="X31" i="15"/>
  <c r="X33" i="15" s="1"/>
  <c r="W33" i="15"/>
  <c r="Z116" i="3"/>
  <c r="Z114" i="3" s="1"/>
  <c r="AA113" i="3"/>
  <c r="Z115" i="3"/>
  <c r="Y216" i="3"/>
  <c r="Z218" i="3"/>
  <c r="Y233" i="3"/>
  <c r="Z235" i="3"/>
  <c r="U395" i="15"/>
  <c r="U397" i="15" s="1"/>
  <c r="BV397" i="15" s="1"/>
  <c r="T397" i="15"/>
  <c r="T398" i="15" s="1"/>
  <c r="V25" i="15"/>
  <c r="W27" i="15"/>
  <c r="P21" i="15"/>
  <c r="W144" i="15"/>
  <c r="W142" i="15" s="1"/>
  <c r="X141" i="15"/>
  <c r="W143" i="15"/>
  <c r="W377" i="15"/>
  <c r="W378" i="15"/>
  <c r="W376" i="15" s="1"/>
  <c r="X375" i="15"/>
  <c r="W40" i="15"/>
  <c r="W38" i="15" s="1"/>
  <c r="W39" i="15"/>
  <c r="X37" i="15"/>
  <c r="Y323" i="15"/>
  <c r="X326" i="15"/>
  <c r="X324" i="15" s="1"/>
  <c r="X325" i="15"/>
  <c r="Y349" i="15"/>
  <c r="X351" i="15"/>
  <c r="X352" i="15"/>
  <c r="X350" i="15" s="1"/>
  <c r="Y258" i="15"/>
  <c r="X260" i="15"/>
  <c r="X235" i="15"/>
  <c r="X233" i="15" s="1"/>
  <c r="X234" i="15"/>
  <c r="Y232" i="15"/>
  <c r="Y339" i="15"/>
  <c r="Y337" i="15" s="1"/>
  <c r="Y338" i="15"/>
  <c r="Z336" i="15"/>
  <c r="Y365" i="15"/>
  <c r="Y363" i="15" s="1"/>
  <c r="Y364" i="15"/>
  <c r="Z362" i="15"/>
  <c r="Y271" i="15"/>
  <c r="X274" i="15"/>
  <c r="X272" i="15" s="1"/>
  <c r="X273" i="15"/>
  <c r="X286" i="15"/>
  <c r="Y284" i="15"/>
  <c r="X287" i="15"/>
  <c r="X285" i="15" s="1"/>
  <c r="Z390" i="15"/>
  <c r="AA388" i="15"/>
  <c r="Y219" i="15"/>
  <c r="X222" i="15"/>
  <c r="X220" i="15" s="1"/>
  <c r="X221" i="15"/>
  <c r="Z245" i="15"/>
  <c r="Y247" i="15"/>
  <c r="Y248" i="15"/>
  <c r="Y246" i="15" s="1"/>
  <c r="Z299" i="15"/>
  <c r="Z300" i="15"/>
  <c r="Z298" i="15" s="1"/>
  <c r="AA297" i="15"/>
  <c r="W313" i="15"/>
  <c r="W311" i="15" s="1"/>
  <c r="W312" i="15"/>
  <c r="X310" i="15"/>
  <c r="X170" i="15"/>
  <c r="X168" i="15" s="1"/>
  <c r="Y167" i="15"/>
  <c r="X169" i="15"/>
  <c r="W208" i="15"/>
  <c r="X206" i="15"/>
  <c r="W209" i="15"/>
  <c r="W207" i="15" s="1"/>
  <c r="X118" i="15"/>
  <c r="X116" i="15" s="1"/>
  <c r="X117" i="15"/>
  <c r="Y115" i="15"/>
  <c r="X157" i="15"/>
  <c r="X155" i="15" s="1"/>
  <c r="X156" i="15"/>
  <c r="Y154" i="15"/>
  <c r="X183" i="15"/>
  <c r="X181" i="15" s="1"/>
  <c r="X182" i="15"/>
  <c r="Y180" i="15"/>
  <c r="Y193" i="15"/>
  <c r="X196" i="15"/>
  <c r="X194" i="15" s="1"/>
  <c r="X195" i="15"/>
  <c r="W131" i="15"/>
  <c r="W129" i="15" s="1"/>
  <c r="W130" i="15"/>
  <c r="X128" i="15"/>
  <c r="Z89" i="15"/>
  <c r="Y91" i="15"/>
  <c r="Y92" i="15"/>
  <c r="Y90" i="15" s="1"/>
  <c r="X66" i="15"/>
  <c r="X64" i="15" s="1"/>
  <c r="X65" i="15"/>
  <c r="Y63" i="15"/>
  <c r="Y78" i="15"/>
  <c r="Y79" i="15"/>
  <c r="Y77" i="15" s="1"/>
  <c r="Z76" i="15"/>
  <c r="W105" i="15"/>
  <c r="W103" i="15" s="1"/>
  <c r="X102" i="15"/>
  <c r="W104" i="15"/>
  <c r="W52" i="15"/>
  <c r="W53" i="15"/>
  <c r="W51" i="15" s="1"/>
  <c r="X50" i="15"/>
  <c r="AA24" i="15"/>
  <c r="Z26" i="15"/>
  <c r="P19" i="15"/>
  <c r="Q18" i="15" s="1"/>
  <c r="Q20" i="15" s="1"/>
  <c r="W39" i="3"/>
  <c r="X41" i="3" s="1"/>
  <c r="W42" i="3"/>
  <c r="Y246" i="3"/>
  <c r="Y243" i="3"/>
  <c r="X382" i="3"/>
  <c r="X379" i="3"/>
  <c r="AA86" i="3"/>
  <c r="Z87" i="3"/>
  <c r="AA249" i="3"/>
  <c r="Z252" i="3"/>
  <c r="Z250" i="3" s="1"/>
  <c r="Z251" i="3"/>
  <c r="Y479" i="3"/>
  <c r="Y483" i="3"/>
  <c r="Y484" i="3" s="1"/>
  <c r="AA206" i="3"/>
  <c r="AA207" i="3" s="1"/>
  <c r="AA211" i="3" s="1"/>
  <c r="AA212" i="3" s="1"/>
  <c r="AB205" i="3"/>
  <c r="Y88" i="3"/>
  <c r="X481" i="3"/>
  <c r="AA155" i="3"/>
  <c r="AB154" i="3"/>
  <c r="Z291" i="3"/>
  <c r="AA290" i="3"/>
  <c r="Z207" i="3"/>
  <c r="Z211" i="3" s="1"/>
  <c r="Y311" i="3"/>
  <c r="Z311" i="3" s="1"/>
  <c r="Y314" i="3"/>
  <c r="AA375" i="3"/>
  <c r="Z376" i="3"/>
  <c r="X294" i="3"/>
  <c r="Y292" i="3"/>
  <c r="Y296" i="3" s="1"/>
  <c r="Y297" i="3" s="1"/>
  <c r="Y124" i="3"/>
  <c r="Y377" i="3"/>
  <c r="Y381" i="3" s="1"/>
  <c r="Y382" i="3" s="1"/>
  <c r="Z478" i="3"/>
  <c r="AA477" i="3"/>
  <c r="AB307" i="3"/>
  <c r="AA308" i="3"/>
  <c r="Y450" i="3"/>
  <c r="Y447" i="3"/>
  <c r="Y467" i="3"/>
  <c r="Y464" i="3"/>
  <c r="X501" i="3"/>
  <c r="X498" i="3"/>
  <c r="Y428" i="3"/>
  <c r="Y432" i="3" s="1"/>
  <c r="Y433" i="3" s="1"/>
  <c r="Z462" i="3"/>
  <c r="Z466" i="3" s="1"/>
  <c r="Z513" i="3"/>
  <c r="X430" i="3"/>
  <c r="AB470" i="3"/>
  <c r="AA473" i="3"/>
  <c r="AA471" i="3" s="1"/>
  <c r="AA472" i="3"/>
  <c r="Z427" i="3"/>
  <c r="AA426" i="3"/>
  <c r="AB460" i="3"/>
  <c r="AA461" i="3"/>
  <c r="AA512" i="3"/>
  <c r="AB511" i="3"/>
  <c r="AA494" i="3"/>
  <c r="Z495" i="3"/>
  <c r="Z445" i="3"/>
  <c r="Z449" i="3" s="1"/>
  <c r="Z450" i="3" s="1"/>
  <c r="AB436" i="3"/>
  <c r="AA439" i="3"/>
  <c r="AA437" i="3" s="1"/>
  <c r="AA438" i="3"/>
  <c r="AB504" i="3"/>
  <c r="AA507" i="3"/>
  <c r="AA505" i="3" s="1"/>
  <c r="AA506" i="3"/>
  <c r="AA421" i="3"/>
  <c r="AB419" i="3"/>
  <c r="Y496" i="3"/>
  <c r="Y500" i="3" s="1"/>
  <c r="AB443" i="3"/>
  <c r="AA444" i="3"/>
  <c r="Z489" i="3"/>
  <c r="AA487" i="3"/>
  <c r="Z490" i="3"/>
  <c r="Z488" i="3" s="1"/>
  <c r="AB453" i="3"/>
  <c r="AA456" i="3"/>
  <c r="AA454" i="3" s="1"/>
  <c r="AA455" i="3"/>
  <c r="X331" i="3"/>
  <c r="X328" i="3"/>
  <c r="Y348" i="3"/>
  <c r="Y345" i="3"/>
  <c r="Y229" i="3"/>
  <c r="Y226" i="3"/>
  <c r="Z280" i="3"/>
  <c r="Z277" i="3"/>
  <c r="AB341" i="3"/>
  <c r="AA342" i="3"/>
  <c r="Z325" i="3"/>
  <c r="AA324" i="3"/>
  <c r="Z224" i="3"/>
  <c r="Z228" i="3" s="1"/>
  <c r="AB222" i="3"/>
  <c r="AA223" i="3"/>
  <c r="Y362" i="3"/>
  <c r="AB410" i="3"/>
  <c r="AC409" i="3"/>
  <c r="AB266" i="3"/>
  <c r="AA269" i="3"/>
  <c r="AA267" i="3" s="1"/>
  <c r="AA268" i="3"/>
  <c r="AB402" i="3"/>
  <c r="AA405" i="3"/>
  <c r="AA403" i="3" s="1"/>
  <c r="AA404" i="3"/>
  <c r="AA317" i="3"/>
  <c r="Z320" i="3"/>
  <c r="Z318" i="3" s="1"/>
  <c r="Z319" i="3"/>
  <c r="Z258" i="3"/>
  <c r="Z262" i="3" s="1"/>
  <c r="Z263" i="3" s="1"/>
  <c r="AB274" i="3"/>
  <c r="AC273" i="3"/>
  <c r="AA368" i="3"/>
  <c r="Z370" i="3"/>
  <c r="Z371" i="3"/>
  <c r="Z369" i="3" s="1"/>
  <c r="Y326" i="3"/>
  <c r="Y330" i="3" s="1"/>
  <c r="AA411" i="3"/>
  <c r="AA415" i="3" s="1"/>
  <c r="AC232" i="3"/>
  <c r="AB234" i="3"/>
  <c r="Y260" i="3"/>
  <c r="Y396" i="3"/>
  <c r="Z360" i="3"/>
  <c r="Z364" i="3" s="1"/>
  <c r="Z241" i="3"/>
  <c r="Z245" i="3" s="1"/>
  <c r="Z394" i="3"/>
  <c r="Z398" i="3" s="1"/>
  <c r="Z399" i="3" s="1"/>
  <c r="Z388" i="3"/>
  <c r="Z386" i="3" s="1"/>
  <c r="AA385" i="3"/>
  <c r="Z387" i="3"/>
  <c r="AA354" i="3"/>
  <c r="AA352" i="3" s="1"/>
  <c r="AB351" i="3"/>
  <c r="AA353" i="3"/>
  <c r="AB358" i="3"/>
  <c r="AA359" i="3"/>
  <c r="AB283" i="3"/>
  <c r="AA286" i="3"/>
  <c r="AA284" i="3" s="1"/>
  <c r="AA285" i="3"/>
  <c r="AB239" i="3"/>
  <c r="AA240" i="3"/>
  <c r="AA393" i="3"/>
  <c r="AB392" i="3"/>
  <c r="Z413" i="3"/>
  <c r="AB300" i="3"/>
  <c r="AA303" i="3"/>
  <c r="AA301" i="3" s="1"/>
  <c r="AA302" i="3"/>
  <c r="Z343" i="3"/>
  <c r="Z347" i="3" s="1"/>
  <c r="AB256" i="3"/>
  <c r="AA257" i="3"/>
  <c r="AA275" i="3"/>
  <c r="AA279" i="3" s="1"/>
  <c r="AA280" i="3" s="1"/>
  <c r="Z337" i="3"/>
  <c r="Z335" i="3" s="1"/>
  <c r="Z336" i="3"/>
  <c r="AA334" i="3"/>
  <c r="AC215" i="3"/>
  <c r="AB217" i="3"/>
  <c r="Z178" i="3"/>
  <c r="Z175" i="3"/>
  <c r="AB198" i="3"/>
  <c r="AA201" i="3"/>
  <c r="AA199" i="3" s="1"/>
  <c r="AA200" i="3"/>
  <c r="AA173" i="3"/>
  <c r="AA177" i="3" s="1"/>
  <c r="AB181" i="3"/>
  <c r="AA184" i="3"/>
  <c r="AA182" i="3" s="1"/>
  <c r="AA183" i="3"/>
  <c r="AB147" i="3"/>
  <c r="AA149" i="3"/>
  <c r="AA150" i="3"/>
  <c r="AA148" i="3" s="1"/>
  <c r="AB172" i="3"/>
  <c r="AC171" i="3"/>
  <c r="AC188" i="3"/>
  <c r="AB189" i="3"/>
  <c r="AA190" i="3"/>
  <c r="AA194" i="3" s="1"/>
  <c r="AA195" i="3" s="1"/>
  <c r="Z192" i="3"/>
  <c r="AC166" i="3"/>
  <c r="AD164" i="3"/>
  <c r="Z110" i="3"/>
  <c r="Z107" i="3"/>
  <c r="AB120" i="3"/>
  <c r="AA121" i="3"/>
  <c r="AA105" i="3"/>
  <c r="AA109" i="3" s="1"/>
  <c r="AA110" i="3" s="1"/>
  <c r="Z133" i="3"/>
  <c r="Z131" i="3" s="1"/>
  <c r="AA130" i="3"/>
  <c r="Z132" i="3"/>
  <c r="Z139" i="3"/>
  <c r="Z143" i="3" s="1"/>
  <c r="Z122" i="3"/>
  <c r="Z126" i="3" s="1"/>
  <c r="AA98" i="3"/>
  <c r="AA99" i="3"/>
  <c r="AA97" i="3" s="1"/>
  <c r="AB96" i="3"/>
  <c r="AC103" i="3"/>
  <c r="AB104" i="3"/>
  <c r="AA79" i="3"/>
  <c r="Z82" i="3"/>
  <c r="Z80" i="3" s="1"/>
  <c r="Z81" i="3"/>
  <c r="AB137" i="3"/>
  <c r="AA138" i="3"/>
  <c r="Y141" i="3"/>
  <c r="X76" i="3"/>
  <c r="X73" i="3"/>
  <c r="Y71" i="3"/>
  <c r="Y75" i="3" s="1"/>
  <c r="Y76" i="3" s="1"/>
  <c r="AA65" i="3"/>
  <c r="AA63" i="3" s="1"/>
  <c r="AA64" i="3"/>
  <c r="AB62" i="3"/>
  <c r="Z70" i="3"/>
  <c r="AA69" i="3"/>
  <c r="Y59" i="3"/>
  <c r="Y56" i="3"/>
  <c r="AB52" i="3"/>
  <c r="AA53" i="3"/>
  <c r="Z54" i="3"/>
  <c r="Z58" i="3" s="1"/>
  <c r="AC45" i="3"/>
  <c r="AB47" i="3"/>
  <c r="AB48" i="3"/>
  <c r="AB46" i="3" s="1"/>
  <c r="AB35" i="3"/>
  <c r="AA36" i="3"/>
  <c r="Z31" i="3"/>
  <c r="Z29" i="3" s="1"/>
  <c r="Z30" i="3"/>
  <c r="AA28" i="3"/>
  <c r="Z37" i="3"/>
  <c r="I21" i="8"/>
  <c r="C7" i="10"/>
  <c r="W34" i="15" l="1"/>
  <c r="BS33" i="15"/>
  <c r="AA1348" i="3"/>
  <c r="X261" i="15"/>
  <c r="X259" i="15" s="1"/>
  <c r="AC1334" i="3"/>
  <c r="AC1331" i="3"/>
  <c r="AA688" i="3"/>
  <c r="AA685" i="3"/>
  <c r="Z1164" i="3"/>
  <c r="Z1161" i="3"/>
  <c r="AA1161" i="3" s="1"/>
  <c r="AC1344" i="3"/>
  <c r="AB1345" i="3"/>
  <c r="AB1346" i="3" s="1"/>
  <c r="AB1350" i="3" s="1"/>
  <c r="AB1351" i="3" s="1"/>
  <c r="AC921" i="3"/>
  <c r="AC925" i="3" s="1"/>
  <c r="AC926" i="3" s="1"/>
  <c r="AC923" i="3"/>
  <c r="AC1310" i="3"/>
  <c r="AB1311" i="3"/>
  <c r="AA1363" i="3"/>
  <c r="AA1367" i="3" s="1"/>
  <c r="AA1368" i="3" s="1"/>
  <c r="AA1365" i="3"/>
  <c r="AA1312" i="3"/>
  <c r="AA1316" i="3" s="1"/>
  <c r="AA1317" i="3" s="1"/>
  <c r="AA1314" i="3"/>
  <c r="AC1361" i="3"/>
  <c r="AB1362" i="3"/>
  <c r="AA904" i="3"/>
  <c r="AA908" i="3" s="1"/>
  <c r="AA909" i="3" s="1"/>
  <c r="AA906" i="3"/>
  <c r="AC902" i="3"/>
  <c r="AB903" i="3"/>
  <c r="AC971" i="3"/>
  <c r="AD970" i="3"/>
  <c r="AC886" i="3"/>
  <c r="AD885" i="3"/>
  <c r="AB1022" i="3"/>
  <c r="AB1023" i="3" s="1"/>
  <c r="AB1027" i="3" s="1"/>
  <c r="AC1021" i="3"/>
  <c r="AC1157" i="3"/>
  <c r="AB1158" i="3"/>
  <c r="AB1159" i="3" s="1"/>
  <c r="AB1163" i="3" s="1"/>
  <c r="AB1164" i="3" s="1"/>
  <c r="AE936" i="3"/>
  <c r="AD937" i="3"/>
  <c r="AC938" i="3"/>
  <c r="AC942" i="3" s="1"/>
  <c r="AC943" i="3" s="1"/>
  <c r="AC940" i="3"/>
  <c r="AE919" i="3"/>
  <c r="AD920" i="3"/>
  <c r="AA422" i="3"/>
  <c r="AA420" i="3" s="1"/>
  <c r="AB972" i="3"/>
  <c r="AB976" i="3" s="1"/>
  <c r="AB977" i="3" s="1"/>
  <c r="AB974" i="3"/>
  <c r="AB887" i="3"/>
  <c r="AB891" i="3" s="1"/>
  <c r="AB892" i="3" s="1"/>
  <c r="X515" i="3"/>
  <c r="Y517" i="3" s="1"/>
  <c r="X518" i="3"/>
  <c r="X90" i="3"/>
  <c r="Y92" i="3"/>
  <c r="Y93" i="3" s="1"/>
  <c r="AA1066" i="3"/>
  <c r="AB1068" i="3"/>
  <c r="AB998" i="3"/>
  <c r="AC1000" i="3"/>
  <c r="AB692" i="3"/>
  <c r="AC694" i="3"/>
  <c r="X389" i="15"/>
  <c r="Y391" i="15"/>
  <c r="AA1049" i="3"/>
  <c r="AB1051" i="3"/>
  <c r="AC1083" i="3"/>
  <c r="AD1085" i="3"/>
  <c r="AB966" i="3"/>
  <c r="AB964" i="3" s="1"/>
  <c r="AB965" i="3"/>
  <c r="AC963" i="3"/>
  <c r="AB1186" i="3"/>
  <c r="AB1187" i="3"/>
  <c r="AB1185" i="3" s="1"/>
  <c r="AC1184" i="3"/>
  <c r="AB1170" i="3"/>
  <c r="AB1168" i="3" s="1"/>
  <c r="AC1167" i="3"/>
  <c r="AB1169" i="3"/>
  <c r="AC1062" i="3"/>
  <c r="AC1059" i="3"/>
  <c r="AA824" i="3"/>
  <c r="AA821" i="3"/>
  <c r="AC807" i="3"/>
  <c r="AC804" i="3"/>
  <c r="AA1045" i="3"/>
  <c r="AA1042" i="3"/>
  <c r="AA549" i="3"/>
  <c r="AA872" i="3"/>
  <c r="AA787" i="3"/>
  <c r="AB991" i="3"/>
  <c r="AC1337" i="3"/>
  <c r="AB1339" i="3"/>
  <c r="AB1340" i="3"/>
  <c r="AB1338" i="3" s="1"/>
  <c r="AA165" i="3"/>
  <c r="AB167" i="3"/>
  <c r="AB915" i="3"/>
  <c r="AB913" i="3" s="1"/>
  <c r="AB914" i="3"/>
  <c r="AC912" i="3"/>
  <c r="AB1357" i="3"/>
  <c r="AB1355" i="3" s="1"/>
  <c r="AC1354" i="3"/>
  <c r="AB1356" i="3"/>
  <c r="Y833" i="15"/>
  <c r="Y831" i="15" s="1"/>
  <c r="Y832" i="15"/>
  <c r="Z830" i="15"/>
  <c r="AA986" i="15"/>
  <c r="Z989" i="15"/>
  <c r="Z987" i="15" s="1"/>
  <c r="Z988" i="15"/>
  <c r="Y976" i="15"/>
  <c r="Y974" i="15" s="1"/>
  <c r="Y975" i="15"/>
  <c r="Z973" i="15"/>
  <c r="Y859" i="15"/>
  <c r="Y857" i="15" s="1"/>
  <c r="Y858" i="15"/>
  <c r="Z856" i="15"/>
  <c r="Z1028" i="15"/>
  <c r="Z1026" i="15" s="1"/>
  <c r="Z1027" i="15"/>
  <c r="AA1025" i="15"/>
  <c r="Y1015" i="15"/>
  <c r="Y1013" i="15" s="1"/>
  <c r="Y1014" i="15"/>
  <c r="Z1012" i="15"/>
  <c r="Z947" i="15"/>
  <c r="Y950" i="15"/>
  <c r="Y948" i="15" s="1"/>
  <c r="Y949" i="15"/>
  <c r="Z921" i="15"/>
  <c r="Y924" i="15"/>
  <c r="Y922" i="15" s="1"/>
  <c r="Y923" i="15"/>
  <c r="Z895" i="15"/>
  <c r="Y898" i="15"/>
  <c r="Y896" i="15" s="1"/>
  <c r="Y897" i="15"/>
  <c r="Z934" i="15"/>
  <c r="Y937" i="15"/>
  <c r="Y935" i="15" s="1"/>
  <c r="Y936" i="15"/>
  <c r="Z908" i="15"/>
  <c r="Y911" i="15"/>
  <c r="Y909" i="15" s="1"/>
  <c r="Y910" i="15"/>
  <c r="Z960" i="15"/>
  <c r="Y963" i="15"/>
  <c r="Y961" i="15" s="1"/>
  <c r="Y962" i="15"/>
  <c r="X792" i="15"/>
  <c r="Y794" i="15"/>
  <c r="Y882" i="15"/>
  <c r="X885" i="15"/>
  <c r="X883" i="15" s="1"/>
  <c r="X884" i="15"/>
  <c r="Z1038" i="15"/>
  <c r="Y1040" i="15"/>
  <c r="Y1041" i="15"/>
  <c r="Y1039" i="15" s="1"/>
  <c r="Y846" i="15"/>
  <c r="Y844" i="15" s="1"/>
  <c r="Y845" i="15"/>
  <c r="Z843" i="15"/>
  <c r="Y807" i="15"/>
  <c r="Y805" i="15" s="1"/>
  <c r="Y806" i="15"/>
  <c r="Z804" i="15"/>
  <c r="Y819" i="15"/>
  <c r="Z817" i="15"/>
  <c r="Y820" i="15"/>
  <c r="Y818" i="15" s="1"/>
  <c r="Y1002" i="15"/>
  <c r="Y1000" i="15" s="1"/>
  <c r="Y1001" i="15"/>
  <c r="Z999" i="15"/>
  <c r="AA793" i="15"/>
  <c r="AB791" i="15"/>
  <c r="Y872" i="15"/>
  <c r="Y870" i="15" s="1"/>
  <c r="Y871" i="15"/>
  <c r="Z869" i="15"/>
  <c r="Y726" i="15"/>
  <c r="X729" i="15"/>
  <c r="X727" i="15" s="1"/>
  <c r="X728" i="15"/>
  <c r="X521" i="15"/>
  <c r="X519" i="15" s="1"/>
  <c r="Y518" i="15"/>
  <c r="X520" i="15"/>
  <c r="Z427" i="15"/>
  <c r="Y430" i="15"/>
  <c r="Y428" i="15" s="1"/>
  <c r="Y429" i="15"/>
  <c r="AA573" i="15"/>
  <c r="AA571" i="15" s="1"/>
  <c r="AA572" i="15"/>
  <c r="AB570" i="15"/>
  <c r="Z531" i="15"/>
  <c r="Y534" i="15"/>
  <c r="Y532" i="15" s="1"/>
  <c r="Y533" i="15"/>
  <c r="AA622" i="15"/>
  <c r="Z625" i="15"/>
  <c r="Z623" i="15" s="1"/>
  <c r="Z624" i="15"/>
  <c r="Z453" i="15"/>
  <c r="Y456" i="15"/>
  <c r="Y454" i="15" s="1"/>
  <c r="Y455" i="15"/>
  <c r="Y505" i="15"/>
  <c r="X508" i="15"/>
  <c r="X506" i="15" s="1"/>
  <c r="X507" i="15"/>
  <c r="Z544" i="15"/>
  <c r="Y547" i="15"/>
  <c r="Y545" i="15" s="1"/>
  <c r="Y546" i="15"/>
  <c r="Z687" i="15"/>
  <c r="Y690" i="15"/>
  <c r="Y688" i="15" s="1"/>
  <c r="Y689" i="15"/>
  <c r="Z700" i="15"/>
  <c r="Y703" i="15"/>
  <c r="Y701" i="15" s="1"/>
  <c r="Y702" i="15"/>
  <c r="AC609" i="15"/>
  <c r="AB611" i="15"/>
  <c r="X610" i="15"/>
  <c r="Y612" i="15"/>
  <c r="Z414" i="15"/>
  <c r="Y416" i="15"/>
  <c r="Y417" i="15"/>
  <c r="Y415" i="15" s="1"/>
  <c r="Z596" i="15"/>
  <c r="Y599" i="15"/>
  <c r="Y597" i="15" s="1"/>
  <c r="Y598" i="15"/>
  <c r="Y651" i="15"/>
  <c r="Y649" i="15" s="1"/>
  <c r="Y650" i="15"/>
  <c r="Z648" i="15"/>
  <c r="Z713" i="15"/>
  <c r="Y716" i="15"/>
  <c r="Y714" i="15" s="1"/>
  <c r="Y715" i="15"/>
  <c r="Z739" i="15"/>
  <c r="Y741" i="15"/>
  <c r="Y742" i="15"/>
  <c r="Y740" i="15" s="1"/>
  <c r="AA440" i="15"/>
  <c r="Z443" i="15"/>
  <c r="Z441" i="15" s="1"/>
  <c r="Z442" i="15"/>
  <c r="AA401" i="15"/>
  <c r="Z403" i="15"/>
  <c r="Z404" i="15"/>
  <c r="Z402" i="15" s="1"/>
  <c r="Z557" i="15"/>
  <c r="Y560" i="15"/>
  <c r="Y558" i="15" s="1"/>
  <c r="Y559" i="15"/>
  <c r="AA583" i="15"/>
  <c r="Z586" i="15"/>
  <c r="Z584" i="15" s="1"/>
  <c r="Z585" i="15"/>
  <c r="Y495" i="15"/>
  <c r="Y493" i="15" s="1"/>
  <c r="Y494" i="15"/>
  <c r="Z492" i="15"/>
  <c r="Y482" i="15"/>
  <c r="Y480" i="15" s="1"/>
  <c r="Y481" i="15"/>
  <c r="Z479" i="15"/>
  <c r="Y664" i="15"/>
  <c r="Y662" i="15" s="1"/>
  <c r="Y663" i="15"/>
  <c r="Z661" i="15"/>
  <c r="Y469" i="15"/>
  <c r="Y467" i="15" s="1"/>
  <c r="Y468" i="15"/>
  <c r="Z466" i="15"/>
  <c r="AA638" i="15"/>
  <c r="AA636" i="15" s="1"/>
  <c r="AA637" i="15"/>
  <c r="AB635" i="15"/>
  <c r="Y677" i="15"/>
  <c r="Y675" i="15" s="1"/>
  <c r="Y676" i="15"/>
  <c r="Z674" i="15"/>
  <c r="Z755" i="15"/>
  <c r="Z753" i="15" s="1"/>
  <c r="Z754" i="15"/>
  <c r="AA752" i="15"/>
  <c r="Z768" i="15"/>
  <c r="Z766" i="15" s="1"/>
  <c r="Z767" i="15"/>
  <c r="AA765" i="15"/>
  <c r="Y781" i="15"/>
  <c r="Y779" i="15" s="1"/>
  <c r="Y780" i="15"/>
  <c r="Z778" i="15"/>
  <c r="AA1147" i="3"/>
  <c r="AA1144" i="3"/>
  <c r="AA1232" i="3"/>
  <c r="AA1229" i="3"/>
  <c r="Z1130" i="3"/>
  <c r="Z1127" i="3"/>
  <c r="Z1249" i="3"/>
  <c r="Z1246" i="3"/>
  <c r="AA1266" i="3"/>
  <c r="AA1263" i="3"/>
  <c r="AB1215" i="3"/>
  <c r="AB1212" i="3"/>
  <c r="AB1300" i="3"/>
  <c r="AB1297" i="3"/>
  <c r="AE1090" i="3"/>
  <c r="AF1089" i="3"/>
  <c r="AE1208" i="3"/>
  <c r="AD1209" i="3"/>
  <c r="AC1238" i="3"/>
  <c r="AC1236" i="3" s="1"/>
  <c r="AC1237" i="3"/>
  <c r="AD1235" i="3"/>
  <c r="AD1259" i="3"/>
  <c r="AC1260" i="3"/>
  <c r="AE1031" i="3"/>
  <c r="AD1034" i="3"/>
  <c r="AD1032" i="3" s="1"/>
  <c r="AD1033" i="3"/>
  <c r="AD1150" i="3"/>
  <c r="AC1153" i="3"/>
  <c r="AC1151" i="3" s="1"/>
  <c r="AC1152" i="3"/>
  <c r="AC1039" i="3"/>
  <c r="AD1038" i="3"/>
  <c r="AE1056" i="3"/>
  <c r="AF1055" i="3"/>
  <c r="AC1210" i="3"/>
  <c r="AC1214" i="3" s="1"/>
  <c r="AC1215" i="3" s="1"/>
  <c r="AB1142" i="3"/>
  <c r="AB1146" i="3" s="1"/>
  <c r="AF1048" i="3"/>
  <c r="AE1050" i="3"/>
  <c r="AE1293" i="3"/>
  <c r="AD1294" i="3"/>
  <c r="AA1280" i="3"/>
  <c r="AC1252" i="3"/>
  <c r="AB1255" i="3"/>
  <c r="AB1253" i="3" s="1"/>
  <c r="AB1254" i="3"/>
  <c r="AD1074" i="3"/>
  <c r="AD1078" i="3" s="1"/>
  <c r="AD1133" i="3"/>
  <c r="AC1136" i="3"/>
  <c r="AC1134" i="3" s="1"/>
  <c r="AC1135" i="3"/>
  <c r="AC1175" i="3"/>
  <c r="AD1174" i="3"/>
  <c r="AB1243" i="3"/>
  <c r="AC1242" i="3"/>
  <c r="AB1261" i="3"/>
  <c r="AB1265" i="3" s="1"/>
  <c r="AB1266" i="3" s="1"/>
  <c r="AB1040" i="3"/>
  <c r="AB1044" i="3" s="1"/>
  <c r="AD1099" i="3"/>
  <c r="AC1102" i="3"/>
  <c r="AC1100" i="3" s="1"/>
  <c r="AC1101" i="3"/>
  <c r="AB1108" i="3"/>
  <c r="AB1112" i="3" s="1"/>
  <c r="AB1113" i="3" s="1"/>
  <c r="AD1276" i="3"/>
  <c r="AC1277" i="3"/>
  <c r="AC1141" i="3"/>
  <c r="AD1140" i="3"/>
  <c r="AC1295" i="3"/>
  <c r="AC1299" i="3" s="1"/>
  <c r="AE1073" i="3"/>
  <c r="AF1072" i="3"/>
  <c r="AF1067" i="3"/>
  <c r="AG1065" i="3"/>
  <c r="AD1201" i="3"/>
  <c r="AC1204" i="3"/>
  <c r="AC1202" i="3" s="1"/>
  <c r="AC1203" i="3"/>
  <c r="AC1123" i="3"/>
  <c r="AB1124" i="3"/>
  <c r="AA1110" i="3"/>
  <c r="AB1193" i="3"/>
  <c r="AB1197" i="3" s="1"/>
  <c r="AD1091" i="3"/>
  <c r="AD1095" i="3"/>
  <c r="AD1096" i="3" s="1"/>
  <c r="AC1107" i="3"/>
  <c r="AD1106" i="3"/>
  <c r="AC1323" i="3"/>
  <c r="AC1321" i="3" s="1"/>
  <c r="AC1322" i="3"/>
  <c r="AD1320" i="3"/>
  <c r="AB1278" i="3"/>
  <c r="AB1282" i="3"/>
  <c r="AB1283" i="3" s="1"/>
  <c r="AD1329" i="3"/>
  <c r="AD1333" i="3" s="1"/>
  <c r="AF1084" i="3"/>
  <c r="AG1082" i="3"/>
  <c r="AC1221" i="3"/>
  <c r="AC1219" i="3" s="1"/>
  <c r="AC1220" i="3"/>
  <c r="AD1218" i="3"/>
  <c r="AA1178" i="3"/>
  <c r="AC1226" i="3"/>
  <c r="AD1225" i="3"/>
  <c r="AA1195" i="3"/>
  <c r="AD1303" i="3"/>
  <c r="AC1306" i="3"/>
  <c r="AC1304" i="3" s="1"/>
  <c r="AC1305" i="3"/>
  <c r="AA1125" i="3"/>
  <c r="AA1129" i="3" s="1"/>
  <c r="AC1272" i="3"/>
  <c r="AC1270" i="3" s="1"/>
  <c r="AC1271" i="3"/>
  <c r="AD1269" i="3"/>
  <c r="AD1286" i="3"/>
  <c r="AC1289" i="3"/>
  <c r="AC1287" i="3" s="1"/>
  <c r="AC1288" i="3"/>
  <c r="AC1076" i="3"/>
  <c r="AC1093" i="3"/>
  <c r="AC1192" i="3"/>
  <c r="AD1191" i="3"/>
  <c r="AD1057" i="3"/>
  <c r="AD1061" i="3" s="1"/>
  <c r="AE1328" i="3"/>
  <c r="AF1327" i="3"/>
  <c r="AB1227" i="3"/>
  <c r="AB1231" i="3" s="1"/>
  <c r="AD1116" i="3"/>
  <c r="AC1118" i="3"/>
  <c r="AC1119" i="3"/>
  <c r="AC1117" i="3" s="1"/>
  <c r="AB1176" i="3"/>
  <c r="AB1180" i="3" s="1"/>
  <c r="AB1181" i="3" s="1"/>
  <c r="AA1244" i="3"/>
  <c r="AA1248" i="3" s="1"/>
  <c r="AB1028" i="3"/>
  <c r="AB1025" i="3"/>
  <c r="AA773" i="3"/>
  <c r="AA770" i="3"/>
  <c r="AA739" i="3"/>
  <c r="AA736" i="3"/>
  <c r="AA603" i="3"/>
  <c r="AA600" i="3"/>
  <c r="AA569" i="3"/>
  <c r="AA566" i="3"/>
  <c r="Z722" i="3"/>
  <c r="Z719" i="3"/>
  <c r="AA620" i="3"/>
  <c r="AA617" i="3"/>
  <c r="AA586" i="3"/>
  <c r="AA583" i="3"/>
  <c r="AA858" i="3"/>
  <c r="AA855" i="3"/>
  <c r="AA654" i="3"/>
  <c r="AA651" i="3"/>
  <c r="AB705" i="3"/>
  <c r="AB702" i="3"/>
  <c r="AA671" i="3"/>
  <c r="AA668" i="3"/>
  <c r="AA756" i="3"/>
  <c r="AA753" i="3"/>
  <c r="AA535" i="3"/>
  <c r="AA532" i="3"/>
  <c r="AB954" i="3"/>
  <c r="AC953" i="3"/>
  <c r="AD1014" i="3"/>
  <c r="AC1016" i="3"/>
  <c r="AC1017" i="3"/>
  <c r="AC1015" i="3" s="1"/>
  <c r="AD817" i="3"/>
  <c r="AC818" i="3"/>
  <c r="AC524" i="3"/>
  <c r="AC522" i="3" s="1"/>
  <c r="AC523" i="3"/>
  <c r="AD521" i="3"/>
  <c r="AB598" i="3"/>
  <c r="AB602" i="3" s="1"/>
  <c r="AD562" i="3"/>
  <c r="AC563" i="3"/>
  <c r="AB836" i="3"/>
  <c r="AB840" i="3" s="1"/>
  <c r="AB841" i="3" s="1"/>
  <c r="AD766" i="3"/>
  <c r="AC767" i="3"/>
  <c r="AC946" i="3"/>
  <c r="AB949" i="3"/>
  <c r="AB947" i="3" s="1"/>
  <c r="AB948" i="3"/>
  <c r="AB734" i="3"/>
  <c r="AB738" i="3" s="1"/>
  <c r="AB739" i="3" s="1"/>
  <c r="AC779" i="3"/>
  <c r="AC777" i="3" s="1"/>
  <c r="AC778" i="3"/>
  <c r="AD776" i="3"/>
  <c r="AD759" i="3"/>
  <c r="AC761" i="3"/>
  <c r="AC762" i="3"/>
  <c r="AC760" i="3" s="1"/>
  <c r="AB864" i="3"/>
  <c r="AB862" i="3" s="1"/>
  <c r="AB863" i="3"/>
  <c r="AC861" i="3"/>
  <c r="AD810" i="3"/>
  <c r="AC813" i="3"/>
  <c r="AC811" i="3" s="1"/>
  <c r="AC812" i="3"/>
  <c r="AC614" i="3"/>
  <c r="AD613" i="3"/>
  <c r="AD528" i="3"/>
  <c r="AC529" i="3"/>
  <c r="AB564" i="3"/>
  <c r="AB568" i="3" s="1"/>
  <c r="AB569" i="3" s="1"/>
  <c r="AD742" i="3"/>
  <c r="AC744" i="3"/>
  <c r="AC745" i="3"/>
  <c r="AC743" i="3" s="1"/>
  <c r="AD834" i="3"/>
  <c r="AC835" i="3"/>
  <c r="AC630" i="3"/>
  <c r="AB631" i="3"/>
  <c r="AD640" i="3"/>
  <c r="AC643" i="3"/>
  <c r="AC641" i="3" s="1"/>
  <c r="AC642" i="3"/>
  <c r="AC558" i="3"/>
  <c r="AC556" i="3" s="1"/>
  <c r="AC557" i="3"/>
  <c r="AD555" i="3"/>
  <c r="AC648" i="3"/>
  <c r="AD647" i="3"/>
  <c r="AD749" i="3"/>
  <c r="AC750" i="3"/>
  <c r="AB683" i="3"/>
  <c r="AB687" i="3" s="1"/>
  <c r="AD851" i="3"/>
  <c r="AC852" i="3"/>
  <c r="AE999" i="3"/>
  <c r="AF997" i="3"/>
  <c r="AB547" i="3"/>
  <c r="AB551" i="3" s="1"/>
  <c r="AB581" i="3"/>
  <c r="AB585" i="3" s="1"/>
  <c r="AE674" i="3"/>
  <c r="AD677" i="3"/>
  <c r="AD675" i="3" s="1"/>
  <c r="AD676" i="3"/>
  <c r="AB649" i="3"/>
  <c r="AB653" i="3" s="1"/>
  <c r="AB654" i="3" s="1"/>
  <c r="AC847" i="3"/>
  <c r="AC845" i="3" s="1"/>
  <c r="AC846" i="3"/>
  <c r="AD844" i="3"/>
  <c r="AB785" i="3"/>
  <c r="AB789" i="3" s="1"/>
  <c r="AB790" i="3" s="1"/>
  <c r="AC881" i="3"/>
  <c r="AC879" i="3" s="1"/>
  <c r="AD878" i="3"/>
  <c r="AC880" i="3"/>
  <c r="AD868" i="3"/>
  <c r="AC869" i="3"/>
  <c r="AF691" i="3"/>
  <c r="AE693" i="3"/>
  <c r="AC715" i="3"/>
  <c r="AB716" i="3"/>
  <c r="AD783" i="3"/>
  <c r="AC784" i="3"/>
  <c r="AD725" i="3"/>
  <c r="AC728" i="3"/>
  <c r="AC726" i="3" s="1"/>
  <c r="AC727" i="3"/>
  <c r="AD708" i="3"/>
  <c r="AC711" i="3"/>
  <c r="AC709" i="3" s="1"/>
  <c r="AC710" i="3"/>
  <c r="AC733" i="3"/>
  <c r="AD732" i="3"/>
  <c r="AB615" i="3"/>
  <c r="AB619" i="3" s="1"/>
  <c r="AC609" i="3"/>
  <c r="AC607" i="3" s="1"/>
  <c r="AC608" i="3"/>
  <c r="AD606" i="3"/>
  <c r="AC575" i="3"/>
  <c r="AC573" i="3" s="1"/>
  <c r="AC574" i="3"/>
  <c r="AD572" i="3"/>
  <c r="AB530" i="3"/>
  <c r="AB534" i="3" s="1"/>
  <c r="AD806" i="3"/>
  <c r="AD807" i="3" s="1"/>
  <c r="AD802" i="3"/>
  <c r="AE987" i="3"/>
  <c r="AD988" i="3"/>
  <c r="AC830" i="3"/>
  <c r="AC828" i="3" s="1"/>
  <c r="AD827" i="3"/>
  <c r="AC829" i="3"/>
  <c r="AB666" i="3"/>
  <c r="AB670" i="3" s="1"/>
  <c r="AB751" i="3"/>
  <c r="AB755" i="3" s="1"/>
  <c r="AD681" i="3"/>
  <c r="AC682" i="3"/>
  <c r="AC541" i="3"/>
  <c r="AC539" i="3" s="1"/>
  <c r="AC540" i="3"/>
  <c r="AD538" i="3"/>
  <c r="AD895" i="3"/>
  <c r="AC897" i="3"/>
  <c r="AC898" i="3"/>
  <c r="AC896" i="3" s="1"/>
  <c r="AE698" i="3"/>
  <c r="AD699" i="3"/>
  <c r="AA632" i="3"/>
  <c r="AA636" i="3" s="1"/>
  <c r="AC1005" i="3"/>
  <c r="AD1004" i="3"/>
  <c r="AF657" i="3"/>
  <c r="AE660" i="3"/>
  <c r="AE658" i="3" s="1"/>
  <c r="AE659" i="3"/>
  <c r="AB819" i="3"/>
  <c r="AB823" i="3" s="1"/>
  <c r="Z634" i="3"/>
  <c r="AB870" i="3"/>
  <c r="AB874" i="3" s="1"/>
  <c r="AC626" i="3"/>
  <c r="AC624" i="3" s="1"/>
  <c r="AC625" i="3"/>
  <c r="AD623" i="3"/>
  <c r="AA717" i="3"/>
  <c r="AA721" i="3" s="1"/>
  <c r="AB853" i="3"/>
  <c r="AB857" i="3" s="1"/>
  <c r="AB858" i="3" s="1"/>
  <c r="AD793" i="3"/>
  <c r="AC796" i="3"/>
  <c r="AC794" i="3" s="1"/>
  <c r="AC795" i="3"/>
  <c r="AD545" i="3"/>
  <c r="AC546" i="3"/>
  <c r="AA1008" i="3"/>
  <c r="AA955" i="3"/>
  <c r="AA959" i="3" s="1"/>
  <c r="AD596" i="3"/>
  <c r="AC597" i="3"/>
  <c r="AA838" i="3"/>
  <c r="AD579" i="3"/>
  <c r="AC580" i="3"/>
  <c r="AE801" i="3"/>
  <c r="AF800" i="3"/>
  <c r="AC589" i="3"/>
  <c r="AB592" i="3"/>
  <c r="AB590" i="3" s="1"/>
  <c r="AB591" i="3"/>
  <c r="AC989" i="3"/>
  <c r="AC993" i="3" s="1"/>
  <c r="AD664" i="3"/>
  <c r="AC665" i="3"/>
  <c r="AC929" i="3"/>
  <c r="AB931" i="3"/>
  <c r="AB932" i="3"/>
  <c r="AB930" i="3" s="1"/>
  <c r="AD980" i="3"/>
  <c r="AC983" i="3"/>
  <c r="AC981" i="3" s="1"/>
  <c r="AC982" i="3"/>
  <c r="AB1006" i="3"/>
  <c r="AB1010" i="3" s="1"/>
  <c r="AB1011" i="3" s="1"/>
  <c r="AB768" i="3"/>
  <c r="AB772" i="3" s="1"/>
  <c r="Z957" i="3"/>
  <c r="AC700" i="3"/>
  <c r="AC704" i="3" s="1"/>
  <c r="Y294" i="3"/>
  <c r="BS42" i="3"/>
  <c r="BX42" i="3"/>
  <c r="U398" i="15"/>
  <c r="X34" i="15"/>
  <c r="Y34" i="15" s="1"/>
  <c r="Z34" i="15" s="1"/>
  <c r="AA34" i="15" s="1"/>
  <c r="AB34" i="15" s="1"/>
  <c r="AC34" i="15" s="1"/>
  <c r="AD34" i="15" s="1"/>
  <c r="AE34" i="15" s="1"/>
  <c r="AF34" i="15" s="1"/>
  <c r="AG34" i="15" s="1"/>
  <c r="AH34" i="15" s="1"/>
  <c r="AI34" i="15" s="1"/>
  <c r="AJ34" i="15" s="1"/>
  <c r="AK34" i="15" s="1"/>
  <c r="AL34" i="15" s="1"/>
  <c r="AM34" i="15" s="1"/>
  <c r="AN34" i="15" s="1"/>
  <c r="AO34" i="15" s="1"/>
  <c r="AP34" i="15" s="1"/>
  <c r="AQ34" i="15" s="1"/>
  <c r="AR34" i="15" s="1"/>
  <c r="AS34" i="15" s="1"/>
  <c r="AT34" i="15" s="1"/>
  <c r="AU34" i="15" s="1"/>
  <c r="AV34" i="15" s="1"/>
  <c r="AW34" i="15" s="1"/>
  <c r="AX34" i="15" s="1"/>
  <c r="AY34" i="15" s="1"/>
  <c r="AZ34" i="15" s="1"/>
  <c r="BA34" i="15" s="1"/>
  <c r="BB34" i="15" s="1"/>
  <c r="BC34" i="15" s="1"/>
  <c r="BD34" i="15" s="1"/>
  <c r="BE34" i="15" s="1"/>
  <c r="BF34" i="15" s="1"/>
  <c r="BG34" i="15" s="1"/>
  <c r="BH34" i="15" s="1"/>
  <c r="BI34" i="15" s="1"/>
  <c r="X32" i="15"/>
  <c r="Y32" i="15" s="1"/>
  <c r="Z32" i="15" s="1"/>
  <c r="AA32" i="15" s="1"/>
  <c r="AB32" i="15" s="1"/>
  <c r="AC32" i="15" s="1"/>
  <c r="AD32" i="15" s="1"/>
  <c r="AE32" i="15" s="1"/>
  <c r="AF32" i="15" s="1"/>
  <c r="AG32" i="15" s="1"/>
  <c r="AH32" i="15" s="1"/>
  <c r="AI32" i="15" s="1"/>
  <c r="AJ32" i="15" s="1"/>
  <c r="AK32" i="15" s="1"/>
  <c r="AL32" i="15" s="1"/>
  <c r="AM32" i="15" s="1"/>
  <c r="AN32" i="15" s="1"/>
  <c r="AO32" i="15" s="1"/>
  <c r="AP32" i="15" s="1"/>
  <c r="AQ32" i="15" s="1"/>
  <c r="AR32" i="15" s="1"/>
  <c r="AS32" i="15" s="1"/>
  <c r="AT32" i="15" s="1"/>
  <c r="AU32" i="15" s="1"/>
  <c r="AV32" i="15" s="1"/>
  <c r="AW32" i="15" s="1"/>
  <c r="AX32" i="15" s="1"/>
  <c r="AY32" i="15" s="1"/>
  <c r="AZ32" i="15" s="1"/>
  <c r="BA32" i="15" s="1"/>
  <c r="BB32" i="15" s="1"/>
  <c r="BC32" i="15" s="1"/>
  <c r="BD32" i="15" s="1"/>
  <c r="BE32" i="15" s="1"/>
  <c r="BF32" i="15" s="1"/>
  <c r="BG32" i="15" s="1"/>
  <c r="BH32" i="15" s="1"/>
  <c r="BI32" i="15" s="1"/>
  <c r="BJ29" i="15"/>
  <c r="BL29" i="15" s="1"/>
  <c r="F19" i="10" s="1"/>
  <c r="BP33" i="15"/>
  <c r="BK29" i="15"/>
  <c r="Z233" i="3"/>
  <c r="AA235" i="3"/>
  <c r="AA115" i="3"/>
  <c r="AA116" i="3"/>
  <c r="AA114" i="3" s="1"/>
  <c r="AB113" i="3"/>
  <c r="Z216" i="3"/>
  <c r="AA218" i="3"/>
  <c r="U396" i="15"/>
  <c r="V395" i="15"/>
  <c r="V397" i="15" s="1"/>
  <c r="BW397" i="15" s="1"/>
  <c r="BU397" i="15"/>
  <c r="W25" i="15"/>
  <c r="X27" i="15"/>
  <c r="Y37" i="15"/>
  <c r="X40" i="15"/>
  <c r="X38" i="15" s="1"/>
  <c r="X39" i="15"/>
  <c r="X144" i="15"/>
  <c r="X142" i="15" s="1"/>
  <c r="Y141" i="15"/>
  <c r="X143" i="15"/>
  <c r="X378" i="15"/>
  <c r="X376" i="15" s="1"/>
  <c r="X377" i="15"/>
  <c r="Y375" i="15"/>
  <c r="X313" i="15"/>
  <c r="X311" i="15" s="1"/>
  <c r="X312" i="15"/>
  <c r="Y310" i="15"/>
  <c r="AB297" i="15"/>
  <c r="AA300" i="15"/>
  <c r="AA298" i="15" s="1"/>
  <c r="AA299" i="15"/>
  <c r="AB388" i="15"/>
  <c r="AA390" i="15"/>
  <c r="AA362" i="15"/>
  <c r="Z364" i="15"/>
  <c r="Z365" i="15"/>
  <c r="Z363" i="15" s="1"/>
  <c r="AA336" i="15"/>
  <c r="Z339" i="15"/>
  <c r="Z337" i="15" s="1"/>
  <c r="Z338" i="15"/>
  <c r="Y234" i="15"/>
  <c r="Z232" i="15"/>
  <c r="Y235" i="15"/>
  <c r="Y233" i="15" s="1"/>
  <c r="Y287" i="15"/>
  <c r="Y285" i="15" s="1"/>
  <c r="Y286" i="15"/>
  <c r="Z284" i="15"/>
  <c r="AA245" i="15"/>
  <c r="Z248" i="15"/>
  <c r="Z246" i="15" s="1"/>
  <c r="Z247" i="15"/>
  <c r="Y222" i="15"/>
  <c r="Y220" i="15" s="1"/>
  <c r="Y221" i="15"/>
  <c r="Z219" i="15"/>
  <c r="Y274" i="15"/>
  <c r="Y272" i="15" s="1"/>
  <c r="Y273" i="15"/>
  <c r="Z271" i="15"/>
  <c r="Z258" i="15"/>
  <c r="Y261" i="15"/>
  <c r="Y259" i="15" s="1"/>
  <c r="Y260" i="15"/>
  <c r="Y352" i="15"/>
  <c r="Y350" i="15" s="1"/>
  <c r="Y351" i="15"/>
  <c r="Z349" i="15"/>
  <c r="Z323" i="15"/>
  <c r="Y326" i="15"/>
  <c r="Y324" i="15" s="1"/>
  <c r="Y325" i="15"/>
  <c r="X131" i="15"/>
  <c r="X129" i="15" s="1"/>
  <c r="X130" i="15"/>
  <c r="Y128" i="15"/>
  <c r="Y182" i="15"/>
  <c r="Y183" i="15"/>
  <c r="Y181" i="15" s="1"/>
  <c r="Z180" i="15"/>
  <c r="Y157" i="15"/>
  <c r="Y155" i="15" s="1"/>
  <c r="Y156" i="15"/>
  <c r="Z154" i="15"/>
  <c r="Y118" i="15"/>
  <c r="Y116" i="15" s="1"/>
  <c r="Z115" i="15"/>
  <c r="Y117" i="15"/>
  <c r="X209" i="15"/>
  <c r="X207" i="15" s="1"/>
  <c r="X208" i="15"/>
  <c r="Y206" i="15"/>
  <c r="Z167" i="15"/>
  <c r="Y169" i="15"/>
  <c r="Y170" i="15"/>
  <c r="Y168" i="15" s="1"/>
  <c r="Y196" i="15"/>
  <c r="Y194" i="15" s="1"/>
  <c r="Y195" i="15"/>
  <c r="Z193" i="15"/>
  <c r="Z63" i="15"/>
  <c r="Y65" i="15"/>
  <c r="Y66" i="15"/>
  <c r="Y64" i="15" s="1"/>
  <c r="X104" i="15"/>
  <c r="Y102" i="15"/>
  <c r="X105" i="15"/>
  <c r="X103" i="15" s="1"/>
  <c r="AA76" i="15"/>
  <c r="Z79" i="15"/>
  <c r="Z77" i="15" s="1"/>
  <c r="Z78" i="15"/>
  <c r="Z92" i="15"/>
  <c r="Z90" i="15" s="1"/>
  <c r="Z91" i="15"/>
  <c r="AA89" i="15"/>
  <c r="Y50" i="15"/>
  <c r="X52" i="15"/>
  <c r="X53" i="15"/>
  <c r="X51" i="15" s="1"/>
  <c r="AA26" i="15"/>
  <c r="AB24" i="15"/>
  <c r="X42" i="3"/>
  <c r="X39" i="3"/>
  <c r="Y41" i="3" s="1"/>
  <c r="Z348" i="3"/>
  <c r="Z345" i="3"/>
  <c r="Z229" i="3"/>
  <c r="Z226" i="3"/>
  <c r="Z246" i="3"/>
  <c r="Z243" i="3"/>
  <c r="Z212" i="3"/>
  <c r="Z209" i="3"/>
  <c r="AA209" i="3" s="1"/>
  <c r="AA309" i="3"/>
  <c r="AA313" i="3" s="1"/>
  <c r="AA314" i="3" s="1"/>
  <c r="AA376" i="3"/>
  <c r="AB375" i="3"/>
  <c r="AA156" i="3"/>
  <c r="AA160" i="3" s="1"/>
  <c r="AB308" i="3"/>
  <c r="AB309" i="3" s="1"/>
  <c r="AB313" i="3" s="1"/>
  <c r="AB314" i="3" s="1"/>
  <c r="AC307" i="3"/>
  <c r="AA291" i="3"/>
  <c r="AB290" i="3"/>
  <c r="AC205" i="3"/>
  <c r="AB206" i="3"/>
  <c r="AA251" i="3"/>
  <c r="AB249" i="3"/>
  <c r="AA252" i="3"/>
  <c r="AA250" i="3" s="1"/>
  <c r="AB477" i="3"/>
  <c r="AA478" i="3"/>
  <c r="Y379" i="3"/>
  <c r="Z292" i="3"/>
  <c r="Z296" i="3" s="1"/>
  <c r="Z297" i="3" s="1"/>
  <c r="Z88" i="3"/>
  <c r="Z396" i="3"/>
  <c r="Z479" i="3"/>
  <c r="Z483" i="3" s="1"/>
  <c r="Z484" i="3" s="1"/>
  <c r="Z377" i="3"/>
  <c r="Z381" i="3" s="1"/>
  <c r="AB155" i="3"/>
  <c r="AC154" i="3"/>
  <c r="Y90" i="3"/>
  <c r="Y481" i="3"/>
  <c r="AA87" i="3"/>
  <c r="AB86" i="3"/>
  <c r="Y501" i="3"/>
  <c r="Y498" i="3"/>
  <c r="Z467" i="3"/>
  <c r="Z464" i="3"/>
  <c r="AB487" i="3"/>
  <c r="AA489" i="3"/>
  <c r="AA490" i="3"/>
  <c r="AA488" i="3" s="1"/>
  <c r="AB444" i="3"/>
  <c r="AC443" i="3"/>
  <c r="AC453" i="3"/>
  <c r="AB456" i="3"/>
  <c r="AB454" i="3" s="1"/>
  <c r="AB455" i="3"/>
  <c r="AA495" i="3"/>
  <c r="AB494" i="3"/>
  <c r="AA462" i="3"/>
  <c r="AA466" i="3" s="1"/>
  <c r="AA467" i="3" s="1"/>
  <c r="AC470" i="3"/>
  <c r="AB473" i="3"/>
  <c r="AB471" i="3" s="1"/>
  <c r="AB472" i="3"/>
  <c r="AB507" i="3"/>
  <c r="AB505" i="3" s="1"/>
  <c r="AB506" i="3"/>
  <c r="AC504" i="3"/>
  <c r="AB461" i="3"/>
  <c r="AC460" i="3"/>
  <c r="AA445" i="3"/>
  <c r="AC419" i="3"/>
  <c r="AB421" i="3"/>
  <c r="AC436" i="3"/>
  <c r="AB439" i="3"/>
  <c r="AB437" i="3" s="1"/>
  <c r="AB438" i="3"/>
  <c r="Z447" i="3"/>
  <c r="AC511" i="3"/>
  <c r="AB512" i="3"/>
  <c r="AB426" i="3"/>
  <c r="AA427" i="3"/>
  <c r="Y430" i="3"/>
  <c r="Z496" i="3"/>
  <c r="Z500" i="3" s="1"/>
  <c r="Z501" i="3" s="1"/>
  <c r="AA513" i="3"/>
  <c r="Z428" i="3"/>
  <c r="Z432" i="3" s="1"/>
  <c r="Z433" i="3" s="1"/>
  <c r="Z365" i="3"/>
  <c r="Z362" i="3"/>
  <c r="AA416" i="3"/>
  <c r="AA413" i="3"/>
  <c r="Y331" i="3"/>
  <c r="Y328" i="3"/>
  <c r="AA394" i="3"/>
  <c r="AA398" i="3" s="1"/>
  <c r="AA399" i="3" s="1"/>
  <c r="AB275" i="3"/>
  <c r="AB279" i="3" s="1"/>
  <c r="AC256" i="3"/>
  <c r="AB257" i="3"/>
  <c r="AA241" i="3"/>
  <c r="AA245" i="3" s="1"/>
  <c r="AA320" i="3"/>
  <c r="AA318" i="3" s="1"/>
  <c r="AA319" i="3"/>
  <c r="AB317" i="3"/>
  <c r="AC402" i="3"/>
  <c r="AB405" i="3"/>
  <c r="AB403" i="3" s="1"/>
  <c r="AB404" i="3"/>
  <c r="AC266" i="3"/>
  <c r="AB269" i="3"/>
  <c r="AB267" i="3" s="1"/>
  <c r="AB268" i="3"/>
  <c r="AA224" i="3"/>
  <c r="AA228" i="3" s="1"/>
  <c r="AA229" i="3" s="1"/>
  <c r="AB324" i="3"/>
  <c r="AA325" i="3"/>
  <c r="AB385" i="3"/>
  <c r="AA388" i="3"/>
  <c r="AA386" i="3" s="1"/>
  <c r="AA387" i="3"/>
  <c r="AD232" i="3"/>
  <c r="AC234" i="3"/>
  <c r="AD273" i="3"/>
  <c r="AC274" i="3"/>
  <c r="AD215" i="3"/>
  <c r="AC217" i="3"/>
  <c r="AB359" i="3"/>
  <c r="AC358" i="3"/>
  <c r="AB354" i="3"/>
  <c r="AB352" i="3" s="1"/>
  <c r="AC351" i="3"/>
  <c r="AB353" i="3"/>
  <c r="AC341" i="3"/>
  <c r="AB342" i="3"/>
  <c r="AB334" i="3"/>
  <c r="AA336" i="3"/>
  <c r="AA337" i="3"/>
  <c r="AA335" i="3" s="1"/>
  <c r="AA277" i="3"/>
  <c r="AC239" i="3"/>
  <c r="AB240" i="3"/>
  <c r="AC283" i="3"/>
  <c r="AB286" i="3"/>
  <c r="AB284" i="3" s="1"/>
  <c r="AB285" i="3"/>
  <c r="AB368" i="3"/>
  <c r="AA371" i="3"/>
  <c r="AA369" i="3" s="1"/>
  <c r="AA370" i="3"/>
  <c r="Z260" i="3"/>
  <c r="AD409" i="3"/>
  <c r="AC410" i="3"/>
  <c r="AC222" i="3"/>
  <c r="AB223" i="3"/>
  <c r="Z326" i="3"/>
  <c r="Z330" i="3" s="1"/>
  <c r="AB411" i="3"/>
  <c r="AB415" i="3" s="1"/>
  <c r="AA343" i="3"/>
  <c r="AA347" i="3" s="1"/>
  <c r="AC300" i="3"/>
  <c r="AB303" i="3"/>
  <c r="AB301" i="3" s="1"/>
  <c r="AB302" i="3"/>
  <c r="AB393" i="3"/>
  <c r="AC392" i="3"/>
  <c r="AA360" i="3"/>
  <c r="AA364" i="3" s="1"/>
  <c r="AA258" i="3"/>
  <c r="AA262" i="3" s="1"/>
  <c r="AA178" i="3"/>
  <c r="AA175" i="3"/>
  <c r="AB173" i="3"/>
  <c r="AB177" i="3" s="1"/>
  <c r="AB184" i="3"/>
  <c r="AB182" i="3" s="1"/>
  <c r="AB183" i="3"/>
  <c r="AC181" i="3"/>
  <c r="AB190" i="3"/>
  <c r="AB194" i="3" s="1"/>
  <c r="AE164" i="3"/>
  <c r="AD166" i="3"/>
  <c r="AC189" i="3"/>
  <c r="AD188" i="3"/>
  <c r="AA192" i="3"/>
  <c r="AD171" i="3"/>
  <c r="AC172" i="3"/>
  <c r="AC147" i="3"/>
  <c r="AB149" i="3"/>
  <c r="AB150" i="3"/>
  <c r="AB148" i="3" s="1"/>
  <c r="AC198" i="3"/>
  <c r="AB201" i="3"/>
  <c r="AB199" i="3" s="1"/>
  <c r="AB200" i="3"/>
  <c r="Z127" i="3"/>
  <c r="Z124" i="3"/>
  <c r="Z144" i="3"/>
  <c r="Z141" i="3"/>
  <c r="AA107" i="3"/>
  <c r="AB130" i="3"/>
  <c r="AA133" i="3"/>
  <c r="AA131" i="3" s="1"/>
  <c r="AA132" i="3"/>
  <c r="AC104" i="3"/>
  <c r="AD103" i="3"/>
  <c r="AB138" i="3"/>
  <c r="AC137" i="3"/>
  <c r="AB79" i="3"/>
  <c r="AA82" i="3"/>
  <c r="AA80" i="3" s="1"/>
  <c r="AA81" i="3"/>
  <c r="AC96" i="3"/>
  <c r="AB99" i="3"/>
  <c r="AB97" i="3" s="1"/>
  <c r="AB98" i="3"/>
  <c r="AA122" i="3"/>
  <c r="AA126" i="3" s="1"/>
  <c r="AA139" i="3"/>
  <c r="AA143" i="3" s="1"/>
  <c r="AA144" i="3" s="1"/>
  <c r="AB105" i="3"/>
  <c r="AB109" i="3" s="1"/>
  <c r="AC120" i="3"/>
  <c r="AB121" i="3"/>
  <c r="AB69" i="3"/>
  <c r="AA70" i="3"/>
  <c r="Z71" i="3"/>
  <c r="Z75" i="3" s="1"/>
  <c r="Z76" i="3" s="1"/>
  <c r="AB65" i="3"/>
  <c r="AB63" i="3" s="1"/>
  <c r="AB64" i="3"/>
  <c r="AC62" i="3"/>
  <c r="Y73" i="3"/>
  <c r="Z59" i="3"/>
  <c r="Z56" i="3"/>
  <c r="AB53" i="3"/>
  <c r="AC52" i="3"/>
  <c r="AC48" i="3"/>
  <c r="AC46" i="3" s="1"/>
  <c r="AD45" i="3"/>
  <c r="AC47" i="3"/>
  <c r="AA54" i="3"/>
  <c r="AA31" i="3"/>
  <c r="AA29" i="3" s="1"/>
  <c r="AA30" i="3"/>
  <c r="AB28" i="3"/>
  <c r="AC35" i="3"/>
  <c r="AB36" i="3"/>
  <c r="AA37" i="3"/>
  <c r="Q19" i="15"/>
  <c r="AA1249" i="3" l="1"/>
  <c r="AA1246" i="3"/>
  <c r="AA722" i="3"/>
  <c r="AA719" i="3"/>
  <c r="AF936" i="3"/>
  <c r="AE937" i="3"/>
  <c r="AC1345" i="3"/>
  <c r="AC1346" i="3" s="1"/>
  <c r="AC1350" i="3" s="1"/>
  <c r="AD1344" i="3"/>
  <c r="AB1348" i="3"/>
  <c r="AC1158" i="3"/>
  <c r="AC1159" i="3" s="1"/>
  <c r="AC1163" i="3" s="1"/>
  <c r="AD1157" i="3"/>
  <c r="AD902" i="3"/>
  <c r="AC903" i="3"/>
  <c r="AD921" i="3"/>
  <c r="AD925" i="3" s="1"/>
  <c r="AD926" i="3" s="1"/>
  <c r="AD1021" i="3"/>
  <c r="AC1022" i="3"/>
  <c r="AC1023" i="3" s="1"/>
  <c r="AC1027" i="3" s="1"/>
  <c r="AB422" i="3"/>
  <c r="AB420" i="3" s="1"/>
  <c r="AF919" i="3"/>
  <c r="AE920" i="3"/>
  <c r="AD1310" i="3"/>
  <c r="AC1311" i="3"/>
  <c r="AC972" i="3"/>
  <c r="AC976" i="3"/>
  <c r="AC977" i="3" s="1"/>
  <c r="AB904" i="3"/>
  <c r="AB908" i="3" s="1"/>
  <c r="AB909" i="3" s="1"/>
  <c r="AB1312" i="3"/>
  <c r="AB1316" i="3" s="1"/>
  <c r="AB1317" i="3" s="1"/>
  <c r="AB1314" i="3"/>
  <c r="AD886" i="3"/>
  <c r="AE885" i="3"/>
  <c r="AB1363" i="3"/>
  <c r="AB1367" i="3" s="1"/>
  <c r="AB1368" i="3" s="1"/>
  <c r="AD938" i="3"/>
  <c r="AD942" i="3" s="1"/>
  <c r="AD943" i="3" s="1"/>
  <c r="AE970" i="3"/>
  <c r="AD971" i="3"/>
  <c r="AB1161" i="3"/>
  <c r="AC1161" i="3" s="1"/>
  <c r="AB889" i="3"/>
  <c r="AC887" i="3"/>
  <c r="AC891" i="3" s="1"/>
  <c r="AC892" i="3" s="1"/>
  <c r="AD1361" i="3"/>
  <c r="AC1362" i="3"/>
  <c r="Y518" i="3"/>
  <c r="Y515" i="3"/>
  <c r="Z517" i="3" s="1"/>
  <c r="Z92" i="3"/>
  <c r="Z93" i="3" s="1"/>
  <c r="AB1066" i="3"/>
  <c r="AC1068" i="3"/>
  <c r="AC998" i="3"/>
  <c r="AD1000" i="3"/>
  <c r="AB1049" i="3"/>
  <c r="AC1051" i="3"/>
  <c r="Y389" i="15"/>
  <c r="Z391" i="15"/>
  <c r="AC966" i="3"/>
  <c r="AC964" i="3" s="1"/>
  <c r="AC965" i="3"/>
  <c r="AD963" i="3"/>
  <c r="AC692" i="3"/>
  <c r="AD694" i="3"/>
  <c r="AD1083" i="3"/>
  <c r="AE1085" i="3"/>
  <c r="AA58" i="3"/>
  <c r="AA56" i="3" s="1"/>
  <c r="F43" i="10"/>
  <c r="F88" i="10"/>
  <c r="AC1186" i="3"/>
  <c r="AD1184" i="3"/>
  <c r="AC1187" i="3"/>
  <c r="AC1185" i="3" s="1"/>
  <c r="AC1169" i="3"/>
  <c r="AD1167" i="3"/>
  <c r="AC1170" i="3"/>
  <c r="AC1168" i="3" s="1"/>
  <c r="AC1028" i="3"/>
  <c r="AC1025" i="3"/>
  <c r="AB787" i="3"/>
  <c r="AC915" i="3"/>
  <c r="AC914" i="3"/>
  <c r="AC913" i="3"/>
  <c r="AD912" i="3"/>
  <c r="AD1354" i="3"/>
  <c r="AC1357" i="3"/>
  <c r="AC1355" i="3" s="1"/>
  <c r="AC1356" i="3"/>
  <c r="AB165" i="3"/>
  <c r="AC167" i="3"/>
  <c r="AD1337" i="3"/>
  <c r="AC1340" i="3"/>
  <c r="AC1338" i="3" s="1"/>
  <c r="AC1339" i="3"/>
  <c r="Z1015" i="15"/>
  <c r="Z1013" i="15" s="1"/>
  <c r="AA1012" i="15"/>
  <c r="Z1014" i="15"/>
  <c r="AA1028" i="15"/>
  <c r="AA1026" i="15" s="1"/>
  <c r="AA1027" i="15"/>
  <c r="AB1025" i="15"/>
  <c r="Z859" i="15"/>
  <c r="Z857" i="15" s="1"/>
  <c r="Z858" i="15"/>
  <c r="AA856" i="15"/>
  <c r="Z976" i="15"/>
  <c r="Z974" i="15" s="1"/>
  <c r="Z975" i="15"/>
  <c r="AA973" i="15"/>
  <c r="AA830" i="15"/>
  <c r="Z833" i="15"/>
  <c r="Z831" i="15" s="1"/>
  <c r="Z832" i="15"/>
  <c r="AA1038" i="15"/>
  <c r="Z1041" i="15"/>
  <c r="Z1039" i="15" s="1"/>
  <c r="Z1040" i="15"/>
  <c r="Y884" i="15"/>
  <c r="Y885" i="15"/>
  <c r="Y883" i="15" s="1"/>
  <c r="Z882" i="15"/>
  <c r="Z872" i="15"/>
  <c r="Z870" i="15" s="1"/>
  <c r="Z871" i="15"/>
  <c r="AA869" i="15"/>
  <c r="AC791" i="15"/>
  <c r="AB793" i="15"/>
  <c r="Z1002" i="15"/>
  <c r="Z1000" i="15" s="1"/>
  <c r="Z1001" i="15"/>
  <c r="AA999" i="15"/>
  <c r="AA804" i="15"/>
  <c r="Z807" i="15"/>
  <c r="Z805" i="15" s="1"/>
  <c r="Z806" i="15"/>
  <c r="Z846" i="15"/>
  <c r="Z844" i="15" s="1"/>
  <c r="Z845" i="15"/>
  <c r="AA843" i="15"/>
  <c r="Y792" i="15"/>
  <c r="Z794" i="15"/>
  <c r="AA817" i="15"/>
  <c r="Z820" i="15"/>
  <c r="Z818" i="15" s="1"/>
  <c r="Z819" i="15"/>
  <c r="Z963" i="15"/>
  <c r="Z961" i="15" s="1"/>
  <c r="Z962" i="15"/>
  <c r="AA960" i="15"/>
  <c r="Z911" i="15"/>
  <c r="Z909" i="15" s="1"/>
  <c r="Z910" i="15"/>
  <c r="AA908" i="15"/>
  <c r="Z937" i="15"/>
  <c r="Z935" i="15" s="1"/>
  <c r="Z936" i="15"/>
  <c r="AA934" i="15"/>
  <c r="Z898" i="15"/>
  <c r="Z896" i="15" s="1"/>
  <c r="Z897" i="15"/>
  <c r="AA895" i="15"/>
  <c r="Z924" i="15"/>
  <c r="Z922" i="15" s="1"/>
  <c r="Z923" i="15"/>
  <c r="AA921" i="15"/>
  <c r="Z950" i="15"/>
  <c r="Z948" i="15" s="1"/>
  <c r="Z949" i="15"/>
  <c r="AA947" i="15"/>
  <c r="AB986" i="15"/>
  <c r="AA989" i="15"/>
  <c r="AA987" i="15" s="1"/>
  <c r="AA988" i="15"/>
  <c r="Y728" i="15"/>
  <c r="Y729" i="15"/>
  <c r="Y727" i="15" s="1"/>
  <c r="Z726" i="15"/>
  <c r="Z518" i="15"/>
  <c r="Y520" i="15"/>
  <c r="Y521" i="15"/>
  <c r="Y519" i="15" s="1"/>
  <c r="AB572" i="15"/>
  <c r="AB573" i="15"/>
  <c r="AB571" i="15" s="1"/>
  <c r="AC570" i="15"/>
  <c r="AA586" i="15"/>
  <c r="AA584" i="15" s="1"/>
  <c r="AA585" i="15"/>
  <c r="AB583" i="15"/>
  <c r="AA557" i="15"/>
  <c r="Z560" i="15"/>
  <c r="Z558" i="15" s="1"/>
  <c r="Z559" i="15"/>
  <c r="AA404" i="15"/>
  <c r="AA402" i="15" s="1"/>
  <c r="AA403" i="15"/>
  <c r="AB401" i="15"/>
  <c r="AA443" i="15"/>
  <c r="AA441" i="15" s="1"/>
  <c r="AA442" i="15"/>
  <c r="AB440" i="15"/>
  <c r="AA739" i="15"/>
  <c r="Z742" i="15"/>
  <c r="Z740" i="15" s="1"/>
  <c r="Z741" i="15"/>
  <c r="AA713" i="15"/>
  <c r="Z716" i="15"/>
  <c r="Z714" i="15" s="1"/>
  <c r="Z715" i="15"/>
  <c r="AA596" i="15"/>
  <c r="Z599" i="15"/>
  <c r="Z597" i="15" s="1"/>
  <c r="Z598" i="15"/>
  <c r="AA414" i="15"/>
  <c r="Z417" i="15"/>
  <c r="Z415" i="15" s="1"/>
  <c r="Z416" i="15"/>
  <c r="AA778" i="15"/>
  <c r="Z781" i="15"/>
  <c r="Z779" i="15" s="1"/>
  <c r="Z780" i="15"/>
  <c r="AB765" i="15"/>
  <c r="AA768" i="15"/>
  <c r="AA766" i="15" s="1"/>
  <c r="AA767" i="15"/>
  <c r="AB752" i="15"/>
  <c r="AA755" i="15"/>
  <c r="AA753" i="15" s="1"/>
  <c r="AA754" i="15"/>
  <c r="AA674" i="15"/>
  <c r="Z677" i="15"/>
  <c r="Z675" i="15" s="1"/>
  <c r="Z676" i="15"/>
  <c r="AC635" i="15"/>
  <c r="AB638" i="15"/>
  <c r="AB636" i="15" s="1"/>
  <c r="AB637" i="15"/>
  <c r="Z469" i="15"/>
  <c r="Z467" i="15" s="1"/>
  <c r="AA466" i="15"/>
  <c r="Z468" i="15"/>
  <c r="AA661" i="15"/>
  <c r="Z664" i="15"/>
  <c r="Z662" i="15" s="1"/>
  <c r="Z663" i="15"/>
  <c r="Z482" i="15"/>
  <c r="Z480" i="15" s="1"/>
  <c r="Z481" i="15"/>
  <c r="AA479" i="15"/>
  <c r="AA492" i="15"/>
  <c r="Z495" i="15"/>
  <c r="Z493" i="15" s="1"/>
  <c r="Z494" i="15"/>
  <c r="Z651" i="15"/>
  <c r="Z649" i="15" s="1"/>
  <c r="Z650" i="15"/>
  <c r="AA648" i="15"/>
  <c r="Y610" i="15"/>
  <c r="Z612" i="15"/>
  <c r="AD609" i="15"/>
  <c r="AC611" i="15"/>
  <c r="AA700" i="15"/>
  <c r="Z703" i="15"/>
  <c r="Z701" i="15" s="1"/>
  <c r="Z702" i="15"/>
  <c r="AA687" i="15"/>
  <c r="Z690" i="15"/>
  <c r="Z688" i="15" s="1"/>
  <c r="Z689" i="15"/>
  <c r="Z547" i="15"/>
  <c r="Z545" i="15" s="1"/>
  <c r="Z546" i="15"/>
  <c r="AA544" i="15"/>
  <c r="Y508" i="15"/>
  <c r="Y506" i="15" s="1"/>
  <c r="Y507" i="15"/>
  <c r="Z505" i="15"/>
  <c r="AA453" i="15"/>
  <c r="Z456" i="15"/>
  <c r="Z454" i="15" s="1"/>
  <c r="Z455" i="15"/>
  <c r="AA625" i="15"/>
  <c r="AA623" i="15" s="1"/>
  <c r="AA624" i="15"/>
  <c r="AB622" i="15"/>
  <c r="Z534" i="15"/>
  <c r="Z532" i="15" s="1"/>
  <c r="Z533" i="15"/>
  <c r="AA531" i="15"/>
  <c r="AA427" i="15"/>
  <c r="Z430" i="15"/>
  <c r="Z428" i="15" s="1"/>
  <c r="Z429" i="15"/>
  <c r="AC1351" i="3"/>
  <c r="AA1130" i="3"/>
  <c r="AA1127" i="3"/>
  <c r="AB1045" i="3"/>
  <c r="AB1042" i="3"/>
  <c r="AD1334" i="3"/>
  <c r="AD1331" i="3"/>
  <c r="AB1147" i="3"/>
  <c r="AB1144" i="3"/>
  <c r="AC1164" i="3"/>
  <c r="AD1079" i="3"/>
  <c r="AD1076" i="3"/>
  <c r="AB1232" i="3"/>
  <c r="AB1229" i="3"/>
  <c r="AD1062" i="3"/>
  <c r="AD1059" i="3"/>
  <c r="AB1198" i="3"/>
  <c r="AB1195" i="3"/>
  <c r="AC1300" i="3"/>
  <c r="AC1297" i="3"/>
  <c r="AE1329" i="3"/>
  <c r="AE1333" i="3" s="1"/>
  <c r="AE1334" i="3" s="1"/>
  <c r="AD1192" i="3"/>
  <c r="AE1191" i="3"/>
  <c r="AE1269" i="3"/>
  <c r="AD1271" i="3"/>
  <c r="AD1272" i="3"/>
  <c r="AD1270" i="3" s="1"/>
  <c r="AC1227" i="3"/>
  <c r="AC1231" i="3" s="1"/>
  <c r="AH1082" i="3"/>
  <c r="AG1084" i="3"/>
  <c r="AE1320" i="3"/>
  <c r="AD1322" i="3"/>
  <c r="AD1323" i="3"/>
  <c r="AD1321" i="3" s="1"/>
  <c r="AE1106" i="3"/>
  <c r="AD1107" i="3"/>
  <c r="AB1125" i="3"/>
  <c r="AB1129" i="3" s="1"/>
  <c r="AB1130" i="3" s="1"/>
  <c r="AC1142" i="3"/>
  <c r="AC1146" i="3" s="1"/>
  <c r="AB1110" i="3"/>
  <c r="AB1263" i="3"/>
  <c r="AD1175" i="3"/>
  <c r="AE1174" i="3"/>
  <c r="AC1255" i="3"/>
  <c r="AC1253" i="3" s="1"/>
  <c r="AC1254" i="3"/>
  <c r="AD1252" i="3"/>
  <c r="AC1212" i="3"/>
  <c r="AE1038" i="3"/>
  <c r="AD1039" i="3"/>
  <c r="AD1238" i="3"/>
  <c r="AD1236" i="3" s="1"/>
  <c r="AD1237" i="3"/>
  <c r="AE1235" i="3"/>
  <c r="AD1210" i="3"/>
  <c r="AD1214" i="3" s="1"/>
  <c r="AD1215" i="3" s="1"/>
  <c r="AC1108" i="3"/>
  <c r="AC1112" i="3" s="1"/>
  <c r="AC1124" i="3"/>
  <c r="AD1123" i="3"/>
  <c r="AD1204" i="3"/>
  <c r="AD1202" i="3" s="1"/>
  <c r="AD1203" i="3"/>
  <c r="AE1201" i="3"/>
  <c r="AC1278" i="3"/>
  <c r="AC1282" i="3" s="1"/>
  <c r="AC1283" i="3" s="1"/>
  <c r="AD1102" i="3"/>
  <c r="AD1100" i="3" s="1"/>
  <c r="AD1101" i="3"/>
  <c r="AE1099" i="3"/>
  <c r="AC1176" i="3"/>
  <c r="AC1180" i="3" s="1"/>
  <c r="AC1181" i="3" s="1"/>
  <c r="AD1136" i="3"/>
  <c r="AD1134" i="3" s="1"/>
  <c r="AD1135" i="3"/>
  <c r="AE1133" i="3"/>
  <c r="AC1040" i="3"/>
  <c r="AC1044" i="3" s="1"/>
  <c r="AD1153" i="3"/>
  <c r="AD1151" i="3" s="1"/>
  <c r="AD1152" i="3"/>
  <c r="AE1150" i="3"/>
  <c r="AF1031" i="3"/>
  <c r="AE1034" i="3"/>
  <c r="AE1032" i="3" s="1"/>
  <c r="AE1033" i="3"/>
  <c r="AF1208" i="3"/>
  <c r="AE1209" i="3"/>
  <c r="AC1193" i="3"/>
  <c r="AC1197" i="3" s="1"/>
  <c r="AC1198" i="3" s="1"/>
  <c r="AB1178" i="3"/>
  <c r="AD1119" i="3"/>
  <c r="AD1117" i="3" s="1"/>
  <c r="AD1118" i="3"/>
  <c r="AE1116" i="3"/>
  <c r="AE1303" i="3"/>
  <c r="AD1306" i="3"/>
  <c r="AD1304" i="3" s="1"/>
  <c r="AD1305" i="3"/>
  <c r="AE1218" i="3"/>
  <c r="AD1221" i="3"/>
  <c r="AD1219" i="3" s="1"/>
  <c r="AD1220" i="3"/>
  <c r="AB1280" i="3"/>
  <c r="AD1093" i="3"/>
  <c r="AH1065" i="3"/>
  <c r="AG1067" i="3"/>
  <c r="AG1072" i="3"/>
  <c r="AF1073" i="3"/>
  <c r="AE1276" i="3"/>
  <c r="AD1277" i="3"/>
  <c r="AD1242" i="3"/>
  <c r="AC1243" i="3"/>
  <c r="AD1295" i="3"/>
  <c r="AD1299" i="3" s="1"/>
  <c r="AG1055" i="3"/>
  <c r="AF1056" i="3"/>
  <c r="AC1261" i="3"/>
  <c r="AC1265" i="3" s="1"/>
  <c r="AG1089" i="3"/>
  <c r="AF1090" i="3"/>
  <c r="AF1328" i="3"/>
  <c r="AG1327" i="3"/>
  <c r="AD1289" i="3"/>
  <c r="AD1287" i="3" s="1"/>
  <c r="AD1288" i="3"/>
  <c r="AE1286" i="3"/>
  <c r="AD1226" i="3"/>
  <c r="AE1225" i="3"/>
  <c r="AE1074" i="3"/>
  <c r="AE1078" i="3" s="1"/>
  <c r="AE1140" i="3"/>
  <c r="AD1141" i="3"/>
  <c r="AB1244" i="3"/>
  <c r="AB1248" i="3" s="1"/>
  <c r="AF1293" i="3"/>
  <c r="AE1294" i="3"/>
  <c r="AF1050" i="3"/>
  <c r="AG1048" i="3"/>
  <c r="AE1057" i="3"/>
  <c r="AE1061" i="3" s="1"/>
  <c r="AE1259" i="3"/>
  <c r="AD1260" i="3"/>
  <c r="AE1091" i="3"/>
  <c r="AE1095" i="3" s="1"/>
  <c r="AE1096" i="3" s="1"/>
  <c r="AA637" i="3"/>
  <c r="AA634" i="3"/>
  <c r="AB620" i="3"/>
  <c r="AB617" i="3"/>
  <c r="AB586" i="3"/>
  <c r="AB583" i="3"/>
  <c r="AC705" i="3"/>
  <c r="AC702" i="3"/>
  <c r="AB756" i="3"/>
  <c r="AB753" i="3"/>
  <c r="AB552" i="3"/>
  <c r="AB549" i="3"/>
  <c r="AB603" i="3"/>
  <c r="AB600" i="3"/>
  <c r="AC994" i="3"/>
  <c r="AC991" i="3"/>
  <c r="AA960" i="3"/>
  <c r="AA957" i="3"/>
  <c r="AB875" i="3"/>
  <c r="AB872" i="3"/>
  <c r="AB824" i="3"/>
  <c r="AB821" i="3"/>
  <c r="AB671" i="3"/>
  <c r="AB668" i="3"/>
  <c r="AB688" i="3"/>
  <c r="AB685" i="3"/>
  <c r="AB773" i="3"/>
  <c r="AB770" i="3"/>
  <c r="AB535" i="3"/>
  <c r="AB532" i="3"/>
  <c r="AD983" i="3"/>
  <c r="AD981" i="3" s="1"/>
  <c r="AD982" i="3"/>
  <c r="AE980" i="3"/>
  <c r="AE664" i="3"/>
  <c r="AD665" i="3"/>
  <c r="AG800" i="3"/>
  <c r="AF801" i="3"/>
  <c r="AC598" i="3"/>
  <c r="AC602" i="3" s="1"/>
  <c r="AE545" i="3"/>
  <c r="AD546" i="3"/>
  <c r="AC1006" i="3"/>
  <c r="AC1010" i="3" s="1"/>
  <c r="AC1011" i="3" s="1"/>
  <c r="AE699" i="3"/>
  <c r="AF698" i="3"/>
  <c r="AE895" i="3"/>
  <c r="AD898" i="3"/>
  <c r="AD896" i="3" s="1"/>
  <c r="AD897" i="3"/>
  <c r="AD804" i="3"/>
  <c r="AC738" i="3"/>
  <c r="AC739" i="3" s="1"/>
  <c r="AC734" i="3"/>
  <c r="AD711" i="3"/>
  <c r="AD709" i="3" s="1"/>
  <c r="AD710" i="3"/>
  <c r="AE708" i="3"/>
  <c r="AD728" i="3"/>
  <c r="AD726" i="3" s="1"/>
  <c r="AD727" i="3"/>
  <c r="AE725" i="3"/>
  <c r="AC716" i="3"/>
  <c r="AD715" i="3"/>
  <c r="AF693" i="3"/>
  <c r="AG691" i="3"/>
  <c r="AB651" i="3"/>
  <c r="AG997" i="3"/>
  <c r="AF999" i="3"/>
  <c r="AE851" i="3"/>
  <c r="AD852" i="3"/>
  <c r="AC751" i="3"/>
  <c r="AC755" i="3" s="1"/>
  <c r="AC756" i="3" s="1"/>
  <c r="AE555" i="3"/>
  <c r="AD558" i="3"/>
  <c r="AD556" i="3" s="1"/>
  <c r="AD557" i="3"/>
  <c r="AB632" i="3"/>
  <c r="AB636" i="3" s="1"/>
  <c r="AB566" i="3"/>
  <c r="AE613" i="3"/>
  <c r="AD614" i="3"/>
  <c r="AC949" i="3"/>
  <c r="AC947" i="3" s="1"/>
  <c r="AC948" i="3"/>
  <c r="AD946" i="3"/>
  <c r="AB838" i="3"/>
  <c r="AC954" i="3"/>
  <c r="AD953" i="3"/>
  <c r="AE802" i="3"/>
  <c r="AE806" i="3" s="1"/>
  <c r="AC581" i="3"/>
  <c r="AC585" i="3" s="1"/>
  <c r="AE596" i="3"/>
  <c r="AD597" i="3"/>
  <c r="AE793" i="3"/>
  <c r="AD796" i="3"/>
  <c r="AD794" i="3" s="1"/>
  <c r="AD795" i="3"/>
  <c r="AB855" i="3"/>
  <c r="AE538" i="3"/>
  <c r="AD541" i="3"/>
  <c r="AD539" i="3" s="1"/>
  <c r="AD540" i="3"/>
  <c r="AC683" i="3"/>
  <c r="AC687" i="3" s="1"/>
  <c r="AD989" i="3"/>
  <c r="AD993" i="3" s="1"/>
  <c r="AE572" i="3"/>
  <c r="AD575" i="3"/>
  <c r="AD573" i="3" s="1"/>
  <c r="AD574" i="3"/>
  <c r="AD608" i="3"/>
  <c r="AD609" i="3"/>
  <c r="AD607" i="3" s="1"/>
  <c r="AE606" i="3"/>
  <c r="AC785" i="3"/>
  <c r="AC789" i="3" s="1"/>
  <c r="AF674" i="3"/>
  <c r="AE677" i="3"/>
  <c r="AE675" i="3" s="1"/>
  <c r="AE676" i="3"/>
  <c r="AE749" i="3"/>
  <c r="AD750" i="3"/>
  <c r="AC631" i="3"/>
  <c r="AD630" i="3"/>
  <c r="AC615" i="3"/>
  <c r="AC619" i="3" s="1"/>
  <c r="AE810" i="3"/>
  <c r="AD813" i="3"/>
  <c r="AD811" i="3" s="1"/>
  <c r="AD812" i="3"/>
  <c r="AE759" i="3"/>
  <c r="AD761" i="3"/>
  <c r="AD762" i="3"/>
  <c r="AD760" i="3" s="1"/>
  <c r="AC768" i="3"/>
  <c r="AC772" i="3" s="1"/>
  <c r="AB955" i="3"/>
  <c r="AB959" i="3" s="1"/>
  <c r="AB1008" i="3"/>
  <c r="AE579" i="3"/>
  <c r="AD580" i="3"/>
  <c r="AD626" i="3"/>
  <c r="AD624" i="3" s="1"/>
  <c r="AE623" i="3"/>
  <c r="AD625" i="3"/>
  <c r="AF660" i="3"/>
  <c r="AF658" i="3" s="1"/>
  <c r="AF659" i="3"/>
  <c r="AG657" i="3"/>
  <c r="AE681" i="3"/>
  <c r="AD682" i="3"/>
  <c r="AF987" i="3"/>
  <c r="AE988" i="3"/>
  <c r="AE783" i="3"/>
  <c r="AD784" i="3"/>
  <c r="AC870" i="3"/>
  <c r="AC874" i="3" s="1"/>
  <c r="AC875" i="3" s="1"/>
  <c r="AE878" i="3"/>
  <c r="AD880" i="3"/>
  <c r="AD881" i="3"/>
  <c r="AD879" i="3" s="1"/>
  <c r="AD648" i="3"/>
  <c r="AE647" i="3"/>
  <c r="AC836" i="3"/>
  <c r="AC840" i="3" s="1"/>
  <c r="AE742" i="3"/>
  <c r="AD744" i="3"/>
  <c r="AD745" i="3"/>
  <c r="AD743" i="3" s="1"/>
  <c r="AC530" i="3"/>
  <c r="AC534" i="3"/>
  <c r="AC535" i="3" s="1"/>
  <c r="AC864" i="3"/>
  <c r="AC862" i="3" s="1"/>
  <c r="AD861" i="3"/>
  <c r="AC863" i="3"/>
  <c r="AE776" i="3"/>
  <c r="AD779" i="3"/>
  <c r="AD777" i="3" s="1"/>
  <c r="AD778" i="3"/>
  <c r="AB736" i="3"/>
  <c r="AE766" i="3"/>
  <c r="AD767" i="3"/>
  <c r="AC564" i="3"/>
  <c r="AC568" i="3" s="1"/>
  <c r="AC569" i="3" s="1"/>
  <c r="AE521" i="3"/>
  <c r="AD524" i="3"/>
  <c r="AD522" i="3" s="1"/>
  <c r="AD523" i="3"/>
  <c r="AC819" i="3"/>
  <c r="AC823" i="3" s="1"/>
  <c r="AC824" i="3" s="1"/>
  <c r="AC932" i="3"/>
  <c r="AC930" i="3" s="1"/>
  <c r="AC931" i="3"/>
  <c r="AD929" i="3"/>
  <c r="AC666" i="3"/>
  <c r="AC670" i="3" s="1"/>
  <c r="AC592" i="3"/>
  <c r="AC590" i="3" s="1"/>
  <c r="AC591" i="3"/>
  <c r="AD589" i="3"/>
  <c r="AC547" i="3"/>
  <c r="AC551" i="3" s="1"/>
  <c r="AE1004" i="3"/>
  <c r="AD1005" i="3"/>
  <c r="AD700" i="3"/>
  <c r="AD704" i="3" s="1"/>
  <c r="AE827" i="3"/>
  <c r="AD830" i="3"/>
  <c r="AD828" i="3" s="1"/>
  <c r="AD829" i="3"/>
  <c r="AE732" i="3"/>
  <c r="AD733" i="3"/>
  <c r="AB717" i="3"/>
  <c r="AB721" i="3" s="1"/>
  <c r="AD869" i="3"/>
  <c r="AE868" i="3"/>
  <c r="AE844" i="3"/>
  <c r="AD847" i="3"/>
  <c r="AD845" i="3" s="1"/>
  <c r="AD846" i="3"/>
  <c r="AC853" i="3"/>
  <c r="AC857" i="3" s="1"/>
  <c r="AC649" i="3"/>
  <c r="AC653" i="3" s="1"/>
  <c r="AD643" i="3"/>
  <c r="AD641" i="3" s="1"/>
  <c r="AD642" i="3"/>
  <c r="AE640" i="3"/>
  <c r="AE834" i="3"/>
  <c r="AD835" i="3"/>
  <c r="AE528" i="3"/>
  <c r="AD529" i="3"/>
  <c r="AE562" i="3"/>
  <c r="AD563" i="3"/>
  <c r="AE817" i="3"/>
  <c r="AD818" i="3"/>
  <c r="AD1017" i="3"/>
  <c r="AD1015" i="3" s="1"/>
  <c r="AD1016" i="3"/>
  <c r="AE1014" i="3"/>
  <c r="AA449" i="3"/>
  <c r="AA447" i="3" s="1"/>
  <c r="AA216" i="3"/>
  <c r="AB218" i="3"/>
  <c r="AA233" i="3"/>
  <c r="AB235" i="3"/>
  <c r="AB116" i="3"/>
  <c r="AB114" i="3" s="1"/>
  <c r="AB115" i="3"/>
  <c r="AC113" i="3"/>
  <c r="V398" i="15"/>
  <c r="V396" i="15"/>
  <c r="X25" i="15"/>
  <c r="Y27" i="15"/>
  <c r="Z375" i="15"/>
  <c r="Y378" i="15"/>
  <c r="Y376" i="15" s="1"/>
  <c r="Y377" i="15"/>
  <c r="Z141" i="15"/>
  <c r="Y144" i="15"/>
  <c r="Y142" i="15" s="1"/>
  <c r="Y143" i="15"/>
  <c r="Z37" i="15"/>
  <c r="Y39" i="15"/>
  <c r="Y40" i="15"/>
  <c r="Y38" i="15" s="1"/>
  <c r="Z352" i="15"/>
  <c r="Z350" i="15" s="1"/>
  <c r="Z351" i="15"/>
  <c r="AA349" i="15"/>
  <c r="Z274" i="15"/>
  <c r="Z272" i="15" s="1"/>
  <c r="Z273" i="15"/>
  <c r="AA271" i="15"/>
  <c r="Z222" i="15"/>
  <c r="Z220" i="15" s="1"/>
  <c r="Z221" i="15"/>
  <c r="AA219" i="15"/>
  <c r="Z287" i="15"/>
  <c r="Z285" i="15" s="1"/>
  <c r="AA284" i="15"/>
  <c r="Z286" i="15"/>
  <c r="Y312" i="15"/>
  <c r="Z310" i="15"/>
  <c r="Y313" i="15"/>
  <c r="Y311" i="15" s="1"/>
  <c r="AA232" i="15"/>
  <c r="Z235" i="15"/>
  <c r="Z233" i="15" s="1"/>
  <c r="Z234" i="15"/>
  <c r="AC388" i="15"/>
  <c r="AB390" i="15"/>
  <c r="Z326" i="15"/>
  <c r="Z324" i="15" s="1"/>
  <c r="Z325" i="15"/>
  <c r="AA323" i="15"/>
  <c r="Z261" i="15"/>
  <c r="Z259" i="15" s="1"/>
  <c r="Z260" i="15"/>
  <c r="AA258" i="15"/>
  <c r="AA248" i="15"/>
  <c r="AA246" i="15" s="1"/>
  <c r="AA247" i="15"/>
  <c r="AB245" i="15"/>
  <c r="AB336" i="15"/>
  <c r="AA339" i="15"/>
  <c r="AA337" i="15" s="1"/>
  <c r="AA338" i="15"/>
  <c r="AB362" i="15"/>
  <c r="AA365" i="15"/>
  <c r="AA363" i="15" s="1"/>
  <c r="AA364" i="15"/>
  <c r="AB300" i="15"/>
  <c r="AB298" i="15" s="1"/>
  <c r="AB299" i="15"/>
  <c r="AC297" i="15"/>
  <c r="Z196" i="15"/>
  <c r="Z194" i="15" s="1"/>
  <c r="AA193" i="15"/>
  <c r="Z195" i="15"/>
  <c r="Y209" i="15"/>
  <c r="Y207" i="15" s="1"/>
  <c r="Y208" i="15"/>
  <c r="Z206" i="15"/>
  <c r="AA154" i="15"/>
  <c r="Z157" i="15"/>
  <c r="Z155" i="15" s="1"/>
  <c r="Z156" i="15"/>
  <c r="AA180" i="15"/>
  <c r="Z183" i="15"/>
  <c r="Z181" i="15" s="1"/>
  <c r="Z182" i="15"/>
  <c r="Y131" i="15"/>
  <c r="Y129" i="15" s="1"/>
  <c r="Z128" i="15"/>
  <c r="Y130" i="15"/>
  <c r="Z118" i="15"/>
  <c r="Z116" i="15" s="1"/>
  <c r="AA115" i="15"/>
  <c r="Z117" i="15"/>
  <c r="AA167" i="15"/>
  <c r="Z170" i="15"/>
  <c r="Z168" i="15" s="1"/>
  <c r="Z169" i="15"/>
  <c r="AA91" i="15"/>
  <c r="AA92" i="15"/>
  <c r="AA90" i="15" s="1"/>
  <c r="AB89" i="15"/>
  <c r="Y105" i="15"/>
  <c r="Y103" i="15" s="1"/>
  <c r="Y104" i="15"/>
  <c r="Z102" i="15"/>
  <c r="AA79" i="15"/>
  <c r="AA77" i="15" s="1"/>
  <c r="AA78" i="15"/>
  <c r="AB76" i="15"/>
  <c r="AA63" i="15"/>
  <c r="Z66" i="15"/>
  <c r="Z64" i="15" s="1"/>
  <c r="Z65" i="15"/>
  <c r="Y52" i="15"/>
  <c r="Y53" i="15"/>
  <c r="Y51" i="15" s="1"/>
  <c r="Z50" i="15"/>
  <c r="AB26" i="15"/>
  <c r="AC24" i="15"/>
  <c r="Y42" i="3"/>
  <c r="Y39" i="3"/>
  <c r="Z41" i="3" s="1"/>
  <c r="Z331" i="3"/>
  <c r="Z328" i="3"/>
  <c r="Z382" i="3"/>
  <c r="Z379" i="3"/>
  <c r="AA246" i="3"/>
  <c r="AA243" i="3"/>
  <c r="AB178" i="3"/>
  <c r="AB175" i="3"/>
  <c r="AB110" i="3"/>
  <c r="AB107" i="3"/>
  <c r="AA88" i="3"/>
  <c r="AB156" i="3"/>
  <c r="AB160" i="3" s="1"/>
  <c r="Z481" i="3"/>
  <c r="AD205" i="3"/>
  <c r="AC206" i="3"/>
  <c r="AC207" i="3" s="1"/>
  <c r="AC211" i="3" s="1"/>
  <c r="AC212" i="3" s="1"/>
  <c r="AA377" i="3"/>
  <c r="AA381" i="3" s="1"/>
  <c r="AA382" i="3" s="1"/>
  <c r="Z498" i="3"/>
  <c r="AA479" i="3"/>
  <c r="AA483" i="3" s="1"/>
  <c r="AB252" i="3"/>
  <c r="AB250" i="3" s="1"/>
  <c r="AB251" i="3"/>
  <c r="AC249" i="3"/>
  <c r="AB291" i="3"/>
  <c r="AC290" i="3"/>
  <c r="AA161" i="3"/>
  <c r="AA158" i="3"/>
  <c r="AA396" i="3"/>
  <c r="Z294" i="3"/>
  <c r="AB478" i="3"/>
  <c r="AC477" i="3"/>
  <c r="AA292" i="3"/>
  <c r="AA296" i="3" s="1"/>
  <c r="AA297" i="3" s="1"/>
  <c r="AA311" i="3"/>
  <c r="AB311" i="3" s="1"/>
  <c r="AB87" i="3"/>
  <c r="AC86" i="3"/>
  <c r="AC155" i="3"/>
  <c r="AD154" i="3"/>
  <c r="AB207" i="3"/>
  <c r="AB211" i="3"/>
  <c r="AD307" i="3"/>
  <c r="AC308" i="3"/>
  <c r="AC309" i="3" s="1"/>
  <c r="AC313" i="3" s="1"/>
  <c r="AC314" i="3" s="1"/>
  <c r="AC375" i="3"/>
  <c r="AB376" i="3"/>
  <c r="AB513" i="3"/>
  <c r="AB462" i="3"/>
  <c r="AB466" i="3" s="1"/>
  <c r="AD504" i="3"/>
  <c r="AC507" i="3"/>
  <c r="AC505" i="3" s="1"/>
  <c r="AC506" i="3"/>
  <c r="AB495" i="3"/>
  <c r="AC494" i="3"/>
  <c r="AB445" i="3"/>
  <c r="AB449" i="3" s="1"/>
  <c r="AB450" i="3" s="1"/>
  <c r="AB490" i="3"/>
  <c r="AB488" i="3" s="1"/>
  <c r="AB489" i="3"/>
  <c r="AC487" i="3"/>
  <c r="AD443" i="3"/>
  <c r="AC444" i="3"/>
  <c r="AD511" i="3"/>
  <c r="AC512" i="3"/>
  <c r="Z430" i="3"/>
  <c r="AA428" i="3"/>
  <c r="AA432" i="3" s="1"/>
  <c r="AC439" i="3"/>
  <c r="AC437" i="3" s="1"/>
  <c r="AC438" i="3"/>
  <c r="AD436" i="3"/>
  <c r="AD419" i="3"/>
  <c r="AC422" i="3"/>
  <c r="AC420" i="3" s="1"/>
  <c r="AC421" i="3"/>
  <c r="AC473" i="3"/>
  <c r="AC471" i="3" s="1"/>
  <c r="AC472" i="3"/>
  <c r="AD470" i="3"/>
  <c r="AA496" i="3"/>
  <c r="AA500" i="3" s="1"/>
  <c r="AC426" i="3"/>
  <c r="AB427" i="3"/>
  <c r="AD460" i="3"/>
  <c r="AC461" i="3"/>
  <c r="AA464" i="3"/>
  <c r="AC456" i="3"/>
  <c r="AC454" i="3" s="1"/>
  <c r="AC455" i="3"/>
  <c r="AD453" i="3"/>
  <c r="AA263" i="3"/>
  <c r="AA260" i="3"/>
  <c r="AA365" i="3"/>
  <c r="AA362" i="3"/>
  <c r="AB416" i="3"/>
  <c r="AB413" i="3"/>
  <c r="AA348" i="3"/>
  <c r="AA345" i="3"/>
  <c r="AB280" i="3"/>
  <c r="AB277" i="3"/>
  <c r="AB394" i="3"/>
  <c r="AB398" i="3" s="1"/>
  <c r="AB399" i="3" s="1"/>
  <c r="AD358" i="3"/>
  <c r="AC359" i="3"/>
  <c r="AA326" i="3"/>
  <c r="AA330" i="3" s="1"/>
  <c r="AA331" i="3" s="1"/>
  <c r="AE409" i="3"/>
  <c r="AD410" i="3"/>
  <c r="AB337" i="3"/>
  <c r="AB335" i="3" s="1"/>
  <c r="AB336" i="3"/>
  <c r="AC334" i="3"/>
  <c r="AB360" i="3"/>
  <c r="AB364" i="3" s="1"/>
  <c r="AD217" i="3"/>
  <c r="AE215" i="3"/>
  <c r="AC324" i="3"/>
  <c r="AB325" i="3"/>
  <c r="AB320" i="3"/>
  <c r="AB318" i="3" s="1"/>
  <c r="AB319" i="3"/>
  <c r="AC317" i="3"/>
  <c r="AB224" i="3"/>
  <c r="AB228" i="3" s="1"/>
  <c r="AC368" i="3"/>
  <c r="AB371" i="3"/>
  <c r="AB369" i="3" s="1"/>
  <c r="AB370" i="3"/>
  <c r="AC286" i="3"/>
  <c r="AC284" i="3" s="1"/>
  <c r="AC285" i="3"/>
  <c r="AD283" i="3"/>
  <c r="AB343" i="3"/>
  <c r="AB347" i="3" s="1"/>
  <c r="AB348" i="3" s="1"/>
  <c r="AC354" i="3"/>
  <c r="AC352" i="3" s="1"/>
  <c r="AD351" i="3"/>
  <c r="AC353" i="3"/>
  <c r="AC275" i="3"/>
  <c r="AC279" i="3" s="1"/>
  <c r="AC280" i="3" s="1"/>
  <c r="AC303" i="3"/>
  <c r="AC301" i="3" s="1"/>
  <c r="AC302" i="3"/>
  <c r="AD300" i="3"/>
  <c r="AC411" i="3"/>
  <c r="AC415" i="3" s="1"/>
  <c r="AC240" i="3"/>
  <c r="AD239" i="3"/>
  <c r="AC257" i="3"/>
  <c r="AD256" i="3"/>
  <c r="AC393" i="3"/>
  <c r="AD392" i="3"/>
  <c r="AC223" i="3"/>
  <c r="AD222" i="3"/>
  <c r="AB241" i="3"/>
  <c r="AB245" i="3" s="1"/>
  <c r="AC342" i="3"/>
  <c r="AD341" i="3"/>
  <c r="AE273" i="3"/>
  <c r="AD274" i="3"/>
  <c r="AD234" i="3"/>
  <c r="AE232" i="3"/>
  <c r="AB388" i="3"/>
  <c r="AB386" i="3" s="1"/>
  <c r="AB387" i="3"/>
  <c r="AC385" i="3"/>
  <c r="AA226" i="3"/>
  <c r="AC269" i="3"/>
  <c r="AC267" i="3" s="1"/>
  <c r="AC268" i="3"/>
  <c r="AD266" i="3"/>
  <c r="AC405" i="3"/>
  <c r="AC403" i="3" s="1"/>
  <c r="AC404" i="3"/>
  <c r="AD402" i="3"/>
  <c r="AB258" i="3"/>
  <c r="AB262" i="3" s="1"/>
  <c r="AB195" i="3"/>
  <c r="AB192" i="3"/>
  <c r="AE188" i="3"/>
  <c r="AD189" i="3"/>
  <c r="AC150" i="3"/>
  <c r="AC148" i="3" s="1"/>
  <c r="AC149" i="3"/>
  <c r="AD147" i="3"/>
  <c r="AC190" i="3"/>
  <c r="AC194" i="3" s="1"/>
  <c r="AE166" i="3"/>
  <c r="AF164" i="3"/>
  <c r="AC201" i="3"/>
  <c r="AC199" i="3" s="1"/>
  <c r="AC200" i="3"/>
  <c r="AD198" i="3"/>
  <c r="AC173" i="3"/>
  <c r="AC177" i="3" s="1"/>
  <c r="AD172" i="3"/>
  <c r="AE171" i="3"/>
  <c r="AC184" i="3"/>
  <c r="AC182" i="3" s="1"/>
  <c r="AC183" i="3"/>
  <c r="AD181" i="3"/>
  <c r="AA127" i="3"/>
  <c r="AA124" i="3"/>
  <c r="AC130" i="3"/>
  <c r="AB133" i="3"/>
  <c r="AB131" i="3" s="1"/>
  <c r="AB132" i="3"/>
  <c r="AB139" i="3"/>
  <c r="AB143" i="3" s="1"/>
  <c r="AB144" i="3" s="1"/>
  <c r="AC121" i="3"/>
  <c r="AD120" i="3"/>
  <c r="AD104" i="3"/>
  <c r="AE103" i="3"/>
  <c r="AD137" i="3"/>
  <c r="AC138" i="3"/>
  <c r="AB122" i="3"/>
  <c r="AB126" i="3" s="1"/>
  <c r="AA141" i="3"/>
  <c r="AD96" i="3"/>
  <c r="AC99" i="3"/>
  <c r="AC97" i="3" s="1"/>
  <c r="AC98" i="3"/>
  <c r="AB82" i="3"/>
  <c r="AB80" i="3" s="1"/>
  <c r="AB81" i="3"/>
  <c r="AC79" i="3"/>
  <c r="AC105" i="3"/>
  <c r="AC109" i="3" s="1"/>
  <c r="AD62" i="3"/>
  <c r="AC65" i="3"/>
  <c r="AC63" i="3" s="1"/>
  <c r="AC64" i="3"/>
  <c r="AA71" i="3"/>
  <c r="AA75" i="3" s="1"/>
  <c r="Z73" i="3"/>
  <c r="AC69" i="3"/>
  <c r="AB70" i="3"/>
  <c r="AD52" i="3"/>
  <c r="AC53" i="3"/>
  <c r="AB54" i="3"/>
  <c r="AB58" i="3" s="1"/>
  <c r="AD47" i="3"/>
  <c r="AD48" i="3"/>
  <c r="AD46" i="3" s="1"/>
  <c r="AE45" i="3"/>
  <c r="AB37" i="3"/>
  <c r="AC36" i="3"/>
  <c r="AD35" i="3"/>
  <c r="AB31" i="3"/>
  <c r="AB29" i="3" s="1"/>
  <c r="AB30" i="3"/>
  <c r="AC28" i="3"/>
  <c r="R18" i="15"/>
  <c r="Q21" i="15"/>
  <c r="AD923" i="3" l="1"/>
  <c r="AE1344" i="3"/>
  <c r="AD1345" i="3"/>
  <c r="AD1346" i="3" s="1"/>
  <c r="AD1350" i="3" s="1"/>
  <c r="AD1351" i="3" s="1"/>
  <c r="AE886" i="3"/>
  <c r="AF885" i="3"/>
  <c r="AE938" i="3"/>
  <c r="AE942" i="3" s="1"/>
  <c r="AE943" i="3" s="1"/>
  <c r="AC904" i="3"/>
  <c r="AC908" i="3" s="1"/>
  <c r="AC909" i="3" s="1"/>
  <c r="AC906" i="3"/>
  <c r="AF970" i="3"/>
  <c r="AE971" i="3"/>
  <c r="AE921" i="3"/>
  <c r="AE925" i="3" s="1"/>
  <c r="AE926" i="3" s="1"/>
  <c r="AA59" i="3"/>
  <c r="AC1363" i="3"/>
  <c r="AC1367" i="3" s="1"/>
  <c r="AC1368" i="3" s="1"/>
  <c r="AC1365" i="3"/>
  <c r="AD940" i="3"/>
  <c r="AE940" i="3" s="1"/>
  <c r="AB906" i="3"/>
  <c r="AF920" i="3"/>
  <c r="AG919" i="3"/>
  <c r="AE1157" i="3"/>
  <c r="AD1158" i="3"/>
  <c r="AD1159" i="3" s="1"/>
  <c r="AD1163" i="3" s="1"/>
  <c r="AD1164" i="3" s="1"/>
  <c r="AD1022" i="3"/>
  <c r="AD1023" i="3" s="1"/>
  <c r="AD1027" i="3" s="1"/>
  <c r="AD1028" i="3" s="1"/>
  <c r="AE1021" i="3"/>
  <c r="AD887" i="3"/>
  <c r="AD891" i="3" s="1"/>
  <c r="AD892" i="3" s="1"/>
  <c r="AC1312" i="3"/>
  <c r="AC1316" i="3" s="1"/>
  <c r="AC1317" i="3" s="1"/>
  <c r="AC1314" i="3"/>
  <c r="AD972" i="3"/>
  <c r="AD976" i="3" s="1"/>
  <c r="AD977" i="3" s="1"/>
  <c r="AD974" i="3"/>
  <c r="AE1310" i="3"/>
  <c r="AD1311" i="3"/>
  <c r="AE902" i="3"/>
  <c r="AD903" i="3"/>
  <c r="AA450" i="3"/>
  <c r="AE1361" i="3"/>
  <c r="AD1362" i="3"/>
  <c r="AF937" i="3"/>
  <c r="AG936" i="3"/>
  <c r="AC1348" i="3"/>
  <c r="AD1348" i="3" s="1"/>
  <c r="AC889" i="3"/>
  <c r="AB1365" i="3"/>
  <c r="AC974" i="3"/>
  <c r="Z515" i="3"/>
  <c r="AA517" i="3" s="1"/>
  <c r="Z518" i="3"/>
  <c r="Z90" i="3"/>
  <c r="AA92" i="3" s="1"/>
  <c r="AC1066" i="3"/>
  <c r="AD1068" i="3"/>
  <c r="AD998" i="3"/>
  <c r="AE1000" i="3"/>
  <c r="AE1083" i="3"/>
  <c r="AF1085" i="3"/>
  <c r="Z389" i="15"/>
  <c r="AA391" i="15"/>
  <c r="AE963" i="3"/>
  <c r="AD965" i="3"/>
  <c r="AD966" i="3"/>
  <c r="AD964" i="3" s="1"/>
  <c r="AD692" i="3"/>
  <c r="AE694" i="3"/>
  <c r="AC1049" i="3"/>
  <c r="AD1051" i="3"/>
  <c r="AD1186" i="3"/>
  <c r="AE1184" i="3"/>
  <c r="AD1187" i="3"/>
  <c r="AD1185" i="3" s="1"/>
  <c r="AD1169" i="3"/>
  <c r="AE1167" i="3"/>
  <c r="AD1170" i="3"/>
  <c r="AD1168" i="3" s="1"/>
  <c r="AD705" i="3"/>
  <c r="AD702" i="3"/>
  <c r="AC586" i="3"/>
  <c r="AC583" i="3"/>
  <c r="AE807" i="3"/>
  <c r="AE804" i="3"/>
  <c r="AC1113" i="3"/>
  <c r="AC1110" i="3"/>
  <c r="AC858" i="3"/>
  <c r="AC855" i="3"/>
  <c r="AB637" i="3"/>
  <c r="AB634" i="3"/>
  <c r="AB960" i="3"/>
  <c r="AB957" i="3"/>
  <c r="AC1232" i="3"/>
  <c r="AC1229" i="3"/>
  <c r="AA294" i="3"/>
  <c r="AC821" i="3"/>
  <c r="AC872" i="3"/>
  <c r="AC1195" i="3"/>
  <c r="AC1178" i="3"/>
  <c r="AE912" i="3"/>
  <c r="AD914" i="3"/>
  <c r="AD915" i="3"/>
  <c r="AD913" i="3" s="1"/>
  <c r="AE1337" i="3"/>
  <c r="AD1340" i="3"/>
  <c r="AD1338" i="3" s="1"/>
  <c r="AD1339" i="3"/>
  <c r="AC165" i="3"/>
  <c r="AD167" i="3"/>
  <c r="AD1356" i="3"/>
  <c r="AE1354" i="3"/>
  <c r="AD1357" i="3"/>
  <c r="AD1355" i="3" s="1"/>
  <c r="AB999" i="15"/>
  <c r="AA1001" i="15"/>
  <c r="AA1002" i="15"/>
  <c r="AA1000" i="15" s="1"/>
  <c r="AA872" i="15"/>
  <c r="AA870" i="15" s="1"/>
  <c r="AA871" i="15"/>
  <c r="AB869" i="15"/>
  <c r="Z885" i="15"/>
  <c r="Z883" i="15" s="1"/>
  <c r="AA882" i="15"/>
  <c r="Z884" i="15"/>
  <c r="AA976" i="15"/>
  <c r="AA974" i="15" s="1"/>
  <c r="AB973" i="15"/>
  <c r="AA975" i="15"/>
  <c r="AB856" i="15"/>
  <c r="AA859" i="15"/>
  <c r="AA857" i="15" s="1"/>
  <c r="AA858" i="15"/>
  <c r="AC986" i="15"/>
  <c r="AB989" i="15"/>
  <c r="AB987" i="15" s="1"/>
  <c r="AB988" i="15"/>
  <c r="AA820" i="15"/>
  <c r="AA818" i="15" s="1"/>
  <c r="AA819" i="15"/>
  <c r="AB817" i="15"/>
  <c r="AB843" i="15"/>
  <c r="AA846" i="15"/>
  <c r="AA844" i="15" s="1"/>
  <c r="AA845" i="15"/>
  <c r="AC1025" i="15"/>
  <c r="AB1027" i="15"/>
  <c r="AB1028" i="15"/>
  <c r="AB1026" i="15" s="1"/>
  <c r="AA949" i="15"/>
  <c r="AA950" i="15"/>
  <c r="AA948" i="15" s="1"/>
  <c r="AB947" i="15"/>
  <c r="AA924" i="15"/>
  <c r="AA922" i="15" s="1"/>
  <c r="AA923" i="15"/>
  <c r="AB921" i="15"/>
  <c r="AA897" i="15"/>
  <c r="AB895" i="15"/>
  <c r="AA898" i="15"/>
  <c r="AA896" i="15" s="1"/>
  <c r="AB934" i="15"/>
  <c r="AA936" i="15"/>
  <c r="AA937" i="15"/>
  <c r="AA935" i="15" s="1"/>
  <c r="AA911" i="15"/>
  <c r="AA909" i="15" s="1"/>
  <c r="AB908" i="15"/>
  <c r="AA910" i="15"/>
  <c r="AB960" i="15"/>
  <c r="AA963" i="15"/>
  <c r="AA961" i="15" s="1"/>
  <c r="AA962" i="15"/>
  <c r="Z792" i="15"/>
  <c r="AA794" i="15"/>
  <c r="AA1015" i="15"/>
  <c r="AA1013" i="15" s="1"/>
  <c r="AB1012" i="15"/>
  <c r="AA1014" i="15"/>
  <c r="AA807" i="15"/>
  <c r="AA805" i="15" s="1"/>
  <c r="AA806" i="15"/>
  <c r="AB804" i="15"/>
  <c r="AD791" i="15"/>
  <c r="AC793" i="15"/>
  <c r="AA1041" i="15"/>
  <c r="AA1039" i="15" s="1"/>
  <c r="AA1040" i="15"/>
  <c r="AB1038" i="15"/>
  <c r="AA833" i="15"/>
  <c r="AA831" i="15" s="1"/>
  <c r="AA832" i="15"/>
  <c r="AB830" i="15"/>
  <c r="Z729" i="15"/>
  <c r="Z727" i="15" s="1"/>
  <c r="Z728" i="15"/>
  <c r="AA726" i="15"/>
  <c r="AA518" i="15"/>
  <c r="Z521" i="15"/>
  <c r="Z519" i="15" s="1"/>
  <c r="Z520" i="15"/>
  <c r="AA481" i="15"/>
  <c r="AB479" i="15"/>
  <c r="AA482" i="15"/>
  <c r="AA480" i="15" s="1"/>
  <c r="AB586" i="15"/>
  <c r="AB584" i="15" s="1"/>
  <c r="AC583" i="15"/>
  <c r="AB585" i="15"/>
  <c r="AA430" i="15"/>
  <c r="AA428" i="15" s="1"/>
  <c r="AA429" i="15"/>
  <c r="AB427" i="15"/>
  <c r="AA456" i="15"/>
  <c r="AA454" i="15" s="1"/>
  <c r="AA455" i="15"/>
  <c r="AB453" i="15"/>
  <c r="AB687" i="15"/>
  <c r="AA690" i="15"/>
  <c r="AA688" i="15" s="1"/>
  <c r="AA689" i="15"/>
  <c r="AB700" i="15"/>
  <c r="AA703" i="15"/>
  <c r="AA701" i="15" s="1"/>
  <c r="AA702" i="15"/>
  <c r="AE609" i="15"/>
  <c r="AD611" i="15"/>
  <c r="AB466" i="15"/>
  <c r="AA468" i="15"/>
  <c r="AA469" i="15"/>
  <c r="AA467" i="15" s="1"/>
  <c r="AA534" i="15"/>
  <c r="AA532" i="15" s="1"/>
  <c r="AB531" i="15"/>
  <c r="AA533" i="15"/>
  <c r="AB625" i="15"/>
  <c r="AB623" i="15" s="1"/>
  <c r="AC622" i="15"/>
  <c r="AB624" i="15"/>
  <c r="AA505" i="15"/>
  <c r="Z507" i="15"/>
  <c r="Z508" i="15"/>
  <c r="Z506" i="15" s="1"/>
  <c r="AA547" i="15"/>
  <c r="AA545" i="15" s="1"/>
  <c r="AB544" i="15"/>
  <c r="AA546" i="15"/>
  <c r="Z610" i="15"/>
  <c r="AA612" i="15"/>
  <c r="AB661" i="15"/>
  <c r="AA664" i="15"/>
  <c r="AA662" i="15" s="1"/>
  <c r="AA663" i="15"/>
  <c r="AA650" i="15"/>
  <c r="AA651" i="15"/>
  <c r="AA649" i="15" s="1"/>
  <c r="AB648" i="15"/>
  <c r="AB443" i="15"/>
  <c r="AB441" i="15" s="1"/>
  <c r="AC440" i="15"/>
  <c r="AB442" i="15"/>
  <c r="AC401" i="15"/>
  <c r="AB404" i="15"/>
  <c r="AB402" i="15" s="1"/>
  <c r="AB403" i="15"/>
  <c r="AD570" i="15"/>
  <c r="AC573" i="15"/>
  <c r="AC571" i="15" s="1"/>
  <c r="AC572" i="15"/>
  <c r="AA495" i="15"/>
  <c r="AA493" i="15" s="1"/>
  <c r="AA494" i="15"/>
  <c r="AB492" i="15"/>
  <c r="AD635" i="15"/>
  <c r="AC638" i="15"/>
  <c r="AC636" i="15" s="1"/>
  <c r="AC637" i="15"/>
  <c r="AB674" i="15"/>
  <c r="AA677" i="15"/>
  <c r="AA675" i="15" s="1"/>
  <c r="AA676" i="15"/>
  <c r="AC752" i="15"/>
  <c r="AB755" i="15"/>
  <c r="AB753" i="15" s="1"/>
  <c r="AB754" i="15"/>
  <c r="AC765" i="15"/>
  <c r="AB768" i="15"/>
  <c r="AB766" i="15" s="1"/>
  <c r="AB767" i="15"/>
  <c r="AB778" i="15"/>
  <c r="AA781" i="15"/>
  <c r="AA779" i="15" s="1"/>
  <c r="AA780" i="15"/>
  <c r="AA417" i="15"/>
  <c r="AA415" i="15" s="1"/>
  <c r="AA416" i="15"/>
  <c r="AB414" i="15"/>
  <c r="AA599" i="15"/>
  <c r="AA597" i="15" s="1"/>
  <c r="AA598" i="15"/>
  <c r="AB596" i="15"/>
  <c r="AB713" i="15"/>
  <c r="AA716" i="15"/>
  <c r="AA714" i="15" s="1"/>
  <c r="AA715" i="15"/>
  <c r="AB739" i="15"/>
  <c r="AA742" i="15"/>
  <c r="AA740" i="15" s="1"/>
  <c r="AA741" i="15"/>
  <c r="AA560" i="15"/>
  <c r="AA558" i="15" s="1"/>
  <c r="AA559" i="15"/>
  <c r="AB557" i="15"/>
  <c r="AB1249" i="3"/>
  <c r="AB1246" i="3"/>
  <c r="AC1147" i="3"/>
  <c r="AC1144" i="3"/>
  <c r="AE1062" i="3"/>
  <c r="AE1059" i="3"/>
  <c r="AE1079" i="3"/>
  <c r="AE1076" i="3"/>
  <c r="AD1300" i="3"/>
  <c r="AD1297" i="3"/>
  <c r="AC1266" i="3"/>
  <c r="AC1263" i="3"/>
  <c r="AC1045" i="3"/>
  <c r="AC1042" i="3"/>
  <c r="AG1293" i="3"/>
  <c r="AF1294" i="3"/>
  <c r="AH1055" i="3"/>
  <c r="AG1056" i="3"/>
  <c r="AE1288" i="3"/>
  <c r="AE1289" i="3"/>
  <c r="AE1287" i="3" s="1"/>
  <c r="AF1286" i="3"/>
  <c r="AH1327" i="3"/>
  <c r="AG1328" i="3"/>
  <c r="AE1242" i="3"/>
  <c r="AD1243" i="3"/>
  <c r="AD1278" i="3"/>
  <c r="AD1282" i="3" s="1"/>
  <c r="AF1218" i="3"/>
  <c r="AE1221" i="3"/>
  <c r="AE1220" i="3"/>
  <c r="AE1219" i="3"/>
  <c r="AF1303" i="3"/>
  <c r="AE1306" i="3"/>
  <c r="AE1304" i="3" s="1"/>
  <c r="AE1305" i="3"/>
  <c r="AE1203" i="3"/>
  <c r="AF1201" i="3"/>
  <c r="AE1204" i="3"/>
  <c r="AE1202" i="3" s="1"/>
  <c r="AE1123" i="3"/>
  <c r="AD1124" i="3"/>
  <c r="AE1237" i="3"/>
  <c r="AE1238" i="3"/>
  <c r="AE1236" i="3" s="1"/>
  <c r="AF1235" i="3"/>
  <c r="AD1040" i="3"/>
  <c r="AD1044" i="3" s="1"/>
  <c r="AD1045" i="3" s="1"/>
  <c r="AD1176" i="3"/>
  <c r="AD1180" i="3" s="1"/>
  <c r="AB1127" i="3"/>
  <c r="AF1269" i="3"/>
  <c r="AE1272" i="3"/>
  <c r="AE1270" i="3" s="1"/>
  <c r="AE1271" i="3"/>
  <c r="AD1261" i="3"/>
  <c r="AD1265" i="3" s="1"/>
  <c r="AF1329" i="3"/>
  <c r="AF1333" i="3" s="1"/>
  <c r="AF1334" i="3" s="1"/>
  <c r="AF1091" i="3"/>
  <c r="AF1095" i="3" s="1"/>
  <c r="AF1096" i="3" s="1"/>
  <c r="AF1276" i="3"/>
  <c r="AE1277" i="3"/>
  <c r="AE1119" i="3"/>
  <c r="AE1117" i="3" s="1"/>
  <c r="AF1116" i="3"/>
  <c r="AE1118" i="3"/>
  <c r="AE1210" i="3"/>
  <c r="AE1214" i="3" s="1"/>
  <c r="AE1102" i="3"/>
  <c r="AE1100" i="3" s="1"/>
  <c r="AF1099" i="3"/>
  <c r="AE1101" i="3"/>
  <c r="AC1125" i="3"/>
  <c r="AC1129" i="3" s="1"/>
  <c r="AC1130" i="3" s="1"/>
  <c r="AE1039" i="3"/>
  <c r="AF1038" i="3"/>
  <c r="AD1108" i="3"/>
  <c r="AD1112" i="3" s="1"/>
  <c r="AI1082" i="3"/>
  <c r="AH1084" i="3"/>
  <c r="AF1191" i="3"/>
  <c r="AE1192" i="3"/>
  <c r="AE1331" i="3"/>
  <c r="AD1146" i="3"/>
  <c r="AD1147" i="3" s="1"/>
  <c r="AD1142" i="3"/>
  <c r="AE1093" i="3"/>
  <c r="AF1259" i="3"/>
  <c r="AE1260" i="3"/>
  <c r="AH1048" i="3"/>
  <c r="AG1050" i="3"/>
  <c r="AE1295" i="3"/>
  <c r="AE1299" i="3" s="1"/>
  <c r="AF1140" i="3"/>
  <c r="AE1141" i="3"/>
  <c r="AF1225" i="3"/>
  <c r="AE1226" i="3"/>
  <c r="AH1089" i="3"/>
  <c r="AG1090" i="3"/>
  <c r="AF1057" i="3"/>
  <c r="AF1061" i="3" s="1"/>
  <c r="AF1062" i="3" s="1"/>
  <c r="AF1074" i="3"/>
  <c r="AF1078" i="3" s="1"/>
  <c r="AF1079" i="3" s="1"/>
  <c r="AG1208" i="3"/>
  <c r="AF1209" i="3"/>
  <c r="AF1034" i="3"/>
  <c r="AF1032" i="3" s="1"/>
  <c r="AF1033" i="3"/>
  <c r="AG1031" i="3"/>
  <c r="AE1136" i="3"/>
  <c r="AE1134" i="3" s="1"/>
  <c r="AF1133" i="3"/>
  <c r="AE1135" i="3"/>
  <c r="AC1280" i="3"/>
  <c r="AD1212" i="3"/>
  <c r="AF1106" i="3"/>
  <c r="AE1107" i="3"/>
  <c r="AF1320" i="3"/>
  <c r="AE1323" i="3"/>
  <c r="AE1321" i="3" s="1"/>
  <c r="AE1322" i="3"/>
  <c r="AD1193" i="3"/>
  <c r="AD1197" i="3" s="1"/>
  <c r="AD1231" i="3"/>
  <c r="AD1232" i="3" s="1"/>
  <c r="AD1227" i="3"/>
  <c r="AC1244" i="3"/>
  <c r="AC1248" i="3" s="1"/>
  <c r="AH1072" i="3"/>
  <c r="AG1073" i="3"/>
  <c r="AI1065" i="3"/>
  <c r="AH1067" i="3"/>
  <c r="AE1153" i="3"/>
  <c r="AE1151" i="3" s="1"/>
  <c r="AE1152" i="3"/>
  <c r="AF1150" i="3"/>
  <c r="AE1252" i="3"/>
  <c r="AD1254" i="3"/>
  <c r="AD1255" i="3"/>
  <c r="AD1253" i="3" s="1"/>
  <c r="AF1174" i="3"/>
  <c r="AE1175" i="3"/>
  <c r="AC790" i="3"/>
  <c r="AC787" i="3"/>
  <c r="AC688" i="3"/>
  <c r="AC685" i="3"/>
  <c r="AC841" i="3"/>
  <c r="AC838" i="3"/>
  <c r="AC654" i="3"/>
  <c r="AC651" i="3"/>
  <c r="AC552" i="3"/>
  <c r="AC549" i="3"/>
  <c r="AC773" i="3"/>
  <c r="AC770" i="3"/>
  <c r="AC603" i="3"/>
  <c r="AC600" i="3"/>
  <c r="AB722" i="3"/>
  <c r="AB719" i="3"/>
  <c r="AC671" i="3"/>
  <c r="AC668" i="3"/>
  <c r="AC620" i="3"/>
  <c r="AC617" i="3"/>
  <c r="AD994" i="3"/>
  <c r="AD991" i="3"/>
  <c r="AD530" i="3"/>
  <c r="AD534" i="3" s="1"/>
  <c r="AD535" i="3" s="1"/>
  <c r="AE642" i="3"/>
  <c r="AE643" i="3"/>
  <c r="AE641" i="3" s="1"/>
  <c r="AF640" i="3"/>
  <c r="AE733" i="3"/>
  <c r="AF732" i="3"/>
  <c r="AD591" i="3"/>
  <c r="AD592" i="3"/>
  <c r="AD590" i="3" s="1"/>
  <c r="AE589" i="3"/>
  <c r="AE861" i="3"/>
  <c r="AD864" i="3"/>
  <c r="AD862" i="3" s="1"/>
  <c r="AD863" i="3"/>
  <c r="AG987" i="3"/>
  <c r="AF988" i="3"/>
  <c r="AD581" i="3"/>
  <c r="AD585" i="3" s="1"/>
  <c r="AF759" i="3"/>
  <c r="AE762" i="3"/>
  <c r="AE761" i="3"/>
  <c r="AE760" i="3"/>
  <c r="AF810" i="3"/>
  <c r="AE813" i="3"/>
  <c r="AE811" i="3" s="1"/>
  <c r="AE812" i="3"/>
  <c r="AD631" i="3"/>
  <c r="AE630" i="3"/>
  <c r="AD619" i="3"/>
  <c r="AD620" i="3" s="1"/>
  <c r="AD615" i="3"/>
  <c r="AH691" i="3"/>
  <c r="AG693" i="3"/>
  <c r="AE715" i="3"/>
  <c r="AD716" i="3"/>
  <c r="AG698" i="3"/>
  <c r="AF699" i="3"/>
  <c r="AD666" i="3"/>
  <c r="AD670" i="3" s="1"/>
  <c r="AD564" i="3"/>
  <c r="AD568" i="3" s="1"/>
  <c r="AF844" i="3"/>
  <c r="AE847" i="3"/>
  <c r="AE845" i="3" s="1"/>
  <c r="AE846" i="3"/>
  <c r="AF521" i="3"/>
  <c r="AE524" i="3"/>
  <c r="AE522" i="3" s="1"/>
  <c r="AE523" i="3"/>
  <c r="AD768" i="3"/>
  <c r="AD772" i="3" s="1"/>
  <c r="AD773" i="3" s="1"/>
  <c r="AF742" i="3"/>
  <c r="AE745" i="3"/>
  <c r="AE743" i="3" s="1"/>
  <c r="AE744" i="3"/>
  <c r="AF647" i="3"/>
  <c r="AE648" i="3"/>
  <c r="AD683" i="3"/>
  <c r="AD687" i="3" s="1"/>
  <c r="AF579" i="3"/>
  <c r="AE580" i="3"/>
  <c r="AC632" i="3"/>
  <c r="AC636" i="3" s="1"/>
  <c r="AF793" i="3"/>
  <c r="AE796" i="3"/>
  <c r="AE794" i="3" s="1"/>
  <c r="AE795" i="3"/>
  <c r="AF613" i="3"/>
  <c r="AE614" i="3"/>
  <c r="AF555" i="3"/>
  <c r="AE558" i="3"/>
  <c r="AE556" i="3" s="1"/>
  <c r="AE557" i="3"/>
  <c r="AD853" i="3"/>
  <c r="AD857" i="3" s="1"/>
  <c r="AH997" i="3"/>
  <c r="AG999" i="3"/>
  <c r="AC717" i="3"/>
  <c r="AC721" i="3" s="1"/>
  <c r="AE700" i="3"/>
  <c r="AE704" i="3" s="1"/>
  <c r="AE705" i="3" s="1"/>
  <c r="AD547" i="3"/>
  <c r="AD551" i="3" s="1"/>
  <c r="AE665" i="3"/>
  <c r="AF664" i="3"/>
  <c r="AF562" i="3"/>
  <c r="AE563" i="3"/>
  <c r="AD836" i="3"/>
  <c r="AD840" i="3" s="1"/>
  <c r="AF868" i="3"/>
  <c r="AE869" i="3"/>
  <c r="AF827" i="3"/>
  <c r="AE830" i="3"/>
  <c r="AE828" i="3" s="1"/>
  <c r="AE829" i="3"/>
  <c r="AD1006" i="3"/>
  <c r="AD1010" i="3" s="1"/>
  <c r="AD1011" i="3" s="1"/>
  <c r="AE767" i="3"/>
  <c r="AF766" i="3"/>
  <c r="AF776" i="3"/>
  <c r="AE779" i="3"/>
  <c r="AE777" i="3" s="1"/>
  <c r="AE778" i="3"/>
  <c r="AD649" i="3"/>
  <c r="AD653" i="3" s="1"/>
  <c r="AF878" i="3"/>
  <c r="AE881" i="3"/>
  <c r="AE879" i="3" s="1"/>
  <c r="AE880" i="3"/>
  <c r="AD785" i="3"/>
  <c r="AD789" i="3" s="1"/>
  <c r="AD790" i="3" s="1"/>
  <c r="AE682" i="3"/>
  <c r="AF681" i="3"/>
  <c r="AF623" i="3"/>
  <c r="AE626" i="3"/>
  <c r="AE624" i="3" s="1"/>
  <c r="AE625" i="3"/>
  <c r="AD751" i="3"/>
  <c r="AD755" i="3" s="1"/>
  <c r="AF572" i="3"/>
  <c r="AE575" i="3"/>
  <c r="AE573" i="3" s="1"/>
  <c r="AE574" i="3"/>
  <c r="AD598" i="3"/>
  <c r="AD602" i="3" s="1"/>
  <c r="AD603" i="3" s="1"/>
  <c r="AE953" i="3"/>
  <c r="AD954" i="3"/>
  <c r="AE946" i="3"/>
  <c r="AD949" i="3"/>
  <c r="AD947" i="3" s="1"/>
  <c r="AD948" i="3"/>
  <c r="AC753" i="3"/>
  <c r="AE852" i="3"/>
  <c r="AF851" i="3"/>
  <c r="AE728" i="3"/>
  <c r="AE726" i="3" s="1"/>
  <c r="AF725" i="3"/>
  <c r="AE727" i="3"/>
  <c r="AE711" i="3"/>
  <c r="AE709" i="3" s="1"/>
  <c r="AF708" i="3"/>
  <c r="AE710" i="3"/>
  <c r="AC736" i="3"/>
  <c r="AF545" i="3"/>
  <c r="AE546" i="3"/>
  <c r="AF802" i="3"/>
  <c r="AF806" i="3" s="1"/>
  <c r="AF807" i="3" s="1"/>
  <c r="AF980" i="3"/>
  <c r="AE982" i="3"/>
  <c r="AE983" i="3"/>
  <c r="AE981" i="3" s="1"/>
  <c r="AE818" i="3"/>
  <c r="AF817" i="3"/>
  <c r="AF528" i="3"/>
  <c r="AE529" i="3"/>
  <c r="AF1014" i="3"/>
  <c r="AE1016" i="3"/>
  <c r="AE1017" i="3"/>
  <c r="AE1015" i="3" s="1"/>
  <c r="AD819" i="3"/>
  <c r="AD823" i="3" s="1"/>
  <c r="AE835" i="3"/>
  <c r="AF834" i="3"/>
  <c r="AD870" i="3"/>
  <c r="AD874" i="3" s="1"/>
  <c r="AD734" i="3"/>
  <c r="AD738" i="3" s="1"/>
  <c r="AD739" i="3" s="1"/>
  <c r="AF1004" i="3"/>
  <c r="AE1005" i="3"/>
  <c r="AD932" i="3"/>
  <c r="AD930" i="3" s="1"/>
  <c r="AE929" i="3"/>
  <c r="AD931" i="3"/>
  <c r="AC566" i="3"/>
  <c r="AC532" i="3"/>
  <c r="AE784" i="3"/>
  <c r="AF783" i="3"/>
  <c r="AE989" i="3"/>
  <c r="AE993" i="3" s="1"/>
  <c r="AH657" i="3"/>
  <c r="AG659" i="3"/>
  <c r="AG660" i="3"/>
  <c r="AG658" i="3" s="1"/>
  <c r="AE750" i="3"/>
  <c r="AF749" i="3"/>
  <c r="AF677" i="3"/>
  <c r="AF675" i="3" s="1"/>
  <c r="AF676" i="3"/>
  <c r="AG674" i="3"/>
  <c r="AF606" i="3"/>
  <c r="AE609" i="3"/>
  <c r="AE607" i="3" s="1"/>
  <c r="AE608" i="3"/>
  <c r="AF538" i="3"/>
  <c r="AE541" i="3"/>
  <c r="AE539" i="3" s="1"/>
  <c r="AE540" i="3"/>
  <c r="AF596" i="3"/>
  <c r="AE597" i="3"/>
  <c r="AC955" i="3"/>
  <c r="AC959" i="3" s="1"/>
  <c r="AF895" i="3"/>
  <c r="AE898" i="3"/>
  <c r="AE896" i="3" s="1"/>
  <c r="AE897" i="3"/>
  <c r="AC1008" i="3"/>
  <c r="AH800" i="3"/>
  <c r="AG801" i="3"/>
  <c r="AC311" i="3"/>
  <c r="AC116" i="3"/>
  <c r="AC114" i="3" s="1"/>
  <c r="AC115" i="3"/>
  <c r="AD113" i="3"/>
  <c r="AB233" i="3"/>
  <c r="AC235" i="3"/>
  <c r="AB216" i="3"/>
  <c r="AC218" i="3"/>
  <c r="W395" i="15"/>
  <c r="W397" i="15" s="1"/>
  <c r="Y25" i="15"/>
  <c r="Z27" i="15"/>
  <c r="Z143" i="15"/>
  <c r="AA141" i="15"/>
  <c r="Z144" i="15"/>
  <c r="Z142" i="15" s="1"/>
  <c r="AA37" i="15"/>
  <c r="Z40" i="15"/>
  <c r="Z38" i="15" s="1"/>
  <c r="Z39" i="15"/>
  <c r="AA375" i="15"/>
  <c r="Z378" i="15"/>
  <c r="Z376" i="15" s="1"/>
  <c r="Z377" i="15"/>
  <c r="AC300" i="15"/>
  <c r="AC298" i="15" s="1"/>
  <c r="AD297" i="15"/>
  <c r="AC299" i="15"/>
  <c r="AB248" i="15"/>
  <c r="AB246" i="15" s="1"/>
  <c r="AC245" i="15"/>
  <c r="AB247" i="15"/>
  <c r="AA260" i="15"/>
  <c r="AA261" i="15"/>
  <c r="AA259" i="15" s="1"/>
  <c r="AB258" i="15"/>
  <c r="AA326" i="15"/>
  <c r="AA324" i="15" s="1"/>
  <c r="AB323" i="15"/>
  <c r="AA325" i="15"/>
  <c r="AB219" i="15"/>
  <c r="AA222" i="15"/>
  <c r="AA220" i="15" s="1"/>
  <c r="AA221" i="15"/>
  <c r="AB271" i="15"/>
  <c r="AA274" i="15"/>
  <c r="AA272" i="15" s="1"/>
  <c r="AA273" i="15"/>
  <c r="AA352" i="15"/>
  <c r="AA350" i="15" s="1"/>
  <c r="AB349" i="15"/>
  <c r="AA351" i="15"/>
  <c r="AA310" i="15"/>
  <c r="Z313" i="15"/>
  <c r="Z311" i="15" s="1"/>
  <c r="Z312" i="15"/>
  <c r="AD388" i="15"/>
  <c r="AC390" i="15"/>
  <c r="AA287" i="15"/>
  <c r="AA285" i="15" s="1"/>
  <c r="AB284" i="15"/>
  <c r="AA286" i="15"/>
  <c r="AC362" i="15"/>
  <c r="AB365" i="15"/>
  <c r="AB363" i="15" s="1"/>
  <c r="AB364" i="15"/>
  <c r="AC336" i="15"/>
  <c r="AB339" i="15"/>
  <c r="AB337" i="15" s="1"/>
  <c r="AB338" i="15"/>
  <c r="AB232" i="15"/>
  <c r="AA235" i="15"/>
  <c r="AA233" i="15" s="1"/>
  <c r="AA234" i="15"/>
  <c r="AB115" i="15"/>
  <c r="AA117" i="15"/>
  <c r="AA118" i="15"/>
  <c r="AA116" i="15" s="1"/>
  <c r="AA128" i="15"/>
  <c r="Z131" i="15"/>
  <c r="Z129" i="15" s="1"/>
  <c r="Z130" i="15"/>
  <c r="Z209" i="15"/>
  <c r="Z207" i="15" s="1"/>
  <c r="Z208" i="15"/>
  <c r="AA206" i="15"/>
  <c r="AB193" i="15"/>
  <c r="AA196" i="15"/>
  <c r="AA194" i="15" s="1"/>
  <c r="AA195" i="15"/>
  <c r="AA170" i="15"/>
  <c r="AA168" i="15" s="1"/>
  <c r="AA169" i="15"/>
  <c r="AB167" i="15"/>
  <c r="AB180" i="15"/>
  <c r="AA183" i="15"/>
  <c r="AA181" i="15" s="1"/>
  <c r="AA182" i="15"/>
  <c r="AB154" i="15"/>
  <c r="AA157" i="15"/>
  <c r="AA155" i="15" s="1"/>
  <c r="AA156" i="15"/>
  <c r="AB79" i="15"/>
  <c r="AB77" i="15" s="1"/>
  <c r="AC76" i="15"/>
  <c r="AB78" i="15"/>
  <c r="AB92" i="15"/>
  <c r="AB90" i="15" s="1"/>
  <c r="AB91" i="15"/>
  <c r="AC89" i="15"/>
  <c r="Z104" i="15"/>
  <c r="AA102" i="15"/>
  <c r="Z105" i="15"/>
  <c r="Z103" i="15" s="1"/>
  <c r="AB63" i="15"/>
  <c r="AA66" i="15"/>
  <c r="AA64" i="15" s="1"/>
  <c r="AA65" i="15"/>
  <c r="Z53" i="15"/>
  <c r="Z51" i="15" s="1"/>
  <c r="Z52" i="15"/>
  <c r="AA50" i="15"/>
  <c r="AC26" i="15"/>
  <c r="AD24" i="15"/>
  <c r="Z42" i="3"/>
  <c r="BT42" i="3" s="1"/>
  <c r="Z39" i="3"/>
  <c r="AA41" i="3" s="1"/>
  <c r="R19" i="15"/>
  <c r="S18" i="15" s="1"/>
  <c r="R20" i="15"/>
  <c r="AA484" i="3"/>
  <c r="AA481" i="3"/>
  <c r="AD155" i="3"/>
  <c r="AE154" i="3"/>
  <c r="AB479" i="3"/>
  <c r="AB483" i="3" s="1"/>
  <c r="AB484" i="3" s="1"/>
  <c r="AB161" i="3"/>
  <c r="AB158" i="3"/>
  <c r="AE307" i="3"/>
  <c r="AD308" i="3"/>
  <c r="AC156" i="3"/>
  <c r="AC160" i="3" s="1"/>
  <c r="AD290" i="3"/>
  <c r="AC291" i="3"/>
  <c r="AE205" i="3"/>
  <c r="AD206" i="3"/>
  <c r="AB377" i="3"/>
  <c r="AB381" i="3" s="1"/>
  <c r="AB382" i="3" s="1"/>
  <c r="AB212" i="3"/>
  <c r="AB209" i="3"/>
  <c r="AC209" i="3" s="1"/>
  <c r="AD86" i="3"/>
  <c r="AC87" i="3"/>
  <c r="AB292" i="3"/>
  <c r="AB296" i="3" s="1"/>
  <c r="AB297" i="3" s="1"/>
  <c r="AA379" i="3"/>
  <c r="AB396" i="3"/>
  <c r="AB447" i="3"/>
  <c r="AD375" i="3"/>
  <c r="AC376" i="3"/>
  <c r="AB88" i="3"/>
  <c r="AC478" i="3"/>
  <c r="AD477" i="3"/>
  <c r="AC251" i="3"/>
  <c r="AD249" i="3"/>
  <c r="AC252" i="3"/>
  <c r="AC250" i="3" s="1"/>
  <c r="AA501" i="3"/>
  <c r="AA498" i="3"/>
  <c r="AA433" i="3"/>
  <c r="AA430" i="3"/>
  <c r="AB467" i="3"/>
  <c r="AB464" i="3"/>
  <c r="AD426" i="3"/>
  <c r="AC427" i="3"/>
  <c r="AE470" i="3"/>
  <c r="AD473" i="3"/>
  <c r="AD471" i="3" s="1"/>
  <c r="AD472" i="3"/>
  <c r="AD438" i="3"/>
  <c r="AE436" i="3"/>
  <c r="AD439" i="3"/>
  <c r="AD437" i="3" s="1"/>
  <c r="AE511" i="3"/>
  <c r="AD512" i="3"/>
  <c r="AE453" i="3"/>
  <c r="AD456" i="3"/>
  <c r="AD454" i="3" s="1"/>
  <c r="AD455" i="3"/>
  <c r="AE460" i="3"/>
  <c r="AD461" i="3"/>
  <c r="AE419" i="3"/>
  <c r="AD422" i="3"/>
  <c r="AD420" i="3" s="1"/>
  <c r="AD421" i="3"/>
  <c r="AC513" i="3"/>
  <c r="AC445" i="3"/>
  <c r="AC449" i="3" s="1"/>
  <c r="AD494" i="3"/>
  <c r="AC495" i="3"/>
  <c r="AE504" i="3"/>
  <c r="AD507" i="3"/>
  <c r="AD505" i="3" s="1"/>
  <c r="AD506" i="3"/>
  <c r="AC462" i="3"/>
  <c r="AC466" i="3" s="1"/>
  <c r="AB428" i="3"/>
  <c r="AB432" i="3" s="1"/>
  <c r="AE443" i="3"/>
  <c r="AD444" i="3"/>
  <c r="AC490" i="3"/>
  <c r="AC488" i="3" s="1"/>
  <c r="AD487" i="3"/>
  <c r="AC489" i="3"/>
  <c r="AB496" i="3"/>
  <c r="AB500" i="3" s="1"/>
  <c r="AB501" i="3" s="1"/>
  <c r="AB263" i="3"/>
  <c r="AB260" i="3"/>
  <c r="AB365" i="3"/>
  <c r="AB362" i="3"/>
  <c r="AB246" i="3"/>
  <c r="AB243" i="3"/>
  <c r="AB229" i="3"/>
  <c r="AB226" i="3"/>
  <c r="AC416" i="3"/>
  <c r="AC413" i="3"/>
  <c r="AD353" i="3"/>
  <c r="AD354" i="3"/>
  <c r="AD352" i="3" s="1"/>
  <c r="AE351" i="3"/>
  <c r="AC371" i="3"/>
  <c r="AC369" i="3" s="1"/>
  <c r="AC370" i="3"/>
  <c r="AD368" i="3"/>
  <c r="AD324" i="3"/>
  <c r="AC325" i="3"/>
  <c r="AD334" i="3"/>
  <c r="AC337" i="3"/>
  <c r="AC335" i="3" s="1"/>
  <c r="AC336" i="3"/>
  <c r="AD411" i="3"/>
  <c r="AD415" i="3" s="1"/>
  <c r="AD416" i="3" s="1"/>
  <c r="AC343" i="3"/>
  <c r="AC347" i="3" s="1"/>
  <c r="AD257" i="3"/>
  <c r="AE256" i="3"/>
  <c r="AD385" i="3"/>
  <c r="AC387" i="3"/>
  <c r="AC388" i="3"/>
  <c r="AC386" i="3" s="1"/>
  <c r="AF232" i="3"/>
  <c r="AE234" i="3"/>
  <c r="AD275" i="3"/>
  <c r="AD279" i="3" s="1"/>
  <c r="AD280" i="3" s="1"/>
  <c r="AC224" i="3"/>
  <c r="AC228" i="3" s="1"/>
  <c r="AC258" i="3"/>
  <c r="AC262" i="3" s="1"/>
  <c r="AC263" i="3" s="1"/>
  <c r="AC277" i="3"/>
  <c r="AE283" i="3"/>
  <c r="AD286" i="3"/>
  <c r="AD284" i="3" s="1"/>
  <c r="AD285" i="3"/>
  <c r="AF215" i="3"/>
  <c r="AE217" i="3"/>
  <c r="AF409" i="3"/>
  <c r="AE410" i="3"/>
  <c r="AC360" i="3"/>
  <c r="AC364" i="3" s="1"/>
  <c r="AE392" i="3"/>
  <c r="AD393" i="3"/>
  <c r="AE358" i="3"/>
  <c r="AD359" i="3"/>
  <c r="AE222" i="3"/>
  <c r="AD223" i="3"/>
  <c r="AF273" i="3"/>
  <c r="AE274" i="3"/>
  <c r="AE239" i="3"/>
  <c r="AD240" i="3"/>
  <c r="AE402" i="3"/>
  <c r="AD405" i="3"/>
  <c r="AD403" i="3" s="1"/>
  <c r="AD404" i="3"/>
  <c r="AE266" i="3"/>
  <c r="AD269" i="3"/>
  <c r="AD267" i="3" s="1"/>
  <c r="AD268" i="3"/>
  <c r="AE341" i="3"/>
  <c r="AD342" i="3"/>
  <c r="AC394" i="3"/>
  <c r="AC398" i="3" s="1"/>
  <c r="AC241" i="3"/>
  <c r="AC245" i="3" s="1"/>
  <c r="AC246" i="3" s="1"/>
  <c r="AE300" i="3"/>
  <c r="AD303" i="3"/>
  <c r="AD301" i="3" s="1"/>
  <c r="AD302" i="3"/>
  <c r="AB345" i="3"/>
  <c r="AC320" i="3"/>
  <c r="AC318" i="3" s="1"/>
  <c r="AC319" i="3"/>
  <c r="AD317" i="3"/>
  <c r="AB326" i="3"/>
  <c r="AB330" i="3" s="1"/>
  <c r="AA328" i="3"/>
  <c r="AC178" i="3"/>
  <c r="AC175" i="3"/>
  <c r="AC195" i="3"/>
  <c r="AC192" i="3"/>
  <c r="AD150" i="3"/>
  <c r="AD148" i="3" s="1"/>
  <c r="AE147" i="3"/>
  <c r="AD149" i="3"/>
  <c r="AG164" i="3"/>
  <c r="AF166" i="3"/>
  <c r="AF171" i="3"/>
  <c r="AE172" i="3"/>
  <c r="AE198" i="3"/>
  <c r="AD201" i="3"/>
  <c r="AD199" i="3" s="1"/>
  <c r="AD200" i="3"/>
  <c r="AD190" i="3"/>
  <c r="AD194" i="3" s="1"/>
  <c r="AD184" i="3"/>
  <c r="AD182" i="3" s="1"/>
  <c r="AD183" i="3"/>
  <c r="AE181" i="3"/>
  <c r="AD173" i="3"/>
  <c r="AD177" i="3" s="1"/>
  <c r="AE189" i="3"/>
  <c r="AF188" i="3"/>
  <c r="AB127" i="3"/>
  <c r="AB124" i="3"/>
  <c r="AC110" i="3"/>
  <c r="AC107" i="3"/>
  <c r="AC139" i="3"/>
  <c r="AC143" i="3" s="1"/>
  <c r="AD121" i="3"/>
  <c r="AE120" i="3"/>
  <c r="AC133" i="3"/>
  <c r="AC131" i="3" s="1"/>
  <c r="AC132" i="3"/>
  <c r="AD130" i="3"/>
  <c r="AC82" i="3"/>
  <c r="AC80" i="3" s="1"/>
  <c r="AC81" i="3"/>
  <c r="AD79" i="3"/>
  <c r="AE137" i="3"/>
  <c r="AD138" i="3"/>
  <c r="AF103" i="3"/>
  <c r="AE104" i="3"/>
  <c r="AC122" i="3"/>
  <c r="AC126" i="3" s="1"/>
  <c r="AD99" i="3"/>
  <c r="AD97" i="3" s="1"/>
  <c r="AD98" i="3"/>
  <c r="AE96" i="3"/>
  <c r="AD105" i="3"/>
  <c r="AD109" i="3" s="1"/>
  <c r="AB141" i="3"/>
  <c r="AA76" i="3"/>
  <c r="AA73" i="3"/>
  <c r="AB71" i="3"/>
  <c r="AB75" i="3" s="1"/>
  <c r="AB76" i="3" s="1"/>
  <c r="AD69" i="3"/>
  <c r="AC70" i="3"/>
  <c r="AD65" i="3"/>
  <c r="AD63" i="3" s="1"/>
  <c r="AD64" i="3"/>
  <c r="AE62" i="3"/>
  <c r="AB59" i="3"/>
  <c r="AB56" i="3"/>
  <c r="AC54" i="3"/>
  <c r="AC58" i="3" s="1"/>
  <c r="AC59" i="3" s="1"/>
  <c r="AE48" i="3"/>
  <c r="AE46" i="3" s="1"/>
  <c r="AE47" i="3"/>
  <c r="AF45" i="3"/>
  <c r="AE52" i="3"/>
  <c r="AD53" i="3"/>
  <c r="AE35" i="3"/>
  <c r="AD36" i="3"/>
  <c r="AC31" i="3"/>
  <c r="AC29" i="3" s="1"/>
  <c r="AC30" i="3"/>
  <c r="AD28" i="3"/>
  <c r="AC37" i="3"/>
  <c r="AE923" i="3" l="1"/>
  <c r="AF902" i="3"/>
  <c r="AE903" i="3"/>
  <c r="AG937" i="3"/>
  <c r="AH936" i="3"/>
  <c r="AE1311" i="3"/>
  <c r="AF1310" i="3"/>
  <c r="AF938" i="3"/>
  <c r="AF942" i="3" s="1"/>
  <c r="AF943" i="3" s="1"/>
  <c r="AF940" i="3"/>
  <c r="AD1363" i="3"/>
  <c r="AD1367" i="3" s="1"/>
  <c r="AD1368" i="3" s="1"/>
  <c r="AD1365" i="3"/>
  <c r="AE1158" i="3"/>
  <c r="AE1159" i="3" s="1"/>
  <c r="AE1163" i="3" s="1"/>
  <c r="AF1157" i="3"/>
  <c r="AG885" i="3"/>
  <c r="AF886" i="3"/>
  <c r="AD1161" i="3"/>
  <c r="AE1161" i="3" s="1"/>
  <c r="AE1362" i="3"/>
  <c r="AF1361" i="3"/>
  <c r="AH919" i="3"/>
  <c r="AG920" i="3"/>
  <c r="AE887" i="3"/>
  <c r="AE891" i="3" s="1"/>
  <c r="AF1021" i="3"/>
  <c r="AE1022" i="3"/>
  <c r="AE1023" i="3" s="1"/>
  <c r="AE1027" i="3" s="1"/>
  <c r="AE1028" i="3" s="1"/>
  <c r="AF921" i="3"/>
  <c r="AF925" i="3" s="1"/>
  <c r="AF926" i="3" s="1"/>
  <c r="AE972" i="3"/>
  <c r="AE976" i="3" s="1"/>
  <c r="AE977" i="3" s="1"/>
  <c r="AE974" i="3"/>
  <c r="AF1331" i="3"/>
  <c r="AD1312" i="3"/>
  <c r="AD1316" i="3" s="1"/>
  <c r="AD1025" i="3"/>
  <c r="AD904" i="3"/>
  <c r="AD908" i="3" s="1"/>
  <c r="AD909" i="3" s="1"/>
  <c r="AD906" i="3"/>
  <c r="AD889" i="3"/>
  <c r="AF971" i="3"/>
  <c r="AG970" i="3"/>
  <c r="AE1345" i="3"/>
  <c r="AE1346" i="3" s="1"/>
  <c r="AE1350" i="3" s="1"/>
  <c r="AE1351" i="3" s="1"/>
  <c r="AF1344" i="3"/>
  <c r="AA518" i="3"/>
  <c r="AA515" i="3"/>
  <c r="AB517" i="3" s="1"/>
  <c r="AA93" i="3"/>
  <c r="AA90" i="3"/>
  <c r="AB92" i="3"/>
  <c r="AB93" i="3" s="1"/>
  <c r="AD1066" i="3"/>
  <c r="AE1068" i="3"/>
  <c r="AE998" i="3"/>
  <c r="AF1000" i="3"/>
  <c r="AE965" i="3"/>
  <c r="AF963" i="3"/>
  <c r="AE966" i="3"/>
  <c r="AE964" i="3" s="1"/>
  <c r="AA389" i="15"/>
  <c r="AB391" i="15"/>
  <c r="AD1049" i="3"/>
  <c r="AE1051" i="3"/>
  <c r="AF1083" i="3"/>
  <c r="AG1085" i="3"/>
  <c r="AE692" i="3"/>
  <c r="AF694" i="3"/>
  <c r="AE1187" i="3"/>
  <c r="AE1185" i="3" s="1"/>
  <c r="AF1184" i="3"/>
  <c r="AE1186" i="3"/>
  <c r="AE1170" i="3"/>
  <c r="AE1168" i="3" s="1"/>
  <c r="AE1169" i="3"/>
  <c r="AF1167" i="3"/>
  <c r="AD824" i="3"/>
  <c r="AD821" i="3"/>
  <c r="AC1249" i="3"/>
  <c r="AC1246" i="3"/>
  <c r="AD552" i="3"/>
  <c r="AD549" i="3"/>
  <c r="AD858" i="3"/>
  <c r="AD855" i="3"/>
  <c r="AD736" i="3"/>
  <c r="AF1076" i="3"/>
  <c r="AD532" i="3"/>
  <c r="AD617" i="3"/>
  <c r="AE1356" i="3"/>
  <c r="AE1357" i="3"/>
  <c r="AE1355" i="3" s="1"/>
  <c r="AF1354" i="3"/>
  <c r="AF1337" i="3"/>
  <c r="AE1340" i="3"/>
  <c r="AE1338" i="3" s="1"/>
  <c r="AE1339" i="3"/>
  <c r="AD165" i="3"/>
  <c r="AE167" i="3"/>
  <c r="AE915" i="3"/>
  <c r="AE913" i="3" s="1"/>
  <c r="AF912" i="3"/>
  <c r="AE914" i="3"/>
  <c r="AC908" i="15"/>
  <c r="AB911" i="15"/>
  <c r="AB909" i="15" s="1"/>
  <c r="AB910" i="15"/>
  <c r="AC999" i="15"/>
  <c r="AB1002" i="15"/>
  <c r="AB1000" i="15" s="1"/>
  <c r="AB1001" i="15"/>
  <c r="AE791" i="15"/>
  <c r="AD793" i="15"/>
  <c r="AB1015" i="15"/>
  <c r="AB1013" i="15" s="1"/>
  <c r="AC1012" i="15"/>
  <c r="AB1014" i="15"/>
  <c r="AC947" i="15"/>
  <c r="AB950" i="15"/>
  <c r="AB948" i="15" s="1"/>
  <c r="AB949" i="15"/>
  <c r="AC817" i="15"/>
  <c r="AB820" i="15"/>
  <c r="AB818" i="15" s="1"/>
  <c r="AB819" i="15"/>
  <c r="AC869" i="15"/>
  <c r="AB872" i="15"/>
  <c r="AB870" i="15" s="1"/>
  <c r="AB871" i="15"/>
  <c r="AC1038" i="15"/>
  <c r="AB1040" i="15"/>
  <c r="AB1041" i="15"/>
  <c r="AB1039" i="15" s="1"/>
  <c r="AC960" i="15"/>
  <c r="AB963" i="15"/>
  <c r="AB961" i="15" s="1"/>
  <c r="AB962" i="15"/>
  <c r="AC934" i="15"/>
  <c r="AB937" i="15"/>
  <c r="AB935" i="15" s="1"/>
  <c r="AB936" i="15"/>
  <c r="AC921" i="15"/>
  <c r="AB924" i="15"/>
  <c r="AB922" i="15" s="1"/>
  <c r="AB923" i="15"/>
  <c r="AB976" i="15"/>
  <c r="AB974" i="15" s="1"/>
  <c r="AB975" i="15"/>
  <c r="AC973" i="15"/>
  <c r="AC830" i="15"/>
  <c r="AB832" i="15"/>
  <c r="AB833" i="15"/>
  <c r="AB831" i="15" s="1"/>
  <c r="AC804" i="15"/>
  <c r="AB807" i="15"/>
  <c r="AB805" i="15" s="1"/>
  <c r="AB806" i="15"/>
  <c r="AA792" i="15"/>
  <c r="AB794" i="15"/>
  <c r="AC895" i="15"/>
  <c r="AB898" i="15"/>
  <c r="AB896" i="15" s="1"/>
  <c r="AB897" i="15"/>
  <c r="AA884" i="15"/>
  <c r="AB882" i="15"/>
  <c r="AA885" i="15"/>
  <c r="AA883" i="15" s="1"/>
  <c r="AD1025" i="15"/>
  <c r="AC1027" i="15"/>
  <c r="AC1028" i="15"/>
  <c r="AC1026" i="15" s="1"/>
  <c r="AC843" i="15"/>
  <c r="AB846" i="15"/>
  <c r="AB844" i="15" s="1"/>
  <c r="AB845" i="15"/>
  <c r="AC989" i="15"/>
  <c r="AC987" i="15" s="1"/>
  <c r="AC988" i="15"/>
  <c r="AD986" i="15"/>
  <c r="AC856" i="15"/>
  <c r="AB859" i="15"/>
  <c r="AB857" i="15" s="1"/>
  <c r="AB858" i="15"/>
  <c r="AA729" i="15"/>
  <c r="AA727" i="15" s="1"/>
  <c r="AA728" i="15"/>
  <c r="AB726" i="15"/>
  <c r="AA520" i="15"/>
  <c r="AA521" i="15"/>
  <c r="AA519" i="15" s="1"/>
  <c r="AB518" i="15"/>
  <c r="AB455" i="15"/>
  <c r="AB456" i="15"/>
  <c r="AB454" i="15" s="1"/>
  <c r="AC453" i="15"/>
  <c r="AB742" i="15"/>
  <c r="AB740" i="15" s="1"/>
  <c r="AB741" i="15"/>
  <c r="AC739" i="15"/>
  <c r="AB716" i="15"/>
  <c r="AB714" i="15" s="1"/>
  <c r="AB715" i="15"/>
  <c r="AC713" i="15"/>
  <c r="AC778" i="15"/>
  <c r="AB781" i="15"/>
  <c r="AB779" i="15" s="1"/>
  <c r="AB780" i="15"/>
  <c r="AD765" i="15"/>
  <c r="AC768" i="15"/>
  <c r="AC766" i="15" s="1"/>
  <c r="AC767" i="15"/>
  <c r="AD752" i="15"/>
  <c r="AC755" i="15"/>
  <c r="AC753" i="15" s="1"/>
  <c r="AC754" i="15"/>
  <c r="AC674" i="15"/>
  <c r="AB677" i="15"/>
  <c r="AB676" i="15"/>
  <c r="AB675" i="15"/>
  <c r="AE635" i="15"/>
  <c r="AD638" i="15"/>
  <c r="AD636" i="15" s="1"/>
  <c r="AD637" i="15"/>
  <c r="AE570" i="15"/>
  <c r="AD573" i="15"/>
  <c r="AD572" i="15"/>
  <c r="AD571" i="15"/>
  <c r="AC404" i="15"/>
  <c r="AC402" i="15" s="1"/>
  <c r="AC403" i="15"/>
  <c r="AD401" i="15"/>
  <c r="AC661" i="15"/>
  <c r="AB664" i="15"/>
  <c r="AB662" i="15" s="1"/>
  <c r="AB663" i="15"/>
  <c r="AC479" i="15"/>
  <c r="AB481" i="15"/>
  <c r="AB482" i="15"/>
  <c r="AB480" i="15" s="1"/>
  <c r="AD440" i="15"/>
  <c r="AC442" i="15"/>
  <c r="AC443" i="15"/>
  <c r="AC441" i="15" s="1"/>
  <c r="AB430" i="15"/>
  <c r="AB428" i="15" s="1"/>
  <c r="AC427" i="15"/>
  <c r="AB429" i="15"/>
  <c r="AC557" i="15"/>
  <c r="AB559" i="15"/>
  <c r="AB560" i="15"/>
  <c r="AB558" i="15" s="1"/>
  <c r="AB598" i="15"/>
  <c r="AC596" i="15"/>
  <c r="AB599" i="15"/>
  <c r="AB597" i="15" s="1"/>
  <c r="AB417" i="15"/>
  <c r="AB415" i="15" s="1"/>
  <c r="AC414" i="15"/>
  <c r="AB416" i="15"/>
  <c r="AC492" i="15"/>
  <c r="AB495" i="15"/>
  <c r="AB493" i="15" s="1"/>
  <c r="AB494" i="15"/>
  <c r="AB651" i="15"/>
  <c r="AB649" i="15" s="1"/>
  <c r="AB650" i="15"/>
  <c r="AC648" i="15"/>
  <c r="AA610" i="15"/>
  <c r="AB612" i="15"/>
  <c r="AC544" i="15"/>
  <c r="AB546" i="15"/>
  <c r="AB547" i="15"/>
  <c r="AB545" i="15" s="1"/>
  <c r="AD622" i="15"/>
  <c r="AC625" i="15"/>
  <c r="AC623" i="15" s="1"/>
  <c r="AC624" i="15"/>
  <c r="AC531" i="15"/>
  <c r="AB533" i="15"/>
  <c r="AB534" i="15"/>
  <c r="AB532" i="15" s="1"/>
  <c r="AD583" i="15"/>
  <c r="AC585" i="15"/>
  <c r="AC586" i="15"/>
  <c r="AC584" i="15" s="1"/>
  <c r="AB505" i="15"/>
  <c r="AA508" i="15"/>
  <c r="AA506" i="15" s="1"/>
  <c r="AA507" i="15"/>
  <c r="AC466" i="15"/>
  <c r="AB469" i="15"/>
  <c r="AB467" i="15" s="1"/>
  <c r="AB468" i="15"/>
  <c r="AE611" i="15"/>
  <c r="AF609" i="15"/>
  <c r="AB703" i="15"/>
  <c r="AB701" i="15" s="1"/>
  <c r="AB702" i="15"/>
  <c r="AC700" i="15"/>
  <c r="AB690" i="15"/>
  <c r="AB688" i="15" s="1"/>
  <c r="AB689" i="15"/>
  <c r="AC687" i="15"/>
  <c r="AE1164" i="3"/>
  <c r="AD1283" i="3"/>
  <c r="AD1280" i="3"/>
  <c r="AD1198" i="3"/>
  <c r="AD1195" i="3"/>
  <c r="AE1300" i="3"/>
  <c r="AE1297" i="3"/>
  <c r="AD1113" i="3"/>
  <c r="AD1110" i="3"/>
  <c r="AE1215" i="3"/>
  <c r="AE1212" i="3"/>
  <c r="AD1266" i="3"/>
  <c r="AD1263" i="3"/>
  <c r="AD1181" i="3"/>
  <c r="AD1178" i="3"/>
  <c r="AG1174" i="3"/>
  <c r="AF1175" i="3"/>
  <c r="AF1252" i="3"/>
  <c r="AE1255" i="3"/>
  <c r="AE1253" i="3" s="1"/>
  <c r="AE1254" i="3"/>
  <c r="AJ1065" i="3"/>
  <c r="AI1067" i="3"/>
  <c r="AE1108" i="3"/>
  <c r="AE1112" i="3" s="1"/>
  <c r="AE1113" i="3" s="1"/>
  <c r="AG1033" i="3"/>
  <c r="AG1034" i="3"/>
  <c r="AG1032" i="3" s="1"/>
  <c r="AH1031" i="3"/>
  <c r="AF1210" i="3"/>
  <c r="AF1214" i="3" s="1"/>
  <c r="AF1226" i="3"/>
  <c r="AG1225" i="3"/>
  <c r="AG1140" i="3"/>
  <c r="AF1141" i="3"/>
  <c r="AE1261" i="3"/>
  <c r="AE1265" i="3" s="1"/>
  <c r="AG1191" i="3"/>
  <c r="AF1192" i="3"/>
  <c r="AJ1082" i="3"/>
  <c r="AI1084" i="3"/>
  <c r="AF1039" i="3"/>
  <c r="AG1038" i="3"/>
  <c r="AE1278" i="3"/>
  <c r="AE1282" i="3" s="1"/>
  <c r="AE1283" i="3" s="1"/>
  <c r="AG1201" i="3"/>
  <c r="AF1204" i="3"/>
  <c r="AF1202" i="3" s="1"/>
  <c r="AF1203" i="3"/>
  <c r="AG1329" i="3"/>
  <c r="AG1333" i="3" s="1"/>
  <c r="AG1334" i="3" s="1"/>
  <c r="AF1295" i="3"/>
  <c r="AF1299" i="3" s="1"/>
  <c r="AG1074" i="3"/>
  <c r="AG1078" i="3" s="1"/>
  <c r="AG1079" i="3" s="1"/>
  <c r="AG1106" i="3"/>
  <c r="AF1107" i="3"/>
  <c r="AG1209" i="3"/>
  <c r="AH1208" i="3"/>
  <c r="AG1091" i="3"/>
  <c r="AG1095" i="3" s="1"/>
  <c r="AG1096" i="3" s="1"/>
  <c r="AF1260" i="3"/>
  <c r="AG1259" i="3"/>
  <c r="AD1144" i="3"/>
  <c r="AE1044" i="3"/>
  <c r="AE1045" i="3" s="1"/>
  <c r="AE1040" i="3"/>
  <c r="AF1277" i="3"/>
  <c r="AG1276" i="3"/>
  <c r="AG1269" i="3"/>
  <c r="AF1272" i="3"/>
  <c r="AF1270" i="3" s="1"/>
  <c r="AF1271" i="3"/>
  <c r="AG1235" i="3"/>
  <c r="AF1238" i="3"/>
  <c r="AF1236" i="3" s="1"/>
  <c r="AF1237" i="3"/>
  <c r="AD1125" i="3"/>
  <c r="AD1129" i="3" s="1"/>
  <c r="AI1327" i="3"/>
  <c r="AH1328" i="3"/>
  <c r="AG1294" i="3"/>
  <c r="AH1293" i="3"/>
  <c r="AF1153" i="3"/>
  <c r="AF1151" i="3" s="1"/>
  <c r="AG1150" i="3"/>
  <c r="AF1152" i="3"/>
  <c r="AI1072" i="3"/>
  <c r="AH1073" i="3"/>
  <c r="AF1136" i="3"/>
  <c r="AF1134" i="3" s="1"/>
  <c r="AG1133" i="3"/>
  <c r="AF1135" i="3"/>
  <c r="AI1089" i="3"/>
  <c r="AH1090" i="3"/>
  <c r="AF1119" i="3"/>
  <c r="AF1117" i="3" s="1"/>
  <c r="AG1116" i="3"/>
  <c r="AF1118" i="3"/>
  <c r="AF1123" i="3"/>
  <c r="AE1124" i="3"/>
  <c r="AF1306" i="3"/>
  <c r="AF1304" i="3" s="1"/>
  <c r="AF1305" i="3"/>
  <c r="AG1303" i="3"/>
  <c r="AG1218" i="3"/>
  <c r="AF1221" i="3"/>
  <c r="AF1219" i="3" s="1"/>
  <c r="AF1220" i="3"/>
  <c r="AD1244" i="3"/>
  <c r="AD1248" i="3" s="1"/>
  <c r="AG1286" i="3"/>
  <c r="AF1288" i="3"/>
  <c r="AF1289" i="3"/>
  <c r="AF1287" i="3" s="1"/>
  <c r="AG1057" i="3"/>
  <c r="AG1061" i="3" s="1"/>
  <c r="AG1062" i="3" s="1"/>
  <c r="AE1176" i="3"/>
  <c r="AE1180" i="3" s="1"/>
  <c r="AD1229" i="3"/>
  <c r="AF1323" i="3"/>
  <c r="AF1321" i="3" s="1"/>
  <c r="AF1322" i="3"/>
  <c r="AG1320" i="3"/>
  <c r="AF1059" i="3"/>
  <c r="AE1227" i="3"/>
  <c r="AE1231" i="3" s="1"/>
  <c r="AE1142" i="3"/>
  <c r="AE1146" i="3" s="1"/>
  <c r="AH1050" i="3"/>
  <c r="AI1048" i="3"/>
  <c r="AE1193" i="3"/>
  <c r="AE1197" i="3" s="1"/>
  <c r="AE1198" i="3" s="1"/>
  <c r="AC1127" i="3"/>
  <c r="AF1102" i="3"/>
  <c r="AF1100" i="3" s="1"/>
  <c r="AG1099" i="3"/>
  <c r="AF1101" i="3"/>
  <c r="AF1093" i="3"/>
  <c r="AD1042" i="3"/>
  <c r="AF1242" i="3"/>
  <c r="AE1243" i="3"/>
  <c r="AI1055" i="3"/>
  <c r="AH1056" i="3"/>
  <c r="AC722" i="3"/>
  <c r="AC719" i="3"/>
  <c r="AD688" i="3"/>
  <c r="AD685" i="3"/>
  <c r="AD875" i="3"/>
  <c r="AD872" i="3"/>
  <c r="AC637" i="3"/>
  <c r="AC634" i="3"/>
  <c r="AD569" i="3"/>
  <c r="AD566" i="3"/>
  <c r="AD756" i="3"/>
  <c r="AD753" i="3"/>
  <c r="AD671" i="3"/>
  <c r="AD668" i="3"/>
  <c r="AC960" i="3"/>
  <c r="AC957" i="3"/>
  <c r="AD841" i="3"/>
  <c r="AD838" i="3"/>
  <c r="AE994" i="3"/>
  <c r="AE991" i="3"/>
  <c r="AD654" i="3"/>
  <c r="AD651" i="3"/>
  <c r="AD586" i="3"/>
  <c r="AD583" i="3"/>
  <c r="AF750" i="3"/>
  <c r="AG749" i="3"/>
  <c r="AG1004" i="3"/>
  <c r="AF1005" i="3"/>
  <c r="AE836" i="3"/>
  <c r="AE840" i="3" s="1"/>
  <c r="AE841" i="3" s="1"/>
  <c r="AG817" i="3"/>
  <c r="AF818" i="3"/>
  <c r="AF710" i="3"/>
  <c r="AG708" i="3"/>
  <c r="AF711" i="3"/>
  <c r="AF709" i="3" s="1"/>
  <c r="AF727" i="3"/>
  <c r="AF728" i="3"/>
  <c r="AF726" i="3" s="1"/>
  <c r="AG725" i="3"/>
  <c r="AD955" i="3"/>
  <c r="AD959" i="3" s="1"/>
  <c r="AG572" i="3"/>
  <c r="AF575" i="3"/>
  <c r="AF573" i="3" s="1"/>
  <c r="AF574" i="3"/>
  <c r="AG681" i="3"/>
  <c r="AF682" i="3"/>
  <c r="AF881" i="3"/>
  <c r="AF879" i="3" s="1"/>
  <c r="AF880" i="3"/>
  <c r="AG878" i="3"/>
  <c r="AG766" i="3"/>
  <c r="AF767" i="3"/>
  <c r="AF830" i="3"/>
  <c r="AF828" i="3" s="1"/>
  <c r="AF829" i="3"/>
  <c r="AG827" i="3"/>
  <c r="AF869" i="3"/>
  <c r="AG868" i="3"/>
  <c r="AF563" i="3"/>
  <c r="AG562" i="3"/>
  <c r="AF580" i="3"/>
  <c r="AG579" i="3"/>
  <c r="AE649" i="3"/>
  <c r="AE653" i="3" s="1"/>
  <c r="AE654" i="3" s="1"/>
  <c r="AG521" i="3"/>
  <c r="AF524" i="3"/>
  <c r="AF522" i="3" s="1"/>
  <c r="AF523" i="3"/>
  <c r="AG699" i="3"/>
  <c r="AH698" i="3"/>
  <c r="AF589" i="3"/>
  <c r="AE592" i="3"/>
  <c r="AE590" i="3" s="1"/>
  <c r="AE591" i="3"/>
  <c r="AF898" i="3"/>
  <c r="AF896" i="3" s="1"/>
  <c r="AF897" i="3"/>
  <c r="AG895" i="3"/>
  <c r="AH674" i="3"/>
  <c r="AG676" i="3"/>
  <c r="AG677" i="3"/>
  <c r="AG675" i="3" s="1"/>
  <c r="AF784" i="3"/>
  <c r="AG783" i="3"/>
  <c r="AE751" i="3"/>
  <c r="AE755" i="3" s="1"/>
  <c r="AE756" i="3" s="1"/>
  <c r="AE785" i="3"/>
  <c r="AE789" i="3" s="1"/>
  <c r="AE790" i="3" s="1"/>
  <c r="AF1017" i="3"/>
  <c r="AF1015" i="3" s="1"/>
  <c r="AF1016" i="3"/>
  <c r="AG1014" i="3"/>
  <c r="AE819" i="3"/>
  <c r="AE823" i="3" s="1"/>
  <c r="AF983" i="3"/>
  <c r="AF981" i="3" s="1"/>
  <c r="AG980" i="3"/>
  <c r="AF982" i="3"/>
  <c r="AE547" i="3"/>
  <c r="AE551" i="3" s="1"/>
  <c r="AF953" i="3"/>
  <c r="AE954" i="3"/>
  <c r="AE683" i="3"/>
  <c r="AE687" i="3" s="1"/>
  <c r="AE768" i="3"/>
  <c r="AE772" i="3" s="1"/>
  <c r="AG664" i="3"/>
  <c r="AF665" i="3"/>
  <c r="AG555" i="3"/>
  <c r="AF558" i="3"/>
  <c r="AF556" i="3" s="1"/>
  <c r="AF557" i="3"/>
  <c r="AG647" i="3"/>
  <c r="AF648" i="3"/>
  <c r="AF745" i="3"/>
  <c r="AF743" i="3" s="1"/>
  <c r="AF744" i="3"/>
  <c r="AG742" i="3"/>
  <c r="AD717" i="3"/>
  <c r="AD721" i="3" s="1"/>
  <c r="AD722" i="3" s="1"/>
  <c r="AI691" i="3"/>
  <c r="AH693" i="3"/>
  <c r="AF989" i="3"/>
  <c r="AF993" i="3" s="1"/>
  <c r="AG732" i="3"/>
  <c r="AF733" i="3"/>
  <c r="AI657" i="3"/>
  <c r="AH660" i="3"/>
  <c r="AH658" i="3" s="1"/>
  <c r="AH659" i="3"/>
  <c r="AE932" i="3"/>
  <c r="AE930" i="3" s="1"/>
  <c r="AF929" i="3"/>
  <c r="AE931" i="3"/>
  <c r="AE530" i="3"/>
  <c r="AE534" i="3" s="1"/>
  <c r="AE535" i="3" s="1"/>
  <c r="AF546" i="3"/>
  <c r="AG545" i="3"/>
  <c r="AF852" i="3"/>
  <c r="AG851" i="3"/>
  <c r="AD1008" i="3"/>
  <c r="AE666" i="3"/>
  <c r="AE670" i="3" s="1"/>
  <c r="AH999" i="3"/>
  <c r="AI997" i="3"/>
  <c r="AE615" i="3"/>
  <c r="AE619" i="3" s="1"/>
  <c r="AE716" i="3"/>
  <c r="AF715" i="3"/>
  <c r="AE631" i="3"/>
  <c r="AF630" i="3"/>
  <c r="AG988" i="3"/>
  <c r="AH987" i="3"/>
  <c r="AE864" i="3"/>
  <c r="AE862" i="3" s="1"/>
  <c r="AE863" i="3"/>
  <c r="AF861" i="3"/>
  <c r="AE734" i="3"/>
  <c r="AE738" i="3" s="1"/>
  <c r="AG802" i="3"/>
  <c r="AG806" i="3" s="1"/>
  <c r="AE598" i="3"/>
  <c r="AE602" i="3" s="1"/>
  <c r="AE603" i="3" s="1"/>
  <c r="AI800" i="3"/>
  <c r="AH801" i="3"/>
  <c r="AF597" i="3"/>
  <c r="AG596" i="3"/>
  <c r="AG538" i="3"/>
  <c r="AF541" i="3"/>
  <c r="AF539" i="3" s="1"/>
  <c r="AF540" i="3"/>
  <c r="AG606" i="3"/>
  <c r="AF609" i="3"/>
  <c r="AF607" i="3" s="1"/>
  <c r="AF608" i="3"/>
  <c r="AE1006" i="3"/>
  <c r="AE1010" i="3" s="1"/>
  <c r="AE1011" i="3" s="1"/>
  <c r="AG834" i="3"/>
  <c r="AF835" i="3"/>
  <c r="AF529" i="3"/>
  <c r="AG528" i="3"/>
  <c r="AF804" i="3"/>
  <c r="AE853" i="3"/>
  <c r="AE857" i="3" s="1"/>
  <c r="AE949" i="3"/>
  <c r="AE947" i="3" s="1"/>
  <c r="AE948" i="3"/>
  <c r="AF946" i="3"/>
  <c r="AD600" i="3"/>
  <c r="AG623" i="3"/>
  <c r="AF626" i="3"/>
  <c r="AF624" i="3" s="1"/>
  <c r="AF625" i="3"/>
  <c r="AD787" i="3"/>
  <c r="AF779" i="3"/>
  <c r="AF777" i="3" s="1"/>
  <c r="AF778" i="3"/>
  <c r="AG776" i="3"/>
  <c r="AE870" i="3"/>
  <c r="AE874" i="3" s="1"/>
  <c r="AE875" i="3" s="1"/>
  <c r="AE564" i="3"/>
  <c r="AE568" i="3" s="1"/>
  <c r="AE702" i="3"/>
  <c r="AF614" i="3"/>
  <c r="AG613" i="3"/>
  <c r="AF796" i="3"/>
  <c r="AF794" i="3" s="1"/>
  <c r="AF795" i="3"/>
  <c r="AG793" i="3"/>
  <c r="AE581" i="3"/>
  <c r="AE585" i="3" s="1"/>
  <c r="AE586" i="3" s="1"/>
  <c r="AD770" i="3"/>
  <c r="AF847" i="3"/>
  <c r="AF845" i="3" s="1"/>
  <c r="AF846" i="3"/>
  <c r="AG844" i="3"/>
  <c r="AF700" i="3"/>
  <c r="AF704" i="3" s="1"/>
  <c r="AF705" i="3" s="1"/>
  <c r="AD632" i="3"/>
  <c r="AD636" i="3" s="1"/>
  <c r="AF813" i="3"/>
  <c r="AF811" i="3" s="1"/>
  <c r="AF812" i="3"/>
  <c r="AG810" i="3"/>
  <c r="AF762" i="3"/>
  <c r="AF760" i="3" s="1"/>
  <c r="AF761" i="3"/>
  <c r="AG759" i="3"/>
  <c r="AF642" i="3"/>
  <c r="AF643" i="3"/>
  <c r="AF641" i="3" s="1"/>
  <c r="AG640" i="3"/>
  <c r="AB379" i="3"/>
  <c r="AB481" i="3"/>
  <c r="AC216" i="3"/>
  <c r="AD218" i="3"/>
  <c r="AD116" i="3"/>
  <c r="AD114" i="3" s="1"/>
  <c r="AD115" i="3"/>
  <c r="AE113" i="3"/>
  <c r="AC233" i="3"/>
  <c r="AD235" i="3"/>
  <c r="W396" i="15"/>
  <c r="BX397" i="15"/>
  <c r="W398" i="15"/>
  <c r="X395" i="15"/>
  <c r="X397" i="15" s="1"/>
  <c r="BY397" i="15" s="1"/>
  <c r="Z25" i="15"/>
  <c r="AA27" i="15"/>
  <c r="AB141" i="15"/>
  <c r="AA143" i="15"/>
  <c r="AA144" i="15"/>
  <c r="AA142" i="15" s="1"/>
  <c r="AB375" i="15"/>
  <c r="AA378" i="15"/>
  <c r="AA376" i="15" s="1"/>
  <c r="AA377" i="15"/>
  <c r="AA39" i="15"/>
  <c r="AB37" i="15"/>
  <c r="AA40" i="15"/>
  <c r="AA38" i="15" s="1"/>
  <c r="AC258" i="15"/>
  <c r="AB260" i="15"/>
  <c r="AB261" i="15"/>
  <c r="AB259" i="15" s="1"/>
  <c r="AE297" i="15"/>
  <c r="AD299" i="15"/>
  <c r="AD300" i="15"/>
  <c r="AD298" i="15" s="1"/>
  <c r="AB286" i="15"/>
  <c r="AB287" i="15"/>
  <c r="AB285" i="15" s="1"/>
  <c r="AC284" i="15"/>
  <c r="AC349" i="15"/>
  <c r="AB352" i="15"/>
  <c r="AB350" i="15" s="1"/>
  <c r="AB351" i="15"/>
  <c r="AC323" i="15"/>
  <c r="AB326" i="15"/>
  <c r="AB324" i="15" s="1"/>
  <c r="AB325" i="15"/>
  <c r="AD245" i="15"/>
  <c r="AC247" i="15"/>
  <c r="AC248" i="15"/>
  <c r="AC246" i="15" s="1"/>
  <c r="AD390" i="15"/>
  <c r="AE388" i="15"/>
  <c r="AB235" i="15"/>
  <c r="AB233" i="15" s="1"/>
  <c r="AB234" i="15"/>
  <c r="AC232" i="15"/>
  <c r="AC339" i="15"/>
  <c r="AC337" i="15" s="1"/>
  <c r="AC338" i="15"/>
  <c r="AD336" i="15"/>
  <c r="AC365" i="15"/>
  <c r="AC363" i="15" s="1"/>
  <c r="AC364" i="15"/>
  <c r="AD362" i="15"/>
  <c r="AA313" i="15"/>
  <c r="AA311" i="15" s="1"/>
  <c r="AA312" i="15"/>
  <c r="AB310" i="15"/>
  <c r="AC271" i="15"/>
  <c r="AB274" i="15"/>
  <c r="AB272" i="15" s="1"/>
  <c r="AB273" i="15"/>
  <c r="AC219" i="15"/>
  <c r="AB222" i="15"/>
  <c r="AB220" i="15" s="1"/>
  <c r="AB221" i="15"/>
  <c r="AB170" i="15"/>
  <c r="AB168" i="15" s="1"/>
  <c r="AC167" i="15"/>
  <c r="AB169" i="15"/>
  <c r="AA209" i="15"/>
  <c r="AA207" i="15" s="1"/>
  <c r="AA208" i="15"/>
  <c r="AB206" i="15"/>
  <c r="AB157" i="15"/>
  <c r="AB155" i="15" s="1"/>
  <c r="AB156" i="15"/>
  <c r="AC154" i="15"/>
  <c r="AB183" i="15"/>
  <c r="AB181" i="15" s="1"/>
  <c r="AB182" i="15"/>
  <c r="AC180" i="15"/>
  <c r="AC193" i="15"/>
  <c r="AB195" i="15"/>
  <c r="AB196" i="15"/>
  <c r="AB194" i="15" s="1"/>
  <c r="AA131" i="15"/>
  <c r="AA129" i="15" s="1"/>
  <c r="AA130" i="15"/>
  <c r="AB128" i="15"/>
  <c r="AB118" i="15"/>
  <c r="AB116" i="15" s="1"/>
  <c r="AB117" i="15"/>
  <c r="AC115" i="15"/>
  <c r="AD76" i="15"/>
  <c r="AC78" i="15"/>
  <c r="AC79" i="15"/>
  <c r="AC77" i="15" s="1"/>
  <c r="AA105" i="15"/>
  <c r="AA103" i="15" s="1"/>
  <c r="AA104" i="15"/>
  <c r="AB102" i="15"/>
  <c r="AD89" i="15"/>
  <c r="AC91" i="15"/>
  <c r="AC92" i="15"/>
  <c r="AC90" i="15" s="1"/>
  <c r="AB66" i="15"/>
  <c r="AB64" i="15" s="1"/>
  <c r="AB65" i="15"/>
  <c r="AC63" i="15"/>
  <c r="AA53" i="15"/>
  <c r="AA51" i="15" s="1"/>
  <c r="AA52" i="15"/>
  <c r="AB50" i="15"/>
  <c r="AD26" i="15"/>
  <c r="AE24" i="15"/>
  <c r="AA39" i="3"/>
  <c r="AB41" i="3" s="1"/>
  <c r="AA42" i="3"/>
  <c r="S19" i="15"/>
  <c r="T18" i="15" s="1"/>
  <c r="T20" i="15" s="1"/>
  <c r="S20" i="15"/>
  <c r="AC450" i="3"/>
  <c r="AC447" i="3"/>
  <c r="AC229" i="3"/>
  <c r="AC226" i="3"/>
  <c r="AC56" i="3"/>
  <c r="AD413" i="3"/>
  <c r="AD252" i="3"/>
  <c r="AD250" i="3" s="1"/>
  <c r="AD251" i="3"/>
  <c r="AE249" i="3"/>
  <c r="AC479" i="3"/>
  <c r="AC483" i="3" s="1"/>
  <c r="AC484" i="3" s="1"/>
  <c r="AC377" i="3"/>
  <c r="AC381" i="3" s="1"/>
  <c r="AC382" i="3" s="1"/>
  <c r="AC88" i="3"/>
  <c r="AC92" i="3" s="1"/>
  <c r="AC93" i="3" s="1"/>
  <c r="AE206" i="3"/>
  <c r="AE207" i="3" s="1"/>
  <c r="AE211" i="3" s="1"/>
  <c r="AE212" i="3" s="1"/>
  <c r="AF205" i="3"/>
  <c r="AC161" i="3"/>
  <c r="AC158" i="3"/>
  <c r="AF154" i="3"/>
  <c r="AE155" i="3"/>
  <c r="AE156" i="3" s="1"/>
  <c r="AE160" i="3" s="1"/>
  <c r="AE161" i="3" s="1"/>
  <c r="AE375" i="3"/>
  <c r="AD376" i="3"/>
  <c r="AB294" i="3"/>
  <c r="AE86" i="3"/>
  <c r="AD87" i="3"/>
  <c r="AC292" i="3"/>
  <c r="AC296" i="3" s="1"/>
  <c r="AD309" i="3"/>
  <c r="AD313" i="3" s="1"/>
  <c r="AD156" i="3"/>
  <c r="AD160" i="3" s="1"/>
  <c r="AE290" i="3"/>
  <c r="AD291" i="3"/>
  <c r="AF307" i="3"/>
  <c r="AE308" i="3"/>
  <c r="AE309" i="3" s="1"/>
  <c r="AE313" i="3" s="1"/>
  <c r="AE314" i="3" s="1"/>
  <c r="AE477" i="3"/>
  <c r="AD478" i="3"/>
  <c r="AD207" i="3"/>
  <c r="AD211" i="3" s="1"/>
  <c r="AB433" i="3"/>
  <c r="AB430" i="3"/>
  <c r="AC467" i="3"/>
  <c r="AC464" i="3"/>
  <c r="AE512" i="3"/>
  <c r="AF511" i="3"/>
  <c r="AD462" i="3"/>
  <c r="AD466" i="3" s="1"/>
  <c r="AF470" i="3"/>
  <c r="AE473" i="3"/>
  <c r="AE471" i="3" s="1"/>
  <c r="AE472" i="3"/>
  <c r="AE494" i="3"/>
  <c r="AD495" i="3"/>
  <c r="AE422" i="3"/>
  <c r="AE420" i="3" s="1"/>
  <c r="AE421" i="3"/>
  <c r="AF419" i="3"/>
  <c r="AD445" i="3"/>
  <c r="AF504" i="3"/>
  <c r="AE507" i="3"/>
  <c r="AE505" i="3" s="1"/>
  <c r="AE506" i="3"/>
  <c r="AF460" i="3"/>
  <c r="AE461" i="3"/>
  <c r="AF453" i="3"/>
  <c r="AE456" i="3"/>
  <c r="AE454" i="3" s="1"/>
  <c r="AE455" i="3"/>
  <c r="AC428" i="3"/>
  <c r="AC432" i="3" s="1"/>
  <c r="AC433" i="3" s="1"/>
  <c r="AB498" i="3"/>
  <c r="AD490" i="3"/>
  <c r="AD488" i="3" s="1"/>
  <c r="AE487" i="3"/>
  <c r="AD489" i="3"/>
  <c r="AF443" i="3"/>
  <c r="AE444" i="3"/>
  <c r="AC496" i="3"/>
  <c r="AC500" i="3" s="1"/>
  <c r="AF436" i="3"/>
  <c r="AE439" i="3"/>
  <c r="AE437" i="3" s="1"/>
  <c r="AE438" i="3"/>
  <c r="AD427" i="3"/>
  <c r="AE426" i="3"/>
  <c r="AB331" i="3"/>
  <c r="AB328" i="3"/>
  <c r="AC399" i="3"/>
  <c r="AC396" i="3"/>
  <c r="AC365" i="3"/>
  <c r="AC362" i="3"/>
  <c r="AC348" i="3"/>
  <c r="AC345" i="3"/>
  <c r="AF402" i="3"/>
  <c r="AE405" i="3"/>
  <c r="AE403" i="3" s="1"/>
  <c r="AE404" i="3"/>
  <c r="AF410" i="3"/>
  <c r="AG409" i="3"/>
  <c r="AF266" i="3"/>
  <c r="AE269" i="3"/>
  <c r="AE267" i="3" s="1"/>
  <c r="AE268" i="3"/>
  <c r="AF274" i="3"/>
  <c r="AG273" i="3"/>
  <c r="AD398" i="3"/>
  <c r="AD399" i="3" s="1"/>
  <c r="AD394" i="3"/>
  <c r="AG215" i="3"/>
  <c r="AF217" i="3"/>
  <c r="AD387" i="3"/>
  <c r="AD388" i="3"/>
  <c r="AD386" i="3" s="1"/>
  <c r="AE385" i="3"/>
  <c r="AE368" i="3"/>
  <c r="AD370" i="3"/>
  <c r="AD371" i="3"/>
  <c r="AD369" i="3" s="1"/>
  <c r="AF300" i="3"/>
  <c r="AE303" i="3"/>
  <c r="AE301" i="3" s="1"/>
  <c r="AE302" i="3"/>
  <c r="AD241" i="3"/>
  <c r="AD245" i="3" s="1"/>
  <c r="AD246" i="3" s="1"/>
  <c r="AD224" i="3"/>
  <c r="AD228" i="3" s="1"/>
  <c r="AE393" i="3"/>
  <c r="AF392" i="3"/>
  <c r="AC260" i="3"/>
  <c r="AF239" i="3"/>
  <c r="AE240" i="3"/>
  <c r="AF222" i="3"/>
  <c r="AE223" i="3"/>
  <c r="AC326" i="3"/>
  <c r="AC330" i="3" s="1"/>
  <c r="AC331" i="3" s="1"/>
  <c r="AE317" i="3"/>
  <c r="AD320" i="3"/>
  <c r="AD318" i="3" s="1"/>
  <c r="AD319" i="3"/>
  <c r="AD343" i="3"/>
  <c r="AD347" i="3" s="1"/>
  <c r="AF358" i="3"/>
  <c r="AE359" i="3"/>
  <c r="AF283" i="3"/>
  <c r="AE286" i="3"/>
  <c r="AE284" i="3" s="1"/>
  <c r="AE285" i="3"/>
  <c r="AG232" i="3"/>
  <c r="AF234" i="3"/>
  <c r="AD258" i="3"/>
  <c r="AD262" i="3" s="1"/>
  <c r="AD263" i="3" s="1"/>
  <c r="AE354" i="3"/>
  <c r="AE352" i="3" s="1"/>
  <c r="AF351" i="3"/>
  <c r="AE353" i="3"/>
  <c r="AF341" i="3"/>
  <c r="AE342" i="3"/>
  <c r="AD337" i="3"/>
  <c r="AD335" i="3" s="1"/>
  <c r="AD336" i="3"/>
  <c r="AE334" i="3"/>
  <c r="AC243" i="3"/>
  <c r="AE275" i="3"/>
  <c r="AE279" i="3" s="1"/>
  <c r="AD360" i="3"/>
  <c r="AD364" i="3" s="1"/>
  <c r="AD365" i="3" s="1"/>
  <c r="AE411" i="3"/>
  <c r="AE415" i="3" s="1"/>
  <c r="AD277" i="3"/>
  <c r="AE257" i="3"/>
  <c r="AF256" i="3"/>
  <c r="AD325" i="3"/>
  <c r="AE324" i="3"/>
  <c r="AD178" i="3"/>
  <c r="AD175" i="3"/>
  <c r="AD195" i="3"/>
  <c r="AD192" i="3"/>
  <c r="AF172" i="3"/>
  <c r="AG171" i="3"/>
  <c r="AG166" i="3"/>
  <c r="AH164" i="3"/>
  <c r="AF181" i="3"/>
  <c r="AE183" i="3"/>
  <c r="AE184" i="3"/>
  <c r="AE182" i="3" s="1"/>
  <c r="AG188" i="3"/>
  <c r="AF189" i="3"/>
  <c r="AF198" i="3"/>
  <c r="AE201" i="3"/>
  <c r="AE199" i="3" s="1"/>
  <c r="AE200" i="3"/>
  <c r="AE150" i="3"/>
  <c r="AE148" i="3" s="1"/>
  <c r="AF147" i="3"/>
  <c r="AE149" i="3"/>
  <c r="AE190" i="3"/>
  <c r="AE194" i="3" s="1"/>
  <c r="AE195" i="3" s="1"/>
  <c r="AE173" i="3"/>
  <c r="AE177" i="3" s="1"/>
  <c r="AE178" i="3" s="1"/>
  <c r="AC127" i="3"/>
  <c r="AC124" i="3"/>
  <c r="AD110" i="3"/>
  <c r="AD107" i="3"/>
  <c r="AC144" i="3"/>
  <c r="AC141" i="3"/>
  <c r="AE79" i="3"/>
  <c r="AD82" i="3"/>
  <c r="AD80" i="3" s="1"/>
  <c r="AD81" i="3"/>
  <c r="AD122" i="3"/>
  <c r="AD126" i="3" s="1"/>
  <c r="AD127" i="3" s="1"/>
  <c r="AE105" i="3"/>
  <c r="AE109" i="3" s="1"/>
  <c r="AE110" i="3" s="1"/>
  <c r="AD139" i="3"/>
  <c r="AD143" i="3" s="1"/>
  <c r="AE99" i="3"/>
  <c r="AE97" i="3" s="1"/>
  <c r="AF96" i="3"/>
  <c r="AE98" i="3"/>
  <c r="AG103" i="3"/>
  <c r="AF104" i="3"/>
  <c r="AF137" i="3"/>
  <c r="AE138" i="3"/>
  <c r="AD132" i="3"/>
  <c r="AD133" i="3"/>
  <c r="AD131" i="3" s="1"/>
  <c r="AE130" i="3"/>
  <c r="AE121" i="3"/>
  <c r="AF120" i="3"/>
  <c r="AB73" i="3"/>
  <c r="AE64" i="3"/>
  <c r="AE65" i="3"/>
  <c r="AE63" i="3" s="1"/>
  <c r="AF62" i="3"/>
  <c r="AC71" i="3"/>
  <c r="AC75" i="3" s="1"/>
  <c r="AD70" i="3"/>
  <c r="AE69" i="3"/>
  <c r="AD54" i="3"/>
  <c r="AD58" i="3" s="1"/>
  <c r="AF52" i="3"/>
  <c r="AE53" i="3"/>
  <c r="AF48" i="3"/>
  <c r="AF46" i="3" s="1"/>
  <c r="AG45" i="3"/>
  <c r="AF47" i="3"/>
  <c r="AD31" i="3"/>
  <c r="AD29" i="3" s="1"/>
  <c r="AD30" i="3"/>
  <c r="AE28" i="3"/>
  <c r="AF35" i="3"/>
  <c r="AE36" i="3"/>
  <c r="R21" i="15"/>
  <c r="AF923" i="3" l="1"/>
  <c r="AD637" i="3"/>
  <c r="AD634" i="3"/>
  <c r="AD1317" i="3"/>
  <c r="AD1314" i="3"/>
  <c r="AE1314" i="3" s="1"/>
  <c r="AE892" i="3"/>
  <c r="AE889" i="3"/>
  <c r="AE1363" i="3"/>
  <c r="AE1367" i="3" s="1"/>
  <c r="AE1368" i="3" s="1"/>
  <c r="AE1365" i="3"/>
  <c r="AG1021" i="3"/>
  <c r="AF1022" i="3"/>
  <c r="AG921" i="3"/>
  <c r="AG925" i="3" s="1"/>
  <c r="AG926" i="3" s="1"/>
  <c r="AG923" i="3"/>
  <c r="AG938" i="3"/>
  <c r="AG942" i="3" s="1"/>
  <c r="AG943" i="3" s="1"/>
  <c r="AG940" i="3"/>
  <c r="AF887" i="3"/>
  <c r="AF891" i="3" s="1"/>
  <c r="AF892" i="3" s="1"/>
  <c r="AF889" i="3"/>
  <c r="AE1312" i="3"/>
  <c r="AE1316" i="3" s="1"/>
  <c r="AE1317" i="3" s="1"/>
  <c r="AG1157" i="3"/>
  <c r="AF1158" i="3"/>
  <c r="AF1159" i="3" s="1"/>
  <c r="AF1163" i="3" s="1"/>
  <c r="AE1025" i="3"/>
  <c r="AI919" i="3"/>
  <c r="AH920" i="3"/>
  <c r="AE904" i="3"/>
  <c r="AE908" i="3" s="1"/>
  <c r="AE909" i="3" s="1"/>
  <c r="AG1344" i="3"/>
  <c r="AF1345" i="3"/>
  <c r="AH970" i="3"/>
  <c r="AG971" i="3"/>
  <c r="AG1310" i="3"/>
  <c r="AF1311" i="3"/>
  <c r="AF972" i="3"/>
  <c r="AF976" i="3" s="1"/>
  <c r="AF977" i="3" s="1"/>
  <c r="AH885" i="3"/>
  <c r="AG886" i="3"/>
  <c r="AI936" i="3"/>
  <c r="AH937" i="3"/>
  <c r="AB90" i="3"/>
  <c r="AE1348" i="3"/>
  <c r="AG1361" i="3"/>
  <c r="AF1362" i="3"/>
  <c r="AF903" i="3"/>
  <c r="AG902" i="3"/>
  <c r="AB518" i="3"/>
  <c r="AB515" i="3"/>
  <c r="AC517" i="3" s="1"/>
  <c r="AE1066" i="3"/>
  <c r="AF1068" i="3"/>
  <c r="AF998" i="3"/>
  <c r="AG1000" i="3"/>
  <c r="AB389" i="15"/>
  <c r="AC391" i="15"/>
  <c r="AF692" i="3"/>
  <c r="AG694" i="3"/>
  <c r="AF966" i="3"/>
  <c r="AF964" i="3" s="1"/>
  <c r="AF965" i="3"/>
  <c r="AG963" i="3"/>
  <c r="AE1049" i="3"/>
  <c r="AF1051" i="3"/>
  <c r="AG1083" i="3"/>
  <c r="AH1085" i="3"/>
  <c r="AF1170" i="3"/>
  <c r="AF1168" i="3" s="1"/>
  <c r="AG1167" i="3"/>
  <c r="AF1169" i="3"/>
  <c r="AF1186" i="3"/>
  <c r="AF1187" i="3"/>
  <c r="AF1185" i="3" s="1"/>
  <c r="AG1184" i="3"/>
  <c r="AE1181" i="3"/>
  <c r="AE1178" i="3"/>
  <c r="AE1110" i="3"/>
  <c r="AC481" i="3"/>
  <c r="AG1337" i="3"/>
  <c r="AF1339" i="3"/>
  <c r="AF1340" i="3"/>
  <c r="AF1338" i="3" s="1"/>
  <c r="AG912" i="3"/>
  <c r="AF915" i="3"/>
  <c r="AF913" i="3" s="1"/>
  <c r="AF914" i="3"/>
  <c r="AF1357" i="3"/>
  <c r="AF1355" i="3" s="1"/>
  <c r="AF1356" i="3"/>
  <c r="AG1354" i="3"/>
  <c r="AE165" i="3"/>
  <c r="AF167" i="3"/>
  <c r="AC833" i="15"/>
  <c r="AC831" i="15" s="1"/>
  <c r="AC832" i="15"/>
  <c r="AD830" i="15"/>
  <c r="AD921" i="15"/>
  <c r="AC924" i="15"/>
  <c r="AC922" i="15" s="1"/>
  <c r="AC923" i="15"/>
  <c r="AD934" i="15"/>
  <c r="AC937" i="15"/>
  <c r="AC935" i="15" s="1"/>
  <c r="AC936" i="15"/>
  <c r="AC872" i="15"/>
  <c r="AC870" i="15" s="1"/>
  <c r="AC871" i="15"/>
  <c r="AD869" i="15"/>
  <c r="AD908" i="15"/>
  <c r="AC911" i="15"/>
  <c r="AC909" i="15" s="1"/>
  <c r="AC910" i="15"/>
  <c r="AC976" i="15"/>
  <c r="AC974" i="15" s="1"/>
  <c r="AC975" i="15"/>
  <c r="AD973" i="15"/>
  <c r="AD989" i="15"/>
  <c r="AD987" i="15" s="1"/>
  <c r="AD988" i="15"/>
  <c r="AE986" i="15"/>
  <c r="AB885" i="15"/>
  <c r="AB883" i="15" s="1"/>
  <c r="AC882" i="15"/>
  <c r="AB884" i="15"/>
  <c r="AC807" i="15"/>
  <c r="AC805" i="15" s="1"/>
  <c r="AD804" i="15"/>
  <c r="AC806" i="15"/>
  <c r="AD960" i="15"/>
  <c r="AC963" i="15"/>
  <c r="AC962" i="15"/>
  <c r="AC961" i="15"/>
  <c r="AC820" i="15"/>
  <c r="AC818" i="15" s="1"/>
  <c r="AD817" i="15"/>
  <c r="AC819" i="15"/>
  <c r="AC1002" i="15"/>
  <c r="AC1000" i="15" s="1"/>
  <c r="AC1001" i="15"/>
  <c r="AD999" i="15"/>
  <c r="AC859" i="15"/>
  <c r="AC857" i="15" s="1"/>
  <c r="AC858" i="15"/>
  <c r="AD856" i="15"/>
  <c r="AC846" i="15"/>
  <c r="AC844" i="15" s="1"/>
  <c r="AC845" i="15"/>
  <c r="AD843" i="15"/>
  <c r="AD1028" i="15"/>
  <c r="AD1026" i="15" s="1"/>
  <c r="AD1027" i="15"/>
  <c r="AE1025" i="15"/>
  <c r="AD895" i="15"/>
  <c r="AC898" i="15"/>
  <c r="AC896" i="15" s="1"/>
  <c r="AC897" i="15"/>
  <c r="AB792" i="15"/>
  <c r="AC794" i="15"/>
  <c r="AC1015" i="15"/>
  <c r="AC1013" i="15" s="1"/>
  <c r="AC1014" i="15"/>
  <c r="AD1012" i="15"/>
  <c r="AD1038" i="15"/>
  <c r="AC1041" i="15"/>
  <c r="AC1039" i="15" s="1"/>
  <c r="AC1040" i="15"/>
  <c r="AD947" i="15"/>
  <c r="AC950" i="15"/>
  <c r="AC948" i="15" s="1"/>
  <c r="AC949" i="15"/>
  <c r="AE793" i="15"/>
  <c r="AF791" i="15"/>
  <c r="AC726" i="15"/>
  <c r="AB729" i="15"/>
  <c r="AB727" i="15" s="1"/>
  <c r="AB728" i="15"/>
  <c r="AC518" i="15"/>
  <c r="AB520" i="15"/>
  <c r="AB521" i="15"/>
  <c r="AB519" i="15" s="1"/>
  <c r="AC469" i="15"/>
  <c r="AC467" i="15" s="1"/>
  <c r="AC468" i="15"/>
  <c r="AD466" i="15"/>
  <c r="AD531" i="15"/>
  <c r="AC534" i="15"/>
  <c r="AC532" i="15" s="1"/>
  <c r="AC533" i="15"/>
  <c r="AE622" i="15"/>
  <c r="AD625" i="15"/>
  <c r="AD623" i="15" s="1"/>
  <c r="AD624" i="15"/>
  <c r="AD544" i="15"/>
  <c r="AC547" i="15"/>
  <c r="AC545" i="15" s="1"/>
  <c r="AC546" i="15"/>
  <c r="AD596" i="15"/>
  <c r="AC599" i="15"/>
  <c r="AC597" i="15" s="1"/>
  <c r="AC598" i="15"/>
  <c r="AD427" i="15"/>
  <c r="AC430" i="15"/>
  <c r="AC428" i="15" s="1"/>
  <c r="AC429" i="15"/>
  <c r="AE401" i="15"/>
  <c r="AD404" i="15"/>
  <c r="AD402" i="15" s="1"/>
  <c r="AD403" i="15"/>
  <c r="AD739" i="15"/>
  <c r="AC742" i="15"/>
  <c r="AC740" i="15" s="1"/>
  <c r="AC741" i="15"/>
  <c r="AE583" i="15"/>
  <c r="AD586" i="15"/>
  <c r="AD584" i="15" s="1"/>
  <c r="AD585" i="15"/>
  <c r="AD687" i="15"/>
  <c r="AC689" i="15"/>
  <c r="AC690" i="15"/>
  <c r="AC688" i="15" s="1"/>
  <c r="AD700" i="15"/>
  <c r="AC703" i="15"/>
  <c r="AC701" i="15" s="1"/>
  <c r="AC702" i="15"/>
  <c r="AG609" i="15"/>
  <c r="AF611" i="15"/>
  <c r="AB610" i="15"/>
  <c r="AC612" i="15"/>
  <c r="AD414" i="15"/>
  <c r="AC417" i="15"/>
  <c r="AC415" i="15" s="1"/>
  <c r="AC416" i="15"/>
  <c r="AD648" i="15"/>
  <c r="AC651" i="15"/>
  <c r="AC649" i="15" s="1"/>
  <c r="AC650" i="15"/>
  <c r="AD713" i="15"/>
  <c r="AC716" i="15"/>
  <c r="AC714" i="15" s="1"/>
  <c r="AC715" i="15"/>
  <c r="AD453" i="15"/>
  <c r="AC456" i="15"/>
  <c r="AC454" i="15" s="1"/>
  <c r="AC455" i="15"/>
  <c r="AC505" i="15"/>
  <c r="AB508" i="15"/>
  <c r="AB506" i="15" s="1"/>
  <c r="AB507" i="15"/>
  <c r="AC495" i="15"/>
  <c r="AC493" i="15" s="1"/>
  <c r="AC494" i="15"/>
  <c r="AD492" i="15"/>
  <c r="AD557" i="15"/>
  <c r="AC560" i="15"/>
  <c r="AC558" i="15" s="1"/>
  <c r="AC559" i="15"/>
  <c r="AE440" i="15"/>
  <c r="AD443" i="15"/>
  <c r="AD441" i="15" s="1"/>
  <c r="AD442" i="15"/>
  <c r="AC482" i="15"/>
  <c r="AC480" i="15" s="1"/>
  <c r="AC481" i="15"/>
  <c r="AD479" i="15"/>
  <c r="AC664" i="15"/>
  <c r="AC662" i="15" s="1"/>
  <c r="AC663" i="15"/>
  <c r="AD661" i="15"/>
  <c r="AE573" i="15"/>
  <c r="AE571" i="15" s="1"/>
  <c r="AE572" i="15"/>
  <c r="AF570" i="15"/>
  <c r="AE638" i="15"/>
  <c r="AE636" i="15" s="1"/>
  <c r="AE637" i="15"/>
  <c r="AF635" i="15"/>
  <c r="AC677" i="15"/>
  <c r="AC675" i="15" s="1"/>
  <c r="AC676" i="15"/>
  <c r="AD674" i="15"/>
  <c r="AD755" i="15"/>
  <c r="AD753" i="15" s="1"/>
  <c r="AD754" i="15"/>
  <c r="AE752" i="15"/>
  <c r="AD768" i="15"/>
  <c r="AD766" i="15" s="1"/>
  <c r="AD767" i="15"/>
  <c r="AE765" i="15"/>
  <c r="AC781" i="15"/>
  <c r="AC779" i="15" s="1"/>
  <c r="AC780" i="15"/>
  <c r="AD778" i="15"/>
  <c r="AF1164" i="3"/>
  <c r="AF1161" i="3"/>
  <c r="AF1215" i="3"/>
  <c r="AF1212" i="3"/>
  <c r="AE1147" i="3"/>
  <c r="AE1144" i="3"/>
  <c r="AD1249" i="3"/>
  <c r="AD1246" i="3"/>
  <c r="AE1232" i="3"/>
  <c r="AE1229" i="3"/>
  <c r="AD1130" i="3"/>
  <c r="AD1127" i="3"/>
  <c r="AF1300" i="3"/>
  <c r="AF1297" i="3"/>
  <c r="AE1266" i="3"/>
  <c r="AE1263" i="3"/>
  <c r="AH1057" i="3"/>
  <c r="AH1061" i="3" s="1"/>
  <c r="AH1062" i="3" s="1"/>
  <c r="AH1320" i="3"/>
  <c r="AG1322" i="3"/>
  <c r="AG1323" i="3"/>
  <c r="AG1321" i="3" s="1"/>
  <c r="AG1059" i="3"/>
  <c r="AG1123" i="3"/>
  <c r="AF1124" i="3"/>
  <c r="AI1090" i="3"/>
  <c r="AJ1089" i="3"/>
  <c r="AG1295" i="3"/>
  <c r="AG1299" i="3" s="1"/>
  <c r="AG1300" i="3" s="1"/>
  <c r="AI1328" i="3"/>
  <c r="AJ1327" i="3"/>
  <c r="AG1277" i="3"/>
  <c r="AH1276" i="3"/>
  <c r="AG1093" i="3"/>
  <c r="AF1108" i="3"/>
  <c r="AF1112" i="3" s="1"/>
  <c r="AF1113" i="3" s="1"/>
  <c r="AG1331" i="3"/>
  <c r="AG1192" i="3"/>
  <c r="AH1191" i="3"/>
  <c r="AF1142" i="3"/>
  <c r="AF1146" i="3" s="1"/>
  <c r="AI1031" i="3"/>
  <c r="AH1034" i="3"/>
  <c r="AH1032" i="3" s="1"/>
  <c r="AH1033" i="3"/>
  <c r="AF1176" i="3"/>
  <c r="AF1180" i="3" s="1"/>
  <c r="AI1056" i="3"/>
  <c r="AJ1055" i="3"/>
  <c r="AJ1048" i="3"/>
  <c r="AI1050" i="3"/>
  <c r="AH1074" i="3"/>
  <c r="AH1078" i="3" s="1"/>
  <c r="AH1150" i="3"/>
  <c r="AG1152" i="3"/>
  <c r="AG1153" i="3"/>
  <c r="AG1151" i="3" s="1"/>
  <c r="AF1278" i="3"/>
  <c r="AF1282" i="3"/>
  <c r="AF1283" i="3" s="1"/>
  <c r="AG1107" i="3"/>
  <c r="AH1106" i="3"/>
  <c r="AH1201" i="3"/>
  <c r="AG1204" i="3"/>
  <c r="AG1202" i="3" s="1"/>
  <c r="AG1203" i="3"/>
  <c r="AG1039" i="3"/>
  <c r="AH1038" i="3"/>
  <c r="AG1141" i="3"/>
  <c r="AH1140" i="3"/>
  <c r="AG1175" i="3"/>
  <c r="AH1174" i="3"/>
  <c r="AF1243" i="3"/>
  <c r="AG1242" i="3"/>
  <c r="AE1195" i="3"/>
  <c r="AG1221" i="3"/>
  <c r="AG1219" i="3" s="1"/>
  <c r="AG1220" i="3"/>
  <c r="AH1218" i="3"/>
  <c r="AI1073" i="3"/>
  <c r="AJ1072" i="3"/>
  <c r="AG1260" i="3"/>
  <c r="AH1259" i="3"/>
  <c r="AH1209" i="3"/>
  <c r="AI1208" i="3"/>
  <c r="AF1040" i="3"/>
  <c r="AF1044" i="3" s="1"/>
  <c r="AJ1084" i="3"/>
  <c r="AK1082" i="3"/>
  <c r="AH1225" i="3"/>
  <c r="AG1226" i="3"/>
  <c r="AE1244" i="3"/>
  <c r="AE1248" i="3" s="1"/>
  <c r="AE1249" i="3" s="1"/>
  <c r="AH1099" i="3"/>
  <c r="AG1101" i="3"/>
  <c r="AG1102" i="3"/>
  <c r="AG1100" i="3" s="1"/>
  <c r="AH1286" i="3"/>
  <c r="AG1289" i="3"/>
  <c r="AG1287" i="3" s="1"/>
  <c r="AG1288" i="3"/>
  <c r="AG1306" i="3"/>
  <c r="AG1304" i="3" s="1"/>
  <c r="AG1305" i="3"/>
  <c r="AH1303" i="3"/>
  <c r="AE1125" i="3"/>
  <c r="AE1129" i="3" s="1"/>
  <c r="AH1116" i="3"/>
  <c r="AG1118" i="3"/>
  <c r="AG1119" i="3"/>
  <c r="AG1117" i="3" s="1"/>
  <c r="AH1091" i="3"/>
  <c r="AH1095" i="3" s="1"/>
  <c r="AH1133" i="3"/>
  <c r="AG1135" i="3"/>
  <c r="AG1136" i="3"/>
  <c r="AG1134" i="3" s="1"/>
  <c r="AH1294" i="3"/>
  <c r="AI1293" i="3"/>
  <c r="AH1329" i="3"/>
  <c r="AH1333" i="3" s="1"/>
  <c r="AG1238" i="3"/>
  <c r="AG1236" i="3" s="1"/>
  <c r="AG1237" i="3"/>
  <c r="AH1235" i="3"/>
  <c r="AG1272" i="3"/>
  <c r="AG1270" i="3" s="1"/>
  <c r="AG1271" i="3"/>
  <c r="AH1269" i="3"/>
  <c r="AE1042" i="3"/>
  <c r="AF1261" i="3"/>
  <c r="AF1265" i="3" s="1"/>
  <c r="AG1210" i="3"/>
  <c r="AG1214" i="3" s="1"/>
  <c r="AG1076" i="3"/>
  <c r="AE1280" i="3"/>
  <c r="AF1193" i="3"/>
  <c r="AF1197" i="3" s="1"/>
  <c r="AF1227" i="3"/>
  <c r="AF1231" i="3" s="1"/>
  <c r="AJ1067" i="3"/>
  <c r="AK1065" i="3"/>
  <c r="AG1252" i="3"/>
  <c r="AF1255" i="3"/>
  <c r="AF1253" i="3" s="1"/>
  <c r="AF1254" i="3"/>
  <c r="AG807" i="3"/>
  <c r="AG804" i="3"/>
  <c r="AE620" i="3"/>
  <c r="AE617" i="3"/>
  <c r="AE739" i="3"/>
  <c r="AE736" i="3"/>
  <c r="AE671" i="3"/>
  <c r="AE668" i="3"/>
  <c r="AE858" i="3"/>
  <c r="AE855" i="3"/>
  <c r="AE773" i="3"/>
  <c r="AE770" i="3"/>
  <c r="AE552" i="3"/>
  <c r="AE549" i="3"/>
  <c r="AE569" i="3"/>
  <c r="AE566" i="3"/>
  <c r="AF994" i="3"/>
  <c r="AF991" i="3"/>
  <c r="AE688" i="3"/>
  <c r="AE685" i="3"/>
  <c r="AE824" i="3"/>
  <c r="AE821" i="3"/>
  <c r="AD960" i="3"/>
  <c r="AD957" i="3"/>
  <c r="AE872" i="3"/>
  <c r="AG946" i="3"/>
  <c r="AF948" i="3"/>
  <c r="AF949" i="3"/>
  <c r="AF947" i="3" s="1"/>
  <c r="AF530" i="3"/>
  <c r="AF534" i="3" s="1"/>
  <c r="AE1008" i="3"/>
  <c r="AH802" i="3"/>
  <c r="AH806" i="3" s="1"/>
  <c r="AG989" i="3"/>
  <c r="AG993" i="3" s="1"/>
  <c r="AG994" i="3" s="1"/>
  <c r="AE717" i="3"/>
  <c r="AE721" i="3" s="1"/>
  <c r="AE722" i="3" s="1"/>
  <c r="AI999" i="3"/>
  <c r="AJ997" i="3"/>
  <c r="AH545" i="3"/>
  <c r="AG546" i="3"/>
  <c r="AG929" i="3"/>
  <c r="AF932" i="3"/>
  <c r="AF930" i="3" s="1"/>
  <c r="AF931" i="3"/>
  <c r="AD719" i="3"/>
  <c r="AF666" i="3"/>
  <c r="AF670" i="3" s="1"/>
  <c r="AF954" i="3"/>
  <c r="AG953" i="3"/>
  <c r="AE787" i="3"/>
  <c r="AF785" i="3"/>
  <c r="AF789" i="3" s="1"/>
  <c r="AF790" i="3" s="1"/>
  <c r="AI674" i="3"/>
  <c r="AH677" i="3"/>
  <c r="AH675" i="3" s="1"/>
  <c r="AH676" i="3"/>
  <c r="AH562" i="3"/>
  <c r="AG563" i="3"/>
  <c r="AH827" i="3"/>
  <c r="AG830" i="3"/>
  <c r="AG828" i="3" s="1"/>
  <c r="AG829" i="3"/>
  <c r="AF768" i="3"/>
  <c r="AF772" i="3" s="1"/>
  <c r="AH708" i="3"/>
  <c r="AG710" i="3"/>
  <c r="AG711" i="3"/>
  <c r="AG709" i="3" s="1"/>
  <c r="AE838" i="3"/>
  <c r="AH749" i="3"/>
  <c r="AG750" i="3"/>
  <c r="AG614" i="3"/>
  <c r="AH613" i="3"/>
  <c r="AF836" i="3"/>
  <c r="AF840" i="3" s="1"/>
  <c r="AG609" i="3"/>
  <c r="AG607" i="3" s="1"/>
  <c r="AG608" i="3"/>
  <c r="AH606" i="3"/>
  <c r="AG541" i="3"/>
  <c r="AG539" i="3" s="1"/>
  <c r="AG540" i="3"/>
  <c r="AH538" i="3"/>
  <c r="AI801" i="3"/>
  <c r="AJ800" i="3"/>
  <c r="AG630" i="3"/>
  <c r="AF631" i="3"/>
  <c r="AF547" i="3"/>
  <c r="AF551" i="3" s="1"/>
  <c r="AJ657" i="3"/>
  <c r="AI660" i="3"/>
  <c r="AI658" i="3" s="1"/>
  <c r="AI659" i="3"/>
  <c r="AJ691" i="3"/>
  <c r="AI693" i="3"/>
  <c r="AH664" i="3"/>
  <c r="AG665" i="3"/>
  <c r="AG898" i="3"/>
  <c r="AG896" i="3" s="1"/>
  <c r="AG897" i="3"/>
  <c r="AH895" i="3"/>
  <c r="AI698" i="3"/>
  <c r="AH699" i="3"/>
  <c r="AF564" i="3"/>
  <c r="AF568" i="3" s="1"/>
  <c r="AH766" i="3"/>
  <c r="AG767" i="3"/>
  <c r="AF819" i="3"/>
  <c r="AF823" i="3" s="1"/>
  <c r="AF824" i="3" s="1"/>
  <c r="AF751" i="3"/>
  <c r="AF755" i="3" s="1"/>
  <c r="AF756" i="3" s="1"/>
  <c r="AH844" i="3"/>
  <c r="AG847" i="3"/>
  <c r="AG845" i="3" s="1"/>
  <c r="AG846" i="3"/>
  <c r="AH793" i="3"/>
  <c r="AG796" i="3"/>
  <c r="AG794" i="3" s="1"/>
  <c r="AG795" i="3"/>
  <c r="AF615" i="3"/>
  <c r="AF619" i="3" s="1"/>
  <c r="AH776" i="3"/>
  <c r="AG779" i="3"/>
  <c r="AG777" i="3" s="1"/>
  <c r="AG778" i="3"/>
  <c r="AG626" i="3"/>
  <c r="AG624" i="3" s="1"/>
  <c r="AG625" i="3"/>
  <c r="AH623" i="3"/>
  <c r="AH834" i="3"/>
  <c r="AG835" i="3"/>
  <c r="AH596" i="3"/>
  <c r="AG597" i="3"/>
  <c r="AE632" i="3"/>
  <c r="AE636" i="3"/>
  <c r="AE637" i="3" s="1"/>
  <c r="AH851" i="3"/>
  <c r="AG852" i="3"/>
  <c r="AF734" i="3"/>
  <c r="AF738" i="3" s="1"/>
  <c r="AF739" i="3" s="1"/>
  <c r="AG745" i="3"/>
  <c r="AG743" i="3" s="1"/>
  <c r="AG744" i="3"/>
  <c r="AH742" i="3"/>
  <c r="AF649" i="3"/>
  <c r="AF653" i="3" s="1"/>
  <c r="AF654" i="3" s="1"/>
  <c r="AH980" i="3"/>
  <c r="AG982" i="3"/>
  <c r="AG983" i="3"/>
  <c r="AG981" i="3" s="1"/>
  <c r="AG589" i="3"/>
  <c r="AF592" i="3"/>
  <c r="AF590" i="3" s="1"/>
  <c r="AF591" i="3"/>
  <c r="AG700" i="3"/>
  <c r="AG704" i="3" s="1"/>
  <c r="AG705" i="3" s="1"/>
  <c r="AG524" i="3"/>
  <c r="AG522" i="3" s="1"/>
  <c r="AG523" i="3"/>
  <c r="AH521" i="3"/>
  <c r="AH579" i="3"/>
  <c r="AG580" i="3"/>
  <c r="AH868" i="3"/>
  <c r="AG869" i="3"/>
  <c r="AH878" i="3"/>
  <c r="AG881" i="3"/>
  <c r="AG879" i="3" s="1"/>
  <c r="AG880" i="3"/>
  <c r="AF683" i="3"/>
  <c r="AF687" i="3" s="1"/>
  <c r="AF688" i="3" s="1"/>
  <c r="AH817" i="3"/>
  <c r="AG818" i="3"/>
  <c r="AF1006" i="3"/>
  <c r="AF1010" i="3" s="1"/>
  <c r="AF1011" i="3" s="1"/>
  <c r="AH640" i="3"/>
  <c r="AG643" i="3"/>
  <c r="AG641" i="3" s="1"/>
  <c r="AG642" i="3"/>
  <c r="AH759" i="3"/>
  <c r="AG762" i="3"/>
  <c r="AG760" i="3" s="1"/>
  <c r="AG761" i="3"/>
  <c r="AG813" i="3"/>
  <c r="AG811" i="3" s="1"/>
  <c r="AG812" i="3"/>
  <c r="AH810" i="3"/>
  <c r="AF702" i="3"/>
  <c r="AE583" i="3"/>
  <c r="AH528" i="3"/>
  <c r="AG529" i="3"/>
  <c r="AF598" i="3"/>
  <c r="AF602" i="3" s="1"/>
  <c r="AE600" i="3"/>
  <c r="AG861" i="3"/>
  <c r="AF864" i="3"/>
  <c r="AF862" i="3" s="1"/>
  <c r="AF863" i="3"/>
  <c r="AH988" i="3"/>
  <c r="AI987" i="3"/>
  <c r="AG715" i="3"/>
  <c r="AF716" i="3"/>
  <c r="AF853" i="3"/>
  <c r="AF857" i="3"/>
  <c r="AF858" i="3" s="1"/>
  <c r="AE532" i="3"/>
  <c r="AG733" i="3"/>
  <c r="AH732" i="3"/>
  <c r="AG648" i="3"/>
  <c r="AH647" i="3"/>
  <c r="AG558" i="3"/>
  <c r="AG556" i="3" s="1"/>
  <c r="AG557" i="3"/>
  <c r="AH555" i="3"/>
  <c r="AE955" i="3"/>
  <c r="AE959" i="3" s="1"/>
  <c r="AG1017" i="3"/>
  <c r="AG1015" i="3" s="1"/>
  <c r="AH1014" i="3"/>
  <c r="AG1016" i="3"/>
  <c r="AE753" i="3"/>
  <c r="AH783" i="3"/>
  <c r="AG784" i="3"/>
  <c r="AE651" i="3"/>
  <c r="AF581" i="3"/>
  <c r="AF585" i="3" s="1"/>
  <c r="AF586" i="3" s="1"/>
  <c r="AF870" i="3"/>
  <c r="AF874" i="3"/>
  <c r="AF875" i="3" s="1"/>
  <c r="AH681" i="3"/>
  <c r="AG682" i="3"/>
  <c r="AG575" i="3"/>
  <c r="AG573" i="3" s="1"/>
  <c r="AG574" i="3"/>
  <c r="AH572" i="3"/>
  <c r="AH725" i="3"/>
  <c r="AG728" i="3"/>
  <c r="AG726" i="3" s="1"/>
  <c r="AG727" i="3"/>
  <c r="AG1005" i="3"/>
  <c r="AH1004" i="3"/>
  <c r="AD449" i="3"/>
  <c r="AD450" i="3"/>
  <c r="AD447" i="3"/>
  <c r="AC90" i="3"/>
  <c r="AD233" i="3"/>
  <c r="AE235" i="3"/>
  <c r="AD216" i="3"/>
  <c r="AE218" i="3"/>
  <c r="AE115" i="3"/>
  <c r="AF113" i="3"/>
  <c r="AE116" i="3"/>
  <c r="AE114" i="3" s="1"/>
  <c r="X396" i="15"/>
  <c r="X398" i="15"/>
  <c r="AA25" i="15"/>
  <c r="AB27" i="15"/>
  <c r="AB39" i="15"/>
  <c r="AC37" i="15"/>
  <c r="AB40" i="15"/>
  <c r="AB38" i="15" s="1"/>
  <c r="AB378" i="15"/>
  <c r="AB376" i="15" s="1"/>
  <c r="AC375" i="15"/>
  <c r="AB377" i="15"/>
  <c r="AC141" i="15"/>
  <c r="AB143" i="15"/>
  <c r="AB144" i="15"/>
  <c r="AB142" i="15" s="1"/>
  <c r="AB313" i="15"/>
  <c r="AB311" i="15" s="1"/>
  <c r="AC310" i="15"/>
  <c r="AB312" i="15"/>
  <c r="AD365" i="15"/>
  <c r="AD363" i="15" s="1"/>
  <c r="AD364" i="15"/>
  <c r="AE362" i="15"/>
  <c r="AD339" i="15"/>
  <c r="AD337" i="15" s="1"/>
  <c r="AD338" i="15"/>
  <c r="AE336" i="15"/>
  <c r="AC235" i="15"/>
  <c r="AC233" i="15" s="1"/>
  <c r="AC234" i="15"/>
  <c r="AD232" i="15"/>
  <c r="AF388" i="15"/>
  <c r="AE390" i="15"/>
  <c r="AC287" i="15"/>
  <c r="AC285" i="15" s="1"/>
  <c r="AD284" i="15"/>
  <c r="AC286" i="15"/>
  <c r="AC222" i="15"/>
  <c r="AC220" i="15" s="1"/>
  <c r="AC221" i="15"/>
  <c r="AD219" i="15"/>
  <c r="AC274" i="15"/>
  <c r="AC272" i="15" s="1"/>
  <c r="AC273" i="15"/>
  <c r="AD271" i="15"/>
  <c r="AE245" i="15"/>
  <c r="AD248" i="15"/>
  <c r="AD246" i="15" s="1"/>
  <c r="AD247" i="15"/>
  <c r="AD323" i="15"/>
  <c r="AC326" i="15"/>
  <c r="AC324" i="15" s="1"/>
  <c r="AC325" i="15"/>
  <c r="AD349" i="15"/>
  <c r="AC352" i="15"/>
  <c r="AC350" i="15" s="1"/>
  <c r="AC351" i="15"/>
  <c r="AF297" i="15"/>
  <c r="AE299" i="15"/>
  <c r="AE300" i="15"/>
  <c r="AE298" i="15" s="1"/>
  <c r="AD258" i="15"/>
  <c r="AC261" i="15"/>
  <c r="AC259" i="15" s="1"/>
  <c r="AC260" i="15"/>
  <c r="AC117" i="15"/>
  <c r="AC118" i="15"/>
  <c r="AC116" i="15" s="1"/>
  <c r="AD115" i="15"/>
  <c r="AB131" i="15"/>
  <c r="AB129" i="15" s="1"/>
  <c r="AC128" i="15"/>
  <c r="AB130" i="15"/>
  <c r="AD180" i="15"/>
  <c r="AC183" i="15"/>
  <c r="AC181" i="15" s="1"/>
  <c r="AC182" i="15"/>
  <c r="AD154" i="15"/>
  <c r="AC157" i="15"/>
  <c r="AC155" i="15" s="1"/>
  <c r="AC156" i="15"/>
  <c r="AB209" i="15"/>
  <c r="AB207" i="15" s="1"/>
  <c r="AB208" i="15"/>
  <c r="AC206" i="15"/>
  <c r="AD167" i="15"/>
  <c r="AC170" i="15"/>
  <c r="AC168" i="15" s="1"/>
  <c r="AC169" i="15"/>
  <c r="AC195" i="15"/>
  <c r="AC196" i="15"/>
  <c r="AC194" i="15" s="1"/>
  <c r="AD193" i="15"/>
  <c r="AD63" i="15"/>
  <c r="AC65" i="15"/>
  <c r="AC66" i="15"/>
  <c r="AC64" i="15" s="1"/>
  <c r="AB105" i="15"/>
  <c r="AB103" i="15" s="1"/>
  <c r="AB104" i="15"/>
  <c r="AC102" i="15"/>
  <c r="AD92" i="15"/>
  <c r="AD90" i="15" s="1"/>
  <c r="AD91" i="15"/>
  <c r="AE89" i="15"/>
  <c r="AE76" i="15"/>
  <c r="AD78" i="15"/>
  <c r="AD79" i="15"/>
  <c r="AD77" i="15" s="1"/>
  <c r="AC50" i="15"/>
  <c r="AB53" i="15"/>
  <c r="AB51" i="15" s="1"/>
  <c r="AB52" i="15"/>
  <c r="AF24" i="15"/>
  <c r="AE26" i="15"/>
  <c r="T19" i="15"/>
  <c r="U18" i="15" s="1"/>
  <c r="U20" i="15" s="1"/>
  <c r="BN20" i="15" s="1"/>
  <c r="BN1052" i="15" s="1"/>
  <c r="AB42" i="3"/>
  <c r="AB39" i="3"/>
  <c r="AC41" i="3" s="1"/>
  <c r="AD212" i="3"/>
  <c r="AD209" i="3"/>
  <c r="AE209" i="3" s="1"/>
  <c r="AD314" i="3"/>
  <c r="AD311" i="3"/>
  <c r="AE311" i="3" s="1"/>
  <c r="AC297" i="3"/>
  <c r="AC294" i="3"/>
  <c r="AD161" i="3"/>
  <c r="AD158" i="3"/>
  <c r="AE158" i="3" s="1"/>
  <c r="AD88" i="3"/>
  <c r="AD92" i="3" s="1"/>
  <c r="AF375" i="3"/>
  <c r="AE376" i="3"/>
  <c r="AF308" i="3"/>
  <c r="AF309" i="3" s="1"/>
  <c r="AF313" i="3" s="1"/>
  <c r="AG307" i="3"/>
  <c r="AE87" i="3"/>
  <c r="AF86" i="3"/>
  <c r="AD396" i="3"/>
  <c r="AD479" i="3"/>
  <c r="AD483" i="3" s="1"/>
  <c r="AD484" i="3" s="1"/>
  <c r="AD292" i="3"/>
  <c r="AD296" i="3" s="1"/>
  <c r="AD297" i="3" s="1"/>
  <c r="AF206" i="3"/>
  <c r="AG205" i="3"/>
  <c r="AC379" i="3"/>
  <c r="AE251" i="3"/>
  <c r="AE252" i="3"/>
  <c r="AE250" i="3" s="1"/>
  <c r="AF249" i="3"/>
  <c r="AE192" i="3"/>
  <c r="AF477" i="3"/>
  <c r="AE478" i="3"/>
  <c r="AF290" i="3"/>
  <c r="AE291" i="3"/>
  <c r="AD377" i="3"/>
  <c r="AD381" i="3" s="1"/>
  <c r="AD382" i="3" s="1"/>
  <c r="AF155" i="3"/>
  <c r="AF156" i="3" s="1"/>
  <c r="AF160" i="3" s="1"/>
  <c r="AF161" i="3" s="1"/>
  <c r="AG154" i="3"/>
  <c r="AC501" i="3"/>
  <c r="AC498" i="3"/>
  <c r="AD467" i="3"/>
  <c r="AD464" i="3"/>
  <c r="AE462" i="3"/>
  <c r="AE466" i="3" s="1"/>
  <c r="AG511" i="3"/>
  <c r="AF512" i="3"/>
  <c r="AD428" i="3"/>
  <c r="AD432" i="3" s="1"/>
  <c r="AD433" i="3" s="1"/>
  <c r="AG436" i="3"/>
  <c r="AF439" i="3"/>
  <c r="AF437" i="3" s="1"/>
  <c r="AF438" i="3"/>
  <c r="AC430" i="3"/>
  <c r="AF461" i="3"/>
  <c r="AG460" i="3"/>
  <c r="AF507" i="3"/>
  <c r="AF505" i="3" s="1"/>
  <c r="AF506" i="3"/>
  <c r="AG504" i="3"/>
  <c r="AG419" i="3"/>
  <c r="AF422" i="3"/>
  <c r="AF420" i="3" s="1"/>
  <c r="AF421" i="3"/>
  <c r="AD496" i="3"/>
  <c r="AD500" i="3" s="1"/>
  <c r="AG470" i="3"/>
  <c r="AF473" i="3"/>
  <c r="AF471" i="3" s="1"/>
  <c r="AF472" i="3"/>
  <c r="AF444" i="3"/>
  <c r="AG443" i="3"/>
  <c r="AG453" i="3"/>
  <c r="AF456" i="3"/>
  <c r="AF454" i="3" s="1"/>
  <c r="AF455" i="3"/>
  <c r="AF426" i="3"/>
  <c r="AE427" i="3"/>
  <c r="AE445" i="3"/>
  <c r="AE449" i="3" s="1"/>
  <c r="AF487" i="3"/>
  <c r="AE489" i="3"/>
  <c r="AE490" i="3"/>
  <c r="AE488" i="3" s="1"/>
  <c r="AE495" i="3"/>
  <c r="AF494" i="3"/>
  <c r="AD229" i="3"/>
  <c r="AD226" i="3"/>
  <c r="AE416" i="3"/>
  <c r="AE413" i="3"/>
  <c r="AF314" i="3"/>
  <c r="AE280" i="3"/>
  <c r="AE277" i="3"/>
  <c r="AD348" i="3"/>
  <c r="AD345" i="3"/>
  <c r="AE343" i="3"/>
  <c r="AE347" i="3" s="1"/>
  <c r="AH409" i="3"/>
  <c r="AG410" i="3"/>
  <c r="AG283" i="3"/>
  <c r="AF286" i="3"/>
  <c r="AF284" i="3" s="1"/>
  <c r="AF285" i="3"/>
  <c r="AF411" i="3"/>
  <c r="AF415" i="3" s="1"/>
  <c r="AF416" i="3" s="1"/>
  <c r="AG402" i="3"/>
  <c r="AF405" i="3"/>
  <c r="AF403" i="3" s="1"/>
  <c r="AF404" i="3"/>
  <c r="AE258" i="3"/>
  <c r="AE262" i="3" s="1"/>
  <c r="AE241" i="3"/>
  <c r="AE245" i="3" s="1"/>
  <c r="AE394" i="3"/>
  <c r="AE398" i="3" s="1"/>
  <c r="AE320" i="3"/>
  <c r="AE318" i="3" s="1"/>
  <c r="AE319" i="3"/>
  <c r="AF317" i="3"/>
  <c r="AG239" i="3"/>
  <c r="AF240" i="3"/>
  <c r="AD326" i="3"/>
  <c r="AD330" i="3" s="1"/>
  <c r="AF334" i="3"/>
  <c r="AE336" i="3"/>
  <c r="AE337" i="3"/>
  <c r="AE335" i="3" s="1"/>
  <c r="AF359" i="3"/>
  <c r="AG358" i="3"/>
  <c r="AE224" i="3"/>
  <c r="AE228" i="3" s="1"/>
  <c r="AE229" i="3" s="1"/>
  <c r="AD243" i="3"/>
  <c r="AG300" i="3"/>
  <c r="AF303" i="3"/>
  <c r="AF301" i="3" s="1"/>
  <c r="AF302" i="3"/>
  <c r="AF368" i="3"/>
  <c r="AE371" i="3"/>
  <c r="AE369" i="3" s="1"/>
  <c r="AE370" i="3"/>
  <c r="AH215" i="3"/>
  <c r="AG217" i="3"/>
  <c r="AH273" i="3"/>
  <c r="AG274" i="3"/>
  <c r="AF354" i="3"/>
  <c r="AF352" i="3" s="1"/>
  <c r="AG351" i="3"/>
  <c r="AF353" i="3"/>
  <c r="AH232" i="3"/>
  <c r="AG234" i="3"/>
  <c r="AF324" i="3"/>
  <c r="AE325" i="3"/>
  <c r="AG341" i="3"/>
  <c r="AF342" i="3"/>
  <c r="AE360" i="3"/>
  <c r="AE364" i="3" s="1"/>
  <c r="AG256" i="3"/>
  <c r="AF257" i="3"/>
  <c r="AD362" i="3"/>
  <c r="AD260" i="3"/>
  <c r="AC328" i="3"/>
  <c r="AG222" i="3"/>
  <c r="AF223" i="3"/>
  <c r="AF393" i="3"/>
  <c r="AG392" i="3"/>
  <c r="AF385" i="3"/>
  <c r="AE388" i="3"/>
  <c r="AE386" i="3" s="1"/>
  <c r="AE387" i="3"/>
  <c r="AF275" i="3"/>
  <c r="AF279" i="3" s="1"/>
  <c r="AG266" i="3"/>
  <c r="AF269" i="3"/>
  <c r="AF267" i="3" s="1"/>
  <c r="AF268" i="3"/>
  <c r="AG189" i="3"/>
  <c r="AH188" i="3"/>
  <c r="AG147" i="3"/>
  <c r="AF149" i="3"/>
  <c r="AF150" i="3"/>
  <c r="AF148" i="3" s="1"/>
  <c r="AG198" i="3"/>
  <c r="AF201" i="3"/>
  <c r="AF199" i="3" s="1"/>
  <c r="AF200" i="3"/>
  <c r="AF184" i="3"/>
  <c r="AF182" i="3" s="1"/>
  <c r="AF183" i="3"/>
  <c r="AG181" i="3"/>
  <c r="AH171" i="3"/>
  <c r="AG172" i="3"/>
  <c r="AE175" i="3"/>
  <c r="AF190" i="3"/>
  <c r="AF194" i="3" s="1"/>
  <c r="AI164" i="3"/>
  <c r="AH166" i="3"/>
  <c r="AF173" i="3"/>
  <c r="AF177" i="3" s="1"/>
  <c r="AD144" i="3"/>
  <c r="AD141" i="3"/>
  <c r="AG120" i="3"/>
  <c r="AF121" i="3"/>
  <c r="AF105" i="3"/>
  <c r="AF109" i="3" s="1"/>
  <c r="AF110" i="3" s="1"/>
  <c r="AG96" i="3"/>
  <c r="AF99" i="3"/>
  <c r="AF97" i="3" s="1"/>
  <c r="AF98" i="3"/>
  <c r="AE107" i="3"/>
  <c r="AF79" i="3"/>
  <c r="AE82" i="3"/>
  <c r="AE80" i="3" s="1"/>
  <c r="AE81" i="3"/>
  <c r="AE122" i="3"/>
  <c r="AE126" i="3" s="1"/>
  <c r="AF130" i="3"/>
  <c r="AE133" i="3"/>
  <c r="AE131" i="3" s="1"/>
  <c r="AE132" i="3"/>
  <c r="AE139" i="3"/>
  <c r="AE143" i="3" s="1"/>
  <c r="AG104" i="3"/>
  <c r="AH103" i="3"/>
  <c r="AF138" i="3"/>
  <c r="AG137" i="3"/>
  <c r="AD124" i="3"/>
  <c r="AC76" i="3"/>
  <c r="AC73" i="3"/>
  <c r="AE70" i="3"/>
  <c r="AF69" i="3"/>
  <c r="AD71" i="3"/>
  <c r="AD75" i="3" s="1"/>
  <c r="AG62" i="3"/>
  <c r="AF65" i="3"/>
  <c r="AF63" i="3" s="1"/>
  <c r="AF64" i="3"/>
  <c r="AD59" i="3"/>
  <c r="AD56" i="3"/>
  <c r="AF53" i="3"/>
  <c r="AG52" i="3"/>
  <c r="AG48" i="3"/>
  <c r="AG46" i="3" s="1"/>
  <c r="AH45" i="3"/>
  <c r="AG47" i="3"/>
  <c r="AE54" i="3"/>
  <c r="AE58" i="3" s="1"/>
  <c r="AG35" i="3"/>
  <c r="AF36" i="3"/>
  <c r="AE31" i="3"/>
  <c r="AE29" i="3" s="1"/>
  <c r="AE30" i="3"/>
  <c r="AF28" i="3"/>
  <c r="S21" i="15"/>
  <c r="T21" i="15" s="1"/>
  <c r="AD481" i="3" l="1"/>
  <c r="AH921" i="3"/>
  <c r="AH925" i="3" s="1"/>
  <c r="AH926" i="3" s="1"/>
  <c r="AI920" i="3"/>
  <c r="AJ919" i="3"/>
  <c r="AH902" i="3"/>
  <c r="AG903" i="3"/>
  <c r="AG887" i="3"/>
  <c r="AG891" i="3"/>
  <c r="AG892" i="3" s="1"/>
  <c r="AF1346" i="3"/>
  <c r="AF1350" i="3" s="1"/>
  <c r="AH1157" i="3"/>
  <c r="AG1158" i="3"/>
  <c r="AG1159" i="3" s="1"/>
  <c r="AG1163" i="3" s="1"/>
  <c r="AH938" i="3"/>
  <c r="AH942" i="3" s="1"/>
  <c r="AH943" i="3" s="1"/>
  <c r="AH940" i="3"/>
  <c r="AI970" i="3"/>
  <c r="AH971" i="3"/>
  <c r="AF904" i="3"/>
  <c r="AF908" i="3" s="1"/>
  <c r="AF909" i="3" s="1"/>
  <c r="AH886" i="3"/>
  <c r="AI885" i="3"/>
  <c r="AG1345" i="3"/>
  <c r="AH1344" i="3"/>
  <c r="AF1027" i="3"/>
  <c r="AF1023" i="3"/>
  <c r="AG1362" i="3"/>
  <c r="AH1361" i="3"/>
  <c r="AF1312" i="3"/>
  <c r="AF1316" i="3" s="1"/>
  <c r="AF1317" i="3" s="1"/>
  <c r="AF1314" i="3"/>
  <c r="AH1310" i="3"/>
  <c r="AG1311" i="3"/>
  <c r="AG972" i="3"/>
  <c r="AG976" i="3" s="1"/>
  <c r="AG977" i="3" s="1"/>
  <c r="AI937" i="3"/>
  <c r="AJ936" i="3"/>
  <c r="AF158" i="3"/>
  <c r="AF1363" i="3"/>
  <c r="AF1367" i="3" s="1"/>
  <c r="AF1368" i="3" s="1"/>
  <c r="AF1365" i="3"/>
  <c r="AF974" i="3"/>
  <c r="AE906" i="3"/>
  <c r="AF906" i="3" s="1"/>
  <c r="AG1022" i="3"/>
  <c r="AG1023" i="3" s="1"/>
  <c r="AG1027" i="3" s="1"/>
  <c r="AH1021" i="3"/>
  <c r="AC518" i="3"/>
  <c r="AC515" i="3"/>
  <c r="AF1066" i="3"/>
  <c r="AG1068" i="3"/>
  <c r="AG998" i="3"/>
  <c r="AH1000" i="3"/>
  <c r="AG692" i="3"/>
  <c r="AH694" i="3"/>
  <c r="AH1083" i="3"/>
  <c r="AI1085" i="3"/>
  <c r="AC389" i="15"/>
  <c r="AD391" i="15"/>
  <c r="AG965" i="3"/>
  <c r="AH963" i="3"/>
  <c r="AG966" i="3"/>
  <c r="AG964" i="3" s="1"/>
  <c r="AF1049" i="3"/>
  <c r="AG1051" i="3"/>
  <c r="AG1187" i="3"/>
  <c r="AG1185" i="3" s="1"/>
  <c r="AH1184" i="3"/>
  <c r="AG1186" i="3"/>
  <c r="AH1167" i="3"/>
  <c r="AG1169" i="3"/>
  <c r="AG1170" i="3"/>
  <c r="AG1168" i="3" s="1"/>
  <c r="AF603" i="3"/>
  <c r="AF600" i="3"/>
  <c r="AF1198" i="3"/>
  <c r="AF1195" i="3"/>
  <c r="AF787" i="3"/>
  <c r="AE634" i="3"/>
  <c r="AF165" i="3"/>
  <c r="AG167" i="3"/>
  <c r="AG1356" i="3"/>
  <c r="AH1354" i="3"/>
  <c r="AG1357" i="3"/>
  <c r="AG1355" i="3" s="1"/>
  <c r="AG915" i="3"/>
  <c r="AG913" i="3" s="1"/>
  <c r="AG914" i="3"/>
  <c r="AH912" i="3"/>
  <c r="AH1337" i="3"/>
  <c r="AG1340" i="3"/>
  <c r="AG1338" i="3" s="1"/>
  <c r="AG1339" i="3"/>
  <c r="AE1028" i="15"/>
  <c r="AE1026" i="15" s="1"/>
  <c r="AE1027" i="15"/>
  <c r="AF1025" i="15"/>
  <c r="AE843" i="15"/>
  <c r="AD846" i="15"/>
  <c r="AD844" i="15" s="1"/>
  <c r="AD845" i="15"/>
  <c r="AD859" i="15"/>
  <c r="AD857" i="15" s="1"/>
  <c r="AD858" i="15"/>
  <c r="AE856" i="15"/>
  <c r="AE999" i="15"/>
  <c r="AD1001" i="15"/>
  <c r="AD1002" i="15"/>
  <c r="AD1000" i="15" s="1"/>
  <c r="AF986" i="15"/>
  <c r="AE989" i="15"/>
  <c r="AE987" i="15" s="1"/>
  <c r="AE988" i="15"/>
  <c r="AE973" i="15"/>
  <c r="AD975" i="15"/>
  <c r="AD976" i="15"/>
  <c r="AD974" i="15" s="1"/>
  <c r="AE869" i="15"/>
  <c r="AD872" i="15"/>
  <c r="AD870" i="15" s="1"/>
  <c r="AD871" i="15"/>
  <c r="AE830" i="15"/>
  <c r="AD833" i="15"/>
  <c r="AD831" i="15" s="1"/>
  <c r="AD832" i="15"/>
  <c r="AD950" i="15"/>
  <c r="AD948" i="15" s="1"/>
  <c r="AD949" i="15"/>
  <c r="AE947" i="15"/>
  <c r="AE1038" i="15"/>
  <c r="AD1041" i="15"/>
  <c r="AD1039" i="15" s="1"/>
  <c r="AD1040" i="15"/>
  <c r="AG791" i="15"/>
  <c r="AF793" i="15"/>
  <c r="AD1015" i="15"/>
  <c r="AD1013" i="15" s="1"/>
  <c r="AD1014" i="15"/>
  <c r="AE1012" i="15"/>
  <c r="AC792" i="15"/>
  <c r="AD794" i="15"/>
  <c r="AE817" i="15"/>
  <c r="AD820" i="15"/>
  <c r="AD818" i="15" s="1"/>
  <c r="AD819" i="15"/>
  <c r="AE804" i="15"/>
  <c r="AD807" i="15"/>
  <c r="AD805" i="15" s="1"/>
  <c r="AD806" i="15"/>
  <c r="AC884" i="15"/>
  <c r="AD882" i="15"/>
  <c r="AC885" i="15"/>
  <c r="AC883" i="15" s="1"/>
  <c r="AD898" i="15"/>
  <c r="AD896" i="15" s="1"/>
  <c r="AD897" i="15"/>
  <c r="AE895" i="15"/>
  <c r="AD963" i="15"/>
  <c r="AD961" i="15" s="1"/>
  <c r="AD962" i="15"/>
  <c r="AE960" i="15"/>
  <c r="AD911" i="15"/>
  <c r="AD909" i="15" s="1"/>
  <c r="AD910" i="15"/>
  <c r="AE908" i="15"/>
  <c r="AD937" i="15"/>
  <c r="AD935" i="15" s="1"/>
  <c r="AD936" i="15"/>
  <c r="AE934" i="15"/>
  <c r="AD924" i="15"/>
  <c r="AD922" i="15" s="1"/>
  <c r="AD923" i="15"/>
  <c r="AE921" i="15"/>
  <c r="AC728" i="15"/>
  <c r="AC729" i="15"/>
  <c r="AC727" i="15" s="1"/>
  <c r="AD726" i="15"/>
  <c r="AC520" i="15"/>
  <c r="AD518" i="15"/>
  <c r="AC521" i="15"/>
  <c r="AC519" i="15" s="1"/>
  <c r="AE443" i="15"/>
  <c r="AE441" i="15" s="1"/>
  <c r="AE442" i="15"/>
  <c r="AF440" i="15"/>
  <c r="AE557" i="15"/>
  <c r="AD560" i="15"/>
  <c r="AD558" i="15" s="1"/>
  <c r="AD559" i="15"/>
  <c r="AC508" i="15"/>
  <c r="AC506" i="15" s="1"/>
  <c r="AC507" i="15"/>
  <c r="AD505" i="15"/>
  <c r="AE453" i="15"/>
  <c r="AD456" i="15"/>
  <c r="AD454" i="15" s="1"/>
  <c r="AD455" i="15"/>
  <c r="AE713" i="15"/>
  <c r="AD716" i="15"/>
  <c r="AD714" i="15" s="1"/>
  <c r="AD715" i="15"/>
  <c r="AE648" i="15"/>
  <c r="AD651" i="15"/>
  <c r="AD649" i="15" s="1"/>
  <c r="AD650" i="15"/>
  <c r="AE414" i="15"/>
  <c r="AD417" i="15"/>
  <c r="AD415" i="15" s="1"/>
  <c r="AD416" i="15"/>
  <c r="AD469" i="15"/>
  <c r="AD467" i="15" s="1"/>
  <c r="AD468" i="15"/>
  <c r="AE466" i="15"/>
  <c r="AE778" i="15"/>
  <c r="AD781" i="15"/>
  <c r="AD779" i="15" s="1"/>
  <c r="AD780" i="15"/>
  <c r="AF765" i="15"/>
  <c r="AE768" i="15"/>
  <c r="AE766" i="15" s="1"/>
  <c r="AE767" i="15"/>
  <c r="AF752" i="15"/>
  <c r="AE754" i="15"/>
  <c r="AE755" i="15"/>
  <c r="AE753" i="15" s="1"/>
  <c r="AE674" i="15"/>
  <c r="AD677" i="15"/>
  <c r="AD675" i="15" s="1"/>
  <c r="AD676" i="15"/>
  <c r="AG635" i="15"/>
  <c r="AF638" i="15"/>
  <c r="AF636" i="15" s="1"/>
  <c r="AF637" i="15"/>
  <c r="AG570" i="15"/>
  <c r="AF572" i="15"/>
  <c r="AF573" i="15"/>
  <c r="AF571" i="15" s="1"/>
  <c r="AE661" i="15"/>
  <c r="AD664" i="15"/>
  <c r="AD662" i="15" s="1"/>
  <c r="AD663" i="15"/>
  <c r="AE479" i="15"/>
  <c r="AD482" i="15"/>
  <c r="AD480" i="15" s="1"/>
  <c r="AD481" i="15"/>
  <c r="AE492" i="15"/>
  <c r="AD494" i="15"/>
  <c r="AD495" i="15"/>
  <c r="AD493" i="15" s="1"/>
  <c r="AC610" i="15"/>
  <c r="AD612" i="15"/>
  <c r="AH609" i="15"/>
  <c r="AG611" i="15"/>
  <c r="AE700" i="15"/>
  <c r="AD703" i="15"/>
  <c r="AD701" i="15" s="1"/>
  <c r="AD702" i="15"/>
  <c r="AE687" i="15"/>
  <c r="AD690" i="15"/>
  <c r="AD688" i="15" s="1"/>
  <c r="AD689" i="15"/>
  <c r="AE586" i="15"/>
  <c r="AE584" i="15" s="1"/>
  <c r="AE585" i="15"/>
  <c r="AF583" i="15"/>
  <c r="AE739" i="15"/>
  <c r="AD742" i="15"/>
  <c r="AD740" i="15" s="1"/>
  <c r="AD741" i="15"/>
  <c r="AE404" i="15"/>
  <c r="AE402" i="15" s="1"/>
  <c r="AE403" i="15"/>
  <c r="AF401" i="15"/>
  <c r="AE427" i="15"/>
  <c r="AD430" i="15"/>
  <c r="AD428" i="15" s="1"/>
  <c r="AD429" i="15"/>
  <c r="AE596" i="15"/>
  <c r="AD599" i="15"/>
  <c r="AD597" i="15" s="1"/>
  <c r="AD598" i="15"/>
  <c r="AD547" i="15"/>
  <c r="AD545" i="15" s="1"/>
  <c r="AD546" i="15"/>
  <c r="AE544" i="15"/>
  <c r="AE625" i="15"/>
  <c r="AE623" i="15" s="1"/>
  <c r="AE624" i="15"/>
  <c r="AF622" i="15"/>
  <c r="AD534" i="15"/>
  <c r="AD532" i="15" s="1"/>
  <c r="AD533" i="15"/>
  <c r="AE531" i="15"/>
  <c r="AH1334" i="3"/>
  <c r="AH1331" i="3"/>
  <c r="AG1164" i="3"/>
  <c r="AG1161" i="3"/>
  <c r="AF1181" i="3"/>
  <c r="AF1178" i="3"/>
  <c r="AG1215" i="3"/>
  <c r="AG1212" i="3"/>
  <c r="AH1079" i="3"/>
  <c r="AH1076" i="3"/>
  <c r="AF1147" i="3"/>
  <c r="AF1144" i="3"/>
  <c r="AF1266" i="3"/>
  <c r="AF1263" i="3"/>
  <c r="AH1096" i="3"/>
  <c r="AH1093" i="3"/>
  <c r="AF1232" i="3"/>
  <c r="AF1229" i="3"/>
  <c r="AE1130" i="3"/>
  <c r="AE1127" i="3"/>
  <c r="AF1045" i="3"/>
  <c r="AF1042" i="3"/>
  <c r="AG1255" i="3"/>
  <c r="AG1253" i="3" s="1"/>
  <c r="AG1254" i="3"/>
  <c r="AH1252" i="3"/>
  <c r="AL1065" i="3"/>
  <c r="AK1067" i="3"/>
  <c r="AH1289" i="3"/>
  <c r="AH1287" i="3" s="1"/>
  <c r="AH1288" i="3"/>
  <c r="AI1286" i="3"/>
  <c r="AL1082" i="3"/>
  <c r="AK1084" i="3"/>
  <c r="AH1210" i="3"/>
  <c r="AH1214" i="3" s="1"/>
  <c r="AG1176" i="3"/>
  <c r="AG1180" i="3" s="1"/>
  <c r="AG1040" i="3"/>
  <c r="AG1044" i="3" s="1"/>
  <c r="AH1204" i="3"/>
  <c r="AH1202" i="3" s="1"/>
  <c r="AH1203" i="3"/>
  <c r="AI1201" i="3"/>
  <c r="AF1280" i="3"/>
  <c r="AI1329" i="3"/>
  <c r="AI1333" i="3" s="1"/>
  <c r="AK1089" i="3"/>
  <c r="AJ1090" i="3"/>
  <c r="AI1320" i="3"/>
  <c r="AH1323" i="3"/>
  <c r="AH1321" i="3" s="1"/>
  <c r="AH1322" i="3"/>
  <c r="AJ1293" i="3"/>
  <c r="AI1294" i="3"/>
  <c r="AH1119" i="3"/>
  <c r="AH1117" i="3" s="1"/>
  <c r="AH1118" i="3"/>
  <c r="AI1116" i="3"/>
  <c r="AI1303" i="3"/>
  <c r="AH1306" i="3"/>
  <c r="AH1304" i="3" s="1"/>
  <c r="AH1305" i="3"/>
  <c r="AI1259" i="3"/>
  <c r="AH1260" i="3"/>
  <c r="AH1242" i="3"/>
  <c r="AG1243" i="3"/>
  <c r="AH1141" i="3"/>
  <c r="AI1140" i="3"/>
  <c r="AI1106" i="3"/>
  <c r="AH1107" i="3"/>
  <c r="AJ1050" i="3"/>
  <c r="AK1048" i="3"/>
  <c r="AI1276" i="3"/>
  <c r="AH1277" i="3"/>
  <c r="AI1091" i="3"/>
  <c r="AI1095" i="3"/>
  <c r="AI1096" i="3" s="1"/>
  <c r="AH1272" i="3"/>
  <c r="AH1270" i="3" s="1"/>
  <c r="AH1271" i="3"/>
  <c r="AI1269" i="3"/>
  <c r="AI1235" i="3"/>
  <c r="AH1238" i="3"/>
  <c r="AH1236" i="3" s="1"/>
  <c r="AH1237" i="3"/>
  <c r="AH1295" i="3"/>
  <c r="AH1299" i="3" s="1"/>
  <c r="AH1136" i="3"/>
  <c r="AH1134" i="3" s="1"/>
  <c r="AH1135" i="3"/>
  <c r="AI1133" i="3"/>
  <c r="AE1246" i="3"/>
  <c r="AG1227" i="3"/>
  <c r="AG1231" i="3" s="1"/>
  <c r="AG1261" i="3"/>
  <c r="AG1265" i="3" s="1"/>
  <c r="AK1072" i="3"/>
  <c r="AJ1073" i="3"/>
  <c r="AH1221" i="3"/>
  <c r="AH1219" i="3" s="1"/>
  <c r="AI1218" i="3"/>
  <c r="AH1220" i="3"/>
  <c r="AF1244" i="3"/>
  <c r="AF1248" i="3" s="1"/>
  <c r="AG1142" i="3"/>
  <c r="AG1146" i="3" s="1"/>
  <c r="AG1147" i="3" s="1"/>
  <c r="AG1108" i="3"/>
  <c r="AG1112" i="3" s="1"/>
  <c r="AG1113" i="3" s="1"/>
  <c r="AK1055" i="3"/>
  <c r="AJ1056" i="3"/>
  <c r="AJ1031" i="3"/>
  <c r="AI1034" i="3"/>
  <c r="AI1032" i="3" s="1"/>
  <c r="AI1033" i="3"/>
  <c r="AI1191" i="3"/>
  <c r="AH1192" i="3"/>
  <c r="AF1110" i="3"/>
  <c r="AG1278" i="3"/>
  <c r="AG1282" i="3" s="1"/>
  <c r="AG1297" i="3"/>
  <c r="AF1125" i="3"/>
  <c r="AF1129" i="3" s="1"/>
  <c r="AH1059" i="3"/>
  <c r="AH1102" i="3"/>
  <c r="AH1100" i="3" s="1"/>
  <c r="AH1101" i="3"/>
  <c r="AI1099" i="3"/>
  <c r="AH1226" i="3"/>
  <c r="AI1225" i="3"/>
  <c r="AJ1208" i="3"/>
  <c r="AI1209" i="3"/>
  <c r="AI1074" i="3"/>
  <c r="AI1078" i="3" s="1"/>
  <c r="AI1174" i="3"/>
  <c r="AH1175" i="3"/>
  <c r="AI1038" i="3"/>
  <c r="AH1039" i="3"/>
  <c r="AH1153" i="3"/>
  <c r="AH1151" i="3" s="1"/>
  <c r="AH1152" i="3"/>
  <c r="AI1150" i="3"/>
  <c r="AI1057" i="3"/>
  <c r="AI1061" i="3" s="1"/>
  <c r="AG1193" i="3"/>
  <c r="AG1197" i="3" s="1"/>
  <c r="AK1327" i="3"/>
  <c r="AJ1328" i="3"/>
  <c r="AG1124" i="3"/>
  <c r="AH1123" i="3"/>
  <c r="AE960" i="3"/>
  <c r="AE957" i="3"/>
  <c r="AF569" i="3"/>
  <c r="AF566" i="3"/>
  <c r="AF671" i="3"/>
  <c r="AF668" i="3"/>
  <c r="AF552" i="3"/>
  <c r="AF549" i="3"/>
  <c r="AF773" i="3"/>
  <c r="AF770" i="3"/>
  <c r="AH807" i="3"/>
  <c r="AH804" i="3"/>
  <c r="AG1028" i="3"/>
  <c r="AF620" i="3"/>
  <c r="AF617" i="3"/>
  <c r="AF841" i="3"/>
  <c r="AF838" i="3"/>
  <c r="AF535" i="3"/>
  <c r="AF532" i="3"/>
  <c r="AI1004" i="3"/>
  <c r="AH1005" i="3"/>
  <c r="AH728" i="3"/>
  <c r="AH726" i="3" s="1"/>
  <c r="AH727" i="3"/>
  <c r="AI725" i="3"/>
  <c r="AG864" i="3"/>
  <c r="AG862" i="3" s="1"/>
  <c r="AG863" i="3"/>
  <c r="AH861" i="3"/>
  <c r="AI878" i="3"/>
  <c r="AH881" i="3"/>
  <c r="AH879" i="3" s="1"/>
  <c r="AH880" i="3"/>
  <c r="AF872" i="3"/>
  <c r="AF583" i="3"/>
  <c r="AG734" i="3"/>
  <c r="AG738" i="3" s="1"/>
  <c r="AG716" i="3"/>
  <c r="AH715" i="3"/>
  <c r="AI528" i="3"/>
  <c r="AH529" i="3"/>
  <c r="AH869" i="3"/>
  <c r="AI868" i="3"/>
  <c r="AG702" i="3"/>
  <c r="AF736" i="3"/>
  <c r="AG836" i="3"/>
  <c r="AG840" i="3" s="1"/>
  <c r="AI793" i="3"/>
  <c r="AH796" i="3"/>
  <c r="AH794" i="3" s="1"/>
  <c r="AH795" i="3"/>
  <c r="AI844" i="3"/>
  <c r="AH847" i="3"/>
  <c r="AH845" i="3" s="1"/>
  <c r="AH846" i="3"/>
  <c r="AI766" i="3"/>
  <c r="AH767" i="3"/>
  <c r="AH700" i="3"/>
  <c r="AH704" i="3" s="1"/>
  <c r="AH705" i="3" s="1"/>
  <c r="AI895" i="3"/>
  <c r="AH898" i="3"/>
  <c r="AH896" i="3" s="1"/>
  <c r="AH897" i="3"/>
  <c r="AI802" i="3"/>
  <c r="AI806" i="3" s="1"/>
  <c r="AI613" i="3"/>
  <c r="AH614" i="3"/>
  <c r="AF955" i="3"/>
  <c r="AF959" i="3" s="1"/>
  <c r="AK997" i="3"/>
  <c r="AJ999" i="3"/>
  <c r="AE719" i="3"/>
  <c r="AG949" i="3"/>
  <c r="AG947" i="3" s="1"/>
  <c r="AG948" i="3"/>
  <c r="AH946" i="3"/>
  <c r="AI555" i="3"/>
  <c r="AH558" i="3"/>
  <c r="AH556" i="3" s="1"/>
  <c r="AH557" i="3"/>
  <c r="AI647" i="3"/>
  <c r="AH648" i="3"/>
  <c r="AI988" i="3"/>
  <c r="AJ987" i="3"/>
  <c r="AF685" i="3"/>
  <c r="AG581" i="3"/>
  <c r="AG585" i="3" s="1"/>
  <c r="AG586" i="3" s="1"/>
  <c r="AG592" i="3"/>
  <c r="AG590" i="3" s="1"/>
  <c r="AG591" i="3"/>
  <c r="AH589" i="3"/>
  <c r="AF651" i="3"/>
  <c r="AG853" i="3"/>
  <c r="AG857" i="3" s="1"/>
  <c r="AG858" i="3" s="1"/>
  <c r="AI834" i="3"/>
  <c r="AH835" i="3"/>
  <c r="AI776" i="3"/>
  <c r="AH779" i="3"/>
  <c r="AH777" i="3" s="1"/>
  <c r="AH778" i="3"/>
  <c r="AF821" i="3"/>
  <c r="AJ698" i="3"/>
  <c r="AI699" i="3"/>
  <c r="AF632" i="3"/>
  <c r="AF636" i="3" s="1"/>
  <c r="AI538" i="3"/>
  <c r="AH541" i="3"/>
  <c r="AH539" i="3" s="1"/>
  <c r="AH540" i="3"/>
  <c r="AH609" i="3"/>
  <c r="AH607" i="3" s="1"/>
  <c r="AH608" i="3"/>
  <c r="AI606" i="3"/>
  <c r="AG615" i="3"/>
  <c r="AG619" i="3" s="1"/>
  <c r="AG620" i="3" s="1"/>
  <c r="AI827" i="3"/>
  <c r="AH830" i="3"/>
  <c r="AH828" i="3" s="1"/>
  <c r="AH829" i="3"/>
  <c r="AJ674" i="3"/>
  <c r="AI677" i="3"/>
  <c r="AI675" i="3" s="1"/>
  <c r="AI676" i="3"/>
  <c r="AG932" i="3"/>
  <c r="AG930" i="3" s="1"/>
  <c r="AG931" i="3"/>
  <c r="AH929" i="3"/>
  <c r="AG687" i="3"/>
  <c r="AG688" i="3" s="1"/>
  <c r="AG683" i="3"/>
  <c r="AG785" i="3"/>
  <c r="AG789" i="3" s="1"/>
  <c r="AH643" i="3"/>
  <c r="AH641" i="3" s="1"/>
  <c r="AH642" i="3"/>
  <c r="AI640" i="3"/>
  <c r="AI579" i="3"/>
  <c r="AH580" i="3"/>
  <c r="AI851" i="3"/>
  <c r="AH852" i="3"/>
  <c r="AG598" i="3"/>
  <c r="AG602" i="3" s="1"/>
  <c r="AH626" i="3"/>
  <c r="AH624" i="3" s="1"/>
  <c r="AH625" i="3"/>
  <c r="AI623" i="3"/>
  <c r="AG666" i="3"/>
  <c r="AG670" i="3" s="1"/>
  <c r="AG631" i="3"/>
  <c r="AH630" i="3"/>
  <c r="AG751" i="3"/>
  <c r="AG755" i="3" s="1"/>
  <c r="AG756" i="3" s="1"/>
  <c r="AH711" i="3"/>
  <c r="AH709" i="3" s="1"/>
  <c r="AH710" i="3"/>
  <c r="AI708" i="3"/>
  <c r="AG564" i="3"/>
  <c r="AG568" i="3" s="1"/>
  <c r="AG547" i="3"/>
  <c r="AG551" i="3" s="1"/>
  <c r="AG1006" i="3"/>
  <c r="AG1010" i="3" s="1"/>
  <c r="AI572" i="3"/>
  <c r="AH575" i="3"/>
  <c r="AH573" i="3" s="1"/>
  <c r="AH574" i="3"/>
  <c r="AG653" i="3"/>
  <c r="AG654" i="3" s="1"/>
  <c r="AG649" i="3"/>
  <c r="AH989" i="3"/>
  <c r="AH993" i="3" s="1"/>
  <c r="AI759" i="3"/>
  <c r="AH762" i="3"/>
  <c r="AH760" i="3" s="1"/>
  <c r="AH761" i="3"/>
  <c r="AG819" i="3"/>
  <c r="AG823" i="3" s="1"/>
  <c r="AG824" i="3" s="1"/>
  <c r="AI681" i="3"/>
  <c r="AH682" i="3"/>
  <c r="AI783" i="3"/>
  <c r="AH784" i="3"/>
  <c r="AI1014" i="3"/>
  <c r="AH1017" i="3"/>
  <c r="AH1015" i="3" s="1"/>
  <c r="AH1016" i="3"/>
  <c r="AI732" i="3"/>
  <c r="AH733" i="3"/>
  <c r="AF855" i="3"/>
  <c r="AF717" i="3"/>
  <c r="AF721" i="3" s="1"/>
  <c r="AG530" i="3"/>
  <c r="AG534" i="3" s="1"/>
  <c r="AI810" i="3"/>
  <c r="AH813" i="3"/>
  <c r="AH811" i="3" s="1"/>
  <c r="AH812" i="3"/>
  <c r="AF1008" i="3"/>
  <c r="AI817" i="3"/>
  <c r="AH818" i="3"/>
  <c r="AG870" i="3"/>
  <c r="AG874" i="3" s="1"/>
  <c r="AI521" i="3"/>
  <c r="AH524" i="3"/>
  <c r="AH522" i="3" s="1"/>
  <c r="AH523" i="3"/>
  <c r="AH983" i="3"/>
  <c r="AH981" i="3" s="1"/>
  <c r="AH982" i="3"/>
  <c r="AI980" i="3"/>
  <c r="AI742" i="3"/>
  <c r="AH745" i="3"/>
  <c r="AH743" i="3" s="1"/>
  <c r="AH744" i="3"/>
  <c r="AI596" i="3"/>
  <c r="AH597" i="3"/>
  <c r="AF753" i="3"/>
  <c r="AG768" i="3"/>
  <c r="AG772" i="3" s="1"/>
  <c r="AI664" i="3"/>
  <c r="AH665" i="3"/>
  <c r="AJ693" i="3"/>
  <c r="AK691" i="3"/>
  <c r="AJ660" i="3"/>
  <c r="AJ658" i="3" s="1"/>
  <c r="AJ659" i="3"/>
  <c r="AK657" i="3"/>
  <c r="AJ801" i="3"/>
  <c r="AK800" i="3"/>
  <c r="AI749" i="3"/>
  <c r="AH750" i="3"/>
  <c r="AI562" i="3"/>
  <c r="AH563" i="3"/>
  <c r="AG954" i="3"/>
  <c r="AH953" i="3"/>
  <c r="AI545" i="3"/>
  <c r="AH546" i="3"/>
  <c r="AG991" i="3"/>
  <c r="AD379" i="3"/>
  <c r="F6" i="10"/>
  <c r="AD430" i="3"/>
  <c r="AD294" i="3"/>
  <c r="AF107" i="3"/>
  <c r="AF413" i="3"/>
  <c r="AF311" i="3"/>
  <c r="AD93" i="3"/>
  <c r="AD90" i="3"/>
  <c r="AE216" i="3"/>
  <c r="AF218" i="3"/>
  <c r="AG113" i="3"/>
  <c r="AF116" i="3"/>
  <c r="AF114" i="3" s="1"/>
  <c r="AF115" i="3"/>
  <c r="AE233" i="3"/>
  <c r="AF235" i="3"/>
  <c r="U19" i="15"/>
  <c r="Y395" i="15"/>
  <c r="Y397" i="15" s="1"/>
  <c r="BZ397" i="15" s="1"/>
  <c r="AB25" i="15"/>
  <c r="AC27" i="15"/>
  <c r="AC377" i="15"/>
  <c r="AC378" i="15"/>
  <c r="AC376" i="15" s="1"/>
  <c r="AD375" i="15"/>
  <c r="AC39" i="15"/>
  <c r="AC40" i="15"/>
  <c r="AC38" i="15" s="1"/>
  <c r="AD37" i="15"/>
  <c r="AC144" i="15"/>
  <c r="AC142" i="15" s="1"/>
  <c r="AC143" i="15"/>
  <c r="AD141" i="15"/>
  <c r="AD274" i="15"/>
  <c r="AD272" i="15" s="1"/>
  <c r="AE271" i="15"/>
  <c r="AD273" i="15"/>
  <c r="AD222" i="15"/>
  <c r="AD220" i="15" s="1"/>
  <c r="AE219" i="15"/>
  <c r="AD221" i="15"/>
  <c r="AE232" i="15"/>
  <c r="AD235" i="15"/>
  <c r="AD233" i="15" s="1"/>
  <c r="AD234" i="15"/>
  <c r="AF336" i="15"/>
  <c r="AE338" i="15"/>
  <c r="AE339" i="15"/>
  <c r="AE337" i="15" s="1"/>
  <c r="AF362" i="15"/>
  <c r="AE364" i="15"/>
  <c r="AE365" i="15"/>
  <c r="AE363" i="15" s="1"/>
  <c r="AE284" i="15"/>
  <c r="AD287" i="15"/>
  <c r="AD285" i="15" s="1"/>
  <c r="AD286" i="15"/>
  <c r="AG388" i="15"/>
  <c r="AF390" i="15"/>
  <c r="AC313" i="15"/>
  <c r="AC311" i="15" s="1"/>
  <c r="AD310" i="15"/>
  <c r="AC312" i="15"/>
  <c r="AD261" i="15"/>
  <c r="AD259" i="15" s="1"/>
  <c r="AD260" i="15"/>
  <c r="AE258" i="15"/>
  <c r="AF300" i="15"/>
  <c r="AF298" i="15" s="1"/>
  <c r="AF299" i="15"/>
  <c r="AG297" i="15"/>
  <c r="AD352" i="15"/>
  <c r="AD350" i="15" s="1"/>
  <c r="AD351" i="15"/>
  <c r="AE349" i="15"/>
  <c r="AD326" i="15"/>
  <c r="AD324" i="15" s="1"/>
  <c r="AD325" i="15"/>
  <c r="AE323" i="15"/>
  <c r="AE248" i="15"/>
  <c r="AE246" i="15" s="1"/>
  <c r="AE247" i="15"/>
  <c r="AF245" i="15"/>
  <c r="AD196" i="15"/>
  <c r="AD194" i="15" s="1"/>
  <c r="AE193" i="15"/>
  <c r="AD195" i="15"/>
  <c r="AC209" i="15"/>
  <c r="AC207" i="15" s="1"/>
  <c r="AC208" i="15"/>
  <c r="AD206" i="15"/>
  <c r="AD118" i="15"/>
  <c r="AD116" i="15" s="1"/>
  <c r="AD117" i="15"/>
  <c r="AE115" i="15"/>
  <c r="AC131" i="15"/>
  <c r="AC129" i="15" s="1"/>
  <c r="AC130" i="15"/>
  <c r="AD128" i="15"/>
  <c r="AE167" i="15"/>
  <c r="AD170" i="15"/>
  <c r="AD168" i="15" s="1"/>
  <c r="AD169" i="15"/>
  <c r="AE154" i="15"/>
  <c r="AD157" i="15"/>
  <c r="AD155" i="15" s="1"/>
  <c r="AD156" i="15"/>
  <c r="AE180" i="15"/>
  <c r="AD183" i="15"/>
  <c r="AD181" i="15" s="1"/>
  <c r="AD182" i="15"/>
  <c r="AF89" i="15"/>
  <c r="AE91" i="15"/>
  <c r="AE92" i="15"/>
  <c r="AE90" i="15" s="1"/>
  <c r="AC105" i="15"/>
  <c r="AC103" i="15" s="1"/>
  <c r="AC104" i="15"/>
  <c r="AD102" i="15"/>
  <c r="AE79" i="15"/>
  <c r="AE77" i="15" s="1"/>
  <c r="AE78" i="15"/>
  <c r="AF76" i="15"/>
  <c r="AE63" i="15"/>
  <c r="AD66" i="15"/>
  <c r="AD64" i="15" s="1"/>
  <c r="AD65" i="15"/>
  <c r="AC52" i="15"/>
  <c r="AC53" i="15"/>
  <c r="AC51" i="15" s="1"/>
  <c r="AD50" i="15"/>
  <c r="AF26" i="15"/>
  <c r="AG24" i="15"/>
  <c r="U21" i="15"/>
  <c r="AC42" i="3"/>
  <c r="AC39" i="3"/>
  <c r="AE479" i="3"/>
  <c r="AE483" i="3" s="1"/>
  <c r="AE484" i="3" s="1"/>
  <c r="AF207" i="3"/>
  <c r="AF211" i="3" s="1"/>
  <c r="AF212" i="3" s="1"/>
  <c r="AE88" i="3"/>
  <c r="AE92" i="3" s="1"/>
  <c r="AF478" i="3"/>
  <c r="AG477" i="3"/>
  <c r="AH307" i="3"/>
  <c r="AG308" i="3"/>
  <c r="AG375" i="3"/>
  <c r="AF376" i="3"/>
  <c r="AH154" i="3"/>
  <c r="AG155" i="3"/>
  <c r="AG156" i="3" s="1"/>
  <c r="AG160" i="3" s="1"/>
  <c r="AG161" i="3" s="1"/>
  <c r="AE292" i="3"/>
  <c r="AE296" i="3" s="1"/>
  <c r="AG290" i="3"/>
  <c r="AF291" i="3"/>
  <c r="AG249" i="3"/>
  <c r="AF252" i="3"/>
  <c r="AF250" i="3" s="1"/>
  <c r="AF251" i="3"/>
  <c r="AG206" i="3"/>
  <c r="AG207" i="3" s="1"/>
  <c r="AG211" i="3" s="1"/>
  <c r="AG212" i="3" s="1"/>
  <c r="AH205" i="3"/>
  <c r="AG86" i="3"/>
  <c r="AF87" i="3"/>
  <c r="AE377" i="3"/>
  <c r="AE381" i="3" s="1"/>
  <c r="AE382" i="3" s="1"/>
  <c r="AE379" i="3"/>
  <c r="AD501" i="3"/>
  <c r="AD498" i="3"/>
  <c r="AE467" i="3"/>
  <c r="AE464" i="3"/>
  <c r="AE450" i="3"/>
  <c r="AE447" i="3"/>
  <c r="AF490" i="3"/>
  <c r="AF488" i="3" s="1"/>
  <c r="AF489" i="3"/>
  <c r="AG487" i="3"/>
  <c r="AF445" i="3"/>
  <c r="AF449" i="3" s="1"/>
  <c r="AH511" i="3"/>
  <c r="AG512" i="3"/>
  <c r="AG426" i="3"/>
  <c r="AF427" i="3"/>
  <c r="AG439" i="3"/>
  <c r="AG437" i="3" s="1"/>
  <c r="AG438" i="3"/>
  <c r="AH436" i="3"/>
  <c r="AG456" i="3"/>
  <c r="AG454" i="3" s="1"/>
  <c r="AG455" i="3"/>
  <c r="AH453" i="3"/>
  <c r="AH419" i="3"/>
  <c r="AG422" i="3"/>
  <c r="AG420" i="3" s="1"/>
  <c r="AG421" i="3"/>
  <c r="AH460" i="3"/>
  <c r="AG461" i="3"/>
  <c r="AE500" i="3"/>
  <c r="AE501" i="3" s="1"/>
  <c r="AE496" i="3"/>
  <c r="AG494" i="3"/>
  <c r="AF495" i="3"/>
  <c r="AE428" i="3"/>
  <c r="AE432" i="3" s="1"/>
  <c r="AH443" i="3"/>
  <c r="AG444" i="3"/>
  <c r="AG473" i="3"/>
  <c r="AG471" i="3" s="1"/>
  <c r="AG472" i="3"/>
  <c r="AH470" i="3"/>
  <c r="AH504" i="3"/>
  <c r="AG507" i="3"/>
  <c r="AG505" i="3" s="1"/>
  <c r="AG506" i="3"/>
  <c r="AF462" i="3"/>
  <c r="AF466" i="3" s="1"/>
  <c r="AF467" i="3" s="1"/>
  <c r="AD331" i="3"/>
  <c r="AD328" i="3"/>
  <c r="AE263" i="3"/>
  <c r="AE260" i="3"/>
  <c r="AE348" i="3"/>
  <c r="AE345" i="3"/>
  <c r="AE365" i="3"/>
  <c r="AE362" i="3"/>
  <c r="AE399" i="3"/>
  <c r="AE396" i="3"/>
  <c r="AF280" i="3"/>
  <c r="AF277" i="3"/>
  <c r="AE246" i="3"/>
  <c r="AE243" i="3"/>
  <c r="AE326" i="3"/>
  <c r="AE330" i="3" s="1"/>
  <c r="AE331" i="3" s="1"/>
  <c r="AG354" i="3"/>
  <c r="AG352" i="3" s="1"/>
  <c r="AH351" i="3"/>
  <c r="AG353" i="3"/>
  <c r="AF224" i="3"/>
  <c r="AF228" i="3" s="1"/>
  <c r="AF258" i="3"/>
  <c r="AF262" i="3" s="1"/>
  <c r="AF263" i="3" s="1"/>
  <c r="AG324" i="3"/>
  <c r="AF325" i="3"/>
  <c r="AH234" i="3"/>
  <c r="AI232" i="3"/>
  <c r="AF360" i="3"/>
  <c r="AF364" i="3" s="1"/>
  <c r="AF320" i="3"/>
  <c r="AF318" i="3" s="1"/>
  <c r="AF319" i="3"/>
  <c r="AG317" i="3"/>
  <c r="AG405" i="3"/>
  <c r="AG403" i="3" s="1"/>
  <c r="AG404" i="3"/>
  <c r="AH402" i="3"/>
  <c r="AG286" i="3"/>
  <c r="AG284" i="3" s="1"/>
  <c r="AG285" i="3"/>
  <c r="AH283" i="3"/>
  <c r="AG269" i="3"/>
  <c r="AG267" i="3" s="1"/>
  <c r="AG268" i="3"/>
  <c r="AH266" i="3"/>
  <c r="AF394" i="3"/>
  <c r="AF398" i="3" s="1"/>
  <c r="AF399" i="3" s="1"/>
  <c r="AF388" i="3"/>
  <c r="AF386" i="3" s="1"/>
  <c r="AF387" i="3"/>
  <c r="AG385" i="3"/>
  <c r="AG223" i="3"/>
  <c r="AH222" i="3"/>
  <c r="AG257" i="3"/>
  <c r="AH256" i="3"/>
  <c r="AF343" i="3"/>
  <c r="AF347" i="3" s="1"/>
  <c r="AG275" i="3"/>
  <c r="AG279" i="3" s="1"/>
  <c r="AE226" i="3"/>
  <c r="AG411" i="3"/>
  <c r="AG415" i="3" s="1"/>
  <c r="AG393" i="3"/>
  <c r="AH392" i="3"/>
  <c r="AG342" i="3"/>
  <c r="AH341" i="3"/>
  <c r="AI273" i="3"/>
  <c r="AH274" i="3"/>
  <c r="AH217" i="3"/>
  <c r="AI215" i="3"/>
  <c r="AG368" i="3"/>
  <c r="AF371" i="3"/>
  <c r="AF369" i="3" s="1"/>
  <c r="AF370" i="3"/>
  <c r="AG303" i="3"/>
  <c r="AG301" i="3" s="1"/>
  <c r="AG302" i="3"/>
  <c r="AH300" i="3"/>
  <c r="AF241" i="3"/>
  <c r="AF245" i="3" s="1"/>
  <c r="AI409" i="3"/>
  <c r="AH410" i="3"/>
  <c r="AH358" i="3"/>
  <c r="AG359" i="3"/>
  <c r="AF337" i="3"/>
  <c r="AF335" i="3" s="1"/>
  <c r="AF336" i="3"/>
  <c r="AG334" i="3"/>
  <c r="AG240" i="3"/>
  <c r="AH239" i="3"/>
  <c r="AF195" i="3"/>
  <c r="AF192" i="3"/>
  <c r="AF178" i="3"/>
  <c r="AF175" i="3"/>
  <c r="AH181" i="3"/>
  <c r="AG184" i="3"/>
  <c r="AG182" i="3" s="1"/>
  <c r="AG183" i="3"/>
  <c r="AG190" i="3"/>
  <c r="AG194" i="3" s="1"/>
  <c r="AI188" i="3"/>
  <c r="AH189" i="3"/>
  <c r="AG173" i="3"/>
  <c r="AG177" i="3" s="1"/>
  <c r="AG201" i="3"/>
  <c r="AG199" i="3" s="1"/>
  <c r="AG200" i="3"/>
  <c r="AH198" i="3"/>
  <c r="AG150" i="3"/>
  <c r="AG148" i="3" s="1"/>
  <c r="AG149" i="3"/>
  <c r="AH147" i="3"/>
  <c r="AI166" i="3"/>
  <c r="AJ164" i="3"/>
  <c r="AH172" i="3"/>
  <c r="AI171" i="3"/>
  <c r="AE144" i="3"/>
  <c r="AE141" i="3"/>
  <c r="AE127" i="3"/>
  <c r="AE124" i="3"/>
  <c r="AG105" i="3"/>
  <c r="AG109" i="3" s="1"/>
  <c r="AH137" i="3"/>
  <c r="AG138" i="3"/>
  <c r="AF82" i="3"/>
  <c r="AF80" i="3" s="1"/>
  <c r="AF81" i="3"/>
  <c r="AG79" i="3"/>
  <c r="AF139" i="3"/>
  <c r="AF143" i="3" s="1"/>
  <c r="AF144" i="3" s="1"/>
  <c r="AG130" i="3"/>
  <c r="AF133" i="3"/>
  <c r="AF131" i="3" s="1"/>
  <c r="AF132" i="3"/>
  <c r="AH96" i="3"/>
  <c r="AG99" i="3"/>
  <c r="AG97" i="3" s="1"/>
  <c r="AG98" i="3"/>
  <c r="AF122" i="3"/>
  <c r="AF126" i="3" s="1"/>
  <c r="AF127" i="3" s="1"/>
  <c r="AI103" i="3"/>
  <c r="AH104" i="3"/>
  <c r="AG121" i="3"/>
  <c r="AH120" i="3"/>
  <c r="AD76" i="3"/>
  <c r="AD73" i="3"/>
  <c r="AE71" i="3"/>
  <c r="AE75" i="3" s="1"/>
  <c r="AH62" i="3"/>
  <c r="AG65" i="3"/>
  <c r="AG63" i="3" s="1"/>
  <c r="AG64" i="3"/>
  <c r="AG69" i="3"/>
  <c r="AF70" i="3"/>
  <c r="AE59" i="3"/>
  <c r="AE56" i="3"/>
  <c r="AG53" i="3"/>
  <c r="AH52" i="3"/>
  <c r="AF54" i="3"/>
  <c r="AH48" i="3"/>
  <c r="AH46" i="3" s="1"/>
  <c r="AH47" i="3"/>
  <c r="AI45" i="3"/>
  <c r="AF31" i="3"/>
  <c r="AF29" i="3" s="1"/>
  <c r="AF30" i="3"/>
  <c r="AG28" i="3"/>
  <c r="AG36" i="3"/>
  <c r="AH35" i="3"/>
  <c r="V18" i="15"/>
  <c r="V20" i="15" s="1"/>
  <c r="AH923" i="3" l="1"/>
  <c r="AG671" i="3"/>
  <c r="AG668" i="3"/>
  <c r="AF1028" i="3"/>
  <c r="AF1025" i="3"/>
  <c r="AG1025" i="3" s="1"/>
  <c r="AH1345" i="3"/>
  <c r="AH1346" i="3" s="1"/>
  <c r="AH1350" i="3" s="1"/>
  <c r="AH1351" i="3" s="1"/>
  <c r="AI1344" i="3"/>
  <c r="AG1346" i="3"/>
  <c r="AG1350" i="3" s="1"/>
  <c r="AG1351" i="3" s="1"/>
  <c r="AI886" i="3"/>
  <c r="AJ885" i="3"/>
  <c r="AH887" i="3"/>
  <c r="AH891" i="3" s="1"/>
  <c r="AH892" i="3" s="1"/>
  <c r="AJ937" i="3"/>
  <c r="AK936" i="3"/>
  <c r="AH1362" i="3"/>
  <c r="AI1361" i="3"/>
  <c r="AF1351" i="3"/>
  <c r="AF1348" i="3"/>
  <c r="AI921" i="3"/>
  <c r="AI925" i="3"/>
  <c r="AI926" i="3" s="1"/>
  <c r="AI923" i="3"/>
  <c r="AI971" i="3"/>
  <c r="AJ970" i="3"/>
  <c r="AG1312" i="3"/>
  <c r="AG1316" i="3" s="1"/>
  <c r="AG1317" i="3" s="1"/>
  <c r="AG1314" i="3"/>
  <c r="AI902" i="3"/>
  <c r="AH903" i="3"/>
  <c r="AH1158" i="3"/>
  <c r="AI1157" i="3"/>
  <c r="AH1022" i="3"/>
  <c r="AI1021" i="3"/>
  <c r="AI938" i="3"/>
  <c r="AI942" i="3" s="1"/>
  <c r="AG1363" i="3"/>
  <c r="AG1367" i="3" s="1"/>
  <c r="AG1368" i="3" s="1"/>
  <c r="AG1365" i="3"/>
  <c r="AH1311" i="3"/>
  <c r="AI1310" i="3"/>
  <c r="AG904" i="3"/>
  <c r="AG908" i="3" s="1"/>
  <c r="AG909" i="3" s="1"/>
  <c r="AJ920" i="3"/>
  <c r="AK919" i="3"/>
  <c r="AG974" i="3"/>
  <c r="AH972" i="3"/>
  <c r="AH976" i="3" s="1"/>
  <c r="AG889" i="3"/>
  <c r="AH889" i="3" s="1"/>
  <c r="AD513" i="3"/>
  <c r="AD517" i="3" s="1"/>
  <c r="AG1066" i="3"/>
  <c r="AH1068" i="3"/>
  <c r="AH998" i="3"/>
  <c r="AI1000" i="3"/>
  <c r="AH966" i="3"/>
  <c r="AH964" i="3" s="1"/>
  <c r="AH965" i="3"/>
  <c r="AI963" i="3"/>
  <c r="AI1083" i="3"/>
  <c r="AJ1085" i="3"/>
  <c r="AG1049" i="3"/>
  <c r="AH1051" i="3"/>
  <c r="AH692" i="3"/>
  <c r="AI694" i="3"/>
  <c r="AD389" i="15"/>
  <c r="AE391" i="15"/>
  <c r="AF58" i="3"/>
  <c r="AF59" i="3" s="1"/>
  <c r="AH1170" i="3"/>
  <c r="AH1168" i="3" s="1"/>
  <c r="AH1169" i="3"/>
  <c r="AI1167" i="3"/>
  <c r="AI1184" i="3"/>
  <c r="AH1187" i="3"/>
  <c r="AH1185" i="3" s="1"/>
  <c r="AH1186" i="3"/>
  <c r="AG790" i="3"/>
  <c r="AG787" i="3"/>
  <c r="AG875" i="3"/>
  <c r="AG872" i="3"/>
  <c r="AG1232" i="3"/>
  <c r="AG1229" i="3"/>
  <c r="AG569" i="3"/>
  <c r="AG566" i="3"/>
  <c r="AE498" i="3"/>
  <c r="AG1110" i="3"/>
  <c r="AG651" i="3"/>
  <c r="AH915" i="3"/>
  <c r="AH913" i="3" s="1"/>
  <c r="AH914" i="3"/>
  <c r="AI912" i="3"/>
  <c r="AI1354" i="3"/>
  <c r="AH1357" i="3"/>
  <c r="AH1355" i="3" s="1"/>
  <c r="AH1356" i="3"/>
  <c r="AG165" i="3"/>
  <c r="AH167" i="3"/>
  <c r="AI1337" i="3"/>
  <c r="AH1340" i="3"/>
  <c r="AH1338" i="3" s="1"/>
  <c r="AH1339" i="3"/>
  <c r="AF1012" i="15"/>
  <c r="AE1014" i="15"/>
  <c r="AE1015" i="15"/>
  <c r="AE1013" i="15" s="1"/>
  <c r="AE950" i="15"/>
  <c r="AE948" i="15" s="1"/>
  <c r="AF947" i="15"/>
  <c r="AE949" i="15"/>
  <c r="AF856" i="15"/>
  <c r="AE858" i="15"/>
  <c r="AE859" i="15"/>
  <c r="AE857" i="15" s="1"/>
  <c r="AF1028" i="15"/>
  <c r="AF1026" i="15" s="1"/>
  <c r="AF1027" i="15"/>
  <c r="AG1025" i="15"/>
  <c r="AE807" i="15"/>
  <c r="AE805" i="15" s="1"/>
  <c r="AE806" i="15"/>
  <c r="AF804" i="15"/>
  <c r="AE820" i="15"/>
  <c r="AE818" i="15" s="1"/>
  <c r="AE819" i="15"/>
  <c r="AF817" i="15"/>
  <c r="AE924" i="15"/>
  <c r="AE922" i="15" s="1"/>
  <c r="AF921" i="15"/>
  <c r="AE923" i="15"/>
  <c r="AE937" i="15"/>
  <c r="AE935" i="15" s="1"/>
  <c r="AF934" i="15"/>
  <c r="AE936" i="15"/>
  <c r="AE911" i="15"/>
  <c r="AE909" i="15" s="1"/>
  <c r="AF908" i="15"/>
  <c r="AE910" i="15"/>
  <c r="AE963" i="15"/>
  <c r="AE961" i="15" s="1"/>
  <c r="AF960" i="15"/>
  <c r="AE962" i="15"/>
  <c r="AE898" i="15"/>
  <c r="AE896" i="15" s="1"/>
  <c r="AF895" i="15"/>
  <c r="AE897" i="15"/>
  <c r="AD792" i="15"/>
  <c r="AE794" i="15"/>
  <c r="AD885" i="15"/>
  <c r="AD883" i="15" s="1"/>
  <c r="AE882" i="15"/>
  <c r="AD884" i="15"/>
  <c r="AH791" i="15"/>
  <c r="AG793" i="15"/>
  <c r="AE1041" i="15"/>
  <c r="AE1039" i="15" s="1"/>
  <c r="AE1040" i="15"/>
  <c r="AF1038" i="15"/>
  <c r="AE833" i="15"/>
  <c r="AE831" i="15" s="1"/>
  <c r="AE832" i="15"/>
  <c r="AF830" i="15"/>
  <c r="AE872" i="15"/>
  <c r="AE870" i="15" s="1"/>
  <c r="AE871" i="15"/>
  <c r="AF869" i="15"/>
  <c r="AE976" i="15"/>
  <c r="AE974" i="15" s="1"/>
  <c r="AE975" i="15"/>
  <c r="AF973" i="15"/>
  <c r="AG986" i="15"/>
  <c r="AF989" i="15"/>
  <c r="AF987" i="15" s="1"/>
  <c r="AF988" i="15"/>
  <c r="AF999" i="15"/>
  <c r="AE1002" i="15"/>
  <c r="AE1000" i="15" s="1"/>
  <c r="AE1001" i="15"/>
  <c r="AF843" i="15"/>
  <c r="AE846" i="15"/>
  <c r="AE844" i="15" s="1"/>
  <c r="AE845" i="15"/>
  <c r="Y396" i="15"/>
  <c r="AD729" i="15"/>
  <c r="AD727" i="15" s="1"/>
  <c r="AE726" i="15"/>
  <c r="AD728" i="15"/>
  <c r="AE518" i="15"/>
  <c r="AD521" i="15"/>
  <c r="AD519" i="15" s="1"/>
  <c r="AD520" i="15"/>
  <c r="AE599" i="15"/>
  <c r="AE597" i="15" s="1"/>
  <c r="AE598" i="15"/>
  <c r="AF596" i="15"/>
  <c r="AE430" i="15"/>
  <c r="AE428" i="15" s="1"/>
  <c r="AE429" i="15"/>
  <c r="AF427" i="15"/>
  <c r="AF687" i="15"/>
  <c r="AE690" i="15"/>
  <c r="AE688" i="15" s="1"/>
  <c r="AE689" i="15"/>
  <c r="AF700" i="15"/>
  <c r="AE703" i="15"/>
  <c r="AE701" i="15" s="1"/>
  <c r="AE702" i="15"/>
  <c r="AI609" i="15"/>
  <c r="AH611" i="15"/>
  <c r="AF466" i="15"/>
  <c r="AE468" i="15"/>
  <c r="AE469" i="15"/>
  <c r="AE467" i="15" s="1"/>
  <c r="AD507" i="15"/>
  <c r="AD508" i="15"/>
  <c r="AD506" i="15" s="1"/>
  <c r="AE505" i="15"/>
  <c r="AE534" i="15"/>
  <c r="AE532" i="15" s="1"/>
  <c r="AF531" i="15"/>
  <c r="AE533" i="15"/>
  <c r="AF625" i="15"/>
  <c r="AF623" i="15" s="1"/>
  <c r="AG622" i="15"/>
  <c r="AF624" i="15"/>
  <c r="AE547" i="15"/>
  <c r="AE545" i="15" s="1"/>
  <c r="AF544" i="15"/>
  <c r="AE546" i="15"/>
  <c r="AF404" i="15"/>
  <c r="AF402" i="15" s="1"/>
  <c r="AG401" i="15"/>
  <c r="AF403" i="15"/>
  <c r="AF586" i="15"/>
  <c r="AF584" i="15" s="1"/>
  <c r="AG583" i="15"/>
  <c r="AF585" i="15"/>
  <c r="AD610" i="15"/>
  <c r="AE612" i="15"/>
  <c r="AH570" i="15"/>
  <c r="AG573" i="15"/>
  <c r="AG571" i="15" s="1"/>
  <c r="AG572" i="15"/>
  <c r="AF443" i="15"/>
  <c r="AF441" i="15" s="1"/>
  <c r="AG440" i="15"/>
  <c r="AF442" i="15"/>
  <c r="AF739" i="15"/>
  <c r="AE742" i="15"/>
  <c r="AE740" i="15" s="1"/>
  <c r="AE741" i="15"/>
  <c r="AF492" i="15"/>
  <c r="AE495" i="15"/>
  <c r="AE493" i="15" s="1"/>
  <c r="AE494" i="15"/>
  <c r="AE482" i="15"/>
  <c r="AE480" i="15" s="1"/>
  <c r="AE481" i="15"/>
  <c r="AF479" i="15"/>
  <c r="AF661" i="15"/>
  <c r="AE664" i="15"/>
  <c r="AE662" i="15" s="1"/>
  <c r="AE663" i="15"/>
  <c r="AH635" i="15"/>
  <c r="AG638" i="15"/>
  <c r="AG636" i="15" s="1"/>
  <c r="AG637" i="15"/>
  <c r="AF674" i="15"/>
  <c r="AE677" i="15"/>
  <c r="AE675" i="15" s="1"/>
  <c r="AE676" i="15"/>
  <c r="AG752" i="15"/>
  <c r="AF755" i="15"/>
  <c r="AF753" i="15" s="1"/>
  <c r="AF754" i="15"/>
  <c r="AG765" i="15"/>
  <c r="AF768" i="15"/>
  <c r="AF766" i="15" s="1"/>
  <c r="AF767" i="15"/>
  <c r="AF778" i="15"/>
  <c r="AE781" i="15"/>
  <c r="AE779" i="15" s="1"/>
  <c r="AE780" i="15"/>
  <c r="AE417" i="15"/>
  <c r="AE415" i="15" s="1"/>
  <c r="AE416" i="15"/>
  <c r="AF414" i="15"/>
  <c r="AE651" i="15"/>
  <c r="AE649" i="15" s="1"/>
  <c r="AE650" i="15"/>
  <c r="AF648" i="15"/>
  <c r="AF713" i="15"/>
  <c r="AE716" i="15"/>
  <c r="AE714" i="15" s="1"/>
  <c r="AE715" i="15"/>
  <c r="AE456" i="15"/>
  <c r="AE454" i="15" s="1"/>
  <c r="AE455" i="15"/>
  <c r="AF453" i="15"/>
  <c r="AE560" i="15"/>
  <c r="AE558" i="15" s="1"/>
  <c r="AE559" i="15"/>
  <c r="AF557" i="15"/>
  <c r="AF1130" i="3"/>
  <c r="AF1127" i="3"/>
  <c r="AH1300" i="3"/>
  <c r="AH1297" i="3"/>
  <c r="AG1198" i="3"/>
  <c r="AG1195" i="3"/>
  <c r="AF1249" i="3"/>
  <c r="AF1246" i="3"/>
  <c r="AI1334" i="3"/>
  <c r="AI1331" i="3"/>
  <c r="AI1062" i="3"/>
  <c r="AI1059" i="3"/>
  <c r="AI1079" i="3"/>
  <c r="AI1076" i="3"/>
  <c r="AG1283" i="3"/>
  <c r="AG1280" i="3"/>
  <c r="AG1266" i="3"/>
  <c r="AG1263" i="3"/>
  <c r="AG1045" i="3"/>
  <c r="AG1042" i="3"/>
  <c r="AH1215" i="3"/>
  <c r="AH1212" i="3"/>
  <c r="AG1181" i="3"/>
  <c r="AG1178" i="3"/>
  <c r="AL1327" i="3"/>
  <c r="AK1328" i="3"/>
  <c r="AL1055" i="3"/>
  <c r="AK1056" i="3"/>
  <c r="AI1123" i="3"/>
  <c r="AH1124" i="3"/>
  <c r="AI1175" i="3"/>
  <c r="AJ1174" i="3"/>
  <c r="AK1208" i="3"/>
  <c r="AJ1209" i="3"/>
  <c r="AH1193" i="3"/>
  <c r="AH1197" i="3" s="1"/>
  <c r="AJ1106" i="3"/>
  <c r="AI1107" i="3"/>
  <c r="AI1242" i="3"/>
  <c r="AH1243" i="3"/>
  <c r="AH1261" i="3"/>
  <c r="AH1265" i="3" s="1"/>
  <c r="AH1266" i="3" s="1"/>
  <c r="AI1118" i="3"/>
  <c r="AJ1116" i="3"/>
  <c r="AI1119" i="3"/>
  <c r="AI1117" i="3" s="1"/>
  <c r="AI1295" i="3"/>
  <c r="AI1299" i="3" s="1"/>
  <c r="AI1204" i="3"/>
  <c r="AI1202" i="3" s="1"/>
  <c r="AI1203" i="3"/>
  <c r="AJ1201" i="3"/>
  <c r="AH1040" i="3"/>
  <c r="AH1044" i="3" s="1"/>
  <c r="AJ1225" i="3"/>
  <c r="AI1226" i="3"/>
  <c r="AI1192" i="3"/>
  <c r="AJ1191" i="3"/>
  <c r="AJ1034" i="3"/>
  <c r="AJ1032" i="3" s="1"/>
  <c r="AJ1033" i="3"/>
  <c r="AK1031" i="3"/>
  <c r="AJ1074" i="3"/>
  <c r="AJ1078" i="3" s="1"/>
  <c r="AI1238" i="3"/>
  <c r="AI1236" i="3" s="1"/>
  <c r="AI1237" i="3"/>
  <c r="AJ1235" i="3"/>
  <c r="AH1278" i="3"/>
  <c r="AH1282" i="3" s="1"/>
  <c r="AJ1140" i="3"/>
  <c r="AI1141" i="3"/>
  <c r="AJ1259" i="3"/>
  <c r="AI1260" i="3"/>
  <c r="AK1293" i="3"/>
  <c r="AJ1294" i="3"/>
  <c r="AJ1320" i="3"/>
  <c r="AI1323" i="3"/>
  <c r="AI1321" i="3" s="1"/>
  <c r="AI1322" i="3"/>
  <c r="AM1065" i="3"/>
  <c r="AL1067" i="3"/>
  <c r="AG1125" i="3"/>
  <c r="AG1129" i="3" s="1"/>
  <c r="AJ1329" i="3"/>
  <c r="AJ1333" i="3" s="1"/>
  <c r="AJ1334" i="3" s="1"/>
  <c r="AI1153" i="3"/>
  <c r="AI1151" i="3" s="1"/>
  <c r="AI1152" i="3"/>
  <c r="AJ1150" i="3"/>
  <c r="AI1039" i="3"/>
  <c r="AJ1038" i="3"/>
  <c r="AH1227" i="3"/>
  <c r="AH1231" i="3" s="1"/>
  <c r="AH1232" i="3" s="1"/>
  <c r="AJ1057" i="3"/>
  <c r="AJ1061" i="3" s="1"/>
  <c r="AG1144" i="3"/>
  <c r="AJ1218" i="3"/>
  <c r="AI1220" i="3"/>
  <c r="AI1221" i="3"/>
  <c r="AI1219" i="3" s="1"/>
  <c r="AL1072" i="3"/>
  <c r="AK1073" i="3"/>
  <c r="AJ1269" i="3"/>
  <c r="AI1272" i="3"/>
  <c r="AI1270" i="3" s="1"/>
  <c r="AI1271" i="3"/>
  <c r="AI1093" i="3"/>
  <c r="AJ1276" i="3"/>
  <c r="AI1277" i="3"/>
  <c r="AH1146" i="3"/>
  <c r="AH1147" i="3" s="1"/>
  <c r="AH1142" i="3"/>
  <c r="AJ1091" i="3"/>
  <c r="AJ1095" i="3" s="1"/>
  <c r="AM1082" i="3"/>
  <c r="AL1084" i="3"/>
  <c r="AI1289" i="3"/>
  <c r="AI1287" i="3" s="1"/>
  <c r="AJ1286" i="3"/>
  <c r="AI1288" i="3"/>
  <c r="AH1255" i="3"/>
  <c r="AH1253" i="3" s="1"/>
  <c r="AH1254" i="3"/>
  <c r="AI1252" i="3"/>
  <c r="AH1176" i="3"/>
  <c r="AH1180" i="3" s="1"/>
  <c r="AI1210" i="3"/>
  <c r="AI1214" i="3" s="1"/>
  <c r="AI1102" i="3"/>
  <c r="AI1100" i="3" s="1"/>
  <c r="AJ1099" i="3"/>
  <c r="AI1101" i="3"/>
  <c r="AI1136" i="3"/>
  <c r="AI1134" i="3" s="1"/>
  <c r="AJ1133" i="3"/>
  <c r="AI1135" i="3"/>
  <c r="AL1048" i="3"/>
  <c r="AK1050" i="3"/>
  <c r="AH1108" i="3"/>
  <c r="AH1112" i="3" s="1"/>
  <c r="AG1244" i="3"/>
  <c r="AG1248" i="3" s="1"/>
  <c r="AJ1303" i="3"/>
  <c r="AI1306" i="3"/>
  <c r="AI1304" i="3" s="1"/>
  <c r="AI1305" i="3"/>
  <c r="AL1089" i="3"/>
  <c r="AK1090" i="3"/>
  <c r="AG773" i="3"/>
  <c r="AG770" i="3"/>
  <c r="AG535" i="3"/>
  <c r="AG532" i="3"/>
  <c r="AG1011" i="3"/>
  <c r="AG1008" i="3"/>
  <c r="AG552" i="3"/>
  <c r="AG549" i="3"/>
  <c r="AG841" i="3"/>
  <c r="AG838" i="3"/>
  <c r="AF637" i="3"/>
  <c r="AF634" i="3"/>
  <c r="AF960" i="3"/>
  <c r="AF957" i="3"/>
  <c r="AG739" i="3"/>
  <c r="AG736" i="3"/>
  <c r="AF722" i="3"/>
  <c r="AF719" i="3"/>
  <c r="AG603" i="3"/>
  <c r="AG600" i="3"/>
  <c r="AH994" i="3"/>
  <c r="AH991" i="3"/>
  <c r="AI807" i="3"/>
  <c r="AI804" i="3"/>
  <c r="AJ545" i="3"/>
  <c r="AI546" i="3"/>
  <c r="AJ562" i="3"/>
  <c r="AI563" i="3"/>
  <c r="AJ802" i="3"/>
  <c r="AJ806" i="3" s="1"/>
  <c r="AJ807" i="3" s="1"/>
  <c r="AI983" i="3"/>
  <c r="AI981" i="3" s="1"/>
  <c r="AI982" i="3"/>
  <c r="AJ980" i="3"/>
  <c r="AI818" i="3"/>
  <c r="AJ817" i="3"/>
  <c r="AI784" i="3"/>
  <c r="AJ783" i="3"/>
  <c r="AG821" i="3"/>
  <c r="AI711" i="3"/>
  <c r="AI709" i="3" s="1"/>
  <c r="AJ708" i="3"/>
  <c r="AI710" i="3"/>
  <c r="AG753" i="3"/>
  <c r="AH857" i="3"/>
  <c r="AH858" i="3" s="1"/>
  <c r="AH853" i="3"/>
  <c r="AI643" i="3"/>
  <c r="AI641" i="3" s="1"/>
  <c r="AJ640" i="3"/>
  <c r="AI642" i="3"/>
  <c r="AG685" i="3"/>
  <c r="AJ827" i="3"/>
  <c r="AI830" i="3"/>
  <c r="AI828" i="3" s="1"/>
  <c r="AI829" i="3"/>
  <c r="AG617" i="3"/>
  <c r="AJ776" i="3"/>
  <c r="AI779" i="3"/>
  <c r="AI777" i="3" s="1"/>
  <c r="AI778" i="3"/>
  <c r="AG855" i="3"/>
  <c r="AG583" i="3"/>
  <c r="AI989" i="3"/>
  <c r="AI993" i="3" s="1"/>
  <c r="AI648" i="3"/>
  <c r="AJ647" i="3"/>
  <c r="AJ555" i="3"/>
  <c r="AI558" i="3"/>
  <c r="AI556" i="3" s="1"/>
  <c r="AI557" i="3"/>
  <c r="AJ613" i="3"/>
  <c r="AI614" i="3"/>
  <c r="AJ895" i="3"/>
  <c r="AI898" i="3"/>
  <c r="AI896" i="3" s="1"/>
  <c r="AI897" i="3"/>
  <c r="AH768" i="3"/>
  <c r="AH772" i="3" s="1"/>
  <c r="AH773" i="3" s="1"/>
  <c r="AH870" i="3"/>
  <c r="AH874" i="3" s="1"/>
  <c r="AH875" i="3" s="1"/>
  <c r="AG717" i="3"/>
  <c r="AG721" i="3" s="1"/>
  <c r="AI861" i="3"/>
  <c r="AH863" i="3"/>
  <c r="AH864" i="3"/>
  <c r="AH862" i="3" s="1"/>
  <c r="AI728" i="3"/>
  <c r="AI726" i="3" s="1"/>
  <c r="AJ725" i="3"/>
  <c r="AI727" i="3"/>
  <c r="AH1006" i="3"/>
  <c r="AH1010" i="3" s="1"/>
  <c r="AL691" i="3"/>
  <c r="AK693" i="3"/>
  <c r="AJ810" i="3"/>
  <c r="AI813" i="3"/>
  <c r="AI811" i="3" s="1"/>
  <c r="AI812" i="3"/>
  <c r="AH734" i="3"/>
  <c r="AH738" i="3" s="1"/>
  <c r="AH683" i="3"/>
  <c r="AH687" i="3" s="1"/>
  <c r="AH688" i="3" s="1"/>
  <c r="AJ759" i="3"/>
  <c r="AI762" i="3"/>
  <c r="AI760" i="3" s="1"/>
  <c r="AI761" i="3"/>
  <c r="AI852" i="3"/>
  <c r="AJ851" i="3"/>
  <c r="AJ677" i="3"/>
  <c r="AJ675" i="3" s="1"/>
  <c r="AJ676" i="3"/>
  <c r="AK674" i="3"/>
  <c r="AJ538" i="3"/>
  <c r="AI541" i="3"/>
  <c r="AI539" i="3" s="1"/>
  <c r="AI540" i="3"/>
  <c r="AH840" i="3"/>
  <c r="AH841" i="3" s="1"/>
  <c r="AH836" i="3"/>
  <c r="AI946" i="3"/>
  <c r="AH948" i="3"/>
  <c r="AH949" i="3"/>
  <c r="AH947" i="3" s="1"/>
  <c r="AL997" i="3"/>
  <c r="AK999" i="3"/>
  <c r="AI767" i="3"/>
  <c r="AJ766" i="3"/>
  <c r="AJ844" i="3"/>
  <c r="AI847" i="3"/>
  <c r="AI845" i="3" s="1"/>
  <c r="AI846" i="3"/>
  <c r="AJ793" i="3"/>
  <c r="AI796" i="3"/>
  <c r="AI794" i="3" s="1"/>
  <c r="AI795" i="3"/>
  <c r="AH530" i="3"/>
  <c r="AH534" i="3" s="1"/>
  <c r="AH535" i="3" s="1"/>
  <c r="AI1005" i="3"/>
  <c r="AJ1004" i="3"/>
  <c r="AH751" i="3"/>
  <c r="AH755" i="3" s="1"/>
  <c r="AH666" i="3"/>
  <c r="AH670" i="3" s="1"/>
  <c r="AH671" i="3" s="1"/>
  <c r="AI665" i="3"/>
  <c r="AJ664" i="3"/>
  <c r="AJ732" i="3"/>
  <c r="AI733" i="3"/>
  <c r="AJ1014" i="3"/>
  <c r="AI1017" i="3"/>
  <c r="AI1015" i="3" s="1"/>
  <c r="AI1016" i="3"/>
  <c r="AI682" i="3"/>
  <c r="AJ681" i="3"/>
  <c r="AJ572" i="3"/>
  <c r="AI575" i="3"/>
  <c r="AI573" i="3" s="1"/>
  <c r="AI574" i="3"/>
  <c r="AI630" i="3"/>
  <c r="AH631" i="3"/>
  <c r="AJ623" i="3"/>
  <c r="AI626" i="3"/>
  <c r="AI624" i="3" s="1"/>
  <c r="AI625" i="3"/>
  <c r="AH581" i="3"/>
  <c r="AH585" i="3" s="1"/>
  <c r="AH586" i="3" s="1"/>
  <c r="AH931" i="3"/>
  <c r="AI929" i="3"/>
  <c r="AH932" i="3"/>
  <c r="AH930" i="3" s="1"/>
  <c r="AI700" i="3"/>
  <c r="AI704" i="3" s="1"/>
  <c r="AI835" i="3"/>
  <c r="AJ834" i="3"/>
  <c r="AJ528" i="3"/>
  <c r="AI529" i="3"/>
  <c r="AH954" i="3"/>
  <c r="AI953" i="3"/>
  <c r="AL657" i="3"/>
  <c r="AK660" i="3"/>
  <c r="AK658" i="3" s="1"/>
  <c r="AK659" i="3"/>
  <c r="AG959" i="3"/>
  <c r="AG960" i="3" s="1"/>
  <c r="AG955" i="3"/>
  <c r="AI750" i="3"/>
  <c r="AJ749" i="3"/>
  <c r="AH598" i="3"/>
  <c r="AH602" i="3" s="1"/>
  <c r="AH603" i="3" s="1"/>
  <c r="AH547" i="3"/>
  <c r="AH551" i="3" s="1"/>
  <c r="AH552" i="3" s="1"/>
  <c r="AH564" i="3"/>
  <c r="AH568" i="3" s="1"/>
  <c r="AL800" i="3"/>
  <c r="AK801" i="3"/>
  <c r="AJ596" i="3"/>
  <c r="AI597" i="3"/>
  <c r="AJ742" i="3"/>
  <c r="AI745" i="3"/>
  <c r="AI743" i="3" s="1"/>
  <c r="AI744" i="3"/>
  <c r="AJ521" i="3"/>
  <c r="AI524" i="3"/>
  <c r="AI522" i="3" s="1"/>
  <c r="AI523" i="3"/>
  <c r="AH819" i="3"/>
  <c r="AH823" i="3" s="1"/>
  <c r="AH785" i="3"/>
  <c r="AH789" i="3" s="1"/>
  <c r="AH790" i="3" s="1"/>
  <c r="AG632" i="3"/>
  <c r="AG636" i="3" s="1"/>
  <c r="AG637" i="3" s="1"/>
  <c r="AJ579" i="3"/>
  <c r="AI580" i="3"/>
  <c r="AJ606" i="3"/>
  <c r="AI609" i="3"/>
  <c r="AI607" i="3" s="1"/>
  <c r="AI608" i="3"/>
  <c r="AK698" i="3"/>
  <c r="AJ699" i="3"/>
  <c r="AI589" i="3"/>
  <c r="AH592" i="3"/>
  <c r="AH590" i="3" s="1"/>
  <c r="AH591" i="3"/>
  <c r="AK987" i="3"/>
  <c r="AJ988" i="3"/>
  <c r="AH649" i="3"/>
  <c r="AH653" i="3" s="1"/>
  <c r="AH654" i="3" s="1"/>
  <c r="AH615" i="3"/>
  <c r="AH619" i="3" s="1"/>
  <c r="AH620" i="3" s="1"/>
  <c r="AH702" i="3"/>
  <c r="AJ868" i="3"/>
  <c r="AI869" i="3"/>
  <c r="AI715" i="3"/>
  <c r="AH716" i="3"/>
  <c r="AJ878" i="3"/>
  <c r="AI881" i="3"/>
  <c r="AI879" i="3" s="1"/>
  <c r="AI880" i="3"/>
  <c r="AE481" i="3"/>
  <c r="AF396" i="3"/>
  <c r="AF209" i="3"/>
  <c r="AG209" i="3" s="1"/>
  <c r="AE76" i="3"/>
  <c r="AE73" i="3"/>
  <c r="AG158" i="3"/>
  <c r="AF233" i="3"/>
  <c r="AG235" i="3"/>
  <c r="AH113" i="3"/>
  <c r="AG115" i="3"/>
  <c r="AG116" i="3"/>
  <c r="AG114" i="3" s="1"/>
  <c r="AF216" i="3"/>
  <c r="AG218" i="3"/>
  <c r="Y398" i="15"/>
  <c r="Z395" i="15"/>
  <c r="Z397" i="15" s="1"/>
  <c r="CA397" i="15" s="1"/>
  <c r="AC25" i="15"/>
  <c r="AD27" i="15"/>
  <c r="AD143" i="15"/>
  <c r="AE141" i="15"/>
  <c r="AD144" i="15"/>
  <c r="AD142" i="15" s="1"/>
  <c r="AD40" i="15"/>
  <c r="AD38" i="15" s="1"/>
  <c r="AE37" i="15"/>
  <c r="AD39" i="15"/>
  <c r="AD378" i="15"/>
  <c r="AD376" i="15" s="1"/>
  <c r="AD377" i="15"/>
  <c r="AE375" i="15"/>
  <c r="AF248" i="15"/>
  <c r="AF246" i="15" s="1"/>
  <c r="AG245" i="15"/>
  <c r="AF247" i="15"/>
  <c r="AE325" i="15"/>
  <c r="AE326" i="15"/>
  <c r="AE324" i="15" s="1"/>
  <c r="AF323" i="15"/>
  <c r="AE351" i="15"/>
  <c r="AE352" i="15"/>
  <c r="AE350" i="15" s="1"/>
  <c r="AF349" i="15"/>
  <c r="AG300" i="15"/>
  <c r="AG298" i="15" s="1"/>
  <c r="AH297" i="15"/>
  <c r="AG299" i="15"/>
  <c r="AE260" i="15"/>
  <c r="AE261" i="15"/>
  <c r="AE259" i="15" s="1"/>
  <c r="AF258" i="15"/>
  <c r="AE310" i="15"/>
  <c r="AD313" i="15"/>
  <c r="AD311" i="15" s="1"/>
  <c r="AD312" i="15"/>
  <c r="AF219" i="15"/>
  <c r="AE222" i="15"/>
  <c r="AE220" i="15" s="1"/>
  <c r="AE221" i="15"/>
  <c r="AF271" i="15"/>
  <c r="AE274" i="15"/>
  <c r="AE272" i="15" s="1"/>
  <c r="AE273" i="15"/>
  <c r="AH388" i="15"/>
  <c r="AG390" i="15"/>
  <c r="AF284" i="15"/>
  <c r="AE287" i="15"/>
  <c r="AE285" i="15" s="1"/>
  <c r="AE286" i="15"/>
  <c r="AG362" i="15"/>
  <c r="AF365" i="15"/>
  <c r="AF363" i="15" s="1"/>
  <c r="AF364" i="15"/>
  <c r="AG336" i="15"/>
  <c r="AF339" i="15"/>
  <c r="AF337" i="15" s="1"/>
  <c r="AF338" i="15"/>
  <c r="AF232" i="15"/>
  <c r="AE235" i="15"/>
  <c r="AE233" i="15" s="1"/>
  <c r="AE234" i="15"/>
  <c r="AE128" i="15"/>
  <c r="AD131" i="15"/>
  <c r="AD129" i="15" s="1"/>
  <c r="AD130" i="15"/>
  <c r="AF115" i="15"/>
  <c r="AE118" i="15"/>
  <c r="AE116" i="15" s="1"/>
  <c r="AE117" i="15"/>
  <c r="AD209" i="15"/>
  <c r="AD207" i="15" s="1"/>
  <c r="AD208" i="15"/>
  <c r="AE206" i="15"/>
  <c r="AE196" i="15"/>
  <c r="AE194" i="15" s="1"/>
  <c r="AF193" i="15"/>
  <c r="AE195" i="15"/>
  <c r="AF180" i="15"/>
  <c r="AE183" i="15"/>
  <c r="AE181" i="15" s="1"/>
  <c r="AE182" i="15"/>
  <c r="AF154" i="15"/>
  <c r="AE157" i="15"/>
  <c r="AE155" i="15" s="1"/>
  <c r="AE156" i="15"/>
  <c r="AE170" i="15"/>
  <c r="AE168" i="15" s="1"/>
  <c r="AE169" i="15"/>
  <c r="AF167" i="15"/>
  <c r="AF79" i="15"/>
  <c r="AF77" i="15" s="1"/>
  <c r="AG76" i="15"/>
  <c r="AF78" i="15"/>
  <c r="AE102" i="15"/>
  <c r="AD104" i="15"/>
  <c r="AD105" i="15"/>
  <c r="AD103" i="15" s="1"/>
  <c r="AF63" i="15"/>
  <c r="AE66" i="15"/>
  <c r="AE64" i="15" s="1"/>
  <c r="AE65" i="15"/>
  <c r="AF91" i="15"/>
  <c r="AF92" i="15"/>
  <c r="AF90" i="15" s="1"/>
  <c r="AG89" i="15"/>
  <c r="AD53" i="15"/>
  <c r="AD51" i="15" s="1"/>
  <c r="AD52" i="15"/>
  <c r="AE50" i="15"/>
  <c r="AG26" i="15"/>
  <c r="AH24" i="15"/>
  <c r="AD37" i="3"/>
  <c r="AD41" i="3" s="1"/>
  <c r="AE93" i="3"/>
  <c r="AE90" i="3"/>
  <c r="AE297" i="3"/>
  <c r="AE294" i="3"/>
  <c r="AE433" i="3"/>
  <c r="AE430" i="3"/>
  <c r="AH155" i="3"/>
  <c r="AH156" i="3" s="1"/>
  <c r="AH160" i="3" s="1"/>
  <c r="AH161" i="3" s="1"/>
  <c r="AI154" i="3"/>
  <c r="AF292" i="3"/>
  <c r="AF296" i="3" s="1"/>
  <c r="AF377" i="3"/>
  <c r="AF381" i="3" s="1"/>
  <c r="AG478" i="3"/>
  <c r="AH477" i="3"/>
  <c r="AG252" i="3"/>
  <c r="AG250" i="3" s="1"/>
  <c r="AG251" i="3"/>
  <c r="AH249" i="3"/>
  <c r="AI307" i="3"/>
  <c r="AH308" i="3"/>
  <c r="AH309" i="3" s="1"/>
  <c r="AH313" i="3" s="1"/>
  <c r="AH314" i="3" s="1"/>
  <c r="AF88" i="3"/>
  <c r="AF92" i="3" s="1"/>
  <c r="AF93" i="3" s="1"/>
  <c r="AH290" i="3"/>
  <c r="AG291" i="3"/>
  <c r="AH375" i="3"/>
  <c r="AG376" i="3"/>
  <c r="AF479" i="3"/>
  <c r="AF483" i="3" s="1"/>
  <c r="AF484" i="3" s="1"/>
  <c r="AH206" i="3"/>
  <c r="AH207" i="3" s="1"/>
  <c r="AH211" i="3" s="1"/>
  <c r="AH209" i="3" s="1"/>
  <c r="AI205" i="3"/>
  <c r="AG87" i="3"/>
  <c r="AH86" i="3"/>
  <c r="AG309" i="3"/>
  <c r="AG313" i="3" s="1"/>
  <c r="AF450" i="3"/>
  <c r="AF447" i="3"/>
  <c r="AI504" i="3"/>
  <c r="AH507" i="3"/>
  <c r="AH505" i="3" s="1"/>
  <c r="AH506" i="3"/>
  <c r="AH494" i="3"/>
  <c r="AG495" i="3"/>
  <c r="AG489" i="3"/>
  <c r="AG490" i="3"/>
  <c r="AG488" i="3" s="1"/>
  <c r="AH487" i="3"/>
  <c r="AI460" i="3"/>
  <c r="AH461" i="3"/>
  <c r="AI419" i="3"/>
  <c r="AH422" i="3"/>
  <c r="AH420" i="3" s="1"/>
  <c r="AH421" i="3"/>
  <c r="AI511" i="3"/>
  <c r="AH512" i="3"/>
  <c r="AG462" i="3"/>
  <c r="AG466" i="3" s="1"/>
  <c r="AI470" i="3"/>
  <c r="AH472" i="3"/>
  <c r="AH473" i="3"/>
  <c r="AH471" i="3" s="1"/>
  <c r="AG445" i="3"/>
  <c r="AI443" i="3"/>
  <c r="AH444" i="3"/>
  <c r="AI453" i="3"/>
  <c r="AH456" i="3"/>
  <c r="AH454" i="3" s="1"/>
  <c r="AH455" i="3"/>
  <c r="AH439" i="3"/>
  <c r="AH437" i="3" s="1"/>
  <c r="AH438" i="3"/>
  <c r="AI436" i="3"/>
  <c r="AF428" i="3"/>
  <c r="AF432" i="3" s="1"/>
  <c r="AF433" i="3" s="1"/>
  <c r="AF464" i="3"/>
  <c r="AF496" i="3"/>
  <c r="AF500" i="3" s="1"/>
  <c r="AF501" i="3" s="1"/>
  <c r="AH426" i="3"/>
  <c r="AG427" i="3"/>
  <c r="AG280" i="3"/>
  <c r="AG277" i="3"/>
  <c r="AF229" i="3"/>
  <c r="AF226" i="3"/>
  <c r="AF246" i="3"/>
  <c r="AF243" i="3"/>
  <c r="AG416" i="3"/>
  <c r="AG413" i="3"/>
  <c r="AF348" i="3"/>
  <c r="AF345" i="3"/>
  <c r="AF365" i="3"/>
  <c r="AF362" i="3"/>
  <c r="AG360" i="3"/>
  <c r="AG364" i="3" s="1"/>
  <c r="AI239" i="3"/>
  <c r="AH240" i="3"/>
  <c r="AJ409" i="3"/>
  <c r="AI410" i="3"/>
  <c r="AI300" i="3"/>
  <c r="AH303" i="3"/>
  <c r="AH301" i="3" s="1"/>
  <c r="AH302" i="3"/>
  <c r="AJ215" i="3"/>
  <c r="AI217" i="3"/>
  <c r="AH275" i="3"/>
  <c r="AH279" i="3" s="1"/>
  <c r="AG394" i="3"/>
  <c r="AG398" i="3" s="1"/>
  <c r="AH257" i="3"/>
  <c r="AI256" i="3"/>
  <c r="AI222" i="3"/>
  <c r="AH223" i="3"/>
  <c r="AJ232" i="3"/>
  <c r="AI234" i="3"/>
  <c r="AF326" i="3"/>
  <c r="AF330" i="3" s="1"/>
  <c r="AF331" i="3" s="1"/>
  <c r="AE328" i="3"/>
  <c r="AG241" i="3"/>
  <c r="AG245" i="3" s="1"/>
  <c r="AG246" i="3" s="1"/>
  <c r="AJ273" i="3"/>
  <c r="AI274" i="3"/>
  <c r="AG258" i="3"/>
  <c r="AG262" i="3" s="1"/>
  <c r="AG263" i="3" s="1"/>
  <c r="AG224" i="3"/>
  <c r="AG228" i="3" s="1"/>
  <c r="AI266" i="3"/>
  <c r="AH269" i="3"/>
  <c r="AH267" i="3" s="1"/>
  <c r="AH268" i="3"/>
  <c r="AI283" i="3"/>
  <c r="AH285" i="3"/>
  <c r="AH286" i="3"/>
  <c r="AH284" i="3" s="1"/>
  <c r="AI402" i="3"/>
  <c r="AH405" i="3"/>
  <c r="AH403" i="3" s="1"/>
  <c r="AH404" i="3"/>
  <c r="AG320" i="3"/>
  <c r="AG318" i="3" s="1"/>
  <c r="AG319" i="3"/>
  <c r="AH317" i="3"/>
  <c r="AH324" i="3"/>
  <c r="AG325" i="3"/>
  <c r="AH353" i="3"/>
  <c r="AI351" i="3"/>
  <c r="AH354" i="3"/>
  <c r="AH352" i="3" s="1"/>
  <c r="AI341" i="3"/>
  <c r="AH342" i="3"/>
  <c r="AG388" i="3"/>
  <c r="AG386" i="3" s="1"/>
  <c r="AH385" i="3"/>
  <c r="AG387" i="3"/>
  <c r="AH334" i="3"/>
  <c r="AG337" i="3"/>
  <c r="AG335" i="3" s="1"/>
  <c r="AG336" i="3"/>
  <c r="AI358" i="3"/>
  <c r="AH359" i="3"/>
  <c r="AH411" i="3"/>
  <c r="AH415" i="3" s="1"/>
  <c r="AG371" i="3"/>
  <c r="AG369" i="3" s="1"/>
  <c r="AG370" i="3"/>
  <c r="AH368" i="3"/>
  <c r="AG343" i="3"/>
  <c r="AG347" i="3" s="1"/>
  <c r="AI392" i="3"/>
  <c r="AH393" i="3"/>
  <c r="AF260" i="3"/>
  <c r="AG178" i="3"/>
  <c r="AG175" i="3"/>
  <c r="AG195" i="3"/>
  <c r="AG192" i="3"/>
  <c r="AH173" i="3"/>
  <c r="AH177" i="3" s="1"/>
  <c r="AH149" i="3"/>
  <c r="AH150" i="3"/>
  <c r="AH148" i="3" s="1"/>
  <c r="AI147" i="3"/>
  <c r="AI198" i="3"/>
  <c r="AH200" i="3"/>
  <c r="AH201" i="3"/>
  <c r="AH199" i="3" s="1"/>
  <c r="AK164" i="3"/>
  <c r="AJ166" i="3"/>
  <c r="AH190" i="3"/>
  <c r="AH194" i="3" s="1"/>
  <c r="AH195" i="3" s="1"/>
  <c r="AI189" i="3"/>
  <c r="AJ188" i="3"/>
  <c r="AJ171" i="3"/>
  <c r="AI172" i="3"/>
  <c r="AH184" i="3"/>
  <c r="AH182" i="3" s="1"/>
  <c r="AH183" i="3"/>
  <c r="AI181" i="3"/>
  <c r="AG110" i="3"/>
  <c r="AG107" i="3"/>
  <c r="AH105" i="3"/>
  <c r="AH109" i="3" s="1"/>
  <c r="AJ103" i="3"/>
  <c r="AI104" i="3"/>
  <c r="AH121" i="3"/>
  <c r="AI120" i="3"/>
  <c r="AG122" i="3"/>
  <c r="AG126" i="3" s="1"/>
  <c r="AF124" i="3"/>
  <c r="AF141" i="3"/>
  <c r="AG82" i="3"/>
  <c r="AG80" i="3" s="1"/>
  <c r="AG81" i="3"/>
  <c r="AH79" i="3"/>
  <c r="AG139" i="3"/>
  <c r="AG143" i="3" s="1"/>
  <c r="AH99" i="3"/>
  <c r="AH97" i="3" s="1"/>
  <c r="AH98" i="3"/>
  <c r="AI96" i="3"/>
  <c r="AG133" i="3"/>
  <c r="AG131" i="3" s="1"/>
  <c r="AG132" i="3"/>
  <c r="AH130" i="3"/>
  <c r="AI137" i="3"/>
  <c r="AH138" i="3"/>
  <c r="AF71" i="3"/>
  <c r="AF75" i="3" s="1"/>
  <c r="AH69" i="3"/>
  <c r="AG70" i="3"/>
  <c r="AH65" i="3"/>
  <c r="AH63" i="3" s="1"/>
  <c r="AH64" i="3"/>
  <c r="AI62" i="3"/>
  <c r="AI52" i="3"/>
  <c r="AH53" i="3"/>
  <c r="AJ45" i="3"/>
  <c r="AI47" i="3"/>
  <c r="AI48" i="3"/>
  <c r="AI46" i="3" s="1"/>
  <c r="AG54" i="3"/>
  <c r="AG58" i="3" s="1"/>
  <c r="AF56" i="3"/>
  <c r="AG31" i="3"/>
  <c r="AG29" i="3" s="1"/>
  <c r="AG30" i="3"/>
  <c r="AH28" i="3"/>
  <c r="AI35" i="3"/>
  <c r="AH36" i="3"/>
  <c r="V21" i="15"/>
  <c r="V19" i="15"/>
  <c r="AG1130" i="3" l="1"/>
  <c r="AG1127" i="3"/>
  <c r="AI943" i="3"/>
  <c r="AI940" i="3"/>
  <c r="AH977" i="3"/>
  <c r="AH974" i="3"/>
  <c r="AI974" i="3" s="1"/>
  <c r="AJ1021" i="3"/>
  <c r="AI1022" i="3"/>
  <c r="AI1311" i="3"/>
  <c r="AJ1310" i="3"/>
  <c r="AJ938" i="3"/>
  <c r="AJ942" i="3" s="1"/>
  <c r="AJ943" i="3" s="1"/>
  <c r="AJ940" i="3"/>
  <c r="AH1159" i="3"/>
  <c r="AH1163" i="3" s="1"/>
  <c r="AH904" i="3"/>
  <c r="AH908" i="3" s="1"/>
  <c r="AL919" i="3"/>
  <c r="AK920" i="3"/>
  <c r="AI903" i="3"/>
  <c r="AJ902" i="3"/>
  <c r="AH1363" i="3"/>
  <c r="AH1367" i="3" s="1"/>
  <c r="AH1368" i="3" s="1"/>
  <c r="AH1365" i="3"/>
  <c r="AI972" i="3"/>
  <c r="AI976" i="3"/>
  <c r="AI977" i="3" s="1"/>
  <c r="AG1348" i="3"/>
  <c r="AH1348" i="3" s="1"/>
  <c r="AJ921" i="3"/>
  <c r="AJ925" i="3" s="1"/>
  <c r="AJ926" i="3" s="1"/>
  <c r="AJ886" i="3"/>
  <c r="AK885" i="3"/>
  <c r="AJ971" i="3"/>
  <c r="AK970" i="3"/>
  <c r="AH1023" i="3"/>
  <c r="AH1027" i="3" s="1"/>
  <c r="AL936" i="3"/>
  <c r="AK937" i="3"/>
  <c r="AH1312" i="3"/>
  <c r="AH1316" i="3" s="1"/>
  <c r="AH1317" i="3" s="1"/>
  <c r="AI1158" i="3"/>
  <c r="AJ1157" i="3"/>
  <c r="AI1345" i="3"/>
  <c r="AI1346" i="3" s="1"/>
  <c r="AI1350" i="3" s="1"/>
  <c r="AI1351" i="3" s="1"/>
  <c r="AJ1344" i="3"/>
  <c r="AG906" i="3"/>
  <c r="AI1362" i="3"/>
  <c r="AJ1361" i="3"/>
  <c r="AI887" i="3"/>
  <c r="AI891" i="3" s="1"/>
  <c r="AI892" i="3" s="1"/>
  <c r="AI889" i="3"/>
  <c r="AE513" i="3"/>
  <c r="AD518" i="3"/>
  <c r="AD515" i="3"/>
  <c r="AH1066" i="3"/>
  <c r="AI1068" i="3"/>
  <c r="AI998" i="3"/>
  <c r="AJ1000" i="3"/>
  <c r="AH1049" i="3"/>
  <c r="AI1051" i="3"/>
  <c r="AJ1083" i="3"/>
  <c r="AK1085" i="3"/>
  <c r="AE389" i="15"/>
  <c r="AF391" i="15"/>
  <c r="AJ963" i="3"/>
  <c r="AI966" i="3"/>
  <c r="AI964" i="3" s="1"/>
  <c r="AI965" i="3"/>
  <c r="AI692" i="3"/>
  <c r="AJ694" i="3"/>
  <c r="AJ1184" i="3"/>
  <c r="AI1186" i="3"/>
  <c r="AI1187" i="3"/>
  <c r="AI1185" i="3" s="1"/>
  <c r="AI1170" i="3"/>
  <c r="AI1168" i="3" s="1"/>
  <c r="AI1169" i="3"/>
  <c r="AJ1167" i="3"/>
  <c r="AJ1079" i="3"/>
  <c r="AJ1076" i="3"/>
  <c r="AI1215" i="3"/>
  <c r="AI1212" i="3"/>
  <c r="AJ1062" i="3"/>
  <c r="AJ1059" i="3"/>
  <c r="AH1113" i="3"/>
  <c r="AH1110" i="3"/>
  <c r="AJ1331" i="3"/>
  <c r="AH617" i="3"/>
  <c r="AI914" i="3"/>
  <c r="AJ912" i="3"/>
  <c r="AI915" i="3"/>
  <c r="AI913" i="3" s="1"/>
  <c r="AJ1337" i="3"/>
  <c r="AI1340" i="3"/>
  <c r="AI1338" i="3" s="1"/>
  <c r="AI1339" i="3"/>
  <c r="AH165" i="3"/>
  <c r="AI167" i="3"/>
  <c r="AJ1354" i="3"/>
  <c r="AI1356" i="3"/>
  <c r="AI1357" i="3"/>
  <c r="AI1355" i="3" s="1"/>
  <c r="AG843" i="15"/>
  <c r="AF846" i="15"/>
  <c r="AF844" i="15" s="1"/>
  <c r="AF845" i="15"/>
  <c r="AE885" i="15"/>
  <c r="AE883" i="15" s="1"/>
  <c r="AF882" i="15"/>
  <c r="AE884" i="15"/>
  <c r="AG817" i="15"/>
  <c r="AF819" i="15"/>
  <c r="AF820" i="15"/>
  <c r="AF818" i="15" s="1"/>
  <c r="AG804" i="15"/>
  <c r="AF806" i="15"/>
  <c r="AF807" i="15"/>
  <c r="AF805" i="15" s="1"/>
  <c r="AG999" i="15"/>
  <c r="AF1002" i="15"/>
  <c r="AF1000" i="15" s="1"/>
  <c r="AF1001" i="15"/>
  <c r="AG989" i="15"/>
  <c r="AG987" i="15" s="1"/>
  <c r="AG988" i="15"/>
  <c r="AH986" i="15"/>
  <c r="AI791" i="15"/>
  <c r="AH793" i="15"/>
  <c r="AH1025" i="15"/>
  <c r="AG1028" i="15"/>
  <c r="AG1026" i="15" s="1"/>
  <c r="AG1027" i="15"/>
  <c r="AF976" i="15"/>
  <c r="AF974" i="15" s="1"/>
  <c r="AF975" i="15"/>
  <c r="AG973" i="15"/>
  <c r="AG869" i="15"/>
  <c r="AF872" i="15"/>
  <c r="AF870" i="15" s="1"/>
  <c r="AF871" i="15"/>
  <c r="AF833" i="15"/>
  <c r="AF831" i="15" s="1"/>
  <c r="AF832" i="15"/>
  <c r="AG830" i="15"/>
  <c r="AF1041" i="15"/>
  <c r="AF1039" i="15" s="1"/>
  <c r="AG1038" i="15"/>
  <c r="AF1040" i="15"/>
  <c r="AE792" i="15"/>
  <c r="AF794" i="15"/>
  <c r="AG895" i="15"/>
  <c r="AF897" i="15"/>
  <c r="AF898" i="15"/>
  <c r="AF896" i="15" s="1"/>
  <c r="AG960" i="15"/>
  <c r="AF962" i="15"/>
  <c r="AF963" i="15"/>
  <c r="AF961" i="15" s="1"/>
  <c r="AG908" i="15"/>
  <c r="AF910" i="15"/>
  <c r="AF911" i="15"/>
  <c r="AF909" i="15" s="1"/>
  <c r="AG934" i="15"/>
  <c r="AF936" i="15"/>
  <c r="AF937" i="15"/>
  <c r="AF935" i="15" s="1"/>
  <c r="AG921" i="15"/>
  <c r="AF923" i="15"/>
  <c r="AF924" i="15"/>
  <c r="AF922" i="15" s="1"/>
  <c r="AG947" i="15"/>
  <c r="AF949" i="15"/>
  <c r="AF950" i="15"/>
  <c r="AF948" i="15" s="1"/>
  <c r="AG856" i="15"/>
  <c r="AF859" i="15"/>
  <c r="AF857" i="15" s="1"/>
  <c r="AF858" i="15"/>
  <c r="AG1012" i="15"/>
  <c r="AF1015" i="15"/>
  <c r="AF1013" i="15" s="1"/>
  <c r="AF1014" i="15"/>
  <c r="AE729" i="15"/>
  <c r="AE727" i="15" s="1"/>
  <c r="AF726" i="15"/>
  <c r="AE728" i="15"/>
  <c r="AE521" i="15"/>
  <c r="AE519" i="15" s="1"/>
  <c r="AF518" i="15"/>
  <c r="AE520" i="15"/>
  <c r="AF599" i="15"/>
  <c r="AF597" i="15" s="1"/>
  <c r="AG596" i="15"/>
  <c r="AF598" i="15"/>
  <c r="AG778" i="15"/>
  <c r="AF781" i="15"/>
  <c r="AF779" i="15" s="1"/>
  <c r="AF780" i="15"/>
  <c r="AG674" i="15"/>
  <c r="AF677" i="15"/>
  <c r="AF675" i="15" s="1"/>
  <c r="AF676" i="15"/>
  <c r="AG661" i="15"/>
  <c r="AF664" i="15"/>
  <c r="AF662" i="15" s="1"/>
  <c r="AF663" i="15"/>
  <c r="AF742" i="15"/>
  <c r="AF740" i="15" s="1"/>
  <c r="AF741" i="15"/>
  <c r="AG739" i="15"/>
  <c r="AI570" i="15"/>
  <c r="AH573" i="15"/>
  <c r="AH571" i="15" s="1"/>
  <c r="AH572" i="15"/>
  <c r="AH401" i="15"/>
  <c r="AG404" i="15"/>
  <c r="AG402" i="15" s="1"/>
  <c r="AG403" i="15"/>
  <c r="AH765" i="15"/>
  <c r="AG768" i="15"/>
  <c r="AG766" i="15" s="1"/>
  <c r="AG767" i="15"/>
  <c r="AI635" i="15"/>
  <c r="AH638" i="15"/>
  <c r="AH636" i="15" s="1"/>
  <c r="AH637" i="15"/>
  <c r="AG492" i="15"/>
  <c r="AF495" i="15"/>
  <c r="AF493" i="15" s="1"/>
  <c r="AF494" i="15"/>
  <c r="AF559" i="15"/>
  <c r="AF560" i="15"/>
  <c r="AF558" i="15" s="1"/>
  <c r="AG557" i="15"/>
  <c r="AF455" i="15"/>
  <c r="AF456" i="15"/>
  <c r="AF454" i="15" s="1"/>
  <c r="AG453" i="15"/>
  <c r="AF651" i="15"/>
  <c r="AF649" i="15" s="1"/>
  <c r="AF650" i="15"/>
  <c r="AG648" i="15"/>
  <c r="AF417" i="15"/>
  <c r="AF415" i="15" s="1"/>
  <c r="AG414" i="15"/>
  <c r="AF416" i="15"/>
  <c r="AG479" i="15"/>
  <c r="AF481" i="15"/>
  <c r="AF482" i="15"/>
  <c r="AF480" i="15" s="1"/>
  <c r="AE610" i="15"/>
  <c r="AF612" i="15"/>
  <c r="AH583" i="15"/>
  <c r="AG585" i="15"/>
  <c r="AG586" i="15"/>
  <c r="AG584" i="15" s="1"/>
  <c r="AH622" i="15"/>
  <c r="AG624" i="15"/>
  <c r="AG625" i="15"/>
  <c r="AG623" i="15" s="1"/>
  <c r="AG531" i="15"/>
  <c r="AF534" i="15"/>
  <c r="AF532" i="15" s="1"/>
  <c r="AF533" i="15"/>
  <c r="AH440" i="15"/>
  <c r="AG443" i="15"/>
  <c r="AG441" i="15" s="1"/>
  <c r="AG442" i="15"/>
  <c r="AF505" i="15"/>
  <c r="AE507" i="15"/>
  <c r="AE508" i="15"/>
  <c r="AE506" i="15" s="1"/>
  <c r="AF429" i="15"/>
  <c r="AG427" i="15"/>
  <c r="AF430" i="15"/>
  <c r="AF428" i="15" s="1"/>
  <c r="AF716" i="15"/>
  <c r="AF714" i="15" s="1"/>
  <c r="AF715" i="15"/>
  <c r="AG713" i="15"/>
  <c r="AH752" i="15"/>
  <c r="AG755" i="15"/>
  <c r="AG753" i="15" s="1"/>
  <c r="AG754" i="15"/>
  <c r="AG544" i="15"/>
  <c r="AF547" i="15"/>
  <c r="AF545" i="15" s="1"/>
  <c r="AF546" i="15"/>
  <c r="AG466" i="15"/>
  <c r="AF468" i="15"/>
  <c r="AF469" i="15"/>
  <c r="AF467" i="15" s="1"/>
  <c r="AI611" i="15"/>
  <c r="AJ609" i="15"/>
  <c r="AF703" i="15"/>
  <c r="AF701" i="15" s="1"/>
  <c r="AF702" i="15"/>
  <c r="AG700" i="15"/>
  <c r="AF690" i="15"/>
  <c r="AF688" i="15" s="1"/>
  <c r="AF689" i="15"/>
  <c r="AG687" i="15"/>
  <c r="AG1249" i="3"/>
  <c r="AG1246" i="3"/>
  <c r="AH1181" i="3"/>
  <c r="AH1178" i="3"/>
  <c r="AI1300" i="3"/>
  <c r="AI1297" i="3"/>
  <c r="AH1283" i="3"/>
  <c r="AH1280" i="3"/>
  <c r="AJ1096" i="3"/>
  <c r="AJ1093" i="3"/>
  <c r="AH1045" i="3"/>
  <c r="AH1042" i="3"/>
  <c r="AH1198" i="3"/>
  <c r="AH1195" i="3"/>
  <c r="AM1089" i="3"/>
  <c r="AL1090" i="3"/>
  <c r="AJ1306" i="3"/>
  <c r="AJ1304" i="3" s="1"/>
  <c r="AJ1305" i="3"/>
  <c r="AK1303" i="3"/>
  <c r="AJ1136" i="3"/>
  <c r="AJ1134" i="3" s="1"/>
  <c r="AK1133" i="3"/>
  <c r="AJ1135" i="3"/>
  <c r="AK1286" i="3"/>
  <c r="AJ1289" i="3"/>
  <c r="AJ1287" i="3" s="1"/>
  <c r="AJ1288" i="3"/>
  <c r="AK1269" i="3"/>
  <c r="AJ1272" i="3"/>
  <c r="AJ1270" i="3" s="1"/>
  <c r="AJ1271" i="3"/>
  <c r="AH1229" i="3"/>
  <c r="AI1040" i="3"/>
  <c r="AI1044" i="3" s="1"/>
  <c r="AK1294" i="3"/>
  <c r="AL1293" i="3"/>
  <c r="AK1140" i="3"/>
  <c r="AJ1141" i="3"/>
  <c r="AK1235" i="3"/>
  <c r="AJ1238" i="3"/>
  <c r="AJ1236" i="3" s="1"/>
  <c r="AJ1237" i="3"/>
  <c r="AI1227" i="3"/>
  <c r="AI1231" i="3"/>
  <c r="AI1232" i="3" s="1"/>
  <c r="AJ1242" i="3"/>
  <c r="AI1243" i="3"/>
  <c r="AK1209" i="3"/>
  <c r="AL1208" i="3"/>
  <c r="AH1125" i="3"/>
  <c r="AH1129" i="3" s="1"/>
  <c r="AK1329" i="3"/>
  <c r="AK1333" i="3" s="1"/>
  <c r="AK1334" i="3" s="1"/>
  <c r="AN1082" i="3"/>
  <c r="AM1084" i="3"/>
  <c r="AK1074" i="3"/>
  <c r="AK1078" i="3" s="1"/>
  <c r="AK1079" i="3" s="1"/>
  <c r="AI1261" i="3"/>
  <c r="AI1265" i="3" s="1"/>
  <c r="AI1266" i="3" s="1"/>
  <c r="AJ1226" i="3"/>
  <c r="AK1225" i="3"/>
  <c r="AJ1204" i="3"/>
  <c r="AJ1202" i="3" s="1"/>
  <c r="AJ1203" i="3"/>
  <c r="AK1201" i="3"/>
  <c r="AJ1119" i="3"/>
  <c r="AJ1117" i="3" s="1"/>
  <c r="AJ1118" i="3"/>
  <c r="AK1116" i="3"/>
  <c r="AI1108" i="3"/>
  <c r="AI1112" i="3" s="1"/>
  <c r="AI1113" i="3" s="1"/>
  <c r="AK1174" i="3"/>
  <c r="AJ1175" i="3"/>
  <c r="AJ1123" i="3"/>
  <c r="AI1124" i="3"/>
  <c r="AM1327" i="3"/>
  <c r="AL1328" i="3"/>
  <c r="AL1050" i="3"/>
  <c r="AM1048" i="3"/>
  <c r="AJ1102" i="3"/>
  <c r="AJ1100" i="3" s="1"/>
  <c r="AK1099" i="3"/>
  <c r="AJ1101" i="3"/>
  <c r="AJ1252" i="3"/>
  <c r="AI1254" i="3"/>
  <c r="AI1255" i="3"/>
  <c r="AI1253" i="3" s="1"/>
  <c r="AI1278" i="3"/>
  <c r="AI1282" i="3" s="1"/>
  <c r="AM1072" i="3"/>
  <c r="AL1073" i="3"/>
  <c r="AK1218" i="3"/>
  <c r="AJ1221" i="3"/>
  <c r="AJ1219" i="3" s="1"/>
  <c r="AJ1220" i="3"/>
  <c r="AK1150" i="3"/>
  <c r="AJ1153" i="3"/>
  <c r="AJ1151" i="3" s="1"/>
  <c r="AJ1152" i="3"/>
  <c r="AN1065" i="3"/>
  <c r="AM1067" i="3"/>
  <c r="AJ1323" i="3"/>
  <c r="AJ1321" i="3" s="1"/>
  <c r="AJ1322" i="3"/>
  <c r="AK1320" i="3"/>
  <c r="AJ1260" i="3"/>
  <c r="AK1259" i="3"/>
  <c r="AL1031" i="3"/>
  <c r="AK1034" i="3"/>
  <c r="AK1032" i="3" s="1"/>
  <c r="AK1033" i="3"/>
  <c r="AK1191" i="3"/>
  <c r="AJ1192" i="3"/>
  <c r="AH1263" i="3"/>
  <c r="AK1106" i="3"/>
  <c r="AJ1107" i="3"/>
  <c r="AI1176" i="3"/>
  <c r="AI1180" i="3" s="1"/>
  <c r="AI1181" i="3" s="1"/>
  <c r="AK1057" i="3"/>
  <c r="AK1061" i="3" s="1"/>
  <c r="AK1062" i="3" s="1"/>
  <c r="AK1091" i="3"/>
  <c r="AK1095" i="3" s="1"/>
  <c r="AH1144" i="3"/>
  <c r="AJ1277" i="3"/>
  <c r="AK1276" i="3"/>
  <c r="AJ1039" i="3"/>
  <c r="AK1038" i="3"/>
  <c r="AJ1295" i="3"/>
  <c r="AJ1299" i="3" s="1"/>
  <c r="AJ1300" i="3" s="1"/>
  <c r="AI1142" i="3"/>
  <c r="AI1146" i="3" s="1"/>
  <c r="AI1197" i="3"/>
  <c r="AI1198" i="3" s="1"/>
  <c r="AI1193" i="3"/>
  <c r="AH1244" i="3"/>
  <c r="AH1248" i="3" s="1"/>
  <c r="AJ1210" i="3"/>
  <c r="AJ1214" i="3" s="1"/>
  <c r="AJ1215" i="3" s="1"/>
  <c r="AM1055" i="3"/>
  <c r="AL1056" i="3"/>
  <c r="AH824" i="3"/>
  <c r="AH821" i="3"/>
  <c r="AH739" i="3"/>
  <c r="AH736" i="3"/>
  <c r="AH569" i="3"/>
  <c r="AH566" i="3"/>
  <c r="AH1011" i="3"/>
  <c r="AH1008" i="3"/>
  <c r="AG722" i="3"/>
  <c r="AG719" i="3"/>
  <c r="AH756" i="3"/>
  <c r="AH753" i="3"/>
  <c r="AI705" i="3"/>
  <c r="AI702" i="3"/>
  <c r="AI994" i="3"/>
  <c r="AI991" i="3"/>
  <c r="AI870" i="3"/>
  <c r="AI874" i="3" s="1"/>
  <c r="AI875" i="3" s="1"/>
  <c r="AJ881" i="3"/>
  <c r="AJ879" i="3" s="1"/>
  <c r="AJ880" i="3"/>
  <c r="AK878" i="3"/>
  <c r="AI581" i="3"/>
  <c r="AI585" i="3" s="1"/>
  <c r="AH717" i="3"/>
  <c r="AH721" i="3" s="1"/>
  <c r="AK988" i="3"/>
  <c r="AL987" i="3"/>
  <c r="AJ580" i="3"/>
  <c r="AK579" i="3"/>
  <c r="AK802" i="3"/>
  <c r="AK806" i="3" s="1"/>
  <c r="AK807" i="3" s="1"/>
  <c r="AI751" i="3"/>
  <c r="AI755" i="3" s="1"/>
  <c r="AI756" i="3" s="1"/>
  <c r="AJ953" i="3"/>
  <c r="AI954" i="3"/>
  <c r="AH632" i="3"/>
  <c r="AH636" i="3" s="1"/>
  <c r="AI734" i="3"/>
  <c r="AI738" i="3" s="1"/>
  <c r="AI768" i="3"/>
  <c r="AI772" i="3" s="1"/>
  <c r="AI773" i="3" s="1"/>
  <c r="AL999" i="3"/>
  <c r="AM997" i="3"/>
  <c r="AJ946" i="3"/>
  <c r="AI949" i="3"/>
  <c r="AI947" i="3" s="1"/>
  <c r="AI948" i="3"/>
  <c r="AK538" i="3"/>
  <c r="AJ541" i="3"/>
  <c r="AJ539" i="3" s="1"/>
  <c r="AJ540" i="3"/>
  <c r="AI853" i="3"/>
  <c r="AI857" i="3" s="1"/>
  <c r="AI858" i="3" s="1"/>
  <c r="AJ762" i="3"/>
  <c r="AJ760" i="3" s="1"/>
  <c r="AJ761" i="3"/>
  <c r="AK759" i="3"/>
  <c r="AJ728" i="3"/>
  <c r="AJ726" i="3" s="1"/>
  <c r="AK725" i="3"/>
  <c r="AJ727" i="3"/>
  <c r="AK647" i="3"/>
  <c r="AJ648" i="3"/>
  <c r="AJ711" i="3"/>
  <c r="AJ709" i="3" s="1"/>
  <c r="AK708" i="3"/>
  <c r="AJ710" i="3"/>
  <c r="AI785" i="3"/>
  <c r="AI789" i="3" s="1"/>
  <c r="AI790" i="3" s="1"/>
  <c r="AK980" i="3"/>
  <c r="AJ982" i="3"/>
  <c r="AJ983" i="3"/>
  <c r="AJ981" i="3" s="1"/>
  <c r="AI547" i="3"/>
  <c r="AI551" i="3" s="1"/>
  <c r="AI552" i="3" s="1"/>
  <c r="AK868" i="3"/>
  <c r="AJ869" i="3"/>
  <c r="AJ715" i="3"/>
  <c r="AI716" i="3"/>
  <c r="AH651" i="3"/>
  <c r="AJ700" i="3"/>
  <c r="AJ704" i="3" s="1"/>
  <c r="AJ705" i="3" s="1"/>
  <c r="AG634" i="3"/>
  <c r="AH787" i="3"/>
  <c r="AK521" i="3"/>
  <c r="AJ524" i="3"/>
  <c r="AJ522" i="3" s="1"/>
  <c r="AJ523" i="3"/>
  <c r="AJ745" i="3"/>
  <c r="AJ743" i="3" s="1"/>
  <c r="AJ744" i="3"/>
  <c r="AK742" i="3"/>
  <c r="AM800" i="3"/>
  <c r="AL801" i="3"/>
  <c r="AH600" i="3"/>
  <c r="AH955" i="3"/>
  <c r="AH959" i="3" s="1"/>
  <c r="AK834" i="3"/>
  <c r="AJ835" i="3"/>
  <c r="AI631" i="3"/>
  <c r="AJ630" i="3"/>
  <c r="AK572" i="3"/>
  <c r="AJ575" i="3"/>
  <c r="AJ573" i="3" s="1"/>
  <c r="AJ574" i="3"/>
  <c r="AK732" i="3"/>
  <c r="AJ733" i="3"/>
  <c r="AH668" i="3"/>
  <c r="AH532" i="3"/>
  <c r="AH838" i="3"/>
  <c r="AI864" i="3"/>
  <c r="AI862" i="3" s="1"/>
  <c r="AI863" i="3"/>
  <c r="AJ861" i="3"/>
  <c r="AH770" i="3"/>
  <c r="AI649" i="3"/>
  <c r="AI653" i="3" s="1"/>
  <c r="AI654" i="3" s="1"/>
  <c r="AH855" i="3"/>
  <c r="AJ818" i="3"/>
  <c r="AK817" i="3"/>
  <c r="AJ804" i="3"/>
  <c r="AJ546" i="3"/>
  <c r="AK545" i="3"/>
  <c r="AK699" i="3"/>
  <c r="AL698" i="3"/>
  <c r="AK606" i="3"/>
  <c r="AJ609" i="3"/>
  <c r="AJ607" i="3" s="1"/>
  <c r="AJ608" i="3"/>
  <c r="AI598" i="3"/>
  <c r="AI602" i="3" s="1"/>
  <c r="AI603" i="3" s="1"/>
  <c r="AH549" i="3"/>
  <c r="AG957" i="3"/>
  <c r="AI530" i="3"/>
  <c r="AI534" i="3" s="1"/>
  <c r="AI535" i="3" s="1"/>
  <c r="AI836" i="3"/>
  <c r="AI840" i="3" s="1"/>
  <c r="AI841" i="3" s="1"/>
  <c r="AH583" i="3"/>
  <c r="AK681" i="3"/>
  <c r="AJ682" i="3"/>
  <c r="AK664" i="3"/>
  <c r="AJ665" i="3"/>
  <c r="AK1004" i="3"/>
  <c r="AJ1005" i="3"/>
  <c r="AJ796" i="3"/>
  <c r="AJ794" i="3" s="1"/>
  <c r="AJ795" i="3"/>
  <c r="AK793" i="3"/>
  <c r="AJ847" i="3"/>
  <c r="AJ845" i="3" s="1"/>
  <c r="AJ846" i="3"/>
  <c r="AK844" i="3"/>
  <c r="AH685" i="3"/>
  <c r="AJ813" i="3"/>
  <c r="AJ811" i="3" s="1"/>
  <c r="AJ812" i="3"/>
  <c r="AK810" i="3"/>
  <c r="AM691" i="3"/>
  <c r="AL693" i="3"/>
  <c r="AH872" i="3"/>
  <c r="AJ898" i="3"/>
  <c r="AJ896" i="3" s="1"/>
  <c r="AJ897" i="3"/>
  <c r="AK895" i="3"/>
  <c r="AI615" i="3"/>
  <c r="AI619" i="3" s="1"/>
  <c r="AI620" i="3" s="1"/>
  <c r="AJ779" i="3"/>
  <c r="AJ777" i="3" s="1"/>
  <c r="AJ778" i="3"/>
  <c r="AK776" i="3"/>
  <c r="AJ830" i="3"/>
  <c r="AJ828" i="3" s="1"/>
  <c r="AJ829" i="3"/>
  <c r="AK827" i="3"/>
  <c r="AJ642" i="3"/>
  <c r="AK640" i="3"/>
  <c r="AJ643" i="3"/>
  <c r="AJ641" i="3" s="1"/>
  <c r="AI819" i="3"/>
  <c r="AI823" i="3" s="1"/>
  <c r="AI564" i="3"/>
  <c r="AI568" i="3" s="1"/>
  <c r="AJ989" i="3"/>
  <c r="AJ993" i="3" s="1"/>
  <c r="AJ589" i="3"/>
  <c r="AI592" i="3"/>
  <c r="AI590" i="3" s="1"/>
  <c r="AI591" i="3"/>
  <c r="AJ597" i="3"/>
  <c r="AK596" i="3"/>
  <c r="AJ750" i="3"/>
  <c r="AK749" i="3"/>
  <c r="AM657" i="3"/>
  <c r="AL660" i="3"/>
  <c r="AL658" i="3" s="1"/>
  <c r="AL659" i="3"/>
  <c r="AJ529" i="3"/>
  <c r="AK528" i="3"/>
  <c r="AI931" i="3"/>
  <c r="AJ929" i="3"/>
  <c r="AI932" i="3"/>
  <c r="AI930" i="3" s="1"/>
  <c r="AK623" i="3"/>
  <c r="AJ626" i="3"/>
  <c r="AJ624" i="3" s="1"/>
  <c r="AJ625" i="3"/>
  <c r="AI683" i="3"/>
  <c r="AI687" i="3" s="1"/>
  <c r="AI688" i="3" s="1"/>
  <c r="AJ1017" i="3"/>
  <c r="AJ1015" i="3" s="1"/>
  <c r="AJ1016" i="3"/>
  <c r="AK1014" i="3"/>
  <c r="AI666" i="3"/>
  <c r="AI670" i="3" s="1"/>
  <c r="AI1006" i="3"/>
  <c r="AI1010" i="3" s="1"/>
  <c r="AK766" i="3"/>
  <c r="AJ767" i="3"/>
  <c r="AL674" i="3"/>
  <c r="AK677" i="3"/>
  <c r="AK675" i="3" s="1"/>
  <c r="AK676" i="3"/>
  <c r="AK851" i="3"/>
  <c r="AJ852" i="3"/>
  <c r="AJ614" i="3"/>
  <c r="AK613" i="3"/>
  <c r="AK555" i="3"/>
  <c r="AJ558" i="3"/>
  <c r="AJ556" i="3" s="1"/>
  <c r="AJ557" i="3"/>
  <c r="AK783" i="3"/>
  <c r="AJ784" i="3"/>
  <c r="AJ563" i="3"/>
  <c r="AK562" i="3"/>
  <c r="AH212" i="3"/>
  <c r="AG449" i="3"/>
  <c r="AG450" i="3" s="1"/>
  <c r="AH158" i="3"/>
  <c r="AF481" i="3"/>
  <c r="AF90" i="3"/>
  <c r="AG216" i="3"/>
  <c r="AH218" i="3"/>
  <c r="AI113" i="3"/>
  <c r="AH115" i="3"/>
  <c r="AH116" i="3"/>
  <c r="AH114" i="3" s="1"/>
  <c r="AG233" i="3"/>
  <c r="AH235" i="3"/>
  <c r="Z396" i="15"/>
  <c r="Z398" i="15"/>
  <c r="AD25" i="15"/>
  <c r="AE27" i="15"/>
  <c r="AE377" i="15"/>
  <c r="AF375" i="15"/>
  <c r="AE378" i="15"/>
  <c r="AE376" i="15" s="1"/>
  <c r="AF141" i="15"/>
  <c r="AE144" i="15"/>
  <c r="AE142" i="15" s="1"/>
  <c r="AE143" i="15"/>
  <c r="AF37" i="15"/>
  <c r="AE40" i="15"/>
  <c r="AE38" i="15" s="1"/>
  <c r="AE39" i="15"/>
  <c r="AG349" i="15"/>
  <c r="AF352" i="15"/>
  <c r="AF350" i="15" s="1"/>
  <c r="AF351" i="15"/>
  <c r="AG323" i="15"/>
  <c r="AF326" i="15"/>
  <c r="AF324" i="15" s="1"/>
  <c r="AF325" i="15"/>
  <c r="AG258" i="15"/>
  <c r="AF261" i="15"/>
  <c r="AF259" i="15" s="1"/>
  <c r="AF260" i="15"/>
  <c r="AH300" i="15"/>
  <c r="AH298" i="15" s="1"/>
  <c r="AI297" i="15"/>
  <c r="AH299" i="15"/>
  <c r="AH245" i="15"/>
  <c r="AG248" i="15"/>
  <c r="AG246" i="15" s="1"/>
  <c r="AG247" i="15"/>
  <c r="AF235" i="15"/>
  <c r="AF233" i="15" s="1"/>
  <c r="AF234" i="15"/>
  <c r="AG232" i="15"/>
  <c r="AG339" i="15"/>
  <c r="AG337" i="15" s="1"/>
  <c r="AG338" i="15"/>
  <c r="AH336" i="15"/>
  <c r="AG365" i="15"/>
  <c r="AG363" i="15" s="1"/>
  <c r="AG364" i="15"/>
  <c r="AH362" i="15"/>
  <c r="AF287" i="15"/>
  <c r="AF285" i="15" s="1"/>
  <c r="AF286" i="15"/>
  <c r="AG284" i="15"/>
  <c r="AH390" i="15"/>
  <c r="AI388" i="15"/>
  <c r="AG271" i="15"/>
  <c r="AF274" i="15"/>
  <c r="AF272" i="15" s="1"/>
  <c r="AF273" i="15"/>
  <c r="AG219" i="15"/>
  <c r="AF222" i="15"/>
  <c r="AF220" i="15" s="1"/>
  <c r="AF221" i="15"/>
  <c r="AE313" i="15"/>
  <c r="AE311" i="15" s="1"/>
  <c r="AE312" i="15"/>
  <c r="AF310" i="15"/>
  <c r="AF170" i="15"/>
  <c r="AF168" i="15" s="1"/>
  <c r="AG167" i="15"/>
  <c r="AF169" i="15"/>
  <c r="AE209" i="15"/>
  <c r="AE207" i="15" s="1"/>
  <c r="AE208" i="15"/>
  <c r="AF206" i="15"/>
  <c r="AG193" i="15"/>
  <c r="AF195" i="15"/>
  <c r="AF196" i="15"/>
  <c r="AF194" i="15" s="1"/>
  <c r="AF157" i="15"/>
  <c r="AF155" i="15" s="1"/>
  <c r="AF156" i="15"/>
  <c r="AG154" i="15"/>
  <c r="AF183" i="15"/>
  <c r="AF181" i="15" s="1"/>
  <c r="AF182" i="15"/>
  <c r="AG180" i="15"/>
  <c r="AF118" i="15"/>
  <c r="AF116" i="15" s="1"/>
  <c r="AF117" i="15"/>
  <c r="AG115" i="15"/>
  <c r="AE131" i="15"/>
  <c r="AE129" i="15" s="1"/>
  <c r="AE130" i="15"/>
  <c r="AF128" i="15"/>
  <c r="AG79" i="15"/>
  <c r="AG77" i="15" s="1"/>
  <c r="AH76" i="15"/>
  <c r="AG78" i="15"/>
  <c r="AH89" i="15"/>
  <c r="AG92" i="15"/>
  <c r="AG90" i="15" s="1"/>
  <c r="AG91" i="15"/>
  <c r="AF66" i="15"/>
  <c r="AF64" i="15" s="1"/>
  <c r="AF65" i="15"/>
  <c r="AG63" i="15"/>
  <c r="AE104" i="15"/>
  <c r="AE105" i="15"/>
  <c r="AE103" i="15" s="1"/>
  <c r="AF102" i="15"/>
  <c r="AE52" i="15"/>
  <c r="AE53" i="15"/>
  <c r="AE51" i="15" s="1"/>
  <c r="AF50" i="15"/>
  <c r="AH26" i="15"/>
  <c r="AI24" i="15"/>
  <c r="AD42" i="3"/>
  <c r="AD39" i="3"/>
  <c r="AE37" i="3" s="1"/>
  <c r="AG314" i="3"/>
  <c r="AG311" i="3"/>
  <c r="AH311" i="3" s="1"/>
  <c r="AG447" i="3"/>
  <c r="AF382" i="3"/>
  <c r="AF379" i="3"/>
  <c r="AH416" i="3"/>
  <c r="AH413" i="3"/>
  <c r="AF297" i="3"/>
  <c r="AF294" i="3"/>
  <c r="AI206" i="3"/>
  <c r="AI207" i="3" s="1"/>
  <c r="AI211" i="3" s="1"/>
  <c r="AI209" i="3" s="1"/>
  <c r="AJ205" i="3"/>
  <c r="AG377" i="3"/>
  <c r="AG381" i="3" s="1"/>
  <c r="AG382" i="3" s="1"/>
  <c r="AH478" i="3"/>
  <c r="AI477" i="3"/>
  <c r="AI155" i="3"/>
  <c r="AJ154" i="3"/>
  <c r="AI375" i="3"/>
  <c r="AH376" i="3"/>
  <c r="AH252" i="3"/>
  <c r="AH250" i="3" s="1"/>
  <c r="AH251" i="3"/>
  <c r="AI249" i="3"/>
  <c r="AG479" i="3"/>
  <c r="AG483" i="3" s="1"/>
  <c r="AG484" i="3" s="1"/>
  <c r="AI86" i="3"/>
  <c r="AH87" i="3"/>
  <c r="AG292" i="3"/>
  <c r="AG296" i="3" s="1"/>
  <c r="AG88" i="3"/>
  <c r="AG92" i="3" s="1"/>
  <c r="AG93" i="3" s="1"/>
  <c r="AH291" i="3"/>
  <c r="AI290" i="3"/>
  <c r="AJ307" i="3"/>
  <c r="AI308" i="3"/>
  <c r="AI309" i="3" s="1"/>
  <c r="AI313" i="3" s="1"/>
  <c r="AI314" i="3" s="1"/>
  <c r="AG467" i="3"/>
  <c r="AG464" i="3"/>
  <c r="AH445" i="3"/>
  <c r="AH449" i="3" s="1"/>
  <c r="AH450" i="3" s="1"/>
  <c r="AJ460" i="3"/>
  <c r="AI461" i="3"/>
  <c r="AG428" i="3"/>
  <c r="AG432" i="3" s="1"/>
  <c r="AJ443" i="3"/>
  <c r="AI444" i="3"/>
  <c r="AG496" i="3"/>
  <c r="AG500" i="3" s="1"/>
  <c r="AH427" i="3"/>
  <c r="AI426" i="3"/>
  <c r="AF498" i="3"/>
  <c r="AF430" i="3"/>
  <c r="AI422" i="3"/>
  <c r="AI420" i="3" s="1"/>
  <c r="AI421" i="3"/>
  <c r="AJ419" i="3"/>
  <c r="AI494" i="3"/>
  <c r="AH495" i="3"/>
  <c r="AJ504" i="3"/>
  <c r="AI507" i="3"/>
  <c r="AI505" i="3" s="1"/>
  <c r="AI506" i="3"/>
  <c r="AJ436" i="3"/>
  <c r="AI439" i="3"/>
  <c r="AI437" i="3" s="1"/>
  <c r="AI438" i="3"/>
  <c r="AJ453" i="3"/>
  <c r="AI456" i="3"/>
  <c r="AI454" i="3" s="1"/>
  <c r="AI455" i="3"/>
  <c r="AJ470" i="3"/>
  <c r="AI473" i="3"/>
  <c r="AI471" i="3" s="1"/>
  <c r="AI472" i="3"/>
  <c r="AI512" i="3"/>
  <c r="AJ511" i="3"/>
  <c r="AH462" i="3"/>
  <c r="AH466" i="3" s="1"/>
  <c r="AH490" i="3"/>
  <c r="AH488" i="3" s="1"/>
  <c r="AI487" i="3"/>
  <c r="AH489" i="3"/>
  <c r="AG399" i="3"/>
  <c r="AG396" i="3"/>
  <c r="AG348" i="3"/>
  <c r="AG345" i="3"/>
  <c r="AG229" i="3"/>
  <c r="AG226" i="3"/>
  <c r="AH280" i="3"/>
  <c r="AH277" i="3"/>
  <c r="AG365" i="3"/>
  <c r="AG362" i="3"/>
  <c r="AH394" i="3"/>
  <c r="AH398" i="3" s="1"/>
  <c r="AH399" i="3" s="1"/>
  <c r="AH360" i="3"/>
  <c r="AH364" i="3" s="1"/>
  <c r="AH337" i="3"/>
  <c r="AH335" i="3" s="1"/>
  <c r="AH336" i="3"/>
  <c r="AI334" i="3"/>
  <c r="AI385" i="3"/>
  <c r="AH387" i="3"/>
  <c r="AH388" i="3"/>
  <c r="AH386" i="3" s="1"/>
  <c r="AG326" i="3"/>
  <c r="AG330" i="3" s="1"/>
  <c r="AJ222" i="3"/>
  <c r="AI223" i="3"/>
  <c r="AK215" i="3"/>
  <c r="AJ217" i="3"/>
  <c r="AJ300" i="3"/>
  <c r="AI303" i="3"/>
  <c r="AI301" i="3" s="1"/>
  <c r="AI302" i="3"/>
  <c r="AJ239" i="3"/>
  <c r="AI240" i="3"/>
  <c r="AH343" i="3"/>
  <c r="AH347" i="3" s="1"/>
  <c r="AH348" i="3" s="1"/>
  <c r="AI393" i="3"/>
  <c r="AJ392" i="3"/>
  <c r="AI368" i="3"/>
  <c r="AH371" i="3"/>
  <c r="AH369" i="3" s="1"/>
  <c r="AH370" i="3"/>
  <c r="AJ358" i="3"/>
  <c r="AI359" i="3"/>
  <c r="AI354" i="3"/>
  <c r="AI352" i="3" s="1"/>
  <c r="AJ351" i="3"/>
  <c r="AI353" i="3"/>
  <c r="AH325" i="3"/>
  <c r="AI324" i="3"/>
  <c r="AJ402" i="3"/>
  <c r="AI405" i="3"/>
  <c r="AI403" i="3" s="1"/>
  <c r="AI404" i="3"/>
  <c r="AJ283" i="3"/>
  <c r="AI286" i="3"/>
  <c r="AI284" i="3" s="1"/>
  <c r="AI285" i="3"/>
  <c r="AJ266" i="3"/>
  <c r="AI269" i="3"/>
  <c r="AI267" i="3" s="1"/>
  <c r="AI268" i="3"/>
  <c r="AI275" i="3"/>
  <c r="AI279" i="3" s="1"/>
  <c r="AI280" i="3" s="1"/>
  <c r="AG243" i="3"/>
  <c r="AF328" i="3"/>
  <c r="AI257" i="3"/>
  <c r="AJ256" i="3"/>
  <c r="AI411" i="3"/>
  <c r="AI415" i="3" s="1"/>
  <c r="AI416" i="3" s="1"/>
  <c r="AI317" i="3"/>
  <c r="AH320" i="3"/>
  <c r="AH318" i="3" s="1"/>
  <c r="AH319" i="3"/>
  <c r="AJ274" i="3"/>
  <c r="AK273" i="3"/>
  <c r="AK232" i="3"/>
  <c r="AJ234" i="3"/>
  <c r="AH258" i="3"/>
  <c r="AH262" i="3" s="1"/>
  <c r="AJ410" i="3"/>
  <c r="AK409" i="3"/>
  <c r="AJ341" i="3"/>
  <c r="AI342" i="3"/>
  <c r="AG260" i="3"/>
  <c r="AH224" i="3"/>
  <c r="AH228" i="3"/>
  <c r="AH229" i="3" s="1"/>
  <c r="AH241" i="3"/>
  <c r="AH245" i="3" s="1"/>
  <c r="AH178" i="3"/>
  <c r="AH175" i="3"/>
  <c r="AK188" i="3"/>
  <c r="AJ189" i="3"/>
  <c r="AK166" i="3"/>
  <c r="AL164" i="3"/>
  <c r="AJ198" i="3"/>
  <c r="AI201" i="3"/>
  <c r="AI199" i="3" s="1"/>
  <c r="AI200" i="3"/>
  <c r="AI173" i="3"/>
  <c r="AI177" i="3" s="1"/>
  <c r="AI178" i="3" s="1"/>
  <c r="AI150" i="3"/>
  <c r="AI148" i="3" s="1"/>
  <c r="AJ147" i="3"/>
  <c r="AI149" i="3"/>
  <c r="AJ181" i="3"/>
  <c r="AI184" i="3"/>
  <c r="AI182" i="3" s="1"/>
  <c r="AI183" i="3"/>
  <c r="AI190" i="3"/>
  <c r="AI194" i="3" s="1"/>
  <c r="AJ172" i="3"/>
  <c r="AK171" i="3"/>
  <c r="AH192" i="3"/>
  <c r="AG127" i="3"/>
  <c r="AG124" i="3"/>
  <c r="AG144" i="3"/>
  <c r="AG141" i="3"/>
  <c r="AH110" i="3"/>
  <c r="AH107" i="3"/>
  <c r="AJ137" i="3"/>
  <c r="AI138" i="3"/>
  <c r="AI79" i="3"/>
  <c r="AH82" i="3"/>
  <c r="AH80" i="3" s="1"/>
  <c r="AH81" i="3"/>
  <c r="AK103" i="3"/>
  <c r="AJ104" i="3"/>
  <c r="AH132" i="3"/>
  <c r="AI130" i="3"/>
  <c r="AH133" i="3"/>
  <c r="AH131" i="3" s="1"/>
  <c r="AI121" i="3"/>
  <c r="AJ120" i="3"/>
  <c r="AH122" i="3"/>
  <c r="AH126" i="3" s="1"/>
  <c r="AI98" i="3"/>
  <c r="AI99" i="3"/>
  <c r="AI97" i="3" s="1"/>
  <c r="AJ96" i="3"/>
  <c r="AH139" i="3"/>
  <c r="AH143" i="3" s="1"/>
  <c r="AH144" i="3" s="1"/>
  <c r="AI105" i="3"/>
  <c r="AI109" i="3" s="1"/>
  <c r="AF76" i="3"/>
  <c r="AF73" i="3"/>
  <c r="AH70" i="3"/>
  <c r="AI69" i="3"/>
  <c r="AI65" i="3"/>
  <c r="AI63" i="3" s="1"/>
  <c r="AI64" i="3"/>
  <c r="AJ62" i="3"/>
  <c r="AG71" i="3"/>
  <c r="AG75" i="3" s="1"/>
  <c r="AG76" i="3" s="1"/>
  <c r="AG59" i="3"/>
  <c r="AG56" i="3"/>
  <c r="AH54" i="3"/>
  <c r="AH58" i="3" s="1"/>
  <c r="AH59" i="3" s="1"/>
  <c r="AJ48" i="3"/>
  <c r="AJ46" i="3" s="1"/>
  <c r="AK45" i="3"/>
  <c r="AJ47" i="3"/>
  <c r="AJ52" i="3"/>
  <c r="AI53" i="3"/>
  <c r="AJ35" i="3"/>
  <c r="AI36" i="3"/>
  <c r="AH31" i="3"/>
  <c r="AH29" i="3" s="1"/>
  <c r="AH30" i="3"/>
  <c r="AI28" i="3"/>
  <c r="W18" i="15"/>
  <c r="W20" i="15" s="1"/>
  <c r="AJ923" i="3" l="1"/>
  <c r="AH909" i="3"/>
  <c r="AH906" i="3"/>
  <c r="AH1164" i="3"/>
  <c r="AH1161" i="3"/>
  <c r="AH1028" i="3"/>
  <c r="AH1025" i="3"/>
  <c r="AI1363" i="3"/>
  <c r="AI1367" i="3" s="1"/>
  <c r="AI1368" i="3" s="1"/>
  <c r="AI1365" i="3"/>
  <c r="AJ887" i="3"/>
  <c r="AJ891" i="3" s="1"/>
  <c r="AJ892" i="3" s="1"/>
  <c r="AJ889" i="3"/>
  <c r="AK938" i="3"/>
  <c r="AK942" i="3" s="1"/>
  <c r="AK943" i="3" s="1"/>
  <c r="AK940" i="3"/>
  <c r="AK1021" i="3"/>
  <c r="AJ1022" i="3"/>
  <c r="AJ1023" i="3" s="1"/>
  <c r="AJ1027" i="3" s="1"/>
  <c r="AJ1028" i="3" s="1"/>
  <c r="AM936" i="3"/>
  <c r="AL937" i="3"/>
  <c r="AK1344" i="3"/>
  <c r="AJ1345" i="3"/>
  <c r="AJ1346" i="3" s="1"/>
  <c r="AJ1350" i="3" s="1"/>
  <c r="AJ1351" i="3" s="1"/>
  <c r="AJ1158" i="3"/>
  <c r="AK1157" i="3"/>
  <c r="AL970" i="3"/>
  <c r="AK971" i="3"/>
  <c r="AM919" i="3"/>
  <c r="AL920" i="3"/>
  <c r="AK921" i="3"/>
  <c r="AK925" i="3"/>
  <c r="AK926" i="3" s="1"/>
  <c r="AK923" i="3"/>
  <c r="AI1348" i="3"/>
  <c r="AI1159" i="3"/>
  <c r="AI1163" i="3" s="1"/>
  <c r="AJ972" i="3"/>
  <c r="AJ976" i="3" s="1"/>
  <c r="AJ977" i="3" s="1"/>
  <c r="AJ974" i="3"/>
  <c r="AK1310" i="3"/>
  <c r="AJ1311" i="3"/>
  <c r="AI1023" i="3"/>
  <c r="AI1027" i="3"/>
  <c r="AJ903" i="3"/>
  <c r="AK902" i="3"/>
  <c r="AI904" i="3"/>
  <c r="AI908" i="3" s="1"/>
  <c r="AI909" i="3" s="1"/>
  <c r="AI906" i="3"/>
  <c r="AJ1362" i="3"/>
  <c r="AK1361" i="3"/>
  <c r="AH1314" i="3"/>
  <c r="AK886" i="3"/>
  <c r="AL885" i="3"/>
  <c r="AI1312" i="3"/>
  <c r="AI1316" i="3"/>
  <c r="AI1317" i="3" s="1"/>
  <c r="AI1314" i="3"/>
  <c r="AE517" i="3"/>
  <c r="AF513" i="3"/>
  <c r="AI1066" i="3"/>
  <c r="AJ1068" i="3"/>
  <c r="AJ998" i="3"/>
  <c r="AK1000" i="3"/>
  <c r="AJ966" i="3"/>
  <c r="AJ964" i="3" s="1"/>
  <c r="AK963" i="3"/>
  <c r="AJ965" i="3"/>
  <c r="AK1083" i="3"/>
  <c r="AL1085" i="3"/>
  <c r="AJ692" i="3"/>
  <c r="AK694" i="3"/>
  <c r="AF389" i="15"/>
  <c r="AG391" i="15"/>
  <c r="AI1049" i="3"/>
  <c r="AJ1051" i="3"/>
  <c r="AJ1170" i="3"/>
  <c r="AJ1168" i="3" s="1"/>
  <c r="AJ1169" i="3"/>
  <c r="AK1167" i="3"/>
  <c r="AK1184" i="3"/>
  <c r="AJ1187" i="3"/>
  <c r="AJ1185" i="3" s="1"/>
  <c r="AJ1186" i="3"/>
  <c r="AI671" i="3"/>
  <c r="AI668" i="3"/>
  <c r="AI1229" i="3"/>
  <c r="AI1195" i="3"/>
  <c r="AI1178" i="3"/>
  <c r="AI165" i="3"/>
  <c r="AJ167" i="3"/>
  <c r="AJ1340" i="3"/>
  <c r="AJ1338" i="3" s="1"/>
  <c r="AK1337" i="3"/>
  <c r="AJ1339" i="3"/>
  <c r="AJ914" i="3"/>
  <c r="AK912" i="3"/>
  <c r="AJ915" i="3"/>
  <c r="AJ913" i="3" s="1"/>
  <c r="AK1354" i="3"/>
  <c r="AJ1357" i="3"/>
  <c r="AJ1355" i="3" s="1"/>
  <c r="AJ1356" i="3"/>
  <c r="AG833" i="15"/>
  <c r="AG831" i="15" s="1"/>
  <c r="AG832" i="15"/>
  <c r="AH830" i="15"/>
  <c r="AG1015" i="15"/>
  <c r="AG1013" i="15" s="1"/>
  <c r="AG1014" i="15"/>
  <c r="AH1012" i="15"/>
  <c r="AG859" i="15"/>
  <c r="AG857" i="15" s="1"/>
  <c r="AG858" i="15"/>
  <c r="AH856" i="15"/>
  <c r="AH947" i="15"/>
  <c r="AG950" i="15"/>
  <c r="AG948" i="15" s="1"/>
  <c r="AG949" i="15"/>
  <c r="AH921" i="15"/>
  <c r="AG924" i="15"/>
  <c r="AG922" i="15" s="1"/>
  <c r="AG923" i="15"/>
  <c r="AH934" i="15"/>
  <c r="AG937" i="15"/>
  <c r="AG935" i="15" s="1"/>
  <c r="AG936" i="15"/>
  <c r="AH908" i="15"/>
  <c r="AG911" i="15"/>
  <c r="AG909" i="15" s="1"/>
  <c r="AG910" i="15"/>
  <c r="AH960" i="15"/>
  <c r="AG963" i="15"/>
  <c r="AG961" i="15" s="1"/>
  <c r="AG962" i="15"/>
  <c r="AH895" i="15"/>
  <c r="AG898" i="15"/>
  <c r="AG896" i="15" s="1"/>
  <c r="AG897" i="15"/>
  <c r="AG976" i="15"/>
  <c r="AG974" i="15" s="1"/>
  <c r="AG975" i="15"/>
  <c r="AH973" i="15"/>
  <c r="AF792" i="15"/>
  <c r="AG794" i="15"/>
  <c r="AH1038" i="15"/>
  <c r="AG1040" i="15"/>
  <c r="AG1041" i="15"/>
  <c r="AG1039" i="15" s="1"/>
  <c r="AG882" i="15"/>
  <c r="AF884" i="15"/>
  <c r="AF885" i="15"/>
  <c r="AF883" i="15" s="1"/>
  <c r="AI986" i="15"/>
  <c r="AH988" i="15"/>
  <c r="AH989" i="15"/>
  <c r="AH987" i="15" s="1"/>
  <c r="AG872" i="15"/>
  <c r="AG870" i="15" s="1"/>
  <c r="AG871" i="15"/>
  <c r="AH869" i="15"/>
  <c r="AI1025" i="15"/>
  <c r="AH1028" i="15"/>
  <c r="AH1026" i="15" s="1"/>
  <c r="AH1027" i="15"/>
  <c r="AI793" i="15"/>
  <c r="AJ791" i="15"/>
  <c r="AG1002" i="15"/>
  <c r="AG1000" i="15" s="1"/>
  <c r="AG1001" i="15"/>
  <c r="AH999" i="15"/>
  <c r="AG806" i="15"/>
  <c r="AH804" i="15"/>
  <c r="AG807" i="15"/>
  <c r="AG805" i="15" s="1"/>
  <c r="AG819" i="15"/>
  <c r="AH817" i="15"/>
  <c r="AG820" i="15"/>
  <c r="AG818" i="15" s="1"/>
  <c r="AG846" i="15"/>
  <c r="AG844" i="15" s="1"/>
  <c r="AG845" i="15"/>
  <c r="AH843" i="15"/>
  <c r="AF729" i="15"/>
  <c r="AF727" i="15" s="1"/>
  <c r="AF728" i="15"/>
  <c r="AG726" i="15"/>
  <c r="AF520" i="15"/>
  <c r="AG518" i="15"/>
  <c r="AF521" i="15"/>
  <c r="AF519" i="15" s="1"/>
  <c r="AH648" i="15"/>
  <c r="AG651" i="15"/>
  <c r="AG649" i="15" s="1"/>
  <c r="AG650" i="15"/>
  <c r="AG560" i="15"/>
  <c r="AG558" i="15" s="1"/>
  <c r="AH557" i="15"/>
  <c r="AG559" i="15"/>
  <c r="AH739" i="15"/>
  <c r="AG742" i="15"/>
  <c r="AG740" i="15" s="1"/>
  <c r="AG741" i="15"/>
  <c r="AG469" i="15"/>
  <c r="AG467" i="15" s="1"/>
  <c r="AG468" i="15"/>
  <c r="AH466" i="15"/>
  <c r="AH544" i="15"/>
  <c r="AG547" i="15"/>
  <c r="AG545" i="15" s="1"/>
  <c r="AG546" i="15"/>
  <c r="AH755" i="15"/>
  <c r="AH753" i="15" s="1"/>
  <c r="AH754" i="15"/>
  <c r="AI752" i="15"/>
  <c r="AG505" i="15"/>
  <c r="AF508" i="15"/>
  <c r="AF506" i="15" s="1"/>
  <c r="AF507" i="15"/>
  <c r="AI440" i="15"/>
  <c r="AH443" i="15"/>
  <c r="AH441" i="15" s="1"/>
  <c r="AH442" i="15"/>
  <c r="AH531" i="15"/>
  <c r="AG534" i="15"/>
  <c r="AG532" i="15" s="1"/>
  <c r="AG533" i="15"/>
  <c r="AI622" i="15"/>
  <c r="AH625" i="15"/>
  <c r="AH623" i="15" s="1"/>
  <c r="AH624" i="15"/>
  <c r="AI583" i="15"/>
  <c r="AH586" i="15"/>
  <c r="AH584" i="15" s="1"/>
  <c r="AH585" i="15"/>
  <c r="AH453" i="15"/>
  <c r="AG456" i="15"/>
  <c r="AG454" i="15" s="1"/>
  <c r="AG455" i="15"/>
  <c r="AH687" i="15"/>
  <c r="AG690" i="15"/>
  <c r="AG688" i="15" s="1"/>
  <c r="AG689" i="15"/>
  <c r="AH700" i="15"/>
  <c r="AG702" i="15"/>
  <c r="AG703" i="15"/>
  <c r="AG701" i="15" s="1"/>
  <c r="AK609" i="15"/>
  <c r="AJ611" i="15"/>
  <c r="AH713" i="15"/>
  <c r="AG715" i="15"/>
  <c r="AG716" i="15"/>
  <c r="AG714" i="15" s="1"/>
  <c r="AF610" i="15"/>
  <c r="AG612" i="15"/>
  <c r="AH414" i="15"/>
  <c r="AG416" i="15"/>
  <c r="AG417" i="15"/>
  <c r="AG415" i="15" s="1"/>
  <c r="AH596" i="15"/>
  <c r="AG599" i="15"/>
  <c r="AG597" i="15" s="1"/>
  <c r="AG598" i="15"/>
  <c r="AH427" i="15"/>
  <c r="AG429" i="15"/>
  <c r="AG430" i="15"/>
  <c r="AG428" i="15" s="1"/>
  <c r="AG482" i="15"/>
  <c r="AG480" i="15" s="1"/>
  <c r="AG481" i="15"/>
  <c r="AH479" i="15"/>
  <c r="AG495" i="15"/>
  <c r="AG493" i="15" s="1"/>
  <c r="AG494" i="15"/>
  <c r="AH492" i="15"/>
  <c r="AI638" i="15"/>
  <c r="AI636" i="15" s="1"/>
  <c r="AI637" i="15"/>
  <c r="AJ635" i="15"/>
  <c r="AH768" i="15"/>
  <c r="AH766" i="15" s="1"/>
  <c r="AH767" i="15"/>
  <c r="AI765" i="15"/>
  <c r="AI401" i="15"/>
  <c r="AH404" i="15"/>
  <c r="AH402" i="15" s="1"/>
  <c r="AH403" i="15"/>
  <c r="AI573" i="15"/>
  <c r="AI571" i="15" s="1"/>
  <c r="AI572" i="15"/>
  <c r="AJ570" i="15"/>
  <c r="AG664" i="15"/>
  <c r="AG662" i="15" s="1"/>
  <c r="AG663" i="15"/>
  <c r="AH661" i="15"/>
  <c r="AG677" i="15"/>
  <c r="AG675" i="15" s="1"/>
  <c r="AG676" i="15"/>
  <c r="AH674" i="15"/>
  <c r="AG781" i="15"/>
  <c r="AG779" i="15" s="1"/>
  <c r="AG780" i="15"/>
  <c r="AH778" i="15"/>
  <c r="AI1045" i="3"/>
  <c r="AI1042" i="3"/>
  <c r="AH1249" i="3"/>
  <c r="AH1246" i="3"/>
  <c r="AH1130" i="3"/>
  <c r="AH1127" i="3"/>
  <c r="AI1147" i="3"/>
  <c r="AI1144" i="3"/>
  <c r="AI1283" i="3"/>
  <c r="AI1280" i="3"/>
  <c r="AK1096" i="3"/>
  <c r="AK1093" i="3"/>
  <c r="AJ1212" i="3"/>
  <c r="AJ1282" i="3"/>
  <c r="AJ1283" i="3" s="1"/>
  <c r="AJ1278" i="3"/>
  <c r="AK1059" i="3"/>
  <c r="AJ1108" i="3"/>
  <c r="AJ1112" i="3" s="1"/>
  <c r="AJ1113" i="3" s="1"/>
  <c r="AK1192" i="3"/>
  <c r="AL1191" i="3"/>
  <c r="AM1073" i="3"/>
  <c r="AN1072" i="3"/>
  <c r="AL1329" i="3"/>
  <c r="AL1333" i="3"/>
  <c r="AL1334" i="3" s="1"/>
  <c r="AJ1176" i="3"/>
  <c r="AJ1180" i="3" s="1"/>
  <c r="AJ1181" i="3" s="1"/>
  <c r="AI1263" i="3"/>
  <c r="AI1244" i="3"/>
  <c r="AI1248" i="3" s="1"/>
  <c r="AI1249" i="3" s="1"/>
  <c r="AK1238" i="3"/>
  <c r="AK1236" i="3" s="1"/>
  <c r="AK1237" i="3"/>
  <c r="AL1235" i="3"/>
  <c r="AK1295" i="3"/>
  <c r="AK1299" i="3" s="1"/>
  <c r="AK1300" i="3" s="1"/>
  <c r="AK1272" i="3"/>
  <c r="AK1270" i="3" s="1"/>
  <c r="AK1271" i="3"/>
  <c r="AL1269" i="3"/>
  <c r="AL1303" i="3"/>
  <c r="AK1306" i="3"/>
  <c r="AK1304" i="3" s="1"/>
  <c r="AK1305" i="3"/>
  <c r="AL1091" i="3"/>
  <c r="AL1095" i="3" s="1"/>
  <c r="AL1057" i="3"/>
  <c r="AL1061" i="3" s="1"/>
  <c r="AK1039" i="3"/>
  <c r="AL1038" i="3"/>
  <c r="AK1107" i="3"/>
  <c r="AL1106" i="3"/>
  <c r="AL1259" i="3"/>
  <c r="AK1260" i="3"/>
  <c r="AN1048" i="3"/>
  <c r="AM1050" i="3"/>
  <c r="AM1328" i="3"/>
  <c r="AN1327" i="3"/>
  <c r="AK1175" i="3"/>
  <c r="AL1174" i="3"/>
  <c r="AL1201" i="3"/>
  <c r="AK1204" i="3"/>
  <c r="AK1202" i="3" s="1"/>
  <c r="AK1203" i="3"/>
  <c r="AL1225" i="3"/>
  <c r="AK1226" i="3"/>
  <c r="AM1208" i="3"/>
  <c r="AL1209" i="3"/>
  <c r="AJ1243" i="3"/>
  <c r="AK1242" i="3"/>
  <c r="AJ1142" i="3"/>
  <c r="AJ1146" i="3" s="1"/>
  <c r="AJ1147" i="3" s="1"/>
  <c r="AM1090" i="3"/>
  <c r="AN1089" i="3"/>
  <c r="AM1056" i="3"/>
  <c r="AN1055" i="3"/>
  <c r="AJ1040" i="3"/>
  <c r="AJ1044" i="3" s="1"/>
  <c r="AJ1045" i="3" s="1"/>
  <c r="AJ1261" i="3"/>
  <c r="AJ1265" i="3" s="1"/>
  <c r="AN1067" i="3"/>
  <c r="AO1065" i="3"/>
  <c r="AL1150" i="3"/>
  <c r="AK1153" i="3"/>
  <c r="AK1151" i="3" s="1"/>
  <c r="AK1152" i="3"/>
  <c r="AK1221" i="3"/>
  <c r="AK1219" i="3" s="1"/>
  <c r="AK1220" i="3"/>
  <c r="AL1218" i="3"/>
  <c r="AL1099" i="3"/>
  <c r="AK1102" i="3"/>
  <c r="AK1100" i="3" s="1"/>
  <c r="AK1101" i="3"/>
  <c r="AI1125" i="3"/>
  <c r="AI1129" i="3" s="1"/>
  <c r="AL1116" i="3"/>
  <c r="AK1119" i="3"/>
  <c r="AK1117" i="3" s="1"/>
  <c r="AK1118" i="3"/>
  <c r="AJ1227" i="3"/>
  <c r="AJ1231" i="3" s="1"/>
  <c r="AJ1232" i="3" s="1"/>
  <c r="AN1084" i="3"/>
  <c r="AO1082" i="3"/>
  <c r="AK1210" i="3"/>
  <c r="AK1214" i="3" s="1"/>
  <c r="AK1141" i="3"/>
  <c r="AL1140" i="3"/>
  <c r="AL1133" i="3"/>
  <c r="AK1136" i="3"/>
  <c r="AK1134" i="3" s="1"/>
  <c r="AK1135" i="3"/>
  <c r="AJ1297" i="3"/>
  <c r="AL1276" i="3"/>
  <c r="AK1277" i="3"/>
  <c r="AJ1193" i="3"/>
  <c r="AJ1197" i="3" s="1"/>
  <c r="AJ1198" i="3" s="1"/>
  <c r="AM1031" i="3"/>
  <c r="AL1034" i="3"/>
  <c r="AL1032" i="3" s="1"/>
  <c r="AL1033" i="3"/>
  <c r="AK1323" i="3"/>
  <c r="AK1321" i="3" s="1"/>
  <c r="AK1322" i="3"/>
  <c r="AL1320" i="3"/>
  <c r="AL1074" i="3"/>
  <c r="AL1078" i="3" s="1"/>
  <c r="AK1252" i="3"/>
  <c r="AJ1255" i="3"/>
  <c r="AJ1253" i="3" s="1"/>
  <c r="AJ1254" i="3"/>
  <c r="AK1123" i="3"/>
  <c r="AJ1124" i="3"/>
  <c r="AI1110" i="3"/>
  <c r="AK1076" i="3"/>
  <c r="AK1331" i="3"/>
  <c r="AM1293" i="3"/>
  <c r="AL1294" i="3"/>
  <c r="AL1286" i="3"/>
  <c r="AK1289" i="3"/>
  <c r="AK1287" i="3" s="1"/>
  <c r="AK1288" i="3"/>
  <c r="AH637" i="3"/>
  <c r="AH634" i="3"/>
  <c r="AI1011" i="3"/>
  <c r="AI1008" i="3"/>
  <c r="AI824" i="3"/>
  <c r="AI821" i="3"/>
  <c r="AH722" i="3"/>
  <c r="AH719" i="3"/>
  <c r="AJ994" i="3"/>
  <c r="AJ991" i="3"/>
  <c r="AH960" i="3"/>
  <c r="AH957" i="3"/>
  <c r="AI569" i="3"/>
  <c r="AI566" i="3"/>
  <c r="AI586" i="3"/>
  <c r="AI583" i="3"/>
  <c r="AI739" i="3"/>
  <c r="AI736" i="3"/>
  <c r="AN657" i="3"/>
  <c r="AM660" i="3"/>
  <c r="AM659" i="3"/>
  <c r="AM658" i="3"/>
  <c r="AK589" i="3"/>
  <c r="AJ592" i="3"/>
  <c r="AJ590" i="3" s="1"/>
  <c r="AJ591" i="3"/>
  <c r="AN691" i="3"/>
  <c r="AM693" i="3"/>
  <c r="AL562" i="3"/>
  <c r="AK563" i="3"/>
  <c r="AJ615" i="3"/>
  <c r="AJ619" i="3" s="1"/>
  <c r="AJ768" i="3"/>
  <c r="AJ772" i="3" s="1"/>
  <c r="AJ773" i="3" s="1"/>
  <c r="AK1016" i="3"/>
  <c r="AK1017" i="3"/>
  <c r="AK1015" i="3" s="1"/>
  <c r="AL1014" i="3"/>
  <c r="AL749" i="3"/>
  <c r="AK750" i="3"/>
  <c r="AL895" i="3"/>
  <c r="AK898" i="3"/>
  <c r="AK896" i="3" s="1"/>
  <c r="AK897" i="3"/>
  <c r="AJ666" i="3"/>
  <c r="AJ670" i="3" s="1"/>
  <c r="AJ671" i="3" s="1"/>
  <c r="AM698" i="3"/>
  <c r="AL699" i="3"/>
  <c r="AK630" i="3"/>
  <c r="AJ631" i="3"/>
  <c r="AL868" i="3"/>
  <c r="AK869" i="3"/>
  <c r="AL759" i="3"/>
  <c r="AK761" i="3"/>
  <c r="AK762" i="3"/>
  <c r="AK760" i="3" s="1"/>
  <c r="AJ954" i="3"/>
  <c r="AK953" i="3"/>
  <c r="AJ581" i="3"/>
  <c r="AJ585" i="3" s="1"/>
  <c r="AJ785" i="3"/>
  <c r="AJ789" i="3" s="1"/>
  <c r="AJ790" i="3" s="1"/>
  <c r="AL851" i="3"/>
  <c r="AK852" i="3"/>
  <c r="AJ598" i="3"/>
  <c r="AJ602" i="3" s="1"/>
  <c r="AJ564" i="3"/>
  <c r="AJ568" i="3" s="1"/>
  <c r="AJ569" i="3" s="1"/>
  <c r="AJ853" i="3"/>
  <c r="AJ857" i="3" s="1"/>
  <c r="AJ858" i="3" s="1"/>
  <c r="AL766" i="3"/>
  <c r="AK767" i="3"/>
  <c r="AI685" i="3"/>
  <c r="AK929" i="3"/>
  <c r="AJ932" i="3"/>
  <c r="AJ930" i="3" s="1"/>
  <c r="AJ931" i="3"/>
  <c r="AJ751" i="3"/>
  <c r="AJ755" i="3"/>
  <c r="AJ756" i="3" s="1"/>
  <c r="AK829" i="3"/>
  <c r="AL827" i="3"/>
  <c r="AK830" i="3"/>
  <c r="AK828" i="3" s="1"/>
  <c r="AK779" i="3"/>
  <c r="AK777" i="3" s="1"/>
  <c r="AK778" i="3"/>
  <c r="AL776" i="3"/>
  <c r="AL810" i="3"/>
  <c r="AK812" i="3"/>
  <c r="AK813" i="3"/>
  <c r="AK811" i="3" s="1"/>
  <c r="AL664" i="3"/>
  <c r="AK665" i="3"/>
  <c r="AI532" i="3"/>
  <c r="AK700" i="3"/>
  <c r="AK704" i="3" s="1"/>
  <c r="AK705" i="3" s="1"/>
  <c r="AL817" i="3"/>
  <c r="AK818" i="3"/>
  <c r="AI651" i="3"/>
  <c r="AK861" i="3"/>
  <c r="AJ863" i="3"/>
  <c r="AJ864" i="3"/>
  <c r="AJ862" i="3" s="1"/>
  <c r="AI632" i="3"/>
  <c r="AI636" i="3" s="1"/>
  <c r="AL802" i="3"/>
  <c r="AL806" i="3" s="1"/>
  <c r="AI717" i="3"/>
  <c r="AI721" i="3" s="1"/>
  <c r="AI722" i="3" s="1"/>
  <c r="AI787" i="3"/>
  <c r="AL708" i="3"/>
  <c r="AK710" i="3"/>
  <c r="AK711" i="3"/>
  <c r="AK709" i="3" s="1"/>
  <c r="AI855" i="3"/>
  <c r="AK946" i="3"/>
  <c r="AJ949" i="3"/>
  <c r="AJ947" i="3" s="1"/>
  <c r="AJ948" i="3"/>
  <c r="AI770" i="3"/>
  <c r="AK804" i="3"/>
  <c r="AL988" i="3"/>
  <c r="AM987" i="3"/>
  <c r="AK880" i="3"/>
  <c r="AK881" i="3"/>
  <c r="AK879" i="3" s="1"/>
  <c r="AL878" i="3"/>
  <c r="AK558" i="3"/>
  <c r="AK556" i="3" s="1"/>
  <c r="AK557" i="3"/>
  <c r="AL555" i="3"/>
  <c r="AM674" i="3"/>
  <c r="AL677" i="3"/>
  <c r="AL675" i="3" s="1"/>
  <c r="AL676" i="3"/>
  <c r="AK626" i="3"/>
  <c r="AK624" i="3" s="1"/>
  <c r="AK625" i="3"/>
  <c r="AL623" i="3"/>
  <c r="AL528" i="3"/>
  <c r="AK529" i="3"/>
  <c r="AK597" i="3"/>
  <c r="AL596" i="3"/>
  <c r="AL640" i="3"/>
  <c r="AK642" i="3"/>
  <c r="AK643" i="3"/>
  <c r="AK641" i="3" s="1"/>
  <c r="AI617" i="3"/>
  <c r="AK847" i="3"/>
  <c r="AK845" i="3" s="1"/>
  <c r="AK846" i="3"/>
  <c r="AL844" i="3"/>
  <c r="AL793" i="3"/>
  <c r="AK796" i="3"/>
  <c r="AK794" i="3" s="1"/>
  <c r="AK795" i="3"/>
  <c r="AJ1006" i="3"/>
  <c r="AJ1010" i="3" s="1"/>
  <c r="AJ1011" i="3" s="1"/>
  <c r="AJ683" i="3"/>
  <c r="AJ687" i="3" s="1"/>
  <c r="AI838" i="3"/>
  <c r="AI600" i="3"/>
  <c r="AL545" i="3"/>
  <c r="AK546" i="3"/>
  <c r="AJ819" i="3"/>
  <c r="AJ823" i="3" s="1"/>
  <c r="AJ738" i="3"/>
  <c r="AJ739" i="3" s="1"/>
  <c r="AJ734" i="3"/>
  <c r="AJ836" i="3"/>
  <c r="AJ840" i="3" s="1"/>
  <c r="AJ841" i="3" s="1"/>
  <c r="AM801" i="3"/>
  <c r="AN800" i="3"/>
  <c r="AK524" i="3"/>
  <c r="AK522" i="3" s="1"/>
  <c r="AK523" i="3"/>
  <c r="AL521" i="3"/>
  <c r="AJ702" i="3"/>
  <c r="AK715" i="3"/>
  <c r="AJ716" i="3"/>
  <c r="AI549" i="3"/>
  <c r="AJ649" i="3"/>
  <c r="AJ653" i="3" s="1"/>
  <c r="AJ654" i="3" s="1"/>
  <c r="AL725" i="3"/>
  <c r="AK727" i="3"/>
  <c r="AK728" i="3"/>
  <c r="AK726" i="3" s="1"/>
  <c r="AK541" i="3"/>
  <c r="AK539" i="3" s="1"/>
  <c r="AK540" i="3"/>
  <c r="AL538" i="3"/>
  <c r="AM999" i="3"/>
  <c r="AN997" i="3"/>
  <c r="AI753" i="3"/>
  <c r="AK989" i="3"/>
  <c r="AK993" i="3" s="1"/>
  <c r="AI872" i="3"/>
  <c r="AL783" i="3"/>
  <c r="AK784" i="3"/>
  <c r="AL613" i="3"/>
  <c r="AK614" i="3"/>
  <c r="AJ530" i="3"/>
  <c r="AJ534" i="3" s="1"/>
  <c r="AK1005" i="3"/>
  <c r="AL1004" i="3"/>
  <c r="AL681" i="3"/>
  <c r="AK682" i="3"/>
  <c r="AK609" i="3"/>
  <c r="AK607" i="3" s="1"/>
  <c r="AK608" i="3"/>
  <c r="AL606" i="3"/>
  <c r="AJ547" i="3"/>
  <c r="AJ551" i="3" s="1"/>
  <c r="AK733" i="3"/>
  <c r="AL732" i="3"/>
  <c r="AK575" i="3"/>
  <c r="AK573" i="3" s="1"/>
  <c r="AK574" i="3"/>
  <c r="AL572" i="3"/>
  <c r="AL834" i="3"/>
  <c r="AK835" i="3"/>
  <c r="AK745" i="3"/>
  <c r="AK743" i="3" s="1"/>
  <c r="AL742" i="3"/>
  <c r="AK744" i="3"/>
  <c r="AJ870" i="3"/>
  <c r="AJ874" i="3" s="1"/>
  <c r="AL980" i="3"/>
  <c r="AK983" i="3"/>
  <c r="AK981" i="3" s="1"/>
  <c r="AK982" i="3"/>
  <c r="AK648" i="3"/>
  <c r="AL647" i="3"/>
  <c r="AI955" i="3"/>
  <c r="AI959" i="3" s="1"/>
  <c r="AL579" i="3"/>
  <c r="AK580" i="3"/>
  <c r="AI212" i="3"/>
  <c r="AG297" i="3"/>
  <c r="AG294" i="3"/>
  <c r="AI311" i="3"/>
  <c r="AH233" i="3"/>
  <c r="AI235" i="3"/>
  <c r="AI115" i="3"/>
  <c r="AI116" i="3"/>
  <c r="AI114" i="3" s="1"/>
  <c r="AJ113" i="3"/>
  <c r="AH216" i="3"/>
  <c r="AI218" i="3"/>
  <c r="AE41" i="3"/>
  <c r="AE42" i="3" s="1"/>
  <c r="AA395" i="15"/>
  <c r="AA396" i="15" s="1"/>
  <c r="AB396" i="15" s="1"/>
  <c r="AC396" i="15" s="1"/>
  <c r="AD396" i="15" s="1"/>
  <c r="AE396" i="15" s="1"/>
  <c r="AF396" i="15" s="1"/>
  <c r="AG396" i="15" s="1"/>
  <c r="AH396" i="15" s="1"/>
  <c r="AI396" i="15" s="1"/>
  <c r="AJ396" i="15" s="1"/>
  <c r="AK396" i="15" s="1"/>
  <c r="AL396" i="15" s="1"/>
  <c r="AM396" i="15" s="1"/>
  <c r="AN396" i="15" s="1"/>
  <c r="AO396" i="15" s="1"/>
  <c r="AP396" i="15" s="1"/>
  <c r="AQ396" i="15" s="1"/>
  <c r="AR396" i="15" s="1"/>
  <c r="AS396" i="15" s="1"/>
  <c r="AT396" i="15" s="1"/>
  <c r="AU396" i="15" s="1"/>
  <c r="AV396" i="15" s="1"/>
  <c r="AW396" i="15" s="1"/>
  <c r="AX396" i="15" s="1"/>
  <c r="AY396" i="15" s="1"/>
  <c r="AZ396" i="15" s="1"/>
  <c r="BA396" i="15" s="1"/>
  <c r="BB396" i="15" s="1"/>
  <c r="BC396" i="15" s="1"/>
  <c r="BD396" i="15" s="1"/>
  <c r="BE396" i="15" s="1"/>
  <c r="BF396" i="15" s="1"/>
  <c r="BG396" i="15" s="1"/>
  <c r="BH396" i="15" s="1"/>
  <c r="BI396" i="15" s="1"/>
  <c r="AE25" i="15"/>
  <c r="AF27" i="15"/>
  <c r="AF377" i="15"/>
  <c r="AG375" i="15"/>
  <c r="AF378" i="15"/>
  <c r="AF376" i="15" s="1"/>
  <c r="AF40" i="15"/>
  <c r="AF38" i="15" s="1"/>
  <c r="AF39" i="15"/>
  <c r="AG37" i="15"/>
  <c r="AF144" i="15"/>
  <c r="AF142" i="15" s="1"/>
  <c r="AG141" i="15"/>
  <c r="AF143" i="15"/>
  <c r="AF313" i="15"/>
  <c r="AF311" i="15" s="1"/>
  <c r="AF312" i="15"/>
  <c r="AG310" i="15"/>
  <c r="AI390" i="15"/>
  <c r="AJ388" i="15"/>
  <c r="AG287" i="15"/>
  <c r="AG285" i="15" s="1"/>
  <c r="AG286" i="15"/>
  <c r="AH284" i="15"/>
  <c r="AI362" i="15"/>
  <c r="AH365" i="15"/>
  <c r="AH363" i="15" s="1"/>
  <c r="AH364" i="15"/>
  <c r="AI336" i="15"/>
  <c r="AH338" i="15"/>
  <c r="AH339" i="15"/>
  <c r="AH337" i="15" s="1"/>
  <c r="AG235" i="15"/>
  <c r="AG233" i="15" s="1"/>
  <c r="AH232" i="15"/>
  <c r="AG234" i="15"/>
  <c r="AJ297" i="15"/>
  <c r="AI299" i="15"/>
  <c r="AI300" i="15"/>
  <c r="AI298" i="15" s="1"/>
  <c r="AG222" i="15"/>
  <c r="AG220" i="15" s="1"/>
  <c r="AG221" i="15"/>
  <c r="AH219" i="15"/>
  <c r="AG274" i="15"/>
  <c r="AG272" i="15" s="1"/>
  <c r="AG273" i="15"/>
  <c r="AH271" i="15"/>
  <c r="AI245" i="15"/>
  <c r="AH248" i="15"/>
  <c r="AH246" i="15" s="1"/>
  <c r="AH247" i="15"/>
  <c r="AH258" i="15"/>
  <c r="AG261" i="15"/>
  <c r="AG259" i="15" s="1"/>
  <c r="AG260" i="15"/>
  <c r="AH323" i="15"/>
  <c r="AG326" i="15"/>
  <c r="AG324" i="15" s="1"/>
  <c r="AG325" i="15"/>
  <c r="AH349" i="15"/>
  <c r="AG352" i="15"/>
  <c r="AG350" i="15" s="1"/>
  <c r="AG351" i="15"/>
  <c r="AF131" i="15"/>
  <c r="AF129" i="15" s="1"/>
  <c r="AG128" i="15"/>
  <c r="AF130" i="15"/>
  <c r="AH115" i="15"/>
  <c r="AG117" i="15"/>
  <c r="AG118" i="15"/>
  <c r="AG116" i="15" s="1"/>
  <c r="AH180" i="15"/>
  <c r="AG182" i="15"/>
  <c r="AG183" i="15"/>
  <c r="AG181" i="15" s="1"/>
  <c r="AG157" i="15"/>
  <c r="AG155" i="15" s="1"/>
  <c r="AG156" i="15"/>
  <c r="AH154" i="15"/>
  <c r="AF209" i="15"/>
  <c r="AF207" i="15" s="1"/>
  <c r="AF208" i="15"/>
  <c r="AG206" i="15"/>
  <c r="AH167" i="15"/>
  <c r="AG169" i="15"/>
  <c r="AG170" i="15"/>
  <c r="AG168" i="15" s="1"/>
  <c r="AG195" i="15"/>
  <c r="AG196" i="15"/>
  <c r="AG194" i="15" s="1"/>
  <c r="AH193" i="15"/>
  <c r="AI76" i="15"/>
  <c r="AH78" i="15"/>
  <c r="AH79" i="15"/>
  <c r="AH77" i="15" s="1"/>
  <c r="AF105" i="15"/>
  <c r="AF103" i="15" s="1"/>
  <c r="AG102" i="15"/>
  <c r="AF104" i="15"/>
  <c r="AH63" i="15"/>
  <c r="AG66" i="15"/>
  <c r="AG64" i="15" s="1"/>
  <c r="AG65" i="15"/>
  <c r="AH92" i="15"/>
  <c r="AH90" i="15" s="1"/>
  <c r="AH91" i="15"/>
  <c r="AI89" i="15"/>
  <c r="AF53" i="15"/>
  <c r="AF51" i="15" s="1"/>
  <c r="AG50" i="15"/>
  <c r="AF52" i="15"/>
  <c r="AJ24" i="15"/>
  <c r="AI26" i="15"/>
  <c r="AJ308" i="3"/>
  <c r="AJ309" i="3" s="1"/>
  <c r="AJ313" i="3" s="1"/>
  <c r="AJ314" i="3" s="1"/>
  <c r="AK307" i="3"/>
  <c r="AJ249" i="3"/>
  <c r="AI251" i="3"/>
  <c r="AI252" i="3"/>
  <c r="AI250" i="3" s="1"/>
  <c r="AH377" i="3"/>
  <c r="AH381" i="3" s="1"/>
  <c r="AJ290" i="3"/>
  <c r="AI291" i="3"/>
  <c r="AI87" i="3"/>
  <c r="AJ86" i="3"/>
  <c r="AJ375" i="3"/>
  <c r="AI376" i="3"/>
  <c r="AH479" i="3"/>
  <c r="AH483" i="3" s="1"/>
  <c r="AH484" i="3" s="1"/>
  <c r="AJ206" i="3"/>
  <c r="AK205" i="3"/>
  <c r="AH292" i="3"/>
  <c r="AH296" i="3" s="1"/>
  <c r="AH297" i="3" s="1"/>
  <c r="AG481" i="3"/>
  <c r="AJ155" i="3"/>
  <c r="AK154" i="3"/>
  <c r="AG379" i="3"/>
  <c r="AH88" i="3"/>
  <c r="AH92" i="3" s="1"/>
  <c r="AJ477" i="3"/>
  <c r="AI478" i="3"/>
  <c r="AH141" i="3"/>
  <c r="AG90" i="3"/>
  <c r="AI156" i="3"/>
  <c r="AI160" i="3" s="1"/>
  <c r="AG433" i="3"/>
  <c r="AG430" i="3"/>
  <c r="AG501" i="3"/>
  <c r="AG498" i="3"/>
  <c r="AH467" i="3"/>
  <c r="AH464" i="3"/>
  <c r="AJ487" i="3"/>
  <c r="AI490" i="3"/>
  <c r="AI488" i="3" s="1"/>
  <c r="AI489" i="3"/>
  <c r="AK453" i="3"/>
  <c r="AJ456" i="3"/>
  <c r="AJ454" i="3" s="1"/>
  <c r="AJ455" i="3"/>
  <c r="AH496" i="3"/>
  <c r="AH500" i="3" s="1"/>
  <c r="AH501" i="3" s="1"/>
  <c r="AK419" i="3"/>
  <c r="AJ422" i="3"/>
  <c r="AJ420" i="3" s="1"/>
  <c r="AJ421" i="3"/>
  <c r="AH428" i="3"/>
  <c r="AH432" i="3" s="1"/>
  <c r="AH433" i="3" s="1"/>
  <c r="AJ461" i="3"/>
  <c r="AK460" i="3"/>
  <c r="AK470" i="3"/>
  <c r="AJ473" i="3"/>
  <c r="AJ471" i="3" s="1"/>
  <c r="AJ472" i="3"/>
  <c r="AI495" i="3"/>
  <c r="AJ494" i="3"/>
  <c r="AI445" i="3"/>
  <c r="AI449" i="3" s="1"/>
  <c r="AI450" i="3" s="1"/>
  <c r="AK511" i="3"/>
  <c r="AJ512" i="3"/>
  <c r="AK436" i="3"/>
  <c r="AJ439" i="3"/>
  <c r="AJ437" i="3" s="1"/>
  <c r="AJ438" i="3"/>
  <c r="AJ444" i="3"/>
  <c r="AK443" i="3"/>
  <c r="AH447" i="3"/>
  <c r="AJ507" i="3"/>
  <c r="AJ505" i="3" s="1"/>
  <c r="AJ506" i="3"/>
  <c r="AK504" i="3"/>
  <c r="AJ426" i="3"/>
  <c r="AI427" i="3"/>
  <c r="AI462" i="3"/>
  <c r="AI466" i="3" s="1"/>
  <c r="AG331" i="3"/>
  <c r="AG328" i="3"/>
  <c r="AH365" i="3"/>
  <c r="AH362" i="3"/>
  <c r="AH246" i="3"/>
  <c r="AH243" i="3"/>
  <c r="AH263" i="3"/>
  <c r="AH260" i="3"/>
  <c r="AH226" i="3"/>
  <c r="AJ411" i="3"/>
  <c r="AJ415" i="3" s="1"/>
  <c r="AJ416" i="3" s="1"/>
  <c r="AL273" i="3"/>
  <c r="AK274" i="3"/>
  <c r="AI258" i="3"/>
  <c r="AI262" i="3" s="1"/>
  <c r="AI263" i="3" s="1"/>
  <c r="AI277" i="3"/>
  <c r="AJ359" i="3"/>
  <c r="AK358" i="3"/>
  <c r="AJ368" i="3"/>
  <c r="AI371" i="3"/>
  <c r="AI369" i="3" s="1"/>
  <c r="AI370" i="3"/>
  <c r="AH345" i="3"/>
  <c r="AK222" i="3"/>
  <c r="AJ223" i="3"/>
  <c r="AJ334" i="3"/>
  <c r="AI337" i="3"/>
  <c r="AI335" i="3" s="1"/>
  <c r="AI336" i="3"/>
  <c r="AH396" i="3"/>
  <c r="AI343" i="3"/>
  <c r="AI347" i="3" s="1"/>
  <c r="AJ275" i="3"/>
  <c r="AJ279" i="3" s="1"/>
  <c r="AI320" i="3"/>
  <c r="AI318" i="3" s="1"/>
  <c r="AI319" i="3"/>
  <c r="AJ317" i="3"/>
  <c r="AI413" i="3"/>
  <c r="AK266" i="3"/>
  <c r="AJ269" i="3"/>
  <c r="AJ267" i="3" s="1"/>
  <c r="AJ268" i="3"/>
  <c r="AK283" i="3"/>
  <c r="AJ286" i="3"/>
  <c r="AJ284" i="3" s="1"/>
  <c r="AJ285" i="3"/>
  <c r="AK402" i="3"/>
  <c r="AJ405" i="3"/>
  <c r="AJ403" i="3" s="1"/>
  <c r="AJ404" i="3"/>
  <c r="AK392" i="3"/>
  <c r="AJ393" i="3"/>
  <c r="AI241" i="3"/>
  <c r="AI245" i="3" s="1"/>
  <c r="AK341" i="3"/>
  <c r="AJ342" i="3"/>
  <c r="AJ324" i="3"/>
  <c r="AI325" i="3"/>
  <c r="AJ354" i="3"/>
  <c r="AJ352" i="3" s="1"/>
  <c r="AK351" i="3"/>
  <c r="AJ353" i="3"/>
  <c r="AI394" i="3"/>
  <c r="AI398" i="3" s="1"/>
  <c r="AI399" i="3" s="1"/>
  <c r="AK239" i="3"/>
  <c r="AJ240" i="3"/>
  <c r="AK300" i="3"/>
  <c r="AJ303" i="3"/>
  <c r="AJ301" i="3" s="1"/>
  <c r="AJ302" i="3"/>
  <c r="AL215" i="3"/>
  <c r="AK217" i="3"/>
  <c r="AL409" i="3"/>
  <c r="AK410" i="3"/>
  <c r="AL232" i="3"/>
  <c r="AK234" i="3"/>
  <c r="AJ257" i="3"/>
  <c r="AK256" i="3"/>
  <c r="AH326" i="3"/>
  <c r="AH330" i="3" s="1"/>
  <c r="AI360" i="3"/>
  <c r="AI364" i="3" s="1"/>
  <c r="AI224" i="3"/>
  <c r="AI228" i="3" s="1"/>
  <c r="AJ385" i="3"/>
  <c r="AI387" i="3"/>
  <c r="AI388" i="3"/>
  <c r="AI386" i="3" s="1"/>
  <c r="AI195" i="3"/>
  <c r="AI192" i="3"/>
  <c r="AL171" i="3"/>
  <c r="AK172" i="3"/>
  <c r="AJ150" i="3"/>
  <c r="AJ148" i="3" s="1"/>
  <c r="AK147" i="3"/>
  <c r="AJ149" i="3"/>
  <c r="AJ173" i="3"/>
  <c r="AJ177" i="3" s="1"/>
  <c r="AJ184" i="3"/>
  <c r="AJ182" i="3" s="1"/>
  <c r="AJ183" i="3"/>
  <c r="AK181" i="3"/>
  <c r="AK198" i="3"/>
  <c r="AJ201" i="3"/>
  <c r="AJ199" i="3" s="1"/>
  <c r="AJ200" i="3"/>
  <c r="AM164" i="3"/>
  <c r="AL166" i="3"/>
  <c r="AJ190" i="3"/>
  <c r="AJ194" i="3" s="1"/>
  <c r="AI175" i="3"/>
  <c r="AK189" i="3"/>
  <c r="AL188" i="3"/>
  <c r="AH127" i="3"/>
  <c r="AH124" i="3"/>
  <c r="AI110" i="3"/>
  <c r="AI107" i="3"/>
  <c r="AJ105" i="3"/>
  <c r="AJ109" i="3" s="1"/>
  <c r="AJ110" i="3" s="1"/>
  <c r="AK96" i="3"/>
  <c r="AJ99" i="3"/>
  <c r="AJ97" i="3" s="1"/>
  <c r="AJ98" i="3"/>
  <c r="AK104" i="3"/>
  <c r="AL103" i="3"/>
  <c r="AJ79" i="3"/>
  <c r="AI82" i="3"/>
  <c r="AI80" i="3" s="1"/>
  <c r="AI81" i="3"/>
  <c r="AK120" i="3"/>
  <c r="AJ121" i="3"/>
  <c r="AJ130" i="3"/>
  <c r="AI133" i="3"/>
  <c r="AI131" i="3" s="1"/>
  <c r="AI132" i="3"/>
  <c r="AI139" i="3"/>
  <c r="AI143" i="3" s="1"/>
  <c r="AI122" i="3"/>
  <c r="AI126" i="3" s="1"/>
  <c r="AJ138" i="3"/>
  <c r="AK137" i="3"/>
  <c r="AH71" i="3"/>
  <c r="AH75" i="3" s="1"/>
  <c r="AH76" i="3" s="1"/>
  <c r="AG73" i="3"/>
  <c r="AK62" i="3"/>
  <c r="AJ65" i="3"/>
  <c r="AJ63" i="3" s="1"/>
  <c r="AJ64" i="3"/>
  <c r="AJ69" i="3"/>
  <c r="AI70" i="3"/>
  <c r="AH56" i="3"/>
  <c r="AI54" i="3"/>
  <c r="AI58" i="3" s="1"/>
  <c r="AK48" i="3"/>
  <c r="AK46" i="3" s="1"/>
  <c r="AL45" i="3"/>
  <c r="AK47" i="3"/>
  <c r="AJ53" i="3"/>
  <c r="AK52" i="3"/>
  <c r="AI31" i="3"/>
  <c r="AI29" i="3" s="1"/>
  <c r="AI30" i="3"/>
  <c r="AJ28" i="3"/>
  <c r="AK35" i="3"/>
  <c r="AJ36" i="3"/>
  <c r="W21" i="15"/>
  <c r="W19" i="15"/>
  <c r="AJ1348" i="3" l="1"/>
  <c r="AI1164" i="3"/>
  <c r="AI1161" i="3"/>
  <c r="AL938" i="3"/>
  <c r="AL942" i="3"/>
  <c r="AL943" i="3" s="1"/>
  <c r="AL940" i="3"/>
  <c r="AM920" i="3"/>
  <c r="AN919" i="3"/>
  <c r="AK972" i="3"/>
  <c r="AK976" i="3" s="1"/>
  <c r="AK977" i="3" s="1"/>
  <c r="AM885" i="3"/>
  <c r="AL886" i="3"/>
  <c r="AJ904" i="3"/>
  <c r="AJ908" i="3" s="1"/>
  <c r="AK887" i="3"/>
  <c r="AK891" i="3" s="1"/>
  <c r="AK892" i="3" s="1"/>
  <c r="AI1028" i="3"/>
  <c r="AI1025" i="3"/>
  <c r="AJ1025" i="3" s="1"/>
  <c r="AK1158" i="3"/>
  <c r="AK1159" i="3" s="1"/>
  <c r="AK1163" i="3" s="1"/>
  <c r="AK1164" i="3" s="1"/>
  <c r="AL1157" i="3"/>
  <c r="AJ1159" i="3"/>
  <c r="AJ1163" i="3"/>
  <c r="AL921" i="3"/>
  <c r="AL925" i="3" s="1"/>
  <c r="AL926" i="3" s="1"/>
  <c r="AN936" i="3"/>
  <c r="AM937" i="3"/>
  <c r="AM970" i="3"/>
  <c r="AL971" i="3"/>
  <c r="AK1362" i="3"/>
  <c r="AL1361" i="3"/>
  <c r="AJ1312" i="3"/>
  <c r="AJ1316" i="3" s="1"/>
  <c r="AJ1317" i="3" s="1"/>
  <c r="AK903" i="3"/>
  <c r="AL902" i="3"/>
  <c r="AJ311" i="3"/>
  <c r="AK1022" i="3"/>
  <c r="AK1023" i="3" s="1"/>
  <c r="AK1027" i="3" s="1"/>
  <c r="AK1028" i="3" s="1"/>
  <c r="AL1021" i="3"/>
  <c r="AJ770" i="3"/>
  <c r="AJ1363" i="3"/>
  <c r="AJ1367" i="3" s="1"/>
  <c r="AJ1368" i="3" s="1"/>
  <c r="AK1311" i="3"/>
  <c r="AL1310" i="3"/>
  <c r="AL1344" i="3"/>
  <c r="AK1345" i="3"/>
  <c r="AK1346" i="3" s="1"/>
  <c r="AK1350" i="3" s="1"/>
  <c r="AK1351" i="3" s="1"/>
  <c r="AG513" i="3"/>
  <c r="AE515" i="3"/>
  <c r="AF517" i="3" s="1"/>
  <c r="AE518" i="3"/>
  <c r="AJ1066" i="3"/>
  <c r="AK1068" i="3"/>
  <c r="AK998" i="3"/>
  <c r="AL1000" i="3"/>
  <c r="AL1083" i="3"/>
  <c r="AM1085" i="3"/>
  <c r="AJ1049" i="3"/>
  <c r="AK1051" i="3"/>
  <c r="AL963" i="3"/>
  <c r="AK965" i="3"/>
  <c r="AK966" i="3"/>
  <c r="AK964" i="3" s="1"/>
  <c r="AK692" i="3"/>
  <c r="AL694" i="3"/>
  <c r="AG389" i="15"/>
  <c r="AH391" i="15"/>
  <c r="AK1186" i="3"/>
  <c r="AL1184" i="3"/>
  <c r="AK1187" i="3"/>
  <c r="AK1185" i="3" s="1"/>
  <c r="AL1167" i="3"/>
  <c r="AK1170" i="3"/>
  <c r="AK1168" i="3" s="1"/>
  <c r="AK1169" i="3"/>
  <c r="AJ688" i="3"/>
  <c r="AJ685" i="3"/>
  <c r="AK702" i="3"/>
  <c r="AK1297" i="3"/>
  <c r="AL912" i="3"/>
  <c r="AK915" i="3"/>
  <c r="AK913" i="3" s="1"/>
  <c r="AK914" i="3"/>
  <c r="AK1356" i="3"/>
  <c r="AL1354" i="3"/>
  <c r="AK1357" i="3"/>
  <c r="AK1355" i="3" s="1"/>
  <c r="AJ165" i="3"/>
  <c r="AK167" i="3"/>
  <c r="AL1337" i="3"/>
  <c r="AK1339" i="3"/>
  <c r="AK1340" i="3"/>
  <c r="AK1338" i="3" s="1"/>
  <c r="AH976" i="15"/>
  <c r="AH974" i="15" s="1"/>
  <c r="AH975" i="15"/>
  <c r="AI973" i="15"/>
  <c r="AI856" i="15"/>
  <c r="AH859" i="15"/>
  <c r="AH857" i="15" s="1"/>
  <c r="AH858" i="15"/>
  <c r="AH1015" i="15"/>
  <c r="AH1013" i="15" s="1"/>
  <c r="AI1012" i="15"/>
  <c r="AH1014" i="15"/>
  <c r="AJ986" i="15"/>
  <c r="AI989" i="15"/>
  <c r="AI987" i="15" s="1"/>
  <c r="AI988" i="15"/>
  <c r="AG885" i="15"/>
  <c r="AG883" i="15" s="1"/>
  <c r="AG884" i="15"/>
  <c r="AH882" i="15"/>
  <c r="AI1038" i="15"/>
  <c r="AH1041" i="15"/>
  <c r="AH1039" i="15" s="1"/>
  <c r="AH1040" i="15"/>
  <c r="AH846" i="15"/>
  <c r="AH844" i="15" s="1"/>
  <c r="AH845" i="15"/>
  <c r="AI843" i="15"/>
  <c r="AH1002" i="15"/>
  <c r="AH1000" i="15" s="1"/>
  <c r="AH1001" i="15"/>
  <c r="AI999" i="15"/>
  <c r="AK791" i="15"/>
  <c r="AJ793" i="15"/>
  <c r="AI869" i="15"/>
  <c r="AH872" i="15"/>
  <c r="AH870" i="15" s="1"/>
  <c r="AH871" i="15"/>
  <c r="AG792" i="15"/>
  <c r="AH794" i="15"/>
  <c r="AI1028" i="15"/>
  <c r="AI1026" i="15" s="1"/>
  <c r="AI1027" i="15"/>
  <c r="AJ1025" i="15"/>
  <c r="AI830" i="15"/>
  <c r="AH833" i="15"/>
  <c r="AH831" i="15" s="1"/>
  <c r="AH832" i="15"/>
  <c r="AI817" i="15"/>
  <c r="AH820" i="15"/>
  <c r="AH818" i="15" s="1"/>
  <c r="AH819" i="15"/>
  <c r="AI804" i="15"/>
  <c r="AH807" i="15"/>
  <c r="AH805" i="15" s="1"/>
  <c r="AH806" i="15"/>
  <c r="AH898" i="15"/>
  <c r="AH896" i="15" s="1"/>
  <c r="AH897" i="15"/>
  <c r="AI895" i="15"/>
  <c r="AH963" i="15"/>
  <c r="AH961" i="15" s="1"/>
  <c r="AH962" i="15"/>
  <c r="AI960" i="15"/>
  <c r="AH911" i="15"/>
  <c r="AH909" i="15" s="1"/>
  <c r="AH910" i="15"/>
  <c r="AI908" i="15"/>
  <c r="AH937" i="15"/>
  <c r="AH935" i="15" s="1"/>
  <c r="AH936" i="15"/>
  <c r="AI934" i="15"/>
  <c r="AH924" i="15"/>
  <c r="AH922" i="15" s="1"/>
  <c r="AH923" i="15"/>
  <c r="AI921" i="15"/>
  <c r="AH950" i="15"/>
  <c r="AH948" i="15" s="1"/>
  <c r="AH949" i="15"/>
  <c r="AI947" i="15"/>
  <c r="AH726" i="15"/>
  <c r="AG728" i="15"/>
  <c r="AG729" i="15"/>
  <c r="AG727" i="15" s="1"/>
  <c r="AH518" i="15"/>
  <c r="AG521" i="15"/>
  <c r="AG519" i="15" s="1"/>
  <c r="AG520" i="15"/>
  <c r="AJ752" i="15"/>
  <c r="AI755" i="15"/>
  <c r="AI753" i="15" s="1"/>
  <c r="AI754" i="15"/>
  <c r="AI466" i="15"/>
  <c r="AH469" i="15"/>
  <c r="AH467" i="15" s="1"/>
  <c r="AH468" i="15"/>
  <c r="AI404" i="15"/>
  <c r="AI402" i="15" s="1"/>
  <c r="AI403" i="15"/>
  <c r="AJ401" i="15"/>
  <c r="AI427" i="15"/>
  <c r="AH430" i="15"/>
  <c r="AH428" i="15" s="1"/>
  <c r="AH429" i="15"/>
  <c r="AI596" i="15"/>
  <c r="AH599" i="15"/>
  <c r="AH597" i="15" s="1"/>
  <c r="AH598" i="15"/>
  <c r="AI414" i="15"/>
  <c r="AH417" i="15"/>
  <c r="AH415" i="15" s="1"/>
  <c r="AH416" i="15"/>
  <c r="AI778" i="15"/>
  <c r="AH781" i="15"/>
  <c r="AH779" i="15" s="1"/>
  <c r="AH780" i="15"/>
  <c r="AI674" i="15"/>
  <c r="AH677" i="15"/>
  <c r="AH675" i="15" s="1"/>
  <c r="AH676" i="15"/>
  <c r="AH664" i="15"/>
  <c r="AH662" i="15" s="1"/>
  <c r="AH663" i="15"/>
  <c r="AI661" i="15"/>
  <c r="AJ572" i="15"/>
  <c r="AK570" i="15"/>
  <c r="AJ573" i="15"/>
  <c r="AJ571" i="15" s="1"/>
  <c r="AJ765" i="15"/>
  <c r="AI767" i="15"/>
  <c r="AI768" i="15"/>
  <c r="AI766" i="15" s="1"/>
  <c r="AK635" i="15"/>
  <c r="AJ637" i="15"/>
  <c r="AJ638" i="15"/>
  <c r="AJ636" i="15" s="1"/>
  <c r="AH494" i="15"/>
  <c r="AH495" i="15"/>
  <c r="AH493" i="15" s="1"/>
  <c r="AI492" i="15"/>
  <c r="AI479" i="15"/>
  <c r="AH482" i="15"/>
  <c r="AH480" i="15" s="1"/>
  <c r="AH481" i="15"/>
  <c r="AG610" i="15"/>
  <c r="AH612" i="15"/>
  <c r="AL609" i="15"/>
  <c r="AK611" i="15"/>
  <c r="AI557" i="15"/>
  <c r="AH559" i="15"/>
  <c r="AH560" i="15"/>
  <c r="AH558" i="15" s="1"/>
  <c r="AI713" i="15"/>
  <c r="AH716" i="15"/>
  <c r="AH714" i="15" s="1"/>
  <c r="AH715" i="15"/>
  <c r="AI700" i="15"/>
  <c r="AH703" i="15"/>
  <c r="AH701" i="15" s="1"/>
  <c r="AH702" i="15"/>
  <c r="AI687" i="15"/>
  <c r="AH690" i="15"/>
  <c r="AH688" i="15" s="1"/>
  <c r="AH689" i="15"/>
  <c r="AI453" i="15"/>
  <c r="AH456" i="15"/>
  <c r="AH454" i="15" s="1"/>
  <c r="AH455" i="15"/>
  <c r="AI586" i="15"/>
  <c r="AI584" i="15" s="1"/>
  <c r="AI585" i="15"/>
  <c r="AJ583" i="15"/>
  <c r="AI625" i="15"/>
  <c r="AI623" i="15" s="1"/>
  <c r="AI624" i="15"/>
  <c r="AJ622" i="15"/>
  <c r="AH534" i="15"/>
  <c r="AH532" i="15" s="1"/>
  <c r="AH533" i="15"/>
  <c r="AI531" i="15"/>
  <c r="AI443" i="15"/>
  <c r="AI441" i="15" s="1"/>
  <c r="AI442" i="15"/>
  <c r="AJ440" i="15"/>
  <c r="AG508" i="15"/>
  <c r="AG506" i="15" s="1"/>
  <c r="AG507" i="15"/>
  <c r="AH505" i="15"/>
  <c r="AH547" i="15"/>
  <c r="AH545" i="15" s="1"/>
  <c r="AH546" i="15"/>
  <c r="AI544" i="15"/>
  <c r="AI739" i="15"/>
  <c r="AH742" i="15"/>
  <c r="AH740" i="15" s="1"/>
  <c r="AH741" i="15"/>
  <c r="AI648" i="15"/>
  <c r="AH651" i="15"/>
  <c r="AH649" i="15" s="1"/>
  <c r="AH650" i="15"/>
  <c r="AL1079" i="3"/>
  <c r="AL1076" i="3"/>
  <c r="AL1062" i="3"/>
  <c r="AL1059" i="3"/>
  <c r="AK1215" i="3"/>
  <c r="AK1212" i="3"/>
  <c r="AL1096" i="3"/>
  <c r="AL1093" i="3"/>
  <c r="AI1130" i="3"/>
  <c r="AI1127" i="3"/>
  <c r="AJ1266" i="3"/>
  <c r="AJ1263" i="3"/>
  <c r="AL1119" i="3"/>
  <c r="AL1117" i="3" s="1"/>
  <c r="AL1118" i="3"/>
  <c r="AM1116" i="3"/>
  <c r="AM1057" i="3"/>
  <c r="AM1061" i="3" s="1"/>
  <c r="AK1278" i="3"/>
  <c r="AK1282" i="3" s="1"/>
  <c r="AK1283" i="3" s="1"/>
  <c r="AN1208" i="3"/>
  <c r="AM1209" i="3"/>
  <c r="AK1227" i="3"/>
  <c r="AK1231" i="3" s="1"/>
  <c r="AK1232" i="3" s="1"/>
  <c r="AL1295" i="3"/>
  <c r="AL1299" i="3"/>
  <c r="AL1300" i="3" s="1"/>
  <c r="AN1031" i="3"/>
  <c r="AM1034" i="3"/>
  <c r="AM1032" i="3" s="1"/>
  <c r="AM1033" i="3"/>
  <c r="AM1276" i="3"/>
  <c r="AL1277" i="3"/>
  <c r="AL1136" i="3"/>
  <c r="AL1134" i="3" s="1"/>
  <c r="AL1135" i="3"/>
  <c r="AM1133" i="3"/>
  <c r="AM1091" i="3"/>
  <c r="AM1095" i="3" s="1"/>
  <c r="AK1243" i="3"/>
  <c r="AL1242" i="3"/>
  <c r="AM1225" i="3"/>
  <c r="AL1226" i="3"/>
  <c r="AL1204" i="3"/>
  <c r="AL1202" i="3" s="1"/>
  <c r="AL1203" i="3"/>
  <c r="AM1201" i="3"/>
  <c r="AM1329" i="3"/>
  <c r="AM1333" i="3" s="1"/>
  <c r="AN1050" i="3"/>
  <c r="AO1048" i="3"/>
  <c r="AK1108" i="3"/>
  <c r="AK1112" i="3" s="1"/>
  <c r="AK1113" i="3" s="1"/>
  <c r="AM1303" i="3"/>
  <c r="AL1306" i="3"/>
  <c r="AL1304" i="3" s="1"/>
  <c r="AL1305" i="3"/>
  <c r="AM1235" i="3"/>
  <c r="AL1237" i="3"/>
  <c r="AL1238" i="3"/>
  <c r="AL1236" i="3" s="1"/>
  <c r="AJ1178" i="3"/>
  <c r="AO1072" i="3"/>
  <c r="AN1073" i="3"/>
  <c r="AK1142" i="3"/>
  <c r="AK1146" i="3" s="1"/>
  <c r="AJ1195" i="3"/>
  <c r="AJ1144" i="3"/>
  <c r="AL1107" i="3"/>
  <c r="AM1106" i="3"/>
  <c r="AN1293" i="3"/>
  <c r="AM1294" i="3"/>
  <c r="AJ1125" i="3"/>
  <c r="AJ1129" i="3" s="1"/>
  <c r="AJ1130" i="3" s="1"/>
  <c r="AK1255" i="3"/>
  <c r="AK1253" i="3" s="1"/>
  <c r="AK1254" i="3"/>
  <c r="AL1252" i="3"/>
  <c r="AM1320" i="3"/>
  <c r="AL1323" i="3"/>
  <c r="AL1321" i="3" s="1"/>
  <c r="AL1322" i="3"/>
  <c r="AL1141" i="3"/>
  <c r="AM1140" i="3"/>
  <c r="AJ1229" i="3"/>
  <c r="AL1102" i="3"/>
  <c r="AL1100" i="3" s="1"/>
  <c r="AL1101" i="3"/>
  <c r="AM1099" i="3"/>
  <c r="AL1153" i="3"/>
  <c r="AL1151" i="3" s="1"/>
  <c r="AL1152" i="3"/>
  <c r="AM1150" i="3"/>
  <c r="AJ1042" i="3"/>
  <c r="AO1055" i="3"/>
  <c r="AN1056" i="3"/>
  <c r="AJ1244" i="3"/>
  <c r="AJ1248" i="3" s="1"/>
  <c r="AL1175" i="3"/>
  <c r="AM1174" i="3"/>
  <c r="AK1261" i="3"/>
  <c r="AK1265" i="3" s="1"/>
  <c r="AK1266" i="3" s="1"/>
  <c r="AM1038" i="3"/>
  <c r="AL1039" i="3"/>
  <c r="AM1269" i="3"/>
  <c r="AL1272" i="3"/>
  <c r="AL1270" i="3" s="1"/>
  <c r="AL1271" i="3"/>
  <c r="AI1246" i="3"/>
  <c r="AL1331" i="3"/>
  <c r="AM1074" i="3"/>
  <c r="AM1078" i="3" s="1"/>
  <c r="AJ1110" i="3"/>
  <c r="AJ1280" i="3"/>
  <c r="AK1124" i="3"/>
  <c r="AL1123" i="3"/>
  <c r="AP1082" i="3"/>
  <c r="AO1084" i="3"/>
  <c r="AL1221" i="3"/>
  <c r="AL1219" i="3" s="1"/>
  <c r="AL1220" i="3"/>
  <c r="AM1218" i="3"/>
  <c r="AP1065" i="3"/>
  <c r="AO1067" i="3"/>
  <c r="AL1210" i="3"/>
  <c r="AL1214" i="3" s="1"/>
  <c r="AL1215" i="3" s="1"/>
  <c r="AK1176" i="3"/>
  <c r="AK1180" i="3" s="1"/>
  <c r="AM1259" i="3"/>
  <c r="AL1260" i="3"/>
  <c r="AK1040" i="3"/>
  <c r="AK1044" i="3" s="1"/>
  <c r="AK1045" i="3" s="1"/>
  <c r="AL1192" i="3"/>
  <c r="AM1191" i="3"/>
  <c r="AL1289" i="3"/>
  <c r="AL1288" i="3"/>
  <c r="AL1287" i="3"/>
  <c r="AM1286" i="3"/>
  <c r="AO1089" i="3"/>
  <c r="AN1090" i="3"/>
  <c r="AO1327" i="3"/>
  <c r="AN1328" i="3"/>
  <c r="AK1193" i="3"/>
  <c r="AK1197" i="3" s="1"/>
  <c r="AI960" i="3"/>
  <c r="AI957" i="3"/>
  <c r="AK994" i="3"/>
  <c r="AK991" i="3"/>
  <c r="AL807" i="3"/>
  <c r="AL804" i="3"/>
  <c r="AJ586" i="3"/>
  <c r="AJ583" i="3"/>
  <c r="AJ620" i="3"/>
  <c r="AJ617" i="3"/>
  <c r="AJ875" i="3"/>
  <c r="AJ872" i="3"/>
  <c r="AJ552" i="3"/>
  <c r="AJ549" i="3"/>
  <c r="AI637" i="3"/>
  <c r="AI634" i="3"/>
  <c r="AJ535" i="3"/>
  <c r="AJ532" i="3"/>
  <c r="AJ824" i="3"/>
  <c r="AJ821" i="3"/>
  <c r="AJ603" i="3"/>
  <c r="AJ600" i="3"/>
  <c r="AM579" i="3"/>
  <c r="AL580" i="3"/>
  <c r="AK734" i="3"/>
  <c r="AK738" i="3" s="1"/>
  <c r="AM606" i="3"/>
  <c r="AL609" i="3"/>
  <c r="AL607" i="3" s="1"/>
  <c r="AL608" i="3"/>
  <c r="AK683" i="3"/>
  <c r="AK687" i="3" s="1"/>
  <c r="AM613" i="3"/>
  <c r="AL614" i="3"/>
  <c r="AJ838" i="3"/>
  <c r="AK598" i="3"/>
  <c r="AK602" i="3"/>
  <c r="AK603" i="3" s="1"/>
  <c r="AL989" i="3"/>
  <c r="AL993" i="3" s="1"/>
  <c r="AL994" i="3" s="1"/>
  <c r="AK949" i="3"/>
  <c r="AK947" i="3" s="1"/>
  <c r="AK948" i="3"/>
  <c r="AL946" i="3"/>
  <c r="AI719" i="3"/>
  <c r="AL861" i="3"/>
  <c r="AK864" i="3"/>
  <c r="AK862" i="3" s="1"/>
  <c r="AK863" i="3"/>
  <c r="AK666" i="3"/>
  <c r="AK670" i="3" s="1"/>
  <c r="AK671" i="3" s="1"/>
  <c r="AM810" i="3"/>
  <c r="AL813" i="3"/>
  <c r="AL811" i="3" s="1"/>
  <c r="AL812" i="3"/>
  <c r="AJ855" i="3"/>
  <c r="AJ566" i="3"/>
  <c r="AJ787" i="3"/>
  <c r="AJ632" i="3"/>
  <c r="AJ636" i="3" s="1"/>
  <c r="AJ637" i="3" s="1"/>
  <c r="AJ668" i="3"/>
  <c r="AM895" i="3"/>
  <c r="AL898" i="3"/>
  <c r="AL896" i="3" s="1"/>
  <c r="AL897" i="3"/>
  <c r="AK564" i="3"/>
  <c r="AK568" i="3" s="1"/>
  <c r="AL983" i="3"/>
  <c r="AL981" i="3" s="1"/>
  <c r="AL982" i="3"/>
  <c r="AM980" i="3"/>
  <c r="AM681" i="3"/>
  <c r="AL682" i="3"/>
  <c r="AK785" i="3"/>
  <c r="AK789" i="3" s="1"/>
  <c r="AK790" i="3" s="1"/>
  <c r="AL728" i="3"/>
  <c r="AL726" i="3" s="1"/>
  <c r="AL727" i="3"/>
  <c r="AM725" i="3"/>
  <c r="AM521" i="3"/>
  <c r="AL524" i="3"/>
  <c r="AL522" i="3" s="1"/>
  <c r="AL523" i="3"/>
  <c r="AO800" i="3"/>
  <c r="AN801" i="3"/>
  <c r="AK547" i="3"/>
  <c r="AK551" i="3"/>
  <c r="AK552" i="3" s="1"/>
  <c r="AK530" i="3"/>
  <c r="AK534" i="3" s="1"/>
  <c r="AK535" i="3" s="1"/>
  <c r="AL711" i="3"/>
  <c r="AL709" i="3" s="1"/>
  <c r="AL710" i="3"/>
  <c r="AM708" i="3"/>
  <c r="AM664" i="3"/>
  <c r="AL665" i="3"/>
  <c r="AM776" i="3"/>
  <c r="AL778" i="3"/>
  <c r="AL779" i="3"/>
  <c r="AL777" i="3" s="1"/>
  <c r="AK768" i="3"/>
  <c r="AK772" i="3" s="1"/>
  <c r="AK853" i="3"/>
  <c r="AK857" i="3" s="1"/>
  <c r="AK858" i="3" s="1"/>
  <c r="AL953" i="3"/>
  <c r="AK954" i="3"/>
  <c r="AM759" i="3"/>
  <c r="AL761" i="3"/>
  <c r="AL762" i="3"/>
  <c r="AL760" i="3" s="1"/>
  <c r="AK631" i="3"/>
  <c r="AL630" i="3"/>
  <c r="AK751" i="3"/>
  <c r="AK755" i="3" s="1"/>
  <c r="AM562" i="3"/>
  <c r="AL563" i="3"/>
  <c r="AK836" i="3"/>
  <c r="AK840" i="3"/>
  <c r="AK841" i="3" s="1"/>
  <c r="AK838" i="3"/>
  <c r="AM647" i="3"/>
  <c r="AL648" i="3"/>
  <c r="AM742" i="3"/>
  <c r="AL744" i="3"/>
  <c r="AL745" i="3"/>
  <c r="AL743" i="3" s="1"/>
  <c r="AM834" i="3"/>
  <c r="AL835" i="3"/>
  <c r="AL1005" i="3"/>
  <c r="AM1004" i="3"/>
  <c r="AM783" i="3"/>
  <c r="AL784" i="3"/>
  <c r="AM538" i="3"/>
  <c r="AL541" i="3"/>
  <c r="AL539" i="3" s="1"/>
  <c r="AL540" i="3"/>
  <c r="AJ717" i="3"/>
  <c r="AJ721" i="3" s="1"/>
  <c r="AJ722" i="3" s="1"/>
  <c r="AM802" i="3"/>
  <c r="AM806" i="3" s="1"/>
  <c r="AJ736" i="3"/>
  <c r="AM545" i="3"/>
  <c r="AL546" i="3"/>
  <c r="AJ1008" i="3"/>
  <c r="AM793" i="3"/>
  <c r="AL796" i="3"/>
  <c r="AL794" i="3" s="1"/>
  <c r="AL795" i="3"/>
  <c r="AL643" i="3"/>
  <c r="AL641" i="3" s="1"/>
  <c r="AL642" i="3"/>
  <c r="AM640" i="3"/>
  <c r="AM528" i="3"/>
  <c r="AL529" i="3"/>
  <c r="AN674" i="3"/>
  <c r="AM677" i="3"/>
  <c r="AM675" i="3" s="1"/>
  <c r="AM676" i="3"/>
  <c r="AK819" i="3"/>
  <c r="AK823" i="3" s="1"/>
  <c r="AK824" i="3" s="1"/>
  <c r="AM827" i="3"/>
  <c r="AL830" i="3"/>
  <c r="AL828" i="3" s="1"/>
  <c r="AL829" i="3"/>
  <c r="AJ753" i="3"/>
  <c r="AM766" i="3"/>
  <c r="AL767" i="3"/>
  <c r="AM851" i="3"/>
  <c r="AL852" i="3"/>
  <c r="AJ955" i="3"/>
  <c r="AJ959" i="3" s="1"/>
  <c r="AK870" i="3"/>
  <c r="AK874" i="3"/>
  <c r="AK875" i="3" s="1"/>
  <c r="AL700" i="3"/>
  <c r="AL704" i="3" s="1"/>
  <c r="AL705" i="3" s="1"/>
  <c r="AM749" i="3"/>
  <c r="AL750" i="3"/>
  <c r="AK581" i="3"/>
  <c r="AK585" i="3" s="1"/>
  <c r="AK649" i="3"/>
  <c r="AK653" i="3" s="1"/>
  <c r="AM572" i="3"/>
  <c r="AL575" i="3"/>
  <c r="AL573" i="3" s="1"/>
  <c r="AL574" i="3"/>
  <c r="AM732" i="3"/>
  <c r="AL733" i="3"/>
  <c r="AK1006" i="3"/>
  <c r="AK1010" i="3" s="1"/>
  <c r="AK1011" i="3" s="1"/>
  <c r="AK615" i="3"/>
  <c r="AK619" i="3" s="1"/>
  <c r="AN999" i="3"/>
  <c r="AO997" i="3"/>
  <c r="AJ651" i="3"/>
  <c r="AK716" i="3"/>
  <c r="AL715" i="3"/>
  <c r="AM844" i="3"/>
  <c r="AL846" i="3"/>
  <c r="AL847" i="3"/>
  <c r="AL845" i="3" s="1"/>
  <c r="AM596" i="3"/>
  <c r="AL597" i="3"/>
  <c r="AL626" i="3"/>
  <c r="AL624" i="3" s="1"/>
  <c r="AM623" i="3"/>
  <c r="AL625" i="3"/>
  <c r="AM555" i="3"/>
  <c r="AL558" i="3"/>
  <c r="AL556" i="3" s="1"/>
  <c r="AL557" i="3"/>
  <c r="AM878" i="3"/>
  <c r="AL881" i="3"/>
  <c r="AL879" i="3" s="1"/>
  <c r="AL880" i="3"/>
  <c r="AN987" i="3"/>
  <c r="AM988" i="3"/>
  <c r="AM817" i="3"/>
  <c r="AL818" i="3"/>
  <c r="AK932" i="3"/>
  <c r="AK930" i="3" s="1"/>
  <c r="AK931" i="3"/>
  <c r="AL929" i="3"/>
  <c r="AL869" i="3"/>
  <c r="AM868" i="3"/>
  <c r="AN698" i="3"/>
  <c r="AM699" i="3"/>
  <c r="AL1016" i="3"/>
  <c r="AL1017" i="3"/>
  <c r="AL1015" i="3" s="1"/>
  <c r="AM1014" i="3"/>
  <c r="AN693" i="3"/>
  <c r="AO691" i="3"/>
  <c r="AK592" i="3"/>
  <c r="AK590" i="3" s="1"/>
  <c r="AK591" i="3"/>
  <c r="AL589" i="3"/>
  <c r="AN660" i="3"/>
  <c r="AN658" i="3" s="1"/>
  <c r="AN659" i="3"/>
  <c r="AO657" i="3"/>
  <c r="AJ195" i="3"/>
  <c r="AJ192" i="3"/>
  <c r="AE39" i="3"/>
  <c r="AH294" i="3"/>
  <c r="AH481" i="3"/>
  <c r="AI216" i="3"/>
  <c r="AJ218" i="3"/>
  <c r="AI233" i="3"/>
  <c r="AJ235" i="3"/>
  <c r="AJ115" i="3"/>
  <c r="AK113" i="3"/>
  <c r="AJ116" i="3"/>
  <c r="AJ114" i="3" s="1"/>
  <c r="AA397" i="15"/>
  <c r="BJ393" i="15"/>
  <c r="BL393" i="15" s="1"/>
  <c r="AF25" i="15"/>
  <c r="AG27" i="15"/>
  <c r="AH37" i="15"/>
  <c r="AG40" i="15"/>
  <c r="AG38" i="15" s="1"/>
  <c r="AG39" i="15"/>
  <c r="AH141" i="15"/>
  <c r="AG144" i="15"/>
  <c r="AG142" i="15" s="1"/>
  <c r="AG143" i="15"/>
  <c r="AG377" i="15"/>
  <c r="AH375" i="15"/>
  <c r="AG378" i="15"/>
  <c r="AG376" i="15" s="1"/>
  <c r="AH274" i="15"/>
  <c r="AH272" i="15" s="1"/>
  <c r="AH273" i="15"/>
  <c r="AI271" i="15"/>
  <c r="AH222" i="15"/>
  <c r="AH220" i="15" s="1"/>
  <c r="AH221" i="15"/>
  <c r="AI219" i="15"/>
  <c r="AI284" i="15"/>
  <c r="AH287" i="15"/>
  <c r="AH285" i="15" s="1"/>
  <c r="AH286" i="15"/>
  <c r="AK388" i="15"/>
  <c r="AJ390" i="15"/>
  <c r="AG312" i="15"/>
  <c r="AH310" i="15"/>
  <c r="AG313" i="15"/>
  <c r="AG311" i="15" s="1"/>
  <c r="AI232" i="15"/>
  <c r="AH235" i="15"/>
  <c r="AH233" i="15" s="1"/>
  <c r="AH234" i="15"/>
  <c r="AH352" i="15"/>
  <c r="AH350" i="15" s="1"/>
  <c r="AH351" i="15"/>
  <c r="AI349" i="15"/>
  <c r="AH326" i="15"/>
  <c r="AH324" i="15" s="1"/>
  <c r="AH325" i="15"/>
  <c r="AI323" i="15"/>
  <c r="AH261" i="15"/>
  <c r="AH259" i="15" s="1"/>
  <c r="AH260" i="15"/>
  <c r="AI258" i="15"/>
  <c r="AI248" i="15"/>
  <c r="AI246" i="15" s="1"/>
  <c r="AI247" i="15"/>
  <c r="AJ245" i="15"/>
  <c r="AJ300" i="15"/>
  <c r="AJ298" i="15" s="1"/>
  <c r="AJ299" i="15"/>
  <c r="AK297" i="15"/>
  <c r="AJ336" i="15"/>
  <c r="AI339" i="15"/>
  <c r="AI337" i="15" s="1"/>
  <c r="AI338" i="15"/>
  <c r="AJ362" i="15"/>
  <c r="AI365" i="15"/>
  <c r="AI363" i="15" s="1"/>
  <c r="AI364" i="15"/>
  <c r="AH128" i="15"/>
  <c r="AG130" i="15"/>
  <c r="AG131" i="15"/>
  <c r="AG129" i="15" s="1"/>
  <c r="AG209" i="15"/>
  <c r="AG207" i="15" s="1"/>
  <c r="AG208" i="15"/>
  <c r="AH206" i="15"/>
  <c r="AI154" i="15"/>
  <c r="AH157" i="15"/>
  <c r="AH155" i="15" s="1"/>
  <c r="AH156" i="15"/>
  <c r="AI180" i="15"/>
  <c r="AH182" i="15"/>
  <c r="AH183" i="15"/>
  <c r="AH181" i="15" s="1"/>
  <c r="AH196" i="15"/>
  <c r="AH194" i="15" s="1"/>
  <c r="AI193" i="15"/>
  <c r="AH195" i="15"/>
  <c r="AI167" i="15"/>
  <c r="AH170" i="15"/>
  <c r="AH168" i="15" s="1"/>
  <c r="AH169" i="15"/>
  <c r="AH117" i="15"/>
  <c r="AI115" i="15"/>
  <c r="AH118" i="15"/>
  <c r="AH116" i="15" s="1"/>
  <c r="AG105" i="15"/>
  <c r="AG103" i="15" s="1"/>
  <c r="AG104" i="15"/>
  <c r="AH102" i="15"/>
  <c r="AJ89" i="15"/>
  <c r="AI91" i="15"/>
  <c r="AI92" i="15"/>
  <c r="AI90" i="15" s="1"/>
  <c r="AI63" i="15"/>
  <c r="AH66" i="15"/>
  <c r="AH64" i="15" s="1"/>
  <c r="AH65" i="15"/>
  <c r="AI79" i="15"/>
  <c r="AI77" i="15" s="1"/>
  <c r="AI78" i="15"/>
  <c r="AJ76" i="15"/>
  <c r="AH50" i="15"/>
  <c r="AG52" i="15"/>
  <c r="AG53" i="15"/>
  <c r="AG51" i="15" s="1"/>
  <c r="AJ26" i="15"/>
  <c r="AK24" i="15"/>
  <c r="AH331" i="3"/>
  <c r="AH328" i="3"/>
  <c r="AH382" i="3"/>
  <c r="AH379" i="3"/>
  <c r="AI161" i="3"/>
  <c r="AI158" i="3"/>
  <c r="AH93" i="3"/>
  <c r="AH90" i="3"/>
  <c r="AJ478" i="3"/>
  <c r="AK477" i="3"/>
  <c r="AK86" i="3"/>
  <c r="AJ87" i="3"/>
  <c r="AK155" i="3"/>
  <c r="AK156" i="3" s="1"/>
  <c r="AK160" i="3" s="1"/>
  <c r="AK161" i="3" s="1"/>
  <c r="AL154" i="3"/>
  <c r="AI88" i="3"/>
  <c r="AJ252" i="3"/>
  <c r="AJ250" i="3" s="1"/>
  <c r="AJ251" i="3"/>
  <c r="AK249" i="3"/>
  <c r="AJ156" i="3"/>
  <c r="AJ160" i="3" s="1"/>
  <c r="AJ161" i="3" s="1"/>
  <c r="AL205" i="3"/>
  <c r="AK206" i="3"/>
  <c r="AK207" i="3" s="1"/>
  <c r="AK211" i="3" s="1"/>
  <c r="AK212" i="3" s="1"/>
  <c r="AI377" i="3"/>
  <c r="AI381" i="3" s="1"/>
  <c r="AI292" i="3"/>
  <c r="AI296" i="3" s="1"/>
  <c r="AI297" i="3" s="1"/>
  <c r="AK308" i="3"/>
  <c r="AK309" i="3" s="1"/>
  <c r="AK313" i="3" s="1"/>
  <c r="AK314" i="3" s="1"/>
  <c r="AL307" i="3"/>
  <c r="AI479" i="3"/>
  <c r="AI483" i="3" s="1"/>
  <c r="AJ207" i="3"/>
  <c r="AJ211" i="3"/>
  <c r="AJ212" i="3" s="1"/>
  <c r="AK375" i="3"/>
  <c r="AJ376" i="3"/>
  <c r="AJ291" i="3"/>
  <c r="AK290" i="3"/>
  <c r="AI467" i="3"/>
  <c r="AI464" i="3"/>
  <c r="AL443" i="3"/>
  <c r="AK444" i="3"/>
  <c r="AJ495" i="3"/>
  <c r="AK494" i="3"/>
  <c r="AJ462" i="3"/>
  <c r="AJ466" i="3" s="1"/>
  <c r="AI428" i="3"/>
  <c r="AI432" i="3" s="1"/>
  <c r="AI447" i="3"/>
  <c r="AK473" i="3"/>
  <c r="AK471" i="3" s="1"/>
  <c r="AK472" i="3"/>
  <c r="AL470" i="3"/>
  <c r="AK456" i="3"/>
  <c r="AK454" i="3" s="1"/>
  <c r="AK455" i="3"/>
  <c r="AL453" i="3"/>
  <c r="AJ490" i="3"/>
  <c r="AJ488" i="3" s="1"/>
  <c r="AJ489" i="3"/>
  <c r="AK487" i="3"/>
  <c r="AK426" i="3"/>
  <c r="AJ427" i="3"/>
  <c r="AL504" i="3"/>
  <c r="AK506" i="3"/>
  <c r="AK507" i="3"/>
  <c r="AK505" i="3" s="1"/>
  <c r="AL460" i="3"/>
  <c r="AK461" i="3"/>
  <c r="AH430" i="3"/>
  <c r="AH498" i="3"/>
  <c r="AJ445" i="3"/>
  <c r="AK439" i="3"/>
  <c r="AK437" i="3" s="1"/>
  <c r="AK438" i="3"/>
  <c r="AL436" i="3"/>
  <c r="AL511" i="3"/>
  <c r="AK512" i="3"/>
  <c r="AI496" i="3"/>
  <c r="AI500" i="3" s="1"/>
  <c r="AL419" i="3"/>
  <c r="AK422" i="3"/>
  <c r="AK420" i="3" s="1"/>
  <c r="AK421" i="3"/>
  <c r="AI229" i="3"/>
  <c r="AI226" i="3"/>
  <c r="AI365" i="3"/>
  <c r="AI362" i="3"/>
  <c r="AJ280" i="3"/>
  <c r="AJ277" i="3"/>
  <c r="AI348" i="3"/>
  <c r="AI345" i="3"/>
  <c r="AI246" i="3"/>
  <c r="AI243" i="3"/>
  <c r="AM409" i="3"/>
  <c r="AL410" i="3"/>
  <c r="AK257" i="3"/>
  <c r="AL256" i="3"/>
  <c r="AK324" i="3"/>
  <c r="AJ325" i="3"/>
  <c r="AK368" i="3"/>
  <c r="AJ371" i="3"/>
  <c r="AJ369" i="3" s="1"/>
  <c r="AJ370" i="3"/>
  <c r="AK411" i="3"/>
  <c r="AK415" i="3" s="1"/>
  <c r="AJ258" i="3"/>
  <c r="AJ262" i="3" s="1"/>
  <c r="AL234" i="3"/>
  <c r="AM232" i="3"/>
  <c r="AL217" i="3"/>
  <c r="AM215" i="3"/>
  <c r="AK303" i="3"/>
  <c r="AK301" i="3" s="1"/>
  <c r="AK302" i="3"/>
  <c r="AL300" i="3"/>
  <c r="AI396" i="3"/>
  <c r="AK354" i="3"/>
  <c r="AK352" i="3" s="1"/>
  <c r="AL351" i="3"/>
  <c r="AK353" i="3"/>
  <c r="AJ343" i="3"/>
  <c r="AJ347" i="3" s="1"/>
  <c r="AJ337" i="3"/>
  <c r="AJ335" i="3" s="1"/>
  <c r="AJ336" i="3"/>
  <c r="AK334" i="3"/>
  <c r="AL358" i="3"/>
  <c r="AK359" i="3"/>
  <c r="AI260" i="3"/>
  <c r="AJ413" i="3"/>
  <c r="AJ388" i="3"/>
  <c r="AJ386" i="3" s="1"/>
  <c r="AJ387" i="3"/>
  <c r="AK385" i="3"/>
  <c r="AJ241" i="3"/>
  <c r="AJ245" i="3" s="1"/>
  <c r="AJ246" i="3" s="1"/>
  <c r="AK342" i="3"/>
  <c r="AL341" i="3"/>
  <c r="AJ394" i="3"/>
  <c r="AJ398" i="3" s="1"/>
  <c r="AJ224" i="3"/>
  <c r="AJ228" i="3" s="1"/>
  <c r="AJ360" i="3"/>
  <c r="AJ364" i="3" s="1"/>
  <c r="AK275" i="3"/>
  <c r="AK279" i="3" s="1"/>
  <c r="AK280" i="3" s="1"/>
  <c r="AK240" i="3"/>
  <c r="AL239" i="3"/>
  <c r="AI326" i="3"/>
  <c r="AI330" i="3" s="1"/>
  <c r="AI331" i="3" s="1"/>
  <c r="AK393" i="3"/>
  <c r="AL392" i="3"/>
  <c r="AK405" i="3"/>
  <c r="AK403" i="3" s="1"/>
  <c r="AK404" i="3"/>
  <c r="AL402" i="3"/>
  <c r="AK286" i="3"/>
  <c r="AK284" i="3" s="1"/>
  <c r="AK285" i="3"/>
  <c r="AL283" i="3"/>
  <c r="AK269" i="3"/>
  <c r="AK267" i="3" s="1"/>
  <c r="AK268" i="3"/>
  <c r="AL266" i="3"/>
  <c r="AJ320" i="3"/>
  <c r="AJ318" i="3" s="1"/>
  <c r="AJ319" i="3"/>
  <c r="AK317" i="3"/>
  <c r="AK223" i="3"/>
  <c r="AL222" i="3"/>
  <c r="AM273" i="3"/>
  <c r="AL274" i="3"/>
  <c r="AJ178" i="3"/>
  <c r="AJ175" i="3"/>
  <c r="AK184" i="3"/>
  <c r="AK182" i="3" s="1"/>
  <c r="AK183" i="3"/>
  <c r="AL181" i="3"/>
  <c r="AK173" i="3"/>
  <c r="AK177" i="3" s="1"/>
  <c r="AK178" i="3" s="1"/>
  <c r="AM166" i="3"/>
  <c r="AN164" i="3"/>
  <c r="AK201" i="3"/>
  <c r="AK199" i="3" s="1"/>
  <c r="AK200" i="3"/>
  <c r="AL198" i="3"/>
  <c r="AL172" i="3"/>
  <c r="AM171" i="3"/>
  <c r="AM188" i="3"/>
  <c r="AL189" i="3"/>
  <c r="AK150" i="3"/>
  <c r="AK148" i="3" s="1"/>
  <c r="AK149" i="3"/>
  <c r="AL147" i="3"/>
  <c r="AK190" i="3"/>
  <c r="AK194" i="3" s="1"/>
  <c r="AI144" i="3"/>
  <c r="AI141" i="3"/>
  <c r="AI127" i="3"/>
  <c r="AI124" i="3"/>
  <c r="AJ122" i="3"/>
  <c r="AJ126" i="3" s="1"/>
  <c r="AJ82" i="3"/>
  <c r="AJ80" i="3" s="1"/>
  <c r="AJ81" i="3"/>
  <c r="AK79" i="3"/>
  <c r="AJ107" i="3"/>
  <c r="AL104" i="3"/>
  <c r="AM103" i="3"/>
  <c r="AL137" i="3"/>
  <c r="AK138" i="3"/>
  <c r="AK105" i="3"/>
  <c r="AK109" i="3" s="1"/>
  <c r="AL96" i="3"/>
  <c r="AK99" i="3"/>
  <c r="AK97" i="3" s="1"/>
  <c r="AK98" i="3"/>
  <c r="AK121" i="3"/>
  <c r="AL120" i="3"/>
  <c r="AJ139" i="3"/>
  <c r="AJ143" i="3" s="1"/>
  <c r="AK130" i="3"/>
  <c r="AJ133" i="3"/>
  <c r="AJ131" i="3" s="1"/>
  <c r="AJ132" i="3"/>
  <c r="AI71" i="3"/>
  <c r="AI75" i="3" s="1"/>
  <c r="AH73" i="3"/>
  <c r="AK69" i="3"/>
  <c r="AJ70" i="3"/>
  <c r="AL62" i="3"/>
  <c r="AK65" i="3"/>
  <c r="AK63" i="3" s="1"/>
  <c r="AK64" i="3"/>
  <c r="AI59" i="3"/>
  <c r="AI56" i="3"/>
  <c r="AL52" i="3"/>
  <c r="AK53" i="3"/>
  <c r="AL47" i="3"/>
  <c r="AL48" i="3"/>
  <c r="AL46" i="3" s="1"/>
  <c r="AM45" i="3"/>
  <c r="AJ54" i="3"/>
  <c r="AK36" i="3"/>
  <c r="AL35" i="3"/>
  <c r="AJ31" i="3"/>
  <c r="AJ29" i="3" s="1"/>
  <c r="AJ30" i="3"/>
  <c r="AK28" i="3"/>
  <c r="X18" i="15"/>
  <c r="X20" i="15" s="1"/>
  <c r="N14" i="15"/>
  <c r="N11" i="15"/>
  <c r="AK586" i="3" l="1"/>
  <c r="AK583" i="3"/>
  <c r="AJ909" i="3"/>
  <c r="AJ906" i="3"/>
  <c r="AN920" i="3"/>
  <c r="AO919" i="3"/>
  <c r="AK1363" i="3"/>
  <c r="AK1367" i="3" s="1"/>
  <c r="AK1025" i="3"/>
  <c r="AM1344" i="3"/>
  <c r="AL1345" i="3"/>
  <c r="AL1346" i="3" s="1"/>
  <c r="AL1350" i="3" s="1"/>
  <c r="AL1351" i="3" s="1"/>
  <c r="AN970" i="3"/>
  <c r="AM971" i="3"/>
  <c r="AL887" i="3"/>
  <c r="AL891" i="3"/>
  <c r="AL892" i="3" s="1"/>
  <c r="AM1310" i="3"/>
  <c r="AL1311" i="3"/>
  <c r="AM902" i="3"/>
  <c r="AL903" i="3"/>
  <c r="AM938" i="3"/>
  <c r="AM942" i="3" s="1"/>
  <c r="AM886" i="3"/>
  <c r="AN885" i="3"/>
  <c r="AK1280" i="3"/>
  <c r="AM921" i="3"/>
  <c r="AM925" i="3" s="1"/>
  <c r="AM926" i="3" s="1"/>
  <c r="AM923" i="3"/>
  <c r="AL1158" i="3"/>
  <c r="AL1159" i="3" s="1"/>
  <c r="AL1163" i="3" s="1"/>
  <c r="AL1164" i="3" s="1"/>
  <c r="AM1157" i="3"/>
  <c r="AK1348" i="3"/>
  <c r="AK1312" i="3"/>
  <c r="AK1316" i="3" s="1"/>
  <c r="AK1317" i="3" s="1"/>
  <c r="AK1314" i="3"/>
  <c r="AK904" i="3"/>
  <c r="AK908" i="3" s="1"/>
  <c r="AO936" i="3"/>
  <c r="AN937" i="3"/>
  <c r="AM1361" i="3"/>
  <c r="AL1362" i="3"/>
  <c r="AJ1164" i="3"/>
  <c r="AJ1161" i="3"/>
  <c r="AK1161" i="3" s="1"/>
  <c r="AM1021" i="3"/>
  <c r="AL1022" i="3"/>
  <c r="AL972" i="3"/>
  <c r="AL976" i="3" s="1"/>
  <c r="AL977" i="3" s="1"/>
  <c r="AL974" i="3"/>
  <c r="AJ1365" i="3"/>
  <c r="AJ1314" i="3"/>
  <c r="AL923" i="3"/>
  <c r="AK889" i="3"/>
  <c r="AK974" i="3"/>
  <c r="AF515" i="3"/>
  <c r="AG517" i="3" s="1"/>
  <c r="AF518" i="3"/>
  <c r="AH513" i="3"/>
  <c r="AI92" i="3"/>
  <c r="AI93" i="3" s="1"/>
  <c r="AK1066" i="3"/>
  <c r="AL1068" i="3"/>
  <c r="AL998" i="3"/>
  <c r="AM1000" i="3"/>
  <c r="AL966" i="3"/>
  <c r="AL964" i="3" s="1"/>
  <c r="AL965" i="3"/>
  <c r="AM963" i="3"/>
  <c r="AK1049" i="3"/>
  <c r="AL1051" i="3"/>
  <c r="AH389" i="15"/>
  <c r="AI391" i="15"/>
  <c r="AM1083" i="3"/>
  <c r="AN1085" i="3"/>
  <c r="AL692" i="3"/>
  <c r="AM694" i="3"/>
  <c r="AJ58" i="3"/>
  <c r="AJ59" i="3" s="1"/>
  <c r="AM1167" i="3"/>
  <c r="AL1170" i="3"/>
  <c r="AL1168" i="3" s="1"/>
  <c r="AL1169" i="3"/>
  <c r="AM1184" i="3"/>
  <c r="AL1187" i="3"/>
  <c r="AL1185" i="3" s="1"/>
  <c r="AL1186" i="3"/>
  <c r="AK773" i="3"/>
  <c r="AK770" i="3"/>
  <c r="AM807" i="3"/>
  <c r="AM804" i="3"/>
  <c r="AK1008" i="3"/>
  <c r="AK549" i="3"/>
  <c r="AJ634" i="3"/>
  <c r="AL1339" i="3"/>
  <c r="AM1337" i="3"/>
  <c r="AL1340" i="3"/>
  <c r="AL1338" i="3" s="1"/>
  <c r="AM1354" i="3"/>
  <c r="AL1357" i="3"/>
  <c r="AL1355" i="3" s="1"/>
  <c r="AL1356" i="3"/>
  <c r="AM912" i="3"/>
  <c r="AL915" i="3"/>
  <c r="AL913" i="3" s="1"/>
  <c r="AL914" i="3"/>
  <c r="AK165" i="3"/>
  <c r="AL167" i="3"/>
  <c r="AJ999" i="15"/>
  <c r="AI1002" i="15"/>
  <c r="AI1001" i="15"/>
  <c r="AI1000" i="15"/>
  <c r="AJ843" i="15"/>
  <c r="AI846" i="15"/>
  <c r="AI844" i="15" s="1"/>
  <c r="AI845" i="15"/>
  <c r="AH885" i="15"/>
  <c r="AI882" i="15"/>
  <c r="AH884" i="15"/>
  <c r="AH883" i="15"/>
  <c r="AI976" i="15"/>
  <c r="AI974" i="15" s="1"/>
  <c r="AI975" i="15"/>
  <c r="AJ973" i="15"/>
  <c r="AI807" i="15"/>
  <c r="AI805" i="15" s="1"/>
  <c r="AI806" i="15"/>
  <c r="AJ804" i="15"/>
  <c r="AI820" i="15"/>
  <c r="AI818" i="15" s="1"/>
  <c r="AI819" i="15"/>
  <c r="AJ817" i="15"/>
  <c r="AI833" i="15"/>
  <c r="AI831" i="15" s="1"/>
  <c r="AI832" i="15"/>
  <c r="AJ830" i="15"/>
  <c r="AI950" i="15"/>
  <c r="AI949" i="15"/>
  <c r="AJ947" i="15"/>
  <c r="AI948" i="15"/>
  <c r="AI923" i="15"/>
  <c r="AI924" i="15"/>
  <c r="AI922" i="15" s="1"/>
  <c r="AJ921" i="15"/>
  <c r="AI937" i="15"/>
  <c r="AI935" i="15" s="1"/>
  <c r="AJ934" i="15"/>
  <c r="AI936" i="15"/>
  <c r="AJ908" i="15"/>
  <c r="AI910" i="15"/>
  <c r="AI911" i="15"/>
  <c r="AI909" i="15" s="1"/>
  <c r="AJ960" i="15"/>
  <c r="AI962" i="15"/>
  <c r="AI963" i="15"/>
  <c r="AI961" i="15" s="1"/>
  <c r="AJ895" i="15"/>
  <c r="AI898" i="15"/>
  <c r="AI896" i="15" s="1"/>
  <c r="AI897" i="15"/>
  <c r="AH792" i="15"/>
  <c r="AI794" i="15"/>
  <c r="AJ869" i="15"/>
  <c r="AI872" i="15"/>
  <c r="AI870" i="15" s="1"/>
  <c r="AI871" i="15"/>
  <c r="AJ1012" i="15"/>
  <c r="AI1014" i="15"/>
  <c r="AI1015" i="15"/>
  <c r="AI1013" i="15" s="1"/>
  <c r="AJ1028" i="15"/>
  <c r="AJ1026" i="15" s="1"/>
  <c r="AJ1027" i="15"/>
  <c r="AK1025" i="15"/>
  <c r="AK793" i="15"/>
  <c r="AL791" i="15"/>
  <c r="AI1041" i="15"/>
  <c r="AI1039" i="15" s="1"/>
  <c r="AI1040" i="15"/>
  <c r="AJ1038" i="15"/>
  <c r="AK986" i="15"/>
  <c r="AJ989" i="15"/>
  <c r="AJ987" i="15" s="1"/>
  <c r="AJ988" i="15"/>
  <c r="AI859" i="15"/>
  <c r="AI857" i="15" s="1"/>
  <c r="AI858" i="15"/>
  <c r="AJ856" i="15"/>
  <c r="AH729" i="15"/>
  <c r="AH727" i="15" s="1"/>
  <c r="AI726" i="15"/>
  <c r="AH728" i="15"/>
  <c r="AH521" i="15"/>
  <c r="AH519" i="15" s="1"/>
  <c r="AI518" i="15"/>
  <c r="AH520" i="15"/>
  <c r="AJ492" i="15"/>
  <c r="AI495" i="15"/>
  <c r="AI493" i="15" s="1"/>
  <c r="AI494" i="15"/>
  <c r="AJ661" i="15"/>
  <c r="AI664" i="15"/>
  <c r="AI662" i="15" s="1"/>
  <c r="AI663" i="15"/>
  <c r="AJ404" i="15"/>
  <c r="AJ402" i="15" s="1"/>
  <c r="AK401" i="15"/>
  <c r="AJ403" i="15"/>
  <c r="AI651" i="15"/>
  <c r="AI649" i="15" s="1"/>
  <c r="AI650" i="15"/>
  <c r="AJ648" i="15"/>
  <c r="AJ739" i="15"/>
  <c r="AI742" i="15"/>
  <c r="AI740" i="15" s="1"/>
  <c r="AI741" i="15"/>
  <c r="AI456" i="15"/>
  <c r="AI454" i="15" s="1"/>
  <c r="AI455" i="15"/>
  <c r="AJ453" i="15"/>
  <c r="AJ687" i="15"/>
  <c r="AI690" i="15"/>
  <c r="AI688" i="15" s="1"/>
  <c r="AI689" i="15"/>
  <c r="AJ700" i="15"/>
  <c r="AI703" i="15"/>
  <c r="AI701" i="15" s="1"/>
  <c r="AI702" i="15"/>
  <c r="AJ713" i="15"/>
  <c r="AI716" i="15"/>
  <c r="AI714" i="15" s="1"/>
  <c r="AI715" i="15"/>
  <c r="AI560" i="15"/>
  <c r="AI558" i="15" s="1"/>
  <c r="AI559" i="15"/>
  <c r="AJ557" i="15"/>
  <c r="AM609" i="15"/>
  <c r="AL611" i="15"/>
  <c r="AL570" i="15"/>
  <c r="AK572" i="15"/>
  <c r="AK573" i="15"/>
  <c r="AK571" i="15" s="1"/>
  <c r="AI547" i="15"/>
  <c r="AI545" i="15" s="1"/>
  <c r="AJ544" i="15"/>
  <c r="AI546" i="15"/>
  <c r="AH508" i="15"/>
  <c r="AH506" i="15" s="1"/>
  <c r="AH507" i="15"/>
  <c r="AI505" i="15"/>
  <c r="AJ443" i="15"/>
  <c r="AJ441" i="15" s="1"/>
  <c r="AK440" i="15"/>
  <c r="AJ442" i="15"/>
  <c r="AI534" i="15"/>
  <c r="AI532" i="15" s="1"/>
  <c r="AJ531" i="15"/>
  <c r="AI533" i="15"/>
  <c r="AJ625" i="15"/>
  <c r="AJ623" i="15" s="1"/>
  <c r="AK622" i="15"/>
  <c r="AJ624" i="15"/>
  <c r="AJ586" i="15"/>
  <c r="AJ584" i="15" s="1"/>
  <c r="AK583" i="15"/>
  <c r="AJ585" i="15"/>
  <c r="AH610" i="15"/>
  <c r="AI612" i="15"/>
  <c r="AJ479" i="15"/>
  <c r="AI482" i="15"/>
  <c r="AI480" i="15" s="1"/>
  <c r="AI481" i="15"/>
  <c r="AL635" i="15"/>
  <c r="AK638" i="15"/>
  <c r="AK636" i="15" s="1"/>
  <c r="AK637" i="15"/>
  <c r="AK765" i="15"/>
  <c r="AJ768" i="15"/>
  <c r="AJ766" i="15" s="1"/>
  <c r="AJ767" i="15"/>
  <c r="AJ674" i="15"/>
  <c r="AI677" i="15"/>
  <c r="AI675" i="15" s="1"/>
  <c r="AI676" i="15"/>
  <c r="AJ778" i="15"/>
  <c r="AI781" i="15"/>
  <c r="AI779" i="15" s="1"/>
  <c r="AI780" i="15"/>
  <c r="AI417" i="15"/>
  <c r="AI415" i="15" s="1"/>
  <c r="AI416" i="15"/>
  <c r="AJ414" i="15"/>
  <c r="AI599" i="15"/>
  <c r="AI597" i="15" s="1"/>
  <c r="AI598" i="15"/>
  <c r="AJ596" i="15"/>
  <c r="AI430" i="15"/>
  <c r="AI428" i="15" s="1"/>
  <c r="AI429" i="15"/>
  <c r="AJ427" i="15"/>
  <c r="AI469" i="15"/>
  <c r="AI467" i="15" s="1"/>
  <c r="AI468" i="15"/>
  <c r="AJ466" i="15"/>
  <c r="AK752" i="15"/>
  <c r="AJ755" i="15"/>
  <c r="AJ753" i="15" s="1"/>
  <c r="AJ754" i="15"/>
  <c r="AK1181" i="3"/>
  <c r="AK1178" i="3"/>
  <c r="AM1079" i="3"/>
  <c r="AM1076" i="3"/>
  <c r="AK1147" i="3"/>
  <c r="AK1144" i="3"/>
  <c r="AM1334" i="3"/>
  <c r="AM1331" i="3"/>
  <c r="AM1096" i="3"/>
  <c r="AM1093" i="3"/>
  <c r="AM1062" i="3"/>
  <c r="AM1059" i="3"/>
  <c r="AK1198" i="3"/>
  <c r="AK1195" i="3"/>
  <c r="AJ1249" i="3"/>
  <c r="AJ1246" i="3"/>
  <c r="AP1327" i="3"/>
  <c r="AO1328" i="3"/>
  <c r="AL1193" i="3"/>
  <c r="AL1197" i="3" s="1"/>
  <c r="AL1198" i="3" s="1"/>
  <c r="AK1042" i="3"/>
  <c r="AL1212" i="3"/>
  <c r="AM1220" i="3"/>
  <c r="AN1218" i="3"/>
  <c r="AM1221" i="3"/>
  <c r="AM1219" i="3" s="1"/>
  <c r="AL1124" i="3"/>
  <c r="AM1123" i="3"/>
  <c r="AN1269" i="3"/>
  <c r="AM1272" i="3"/>
  <c r="AM1270" i="3" s="1"/>
  <c r="AM1271" i="3"/>
  <c r="AK1263" i="3"/>
  <c r="AN1057" i="3"/>
  <c r="AN1061" i="3" s="1"/>
  <c r="AM1141" i="3"/>
  <c r="AN1140" i="3"/>
  <c r="AJ1127" i="3"/>
  <c r="AN1106" i="3"/>
  <c r="AM1107" i="3"/>
  <c r="AN1074" i="3"/>
  <c r="AN1078" i="3" s="1"/>
  <c r="AK1110" i="3"/>
  <c r="AK1244" i="3"/>
  <c r="AK1248" i="3" s="1"/>
  <c r="AK1249" i="3" s="1"/>
  <c r="AN1276" i="3"/>
  <c r="AM1277" i="3"/>
  <c r="AN1034" i="3"/>
  <c r="AN1032" i="3" s="1"/>
  <c r="AN1033" i="3"/>
  <c r="AO1031" i="3"/>
  <c r="AK1229" i="3"/>
  <c r="AO1208" i="3"/>
  <c r="AN1209" i="3"/>
  <c r="AM1118" i="3"/>
  <c r="AM1119" i="3"/>
  <c r="AM1117" i="3" s="1"/>
  <c r="AN1116" i="3"/>
  <c r="AK1125" i="3"/>
  <c r="AK1129" i="3" s="1"/>
  <c r="AL1040" i="3"/>
  <c r="AL1044" i="3" s="1"/>
  <c r="AP1055" i="3"/>
  <c r="AO1056" i="3"/>
  <c r="AL1142" i="3"/>
  <c r="AL1146" i="3" s="1"/>
  <c r="AL1108" i="3"/>
  <c r="AL1112" i="3" s="1"/>
  <c r="AP1072" i="3"/>
  <c r="AO1073" i="3"/>
  <c r="AM1203" i="3"/>
  <c r="AN1201" i="3"/>
  <c r="AM1204" i="3"/>
  <c r="AM1202" i="3" s="1"/>
  <c r="AL1227" i="3"/>
  <c r="AL1231" i="3" s="1"/>
  <c r="AN1091" i="3"/>
  <c r="AN1095" i="3" s="1"/>
  <c r="AN1096" i="3" s="1"/>
  <c r="AP1089" i="3"/>
  <c r="AO1090" i="3"/>
  <c r="AL1261" i="3"/>
  <c r="AL1265" i="3" s="1"/>
  <c r="AM1039" i="3"/>
  <c r="AN1038" i="3"/>
  <c r="AN1174" i="3"/>
  <c r="AM1175" i="3"/>
  <c r="AN1320" i="3"/>
  <c r="AM1323" i="3"/>
  <c r="AM1321" i="3" s="1"/>
  <c r="AM1322" i="3"/>
  <c r="AM1299" i="3"/>
  <c r="AM1300" i="3" s="1"/>
  <c r="AM1295" i="3"/>
  <c r="AN1235" i="3"/>
  <c r="AM1238" i="3"/>
  <c r="AM1236" i="3" s="1"/>
  <c r="AM1237" i="3"/>
  <c r="AN1303" i="3"/>
  <c r="AM1306" i="3"/>
  <c r="AM1304" i="3" s="1"/>
  <c r="AM1305" i="3"/>
  <c r="AP1048" i="3"/>
  <c r="AO1050" i="3"/>
  <c r="AN1225" i="3"/>
  <c r="AM1226" i="3"/>
  <c r="AL1297" i="3"/>
  <c r="AN1329" i="3"/>
  <c r="AN1333" i="3" s="1"/>
  <c r="AM1288" i="3"/>
  <c r="AN1286" i="3"/>
  <c r="AM1289" i="3"/>
  <c r="AM1287" i="3" s="1"/>
  <c r="AN1191" i="3"/>
  <c r="AM1192" i="3"/>
  <c r="AN1259" i="3"/>
  <c r="AM1260" i="3"/>
  <c r="AQ1065" i="3"/>
  <c r="AP1067" i="3"/>
  <c r="AQ1082" i="3"/>
  <c r="AP1084" i="3"/>
  <c r="AL1176" i="3"/>
  <c r="AL1180" i="3" s="1"/>
  <c r="AM1152" i="3"/>
  <c r="AM1153" i="3"/>
  <c r="AM1151" i="3" s="1"/>
  <c r="AN1150" i="3"/>
  <c r="AM1101" i="3"/>
  <c r="AM1102" i="3"/>
  <c r="AM1100" i="3" s="1"/>
  <c r="AN1099" i="3"/>
  <c r="AL1255" i="3"/>
  <c r="AL1253" i="3" s="1"/>
  <c r="AM1252" i="3"/>
  <c r="AL1254" i="3"/>
  <c r="AO1293" i="3"/>
  <c r="AN1294" i="3"/>
  <c r="AL1243" i="3"/>
  <c r="AM1242" i="3"/>
  <c r="AM1135" i="3"/>
  <c r="AM1136" i="3"/>
  <c r="AM1134" i="3" s="1"/>
  <c r="AN1133" i="3"/>
  <c r="AL1278" i="3"/>
  <c r="AL1282" i="3" s="1"/>
  <c r="AM1210" i="3"/>
  <c r="AM1214" i="3" s="1"/>
  <c r="AM1215" i="3" s="1"/>
  <c r="AK620" i="3"/>
  <c r="AK617" i="3"/>
  <c r="AK569" i="3"/>
  <c r="AK566" i="3"/>
  <c r="AK739" i="3"/>
  <c r="AK736" i="3"/>
  <c r="AK654" i="3"/>
  <c r="AK651" i="3"/>
  <c r="AJ960" i="3"/>
  <c r="AJ957" i="3"/>
  <c r="AK756" i="3"/>
  <c r="AK753" i="3"/>
  <c r="AK688" i="3"/>
  <c r="AK685" i="3"/>
  <c r="AM700" i="3"/>
  <c r="AM704" i="3" s="1"/>
  <c r="AM705" i="3" s="1"/>
  <c r="AL932" i="3"/>
  <c r="AL930" i="3" s="1"/>
  <c r="AL931" i="3"/>
  <c r="AM929" i="3"/>
  <c r="AL819" i="3"/>
  <c r="AL823" i="3" s="1"/>
  <c r="AN596" i="3"/>
  <c r="AM597" i="3"/>
  <c r="AN844" i="3"/>
  <c r="AM847" i="3"/>
  <c r="AM845" i="3" s="1"/>
  <c r="AM846" i="3"/>
  <c r="AP997" i="3"/>
  <c r="AO999" i="3"/>
  <c r="AL751" i="3"/>
  <c r="AL755" i="3" s="1"/>
  <c r="AL756" i="3" s="1"/>
  <c r="AM852" i="3"/>
  <c r="AN851" i="3"/>
  <c r="AN677" i="3"/>
  <c r="AN675" i="3" s="1"/>
  <c r="AN676" i="3"/>
  <c r="AO674" i="3"/>
  <c r="AL547" i="3"/>
  <c r="AL551" i="3" s="1"/>
  <c r="AN538" i="3"/>
  <c r="AM541" i="3"/>
  <c r="AM539" i="3" s="1"/>
  <c r="AM540" i="3"/>
  <c r="AL1006" i="3"/>
  <c r="AL1010" i="3"/>
  <c r="AL1011" i="3" s="1"/>
  <c r="AN647" i="3"/>
  <c r="AM648" i="3"/>
  <c r="AK955" i="3"/>
  <c r="AK959" i="3" s="1"/>
  <c r="AK960" i="3" s="1"/>
  <c r="AL666" i="3"/>
  <c r="AL670" i="3" s="1"/>
  <c r="AL671" i="3" s="1"/>
  <c r="AN802" i="3"/>
  <c r="AN806" i="3" s="1"/>
  <c r="AM861" i="3"/>
  <c r="AL864" i="3"/>
  <c r="AL862" i="3" s="1"/>
  <c r="AL863" i="3"/>
  <c r="AN613" i="3"/>
  <c r="AM614" i="3"/>
  <c r="AL581" i="3"/>
  <c r="AL585" i="3" s="1"/>
  <c r="AO698" i="3"/>
  <c r="AN699" i="3"/>
  <c r="AM818" i="3"/>
  <c r="AN817" i="3"/>
  <c r="AM989" i="3"/>
  <c r="AM993" i="3" s="1"/>
  <c r="AN623" i="3"/>
  <c r="AM626" i="3"/>
  <c r="AM624" i="3" s="1"/>
  <c r="AM625" i="3"/>
  <c r="AL716" i="3"/>
  <c r="AM715" i="3"/>
  <c r="AM750" i="3"/>
  <c r="AN749" i="3"/>
  <c r="AL768" i="3"/>
  <c r="AL772" i="3" s="1"/>
  <c r="AL773" i="3" s="1"/>
  <c r="AK821" i="3"/>
  <c r="AL530" i="3"/>
  <c r="AL534" i="3" s="1"/>
  <c r="AL535" i="3" s="1"/>
  <c r="AN545" i="3"/>
  <c r="AM546" i="3"/>
  <c r="AL785" i="3"/>
  <c r="AL789" i="3" s="1"/>
  <c r="AL790" i="3" s="1"/>
  <c r="AL836" i="3"/>
  <c r="AL840" i="3" s="1"/>
  <c r="AL841" i="3" s="1"/>
  <c r="AL564" i="3"/>
  <c r="AL568" i="3" s="1"/>
  <c r="AL954" i="3"/>
  <c r="AM953" i="3"/>
  <c r="AM665" i="3"/>
  <c r="AN664" i="3"/>
  <c r="AP800" i="3"/>
  <c r="AO801" i="3"/>
  <c r="AN521" i="3"/>
  <c r="AM524" i="3"/>
  <c r="AM522" i="3" s="1"/>
  <c r="AM523" i="3"/>
  <c r="AL683" i="3"/>
  <c r="AL687" i="3" s="1"/>
  <c r="AL688" i="3" s="1"/>
  <c r="AN810" i="3"/>
  <c r="AM813" i="3"/>
  <c r="AM811" i="3" s="1"/>
  <c r="AM812" i="3"/>
  <c r="AN579" i="3"/>
  <c r="AM580" i="3"/>
  <c r="AP657" i="3"/>
  <c r="AO660" i="3"/>
  <c r="AO658" i="3" s="1"/>
  <c r="AO659" i="3"/>
  <c r="AL592" i="3"/>
  <c r="AL590" i="3" s="1"/>
  <c r="AL591" i="3"/>
  <c r="AM589" i="3"/>
  <c r="AP691" i="3"/>
  <c r="AO693" i="3"/>
  <c r="AM869" i="3"/>
  <c r="AN868" i="3"/>
  <c r="AO987" i="3"/>
  <c r="AN988" i="3"/>
  <c r="AN878" i="3"/>
  <c r="AM881" i="3"/>
  <c r="AM880" i="3"/>
  <c r="AM879" i="3"/>
  <c r="AN555" i="3"/>
  <c r="AM558" i="3"/>
  <c r="AM556" i="3" s="1"/>
  <c r="AM557" i="3"/>
  <c r="AK717" i="3"/>
  <c r="AK721" i="3" s="1"/>
  <c r="AK722" i="3" s="1"/>
  <c r="AL734" i="3"/>
  <c r="AL738" i="3" s="1"/>
  <c r="AK872" i="3"/>
  <c r="AM767" i="3"/>
  <c r="AN766" i="3"/>
  <c r="AN528" i="3"/>
  <c r="AM529" i="3"/>
  <c r="AN793" i="3"/>
  <c r="AM796" i="3"/>
  <c r="AM794" i="3" s="1"/>
  <c r="AM795" i="3"/>
  <c r="AM784" i="3"/>
  <c r="AN783" i="3"/>
  <c r="AM835" i="3"/>
  <c r="AN834" i="3"/>
  <c r="AN742" i="3"/>
  <c r="AM745" i="3"/>
  <c r="AM743" i="3" s="1"/>
  <c r="AM744" i="3"/>
  <c r="AN562" i="3"/>
  <c r="AM563" i="3"/>
  <c r="AM630" i="3"/>
  <c r="AL631" i="3"/>
  <c r="AN708" i="3"/>
  <c r="AM710" i="3"/>
  <c r="AM711" i="3"/>
  <c r="AM709" i="3" s="1"/>
  <c r="AM728" i="3"/>
  <c r="AM726" i="3" s="1"/>
  <c r="AN725" i="3"/>
  <c r="AM727" i="3"/>
  <c r="AM682" i="3"/>
  <c r="AN681" i="3"/>
  <c r="AN895" i="3"/>
  <c r="AM898" i="3"/>
  <c r="AM896" i="3" s="1"/>
  <c r="AM897" i="3"/>
  <c r="AL949" i="3"/>
  <c r="AL947" i="3" s="1"/>
  <c r="AL948" i="3"/>
  <c r="AM946" i="3"/>
  <c r="AN1014" i="3"/>
  <c r="AM1017" i="3"/>
  <c r="AM1015" i="3" s="1"/>
  <c r="AM1016" i="3"/>
  <c r="AL870" i="3"/>
  <c r="AL874" i="3" s="1"/>
  <c r="AL875" i="3" s="1"/>
  <c r="AL598" i="3"/>
  <c r="AL602" i="3" s="1"/>
  <c r="AL603" i="3" s="1"/>
  <c r="AM733" i="3"/>
  <c r="AN732" i="3"/>
  <c r="AN572" i="3"/>
  <c r="AM575" i="3"/>
  <c r="AM573" i="3" s="1"/>
  <c r="AM574" i="3"/>
  <c r="AL702" i="3"/>
  <c r="AL853" i="3"/>
  <c r="AL857" i="3" s="1"/>
  <c r="AN827" i="3"/>
  <c r="AM830" i="3"/>
  <c r="AM828" i="3" s="1"/>
  <c r="AM829" i="3"/>
  <c r="AM643" i="3"/>
  <c r="AM641" i="3" s="1"/>
  <c r="AN640" i="3"/>
  <c r="AM642" i="3"/>
  <c r="AJ719" i="3"/>
  <c r="AN1004" i="3"/>
  <c r="AM1005" i="3"/>
  <c r="AL649" i="3"/>
  <c r="AL653" i="3" s="1"/>
  <c r="AK632" i="3"/>
  <c r="AK636" i="3" s="1"/>
  <c r="AK637" i="3" s="1"/>
  <c r="AN759" i="3"/>
  <c r="AM762" i="3"/>
  <c r="AM760" i="3" s="1"/>
  <c r="AM761" i="3"/>
  <c r="AK855" i="3"/>
  <c r="AN776" i="3"/>
  <c r="AM779" i="3"/>
  <c r="AM777" i="3" s="1"/>
  <c r="AM778" i="3"/>
  <c r="AK532" i="3"/>
  <c r="AK787" i="3"/>
  <c r="AM982" i="3"/>
  <c r="AM983" i="3"/>
  <c r="AM981" i="3" s="1"/>
  <c r="AN980" i="3"/>
  <c r="AK668" i="3"/>
  <c r="AL991" i="3"/>
  <c r="AK600" i="3"/>
  <c r="AL615" i="3"/>
  <c r="AL619" i="3" s="1"/>
  <c r="AN606" i="3"/>
  <c r="AM609" i="3"/>
  <c r="AM607" i="3" s="1"/>
  <c r="AM608" i="3"/>
  <c r="AK311" i="3"/>
  <c r="AJ449" i="3"/>
  <c r="AJ450" i="3" s="1"/>
  <c r="AF37" i="3"/>
  <c r="AF41" i="3" s="1"/>
  <c r="AJ209" i="3"/>
  <c r="AK209" i="3" s="1"/>
  <c r="AI90" i="3"/>
  <c r="AJ233" i="3"/>
  <c r="AK235" i="3"/>
  <c r="AK116" i="3"/>
  <c r="AK114" i="3" s="1"/>
  <c r="AL113" i="3"/>
  <c r="AK115" i="3"/>
  <c r="AJ216" i="3"/>
  <c r="AK218" i="3"/>
  <c r="CB397" i="15"/>
  <c r="BK393" i="15"/>
  <c r="AA398" i="15"/>
  <c r="AB398" i="15" s="1"/>
  <c r="AC398" i="15" s="1"/>
  <c r="AD398" i="15" s="1"/>
  <c r="AE398" i="15" s="1"/>
  <c r="AF398" i="15" s="1"/>
  <c r="AG398" i="15" s="1"/>
  <c r="AH398" i="15" s="1"/>
  <c r="AI398" i="15" s="1"/>
  <c r="AJ398" i="15" s="1"/>
  <c r="AK398" i="15" s="1"/>
  <c r="AL398" i="15" s="1"/>
  <c r="AM398" i="15" s="1"/>
  <c r="AN398" i="15" s="1"/>
  <c r="AO398" i="15" s="1"/>
  <c r="AP398" i="15" s="1"/>
  <c r="AQ398" i="15" s="1"/>
  <c r="AR398" i="15" s="1"/>
  <c r="AS398" i="15" s="1"/>
  <c r="AT398" i="15" s="1"/>
  <c r="AU398" i="15" s="1"/>
  <c r="AV398" i="15" s="1"/>
  <c r="AW398" i="15" s="1"/>
  <c r="AX398" i="15" s="1"/>
  <c r="AY398" i="15" s="1"/>
  <c r="AZ398" i="15" s="1"/>
  <c r="BA398" i="15" s="1"/>
  <c r="BB398" i="15" s="1"/>
  <c r="BC398" i="15" s="1"/>
  <c r="BD398" i="15" s="1"/>
  <c r="BE398" i="15" s="1"/>
  <c r="BF398" i="15" s="1"/>
  <c r="BG398" i="15" s="1"/>
  <c r="BH398" i="15" s="1"/>
  <c r="BI398" i="15" s="1"/>
  <c r="AG25" i="15"/>
  <c r="AH27" i="15"/>
  <c r="AH377" i="15"/>
  <c r="AI375" i="15"/>
  <c r="AH378" i="15"/>
  <c r="AH376" i="15" s="1"/>
  <c r="AI37" i="15"/>
  <c r="AH39" i="15"/>
  <c r="AH40" i="15"/>
  <c r="AH38" i="15" s="1"/>
  <c r="AH144" i="15"/>
  <c r="AH142" i="15" s="1"/>
  <c r="AH143" i="15"/>
  <c r="AI141" i="15"/>
  <c r="AK299" i="15"/>
  <c r="AK300" i="15"/>
  <c r="AK298" i="15" s="1"/>
  <c r="AL297" i="15"/>
  <c r="AJ248" i="15"/>
  <c r="AJ246" i="15" s="1"/>
  <c r="AK245" i="15"/>
  <c r="AJ247" i="15"/>
  <c r="AI260" i="15"/>
  <c r="AJ258" i="15"/>
  <c r="AI261" i="15"/>
  <c r="AI259" i="15" s="1"/>
  <c r="AI326" i="15"/>
  <c r="AI324" i="15" s="1"/>
  <c r="AJ323" i="15"/>
  <c r="AI325" i="15"/>
  <c r="AI352" i="15"/>
  <c r="AI350" i="15" s="1"/>
  <c r="AJ349" i="15"/>
  <c r="AI351" i="15"/>
  <c r="AJ219" i="15"/>
  <c r="AI222" i="15"/>
  <c r="AI220" i="15" s="1"/>
  <c r="AI221" i="15"/>
  <c r="AJ271" i="15"/>
  <c r="AI274" i="15"/>
  <c r="AI272" i="15" s="1"/>
  <c r="AI273" i="15"/>
  <c r="AI310" i="15"/>
  <c r="AH313" i="15"/>
  <c r="AH311" i="15" s="1"/>
  <c r="AH312" i="15"/>
  <c r="AK362" i="15"/>
  <c r="AJ365" i="15"/>
  <c r="AJ363" i="15" s="1"/>
  <c r="AJ364" i="15"/>
  <c r="AK336" i="15"/>
  <c r="AJ339" i="15"/>
  <c r="AJ337" i="15" s="1"/>
  <c r="AJ338" i="15"/>
  <c r="AJ232" i="15"/>
  <c r="AI235" i="15"/>
  <c r="AI233" i="15" s="1"/>
  <c r="AI234" i="15"/>
  <c r="AL388" i="15"/>
  <c r="AK390" i="15"/>
  <c r="AJ284" i="15"/>
  <c r="AI286" i="15"/>
  <c r="AI287" i="15"/>
  <c r="AI285" i="15" s="1"/>
  <c r="AH209" i="15"/>
  <c r="AH207" i="15" s="1"/>
  <c r="AH208" i="15"/>
  <c r="AI206" i="15"/>
  <c r="AJ115" i="15"/>
  <c r="AI118" i="15"/>
  <c r="AI116" i="15" s="1"/>
  <c r="AI117" i="15"/>
  <c r="AI196" i="15"/>
  <c r="AI194" i="15" s="1"/>
  <c r="AJ193" i="15"/>
  <c r="AI195" i="15"/>
  <c r="AI170" i="15"/>
  <c r="AI168" i="15" s="1"/>
  <c r="AI169" i="15"/>
  <c r="AJ167" i="15"/>
  <c r="AJ180" i="15"/>
  <c r="AI183" i="15"/>
  <c r="AI181" i="15" s="1"/>
  <c r="AI182" i="15"/>
  <c r="AJ154" i="15"/>
  <c r="AI157" i="15"/>
  <c r="AI155" i="15" s="1"/>
  <c r="AI156" i="15"/>
  <c r="AI128" i="15"/>
  <c r="AH130" i="15"/>
  <c r="AH131" i="15"/>
  <c r="AH129" i="15" s="1"/>
  <c r="AJ78" i="15"/>
  <c r="AJ79" i="15"/>
  <c r="AJ77" i="15" s="1"/>
  <c r="AK76" i="15"/>
  <c r="AH105" i="15"/>
  <c r="AH103" i="15" s="1"/>
  <c r="AI102" i="15"/>
  <c r="AH104" i="15"/>
  <c r="AK89" i="15"/>
  <c r="AJ91" i="15"/>
  <c r="AJ92" i="15"/>
  <c r="AJ90" i="15" s="1"/>
  <c r="AJ63" i="15"/>
  <c r="AI66" i="15"/>
  <c r="AI64" i="15" s="1"/>
  <c r="AI65" i="15"/>
  <c r="AH53" i="15"/>
  <c r="AH51" i="15" s="1"/>
  <c r="AH52" i="15"/>
  <c r="AI50" i="15"/>
  <c r="AK26" i="15"/>
  <c r="AL24" i="15"/>
  <c r="AI382" i="3"/>
  <c r="AI379" i="3"/>
  <c r="AI484" i="3"/>
  <c r="AI481" i="3"/>
  <c r="AJ292" i="3"/>
  <c r="AJ296" i="3" s="1"/>
  <c r="AJ297" i="3" s="1"/>
  <c r="AJ88" i="3"/>
  <c r="AJ377" i="3"/>
  <c r="AJ381" i="3" s="1"/>
  <c r="AL308" i="3"/>
  <c r="AL309" i="3" s="1"/>
  <c r="AL313" i="3" s="1"/>
  <c r="AL314" i="3" s="1"/>
  <c r="AM307" i="3"/>
  <c r="AL249" i="3"/>
  <c r="AK252" i="3"/>
  <c r="AK250" i="3" s="1"/>
  <c r="AK251" i="3"/>
  <c r="AL86" i="3"/>
  <c r="AK87" i="3"/>
  <c r="AK376" i="3"/>
  <c r="AL375" i="3"/>
  <c r="AM205" i="3"/>
  <c r="AL206" i="3"/>
  <c r="AL155" i="3"/>
  <c r="AL156" i="3" s="1"/>
  <c r="AL160" i="3" s="1"/>
  <c r="AL161" i="3" s="1"/>
  <c r="AM154" i="3"/>
  <c r="AK478" i="3"/>
  <c r="AL477" i="3"/>
  <c r="AJ158" i="3"/>
  <c r="AK158" i="3" s="1"/>
  <c r="AL290" i="3"/>
  <c r="AK291" i="3"/>
  <c r="AI294" i="3"/>
  <c r="AJ479" i="3"/>
  <c r="AJ483" i="3" s="1"/>
  <c r="AJ484" i="3" s="1"/>
  <c r="AI501" i="3"/>
  <c r="AI498" i="3"/>
  <c r="AJ447" i="3"/>
  <c r="AJ467" i="3"/>
  <c r="AJ464" i="3"/>
  <c r="AI433" i="3"/>
  <c r="AI430" i="3"/>
  <c r="AM511" i="3"/>
  <c r="AL512" i="3"/>
  <c r="AM460" i="3"/>
  <c r="AL461" i="3"/>
  <c r="AL426" i="3"/>
  <c r="AK427" i="3"/>
  <c r="AM419" i="3"/>
  <c r="AL422" i="3"/>
  <c r="AL420" i="3" s="1"/>
  <c r="AL421" i="3"/>
  <c r="AL439" i="3"/>
  <c r="AL437" i="3" s="1"/>
  <c r="AM436" i="3"/>
  <c r="AL438" i="3"/>
  <c r="AK489" i="3"/>
  <c r="AK490" i="3"/>
  <c r="AK488" i="3" s="1"/>
  <c r="AL487" i="3"/>
  <c r="AM453" i="3"/>
  <c r="AL455" i="3"/>
  <c r="AL456" i="3"/>
  <c r="AL454" i="3" s="1"/>
  <c r="AL494" i="3"/>
  <c r="AK495" i="3"/>
  <c r="AM504" i="3"/>
  <c r="AL507" i="3"/>
  <c r="AL505" i="3" s="1"/>
  <c r="AL506" i="3"/>
  <c r="AM470" i="3"/>
  <c r="AL472" i="3"/>
  <c r="AL473" i="3"/>
  <c r="AL471" i="3" s="1"/>
  <c r="AJ496" i="3"/>
  <c r="AJ500" i="3" s="1"/>
  <c r="AK445" i="3"/>
  <c r="AK462" i="3"/>
  <c r="AK466" i="3" s="1"/>
  <c r="AJ428" i="3"/>
  <c r="AJ432" i="3" s="1"/>
  <c r="AJ433" i="3" s="1"/>
  <c r="AM443" i="3"/>
  <c r="AL444" i="3"/>
  <c r="AJ399" i="3"/>
  <c r="AJ396" i="3"/>
  <c r="AK416" i="3"/>
  <c r="AK413" i="3"/>
  <c r="AJ365" i="3"/>
  <c r="AJ362" i="3"/>
  <c r="AJ263" i="3"/>
  <c r="AJ260" i="3"/>
  <c r="AJ348" i="3"/>
  <c r="AJ345" i="3"/>
  <c r="AJ229" i="3"/>
  <c r="AJ226" i="3"/>
  <c r="AN273" i="3"/>
  <c r="AM274" i="3"/>
  <c r="AM222" i="3"/>
  <c r="AL223" i="3"/>
  <c r="AK241" i="3"/>
  <c r="AK245" i="3" s="1"/>
  <c r="AK246" i="3" s="1"/>
  <c r="AK277" i="3"/>
  <c r="AK371" i="3"/>
  <c r="AK369" i="3" s="1"/>
  <c r="AK370" i="3"/>
  <c r="AL368" i="3"/>
  <c r="AL411" i="3"/>
  <c r="AL415" i="3" s="1"/>
  <c r="AK224" i="3"/>
  <c r="AK228" i="3" s="1"/>
  <c r="AK229" i="3" s="1"/>
  <c r="AI328" i="3"/>
  <c r="AJ243" i="3"/>
  <c r="AK360" i="3"/>
  <c r="AK364" i="3" s="1"/>
  <c r="AJ326" i="3"/>
  <c r="AJ330" i="3" s="1"/>
  <c r="AN409" i="3"/>
  <c r="AM410" i="3"/>
  <c r="AL275" i="3"/>
  <c r="AL279" i="3" s="1"/>
  <c r="AL280" i="3" s="1"/>
  <c r="AK320" i="3"/>
  <c r="AK318" i="3" s="1"/>
  <c r="AK319" i="3"/>
  <c r="AL317" i="3"/>
  <c r="AM266" i="3"/>
  <c r="AL268" i="3"/>
  <c r="AL269" i="3"/>
  <c r="AL267" i="3" s="1"/>
  <c r="AM283" i="3"/>
  <c r="AL285" i="3"/>
  <c r="AL286" i="3"/>
  <c r="AL284" i="3" s="1"/>
  <c r="AM402" i="3"/>
  <c r="AL405" i="3"/>
  <c r="AL403" i="3" s="1"/>
  <c r="AL404" i="3"/>
  <c r="AM392" i="3"/>
  <c r="AL393" i="3"/>
  <c r="AM341" i="3"/>
  <c r="AL342" i="3"/>
  <c r="AM358" i="3"/>
  <c r="AL359" i="3"/>
  <c r="AM300" i="3"/>
  <c r="AL302" i="3"/>
  <c r="AL303" i="3"/>
  <c r="AL301" i="3" s="1"/>
  <c r="AN215" i="3"/>
  <c r="AM217" i="3"/>
  <c r="AL324" i="3"/>
  <c r="AK325" i="3"/>
  <c r="AL257" i="3"/>
  <c r="AM256" i="3"/>
  <c r="AK394" i="3"/>
  <c r="AK398" i="3" s="1"/>
  <c r="AK399" i="3" s="1"/>
  <c r="AM239" i="3"/>
  <c r="AL240" i="3"/>
  <c r="AK343" i="3"/>
  <c r="AK347" i="3" s="1"/>
  <c r="AK348" i="3" s="1"/>
  <c r="AK388" i="3"/>
  <c r="AK386" i="3" s="1"/>
  <c r="AL385" i="3"/>
  <c r="AK387" i="3"/>
  <c r="AL334" i="3"/>
  <c r="AK337" i="3"/>
  <c r="AK335" i="3" s="1"/>
  <c r="AK336" i="3"/>
  <c r="AL353" i="3"/>
  <c r="AL354" i="3"/>
  <c r="AL352" i="3" s="1"/>
  <c r="AM351" i="3"/>
  <c r="AN232" i="3"/>
  <c r="AM234" i="3"/>
  <c r="AK258" i="3"/>
  <c r="AK262" i="3" s="1"/>
  <c r="AK263" i="3" s="1"/>
  <c r="AK195" i="3"/>
  <c r="AK192" i="3"/>
  <c r="AL184" i="3"/>
  <c r="AL182" i="3" s="1"/>
  <c r="AL183" i="3"/>
  <c r="AM181" i="3"/>
  <c r="AL173" i="3"/>
  <c r="AL177" i="3" s="1"/>
  <c r="AL190" i="3"/>
  <c r="AL194" i="3" s="1"/>
  <c r="AM198" i="3"/>
  <c r="AL200" i="3"/>
  <c r="AL201" i="3"/>
  <c r="AL199" i="3" s="1"/>
  <c r="AO164" i="3"/>
  <c r="AN166" i="3"/>
  <c r="AK175" i="3"/>
  <c r="AN171" i="3"/>
  <c r="AM172" i="3"/>
  <c r="AM147" i="3"/>
  <c r="AL149" i="3"/>
  <c r="AL150" i="3"/>
  <c r="AL148" i="3" s="1"/>
  <c r="AM189" i="3"/>
  <c r="AN188" i="3"/>
  <c r="AJ144" i="3"/>
  <c r="AJ141" i="3"/>
  <c r="AK110" i="3"/>
  <c r="AK107" i="3"/>
  <c r="AJ127" i="3"/>
  <c r="AJ124" i="3"/>
  <c r="AL99" i="3"/>
  <c r="AL97" i="3" s="1"/>
  <c r="AL98" i="3"/>
  <c r="AM96" i="3"/>
  <c r="AK139" i="3"/>
  <c r="AK143" i="3" s="1"/>
  <c r="AM137" i="3"/>
  <c r="AL138" i="3"/>
  <c r="AK82" i="3"/>
  <c r="AK80" i="3" s="1"/>
  <c r="AK81" i="3"/>
  <c r="AL79" i="3"/>
  <c r="AK122" i="3"/>
  <c r="AK126" i="3" s="1"/>
  <c r="AK127" i="3" s="1"/>
  <c r="AK133" i="3"/>
  <c r="AK131" i="3" s="1"/>
  <c r="AK132" i="3"/>
  <c r="AL130" i="3"/>
  <c r="AN103" i="3"/>
  <c r="AM104" i="3"/>
  <c r="AM120" i="3"/>
  <c r="AL121" i="3"/>
  <c r="AL105" i="3"/>
  <c r="AL109" i="3" s="1"/>
  <c r="AI76" i="3"/>
  <c r="AI73" i="3"/>
  <c r="AL65" i="3"/>
  <c r="AL63" i="3" s="1"/>
  <c r="AL64" i="3"/>
  <c r="AM62" i="3"/>
  <c r="AJ71" i="3"/>
  <c r="AJ75" i="3" s="1"/>
  <c r="AL69" i="3"/>
  <c r="AK70" i="3"/>
  <c r="AK54" i="3"/>
  <c r="AJ56" i="3"/>
  <c r="AM48" i="3"/>
  <c r="AM46" i="3" s="1"/>
  <c r="AM47" i="3"/>
  <c r="AN45" i="3"/>
  <c r="AM52" i="3"/>
  <c r="AL53" i="3"/>
  <c r="AK31" i="3"/>
  <c r="AK29" i="3" s="1"/>
  <c r="AK30" i="3"/>
  <c r="AL28" i="3"/>
  <c r="AM35" i="3"/>
  <c r="AL36" i="3"/>
  <c r="O11" i="15"/>
  <c r="O14" i="15" s="1"/>
  <c r="O12" i="15" s="1"/>
  <c r="N13" i="15"/>
  <c r="X21" i="15"/>
  <c r="X19" i="15"/>
  <c r="N12" i="15"/>
  <c r="AL1348" i="3" l="1"/>
  <c r="AK1368" i="3"/>
  <c r="AK1365" i="3"/>
  <c r="AM943" i="3"/>
  <c r="AM940" i="3"/>
  <c r="AK909" i="3"/>
  <c r="AK906" i="3"/>
  <c r="AL906" i="3" s="1"/>
  <c r="AN938" i="3"/>
  <c r="AN942" i="3" s="1"/>
  <c r="AN943" i="3" s="1"/>
  <c r="AM972" i="3"/>
  <c r="AM976" i="3" s="1"/>
  <c r="AM977" i="3" s="1"/>
  <c r="AM974" i="3"/>
  <c r="AL1161" i="3"/>
  <c r="AM1161" i="3" s="1"/>
  <c r="AN921" i="3"/>
  <c r="AN925" i="3" s="1"/>
  <c r="AN926" i="3" s="1"/>
  <c r="AN923" i="3"/>
  <c r="AL1312" i="3"/>
  <c r="AL1316" i="3" s="1"/>
  <c r="AL1317" i="3" s="1"/>
  <c r="AL1314" i="3"/>
  <c r="AN1344" i="3"/>
  <c r="AM1345" i="3"/>
  <c r="AM1346" i="3" s="1"/>
  <c r="AM1350" i="3" s="1"/>
  <c r="AM1351" i="3" s="1"/>
  <c r="AL1363" i="3"/>
  <c r="AL1367" i="3" s="1"/>
  <c r="AL1368" i="3" s="1"/>
  <c r="AL1365" i="3"/>
  <c r="AO885" i="3"/>
  <c r="AN886" i="3"/>
  <c r="AM1311" i="3"/>
  <c r="AN1310" i="3"/>
  <c r="AO937" i="3"/>
  <c r="AP936" i="3"/>
  <c r="AM1158" i="3"/>
  <c r="AM1159" i="3" s="1"/>
  <c r="AM1163" i="3" s="1"/>
  <c r="AN1157" i="3"/>
  <c r="AL1023" i="3"/>
  <c r="AL1027" i="3"/>
  <c r="AL1028" i="3" s="1"/>
  <c r="AO920" i="3"/>
  <c r="AP919" i="3"/>
  <c r="AM1022" i="3"/>
  <c r="AM1023" i="3" s="1"/>
  <c r="AM1027" i="3" s="1"/>
  <c r="AN1021" i="3"/>
  <c r="AL904" i="3"/>
  <c r="AL908" i="3" s="1"/>
  <c r="AL909" i="3" s="1"/>
  <c r="AN971" i="3"/>
  <c r="AO970" i="3"/>
  <c r="AM903" i="3"/>
  <c r="AN902" i="3"/>
  <c r="AM1362" i="3"/>
  <c r="AN1361" i="3"/>
  <c r="AM887" i="3"/>
  <c r="AM891" i="3"/>
  <c r="AM892" i="3" s="1"/>
  <c r="AL889" i="3"/>
  <c r="AM889" i="3" s="1"/>
  <c r="AG515" i="3"/>
  <c r="AH517" i="3" s="1"/>
  <c r="AG518" i="3"/>
  <c r="AI513" i="3"/>
  <c r="AJ92" i="3"/>
  <c r="AJ93" i="3" s="1"/>
  <c r="AL1066" i="3"/>
  <c r="AM1068" i="3"/>
  <c r="AM998" i="3"/>
  <c r="AN1000" i="3"/>
  <c r="AL1049" i="3"/>
  <c r="AM1051" i="3"/>
  <c r="AM692" i="3"/>
  <c r="AN694" i="3"/>
  <c r="AM966" i="3"/>
  <c r="AM964" i="3" s="1"/>
  <c r="AM965" i="3"/>
  <c r="AN963" i="3"/>
  <c r="AI389" i="15"/>
  <c r="AJ391" i="15"/>
  <c r="AN1083" i="3"/>
  <c r="AO1085" i="3"/>
  <c r="AK58" i="3"/>
  <c r="AK59" i="3" s="1"/>
  <c r="AM1169" i="3"/>
  <c r="AN1167" i="3"/>
  <c r="AM1170" i="3"/>
  <c r="AM1168" i="3" s="1"/>
  <c r="AM1186" i="3"/>
  <c r="AN1184" i="3"/>
  <c r="AM1187" i="3"/>
  <c r="AM1185" i="3" s="1"/>
  <c r="AL1181" i="3"/>
  <c r="AL1178" i="3"/>
  <c r="AM1297" i="3"/>
  <c r="AM1340" i="3"/>
  <c r="AM1338" i="3" s="1"/>
  <c r="AM1339" i="3"/>
  <c r="AN1337" i="3"/>
  <c r="AM1357" i="3"/>
  <c r="AM1355" i="3" s="1"/>
  <c r="AN1354" i="3"/>
  <c r="AM1356" i="3"/>
  <c r="AL165" i="3"/>
  <c r="AM167" i="3"/>
  <c r="AN912" i="3"/>
  <c r="AM915" i="3"/>
  <c r="AM914" i="3"/>
  <c r="AM913" i="3"/>
  <c r="AK921" i="15"/>
  <c r="AJ924" i="15"/>
  <c r="AJ922" i="15" s="1"/>
  <c r="AJ923" i="15"/>
  <c r="AK830" i="15"/>
  <c r="AJ833" i="15"/>
  <c r="AJ831" i="15" s="1"/>
  <c r="AJ832" i="15"/>
  <c r="AK817" i="15"/>
  <c r="AJ820" i="15"/>
  <c r="AJ818" i="15" s="1"/>
  <c r="AJ819" i="15"/>
  <c r="AK804" i="15"/>
  <c r="AJ807" i="15"/>
  <c r="AJ805" i="15" s="1"/>
  <c r="AJ806" i="15"/>
  <c r="AJ976" i="15"/>
  <c r="AJ974" i="15" s="1"/>
  <c r="AJ975" i="15"/>
  <c r="AK973" i="15"/>
  <c r="AI885" i="15"/>
  <c r="AI883" i="15" s="1"/>
  <c r="AI884" i="15"/>
  <c r="AJ882" i="15"/>
  <c r="AK989" i="15"/>
  <c r="AK987" i="15" s="1"/>
  <c r="AK988" i="15"/>
  <c r="AL986" i="15"/>
  <c r="AK1012" i="15"/>
  <c r="AJ1014" i="15"/>
  <c r="AJ1015" i="15"/>
  <c r="AJ1013" i="15" s="1"/>
  <c r="AK869" i="15"/>
  <c r="AJ872" i="15"/>
  <c r="AJ870" i="15" s="1"/>
  <c r="AJ871" i="15"/>
  <c r="AK947" i="15"/>
  <c r="AJ950" i="15"/>
  <c r="AJ948" i="15" s="1"/>
  <c r="AJ949" i="15"/>
  <c r="AK856" i="15"/>
  <c r="AJ859" i="15"/>
  <c r="AJ857" i="15" s="1"/>
  <c r="AJ858" i="15"/>
  <c r="AJ1041" i="15"/>
  <c r="AJ1039" i="15" s="1"/>
  <c r="AJ1040" i="15"/>
  <c r="AK1038" i="15"/>
  <c r="AM791" i="15"/>
  <c r="AL793" i="15"/>
  <c r="AI792" i="15"/>
  <c r="AJ794" i="15"/>
  <c r="AK934" i="15"/>
  <c r="AJ937" i="15"/>
  <c r="AJ935" i="15" s="1"/>
  <c r="AJ936" i="15"/>
  <c r="AK1028" i="15"/>
  <c r="AK1026" i="15" s="1"/>
  <c r="AK1027" i="15"/>
  <c r="AL1025" i="15"/>
  <c r="AK895" i="15"/>
  <c r="AJ897" i="15"/>
  <c r="AJ898" i="15"/>
  <c r="AJ896" i="15" s="1"/>
  <c r="AK960" i="15"/>
  <c r="AJ963" i="15"/>
  <c r="AJ961" i="15" s="1"/>
  <c r="AJ962" i="15"/>
  <c r="AK908" i="15"/>
  <c r="AJ911" i="15"/>
  <c r="AJ909" i="15" s="1"/>
  <c r="AJ910" i="15"/>
  <c r="AK843" i="15"/>
  <c r="AJ846" i="15"/>
  <c r="AJ844" i="15" s="1"/>
  <c r="AJ845" i="15"/>
  <c r="AK999" i="15"/>
  <c r="AJ1002" i="15"/>
  <c r="AJ1000" i="15" s="1"/>
  <c r="AJ1001" i="15"/>
  <c r="AI729" i="15"/>
  <c r="AI727" i="15" s="1"/>
  <c r="AJ726" i="15"/>
  <c r="AI728" i="15"/>
  <c r="AI521" i="15"/>
  <c r="AI519" i="15" s="1"/>
  <c r="AI520" i="15"/>
  <c r="AJ518" i="15"/>
  <c r="AI508" i="15"/>
  <c r="AI506" i="15" s="1"/>
  <c r="AI507" i="15"/>
  <c r="AJ505" i="15"/>
  <c r="AJ560" i="15"/>
  <c r="AJ558" i="15" s="1"/>
  <c r="AK557" i="15"/>
  <c r="AJ559" i="15"/>
  <c r="AJ455" i="15"/>
  <c r="AJ456" i="15"/>
  <c r="AJ454" i="15" s="1"/>
  <c r="AK453" i="15"/>
  <c r="AJ651" i="15"/>
  <c r="AJ649" i="15" s="1"/>
  <c r="AJ650" i="15"/>
  <c r="AK648" i="15"/>
  <c r="AL752" i="15"/>
  <c r="AK755" i="15"/>
  <c r="AK753" i="15" s="1"/>
  <c r="AK754" i="15"/>
  <c r="AK778" i="15"/>
  <c r="AJ781" i="15"/>
  <c r="AJ779" i="15" s="1"/>
  <c r="AJ780" i="15"/>
  <c r="AK674" i="15"/>
  <c r="AJ677" i="15"/>
  <c r="AJ675" i="15" s="1"/>
  <c r="AJ676" i="15"/>
  <c r="AL765" i="15"/>
  <c r="AK768" i="15"/>
  <c r="AK766" i="15" s="1"/>
  <c r="AK767" i="15"/>
  <c r="AM635" i="15"/>
  <c r="AL638" i="15"/>
  <c r="AL636" i="15" s="1"/>
  <c r="AL637" i="15"/>
  <c r="AK479" i="15"/>
  <c r="AJ482" i="15"/>
  <c r="AJ480" i="15" s="1"/>
  <c r="AJ481" i="15"/>
  <c r="AK466" i="15"/>
  <c r="AJ469" i="15"/>
  <c r="AJ467" i="15" s="1"/>
  <c r="AJ468" i="15"/>
  <c r="AJ429" i="15"/>
  <c r="AJ430" i="15"/>
  <c r="AJ428" i="15" s="1"/>
  <c r="AK427" i="15"/>
  <c r="AJ598" i="15"/>
  <c r="AK596" i="15"/>
  <c r="AJ599" i="15"/>
  <c r="AJ597" i="15" s="1"/>
  <c r="AK414" i="15"/>
  <c r="AJ416" i="15"/>
  <c r="AJ417" i="15"/>
  <c r="AJ415" i="15" s="1"/>
  <c r="AI610" i="15"/>
  <c r="AJ612" i="15"/>
  <c r="AL583" i="15"/>
  <c r="AK585" i="15"/>
  <c r="AK586" i="15"/>
  <c r="AK584" i="15" s="1"/>
  <c r="AL622" i="15"/>
  <c r="AK625" i="15"/>
  <c r="AK623" i="15" s="1"/>
  <c r="AK624" i="15"/>
  <c r="AK531" i="15"/>
  <c r="AJ533" i="15"/>
  <c r="AJ534" i="15"/>
  <c r="AJ532" i="15" s="1"/>
  <c r="AL440" i="15"/>
  <c r="AK442" i="15"/>
  <c r="AK443" i="15"/>
  <c r="AK441" i="15" s="1"/>
  <c r="AK544" i="15"/>
  <c r="AJ546" i="15"/>
  <c r="AJ547" i="15"/>
  <c r="AJ545" i="15" s="1"/>
  <c r="AK403" i="15"/>
  <c r="AL401" i="15"/>
  <c r="AK404" i="15"/>
  <c r="AK402" i="15" s="1"/>
  <c r="AM570" i="15"/>
  <c r="AL573" i="15"/>
  <c r="AL571" i="15" s="1"/>
  <c r="AL572" i="15"/>
  <c r="AM611" i="15"/>
  <c r="AN609" i="15"/>
  <c r="AJ716" i="15"/>
  <c r="AJ714" i="15" s="1"/>
  <c r="AJ715" i="15"/>
  <c r="AK713" i="15"/>
  <c r="AJ703" i="15"/>
  <c r="AJ701" i="15" s="1"/>
  <c r="AJ702" i="15"/>
  <c r="AK700" i="15"/>
  <c r="AJ690" i="15"/>
  <c r="AJ688" i="15" s="1"/>
  <c r="AJ689" i="15"/>
  <c r="AK687" i="15"/>
  <c r="AJ742" i="15"/>
  <c r="AJ740" i="15" s="1"/>
  <c r="AJ741" i="15"/>
  <c r="AK739" i="15"/>
  <c r="AK661" i="15"/>
  <c r="AJ664" i="15"/>
  <c r="AJ662" i="15" s="1"/>
  <c r="AJ663" i="15"/>
  <c r="AK492" i="15"/>
  <c r="AJ495" i="15"/>
  <c r="AJ493" i="15" s="1"/>
  <c r="AJ494" i="15"/>
  <c r="AL1232" i="3"/>
  <c r="AL1229" i="3"/>
  <c r="AN1334" i="3"/>
  <c r="AN1331" i="3"/>
  <c r="AN1079" i="3"/>
  <c r="AN1076" i="3"/>
  <c r="AN1062" i="3"/>
  <c r="AN1059" i="3"/>
  <c r="AM1164" i="3"/>
  <c r="AL1266" i="3"/>
  <c r="AL1263" i="3"/>
  <c r="AL1045" i="3"/>
  <c r="AL1042" i="3"/>
  <c r="AL1283" i="3"/>
  <c r="AL1280" i="3"/>
  <c r="AL1113" i="3"/>
  <c r="AL1110" i="3"/>
  <c r="AL1147" i="3"/>
  <c r="AL1144" i="3"/>
  <c r="AK1130" i="3"/>
  <c r="AK1127" i="3"/>
  <c r="AN1242" i="3"/>
  <c r="AM1243" i="3"/>
  <c r="AM1255" i="3"/>
  <c r="AM1253" i="3" s="1"/>
  <c r="AM1254" i="3"/>
  <c r="AN1252" i="3"/>
  <c r="AL1248" i="3"/>
  <c r="AL1249" i="3" s="1"/>
  <c r="AL1244" i="3"/>
  <c r="AN1295" i="3"/>
  <c r="AN1299" i="3" s="1"/>
  <c r="AR1082" i="3"/>
  <c r="AQ1084" i="3"/>
  <c r="AR1065" i="3"/>
  <c r="AQ1067" i="3"/>
  <c r="AM1261" i="3"/>
  <c r="AM1265" i="3" s="1"/>
  <c r="AM1231" i="3"/>
  <c r="AM1232" i="3" s="1"/>
  <c r="AM1227" i="3"/>
  <c r="AN1323" i="3"/>
  <c r="AN1321" i="3" s="1"/>
  <c r="AN1322" i="3"/>
  <c r="AO1320" i="3"/>
  <c r="AM1040" i="3"/>
  <c r="AM1044" i="3" s="1"/>
  <c r="AM1045" i="3" s="1"/>
  <c r="AN1210" i="3"/>
  <c r="AN1214" i="3" s="1"/>
  <c r="AN1215" i="3" s="1"/>
  <c r="AN1277" i="3"/>
  <c r="AO1276" i="3"/>
  <c r="AL1125" i="3"/>
  <c r="AL1129" i="3" s="1"/>
  <c r="AL1130" i="3" s="1"/>
  <c r="AL1195" i="3"/>
  <c r="AO1294" i="3"/>
  <c r="AP1293" i="3"/>
  <c r="AN1260" i="3"/>
  <c r="AO1259" i="3"/>
  <c r="AO1286" i="3"/>
  <c r="AN1289" i="3"/>
  <c r="AN1287" i="3" s="1"/>
  <c r="AN1288" i="3"/>
  <c r="AN1226" i="3"/>
  <c r="AO1225" i="3"/>
  <c r="AP1050" i="3"/>
  <c r="AQ1048" i="3"/>
  <c r="AN1306" i="3"/>
  <c r="AN1304" i="3" s="1"/>
  <c r="AN1305" i="3"/>
  <c r="AO1303" i="3"/>
  <c r="AO1235" i="3"/>
  <c r="AN1238" i="3"/>
  <c r="AN1236" i="3" s="1"/>
  <c r="AN1237" i="3"/>
  <c r="AM1176" i="3"/>
  <c r="AM1180" i="3" s="1"/>
  <c r="AO1091" i="3"/>
  <c r="AO1095" i="3" s="1"/>
  <c r="AO1096" i="3" s="1"/>
  <c r="AO1209" i="3"/>
  <c r="AP1208" i="3"/>
  <c r="AO1140" i="3"/>
  <c r="AN1141" i="3"/>
  <c r="AM1212" i="3"/>
  <c r="AN1102" i="3"/>
  <c r="AN1100" i="3" s="1"/>
  <c r="AO1099" i="3"/>
  <c r="AN1101" i="3"/>
  <c r="AN1153" i="3"/>
  <c r="AN1151" i="3" s="1"/>
  <c r="AN1152" i="3"/>
  <c r="AO1150" i="3"/>
  <c r="AM1348" i="3"/>
  <c r="AM1193" i="3"/>
  <c r="AM1197" i="3" s="1"/>
  <c r="AO1174" i="3"/>
  <c r="AN1175" i="3"/>
  <c r="AQ1089" i="3"/>
  <c r="AP1090" i="3"/>
  <c r="AN1093" i="3"/>
  <c r="AO1074" i="3"/>
  <c r="AO1078" i="3" s="1"/>
  <c r="AO1057" i="3"/>
  <c r="AO1061" i="3" s="1"/>
  <c r="AN1119" i="3"/>
  <c r="AN1117" i="3" s="1"/>
  <c r="AN1118" i="3"/>
  <c r="AO1116" i="3"/>
  <c r="AK1246" i="3"/>
  <c r="AM1108" i="3"/>
  <c r="AM1112" i="3" s="1"/>
  <c r="AM1142" i="3"/>
  <c r="AM1146" i="3" s="1"/>
  <c r="AO1269" i="3"/>
  <c r="AN1272" i="3"/>
  <c r="AN1270" i="3" s="1"/>
  <c r="AN1271" i="3"/>
  <c r="AO1218" i="3"/>
  <c r="AN1221" i="3"/>
  <c r="AN1219" i="3" s="1"/>
  <c r="AN1220" i="3"/>
  <c r="AO1329" i="3"/>
  <c r="AO1333" i="3" s="1"/>
  <c r="AN1136" i="3"/>
  <c r="AN1134" i="3" s="1"/>
  <c r="AO1133" i="3"/>
  <c r="AN1135" i="3"/>
  <c r="AO1191" i="3"/>
  <c r="AN1192" i="3"/>
  <c r="AN1039" i="3"/>
  <c r="AO1038" i="3"/>
  <c r="AN1204" i="3"/>
  <c r="AN1202" i="3" s="1"/>
  <c r="AO1201" i="3"/>
  <c r="AN1203" i="3"/>
  <c r="AQ1072" i="3"/>
  <c r="AP1073" i="3"/>
  <c r="AQ1055" i="3"/>
  <c r="AP1056" i="3"/>
  <c r="AO1034" i="3"/>
  <c r="AO1032" i="3" s="1"/>
  <c r="AO1033" i="3"/>
  <c r="AP1031" i="3"/>
  <c r="AM1278" i="3"/>
  <c r="AM1282" i="3"/>
  <c r="AM1283" i="3" s="1"/>
  <c r="AO1106" i="3"/>
  <c r="AN1107" i="3"/>
  <c r="AM1124" i="3"/>
  <c r="AN1123" i="3"/>
  <c r="AQ1327" i="3"/>
  <c r="AP1328" i="3"/>
  <c r="AL739" i="3"/>
  <c r="AL736" i="3"/>
  <c r="AM1028" i="3"/>
  <c r="AM994" i="3"/>
  <c r="AM991" i="3"/>
  <c r="AL620" i="3"/>
  <c r="AL617" i="3"/>
  <c r="AL654" i="3"/>
  <c r="AL651" i="3"/>
  <c r="AL569" i="3"/>
  <c r="AL566" i="3"/>
  <c r="AL586" i="3"/>
  <c r="AL583" i="3"/>
  <c r="AN807" i="3"/>
  <c r="AN804" i="3"/>
  <c r="AL552" i="3"/>
  <c r="AL549" i="3"/>
  <c r="AL858" i="3"/>
  <c r="AL855" i="3"/>
  <c r="AL824" i="3"/>
  <c r="AL821" i="3"/>
  <c r="AN1017" i="3"/>
  <c r="AN1015" i="3" s="1"/>
  <c r="AN1016" i="3"/>
  <c r="AO1014" i="3"/>
  <c r="AN946" i="3"/>
  <c r="AM949" i="3"/>
  <c r="AM947" i="3" s="1"/>
  <c r="AM948" i="3"/>
  <c r="AO681" i="3"/>
  <c r="AN682" i="3"/>
  <c r="AN728" i="3"/>
  <c r="AN726" i="3" s="1"/>
  <c r="AO725" i="3"/>
  <c r="AN727" i="3"/>
  <c r="AN711" i="3"/>
  <c r="AN709" i="3" s="1"/>
  <c r="AO708" i="3"/>
  <c r="AN710" i="3"/>
  <c r="AM564" i="3"/>
  <c r="AM568" i="3" s="1"/>
  <c r="AN784" i="3"/>
  <c r="AO783" i="3"/>
  <c r="AN767" i="3"/>
  <c r="AO766" i="3"/>
  <c r="AO988" i="3"/>
  <c r="AP987" i="3"/>
  <c r="AN580" i="3"/>
  <c r="AO579" i="3"/>
  <c r="AN813" i="3"/>
  <c r="AN811" i="3" s="1"/>
  <c r="AN812" i="3"/>
  <c r="AO810" i="3"/>
  <c r="AO802" i="3"/>
  <c r="AO806" i="3"/>
  <c r="AO807" i="3" s="1"/>
  <c r="AN953" i="3"/>
  <c r="AM954" i="3"/>
  <c r="AN546" i="3"/>
  <c r="AO545" i="3"/>
  <c r="AN750" i="3"/>
  <c r="AO749" i="3"/>
  <c r="AM819" i="3"/>
  <c r="AM823" i="3" s="1"/>
  <c r="AM824" i="3" s="1"/>
  <c r="AL1008" i="3"/>
  <c r="AM853" i="3"/>
  <c r="AM857" i="3" s="1"/>
  <c r="AM598" i="3"/>
  <c r="AM602" i="3" s="1"/>
  <c r="AN983" i="3"/>
  <c r="AN981" i="3" s="1"/>
  <c r="AN982" i="3"/>
  <c r="AO980" i="3"/>
  <c r="AK634" i="3"/>
  <c r="AM1006" i="3"/>
  <c r="AM1010" i="3" s="1"/>
  <c r="AM1011" i="3" s="1"/>
  <c r="AO572" i="3"/>
  <c r="AN575" i="3"/>
  <c r="AN573" i="3" s="1"/>
  <c r="AN574" i="3"/>
  <c r="AL600" i="3"/>
  <c r="AL872" i="3"/>
  <c r="AM683" i="3"/>
  <c r="AM687" i="3" s="1"/>
  <c r="AN563" i="3"/>
  <c r="AO562" i="3"/>
  <c r="AN745" i="3"/>
  <c r="AN743" i="3" s="1"/>
  <c r="AN744" i="3"/>
  <c r="AO742" i="3"/>
  <c r="AM785" i="3"/>
  <c r="AM789" i="3" s="1"/>
  <c r="AN796" i="3"/>
  <c r="AN794" i="3" s="1"/>
  <c r="AN795" i="3"/>
  <c r="AO793" i="3"/>
  <c r="AM768" i="3"/>
  <c r="AM772" i="3" s="1"/>
  <c r="AK719" i="3"/>
  <c r="AO868" i="3"/>
  <c r="AN869" i="3"/>
  <c r="AQ691" i="3"/>
  <c r="AP693" i="3"/>
  <c r="AQ800" i="3"/>
  <c r="AP801" i="3"/>
  <c r="AL955" i="3"/>
  <c r="AL959" i="3" s="1"/>
  <c r="AL787" i="3"/>
  <c r="AM751" i="3"/>
  <c r="AM755" i="3" s="1"/>
  <c r="AN700" i="3"/>
  <c r="AN704" i="3" s="1"/>
  <c r="AK957" i="3"/>
  <c r="AM649" i="3"/>
  <c r="AM653" i="3" s="1"/>
  <c r="AM654" i="3" s="1"/>
  <c r="AO538" i="3"/>
  <c r="AN541" i="3"/>
  <c r="AN539" i="3" s="1"/>
  <c r="AN540" i="3"/>
  <c r="AP674" i="3"/>
  <c r="AO677" i="3"/>
  <c r="AO675" i="3" s="1"/>
  <c r="AO676" i="3"/>
  <c r="AN597" i="3"/>
  <c r="AO596" i="3"/>
  <c r="AN929" i="3"/>
  <c r="AM931" i="3"/>
  <c r="AM932" i="3"/>
  <c r="AM930" i="3" s="1"/>
  <c r="AO606" i="3"/>
  <c r="AN609" i="3"/>
  <c r="AN607" i="3" s="1"/>
  <c r="AN608" i="3"/>
  <c r="AN779" i="3"/>
  <c r="AN777" i="3" s="1"/>
  <c r="AN778" i="3"/>
  <c r="AO776" i="3"/>
  <c r="AO1004" i="3"/>
  <c r="AN1005" i="3"/>
  <c r="AN643" i="3"/>
  <c r="AN641" i="3" s="1"/>
  <c r="AO640" i="3"/>
  <c r="AN642" i="3"/>
  <c r="AN830" i="3"/>
  <c r="AN828" i="3" s="1"/>
  <c r="AN829" i="3"/>
  <c r="AO827" i="3"/>
  <c r="AO732" i="3"/>
  <c r="AN733" i="3"/>
  <c r="AL632" i="3"/>
  <c r="AL636" i="3" s="1"/>
  <c r="AO834" i="3"/>
  <c r="AN835" i="3"/>
  <c r="AM530" i="3"/>
  <c r="AM534" i="3" s="1"/>
  <c r="AO555" i="3"/>
  <c r="AN558" i="3"/>
  <c r="AN556" i="3" s="1"/>
  <c r="AN557" i="3"/>
  <c r="AN881" i="3"/>
  <c r="AN879" i="3" s="1"/>
  <c r="AN880" i="3"/>
  <c r="AO878" i="3"/>
  <c r="AM870" i="3"/>
  <c r="AM874" i="3" s="1"/>
  <c r="AQ657" i="3"/>
  <c r="AP660" i="3"/>
  <c r="AP658" i="3" s="1"/>
  <c r="AP659" i="3"/>
  <c r="AL685" i="3"/>
  <c r="AO664" i="3"/>
  <c r="AN665" i="3"/>
  <c r="AL838" i="3"/>
  <c r="AL532" i="3"/>
  <c r="AL770" i="3"/>
  <c r="AN715" i="3"/>
  <c r="AM716" i="3"/>
  <c r="AO699" i="3"/>
  <c r="AP698" i="3"/>
  <c r="AM615" i="3"/>
  <c r="AM619" i="3" s="1"/>
  <c r="AL668" i="3"/>
  <c r="AO647" i="3"/>
  <c r="AN648" i="3"/>
  <c r="AL753" i="3"/>
  <c r="AM702" i="3"/>
  <c r="AN762" i="3"/>
  <c r="AN760" i="3" s="1"/>
  <c r="AN761" i="3"/>
  <c r="AO759" i="3"/>
  <c r="AM734" i="3"/>
  <c r="AM738" i="3" s="1"/>
  <c r="AM739" i="3" s="1"/>
  <c r="AN898" i="3"/>
  <c r="AN896" i="3" s="1"/>
  <c r="AN897" i="3"/>
  <c r="AO895" i="3"/>
  <c r="AN630" i="3"/>
  <c r="AM631" i="3"/>
  <c r="AM836" i="3"/>
  <c r="AM840" i="3" s="1"/>
  <c r="AM841" i="3" s="1"/>
  <c r="AN529" i="3"/>
  <c r="AO528" i="3"/>
  <c r="AN989" i="3"/>
  <c r="AN993" i="3" s="1"/>
  <c r="AN994" i="3" s="1"/>
  <c r="AN589" i="3"/>
  <c r="AM592" i="3"/>
  <c r="AM590" i="3" s="1"/>
  <c r="AM591" i="3"/>
  <c r="AM581" i="3"/>
  <c r="AM585" i="3" s="1"/>
  <c r="AO521" i="3"/>
  <c r="AN524" i="3"/>
  <c r="AN522" i="3" s="1"/>
  <c r="AN523" i="3"/>
  <c r="AM666" i="3"/>
  <c r="AM670" i="3" s="1"/>
  <c r="AM547" i="3"/>
  <c r="AM551" i="3" s="1"/>
  <c r="AM552" i="3" s="1"/>
  <c r="AL717" i="3"/>
  <c r="AL721" i="3" s="1"/>
  <c r="AO623" i="3"/>
  <c r="AN626" i="3"/>
  <c r="AN624" i="3" s="1"/>
  <c r="AN625" i="3"/>
  <c r="AO817" i="3"/>
  <c r="AN818" i="3"/>
  <c r="AN614" i="3"/>
  <c r="AO613" i="3"/>
  <c r="AM864" i="3"/>
  <c r="AM862" i="3" s="1"/>
  <c r="AM863" i="3"/>
  <c r="AN861" i="3"/>
  <c r="AN852" i="3"/>
  <c r="AO851" i="3"/>
  <c r="AP999" i="3"/>
  <c r="AQ997" i="3"/>
  <c r="AN847" i="3"/>
  <c r="AN845" i="3" s="1"/>
  <c r="AN846" i="3"/>
  <c r="AO844" i="3"/>
  <c r="AK260" i="3"/>
  <c r="AK449" i="3"/>
  <c r="AK450" i="3" s="1"/>
  <c r="AL158" i="3"/>
  <c r="AG37" i="3"/>
  <c r="AH37" i="3" s="1"/>
  <c r="AI37" i="3" s="1"/>
  <c r="AJ37" i="3" s="1"/>
  <c r="AF39" i="3"/>
  <c r="AF42" i="3"/>
  <c r="AJ294" i="3"/>
  <c r="AJ90" i="3"/>
  <c r="AL115" i="3"/>
  <c r="AM113" i="3"/>
  <c r="AL116" i="3"/>
  <c r="AL114" i="3" s="1"/>
  <c r="AK216" i="3"/>
  <c r="AL218" i="3"/>
  <c r="AK233" i="3"/>
  <c r="AL235" i="3"/>
  <c r="AH25" i="15"/>
  <c r="AI27" i="15"/>
  <c r="AJ141" i="15"/>
  <c r="AI144" i="15"/>
  <c r="AI142" i="15" s="1"/>
  <c r="AI143" i="15"/>
  <c r="AI377" i="15"/>
  <c r="AJ375" i="15"/>
  <c r="AI378" i="15"/>
  <c r="AI376" i="15" s="1"/>
  <c r="AI39" i="15"/>
  <c r="AI40" i="15"/>
  <c r="AI38" i="15" s="1"/>
  <c r="AJ37" i="15"/>
  <c r="AL300" i="15"/>
  <c r="AL298" i="15" s="1"/>
  <c r="AM297" i="15"/>
  <c r="AL299" i="15"/>
  <c r="AK258" i="15"/>
  <c r="AJ261" i="15"/>
  <c r="AJ259" i="15" s="1"/>
  <c r="AJ260" i="15"/>
  <c r="AK349" i="15"/>
  <c r="AJ352" i="15"/>
  <c r="AJ350" i="15" s="1"/>
  <c r="AJ351" i="15"/>
  <c r="AK323" i="15"/>
  <c r="AJ326" i="15"/>
  <c r="AJ324" i="15" s="1"/>
  <c r="AJ325" i="15"/>
  <c r="AL245" i="15"/>
  <c r="AK247" i="15"/>
  <c r="AK248" i="15"/>
  <c r="AK246" i="15" s="1"/>
  <c r="AJ286" i="15"/>
  <c r="AJ287" i="15"/>
  <c r="AJ285" i="15" s="1"/>
  <c r="AK284" i="15"/>
  <c r="AL390" i="15"/>
  <c r="AM388" i="15"/>
  <c r="AJ235" i="15"/>
  <c r="AJ233" i="15" s="1"/>
  <c r="AJ234" i="15"/>
  <c r="AK232" i="15"/>
  <c r="AK339" i="15"/>
  <c r="AK337" i="15" s="1"/>
  <c r="AK338" i="15"/>
  <c r="AL336" i="15"/>
  <c r="AK365" i="15"/>
  <c r="AK363" i="15" s="1"/>
  <c r="AK364" i="15"/>
  <c r="AL362" i="15"/>
  <c r="AI313" i="15"/>
  <c r="AI311" i="15" s="1"/>
  <c r="AI312" i="15"/>
  <c r="AJ310" i="15"/>
  <c r="AK271" i="15"/>
  <c r="AJ274" i="15"/>
  <c r="AJ272" i="15" s="1"/>
  <c r="AJ273" i="15"/>
  <c r="AK219" i="15"/>
  <c r="AJ222" i="15"/>
  <c r="AJ220" i="15" s="1"/>
  <c r="AJ221" i="15"/>
  <c r="AJ170" i="15"/>
  <c r="AJ168" i="15" s="1"/>
  <c r="AK167" i="15"/>
  <c r="AJ169" i="15"/>
  <c r="AJ206" i="15"/>
  <c r="AI208" i="15"/>
  <c r="AI209" i="15"/>
  <c r="AI207" i="15" s="1"/>
  <c r="AJ196" i="15"/>
  <c r="AJ194" i="15" s="1"/>
  <c r="AK193" i="15"/>
  <c r="AJ195" i="15"/>
  <c r="AI131" i="15"/>
  <c r="AI129" i="15" s="1"/>
  <c r="AI130" i="15"/>
  <c r="AJ128" i="15"/>
  <c r="AJ157" i="15"/>
  <c r="AJ155" i="15" s="1"/>
  <c r="AJ156" i="15"/>
  <c r="AK154" i="15"/>
  <c r="AJ183" i="15"/>
  <c r="AJ181" i="15" s="1"/>
  <c r="AJ182" i="15"/>
  <c r="AK180" i="15"/>
  <c r="AJ118" i="15"/>
  <c r="AJ116" i="15" s="1"/>
  <c r="AJ117" i="15"/>
  <c r="AK115" i="15"/>
  <c r="AK79" i="15"/>
  <c r="AK77" i="15" s="1"/>
  <c r="AK78" i="15"/>
  <c r="AL76" i="15"/>
  <c r="AI104" i="15"/>
  <c r="AJ102" i="15"/>
  <c r="AI105" i="15"/>
  <c r="AI103" i="15" s="1"/>
  <c r="AJ66" i="15"/>
  <c r="AJ64" i="15" s="1"/>
  <c r="AJ65" i="15"/>
  <c r="AK63" i="15"/>
  <c r="AL89" i="15"/>
  <c r="AK91" i="15"/>
  <c r="AK92" i="15"/>
  <c r="AK90" i="15" s="1"/>
  <c r="AI52" i="15"/>
  <c r="AJ50" i="15"/>
  <c r="AI53" i="15"/>
  <c r="AI51" i="15" s="1"/>
  <c r="AL26" i="15"/>
  <c r="AM24" i="15"/>
  <c r="AL195" i="3"/>
  <c r="AL192" i="3"/>
  <c r="AJ382" i="3"/>
  <c r="AJ379" i="3"/>
  <c r="AK447" i="3"/>
  <c r="AK377" i="3"/>
  <c r="AK381" i="3" s="1"/>
  <c r="AK382" i="3" s="1"/>
  <c r="AL311" i="3"/>
  <c r="AL478" i="3"/>
  <c r="AM477" i="3"/>
  <c r="AL207" i="3"/>
  <c r="AL211" i="3" s="1"/>
  <c r="AK88" i="3"/>
  <c r="AL251" i="3"/>
  <c r="AL252" i="3"/>
  <c r="AL250" i="3" s="1"/>
  <c r="AM249" i="3"/>
  <c r="AK292" i="3"/>
  <c r="AK296" i="3" s="1"/>
  <c r="AK479" i="3"/>
  <c r="AK483" i="3" s="1"/>
  <c r="AM206" i="3"/>
  <c r="AN205" i="3"/>
  <c r="AL87" i="3"/>
  <c r="AM86" i="3"/>
  <c r="AJ481" i="3"/>
  <c r="AM290" i="3"/>
  <c r="AL291" i="3"/>
  <c r="AN154" i="3"/>
  <c r="AM155" i="3"/>
  <c r="AM375" i="3"/>
  <c r="AL376" i="3"/>
  <c r="AN307" i="3"/>
  <c r="AM308" i="3"/>
  <c r="AJ501" i="3"/>
  <c r="AJ498" i="3"/>
  <c r="AK467" i="3"/>
  <c r="AK464" i="3"/>
  <c r="AL489" i="3"/>
  <c r="AL490" i="3"/>
  <c r="AL488" i="3" s="1"/>
  <c r="AM487" i="3"/>
  <c r="AK428" i="3"/>
  <c r="AK432" i="3" s="1"/>
  <c r="AN504" i="3"/>
  <c r="AM507" i="3"/>
  <c r="AM505" i="3" s="1"/>
  <c r="AM506" i="3"/>
  <c r="AK496" i="3"/>
  <c r="AK500" i="3" s="1"/>
  <c r="AL427" i="3"/>
  <c r="AM426" i="3"/>
  <c r="AN443" i="3"/>
  <c r="AM444" i="3"/>
  <c r="AN470" i="3"/>
  <c r="AM473" i="3"/>
  <c r="AM471" i="3" s="1"/>
  <c r="AM472" i="3"/>
  <c r="AM494" i="3"/>
  <c r="AL495" i="3"/>
  <c r="AN453" i="3"/>
  <c r="AM456" i="3"/>
  <c r="AM454" i="3" s="1"/>
  <c r="AM455" i="3"/>
  <c r="AL462" i="3"/>
  <c r="AL466" i="3" s="1"/>
  <c r="AM512" i="3"/>
  <c r="AN511" i="3"/>
  <c r="AL445" i="3"/>
  <c r="AJ430" i="3"/>
  <c r="AN436" i="3"/>
  <c r="AM439" i="3"/>
  <c r="AM437" i="3" s="1"/>
  <c r="AM438" i="3"/>
  <c r="AM422" i="3"/>
  <c r="AM420" i="3" s="1"/>
  <c r="AM421" i="3"/>
  <c r="AN419" i="3"/>
  <c r="AN460" i="3"/>
  <c r="AM461" i="3"/>
  <c r="AJ331" i="3"/>
  <c r="AJ328" i="3"/>
  <c r="AL416" i="3"/>
  <c r="AL413" i="3"/>
  <c r="AK365" i="3"/>
  <c r="AK362" i="3"/>
  <c r="AL388" i="3"/>
  <c r="AL386" i="3" s="1"/>
  <c r="AM385" i="3"/>
  <c r="AL387" i="3"/>
  <c r="AK345" i="3"/>
  <c r="AL258" i="3"/>
  <c r="AL262" i="3" s="1"/>
  <c r="AN358" i="3"/>
  <c r="AM359" i="3"/>
  <c r="AN410" i="3"/>
  <c r="AO409" i="3"/>
  <c r="AK226" i="3"/>
  <c r="AK243" i="3"/>
  <c r="AM275" i="3"/>
  <c r="AM279" i="3" s="1"/>
  <c r="AK396" i="3"/>
  <c r="AK326" i="3"/>
  <c r="AK330" i="3" s="1"/>
  <c r="AL343" i="3"/>
  <c r="AL347" i="3" s="1"/>
  <c r="AM317" i="3"/>
  <c r="AL320" i="3"/>
  <c r="AL318" i="3" s="1"/>
  <c r="AL319" i="3"/>
  <c r="AL277" i="3"/>
  <c r="AM368" i="3"/>
  <c r="AL371" i="3"/>
  <c r="AL369" i="3" s="1"/>
  <c r="AL370" i="3"/>
  <c r="AN274" i="3"/>
  <c r="AO273" i="3"/>
  <c r="AO232" i="3"/>
  <c r="AN234" i="3"/>
  <c r="AL337" i="3"/>
  <c r="AL335" i="3" s="1"/>
  <c r="AL336" i="3"/>
  <c r="AM334" i="3"/>
  <c r="AL241" i="3"/>
  <c r="AL245" i="3" s="1"/>
  <c r="AL325" i="3"/>
  <c r="AM324" i="3"/>
  <c r="AO215" i="3"/>
  <c r="AN217" i="3"/>
  <c r="AN300" i="3"/>
  <c r="AM303" i="3"/>
  <c r="AM301" i="3" s="1"/>
  <c r="AM302" i="3"/>
  <c r="AN341" i="3"/>
  <c r="AM342" i="3"/>
  <c r="AL394" i="3"/>
  <c r="AL398" i="3" s="1"/>
  <c r="AL224" i="3"/>
  <c r="AL228" i="3" s="1"/>
  <c r="AL229" i="3" s="1"/>
  <c r="AM354" i="3"/>
  <c r="AM352" i="3" s="1"/>
  <c r="AN351" i="3"/>
  <c r="AM353" i="3"/>
  <c r="AN239" i="3"/>
  <c r="AM240" i="3"/>
  <c r="AN256" i="3"/>
  <c r="AM257" i="3"/>
  <c r="AL360" i="3"/>
  <c r="AL364" i="3" s="1"/>
  <c r="AL365" i="3" s="1"/>
  <c r="AM393" i="3"/>
  <c r="AN392" i="3"/>
  <c r="AN402" i="3"/>
  <c r="AM405" i="3"/>
  <c r="AM403" i="3" s="1"/>
  <c r="AM404" i="3"/>
  <c r="AN283" i="3"/>
  <c r="AM286" i="3"/>
  <c r="AM284" i="3" s="1"/>
  <c r="AM285" i="3"/>
  <c r="AN266" i="3"/>
  <c r="AM269" i="3"/>
  <c r="AM267" i="3" s="1"/>
  <c r="AM268" i="3"/>
  <c r="AM411" i="3"/>
  <c r="AM415" i="3" s="1"/>
  <c r="AN222" i="3"/>
  <c r="AM223" i="3"/>
  <c r="AL178" i="3"/>
  <c r="AL175" i="3"/>
  <c r="AO188" i="3"/>
  <c r="AN189" i="3"/>
  <c r="AM173" i="3"/>
  <c r="AM177" i="3" s="1"/>
  <c r="AM178" i="3" s="1"/>
  <c r="AM190" i="3"/>
  <c r="AM194" i="3" s="1"/>
  <c r="AM195" i="3" s="1"/>
  <c r="AM149" i="3"/>
  <c r="AN147" i="3"/>
  <c r="AM150" i="3"/>
  <c r="AM148" i="3" s="1"/>
  <c r="AN172" i="3"/>
  <c r="AO171" i="3"/>
  <c r="AO166" i="3"/>
  <c r="AP164" i="3"/>
  <c r="AN198" i="3"/>
  <c r="AM201" i="3"/>
  <c r="AM199" i="3" s="1"/>
  <c r="AM200" i="3"/>
  <c r="AN181" i="3"/>
  <c r="AM183" i="3"/>
  <c r="AM184" i="3"/>
  <c r="AM182" i="3" s="1"/>
  <c r="AL110" i="3"/>
  <c r="AL107" i="3"/>
  <c r="AK144" i="3"/>
  <c r="AK141" i="3"/>
  <c r="AN137" i="3"/>
  <c r="AM138" i="3"/>
  <c r="AM99" i="3"/>
  <c r="AM97" i="3" s="1"/>
  <c r="AN96" i="3"/>
  <c r="AM98" i="3"/>
  <c r="AO103" i="3"/>
  <c r="AN104" i="3"/>
  <c r="AL122" i="3"/>
  <c r="AL126" i="3" s="1"/>
  <c r="AL127" i="3" s="1"/>
  <c r="AL133" i="3"/>
  <c r="AL131" i="3" s="1"/>
  <c r="AM130" i="3"/>
  <c r="AL132" i="3"/>
  <c r="AK124" i="3"/>
  <c r="AM105" i="3"/>
  <c r="AM109" i="3" s="1"/>
  <c r="AM121" i="3"/>
  <c r="AN120" i="3"/>
  <c r="AM79" i="3"/>
  <c r="AL82" i="3"/>
  <c r="AL80" i="3" s="1"/>
  <c r="AL81" i="3"/>
  <c r="AL139" i="3"/>
  <c r="AL143" i="3" s="1"/>
  <c r="AL144" i="3" s="1"/>
  <c r="AJ76" i="3"/>
  <c r="AJ73" i="3"/>
  <c r="AK71" i="3"/>
  <c r="AK75" i="3" s="1"/>
  <c r="AL70" i="3"/>
  <c r="AM69" i="3"/>
  <c r="AM64" i="3"/>
  <c r="AN62" i="3"/>
  <c r="AM65" i="3"/>
  <c r="AM63" i="3" s="1"/>
  <c r="AN48" i="3"/>
  <c r="AN46" i="3" s="1"/>
  <c r="AO45" i="3"/>
  <c r="AN47" i="3"/>
  <c r="AL54" i="3"/>
  <c r="AN52" i="3"/>
  <c r="AM53" i="3"/>
  <c r="AK56" i="3"/>
  <c r="AN35" i="3"/>
  <c r="AM36" i="3"/>
  <c r="AL31" i="3"/>
  <c r="AL29" i="3" s="1"/>
  <c r="AL30" i="3"/>
  <c r="AM28" i="3"/>
  <c r="P11" i="15"/>
  <c r="P14" i="15" s="1"/>
  <c r="O13" i="15"/>
  <c r="Y18" i="15"/>
  <c r="Y20" i="15" s="1"/>
  <c r="AN1362" i="3" l="1"/>
  <c r="AO1361" i="3"/>
  <c r="AN1022" i="3"/>
  <c r="AN1023" i="3" s="1"/>
  <c r="AN1027" i="3" s="1"/>
  <c r="AO1021" i="3"/>
  <c r="AQ936" i="3"/>
  <c r="AP937" i="3"/>
  <c r="AO902" i="3"/>
  <c r="AN903" i="3"/>
  <c r="AP920" i="3"/>
  <c r="AQ919" i="3"/>
  <c r="AO1310" i="3"/>
  <c r="AN1311" i="3"/>
  <c r="AM904" i="3"/>
  <c r="AM908" i="3" s="1"/>
  <c r="AM909" i="3" s="1"/>
  <c r="AM906" i="3"/>
  <c r="AO921" i="3"/>
  <c r="AO925" i="3" s="1"/>
  <c r="AO926" i="3" s="1"/>
  <c r="AO923" i="3"/>
  <c r="AM1312" i="3"/>
  <c r="AM1316" i="3" s="1"/>
  <c r="AM1317" i="3" s="1"/>
  <c r="AM1314" i="3"/>
  <c r="AO971" i="3"/>
  <c r="AP970" i="3"/>
  <c r="AN887" i="3"/>
  <c r="AN891" i="3" s="1"/>
  <c r="AN892" i="3" s="1"/>
  <c r="AN889" i="3"/>
  <c r="AN972" i="3"/>
  <c r="AN976" i="3" s="1"/>
  <c r="AN977" i="3" s="1"/>
  <c r="AN974" i="3"/>
  <c r="AP885" i="3"/>
  <c r="AO886" i="3"/>
  <c r="AL1025" i="3"/>
  <c r="AM1025" i="3" s="1"/>
  <c r="AO1157" i="3"/>
  <c r="AN1158" i="3"/>
  <c r="AN1159" i="3" s="1"/>
  <c r="AN1163" i="3" s="1"/>
  <c r="AN1164" i="3" s="1"/>
  <c r="AM1363" i="3"/>
  <c r="AM1367" i="3" s="1"/>
  <c r="AM1368" i="3" s="1"/>
  <c r="AM1365" i="3"/>
  <c r="AO942" i="3"/>
  <c r="AO943" i="3" s="1"/>
  <c r="AO938" i="3"/>
  <c r="AO1344" i="3"/>
  <c r="AN1345" i="3"/>
  <c r="AN1346" i="3" s="1"/>
  <c r="AN1350" i="3" s="1"/>
  <c r="AN1351" i="3" s="1"/>
  <c r="AN940" i="3"/>
  <c r="AH518" i="3"/>
  <c r="AH515" i="3"/>
  <c r="AI517" i="3"/>
  <c r="AJ513" i="3"/>
  <c r="AK92" i="3"/>
  <c r="AK93" i="3" s="1"/>
  <c r="AM1066" i="3"/>
  <c r="AN1068" i="3"/>
  <c r="AN998" i="3"/>
  <c r="AO1000" i="3"/>
  <c r="AN692" i="3"/>
  <c r="AO694" i="3"/>
  <c r="AO1083" i="3"/>
  <c r="AP1085" i="3"/>
  <c r="AM1049" i="3"/>
  <c r="AN1051" i="3"/>
  <c r="AN965" i="3"/>
  <c r="AO963" i="3"/>
  <c r="AN966" i="3"/>
  <c r="AN964" i="3" s="1"/>
  <c r="AJ389" i="15"/>
  <c r="AK391" i="15"/>
  <c r="AL58" i="3"/>
  <c r="AN1170" i="3"/>
  <c r="AN1168" i="3" s="1"/>
  <c r="AN1169" i="3"/>
  <c r="AO1167" i="3"/>
  <c r="AN1186" i="3"/>
  <c r="AO1184" i="3"/>
  <c r="AN1187" i="3"/>
  <c r="AN1185" i="3" s="1"/>
  <c r="AM1181" i="3"/>
  <c r="AM1178" i="3"/>
  <c r="AM790" i="3"/>
  <c r="AM787" i="3"/>
  <c r="AN1348" i="3"/>
  <c r="AM651" i="3"/>
  <c r="AN1339" i="3"/>
  <c r="AN1340" i="3"/>
  <c r="AN1338" i="3" s="1"/>
  <c r="AO1337" i="3"/>
  <c r="AN914" i="3"/>
  <c r="AN915" i="3"/>
  <c r="AN913" i="3" s="1"/>
  <c r="AO912" i="3"/>
  <c r="AM165" i="3"/>
  <c r="AN167" i="3"/>
  <c r="AN1357" i="3"/>
  <c r="AN1355" i="3" s="1"/>
  <c r="AO1354" i="3"/>
  <c r="AN1356" i="3"/>
  <c r="AK976" i="15"/>
  <c r="AK974" i="15" s="1"/>
  <c r="AK975" i="15"/>
  <c r="AL973" i="15"/>
  <c r="AK1002" i="15"/>
  <c r="AK1000" i="15" s="1"/>
  <c r="AK1001" i="15"/>
  <c r="AL999" i="15"/>
  <c r="AL908" i="15"/>
  <c r="AK911" i="15"/>
  <c r="AK909" i="15" s="1"/>
  <c r="AK910" i="15"/>
  <c r="AL960" i="15"/>
  <c r="AK963" i="15"/>
  <c r="AK961" i="15" s="1"/>
  <c r="AK962" i="15"/>
  <c r="AL895" i="15"/>
  <c r="AK898" i="15"/>
  <c r="AK896" i="15" s="1"/>
  <c r="AK897" i="15"/>
  <c r="AL934" i="15"/>
  <c r="AK937" i="15"/>
  <c r="AK935" i="15" s="1"/>
  <c r="AK936" i="15"/>
  <c r="AL1038" i="15"/>
  <c r="AK1041" i="15"/>
  <c r="AK1039" i="15" s="1"/>
  <c r="AK1040" i="15"/>
  <c r="AK882" i="15"/>
  <c r="AJ885" i="15"/>
  <c r="AJ883" i="15" s="1"/>
  <c r="AJ884" i="15"/>
  <c r="AJ792" i="15"/>
  <c r="AK794" i="15"/>
  <c r="AL989" i="15"/>
  <c r="AL987" i="15" s="1"/>
  <c r="AL988" i="15"/>
  <c r="AM986" i="15"/>
  <c r="AK846" i="15"/>
  <c r="AK844" i="15" s="1"/>
  <c r="AK845" i="15"/>
  <c r="AL843" i="15"/>
  <c r="AL1027" i="15"/>
  <c r="AL1028" i="15"/>
  <c r="AL1026" i="15" s="1"/>
  <c r="AM1025" i="15"/>
  <c r="AM793" i="15"/>
  <c r="AN791" i="15"/>
  <c r="AK859" i="15"/>
  <c r="AK857" i="15" s="1"/>
  <c r="AK858" i="15"/>
  <c r="AL856" i="15"/>
  <c r="AL947" i="15"/>
  <c r="AK950" i="15"/>
  <c r="AK948" i="15" s="1"/>
  <c r="AK949" i="15"/>
  <c r="AK872" i="15"/>
  <c r="AK870" i="15" s="1"/>
  <c r="AK871" i="15"/>
  <c r="AL869" i="15"/>
  <c r="AK1015" i="15"/>
  <c r="AK1013" i="15" s="1"/>
  <c r="AK1014" i="15"/>
  <c r="AL1012" i="15"/>
  <c r="AL804" i="15"/>
  <c r="AK807" i="15"/>
  <c r="AK805" i="15" s="1"/>
  <c r="AK806" i="15"/>
  <c r="AK820" i="15"/>
  <c r="AK818" i="15" s="1"/>
  <c r="AL817" i="15"/>
  <c r="AK819" i="15"/>
  <c r="AK833" i="15"/>
  <c r="AK831" i="15" s="1"/>
  <c r="AK832" i="15"/>
  <c r="AL830" i="15"/>
  <c r="AL921" i="15"/>
  <c r="AK924" i="15"/>
  <c r="AK922" i="15" s="1"/>
  <c r="AK923" i="15"/>
  <c r="AJ728" i="15"/>
  <c r="AK726" i="15"/>
  <c r="AJ729" i="15"/>
  <c r="AJ727" i="15" s="1"/>
  <c r="AJ521" i="15"/>
  <c r="AJ519" i="15" s="1"/>
  <c r="AK518" i="15"/>
  <c r="AJ520" i="15"/>
  <c r="AM401" i="15"/>
  <c r="AL404" i="15"/>
  <c r="AL402" i="15" s="1"/>
  <c r="AL403" i="15"/>
  <c r="AK651" i="15"/>
  <c r="AK649" i="15" s="1"/>
  <c r="AK650" i="15"/>
  <c r="AL648" i="15"/>
  <c r="AL453" i="15"/>
  <c r="AK456" i="15"/>
  <c r="AK454" i="15" s="1"/>
  <c r="AK455" i="15"/>
  <c r="AK505" i="15"/>
  <c r="AJ507" i="15"/>
  <c r="AJ508" i="15"/>
  <c r="AJ506" i="15" s="1"/>
  <c r="AK495" i="15"/>
  <c r="AK493" i="15" s="1"/>
  <c r="AK494" i="15"/>
  <c r="AL492" i="15"/>
  <c r="AK664" i="15"/>
  <c r="AK662" i="15" s="1"/>
  <c r="AK663" i="15"/>
  <c r="AL661" i="15"/>
  <c r="AM573" i="15"/>
  <c r="AM571" i="15" s="1"/>
  <c r="AM572" i="15"/>
  <c r="AN570" i="15"/>
  <c r="AL544" i="15"/>
  <c r="AK547" i="15"/>
  <c r="AK545" i="15" s="1"/>
  <c r="AK546" i="15"/>
  <c r="AM440" i="15"/>
  <c r="AL443" i="15"/>
  <c r="AL441" i="15" s="1"/>
  <c r="AL442" i="15"/>
  <c r="AL531" i="15"/>
  <c r="AK534" i="15"/>
  <c r="AK532" i="15" s="1"/>
  <c r="AK533" i="15"/>
  <c r="AM622" i="15"/>
  <c r="AL625" i="15"/>
  <c r="AL623" i="15" s="1"/>
  <c r="AL624" i="15"/>
  <c r="AM583" i="15"/>
  <c r="AL586" i="15"/>
  <c r="AL584" i="15" s="1"/>
  <c r="AL585" i="15"/>
  <c r="AL596" i="15"/>
  <c r="AK599" i="15"/>
  <c r="AK597" i="15" s="1"/>
  <c r="AK598" i="15"/>
  <c r="AL427" i="15"/>
  <c r="AK430" i="15"/>
  <c r="AK428" i="15" s="1"/>
  <c r="AK429" i="15"/>
  <c r="AL739" i="15"/>
  <c r="AK742" i="15"/>
  <c r="AK740" i="15" s="1"/>
  <c r="AK741" i="15"/>
  <c r="AL687" i="15"/>
  <c r="AK690" i="15"/>
  <c r="AK688" i="15" s="1"/>
  <c r="AK689" i="15"/>
  <c r="AL700" i="15"/>
  <c r="AK703" i="15"/>
  <c r="AK701" i="15" s="1"/>
  <c r="AK702" i="15"/>
  <c r="AL713" i="15"/>
  <c r="AK716" i="15"/>
  <c r="AK714" i="15" s="1"/>
  <c r="AK715" i="15"/>
  <c r="AO609" i="15"/>
  <c r="AN611" i="15"/>
  <c r="AJ610" i="15"/>
  <c r="AK612" i="15"/>
  <c r="AK559" i="15"/>
  <c r="AK560" i="15"/>
  <c r="AK558" i="15" s="1"/>
  <c r="AL557" i="15"/>
  <c r="AL414" i="15"/>
  <c r="AK416" i="15"/>
  <c r="AK417" i="15"/>
  <c r="AK415" i="15" s="1"/>
  <c r="AK469" i="15"/>
  <c r="AK467" i="15" s="1"/>
  <c r="AK468" i="15"/>
  <c r="AL466" i="15"/>
  <c r="AK482" i="15"/>
  <c r="AK480" i="15" s="1"/>
  <c r="AK481" i="15"/>
  <c r="AL479" i="15"/>
  <c r="AM638" i="15"/>
  <c r="AM636" i="15" s="1"/>
  <c r="AM637" i="15"/>
  <c r="AN635" i="15"/>
  <c r="AL768" i="15"/>
  <c r="AL766" i="15" s="1"/>
  <c r="AL767" i="15"/>
  <c r="AM765" i="15"/>
  <c r="AK677" i="15"/>
  <c r="AK675" i="15" s="1"/>
  <c r="AK676" i="15"/>
  <c r="AL674" i="15"/>
  <c r="AK781" i="15"/>
  <c r="AK779" i="15" s="1"/>
  <c r="AK780" i="15"/>
  <c r="AL778" i="15"/>
  <c r="AL755" i="15"/>
  <c r="AL753" i="15" s="1"/>
  <c r="AL754" i="15"/>
  <c r="AM752" i="15"/>
  <c r="AM1147" i="3"/>
  <c r="AM1144" i="3"/>
  <c r="AO1062" i="3"/>
  <c r="AO1059" i="3"/>
  <c r="AN1300" i="3"/>
  <c r="AN1297" i="3"/>
  <c r="AM1113" i="3"/>
  <c r="AM1110" i="3"/>
  <c r="AO1079" i="3"/>
  <c r="AO1076" i="3"/>
  <c r="AM1198" i="3"/>
  <c r="AM1195" i="3"/>
  <c r="AO1334" i="3"/>
  <c r="AO1331" i="3"/>
  <c r="AM1266" i="3"/>
  <c r="AM1263" i="3"/>
  <c r="AO1123" i="3"/>
  <c r="AN1124" i="3"/>
  <c r="AP1074" i="3"/>
  <c r="AP1078" i="3" s="1"/>
  <c r="AP1079" i="3" s="1"/>
  <c r="AP1201" i="3"/>
  <c r="AO1204" i="3"/>
  <c r="AO1202" i="3" s="1"/>
  <c r="AO1203" i="3"/>
  <c r="AO1192" i="3"/>
  <c r="AP1191" i="3"/>
  <c r="AP1091" i="3"/>
  <c r="AP1095" i="3" s="1"/>
  <c r="AP1096" i="3" s="1"/>
  <c r="AN1142" i="3"/>
  <c r="AN1146" i="3" s="1"/>
  <c r="AP1209" i="3"/>
  <c r="AQ1208" i="3"/>
  <c r="AN1227" i="3"/>
  <c r="AN1231" i="3" s="1"/>
  <c r="AP1286" i="3"/>
  <c r="AO1289" i="3"/>
  <c r="AO1287" i="3" s="1"/>
  <c r="AO1288" i="3"/>
  <c r="AO1295" i="3"/>
  <c r="AO1299" i="3" s="1"/>
  <c r="AO1277" i="3"/>
  <c r="AP1276" i="3"/>
  <c r="AM1042" i="3"/>
  <c r="AQ1090" i="3"/>
  <c r="AR1089" i="3"/>
  <c r="AN1176" i="3"/>
  <c r="AN1180" i="3" s="1"/>
  <c r="AP1099" i="3"/>
  <c r="AO1102" i="3"/>
  <c r="AO1100" i="3" s="1"/>
  <c r="AO1101" i="3"/>
  <c r="AO1141" i="3"/>
  <c r="AP1140" i="3"/>
  <c r="AO1210" i="3"/>
  <c r="AO1214" i="3" s="1"/>
  <c r="AO1260" i="3"/>
  <c r="AP1259" i="3"/>
  <c r="AN1278" i="3"/>
  <c r="AN1282" i="3" s="1"/>
  <c r="AM1125" i="3"/>
  <c r="AM1129" i="3" s="1"/>
  <c r="AM1280" i="3"/>
  <c r="AQ1073" i="3"/>
  <c r="AR1072" i="3"/>
  <c r="AO1039" i="3"/>
  <c r="AP1038" i="3"/>
  <c r="AP1116" i="3"/>
  <c r="AO1119" i="3"/>
  <c r="AO1117" i="3" s="1"/>
  <c r="AO1118" i="3"/>
  <c r="AP1329" i="3"/>
  <c r="AP1333" i="3" s="1"/>
  <c r="AP1334" i="3" s="1"/>
  <c r="AN1108" i="3"/>
  <c r="AN1112" i="3" s="1"/>
  <c r="AN1113" i="3" s="1"/>
  <c r="AP1057" i="3"/>
  <c r="AP1061" i="3" s="1"/>
  <c r="AP1062" i="3" s="1"/>
  <c r="AN1040" i="3"/>
  <c r="AN1044" i="3" s="1"/>
  <c r="AO1175" i="3"/>
  <c r="AP1174" i="3"/>
  <c r="AO1238" i="3"/>
  <c r="AO1236" i="3" s="1"/>
  <c r="AO1237" i="3"/>
  <c r="AP1235" i="3"/>
  <c r="AN1261" i="3"/>
  <c r="AN1265" i="3" s="1"/>
  <c r="AP1320" i="3"/>
  <c r="AO1323" i="3"/>
  <c r="AO1321" i="3" s="1"/>
  <c r="AO1322" i="3"/>
  <c r="AM1244" i="3"/>
  <c r="AM1248" i="3" s="1"/>
  <c r="AQ1328" i="3"/>
  <c r="AR1327" i="3"/>
  <c r="AO1107" i="3"/>
  <c r="AP1106" i="3"/>
  <c r="AQ1031" i="3"/>
  <c r="AP1034" i="3"/>
  <c r="AP1032" i="3" s="1"/>
  <c r="AP1033" i="3"/>
  <c r="AQ1056" i="3"/>
  <c r="AR1055" i="3"/>
  <c r="AN1193" i="3"/>
  <c r="AN1197" i="3" s="1"/>
  <c r="AP1133" i="3"/>
  <c r="AO1136" i="3"/>
  <c r="AO1134" i="3" s="1"/>
  <c r="AO1135" i="3"/>
  <c r="AO1221" i="3"/>
  <c r="AO1219" i="3" s="1"/>
  <c r="AO1220" i="3"/>
  <c r="AP1218" i="3"/>
  <c r="AO1272" i="3"/>
  <c r="AO1270" i="3" s="1"/>
  <c r="AO1271" i="3"/>
  <c r="AP1269" i="3"/>
  <c r="AP1150" i="3"/>
  <c r="AO1153" i="3"/>
  <c r="AO1151" i="3" s="1"/>
  <c r="AO1152" i="3"/>
  <c r="AO1093" i="3"/>
  <c r="AP1303" i="3"/>
  <c r="AO1305" i="3"/>
  <c r="AO1306" i="3"/>
  <c r="AO1304" i="3" s="1"/>
  <c r="AR1048" i="3"/>
  <c r="AQ1050" i="3"/>
  <c r="AO1226" i="3"/>
  <c r="AP1225" i="3"/>
  <c r="AP1294" i="3"/>
  <c r="AQ1293" i="3"/>
  <c r="AL1127" i="3"/>
  <c r="AN1212" i="3"/>
  <c r="AM1229" i="3"/>
  <c r="AR1067" i="3"/>
  <c r="AS1065" i="3"/>
  <c r="AR1084" i="3"/>
  <c r="AS1082" i="3"/>
  <c r="AL1246" i="3"/>
  <c r="AO1252" i="3"/>
  <c r="AN1255" i="3"/>
  <c r="AN1253" i="3" s="1"/>
  <c r="AN1254" i="3"/>
  <c r="AN1243" i="3"/>
  <c r="AO1242" i="3"/>
  <c r="AM535" i="3"/>
  <c r="AM532" i="3"/>
  <c r="AM586" i="3"/>
  <c r="AM583" i="3"/>
  <c r="AN705" i="3"/>
  <c r="AN702" i="3"/>
  <c r="AM773" i="3"/>
  <c r="AM770" i="3"/>
  <c r="AM603" i="3"/>
  <c r="AM600" i="3"/>
  <c r="AM671" i="3"/>
  <c r="AM668" i="3"/>
  <c r="AM620" i="3"/>
  <c r="AM617" i="3"/>
  <c r="AL722" i="3"/>
  <c r="AL719" i="3"/>
  <c r="AL960" i="3"/>
  <c r="AL957" i="3"/>
  <c r="AN1028" i="3"/>
  <c r="AN1025" i="3"/>
  <c r="AM875" i="3"/>
  <c r="AM872" i="3"/>
  <c r="AL637" i="3"/>
  <c r="AL634" i="3"/>
  <c r="AM756" i="3"/>
  <c r="AM753" i="3"/>
  <c r="AM688" i="3"/>
  <c r="AM685" i="3"/>
  <c r="AM858" i="3"/>
  <c r="AM855" i="3"/>
  <c r="AM569" i="3"/>
  <c r="AM566" i="3"/>
  <c r="AP844" i="3"/>
  <c r="AO847" i="3"/>
  <c r="AO845" i="3" s="1"/>
  <c r="AO846" i="3"/>
  <c r="AR997" i="3"/>
  <c r="AQ999" i="3"/>
  <c r="AP851" i="3"/>
  <c r="AO852" i="3"/>
  <c r="AN864" i="3"/>
  <c r="AN862" i="3" s="1"/>
  <c r="AN863" i="3"/>
  <c r="AO861" i="3"/>
  <c r="AO614" i="3"/>
  <c r="AP613" i="3"/>
  <c r="AM549" i="3"/>
  <c r="AO524" i="3"/>
  <c r="AO522" i="3" s="1"/>
  <c r="AO523" i="3"/>
  <c r="AP521" i="3"/>
  <c r="AM838" i="3"/>
  <c r="AO898" i="3"/>
  <c r="AO896" i="3" s="1"/>
  <c r="AO897" i="3"/>
  <c r="AP895" i="3"/>
  <c r="AM736" i="3"/>
  <c r="AP699" i="3"/>
  <c r="AQ698" i="3"/>
  <c r="AP664" i="3"/>
  <c r="AO665" i="3"/>
  <c r="AO558" i="3"/>
  <c r="AO556" i="3" s="1"/>
  <c r="AO557" i="3"/>
  <c r="AP555" i="3"/>
  <c r="AN836" i="3"/>
  <c r="AN840" i="3" s="1"/>
  <c r="AO1005" i="3"/>
  <c r="AP1004" i="3"/>
  <c r="AO609" i="3"/>
  <c r="AO607" i="3" s="1"/>
  <c r="AO608" i="3"/>
  <c r="AP606" i="3"/>
  <c r="AN598" i="3"/>
  <c r="AN602" i="3" s="1"/>
  <c r="AP802" i="3"/>
  <c r="AP806" i="3" s="1"/>
  <c r="AR691" i="3"/>
  <c r="AQ693" i="3"/>
  <c r="AP793" i="3"/>
  <c r="AO796" i="3"/>
  <c r="AO794" i="3" s="1"/>
  <c r="AO795" i="3"/>
  <c r="AN564" i="3"/>
  <c r="AN568" i="3" s="1"/>
  <c r="AM1008" i="3"/>
  <c r="AM821" i="3"/>
  <c r="AP545" i="3"/>
  <c r="AO546" i="3"/>
  <c r="AO804" i="3"/>
  <c r="AN581" i="3"/>
  <c r="AN585" i="3" s="1"/>
  <c r="AP783" i="3"/>
  <c r="AO784" i="3"/>
  <c r="AN853" i="3"/>
  <c r="AN857" i="3" s="1"/>
  <c r="AN615" i="3"/>
  <c r="AN619" i="3" s="1"/>
  <c r="AN620" i="3" s="1"/>
  <c r="AP528" i="3"/>
  <c r="AO529" i="3"/>
  <c r="AO700" i="3"/>
  <c r="AO704" i="3" s="1"/>
  <c r="AO705" i="3" s="1"/>
  <c r="AR657" i="3"/>
  <c r="AQ660" i="3"/>
  <c r="AQ658" i="3" s="1"/>
  <c r="AQ659" i="3"/>
  <c r="AP878" i="3"/>
  <c r="AO881" i="3"/>
  <c r="AO879" i="3" s="1"/>
  <c r="AO880" i="3"/>
  <c r="AP834" i="3"/>
  <c r="AO835" i="3"/>
  <c r="AN734" i="3"/>
  <c r="AN738" i="3" s="1"/>
  <c r="AP640" i="3"/>
  <c r="AO642" i="3"/>
  <c r="AO643" i="3"/>
  <c r="AO641" i="3" s="1"/>
  <c r="AP776" i="3"/>
  <c r="AO779" i="3"/>
  <c r="AO777" i="3" s="1"/>
  <c r="AO778" i="3"/>
  <c r="AQ801" i="3"/>
  <c r="AR800" i="3"/>
  <c r="AO575" i="3"/>
  <c r="AO573" i="3" s="1"/>
  <c r="AO574" i="3"/>
  <c r="AP572" i="3"/>
  <c r="AN547" i="3"/>
  <c r="AN551" i="3" s="1"/>
  <c r="AN552" i="3" s="1"/>
  <c r="AQ987" i="3"/>
  <c r="AP988" i="3"/>
  <c r="AN785" i="3"/>
  <c r="AN789" i="3" s="1"/>
  <c r="AN683" i="3"/>
  <c r="AN687" i="3" s="1"/>
  <c r="AN819" i="3"/>
  <c r="AN823" i="3" s="1"/>
  <c r="AN991" i="3"/>
  <c r="AN530" i="3"/>
  <c r="AN534" i="3" s="1"/>
  <c r="AM632" i="3"/>
  <c r="AM636" i="3" s="1"/>
  <c r="AP759" i="3"/>
  <c r="AO761" i="3"/>
  <c r="AO762" i="3"/>
  <c r="AO760" i="3" s="1"/>
  <c r="AN649" i="3"/>
  <c r="AN653" i="3" s="1"/>
  <c r="AM717" i="3"/>
  <c r="AM721" i="3" s="1"/>
  <c r="AM722" i="3" s="1"/>
  <c r="AP732" i="3"/>
  <c r="AO733" i="3"/>
  <c r="AO929" i="3"/>
  <c r="AN931" i="3"/>
  <c r="AN932" i="3"/>
  <c r="AN930" i="3" s="1"/>
  <c r="AN870" i="3"/>
  <c r="AN874" i="3" s="1"/>
  <c r="AN875" i="3" s="1"/>
  <c r="AP749" i="3"/>
  <c r="AO750" i="3"/>
  <c r="AM955" i="3"/>
  <c r="AM959" i="3" s="1"/>
  <c r="AM960" i="3" s="1"/>
  <c r="AO989" i="3"/>
  <c r="AO993" i="3" s="1"/>
  <c r="AP766" i="3"/>
  <c r="AO767" i="3"/>
  <c r="AP681" i="3"/>
  <c r="AO682" i="3"/>
  <c r="AO946" i="3"/>
  <c r="AN949" i="3"/>
  <c r="AN947" i="3" s="1"/>
  <c r="AN948" i="3"/>
  <c r="AP817" i="3"/>
  <c r="AO818" i="3"/>
  <c r="AO626" i="3"/>
  <c r="AO624" i="3" s="1"/>
  <c r="AO625" i="3"/>
  <c r="AP623" i="3"/>
  <c r="AO589" i="3"/>
  <c r="AN592" i="3"/>
  <c r="AN590" i="3" s="1"/>
  <c r="AN591" i="3"/>
  <c r="AO630" i="3"/>
  <c r="AN631" i="3"/>
  <c r="AO648" i="3"/>
  <c r="AP647" i="3"/>
  <c r="AO715" i="3"/>
  <c r="AN716" i="3"/>
  <c r="AN666" i="3"/>
  <c r="AN670" i="3" s="1"/>
  <c r="AP827" i="3"/>
  <c r="AO830" i="3"/>
  <c r="AO828" i="3" s="1"/>
  <c r="AO829" i="3"/>
  <c r="AN1006" i="3"/>
  <c r="AN1010" i="3" s="1"/>
  <c r="AO597" i="3"/>
  <c r="AP596" i="3"/>
  <c r="AQ674" i="3"/>
  <c r="AP677" i="3"/>
  <c r="AP675" i="3" s="1"/>
  <c r="AP676" i="3"/>
  <c r="AO541" i="3"/>
  <c r="AO539" i="3" s="1"/>
  <c r="AO540" i="3"/>
  <c r="AP538" i="3"/>
  <c r="AP868" i="3"/>
  <c r="AO869" i="3"/>
  <c r="AO745" i="3"/>
  <c r="AO743" i="3" s="1"/>
  <c r="AO744" i="3"/>
  <c r="AP742" i="3"/>
  <c r="AP562" i="3"/>
  <c r="AO563" i="3"/>
  <c r="AP980" i="3"/>
  <c r="AO983" i="3"/>
  <c r="AO981" i="3" s="1"/>
  <c r="AO982" i="3"/>
  <c r="AN751" i="3"/>
  <c r="AN755" i="3" s="1"/>
  <c r="AN954" i="3"/>
  <c r="AO953" i="3"/>
  <c r="AO813" i="3"/>
  <c r="AO811" i="3" s="1"/>
  <c r="AO812" i="3"/>
  <c r="AP810" i="3"/>
  <c r="AP579" i="3"/>
  <c r="AO580" i="3"/>
  <c r="AN768" i="3"/>
  <c r="AN772" i="3" s="1"/>
  <c r="AN773" i="3" s="1"/>
  <c r="AP708" i="3"/>
  <c r="AO711" i="3"/>
  <c r="AO709" i="3" s="1"/>
  <c r="AO710" i="3"/>
  <c r="AP725" i="3"/>
  <c r="AO728" i="3"/>
  <c r="AO726" i="3" s="1"/>
  <c r="AO727" i="3"/>
  <c r="AO1017" i="3"/>
  <c r="AO1015" i="3" s="1"/>
  <c r="AO1016" i="3"/>
  <c r="AP1014" i="3"/>
  <c r="AL449" i="3"/>
  <c r="AL450" i="3" s="1"/>
  <c r="AG41" i="3"/>
  <c r="AG39" i="3" s="1"/>
  <c r="AH41" i="3" s="1"/>
  <c r="AK331" i="3"/>
  <c r="AK328" i="3"/>
  <c r="AM280" i="3"/>
  <c r="AM277" i="3"/>
  <c r="AK379" i="3"/>
  <c r="AK90" i="3"/>
  <c r="AL233" i="3"/>
  <c r="AM235" i="3"/>
  <c r="AM115" i="3"/>
  <c r="AM116" i="3"/>
  <c r="AM114" i="3" s="1"/>
  <c r="AN113" i="3"/>
  <c r="AL216" i="3"/>
  <c r="AM218" i="3"/>
  <c r="AI25" i="15"/>
  <c r="AJ27" i="15"/>
  <c r="AJ40" i="15"/>
  <c r="AJ38" i="15" s="1"/>
  <c r="AK37" i="15"/>
  <c r="AJ39" i="15"/>
  <c r="AJ378" i="15"/>
  <c r="AJ376" i="15" s="1"/>
  <c r="AK375" i="15"/>
  <c r="AJ377" i="15"/>
  <c r="AJ143" i="15"/>
  <c r="AJ144" i="15"/>
  <c r="AJ142" i="15" s="1"/>
  <c r="AK141" i="15"/>
  <c r="AK310" i="15"/>
  <c r="AJ313" i="15"/>
  <c r="AJ311" i="15" s="1"/>
  <c r="AJ312" i="15"/>
  <c r="AL365" i="15"/>
  <c r="AL363" i="15" s="1"/>
  <c r="AL364" i="15"/>
  <c r="AM362" i="15"/>
  <c r="AL339" i="15"/>
  <c r="AL337" i="15" s="1"/>
  <c r="AL338" i="15"/>
  <c r="AM336" i="15"/>
  <c r="AK235" i="15"/>
  <c r="AK233" i="15" s="1"/>
  <c r="AK234" i="15"/>
  <c r="AL232" i="15"/>
  <c r="AN388" i="15"/>
  <c r="AM390" i="15"/>
  <c r="AK287" i="15"/>
  <c r="AK285" i="15" s="1"/>
  <c r="AL284" i="15"/>
  <c r="AK286" i="15"/>
  <c r="AN297" i="15"/>
  <c r="AM300" i="15"/>
  <c r="AM298" i="15" s="1"/>
  <c r="AM299" i="15"/>
  <c r="AK222" i="15"/>
  <c r="AK220" i="15" s="1"/>
  <c r="AK221" i="15"/>
  <c r="AL219" i="15"/>
  <c r="AK274" i="15"/>
  <c r="AK272" i="15" s="1"/>
  <c r="AK273" i="15"/>
  <c r="AL271" i="15"/>
  <c r="AM245" i="15"/>
  <c r="AL248" i="15"/>
  <c r="AL246" i="15" s="1"/>
  <c r="AL247" i="15"/>
  <c r="AL323" i="15"/>
  <c r="AK326" i="15"/>
  <c r="AK324" i="15" s="1"/>
  <c r="AK325" i="15"/>
  <c r="AL349" i="15"/>
  <c r="AK352" i="15"/>
  <c r="AK350" i="15" s="1"/>
  <c r="AK351" i="15"/>
  <c r="AL258" i="15"/>
  <c r="AK261" i="15"/>
  <c r="AK259" i="15" s="1"/>
  <c r="AK260" i="15"/>
  <c r="AK118" i="15"/>
  <c r="AK116" i="15" s="1"/>
  <c r="AL115" i="15"/>
  <c r="AK117" i="15"/>
  <c r="AL180" i="15"/>
  <c r="AK183" i="15"/>
  <c r="AK181" i="15" s="1"/>
  <c r="AK182" i="15"/>
  <c r="AL154" i="15"/>
  <c r="AK157" i="15"/>
  <c r="AK155" i="15" s="1"/>
  <c r="AK156" i="15"/>
  <c r="AJ131" i="15"/>
  <c r="AJ129" i="15" s="1"/>
  <c r="AK128" i="15"/>
  <c r="AJ130" i="15"/>
  <c r="AK195" i="15"/>
  <c r="AK196" i="15"/>
  <c r="AK194" i="15" s="1"/>
  <c r="AL193" i="15"/>
  <c r="AJ209" i="15"/>
  <c r="AJ207" i="15" s="1"/>
  <c r="AJ208" i="15"/>
  <c r="AK206" i="15"/>
  <c r="AL167" i="15"/>
  <c r="AK170" i="15"/>
  <c r="AK168" i="15" s="1"/>
  <c r="AK169" i="15"/>
  <c r="AL63" i="15"/>
  <c r="AK66" i="15"/>
  <c r="AK64" i="15" s="1"/>
  <c r="AK65" i="15"/>
  <c r="AJ104" i="15"/>
  <c r="AK102" i="15"/>
  <c r="AJ105" i="15"/>
  <c r="AJ103" i="15" s="1"/>
  <c r="AM76" i="15"/>
  <c r="AL79" i="15"/>
  <c r="AL77" i="15" s="1"/>
  <c r="AL78" i="15"/>
  <c r="AL92" i="15"/>
  <c r="AL90" i="15" s="1"/>
  <c r="AL91" i="15"/>
  <c r="AM89" i="15"/>
  <c r="AJ52" i="15"/>
  <c r="AK50" i="15"/>
  <c r="AJ53" i="15"/>
  <c r="AJ51" i="15" s="1"/>
  <c r="AM26" i="15"/>
  <c r="AN24" i="15"/>
  <c r="AK37" i="3"/>
  <c r="AL212" i="3"/>
  <c r="AL209" i="3"/>
  <c r="AK76" i="3"/>
  <c r="AK73" i="3"/>
  <c r="AK484" i="3"/>
  <c r="AK481" i="3"/>
  <c r="AK297" i="3"/>
  <c r="AK294" i="3"/>
  <c r="AM309" i="3"/>
  <c r="AM313" i="3" s="1"/>
  <c r="AM156" i="3"/>
  <c r="AM160" i="3" s="1"/>
  <c r="AM207" i="3"/>
  <c r="AM211" i="3" s="1"/>
  <c r="AN477" i="3"/>
  <c r="AM478" i="3"/>
  <c r="AN375" i="3"/>
  <c r="AM376" i="3"/>
  <c r="AO205" i="3"/>
  <c r="AN206" i="3"/>
  <c r="AN249" i="3"/>
  <c r="AM251" i="3"/>
  <c r="AM252" i="3"/>
  <c r="AM250" i="3" s="1"/>
  <c r="AO307" i="3"/>
  <c r="AN308" i="3"/>
  <c r="AO154" i="3"/>
  <c r="AN155" i="3"/>
  <c r="AN156" i="3" s="1"/>
  <c r="AN160" i="3" s="1"/>
  <c r="AN161" i="3" s="1"/>
  <c r="AM87" i="3"/>
  <c r="AN86" i="3"/>
  <c r="AL479" i="3"/>
  <c r="AL483" i="3" s="1"/>
  <c r="AL484" i="3" s="1"/>
  <c r="AN290" i="3"/>
  <c r="AM291" i="3"/>
  <c r="AL124" i="3"/>
  <c r="AL362" i="3"/>
  <c r="AL377" i="3"/>
  <c r="AL381" i="3" s="1"/>
  <c r="AL382" i="3" s="1"/>
  <c r="AL292" i="3"/>
  <c r="AL296" i="3" s="1"/>
  <c r="AL88" i="3"/>
  <c r="AL92" i="3" s="1"/>
  <c r="AK501" i="3"/>
  <c r="AK498" i="3"/>
  <c r="AK433" i="3"/>
  <c r="AK430" i="3"/>
  <c r="AL467" i="3"/>
  <c r="AL464" i="3"/>
  <c r="AN461" i="3"/>
  <c r="AO460" i="3"/>
  <c r="AO470" i="3"/>
  <c r="AN473" i="3"/>
  <c r="AN471" i="3" s="1"/>
  <c r="AN472" i="3"/>
  <c r="AL428" i="3"/>
  <c r="AL432" i="3" s="1"/>
  <c r="AL433" i="3" s="1"/>
  <c r="AN507" i="3"/>
  <c r="AN505" i="3" s="1"/>
  <c r="AN506" i="3"/>
  <c r="AO504" i="3"/>
  <c r="AN444" i="3"/>
  <c r="AO443" i="3"/>
  <c r="AN426" i="3"/>
  <c r="AM427" i="3"/>
  <c r="AO511" i="3"/>
  <c r="AN512" i="3"/>
  <c r="AL496" i="3"/>
  <c r="AL500" i="3" s="1"/>
  <c r="AO419" i="3"/>
  <c r="AN422" i="3"/>
  <c r="AN420" i="3" s="1"/>
  <c r="AN421" i="3"/>
  <c r="AO436" i="3"/>
  <c r="AN439" i="3"/>
  <c r="AN437" i="3" s="1"/>
  <c r="AN438" i="3"/>
  <c r="AM462" i="3"/>
  <c r="AM466" i="3" s="1"/>
  <c r="AO453" i="3"/>
  <c r="AN456" i="3"/>
  <c r="AN454" i="3" s="1"/>
  <c r="AN455" i="3"/>
  <c r="AM495" i="3"/>
  <c r="AN494" i="3"/>
  <c r="AM445" i="3"/>
  <c r="AM449" i="3" s="1"/>
  <c r="AN487" i="3"/>
  <c r="AM490" i="3"/>
  <c r="AM488" i="3" s="1"/>
  <c r="AM489" i="3"/>
  <c r="AM416" i="3"/>
  <c r="AM413" i="3"/>
  <c r="AL399" i="3"/>
  <c r="AL396" i="3"/>
  <c r="AL348" i="3"/>
  <c r="AL345" i="3"/>
  <c r="AL263" i="3"/>
  <c r="AL260" i="3"/>
  <c r="AL246" i="3"/>
  <c r="AL243" i="3"/>
  <c r="AN354" i="3"/>
  <c r="AN352" i="3" s="1"/>
  <c r="AO351" i="3"/>
  <c r="AN353" i="3"/>
  <c r="AO222" i="3"/>
  <c r="AN223" i="3"/>
  <c r="AO266" i="3"/>
  <c r="AN269" i="3"/>
  <c r="AN267" i="3" s="1"/>
  <c r="AN268" i="3"/>
  <c r="AO283" i="3"/>
  <c r="AN286" i="3"/>
  <c r="AN284" i="3" s="1"/>
  <c r="AN285" i="3"/>
  <c r="AO402" i="3"/>
  <c r="AN405" i="3"/>
  <c r="AN403" i="3" s="1"/>
  <c r="AN404" i="3"/>
  <c r="AM258" i="3"/>
  <c r="AM262" i="3" s="1"/>
  <c r="AL226" i="3"/>
  <c r="AN324" i="3"/>
  <c r="AM325" i="3"/>
  <c r="AP232" i="3"/>
  <c r="AO234" i="3"/>
  <c r="AP273" i="3"/>
  <c r="AO274" i="3"/>
  <c r="AN368" i="3"/>
  <c r="AM371" i="3"/>
  <c r="AM369" i="3" s="1"/>
  <c r="AM370" i="3"/>
  <c r="AN411" i="3"/>
  <c r="AN415" i="3" s="1"/>
  <c r="AM360" i="3"/>
  <c r="AM364" i="3" s="1"/>
  <c r="AM394" i="3"/>
  <c r="AM398" i="3" s="1"/>
  <c r="AM241" i="3"/>
  <c r="AM245" i="3" s="1"/>
  <c r="AM246" i="3" s="1"/>
  <c r="AN393" i="3"/>
  <c r="AO392" i="3"/>
  <c r="AN257" i="3"/>
  <c r="AO256" i="3"/>
  <c r="AL326" i="3"/>
  <c r="AL330" i="3" s="1"/>
  <c r="AL331" i="3" s="1"/>
  <c r="AN334" i="3"/>
  <c r="AM336" i="3"/>
  <c r="AM337" i="3"/>
  <c r="AM335" i="3" s="1"/>
  <c r="AN275" i="3"/>
  <c r="AN279" i="3" s="1"/>
  <c r="AN280" i="3" s="1"/>
  <c r="AM320" i="3"/>
  <c r="AM318" i="3" s="1"/>
  <c r="AM319" i="3"/>
  <c r="AN317" i="3"/>
  <c r="AN359" i="3"/>
  <c r="AO358" i="3"/>
  <c r="AM343" i="3"/>
  <c r="AM347" i="3" s="1"/>
  <c r="AM224" i="3"/>
  <c r="AM228" i="3" s="1"/>
  <c r="AM229" i="3" s="1"/>
  <c r="AO239" i="3"/>
  <c r="AN240" i="3"/>
  <c r="AO341" i="3"/>
  <c r="AN342" i="3"/>
  <c r="AO300" i="3"/>
  <c r="AN303" i="3"/>
  <c r="AN301" i="3" s="1"/>
  <c r="AN302" i="3"/>
  <c r="AP215" i="3"/>
  <c r="AO217" i="3"/>
  <c r="AP409" i="3"/>
  <c r="AO410" i="3"/>
  <c r="AN385" i="3"/>
  <c r="AM387" i="3"/>
  <c r="AM388" i="3"/>
  <c r="AM386" i="3" s="1"/>
  <c r="AQ164" i="3"/>
  <c r="AP166" i="3"/>
  <c r="AP171" i="3"/>
  <c r="AO172" i="3"/>
  <c r="AN190" i="3"/>
  <c r="AN194" i="3" s="1"/>
  <c r="AN173" i="3"/>
  <c r="AN177" i="3" s="1"/>
  <c r="AN178" i="3" s="1"/>
  <c r="AO189" i="3"/>
  <c r="AP188" i="3"/>
  <c r="AM192" i="3"/>
  <c r="AM175" i="3"/>
  <c r="AN184" i="3"/>
  <c r="AN182" i="3" s="1"/>
  <c r="AN183" i="3"/>
  <c r="AO181" i="3"/>
  <c r="AO198" i="3"/>
  <c r="AN201" i="3"/>
  <c r="AN199" i="3" s="1"/>
  <c r="AN200" i="3"/>
  <c r="AO147" i="3"/>
  <c r="AN150" i="3"/>
  <c r="AN148" i="3" s="1"/>
  <c r="AN149" i="3"/>
  <c r="AM110" i="3"/>
  <c r="AM107" i="3"/>
  <c r="AL141" i="3"/>
  <c r="AN105" i="3"/>
  <c r="AN109" i="3" s="1"/>
  <c r="AN110" i="3" s="1"/>
  <c r="AO96" i="3"/>
  <c r="AN99" i="3"/>
  <c r="AN97" i="3" s="1"/>
  <c r="AN98" i="3"/>
  <c r="AO104" i="3"/>
  <c r="AP103" i="3"/>
  <c r="AO120" i="3"/>
  <c r="AN121" i="3"/>
  <c r="AM139" i="3"/>
  <c r="AM143" i="3" s="1"/>
  <c r="AN79" i="3"/>
  <c r="AM82" i="3"/>
  <c r="AM80" i="3" s="1"/>
  <c r="AM81" i="3"/>
  <c r="AM122" i="3"/>
  <c r="AM126" i="3" s="1"/>
  <c r="AN130" i="3"/>
  <c r="AM133" i="3"/>
  <c r="AM131" i="3" s="1"/>
  <c r="AM132" i="3"/>
  <c r="AN138" i="3"/>
  <c r="AO137" i="3"/>
  <c r="AM70" i="3"/>
  <c r="AN69" i="3"/>
  <c r="AN65" i="3"/>
  <c r="AN63" i="3" s="1"/>
  <c r="AN64" i="3"/>
  <c r="AO62" i="3"/>
  <c r="AL71" i="3"/>
  <c r="AL75" i="3" s="1"/>
  <c r="AL76" i="3" s="1"/>
  <c r="AL59" i="3"/>
  <c r="AL56" i="3"/>
  <c r="AN53" i="3"/>
  <c r="AO52" i="3"/>
  <c r="AO48" i="3"/>
  <c r="AO46" i="3" s="1"/>
  <c r="AP45" i="3"/>
  <c r="AO47" i="3"/>
  <c r="AM54" i="3"/>
  <c r="AM58" i="3" s="1"/>
  <c r="AM31" i="3"/>
  <c r="AM29" i="3" s="1"/>
  <c r="AM30" i="3"/>
  <c r="AN28" i="3"/>
  <c r="AO35" i="3"/>
  <c r="AN36" i="3"/>
  <c r="Q11" i="15"/>
  <c r="P13" i="15"/>
  <c r="C12" i="10"/>
  <c r="F27" i="8"/>
  <c r="Y19" i="15"/>
  <c r="P12" i="15"/>
  <c r="AN1147" i="3" l="1"/>
  <c r="AN1144" i="3"/>
  <c r="AN904" i="3"/>
  <c r="AN908" i="3" s="1"/>
  <c r="AN909" i="3" s="1"/>
  <c r="AN906" i="3"/>
  <c r="AO903" i="3"/>
  <c r="AP902" i="3"/>
  <c r="AP938" i="3"/>
  <c r="AP942" i="3" s="1"/>
  <c r="AP943" i="3" s="1"/>
  <c r="AP940" i="3"/>
  <c r="AQ937" i="3"/>
  <c r="AR936" i="3"/>
  <c r="AO1158" i="3"/>
  <c r="AO1159" i="3" s="1"/>
  <c r="AO1163" i="3" s="1"/>
  <c r="AO1164" i="3" s="1"/>
  <c r="AP1157" i="3"/>
  <c r="AP971" i="3"/>
  <c r="AQ970" i="3"/>
  <c r="AN1312" i="3"/>
  <c r="AN1316" i="3" s="1"/>
  <c r="AN1317" i="3" s="1"/>
  <c r="AN1314" i="3"/>
  <c r="AO1345" i="3"/>
  <c r="AO1346" i="3" s="1"/>
  <c r="AO1350" i="3" s="1"/>
  <c r="AO1348" i="3" s="1"/>
  <c r="AP1344" i="3"/>
  <c r="AO972" i="3"/>
  <c r="AO976" i="3"/>
  <c r="AO977" i="3" s="1"/>
  <c r="AO974" i="3"/>
  <c r="AP1310" i="3"/>
  <c r="AO1311" i="3"/>
  <c r="AN1161" i="3"/>
  <c r="AO1161" i="3" s="1"/>
  <c r="AO940" i="3"/>
  <c r="AO887" i="3"/>
  <c r="AO891" i="3" s="1"/>
  <c r="AQ920" i="3"/>
  <c r="AR919" i="3"/>
  <c r="AP1361" i="3"/>
  <c r="AO1362" i="3"/>
  <c r="AL447" i="3"/>
  <c r="AP1021" i="3"/>
  <c r="AO1022" i="3"/>
  <c r="AO1023" i="3" s="1"/>
  <c r="AO1027" i="3" s="1"/>
  <c r="AQ885" i="3"/>
  <c r="AP886" i="3"/>
  <c r="AP921" i="3"/>
  <c r="AP925" i="3" s="1"/>
  <c r="AP926" i="3" s="1"/>
  <c r="AP923" i="3"/>
  <c r="AN1363" i="3"/>
  <c r="AN1367" i="3" s="1"/>
  <c r="AN1368" i="3" s="1"/>
  <c r="AK513" i="3"/>
  <c r="AI518" i="3"/>
  <c r="AI515" i="3"/>
  <c r="AJ517" i="3" s="1"/>
  <c r="AN1066" i="3"/>
  <c r="AO1068" i="3"/>
  <c r="AO998" i="3"/>
  <c r="AP1000" i="3"/>
  <c r="AN1049" i="3"/>
  <c r="AO1051" i="3"/>
  <c r="AP1083" i="3"/>
  <c r="AQ1085" i="3"/>
  <c r="AK389" i="15"/>
  <c r="AL391" i="15"/>
  <c r="AO692" i="3"/>
  <c r="AP694" i="3"/>
  <c r="AO966" i="3"/>
  <c r="AO964" i="3" s="1"/>
  <c r="AO965" i="3"/>
  <c r="AP963" i="3"/>
  <c r="AO1170" i="3"/>
  <c r="AO1168" i="3" s="1"/>
  <c r="AO1169" i="3"/>
  <c r="AP1167" i="3"/>
  <c r="AP1184" i="3"/>
  <c r="AO1187" i="3"/>
  <c r="AO1185" i="3" s="1"/>
  <c r="AO1186" i="3"/>
  <c r="AN824" i="3"/>
  <c r="AN821" i="3"/>
  <c r="AO1028" i="3"/>
  <c r="AO1025" i="3"/>
  <c r="AO994" i="3"/>
  <c r="AO991" i="3"/>
  <c r="AN535" i="3"/>
  <c r="AN532" i="3"/>
  <c r="AN790" i="3"/>
  <c r="AN787" i="3"/>
  <c r="AN858" i="3"/>
  <c r="AN855" i="3"/>
  <c r="AN872" i="3"/>
  <c r="AP1093" i="3"/>
  <c r="AN165" i="3"/>
  <c r="AO167" i="3"/>
  <c r="AP1337" i="3"/>
  <c r="AO1340" i="3"/>
  <c r="AO1338" i="3" s="1"/>
  <c r="AO1339" i="3"/>
  <c r="AO1357" i="3"/>
  <c r="AO1355" i="3" s="1"/>
  <c r="AP1354" i="3"/>
  <c r="AO1356" i="3"/>
  <c r="AP912" i="3"/>
  <c r="AO915" i="3"/>
  <c r="AO913" i="3" s="1"/>
  <c r="AO914" i="3"/>
  <c r="AM817" i="15"/>
  <c r="AL820" i="15"/>
  <c r="AL818" i="15" s="1"/>
  <c r="AL819" i="15"/>
  <c r="AL976" i="15"/>
  <c r="AL974" i="15" s="1"/>
  <c r="AL975" i="15"/>
  <c r="AM973" i="15"/>
  <c r="AL924" i="15"/>
  <c r="AL922" i="15" s="1"/>
  <c r="AL923" i="15"/>
  <c r="AM921" i="15"/>
  <c r="AM804" i="15"/>
  <c r="AL807" i="15"/>
  <c r="AL805" i="15" s="1"/>
  <c r="AL806" i="15"/>
  <c r="AL950" i="15"/>
  <c r="AL949" i="15"/>
  <c r="AL948" i="15"/>
  <c r="AM947" i="15"/>
  <c r="AM999" i="15"/>
  <c r="AL1002" i="15"/>
  <c r="AL1000" i="15" s="1"/>
  <c r="AL1001" i="15"/>
  <c r="AL833" i="15"/>
  <c r="AL832" i="15"/>
  <c r="AL831" i="15"/>
  <c r="AM830" i="15"/>
  <c r="AL1015" i="15"/>
  <c r="AL1013" i="15" s="1"/>
  <c r="AL1014" i="15"/>
  <c r="AM1012" i="15"/>
  <c r="AL871" i="15"/>
  <c r="AM869" i="15"/>
  <c r="AL872" i="15"/>
  <c r="AL870" i="15" s="1"/>
  <c r="AM856" i="15"/>
  <c r="AL859" i="15"/>
  <c r="AL857" i="15" s="1"/>
  <c r="AL858" i="15"/>
  <c r="AO791" i="15"/>
  <c r="AN793" i="15"/>
  <c r="AM1028" i="15"/>
  <c r="AM1026" i="15" s="1"/>
  <c r="AM1027" i="15"/>
  <c r="AN1025" i="15"/>
  <c r="AM843" i="15"/>
  <c r="AL846" i="15"/>
  <c r="AL844" i="15" s="1"/>
  <c r="AL845" i="15"/>
  <c r="AN986" i="15"/>
  <c r="AM989" i="15"/>
  <c r="AM987" i="15" s="1"/>
  <c r="AM988" i="15"/>
  <c r="AK792" i="15"/>
  <c r="AL794" i="15"/>
  <c r="AK884" i="15"/>
  <c r="AK885" i="15"/>
  <c r="AK883" i="15" s="1"/>
  <c r="AL882" i="15"/>
  <c r="AM1038" i="15"/>
  <c r="AL1041" i="15"/>
  <c r="AL1039" i="15" s="1"/>
  <c r="AL1040" i="15"/>
  <c r="AL937" i="15"/>
  <c r="AL935" i="15" s="1"/>
  <c r="AL936" i="15"/>
  <c r="AM934" i="15"/>
  <c r="AL898" i="15"/>
  <c r="AL896" i="15" s="1"/>
  <c r="AL897" i="15"/>
  <c r="AM895" i="15"/>
  <c r="AL963" i="15"/>
  <c r="AL961" i="15" s="1"/>
  <c r="AL962" i="15"/>
  <c r="AM960" i="15"/>
  <c r="AL911" i="15"/>
  <c r="AL909" i="15" s="1"/>
  <c r="AL910" i="15"/>
  <c r="AM908" i="15"/>
  <c r="AK729" i="15"/>
  <c r="AK727" i="15" s="1"/>
  <c r="AL726" i="15"/>
  <c r="AK728" i="15"/>
  <c r="AL518" i="15"/>
  <c r="AK521" i="15"/>
  <c r="AK519" i="15" s="1"/>
  <c r="AK520" i="15"/>
  <c r="AN573" i="15"/>
  <c r="AN571" i="15" s="1"/>
  <c r="AO570" i="15"/>
  <c r="AN572" i="15"/>
  <c r="AL664" i="15"/>
  <c r="AL662" i="15" s="1"/>
  <c r="AL663" i="15"/>
  <c r="AM661" i="15"/>
  <c r="AL495" i="15"/>
  <c r="AL493" i="15" s="1"/>
  <c r="AL494" i="15"/>
  <c r="AM492" i="15"/>
  <c r="AM648" i="15"/>
  <c r="AL651" i="15"/>
  <c r="AL649" i="15" s="1"/>
  <c r="AL650" i="15"/>
  <c r="AM414" i="15"/>
  <c r="AL417" i="15"/>
  <c r="AL415" i="15" s="1"/>
  <c r="AL416" i="15"/>
  <c r="AN752" i="15"/>
  <c r="AM755" i="15"/>
  <c r="AM753" i="15" s="1"/>
  <c r="AM754" i="15"/>
  <c r="AM778" i="15"/>
  <c r="AL781" i="15"/>
  <c r="AL779" i="15" s="1"/>
  <c r="AL780" i="15"/>
  <c r="AM674" i="15"/>
  <c r="AL677" i="15"/>
  <c r="AL675" i="15" s="1"/>
  <c r="AL676" i="15"/>
  <c r="AN765" i="15"/>
  <c r="AM768" i="15"/>
  <c r="AM766" i="15" s="1"/>
  <c r="AM767" i="15"/>
  <c r="AO635" i="15"/>
  <c r="AN638" i="15"/>
  <c r="AN636" i="15" s="1"/>
  <c r="AN637" i="15"/>
  <c r="AM479" i="15"/>
  <c r="AL481" i="15"/>
  <c r="AL482" i="15"/>
  <c r="AL480" i="15" s="1"/>
  <c r="AM466" i="15"/>
  <c r="AL468" i="15"/>
  <c r="AL469" i="15"/>
  <c r="AL467" i="15" s="1"/>
  <c r="AM557" i="15"/>
  <c r="AL560" i="15"/>
  <c r="AL558" i="15" s="1"/>
  <c r="AL559" i="15"/>
  <c r="AK610" i="15"/>
  <c r="AL612" i="15"/>
  <c r="AP609" i="15"/>
  <c r="AO611" i="15"/>
  <c r="AM713" i="15"/>
  <c r="AL716" i="15"/>
  <c r="AL714" i="15" s="1"/>
  <c r="AL715" i="15"/>
  <c r="AM700" i="15"/>
  <c r="AL703" i="15"/>
  <c r="AL701" i="15" s="1"/>
  <c r="AL702" i="15"/>
  <c r="AM687" i="15"/>
  <c r="AL690" i="15"/>
  <c r="AL688" i="15" s="1"/>
  <c r="AL689" i="15"/>
  <c r="AM739" i="15"/>
  <c r="AL742" i="15"/>
  <c r="AL740" i="15" s="1"/>
  <c r="AL741" i="15"/>
  <c r="AM427" i="15"/>
  <c r="AL430" i="15"/>
  <c r="AL428" i="15" s="1"/>
  <c r="AL429" i="15"/>
  <c r="AM596" i="15"/>
  <c r="AL599" i="15"/>
  <c r="AL597" i="15" s="1"/>
  <c r="AL598" i="15"/>
  <c r="AM586" i="15"/>
  <c r="AM584" i="15" s="1"/>
  <c r="AM585" i="15"/>
  <c r="AN583" i="15"/>
  <c r="AM625" i="15"/>
  <c r="AM623" i="15" s="1"/>
  <c r="AM624" i="15"/>
  <c r="AN622" i="15"/>
  <c r="AL534" i="15"/>
  <c r="AL532" i="15" s="1"/>
  <c r="AL533" i="15"/>
  <c r="AM531" i="15"/>
  <c r="AM443" i="15"/>
  <c r="AM441" i="15" s="1"/>
  <c r="AM442" i="15"/>
  <c r="AN440" i="15"/>
  <c r="AL547" i="15"/>
  <c r="AL545" i="15" s="1"/>
  <c r="AL546" i="15"/>
  <c r="AM544" i="15"/>
  <c r="AK508" i="15"/>
  <c r="AK506" i="15" s="1"/>
  <c r="AK507" i="15"/>
  <c r="AL505" i="15"/>
  <c r="AM453" i="15"/>
  <c r="AL456" i="15"/>
  <c r="AL454" i="15" s="1"/>
  <c r="AL455" i="15"/>
  <c r="AM404" i="15"/>
  <c r="AM402" i="15" s="1"/>
  <c r="AM403" i="15"/>
  <c r="AN401" i="15"/>
  <c r="AN1198" i="3"/>
  <c r="AN1195" i="3"/>
  <c r="AM1249" i="3"/>
  <c r="AM1246" i="3"/>
  <c r="AN1232" i="3"/>
  <c r="AN1229" i="3"/>
  <c r="AM1130" i="3"/>
  <c r="AM1127" i="3"/>
  <c r="AN1181" i="3"/>
  <c r="AN1178" i="3"/>
  <c r="AN1266" i="3"/>
  <c r="AN1263" i="3"/>
  <c r="AN1045" i="3"/>
  <c r="AN1042" i="3"/>
  <c r="AO1215" i="3"/>
  <c r="AO1212" i="3"/>
  <c r="AO1351" i="3"/>
  <c r="AN1283" i="3"/>
  <c r="AN1280" i="3"/>
  <c r="AO1300" i="3"/>
  <c r="AO1297" i="3"/>
  <c r="AP1242" i="3"/>
  <c r="AO1243" i="3"/>
  <c r="AQ1225" i="3"/>
  <c r="AP1226" i="3"/>
  <c r="AQ1106" i="3"/>
  <c r="AP1107" i="3"/>
  <c r="AP1237" i="3"/>
  <c r="AP1238" i="3"/>
  <c r="AP1236" i="3" s="1"/>
  <c r="AQ1235" i="3"/>
  <c r="AP1059" i="3"/>
  <c r="AQ1038" i="3"/>
  <c r="AP1039" i="3"/>
  <c r="AO1142" i="3"/>
  <c r="AO1146" i="3" s="1"/>
  <c r="AO1147" i="3" s="1"/>
  <c r="AP1102" i="3"/>
  <c r="AP1100" i="3" s="1"/>
  <c r="AP1101" i="3"/>
  <c r="AQ1099" i="3"/>
  <c r="AS1089" i="3"/>
  <c r="AR1090" i="3"/>
  <c r="AO1278" i="3"/>
  <c r="AO1282" i="3" s="1"/>
  <c r="AO1283" i="3" s="1"/>
  <c r="AP1214" i="3"/>
  <c r="AP1215" i="3" s="1"/>
  <c r="AP1210" i="3"/>
  <c r="AP1076" i="3"/>
  <c r="AN1244" i="3"/>
  <c r="AN1248" i="3" s="1"/>
  <c r="AN1249" i="3" s="1"/>
  <c r="AO1255" i="3"/>
  <c r="AO1253" i="3" s="1"/>
  <c r="AO1254" i="3"/>
  <c r="AP1252" i="3"/>
  <c r="AO1227" i="3"/>
  <c r="AO1231" i="3" s="1"/>
  <c r="AR1050" i="3"/>
  <c r="AS1048" i="3"/>
  <c r="AQ1303" i="3"/>
  <c r="AP1306" i="3"/>
  <c r="AP1304" i="3" s="1"/>
  <c r="AP1305" i="3"/>
  <c r="AP1153" i="3"/>
  <c r="AP1151" i="3" s="1"/>
  <c r="AP1152" i="3"/>
  <c r="AQ1150" i="3"/>
  <c r="AP1136" i="3"/>
  <c r="AP1134" i="3" s="1"/>
  <c r="AP1135" i="3"/>
  <c r="AQ1133" i="3"/>
  <c r="AO1108" i="3"/>
  <c r="AO1112" i="3" s="1"/>
  <c r="AO1113" i="3" s="1"/>
  <c r="AO1040" i="3"/>
  <c r="AO1044" i="3" s="1"/>
  <c r="AO1045" i="3" s="1"/>
  <c r="AQ1091" i="3"/>
  <c r="AQ1095" i="3" s="1"/>
  <c r="AQ1096" i="3" s="1"/>
  <c r="AQ1191" i="3"/>
  <c r="AP1192" i="3"/>
  <c r="AR1293" i="3"/>
  <c r="AQ1294" i="3"/>
  <c r="AP1272" i="3"/>
  <c r="AP1270" i="3" s="1"/>
  <c r="AP1271" i="3"/>
  <c r="AQ1269" i="3"/>
  <c r="AQ1218" i="3"/>
  <c r="AP1221" i="3"/>
  <c r="AP1219" i="3" s="1"/>
  <c r="AP1220" i="3"/>
  <c r="AS1055" i="3"/>
  <c r="AR1056" i="3"/>
  <c r="AS1327" i="3"/>
  <c r="AR1328" i="3"/>
  <c r="AQ1320" i="3"/>
  <c r="AP1323" i="3"/>
  <c r="AP1321" i="3" s="1"/>
  <c r="AP1322" i="3"/>
  <c r="AQ1174" i="3"/>
  <c r="AP1175" i="3"/>
  <c r="AS1072" i="3"/>
  <c r="AR1073" i="3"/>
  <c r="AQ1259" i="3"/>
  <c r="AP1260" i="3"/>
  <c r="AO1193" i="3"/>
  <c r="AO1197" i="3" s="1"/>
  <c r="AO1198" i="3" s="1"/>
  <c r="AP1204" i="3"/>
  <c r="AP1202" i="3" s="1"/>
  <c r="AP1203" i="3"/>
  <c r="AQ1201" i="3"/>
  <c r="AN1125" i="3"/>
  <c r="AN1129" i="3" s="1"/>
  <c r="AT1082" i="3"/>
  <c r="AS1084" i="3"/>
  <c r="AT1065" i="3"/>
  <c r="AS1067" i="3"/>
  <c r="AP1295" i="3"/>
  <c r="AP1299" i="3" s="1"/>
  <c r="AQ1057" i="3"/>
  <c r="AQ1061" i="3" s="1"/>
  <c r="AR1031" i="3"/>
  <c r="AQ1034" i="3"/>
  <c r="AQ1032" i="3" s="1"/>
  <c r="AQ1033" i="3"/>
  <c r="AQ1329" i="3"/>
  <c r="AQ1333" i="3"/>
  <c r="AQ1334" i="3" s="1"/>
  <c r="AO1176" i="3"/>
  <c r="AO1180" i="3" s="1"/>
  <c r="AN1110" i="3"/>
  <c r="AP1331" i="3"/>
  <c r="AP1119" i="3"/>
  <c r="AP1117" i="3" s="1"/>
  <c r="AP1118" i="3"/>
  <c r="AQ1116" i="3"/>
  <c r="AQ1074" i="3"/>
  <c r="AQ1078" i="3" s="1"/>
  <c r="AQ1079" i="3" s="1"/>
  <c r="AO1261" i="3"/>
  <c r="AO1265" i="3" s="1"/>
  <c r="AQ1140" i="3"/>
  <c r="AP1141" i="3"/>
  <c r="AQ1276" i="3"/>
  <c r="AP1277" i="3"/>
  <c r="AP1289" i="3"/>
  <c r="AP1287" i="3" s="1"/>
  <c r="AP1288" i="3"/>
  <c r="AQ1286" i="3"/>
  <c r="AR1208" i="3"/>
  <c r="AQ1209" i="3"/>
  <c r="AO1124" i="3"/>
  <c r="AP1123" i="3"/>
  <c r="AN654" i="3"/>
  <c r="AN651" i="3"/>
  <c r="AM637" i="3"/>
  <c r="AM634" i="3"/>
  <c r="AN688" i="3"/>
  <c r="AN685" i="3"/>
  <c r="AN841" i="3"/>
  <c r="AN838" i="3"/>
  <c r="AN586" i="3"/>
  <c r="AN583" i="3"/>
  <c r="AN756" i="3"/>
  <c r="AN753" i="3"/>
  <c r="AN1011" i="3"/>
  <c r="AN1008" i="3"/>
  <c r="AN739" i="3"/>
  <c r="AN736" i="3"/>
  <c r="AN569" i="3"/>
  <c r="AN566" i="3"/>
  <c r="AN603" i="3"/>
  <c r="AN600" i="3"/>
  <c r="AN671" i="3"/>
  <c r="AN668" i="3"/>
  <c r="AP807" i="3"/>
  <c r="AP804" i="3"/>
  <c r="AP1016" i="3"/>
  <c r="AP1017" i="3"/>
  <c r="AP1015" i="3" s="1"/>
  <c r="AQ1014" i="3"/>
  <c r="AQ562" i="3"/>
  <c r="AP563" i="3"/>
  <c r="AO598" i="3"/>
  <c r="AO602" i="3" s="1"/>
  <c r="AO631" i="3"/>
  <c r="AP630" i="3"/>
  <c r="AO819" i="3"/>
  <c r="AO823" i="3" s="1"/>
  <c r="AO870" i="3"/>
  <c r="AO874" i="3" s="1"/>
  <c r="AP648" i="3"/>
  <c r="AQ647" i="3"/>
  <c r="AO768" i="3"/>
  <c r="AO772" i="3" s="1"/>
  <c r="AO751" i="3"/>
  <c r="AO755" i="3" s="1"/>
  <c r="AP733" i="3"/>
  <c r="AQ732" i="3"/>
  <c r="AQ878" i="3"/>
  <c r="AP881" i="3"/>
  <c r="AP879" i="3" s="1"/>
  <c r="AP880" i="3"/>
  <c r="AR660" i="3"/>
  <c r="AR658" i="3" s="1"/>
  <c r="AR659" i="3"/>
  <c r="AS657" i="3"/>
  <c r="AN770" i="3"/>
  <c r="AQ810" i="3"/>
  <c r="AP813" i="3"/>
  <c r="AP811" i="3" s="1"/>
  <c r="AP812" i="3"/>
  <c r="AP953" i="3"/>
  <c r="AO954" i="3"/>
  <c r="AP983" i="3"/>
  <c r="AP981" i="3" s="1"/>
  <c r="AP982" i="3"/>
  <c r="AQ980" i="3"/>
  <c r="AP869" i="3"/>
  <c r="AQ868" i="3"/>
  <c r="AR674" i="3"/>
  <c r="AQ677" i="3"/>
  <c r="AQ675" i="3" s="1"/>
  <c r="AQ676" i="3"/>
  <c r="AO649" i="3"/>
  <c r="AO653" i="3" s="1"/>
  <c r="AO949" i="3"/>
  <c r="AO947" i="3" s="1"/>
  <c r="AO948" i="3"/>
  <c r="AP946" i="3"/>
  <c r="AQ766" i="3"/>
  <c r="AP767" i="3"/>
  <c r="AQ749" i="3"/>
  <c r="AP750" i="3"/>
  <c r="AQ802" i="3"/>
  <c r="AQ806" i="3" s="1"/>
  <c r="AQ807" i="3" s="1"/>
  <c r="AQ545" i="3"/>
  <c r="AP546" i="3"/>
  <c r="AQ664" i="3"/>
  <c r="AP665" i="3"/>
  <c r="AP861" i="3"/>
  <c r="AO864" i="3"/>
  <c r="AO862" i="3" s="1"/>
  <c r="AO863" i="3"/>
  <c r="AO857" i="3"/>
  <c r="AO858" i="3" s="1"/>
  <c r="AO853" i="3"/>
  <c r="AR999" i="3"/>
  <c r="AS997" i="3"/>
  <c r="AO581" i="3"/>
  <c r="AO585" i="3" s="1"/>
  <c r="AO586" i="3" s="1"/>
  <c r="AQ681" i="3"/>
  <c r="AP682" i="3"/>
  <c r="AQ579" i="3"/>
  <c r="AP580" i="3"/>
  <c r="AO932" i="3"/>
  <c r="AO930" i="3" s="1"/>
  <c r="AO931" i="3"/>
  <c r="AP929" i="3"/>
  <c r="AQ834" i="3"/>
  <c r="AP835" i="3"/>
  <c r="AP728" i="3"/>
  <c r="AP726" i="3" s="1"/>
  <c r="AP727" i="3"/>
  <c r="AQ725" i="3"/>
  <c r="AP711" i="3"/>
  <c r="AP709" i="3" s="1"/>
  <c r="AP710" i="3"/>
  <c r="AQ708" i="3"/>
  <c r="AN955" i="3"/>
  <c r="AN959" i="3" s="1"/>
  <c r="AO564" i="3"/>
  <c r="AO568" i="3" s="1"/>
  <c r="AQ538" i="3"/>
  <c r="AP541" i="3"/>
  <c r="AP539" i="3" s="1"/>
  <c r="AP540" i="3"/>
  <c r="AQ596" i="3"/>
  <c r="AP597" i="3"/>
  <c r="AQ827" i="3"/>
  <c r="AP830" i="3"/>
  <c r="AP828" i="3" s="1"/>
  <c r="AP829" i="3"/>
  <c r="AN717" i="3"/>
  <c r="AN721" i="3" s="1"/>
  <c r="AN632" i="3"/>
  <c r="AN636" i="3" s="1"/>
  <c r="AO592" i="3"/>
  <c r="AO590" i="3" s="1"/>
  <c r="AO591" i="3"/>
  <c r="AP589" i="3"/>
  <c r="AO683" i="3"/>
  <c r="AO687" i="3" s="1"/>
  <c r="AM957" i="3"/>
  <c r="AM719" i="3"/>
  <c r="AQ759" i="3"/>
  <c r="AP762" i="3"/>
  <c r="AP760" i="3" s="1"/>
  <c r="AP761" i="3"/>
  <c r="AN549" i="3"/>
  <c r="AO702" i="3"/>
  <c r="AN617" i="3"/>
  <c r="AO785" i="3"/>
  <c r="AO789" i="3" s="1"/>
  <c r="AO790" i="3" s="1"/>
  <c r="AQ793" i="3"/>
  <c r="AP796" i="3"/>
  <c r="AP794" i="3" s="1"/>
  <c r="AP795" i="3"/>
  <c r="AR693" i="3"/>
  <c r="AS691" i="3"/>
  <c r="AR698" i="3"/>
  <c r="AQ699" i="3"/>
  <c r="AQ521" i="3"/>
  <c r="AP524" i="3"/>
  <c r="AP522" i="3" s="1"/>
  <c r="AP523" i="3"/>
  <c r="AQ851" i="3"/>
  <c r="AP852" i="3"/>
  <c r="AQ844" i="3"/>
  <c r="AP847" i="3"/>
  <c r="AP845" i="3" s="1"/>
  <c r="AP846" i="3"/>
  <c r="AO716" i="3"/>
  <c r="AP715" i="3"/>
  <c r="AQ623" i="3"/>
  <c r="AP626" i="3"/>
  <c r="AP624" i="3" s="1"/>
  <c r="AP625" i="3"/>
  <c r="AO734" i="3"/>
  <c r="AO738" i="3" s="1"/>
  <c r="AP989" i="3"/>
  <c r="AP993" i="3" s="1"/>
  <c r="AQ776" i="3"/>
  <c r="AP779" i="3"/>
  <c r="AP777" i="3" s="1"/>
  <c r="AP778" i="3"/>
  <c r="AP643" i="3"/>
  <c r="AP641" i="3" s="1"/>
  <c r="AP642" i="3"/>
  <c r="AQ640" i="3"/>
  <c r="AO836" i="3"/>
  <c r="AO840" i="3" s="1"/>
  <c r="AO841" i="3" s="1"/>
  <c r="AO530" i="3"/>
  <c r="AO534" i="3" s="1"/>
  <c r="AO535" i="3" s="1"/>
  <c r="AQ783" i="3"/>
  <c r="AP784" i="3"/>
  <c r="AP609" i="3"/>
  <c r="AP607" i="3" s="1"/>
  <c r="AQ606" i="3"/>
  <c r="AP608" i="3"/>
  <c r="AQ1004" i="3"/>
  <c r="AP1005" i="3"/>
  <c r="AP700" i="3"/>
  <c r="AP704" i="3" s="1"/>
  <c r="AQ895" i="3"/>
  <c r="AP898" i="3"/>
  <c r="AP896" i="3" s="1"/>
  <c r="AP897" i="3"/>
  <c r="AQ613" i="3"/>
  <c r="AP614" i="3"/>
  <c r="AQ742" i="3"/>
  <c r="AP744" i="3"/>
  <c r="AP745" i="3"/>
  <c r="AP743" i="3" s="1"/>
  <c r="AQ817" i="3"/>
  <c r="AP818" i="3"/>
  <c r="AQ988" i="3"/>
  <c r="AR987" i="3"/>
  <c r="AQ572" i="3"/>
  <c r="AP575" i="3"/>
  <c r="AP573" i="3" s="1"/>
  <c r="AP574" i="3"/>
  <c r="AR801" i="3"/>
  <c r="AS800" i="3"/>
  <c r="AQ528" i="3"/>
  <c r="AP529" i="3"/>
  <c r="AO547" i="3"/>
  <c r="AO551" i="3" s="1"/>
  <c r="AO1006" i="3"/>
  <c r="AO1010" i="3"/>
  <c r="AO1011" i="3" s="1"/>
  <c r="AQ555" i="3"/>
  <c r="AP558" i="3"/>
  <c r="AP556" i="3" s="1"/>
  <c r="AP557" i="3"/>
  <c r="AO666" i="3"/>
  <c r="AO670" i="3" s="1"/>
  <c r="AO671" i="3" s="1"/>
  <c r="AO615" i="3"/>
  <c r="AO619" i="3" s="1"/>
  <c r="AG42" i="3"/>
  <c r="AH39" i="3"/>
  <c r="AI41" i="3" s="1"/>
  <c r="AH42" i="3"/>
  <c r="AN277" i="3"/>
  <c r="AL93" i="3"/>
  <c r="AL90" i="3"/>
  <c r="AM216" i="3"/>
  <c r="AN218" i="3"/>
  <c r="AM233" i="3"/>
  <c r="AN235" i="3"/>
  <c r="AN115" i="3"/>
  <c r="AN116" i="3"/>
  <c r="AN114" i="3" s="1"/>
  <c r="AO113" i="3"/>
  <c r="AJ25" i="15"/>
  <c r="AK27" i="15"/>
  <c r="AK144" i="15"/>
  <c r="AK142" i="15" s="1"/>
  <c r="AK143" i="15"/>
  <c r="AL141" i="15"/>
  <c r="AK377" i="15"/>
  <c r="AK378" i="15"/>
  <c r="AK376" i="15" s="1"/>
  <c r="AL375" i="15"/>
  <c r="AK39" i="15"/>
  <c r="AK40" i="15"/>
  <c r="AK38" i="15" s="1"/>
  <c r="AL37" i="15"/>
  <c r="AM271" i="15"/>
  <c r="AL274" i="15"/>
  <c r="AL272" i="15" s="1"/>
  <c r="AL273" i="15"/>
  <c r="AL221" i="15"/>
  <c r="AM219" i="15"/>
  <c r="AL222" i="15"/>
  <c r="AL220" i="15" s="1"/>
  <c r="AM232" i="15"/>
  <c r="AL235" i="15"/>
  <c r="AL233" i="15" s="1"/>
  <c r="AL234" i="15"/>
  <c r="AN336" i="15"/>
  <c r="AM338" i="15"/>
  <c r="AM339" i="15"/>
  <c r="AM337" i="15" s="1"/>
  <c r="AN362" i="15"/>
  <c r="AM364" i="15"/>
  <c r="AM365" i="15"/>
  <c r="AM363" i="15" s="1"/>
  <c r="AL287" i="15"/>
  <c r="AL285" i="15" s="1"/>
  <c r="AM284" i="15"/>
  <c r="AL286" i="15"/>
  <c r="AO388" i="15"/>
  <c r="AN390" i="15"/>
  <c r="AL261" i="15"/>
  <c r="AL259" i="15" s="1"/>
  <c r="AL260" i="15"/>
  <c r="AM258" i="15"/>
  <c r="AL352" i="15"/>
  <c r="AL350" i="15" s="1"/>
  <c r="AL351" i="15"/>
  <c r="AM349" i="15"/>
  <c r="AL326" i="15"/>
  <c r="AL324" i="15" s="1"/>
  <c r="AL325" i="15"/>
  <c r="AM323" i="15"/>
  <c r="AM248" i="15"/>
  <c r="AM246" i="15" s="1"/>
  <c r="AM247" i="15"/>
  <c r="AN245" i="15"/>
  <c r="AN300" i="15"/>
  <c r="AN298" i="15" s="1"/>
  <c r="AN299" i="15"/>
  <c r="AO297" i="15"/>
  <c r="AK313" i="15"/>
  <c r="AK311" i="15" s="1"/>
  <c r="AK312" i="15"/>
  <c r="AL310" i="15"/>
  <c r="AK209" i="15"/>
  <c r="AK207" i="15" s="1"/>
  <c r="AK208" i="15"/>
  <c r="AL206" i="15"/>
  <c r="AL196" i="15"/>
  <c r="AL194" i="15" s="1"/>
  <c r="AM193" i="15"/>
  <c r="AL195" i="15"/>
  <c r="AM115" i="15"/>
  <c r="AL117" i="15"/>
  <c r="AL118" i="15"/>
  <c r="AL116" i="15" s="1"/>
  <c r="AK131" i="15"/>
  <c r="AK129" i="15" s="1"/>
  <c r="AL128" i="15"/>
  <c r="AK130" i="15"/>
  <c r="AM167" i="15"/>
  <c r="AL170" i="15"/>
  <c r="AL168" i="15" s="1"/>
  <c r="AL169" i="15"/>
  <c r="AM154" i="15"/>
  <c r="AL157" i="15"/>
  <c r="AL155" i="15" s="1"/>
  <c r="AL156" i="15"/>
  <c r="AM180" i="15"/>
  <c r="AL183" i="15"/>
  <c r="AL181" i="15" s="1"/>
  <c r="AL182" i="15"/>
  <c r="AM92" i="15"/>
  <c r="AM90" i="15" s="1"/>
  <c r="AN89" i="15"/>
  <c r="AM91" i="15"/>
  <c r="AK105" i="15"/>
  <c r="AK103" i="15" s="1"/>
  <c r="AK104" i="15"/>
  <c r="AL102" i="15"/>
  <c r="AM79" i="15"/>
  <c r="AM77" i="15" s="1"/>
  <c r="AM78" i="15"/>
  <c r="AN76" i="15"/>
  <c r="AM63" i="15"/>
  <c r="AL66" i="15"/>
  <c r="AL64" i="15" s="1"/>
  <c r="AL65" i="15"/>
  <c r="AK53" i="15"/>
  <c r="AK51" i="15" s="1"/>
  <c r="AK52" i="15"/>
  <c r="AL50" i="15"/>
  <c r="AN26" i="15"/>
  <c r="AO24" i="15"/>
  <c r="AL37" i="3"/>
  <c r="AL297" i="3"/>
  <c r="AL294" i="3"/>
  <c r="AM212" i="3"/>
  <c r="AM209" i="3"/>
  <c r="AM161" i="3"/>
  <c r="AM158" i="3"/>
  <c r="AN158" i="3" s="1"/>
  <c r="AM263" i="3"/>
  <c r="AM260" i="3"/>
  <c r="AM314" i="3"/>
  <c r="AM311" i="3"/>
  <c r="AM292" i="3"/>
  <c r="AM296" i="3" s="1"/>
  <c r="AM297" i="3" s="1"/>
  <c r="AO290" i="3"/>
  <c r="AN291" i="3"/>
  <c r="AO86" i="3"/>
  <c r="AN87" i="3"/>
  <c r="AN309" i="3"/>
  <c r="AN313" i="3" s="1"/>
  <c r="AM377" i="3"/>
  <c r="AM381" i="3" s="1"/>
  <c r="AM382" i="3" s="1"/>
  <c r="AN478" i="3"/>
  <c r="AO477" i="3"/>
  <c r="AM88" i="3"/>
  <c r="AP307" i="3"/>
  <c r="AO308" i="3"/>
  <c r="AO249" i="3"/>
  <c r="AN252" i="3"/>
  <c r="AN250" i="3" s="1"/>
  <c r="AN251" i="3"/>
  <c r="AN376" i="3"/>
  <c r="AO375" i="3"/>
  <c r="AP154" i="3"/>
  <c r="AO155" i="3"/>
  <c r="AP205" i="3"/>
  <c r="AO206" i="3"/>
  <c r="AO207" i="3" s="1"/>
  <c r="AO211" i="3" s="1"/>
  <c r="AO212" i="3" s="1"/>
  <c r="AL379" i="3"/>
  <c r="AL481" i="3"/>
  <c r="AN207" i="3"/>
  <c r="AN211" i="3" s="1"/>
  <c r="AM479" i="3"/>
  <c r="AM483" i="3" s="1"/>
  <c r="AM450" i="3"/>
  <c r="AM447" i="3"/>
  <c r="AM467" i="3"/>
  <c r="AM464" i="3"/>
  <c r="AL501" i="3"/>
  <c r="AL498" i="3"/>
  <c r="AO439" i="3"/>
  <c r="AO437" i="3" s="1"/>
  <c r="AO438" i="3"/>
  <c r="AP436" i="3"/>
  <c r="AP419" i="3"/>
  <c r="AO422" i="3"/>
  <c r="AO420" i="3" s="1"/>
  <c r="AO421" i="3"/>
  <c r="AN445" i="3"/>
  <c r="AP504" i="3"/>
  <c r="AO507" i="3"/>
  <c r="AO505" i="3" s="1"/>
  <c r="AO506" i="3"/>
  <c r="AP460" i="3"/>
  <c r="AO461" i="3"/>
  <c r="AP511" i="3"/>
  <c r="AO512" i="3"/>
  <c r="AO426" i="3"/>
  <c r="AN427" i="3"/>
  <c r="AN490" i="3"/>
  <c r="AN488" i="3" s="1"/>
  <c r="AN489" i="3"/>
  <c r="AO487" i="3"/>
  <c r="AO456" i="3"/>
  <c r="AO454" i="3" s="1"/>
  <c r="AO455" i="3"/>
  <c r="AP453" i="3"/>
  <c r="AP443" i="3"/>
  <c r="AO444" i="3"/>
  <c r="AM428" i="3"/>
  <c r="AM432" i="3" s="1"/>
  <c r="AM433" i="3" s="1"/>
  <c r="AL430" i="3"/>
  <c r="AO473" i="3"/>
  <c r="AO471" i="3" s="1"/>
  <c r="AO472" i="3"/>
  <c r="AP470" i="3"/>
  <c r="AN462" i="3"/>
  <c r="AN466" i="3" s="1"/>
  <c r="AN495" i="3"/>
  <c r="AO494" i="3"/>
  <c r="AM496" i="3"/>
  <c r="AM500" i="3" s="1"/>
  <c r="AM348" i="3"/>
  <c r="AM345" i="3"/>
  <c r="AN416" i="3"/>
  <c r="AN413" i="3"/>
  <c r="AM399" i="3"/>
  <c r="AM396" i="3"/>
  <c r="AM365" i="3"/>
  <c r="AM362" i="3"/>
  <c r="AN241" i="3"/>
  <c r="AN245" i="3" s="1"/>
  <c r="AN246" i="3" s="1"/>
  <c r="AP358" i="3"/>
  <c r="AO359" i="3"/>
  <c r="AP217" i="3"/>
  <c r="AQ215" i="3"/>
  <c r="AO240" i="3"/>
  <c r="AP239" i="3"/>
  <c r="AN343" i="3"/>
  <c r="AN347" i="3" s="1"/>
  <c r="AO257" i="3"/>
  <c r="AP256" i="3"/>
  <c r="AO368" i="3"/>
  <c r="AN371" i="3"/>
  <c r="AN369" i="3" s="1"/>
  <c r="AN370" i="3"/>
  <c r="AO324" i="3"/>
  <c r="AN325" i="3"/>
  <c r="AQ409" i="3"/>
  <c r="AP410" i="3"/>
  <c r="AO303" i="3"/>
  <c r="AO301" i="3" s="1"/>
  <c r="AO302" i="3"/>
  <c r="AP300" i="3"/>
  <c r="AN360" i="3"/>
  <c r="AN364" i="3" s="1"/>
  <c r="AN365" i="3" s="1"/>
  <c r="AN388" i="3"/>
  <c r="AN386" i="3" s="1"/>
  <c r="AN387" i="3"/>
  <c r="AO385" i="3"/>
  <c r="AO342" i="3"/>
  <c r="AP341" i="3"/>
  <c r="AM226" i="3"/>
  <c r="AN320" i="3"/>
  <c r="AN318" i="3" s="1"/>
  <c r="AN319" i="3"/>
  <c r="AO317" i="3"/>
  <c r="AL328" i="3"/>
  <c r="AN258" i="3"/>
  <c r="AN262" i="3" s="1"/>
  <c r="AN263" i="3" s="1"/>
  <c r="AO275" i="3"/>
  <c r="AO279" i="3" s="1"/>
  <c r="AO280" i="3" s="1"/>
  <c r="AO405" i="3"/>
  <c r="AO403" i="3" s="1"/>
  <c r="AO404" i="3"/>
  <c r="AP402" i="3"/>
  <c r="AO286" i="3"/>
  <c r="AO284" i="3" s="1"/>
  <c r="AO285" i="3"/>
  <c r="AP283" i="3"/>
  <c r="AO269" i="3"/>
  <c r="AO267" i="3" s="1"/>
  <c r="AO268" i="3"/>
  <c r="AP266" i="3"/>
  <c r="AO411" i="3"/>
  <c r="AO415" i="3" s="1"/>
  <c r="AO416" i="3" s="1"/>
  <c r="AP392" i="3"/>
  <c r="AO393" i="3"/>
  <c r="AM243" i="3"/>
  <c r="AQ273" i="3"/>
  <c r="AP274" i="3"/>
  <c r="AP234" i="3"/>
  <c r="AQ232" i="3"/>
  <c r="AN224" i="3"/>
  <c r="AN228" i="3" s="1"/>
  <c r="AO354" i="3"/>
  <c r="AO352" i="3" s="1"/>
  <c r="AP351" i="3"/>
  <c r="AO353" i="3"/>
  <c r="AN337" i="3"/>
  <c r="AN335" i="3" s="1"/>
  <c r="AN336" i="3"/>
  <c r="AO334" i="3"/>
  <c r="AN394" i="3"/>
  <c r="AN398" i="3" s="1"/>
  <c r="AN399" i="3" s="1"/>
  <c r="AM326" i="3"/>
  <c r="AM330" i="3" s="1"/>
  <c r="AO223" i="3"/>
  <c r="AP222" i="3"/>
  <c r="AN195" i="3"/>
  <c r="AN192" i="3"/>
  <c r="AO190" i="3"/>
  <c r="AO194" i="3" s="1"/>
  <c r="AO195" i="3" s="1"/>
  <c r="AP172" i="3"/>
  <c r="AQ171" i="3"/>
  <c r="AQ166" i="3"/>
  <c r="AR164" i="3"/>
  <c r="AQ188" i="3"/>
  <c r="AP189" i="3"/>
  <c r="AO173" i="3"/>
  <c r="AO177" i="3" s="1"/>
  <c r="AO150" i="3"/>
  <c r="AO148" i="3" s="1"/>
  <c r="AO149" i="3"/>
  <c r="AP147" i="3"/>
  <c r="AO201" i="3"/>
  <c r="AO199" i="3" s="1"/>
  <c r="AO200" i="3"/>
  <c r="AP198" i="3"/>
  <c r="AO184" i="3"/>
  <c r="AO182" i="3" s="1"/>
  <c r="AP181" i="3"/>
  <c r="AO183" i="3"/>
  <c r="AN175" i="3"/>
  <c r="AM127" i="3"/>
  <c r="AM124" i="3"/>
  <c r="AM144" i="3"/>
  <c r="AM141" i="3"/>
  <c r="AP137" i="3"/>
  <c r="AO138" i="3"/>
  <c r="AN139" i="3"/>
  <c r="AN143" i="3" s="1"/>
  <c r="AN144" i="3" s="1"/>
  <c r="AQ103" i="3"/>
  <c r="AP104" i="3"/>
  <c r="AO105" i="3"/>
  <c r="AO109" i="3" s="1"/>
  <c r="AO110" i="3" s="1"/>
  <c r="AP96" i="3"/>
  <c r="AO99" i="3"/>
  <c r="AO97" i="3" s="1"/>
  <c r="AO98" i="3"/>
  <c r="AO130" i="3"/>
  <c r="AN133" i="3"/>
  <c r="AN131" i="3" s="1"/>
  <c r="AN132" i="3"/>
  <c r="AN82" i="3"/>
  <c r="AN80" i="3" s="1"/>
  <c r="AN81" i="3"/>
  <c r="AO79" i="3"/>
  <c r="AN122" i="3"/>
  <c r="AN126" i="3" s="1"/>
  <c r="AO121" i="3"/>
  <c r="AP120" i="3"/>
  <c r="AN107" i="3"/>
  <c r="AO69" i="3"/>
  <c r="AN70" i="3"/>
  <c r="AL73" i="3"/>
  <c r="AP62" i="3"/>
  <c r="AO65" i="3"/>
  <c r="AO63" i="3" s="1"/>
  <c r="AO64" i="3"/>
  <c r="AM71" i="3"/>
  <c r="AM75" i="3" s="1"/>
  <c r="AM59" i="3"/>
  <c r="AM56" i="3"/>
  <c r="AN54" i="3"/>
  <c r="AN58" i="3" s="1"/>
  <c r="AN59" i="3" s="1"/>
  <c r="AP48" i="3"/>
  <c r="AP46" i="3" s="1"/>
  <c r="AP47" i="3"/>
  <c r="AQ45" i="3"/>
  <c r="AO53" i="3"/>
  <c r="AP52" i="3"/>
  <c r="AN31" i="3"/>
  <c r="AN29" i="3" s="1"/>
  <c r="AN30" i="3"/>
  <c r="AO28" i="3"/>
  <c r="AO36" i="3"/>
  <c r="AP35" i="3"/>
  <c r="Q13" i="15"/>
  <c r="R11" i="15"/>
  <c r="Q14" i="15"/>
  <c r="Q12" i="15" s="1"/>
  <c r="Y21" i="15"/>
  <c r="Z18" i="15"/>
  <c r="Z20" i="15" s="1"/>
  <c r="AO892" i="3" l="1"/>
  <c r="AO889" i="3"/>
  <c r="AO1363" i="3"/>
  <c r="AO1367" i="3" s="1"/>
  <c r="AO1368" i="3" s="1"/>
  <c r="AP1362" i="3"/>
  <c r="AQ1361" i="3"/>
  <c r="AO1312" i="3"/>
  <c r="AO1316" i="3" s="1"/>
  <c r="AR920" i="3"/>
  <c r="AS919" i="3"/>
  <c r="AQ1310" i="3"/>
  <c r="AP1311" i="3"/>
  <c r="AP903" i="3"/>
  <c r="AQ902" i="3"/>
  <c r="AP887" i="3"/>
  <c r="AP891" i="3" s="1"/>
  <c r="AP892" i="3" s="1"/>
  <c r="AQ921" i="3"/>
  <c r="AQ925" i="3" s="1"/>
  <c r="AQ926" i="3" s="1"/>
  <c r="AQ923" i="3"/>
  <c r="AO904" i="3"/>
  <c r="AO908" i="3" s="1"/>
  <c r="AO909" i="3" s="1"/>
  <c r="AO906" i="3"/>
  <c r="AR885" i="3"/>
  <c r="AQ886" i="3"/>
  <c r="AP1158" i="3"/>
  <c r="AP1159" i="3" s="1"/>
  <c r="AP1163" i="3" s="1"/>
  <c r="AP1164" i="3" s="1"/>
  <c r="AQ1157" i="3"/>
  <c r="AP1022" i="3"/>
  <c r="AQ1021" i="3"/>
  <c r="AQ1344" i="3"/>
  <c r="AP1345" i="3"/>
  <c r="AP1346" i="3" s="1"/>
  <c r="AP1350" i="3" s="1"/>
  <c r="AP1351" i="3" s="1"/>
  <c r="AR937" i="3"/>
  <c r="AS936" i="3"/>
  <c r="AR970" i="3"/>
  <c r="AQ971" i="3"/>
  <c r="AP972" i="3"/>
  <c r="AP976" i="3" s="1"/>
  <c r="AP977" i="3" s="1"/>
  <c r="AP974" i="3"/>
  <c r="AN1365" i="3"/>
  <c r="AO1365" i="3" s="1"/>
  <c r="AQ938" i="3"/>
  <c r="AQ942" i="3" s="1"/>
  <c r="AQ943" i="3" s="1"/>
  <c r="AQ940" i="3"/>
  <c r="AL513" i="3"/>
  <c r="AJ515" i="3"/>
  <c r="AK517" i="3" s="1"/>
  <c r="AJ518" i="3"/>
  <c r="AM92" i="3"/>
  <c r="AM93" i="3" s="1"/>
  <c r="AO1066" i="3"/>
  <c r="AP1068" i="3"/>
  <c r="AP998" i="3"/>
  <c r="AQ1000" i="3"/>
  <c r="AP692" i="3"/>
  <c r="AQ694" i="3"/>
  <c r="AL389" i="15"/>
  <c r="AM391" i="15"/>
  <c r="AQ1083" i="3"/>
  <c r="AR1085" i="3"/>
  <c r="AQ963" i="3"/>
  <c r="AP966" i="3"/>
  <c r="AP964" i="3" s="1"/>
  <c r="AP965" i="3"/>
  <c r="AO1049" i="3"/>
  <c r="AP1051" i="3"/>
  <c r="AP1170" i="3"/>
  <c r="AP1168" i="3" s="1"/>
  <c r="AP1169" i="3"/>
  <c r="AQ1167" i="3"/>
  <c r="AQ1184" i="3"/>
  <c r="AP1187" i="3"/>
  <c r="AP1185" i="3" s="1"/>
  <c r="AP1186" i="3"/>
  <c r="AO688" i="3"/>
  <c r="AO685" i="3"/>
  <c r="AO787" i="3"/>
  <c r="AO583" i="3"/>
  <c r="AP1356" i="3"/>
  <c r="AQ1354" i="3"/>
  <c r="AP1357" i="3"/>
  <c r="AP1355" i="3" s="1"/>
  <c r="AQ1337" i="3"/>
  <c r="AP1340" i="3"/>
  <c r="AP1338" i="3" s="1"/>
  <c r="AP1339" i="3"/>
  <c r="AQ912" i="3"/>
  <c r="AP914" i="3"/>
  <c r="AP915" i="3"/>
  <c r="AP913" i="3" s="1"/>
  <c r="AO165" i="3"/>
  <c r="AP167" i="3"/>
  <c r="AM833" i="15"/>
  <c r="AM831" i="15" s="1"/>
  <c r="AM832" i="15"/>
  <c r="AN830" i="15"/>
  <c r="AM950" i="15"/>
  <c r="AM948" i="15" s="1"/>
  <c r="AN947" i="15"/>
  <c r="AM949" i="15"/>
  <c r="AM924" i="15"/>
  <c r="AM922" i="15" s="1"/>
  <c r="AN921" i="15"/>
  <c r="AM923" i="15"/>
  <c r="AM1041" i="15"/>
  <c r="AM1039" i="15" s="1"/>
  <c r="AM1040" i="15"/>
  <c r="AN1038" i="15"/>
  <c r="AO1025" i="15"/>
  <c r="AN1027" i="15"/>
  <c r="AN1028" i="15"/>
  <c r="AN1026" i="15" s="1"/>
  <c r="AM1015" i="15"/>
  <c r="AM1013" i="15" s="1"/>
  <c r="AN1012" i="15"/>
  <c r="AM1014" i="15"/>
  <c r="AM976" i="15"/>
  <c r="AM974" i="15" s="1"/>
  <c r="AM975" i="15"/>
  <c r="AN973" i="15"/>
  <c r="AM911" i="15"/>
  <c r="AM909" i="15" s="1"/>
  <c r="AN908" i="15"/>
  <c r="AM910" i="15"/>
  <c r="AM963" i="15"/>
  <c r="AM961" i="15" s="1"/>
  <c r="AN960" i="15"/>
  <c r="AM962" i="15"/>
  <c r="AM898" i="15"/>
  <c r="AM896" i="15" s="1"/>
  <c r="AN895" i="15"/>
  <c r="AM897" i="15"/>
  <c r="AM937" i="15"/>
  <c r="AM935" i="15" s="1"/>
  <c r="AN934" i="15"/>
  <c r="AM936" i="15"/>
  <c r="AL885" i="15"/>
  <c r="AL883" i="15" s="1"/>
  <c r="AL884" i="15"/>
  <c r="AM882" i="15"/>
  <c r="AL792" i="15"/>
  <c r="AM794" i="15"/>
  <c r="AM872" i="15"/>
  <c r="AM870" i="15" s="1"/>
  <c r="AM871" i="15"/>
  <c r="AN869" i="15"/>
  <c r="AO986" i="15"/>
  <c r="AN989" i="15"/>
  <c r="AN987" i="15" s="1"/>
  <c r="AN988" i="15"/>
  <c r="AM846" i="15"/>
  <c r="AM844" i="15" s="1"/>
  <c r="AM845" i="15"/>
  <c r="AN843" i="15"/>
  <c r="AP791" i="15"/>
  <c r="AO793" i="15"/>
  <c r="AN856" i="15"/>
  <c r="AM859" i="15"/>
  <c r="AM857" i="15" s="1"/>
  <c r="AM858" i="15"/>
  <c r="AN999" i="15"/>
  <c r="AM1002" i="15"/>
  <c r="AM1000" i="15" s="1"/>
  <c r="AM1001" i="15"/>
  <c r="AM807" i="15"/>
  <c r="AM805" i="15" s="1"/>
  <c r="AM806" i="15"/>
  <c r="AN804" i="15"/>
  <c r="AM820" i="15"/>
  <c r="AM818" i="15" s="1"/>
  <c r="AM819" i="15"/>
  <c r="AN817" i="15"/>
  <c r="AL728" i="15"/>
  <c r="AL729" i="15"/>
  <c r="AL727" i="15" s="1"/>
  <c r="AM726" i="15"/>
  <c r="AL521" i="15"/>
  <c r="AL519" i="15" s="1"/>
  <c r="AM518" i="15"/>
  <c r="AL520" i="15"/>
  <c r="AM495" i="15"/>
  <c r="AM493" i="15" s="1"/>
  <c r="AN492" i="15"/>
  <c r="AM494" i="15"/>
  <c r="AN661" i="15"/>
  <c r="AM664" i="15"/>
  <c r="AM662" i="15" s="1"/>
  <c r="AM663" i="15"/>
  <c r="AM456" i="15"/>
  <c r="AM454" i="15" s="1"/>
  <c r="AM455" i="15"/>
  <c r="AN453" i="15"/>
  <c r="AM599" i="15"/>
  <c r="AM597" i="15" s="1"/>
  <c r="AM598" i="15"/>
  <c r="AN596" i="15"/>
  <c r="AM430" i="15"/>
  <c r="AM428" i="15" s="1"/>
  <c r="AM429" i="15"/>
  <c r="AN427" i="15"/>
  <c r="AN739" i="15"/>
  <c r="AM742" i="15"/>
  <c r="AM740" i="15" s="1"/>
  <c r="AM741" i="15"/>
  <c r="AN687" i="15"/>
  <c r="AM690" i="15"/>
  <c r="AM688" i="15" s="1"/>
  <c r="AM689" i="15"/>
  <c r="AN700" i="15"/>
  <c r="AM703" i="15"/>
  <c r="AM701" i="15" s="1"/>
  <c r="AM702" i="15"/>
  <c r="AN713" i="15"/>
  <c r="AM716" i="15"/>
  <c r="AM714" i="15" s="1"/>
  <c r="AM715" i="15"/>
  <c r="AQ609" i="15"/>
  <c r="AP611" i="15"/>
  <c r="AP570" i="15"/>
  <c r="AO573" i="15"/>
  <c r="AO571" i="15" s="1"/>
  <c r="AO572" i="15"/>
  <c r="AN404" i="15"/>
  <c r="AN402" i="15" s="1"/>
  <c r="AN403" i="15"/>
  <c r="AO401" i="15"/>
  <c r="AM505" i="15"/>
  <c r="AL508" i="15"/>
  <c r="AL506" i="15" s="1"/>
  <c r="AL507" i="15"/>
  <c r="AM546" i="15"/>
  <c r="AN544" i="15"/>
  <c r="AM547" i="15"/>
  <c r="AM545" i="15" s="1"/>
  <c r="AN442" i="15"/>
  <c r="AN443" i="15"/>
  <c r="AN441" i="15" s="1"/>
  <c r="AO440" i="15"/>
  <c r="AM534" i="15"/>
  <c r="AM532" i="15" s="1"/>
  <c r="AN531" i="15"/>
  <c r="AM533" i="15"/>
  <c r="AN625" i="15"/>
  <c r="AN623" i="15" s="1"/>
  <c r="AO622" i="15"/>
  <c r="AN624" i="15"/>
  <c r="AN586" i="15"/>
  <c r="AN584" i="15" s="1"/>
  <c r="AO583" i="15"/>
  <c r="AN585" i="15"/>
  <c r="AL610" i="15"/>
  <c r="AM612" i="15"/>
  <c r="AN479" i="15"/>
  <c r="AM482" i="15"/>
  <c r="AM480" i="15" s="1"/>
  <c r="AM481" i="15"/>
  <c r="AM560" i="15"/>
  <c r="AM558" i="15" s="1"/>
  <c r="AM559" i="15"/>
  <c r="AN557" i="15"/>
  <c r="AN466" i="15"/>
  <c r="AM469" i="15"/>
  <c r="AM467" i="15" s="1"/>
  <c r="AM468" i="15"/>
  <c r="AP635" i="15"/>
  <c r="AO638" i="15"/>
  <c r="AO636" i="15" s="1"/>
  <c r="AO637" i="15"/>
  <c r="AO765" i="15"/>
  <c r="AN768" i="15"/>
  <c r="AN766" i="15" s="1"/>
  <c r="AN767" i="15"/>
  <c r="AN674" i="15"/>
  <c r="AM677" i="15"/>
  <c r="AM675" i="15" s="1"/>
  <c r="AM676" i="15"/>
  <c r="AN778" i="15"/>
  <c r="AM781" i="15"/>
  <c r="AM779" i="15" s="1"/>
  <c r="AM780" i="15"/>
  <c r="AO752" i="15"/>
  <c r="AN755" i="15"/>
  <c r="AN753" i="15" s="1"/>
  <c r="AN754" i="15"/>
  <c r="AM417" i="15"/>
  <c r="AM415" i="15" s="1"/>
  <c r="AM416" i="15"/>
  <c r="AN414" i="15"/>
  <c r="AM651" i="15"/>
  <c r="AM649" i="15" s="1"/>
  <c r="AM650" i="15"/>
  <c r="AN648" i="15"/>
  <c r="AO1232" i="3"/>
  <c r="AO1229" i="3"/>
  <c r="AO1266" i="3"/>
  <c r="AO1263" i="3"/>
  <c r="AO1181" i="3"/>
  <c r="AO1178" i="3"/>
  <c r="AP1300" i="3"/>
  <c r="AP1297" i="3"/>
  <c r="AQ1062" i="3"/>
  <c r="AQ1059" i="3"/>
  <c r="AN1130" i="3"/>
  <c r="AN1127" i="3"/>
  <c r="AR1276" i="3"/>
  <c r="AQ1277" i="3"/>
  <c r="AT1072" i="3"/>
  <c r="AS1073" i="3"/>
  <c r="AT1327" i="3"/>
  <c r="AS1328" i="3"/>
  <c r="AP1193" i="3"/>
  <c r="AP1197" i="3" s="1"/>
  <c r="AR1095" i="3"/>
  <c r="AR1096" i="3" s="1"/>
  <c r="AR1091" i="3"/>
  <c r="AP1227" i="3"/>
  <c r="AP1231" i="3" s="1"/>
  <c r="AQ1210" i="3"/>
  <c r="AQ1214" i="3"/>
  <c r="AQ1215" i="3" s="1"/>
  <c r="AP1142" i="3"/>
  <c r="AP1146" i="3"/>
  <c r="AP1147" i="3" s="1"/>
  <c r="AQ1119" i="3"/>
  <c r="AQ1117" i="3" s="1"/>
  <c r="AQ1118" i="3"/>
  <c r="AR1116" i="3"/>
  <c r="AP1261" i="3"/>
  <c r="AP1265" i="3" s="1"/>
  <c r="AP1176" i="3"/>
  <c r="AP1180" i="3" s="1"/>
  <c r="AR1057" i="3"/>
  <c r="AR1061" i="3" s="1"/>
  <c r="AQ1192" i="3"/>
  <c r="AR1191" i="3"/>
  <c r="AQ1136" i="3"/>
  <c r="AQ1134" i="3" s="1"/>
  <c r="AR1133" i="3"/>
  <c r="AQ1135" i="3"/>
  <c r="AT1089" i="3"/>
  <c r="AS1090" i="3"/>
  <c r="AP1040" i="3"/>
  <c r="AP1044" i="3"/>
  <c r="AP1045" i="3" s="1"/>
  <c r="AR1225" i="3"/>
  <c r="AQ1226" i="3"/>
  <c r="AQ1123" i="3"/>
  <c r="AP1124" i="3"/>
  <c r="AS1208" i="3"/>
  <c r="AR1209" i="3"/>
  <c r="AQ1141" i="3"/>
  <c r="AR1140" i="3"/>
  <c r="AQ1331" i="3"/>
  <c r="AR1034" i="3"/>
  <c r="AR1032" i="3" s="1"/>
  <c r="AR1033" i="3"/>
  <c r="AS1031" i="3"/>
  <c r="AU1065" i="3"/>
  <c r="AT1067" i="3"/>
  <c r="AU1082" i="3"/>
  <c r="AT1084" i="3"/>
  <c r="AR1201" i="3"/>
  <c r="AQ1204" i="3"/>
  <c r="AQ1202" i="3" s="1"/>
  <c r="AQ1203" i="3"/>
  <c r="AR1259" i="3"/>
  <c r="AQ1260" i="3"/>
  <c r="AQ1175" i="3"/>
  <c r="AR1174" i="3"/>
  <c r="AR1320" i="3"/>
  <c r="AQ1323" i="3"/>
  <c r="AQ1321" i="3" s="1"/>
  <c r="AQ1322" i="3"/>
  <c r="AT1055" i="3"/>
  <c r="AS1056" i="3"/>
  <c r="AQ1221" i="3"/>
  <c r="AQ1219" i="3" s="1"/>
  <c r="AQ1220" i="3"/>
  <c r="AR1218" i="3"/>
  <c r="AQ1295" i="3"/>
  <c r="AQ1299" i="3" s="1"/>
  <c r="AO1042" i="3"/>
  <c r="AR1303" i="3"/>
  <c r="AQ1306" i="3"/>
  <c r="AQ1304" i="3" s="1"/>
  <c r="AQ1305" i="3"/>
  <c r="AP1255" i="3"/>
  <c r="AP1253" i="3" s="1"/>
  <c r="AP1254" i="3"/>
  <c r="AQ1252" i="3"/>
  <c r="AO1280" i="3"/>
  <c r="AQ1102" i="3"/>
  <c r="AQ1100" i="3" s="1"/>
  <c r="AR1099" i="3"/>
  <c r="AQ1101" i="3"/>
  <c r="AQ1039" i="3"/>
  <c r="AR1038" i="3"/>
  <c r="AP1108" i="3"/>
  <c r="AP1112" i="3" s="1"/>
  <c r="AP1113" i="3" s="1"/>
  <c r="AO1244" i="3"/>
  <c r="AO1248" i="3" s="1"/>
  <c r="AO1125" i="3"/>
  <c r="AO1129" i="3" s="1"/>
  <c r="AQ1289" i="3"/>
  <c r="AQ1287" i="3" s="1"/>
  <c r="AR1286" i="3"/>
  <c r="AQ1288" i="3"/>
  <c r="AP1278" i="3"/>
  <c r="AP1282" i="3" s="1"/>
  <c r="AQ1076" i="3"/>
  <c r="AO1195" i="3"/>
  <c r="AR1074" i="3"/>
  <c r="AR1078" i="3" s="1"/>
  <c r="AR1329" i="3"/>
  <c r="AR1333" i="3" s="1"/>
  <c r="AR1334" i="3" s="1"/>
  <c r="AR1269" i="3"/>
  <c r="AQ1272" i="3"/>
  <c r="AQ1270" i="3" s="1"/>
  <c r="AQ1271" i="3"/>
  <c r="AS1293" i="3"/>
  <c r="AR1294" i="3"/>
  <c r="AQ1093" i="3"/>
  <c r="AO1110" i="3"/>
  <c r="AQ1153" i="3"/>
  <c r="AQ1151" i="3" s="1"/>
  <c r="AR1150" i="3"/>
  <c r="AQ1152" i="3"/>
  <c r="AT1048" i="3"/>
  <c r="AS1050" i="3"/>
  <c r="AN1246" i="3"/>
  <c r="AP1212" i="3"/>
  <c r="AO1144" i="3"/>
  <c r="AR1235" i="3"/>
  <c r="AQ1238" i="3"/>
  <c r="AQ1236" i="3" s="1"/>
  <c r="AQ1237" i="3"/>
  <c r="AQ1107" i="3"/>
  <c r="AR1106" i="3"/>
  <c r="AP1243" i="3"/>
  <c r="AQ1242" i="3"/>
  <c r="AO739" i="3"/>
  <c r="AO736" i="3"/>
  <c r="AO773" i="3"/>
  <c r="AO770" i="3"/>
  <c r="AO824" i="3"/>
  <c r="AO821" i="3"/>
  <c r="AO552" i="3"/>
  <c r="AO549" i="3"/>
  <c r="AO569" i="3"/>
  <c r="AO566" i="3"/>
  <c r="AO654" i="3"/>
  <c r="AO651" i="3"/>
  <c r="AP705" i="3"/>
  <c r="AP702" i="3"/>
  <c r="AN637" i="3"/>
  <c r="AN634" i="3"/>
  <c r="AN960" i="3"/>
  <c r="AN957" i="3"/>
  <c r="AO620" i="3"/>
  <c r="AO617" i="3"/>
  <c r="AP994" i="3"/>
  <c r="AP991" i="3"/>
  <c r="AN722" i="3"/>
  <c r="AN719" i="3"/>
  <c r="AO756" i="3"/>
  <c r="AO753" i="3"/>
  <c r="AO875" i="3"/>
  <c r="AO872" i="3"/>
  <c r="AO603" i="3"/>
  <c r="AO600" i="3"/>
  <c r="AT800" i="3"/>
  <c r="AS801" i="3"/>
  <c r="AP819" i="3"/>
  <c r="AP823" i="3" s="1"/>
  <c r="AQ1005" i="3"/>
  <c r="AR1004" i="3"/>
  <c r="AP785" i="3"/>
  <c r="AP789" i="3" s="1"/>
  <c r="AQ642" i="3"/>
  <c r="AQ643" i="3"/>
  <c r="AQ641" i="3" s="1"/>
  <c r="AR640" i="3"/>
  <c r="AR623" i="3"/>
  <c r="AQ626" i="3"/>
  <c r="AQ624" i="3" s="1"/>
  <c r="AQ625" i="3"/>
  <c r="AP853" i="3"/>
  <c r="AP857" i="3" s="1"/>
  <c r="AP858" i="3" s="1"/>
  <c r="AR759" i="3"/>
  <c r="AQ762" i="3"/>
  <c r="AQ760" i="3" s="1"/>
  <c r="AQ761" i="3"/>
  <c r="AQ589" i="3"/>
  <c r="AP592" i="3"/>
  <c r="AP590" i="3" s="1"/>
  <c r="AP591" i="3"/>
  <c r="AP836" i="3"/>
  <c r="AP840" i="3" s="1"/>
  <c r="AP683" i="3"/>
  <c r="AP687" i="3" s="1"/>
  <c r="AP688" i="3" s="1"/>
  <c r="AR545" i="3"/>
  <c r="AQ546" i="3"/>
  <c r="AP768" i="3"/>
  <c r="AP772" i="3" s="1"/>
  <c r="AP773" i="3" s="1"/>
  <c r="AP870" i="3"/>
  <c r="AP874" i="3" s="1"/>
  <c r="AP734" i="3"/>
  <c r="AP738" i="3" s="1"/>
  <c r="AP649" i="3"/>
  <c r="AP653" i="3" s="1"/>
  <c r="AO632" i="3"/>
  <c r="AO636" i="3" s="1"/>
  <c r="AO637" i="3" s="1"/>
  <c r="AP564" i="3"/>
  <c r="AP568" i="3" s="1"/>
  <c r="AR613" i="3"/>
  <c r="AQ614" i="3"/>
  <c r="AO1008" i="3"/>
  <c r="AR802" i="3"/>
  <c r="AR806" i="3"/>
  <c r="AR807" i="3" s="1"/>
  <c r="AR572" i="3"/>
  <c r="AQ575" i="3"/>
  <c r="AQ573" i="3" s="1"/>
  <c r="AQ574" i="3"/>
  <c r="AQ818" i="3"/>
  <c r="AR817" i="3"/>
  <c r="AR742" i="3"/>
  <c r="AQ745" i="3"/>
  <c r="AQ743" i="3" s="1"/>
  <c r="AQ744" i="3"/>
  <c r="AQ784" i="3"/>
  <c r="AR783" i="3"/>
  <c r="AQ852" i="3"/>
  <c r="AR851" i="3"/>
  <c r="AR521" i="3"/>
  <c r="AQ524" i="3"/>
  <c r="AQ522" i="3" s="1"/>
  <c r="AQ523" i="3"/>
  <c r="AR793" i="3"/>
  <c r="AQ796" i="3"/>
  <c r="AQ794" i="3" s="1"/>
  <c r="AQ795" i="3"/>
  <c r="AR827" i="3"/>
  <c r="AQ830" i="3"/>
  <c r="AQ828" i="3" s="1"/>
  <c r="AQ829" i="3"/>
  <c r="AQ835" i="3"/>
  <c r="AR834" i="3"/>
  <c r="AQ682" i="3"/>
  <c r="AR681" i="3"/>
  <c r="AP666" i="3"/>
  <c r="AP670" i="3" s="1"/>
  <c r="AQ767" i="3"/>
  <c r="AR766" i="3"/>
  <c r="AQ983" i="3"/>
  <c r="AQ981" i="3" s="1"/>
  <c r="AR980" i="3"/>
  <c r="AQ982" i="3"/>
  <c r="AO955" i="3"/>
  <c r="AO959" i="3"/>
  <c r="AO960" i="3" s="1"/>
  <c r="AR562" i="3"/>
  <c r="AQ563" i="3"/>
  <c r="AO668" i="3"/>
  <c r="AP530" i="3"/>
  <c r="AP534" i="3" s="1"/>
  <c r="AS987" i="3"/>
  <c r="AR988" i="3"/>
  <c r="AP615" i="3"/>
  <c r="AP619" i="3" s="1"/>
  <c r="AP620" i="3" s="1"/>
  <c r="AR606" i="3"/>
  <c r="AQ609" i="3"/>
  <c r="AQ607" i="3" s="1"/>
  <c r="AQ608" i="3"/>
  <c r="AO532" i="3"/>
  <c r="AO838" i="3"/>
  <c r="AP716" i="3"/>
  <c r="AQ715" i="3"/>
  <c r="AQ700" i="3"/>
  <c r="AQ704" i="3" s="1"/>
  <c r="AT691" i="3"/>
  <c r="AS693" i="3"/>
  <c r="AP598" i="3"/>
  <c r="AP602" i="3" s="1"/>
  <c r="AQ710" i="3"/>
  <c r="AR708" i="3"/>
  <c r="AQ711" i="3"/>
  <c r="AQ709" i="3" s="1"/>
  <c r="AQ727" i="3"/>
  <c r="AQ728" i="3"/>
  <c r="AQ726" i="3" s="1"/>
  <c r="AR725" i="3"/>
  <c r="AP931" i="3"/>
  <c r="AP932" i="3"/>
  <c r="AP930" i="3" s="1"/>
  <c r="AQ929" i="3"/>
  <c r="AP581" i="3"/>
  <c r="AP585" i="3" s="1"/>
  <c r="AP586" i="3" s="1"/>
  <c r="AT997" i="3"/>
  <c r="AS999" i="3"/>
  <c r="AO855" i="3"/>
  <c r="AQ665" i="3"/>
  <c r="AR664" i="3"/>
  <c r="AQ804" i="3"/>
  <c r="AP751" i="3"/>
  <c r="AP755" i="3" s="1"/>
  <c r="AP949" i="3"/>
  <c r="AP947" i="3" s="1"/>
  <c r="AP948" i="3"/>
  <c r="AQ946" i="3"/>
  <c r="AR677" i="3"/>
  <c r="AR675" i="3" s="1"/>
  <c r="AR676" i="3"/>
  <c r="AS674" i="3"/>
  <c r="AQ953" i="3"/>
  <c r="AP954" i="3"/>
  <c r="AR810" i="3"/>
  <c r="AQ813" i="3"/>
  <c r="AQ811" i="3" s="1"/>
  <c r="AQ812" i="3"/>
  <c r="AR878" i="3"/>
  <c r="AQ881" i="3"/>
  <c r="AQ879" i="3" s="1"/>
  <c r="AQ880" i="3"/>
  <c r="AR1014" i="3"/>
  <c r="AQ1016" i="3"/>
  <c r="AQ1017" i="3"/>
  <c r="AQ1015" i="3" s="1"/>
  <c r="AR555" i="3"/>
  <c r="AQ558" i="3"/>
  <c r="AQ556" i="3" s="1"/>
  <c r="AQ557" i="3"/>
  <c r="AR528" i="3"/>
  <c r="AQ529" i="3"/>
  <c r="AQ989" i="3"/>
  <c r="AQ993" i="3" s="1"/>
  <c r="AQ994" i="3" s="1"/>
  <c r="AR895" i="3"/>
  <c r="AQ898" i="3"/>
  <c r="AQ896" i="3" s="1"/>
  <c r="AQ897" i="3"/>
  <c r="AP1006" i="3"/>
  <c r="AP1010" i="3" s="1"/>
  <c r="AR776" i="3"/>
  <c r="AQ779" i="3"/>
  <c r="AQ777" i="3" s="1"/>
  <c r="AQ778" i="3"/>
  <c r="AO717" i="3"/>
  <c r="AO721" i="3" s="1"/>
  <c r="AR844" i="3"/>
  <c r="AQ847" i="3"/>
  <c r="AQ845" i="3" s="1"/>
  <c r="AQ846" i="3"/>
  <c r="AS698" i="3"/>
  <c r="AR699" i="3"/>
  <c r="AR596" i="3"/>
  <c r="AQ597" i="3"/>
  <c r="AR538" i="3"/>
  <c r="AQ541" i="3"/>
  <c r="AQ539" i="3" s="1"/>
  <c r="AQ540" i="3"/>
  <c r="AR579" i="3"/>
  <c r="AQ580" i="3"/>
  <c r="AQ861" i="3"/>
  <c r="AP864" i="3"/>
  <c r="AP862" i="3" s="1"/>
  <c r="AP863" i="3"/>
  <c r="AP547" i="3"/>
  <c r="AP551" i="3" s="1"/>
  <c r="AP552" i="3" s="1"/>
  <c r="AQ750" i="3"/>
  <c r="AR749" i="3"/>
  <c r="AQ869" i="3"/>
  <c r="AR868" i="3"/>
  <c r="AT657" i="3"/>
  <c r="AS659" i="3"/>
  <c r="AS660" i="3"/>
  <c r="AS658" i="3" s="1"/>
  <c r="AQ733" i="3"/>
  <c r="AR732" i="3"/>
  <c r="AR647" i="3"/>
  <c r="AQ648" i="3"/>
  <c r="AQ630" i="3"/>
  <c r="AP631" i="3"/>
  <c r="AN449" i="3"/>
  <c r="AN447" i="3" s="1"/>
  <c r="AI42" i="3"/>
  <c r="AI39" i="3"/>
  <c r="AJ41" i="3" s="1"/>
  <c r="AM90" i="3"/>
  <c r="AP113" i="3"/>
  <c r="AO115" i="3"/>
  <c r="AO116" i="3"/>
  <c r="AO114" i="3" s="1"/>
  <c r="AN216" i="3"/>
  <c r="AO218" i="3"/>
  <c r="AN233" i="3"/>
  <c r="AO235" i="3"/>
  <c r="AK25" i="15"/>
  <c r="AL27" i="15"/>
  <c r="AL378" i="15"/>
  <c r="AL376" i="15" s="1"/>
  <c r="AL377" i="15"/>
  <c r="AM375" i="15"/>
  <c r="AM141" i="15"/>
  <c r="AL144" i="15"/>
  <c r="AL142" i="15" s="1"/>
  <c r="AL143" i="15"/>
  <c r="AL40" i="15"/>
  <c r="AL38" i="15" s="1"/>
  <c r="AM37" i="15"/>
  <c r="AL39" i="15"/>
  <c r="AM310" i="15"/>
  <c r="AL313" i="15"/>
  <c r="AL311" i="15" s="1"/>
  <c r="AL312" i="15"/>
  <c r="AP297" i="15"/>
  <c r="AO299" i="15"/>
  <c r="AO300" i="15"/>
  <c r="AO298" i="15" s="1"/>
  <c r="AO245" i="15"/>
  <c r="AN247" i="15"/>
  <c r="AN248" i="15"/>
  <c r="AN246" i="15" s="1"/>
  <c r="AM325" i="15"/>
  <c r="AN323" i="15"/>
  <c r="AM326" i="15"/>
  <c r="AM324" i="15" s="1"/>
  <c r="AM351" i="15"/>
  <c r="AN349" i="15"/>
  <c r="AM352" i="15"/>
  <c r="AM350" i="15" s="1"/>
  <c r="AM260" i="15"/>
  <c r="AM261" i="15"/>
  <c r="AM259" i="15" s="1"/>
  <c r="AN258" i="15"/>
  <c r="AN219" i="15"/>
  <c r="AM222" i="15"/>
  <c r="AM220" i="15" s="1"/>
  <c r="AM221" i="15"/>
  <c r="AP388" i="15"/>
  <c r="AO390" i="15"/>
  <c r="AN284" i="15"/>
  <c r="AM286" i="15"/>
  <c r="AM287" i="15"/>
  <c r="AM285" i="15" s="1"/>
  <c r="AN271" i="15"/>
  <c r="AM274" i="15"/>
  <c r="AM272" i="15" s="1"/>
  <c r="AM273" i="15"/>
  <c r="AO362" i="15"/>
  <c r="AN365" i="15"/>
  <c r="AN363" i="15" s="1"/>
  <c r="AN364" i="15"/>
  <c r="AO336" i="15"/>
  <c r="AN339" i="15"/>
  <c r="AN337" i="15" s="1"/>
  <c r="AN338" i="15"/>
  <c r="AN232" i="15"/>
  <c r="AM235" i="15"/>
  <c r="AM233" i="15" s="1"/>
  <c r="AM234" i="15"/>
  <c r="AL209" i="15"/>
  <c r="AL207" i="15" s="1"/>
  <c r="AL208" i="15"/>
  <c r="AM206" i="15"/>
  <c r="AM128" i="15"/>
  <c r="AL130" i="15"/>
  <c r="AL131" i="15"/>
  <c r="AL129" i="15" s="1"/>
  <c r="AN193" i="15"/>
  <c r="AM195" i="15"/>
  <c r="AM196" i="15"/>
  <c r="AM194" i="15" s="1"/>
  <c r="AN180" i="15"/>
  <c r="AM183" i="15"/>
  <c r="AM181" i="15" s="1"/>
  <c r="AM182" i="15"/>
  <c r="AN154" i="15"/>
  <c r="AM157" i="15"/>
  <c r="AM155" i="15" s="1"/>
  <c r="AM156" i="15"/>
  <c r="AM170" i="15"/>
  <c r="AM168" i="15" s="1"/>
  <c r="AM169" i="15"/>
  <c r="AN167" i="15"/>
  <c r="AN115" i="15"/>
  <c r="AM117" i="15"/>
  <c r="AM118" i="15"/>
  <c r="AM116" i="15" s="1"/>
  <c r="AO76" i="15"/>
  <c r="AN78" i="15"/>
  <c r="AN79" i="15"/>
  <c r="AN77" i="15" s="1"/>
  <c r="AM102" i="15"/>
  <c r="AL105" i="15"/>
  <c r="AL103" i="15" s="1"/>
  <c r="AL104" i="15"/>
  <c r="AO89" i="15"/>
  <c r="AN91" i="15"/>
  <c r="AN92" i="15"/>
  <c r="AN90" i="15" s="1"/>
  <c r="AN63" i="15"/>
  <c r="AM66" i="15"/>
  <c r="AM64" i="15" s="1"/>
  <c r="AM65" i="15"/>
  <c r="AL53" i="15"/>
  <c r="AL51" i="15" s="1"/>
  <c r="AL52" i="15"/>
  <c r="AM50" i="15"/>
  <c r="AO26" i="15"/>
  <c r="AP24" i="15"/>
  <c r="AM37" i="3"/>
  <c r="AN229" i="3"/>
  <c r="AN226" i="3"/>
  <c r="AM484" i="3"/>
  <c r="AM481" i="3"/>
  <c r="AN212" i="3"/>
  <c r="AN209" i="3"/>
  <c r="AO209" i="3" s="1"/>
  <c r="AN314" i="3"/>
  <c r="AN311" i="3"/>
  <c r="AQ205" i="3"/>
  <c r="AP206" i="3"/>
  <c r="AO309" i="3"/>
  <c r="AO313" i="3" s="1"/>
  <c r="AO314" i="3" s="1"/>
  <c r="AO478" i="3"/>
  <c r="AP477" i="3"/>
  <c r="AO156" i="3"/>
  <c r="AO160" i="3" s="1"/>
  <c r="AO161" i="3" s="1"/>
  <c r="AQ307" i="3"/>
  <c r="AP308" i="3"/>
  <c r="AN479" i="3"/>
  <c r="AN483" i="3" s="1"/>
  <c r="AN292" i="3"/>
  <c r="AN296" i="3" s="1"/>
  <c r="AN297" i="3" s="1"/>
  <c r="AN377" i="3"/>
  <c r="AN381" i="3" s="1"/>
  <c r="AP86" i="3"/>
  <c r="AO87" i="3"/>
  <c r="AQ154" i="3"/>
  <c r="AP155" i="3"/>
  <c r="AO291" i="3"/>
  <c r="AP290" i="3"/>
  <c r="AN260" i="3"/>
  <c r="AO376" i="3"/>
  <c r="AP375" i="3"/>
  <c r="AO252" i="3"/>
  <c r="AO250" i="3" s="1"/>
  <c r="AO251" i="3"/>
  <c r="AP249" i="3"/>
  <c r="AM379" i="3"/>
  <c r="AN88" i="3"/>
  <c r="AM294" i="3"/>
  <c r="AM501" i="3"/>
  <c r="AM498" i="3"/>
  <c r="AN467" i="3"/>
  <c r="AN464" i="3"/>
  <c r="AN450" i="3"/>
  <c r="AO445" i="3"/>
  <c r="AQ443" i="3"/>
  <c r="AP444" i="3"/>
  <c r="AQ453" i="3"/>
  <c r="AP455" i="3"/>
  <c r="AP456" i="3"/>
  <c r="AP454" i="3" s="1"/>
  <c r="AO490" i="3"/>
  <c r="AO488" i="3" s="1"/>
  <c r="AP487" i="3"/>
  <c r="AO489" i="3"/>
  <c r="AN428" i="3"/>
  <c r="AN432" i="3" s="1"/>
  <c r="AO495" i="3"/>
  <c r="AP494" i="3"/>
  <c r="AM430" i="3"/>
  <c r="AP426" i="3"/>
  <c r="AO427" i="3"/>
  <c r="AO462" i="3"/>
  <c r="AO466" i="3" s="1"/>
  <c r="AQ419" i="3"/>
  <c r="AP422" i="3"/>
  <c r="AP420" i="3" s="1"/>
  <c r="AP421" i="3"/>
  <c r="AN496" i="3"/>
  <c r="AN500" i="3" s="1"/>
  <c r="AQ470" i="3"/>
  <c r="AP473" i="3"/>
  <c r="AP471" i="3" s="1"/>
  <c r="AP472" i="3"/>
  <c r="AQ511" i="3"/>
  <c r="AP512" i="3"/>
  <c r="AQ460" i="3"/>
  <c r="AP461" i="3"/>
  <c r="AQ504" i="3"/>
  <c r="AP507" i="3"/>
  <c r="AP505" i="3" s="1"/>
  <c r="AP506" i="3"/>
  <c r="AP438" i="3"/>
  <c r="AP439" i="3"/>
  <c r="AP437" i="3" s="1"/>
  <c r="AQ436" i="3"/>
  <c r="AN348" i="3"/>
  <c r="AN345" i="3"/>
  <c r="AM331" i="3"/>
  <c r="AM328" i="3"/>
  <c r="AQ266" i="3"/>
  <c r="AP268" i="3"/>
  <c r="AP269" i="3"/>
  <c r="AP267" i="3" s="1"/>
  <c r="AQ283" i="3"/>
  <c r="AP286" i="3"/>
  <c r="AP284" i="3" s="1"/>
  <c r="AP285" i="3"/>
  <c r="AO277" i="3"/>
  <c r="AQ222" i="3"/>
  <c r="AP223" i="3"/>
  <c r="AN396" i="3"/>
  <c r="AR232" i="3"/>
  <c r="AQ234" i="3"/>
  <c r="AP275" i="3"/>
  <c r="AP279" i="3" s="1"/>
  <c r="AP280" i="3" s="1"/>
  <c r="AQ392" i="3"/>
  <c r="AP393" i="3"/>
  <c r="AO387" i="3"/>
  <c r="AO388" i="3"/>
  <c r="AO386" i="3" s="1"/>
  <c r="AP385" i="3"/>
  <c r="AR409" i="3"/>
  <c r="AQ410" i="3"/>
  <c r="AN326" i="3"/>
  <c r="AN330" i="3" s="1"/>
  <c r="AP257" i="3"/>
  <c r="AQ256" i="3"/>
  <c r="AQ358" i="3"/>
  <c r="AP359" i="3"/>
  <c r="AP353" i="3"/>
  <c r="AP354" i="3"/>
  <c r="AP352" i="3" s="1"/>
  <c r="AQ351" i="3"/>
  <c r="AO394" i="3"/>
  <c r="AO398" i="3" s="1"/>
  <c r="AO399" i="3" s="1"/>
  <c r="AO224" i="3"/>
  <c r="AO228" i="3" s="1"/>
  <c r="AO229" i="3" s="1"/>
  <c r="AP334" i="3"/>
  <c r="AO337" i="3"/>
  <c r="AO335" i="3" s="1"/>
  <c r="AO336" i="3"/>
  <c r="AR273" i="3"/>
  <c r="AQ274" i="3"/>
  <c r="AO413" i="3"/>
  <c r="AO320" i="3"/>
  <c r="AO318" i="3" s="1"/>
  <c r="AO319" i="3"/>
  <c r="AP317" i="3"/>
  <c r="AN362" i="3"/>
  <c r="AP324" i="3"/>
  <c r="AO325" i="3"/>
  <c r="AO371" i="3"/>
  <c r="AO369" i="3" s="1"/>
  <c r="AO370" i="3"/>
  <c r="AP368" i="3"/>
  <c r="AO258" i="3"/>
  <c r="AO262" i="3" s="1"/>
  <c r="AO263" i="3" s="1"/>
  <c r="AQ239" i="3"/>
  <c r="AP240" i="3"/>
  <c r="AQ341" i="3"/>
  <c r="AP342" i="3"/>
  <c r="AO241" i="3"/>
  <c r="AO245" i="3" s="1"/>
  <c r="AN243" i="3"/>
  <c r="AQ402" i="3"/>
  <c r="AP405" i="3"/>
  <c r="AP403" i="3" s="1"/>
  <c r="AP404" i="3"/>
  <c r="AO343" i="3"/>
  <c r="AO347" i="3" s="1"/>
  <c r="AQ300" i="3"/>
  <c r="AP302" i="3"/>
  <c r="AP303" i="3"/>
  <c r="AP301" i="3" s="1"/>
  <c r="AP411" i="3"/>
  <c r="AP415" i="3" s="1"/>
  <c r="AP416" i="3" s="1"/>
  <c r="AR215" i="3"/>
  <c r="AQ217" i="3"/>
  <c r="AO360" i="3"/>
  <c r="AO364" i="3" s="1"/>
  <c r="AO178" i="3"/>
  <c r="AO175" i="3"/>
  <c r="AP173" i="3"/>
  <c r="AP177" i="3" s="1"/>
  <c r="AP190" i="3"/>
  <c r="AP194" i="3" s="1"/>
  <c r="AQ198" i="3"/>
  <c r="AP201" i="3"/>
  <c r="AP199" i="3" s="1"/>
  <c r="AP200" i="3"/>
  <c r="AP150" i="3"/>
  <c r="AP148" i="3" s="1"/>
  <c r="AQ147" i="3"/>
  <c r="AP149" i="3"/>
  <c r="AQ189" i="3"/>
  <c r="AR188" i="3"/>
  <c r="AP184" i="3"/>
  <c r="AP182" i="3" s="1"/>
  <c r="AP183" i="3"/>
  <c r="AQ181" i="3"/>
  <c r="AS164" i="3"/>
  <c r="AR166" i="3"/>
  <c r="AR171" i="3"/>
  <c r="AQ172" i="3"/>
  <c r="AO192" i="3"/>
  <c r="AN127" i="3"/>
  <c r="AN124" i="3"/>
  <c r="AO122" i="3"/>
  <c r="AO126" i="3" s="1"/>
  <c r="AN141" i="3"/>
  <c r="AP99" i="3"/>
  <c r="AP97" i="3" s="1"/>
  <c r="AP98" i="3"/>
  <c r="AQ96" i="3"/>
  <c r="AP105" i="3"/>
  <c r="AP109" i="3" s="1"/>
  <c r="AP110" i="3" s="1"/>
  <c r="AR103" i="3"/>
  <c r="AQ104" i="3"/>
  <c r="AO139" i="3"/>
  <c r="AO143" i="3" s="1"/>
  <c r="AO144" i="3" s="1"/>
  <c r="AP121" i="3"/>
  <c r="AQ120" i="3"/>
  <c r="AO82" i="3"/>
  <c r="AO80" i="3" s="1"/>
  <c r="AO81" i="3"/>
  <c r="AP79" i="3"/>
  <c r="AO133" i="3"/>
  <c r="AO131" i="3" s="1"/>
  <c r="AO132" i="3"/>
  <c r="AP130" i="3"/>
  <c r="AO107" i="3"/>
  <c r="AQ137" i="3"/>
  <c r="AP138" i="3"/>
  <c r="AM76" i="3"/>
  <c r="AM73" i="3"/>
  <c r="AP65" i="3"/>
  <c r="AP63" i="3" s="1"/>
  <c r="AP64" i="3"/>
  <c r="AQ62" i="3"/>
  <c r="AN71" i="3"/>
  <c r="AN75" i="3" s="1"/>
  <c r="AP69" i="3"/>
  <c r="AO70" i="3"/>
  <c r="AN56" i="3"/>
  <c r="AQ52" i="3"/>
  <c r="AP53" i="3"/>
  <c r="AO54" i="3"/>
  <c r="AO58" i="3" s="1"/>
  <c r="AO59" i="3" s="1"/>
  <c r="AR45" i="3"/>
  <c r="AQ47" i="3"/>
  <c r="AQ48" i="3"/>
  <c r="AQ46" i="3" s="1"/>
  <c r="AQ35" i="3"/>
  <c r="AP36" i="3"/>
  <c r="AO31" i="3"/>
  <c r="AO29" i="3" s="1"/>
  <c r="AO30" i="3"/>
  <c r="AP28" i="3"/>
  <c r="R13" i="15"/>
  <c r="S11" i="15"/>
  <c r="R14" i="15"/>
  <c r="R12" i="15" s="1"/>
  <c r="Z19" i="15"/>
  <c r="AP1283" i="3" l="1"/>
  <c r="AP1280" i="3"/>
  <c r="AO1317" i="3"/>
  <c r="AO1314" i="3"/>
  <c r="AP904" i="3"/>
  <c r="AP908" i="3" s="1"/>
  <c r="AP909" i="3" s="1"/>
  <c r="AP906" i="3"/>
  <c r="AP1312" i="3"/>
  <c r="AP1316" i="3" s="1"/>
  <c r="AP1317" i="3" s="1"/>
  <c r="AR1310" i="3"/>
  <c r="AQ1311" i="3"/>
  <c r="AR1021" i="3"/>
  <c r="AQ1022" i="3"/>
  <c r="AQ1023" i="3" s="1"/>
  <c r="AQ1027" i="3" s="1"/>
  <c r="AQ1028" i="3" s="1"/>
  <c r="AT919" i="3"/>
  <c r="AS920" i="3"/>
  <c r="AO957" i="3"/>
  <c r="AP1023" i="3"/>
  <c r="AP1027" i="3" s="1"/>
  <c r="AR921" i="3"/>
  <c r="AR925" i="3" s="1"/>
  <c r="AR926" i="3" s="1"/>
  <c r="AS970" i="3"/>
  <c r="AR971" i="3"/>
  <c r="AS937" i="3"/>
  <c r="AT936" i="3"/>
  <c r="AQ887" i="3"/>
  <c r="AQ891" i="3" s="1"/>
  <c r="AQ892" i="3" s="1"/>
  <c r="AQ903" i="3"/>
  <c r="AR902" i="3"/>
  <c r="AP1161" i="3"/>
  <c r="AR938" i="3"/>
  <c r="AR942" i="3" s="1"/>
  <c r="AR943" i="3" s="1"/>
  <c r="AR940" i="3"/>
  <c r="AS885" i="3"/>
  <c r="AR886" i="3"/>
  <c r="AQ1362" i="3"/>
  <c r="AR1361" i="3"/>
  <c r="AP1363" i="3"/>
  <c r="AP1367" i="3"/>
  <c r="AP1368" i="3" s="1"/>
  <c r="AP1365" i="3"/>
  <c r="AP1348" i="3"/>
  <c r="AQ1345" i="3"/>
  <c r="AQ1346" i="3" s="1"/>
  <c r="AQ1350" i="3" s="1"/>
  <c r="AQ1351" i="3" s="1"/>
  <c r="AR1344" i="3"/>
  <c r="AN92" i="3"/>
  <c r="AN93" i="3" s="1"/>
  <c r="AQ972" i="3"/>
  <c r="AQ976" i="3" s="1"/>
  <c r="AQ977" i="3" s="1"/>
  <c r="AQ974" i="3"/>
  <c r="AR1157" i="3"/>
  <c r="AQ1158" i="3"/>
  <c r="AQ1159" i="3" s="1"/>
  <c r="AQ1163" i="3" s="1"/>
  <c r="AQ1164" i="3" s="1"/>
  <c r="AP889" i="3"/>
  <c r="AM513" i="3"/>
  <c r="AK518" i="3"/>
  <c r="AK515" i="3"/>
  <c r="AL517" i="3" s="1"/>
  <c r="AP1066" i="3"/>
  <c r="AQ1068" i="3"/>
  <c r="AQ998" i="3"/>
  <c r="AR1000" i="3"/>
  <c r="AM389" i="15"/>
  <c r="AN391" i="15"/>
  <c r="AR963" i="3"/>
  <c r="AQ966" i="3"/>
  <c r="AQ964" i="3" s="1"/>
  <c r="AQ965" i="3"/>
  <c r="AP1049" i="3"/>
  <c r="AQ1051" i="3"/>
  <c r="AQ692" i="3"/>
  <c r="AR694" i="3"/>
  <c r="AR1083" i="3"/>
  <c r="AS1085" i="3"/>
  <c r="AQ1186" i="3"/>
  <c r="AQ1187" i="3"/>
  <c r="AQ1185" i="3" s="1"/>
  <c r="AR1184" i="3"/>
  <c r="AR1167" i="3"/>
  <c r="AQ1169" i="3"/>
  <c r="AQ1170" i="3"/>
  <c r="AQ1168" i="3" s="1"/>
  <c r="AP1011" i="3"/>
  <c r="AP1008" i="3"/>
  <c r="AQ1300" i="3"/>
  <c r="AQ1297" i="3"/>
  <c r="AP1266" i="3"/>
  <c r="AP1263" i="3"/>
  <c r="AR1331" i="3"/>
  <c r="AR1093" i="3"/>
  <c r="AP1042" i="3"/>
  <c r="AR912" i="3"/>
  <c r="AQ915" i="3"/>
  <c r="AQ913" i="3" s="1"/>
  <c r="AQ914" i="3"/>
  <c r="AR1337" i="3"/>
  <c r="AQ1340" i="3"/>
  <c r="AQ1338" i="3" s="1"/>
  <c r="AQ1339" i="3"/>
  <c r="AQ1357" i="3"/>
  <c r="AQ1355" i="3" s="1"/>
  <c r="AR1354" i="3"/>
  <c r="AQ1356" i="3"/>
  <c r="AP165" i="3"/>
  <c r="AQ167" i="3"/>
  <c r="AN976" i="15"/>
  <c r="AN974" i="15" s="1"/>
  <c r="AN975" i="15"/>
  <c r="AO973" i="15"/>
  <c r="AN1041" i="15"/>
  <c r="AN1039" i="15" s="1"/>
  <c r="AO1038" i="15"/>
  <c r="AN1040" i="15"/>
  <c r="AN833" i="15"/>
  <c r="AN831" i="15" s="1"/>
  <c r="AO830" i="15"/>
  <c r="AN832" i="15"/>
  <c r="AO999" i="15"/>
  <c r="AN1002" i="15"/>
  <c r="AN1000" i="15" s="1"/>
  <c r="AN1001" i="15"/>
  <c r="AO856" i="15"/>
  <c r="AN859" i="15"/>
  <c r="AN857" i="15" s="1"/>
  <c r="AN858" i="15"/>
  <c r="AQ791" i="15"/>
  <c r="AP793" i="15"/>
  <c r="AO989" i="15"/>
  <c r="AO987" i="15" s="1"/>
  <c r="AO988" i="15"/>
  <c r="AP986" i="15"/>
  <c r="AM885" i="15"/>
  <c r="AM883" i="15" s="1"/>
  <c r="AN882" i="15"/>
  <c r="AM884" i="15"/>
  <c r="AO817" i="15"/>
  <c r="AN820" i="15"/>
  <c r="AN818" i="15" s="1"/>
  <c r="AN819" i="15"/>
  <c r="AO804" i="15"/>
  <c r="AN807" i="15"/>
  <c r="AN805" i="15" s="1"/>
  <c r="AN806" i="15"/>
  <c r="AO843" i="15"/>
  <c r="AN846" i="15"/>
  <c r="AN844" i="15" s="1"/>
  <c r="AN845" i="15"/>
  <c r="AM792" i="15"/>
  <c r="AN794" i="15"/>
  <c r="AO934" i="15"/>
  <c r="AN936" i="15"/>
  <c r="AN937" i="15"/>
  <c r="AN935" i="15" s="1"/>
  <c r="AO895" i="15"/>
  <c r="AN897" i="15"/>
  <c r="AN898" i="15"/>
  <c r="AN896" i="15" s="1"/>
  <c r="AO960" i="15"/>
  <c r="AN962" i="15"/>
  <c r="AN963" i="15"/>
  <c r="AN961" i="15" s="1"/>
  <c r="AO908" i="15"/>
  <c r="AN910" i="15"/>
  <c r="AN911" i="15"/>
  <c r="AN909" i="15" s="1"/>
  <c r="AO1012" i="15"/>
  <c r="AN1014" i="15"/>
  <c r="AN1015" i="15"/>
  <c r="AN1013" i="15" s="1"/>
  <c r="AO921" i="15"/>
  <c r="AN923" i="15"/>
  <c r="AN924" i="15"/>
  <c r="AN922" i="15" s="1"/>
  <c r="AO947" i="15"/>
  <c r="AN949" i="15"/>
  <c r="AN950" i="15"/>
  <c r="AN948" i="15" s="1"/>
  <c r="AO869" i="15"/>
  <c r="AN872" i="15"/>
  <c r="AN870" i="15" s="1"/>
  <c r="AN871" i="15"/>
  <c r="AP1025" i="15"/>
  <c r="AO1028" i="15"/>
  <c r="AO1026" i="15" s="1"/>
  <c r="AO1027" i="15"/>
  <c r="AN726" i="15"/>
  <c r="AM728" i="15"/>
  <c r="AM729" i="15"/>
  <c r="AM727" i="15" s="1"/>
  <c r="AM521" i="15"/>
  <c r="AM519" i="15" s="1"/>
  <c r="AN518" i="15"/>
  <c r="AM520" i="15"/>
  <c r="AP440" i="15"/>
  <c r="AO442" i="15"/>
  <c r="AO443" i="15"/>
  <c r="AO441" i="15" s="1"/>
  <c r="AP401" i="15"/>
  <c r="AO404" i="15"/>
  <c r="AO402" i="15" s="1"/>
  <c r="AO403" i="15"/>
  <c r="AN429" i="15"/>
  <c r="AN430" i="15"/>
  <c r="AN428" i="15" s="1"/>
  <c r="AO427" i="15"/>
  <c r="AN599" i="15"/>
  <c r="AN597" i="15" s="1"/>
  <c r="AO596" i="15"/>
  <c r="AN598" i="15"/>
  <c r="AN456" i="15"/>
  <c r="AN454" i="15" s="1"/>
  <c r="AO453" i="15"/>
  <c r="AN455" i="15"/>
  <c r="AP752" i="15"/>
  <c r="AO755" i="15"/>
  <c r="AO753" i="15" s="1"/>
  <c r="AO754" i="15"/>
  <c r="AO778" i="15"/>
  <c r="AN781" i="15"/>
  <c r="AN779" i="15" s="1"/>
  <c r="AN780" i="15"/>
  <c r="AO674" i="15"/>
  <c r="AN677" i="15"/>
  <c r="AN675" i="15" s="1"/>
  <c r="AN676" i="15"/>
  <c r="AP765" i="15"/>
  <c r="AO768" i="15"/>
  <c r="AO766" i="15" s="1"/>
  <c r="AO767" i="15"/>
  <c r="AQ635" i="15"/>
  <c r="AP638" i="15"/>
  <c r="AP636" i="15" s="1"/>
  <c r="AP637" i="15"/>
  <c r="AO466" i="15"/>
  <c r="AN469" i="15"/>
  <c r="AN467" i="15" s="1"/>
  <c r="AN468" i="15"/>
  <c r="AO479" i="15"/>
  <c r="AN482" i="15"/>
  <c r="AN480" i="15" s="1"/>
  <c r="AN481" i="15"/>
  <c r="AO544" i="15"/>
  <c r="AN547" i="15"/>
  <c r="AN545" i="15" s="1"/>
  <c r="AN546" i="15"/>
  <c r="AO492" i="15"/>
  <c r="AN495" i="15"/>
  <c r="AN493" i="15" s="1"/>
  <c r="AN494" i="15"/>
  <c r="AN651" i="15"/>
  <c r="AN649" i="15" s="1"/>
  <c r="AN650" i="15"/>
  <c r="AO648" i="15"/>
  <c r="AN417" i="15"/>
  <c r="AN415" i="15" s="1"/>
  <c r="AO414" i="15"/>
  <c r="AN416" i="15"/>
  <c r="AN560" i="15"/>
  <c r="AN558" i="15" s="1"/>
  <c r="AO557" i="15"/>
  <c r="AN559" i="15"/>
  <c r="AM610" i="15"/>
  <c r="AN612" i="15"/>
  <c r="AP583" i="15"/>
  <c r="AO585" i="15"/>
  <c r="AO586" i="15"/>
  <c r="AO584" i="15" s="1"/>
  <c r="AP622" i="15"/>
  <c r="AO624" i="15"/>
  <c r="AO625" i="15"/>
  <c r="AO623" i="15" s="1"/>
  <c r="AO531" i="15"/>
  <c r="AN534" i="15"/>
  <c r="AN532" i="15" s="1"/>
  <c r="AN533" i="15"/>
  <c r="AM508" i="15"/>
  <c r="AM506" i="15" s="1"/>
  <c r="AM507" i="15"/>
  <c r="AN505" i="15"/>
  <c r="AQ570" i="15"/>
  <c r="AP573" i="15"/>
  <c r="AP571" i="15" s="1"/>
  <c r="AP572" i="15"/>
  <c r="AQ611" i="15"/>
  <c r="AR609" i="15"/>
  <c r="AN716" i="15"/>
  <c r="AN714" i="15" s="1"/>
  <c r="AN715" i="15"/>
  <c r="AO713" i="15"/>
  <c r="AN703" i="15"/>
  <c r="AN701" i="15" s="1"/>
  <c r="AN702" i="15"/>
  <c r="AO700" i="15"/>
  <c r="AN690" i="15"/>
  <c r="AN688" i="15" s="1"/>
  <c r="AN689" i="15"/>
  <c r="AO687" i="15"/>
  <c r="AN742" i="15"/>
  <c r="AN740" i="15" s="1"/>
  <c r="AN741" i="15"/>
  <c r="AO739" i="15"/>
  <c r="AO661" i="15"/>
  <c r="AN664" i="15"/>
  <c r="AN662" i="15" s="1"/>
  <c r="AN663" i="15"/>
  <c r="AQ1348" i="3"/>
  <c r="AO1249" i="3"/>
  <c r="AO1246" i="3"/>
  <c r="AR1062" i="3"/>
  <c r="AR1059" i="3"/>
  <c r="AP1181" i="3"/>
  <c r="AP1178" i="3"/>
  <c r="AP1232" i="3"/>
  <c r="AP1229" i="3"/>
  <c r="AR1079" i="3"/>
  <c r="AR1076" i="3"/>
  <c r="AP1198" i="3"/>
  <c r="AP1195" i="3"/>
  <c r="AO1130" i="3"/>
  <c r="AO1127" i="3"/>
  <c r="AP1244" i="3"/>
  <c r="AP1248" i="3" s="1"/>
  <c r="AP1249" i="3" s="1"/>
  <c r="AS1106" i="3"/>
  <c r="AR1107" i="3"/>
  <c r="AT1050" i="3"/>
  <c r="AU1048" i="3"/>
  <c r="AS1294" i="3"/>
  <c r="AT1293" i="3"/>
  <c r="AS1269" i="3"/>
  <c r="AR1272" i="3"/>
  <c r="AR1270" i="3" s="1"/>
  <c r="AR1271" i="3"/>
  <c r="AP1110" i="3"/>
  <c r="AR1306" i="3"/>
  <c r="AR1304" i="3" s="1"/>
  <c r="AR1305" i="3"/>
  <c r="AS1303" i="3"/>
  <c r="AS1218" i="3"/>
  <c r="AR1221" i="3"/>
  <c r="AR1219" i="3" s="1"/>
  <c r="AR1220" i="3"/>
  <c r="AS1057" i="3"/>
  <c r="AS1061" i="3" s="1"/>
  <c r="AS1062" i="3" s="1"/>
  <c r="AQ1261" i="3"/>
  <c r="AQ1265" i="3" s="1"/>
  <c r="AS1034" i="3"/>
  <c r="AS1032" i="3" s="1"/>
  <c r="AS1033" i="3"/>
  <c r="AT1031" i="3"/>
  <c r="AS1140" i="3"/>
  <c r="AR1141" i="3"/>
  <c r="AP1125" i="3"/>
  <c r="AP1129" i="3" s="1"/>
  <c r="AP1130" i="3" s="1"/>
  <c r="AU1089" i="3"/>
  <c r="AT1090" i="3"/>
  <c r="AQ1161" i="3"/>
  <c r="AQ1212" i="3"/>
  <c r="AS1074" i="3"/>
  <c r="AS1078" i="3" s="1"/>
  <c r="AU1055" i="3"/>
  <c r="AT1056" i="3"/>
  <c r="AR1323" i="3"/>
  <c r="AR1321" i="3" s="1"/>
  <c r="AR1322" i="3"/>
  <c r="AS1320" i="3"/>
  <c r="AR1260" i="3"/>
  <c r="AS1259" i="3"/>
  <c r="AR1204" i="3"/>
  <c r="AR1202" i="3" s="1"/>
  <c r="AR1203" i="3"/>
  <c r="AS1201" i="3"/>
  <c r="AV1082" i="3"/>
  <c r="AU1084" i="3"/>
  <c r="AV1065" i="3"/>
  <c r="AU1067" i="3"/>
  <c r="AQ1142" i="3"/>
  <c r="AQ1146" i="3" s="1"/>
  <c r="AQ1124" i="3"/>
  <c r="AR1123" i="3"/>
  <c r="AR1135" i="3"/>
  <c r="AS1133" i="3"/>
  <c r="AR1136" i="3"/>
  <c r="AR1134" i="3" s="1"/>
  <c r="AU1072" i="3"/>
  <c r="AT1073" i="3"/>
  <c r="AQ1108" i="3"/>
  <c r="AQ1112" i="3" s="1"/>
  <c r="AS1235" i="3"/>
  <c r="AR1238" i="3"/>
  <c r="AR1236" i="3" s="1"/>
  <c r="AR1237" i="3"/>
  <c r="AR1242" i="3"/>
  <c r="AQ1243" i="3"/>
  <c r="AR1039" i="3"/>
  <c r="AS1038" i="3"/>
  <c r="AR1101" i="3"/>
  <c r="AS1099" i="3"/>
  <c r="AR1102" i="3"/>
  <c r="AR1100" i="3" s="1"/>
  <c r="AQ1255" i="3"/>
  <c r="AQ1253" i="3" s="1"/>
  <c r="AQ1254" i="3"/>
  <c r="AR1252" i="3"/>
  <c r="AS1174" i="3"/>
  <c r="AR1175" i="3"/>
  <c r="AR1210" i="3"/>
  <c r="AR1214" i="3" s="1"/>
  <c r="AQ1227" i="3"/>
  <c r="AQ1231" i="3" s="1"/>
  <c r="AQ1232" i="3" s="1"/>
  <c r="AS1191" i="3"/>
  <c r="AR1192" i="3"/>
  <c r="AR1118" i="3"/>
  <c r="AR1119" i="3"/>
  <c r="AR1117" i="3" s="1"/>
  <c r="AS1116" i="3"/>
  <c r="AP1144" i="3"/>
  <c r="AS1329" i="3"/>
  <c r="AS1333" i="3" s="1"/>
  <c r="AQ1278" i="3"/>
  <c r="AQ1282" i="3" s="1"/>
  <c r="AQ1283" i="3" s="1"/>
  <c r="AR1152" i="3"/>
  <c r="AS1150" i="3"/>
  <c r="AR1153" i="3"/>
  <c r="AR1151" i="3" s="1"/>
  <c r="AR1295" i="3"/>
  <c r="AR1299" i="3" s="1"/>
  <c r="AS1286" i="3"/>
  <c r="AR1289" i="3"/>
  <c r="AR1287" i="3" s="1"/>
  <c r="AR1288" i="3"/>
  <c r="AQ1040" i="3"/>
  <c r="AQ1044" i="3" s="1"/>
  <c r="AQ1176" i="3"/>
  <c r="AQ1180" i="3" s="1"/>
  <c r="AS1209" i="3"/>
  <c r="AT1208" i="3"/>
  <c r="AR1226" i="3"/>
  <c r="AS1225" i="3"/>
  <c r="AS1091" i="3"/>
  <c r="AS1095" i="3" s="1"/>
  <c r="AS1096" i="3" s="1"/>
  <c r="AQ1193" i="3"/>
  <c r="AQ1197" i="3" s="1"/>
  <c r="AU1327" i="3"/>
  <c r="AT1328" i="3"/>
  <c r="AR1277" i="3"/>
  <c r="AS1276" i="3"/>
  <c r="AQ705" i="3"/>
  <c r="AQ702" i="3"/>
  <c r="AP535" i="3"/>
  <c r="AP532" i="3"/>
  <c r="AP569" i="3"/>
  <c r="AP566" i="3"/>
  <c r="AP739" i="3"/>
  <c r="AP736" i="3"/>
  <c r="AP841" i="3"/>
  <c r="AP838" i="3"/>
  <c r="AP790" i="3"/>
  <c r="AP787" i="3"/>
  <c r="AP875" i="3"/>
  <c r="AP872" i="3"/>
  <c r="AP603" i="3"/>
  <c r="AP600" i="3"/>
  <c r="AP671" i="3"/>
  <c r="AP668" i="3"/>
  <c r="AO722" i="3"/>
  <c r="AO719" i="3"/>
  <c r="AP756" i="3"/>
  <c r="AP753" i="3"/>
  <c r="AP654" i="3"/>
  <c r="AP651" i="3"/>
  <c r="AP824" i="3"/>
  <c r="AP821" i="3"/>
  <c r="AQ870" i="3"/>
  <c r="AQ874" i="3" s="1"/>
  <c r="AR630" i="3"/>
  <c r="AQ631" i="3"/>
  <c r="AQ734" i="3"/>
  <c r="AQ738" i="3" s="1"/>
  <c r="AU657" i="3"/>
  <c r="AT660" i="3"/>
  <c r="AT658" i="3" s="1"/>
  <c r="AT659" i="3"/>
  <c r="AP549" i="3"/>
  <c r="AQ581" i="3"/>
  <c r="AQ585" i="3" s="1"/>
  <c r="AS538" i="3"/>
  <c r="AR541" i="3"/>
  <c r="AR539" i="3" s="1"/>
  <c r="AR540" i="3"/>
  <c r="AS699" i="3"/>
  <c r="AT698" i="3"/>
  <c r="AR847" i="3"/>
  <c r="AR845" i="3" s="1"/>
  <c r="AR846" i="3"/>
  <c r="AS844" i="3"/>
  <c r="AQ991" i="3"/>
  <c r="AP955" i="3"/>
  <c r="AP959" i="3" s="1"/>
  <c r="AP960" i="3" s="1"/>
  <c r="AR715" i="3"/>
  <c r="AQ716" i="3"/>
  <c r="AS988" i="3"/>
  <c r="AT987" i="3"/>
  <c r="AR982" i="3"/>
  <c r="AR983" i="3"/>
  <c r="AR981" i="3" s="1"/>
  <c r="AS980" i="3"/>
  <c r="AQ836" i="3"/>
  <c r="AQ840" i="3" s="1"/>
  <c r="AR830" i="3"/>
  <c r="AR828" i="3" s="1"/>
  <c r="AR829" i="3"/>
  <c r="AS827" i="3"/>
  <c r="AR796" i="3"/>
  <c r="AR794" i="3" s="1"/>
  <c r="AR795" i="3"/>
  <c r="AS793" i="3"/>
  <c r="AQ853" i="3"/>
  <c r="AQ857" i="3" s="1"/>
  <c r="AQ819" i="3"/>
  <c r="AQ823" i="3" s="1"/>
  <c r="AS572" i="3"/>
  <c r="AR575" i="3"/>
  <c r="AR573" i="3" s="1"/>
  <c r="AR574" i="3"/>
  <c r="AR614" i="3"/>
  <c r="AS613" i="3"/>
  <c r="AP685" i="3"/>
  <c r="AR589" i="3"/>
  <c r="AQ592" i="3"/>
  <c r="AQ590" i="3" s="1"/>
  <c r="AQ591" i="3"/>
  <c r="AR762" i="3"/>
  <c r="AR760" i="3" s="1"/>
  <c r="AR761" i="3"/>
  <c r="AS759" i="3"/>
  <c r="AU800" i="3"/>
  <c r="AT801" i="3"/>
  <c r="AQ649" i="3"/>
  <c r="AQ653" i="3" s="1"/>
  <c r="AS868" i="3"/>
  <c r="AR869" i="3"/>
  <c r="AR750" i="3"/>
  <c r="AS749" i="3"/>
  <c r="AR580" i="3"/>
  <c r="AS579" i="3"/>
  <c r="AQ598" i="3"/>
  <c r="AQ602" i="3" s="1"/>
  <c r="AR953" i="3"/>
  <c r="AQ954" i="3"/>
  <c r="AR946" i="3"/>
  <c r="AQ948" i="3"/>
  <c r="AQ949" i="3"/>
  <c r="AQ947" i="3" s="1"/>
  <c r="AS664" i="3"/>
  <c r="AR665" i="3"/>
  <c r="AP583" i="3"/>
  <c r="AR728" i="3"/>
  <c r="AR726" i="3" s="1"/>
  <c r="AS725" i="3"/>
  <c r="AR727" i="3"/>
  <c r="AP717" i="3"/>
  <c r="AP721" i="3" s="1"/>
  <c r="AP617" i="3"/>
  <c r="AQ564" i="3"/>
  <c r="AQ568" i="3" s="1"/>
  <c r="AQ569" i="3" s="1"/>
  <c r="AS681" i="3"/>
  <c r="AR682" i="3"/>
  <c r="AS783" i="3"/>
  <c r="AR784" i="3"/>
  <c r="AR804" i="3"/>
  <c r="AO634" i="3"/>
  <c r="AP770" i="3"/>
  <c r="AP855" i="3"/>
  <c r="AR898" i="3"/>
  <c r="AR896" i="3" s="1"/>
  <c r="AR897" i="3"/>
  <c r="AS895" i="3"/>
  <c r="AQ530" i="3"/>
  <c r="AQ534" i="3" s="1"/>
  <c r="AT674" i="3"/>
  <c r="AS676" i="3"/>
  <c r="AS677" i="3"/>
  <c r="AS675" i="3" s="1"/>
  <c r="AQ666" i="3"/>
  <c r="AQ670" i="3" s="1"/>
  <c r="AQ671" i="3" s="1"/>
  <c r="AR710" i="3"/>
  <c r="AR711" i="3"/>
  <c r="AR709" i="3" s="1"/>
  <c r="AS708" i="3"/>
  <c r="AR563" i="3"/>
  <c r="AS562" i="3"/>
  <c r="AS766" i="3"/>
  <c r="AR767" i="3"/>
  <c r="AQ683" i="3"/>
  <c r="AQ687" i="3" s="1"/>
  <c r="AS521" i="3"/>
  <c r="AR524" i="3"/>
  <c r="AR522" i="3" s="1"/>
  <c r="AR523" i="3"/>
  <c r="AQ785" i="3"/>
  <c r="AQ789" i="3" s="1"/>
  <c r="AQ790" i="3" s="1"/>
  <c r="AR745" i="3"/>
  <c r="AR743" i="3" s="1"/>
  <c r="AR744" i="3"/>
  <c r="AS742" i="3"/>
  <c r="AQ547" i="3"/>
  <c r="AQ551" i="3" s="1"/>
  <c r="AS623" i="3"/>
  <c r="AR626" i="3"/>
  <c r="AR624" i="3" s="1"/>
  <c r="AR625" i="3"/>
  <c r="AS1004" i="3"/>
  <c r="AR1005" i="3"/>
  <c r="AS647" i="3"/>
  <c r="AR648" i="3"/>
  <c r="AQ751" i="3"/>
  <c r="AQ755" i="3" s="1"/>
  <c r="AR597" i="3"/>
  <c r="AS596" i="3"/>
  <c r="AP632" i="3"/>
  <c r="AP636" i="3"/>
  <c r="AP637" i="3" s="1"/>
  <c r="AS732" i="3"/>
  <c r="AR733" i="3"/>
  <c r="AQ864" i="3"/>
  <c r="AQ862" i="3" s="1"/>
  <c r="AQ863" i="3"/>
  <c r="AR861" i="3"/>
  <c r="AR700" i="3"/>
  <c r="AR704" i="3"/>
  <c r="AR705" i="3" s="1"/>
  <c r="AR779" i="3"/>
  <c r="AR777" i="3" s="1"/>
  <c r="AR778" i="3"/>
  <c r="AS776" i="3"/>
  <c r="AR529" i="3"/>
  <c r="AS528" i="3"/>
  <c r="AS555" i="3"/>
  <c r="AR558" i="3"/>
  <c r="AR556" i="3" s="1"/>
  <c r="AR557" i="3"/>
  <c r="AR1017" i="3"/>
  <c r="AR1015" i="3" s="1"/>
  <c r="AR1016" i="3"/>
  <c r="AS1014" i="3"/>
  <c r="AR881" i="3"/>
  <c r="AR879" i="3" s="1"/>
  <c r="AR880" i="3"/>
  <c r="AS878" i="3"/>
  <c r="AR813" i="3"/>
  <c r="AR811" i="3" s="1"/>
  <c r="AR812" i="3"/>
  <c r="AS810" i="3"/>
  <c r="AT999" i="3"/>
  <c r="AU997" i="3"/>
  <c r="AQ932" i="3"/>
  <c r="AQ930" i="3" s="1"/>
  <c r="AQ931" i="3"/>
  <c r="AR929" i="3"/>
  <c r="AU691" i="3"/>
  <c r="AT693" i="3"/>
  <c r="AS606" i="3"/>
  <c r="AR609" i="3"/>
  <c r="AR607" i="3" s="1"/>
  <c r="AR608" i="3"/>
  <c r="AR989" i="3"/>
  <c r="AR993" i="3" s="1"/>
  <c r="AQ768" i="3"/>
  <c r="AQ772" i="3" s="1"/>
  <c r="AS834" i="3"/>
  <c r="AR835" i="3"/>
  <c r="AS851" i="3"/>
  <c r="AR852" i="3"/>
  <c r="AR818" i="3"/>
  <c r="AS817" i="3"/>
  <c r="AQ615" i="3"/>
  <c r="AQ619" i="3" s="1"/>
  <c r="AQ620" i="3" s="1"/>
  <c r="AR546" i="3"/>
  <c r="AS545" i="3"/>
  <c r="AR643" i="3"/>
  <c r="AR641" i="3" s="1"/>
  <c r="AS640" i="3"/>
  <c r="AR642" i="3"/>
  <c r="AQ1006" i="3"/>
  <c r="AQ1010" i="3" s="1"/>
  <c r="AS802" i="3"/>
  <c r="AS806" i="3" s="1"/>
  <c r="AS807" i="3" s="1"/>
  <c r="AO449" i="3"/>
  <c r="AO450" i="3" s="1"/>
  <c r="AO158" i="3"/>
  <c r="AJ42" i="3"/>
  <c r="AJ39" i="3"/>
  <c r="AK41" i="3" s="1"/>
  <c r="AO233" i="3"/>
  <c r="AP235" i="3"/>
  <c r="AO216" i="3"/>
  <c r="AP218" i="3"/>
  <c r="AP116" i="3"/>
  <c r="AP114" i="3" s="1"/>
  <c r="AP115" i="3"/>
  <c r="AQ113" i="3"/>
  <c r="AL25" i="15"/>
  <c r="AM27" i="15"/>
  <c r="AM377" i="15"/>
  <c r="AN375" i="15"/>
  <c r="AM378" i="15"/>
  <c r="AM376" i="15" s="1"/>
  <c r="AM40" i="15"/>
  <c r="AM38" i="15" s="1"/>
  <c r="AN37" i="15"/>
  <c r="AM39" i="15"/>
  <c r="AM143" i="15"/>
  <c r="AM144" i="15"/>
  <c r="AM142" i="15" s="1"/>
  <c r="AN141" i="15"/>
  <c r="AO258" i="15"/>
  <c r="AN261" i="15"/>
  <c r="AN259" i="15" s="1"/>
  <c r="AN260" i="15"/>
  <c r="AO349" i="15"/>
  <c r="AN352" i="15"/>
  <c r="AN350" i="15" s="1"/>
  <c r="AN351" i="15"/>
  <c r="AO323" i="15"/>
  <c r="AN326" i="15"/>
  <c r="AN324" i="15" s="1"/>
  <c r="AN325" i="15"/>
  <c r="AN235" i="15"/>
  <c r="AN233" i="15" s="1"/>
  <c r="AN234" i="15"/>
  <c r="AO232" i="15"/>
  <c r="AO339" i="15"/>
  <c r="AO337" i="15" s="1"/>
  <c r="AO338" i="15"/>
  <c r="AP336" i="15"/>
  <c r="AO365" i="15"/>
  <c r="AO363" i="15" s="1"/>
  <c r="AO364" i="15"/>
  <c r="AP362" i="15"/>
  <c r="AO271" i="15"/>
  <c r="AN274" i="15"/>
  <c r="AN272" i="15" s="1"/>
  <c r="AN273" i="15"/>
  <c r="AN286" i="15"/>
  <c r="AO284" i="15"/>
  <c r="AN287" i="15"/>
  <c r="AN285" i="15" s="1"/>
  <c r="AP390" i="15"/>
  <c r="AQ388" i="15"/>
  <c r="AO219" i="15"/>
  <c r="AN222" i="15"/>
  <c r="AN220" i="15" s="1"/>
  <c r="AN221" i="15"/>
  <c r="AP245" i="15"/>
  <c r="AO247" i="15"/>
  <c r="AO248" i="15"/>
  <c r="AO246" i="15" s="1"/>
  <c r="AP299" i="15"/>
  <c r="AP300" i="15"/>
  <c r="AP298" i="15" s="1"/>
  <c r="AQ297" i="15"/>
  <c r="AM313" i="15"/>
  <c r="AM311" i="15" s="1"/>
  <c r="AM312" i="15"/>
  <c r="AN310" i="15"/>
  <c r="AN170" i="15"/>
  <c r="AN168" i="15" s="1"/>
  <c r="AO167" i="15"/>
  <c r="AN169" i="15"/>
  <c r="AM208" i="15"/>
  <c r="AN206" i="15"/>
  <c r="AM209" i="15"/>
  <c r="AM207" i="15" s="1"/>
  <c r="AN118" i="15"/>
  <c r="AN116" i="15" s="1"/>
  <c r="AN117" i="15"/>
  <c r="AO115" i="15"/>
  <c r="AN157" i="15"/>
  <c r="AN155" i="15" s="1"/>
  <c r="AN156" i="15"/>
  <c r="AO154" i="15"/>
  <c r="AN183" i="15"/>
  <c r="AN181" i="15" s="1"/>
  <c r="AN182" i="15"/>
  <c r="AO180" i="15"/>
  <c r="AO193" i="15"/>
  <c r="AN196" i="15"/>
  <c r="AN194" i="15" s="1"/>
  <c r="AN195" i="15"/>
  <c r="AM131" i="15"/>
  <c r="AM129" i="15" s="1"/>
  <c r="AM130" i="15"/>
  <c r="AN128" i="15"/>
  <c r="AP89" i="15"/>
  <c r="AO91" i="15"/>
  <c r="AO92" i="15"/>
  <c r="AO90" i="15" s="1"/>
  <c r="AN66" i="15"/>
  <c r="AN64" i="15" s="1"/>
  <c r="AN65" i="15"/>
  <c r="AO63" i="15"/>
  <c r="AM105" i="15"/>
  <c r="AM103" i="15" s="1"/>
  <c r="AM104" i="15"/>
  <c r="AN102" i="15"/>
  <c r="AO78" i="15"/>
  <c r="AO79" i="15"/>
  <c r="AO77" i="15" s="1"/>
  <c r="AP76" i="15"/>
  <c r="AN50" i="15"/>
  <c r="AM53" i="15"/>
  <c r="AM51" i="15" s="1"/>
  <c r="AM52" i="15"/>
  <c r="AQ24" i="15"/>
  <c r="AP26" i="15"/>
  <c r="AN37" i="3"/>
  <c r="AP195" i="3"/>
  <c r="AP192" i="3"/>
  <c r="AN382" i="3"/>
  <c r="AN379" i="3"/>
  <c r="AN484" i="3"/>
  <c r="AN481" i="3"/>
  <c r="AN501" i="3"/>
  <c r="AN498" i="3"/>
  <c r="AP309" i="3"/>
  <c r="AP313" i="3" s="1"/>
  <c r="AR154" i="3"/>
  <c r="AQ155" i="3"/>
  <c r="AQ156" i="3" s="1"/>
  <c r="AQ160" i="3" s="1"/>
  <c r="AQ161" i="3" s="1"/>
  <c r="AR307" i="3"/>
  <c r="AQ308" i="3"/>
  <c r="AQ309" i="3" s="1"/>
  <c r="AQ313" i="3" s="1"/>
  <c r="AQ314" i="3" s="1"/>
  <c r="AO311" i="3"/>
  <c r="AP252" i="3"/>
  <c r="AP250" i="3" s="1"/>
  <c r="AP251" i="3"/>
  <c r="AQ249" i="3"/>
  <c r="AP156" i="3"/>
  <c r="AP160" i="3" s="1"/>
  <c r="AP161" i="3" s="1"/>
  <c r="AN90" i="3"/>
  <c r="AP291" i="3"/>
  <c r="AQ290" i="3"/>
  <c r="AO88" i="3"/>
  <c r="AO92" i="3" s="1"/>
  <c r="AO93" i="3" s="1"/>
  <c r="AQ477" i="3"/>
  <c r="AP478" i="3"/>
  <c r="AP207" i="3"/>
  <c r="AP211" i="3" s="1"/>
  <c r="AO377" i="3"/>
  <c r="AO381" i="3" s="1"/>
  <c r="AO382" i="3" s="1"/>
  <c r="AO226" i="3"/>
  <c r="AN294" i="3"/>
  <c r="AP376" i="3"/>
  <c r="AQ375" i="3"/>
  <c r="AO292" i="3"/>
  <c r="AO296" i="3" s="1"/>
  <c r="AO297" i="3" s="1"/>
  <c r="AP87" i="3"/>
  <c r="AQ86" i="3"/>
  <c r="AO479" i="3"/>
  <c r="AO483" i="3" s="1"/>
  <c r="AO484" i="3" s="1"/>
  <c r="AR205" i="3"/>
  <c r="AQ206" i="3"/>
  <c r="AO447" i="3"/>
  <c r="AN433" i="3"/>
  <c r="AN430" i="3"/>
  <c r="AO467" i="3"/>
  <c r="AO464" i="3"/>
  <c r="AR453" i="3"/>
  <c r="AQ456" i="3"/>
  <c r="AQ454" i="3" s="1"/>
  <c r="AQ455" i="3"/>
  <c r="AP462" i="3"/>
  <c r="AP466" i="3" s="1"/>
  <c r="AP467" i="3" s="1"/>
  <c r="AR470" i="3"/>
  <c r="AQ473" i="3"/>
  <c r="AQ471" i="3" s="1"/>
  <c r="AQ472" i="3"/>
  <c r="AP427" i="3"/>
  <c r="AQ426" i="3"/>
  <c r="AP445" i="3"/>
  <c r="AO496" i="3"/>
  <c r="AO500" i="3" s="1"/>
  <c r="AP489" i="3"/>
  <c r="AP490" i="3"/>
  <c r="AP488" i="3" s="1"/>
  <c r="AQ487" i="3"/>
  <c r="AR504" i="3"/>
  <c r="AQ507" i="3"/>
  <c r="AQ505" i="3" s="1"/>
  <c r="AQ506" i="3"/>
  <c r="AQ512" i="3"/>
  <c r="AR511" i="3"/>
  <c r="AO428" i="3"/>
  <c r="AO432" i="3" s="1"/>
  <c r="AO433" i="3" s="1"/>
  <c r="AR436" i="3"/>
  <c r="AQ439" i="3"/>
  <c r="AQ437" i="3" s="1"/>
  <c r="AQ438" i="3"/>
  <c r="AR460" i="3"/>
  <c r="AQ461" i="3"/>
  <c r="AQ422" i="3"/>
  <c r="AQ420" i="3" s="1"/>
  <c r="AQ421" i="3"/>
  <c r="AR419" i="3"/>
  <c r="AQ494" i="3"/>
  <c r="AP495" i="3"/>
  <c r="AR443" i="3"/>
  <c r="AQ444" i="3"/>
  <c r="AO348" i="3"/>
  <c r="AO345" i="3"/>
  <c r="AO365" i="3"/>
  <c r="AO362" i="3"/>
  <c r="AN331" i="3"/>
  <c r="AN328" i="3"/>
  <c r="AO246" i="3"/>
  <c r="AO243" i="3"/>
  <c r="AP241" i="3"/>
  <c r="AP245" i="3" s="1"/>
  <c r="AP246" i="3" s="1"/>
  <c r="AS215" i="3"/>
  <c r="AR217" i="3"/>
  <c r="AR402" i="3"/>
  <c r="AQ405" i="3"/>
  <c r="AQ403" i="3" s="1"/>
  <c r="AQ404" i="3"/>
  <c r="AP343" i="3"/>
  <c r="AP347" i="3" s="1"/>
  <c r="AP348" i="3" s="1"/>
  <c r="AP325" i="3"/>
  <c r="AQ324" i="3"/>
  <c r="AR274" i="3"/>
  <c r="AS273" i="3"/>
  <c r="AP337" i="3"/>
  <c r="AP335" i="3" s="1"/>
  <c r="AP336" i="3"/>
  <c r="AQ334" i="3"/>
  <c r="AR358" i="3"/>
  <c r="AQ359" i="3"/>
  <c r="AP388" i="3"/>
  <c r="AP386" i="3" s="1"/>
  <c r="AQ385" i="3"/>
  <c r="AP387" i="3"/>
  <c r="AR222" i="3"/>
  <c r="AQ223" i="3"/>
  <c r="AR300" i="3"/>
  <c r="AQ303" i="3"/>
  <c r="AQ301" i="3" s="1"/>
  <c r="AQ302" i="3"/>
  <c r="AP413" i="3"/>
  <c r="AR341" i="3"/>
  <c r="AQ342" i="3"/>
  <c r="AO260" i="3"/>
  <c r="AO396" i="3"/>
  <c r="AQ257" i="3"/>
  <c r="AR256" i="3"/>
  <c r="AP277" i="3"/>
  <c r="AR283" i="3"/>
  <c r="AQ286" i="3"/>
  <c r="AQ284" i="3" s="1"/>
  <c r="AQ285" i="3"/>
  <c r="AR266" i="3"/>
  <c r="AQ269" i="3"/>
  <c r="AQ267" i="3" s="1"/>
  <c r="AQ268" i="3"/>
  <c r="AP258" i="3"/>
  <c r="AP262" i="3" s="1"/>
  <c r="AP263" i="3" s="1"/>
  <c r="AQ411" i="3"/>
  <c r="AQ415" i="3" s="1"/>
  <c r="AP394" i="3"/>
  <c r="AP398" i="3" s="1"/>
  <c r="AS232" i="3"/>
  <c r="AR234" i="3"/>
  <c r="AR239" i="3"/>
  <c r="AQ240" i="3"/>
  <c r="AQ368" i="3"/>
  <c r="AP370" i="3"/>
  <c r="AP371" i="3"/>
  <c r="AP369" i="3" s="1"/>
  <c r="AO326" i="3"/>
  <c r="AO330" i="3" s="1"/>
  <c r="AO331" i="3" s="1"/>
  <c r="AQ317" i="3"/>
  <c r="AP320" i="3"/>
  <c r="AP318" i="3" s="1"/>
  <c r="AP319" i="3"/>
  <c r="AQ275" i="3"/>
  <c r="AQ279" i="3" s="1"/>
  <c r="AQ280" i="3" s="1"/>
  <c r="AQ354" i="3"/>
  <c r="AQ352" i="3" s="1"/>
  <c r="AR351" i="3"/>
  <c r="AQ353" i="3"/>
  <c r="AP360" i="3"/>
  <c r="AP364" i="3" s="1"/>
  <c r="AR410" i="3"/>
  <c r="AS409" i="3"/>
  <c r="AQ393" i="3"/>
  <c r="AR392" i="3"/>
  <c r="AP224" i="3"/>
  <c r="AP228" i="3" s="1"/>
  <c r="AP229" i="3" s="1"/>
  <c r="AP178" i="3"/>
  <c r="AP175" i="3"/>
  <c r="AR172" i="3"/>
  <c r="AS171" i="3"/>
  <c r="AR181" i="3"/>
  <c r="AQ184" i="3"/>
  <c r="AQ182" i="3" s="1"/>
  <c r="AQ183" i="3"/>
  <c r="AQ149" i="3"/>
  <c r="AR147" i="3"/>
  <c r="AQ150" i="3"/>
  <c r="AQ148" i="3" s="1"/>
  <c r="AQ190" i="3"/>
  <c r="AQ194" i="3" s="1"/>
  <c r="AQ195" i="3" s="1"/>
  <c r="AR198" i="3"/>
  <c r="AQ201" i="3"/>
  <c r="AQ199" i="3" s="1"/>
  <c r="AQ200" i="3"/>
  <c r="AS166" i="3"/>
  <c r="AT164" i="3"/>
  <c r="AS188" i="3"/>
  <c r="AR189" i="3"/>
  <c r="AQ173" i="3"/>
  <c r="AQ177" i="3" s="1"/>
  <c r="AO127" i="3"/>
  <c r="AO124" i="3"/>
  <c r="AP139" i="3"/>
  <c r="AP143" i="3" s="1"/>
  <c r="AP122" i="3"/>
  <c r="AP126" i="3" s="1"/>
  <c r="AP127" i="3" s="1"/>
  <c r="AQ105" i="3"/>
  <c r="AQ109" i="3" s="1"/>
  <c r="AQ110" i="3" s="1"/>
  <c r="AS103" i="3"/>
  <c r="AR104" i="3"/>
  <c r="AQ98" i="3"/>
  <c r="AQ99" i="3"/>
  <c r="AQ97" i="3" s="1"/>
  <c r="AR96" i="3"/>
  <c r="AR137" i="3"/>
  <c r="AQ138" i="3"/>
  <c r="AP133" i="3"/>
  <c r="AP131" i="3" s="1"/>
  <c r="AQ130" i="3"/>
  <c r="AP132" i="3"/>
  <c r="AQ79" i="3"/>
  <c r="AP82" i="3"/>
  <c r="AP80" i="3" s="1"/>
  <c r="AP81" i="3"/>
  <c r="AO141" i="3"/>
  <c r="AR120" i="3"/>
  <c r="AQ121" i="3"/>
  <c r="AP107" i="3"/>
  <c r="AN76" i="3"/>
  <c r="AN73" i="3"/>
  <c r="AO71" i="3"/>
  <c r="AO75" i="3" s="1"/>
  <c r="AO76" i="3" s="1"/>
  <c r="AP70" i="3"/>
  <c r="AQ69" i="3"/>
  <c r="AQ65" i="3"/>
  <c r="AQ63" i="3" s="1"/>
  <c r="AQ64" i="3"/>
  <c r="AR62" i="3"/>
  <c r="AR48" i="3"/>
  <c r="AR46" i="3" s="1"/>
  <c r="AS45" i="3"/>
  <c r="AR47" i="3"/>
  <c r="AP54" i="3"/>
  <c r="AO56" i="3"/>
  <c r="AR52" i="3"/>
  <c r="AQ53" i="3"/>
  <c r="AP31" i="3"/>
  <c r="AP29" i="3" s="1"/>
  <c r="AP30" i="3"/>
  <c r="AQ28" i="3"/>
  <c r="AR35" i="3"/>
  <c r="AQ36" i="3"/>
  <c r="S13" i="15"/>
  <c r="T11" i="15"/>
  <c r="S14" i="15"/>
  <c r="S12" i="15" s="1"/>
  <c r="Z21" i="15"/>
  <c r="AA18" i="15"/>
  <c r="AA20" i="15" s="1"/>
  <c r="AR923" i="3" l="1"/>
  <c r="AP722" i="3"/>
  <c r="AP719" i="3"/>
  <c r="AP1028" i="3"/>
  <c r="AP1025" i="3"/>
  <c r="AS938" i="3"/>
  <c r="AS942" i="3" s="1"/>
  <c r="AS943" i="3" s="1"/>
  <c r="AS940" i="3"/>
  <c r="AR972" i="3"/>
  <c r="AR976" i="3" s="1"/>
  <c r="AR977" i="3" s="1"/>
  <c r="AR974" i="3"/>
  <c r="AS1157" i="3"/>
  <c r="AR1158" i="3"/>
  <c r="AR1159" i="3" s="1"/>
  <c r="AR1163" i="3" s="1"/>
  <c r="AS971" i="3"/>
  <c r="AT970" i="3"/>
  <c r="AQ1025" i="3"/>
  <c r="AS902" i="3"/>
  <c r="AR903" i="3"/>
  <c r="AR1022" i="3"/>
  <c r="AR1023" i="3" s="1"/>
  <c r="AR1027" i="3" s="1"/>
  <c r="AR1028" i="3" s="1"/>
  <c r="AS1021" i="3"/>
  <c r="AR702" i="3"/>
  <c r="AR1362" i="3"/>
  <c r="AS1361" i="3"/>
  <c r="AQ904" i="3"/>
  <c r="AQ908" i="3" s="1"/>
  <c r="AQ909" i="3" s="1"/>
  <c r="AQ906" i="3"/>
  <c r="AQ1312" i="3"/>
  <c r="AQ1316" i="3" s="1"/>
  <c r="AQ1317" i="3" s="1"/>
  <c r="AQ1314" i="3"/>
  <c r="AR1345" i="3"/>
  <c r="AR1346" i="3" s="1"/>
  <c r="AR1350" i="3" s="1"/>
  <c r="AS1344" i="3"/>
  <c r="AR887" i="3"/>
  <c r="AR891" i="3" s="1"/>
  <c r="AR892" i="3" s="1"/>
  <c r="AP1314" i="3"/>
  <c r="AS886" i="3"/>
  <c r="AT885" i="3"/>
  <c r="AT937" i="3"/>
  <c r="AU936" i="3"/>
  <c r="AS921" i="3"/>
  <c r="AS925" i="3" s="1"/>
  <c r="AS926" i="3" s="1"/>
  <c r="AS923" i="3"/>
  <c r="AT920" i="3"/>
  <c r="AU919" i="3"/>
  <c r="AQ1363" i="3"/>
  <c r="AQ1367" i="3" s="1"/>
  <c r="AQ1368" i="3" s="1"/>
  <c r="AQ1365" i="3"/>
  <c r="AQ889" i="3"/>
  <c r="AR889" i="3" s="1"/>
  <c r="AS1310" i="3"/>
  <c r="AR1311" i="3"/>
  <c r="AN513" i="3"/>
  <c r="AL515" i="3"/>
  <c r="AM517" i="3" s="1"/>
  <c r="AL518" i="3"/>
  <c r="AQ1066" i="3"/>
  <c r="AR1068" i="3"/>
  <c r="AR998" i="3"/>
  <c r="AS1000" i="3"/>
  <c r="AS1083" i="3"/>
  <c r="AT1085" i="3"/>
  <c r="AR966" i="3"/>
  <c r="AR964" i="3" s="1"/>
  <c r="AR965" i="3"/>
  <c r="AS963" i="3"/>
  <c r="AN389" i="15"/>
  <c r="AO391" i="15"/>
  <c r="AQ1049" i="3"/>
  <c r="AR1051" i="3"/>
  <c r="AR692" i="3"/>
  <c r="AS694" i="3"/>
  <c r="AP58" i="3"/>
  <c r="AS1167" i="3"/>
  <c r="AR1169" i="3"/>
  <c r="AR1170" i="3"/>
  <c r="AR1168" i="3" s="1"/>
  <c r="AR1186" i="3"/>
  <c r="AR1187" i="3"/>
  <c r="AR1185" i="3" s="1"/>
  <c r="AS1184" i="3"/>
  <c r="AR1300" i="3"/>
  <c r="AR1297" i="3"/>
  <c r="AR1215" i="3"/>
  <c r="AR1212" i="3"/>
  <c r="AQ603" i="3"/>
  <c r="AQ600" i="3"/>
  <c r="AQ688" i="3"/>
  <c r="AQ685" i="3"/>
  <c r="AR1351" i="3"/>
  <c r="AR1348" i="3"/>
  <c r="AQ773" i="3"/>
  <c r="AQ770" i="3"/>
  <c r="AQ841" i="3"/>
  <c r="AQ838" i="3"/>
  <c r="AQ566" i="3"/>
  <c r="AR1356" i="3"/>
  <c r="AR1357" i="3"/>
  <c r="AR1355" i="3" s="1"/>
  <c r="AS1354" i="3"/>
  <c r="AR1340" i="3"/>
  <c r="AR1338" i="3" s="1"/>
  <c r="AS1337" i="3"/>
  <c r="AR1339" i="3"/>
  <c r="AQ165" i="3"/>
  <c r="AR167" i="3"/>
  <c r="AS912" i="3"/>
  <c r="AR915" i="3"/>
  <c r="AR913" i="3" s="1"/>
  <c r="AR914" i="3"/>
  <c r="AO976" i="15"/>
  <c r="AO974" i="15" s="1"/>
  <c r="AO975" i="15"/>
  <c r="AP973" i="15"/>
  <c r="AP1028" i="15"/>
  <c r="AP1026" i="15" s="1"/>
  <c r="AP1027" i="15"/>
  <c r="AQ1025" i="15"/>
  <c r="AO872" i="15"/>
  <c r="AO870" i="15" s="1"/>
  <c r="AO871" i="15"/>
  <c r="AP869" i="15"/>
  <c r="AP947" i="15"/>
  <c r="AO950" i="15"/>
  <c r="AO948" i="15" s="1"/>
  <c r="AO949" i="15"/>
  <c r="AP921" i="15"/>
  <c r="AO924" i="15"/>
  <c r="AO922" i="15" s="1"/>
  <c r="AO923" i="15"/>
  <c r="AO1015" i="15"/>
  <c r="AO1013" i="15" s="1"/>
  <c r="AO1014" i="15"/>
  <c r="AP1012" i="15"/>
  <c r="AP908" i="15"/>
  <c r="AO911" i="15"/>
  <c r="AO909" i="15" s="1"/>
  <c r="AO910" i="15"/>
  <c r="AP960" i="15"/>
  <c r="AO963" i="15"/>
  <c r="AO961" i="15" s="1"/>
  <c r="AO962" i="15"/>
  <c r="AP895" i="15"/>
  <c r="AO898" i="15"/>
  <c r="AO896" i="15" s="1"/>
  <c r="AO897" i="15"/>
  <c r="AP934" i="15"/>
  <c r="AO937" i="15"/>
  <c r="AO935" i="15" s="1"/>
  <c r="AO936" i="15"/>
  <c r="AQ986" i="15"/>
  <c r="AP989" i="15"/>
  <c r="AP987" i="15" s="1"/>
  <c r="AP988" i="15"/>
  <c r="AN792" i="15"/>
  <c r="AO794" i="15"/>
  <c r="AO882" i="15"/>
  <c r="AN884" i="15"/>
  <c r="AN885" i="15"/>
  <c r="AN883" i="15" s="1"/>
  <c r="AO833" i="15"/>
  <c r="AO831" i="15" s="1"/>
  <c r="AO832" i="15"/>
  <c r="AP830" i="15"/>
  <c r="AP1038" i="15"/>
  <c r="AO1040" i="15"/>
  <c r="AO1041" i="15"/>
  <c r="AO1039" i="15" s="1"/>
  <c r="AO846" i="15"/>
  <c r="AO844" i="15" s="1"/>
  <c r="AO845" i="15"/>
  <c r="AP843" i="15"/>
  <c r="AO807" i="15"/>
  <c r="AO805" i="15" s="1"/>
  <c r="AO806" i="15"/>
  <c r="AP804" i="15"/>
  <c r="AO819" i="15"/>
  <c r="AP817" i="15"/>
  <c r="AO820" i="15"/>
  <c r="AO818" i="15" s="1"/>
  <c r="AQ793" i="15"/>
  <c r="AR791" i="15"/>
  <c r="AO859" i="15"/>
  <c r="AO857" i="15" s="1"/>
  <c r="AO858" i="15"/>
  <c r="AP856" i="15"/>
  <c r="AO1002" i="15"/>
  <c r="AO1000" i="15" s="1"/>
  <c r="AO1001" i="15"/>
  <c r="AP999" i="15"/>
  <c r="AO726" i="15"/>
  <c r="AN729" i="15"/>
  <c r="AN727" i="15" s="1"/>
  <c r="AN728" i="15"/>
  <c r="AN521" i="15"/>
  <c r="AN519" i="15" s="1"/>
  <c r="AO518" i="15"/>
  <c r="AN520" i="15"/>
  <c r="AO651" i="15"/>
  <c r="AO649" i="15" s="1"/>
  <c r="AO650" i="15"/>
  <c r="AP648" i="15"/>
  <c r="AP427" i="15"/>
  <c r="AO430" i="15"/>
  <c r="AO428" i="15" s="1"/>
  <c r="AO429" i="15"/>
  <c r="AO664" i="15"/>
  <c r="AO662" i="15" s="1"/>
  <c r="AO663" i="15"/>
  <c r="AP661" i="15"/>
  <c r="AQ573" i="15"/>
  <c r="AQ571" i="15" s="1"/>
  <c r="AQ572" i="15"/>
  <c r="AR570" i="15"/>
  <c r="AP531" i="15"/>
  <c r="AO534" i="15"/>
  <c r="AO532" i="15" s="1"/>
  <c r="AO533" i="15"/>
  <c r="AQ622" i="15"/>
  <c r="AP625" i="15"/>
  <c r="AP623" i="15" s="1"/>
  <c r="AP624" i="15"/>
  <c r="AQ583" i="15"/>
  <c r="AP586" i="15"/>
  <c r="AP584" i="15" s="1"/>
  <c r="AP585" i="15"/>
  <c r="AP453" i="15"/>
  <c r="AO456" i="15"/>
  <c r="AO454" i="15" s="1"/>
  <c r="AO455" i="15"/>
  <c r="AP739" i="15"/>
  <c r="AO741" i="15"/>
  <c r="AO742" i="15"/>
  <c r="AO740" i="15" s="1"/>
  <c r="AP687" i="15"/>
  <c r="AO690" i="15"/>
  <c r="AO688" i="15" s="1"/>
  <c r="AO689" i="15"/>
  <c r="AP700" i="15"/>
  <c r="AO703" i="15"/>
  <c r="AO701" i="15" s="1"/>
  <c r="AO702" i="15"/>
  <c r="AP713" i="15"/>
  <c r="AO716" i="15"/>
  <c r="AO714" i="15" s="1"/>
  <c r="AO715" i="15"/>
  <c r="AS609" i="15"/>
  <c r="AR611" i="15"/>
  <c r="AO505" i="15"/>
  <c r="AN507" i="15"/>
  <c r="AN508" i="15"/>
  <c r="AN506" i="15" s="1"/>
  <c r="AN610" i="15"/>
  <c r="AO612" i="15"/>
  <c r="AO560" i="15"/>
  <c r="AO558" i="15" s="1"/>
  <c r="AP557" i="15"/>
  <c r="AO559" i="15"/>
  <c r="AP414" i="15"/>
  <c r="AO416" i="15"/>
  <c r="AO417" i="15"/>
  <c r="AO415" i="15" s="1"/>
  <c r="AP596" i="15"/>
  <c r="AO599" i="15"/>
  <c r="AO597" i="15" s="1"/>
  <c r="AO598" i="15"/>
  <c r="AO495" i="15"/>
  <c r="AO493" i="15" s="1"/>
  <c r="AO494" i="15"/>
  <c r="AP492" i="15"/>
  <c r="AP544" i="15"/>
  <c r="AO547" i="15"/>
  <c r="AO545" i="15" s="1"/>
  <c r="AO546" i="15"/>
  <c r="AO482" i="15"/>
  <c r="AO480" i="15" s="1"/>
  <c r="AO481" i="15"/>
  <c r="AP479" i="15"/>
  <c r="AO469" i="15"/>
  <c r="AO467" i="15" s="1"/>
  <c r="AO468" i="15"/>
  <c r="AP466" i="15"/>
  <c r="AQ638" i="15"/>
  <c r="AQ636" i="15" s="1"/>
  <c r="AQ637" i="15"/>
  <c r="AR635" i="15"/>
  <c r="AP768" i="15"/>
  <c r="AP766" i="15" s="1"/>
  <c r="AP767" i="15"/>
  <c r="AQ765" i="15"/>
  <c r="AO677" i="15"/>
  <c r="AO675" i="15" s="1"/>
  <c r="AO676" i="15"/>
  <c r="AP674" i="15"/>
  <c r="AO781" i="15"/>
  <c r="AO779" i="15" s="1"/>
  <c r="AO780" i="15"/>
  <c r="AP778" i="15"/>
  <c r="AP755" i="15"/>
  <c r="AP753" i="15" s="1"/>
  <c r="AP754" i="15"/>
  <c r="AQ752" i="15"/>
  <c r="AQ401" i="15"/>
  <c r="AP404" i="15"/>
  <c r="AP402" i="15" s="1"/>
  <c r="AP403" i="15"/>
  <c r="AQ440" i="15"/>
  <c r="AP443" i="15"/>
  <c r="AP441" i="15" s="1"/>
  <c r="AP442" i="15"/>
  <c r="AQ1181" i="3"/>
  <c r="AQ1178" i="3"/>
  <c r="AQ1045" i="3"/>
  <c r="AQ1042" i="3"/>
  <c r="AR1164" i="3"/>
  <c r="AR1161" i="3"/>
  <c r="AQ1147" i="3"/>
  <c r="AQ1144" i="3"/>
  <c r="AS1079" i="3"/>
  <c r="AS1076" i="3"/>
  <c r="AQ1266" i="3"/>
  <c r="AQ1263" i="3"/>
  <c r="AQ1198" i="3"/>
  <c r="AQ1195" i="3"/>
  <c r="AS1334" i="3"/>
  <c r="AS1331" i="3"/>
  <c r="AQ1113" i="3"/>
  <c r="AQ1110" i="3"/>
  <c r="AT1276" i="3"/>
  <c r="AS1277" i="3"/>
  <c r="AS1093" i="3"/>
  <c r="AU1208" i="3"/>
  <c r="AT1209" i="3"/>
  <c r="AQ1229" i="3"/>
  <c r="AS1175" i="3"/>
  <c r="AT1174" i="3"/>
  <c r="AR1243" i="3"/>
  <c r="AS1242" i="3"/>
  <c r="AS1238" i="3"/>
  <c r="AS1236" i="3" s="1"/>
  <c r="AS1237" i="3"/>
  <c r="AT1235" i="3"/>
  <c r="AT1074" i="3"/>
  <c r="AT1078" i="3" s="1"/>
  <c r="AQ1125" i="3"/>
  <c r="AQ1129" i="3" s="1"/>
  <c r="AT1201" i="3"/>
  <c r="AS1204" i="3"/>
  <c r="AS1202" i="3" s="1"/>
  <c r="AS1203" i="3"/>
  <c r="AT1259" i="3"/>
  <c r="AS1260" i="3"/>
  <c r="AP1127" i="3"/>
  <c r="AS1059" i="3"/>
  <c r="AS1272" i="3"/>
  <c r="AS1270" i="3" s="1"/>
  <c r="AS1271" i="3"/>
  <c r="AT1269" i="3"/>
  <c r="AS1107" i="3"/>
  <c r="AT1106" i="3"/>
  <c r="AR1278" i="3"/>
  <c r="AR1282" i="3" s="1"/>
  <c r="AR1283" i="3" s="1"/>
  <c r="AS1252" i="3"/>
  <c r="AR1255" i="3"/>
  <c r="AR1253" i="3" s="1"/>
  <c r="AR1254" i="3"/>
  <c r="AS1039" i="3"/>
  <c r="AT1038" i="3"/>
  <c r="AU1073" i="3"/>
  <c r="AV1072" i="3"/>
  <c r="AR1261" i="3"/>
  <c r="AR1265" i="3" s="1"/>
  <c r="AT1091" i="3"/>
  <c r="AT1095" i="3" s="1"/>
  <c r="AU1031" i="3"/>
  <c r="AT1034" i="3"/>
  <c r="AT1032" i="3" s="1"/>
  <c r="AT1033" i="3"/>
  <c r="AS1221" i="3"/>
  <c r="AS1219" i="3" s="1"/>
  <c r="AS1220" i="3"/>
  <c r="AT1218" i="3"/>
  <c r="AU1293" i="3"/>
  <c r="AT1294" i="3"/>
  <c r="AS1210" i="3"/>
  <c r="AS1214" i="3" s="1"/>
  <c r="AT1329" i="3"/>
  <c r="AT1333" i="3" s="1"/>
  <c r="AT1334" i="3" s="1"/>
  <c r="AS1226" i="3"/>
  <c r="AT1225" i="3"/>
  <c r="AT1286" i="3"/>
  <c r="AS1289" i="3"/>
  <c r="AS1287" i="3" s="1"/>
  <c r="AS1288" i="3"/>
  <c r="AT1150" i="3"/>
  <c r="AS1153" i="3"/>
  <c r="AS1151" i="3" s="1"/>
  <c r="AS1152" i="3"/>
  <c r="AQ1280" i="3"/>
  <c r="AT1116" i="3"/>
  <c r="AS1118" i="3"/>
  <c r="AS1119" i="3"/>
  <c r="AS1117" i="3" s="1"/>
  <c r="AR1193" i="3"/>
  <c r="AR1197" i="3" s="1"/>
  <c r="AT1099" i="3"/>
  <c r="AS1102" i="3"/>
  <c r="AS1100" i="3" s="1"/>
  <c r="AS1101" i="3"/>
  <c r="AR1044" i="3"/>
  <c r="AR1045" i="3" s="1"/>
  <c r="AR1040" i="3"/>
  <c r="AT1133" i="3"/>
  <c r="AS1136" i="3"/>
  <c r="AS1134" i="3" s="1"/>
  <c r="AS1135" i="3"/>
  <c r="AS1323" i="3"/>
  <c r="AS1321" i="3" s="1"/>
  <c r="AS1322" i="3"/>
  <c r="AT1320" i="3"/>
  <c r="AT1057" i="3"/>
  <c r="AT1061" i="3" s="1"/>
  <c r="AU1090" i="3"/>
  <c r="AV1089" i="3"/>
  <c r="AR1142" i="3"/>
  <c r="AR1146" i="3" s="1"/>
  <c r="AT1303" i="3"/>
  <c r="AS1306" i="3"/>
  <c r="AS1304" i="3" s="1"/>
  <c r="AS1305" i="3"/>
  <c r="AS1295" i="3"/>
  <c r="AS1299" i="3" s="1"/>
  <c r="AP1246" i="3"/>
  <c r="AU1328" i="3"/>
  <c r="AV1327" i="3"/>
  <c r="AR1227" i="3"/>
  <c r="AR1231" i="3" s="1"/>
  <c r="AR1232" i="3" s="1"/>
  <c r="AS1192" i="3"/>
  <c r="AT1191" i="3"/>
  <c r="AR1176" i="3"/>
  <c r="AR1180" i="3" s="1"/>
  <c r="AQ1244" i="3"/>
  <c r="AQ1248" i="3" s="1"/>
  <c r="AQ1249" i="3" s="1"/>
  <c r="AS1123" i="3"/>
  <c r="AR1124" i="3"/>
  <c r="AV1067" i="3"/>
  <c r="AW1065" i="3"/>
  <c r="AV1084" i="3"/>
  <c r="AW1082" i="3"/>
  <c r="AU1056" i="3"/>
  <c r="AV1055" i="3"/>
  <c r="AS1141" i="3"/>
  <c r="AT1140" i="3"/>
  <c r="AV1048" i="3"/>
  <c r="AU1050" i="3"/>
  <c r="AR1108" i="3"/>
  <c r="AR1112" i="3"/>
  <c r="AR1113" i="3" s="1"/>
  <c r="AQ824" i="3"/>
  <c r="AQ821" i="3"/>
  <c r="AQ858" i="3"/>
  <c r="AQ855" i="3"/>
  <c r="AQ586" i="3"/>
  <c r="AQ583" i="3"/>
  <c r="AQ654" i="3"/>
  <c r="AQ651" i="3"/>
  <c r="AQ1011" i="3"/>
  <c r="AQ1008" i="3"/>
  <c r="AQ756" i="3"/>
  <c r="AQ753" i="3"/>
  <c r="AR994" i="3"/>
  <c r="AR991" i="3"/>
  <c r="AQ552" i="3"/>
  <c r="AQ549" i="3"/>
  <c r="AQ535" i="3"/>
  <c r="AQ532" i="3"/>
  <c r="AQ875" i="3"/>
  <c r="AQ872" i="3"/>
  <c r="AQ739" i="3"/>
  <c r="AQ736" i="3"/>
  <c r="AT851" i="3"/>
  <c r="AS852" i="3"/>
  <c r="AV997" i="3"/>
  <c r="AU999" i="3"/>
  <c r="AT810" i="3"/>
  <c r="AS812" i="3"/>
  <c r="AS813" i="3"/>
  <c r="AS811" i="3" s="1"/>
  <c r="AT1014" i="3"/>
  <c r="AS1016" i="3"/>
  <c r="AS1017" i="3"/>
  <c r="AS1015" i="3" s="1"/>
  <c r="AT528" i="3"/>
  <c r="AS529" i="3"/>
  <c r="AR547" i="3"/>
  <c r="AR551" i="3" s="1"/>
  <c r="AS929" i="3"/>
  <c r="AR932" i="3"/>
  <c r="AR930" i="3" s="1"/>
  <c r="AR931" i="3"/>
  <c r="AT640" i="3"/>
  <c r="AS643" i="3"/>
  <c r="AS641" i="3" s="1"/>
  <c r="AS642" i="3"/>
  <c r="AR819" i="3"/>
  <c r="AR823" i="3"/>
  <c r="AR824" i="3" s="1"/>
  <c r="AR821" i="3"/>
  <c r="AT834" i="3"/>
  <c r="AS835" i="3"/>
  <c r="AS779" i="3"/>
  <c r="AS777" i="3" s="1"/>
  <c r="AS778" i="3"/>
  <c r="AT776" i="3"/>
  <c r="AT732" i="3"/>
  <c r="AS733" i="3"/>
  <c r="AT596" i="3"/>
  <c r="AS597" i="3"/>
  <c r="AR1006" i="3"/>
  <c r="AR1010" i="3" s="1"/>
  <c r="AS745" i="3"/>
  <c r="AS743" i="3" s="1"/>
  <c r="AT742" i="3"/>
  <c r="AS744" i="3"/>
  <c r="AR768" i="3"/>
  <c r="AR772" i="3" s="1"/>
  <c r="AT708" i="3"/>
  <c r="AS711" i="3"/>
  <c r="AS709" i="3" s="1"/>
  <c r="AS710" i="3"/>
  <c r="AR785" i="3"/>
  <c r="AR789" i="3" s="1"/>
  <c r="AR954" i="3"/>
  <c r="AS953" i="3"/>
  <c r="AT579" i="3"/>
  <c r="AS580" i="3"/>
  <c r="AR870" i="3"/>
  <c r="AR874" i="3" s="1"/>
  <c r="AS989" i="3"/>
  <c r="AS993" i="3" s="1"/>
  <c r="AT545" i="3"/>
  <c r="AS546" i="3"/>
  <c r="AS609" i="3"/>
  <c r="AS607" i="3" s="1"/>
  <c r="AS608" i="3"/>
  <c r="AT606" i="3"/>
  <c r="AT817" i="3"/>
  <c r="AS818" i="3"/>
  <c r="AR836" i="3"/>
  <c r="AR840" i="3" s="1"/>
  <c r="AR841" i="3" s="1"/>
  <c r="AR530" i="3"/>
  <c r="AR534" i="3" s="1"/>
  <c r="AR864" i="3"/>
  <c r="AR862" i="3" s="1"/>
  <c r="AR863" i="3"/>
  <c r="AS861" i="3"/>
  <c r="AR734" i="3"/>
  <c r="AR738" i="3" s="1"/>
  <c r="AR564" i="3"/>
  <c r="AR568" i="3" s="1"/>
  <c r="AR751" i="3"/>
  <c r="AR755" i="3" s="1"/>
  <c r="AS762" i="3"/>
  <c r="AS760" i="3" s="1"/>
  <c r="AT759" i="3"/>
  <c r="AS761" i="3"/>
  <c r="AS804" i="3"/>
  <c r="AQ617" i="3"/>
  <c r="AR853" i="3"/>
  <c r="AR857" i="3" s="1"/>
  <c r="AV691" i="3"/>
  <c r="AU693" i="3"/>
  <c r="AS558" i="3"/>
  <c r="AS556" i="3" s="1"/>
  <c r="AS557" i="3"/>
  <c r="AT555" i="3"/>
  <c r="AP634" i="3"/>
  <c r="AR598" i="3"/>
  <c r="AR602" i="3" s="1"/>
  <c r="AR603" i="3" s="1"/>
  <c r="AR649" i="3"/>
  <c r="AR653" i="3" s="1"/>
  <c r="AS1005" i="3"/>
  <c r="AT1004" i="3"/>
  <c r="AS626" i="3"/>
  <c r="AS624" i="3" s="1"/>
  <c r="AS625" i="3"/>
  <c r="AT623" i="3"/>
  <c r="AQ787" i="3"/>
  <c r="AT766" i="3"/>
  <c r="AS767" i="3"/>
  <c r="AQ668" i="3"/>
  <c r="AT783" i="3"/>
  <c r="AS784" i="3"/>
  <c r="AR683" i="3"/>
  <c r="AR687" i="3" s="1"/>
  <c r="AR666" i="3"/>
  <c r="AR670" i="3" s="1"/>
  <c r="AR671" i="3" s="1"/>
  <c r="AR581" i="3"/>
  <c r="AR585" i="3" s="1"/>
  <c r="AT868" i="3"/>
  <c r="AS869" i="3"/>
  <c r="AT802" i="3"/>
  <c r="AT806" i="3" s="1"/>
  <c r="AT807" i="3" s="1"/>
  <c r="AT613" i="3"/>
  <c r="AS614" i="3"/>
  <c r="AT793" i="3"/>
  <c r="AS796" i="3"/>
  <c r="AS794" i="3" s="1"/>
  <c r="AS795" i="3"/>
  <c r="AS830" i="3"/>
  <c r="AS828" i="3" s="1"/>
  <c r="AT827" i="3"/>
  <c r="AS829" i="3"/>
  <c r="AQ717" i="3"/>
  <c r="AQ721" i="3" s="1"/>
  <c r="AS847" i="3"/>
  <c r="AS845" i="3" s="1"/>
  <c r="AS846" i="3"/>
  <c r="AT844" i="3"/>
  <c r="AU698" i="3"/>
  <c r="AT699" i="3"/>
  <c r="AV657" i="3"/>
  <c r="AU660" i="3"/>
  <c r="AU658" i="3" s="1"/>
  <c r="AU659" i="3"/>
  <c r="AQ632" i="3"/>
  <c r="AQ636" i="3" s="1"/>
  <c r="AS881" i="3"/>
  <c r="AS879" i="3" s="1"/>
  <c r="AT878" i="3"/>
  <c r="AS880" i="3"/>
  <c r="AS648" i="3"/>
  <c r="AT647" i="3"/>
  <c r="AS524" i="3"/>
  <c r="AS522" i="3" s="1"/>
  <c r="AS523" i="3"/>
  <c r="AT521" i="3"/>
  <c r="AT562" i="3"/>
  <c r="AS563" i="3"/>
  <c r="AU674" i="3"/>
  <c r="AT677" i="3"/>
  <c r="AT675" i="3" s="1"/>
  <c r="AT676" i="3"/>
  <c r="AT895" i="3"/>
  <c r="AS898" i="3"/>
  <c r="AS896" i="3" s="1"/>
  <c r="AS897" i="3"/>
  <c r="AT681" i="3"/>
  <c r="AS682" i="3"/>
  <c r="AT725" i="3"/>
  <c r="AS728" i="3"/>
  <c r="AS726" i="3" s="1"/>
  <c r="AS727" i="3"/>
  <c r="AT664" i="3"/>
  <c r="AS665" i="3"/>
  <c r="AS946" i="3"/>
  <c r="AR948" i="3"/>
  <c r="AR949" i="3"/>
  <c r="AR947" i="3" s="1"/>
  <c r="AT749" i="3"/>
  <c r="AS750" i="3"/>
  <c r="AU801" i="3"/>
  <c r="AV800" i="3"/>
  <c r="AS589" i="3"/>
  <c r="AR592" i="3"/>
  <c r="AR590" i="3" s="1"/>
  <c r="AR591" i="3"/>
  <c r="AR615" i="3"/>
  <c r="AR619" i="3" s="1"/>
  <c r="AR620" i="3" s="1"/>
  <c r="AS575" i="3"/>
  <c r="AS573" i="3" s="1"/>
  <c r="AS574" i="3"/>
  <c r="AT572" i="3"/>
  <c r="AS715" i="3"/>
  <c r="AR716" i="3"/>
  <c r="AP957" i="3"/>
  <c r="AS700" i="3"/>
  <c r="AS704" i="3" s="1"/>
  <c r="AS541" i="3"/>
  <c r="AS539" i="3" s="1"/>
  <c r="AS540" i="3"/>
  <c r="AT538" i="3"/>
  <c r="AS630" i="3"/>
  <c r="AR631" i="3"/>
  <c r="AQ955" i="3"/>
  <c r="AQ959" i="3" s="1"/>
  <c r="AT980" i="3"/>
  <c r="AS982" i="3"/>
  <c r="AS983" i="3"/>
  <c r="AS981" i="3" s="1"/>
  <c r="AU987" i="3"/>
  <c r="AT988" i="3"/>
  <c r="AO481" i="3"/>
  <c r="AP449" i="3"/>
  <c r="AP450" i="3" s="1"/>
  <c r="AO294" i="3"/>
  <c r="AK39" i="3"/>
  <c r="AL41" i="3" s="1"/>
  <c r="AK42" i="3"/>
  <c r="AP314" i="3"/>
  <c r="AP311" i="3"/>
  <c r="AQ311" i="3" s="1"/>
  <c r="AP158" i="3"/>
  <c r="AQ158" i="3" s="1"/>
  <c r="AO90" i="3"/>
  <c r="AP88" i="3" s="1"/>
  <c r="AP92" i="3" s="1"/>
  <c r="AP93" i="3" s="1"/>
  <c r="AP216" i="3"/>
  <c r="AQ218" i="3"/>
  <c r="AQ115" i="3"/>
  <c r="AQ116" i="3"/>
  <c r="AQ114" i="3" s="1"/>
  <c r="AR113" i="3"/>
  <c r="AP233" i="3"/>
  <c r="AQ235" i="3"/>
  <c r="AM25" i="15"/>
  <c r="AN27" i="15"/>
  <c r="AO141" i="15"/>
  <c r="AN143" i="15"/>
  <c r="AN144" i="15"/>
  <c r="AN142" i="15" s="1"/>
  <c r="AN378" i="15"/>
  <c r="AN376" i="15" s="1"/>
  <c r="AO375" i="15"/>
  <c r="AN377" i="15"/>
  <c r="AO37" i="15"/>
  <c r="AN39" i="15"/>
  <c r="AN40" i="15"/>
  <c r="AN38" i="15" s="1"/>
  <c r="AN313" i="15"/>
  <c r="AN311" i="15" s="1"/>
  <c r="AN312" i="15"/>
  <c r="AO310" i="15"/>
  <c r="AR297" i="15"/>
  <c r="AQ300" i="15"/>
  <c r="AQ298" i="15" s="1"/>
  <c r="AQ299" i="15"/>
  <c r="AR388" i="15"/>
  <c r="AQ390" i="15"/>
  <c r="AQ362" i="15"/>
  <c r="AP364" i="15"/>
  <c r="AP365" i="15"/>
  <c r="AP363" i="15" s="1"/>
  <c r="AQ336" i="15"/>
  <c r="AP339" i="15"/>
  <c r="AP337" i="15" s="1"/>
  <c r="AP338" i="15"/>
  <c r="AO234" i="15"/>
  <c r="AP232" i="15"/>
  <c r="AO235" i="15"/>
  <c r="AO233" i="15" s="1"/>
  <c r="AO287" i="15"/>
  <c r="AO285" i="15" s="1"/>
  <c r="AO286" i="15"/>
  <c r="AP284" i="15"/>
  <c r="AQ245" i="15"/>
  <c r="AP248" i="15"/>
  <c r="AP246" i="15" s="1"/>
  <c r="AP247" i="15"/>
  <c r="AO222" i="15"/>
  <c r="AO220" i="15" s="1"/>
  <c r="AO221" i="15"/>
  <c r="AP219" i="15"/>
  <c r="AO274" i="15"/>
  <c r="AO272" i="15" s="1"/>
  <c r="AO273" i="15"/>
  <c r="AP271" i="15"/>
  <c r="AP323" i="15"/>
  <c r="AO326" i="15"/>
  <c r="AO324" i="15" s="1"/>
  <c r="AO325" i="15"/>
  <c r="AP349" i="15"/>
  <c r="AO352" i="15"/>
  <c r="AO350" i="15" s="1"/>
  <c r="AO351" i="15"/>
  <c r="AP258" i="15"/>
  <c r="AO261" i="15"/>
  <c r="AO259" i="15" s="1"/>
  <c r="AO260" i="15"/>
  <c r="AN131" i="15"/>
  <c r="AN129" i="15" s="1"/>
  <c r="AN130" i="15"/>
  <c r="AO128" i="15"/>
  <c r="AO182" i="15"/>
  <c r="AO183" i="15"/>
  <c r="AO181" i="15" s="1"/>
  <c r="AP180" i="15"/>
  <c r="AO157" i="15"/>
  <c r="AO155" i="15" s="1"/>
  <c r="AO156" i="15"/>
  <c r="AP154" i="15"/>
  <c r="AO118" i="15"/>
  <c r="AO116" i="15" s="1"/>
  <c r="AO117" i="15"/>
  <c r="AP115" i="15"/>
  <c r="AN209" i="15"/>
  <c r="AN207" i="15" s="1"/>
  <c r="AN208" i="15"/>
  <c r="AO206" i="15"/>
  <c r="AP167" i="15"/>
  <c r="AO169" i="15"/>
  <c r="AO170" i="15"/>
  <c r="AO168" i="15" s="1"/>
  <c r="AO196" i="15"/>
  <c r="AO194" i="15" s="1"/>
  <c r="AO195" i="15"/>
  <c r="AP193" i="15"/>
  <c r="AN104" i="15"/>
  <c r="AN105" i="15"/>
  <c r="AN103" i="15" s="1"/>
  <c r="AO102" i="15"/>
  <c r="AQ76" i="15"/>
  <c r="AP79" i="15"/>
  <c r="AP77" i="15" s="1"/>
  <c r="AP78" i="15"/>
  <c r="AP63" i="15"/>
  <c r="AO66" i="15"/>
  <c r="AO64" i="15" s="1"/>
  <c r="AO65" i="15"/>
  <c r="AP92" i="15"/>
  <c r="AP90" i="15" s="1"/>
  <c r="AP91" i="15"/>
  <c r="AQ89" i="15"/>
  <c r="AO50" i="15"/>
  <c r="AN52" i="15"/>
  <c r="AN53" i="15"/>
  <c r="AN51" i="15" s="1"/>
  <c r="AQ26" i="15"/>
  <c r="AR24" i="15"/>
  <c r="AO37" i="3"/>
  <c r="AQ416" i="3"/>
  <c r="AQ413" i="3"/>
  <c r="AR477" i="3"/>
  <c r="AQ478" i="3"/>
  <c r="AP292" i="3"/>
  <c r="AP296" i="3" s="1"/>
  <c r="AP297" i="3" s="1"/>
  <c r="AO379" i="3"/>
  <c r="AP212" i="3"/>
  <c r="AP209" i="3"/>
  <c r="AS154" i="3"/>
  <c r="AR155" i="3"/>
  <c r="AQ107" i="3"/>
  <c r="AP226" i="3"/>
  <c r="AQ207" i="3"/>
  <c r="AQ211" i="3" s="1"/>
  <c r="AQ87" i="3"/>
  <c r="AR86" i="3"/>
  <c r="AR375" i="3"/>
  <c r="AQ376" i="3"/>
  <c r="AQ251" i="3"/>
  <c r="AR249" i="3"/>
  <c r="AQ252" i="3"/>
  <c r="AQ250" i="3" s="1"/>
  <c r="AQ277" i="3"/>
  <c r="AR206" i="3"/>
  <c r="AR207" i="3" s="1"/>
  <c r="AR211" i="3" s="1"/>
  <c r="AR212" i="3" s="1"/>
  <c r="AS205" i="3"/>
  <c r="AP377" i="3"/>
  <c r="AP381" i="3" s="1"/>
  <c r="AP382" i="3" s="1"/>
  <c r="AP479" i="3"/>
  <c r="AP483" i="3" s="1"/>
  <c r="AP484" i="3" s="1"/>
  <c r="AR290" i="3"/>
  <c r="AQ291" i="3"/>
  <c r="AS307" i="3"/>
  <c r="AR308" i="3"/>
  <c r="AR309" i="3" s="1"/>
  <c r="AR313" i="3" s="1"/>
  <c r="AR314" i="3" s="1"/>
  <c r="AO501" i="3"/>
  <c r="AO498" i="3"/>
  <c r="AQ495" i="3"/>
  <c r="AR494" i="3"/>
  <c r="AR461" i="3"/>
  <c r="AS460" i="3"/>
  <c r="AS436" i="3"/>
  <c r="AR439" i="3"/>
  <c r="AR437" i="3" s="1"/>
  <c r="AR438" i="3"/>
  <c r="AR444" i="3"/>
  <c r="AS443" i="3"/>
  <c r="AS419" i="3"/>
  <c r="AR422" i="3"/>
  <c r="AR420" i="3" s="1"/>
  <c r="AR421" i="3"/>
  <c r="AS511" i="3"/>
  <c r="AR512" i="3"/>
  <c r="AP464" i="3"/>
  <c r="AP496" i="3"/>
  <c r="AP500" i="3" s="1"/>
  <c r="AO430" i="3"/>
  <c r="AR507" i="3"/>
  <c r="AR505" i="3" s="1"/>
  <c r="AR506" i="3"/>
  <c r="AS504" i="3"/>
  <c r="AR426" i="3"/>
  <c r="AQ427" i="3"/>
  <c r="AQ462" i="3"/>
  <c r="AQ466" i="3" s="1"/>
  <c r="AR487" i="3"/>
  <c r="AQ489" i="3"/>
  <c r="AQ490" i="3"/>
  <c r="AQ488" i="3" s="1"/>
  <c r="AP428" i="3"/>
  <c r="AP432" i="3" s="1"/>
  <c r="AP433" i="3" s="1"/>
  <c r="AS470" i="3"/>
  <c r="AR473" i="3"/>
  <c r="AR471" i="3" s="1"/>
  <c r="AR472" i="3"/>
  <c r="AS453" i="3"/>
  <c r="AR456" i="3"/>
  <c r="AR454" i="3" s="1"/>
  <c r="AR455" i="3"/>
  <c r="AP365" i="3"/>
  <c r="AP362" i="3"/>
  <c r="AP399" i="3"/>
  <c r="AP396" i="3"/>
  <c r="AQ394" i="3"/>
  <c r="AQ398" i="3" s="1"/>
  <c r="AQ399" i="3" s="1"/>
  <c r="AR354" i="3"/>
  <c r="AR352" i="3" s="1"/>
  <c r="AS351" i="3"/>
  <c r="AR353" i="3"/>
  <c r="AQ241" i="3"/>
  <c r="AQ245" i="3" s="1"/>
  <c r="AR257" i="3"/>
  <c r="AS256" i="3"/>
  <c r="AQ343" i="3"/>
  <c r="AQ347" i="3" s="1"/>
  <c r="AQ348" i="3" s="1"/>
  <c r="AR334" i="3"/>
  <c r="AQ336" i="3"/>
  <c r="AQ337" i="3"/>
  <c r="AQ335" i="3" s="1"/>
  <c r="AT273" i="3"/>
  <c r="AS274" i="3"/>
  <c r="AP243" i="3"/>
  <c r="AR393" i="3"/>
  <c r="AS392" i="3"/>
  <c r="AQ320" i="3"/>
  <c r="AQ318" i="3" s="1"/>
  <c r="AQ319" i="3"/>
  <c r="AR317" i="3"/>
  <c r="AT409" i="3"/>
  <c r="AS410" i="3"/>
  <c r="AS239" i="3"/>
  <c r="AR240" i="3"/>
  <c r="AQ258" i="3"/>
  <c r="AQ262" i="3" s="1"/>
  <c r="AS341" i="3"/>
  <c r="AR342" i="3"/>
  <c r="AS300" i="3"/>
  <c r="AR303" i="3"/>
  <c r="AR301" i="3" s="1"/>
  <c r="AR302" i="3"/>
  <c r="AR275" i="3"/>
  <c r="AR279" i="3" s="1"/>
  <c r="AR411" i="3"/>
  <c r="AR415" i="3" s="1"/>
  <c r="AO328" i="3"/>
  <c r="AT232" i="3"/>
  <c r="AS234" i="3"/>
  <c r="AP260" i="3"/>
  <c r="AQ224" i="3"/>
  <c r="AQ228" i="3" s="1"/>
  <c r="AQ360" i="3"/>
  <c r="AQ364" i="3" s="1"/>
  <c r="AQ365" i="3" s="1"/>
  <c r="AR324" i="3"/>
  <c r="AQ325" i="3"/>
  <c r="AP345" i="3"/>
  <c r="AS402" i="3"/>
  <c r="AR405" i="3"/>
  <c r="AR403" i="3" s="1"/>
  <c r="AR404" i="3"/>
  <c r="AT215" i="3"/>
  <c r="AS217" i="3"/>
  <c r="AR368" i="3"/>
  <c r="AQ371" i="3"/>
  <c r="AQ369" i="3" s="1"/>
  <c r="AQ370" i="3"/>
  <c r="AS266" i="3"/>
  <c r="AR269" i="3"/>
  <c r="AR267" i="3" s="1"/>
  <c r="AR268" i="3"/>
  <c r="AS283" i="3"/>
  <c r="AR286" i="3"/>
  <c r="AR284" i="3" s="1"/>
  <c r="AR285" i="3"/>
  <c r="AS222" i="3"/>
  <c r="AR223" i="3"/>
  <c r="AR385" i="3"/>
  <c r="AQ388" i="3"/>
  <c r="AQ386" i="3" s="1"/>
  <c r="AQ387" i="3"/>
  <c r="AR359" i="3"/>
  <c r="AS358" i="3"/>
  <c r="AP326" i="3"/>
  <c r="AP330" i="3" s="1"/>
  <c r="AP331" i="3" s="1"/>
  <c r="AQ178" i="3"/>
  <c r="AQ175" i="3"/>
  <c r="AR184" i="3"/>
  <c r="AR182" i="3" s="1"/>
  <c r="AR183" i="3"/>
  <c r="AS181" i="3"/>
  <c r="AS198" i="3"/>
  <c r="AR201" i="3"/>
  <c r="AR199" i="3" s="1"/>
  <c r="AR200" i="3"/>
  <c r="AR173" i="3"/>
  <c r="AR177" i="3" s="1"/>
  <c r="AT171" i="3"/>
  <c r="AS172" i="3"/>
  <c r="AR190" i="3"/>
  <c r="AR194" i="3" s="1"/>
  <c r="AS189" i="3"/>
  <c r="AT188" i="3"/>
  <c r="AU164" i="3"/>
  <c r="AT166" i="3"/>
  <c r="AQ192" i="3"/>
  <c r="AR149" i="3"/>
  <c r="AS147" i="3"/>
  <c r="AR150" i="3"/>
  <c r="AR148" i="3" s="1"/>
  <c r="AP144" i="3"/>
  <c r="AP141" i="3"/>
  <c r="AS120" i="3"/>
  <c r="AR121" i="3"/>
  <c r="AR105" i="3"/>
  <c r="AR109" i="3" s="1"/>
  <c r="AQ139" i="3"/>
  <c r="AQ143" i="3" s="1"/>
  <c r="AQ144" i="3" s="1"/>
  <c r="AR130" i="3"/>
  <c r="AQ133" i="3"/>
  <c r="AQ131" i="3" s="1"/>
  <c r="AQ132" i="3"/>
  <c r="AS96" i="3"/>
  <c r="AR99" i="3"/>
  <c r="AR97" i="3" s="1"/>
  <c r="AR98" i="3"/>
  <c r="AS104" i="3"/>
  <c r="AT103" i="3"/>
  <c r="AR138" i="3"/>
  <c r="AS137" i="3"/>
  <c r="AQ122" i="3"/>
  <c r="AQ126" i="3" s="1"/>
  <c r="AQ127" i="3" s="1"/>
  <c r="AR79" i="3"/>
  <c r="AQ82" i="3"/>
  <c r="AQ80" i="3" s="1"/>
  <c r="AQ81" i="3"/>
  <c r="AP124" i="3"/>
  <c r="AO73" i="3"/>
  <c r="AR69" i="3"/>
  <c r="AQ70" i="3"/>
  <c r="AS62" i="3"/>
  <c r="AR65" i="3"/>
  <c r="AR63" i="3" s="1"/>
  <c r="AR64" i="3"/>
  <c r="AP71" i="3"/>
  <c r="AP75" i="3" s="1"/>
  <c r="AP59" i="3"/>
  <c r="AP56" i="3"/>
  <c r="AQ54" i="3"/>
  <c r="AQ58" i="3" s="1"/>
  <c r="AQ59" i="3" s="1"/>
  <c r="AS48" i="3"/>
  <c r="AS46" i="3" s="1"/>
  <c r="AT45" i="3"/>
  <c r="AS47" i="3"/>
  <c r="AR53" i="3"/>
  <c r="AS52" i="3"/>
  <c r="AQ31" i="3"/>
  <c r="AQ29" i="3" s="1"/>
  <c r="AQ30" i="3"/>
  <c r="AR28" i="3"/>
  <c r="AS35" i="3"/>
  <c r="AR36" i="3"/>
  <c r="T13" i="15"/>
  <c r="U11" i="15"/>
  <c r="T14" i="15"/>
  <c r="T12" i="15" s="1"/>
  <c r="AA19" i="15"/>
  <c r="AT1096" i="3" l="1"/>
  <c r="AT1093" i="3"/>
  <c r="AR1266" i="3"/>
  <c r="AR1263" i="3"/>
  <c r="AT938" i="3"/>
  <c r="AT942" i="3" s="1"/>
  <c r="AT943" i="3" s="1"/>
  <c r="AT940" i="3"/>
  <c r="AT902" i="3"/>
  <c r="AS903" i="3"/>
  <c r="AT971" i="3"/>
  <c r="AU970" i="3"/>
  <c r="AS972" i="3"/>
  <c r="AS976" i="3" s="1"/>
  <c r="AS977" i="3" s="1"/>
  <c r="AS974" i="3"/>
  <c r="AR1312" i="3"/>
  <c r="AR1316" i="3" s="1"/>
  <c r="AR1317" i="3" s="1"/>
  <c r="AR1314" i="3"/>
  <c r="AT1344" i="3"/>
  <c r="AS1345" i="3"/>
  <c r="AS1346" i="3" s="1"/>
  <c r="AS1350" i="3" s="1"/>
  <c r="AS1351" i="3" s="1"/>
  <c r="AU885" i="3"/>
  <c r="AT886" i="3"/>
  <c r="AR904" i="3"/>
  <c r="AR908" i="3" s="1"/>
  <c r="AR909" i="3" s="1"/>
  <c r="AR906" i="3"/>
  <c r="AS887" i="3"/>
  <c r="AS891" i="3" s="1"/>
  <c r="AS892" i="3" s="1"/>
  <c r="AS889" i="3"/>
  <c r="AR1025" i="3"/>
  <c r="AU920" i="3"/>
  <c r="AV919" i="3"/>
  <c r="AT921" i="3"/>
  <c r="AT925" i="3" s="1"/>
  <c r="AT926" i="3" s="1"/>
  <c r="AT1361" i="3"/>
  <c r="AS1362" i="3"/>
  <c r="AR1363" i="3"/>
  <c r="AR1367" i="3" s="1"/>
  <c r="AR1368" i="3" s="1"/>
  <c r="AR1365" i="3"/>
  <c r="AT1310" i="3"/>
  <c r="AS1311" i="3"/>
  <c r="AV936" i="3"/>
  <c r="AU937" i="3"/>
  <c r="AS1022" i="3"/>
  <c r="AT1021" i="3"/>
  <c r="AT1157" i="3"/>
  <c r="AS1158" i="3"/>
  <c r="AM518" i="3"/>
  <c r="AM515" i="3"/>
  <c r="AN517" i="3" s="1"/>
  <c r="AO513" i="3"/>
  <c r="AR1066" i="3"/>
  <c r="AS1068" i="3"/>
  <c r="AS998" i="3"/>
  <c r="AT1000" i="3"/>
  <c r="AT963" i="3"/>
  <c r="AS966" i="3"/>
  <c r="AS964" i="3" s="1"/>
  <c r="AS965" i="3"/>
  <c r="AS692" i="3"/>
  <c r="AT694" i="3"/>
  <c r="AT1083" i="3"/>
  <c r="AU1085" i="3"/>
  <c r="AO389" i="15"/>
  <c r="AP391" i="15"/>
  <c r="AR1049" i="3"/>
  <c r="AS1051" i="3"/>
  <c r="AT1184" i="3"/>
  <c r="AS1186" i="3"/>
  <c r="AS1187" i="3"/>
  <c r="AS1185" i="3" s="1"/>
  <c r="AS1170" i="3"/>
  <c r="AS1168" i="3" s="1"/>
  <c r="AS1169" i="3"/>
  <c r="AT1167" i="3"/>
  <c r="AR586" i="3"/>
  <c r="AR583" i="3"/>
  <c r="AQ637" i="3"/>
  <c r="AQ634" i="3"/>
  <c r="AR535" i="3"/>
  <c r="AR532" i="3"/>
  <c r="AR773" i="3"/>
  <c r="AR770" i="3"/>
  <c r="AS1215" i="3"/>
  <c r="AS1212" i="3"/>
  <c r="AT1079" i="3"/>
  <c r="AT1076" i="3"/>
  <c r="AR654" i="3"/>
  <c r="AR651" i="3"/>
  <c r="AR875" i="3"/>
  <c r="AR872" i="3"/>
  <c r="AR1110" i="3"/>
  <c r="AR1229" i="3"/>
  <c r="AS1356" i="3"/>
  <c r="AT1354" i="3"/>
  <c r="AS1357" i="3"/>
  <c r="AS1355" i="3" s="1"/>
  <c r="AT912" i="3"/>
  <c r="AS915" i="3"/>
  <c r="AS913" i="3" s="1"/>
  <c r="AS914" i="3"/>
  <c r="AS1339" i="3"/>
  <c r="AT1337" i="3"/>
  <c r="AS1340" i="3"/>
  <c r="AS1338" i="3" s="1"/>
  <c r="AR165" i="3"/>
  <c r="AS167" i="3"/>
  <c r="AQ817" i="15"/>
  <c r="AP820" i="15"/>
  <c r="AP819" i="15"/>
  <c r="AP818" i="15"/>
  <c r="AQ1028" i="15"/>
  <c r="AQ1026" i="15" s="1"/>
  <c r="AQ1027" i="15"/>
  <c r="AR1025" i="15"/>
  <c r="AQ1038" i="15"/>
  <c r="AP1041" i="15"/>
  <c r="AP1040" i="15"/>
  <c r="AP1039" i="15"/>
  <c r="AO884" i="15"/>
  <c r="AP882" i="15"/>
  <c r="AO885" i="15"/>
  <c r="AO883" i="15" s="1"/>
  <c r="AP872" i="15"/>
  <c r="AP870" i="15" s="1"/>
  <c r="AP871" i="15"/>
  <c r="AQ869" i="15"/>
  <c r="AP1002" i="15"/>
  <c r="AP1000" i="15" s="1"/>
  <c r="AP1001" i="15"/>
  <c r="AQ999" i="15"/>
  <c r="AQ856" i="15"/>
  <c r="AP858" i="15"/>
  <c r="AP859" i="15"/>
  <c r="AP857" i="15" s="1"/>
  <c r="AS791" i="15"/>
  <c r="AR793" i="15"/>
  <c r="AP845" i="15"/>
  <c r="AQ843" i="15"/>
  <c r="AP846" i="15"/>
  <c r="AP844" i="15" s="1"/>
  <c r="AQ830" i="15"/>
  <c r="AP833" i="15"/>
  <c r="AP831" i="15" s="1"/>
  <c r="AP832" i="15"/>
  <c r="AO792" i="15"/>
  <c r="AP794" i="15"/>
  <c r="AQ1012" i="15"/>
  <c r="AP1015" i="15"/>
  <c r="AP1013" i="15" s="1"/>
  <c r="AP1014" i="15"/>
  <c r="AP976" i="15"/>
  <c r="AP974" i="15" s="1"/>
  <c r="AP975" i="15"/>
  <c r="AQ973" i="15"/>
  <c r="AQ804" i="15"/>
  <c r="AP807" i="15"/>
  <c r="AP805" i="15" s="1"/>
  <c r="AP806" i="15"/>
  <c r="AR986" i="15"/>
  <c r="AQ989" i="15"/>
  <c r="AQ987" i="15" s="1"/>
  <c r="AQ988" i="15"/>
  <c r="AP937" i="15"/>
  <c r="AP935" i="15" s="1"/>
  <c r="AP936" i="15"/>
  <c r="AQ934" i="15"/>
  <c r="AP898" i="15"/>
  <c r="AP896" i="15" s="1"/>
  <c r="AP897" i="15"/>
  <c r="AQ895" i="15"/>
  <c r="AP963" i="15"/>
  <c r="AP961" i="15" s="1"/>
  <c r="AP962" i="15"/>
  <c r="AQ960" i="15"/>
  <c r="AP911" i="15"/>
  <c r="AP909" i="15" s="1"/>
  <c r="AP910" i="15"/>
  <c r="AQ908" i="15"/>
  <c r="AP924" i="15"/>
  <c r="AP922" i="15" s="1"/>
  <c r="AP923" i="15"/>
  <c r="AQ921" i="15"/>
  <c r="AP950" i="15"/>
  <c r="AP948" i="15" s="1"/>
  <c r="AP949" i="15"/>
  <c r="AQ947" i="15"/>
  <c r="AO729" i="15"/>
  <c r="AO727" i="15" s="1"/>
  <c r="AP726" i="15"/>
  <c r="AO728" i="15"/>
  <c r="AO520" i="15"/>
  <c r="AO521" i="15"/>
  <c r="AO519" i="15" s="1"/>
  <c r="AP518" i="15"/>
  <c r="AQ557" i="15"/>
  <c r="AP559" i="15"/>
  <c r="AP560" i="15"/>
  <c r="AP558" i="15" s="1"/>
  <c r="AR572" i="15"/>
  <c r="AS570" i="15"/>
  <c r="AR573" i="15"/>
  <c r="AR571" i="15" s="1"/>
  <c r="AP664" i="15"/>
  <c r="AP662" i="15" s="1"/>
  <c r="AP663" i="15"/>
  <c r="AQ661" i="15"/>
  <c r="AP651" i="15"/>
  <c r="AP649" i="15" s="1"/>
  <c r="AP650" i="15"/>
  <c r="AQ648" i="15"/>
  <c r="AQ443" i="15"/>
  <c r="AQ441" i="15" s="1"/>
  <c r="AQ442" i="15"/>
  <c r="AR440" i="15"/>
  <c r="AQ404" i="15"/>
  <c r="AQ402" i="15" s="1"/>
  <c r="AQ403" i="15"/>
  <c r="AR401" i="15"/>
  <c r="AP547" i="15"/>
  <c r="AP545" i="15" s="1"/>
  <c r="AP546" i="15"/>
  <c r="AQ544" i="15"/>
  <c r="AQ596" i="15"/>
  <c r="AP599" i="15"/>
  <c r="AP597" i="15" s="1"/>
  <c r="AP598" i="15"/>
  <c r="AQ414" i="15"/>
  <c r="AP416" i="15"/>
  <c r="AP417" i="15"/>
  <c r="AP415" i="15" s="1"/>
  <c r="AR752" i="15"/>
  <c r="AQ755" i="15"/>
  <c r="AQ753" i="15" s="1"/>
  <c r="AQ754" i="15"/>
  <c r="AQ778" i="15"/>
  <c r="AP781" i="15"/>
  <c r="AP779" i="15" s="1"/>
  <c r="AP780" i="15"/>
  <c r="AQ674" i="15"/>
  <c r="AP677" i="15"/>
  <c r="AP675" i="15" s="1"/>
  <c r="AP676" i="15"/>
  <c r="AR765" i="15"/>
  <c r="AQ768" i="15"/>
  <c r="AQ766" i="15" s="1"/>
  <c r="AQ767" i="15"/>
  <c r="AS635" i="15"/>
  <c r="AR638" i="15"/>
  <c r="AR636" i="15" s="1"/>
  <c r="AR637" i="15"/>
  <c r="AQ466" i="15"/>
  <c r="AP469" i="15"/>
  <c r="AP467" i="15" s="1"/>
  <c r="AP468" i="15"/>
  <c r="AP482" i="15"/>
  <c r="AP480" i="15" s="1"/>
  <c r="AP481" i="15"/>
  <c r="AQ479" i="15"/>
  <c r="AQ492" i="15"/>
  <c r="AP495" i="15"/>
  <c r="AP493" i="15" s="1"/>
  <c r="AP494" i="15"/>
  <c r="AO610" i="15"/>
  <c r="AP612" i="15"/>
  <c r="AT609" i="15"/>
  <c r="AS611" i="15"/>
  <c r="AO508" i="15"/>
  <c r="AO506" i="15" s="1"/>
  <c r="AO507" i="15"/>
  <c r="AP505" i="15"/>
  <c r="AQ713" i="15"/>
  <c r="AP716" i="15"/>
  <c r="AP714" i="15" s="1"/>
  <c r="AP715" i="15"/>
  <c r="AQ700" i="15"/>
  <c r="AP703" i="15"/>
  <c r="AP701" i="15" s="1"/>
  <c r="AP702" i="15"/>
  <c r="AQ687" i="15"/>
  <c r="AP690" i="15"/>
  <c r="AP688" i="15" s="1"/>
  <c r="AP689" i="15"/>
  <c r="AQ739" i="15"/>
  <c r="AP742" i="15"/>
  <c r="AP740" i="15" s="1"/>
  <c r="AP741" i="15"/>
  <c r="AQ453" i="15"/>
  <c r="AP456" i="15"/>
  <c r="AP454" i="15" s="1"/>
  <c r="AP455" i="15"/>
  <c r="AQ586" i="15"/>
  <c r="AQ584" i="15" s="1"/>
  <c r="AQ585" i="15"/>
  <c r="AR583" i="15"/>
  <c r="AQ625" i="15"/>
  <c r="AQ623" i="15" s="1"/>
  <c r="AQ624" i="15"/>
  <c r="AR622" i="15"/>
  <c r="AP534" i="15"/>
  <c r="AP532" i="15" s="1"/>
  <c r="AP533" i="15"/>
  <c r="AQ531" i="15"/>
  <c r="AQ427" i="15"/>
  <c r="AP430" i="15"/>
  <c r="AP428" i="15" s="1"/>
  <c r="AP429" i="15"/>
  <c r="AS1300" i="3"/>
  <c r="AS1297" i="3"/>
  <c r="AT1062" i="3"/>
  <c r="AT1059" i="3"/>
  <c r="AR1198" i="3"/>
  <c r="AR1195" i="3"/>
  <c r="AR1181" i="3"/>
  <c r="AR1178" i="3"/>
  <c r="AR1147" i="3"/>
  <c r="AR1144" i="3"/>
  <c r="AQ1130" i="3"/>
  <c r="AQ1127" i="3"/>
  <c r="AW1055" i="3"/>
  <c r="AV1056" i="3"/>
  <c r="AT1136" i="3"/>
  <c r="AT1134" i="3" s="1"/>
  <c r="AT1135" i="3"/>
  <c r="AU1133" i="3"/>
  <c r="AS1227" i="3"/>
  <c r="AS1231" i="3" s="1"/>
  <c r="AW1072" i="3"/>
  <c r="AV1073" i="3"/>
  <c r="AR1280" i="3"/>
  <c r="AS1108" i="3"/>
  <c r="AS1112" i="3" s="1"/>
  <c r="AS1176" i="3"/>
  <c r="AS1180" i="3" s="1"/>
  <c r="AS1278" i="3"/>
  <c r="AS1282" i="3" s="1"/>
  <c r="AU1057" i="3"/>
  <c r="AU1061" i="3" s="1"/>
  <c r="AU1062" i="3" s="1"/>
  <c r="AV1328" i="3"/>
  <c r="AW1327" i="3"/>
  <c r="AT1119" i="3"/>
  <c r="AT1117" i="3" s="1"/>
  <c r="AT1118" i="3"/>
  <c r="AU1116" i="3"/>
  <c r="AT1295" i="3"/>
  <c r="AT1299" i="3" s="1"/>
  <c r="AU1074" i="3"/>
  <c r="AU1078" i="3" s="1"/>
  <c r="AU1269" i="3"/>
  <c r="AT1271" i="3"/>
  <c r="AT1272" i="3"/>
  <c r="AT1270" i="3" s="1"/>
  <c r="AS1261" i="3"/>
  <c r="AS1265" i="3" s="1"/>
  <c r="AS1266" i="3" s="1"/>
  <c r="AT1238" i="3"/>
  <c r="AT1236" i="3" s="1"/>
  <c r="AT1237" i="3"/>
  <c r="AU1235" i="3"/>
  <c r="AT1242" i="3"/>
  <c r="AS1243" i="3"/>
  <c r="AT1214" i="3"/>
  <c r="AT1215" i="3" s="1"/>
  <c r="AT1210" i="3"/>
  <c r="AU1276" i="3"/>
  <c r="AT1277" i="3"/>
  <c r="AS1142" i="3"/>
  <c r="AS1146" i="3" s="1"/>
  <c r="AV1050" i="3"/>
  <c r="AW1048" i="3"/>
  <c r="AT1141" i="3"/>
  <c r="AU1140" i="3"/>
  <c r="AX1082" i="3"/>
  <c r="AW1084" i="3"/>
  <c r="AX1065" i="3"/>
  <c r="AW1067" i="3"/>
  <c r="AR1125" i="3"/>
  <c r="AR1129" i="3" s="1"/>
  <c r="AQ1246" i="3"/>
  <c r="AU1191" i="3"/>
  <c r="AT1192" i="3"/>
  <c r="AU1329" i="3"/>
  <c r="AU1333" i="3" s="1"/>
  <c r="AU1303" i="3"/>
  <c r="AT1306" i="3"/>
  <c r="AT1304" i="3" s="1"/>
  <c r="AT1305" i="3"/>
  <c r="AW1089" i="3"/>
  <c r="AV1090" i="3"/>
  <c r="AR1042" i="3"/>
  <c r="AT1153" i="3"/>
  <c r="AT1151" i="3" s="1"/>
  <c r="AT1152" i="3"/>
  <c r="AU1150" i="3"/>
  <c r="AT1289" i="3"/>
  <c r="AT1287" i="3" s="1"/>
  <c r="AT1288" i="3"/>
  <c r="AU1286" i="3"/>
  <c r="AT1331" i="3"/>
  <c r="AV1293" i="3"/>
  <c r="AU1294" i="3"/>
  <c r="AV1031" i="3"/>
  <c r="AU1034" i="3"/>
  <c r="AU1032" i="3" s="1"/>
  <c r="AU1033" i="3"/>
  <c r="AU1038" i="3"/>
  <c r="AT1039" i="3"/>
  <c r="AU1259" i="3"/>
  <c r="AT1260" i="3"/>
  <c r="AT1204" i="3"/>
  <c r="AT1202" i="3" s="1"/>
  <c r="AT1203" i="3"/>
  <c r="AU1201" i="3"/>
  <c r="AR1244" i="3"/>
  <c r="AR1248" i="3" s="1"/>
  <c r="AV1208" i="3"/>
  <c r="AU1209" i="3"/>
  <c r="AS1124" i="3"/>
  <c r="AT1123" i="3"/>
  <c r="AS1193" i="3"/>
  <c r="AS1197" i="3" s="1"/>
  <c r="AU1091" i="3"/>
  <c r="AU1095" i="3" s="1"/>
  <c r="AU1320" i="3"/>
  <c r="AT1322" i="3"/>
  <c r="AT1323" i="3"/>
  <c r="AT1321" i="3" s="1"/>
  <c r="AT1102" i="3"/>
  <c r="AT1100" i="3" s="1"/>
  <c r="AT1101" i="3"/>
  <c r="AU1099" i="3"/>
  <c r="AU1225" i="3"/>
  <c r="AT1226" i="3"/>
  <c r="AU1218" i="3"/>
  <c r="AT1220" i="3"/>
  <c r="AT1221" i="3"/>
  <c r="AT1219" i="3" s="1"/>
  <c r="AS1044" i="3"/>
  <c r="AS1045" i="3" s="1"/>
  <c r="AS1040" i="3"/>
  <c r="AS1255" i="3"/>
  <c r="AS1253" i="3" s="1"/>
  <c r="AS1254" i="3"/>
  <c r="AT1252" i="3"/>
  <c r="AU1106" i="3"/>
  <c r="AT1107" i="3"/>
  <c r="AU1174" i="3"/>
  <c r="AT1175" i="3"/>
  <c r="AQ722" i="3"/>
  <c r="AQ719" i="3"/>
  <c r="AS705" i="3"/>
  <c r="AS702" i="3"/>
  <c r="AR1011" i="3"/>
  <c r="AR1008" i="3"/>
  <c r="AR552" i="3"/>
  <c r="AR549" i="3"/>
  <c r="AR858" i="3"/>
  <c r="AR855" i="3"/>
  <c r="AR569" i="3"/>
  <c r="AR566" i="3"/>
  <c r="AS994" i="3"/>
  <c r="AS991" i="3"/>
  <c r="AR688" i="3"/>
  <c r="AR685" i="3"/>
  <c r="AR756" i="3"/>
  <c r="AR753" i="3"/>
  <c r="AQ960" i="3"/>
  <c r="AQ957" i="3"/>
  <c r="AR739" i="3"/>
  <c r="AR736" i="3"/>
  <c r="AR790" i="3"/>
  <c r="AR787" i="3"/>
  <c r="AR632" i="3"/>
  <c r="AR636" i="3" s="1"/>
  <c r="AR637" i="3" s="1"/>
  <c r="AU572" i="3"/>
  <c r="AT575" i="3"/>
  <c r="AT573" i="3" s="1"/>
  <c r="AT574" i="3"/>
  <c r="AU802" i="3"/>
  <c r="AU806" i="3" s="1"/>
  <c r="AU664" i="3"/>
  <c r="AT665" i="3"/>
  <c r="AT728" i="3"/>
  <c r="AT726" i="3" s="1"/>
  <c r="AT727" i="3"/>
  <c r="AU725" i="3"/>
  <c r="AU895" i="3"/>
  <c r="AT898" i="3"/>
  <c r="AT896" i="3" s="1"/>
  <c r="AT897" i="3"/>
  <c r="AV674" i="3"/>
  <c r="AU677" i="3"/>
  <c r="AU675" i="3" s="1"/>
  <c r="AU676" i="3"/>
  <c r="AS649" i="3"/>
  <c r="AS653" i="3" s="1"/>
  <c r="AT700" i="3"/>
  <c r="AT704" i="3" s="1"/>
  <c r="AU827" i="3"/>
  <c r="AT830" i="3"/>
  <c r="AT828" i="3" s="1"/>
  <c r="AT829" i="3"/>
  <c r="AT869" i="3"/>
  <c r="AU868" i="3"/>
  <c r="AS768" i="3"/>
  <c r="AS772" i="3" s="1"/>
  <c r="AS773" i="3" s="1"/>
  <c r="AS1006" i="3"/>
  <c r="AS1010" i="3" s="1"/>
  <c r="AU817" i="3"/>
  <c r="AT818" i="3"/>
  <c r="AS581" i="3"/>
  <c r="AS585" i="3"/>
  <c r="AS586" i="3" s="1"/>
  <c r="AT711" i="3"/>
  <c r="AT709" i="3" s="1"/>
  <c r="AT710" i="3"/>
  <c r="AU708" i="3"/>
  <c r="AU742" i="3"/>
  <c r="AT745" i="3"/>
  <c r="AT743" i="3" s="1"/>
  <c r="AT744" i="3"/>
  <c r="AS734" i="3"/>
  <c r="AS738" i="3"/>
  <c r="AS739" i="3" s="1"/>
  <c r="AS857" i="3"/>
  <c r="AS858" i="3" s="1"/>
  <c r="AS853" i="3"/>
  <c r="AW800" i="3"/>
  <c r="AV801" i="3"/>
  <c r="AT989" i="3"/>
  <c r="AT993" i="3" s="1"/>
  <c r="AV987" i="3"/>
  <c r="AU988" i="3"/>
  <c r="AT983" i="3"/>
  <c r="AT981" i="3" s="1"/>
  <c r="AT982" i="3"/>
  <c r="AU980" i="3"/>
  <c r="AS631" i="3"/>
  <c r="AT630" i="3"/>
  <c r="AR617" i="3"/>
  <c r="AS751" i="3"/>
  <c r="AS755" i="3" s="1"/>
  <c r="AS683" i="3"/>
  <c r="AS687" i="3" s="1"/>
  <c r="AS688" i="3" s="1"/>
  <c r="AS564" i="3"/>
  <c r="AS568" i="3" s="1"/>
  <c r="AU699" i="3"/>
  <c r="AV698" i="3"/>
  <c r="AU793" i="3"/>
  <c r="AT796" i="3"/>
  <c r="AT794" i="3" s="1"/>
  <c r="AT795" i="3"/>
  <c r="AT804" i="3"/>
  <c r="AR668" i="3"/>
  <c r="AU766" i="3"/>
  <c r="AT767" i="3"/>
  <c r="AR600" i="3"/>
  <c r="AV693" i="3"/>
  <c r="AW691" i="3"/>
  <c r="AU759" i="3"/>
  <c r="AT761" i="3"/>
  <c r="AT762" i="3"/>
  <c r="AT760" i="3" s="1"/>
  <c r="AT861" i="3"/>
  <c r="AS863" i="3"/>
  <c r="AS864" i="3"/>
  <c r="AS862" i="3" s="1"/>
  <c r="AR838" i="3"/>
  <c r="AU606" i="3"/>
  <c r="AT608" i="3"/>
  <c r="AT609" i="3"/>
  <c r="AT607" i="3" s="1"/>
  <c r="AS547" i="3"/>
  <c r="AS551" i="3" s="1"/>
  <c r="AU579" i="3"/>
  <c r="AT580" i="3"/>
  <c r="AU732" i="3"/>
  <c r="AT733" i="3"/>
  <c r="AU776" i="3"/>
  <c r="AT779" i="3"/>
  <c r="AT777" i="3" s="1"/>
  <c r="AT778" i="3"/>
  <c r="AS836" i="3"/>
  <c r="AS840" i="3" s="1"/>
  <c r="AT643" i="3"/>
  <c r="AT641" i="3" s="1"/>
  <c r="AT642" i="3"/>
  <c r="AU640" i="3"/>
  <c r="AW997" i="3"/>
  <c r="AV999" i="3"/>
  <c r="AU851" i="3"/>
  <c r="AT852" i="3"/>
  <c r="AU538" i="3"/>
  <c r="AT541" i="3"/>
  <c r="AT539" i="3" s="1"/>
  <c r="AT540" i="3"/>
  <c r="AR717" i="3"/>
  <c r="AR721" i="3" s="1"/>
  <c r="AR722" i="3" s="1"/>
  <c r="AS592" i="3"/>
  <c r="AS590" i="3" s="1"/>
  <c r="AS591" i="3"/>
  <c r="AT589" i="3"/>
  <c r="AU749" i="3"/>
  <c r="AT750" i="3"/>
  <c r="AS949" i="3"/>
  <c r="AS947" i="3" s="1"/>
  <c r="AS948" i="3"/>
  <c r="AT946" i="3"/>
  <c r="AU681" i="3"/>
  <c r="AT682" i="3"/>
  <c r="AU562" i="3"/>
  <c r="AT563" i="3"/>
  <c r="AU844" i="3"/>
  <c r="AT847" i="3"/>
  <c r="AT845" i="3" s="1"/>
  <c r="AT846" i="3"/>
  <c r="AS615" i="3"/>
  <c r="AS619" i="3" s="1"/>
  <c r="AS785" i="3"/>
  <c r="AS789" i="3" s="1"/>
  <c r="AS790" i="3" s="1"/>
  <c r="AU555" i="3"/>
  <c r="AT558" i="3"/>
  <c r="AT556" i="3" s="1"/>
  <c r="AT557" i="3"/>
  <c r="AU545" i="3"/>
  <c r="AT546" i="3"/>
  <c r="AT953" i="3"/>
  <c r="AS954" i="3"/>
  <c r="AS598" i="3"/>
  <c r="AS602" i="3" s="1"/>
  <c r="AS603" i="3" s="1"/>
  <c r="AU834" i="3"/>
  <c r="AT835" i="3"/>
  <c r="AS530" i="3"/>
  <c r="AS534" i="3"/>
  <c r="AS535" i="3" s="1"/>
  <c r="AS716" i="3"/>
  <c r="AT715" i="3"/>
  <c r="AS666" i="3"/>
  <c r="AS670" i="3" s="1"/>
  <c r="AS671" i="3" s="1"/>
  <c r="AU521" i="3"/>
  <c r="AT524" i="3"/>
  <c r="AT522" i="3" s="1"/>
  <c r="AT523" i="3"/>
  <c r="AT648" i="3"/>
  <c r="AU647" i="3"/>
  <c r="AU878" i="3"/>
  <c r="AT880" i="3"/>
  <c r="AT881" i="3"/>
  <c r="AT879" i="3" s="1"/>
  <c r="AV660" i="3"/>
  <c r="AV658" i="3" s="1"/>
  <c r="AV659" i="3"/>
  <c r="AW657" i="3"/>
  <c r="AU613" i="3"/>
  <c r="AT614" i="3"/>
  <c r="AS870" i="3"/>
  <c r="AS874" i="3" s="1"/>
  <c r="AS875" i="3" s="1"/>
  <c r="AU783" i="3"/>
  <c r="AT784" i="3"/>
  <c r="AT626" i="3"/>
  <c r="AT624" i="3" s="1"/>
  <c r="AT625" i="3"/>
  <c r="AU623" i="3"/>
  <c r="AU1004" i="3"/>
  <c r="AT1005" i="3"/>
  <c r="AS819" i="3"/>
  <c r="AS823" i="3" s="1"/>
  <c r="AR955" i="3"/>
  <c r="AR959" i="3" s="1"/>
  <c r="AU596" i="3"/>
  <c r="AT597" i="3"/>
  <c r="AS932" i="3"/>
  <c r="AS930" i="3" s="1"/>
  <c r="AS931" i="3"/>
  <c r="AT929" i="3"/>
  <c r="AU528" i="3"/>
  <c r="AT529" i="3"/>
  <c r="AT1017" i="3"/>
  <c r="AT1015" i="3" s="1"/>
  <c r="AT1016" i="3"/>
  <c r="AU1014" i="3"/>
  <c r="AU810" i="3"/>
  <c r="AT813" i="3"/>
  <c r="AT811" i="3" s="1"/>
  <c r="AT812" i="3"/>
  <c r="AR311" i="3"/>
  <c r="AP447" i="3"/>
  <c r="AQ445" i="3" s="1"/>
  <c r="AQ449" i="3" s="1"/>
  <c r="AQ450" i="3" s="1"/>
  <c r="AL39" i="3"/>
  <c r="AM41" i="3" s="1"/>
  <c r="AL42" i="3"/>
  <c r="AQ345" i="3"/>
  <c r="AP379" i="3"/>
  <c r="AQ233" i="3"/>
  <c r="AR235" i="3"/>
  <c r="AQ216" i="3"/>
  <c r="AR218" i="3"/>
  <c r="AR115" i="3"/>
  <c r="AS113" i="3"/>
  <c r="AR116" i="3"/>
  <c r="AR114" i="3" s="1"/>
  <c r="AN25" i="15"/>
  <c r="AO27" i="15"/>
  <c r="AP37" i="15"/>
  <c r="AO39" i="15"/>
  <c r="AO40" i="15"/>
  <c r="AO38" i="15" s="1"/>
  <c r="AP141" i="15"/>
  <c r="AO144" i="15"/>
  <c r="AO142" i="15" s="1"/>
  <c r="AO143" i="15"/>
  <c r="AO378" i="15"/>
  <c r="AO376" i="15" s="1"/>
  <c r="AO377" i="15"/>
  <c r="AP375" i="15"/>
  <c r="AP274" i="15"/>
  <c r="AP272" i="15" s="1"/>
  <c r="AP273" i="15"/>
  <c r="AQ271" i="15"/>
  <c r="AP222" i="15"/>
  <c r="AP220" i="15" s="1"/>
  <c r="AP221" i="15"/>
  <c r="AQ219" i="15"/>
  <c r="AP287" i="15"/>
  <c r="AP285" i="15" s="1"/>
  <c r="AQ284" i="15"/>
  <c r="AP286" i="15"/>
  <c r="AO312" i="15"/>
  <c r="AP310" i="15"/>
  <c r="AO313" i="15"/>
  <c r="AO311" i="15" s="1"/>
  <c r="AQ232" i="15"/>
  <c r="AP235" i="15"/>
  <c r="AP233" i="15" s="1"/>
  <c r="AP234" i="15"/>
  <c r="AS388" i="15"/>
  <c r="AR390" i="15"/>
  <c r="AP261" i="15"/>
  <c r="AP259" i="15" s="1"/>
  <c r="AP260" i="15"/>
  <c r="AQ258" i="15"/>
  <c r="AP352" i="15"/>
  <c r="AP350" i="15" s="1"/>
  <c r="AP351" i="15"/>
  <c r="AQ349" i="15"/>
  <c r="AP326" i="15"/>
  <c r="AP324" i="15" s="1"/>
  <c r="AP325" i="15"/>
  <c r="AQ323" i="15"/>
  <c r="AQ248" i="15"/>
  <c r="AQ246" i="15" s="1"/>
  <c r="AQ247" i="15"/>
  <c r="AR245" i="15"/>
  <c r="AR336" i="15"/>
  <c r="AQ339" i="15"/>
  <c r="AQ337" i="15" s="1"/>
  <c r="AQ338" i="15"/>
  <c r="AR362" i="15"/>
  <c r="AQ365" i="15"/>
  <c r="AQ363" i="15" s="1"/>
  <c r="AQ364" i="15"/>
  <c r="AR300" i="15"/>
  <c r="AR298" i="15" s="1"/>
  <c r="AR299" i="15"/>
  <c r="AS297" i="15"/>
  <c r="AP196" i="15"/>
  <c r="AP194" i="15" s="1"/>
  <c r="AP195" i="15"/>
  <c r="AQ193" i="15"/>
  <c r="AO209" i="15"/>
  <c r="AO207" i="15" s="1"/>
  <c r="AO208" i="15"/>
  <c r="AP206" i="15"/>
  <c r="AP118" i="15"/>
  <c r="AP116" i="15" s="1"/>
  <c r="AQ115" i="15"/>
  <c r="AP117" i="15"/>
  <c r="AQ154" i="15"/>
  <c r="AP156" i="15"/>
  <c r="AP157" i="15"/>
  <c r="AP155" i="15" s="1"/>
  <c r="AQ180" i="15"/>
  <c r="AP183" i="15"/>
  <c r="AP181" i="15" s="1"/>
  <c r="AP182" i="15"/>
  <c r="AP128" i="15"/>
  <c r="AO131" i="15"/>
  <c r="AO129" i="15" s="1"/>
  <c r="AO130" i="15"/>
  <c r="AQ167" i="15"/>
  <c r="AP170" i="15"/>
  <c r="AP168" i="15" s="1"/>
  <c r="AP169" i="15"/>
  <c r="AO105" i="15"/>
  <c r="AO103" i="15" s="1"/>
  <c r="AO104" i="15"/>
  <c r="AP102" i="15"/>
  <c r="AQ91" i="15"/>
  <c r="AQ92" i="15"/>
  <c r="AQ90" i="15" s="1"/>
  <c r="AR89" i="15"/>
  <c r="AQ63" i="15"/>
  <c r="AP66" i="15"/>
  <c r="AP64" i="15" s="1"/>
  <c r="AP65" i="15"/>
  <c r="AQ79" i="15"/>
  <c r="AQ77" i="15" s="1"/>
  <c r="AQ78" i="15"/>
  <c r="AR76" i="15"/>
  <c r="AO52" i="15"/>
  <c r="AO53" i="15"/>
  <c r="AO51" i="15" s="1"/>
  <c r="AP50" i="15"/>
  <c r="AR26" i="15"/>
  <c r="AS24" i="15"/>
  <c r="AR178" i="3"/>
  <c r="AR175" i="3"/>
  <c r="AQ212" i="3"/>
  <c r="AQ209" i="3"/>
  <c r="AR209" i="3" s="1"/>
  <c r="AS290" i="3"/>
  <c r="AR291" i="3"/>
  <c r="AQ377" i="3"/>
  <c r="AQ381" i="3" s="1"/>
  <c r="AQ382" i="3" s="1"/>
  <c r="AQ479" i="3"/>
  <c r="AQ483" i="3" s="1"/>
  <c r="AQ484" i="3" s="1"/>
  <c r="AP430" i="3"/>
  <c r="AP481" i="3"/>
  <c r="AT205" i="3"/>
  <c r="AS206" i="3"/>
  <c r="AS207" i="3" s="1"/>
  <c r="AS211" i="3" s="1"/>
  <c r="AS212" i="3" s="1"/>
  <c r="AS249" i="3"/>
  <c r="AR251" i="3"/>
  <c r="AR252" i="3"/>
  <c r="AR250" i="3" s="1"/>
  <c r="AR376" i="3"/>
  <c r="AS375" i="3"/>
  <c r="AR156" i="3"/>
  <c r="AR160" i="3" s="1"/>
  <c r="AR478" i="3"/>
  <c r="AS477" i="3"/>
  <c r="AQ56" i="3"/>
  <c r="AS308" i="3"/>
  <c r="AS309" i="3" s="1"/>
  <c r="AS313" i="3" s="1"/>
  <c r="AS314" i="3" s="1"/>
  <c r="AT307" i="3"/>
  <c r="AP90" i="3"/>
  <c r="AR87" i="3"/>
  <c r="AS86" i="3"/>
  <c r="AT154" i="3"/>
  <c r="AS155" i="3"/>
  <c r="AS156" i="3" s="1"/>
  <c r="AS160" i="3" s="1"/>
  <c r="AS161" i="3" s="1"/>
  <c r="AP294" i="3"/>
  <c r="AQ292" i="3"/>
  <c r="AQ296" i="3" s="1"/>
  <c r="AQ88" i="3"/>
  <c r="AQ467" i="3"/>
  <c r="AQ464" i="3"/>
  <c r="AP501" i="3"/>
  <c r="AP498" i="3"/>
  <c r="AS473" i="3"/>
  <c r="AS471" i="3" s="1"/>
  <c r="AS472" i="3"/>
  <c r="AT470" i="3"/>
  <c r="AT511" i="3"/>
  <c r="AS512" i="3"/>
  <c r="AT460" i="3"/>
  <c r="AS461" i="3"/>
  <c r="AS456" i="3"/>
  <c r="AS454" i="3" s="1"/>
  <c r="AS455" i="3"/>
  <c r="AT453" i="3"/>
  <c r="AR490" i="3"/>
  <c r="AR488" i="3" s="1"/>
  <c r="AR489" i="3"/>
  <c r="AS487" i="3"/>
  <c r="AR462" i="3"/>
  <c r="AR466" i="3" s="1"/>
  <c r="AQ428" i="3"/>
  <c r="AQ432" i="3" s="1"/>
  <c r="AT504" i="3"/>
  <c r="AS506" i="3"/>
  <c r="AS507" i="3"/>
  <c r="AS505" i="3" s="1"/>
  <c r="AT419" i="3"/>
  <c r="AS422" i="3"/>
  <c r="AS420" i="3" s="1"/>
  <c r="AS421" i="3"/>
  <c r="AT443" i="3"/>
  <c r="AS444" i="3"/>
  <c r="AR495" i="3"/>
  <c r="AS494" i="3"/>
  <c r="AS426" i="3"/>
  <c r="AR427" i="3"/>
  <c r="AS439" i="3"/>
  <c r="AS437" i="3" s="1"/>
  <c r="AS438" i="3"/>
  <c r="AT436" i="3"/>
  <c r="AQ496" i="3"/>
  <c r="AQ500" i="3" s="1"/>
  <c r="AQ246" i="3"/>
  <c r="AQ243" i="3"/>
  <c r="AQ229" i="3"/>
  <c r="AQ226" i="3"/>
  <c r="AR416" i="3"/>
  <c r="AR413" i="3"/>
  <c r="AR280" i="3"/>
  <c r="AR277" i="3"/>
  <c r="AQ263" i="3"/>
  <c r="AQ260" i="3"/>
  <c r="AS223" i="3"/>
  <c r="AT222" i="3"/>
  <c r="AS286" i="3"/>
  <c r="AS284" i="3" s="1"/>
  <c r="AS285" i="3"/>
  <c r="AT283" i="3"/>
  <c r="AS269" i="3"/>
  <c r="AS267" i="3" s="1"/>
  <c r="AS268" i="3"/>
  <c r="AT266" i="3"/>
  <c r="AQ326" i="3"/>
  <c r="AQ330" i="3" s="1"/>
  <c r="AT234" i="3"/>
  <c r="AU232" i="3"/>
  <c r="AS240" i="3"/>
  <c r="AT239" i="3"/>
  <c r="AR394" i="3"/>
  <c r="AR398" i="3" s="1"/>
  <c r="AR399" i="3" s="1"/>
  <c r="AQ396" i="3"/>
  <c r="AT358" i="3"/>
  <c r="AS359" i="3"/>
  <c r="AS324" i="3"/>
  <c r="AR325" i="3"/>
  <c r="AS303" i="3"/>
  <c r="AS301" i="3" s="1"/>
  <c r="AS302" i="3"/>
  <c r="AT300" i="3"/>
  <c r="AS411" i="3"/>
  <c r="AS415" i="3" s="1"/>
  <c r="AS354" i="3"/>
  <c r="AS352" i="3" s="1"/>
  <c r="AT351" i="3"/>
  <c r="AS353" i="3"/>
  <c r="AR360" i="3"/>
  <c r="AR364" i="3" s="1"/>
  <c r="AR365" i="3" s="1"/>
  <c r="AR388" i="3"/>
  <c r="AR386" i="3" s="1"/>
  <c r="AR387" i="3"/>
  <c r="AS385" i="3"/>
  <c r="AS368" i="3"/>
  <c r="AR371" i="3"/>
  <c r="AR369" i="3" s="1"/>
  <c r="AR370" i="3"/>
  <c r="AT217" i="3"/>
  <c r="AU215" i="3"/>
  <c r="AS405" i="3"/>
  <c r="AS403" i="3" s="1"/>
  <c r="AS404" i="3"/>
  <c r="AT402" i="3"/>
  <c r="AR343" i="3"/>
  <c r="AR347" i="3" s="1"/>
  <c r="AU409" i="3"/>
  <c r="AT410" i="3"/>
  <c r="AS275" i="3"/>
  <c r="AS279" i="3" s="1"/>
  <c r="AS280" i="3" s="1"/>
  <c r="AS257" i="3"/>
  <c r="AT256" i="3"/>
  <c r="AP328" i="3"/>
  <c r="AR224" i="3"/>
  <c r="AR228" i="3" s="1"/>
  <c r="AR229" i="3" s="1"/>
  <c r="AQ362" i="3"/>
  <c r="AS342" i="3"/>
  <c r="AT341" i="3"/>
  <c r="AR241" i="3"/>
  <c r="AR245" i="3" s="1"/>
  <c r="AR320" i="3"/>
  <c r="AR318" i="3" s="1"/>
  <c r="AR319" i="3"/>
  <c r="AS317" i="3"/>
  <c r="AS393" i="3"/>
  <c r="AT392" i="3"/>
  <c r="AU273" i="3"/>
  <c r="AT274" i="3"/>
  <c r="AR337" i="3"/>
  <c r="AR335" i="3" s="1"/>
  <c r="AR336" i="3"/>
  <c r="AS334" i="3"/>
  <c r="AR258" i="3"/>
  <c r="AR262" i="3" s="1"/>
  <c r="AR263" i="3" s="1"/>
  <c r="AR195" i="3"/>
  <c r="AR192" i="3"/>
  <c r="AU166" i="3"/>
  <c r="AV164" i="3"/>
  <c r="AS190" i="3"/>
  <c r="AS194" i="3" s="1"/>
  <c r="AS184" i="3"/>
  <c r="AS182" i="3" s="1"/>
  <c r="AS183" i="3"/>
  <c r="AT181" i="3"/>
  <c r="AS150" i="3"/>
  <c r="AS148" i="3" s="1"/>
  <c r="AS149" i="3"/>
  <c r="AT147" i="3"/>
  <c r="AS173" i="3"/>
  <c r="AS177" i="3" s="1"/>
  <c r="AT172" i="3"/>
  <c r="AU171" i="3"/>
  <c r="AU188" i="3"/>
  <c r="AT189" i="3"/>
  <c r="AS201" i="3"/>
  <c r="AS199" i="3" s="1"/>
  <c r="AS200" i="3"/>
  <c r="AT198" i="3"/>
  <c r="AR110" i="3"/>
  <c r="AR107" i="3"/>
  <c r="AR139" i="3"/>
  <c r="AR143" i="3" s="1"/>
  <c r="AR122" i="3"/>
  <c r="AR126" i="3" s="1"/>
  <c r="AT104" i="3"/>
  <c r="AU103" i="3"/>
  <c r="AS105" i="3"/>
  <c r="AS109" i="3" s="1"/>
  <c r="AT96" i="3"/>
  <c r="AS99" i="3"/>
  <c r="AS97" i="3" s="1"/>
  <c r="AS98" i="3"/>
  <c r="AS130" i="3"/>
  <c r="AR133" i="3"/>
  <c r="AR131" i="3" s="1"/>
  <c r="AR132" i="3"/>
  <c r="AR82" i="3"/>
  <c r="AR80" i="3" s="1"/>
  <c r="AR81" i="3"/>
  <c r="AS79" i="3"/>
  <c r="AS121" i="3"/>
  <c r="AT120" i="3"/>
  <c r="AQ124" i="3"/>
  <c r="AT137" i="3"/>
  <c r="AS138" i="3"/>
  <c r="AQ141" i="3"/>
  <c r="AP76" i="3"/>
  <c r="AP73" i="3"/>
  <c r="AT62" i="3"/>
  <c r="AS65" i="3"/>
  <c r="AS63" i="3" s="1"/>
  <c r="AS64" i="3"/>
  <c r="AQ71" i="3"/>
  <c r="AQ75" i="3" s="1"/>
  <c r="AS69" i="3"/>
  <c r="AR70" i="3"/>
  <c r="AT52" i="3"/>
  <c r="AS53" i="3"/>
  <c r="AT47" i="3"/>
  <c r="AT48" i="3"/>
  <c r="AT46" i="3" s="1"/>
  <c r="AU45" i="3"/>
  <c r="AR54" i="3"/>
  <c r="AR31" i="3"/>
  <c r="AR29" i="3" s="1"/>
  <c r="AR30" i="3"/>
  <c r="AS28" i="3"/>
  <c r="AS36" i="3"/>
  <c r="AT35" i="3"/>
  <c r="U13" i="15"/>
  <c r="V11" i="15"/>
  <c r="U14" i="15"/>
  <c r="U12" i="15" s="1"/>
  <c r="AA21" i="15"/>
  <c r="AB18" i="15"/>
  <c r="AB20" i="15" s="1"/>
  <c r="AT923" i="3" l="1"/>
  <c r="AS904" i="3"/>
  <c r="AS908" i="3"/>
  <c r="AS909" i="3" s="1"/>
  <c r="AS906" i="3"/>
  <c r="AU902" i="3"/>
  <c r="AT903" i="3"/>
  <c r="AS1348" i="3"/>
  <c r="AT1348" i="3" s="1"/>
  <c r="AV937" i="3"/>
  <c r="AW936" i="3"/>
  <c r="AT887" i="3"/>
  <c r="AT891" i="3" s="1"/>
  <c r="AT892" i="3" s="1"/>
  <c r="AT889" i="3"/>
  <c r="AV970" i="3"/>
  <c r="AU971" i="3"/>
  <c r="AU1310" i="3"/>
  <c r="AT1311" i="3"/>
  <c r="AU921" i="3"/>
  <c r="AU925" i="3" s="1"/>
  <c r="AU926" i="3" s="1"/>
  <c r="AS1159" i="3"/>
  <c r="AS1163" i="3" s="1"/>
  <c r="AT1345" i="3"/>
  <c r="AT1346" i="3" s="1"/>
  <c r="AT1350" i="3" s="1"/>
  <c r="AU1344" i="3"/>
  <c r="AT1158" i="3"/>
  <c r="AT1159" i="3" s="1"/>
  <c r="AT1163" i="3" s="1"/>
  <c r="AT1164" i="3" s="1"/>
  <c r="AU1157" i="3"/>
  <c r="AU1021" i="3"/>
  <c r="AT1022" i="3"/>
  <c r="AT1023" i="3" s="1"/>
  <c r="AT1027" i="3" s="1"/>
  <c r="AT1028" i="3" s="1"/>
  <c r="AS1363" i="3"/>
  <c r="AS1367" i="3" s="1"/>
  <c r="AS1368" i="3" s="1"/>
  <c r="AS1023" i="3"/>
  <c r="AS1027" i="3" s="1"/>
  <c r="AU1361" i="3"/>
  <c r="AT1362" i="3"/>
  <c r="AU938" i="3"/>
  <c r="AU942" i="3" s="1"/>
  <c r="AS1312" i="3"/>
  <c r="AS1316" i="3" s="1"/>
  <c r="AS1317" i="3" s="1"/>
  <c r="AS1314" i="3"/>
  <c r="AV920" i="3"/>
  <c r="AW919" i="3"/>
  <c r="AU886" i="3"/>
  <c r="AV885" i="3"/>
  <c r="AT972" i="3"/>
  <c r="AT976" i="3" s="1"/>
  <c r="AT977" i="3" s="1"/>
  <c r="AN518" i="3"/>
  <c r="AN515" i="3"/>
  <c r="AO517" i="3" s="1"/>
  <c r="AQ92" i="3"/>
  <c r="AQ93" i="3" s="1"/>
  <c r="AS1066" i="3"/>
  <c r="AT1068" i="3"/>
  <c r="AT998" i="3"/>
  <c r="AU1000" i="3"/>
  <c r="AU1083" i="3"/>
  <c r="AV1085" i="3"/>
  <c r="AT692" i="3"/>
  <c r="AU694" i="3"/>
  <c r="AS1049" i="3"/>
  <c r="AT1051" i="3"/>
  <c r="AP389" i="15"/>
  <c r="AQ391" i="15"/>
  <c r="AU963" i="3"/>
  <c r="AT965" i="3"/>
  <c r="AT966" i="3"/>
  <c r="AT964" i="3" s="1"/>
  <c r="AR58" i="3"/>
  <c r="AR59" i="3" s="1"/>
  <c r="AU1167" i="3"/>
  <c r="AT1170" i="3"/>
  <c r="AT1168" i="3" s="1"/>
  <c r="AT1169" i="3"/>
  <c r="AT1187" i="3"/>
  <c r="AT1185" i="3" s="1"/>
  <c r="AT1186" i="3"/>
  <c r="AU1184" i="3"/>
  <c r="AT1351" i="3"/>
  <c r="AS1232" i="3"/>
  <c r="AS1229" i="3"/>
  <c r="AS569" i="3"/>
  <c r="AS566" i="3"/>
  <c r="AS1198" i="3"/>
  <c r="AS1195" i="3"/>
  <c r="AS824" i="3"/>
  <c r="AS821" i="3"/>
  <c r="AS1113" i="3"/>
  <c r="AS1110" i="3"/>
  <c r="AS583" i="3"/>
  <c r="AT1212" i="3"/>
  <c r="AS532" i="3"/>
  <c r="AS736" i="3"/>
  <c r="AS165" i="3"/>
  <c r="AT167" i="3"/>
  <c r="AU1354" i="3"/>
  <c r="AT1357" i="3"/>
  <c r="AT1355" i="3" s="1"/>
  <c r="AT1356" i="3"/>
  <c r="AT1340" i="3"/>
  <c r="AT1338" i="3" s="1"/>
  <c r="AT1339" i="3"/>
  <c r="AU1337" i="3"/>
  <c r="AT914" i="3"/>
  <c r="AU912" i="3"/>
  <c r="AT915" i="3"/>
  <c r="AT913" i="3" s="1"/>
  <c r="AR999" i="15"/>
  <c r="AQ1002" i="15"/>
  <c r="AQ1000" i="15" s="1"/>
  <c r="AQ1001" i="15"/>
  <c r="AS986" i="15"/>
  <c r="AR989" i="15"/>
  <c r="AR987" i="15" s="1"/>
  <c r="AR988" i="15"/>
  <c r="AQ807" i="15"/>
  <c r="AQ805" i="15" s="1"/>
  <c r="AQ806" i="15"/>
  <c r="AR804" i="15"/>
  <c r="AQ1015" i="15"/>
  <c r="AQ1013" i="15" s="1"/>
  <c r="AR1012" i="15"/>
  <c r="AQ1014" i="15"/>
  <c r="AR843" i="15"/>
  <c r="AQ846" i="15"/>
  <c r="AQ844" i="15" s="1"/>
  <c r="AQ845" i="15"/>
  <c r="AP885" i="15"/>
  <c r="AP883" i="15" s="1"/>
  <c r="AQ882" i="15"/>
  <c r="AP884" i="15"/>
  <c r="AR869" i="15"/>
  <c r="AQ871" i="15"/>
  <c r="AQ872" i="15"/>
  <c r="AQ870" i="15" s="1"/>
  <c r="AS1025" i="15"/>
  <c r="AR1028" i="15"/>
  <c r="AR1026" i="15" s="1"/>
  <c r="AR1027" i="15"/>
  <c r="AQ949" i="15"/>
  <c r="AQ950" i="15"/>
  <c r="AQ948" i="15" s="1"/>
  <c r="AR947" i="15"/>
  <c r="AQ924" i="15"/>
  <c r="AQ922" i="15" s="1"/>
  <c r="AR921" i="15"/>
  <c r="AQ923" i="15"/>
  <c r="AR908" i="15"/>
  <c r="AQ911" i="15"/>
  <c r="AQ909" i="15" s="1"/>
  <c r="AQ910" i="15"/>
  <c r="AQ963" i="15"/>
  <c r="AQ961" i="15" s="1"/>
  <c r="AR960" i="15"/>
  <c r="AQ962" i="15"/>
  <c r="AR895" i="15"/>
  <c r="AQ897" i="15"/>
  <c r="AQ898" i="15"/>
  <c r="AQ896" i="15" s="1"/>
  <c r="AR934" i="15"/>
  <c r="AQ936" i="15"/>
  <c r="AQ937" i="15"/>
  <c r="AQ935" i="15" s="1"/>
  <c r="AQ975" i="15"/>
  <c r="AR973" i="15"/>
  <c r="AQ976" i="15"/>
  <c r="AQ974" i="15" s="1"/>
  <c r="AP792" i="15"/>
  <c r="AQ794" i="15"/>
  <c r="AQ833" i="15"/>
  <c r="AQ831" i="15" s="1"/>
  <c r="AQ832" i="15"/>
  <c r="AR830" i="15"/>
  <c r="AT791" i="15"/>
  <c r="AS793" i="15"/>
  <c r="AQ859" i="15"/>
  <c r="AQ857" i="15" s="1"/>
  <c r="AQ858" i="15"/>
  <c r="AR856" i="15"/>
  <c r="AQ1041" i="15"/>
  <c r="AQ1039" i="15" s="1"/>
  <c r="AQ1040" i="15"/>
  <c r="AR1038" i="15"/>
  <c r="AQ820" i="15"/>
  <c r="AQ818" i="15" s="1"/>
  <c r="AQ819" i="15"/>
  <c r="AR817" i="15"/>
  <c r="AP728" i="15"/>
  <c r="AQ726" i="15"/>
  <c r="AP729" i="15"/>
  <c r="AP727" i="15" s="1"/>
  <c r="AP521" i="15"/>
  <c r="AP519" i="15" s="1"/>
  <c r="AP520" i="15"/>
  <c r="AQ518" i="15"/>
  <c r="AQ481" i="15"/>
  <c r="AR479" i="15"/>
  <c r="AQ482" i="15"/>
  <c r="AQ480" i="15" s="1"/>
  <c r="AQ547" i="15"/>
  <c r="AQ545" i="15" s="1"/>
  <c r="AR544" i="15"/>
  <c r="AQ546" i="15"/>
  <c r="AS401" i="15"/>
  <c r="AR404" i="15"/>
  <c r="AR402" i="15" s="1"/>
  <c r="AR403" i="15"/>
  <c r="AR443" i="15"/>
  <c r="AR441" i="15" s="1"/>
  <c r="AS440" i="15"/>
  <c r="AR442" i="15"/>
  <c r="AQ650" i="15"/>
  <c r="AQ651" i="15"/>
  <c r="AQ649" i="15" s="1"/>
  <c r="AR648" i="15"/>
  <c r="AR661" i="15"/>
  <c r="AQ664" i="15"/>
  <c r="AQ662" i="15" s="1"/>
  <c r="AQ663" i="15"/>
  <c r="AQ430" i="15"/>
  <c r="AQ428" i="15" s="1"/>
  <c r="AQ429" i="15"/>
  <c r="AR427" i="15"/>
  <c r="AQ456" i="15"/>
  <c r="AQ454" i="15" s="1"/>
  <c r="AQ455" i="15"/>
  <c r="AR453" i="15"/>
  <c r="AR739" i="15"/>
  <c r="AQ742" i="15"/>
  <c r="AQ740" i="15" s="1"/>
  <c r="AQ741" i="15"/>
  <c r="AR687" i="15"/>
  <c r="AQ690" i="15"/>
  <c r="AQ688" i="15" s="1"/>
  <c r="AQ689" i="15"/>
  <c r="AR700" i="15"/>
  <c r="AQ703" i="15"/>
  <c r="AQ701" i="15" s="1"/>
  <c r="AQ702" i="15"/>
  <c r="AR713" i="15"/>
  <c r="AQ716" i="15"/>
  <c r="AQ714" i="15" s="1"/>
  <c r="AQ715" i="15"/>
  <c r="AU609" i="15"/>
  <c r="AT611" i="15"/>
  <c r="AT570" i="15"/>
  <c r="AS572" i="15"/>
  <c r="AS573" i="15"/>
  <c r="AS571" i="15" s="1"/>
  <c r="AQ534" i="15"/>
  <c r="AQ532" i="15" s="1"/>
  <c r="AR531" i="15"/>
  <c r="AQ533" i="15"/>
  <c r="AR625" i="15"/>
  <c r="AR623" i="15" s="1"/>
  <c r="AS622" i="15"/>
  <c r="AR624" i="15"/>
  <c r="AR586" i="15"/>
  <c r="AR584" i="15" s="1"/>
  <c r="AS583" i="15"/>
  <c r="AR585" i="15"/>
  <c r="AQ505" i="15"/>
  <c r="AP508" i="15"/>
  <c r="AP506" i="15" s="1"/>
  <c r="AP507" i="15"/>
  <c r="AP610" i="15"/>
  <c r="AQ612" i="15"/>
  <c r="AQ495" i="15"/>
  <c r="AQ493" i="15" s="1"/>
  <c r="AQ494" i="15"/>
  <c r="AR492" i="15"/>
  <c r="AR466" i="15"/>
  <c r="AQ468" i="15"/>
  <c r="AQ469" i="15"/>
  <c r="AQ467" i="15" s="1"/>
  <c r="AT635" i="15"/>
  <c r="AS638" i="15"/>
  <c r="AS636" i="15" s="1"/>
  <c r="AS637" i="15"/>
  <c r="AS765" i="15"/>
  <c r="AR768" i="15"/>
  <c r="AR766" i="15" s="1"/>
  <c r="AR767" i="15"/>
  <c r="AR674" i="15"/>
  <c r="AQ677" i="15"/>
  <c r="AQ675" i="15" s="1"/>
  <c r="AQ676" i="15"/>
  <c r="AR778" i="15"/>
  <c r="AQ781" i="15"/>
  <c r="AQ779" i="15" s="1"/>
  <c r="AQ780" i="15"/>
  <c r="AS752" i="15"/>
  <c r="AR755" i="15"/>
  <c r="AR753" i="15" s="1"/>
  <c r="AR754" i="15"/>
  <c r="AQ417" i="15"/>
  <c r="AQ415" i="15" s="1"/>
  <c r="AQ416" i="15"/>
  <c r="AR414" i="15"/>
  <c r="AQ599" i="15"/>
  <c r="AQ597" i="15" s="1"/>
  <c r="AQ598" i="15"/>
  <c r="AR596" i="15"/>
  <c r="AQ560" i="15"/>
  <c r="AQ558" i="15" s="1"/>
  <c r="AQ559" i="15"/>
  <c r="AR557" i="15"/>
  <c r="AT1300" i="3"/>
  <c r="AT1297" i="3"/>
  <c r="AS1181" i="3"/>
  <c r="AS1178" i="3"/>
  <c r="AU1096" i="3"/>
  <c r="AU1093" i="3"/>
  <c r="AR1249" i="3"/>
  <c r="AR1246" i="3"/>
  <c r="AU1334" i="3"/>
  <c r="AU1331" i="3"/>
  <c r="AR1130" i="3"/>
  <c r="AR1127" i="3"/>
  <c r="AS1147" i="3"/>
  <c r="AS1144" i="3"/>
  <c r="AU1079" i="3"/>
  <c r="AU1076" i="3"/>
  <c r="AS1283" i="3"/>
  <c r="AS1280" i="3"/>
  <c r="AV1174" i="3"/>
  <c r="AU1175" i="3"/>
  <c r="AS1042" i="3"/>
  <c r="AU1102" i="3"/>
  <c r="AU1100" i="3" s="1"/>
  <c r="AV1099" i="3"/>
  <c r="AU1101" i="3"/>
  <c r="AW1208" i="3"/>
  <c r="AV1209" i="3"/>
  <c r="AU1203" i="3"/>
  <c r="AV1201" i="3"/>
  <c r="AU1204" i="3"/>
  <c r="AU1202" i="3" s="1"/>
  <c r="AT1261" i="3"/>
  <c r="AT1265" i="3" s="1"/>
  <c r="AT1266" i="3" s="1"/>
  <c r="AU1295" i="3"/>
  <c r="AU1299" i="3" s="1"/>
  <c r="AV1091" i="3"/>
  <c r="AV1095" i="3" s="1"/>
  <c r="AT1142" i="3"/>
  <c r="AT1146" i="3" s="1"/>
  <c r="AT1278" i="3"/>
  <c r="AT1282" i="3" s="1"/>
  <c r="AT1283" i="3" s="1"/>
  <c r="AS1263" i="3"/>
  <c r="AT1108" i="3"/>
  <c r="AT1112" i="3" s="1"/>
  <c r="AT1113" i="3" s="1"/>
  <c r="AV1218" i="3"/>
  <c r="AU1221" i="3"/>
  <c r="AU1219" i="3" s="1"/>
  <c r="AU1220" i="3"/>
  <c r="AU1123" i="3"/>
  <c r="AT1124" i="3"/>
  <c r="AV1259" i="3"/>
  <c r="AU1260" i="3"/>
  <c r="AT1040" i="3"/>
  <c r="AT1044" i="3" s="1"/>
  <c r="AT1045" i="3" s="1"/>
  <c r="AW1293" i="3"/>
  <c r="AV1294" i="3"/>
  <c r="AX1089" i="3"/>
  <c r="AW1090" i="3"/>
  <c r="AV1303" i="3"/>
  <c r="AU1306" i="3"/>
  <c r="AU1304" i="3" s="1"/>
  <c r="AU1305" i="3"/>
  <c r="AT1193" i="3"/>
  <c r="AT1197" i="3" s="1"/>
  <c r="AX1048" i="3"/>
  <c r="AW1050" i="3"/>
  <c r="AV1276" i="3"/>
  <c r="AU1277" i="3"/>
  <c r="AS1244" i="3"/>
  <c r="AS1248" i="3" s="1"/>
  <c r="AU1119" i="3"/>
  <c r="AU1117" i="3" s="1"/>
  <c r="AV1116" i="3"/>
  <c r="AU1118" i="3"/>
  <c r="AX1327" i="3"/>
  <c r="AW1328" i="3"/>
  <c r="AU1136" i="3"/>
  <c r="AU1134" i="3" s="1"/>
  <c r="AV1133" i="3"/>
  <c r="AU1135" i="3"/>
  <c r="AV1106" i="3"/>
  <c r="AU1107" i="3"/>
  <c r="AT1227" i="3"/>
  <c r="AT1231" i="3" s="1"/>
  <c r="AV1320" i="3"/>
  <c r="AU1323" i="3"/>
  <c r="AU1321" i="3" s="1"/>
  <c r="AU1322" i="3"/>
  <c r="AS1125" i="3"/>
  <c r="AS1129" i="3" s="1"/>
  <c r="AU1039" i="3"/>
  <c r="AV1038" i="3"/>
  <c r="AV1191" i="3"/>
  <c r="AU1192" i="3"/>
  <c r="AY1065" i="3"/>
  <c r="AX1067" i="3"/>
  <c r="AY1082" i="3"/>
  <c r="AX1084" i="3"/>
  <c r="AU1242" i="3"/>
  <c r="AT1243" i="3"/>
  <c r="AV1329" i="3"/>
  <c r="AV1333" i="3" s="1"/>
  <c r="AV1334" i="3" s="1"/>
  <c r="AU1059" i="3"/>
  <c r="AV1074" i="3"/>
  <c r="AV1078" i="3" s="1"/>
  <c r="AV1079" i="3" s="1"/>
  <c r="AV1057" i="3"/>
  <c r="AV1061" i="3" s="1"/>
  <c r="AT1176" i="3"/>
  <c r="AT1180" i="3"/>
  <c r="AT1181" i="3" s="1"/>
  <c r="AU1252" i="3"/>
  <c r="AT1254" i="3"/>
  <c r="AT1255" i="3"/>
  <c r="AT1253" i="3" s="1"/>
  <c r="AV1225" i="3"/>
  <c r="AU1226" i="3"/>
  <c r="AU1210" i="3"/>
  <c r="AU1214" i="3" s="1"/>
  <c r="AV1034" i="3"/>
  <c r="AV1032" i="3" s="1"/>
  <c r="AV1033" i="3"/>
  <c r="AW1031" i="3"/>
  <c r="AU1288" i="3"/>
  <c r="AU1289" i="3"/>
  <c r="AU1287" i="3" s="1"/>
  <c r="AV1286" i="3"/>
  <c r="AU1153" i="3"/>
  <c r="AU1151" i="3" s="1"/>
  <c r="AU1152" i="3"/>
  <c r="AV1150" i="3"/>
  <c r="AV1140" i="3"/>
  <c r="AU1141" i="3"/>
  <c r="AV1235" i="3"/>
  <c r="AU1237" i="3"/>
  <c r="AU1238" i="3"/>
  <c r="AU1236" i="3" s="1"/>
  <c r="AV1269" i="3"/>
  <c r="AU1272" i="3"/>
  <c r="AU1270" i="3" s="1"/>
  <c r="AU1271" i="3"/>
  <c r="AX1072" i="3"/>
  <c r="AW1073" i="3"/>
  <c r="AX1055" i="3"/>
  <c r="AW1056" i="3"/>
  <c r="AS1011" i="3"/>
  <c r="AS1008" i="3"/>
  <c r="AS552" i="3"/>
  <c r="AS549" i="3"/>
  <c r="AT705" i="3"/>
  <c r="AT702" i="3"/>
  <c r="AS841" i="3"/>
  <c r="AS838" i="3"/>
  <c r="AS654" i="3"/>
  <c r="AS651" i="3"/>
  <c r="AR960" i="3"/>
  <c r="AR957" i="3"/>
  <c r="AS756" i="3"/>
  <c r="AS753" i="3"/>
  <c r="AS620" i="3"/>
  <c r="AS617" i="3"/>
  <c r="AT994" i="3"/>
  <c r="AT991" i="3"/>
  <c r="AU807" i="3"/>
  <c r="AU804" i="3"/>
  <c r="AT932" i="3"/>
  <c r="AT930" i="3" s="1"/>
  <c r="AU929" i="3"/>
  <c r="AT931" i="3"/>
  <c r="AT598" i="3"/>
  <c r="AT602" i="3" s="1"/>
  <c r="AT603" i="3" s="1"/>
  <c r="AT1006" i="3"/>
  <c r="AT1010" i="3" s="1"/>
  <c r="AT1011" i="3" s="1"/>
  <c r="AV613" i="3"/>
  <c r="AU614" i="3"/>
  <c r="AV878" i="3"/>
  <c r="AU881" i="3"/>
  <c r="AU879" i="3" s="1"/>
  <c r="AU880" i="3"/>
  <c r="AU715" i="3"/>
  <c r="AT716" i="3"/>
  <c r="AU835" i="3"/>
  <c r="AV834" i="3"/>
  <c r="AS955" i="3"/>
  <c r="AS959" i="3" s="1"/>
  <c r="AT683" i="3"/>
  <c r="AT687" i="3" s="1"/>
  <c r="AT591" i="3"/>
  <c r="AT592" i="3"/>
  <c r="AT590" i="3" s="1"/>
  <c r="AU589" i="3"/>
  <c r="AU852" i="3"/>
  <c r="AV851" i="3"/>
  <c r="AU642" i="3"/>
  <c r="AV640" i="3"/>
  <c r="AU643" i="3"/>
  <c r="AU641" i="3" s="1"/>
  <c r="AU733" i="3"/>
  <c r="AV732" i="3"/>
  <c r="AV606" i="3"/>
  <c r="AU609" i="3"/>
  <c r="AU607" i="3" s="1"/>
  <c r="AU608" i="3"/>
  <c r="AU700" i="3"/>
  <c r="AU704" i="3" s="1"/>
  <c r="AS632" i="3"/>
  <c r="AS636" i="3" s="1"/>
  <c r="AV742" i="3"/>
  <c r="AU745" i="3"/>
  <c r="AU743" i="3" s="1"/>
  <c r="AU744" i="3"/>
  <c r="AV677" i="3"/>
  <c r="AV675" i="3" s="1"/>
  <c r="AV676" i="3"/>
  <c r="AW674" i="3"/>
  <c r="AV895" i="3"/>
  <c r="AU898" i="3"/>
  <c r="AU896" i="3" s="1"/>
  <c r="AU897" i="3"/>
  <c r="AU728" i="3"/>
  <c r="AU726" i="3" s="1"/>
  <c r="AV725" i="3"/>
  <c r="AU727" i="3"/>
  <c r="AT666" i="3"/>
  <c r="AT670" i="3" s="1"/>
  <c r="AT671" i="3" s="1"/>
  <c r="AV572" i="3"/>
  <c r="AU575" i="3"/>
  <c r="AU573" i="3" s="1"/>
  <c r="AU574" i="3"/>
  <c r="AV810" i="3"/>
  <c r="AU813" i="3"/>
  <c r="AU811" i="3" s="1"/>
  <c r="AU812" i="3"/>
  <c r="AV596" i="3"/>
  <c r="AU597" i="3"/>
  <c r="AV1004" i="3"/>
  <c r="AU1005" i="3"/>
  <c r="AS872" i="3"/>
  <c r="AX657" i="3"/>
  <c r="AW660" i="3"/>
  <c r="AW658" i="3" s="1"/>
  <c r="AW659" i="3"/>
  <c r="AV647" i="3"/>
  <c r="AU648" i="3"/>
  <c r="AS717" i="3"/>
  <c r="AS721" i="3" s="1"/>
  <c r="AS722" i="3" s="1"/>
  <c r="AU953" i="3"/>
  <c r="AT954" i="3"/>
  <c r="AS787" i="3"/>
  <c r="AV844" i="3"/>
  <c r="AU847" i="3"/>
  <c r="AU845" i="3" s="1"/>
  <c r="AU846" i="3"/>
  <c r="AU682" i="3"/>
  <c r="AV681" i="3"/>
  <c r="AR719" i="3"/>
  <c r="AT581" i="3"/>
  <c r="AT585" i="3" s="1"/>
  <c r="AS685" i="3"/>
  <c r="AU983" i="3"/>
  <c r="AU981" i="3" s="1"/>
  <c r="AU982" i="3"/>
  <c r="AV980" i="3"/>
  <c r="AU989" i="3"/>
  <c r="AU993" i="3" s="1"/>
  <c r="AS855" i="3"/>
  <c r="AU711" i="3"/>
  <c r="AU709" i="3" s="1"/>
  <c r="AV708" i="3"/>
  <c r="AU710" i="3"/>
  <c r="AV868" i="3"/>
  <c r="AU869" i="3"/>
  <c r="AU665" i="3"/>
  <c r="AV664" i="3"/>
  <c r="AV1014" i="3"/>
  <c r="AU1017" i="3"/>
  <c r="AU1015" i="3" s="1"/>
  <c r="AU1016" i="3"/>
  <c r="AT530" i="3"/>
  <c r="AT534" i="3" s="1"/>
  <c r="AV623" i="3"/>
  <c r="AU626" i="3"/>
  <c r="AU624" i="3" s="1"/>
  <c r="AU625" i="3"/>
  <c r="AT785" i="3"/>
  <c r="AT789" i="3" s="1"/>
  <c r="AT790" i="3" s="1"/>
  <c r="AT649" i="3"/>
  <c r="AT653" i="3" s="1"/>
  <c r="AV521" i="3"/>
  <c r="AU524" i="3"/>
  <c r="AU522" i="3" s="1"/>
  <c r="AU523" i="3"/>
  <c r="AS668" i="3"/>
  <c r="AS600" i="3"/>
  <c r="AT547" i="3"/>
  <c r="AT551" i="3" s="1"/>
  <c r="AT552" i="3" s="1"/>
  <c r="AT564" i="3"/>
  <c r="AT568" i="3" s="1"/>
  <c r="AU946" i="3"/>
  <c r="AT949" i="3"/>
  <c r="AT947" i="3" s="1"/>
  <c r="AT948" i="3"/>
  <c r="AT751" i="3"/>
  <c r="AT755" i="3" s="1"/>
  <c r="AV538" i="3"/>
  <c r="AU541" i="3"/>
  <c r="AU539" i="3" s="1"/>
  <c r="AU540" i="3"/>
  <c r="AV776" i="3"/>
  <c r="AU779" i="3"/>
  <c r="AU777" i="3" s="1"/>
  <c r="AU778" i="3"/>
  <c r="AV579" i="3"/>
  <c r="AU580" i="3"/>
  <c r="AU861" i="3"/>
  <c r="AT863" i="3"/>
  <c r="AT864" i="3"/>
  <c r="AT862" i="3" s="1"/>
  <c r="AV759" i="3"/>
  <c r="AU762" i="3"/>
  <c r="AU760" i="3" s="1"/>
  <c r="AU761" i="3"/>
  <c r="AT768" i="3"/>
  <c r="AT772" i="3" s="1"/>
  <c r="AV793" i="3"/>
  <c r="AU796" i="3"/>
  <c r="AU794" i="3" s="1"/>
  <c r="AU795" i="3"/>
  <c r="AW987" i="3"/>
  <c r="AV988" i="3"/>
  <c r="AV802" i="3"/>
  <c r="AV806" i="3" s="1"/>
  <c r="AT819" i="3"/>
  <c r="AT823" i="3" s="1"/>
  <c r="AT824" i="3" s="1"/>
  <c r="AS770" i="3"/>
  <c r="AT870" i="3"/>
  <c r="AT874" i="3" s="1"/>
  <c r="AT875" i="3" s="1"/>
  <c r="AV827" i="3"/>
  <c r="AU830" i="3"/>
  <c r="AU828" i="3" s="1"/>
  <c r="AU829" i="3"/>
  <c r="AR634" i="3"/>
  <c r="AV528" i="3"/>
  <c r="AU529" i="3"/>
  <c r="AU784" i="3"/>
  <c r="AV783" i="3"/>
  <c r="AT615" i="3"/>
  <c r="AT619" i="3" s="1"/>
  <c r="AT836" i="3"/>
  <c r="AT840" i="3" s="1"/>
  <c r="AT841" i="3" s="1"/>
  <c r="AV545" i="3"/>
  <c r="AU546" i="3"/>
  <c r="AV555" i="3"/>
  <c r="AU558" i="3"/>
  <c r="AU556" i="3" s="1"/>
  <c r="AU557" i="3"/>
  <c r="AV562" i="3"/>
  <c r="AU563" i="3"/>
  <c r="AU750" i="3"/>
  <c r="AV749" i="3"/>
  <c r="AT853" i="3"/>
  <c r="AT857" i="3" s="1"/>
  <c r="AX997" i="3"/>
  <c r="AW999" i="3"/>
  <c r="AT734" i="3"/>
  <c r="AT738" i="3" s="1"/>
  <c r="AX691" i="3"/>
  <c r="AW693" i="3"/>
  <c r="AU767" i="3"/>
  <c r="AV766" i="3"/>
  <c r="AW698" i="3"/>
  <c r="AV699" i="3"/>
  <c r="AT631" i="3"/>
  <c r="AU630" i="3"/>
  <c r="AX800" i="3"/>
  <c r="AW801" i="3"/>
  <c r="AU818" i="3"/>
  <c r="AV817" i="3"/>
  <c r="AR445" i="3"/>
  <c r="AQ447" i="3"/>
  <c r="AS311" i="3"/>
  <c r="AM42" i="3"/>
  <c r="AM39" i="3"/>
  <c r="AN41" i="3" s="1"/>
  <c r="AS209" i="3"/>
  <c r="AS115" i="3"/>
  <c r="AT113" i="3"/>
  <c r="AS116" i="3"/>
  <c r="AS114" i="3" s="1"/>
  <c r="AR233" i="3"/>
  <c r="AS235" i="3"/>
  <c r="AR216" i="3"/>
  <c r="AS218" i="3"/>
  <c r="AO25" i="15"/>
  <c r="AP27" i="15"/>
  <c r="AQ141" i="15"/>
  <c r="AP144" i="15"/>
  <c r="AP142" i="15" s="1"/>
  <c r="AP143" i="15"/>
  <c r="AP377" i="15"/>
  <c r="AQ375" i="15"/>
  <c r="AP378" i="15"/>
  <c r="AP376" i="15" s="1"/>
  <c r="AQ37" i="15"/>
  <c r="AP39" i="15"/>
  <c r="AP40" i="15"/>
  <c r="AP38" i="15" s="1"/>
  <c r="AS300" i="15"/>
  <c r="AS298" i="15" s="1"/>
  <c r="AT297" i="15"/>
  <c r="AS299" i="15"/>
  <c r="AR248" i="15"/>
  <c r="AR246" i="15" s="1"/>
  <c r="AS245" i="15"/>
  <c r="AR247" i="15"/>
  <c r="AQ326" i="15"/>
  <c r="AQ324" i="15" s="1"/>
  <c r="AR323" i="15"/>
  <c r="AQ325" i="15"/>
  <c r="AQ352" i="15"/>
  <c r="AQ350" i="15" s="1"/>
  <c r="AR349" i="15"/>
  <c r="AQ351" i="15"/>
  <c r="AQ260" i="15"/>
  <c r="AQ261" i="15"/>
  <c r="AQ259" i="15" s="1"/>
  <c r="AR258" i="15"/>
  <c r="AR219" i="15"/>
  <c r="AQ221" i="15"/>
  <c r="AQ222" i="15"/>
  <c r="AQ220" i="15" s="1"/>
  <c r="AR271" i="15"/>
  <c r="AQ274" i="15"/>
  <c r="AQ272" i="15" s="1"/>
  <c r="AQ273" i="15"/>
  <c r="AQ310" i="15"/>
  <c r="AP313" i="15"/>
  <c r="AP311" i="15" s="1"/>
  <c r="AP312" i="15"/>
  <c r="AT388" i="15"/>
  <c r="AS390" i="15"/>
  <c r="AQ287" i="15"/>
  <c r="AQ285" i="15" s="1"/>
  <c r="AR284" i="15"/>
  <c r="AQ286" i="15"/>
  <c r="AS362" i="15"/>
  <c r="AR365" i="15"/>
  <c r="AR363" i="15" s="1"/>
  <c r="AR364" i="15"/>
  <c r="AS336" i="15"/>
  <c r="AR339" i="15"/>
  <c r="AR337" i="15" s="1"/>
  <c r="AR338" i="15"/>
  <c r="AR232" i="15"/>
  <c r="AQ235" i="15"/>
  <c r="AQ233" i="15" s="1"/>
  <c r="AQ234" i="15"/>
  <c r="AP209" i="15"/>
  <c r="AP207" i="15" s="1"/>
  <c r="AP208" i="15"/>
  <c r="AQ206" i="15"/>
  <c r="AR193" i="15"/>
  <c r="AQ196" i="15"/>
  <c r="AQ194" i="15" s="1"/>
  <c r="AQ195" i="15"/>
  <c r="AR115" i="15"/>
  <c r="AQ117" i="15"/>
  <c r="AQ118" i="15"/>
  <c r="AQ116" i="15" s="1"/>
  <c r="AQ128" i="15"/>
  <c r="AP131" i="15"/>
  <c r="AP129" i="15" s="1"/>
  <c r="AP130" i="15"/>
  <c r="AQ170" i="15"/>
  <c r="AQ168" i="15" s="1"/>
  <c r="AQ169" i="15"/>
  <c r="AR167" i="15"/>
  <c r="AR180" i="15"/>
  <c r="AQ183" i="15"/>
  <c r="AQ181" i="15" s="1"/>
  <c r="AQ182" i="15"/>
  <c r="AR154" i="15"/>
  <c r="AQ157" i="15"/>
  <c r="AQ155" i="15" s="1"/>
  <c r="AQ156" i="15"/>
  <c r="AR79" i="15"/>
  <c r="AR77" i="15" s="1"/>
  <c r="AS76" i="15"/>
  <c r="AR78" i="15"/>
  <c r="AR92" i="15"/>
  <c r="AR90" i="15" s="1"/>
  <c r="AR91" i="15"/>
  <c r="AS89" i="15"/>
  <c r="AP104" i="15"/>
  <c r="AQ102" i="15"/>
  <c r="AP105" i="15"/>
  <c r="AP103" i="15" s="1"/>
  <c r="AR63" i="15"/>
  <c r="AQ66" i="15"/>
  <c r="AQ64" i="15" s="1"/>
  <c r="AQ65" i="15"/>
  <c r="AP53" i="15"/>
  <c r="AP51" i="15" s="1"/>
  <c r="AP52" i="15"/>
  <c r="AQ50" i="15"/>
  <c r="AS26" i="15"/>
  <c r="AT24" i="15"/>
  <c r="AR127" i="3"/>
  <c r="AR124" i="3"/>
  <c r="AR144" i="3"/>
  <c r="AR141" i="3"/>
  <c r="AQ297" i="3"/>
  <c r="AQ294" i="3"/>
  <c r="AR161" i="3"/>
  <c r="AR158" i="3"/>
  <c r="AS158" i="3" s="1"/>
  <c r="AS478" i="3"/>
  <c r="AT477" i="3"/>
  <c r="AR292" i="3"/>
  <c r="AR296" i="3" s="1"/>
  <c r="AT155" i="3"/>
  <c r="AT156" i="3" s="1"/>
  <c r="AT160" i="3" s="1"/>
  <c r="AU154" i="3"/>
  <c r="AU307" i="3"/>
  <c r="AT308" i="3"/>
  <c r="AR479" i="3"/>
  <c r="AR483" i="3" s="1"/>
  <c r="AT375" i="3"/>
  <c r="AS376" i="3"/>
  <c r="AT249" i="3"/>
  <c r="AS252" i="3"/>
  <c r="AS250" i="3" s="1"/>
  <c r="AS251" i="3"/>
  <c r="AT290" i="3"/>
  <c r="AS291" i="3"/>
  <c r="AU205" i="3"/>
  <c r="AT206" i="3"/>
  <c r="AT207" i="3" s="1"/>
  <c r="AT211" i="3" s="1"/>
  <c r="AT212" i="3" s="1"/>
  <c r="AS87" i="3"/>
  <c r="AT86" i="3"/>
  <c r="AR377" i="3"/>
  <c r="AR381" i="3" s="1"/>
  <c r="AR382" i="3" s="1"/>
  <c r="AQ379" i="3"/>
  <c r="AR88" i="3"/>
  <c r="AQ481" i="3"/>
  <c r="AQ433" i="3"/>
  <c r="AQ430" i="3"/>
  <c r="AQ501" i="3"/>
  <c r="AQ498" i="3"/>
  <c r="AR467" i="3"/>
  <c r="AR464" i="3"/>
  <c r="AU419" i="3"/>
  <c r="AT422" i="3"/>
  <c r="AT420" i="3" s="1"/>
  <c r="AT421" i="3"/>
  <c r="AS495" i="3"/>
  <c r="AT494" i="3"/>
  <c r="AS490" i="3"/>
  <c r="AS488" i="3" s="1"/>
  <c r="AT487" i="3"/>
  <c r="AS489" i="3"/>
  <c r="AU511" i="3"/>
  <c r="AT512" i="3"/>
  <c r="AU470" i="3"/>
  <c r="AT473" i="3"/>
  <c r="AT471" i="3" s="1"/>
  <c r="AT472" i="3"/>
  <c r="AR496" i="3"/>
  <c r="AR500" i="3" s="1"/>
  <c r="AR501" i="3" s="1"/>
  <c r="AU504" i="3"/>
  <c r="AT507" i="3"/>
  <c r="AT505" i="3" s="1"/>
  <c r="AT506" i="3"/>
  <c r="AS462" i="3"/>
  <c r="AS466" i="3" s="1"/>
  <c r="AT438" i="3"/>
  <c r="AU436" i="3"/>
  <c r="AT439" i="3"/>
  <c r="AT437" i="3" s="1"/>
  <c r="AR428" i="3"/>
  <c r="AR432" i="3" s="1"/>
  <c r="AS445" i="3"/>
  <c r="AU453" i="3"/>
  <c r="AT456" i="3"/>
  <c r="AT454" i="3" s="1"/>
  <c r="AT455" i="3"/>
  <c r="AU460" i="3"/>
  <c r="AT461" i="3"/>
  <c r="AT426" i="3"/>
  <c r="AS427" i="3"/>
  <c r="AU443" i="3"/>
  <c r="AT444" i="3"/>
  <c r="AR348" i="3"/>
  <c r="AR345" i="3"/>
  <c r="AS416" i="3"/>
  <c r="AS413" i="3"/>
  <c r="AQ331" i="3"/>
  <c r="AQ328" i="3"/>
  <c r="AR246" i="3"/>
  <c r="AR243" i="3"/>
  <c r="AT275" i="3"/>
  <c r="AT279" i="3" s="1"/>
  <c r="AU239" i="3"/>
  <c r="AT240" i="3"/>
  <c r="AT334" i="3"/>
  <c r="AS337" i="3"/>
  <c r="AS335" i="3" s="1"/>
  <c r="AS336" i="3"/>
  <c r="AV273" i="3"/>
  <c r="AU274" i="3"/>
  <c r="AT257" i="3"/>
  <c r="AU256" i="3"/>
  <c r="AS277" i="3"/>
  <c r="AT385" i="3"/>
  <c r="AS387" i="3"/>
  <c r="AS388" i="3"/>
  <c r="AS386" i="3" s="1"/>
  <c r="AR326" i="3"/>
  <c r="AR330" i="3" s="1"/>
  <c r="AR331" i="3" s="1"/>
  <c r="AS241" i="3"/>
  <c r="AS245" i="3" s="1"/>
  <c r="AS246" i="3" s="1"/>
  <c r="AS320" i="3"/>
  <c r="AS318" i="3" s="1"/>
  <c r="AS319" i="3"/>
  <c r="AT317" i="3"/>
  <c r="AS343" i="3"/>
  <c r="AS347" i="3" s="1"/>
  <c r="AS348" i="3" s="1"/>
  <c r="AR260" i="3"/>
  <c r="AU392" i="3"/>
  <c r="AT393" i="3"/>
  <c r="AR226" i="3"/>
  <c r="AS258" i="3"/>
  <c r="AS262" i="3" s="1"/>
  <c r="AT411" i="3"/>
  <c r="AT415" i="3" s="1"/>
  <c r="AT416" i="3" s="1"/>
  <c r="AS371" i="3"/>
  <c r="AS369" i="3" s="1"/>
  <c r="AS370" i="3"/>
  <c r="AT368" i="3"/>
  <c r="AR362" i="3"/>
  <c r="AT353" i="3"/>
  <c r="AT354" i="3"/>
  <c r="AT352" i="3" s="1"/>
  <c r="AU351" i="3"/>
  <c r="AT324" i="3"/>
  <c r="AS325" i="3"/>
  <c r="AS360" i="3"/>
  <c r="AS364" i="3" s="1"/>
  <c r="AR396" i="3"/>
  <c r="AU266" i="3"/>
  <c r="AT269" i="3"/>
  <c r="AT267" i="3" s="1"/>
  <c r="AT268" i="3"/>
  <c r="AU283" i="3"/>
  <c r="AT286" i="3"/>
  <c r="AT284" i="3" s="1"/>
  <c r="AT285" i="3"/>
  <c r="AU222" i="3"/>
  <c r="AT223" i="3"/>
  <c r="AS394" i="3"/>
  <c r="AS398" i="3" s="1"/>
  <c r="AU341" i="3"/>
  <c r="AT342" i="3"/>
  <c r="AV409" i="3"/>
  <c r="AU410" i="3"/>
  <c r="AU402" i="3"/>
  <c r="AT405" i="3"/>
  <c r="AT403" i="3" s="1"/>
  <c r="AT404" i="3"/>
  <c r="AV215" i="3"/>
  <c r="AU217" i="3"/>
  <c r="AU300" i="3"/>
  <c r="AT303" i="3"/>
  <c r="AT301" i="3" s="1"/>
  <c r="AT302" i="3"/>
  <c r="AU358" i="3"/>
  <c r="AT359" i="3"/>
  <c r="AV232" i="3"/>
  <c r="AU234" i="3"/>
  <c r="AS224" i="3"/>
  <c r="AS228" i="3" s="1"/>
  <c r="AS229" i="3" s="1"/>
  <c r="AS195" i="3"/>
  <c r="AS192" i="3"/>
  <c r="AT161" i="3"/>
  <c r="AS178" i="3"/>
  <c r="AS175" i="3"/>
  <c r="AT190" i="3"/>
  <c r="AT194" i="3" s="1"/>
  <c r="AU147" i="3"/>
  <c r="AT150" i="3"/>
  <c r="AT148" i="3" s="1"/>
  <c r="AT149" i="3"/>
  <c r="AT184" i="3"/>
  <c r="AT182" i="3" s="1"/>
  <c r="AT183" i="3"/>
  <c r="AU181" i="3"/>
  <c r="AU189" i="3"/>
  <c r="AV188" i="3"/>
  <c r="AU198" i="3"/>
  <c r="AT201" i="3"/>
  <c r="AT199" i="3" s="1"/>
  <c r="AT200" i="3"/>
  <c r="AV171" i="3"/>
  <c r="AU172" i="3"/>
  <c r="AW164" i="3"/>
  <c r="AV166" i="3"/>
  <c r="AT173" i="3"/>
  <c r="AT177" i="3" s="1"/>
  <c r="AS110" i="3"/>
  <c r="AS107" i="3"/>
  <c r="AS139" i="3"/>
  <c r="AS143" i="3" s="1"/>
  <c r="AU137" i="3"/>
  <c r="AT138" i="3"/>
  <c r="AS82" i="3"/>
  <c r="AS80" i="3" s="1"/>
  <c r="AS81" i="3"/>
  <c r="AT79" i="3"/>
  <c r="AS122" i="3"/>
  <c r="AS126" i="3" s="1"/>
  <c r="AS127" i="3" s="1"/>
  <c r="AS133" i="3"/>
  <c r="AS131" i="3" s="1"/>
  <c r="AS132" i="3"/>
  <c r="AT130" i="3"/>
  <c r="AT99" i="3"/>
  <c r="AT97" i="3" s="1"/>
  <c r="AT98" i="3"/>
  <c r="AU96" i="3"/>
  <c r="AT105" i="3"/>
  <c r="AT109" i="3" s="1"/>
  <c r="AT121" i="3"/>
  <c r="AU120" i="3"/>
  <c r="AV103" i="3"/>
  <c r="AU104" i="3"/>
  <c r="AQ76" i="3"/>
  <c r="AQ73" i="3"/>
  <c r="AT65" i="3"/>
  <c r="AT63" i="3" s="1"/>
  <c r="AT64" i="3"/>
  <c r="AU62" i="3"/>
  <c r="AR71" i="3"/>
  <c r="AR75" i="3" s="1"/>
  <c r="AT69" i="3"/>
  <c r="AS70" i="3"/>
  <c r="AU48" i="3"/>
  <c r="AU46" i="3" s="1"/>
  <c r="AU47" i="3"/>
  <c r="AV45" i="3"/>
  <c r="AS54" i="3"/>
  <c r="AS58" i="3" s="1"/>
  <c r="AU52" i="3"/>
  <c r="AT53" i="3"/>
  <c r="AU35" i="3"/>
  <c r="AT36" i="3"/>
  <c r="AS31" i="3"/>
  <c r="AS29" i="3" s="1"/>
  <c r="AS30" i="3"/>
  <c r="AT28" i="3"/>
  <c r="V13" i="15"/>
  <c r="W11" i="15"/>
  <c r="V14" i="15"/>
  <c r="V12" i="15" s="1"/>
  <c r="AB19" i="15"/>
  <c r="AU923" i="3" l="1"/>
  <c r="AU943" i="3"/>
  <c r="AU940" i="3"/>
  <c r="AS1028" i="3"/>
  <c r="AS1025" i="3"/>
  <c r="AT1025" i="3" s="1"/>
  <c r="AU1025" i="3" s="1"/>
  <c r="AS1164" i="3"/>
  <c r="AS1161" i="3"/>
  <c r="AT1161" i="3" s="1"/>
  <c r="AU887" i="3"/>
  <c r="AU891" i="3" s="1"/>
  <c r="AU892" i="3" s="1"/>
  <c r="AU889" i="3"/>
  <c r="AW937" i="3"/>
  <c r="AX936" i="3"/>
  <c r="AV921" i="3"/>
  <c r="AV925" i="3" s="1"/>
  <c r="AV926" i="3" s="1"/>
  <c r="AV923" i="3"/>
  <c r="AV1361" i="3"/>
  <c r="AU1362" i="3"/>
  <c r="AR56" i="3"/>
  <c r="AS56" i="3" s="1"/>
  <c r="AV1310" i="3"/>
  <c r="AU1311" i="3"/>
  <c r="AV902" i="3"/>
  <c r="AU903" i="3"/>
  <c r="AT974" i="3"/>
  <c r="AU974" i="3" s="1"/>
  <c r="AS1365" i="3"/>
  <c r="AT1365" i="3" s="1"/>
  <c r="AV971" i="3"/>
  <c r="AW970" i="3"/>
  <c r="AV1021" i="3"/>
  <c r="AU1022" i="3"/>
  <c r="AU1023" i="3" s="1"/>
  <c r="AU1027" i="3" s="1"/>
  <c r="AV1157" i="3"/>
  <c r="AU1158" i="3"/>
  <c r="AT1312" i="3"/>
  <c r="AT1316" i="3" s="1"/>
  <c r="AT1317" i="3" s="1"/>
  <c r="AT1314" i="3"/>
  <c r="AV1344" i="3"/>
  <c r="AU1345" i="3"/>
  <c r="AU1346" i="3" s="1"/>
  <c r="AU1350" i="3" s="1"/>
  <c r="AU1351" i="3" s="1"/>
  <c r="AX919" i="3"/>
  <c r="AW920" i="3"/>
  <c r="AT1363" i="3"/>
  <c r="AT1367" i="3" s="1"/>
  <c r="AT1368" i="3" s="1"/>
  <c r="AV938" i="3"/>
  <c r="AV942" i="3" s="1"/>
  <c r="AV943" i="3" s="1"/>
  <c r="AV940" i="3"/>
  <c r="AT904" i="3"/>
  <c r="AT908" i="3" s="1"/>
  <c r="AT909" i="3" s="1"/>
  <c r="AT906" i="3"/>
  <c r="AU972" i="3"/>
  <c r="AU976" i="3" s="1"/>
  <c r="AU977" i="3" s="1"/>
  <c r="AW885" i="3"/>
  <c r="AV886" i="3"/>
  <c r="AO518" i="3"/>
  <c r="AO515" i="3"/>
  <c r="AQ90" i="3"/>
  <c r="AR92" i="3" s="1"/>
  <c r="AT1066" i="3"/>
  <c r="AU1068" i="3"/>
  <c r="AU998" i="3"/>
  <c r="AV1000" i="3"/>
  <c r="AU692" i="3"/>
  <c r="AV694" i="3"/>
  <c r="AV1083" i="3"/>
  <c r="AW1085" i="3"/>
  <c r="AQ389" i="15"/>
  <c r="AR391" i="15"/>
  <c r="AT1049" i="3"/>
  <c r="AU1051" i="3"/>
  <c r="AU965" i="3"/>
  <c r="AV963" i="3"/>
  <c r="AU966" i="3"/>
  <c r="AU964" i="3" s="1"/>
  <c r="AU1186" i="3"/>
  <c r="AV1184" i="3"/>
  <c r="AU1187" i="3"/>
  <c r="AU1185" i="3" s="1"/>
  <c r="AU1170" i="3"/>
  <c r="AU1168" i="3" s="1"/>
  <c r="AU1169" i="3"/>
  <c r="AV1167" i="3"/>
  <c r="AV1337" i="3"/>
  <c r="AU1340" i="3"/>
  <c r="AU1338" i="3" s="1"/>
  <c r="AU1339" i="3"/>
  <c r="AU915" i="3"/>
  <c r="AU913" i="3" s="1"/>
  <c r="AU914" i="3"/>
  <c r="AV912" i="3"/>
  <c r="AV1354" i="3"/>
  <c r="AU1357" i="3"/>
  <c r="AU1355" i="3" s="1"/>
  <c r="AU1356" i="3"/>
  <c r="AT165" i="3"/>
  <c r="AU167" i="3"/>
  <c r="AR976" i="15"/>
  <c r="AR974" i="15" s="1"/>
  <c r="AR975" i="15"/>
  <c r="AS973" i="15"/>
  <c r="AS921" i="15"/>
  <c r="AR924" i="15"/>
  <c r="AR922" i="15" s="1"/>
  <c r="AR923" i="15"/>
  <c r="AS947" i="15"/>
  <c r="AR950" i="15"/>
  <c r="AR948" i="15" s="1"/>
  <c r="AR949" i="15"/>
  <c r="AS817" i="15"/>
  <c r="AR820" i="15"/>
  <c r="AR818" i="15" s="1"/>
  <c r="AR819" i="15"/>
  <c r="AS1038" i="15"/>
  <c r="AR1040" i="15"/>
  <c r="AR1041" i="15"/>
  <c r="AR1039" i="15" s="1"/>
  <c r="AS830" i="15"/>
  <c r="AR832" i="15"/>
  <c r="AR833" i="15"/>
  <c r="AR831" i="15" s="1"/>
  <c r="AQ792" i="15"/>
  <c r="AR794" i="15"/>
  <c r="AS895" i="15"/>
  <c r="AR897" i="15"/>
  <c r="AR898" i="15"/>
  <c r="AR896" i="15" s="1"/>
  <c r="AS960" i="15"/>
  <c r="AR963" i="15"/>
  <c r="AR961" i="15" s="1"/>
  <c r="AR962" i="15"/>
  <c r="AQ884" i="15"/>
  <c r="AQ885" i="15"/>
  <c r="AQ883" i="15" s="1"/>
  <c r="AR882" i="15"/>
  <c r="AR1015" i="15"/>
  <c r="AR1013" i="15" s="1"/>
  <c r="AS1012" i="15"/>
  <c r="AR1014" i="15"/>
  <c r="AS804" i="15"/>
  <c r="AR807" i="15"/>
  <c r="AR805" i="15" s="1"/>
  <c r="AR806" i="15"/>
  <c r="AS856" i="15"/>
  <c r="AR859" i="15"/>
  <c r="AR857" i="15" s="1"/>
  <c r="AR858" i="15"/>
  <c r="AU791" i="15"/>
  <c r="AT793" i="15"/>
  <c r="AS934" i="15"/>
  <c r="AR937" i="15"/>
  <c r="AR935" i="15" s="1"/>
  <c r="AR936" i="15"/>
  <c r="AS908" i="15"/>
  <c r="AR911" i="15"/>
  <c r="AR909" i="15" s="1"/>
  <c r="AR910" i="15"/>
  <c r="AT1025" i="15"/>
  <c r="AS1027" i="15"/>
  <c r="AS1028" i="15"/>
  <c r="AS1026" i="15" s="1"/>
  <c r="AS869" i="15"/>
  <c r="AR872" i="15"/>
  <c r="AR870" i="15" s="1"/>
  <c r="AR871" i="15"/>
  <c r="AS843" i="15"/>
  <c r="AR846" i="15"/>
  <c r="AR844" i="15" s="1"/>
  <c r="AR845" i="15"/>
  <c r="AS989" i="15"/>
  <c r="AS987" i="15" s="1"/>
  <c r="AS988" i="15"/>
  <c r="AT986" i="15"/>
  <c r="AS999" i="15"/>
  <c r="AR1002" i="15"/>
  <c r="AR1000" i="15" s="1"/>
  <c r="AR1001" i="15"/>
  <c r="AQ728" i="15"/>
  <c r="AR726" i="15"/>
  <c r="AQ729" i="15"/>
  <c r="AQ727" i="15" s="1"/>
  <c r="AQ520" i="15"/>
  <c r="AQ521" i="15"/>
  <c r="AQ519" i="15" s="1"/>
  <c r="AR518" i="15"/>
  <c r="AR455" i="15"/>
  <c r="AR456" i="15"/>
  <c r="AR454" i="15" s="1"/>
  <c r="AS453" i="15"/>
  <c r="AR429" i="15"/>
  <c r="AR430" i="15"/>
  <c r="AR428" i="15" s="1"/>
  <c r="AS427" i="15"/>
  <c r="AR651" i="15"/>
  <c r="AR649" i="15" s="1"/>
  <c r="AR650" i="15"/>
  <c r="AS648" i="15"/>
  <c r="AT752" i="15"/>
  <c r="AS755" i="15"/>
  <c r="AS753" i="15" s="1"/>
  <c r="AS754" i="15"/>
  <c r="AS778" i="15"/>
  <c r="AR781" i="15"/>
  <c r="AR779" i="15" s="1"/>
  <c r="AR780" i="15"/>
  <c r="AS674" i="15"/>
  <c r="AR677" i="15"/>
  <c r="AR675" i="15" s="1"/>
  <c r="AR676" i="15"/>
  <c r="AT765" i="15"/>
  <c r="AS768" i="15"/>
  <c r="AS766" i="15" s="1"/>
  <c r="AS767" i="15"/>
  <c r="AU635" i="15"/>
  <c r="AT638" i="15"/>
  <c r="AT636" i="15" s="1"/>
  <c r="AT637" i="15"/>
  <c r="AS466" i="15"/>
  <c r="AR469" i="15"/>
  <c r="AR467" i="15" s="1"/>
  <c r="AR468" i="15"/>
  <c r="AR560" i="15"/>
  <c r="AR558" i="15" s="1"/>
  <c r="AS557" i="15"/>
  <c r="AR559" i="15"/>
  <c r="AR598" i="15"/>
  <c r="AR599" i="15"/>
  <c r="AR597" i="15" s="1"/>
  <c r="AS596" i="15"/>
  <c r="AR417" i="15"/>
  <c r="AR415" i="15" s="1"/>
  <c r="AS414" i="15"/>
  <c r="AR416" i="15"/>
  <c r="AS492" i="15"/>
  <c r="AR494" i="15"/>
  <c r="AR495" i="15"/>
  <c r="AR493" i="15" s="1"/>
  <c r="AQ610" i="15"/>
  <c r="AR612" i="15"/>
  <c r="AT583" i="15"/>
  <c r="AS585" i="15"/>
  <c r="AS586" i="15"/>
  <c r="AS584" i="15" s="1"/>
  <c r="AT622" i="15"/>
  <c r="AS625" i="15"/>
  <c r="AS623" i="15" s="1"/>
  <c r="AS624" i="15"/>
  <c r="AS531" i="15"/>
  <c r="AR533" i="15"/>
  <c r="AR534" i="15"/>
  <c r="AR532" i="15" s="1"/>
  <c r="AT440" i="15"/>
  <c r="AS442" i="15"/>
  <c r="AS443" i="15"/>
  <c r="AS441" i="15" s="1"/>
  <c r="AS544" i="15"/>
  <c r="AR546" i="15"/>
  <c r="AR547" i="15"/>
  <c r="AR545" i="15" s="1"/>
  <c r="AS479" i="15"/>
  <c r="AR482" i="15"/>
  <c r="AR480" i="15" s="1"/>
  <c r="AR481" i="15"/>
  <c r="AR505" i="15"/>
  <c r="AQ508" i="15"/>
  <c r="AQ506" i="15" s="1"/>
  <c r="AQ507" i="15"/>
  <c r="AU570" i="15"/>
  <c r="AT573" i="15"/>
  <c r="AT571" i="15" s="1"/>
  <c r="AT572" i="15"/>
  <c r="AU611" i="15"/>
  <c r="AV609" i="15"/>
  <c r="AR716" i="15"/>
  <c r="AR714" i="15" s="1"/>
  <c r="AR715" i="15"/>
  <c r="AS713" i="15"/>
  <c r="AR703" i="15"/>
  <c r="AR701" i="15" s="1"/>
  <c r="AR702" i="15"/>
  <c r="AS700" i="15"/>
  <c r="AR690" i="15"/>
  <c r="AR688" i="15" s="1"/>
  <c r="AR689" i="15"/>
  <c r="AS687" i="15"/>
  <c r="AR742" i="15"/>
  <c r="AR740" i="15" s="1"/>
  <c r="AR741" i="15"/>
  <c r="AS739" i="15"/>
  <c r="AS661" i="15"/>
  <c r="AR664" i="15"/>
  <c r="AR662" i="15" s="1"/>
  <c r="AR663" i="15"/>
  <c r="AS404" i="15"/>
  <c r="AS402" i="15" s="1"/>
  <c r="AS403" i="15"/>
  <c r="AT401" i="15"/>
  <c r="AU1215" i="3"/>
  <c r="AU1212" i="3"/>
  <c r="AV1062" i="3"/>
  <c r="AV1059" i="3"/>
  <c r="AS1130" i="3"/>
  <c r="AS1127" i="3"/>
  <c r="AT1198" i="3"/>
  <c r="AT1195" i="3"/>
  <c r="AT1232" i="3"/>
  <c r="AT1229" i="3"/>
  <c r="AS1249" i="3"/>
  <c r="AS1246" i="3"/>
  <c r="AT1147" i="3"/>
  <c r="AT1144" i="3"/>
  <c r="AV1096" i="3"/>
  <c r="AV1093" i="3"/>
  <c r="AU1300" i="3"/>
  <c r="AU1297" i="3"/>
  <c r="AY1055" i="3"/>
  <c r="AX1056" i="3"/>
  <c r="AU1193" i="3"/>
  <c r="AU1197" i="3" s="1"/>
  <c r="AU1198" i="3" s="1"/>
  <c r="AV1136" i="3"/>
  <c r="AV1134" i="3" s="1"/>
  <c r="AW1133" i="3"/>
  <c r="AV1135" i="3"/>
  <c r="AW1329" i="3"/>
  <c r="AW1333" i="3" s="1"/>
  <c r="AV1295" i="3"/>
  <c r="AV1299" i="3" s="1"/>
  <c r="AV1300" i="3" s="1"/>
  <c r="AV1123" i="3"/>
  <c r="AU1124" i="3"/>
  <c r="AW1218" i="3"/>
  <c r="AV1221" i="3"/>
  <c r="AV1219" i="3" s="1"/>
  <c r="AV1220" i="3"/>
  <c r="AU1176" i="3"/>
  <c r="AU1180" i="3" s="1"/>
  <c r="AU1181" i="3" s="1"/>
  <c r="AW1074" i="3"/>
  <c r="AW1078" i="3" s="1"/>
  <c r="AW1269" i="3"/>
  <c r="AV1272" i="3"/>
  <c r="AV1270" i="3" s="1"/>
  <c r="AV1271" i="3"/>
  <c r="AU1146" i="3"/>
  <c r="AU1147" i="3" s="1"/>
  <c r="AU1142" i="3"/>
  <c r="AT1178" i="3"/>
  <c r="AW1191" i="3"/>
  <c r="AV1192" i="3"/>
  <c r="AY1327" i="3"/>
  <c r="AX1328" i="3"/>
  <c r="AU1278" i="3"/>
  <c r="AU1282" i="3" s="1"/>
  <c r="AV1306" i="3"/>
  <c r="AV1304" i="3" s="1"/>
  <c r="AV1305" i="3"/>
  <c r="AW1303" i="3"/>
  <c r="AW1294" i="3"/>
  <c r="AX1293" i="3"/>
  <c r="AU1261" i="3"/>
  <c r="AU1265" i="3" s="1"/>
  <c r="AV1210" i="3"/>
  <c r="AV1214" i="3" s="1"/>
  <c r="AV1102" i="3"/>
  <c r="AV1100" i="3" s="1"/>
  <c r="AW1099" i="3"/>
  <c r="AV1101" i="3"/>
  <c r="AW1174" i="3"/>
  <c r="AV1175" i="3"/>
  <c r="AY1072" i="3"/>
  <c r="AX1073" i="3"/>
  <c r="AW1140" i="3"/>
  <c r="AV1141" i="3"/>
  <c r="AU1227" i="3"/>
  <c r="AU1231" i="3"/>
  <c r="AU1232" i="3" s="1"/>
  <c r="AV1076" i="3"/>
  <c r="AV1331" i="3"/>
  <c r="AT1244" i="3"/>
  <c r="AT1248" i="3" s="1"/>
  <c r="AT1249" i="3" s="1"/>
  <c r="AV1039" i="3"/>
  <c r="AW1038" i="3"/>
  <c r="AV1323" i="3"/>
  <c r="AV1321" i="3" s="1"/>
  <c r="AV1322" i="3"/>
  <c r="AW1320" i="3"/>
  <c r="AU1108" i="3"/>
  <c r="AU1112" i="3" s="1"/>
  <c r="AV1277" i="3"/>
  <c r="AW1276" i="3"/>
  <c r="AX1050" i="3"/>
  <c r="AY1048" i="3"/>
  <c r="AW1091" i="3"/>
  <c r="AW1095" i="3" s="1"/>
  <c r="AW1096" i="3" s="1"/>
  <c r="AV1260" i="3"/>
  <c r="AW1259" i="3"/>
  <c r="AT1110" i="3"/>
  <c r="AW1201" i="3"/>
  <c r="AV1204" i="3"/>
  <c r="AV1202" i="3" s="1"/>
  <c r="AV1203" i="3"/>
  <c r="AW1209" i="3"/>
  <c r="AX1208" i="3"/>
  <c r="AW1057" i="3"/>
  <c r="AW1061" i="3" s="1"/>
  <c r="AW1062" i="3" s="1"/>
  <c r="AW1235" i="3"/>
  <c r="AV1237" i="3"/>
  <c r="AV1238" i="3"/>
  <c r="AV1236" i="3" s="1"/>
  <c r="AV1153" i="3"/>
  <c r="AV1151" i="3" s="1"/>
  <c r="AW1150" i="3"/>
  <c r="AV1152" i="3"/>
  <c r="AW1286" i="3"/>
  <c r="AV1288" i="3"/>
  <c r="AV1289" i="3"/>
  <c r="AV1287" i="3" s="1"/>
  <c r="AX1031" i="3"/>
  <c r="AW1034" i="3"/>
  <c r="AW1032" i="3" s="1"/>
  <c r="AW1033" i="3"/>
  <c r="AV1226" i="3"/>
  <c r="AW1225" i="3"/>
  <c r="AV1252" i="3"/>
  <c r="AU1255" i="3"/>
  <c r="AU1253" i="3" s="1"/>
  <c r="AU1254" i="3"/>
  <c r="AV1242" i="3"/>
  <c r="AU1243" i="3"/>
  <c r="AZ1082" i="3"/>
  <c r="AY1084" i="3"/>
  <c r="AZ1065" i="3"/>
  <c r="AY1067" i="3"/>
  <c r="AU1040" i="3"/>
  <c r="AU1044" i="3" s="1"/>
  <c r="AU1045" i="3" s="1"/>
  <c r="AW1106" i="3"/>
  <c r="AV1107" i="3"/>
  <c r="AV1119" i="3"/>
  <c r="AV1117" i="3" s="1"/>
  <c r="AW1116" i="3"/>
  <c r="AV1118" i="3"/>
  <c r="AY1089" i="3"/>
  <c r="AX1090" i="3"/>
  <c r="AT1042" i="3"/>
  <c r="AT1125" i="3"/>
  <c r="AT1129" i="3" s="1"/>
  <c r="AT1280" i="3"/>
  <c r="AT1263" i="3"/>
  <c r="AT739" i="3"/>
  <c r="AT736" i="3"/>
  <c r="AV807" i="3"/>
  <c r="AV804" i="3"/>
  <c r="AT654" i="3"/>
  <c r="AT651" i="3"/>
  <c r="AT535" i="3"/>
  <c r="AT532" i="3"/>
  <c r="AT586" i="3"/>
  <c r="AT583" i="3"/>
  <c r="AU705" i="3"/>
  <c r="AU702" i="3"/>
  <c r="AS960" i="3"/>
  <c r="AS957" i="3"/>
  <c r="AT858" i="3"/>
  <c r="AT855" i="3"/>
  <c r="AT620" i="3"/>
  <c r="AT617" i="3"/>
  <c r="AT756" i="3"/>
  <c r="AT753" i="3"/>
  <c r="AU994" i="3"/>
  <c r="AU991" i="3"/>
  <c r="AU1028" i="3"/>
  <c r="AT773" i="3"/>
  <c r="AT770" i="3"/>
  <c r="AT569" i="3"/>
  <c r="AT566" i="3"/>
  <c r="AS637" i="3"/>
  <c r="AS634" i="3"/>
  <c r="AT688" i="3"/>
  <c r="AT685" i="3"/>
  <c r="AT636" i="3"/>
  <c r="AT637" i="3" s="1"/>
  <c r="AT632" i="3"/>
  <c r="AW802" i="3"/>
  <c r="AW806" i="3"/>
  <c r="AW807" i="3" s="1"/>
  <c r="AU785" i="3"/>
  <c r="AU789" i="3" s="1"/>
  <c r="AY800" i="3"/>
  <c r="AX801" i="3"/>
  <c r="AW699" i="3"/>
  <c r="AX698" i="3"/>
  <c r="AY691" i="3"/>
  <c r="AX693" i="3"/>
  <c r="AU564" i="3"/>
  <c r="AU568" i="3" s="1"/>
  <c r="AV830" i="3"/>
  <c r="AV828" i="3" s="1"/>
  <c r="AV829" i="3"/>
  <c r="AW827" i="3"/>
  <c r="AU870" i="3"/>
  <c r="AU874" i="3" s="1"/>
  <c r="AU875" i="3" s="1"/>
  <c r="AV710" i="3"/>
  <c r="AV711" i="3"/>
  <c r="AV709" i="3" s="1"/>
  <c r="AW708" i="3"/>
  <c r="AU683" i="3"/>
  <c r="AU687" i="3" s="1"/>
  <c r="AV847" i="3"/>
  <c r="AV845" i="3" s="1"/>
  <c r="AV846" i="3"/>
  <c r="AW844" i="3"/>
  <c r="AW647" i="3"/>
  <c r="AV648" i="3"/>
  <c r="AY657" i="3"/>
  <c r="AX660" i="3"/>
  <c r="AX658" i="3" s="1"/>
  <c r="AX659" i="3"/>
  <c r="AU598" i="3"/>
  <c r="AU602" i="3" s="1"/>
  <c r="AU603" i="3" s="1"/>
  <c r="AU734" i="3"/>
  <c r="AU738" i="3" s="1"/>
  <c r="AV589" i="3"/>
  <c r="AU592" i="3"/>
  <c r="AU590" i="3" s="1"/>
  <c r="AU591" i="3"/>
  <c r="AU716" i="3"/>
  <c r="AV715" i="3"/>
  <c r="AV614" i="3"/>
  <c r="AW613" i="3"/>
  <c r="AU931" i="3"/>
  <c r="AU932" i="3"/>
  <c r="AU930" i="3" s="1"/>
  <c r="AV929" i="3"/>
  <c r="AU768" i="3"/>
  <c r="AU772" i="3" s="1"/>
  <c r="AW817" i="3"/>
  <c r="AV818" i="3"/>
  <c r="AV630" i="3"/>
  <c r="AU631" i="3"/>
  <c r="AV767" i="3"/>
  <c r="AW766" i="3"/>
  <c r="AV563" i="3"/>
  <c r="AW562" i="3"/>
  <c r="AW555" i="3"/>
  <c r="AV558" i="3"/>
  <c r="AV556" i="3" s="1"/>
  <c r="AV557" i="3"/>
  <c r="AT838" i="3"/>
  <c r="AV989" i="3"/>
  <c r="AV993" i="3" s="1"/>
  <c r="AV994" i="3" s="1"/>
  <c r="AV762" i="3"/>
  <c r="AV760" i="3" s="1"/>
  <c r="AV761" i="3"/>
  <c r="AW759" i="3"/>
  <c r="AU864" i="3"/>
  <c r="AU862" i="3" s="1"/>
  <c r="AU863" i="3"/>
  <c r="AV861" i="3"/>
  <c r="AU949" i="3"/>
  <c r="AU947" i="3" s="1"/>
  <c r="AU948" i="3"/>
  <c r="AV946" i="3"/>
  <c r="AW521" i="3"/>
  <c r="AV524" i="3"/>
  <c r="AV522" i="3" s="1"/>
  <c r="AV523" i="3"/>
  <c r="AV1017" i="3"/>
  <c r="AV1015" i="3" s="1"/>
  <c r="AV1016" i="3"/>
  <c r="AW1014" i="3"/>
  <c r="AV869" i="3"/>
  <c r="AW868" i="3"/>
  <c r="AS719" i="3"/>
  <c r="AV597" i="3"/>
  <c r="AW596" i="3"/>
  <c r="AT668" i="3"/>
  <c r="AV727" i="3"/>
  <c r="AV728" i="3"/>
  <c r="AV726" i="3" s="1"/>
  <c r="AW725" i="3"/>
  <c r="AV852" i="3"/>
  <c r="AW851" i="3"/>
  <c r="AW834" i="3"/>
  <c r="AV835" i="3"/>
  <c r="AT600" i="3"/>
  <c r="AU823" i="3"/>
  <c r="AU824" i="3" s="1"/>
  <c r="AU819" i="3"/>
  <c r="AX999" i="3"/>
  <c r="AY997" i="3"/>
  <c r="AW749" i="3"/>
  <c r="AV750" i="3"/>
  <c r="AU547" i="3"/>
  <c r="AU551" i="3" s="1"/>
  <c r="AU552" i="3" s="1"/>
  <c r="AV784" i="3"/>
  <c r="AW783" i="3"/>
  <c r="AU530" i="3"/>
  <c r="AU534" i="3" s="1"/>
  <c r="AU535" i="3" s="1"/>
  <c r="AT872" i="3"/>
  <c r="AT821" i="3"/>
  <c r="AW988" i="3"/>
  <c r="AX987" i="3"/>
  <c r="AV796" i="3"/>
  <c r="AV794" i="3" s="1"/>
  <c r="AV795" i="3"/>
  <c r="AW793" i="3"/>
  <c r="AU581" i="3"/>
  <c r="AU585" i="3" s="1"/>
  <c r="AU586" i="3" s="1"/>
  <c r="AW538" i="3"/>
  <c r="AV541" i="3"/>
  <c r="AV539" i="3" s="1"/>
  <c r="AV540" i="3"/>
  <c r="AT549" i="3"/>
  <c r="AT787" i="3"/>
  <c r="AW664" i="3"/>
  <c r="AV665" i="3"/>
  <c r="AT955" i="3"/>
  <c r="AT959" i="3" s="1"/>
  <c r="AU1006" i="3"/>
  <c r="AU1010" i="3" s="1"/>
  <c r="AV898" i="3"/>
  <c r="AV896" i="3" s="1"/>
  <c r="AV897" i="3"/>
  <c r="AW895" i="3"/>
  <c r="AV745" i="3"/>
  <c r="AV743" i="3" s="1"/>
  <c r="AV744" i="3"/>
  <c r="AW742" i="3"/>
  <c r="AW606" i="3"/>
  <c r="AV609" i="3"/>
  <c r="AV607" i="3" s="1"/>
  <c r="AV608" i="3"/>
  <c r="AV642" i="3"/>
  <c r="AV643" i="3"/>
  <c r="AV641" i="3" s="1"/>
  <c r="AW640" i="3"/>
  <c r="AU853" i="3"/>
  <c r="AU857" i="3" s="1"/>
  <c r="AU836" i="3"/>
  <c r="AU840" i="3" s="1"/>
  <c r="AV881" i="3"/>
  <c r="AV879" i="3" s="1"/>
  <c r="AV880" i="3"/>
  <c r="AW878" i="3"/>
  <c r="AT1008" i="3"/>
  <c r="AV700" i="3"/>
  <c r="AV704" i="3" s="1"/>
  <c r="AV705" i="3" s="1"/>
  <c r="AU751" i="3"/>
  <c r="AU755" i="3" s="1"/>
  <c r="AV546" i="3"/>
  <c r="AW545" i="3"/>
  <c r="AV529" i="3"/>
  <c r="AW528" i="3"/>
  <c r="AV580" i="3"/>
  <c r="AW579" i="3"/>
  <c r="AV779" i="3"/>
  <c r="AV777" i="3" s="1"/>
  <c r="AV778" i="3"/>
  <c r="AW776" i="3"/>
  <c r="AW623" i="3"/>
  <c r="AV626" i="3"/>
  <c r="AV624" i="3" s="1"/>
  <c r="AV625" i="3"/>
  <c r="AU666" i="3"/>
  <c r="AU670" i="3" s="1"/>
  <c r="AU671" i="3" s="1"/>
  <c r="AV983" i="3"/>
  <c r="AV981" i="3" s="1"/>
  <c r="AV982" i="3"/>
  <c r="AW980" i="3"/>
  <c r="AW681" i="3"/>
  <c r="AV682" i="3"/>
  <c r="AV953" i="3"/>
  <c r="AU954" i="3"/>
  <c r="AU649" i="3"/>
  <c r="AU653" i="3"/>
  <c r="AU654" i="3" s="1"/>
  <c r="AW1004" i="3"/>
  <c r="AV1005" i="3"/>
  <c r="AV813" i="3"/>
  <c r="AV811" i="3" s="1"/>
  <c r="AV812" i="3"/>
  <c r="AW810" i="3"/>
  <c r="AW572" i="3"/>
  <c r="AV575" i="3"/>
  <c r="AV573" i="3" s="1"/>
  <c r="AV574" i="3"/>
  <c r="AX674" i="3"/>
  <c r="AW677" i="3"/>
  <c r="AW675" i="3" s="1"/>
  <c r="AW676" i="3"/>
  <c r="AV733" i="3"/>
  <c r="AW732" i="3"/>
  <c r="AT717" i="3"/>
  <c r="AT721" i="3" s="1"/>
  <c r="AT722" i="3" s="1"/>
  <c r="AU615" i="3"/>
  <c r="AU619" i="3" s="1"/>
  <c r="AR449" i="3"/>
  <c r="AT209" i="3"/>
  <c r="AN39" i="3"/>
  <c r="AO41" i="3" s="1"/>
  <c r="AN42" i="3"/>
  <c r="AR297" i="3"/>
  <c r="AR294" i="3"/>
  <c r="AT158" i="3"/>
  <c r="AS233" i="3"/>
  <c r="AT235" i="3"/>
  <c r="AT115" i="3"/>
  <c r="AU113" i="3"/>
  <c r="AT116" i="3"/>
  <c r="AT114" i="3" s="1"/>
  <c r="AS216" i="3"/>
  <c r="AT218" i="3"/>
  <c r="AP25" i="15"/>
  <c r="AQ27" i="15"/>
  <c r="AQ39" i="15"/>
  <c r="AQ40" i="15"/>
  <c r="AQ38" i="15" s="1"/>
  <c r="AR37" i="15"/>
  <c r="AR375" i="15"/>
  <c r="AQ378" i="15"/>
  <c r="AQ376" i="15" s="1"/>
  <c r="AQ377" i="15"/>
  <c r="AQ144" i="15"/>
  <c r="AQ142" i="15" s="1"/>
  <c r="AQ143" i="15"/>
  <c r="AR141" i="15"/>
  <c r="AS258" i="15"/>
  <c r="AR260" i="15"/>
  <c r="AR261" i="15"/>
  <c r="AR259" i="15" s="1"/>
  <c r="AU297" i="15"/>
  <c r="AT299" i="15"/>
  <c r="AT300" i="15"/>
  <c r="AT298" i="15" s="1"/>
  <c r="AR286" i="15"/>
  <c r="AR287" i="15"/>
  <c r="AR285" i="15" s="1"/>
  <c r="AS284" i="15"/>
  <c r="AT390" i="15"/>
  <c r="AU388" i="15"/>
  <c r="AS349" i="15"/>
  <c r="AR352" i="15"/>
  <c r="AR350" i="15" s="1"/>
  <c r="AR351" i="15"/>
  <c r="AS323" i="15"/>
  <c r="AR326" i="15"/>
  <c r="AR324" i="15" s="1"/>
  <c r="AR325" i="15"/>
  <c r="AT245" i="15"/>
  <c r="AS247" i="15"/>
  <c r="AS248" i="15"/>
  <c r="AS246" i="15" s="1"/>
  <c r="AR235" i="15"/>
  <c r="AR233" i="15" s="1"/>
  <c r="AR234" i="15"/>
  <c r="AS232" i="15"/>
  <c r="AS339" i="15"/>
  <c r="AS337" i="15" s="1"/>
  <c r="AS338" i="15"/>
  <c r="AT336" i="15"/>
  <c r="AS365" i="15"/>
  <c r="AS363" i="15" s="1"/>
  <c r="AS364" i="15"/>
  <c r="AT362" i="15"/>
  <c r="AQ313" i="15"/>
  <c r="AQ311" i="15" s="1"/>
  <c r="AQ312" i="15"/>
  <c r="AR310" i="15"/>
  <c r="AS271" i="15"/>
  <c r="AR274" i="15"/>
  <c r="AR272" i="15" s="1"/>
  <c r="AR273" i="15"/>
  <c r="AS219" i="15"/>
  <c r="AR222" i="15"/>
  <c r="AR220" i="15" s="1"/>
  <c r="AR221" i="15"/>
  <c r="AR170" i="15"/>
  <c r="AR168" i="15" s="1"/>
  <c r="AS167" i="15"/>
  <c r="AR169" i="15"/>
  <c r="AQ209" i="15"/>
  <c r="AQ207" i="15" s="1"/>
  <c r="AR206" i="15"/>
  <c r="AQ208" i="15"/>
  <c r="AR157" i="15"/>
  <c r="AR155" i="15" s="1"/>
  <c r="AR156" i="15"/>
  <c r="AS154" i="15"/>
  <c r="AR183" i="15"/>
  <c r="AR181" i="15" s="1"/>
  <c r="AR182" i="15"/>
  <c r="AS180" i="15"/>
  <c r="AQ131" i="15"/>
  <c r="AQ129" i="15" s="1"/>
  <c r="AQ130" i="15"/>
  <c r="AR128" i="15"/>
  <c r="AR118" i="15"/>
  <c r="AR116" i="15" s="1"/>
  <c r="AR117" i="15"/>
  <c r="AS115" i="15"/>
  <c r="AS193" i="15"/>
  <c r="AR195" i="15"/>
  <c r="AR196" i="15"/>
  <c r="AR194" i="15" s="1"/>
  <c r="AT89" i="15"/>
  <c r="AS91" i="15"/>
  <c r="AS92" i="15"/>
  <c r="AS90" i="15" s="1"/>
  <c r="AT76" i="15"/>
  <c r="AS78" i="15"/>
  <c r="AS79" i="15"/>
  <c r="AS77" i="15" s="1"/>
  <c r="AQ105" i="15"/>
  <c r="AQ103" i="15" s="1"/>
  <c r="AR102" i="15"/>
  <c r="AQ104" i="15"/>
  <c r="AR66" i="15"/>
  <c r="AR64" i="15" s="1"/>
  <c r="AR65" i="15"/>
  <c r="AS63" i="15"/>
  <c r="AQ53" i="15"/>
  <c r="AQ51" i="15" s="1"/>
  <c r="AR50" i="15"/>
  <c r="AQ52" i="15"/>
  <c r="AT26" i="15"/>
  <c r="AU24" i="15"/>
  <c r="AP37" i="3"/>
  <c r="AS144" i="3"/>
  <c r="AS141" i="3"/>
  <c r="AS365" i="3"/>
  <c r="AS362" i="3"/>
  <c r="AR484" i="3"/>
  <c r="AR481" i="3"/>
  <c r="AT110" i="3"/>
  <c r="AT107" i="3"/>
  <c r="AT291" i="3"/>
  <c r="AU290" i="3"/>
  <c r="AS377" i="3"/>
  <c r="AS381" i="3" s="1"/>
  <c r="AS382" i="3" s="1"/>
  <c r="AS88" i="3"/>
  <c r="AU155" i="3"/>
  <c r="AV154" i="3"/>
  <c r="AR379" i="3"/>
  <c r="AV205" i="3"/>
  <c r="AU206" i="3"/>
  <c r="AT376" i="3"/>
  <c r="AU375" i="3"/>
  <c r="AT309" i="3"/>
  <c r="AT313" i="3" s="1"/>
  <c r="AT478" i="3"/>
  <c r="AU477" i="3"/>
  <c r="AR498" i="3"/>
  <c r="AU86" i="3"/>
  <c r="AT87" i="3"/>
  <c r="AS292" i="3"/>
  <c r="AS296" i="3" s="1"/>
  <c r="AS297" i="3" s="1"/>
  <c r="AT252" i="3"/>
  <c r="AT250" i="3" s="1"/>
  <c r="AU249" i="3"/>
  <c r="AT251" i="3"/>
  <c r="AV307" i="3"/>
  <c r="AU308" i="3"/>
  <c r="AS479" i="3"/>
  <c r="AS483" i="3" s="1"/>
  <c r="AS484" i="3" s="1"/>
  <c r="AR433" i="3"/>
  <c r="AR430" i="3"/>
  <c r="AS467" i="3"/>
  <c r="AS464" i="3"/>
  <c r="AS496" i="3"/>
  <c r="AS500" i="3" s="1"/>
  <c r="AS501" i="3" s="1"/>
  <c r="AT462" i="3"/>
  <c r="AT466" i="3" s="1"/>
  <c r="AV470" i="3"/>
  <c r="AU473" i="3"/>
  <c r="AU471" i="3" s="1"/>
  <c r="AU472" i="3"/>
  <c r="AS428" i="3"/>
  <c r="AS432" i="3" s="1"/>
  <c r="AS433" i="3" s="1"/>
  <c r="AU512" i="3"/>
  <c r="AV511" i="3"/>
  <c r="AT490" i="3"/>
  <c r="AT488" i="3" s="1"/>
  <c r="AU487" i="3"/>
  <c r="AT489" i="3"/>
  <c r="AU494" i="3"/>
  <c r="AT495" i="3"/>
  <c r="AT427" i="3"/>
  <c r="AU426" i="3"/>
  <c r="AT445" i="3"/>
  <c r="AV443" i="3"/>
  <c r="AU444" i="3"/>
  <c r="AV460" i="3"/>
  <c r="AU461" i="3"/>
  <c r="AV453" i="3"/>
  <c r="AU456" i="3"/>
  <c r="AU454" i="3" s="1"/>
  <c r="AU455" i="3"/>
  <c r="AV436" i="3"/>
  <c r="AU439" i="3"/>
  <c r="AU437" i="3" s="1"/>
  <c r="AU438" i="3"/>
  <c r="AV504" i="3"/>
  <c r="AU507" i="3"/>
  <c r="AU505" i="3" s="1"/>
  <c r="AU506" i="3"/>
  <c r="AU422" i="3"/>
  <c r="AU420" i="3" s="1"/>
  <c r="AU421" i="3"/>
  <c r="AV419" i="3"/>
  <c r="AT280" i="3"/>
  <c r="AT277" i="3"/>
  <c r="AS399" i="3"/>
  <c r="AS396" i="3"/>
  <c r="AS263" i="3"/>
  <c r="AS260" i="3"/>
  <c r="AW232" i="3"/>
  <c r="AV234" i="3"/>
  <c r="AV410" i="3"/>
  <c r="AW409" i="3"/>
  <c r="AV358" i="3"/>
  <c r="AU359" i="3"/>
  <c r="AT343" i="3"/>
  <c r="AT347" i="3" s="1"/>
  <c r="AT348" i="3" s="1"/>
  <c r="AU354" i="3"/>
  <c r="AU352" i="3" s="1"/>
  <c r="AV351" i="3"/>
  <c r="AU353" i="3"/>
  <c r="AV256" i="3"/>
  <c r="AU257" i="3"/>
  <c r="AT241" i="3"/>
  <c r="AT245" i="3" s="1"/>
  <c r="AT246" i="3" s="1"/>
  <c r="AT360" i="3"/>
  <c r="AT364" i="3" s="1"/>
  <c r="AS226" i="3"/>
  <c r="AW215" i="3"/>
  <c r="AV217" i="3"/>
  <c r="AV402" i="3"/>
  <c r="AU405" i="3"/>
  <c r="AU403" i="3" s="1"/>
  <c r="AU404" i="3"/>
  <c r="AV341" i="3"/>
  <c r="AU342" i="3"/>
  <c r="AT224" i="3"/>
  <c r="AT228" i="3" s="1"/>
  <c r="AU368" i="3"/>
  <c r="AT370" i="3"/>
  <c r="AT371" i="3"/>
  <c r="AT369" i="3" s="1"/>
  <c r="AT394" i="3"/>
  <c r="AT398" i="3" s="1"/>
  <c r="AS345" i="3"/>
  <c r="AR328" i="3"/>
  <c r="AT258" i="3"/>
  <c r="AT262" i="3" s="1"/>
  <c r="AT263" i="3" s="1"/>
  <c r="AV239" i="3"/>
  <c r="AU240" i="3"/>
  <c r="AU411" i="3"/>
  <c r="AU415" i="3" s="1"/>
  <c r="AV222" i="3"/>
  <c r="AU223" i="3"/>
  <c r="AV283" i="3"/>
  <c r="AU286" i="3"/>
  <c r="AU284" i="3" s="1"/>
  <c r="AU285" i="3"/>
  <c r="AV266" i="3"/>
  <c r="AU269" i="3"/>
  <c r="AU267" i="3" s="1"/>
  <c r="AU268" i="3"/>
  <c r="AS326" i="3"/>
  <c r="AS330" i="3" s="1"/>
  <c r="AT413" i="3"/>
  <c r="AU393" i="3"/>
  <c r="AV392" i="3"/>
  <c r="AS243" i="3"/>
  <c r="AT387" i="3"/>
  <c r="AT388" i="3"/>
  <c r="AT386" i="3" s="1"/>
  <c r="AU385" i="3"/>
  <c r="AU275" i="3"/>
  <c r="AU279" i="3" s="1"/>
  <c r="AV300" i="3"/>
  <c r="AU303" i="3"/>
  <c r="AU301" i="3" s="1"/>
  <c r="AU302" i="3"/>
  <c r="AT325" i="3"/>
  <c r="AU324" i="3"/>
  <c r="AU317" i="3"/>
  <c r="AT320" i="3"/>
  <c r="AT318" i="3" s="1"/>
  <c r="AT319" i="3"/>
  <c r="AV274" i="3"/>
  <c r="AW273" i="3"/>
  <c r="AT337" i="3"/>
  <c r="AT335" i="3" s="1"/>
  <c r="AT336" i="3"/>
  <c r="AU334" i="3"/>
  <c r="AT178" i="3"/>
  <c r="AT175" i="3"/>
  <c r="AT195" i="3"/>
  <c r="AT192" i="3"/>
  <c r="AW188" i="3"/>
  <c r="AV189" i="3"/>
  <c r="AU150" i="3"/>
  <c r="AU148" i="3" s="1"/>
  <c r="AU149" i="3"/>
  <c r="AV147" i="3"/>
  <c r="AV198" i="3"/>
  <c r="AU201" i="3"/>
  <c r="AU199" i="3" s="1"/>
  <c r="AU200" i="3"/>
  <c r="AW166" i="3"/>
  <c r="AX164" i="3"/>
  <c r="AU173" i="3"/>
  <c r="AU177" i="3" s="1"/>
  <c r="AV172" i="3"/>
  <c r="AW171" i="3"/>
  <c r="AV181" i="3"/>
  <c r="AU183" i="3"/>
  <c r="AU184" i="3"/>
  <c r="AU182" i="3" s="1"/>
  <c r="AU190" i="3"/>
  <c r="AU194" i="3" s="1"/>
  <c r="AU195" i="3" s="1"/>
  <c r="AU79" i="3"/>
  <c r="AT82" i="3"/>
  <c r="AT80" i="3" s="1"/>
  <c r="AT81" i="3"/>
  <c r="AT139" i="3"/>
  <c r="AT143" i="3" s="1"/>
  <c r="AT122" i="3"/>
  <c r="AT126" i="3" s="1"/>
  <c r="AT127" i="3" s="1"/>
  <c r="AW103" i="3"/>
  <c r="AV104" i="3"/>
  <c r="AU99" i="3"/>
  <c r="AU97" i="3" s="1"/>
  <c r="AV96" i="3"/>
  <c r="AU98" i="3"/>
  <c r="AT132" i="3"/>
  <c r="AT133" i="3"/>
  <c r="AT131" i="3" s="1"/>
  <c r="AU130" i="3"/>
  <c r="AV137" i="3"/>
  <c r="AU138" i="3"/>
  <c r="AU105" i="3"/>
  <c r="AU109" i="3" s="1"/>
  <c r="AU121" i="3"/>
  <c r="AV120" i="3"/>
  <c r="AS124" i="3"/>
  <c r="AR76" i="3"/>
  <c r="AR73" i="3"/>
  <c r="AS71" i="3"/>
  <c r="AS75" i="3" s="1"/>
  <c r="AS76" i="3" s="1"/>
  <c r="AT70" i="3"/>
  <c r="AU69" i="3"/>
  <c r="AU64" i="3"/>
  <c r="AU65" i="3"/>
  <c r="AU63" i="3" s="1"/>
  <c r="AV62" i="3"/>
  <c r="AS59" i="3"/>
  <c r="AV48" i="3"/>
  <c r="AV46" i="3" s="1"/>
  <c r="AW45" i="3"/>
  <c r="AV47" i="3"/>
  <c r="AT54" i="3"/>
  <c r="AT58" i="3" s="1"/>
  <c r="AT59" i="3" s="1"/>
  <c r="AV52" i="3"/>
  <c r="AU53" i="3"/>
  <c r="AT31" i="3"/>
  <c r="AT29" i="3" s="1"/>
  <c r="AT30" i="3"/>
  <c r="AU28" i="3"/>
  <c r="AV35" i="3"/>
  <c r="AU36" i="3"/>
  <c r="W13" i="15"/>
  <c r="X11" i="15"/>
  <c r="W14" i="15"/>
  <c r="W12" i="15" s="1"/>
  <c r="AB21" i="15"/>
  <c r="AC18" i="15"/>
  <c r="AC20" i="15" s="1"/>
  <c r="AY919" i="3" l="1"/>
  <c r="AX920" i="3"/>
  <c r="AV1022" i="3"/>
  <c r="AV1023" i="3" s="1"/>
  <c r="AV1027" i="3" s="1"/>
  <c r="AV1028" i="3" s="1"/>
  <c r="AW1021" i="3"/>
  <c r="AV1345" i="3"/>
  <c r="AV1346" i="3" s="1"/>
  <c r="AV1350" i="3" s="1"/>
  <c r="AV1351" i="3" s="1"/>
  <c r="AW1344" i="3"/>
  <c r="AU1363" i="3"/>
  <c r="AU1367" i="3" s="1"/>
  <c r="AU1368" i="3" s="1"/>
  <c r="AU1348" i="3"/>
  <c r="AV887" i="3"/>
  <c r="AV891" i="3" s="1"/>
  <c r="AV892" i="3" s="1"/>
  <c r="AV889" i="3"/>
  <c r="AX885" i="3"/>
  <c r="AW886" i="3"/>
  <c r="AU1159" i="3"/>
  <c r="AU1163" i="3" s="1"/>
  <c r="AU904" i="3"/>
  <c r="AU908" i="3" s="1"/>
  <c r="AU909" i="3" s="1"/>
  <c r="AU906" i="3"/>
  <c r="AW1157" i="3"/>
  <c r="AV1158" i="3"/>
  <c r="AV1159" i="3" s="1"/>
  <c r="AV1163" i="3" s="1"/>
  <c r="AV1164" i="3" s="1"/>
  <c r="AW902" i="3"/>
  <c r="AV903" i="3"/>
  <c r="AY936" i="3"/>
  <c r="AX937" i="3"/>
  <c r="AW1310" i="3"/>
  <c r="AV1311" i="3"/>
  <c r="AX970" i="3"/>
  <c r="AW971" i="3"/>
  <c r="AV972" i="3"/>
  <c r="AV976" i="3" s="1"/>
  <c r="AV1362" i="3"/>
  <c r="AW1361" i="3"/>
  <c r="AW921" i="3"/>
  <c r="AW925" i="3" s="1"/>
  <c r="AW926" i="3" s="1"/>
  <c r="AW923" i="3"/>
  <c r="AU1312" i="3"/>
  <c r="AU1316" i="3" s="1"/>
  <c r="AU1317" i="3" s="1"/>
  <c r="AU1314" i="3"/>
  <c r="AW938" i="3"/>
  <c r="AW942" i="3" s="1"/>
  <c r="AW943" i="3" s="1"/>
  <c r="AW940" i="3"/>
  <c r="AP513" i="3"/>
  <c r="AP517" i="3" s="1"/>
  <c r="AR93" i="3"/>
  <c r="AR90" i="3"/>
  <c r="AS92" i="3" s="1"/>
  <c r="AU1066" i="3"/>
  <c r="AV1068" i="3"/>
  <c r="AV998" i="3"/>
  <c r="AW1000" i="3"/>
  <c r="AW1083" i="3"/>
  <c r="AX1085" i="3"/>
  <c r="AW963" i="3"/>
  <c r="AV966" i="3"/>
  <c r="AV964" i="3" s="1"/>
  <c r="AV965" i="3"/>
  <c r="AV692" i="3"/>
  <c r="AW694" i="3"/>
  <c r="AU1049" i="3"/>
  <c r="AV1051" i="3"/>
  <c r="AR389" i="15"/>
  <c r="AS391" i="15"/>
  <c r="AV1170" i="3"/>
  <c r="AV1168" i="3" s="1"/>
  <c r="AW1167" i="3"/>
  <c r="AV1169" i="3"/>
  <c r="AW1184" i="3"/>
  <c r="AV1186" i="3"/>
  <c r="AV1187" i="3"/>
  <c r="AV1185" i="3" s="1"/>
  <c r="AT1130" i="3"/>
  <c r="AT1127" i="3"/>
  <c r="AU1144" i="3"/>
  <c r="AW1354" i="3"/>
  <c r="AV1357" i="3"/>
  <c r="AV1355" i="3" s="1"/>
  <c r="AV1356" i="3"/>
  <c r="AV915" i="3"/>
  <c r="AV913" i="3" s="1"/>
  <c r="AV914" i="3"/>
  <c r="AW912" i="3"/>
  <c r="AV1339" i="3"/>
  <c r="AV1340" i="3"/>
  <c r="AV1338" i="3" s="1"/>
  <c r="AW1337" i="3"/>
  <c r="AU165" i="3"/>
  <c r="AV167" i="3"/>
  <c r="AS1015" i="15"/>
  <c r="AS1013" i="15" s="1"/>
  <c r="AS1014" i="15"/>
  <c r="AT1012" i="15"/>
  <c r="AS1002" i="15"/>
  <c r="AS1000" i="15" s="1"/>
  <c r="AS1001" i="15"/>
  <c r="AT999" i="15"/>
  <c r="AS846" i="15"/>
  <c r="AS844" i="15" s="1"/>
  <c r="AS845" i="15"/>
  <c r="AT843" i="15"/>
  <c r="AS872" i="15"/>
  <c r="AS870" i="15" s="1"/>
  <c r="AS871" i="15"/>
  <c r="AT869" i="15"/>
  <c r="AT1028" i="15"/>
  <c r="AT1026" i="15" s="1"/>
  <c r="AT1027" i="15"/>
  <c r="AU1025" i="15"/>
  <c r="AT908" i="15"/>
  <c r="AS911" i="15"/>
  <c r="AS909" i="15" s="1"/>
  <c r="AS910" i="15"/>
  <c r="AT934" i="15"/>
  <c r="AS937" i="15"/>
  <c r="AS935" i="15" s="1"/>
  <c r="AS936" i="15"/>
  <c r="AU793" i="15"/>
  <c r="AV791" i="15"/>
  <c r="AS859" i="15"/>
  <c r="AS857" i="15" s="1"/>
  <c r="AS858" i="15"/>
  <c r="AT856" i="15"/>
  <c r="AT804" i="15"/>
  <c r="AS807" i="15"/>
  <c r="AS805" i="15" s="1"/>
  <c r="AS806" i="15"/>
  <c r="AT960" i="15"/>
  <c r="AS963" i="15"/>
  <c r="AS961" i="15" s="1"/>
  <c r="AS962" i="15"/>
  <c r="AT895" i="15"/>
  <c r="AS898" i="15"/>
  <c r="AS896" i="15" s="1"/>
  <c r="AS897" i="15"/>
  <c r="AS976" i="15"/>
  <c r="AS974" i="15" s="1"/>
  <c r="AS975" i="15"/>
  <c r="AT973" i="15"/>
  <c r="AT989" i="15"/>
  <c r="AT987" i="15" s="1"/>
  <c r="AT988" i="15"/>
  <c r="AU986" i="15"/>
  <c r="AR885" i="15"/>
  <c r="AR883" i="15" s="1"/>
  <c r="AS882" i="15"/>
  <c r="AR884" i="15"/>
  <c r="AR792" i="15"/>
  <c r="AS794" i="15"/>
  <c r="AS833" i="15"/>
  <c r="AS831" i="15" s="1"/>
  <c r="AS832" i="15"/>
  <c r="AT830" i="15"/>
  <c r="AT1038" i="15"/>
  <c r="AS1041" i="15"/>
  <c r="AS1039" i="15" s="1"/>
  <c r="AS1040" i="15"/>
  <c r="AS820" i="15"/>
  <c r="AS818" i="15" s="1"/>
  <c r="AT817" i="15"/>
  <c r="AS819" i="15"/>
  <c r="AT947" i="15"/>
  <c r="AS950" i="15"/>
  <c r="AS948" i="15" s="1"/>
  <c r="AS949" i="15"/>
  <c r="AT921" i="15"/>
  <c r="AS924" i="15"/>
  <c r="AS922" i="15" s="1"/>
  <c r="AS923" i="15"/>
  <c r="AR729" i="15"/>
  <c r="AR727" i="15" s="1"/>
  <c r="AR728" i="15"/>
  <c r="AS726" i="15"/>
  <c r="AR520" i="15"/>
  <c r="AR521" i="15"/>
  <c r="AR519" i="15" s="1"/>
  <c r="AS518" i="15"/>
  <c r="AT453" i="15"/>
  <c r="AS456" i="15"/>
  <c r="AS454" i="15" s="1"/>
  <c r="AS455" i="15"/>
  <c r="AS664" i="15"/>
  <c r="AS662" i="15" s="1"/>
  <c r="AS663" i="15"/>
  <c r="AT661" i="15"/>
  <c r="AU573" i="15"/>
  <c r="AU571" i="15" s="1"/>
  <c r="AU572" i="15"/>
  <c r="AV570" i="15"/>
  <c r="AS505" i="15"/>
  <c r="AR508" i="15"/>
  <c r="AR506" i="15" s="1"/>
  <c r="AR507" i="15"/>
  <c r="AS482" i="15"/>
  <c r="AS480" i="15" s="1"/>
  <c r="AS481" i="15"/>
  <c r="AT479" i="15"/>
  <c r="AT544" i="15"/>
  <c r="AS547" i="15"/>
  <c r="AS545" i="15" s="1"/>
  <c r="AS546" i="15"/>
  <c r="AU440" i="15"/>
  <c r="AT443" i="15"/>
  <c r="AT441" i="15" s="1"/>
  <c r="AT442" i="15"/>
  <c r="AT531" i="15"/>
  <c r="AS534" i="15"/>
  <c r="AS532" i="15" s="1"/>
  <c r="AS533" i="15"/>
  <c r="AU622" i="15"/>
  <c r="AT625" i="15"/>
  <c r="AT623" i="15" s="1"/>
  <c r="AT624" i="15"/>
  <c r="AU583" i="15"/>
  <c r="AT586" i="15"/>
  <c r="AT584" i="15" s="1"/>
  <c r="AT585" i="15"/>
  <c r="AT596" i="15"/>
  <c r="AS599" i="15"/>
  <c r="AS597" i="15" s="1"/>
  <c r="AS598" i="15"/>
  <c r="AT648" i="15"/>
  <c r="AS651" i="15"/>
  <c r="AS649" i="15" s="1"/>
  <c r="AS650" i="15"/>
  <c r="AT427" i="15"/>
  <c r="AS430" i="15"/>
  <c r="AS428" i="15" s="1"/>
  <c r="AS429" i="15"/>
  <c r="AU401" i="15"/>
  <c r="AT404" i="15"/>
  <c r="AT402" i="15" s="1"/>
  <c r="AT403" i="15"/>
  <c r="AT739" i="15"/>
  <c r="AS742" i="15"/>
  <c r="AS740" i="15" s="1"/>
  <c r="AS741" i="15"/>
  <c r="AT687" i="15"/>
  <c r="AS689" i="15"/>
  <c r="AS690" i="15"/>
  <c r="AS688" i="15" s="1"/>
  <c r="AT700" i="15"/>
  <c r="AS703" i="15"/>
  <c r="AS701" i="15" s="1"/>
  <c r="AS702" i="15"/>
  <c r="AT713" i="15"/>
  <c r="AS716" i="15"/>
  <c r="AS714" i="15" s="1"/>
  <c r="AS715" i="15"/>
  <c r="AW609" i="15"/>
  <c r="AV611" i="15"/>
  <c r="AR610" i="15"/>
  <c r="AS612" i="15"/>
  <c r="AT414" i="15"/>
  <c r="AS417" i="15"/>
  <c r="AS415" i="15" s="1"/>
  <c r="AS416" i="15"/>
  <c r="AS560" i="15"/>
  <c r="AS558" i="15" s="1"/>
  <c r="AT557" i="15"/>
  <c r="AS559" i="15"/>
  <c r="AS495" i="15"/>
  <c r="AS493" i="15" s="1"/>
  <c r="AS494" i="15"/>
  <c r="AT492" i="15"/>
  <c r="AS469" i="15"/>
  <c r="AS467" i="15" s="1"/>
  <c r="AS468" i="15"/>
  <c r="AT466" i="15"/>
  <c r="AU638" i="15"/>
  <c r="AU636" i="15" s="1"/>
  <c r="AU637" i="15"/>
  <c r="AV635" i="15"/>
  <c r="AT768" i="15"/>
  <c r="AT766" i="15" s="1"/>
  <c r="AT767" i="15"/>
  <c r="AU765" i="15"/>
  <c r="AS677" i="15"/>
  <c r="AS675" i="15" s="1"/>
  <c r="AS676" i="15"/>
  <c r="AT674" i="15"/>
  <c r="AS781" i="15"/>
  <c r="AS779" i="15" s="1"/>
  <c r="AS780" i="15"/>
  <c r="AT778" i="15"/>
  <c r="AT755" i="15"/>
  <c r="AT753" i="15" s="1"/>
  <c r="AT754" i="15"/>
  <c r="AU752" i="15"/>
  <c r="AV1215" i="3"/>
  <c r="AV1212" i="3"/>
  <c r="AU1113" i="3"/>
  <c r="AU1110" i="3"/>
  <c r="AU1266" i="3"/>
  <c r="AU1263" i="3"/>
  <c r="AW1079" i="3"/>
  <c r="AW1076" i="3"/>
  <c r="AW1334" i="3"/>
  <c r="AW1331" i="3"/>
  <c r="AU1283" i="3"/>
  <c r="AU1280" i="3"/>
  <c r="AZ1067" i="3"/>
  <c r="BA1065" i="3"/>
  <c r="AZ1084" i="3"/>
  <c r="BA1082" i="3"/>
  <c r="AX1225" i="3"/>
  <c r="AW1226" i="3"/>
  <c r="AY1031" i="3"/>
  <c r="AX1034" i="3"/>
  <c r="AX1032" i="3" s="1"/>
  <c r="AX1033" i="3"/>
  <c r="AW1107" i="3"/>
  <c r="AX1106" i="3"/>
  <c r="AU1244" i="3"/>
  <c r="AU1248" i="3" s="1"/>
  <c r="AV1227" i="3"/>
  <c r="AV1231" i="3" s="1"/>
  <c r="AX1286" i="3"/>
  <c r="AW1289" i="3"/>
  <c r="AW1287" i="3" s="1"/>
  <c r="AW1288" i="3"/>
  <c r="AW1238" i="3"/>
  <c r="AW1236" i="3" s="1"/>
  <c r="AW1237" i="3"/>
  <c r="AX1235" i="3"/>
  <c r="AX1209" i="3"/>
  <c r="AY1208" i="3"/>
  <c r="AV1261" i="3"/>
  <c r="AV1265" i="3" s="1"/>
  <c r="AV1266" i="3" s="1"/>
  <c r="AZ1048" i="3"/>
  <c r="AY1050" i="3"/>
  <c r="AW1277" i="3"/>
  <c r="AX1276" i="3"/>
  <c r="AV1040" i="3"/>
  <c r="AV1044" i="3" s="1"/>
  <c r="AV1045" i="3" s="1"/>
  <c r="AY1073" i="3"/>
  <c r="AZ1072" i="3"/>
  <c r="AU1178" i="3"/>
  <c r="AW1123" i="3"/>
  <c r="AV1124" i="3"/>
  <c r="AX1057" i="3"/>
  <c r="AX1061" i="3" s="1"/>
  <c r="AV1243" i="3"/>
  <c r="AW1242" i="3"/>
  <c r="AW1210" i="3"/>
  <c r="AW1214" i="3" s="1"/>
  <c r="AX1201" i="3"/>
  <c r="AW1204" i="3"/>
  <c r="AW1202" i="3" s="1"/>
  <c r="AW1203" i="3"/>
  <c r="AV1278" i="3"/>
  <c r="AV1282" i="3" s="1"/>
  <c r="AV1142" i="3"/>
  <c r="AV1146" i="3" s="1"/>
  <c r="AV1176" i="3"/>
  <c r="AV1180" i="3" s="1"/>
  <c r="AV1181" i="3" s="1"/>
  <c r="AX1099" i="3"/>
  <c r="AW1101" i="3"/>
  <c r="AW1102" i="3"/>
  <c r="AW1100" i="3" s="1"/>
  <c r="AX1294" i="3"/>
  <c r="AY1293" i="3"/>
  <c r="AW1272" i="3"/>
  <c r="AW1270" i="3" s="1"/>
  <c r="AW1271" i="3"/>
  <c r="AX1269" i="3"/>
  <c r="AX1133" i="3"/>
  <c r="AW1135" i="3"/>
  <c r="AW1136" i="3"/>
  <c r="AW1134" i="3" s="1"/>
  <c r="AY1056" i="3"/>
  <c r="AZ1055" i="3"/>
  <c r="AX1116" i="3"/>
  <c r="AW1118" i="3"/>
  <c r="AW1119" i="3"/>
  <c r="AW1117" i="3" s="1"/>
  <c r="AX1091" i="3"/>
  <c r="AX1095" i="3" s="1"/>
  <c r="AX1096" i="3" s="1"/>
  <c r="AU1042" i="3"/>
  <c r="AW1252" i="3"/>
  <c r="AV1255" i="3"/>
  <c r="AV1253" i="3" s="1"/>
  <c r="AV1254" i="3"/>
  <c r="AW1059" i="3"/>
  <c r="AW1093" i="3"/>
  <c r="AT1246" i="3"/>
  <c r="AU1229" i="3"/>
  <c r="AW1141" i="3"/>
  <c r="AX1140" i="3"/>
  <c r="AW1175" i="3"/>
  <c r="AX1174" i="3"/>
  <c r="AW1295" i="3"/>
  <c r="AW1299" i="3" s="1"/>
  <c r="AX1329" i="3"/>
  <c r="AX1333" i="3" s="1"/>
  <c r="AX1334" i="3" s="1"/>
  <c r="AV1193" i="3"/>
  <c r="AV1197" i="3" s="1"/>
  <c r="AW1221" i="3"/>
  <c r="AW1219" i="3" s="1"/>
  <c r="AW1220" i="3"/>
  <c r="AX1218" i="3"/>
  <c r="AV1297" i="3"/>
  <c r="AU1195" i="3"/>
  <c r="AY1090" i="3"/>
  <c r="AZ1089" i="3"/>
  <c r="AV1108" i="3"/>
  <c r="AV1112" i="3" s="1"/>
  <c r="AX1150" i="3"/>
  <c r="AW1152" i="3"/>
  <c r="AW1153" i="3"/>
  <c r="AW1151" i="3" s="1"/>
  <c r="AW1260" i="3"/>
  <c r="AX1259" i="3"/>
  <c r="AX1320" i="3"/>
  <c r="AW1323" i="3"/>
  <c r="AW1321" i="3" s="1"/>
  <c r="AW1322" i="3"/>
  <c r="AW1039" i="3"/>
  <c r="AX1038" i="3"/>
  <c r="AX1074" i="3"/>
  <c r="AX1078" i="3" s="1"/>
  <c r="AX1079" i="3" s="1"/>
  <c r="AW1306" i="3"/>
  <c r="AW1305" i="3"/>
  <c r="AW1304" i="3"/>
  <c r="AX1303" i="3"/>
  <c r="AY1328" i="3"/>
  <c r="AZ1327" i="3"/>
  <c r="AW1192" i="3"/>
  <c r="AX1191" i="3"/>
  <c r="AU1125" i="3"/>
  <c r="AU1129" i="3" s="1"/>
  <c r="AU620" i="3"/>
  <c r="AU617" i="3"/>
  <c r="AU756" i="3"/>
  <c r="AU753" i="3"/>
  <c r="AU1011" i="3"/>
  <c r="AU1008" i="3"/>
  <c r="AU773" i="3"/>
  <c r="AU770" i="3"/>
  <c r="AU739" i="3"/>
  <c r="AU736" i="3"/>
  <c r="AU688" i="3"/>
  <c r="AU685" i="3"/>
  <c r="AU841" i="3"/>
  <c r="AU838" i="3"/>
  <c r="AT960" i="3"/>
  <c r="AT957" i="3"/>
  <c r="AU569" i="3"/>
  <c r="AU566" i="3"/>
  <c r="AU858" i="3"/>
  <c r="AU855" i="3"/>
  <c r="AU790" i="3"/>
  <c r="AU787" i="3"/>
  <c r="AV530" i="3"/>
  <c r="AV534" i="3" s="1"/>
  <c r="AV535" i="3" s="1"/>
  <c r="AX783" i="3"/>
  <c r="AW784" i="3"/>
  <c r="AV836" i="3"/>
  <c r="AV840" i="3" s="1"/>
  <c r="AV841" i="3" s="1"/>
  <c r="AV598" i="3"/>
  <c r="AV602" i="3" s="1"/>
  <c r="AW1017" i="3"/>
  <c r="AW1015" i="3" s="1"/>
  <c r="AX1014" i="3"/>
  <c r="AW1016" i="3"/>
  <c r="AW524" i="3"/>
  <c r="AW522" i="3" s="1"/>
  <c r="AW523" i="3"/>
  <c r="AX521" i="3"/>
  <c r="AW558" i="3"/>
  <c r="AW557" i="3"/>
  <c r="AW556" i="3"/>
  <c r="AX555" i="3"/>
  <c r="AU632" i="3"/>
  <c r="AU636" i="3" s="1"/>
  <c r="AV615" i="3"/>
  <c r="AV619" i="3" s="1"/>
  <c r="AZ657" i="3"/>
  <c r="AY660" i="3"/>
  <c r="AY658" i="3" s="1"/>
  <c r="AY659" i="3"/>
  <c r="AX827" i="3"/>
  <c r="AW830" i="3"/>
  <c r="AW828" i="3" s="1"/>
  <c r="AW829" i="3"/>
  <c r="AW700" i="3"/>
  <c r="AW704" i="3" s="1"/>
  <c r="AW705" i="3" s="1"/>
  <c r="AV687" i="3"/>
  <c r="AV688" i="3" s="1"/>
  <c r="AV683" i="3"/>
  <c r="AW626" i="3"/>
  <c r="AW624" i="3" s="1"/>
  <c r="AW625" i="3"/>
  <c r="AX623" i="3"/>
  <c r="AW733" i="3"/>
  <c r="AX732" i="3"/>
  <c r="AV1006" i="3"/>
  <c r="AV1010" i="3" s="1"/>
  <c r="AX681" i="3"/>
  <c r="AW682" i="3"/>
  <c r="AX776" i="3"/>
  <c r="AW779" i="3"/>
  <c r="AW777" i="3" s="1"/>
  <c r="AW778" i="3"/>
  <c r="AX579" i="3"/>
  <c r="AW580" i="3"/>
  <c r="AX545" i="3"/>
  <c r="AW546" i="3"/>
  <c r="AW609" i="3"/>
  <c r="AW607" i="3" s="1"/>
  <c r="AW608" i="3"/>
  <c r="AX606" i="3"/>
  <c r="AW745" i="3"/>
  <c r="AW743" i="3" s="1"/>
  <c r="AW744" i="3"/>
  <c r="AX742" i="3"/>
  <c r="AW898" i="3"/>
  <c r="AW896" i="3" s="1"/>
  <c r="AW897" i="3"/>
  <c r="AX895" i="3"/>
  <c r="AW541" i="3"/>
  <c r="AW540" i="3"/>
  <c r="AW539" i="3"/>
  <c r="AX538" i="3"/>
  <c r="AW796" i="3"/>
  <c r="AW794" i="3" s="1"/>
  <c r="AX793" i="3"/>
  <c r="AW795" i="3"/>
  <c r="AX988" i="3"/>
  <c r="AY987" i="3"/>
  <c r="AV785" i="3"/>
  <c r="AV789" i="3" s="1"/>
  <c r="AV751" i="3"/>
  <c r="AV755" i="3" s="1"/>
  <c r="AX834" i="3"/>
  <c r="AW835" i="3"/>
  <c r="AW946" i="3"/>
  <c r="AV949" i="3"/>
  <c r="AV947" i="3" s="1"/>
  <c r="AV948" i="3"/>
  <c r="AW861" i="3"/>
  <c r="AV864" i="3"/>
  <c r="AV862" i="3" s="1"/>
  <c r="AV863" i="3"/>
  <c r="AX759" i="3"/>
  <c r="AW761" i="3"/>
  <c r="AW762" i="3"/>
  <c r="AW760" i="3" s="1"/>
  <c r="AX562" i="3"/>
  <c r="AW563" i="3"/>
  <c r="AW630" i="3"/>
  <c r="AV631" i="3"/>
  <c r="AW715" i="3"/>
  <c r="AV716" i="3"/>
  <c r="AV649" i="3"/>
  <c r="AV653" i="3" s="1"/>
  <c r="AZ691" i="3"/>
  <c r="AY693" i="3"/>
  <c r="AX802" i="3"/>
  <c r="AX806" i="3" s="1"/>
  <c r="AV734" i="3"/>
  <c r="AV738" i="3" s="1"/>
  <c r="AV739" i="3" s="1"/>
  <c r="AY674" i="3"/>
  <c r="AX677" i="3"/>
  <c r="AX675" i="3" s="1"/>
  <c r="AX676" i="3"/>
  <c r="AW575" i="3"/>
  <c r="AW573" i="3" s="1"/>
  <c r="AW574" i="3"/>
  <c r="AX572" i="3"/>
  <c r="AW1005" i="3"/>
  <c r="AX1004" i="3"/>
  <c r="AU955" i="3"/>
  <c r="AU959" i="3" s="1"/>
  <c r="AV581" i="3"/>
  <c r="AV585" i="3" s="1"/>
  <c r="AV586" i="3" s="1"/>
  <c r="AV551" i="3"/>
  <c r="AV552" i="3" s="1"/>
  <c r="AV547" i="3"/>
  <c r="AX878" i="3"/>
  <c r="AW881" i="3"/>
  <c r="AW879" i="3" s="1"/>
  <c r="AW880" i="3"/>
  <c r="AX640" i="3"/>
  <c r="AW643" i="3"/>
  <c r="AW641" i="3" s="1"/>
  <c r="AW642" i="3"/>
  <c r="AV666" i="3"/>
  <c r="AV670" i="3" s="1"/>
  <c r="AW989" i="3"/>
  <c r="AW993" i="3" s="1"/>
  <c r="AU532" i="3"/>
  <c r="AX749" i="3"/>
  <c r="AW750" i="3"/>
  <c r="AU821" i="3"/>
  <c r="AX851" i="3"/>
  <c r="AW852" i="3"/>
  <c r="AX725" i="3"/>
  <c r="AW728" i="3"/>
  <c r="AW726" i="3" s="1"/>
  <c r="AW727" i="3"/>
  <c r="AX868" i="3"/>
  <c r="AW869" i="3"/>
  <c r="AV991" i="3"/>
  <c r="AV564" i="3"/>
  <c r="AV568" i="3" s="1"/>
  <c r="AV569" i="3" s="1"/>
  <c r="AX766" i="3"/>
  <c r="AW767" i="3"/>
  <c r="AV819" i="3"/>
  <c r="AV823" i="3" s="1"/>
  <c r="AU717" i="3"/>
  <c r="AU721" i="3" s="1"/>
  <c r="AU722" i="3" s="1"/>
  <c r="AW589" i="3"/>
  <c r="AV592" i="3"/>
  <c r="AV590" i="3" s="1"/>
  <c r="AV591" i="3"/>
  <c r="AW648" i="3"/>
  <c r="AX647" i="3"/>
  <c r="AX708" i="3"/>
  <c r="AW710" i="3"/>
  <c r="AW711" i="3"/>
  <c r="AW709" i="3" s="1"/>
  <c r="AY801" i="3"/>
  <c r="AZ800" i="3"/>
  <c r="AW804" i="3"/>
  <c r="AT634" i="3"/>
  <c r="AT719" i="3"/>
  <c r="AW813" i="3"/>
  <c r="AW811" i="3" s="1"/>
  <c r="AW812" i="3"/>
  <c r="AX810" i="3"/>
  <c r="AU651" i="3"/>
  <c r="AV954" i="3"/>
  <c r="AW953" i="3"/>
  <c r="AX980" i="3"/>
  <c r="AW982" i="3"/>
  <c r="AW983" i="3"/>
  <c r="AW981" i="3" s="1"/>
  <c r="AU668" i="3"/>
  <c r="AX528" i="3"/>
  <c r="AW529" i="3"/>
  <c r="AV702" i="3"/>
  <c r="AV1025" i="3"/>
  <c r="AX664" i="3"/>
  <c r="AW665" i="3"/>
  <c r="AU583" i="3"/>
  <c r="AU549" i="3"/>
  <c r="AZ997" i="3"/>
  <c r="AY999" i="3"/>
  <c r="AV853" i="3"/>
  <c r="AV857" i="3" s="1"/>
  <c r="AW597" i="3"/>
  <c r="AX596" i="3"/>
  <c r="AV870" i="3"/>
  <c r="AV874" i="3" s="1"/>
  <c r="AV875" i="3" s="1"/>
  <c r="AV768" i="3"/>
  <c r="AV772" i="3" s="1"/>
  <c r="AV773" i="3" s="1"/>
  <c r="AX817" i="3"/>
  <c r="AW818" i="3"/>
  <c r="AW929" i="3"/>
  <c r="AV932" i="3"/>
  <c r="AV930" i="3" s="1"/>
  <c r="AV931" i="3"/>
  <c r="AW614" i="3"/>
  <c r="AX613" i="3"/>
  <c r="AU600" i="3"/>
  <c r="AX844" i="3"/>
  <c r="AW847" i="3"/>
  <c r="AW845" i="3" s="1"/>
  <c r="AW846" i="3"/>
  <c r="AU872" i="3"/>
  <c r="AY698" i="3"/>
  <c r="AX699" i="3"/>
  <c r="AR450" i="3"/>
  <c r="AR447" i="3"/>
  <c r="AS449" i="3" s="1"/>
  <c r="AO42" i="3"/>
  <c r="AO39" i="3"/>
  <c r="AP41" i="3" s="1"/>
  <c r="AT229" i="3"/>
  <c r="AT226" i="3"/>
  <c r="AT365" i="3"/>
  <c r="AT362" i="3"/>
  <c r="AS294" i="3"/>
  <c r="AS481" i="3"/>
  <c r="AS379" i="3"/>
  <c r="AU116" i="3"/>
  <c r="AU114" i="3" s="1"/>
  <c r="AU115" i="3"/>
  <c r="AV113" i="3"/>
  <c r="AT233" i="3"/>
  <c r="AU235" i="3"/>
  <c r="AT216" i="3"/>
  <c r="AU218" i="3"/>
  <c r="AQ25" i="15"/>
  <c r="AR27" i="15"/>
  <c r="AS375" i="15"/>
  <c r="AR377" i="15"/>
  <c r="AR378" i="15"/>
  <c r="AR376" i="15" s="1"/>
  <c r="AS37" i="15"/>
  <c r="AR39" i="15"/>
  <c r="AR40" i="15"/>
  <c r="AR38" i="15" s="1"/>
  <c r="AS141" i="15"/>
  <c r="AR144" i="15"/>
  <c r="AR142" i="15" s="1"/>
  <c r="AR143" i="15"/>
  <c r="AR313" i="15"/>
  <c r="AR311" i="15" s="1"/>
  <c r="AS310" i="15"/>
  <c r="AR312" i="15"/>
  <c r="AT365" i="15"/>
  <c r="AT363" i="15" s="1"/>
  <c r="AT364" i="15"/>
  <c r="AU362" i="15"/>
  <c r="AT339" i="15"/>
  <c r="AT337" i="15" s="1"/>
  <c r="AT338" i="15"/>
  <c r="AU336" i="15"/>
  <c r="AS235" i="15"/>
  <c r="AS233" i="15" s="1"/>
  <c r="AS234" i="15"/>
  <c r="AT232" i="15"/>
  <c r="AS287" i="15"/>
  <c r="AS285" i="15" s="1"/>
  <c r="AT284" i="15"/>
  <c r="AS286" i="15"/>
  <c r="AV388" i="15"/>
  <c r="AU390" i="15"/>
  <c r="AS222" i="15"/>
  <c r="AS220" i="15" s="1"/>
  <c r="AS221" i="15"/>
  <c r="AT219" i="15"/>
  <c r="AS274" i="15"/>
  <c r="AS272" i="15" s="1"/>
  <c r="AS273" i="15"/>
  <c r="AT271" i="15"/>
  <c r="AU245" i="15"/>
  <c r="AT248" i="15"/>
  <c r="AT246" i="15" s="1"/>
  <c r="AT247" i="15"/>
  <c r="AT323" i="15"/>
  <c r="AS326" i="15"/>
  <c r="AS324" i="15" s="1"/>
  <c r="AS325" i="15"/>
  <c r="AT349" i="15"/>
  <c r="AS352" i="15"/>
  <c r="AS350" i="15" s="1"/>
  <c r="AS351" i="15"/>
  <c r="AV297" i="15"/>
  <c r="AU299" i="15"/>
  <c r="AU300" i="15"/>
  <c r="AU298" i="15" s="1"/>
  <c r="AT258" i="15"/>
  <c r="AS261" i="15"/>
  <c r="AS259" i="15" s="1"/>
  <c r="AS260" i="15"/>
  <c r="AS117" i="15"/>
  <c r="AT115" i="15"/>
  <c r="AS118" i="15"/>
  <c r="AS116" i="15" s="1"/>
  <c r="AT154" i="15"/>
  <c r="AS157" i="15"/>
  <c r="AS155" i="15" s="1"/>
  <c r="AS156" i="15"/>
  <c r="AR131" i="15"/>
  <c r="AR129" i="15" s="1"/>
  <c r="AS128" i="15"/>
  <c r="AR130" i="15"/>
  <c r="AT180" i="15"/>
  <c r="AS183" i="15"/>
  <c r="AS181" i="15" s="1"/>
  <c r="AS182" i="15"/>
  <c r="AR209" i="15"/>
  <c r="AR207" i="15" s="1"/>
  <c r="AR208" i="15"/>
  <c r="AS206" i="15"/>
  <c r="AT167" i="15"/>
  <c r="AS170" i="15"/>
  <c r="AS168" i="15" s="1"/>
  <c r="AS169" i="15"/>
  <c r="AS195" i="15"/>
  <c r="AS196" i="15"/>
  <c r="AS194" i="15" s="1"/>
  <c r="AT193" i="15"/>
  <c r="AR105" i="15"/>
  <c r="AR103" i="15" s="1"/>
  <c r="AS102" i="15"/>
  <c r="AR104" i="15"/>
  <c r="AS66" i="15"/>
  <c r="AS64" i="15" s="1"/>
  <c r="AT63" i="15"/>
  <c r="AS65" i="15"/>
  <c r="AU76" i="15"/>
  <c r="AT78" i="15"/>
  <c r="AT79" i="15"/>
  <c r="AT77" i="15" s="1"/>
  <c r="AT92" i="15"/>
  <c r="AT90" i="15" s="1"/>
  <c r="AT91" i="15"/>
  <c r="AU89" i="15"/>
  <c r="AS50" i="15"/>
  <c r="AR52" i="15"/>
  <c r="AR53" i="15"/>
  <c r="AR51" i="15" s="1"/>
  <c r="AV24" i="15"/>
  <c r="AU26" i="15"/>
  <c r="AT314" i="3"/>
  <c r="AT311" i="3"/>
  <c r="AU207" i="3"/>
  <c r="AU211" i="3" s="1"/>
  <c r="AU212" i="3" s="1"/>
  <c r="AU156" i="3"/>
  <c r="AU160" i="3" s="1"/>
  <c r="AU478" i="3"/>
  <c r="AV477" i="3"/>
  <c r="AW205" i="3"/>
  <c r="AV206" i="3"/>
  <c r="AV207" i="3" s="1"/>
  <c r="AV211" i="3" s="1"/>
  <c r="AV212" i="3" s="1"/>
  <c r="AW307" i="3"/>
  <c r="AV308" i="3"/>
  <c r="AT124" i="3"/>
  <c r="AT243" i="3"/>
  <c r="AT345" i="3"/>
  <c r="AU252" i="3"/>
  <c r="AU250" i="3" s="1"/>
  <c r="AV249" i="3"/>
  <c r="AU251" i="3"/>
  <c r="AT88" i="3"/>
  <c r="AT479" i="3"/>
  <c r="AT483" i="3" s="1"/>
  <c r="AT484" i="3" s="1"/>
  <c r="AV375" i="3"/>
  <c r="AU376" i="3"/>
  <c r="AU291" i="3"/>
  <c r="AV290" i="3"/>
  <c r="AS498" i="3"/>
  <c r="AU309" i="3"/>
  <c r="AU313" i="3" s="1"/>
  <c r="AU314" i="3" s="1"/>
  <c r="AU87" i="3"/>
  <c r="AV86" i="3"/>
  <c r="AT377" i="3"/>
  <c r="AT381" i="3" s="1"/>
  <c r="AT382" i="3" s="1"/>
  <c r="AV155" i="3"/>
  <c r="AV156" i="3" s="1"/>
  <c r="AV160" i="3" s="1"/>
  <c r="AV161" i="3" s="1"/>
  <c r="AW154" i="3"/>
  <c r="AT292" i="3"/>
  <c r="AT296" i="3" s="1"/>
  <c r="AT297" i="3" s="1"/>
  <c r="AT467" i="3"/>
  <c r="AT464" i="3"/>
  <c r="AW436" i="3"/>
  <c r="AV439" i="3"/>
  <c r="AV437" i="3" s="1"/>
  <c r="AV438" i="3"/>
  <c r="AW453" i="3"/>
  <c r="AV456" i="3"/>
  <c r="AV454" i="3" s="1"/>
  <c r="AV455" i="3"/>
  <c r="AT496" i="3"/>
  <c r="AT500" i="3" s="1"/>
  <c r="AV487" i="3"/>
  <c r="AU489" i="3"/>
  <c r="AU490" i="3"/>
  <c r="AU488" i="3" s="1"/>
  <c r="AV507" i="3"/>
  <c r="AV505" i="3" s="1"/>
  <c r="AV506" i="3"/>
  <c r="AW504" i="3"/>
  <c r="AU462" i="3"/>
  <c r="AU466" i="3" s="1"/>
  <c r="AU467" i="3" s="1"/>
  <c r="AU495" i="3"/>
  <c r="AV494" i="3"/>
  <c r="AS430" i="3"/>
  <c r="AU445" i="3"/>
  <c r="AT428" i="3"/>
  <c r="AT432" i="3" s="1"/>
  <c r="AV444" i="3"/>
  <c r="AW443" i="3"/>
  <c r="AW419" i="3"/>
  <c r="AV422" i="3"/>
  <c r="AV420" i="3" s="1"/>
  <c r="AV421" i="3"/>
  <c r="AV461" i="3"/>
  <c r="AW460" i="3"/>
  <c r="AV426" i="3"/>
  <c r="AU427" i="3"/>
  <c r="AW511" i="3"/>
  <c r="AV512" i="3"/>
  <c r="AW470" i="3"/>
  <c r="AV473" i="3"/>
  <c r="AV471" i="3" s="1"/>
  <c r="AV472" i="3"/>
  <c r="AU280" i="3"/>
  <c r="AU277" i="3"/>
  <c r="AS331" i="3"/>
  <c r="AS328" i="3"/>
  <c r="AU416" i="3"/>
  <c r="AU413" i="3"/>
  <c r="AT399" i="3"/>
  <c r="AT396" i="3"/>
  <c r="AT326" i="3"/>
  <c r="AT330" i="3" s="1"/>
  <c r="AT331" i="3" s="1"/>
  <c r="AW300" i="3"/>
  <c r="AV303" i="3"/>
  <c r="AV301" i="3" s="1"/>
  <c r="AV302" i="3"/>
  <c r="AU394" i="3"/>
  <c r="AU398" i="3" s="1"/>
  <c r="AU399" i="3" s="1"/>
  <c r="AW266" i="3"/>
  <c r="AV269" i="3"/>
  <c r="AV267" i="3" s="1"/>
  <c r="AV268" i="3"/>
  <c r="AW283" i="3"/>
  <c r="AV286" i="3"/>
  <c r="AV284" i="3" s="1"/>
  <c r="AV285" i="3"/>
  <c r="AW239" i="3"/>
  <c r="AV240" i="3"/>
  <c r="AV368" i="3"/>
  <c r="AU371" i="3"/>
  <c r="AU369" i="3" s="1"/>
  <c r="AU370" i="3"/>
  <c r="AU343" i="3"/>
  <c r="AU347" i="3" s="1"/>
  <c r="AV257" i="3"/>
  <c r="AW256" i="3"/>
  <c r="AX409" i="3"/>
  <c r="AW410" i="3"/>
  <c r="AV334" i="3"/>
  <c r="AU336" i="3"/>
  <c r="AU337" i="3"/>
  <c r="AU335" i="3" s="1"/>
  <c r="AV324" i="3"/>
  <c r="AU325" i="3"/>
  <c r="AV393" i="3"/>
  <c r="AW392" i="3"/>
  <c r="AU224" i="3"/>
  <c r="AU228" i="3" s="1"/>
  <c r="AW341" i="3"/>
  <c r="AV342" i="3"/>
  <c r="AW402" i="3"/>
  <c r="AV405" i="3"/>
  <c r="AV403" i="3" s="1"/>
  <c r="AV404" i="3"/>
  <c r="AX215" i="3"/>
  <c r="AW217" i="3"/>
  <c r="AV354" i="3"/>
  <c r="AV352" i="3" s="1"/>
  <c r="AW351" i="3"/>
  <c r="AV353" i="3"/>
  <c r="AV411" i="3"/>
  <c r="AV415" i="3" s="1"/>
  <c r="AX232" i="3"/>
  <c r="AW234" i="3"/>
  <c r="AX273" i="3"/>
  <c r="AW274" i="3"/>
  <c r="AU320" i="3"/>
  <c r="AU318" i="3" s="1"/>
  <c r="AU319" i="3"/>
  <c r="AV317" i="3"/>
  <c r="AV385" i="3"/>
  <c r="AU388" i="3"/>
  <c r="AU386" i="3" s="1"/>
  <c r="AU387" i="3"/>
  <c r="AW222" i="3"/>
  <c r="AV223" i="3"/>
  <c r="AT260" i="3"/>
  <c r="AU360" i="3"/>
  <c r="AU364" i="3" s="1"/>
  <c r="AV275" i="3"/>
  <c r="AV279" i="3" s="1"/>
  <c r="AV280" i="3" s="1"/>
  <c r="AU241" i="3"/>
  <c r="AU245" i="3" s="1"/>
  <c r="AU258" i="3"/>
  <c r="AU262" i="3" s="1"/>
  <c r="AU263" i="3" s="1"/>
  <c r="AV359" i="3"/>
  <c r="AW358" i="3"/>
  <c r="AU178" i="3"/>
  <c r="AU175" i="3"/>
  <c r="AW189" i="3"/>
  <c r="AX188" i="3"/>
  <c r="AW147" i="3"/>
  <c r="AV149" i="3"/>
  <c r="AV150" i="3"/>
  <c r="AV148" i="3" s="1"/>
  <c r="AU192" i="3"/>
  <c r="AX171" i="3"/>
  <c r="AW172" i="3"/>
  <c r="AW198" i="3"/>
  <c r="AV201" i="3"/>
  <c r="AV199" i="3" s="1"/>
  <c r="AV200" i="3"/>
  <c r="AV184" i="3"/>
  <c r="AV182" i="3" s="1"/>
  <c r="AV183" i="3"/>
  <c r="AW181" i="3"/>
  <c r="AV173" i="3"/>
  <c r="AV177" i="3" s="1"/>
  <c r="AY164" i="3"/>
  <c r="AX166" i="3"/>
  <c r="AV190" i="3"/>
  <c r="AV194" i="3" s="1"/>
  <c r="AT144" i="3"/>
  <c r="AT141" i="3"/>
  <c r="AU110" i="3"/>
  <c r="AU107" i="3"/>
  <c r="AV130" i="3"/>
  <c r="AU133" i="3"/>
  <c r="AU131" i="3" s="1"/>
  <c r="AU132" i="3"/>
  <c r="AV105" i="3"/>
  <c r="AV109" i="3" s="1"/>
  <c r="AW104" i="3"/>
  <c r="AX103" i="3"/>
  <c r="AW120" i="3"/>
  <c r="AV121" i="3"/>
  <c r="AU139" i="3"/>
  <c r="AU143" i="3" s="1"/>
  <c r="AU144" i="3" s="1"/>
  <c r="AW96" i="3"/>
  <c r="AV99" i="3"/>
  <c r="AV97" i="3" s="1"/>
  <c r="AV98" i="3"/>
  <c r="AU122" i="3"/>
  <c r="AU126" i="3" s="1"/>
  <c r="AU127" i="3" s="1"/>
  <c r="AV138" i="3"/>
  <c r="AW137" i="3"/>
  <c r="AV79" i="3"/>
  <c r="AU82" i="3"/>
  <c r="AU80" i="3" s="1"/>
  <c r="AU81" i="3"/>
  <c r="AS73" i="3"/>
  <c r="AU70" i="3"/>
  <c r="AV69" i="3"/>
  <c r="AT71" i="3"/>
  <c r="AT75" i="3" s="1"/>
  <c r="AT76" i="3" s="1"/>
  <c r="AV65" i="3"/>
  <c r="AV63" i="3" s="1"/>
  <c r="AW62" i="3"/>
  <c r="AV64" i="3"/>
  <c r="AT56" i="3"/>
  <c r="AW48" i="3"/>
  <c r="AW46" i="3" s="1"/>
  <c r="AX45" i="3"/>
  <c r="AW47" i="3"/>
  <c r="AU54" i="3"/>
  <c r="AV53" i="3"/>
  <c r="AW52" i="3"/>
  <c r="AW35" i="3"/>
  <c r="AV36" i="3"/>
  <c r="AU31" i="3"/>
  <c r="AU29" i="3" s="1"/>
  <c r="AU30" i="3"/>
  <c r="AV28" i="3"/>
  <c r="X13" i="15"/>
  <c r="X14" i="15"/>
  <c r="X12" i="15" s="1"/>
  <c r="Y11" i="15"/>
  <c r="AC21" i="15"/>
  <c r="AC19" i="15"/>
  <c r="AU1164" i="3" l="1"/>
  <c r="AU1161" i="3"/>
  <c r="AV977" i="3"/>
  <c r="AV974" i="3"/>
  <c r="AV1363" i="3"/>
  <c r="AV1367" i="3" s="1"/>
  <c r="AW1345" i="3"/>
  <c r="AW1346" i="3" s="1"/>
  <c r="AW1350" i="3" s="1"/>
  <c r="AW1351" i="3" s="1"/>
  <c r="AX1344" i="3"/>
  <c r="AY885" i="3"/>
  <c r="AX886" i="3"/>
  <c r="AV1348" i="3"/>
  <c r="AW972" i="3"/>
  <c r="AW976" i="3" s="1"/>
  <c r="AW977" i="3" s="1"/>
  <c r="AW974" i="3"/>
  <c r="AY970" i="3"/>
  <c r="AX971" i="3"/>
  <c r="AW1158" i="3"/>
  <c r="AW1159" i="3" s="1"/>
  <c r="AW1163" i="3" s="1"/>
  <c r="AX1157" i="3"/>
  <c r="AX921" i="3"/>
  <c r="AX925" i="3" s="1"/>
  <c r="AX926" i="3" s="1"/>
  <c r="AX923" i="3"/>
  <c r="AX938" i="3"/>
  <c r="AX942" i="3" s="1"/>
  <c r="AX943" i="3" s="1"/>
  <c r="AX940" i="3"/>
  <c r="AZ936" i="3"/>
  <c r="AY937" i="3"/>
  <c r="AV904" i="3"/>
  <c r="AV908" i="3" s="1"/>
  <c r="AV909" i="3" s="1"/>
  <c r="AV906" i="3"/>
  <c r="AX902" i="3"/>
  <c r="AW903" i="3"/>
  <c r="AV1161" i="3"/>
  <c r="AW1161" i="3" s="1"/>
  <c r="AV1312" i="3"/>
  <c r="AV1316" i="3" s="1"/>
  <c r="AV1317" i="3" s="1"/>
  <c r="AV1314" i="3"/>
  <c r="AZ919" i="3"/>
  <c r="AY920" i="3"/>
  <c r="AW1362" i="3"/>
  <c r="AX1361" i="3"/>
  <c r="AW887" i="3"/>
  <c r="AW891" i="3" s="1"/>
  <c r="AW892" i="3" s="1"/>
  <c r="AW889" i="3"/>
  <c r="AW1022" i="3"/>
  <c r="AW1023" i="3" s="1"/>
  <c r="AW1027" i="3" s="1"/>
  <c r="AX1021" i="3"/>
  <c r="AX1310" i="3"/>
  <c r="AW1311" i="3"/>
  <c r="AU1365" i="3"/>
  <c r="AQ513" i="3"/>
  <c r="AP518" i="3"/>
  <c r="AP515" i="3"/>
  <c r="AS93" i="3"/>
  <c r="AS90" i="3"/>
  <c r="AT92" i="3" s="1"/>
  <c r="AV1066" i="3"/>
  <c r="AW1068" i="3"/>
  <c r="AW998" i="3"/>
  <c r="AX1000" i="3"/>
  <c r="AS389" i="15"/>
  <c r="AT391" i="15"/>
  <c r="AW965" i="3"/>
  <c r="AW966" i="3"/>
  <c r="AW964" i="3" s="1"/>
  <c r="AX963" i="3"/>
  <c r="AW692" i="3"/>
  <c r="AX694" i="3"/>
  <c r="AX1083" i="3"/>
  <c r="AY1085" i="3"/>
  <c r="AV1049" i="3"/>
  <c r="AW1051" i="3"/>
  <c r="AU58" i="3"/>
  <c r="AX1167" i="3"/>
  <c r="AW1169" i="3"/>
  <c r="AW1170" i="3"/>
  <c r="AW1168" i="3" s="1"/>
  <c r="AW1186" i="3"/>
  <c r="AW1187" i="3"/>
  <c r="AW1185" i="3" s="1"/>
  <c r="AX1184" i="3"/>
  <c r="AW1300" i="3"/>
  <c r="AW1297" i="3"/>
  <c r="AV1147" i="3"/>
  <c r="AV1144" i="3"/>
  <c r="AX1093" i="3"/>
  <c r="AV1042" i="3"/>
  <c r="AV872" i="3"/>
  <c r="AW1339" i="3"/>
  <c r="AX1337" i="3"/>
  <c r="AW1340" i="3"/>
  <c r="AW1338" i="3" s="1"/>
  <c r="AW915" i="3"/>
  <c r="AW913" i="3" s="1"/>
  <c r="AW914" i="3"/>
  <c r="AX912" i="3"/>
  <c r="AW1357" i="3"/>
  <c r="AW1355" i="3" s="1"/>
  <c r="AW1356" i="3"/>
  <c r="AX1354" i="3"/>
  <c r="AV165" i="3"/>
  <c r="AW167" i="3"/>
  <c r="AV986" i="15"/>
  <c r="AU989" i="15"/>
  <c r="AU987" i="15" s="1"/>
  <c r="AU988" i="15"/>
  <c r="AT859" i="15"/>
  <c r="AT857" i="15" s="1"/>
  <c r="AT858" i="15"/>
  <c r="AU856" i="15"/>
  <c r="AU869" i="15"/>
  <c r="AT872" i="15"/>
  <c r="AT870" i="15" s="1"/>
  <c r="AT871" i="15"/>
  <c r="AU843" i="15"/>
  <c r="AT845" i="15"/>
  <c r="AT846" i="15"/>
  <c r="AT844" i="15" s="1"/>
  <c r="AT924" i="15"/>
  <c r="AT922" i="15" s="1"/>
  <c r="AT923" i="15"/>
  <c r="AU921" i="15"/>
  <c r="AT950" i="15"/>
  <c r="AT948" i="15" s="1"/>
  <c r="AT949" i="15"/>
  <c r="AU947" i="15"/>
  <c r="AU1038" i="15"/>
  <c r="AT1041" i="15"/>
  <c r="AT1039" i="15" s="1"/>
  <c r="AT1040" i="15"/>
  <c r="AU973" i="15"/>
  <c r="AT976" i="15"/>
  <c r="AT974" i="15"/>
  <c r="AT975" i="15"/>
  <c r="AU1028" i="15"/>
  <c r="AU1026" i="15" s="1"/>
  <c r="AU1027" i="15"/>
  <c r="AV1025" i="15"/>
  <c r="AU999" i="15"/>
  <c r="AT1002" i="15"/>
  <c r="AT1000" i="15" s="1"/>
  <c r="AT1001" i="15"/>
  <c r="AU830" i="15"/>
  <c r="AT833" i="15"/>
  <c r="AT831" i="15" s="1"/>
  <c r="AT832" i="15"/>
  <c r="AS792" i="15"/>
  <c r="AT794" i="15"/>
  <c r="AS884" i="15"/>
  <c r="AS885" i="15"/>
  <c r="AS883" i="15" s="1"/>
  <c r="AT882" i="15"/>
  <c r="AU804" i="15"/>
  <c r="AT807" i="15"/>
  <c r="AT805" i="15" s="1"/>
  <c r="AT806" i="15"/>
  <c r="AW791" i="15"/>
  <c r="AV793" i="15"/>
  <c r="AT1014" i="15"/>
  <c r="AT1015" i="15"/>
  <c r="AT1013" i="15" s="1"/>
  <c r="AU1012" i="15"/>
  <c r="AU817" i="15"/>
  <c r="AT820" i="15"/>
  <c r="AT818" i="15" s="1"/>
  <c r="AT819" i="15"/>
  <c r="AT898" i="15"/>
  <c r="AT896" i="15" s="1"/>
  <c r="AT897" i="15"/>
  <c r="AU895" i="15"/>
  <c r="AT963" i="15"/>
  <c r="AT961" i="15" s="1"/>
  <c r="AT962" i="15"/>
  <c r="AU960" i="15"/>
  <c r="AT937" i="15"/>
  <c r="AT935" i="15" s="1"/>
  <c r="AT936" i="15"/>
  <c r="AU934" i="15"/>
  <c r="AT911" i="15"/>
  <c r="AT909" i="15" s="1"/>
  <c r="AT910" i="15"/>
  <c r="AU908" i="15"/>
  <c r="AS729" i="15"/>
  <c r="AS727" i="15" s="1"/>
  <c r="AT726" i="15"/>
  <c r="AS728" i="15"/>
  <c r="AT518" i="15"/>
  <c r="AS521" i="15"/>
  <c r="AS519" i="15" s="1"/>
  <c r="AS520" i="15"/>
  <c r="AU479" i="15"/>
  <c r="AT482" i="15"/>
  <c r="AT480" i="15" s="1"/>
  <c r="AT481" i="15"/>
  <c r="AV572" i="15"/>
  <c r="AV573" i="15"/>
  <c r="AV571" i="15" s="1"/>
  <c r="AW570" i="15"/>
  <c r="AU661" i="15"/>
  <c r="AT664" i="15"/>
  <c r="AT662" i="15" s="1"/>
  <c r="AT663" i="15"/>
  <c r="AU414" i="15"/>
  <c r="AT417" i="15"/>
  <c r="AT415" i="15" s="1"/>
  <c r="AT416" i="15"/>
  <c r="AU557" i="15"/>
  <c r="AT560" i="15"/>
  <c r="AT558" i="15" s="1"/>
  <c r="AT559" i="15"/>
  <c r="AV752" i="15"/>
  <c r="AU754" i="15"/>
  <c r="AU755" i="15"/>
  <c r="AU753" i="15" s="1"/>
  <c r="AU778" i="15"/>
  <c r="AT781" i="15"/>
  <c r="AT779" i="15" s="1"/>
  <c r="AT780" i="15"/>
  <c r="AU674" i="15"/>
  <c r="AT677" i="15"/>
  <c r="AT675" i="15" s="1"/>
  <c r="AT676" i="15"/>
  <c r="AV765" i="15"/>
  <c r="AU768" i="15"/>
  <c r="AU766" i="15" s="1"/>
  <c r="AU767" i="15"/>
  <c r="AW635" i="15"/>
  <c r="AV638" i="15"/>
  <c r="AV636" i="15" s="1"/>
  <c r="AV637" i="15"/>
  <c r="AT469" i="15"/>
  <c r="AT467" i="15" s="1"/>
  <c r="AT468" i="15"/>
  <c r="AU466" i="15"/>
  <c r="AU492" i="15"/>
  <c r="AT495" i="15"/>
  <c r="AT493" i="15" s="1"/>
  <c r="AT494" i="15"/>
  <c r="AS610" i="15"/>
  <c r="AT612" i="15"/>
  <c r="AX609" i="15"/>
  <c r="AW611" i="15"/>
  <c r="AU713" i="15"/>
  <c r="AT716" i="15"/>
  <c r="AT714" i="15" s="1"/>
  <c r="AT715" i="15"/>
  <c r="AU700" i="15"/>
  <c r="AT703" i="15"/>
  <c r="AT701" i="15" s="1"/>
  <c r="AT702" i="15"/>
  <c r="AU687" i="15"/>
  <c r="AT690" i="15"/>
  <c r="AT688" i="15" s="1"/>
  <c r="AT689" i="15"/>
  <c r="AU739" i="15"/>
  <c r="AT742" i="15"/>
  <c r="AT740" i="15" s="1"/>
  <c r="AT741" i="15"/>
  <c r="AU404" i="15"/>
  <c r="AU402" i="15" s="1"/>
  <c r="AU403" i="15"/>
  <c r="AV401" i="15"/>
  <c r="AU427" i="15"/>
  <c r="AT430" i="15"/>
  <c r="AT428" i="15" s="1"/>
  <c r="AT429" i="15"/>
  <c r="AU648" i="15"/>
  <c r="AT651" i="15"/>
  <c r="AT649" i="15" s="1"/>
  <c r="AT650" i="15"/>
  <c r="AU596" i="15"/>
  <c r="AT599" i="15"/>
  <c r="AT597" i="15" s="1"/>
  <c r="AT598" i="15"/>
  <c r="AU586" i="15"/>
  <c r="AU584" i="15" s="1"/>
  <c r="AU585" i="15"/>
  <c r="AV583" i="15"/>
  <c r="AU625" i="15"/>
  <c r="AU623" i="15" s="1"/>
  <c r="AU624" i="15"/>
  <c r="AV622" i="15"/>
  <c r="AT534" i="15"/>
  <c r="AT532" i="15" s="1"/>
  <c r="AT533" i="15"/>
  <c r="AU531" i="15"/>
  <c r="AU443" i="15"/>
  <c r="AU441" i="15" s="1"/>
  <c r="AU442" i="15"/>
  <c r="AV440" i="15"/>
  <c r="AT547" i="15"/>
  <c r="AT545" i="15" s="1"/>
  <c r="AT546" i="15"/>
  <c r="AU544" i="15"/>
  <c r="AS508" i="15"/>
  <c r="AS506" i="15" s="1"/>
  <c r="AS507" i="15"/>
  <c r="AT505" i="15"/>
  <c r="AU453" i="15"/>
  <c r="AT456" i="15"/>
  <c r="AT454" i="15" s="1"/>
  <c r="AT455" i="15"/>
  <c r="AU1130" i="3"/>
  <c r="AU1127" i="3"/>
  <c r="AW1164" i="3"/>
  <c r="AW1215" i="3"/>
  <c r="AW1212" i="3"/>
  <c r="AU1249" i="3"/>
  <c r="AU1246" i="3"/>
  <c r="AV1198" i="3"/>
  <c r="AV1195" i="3"/>
  <c r="AV1113" i="3"/>
  <c r="AV1110" i="3"/>
  <c r="AV1283" i="3"/>
  <c r="AV1280" i="3"/>
  <c r="AX1062" i="3"/>
  <c r="AX1059" i="3"/>
  <c r="AV1232" i="3"/>
  <c r="AV1229" i="3"/>
  <c r="AY1329" i="3"/>
  <c r="AY1333" i="3" s="1"/>
  <c r="AY1334" i="3" s="1"/>
  <c r="AY1038" i="3"/>
  <c r="AX1039" i="3"/>
  <c r="AW1176" i="3"/>
  <c r="AW1180" i="3" s="1"/>
  <c r="AW1181" i="3" s="1"/>
  <c r="AW1255" i="3"/>
  <c r="AW1253" i="3" s="1"/>
  <c r="AW1254" i="3"/>
  <c r="AX1252" i="3"/>
  <c r="AX1119" i="3"/>
  <c r="AX1117" i="3" s="1"/>
  <c r="AX1118" i="3"/>
  <c r="AY1116" i="3"/>
  <c r="AX1295" i="3"/>
  <c r="AX1299" i="3" s="1"/>
  <c r="AX1300" i="3" s="1"/>
  <c r="AX1102" i="3"/>
  <c r="AX1100" i="3" s="1"/>
  <c r="AX1101" i="3"/>
  <c r="AY1099" i="3"/>
  <c r="AW1278" i="3"/>
  <c r="AW1282" i="3" s="1"/>
  <c r="AZ1050" i="3"/>
  <c r="BA1048" i="3"/>
  <c r="AZ1208" i="3"/>
  <c r="AY1209" i="3"/>
  <c r="AY1106" i="3"/>
  <c r="AX1107" i="3"/>
  <c r="BB1082" i="3"/>
  <c r="BA1084" i="3"/>
  <c r="BB1065" i="3"/>
  <c r="BA1067" i="3"/>
  <c r="AY1303" i="3"/>
  <c r="AX1305" i="3"/>
  <c r="AX1306" i="3"/>
  <c r="AX1304" i="3" s="1"/>
  <c r="AW1040" i="3"/>
  <c r="AW1044" i="3" s="1"/>
  <c r="AY1320" i="3"/>
  <c r="AX1323" i="3"/>
  <c r="AX1321" i="3" s="1"/>
  <c r="AX1322" i="3"/>
  <c r="AY1259" i="3"/>
  <c r="AX1260" i="3"/>
  <c r="AY1140" i="3"/>
  <c r="AX1141" i="3"/>
  <c r="BA1055" i="3"/>
  <c r="AZ1056" i="3"/>
  <c r="AX1204" i="3"/>
  <c r="AX1202" i="3" s="1"/>
  <c r="AX1203" i="3"/>
  <c r="AY1201" i="3"/>
  <c r="AW1243" i="3"/>
  <c r="AX1242" i="3"/>
  <c r="AX1210" i="3"/>
  <c r="AX1214" i="3" s="1"/>
  <c r="AX1215" i="3" s="1"/>
  <c r="AX1289" i="3"/>
  <c r="AX1287" i="3" s="1"/>
  <c r="AX1288" i="3"/>
  <c r="AY1286" i="3"/>
  <c r="AW1108" i="3"/>
  <c r="AW1112" i="3" s="1"/>
  <c r="AZ1031" i="3"/>
  <c r="AY1034" i="3"/>
  <c r="AY1032" i="3" s="1"/>
  <c r="AY1033" i="3"/>
  <c r="AX1192" i="3"/>
  <c r="AY1191" i="3"/>
  <c r="AW1193" i="3"/>
  <c r="AW1197" i="3" s="1"/>
  <c r="AW1198" i="3" s="1"/>
  <c r="AX1076" i="3"/>
  <c r="AW1265" i="3"/>
  <c r="AW1266" i="3" s="1"/>
  <c r="AW1261" i="3"/>
  <c r="AX1153" i="3"/>
  <c r="AX1151" i="3" s="1"/>
  <c r="AX1152" i="3"/>
  <c r="AY1150" i="3"/>
  <c r="BA1089" i="3"/>
  <c r="AZ1090" i="3"/>
  <c r="AX1331" i="3"/>
  <c r="AW1142" i="3"/>
  <c r="AW1146" i="3" s="1"/>
  <c r="AY1057" i="3"/>
  <c r="AY1061" i="3" s="1"/>
  <c r="AY1062" i="3" s="1"/>
  <c r="AX1272" i="3"/>
  <c r="AX1270" i="3" s="1"/>
  <c r="AX1271" i="3"/>
  <c r="AY1269" i="3"/>
  <c r="AV1178" i="3"/>
  <c r="AV1244" i="3"/>
  <c r="AV1248" i="3" s="1"/>
  <c r="AV1125" i="3"/>
  <c r="AV1129" i="3" s="1"/>
  <c r="AV1130" i="3" s="1"/>
  <c r="BA1072" i="3"/>
  <c r="AZ1073" i="3"/>
  <c r="AV1263" i="3"/>
  <c r="AY1235" i="3"/>
  <c r="AX1238" i="3"/>
  <c r="AX1236" i="3" s="1"/>
  <c r="AX1237" i="3"/>
  <c r="AW1227" i="3"/>
  <c r="AW1231" i="3" s="1"/>
  <c r="AW1232" i="3" s="1"/>
  <c r="BA1327" i="3"/>
  <c r="AZ1328" i="3"/>
  <c r="AY1091" i="3"/>
  <c r="AY1095" i="3" s="1"/>
  <c r="AX1220" i="3"/>
  <c r="AX1221" i="3"/>
  <c r="AX1219" i="3" s="1"/>
  <c r="AY1218" i="3"/>
  <c r="AX1175" i="3"/>
  <c r="AY1174" i="3"/>
  <c r="AX1136" i="3"/>
  <c r="AX1134" i="3" s="1"/>
  <c r="AX1135" i="3"/>
  <c r="AY1133" i="3"/>
  <c r="AZ1293" i="3"/>
  <c r="AY1294" i="3"/>
  <c r="AW1124" i="3"/>
  <c r="AX1123" i="3"/>
  <c r="AY1074" i="3"/>
  <c r="AY1078" i="3" s="1"/>
  <c r="AY1079" i="3" s="1"/>
  <c r="AY1276" i="3"/>
  <c r="AX1277" i="3"/>
  <c r="AX1226" i="3"/>
  <c r="AY1225" i="3"/>
  <c r="AX807" i="3"/>
  <c r="AX804" i="3"/>
  <c r="AU960" i="3"/>
  <c r="AU957" i="3"/>
  <c r="AV654" i="3"/>
  <c r="AV651" i="3"/>
  <c r="AV671" i="3"/>
  <c r="AV668" i="3"/>
  <c r="AW1028" i="3"/>
  <c r="AV1011" i="3"/>
  <c r="AV1008" i="3"/>
  <c r="AU637" i="3"/>
  <c r="AU634" i="3"/>
  <c r="AV858" i="3"/>
  <c r="AV855" i="3"/>
  <c r="AW994" i="3"/>
  <c r="AW991" i="3"/>
  <c r="AV756" i="3"/>
  <c r="AV753" i="3"/>
  <c r="AV603" i="3"/>
  <c r="AV600" i="3"/>
  <c r="AV824" i="3"/>
  <c r="AV821" i="3"/>
  <c r="AV790" i="3"/>
  <c r="AV787" i="3"/>
  <c r="AV620" i="3"/>
  <c r="AV617" i="3"/>
  <c r="AW598" i="3"/>
  <c r="AW602" i="3" s="1"/>
  <c r="AW603" i="3" s="1"/>
  <c r="AW666" i="3"/>
  <c r="AW670" i="3" s="1"/>
  <c r="AX983" i="3"/>
  <c r="AX981" i="3" s="1"/>
  <c r="AX982" i="3"/>
  <c r="AY980" i="3"/>
  <c r="AW649" i="3"/>
  <c r="AW653" i="3" s="1"/>
  <c r="AW592" i="3"/>
  <c r="AW590" i="3" s="1"/>
  <c r="AW591" i="3"/>
  <c r="AX589" i="3"/>
  <c r="AY766" i="3"/>
  <c r="AX767" i="3"/>
  <c r="AX869" i="3"/>
  <c r="AY868" i="3"/>
  <c r="AX728" i="3"/>
  <c r="AX726" i="3" s="1"/>
  <c r="AX727" i="3"/>
  <c r="AY725" i="3"/>
  <c r="AW1006" i="3"/>
  <c r="AW1010" i="3" s="1"/>
  <c r="AW1011" i="3" s="1"/>
  <c r="AZ674" i="3"/>
  <c r="AY677" i="3"/>
  <c r="AY675" i="3" s="1"/>
  <c r="AY676" i="3"/>
  <c r="AV632" i="3"/>
  <c r="AV636" i="3" s="1"/>
  <c r="AY545" i="3"/>
  <c r="AX546" i="3"/>
  <c r="AY681" i="3"/>
  <c r="AX682" i="3"/>
  <c r="AX733" i="3"/>
  <c r="AY732" i="3"/>
  <c r="AW789" i="3"/>
  <c r="AW790" i="3" s="1"/>
  <c r="AW785" i="3"/>
  <c r="AY817" i="3"/>
  <c r="AX818" i="3"/>
  <c r="AZ999" i="3"/>
  <c r="BA997" i="3"/>
  <c r="AY664" i="3"/>
  <c r="AX665" i="3"/>
  <c r="AW954" i="3"/>
  <c r="AX953" i="3"/>
  <c r="AZ801" i="3"/>
  <c r="BA800" i="3"/>
  <c r="AW853" i="3"/>
  <c r="AW857" i="3" s="1"/>
  <c r="AW751" i="3"/>
  <c r="AW755" i="3" s="1"/>
  <c r="AY878" i="3"/>
  <c r="AX881" i="3"/>
  <c r="AX879" i="3" s="1"/>
  <c r="AX880" i="3"/>
  <c r="AY572" i="3"/>
  <c r="AX575" i="3"/>
  <c r="AX573" i="3" s="1"/>
  <c r="AX574" i="3"/>
  <c r="AW631" i="3"/>
  <c r="AX630" i="3"/>
  <c r="AY759" i="3"/>
  <c r="AX762" i="3"/>
  <c r="AX760" i="3" s="1"/>
  <c r="AX761" i="3"/>
  <c r="AW864" i="3"/>
  <c r="AW862" i="3" s="1"/>
  <c r="AW863" i="3"/>
  <c r="AX861" i="3"/>
  <c r="AW949" i="3"/>
  <c r="AW947" i="3" s="1"/>
  <c r="AW948" i="3"/>
  <c r="AX946" i="3"/>
  <c r="AW836" i="3"/>
  <c r="AW840" i="3" s="1"/>
  <c r="AZ987" i="3"/>
  <c r="AY988" i="3"/>
  <c r="AY793" i="3"/>
  <c r="AX795" i="3"/>
  <c r="AX796" i="3"/>
  <c r="AX794" i="3" s="1"/>
  <c r="AW581" i="3"/>
  <c r="AW585" i="3" s="1"/>
  <c r="AW734" i="3"/>
  <c r="AW738" i="3" s="1"/>
  <c r="AY521" i="3"/>
  <c r="AX524" i="3"/>
  <c r="AX522" i="3" s="1"/>
  <c r="AX523" i="3"/>
  <c r="AY783" i="3"/>
  <c r="AX784" i="3"/>
  <c r="AY844" i="3"/>
  <c r="AX847" i="3"/>
  <c r="AX845" i="3" s="1"/>
  <c r="AX846" i="3"/>
  <c r="AW819" i="3"/>
  <c r="AW823" i="3" s="1"/>
  <c r="AW824" i="3" s="1"/>
  <c r="AX700" i="3"/>
  <c r="AX704" i="3" s="1"/>
  <c r="AX705" i="3" s="1"/>
  <c r="AY613" i="3"/>
  <c r="AX614" i="3"/>
  <c r="AW530" i="3"/>
  <c r="AW534" i="3" s="1"/>
  <c r="AV959" i="3"/>
  <c r="AV960" i="3" s="1"/>
  <c r="AV955" i="3"/>
  <c r="AY810" i="3"/>
  <c r="AX813" i="3"/>
  <c r="AX811" i="3" s="1"/>
  <c r="AX812" i="3"/>
  <c r="AY802" i="3"/>
  <c r="AY806" i="3" s="1"/>
  <c r="AY807" i="3" s="1"/>
  <c r="AX711" i="3"/>
  <c r="AX709" i="3" s="1"/>
  <c r="AX710" i="3"/>
  <c r="AY708" i="3"/>
  <c r="AU719" i="3"/>
  <c r="AV566" i="3"/>
  <c r="AY851" i="3"/>
  <c r="AX852" i="3"/>
  <c r="AY749" i="3"/>
  <c r="AX750" i="3"/>
  <c r="AX643" i="3"/>
  <c r="AX641" i="3" s="1"/>
  <c r="AX642" i="3"/>
  <c r="AY640" i="3"/>
  <c r="AV583" i="3"/>
  <c r="AV736" i="3"/>
  <c r="AZ693" i="3"/>
  <c r="BA691" i="3"/>
  <c r="AV717" i="3"/>
  <c r="AV721" i="3" s="1"/>
  <c r="AV722" i="3" s="1"/>
  <c r="AW564" i="3"/>
  <c r="AW568" i="3"/>
  <c r="AW569" i="3" s="1"/>
  <c r="AY834" i="3"/>
  <c r="AX835" i="3"/>
  <c r="AX989" i="3"/>
  <c r="AX993" i="3" s="1"/>
  <c r="AY579" i="3"/>
  <c r="AX580" i="3"/>
  <c r="AY776" i="3"/>
  <c r="AX779" i="3"/>
  <c r="AX777" i="3" s="1"/>
  <c r="AX778" i="3"/>
  <c r="AY623" i="3"/>
  <c r="AX625" i="3"/>
  <c r="AX626" i="3"/>
  <c r="AX624" i="3" s="1"/>
  <c r="AW702" i="3"/>
  <c r="AY555" i="3"/>
  <c r="AX558" i="3"/>
  <c r="AX556" i="3" s="1"/>
  <c r="AX557" i="3"/>
  <c r="AY1014" i="3"/>
  <c r="AX1016" i="3"/>
  <c r="AX1017" i="3"/>
  <c r="AX1015" i="3" s="1"/>
  <c r="AZ698" i="3"/>
  <c r="AY699" i="3"/>
  <c r="AW615" i="3"/>
  <c r="AW619" i="3" s="1"/>
  <c r="AW932" i="3"/>
  <c r="AW930" i="3" s="1"/>
  <c r="AW931" i="3"/>
  <c r="AX929" i="3"/>
  <c r="AV770" i="3"/>
  <c r="AY596" i="3"/>
  <c r="AX597" i="3"/>
  <c r="AY528" i="3"/>
  <c r="AX529" i="3"/>
  <c r="AY647" i="3"/>
  <c r="AX648" i="3"/>
  <c r="AW768" i="3"/>
  <c r="AW772" i="3" s="1"/>
  <c r="AW870" i="3"/>
  <c r="AW874" i="3" s="1"/>
  <c r="AV549" i="3"/>
  <c r="AX1005" i="3"/>
  <c r="AY1004" i="3"/>
  <c r="AW716" i="3"/>
  <c r="AX715" i="3"/>
  <c r="AY562" i="3"/>
  <c r="AX563" i="3"/>
  <c r="AY538" i="3"/>
  <c r="AX541" i="3"/>
  <c r="AX539" i="3" s="1"/>
  <c r="AX540" i="3"/>
  <c r="AY895" i="3"/>
  <c r="AX897" i="3"/>
  <c r="AX898" i="3"/>
  <c r="AX896" i="3" s="1"/>
  <c r="AY742" i="3"/>
  <c r="AX744" i="3"/>
  <c r="AX745" i="3"/>
  <c r="AX743" i="3" s="1"/>
  <c r="AX609" i="3"/>
  <c r="AX607" i="3" s="1"/>
  <c r="AX608" i="3"/>
  <c r="AY606" i="3"/>
  <c r="AW551" i="3"/>
  <c r="AW552" i="3" s="1"/>
  <c r="AW547" i="3"/>
  <c r="AW683" i="3"/>
  <c r="AW687" i="3" s="1"/>
  <c r="AV685" i="3"/>
  <c r="AY827" i="3"/>
  <c r="AX830" i="3"/>
  <c r="AX828" i="3" s="1"/>
  <c r="AX829" i="3"/>
  <c r="AZ660" i="3"/>
  <c r="AZ658" i="3" s="1"/>
  <c r="AZ659" i="3"/>
  <c r="BA657" i="3"/>
  <c r="AV838" i="3"/>
  <c r="AV532" i="3"/>
  <c r="AT294" i="3"/>
  <c r="AT379" i="3"/>
  <c r="AS450" i="3"/>
  <c r="AS447" i="3"/>
  <c r="AT449" i="3" s="1"/>
  <c r="AP42" i="3"/>
  <c r="AP39" i="3"/>
  <c r="AU311" i="3"/>
  <c r="AU216" i="3"/>
  <c r="AV218" i="3"/>
  <c r="AW113" i="3"/>
  <c r="AV116" i="3"/>
  <c r="AV114" i="3" s="1"/>
  <c r="AV115" i="3"/>
  <c r="AU233" i="3"/>
  <c r="AV235" i="3"/>
  <c r="AR25" i="15"/>
  <c r="AS27" i="15"/>
  <c r="AS143" i="15"/>
  <c r="AT141" i="15"/>
  <c r="AS144" i="15"/>
  <c r="AS142" i="15" s="1"/>
  <c r="AS39" i="15"/>
  <c r="AS40" i="15"/>
  <c r="AS38" i="15" s="1"/>
  <c r="AT37" i="15"/>
  <c r="AS377" i="15"/>
  <c r="AT375" i="15"/>
  <c r="AS378" i="15"/>
  <c r="AS376" i="15" s="1"/>
  <c r="AU271" i="15"/>
  <c r="AT274" i="15"/>
  <c r="AT272" i="15" s="1"/>
  <c r="AT273" i="15"/>
  <c r="AV336" i="15"/>
  <c r="AU338" i="15"/>
  <c r="AU339" i="15"/>
  <c r="AU337" i="15" s="1"/>
  <c r="AV362" i="15"/>
  <c r="AU364" i="15"/>
  <c r="AU365" i="15"/>
  <c r="AU363" i="15" s="1"/>
  <c r="AT222" i="15"/>
  <c r="AT220" i="15" s="1"/>
  <c r="AT221" i="15"/>
  <c r="AU219" i="15"/>
  <c r="AU284" i="15"/>
  <c r="AT286" i="15"/>
  <c r="AT287" i="15"/>
  <c r="AT285" i="15" s="1"/>
  <c r="AS313" i="15"/>
  <c r="AS311" i="15" s="1"/>
  <c r="AT310" i="15"/>
  <c r="AS312" i="15"/>
  <c r="AU232" i="15"/>
  <c r="AT234" i="15"/>
  <c r="AT235" i="15"/>
  <c r="AT233" i="15" s="1"/>
  <c r="AW388" i="15"/>
  <c r="AV390" i="15"/>
  <c r="AT261" i="15"/>
  <c r="AT259" i="15" s="1"/>
  <c r="AT260" i="15"/>
  <c r="AU258" i="15"/>
  <c r="AV300" i="15"/>
  <c r="AV298" i="15" s="1"/>
  <c r="AV299" i="15"/>
  <c r="AW297" i="15"/>
  <c r="AT352" i="15"/>
  <c r="AT350" i="15" s="1"/>
  <c r="AT351" i="15"/>
  <c r="AU349" i="15"/>
  <c r="AT326" i="15"/>
  <c r="AT324" i="15" s="1"/>
  <c r="AT325" i="15"/>
  <c r="AU323" i="15"/>
  <c r="AU248" i="15"/>
  <c r="AU246" i="15" s="1"/>
  <c r="AU247" i="15"/>
  <c r="AV245" i="15"/>
  <c r="AT196" i="15"/>
  <c r="AT194" i="15" s="1"/>
  <c r="AU193" i="15"/>
  <c r="AT195" i="15"/>
  <c r="AS209" i="15"/>
  <c r="AS207" i="15" s="1"/>
  <c r="AS208" i="15"/>
  <c r="AT206" i="15"/>
  <c r="AS131" i="15"/>
  <c r="AS129" i="15" s="1"/>
  <c r="AS130" i="15"/>
  <c r="AT128" i="15"/>
  <c r="AT118" i="15"/>
  <c r="AT116" i="15" s="1"/>
  <c r="AT117" i="15"/>
  <c r="AU115" i="15"/>
  <c r="AU167" i="15"/>
  <c r="AT170" i="15"/>
  <c r="AT168" i="15" s="1"/>
  <c r="AT169" i="15"/>
  <c r="AU180" i="15"/>
  <c r="AT183" i="15"/>
  <c r="AT181" i="15" s="1"/>
  <c r="AT182" i="15"/>
  <c r="AU154" i="15"/>
  <c r="AT157" i="15"/>
  <c r="AT155" i="15" s="1"/>
  <c r="AT156" i="15"/>
  <c r="AS105" i="15"/>
  <c r="AS103" i="15" s="1"/>
  <c r="AS104" i="15"/>
  <c r="AT102" i="15"/>
  <c r="AU63" i="15"/>
  <c r="AT65" i="15"/>
  <c r="AT66" i="15"/>
  <c r="AT64" i="15" s="1"/>
  <c r="AV89" i="15"/>
  <c r="AU91" i="15"/>
  <c r="AU92" i="15"/>
  <c r="AU90" i="15" s="1"/>
  <c r="AU79" i="15"/>
  <c r="AU77" i="15" s="1"/>
  <c r="AU78" i="15"/>
  <c r="AV76" i="15"/>
  <c r="AS52" i="15"/>
  <c r="AS53" i="15"/>
  <c r="AS51" i="15" s="1"/>
  <c r="AT50" i="15"/>
  <c r="AV26" i="15"/>
  <c r="AW24" i="15"/>
  <c r="AU246" i="3"/>
  <c r="AU243" i="3"/>
  <c r="AU348" i="3"/>
  <c r="AU345" i="3"/>
  <c r="AU161" i="3"/>
  <c r="AU158" i="3"/>
  <c r="AV158" i="3" s="1"/>
  <c r="AX154" i="3"/>
  <c r="AW155" i="3"/>
  <c r="AW86" i="3"/>
  <c r="AV87" i="3"/>
  <c r="AU377" i="3"/>
  <c r="AU381" i="3" s="1"/>
  <c r="AW308" i="3"/>
  <c r="AX307" i="3"/>
  <c r="AU479" i="3"/>
  <c r="AU483" i="3" s="1"/>
  <c r="AU484" i="3" s="1"/>
  <c r="AU88" i="3"/>
  <c r="AW375" i="3"/>
  <c r="AV376" i="3"/>
  <c r="AV252" i="3"/>
  <c r="AV250" i="3" s="1"/>
  <c r="AV251" i="3"/>
  <c r="AW249" i="3"/>
  <c r="AU209" i="3"/>
  <c r="AV209" i="3" s="1"/>
  <c r="AV291" i="3"/>
  <c r="AW290" i="3"/>
  <c r="AT481" i="3"/>
  <c r="AW206" i="3"/>
  <c r="AW207" i="3" s="1"/>
  <c r="AW211" i="3" s="1"/>
  <c r="AX205" i="3"/>
  <c r="AU292" i="3"/>
  <c r="AU296" i="3" s="1"/>
  <c r="AU297" i="3" s="1"/>
  <c r="AV309" i="3"/>
  <c r="AV313" i="3" s="1"/>
  <c r="AW477" i="3"/>
  <c r="AV478" i="3"/>
  <c r="AT501" i="3"/>
  <c r="AT498" i="3"/>
  <c r="AT433" i="3"/>
  <c r="AT430" i="3"/>
  <c r="AX419" i="3"/>
  <c r="AW422" i="3"/>
  <c r="AW420" i="3" s="1"/>
  <c r="AW421" i="3"/>
  <c r="AV490" i="3"/>
  <c r="AV488" i="3" s="1"/>
  <c r="AV489" i="3"/>
  <c r="AW487" i="3"/>
  <c r="AW426" i="3"/>
  <c r="AV427" i="3"/>
  <c r="AV445" i="3"/>
  <c r="AW494" i="3"/>
  <c r="AV495" i="3"/>
  <c r="AW456" i="3"/>
  <c r="AW454" i="3" s="1"/>
  <c r="AW455" i="3"/>
  <c r="AX453" i="3"/>
  <c r="AW439" i="3"/>
  <c r="AW437" i="3" s="1"/>
  <c r="AW438" i="3"/>
  <c r="AX436" i="3"/>
  <c r="AX511" i="3"/>
  <c r="AW512" i="3"/>
  <c r="AU428" i="3"/>
  <c r="AU432" i="3" s="1"/>
  <c r="AV462" i="3"/>
  <c r="AV466" i="3" s="1"/>
  <c r="AV467" i="3" s="1"/>
  <c r="AX443" i="3"/>
  <c r="AW444" i="3"/>
  <c r="AX504" i="3"/>
  <c r="AW507" i="3"/>
  <c r="AW505" i="3" s="1"/>
  <c r="AW506" i="3"/>
  <c r="AW473" i="3"/>
  <c r="AW471" i="3" s="1"/>
  <c r="AW472" i="3"/>
  <c r="AX470" i="3"/>
  <c r="AU496" i="3"/>
  <c r="AU500" i="3" s="1"/>
  <c r="AU464" i="3"/>
  <c r="AX460" i="3"/>
  <c r="AW461" i="3"/>
  <c r="AV416" i="3"/>
  <c r="AV413" i="3"/>
  <c r="AU229" i="3"/>
  <c r="AU226" i="3"/>
  <c r="AU365" i="3"/>
  <c r="AU362" i="3"/>
  <c r="AV394" i="3"/>
  <c r="AV398" i="3" s="1"/>
  <c r="AV399" i="3" s="1"/>
  <c r="AY409" i="3"/>
  <c r="AX410" i="3"/>
  <c r="AT328" i="3"/>
  <c r="AW354" i="3"/>
  <c r="AW352" i="3" s="1"/>
  <c r="AX351" i="3"/>
  <c r="AW353" i="3"/>
  <c r="AX217" i="3"/>
  <c r="AY215" i="3"/>
  <c r="AW405" i="3"/>
  <c r="AW403" i="3" s="1"/>
  <c r="AW404" i="3"/>
  <c r="AX402" i="3"/>
  <c r="AU326" i="3"/>
  <c r="AU330" i="3" s="1"/>
  <c r="AW257" i="3"/>
  <c r="AX256" i="3"/>
  <c r="AW368" i="3"/>
  <c r="AV371" i="3"/>
  <c r="AV369" i="3" s="1"/>
  <c r="AV370" i="3"/>
  <c r="AU396" i="3"/>
  <c r="AX358" i="3"/>
  <c r="AW359" i="3"/>
  <c r="AV224" i="3"/>
  <c r="AV228" i="3" s="1"/>
  <c r="AV320" i="3"/>
  <c r="AV318" i="3" s="1"/>
  <c r="AV319" i="3"/>
  <c r="AW317" i="3"/>
  <c r="AW275" i="3"/>
  <c r="AW279" i="3" s="1"/>
  <c r="AV343" i="3"/>
  <c r="AV347" i="3" s="1"/>
  <c r="AW324" i="3"/>
  <c r="AV325" i="3"/>
  <c r="AV337" i="3"/>
  <c r="AV335" i="3" s="1"/>
  <c r="AV336" i="3"/>
  <c r="AW334" i="3"/>
  <c r="AV258" i="3"/>
  <c r="AV262" i="3" s="1"/>
  <c r="AV241" i="3"/>
  <c r="AV245" i="3" s="1"/>
  <c r="AW303" i="3"/>
  <c r="AW301" i="3" s="1"/>
  <c r="AW302" i="3"/>
  <c r="AX300" i="3"/>
  <c r="AV360" i="3"/>
  <c r="AV364" i="3" s="1"/>
  <c r="AV365" i="3" s="1"/>
  <c r="AU260" i="3"/>
  <c r="AV277" i="3"/>
  <c r="AW223" i="3"/>
  <c r="AX222" i="3"/>
  <c r="AV388" i="3"/>
  <c r="AV386" i="3" s="1"/>
  <c r="AV387" i="3"/>
  <c r="AW385" i="3"/>
  <c r="AY273" i="3"/>
  <c r="AX274" i="3"/>
  <c r="AX234" i="3"/>
  <c r="AY232" i="3"/>
  <c r="AW342" i="3"/>
  <c r="AX341" i="3"/>
  <c r="AW393" i="3"/>
  <c r="AX392" i="3"/>
  <c r="AW411" i="3"/>
  <c r="AW415" i="3" s="1"/>
  <c r="AW240" i="3"/>
  <c r="AX239" i="3"/>
  <c r="AW286" i="3"/>
  <c r="AW284" i="3" s="1"/>
  <c r="AW285" i="3"/>
  <c r="AX283" i="3"/>
  <c r="AW269" i="3"/>
  <c r="AW267" i="3" s="1"/>
  <c r="AW268" i="3"/>
  <c r="AX266" i="3"/>
  <c r="AV195" i="3"/>
  <c r="AV192" i="3"/>
  <c r="AV178" i="3"/>
  <c r="AV175" i="3"/>
  <c r="AW212" i="3"/>
  <c r="AW173" i="3"/>
  <c r="AW177" i="3" s="1"/>
  <c r="AW178" i="3" s="1"/>
  <c r="AW150" i="3"/>
  <c r="AW148" i="3" s="1"/>
  <c r="AW149" i="3"/>
  <c r="AX147" i="3"/>
  <c r="AX172" i="3"/>
  <c r="AY171" i="3"/>
  <c r="AY188" i="3"/>
  <c r="AX189" i="3"/>
  <c r="AW201" i="3"/>
  <c r="AW199" i="3" s="1"/>
  <c r="AW200" i="3"/>
  <c r="AX198" i="3"/>
  <c r="AY166" i="3"/>
  <c r="AZ164" i="3"/>
  <c r="AX181" i="3"/>
  <c r="AW184" i="3"/>
  <c r="AW182" i="3" s="1"/>
  <c r="AW183" i="3"/>
  <c r="AW190" i="3"/>
  <c r="AW194" i="3" s="1"/>
  <c r="AW195" i="3" s="1"/>
  <c r="AV110" i="3"/>
  <c r="AV107" i="3"/>
  <c r="AV122" i="3"/>
  <c r="AV126" i="3" s="1"/>
  <c r="AY103" i="3"/>
  <c r="AX104" i="3"/>
  <c r="AW121" i="3"/>
  <c r="AX120" i="3"/>
  <c r="AW105" i="3"/>
  <c r="AW109" i="3" s="1"/>
  <c r="AX137" i="3"/>
  <c r="AW138" i="3"/>
  <c r="AX96" i="3"/>
  <c r="AW99" i="3"/>
  <c r="AW97" i="3" s="1"/>
  <c r="AW98" i="3"/>
  <c r="AV139" i="3"/>
  <c r="AV143" i="3" s="1"/>
  <c r="AV144" i="3" s="1"/>
  <c r="AU141" i="3"/>
  <c r="AV82" i="3"/>
  <c r="AV80" i="3" s="1"/>
  <c r="AV81" i="3"/>
  <c r="AW79" i="3"/>
  <c r="AU124" i="3"/>
  <c r="AW130" i="3"/>
  <c r="AV133" i="3"/>
  <c r="AV131" i="3" s="1"/>
  <c r="AV132" i="3"/>
  <c r="AW69" i="3"/>
  <c r="AV70" i="3"/>
  <c r="AU71" i="3"/>
  <c r="AU75" i="3" s="1"/>
  <c r="AX62" i="3"/>
  <c r="AW65" i="3"/>
  <c r="AW63" i="3" s="1"/>
  <c r="AW64" i="3"/>
  <c r="AT73" i="3"/>
  <c r="AU59" i="3"/>
  <c r="AU56" i="3"/>
  <c r="AX48" i="3"/>
  <c r="AX46" i="3" s="1"/>
  <c r="AX47" i="3"/>
  <c r="AY45" i="3"/>
  <c r="AW53" i="3"/>
  <c r="AX52" i="3"/>
  <c r="AV54" i="3"/>
  <c r="AV31" i="3"/>
  <c r="AV29" i="3" s="1"/>
  <c r="AV30" i="3"/>
  <c r="AW28" i="3"/>
  <c r="AW36" i="3"/>
  <c r="AX35" i="3"/>
  <c r="Y13" i="15"/>
  <c r="Z11" i="15"/>
  <c r="Y14" i="15"/>
  <c r="Y12" i="15" s="1"/>
  <c r="AD18" i="15"/>
  <c r="AD20" i="15" s="1"/>
  <c r="AQ37" i="3" l="1"/>
  <c r="AQ41" i="3" s="1"/>
  <c r="AV1368" i="3"/>
  <c r="AV1365" i="3"/>
  <c r="AY1310" i="3"/>
  <c r="AX1311" i="3"/>
  <c r="AZ920" i="3"/>
  <c r="BA919" i="3"/>
  <c r="AX972" i="3"/>
  <c r="AX976" i="3" s="1"/>
  <c r="AX977" i="3" s="1"/>
  <c r="AX974" i="3"/>
  <c r="AZ970" i="3"/>
  <c r="AY971" i="3"/>
  <c r="AW1348" i="3"/>
  <c r="AW904" i="3"/>
  <c r="AW908" i="3" s="1"/>
  <c r="AW909" i="3" s="1"/>
  <c r="AW906" i="3"/>
  <c r="AW566" i="3"/>
  <c r="AX1362" i="3"/>
  <c r="AY1361" i="3"/>
  <c r="AY902" i="3"/>
  <c r="AX903" i="3"/>
  <c r="AX887" i="3"/>
  <c r="AX891" i="3" s="1"/>
  <c r="AX892" i="3" s="1"/>
  <c r="AX889" i="3"/>
  <c r="AW1363" i="3"/>
  <c r="AW1367" i="3" s="1"/>
  <c r="AW1368" i="3" s="1"/>
  <c r="AW1365" i="3"/>
  <c r="AX1158" i="3"/>
  <c r="AY1157" i="3"/>
  <c r="AZ885" i="3"/>
  <c r="AY886" i="3"/>
  <c r="AY938" i="3"/>
  <c r="AY942" i="3" s="1"/>
  <c r="AY943" i="3" s="1"/>
  <c r="AY940" i="3"/>
  <c r="AY1021" i="3"/>
  <c r="AX1022" i="3"/>
  <c r="AX1023" i="3" s="1"/>
  <c r="AX1027" i="3" s="1"/>
  <c r="AX1028" i="3" s="1"/>
  <c r="AZ937" i="3"/>
  <c r="BA936" i="3"/>
  <c r="AW1025" i="3"/>
  <c r="AW1312" i="3"/>
  <c r="AW1316" i="3" s="1"/>
  <c r="AW1317" i="3" s="1"/>
  <c r="AW1314" i="3"/>
  <c r="AY921" i="3"/>
  <c r="AY925" i="3" s="1"/>
  <c r="AY926" i="3" s="1"/>
  <c r="AY923" i="3"/>
  <c r="AY1344" i="3"/>
  <c r="AX1345" i="3"/>
  <c r="AX1346" i="3" s="1"/>
  <c r="AX1350" i="3" s="1"/>
  <c r="AX1351" i="3" s="1"/>
  <c r="AQ517" i="3"/>
  <c r="AR513" i="3"/>
  <c r="AT93" i="3"/>
  <c r="AT90" i="3"/>
  <c r="AU92" i="3" s="1"/>
  <c r="AW1066" i="3"/>
  <c r="AX1068" i="3"/>
  <c r="AX998" i="3"/>
  <c r="AY1000" i="3"/>
  <c r="AX692" i="3"/>
  <c r="AY694" i="3"/>
  <c r="AX966" i="3"/>
  <c r="AX964" i="3" s="1"/>
  <c r="AX965" i="3"/>
  <c r="AY963" i="3"/>
  <c r="AW1049" i="3"/>
  <c r="AX1051" i="3"/>
  <c r="AT389" i="15"/>
  <c r="AU391" i="15"/>
  <c r="AY1083" i="3"/>
  <c r="AZ1085" i="3"/>
  <c r="AV58" i="3"/>
  <c r="AY1184" i="3"/>
  <c r="AX1187" i="3"/>
  <c r="AX1185" i="3" s="1"/>
  <c r="AX1186" i="3"/>
  <c r="AY1167" i="3"/>
  <c r="AX1170" i="3"/>
  <c r="AX1168" i="3" s="1"/>
  <c r="AX1169" i="3"/>
  <c r="AW1229" i="3"/>
  <c r="AW1263" i="3"/>
  <c r="AW1195" i="3"/>
  <c r="AY1059" i="3"/>
  <c r="AX1212" i="3"/>
  <c r="AY1354" i="3"/>
  <c r="AX1356" i="3"/>
  <c r="AX1357" i="3"/>
  <c r="AX1355" i="3" s="1"/>
  <c r="AX914" i="3"/>
  <c r="AX915" i="3"/>
  <c r="AX913" i="3" s="1"/>
  <c r="AY912" i="3"/>
  <c r="AX1340" i="3"/>
  <c r="AX1339" i="3"/>
  <c r="AX1338" i="3"/>
  <c r="AY1337" i="3"/>
  <c r="AW165" i="3"/>
  <c r="AX167" i="3"/>
  <c r="AV1028" i="15"/>
  <c r="AV1026" i="15" s="1"/>
  <c r="AV1027" i="15"/>
  <c r="AW1025" i="15"/>
  <c r="AU950" i="15"/>
  <c r="AU948" i="15" s="1"/>
  <c r="AV947" i="15"/>
  <c r="AU949" i="15"/>
  <c r="AU820" i="15"/>
  <c r="AU818" i="15" s="1"/>
  <c r="AU819" i="15"/>
  <c r="AV817" i="15"/>
  <c r="AW793" i="15"/>
  <c r="AX791" i="15"/>
  <c r="AU807" i="15"/>
  <c r="AU805" i="15" s="1"/>
  <c r="AU806" i="15"/>
  <c r="AV804" i="15"/>
  <c r="AU924" i="15"/>
  <c r="AU922" i="15" s="1"/>
  <c r="AV921" i="15"/>
  <c r="AU923" i="15"/>
  <c r="AU911" i="15"/>
  <c r="AU909" i="15" s="1"/>
  <c r="AV908" i="15"/>
  <c r="AU910" i="15"/>
  <c r="AU937" i="15"/>
  <c r="AU935" i="15" s="1"/>
  <c r="AV934" i="15"/>
  <c r="AU936" i="15"/>
  <c r="AU963" i="15"/>
  <c r="AU961" i="15" s="1"/>
  <c r="AV960" i="15"/>
  <c r="AU962" i="15"/>
  <c r="AU898" i="15"/>
  <c r="AU896" i="15" s="1"/>
  <c r="AV895" i="15"/>
  <c r="AU897" i="15"/>
  <c r="AV1012" i="15"/>
  <c r="AU1015" i="15"/>
  <c r="AU1013" i="15" s="1"/>
  <c r="AU1014" i="15"/>
  <c r="AT885" i="15"/>
  <c r="AT883" i="15" s="1"/>
  <c r="AU882" i="15"/>
  <c r="AT884" i="15"/>
  <c r="AT792" i="15"/>
  <c r="AU794" i="15"/>
  <c r="AV856" i="15"/>
  <c r="AU859" i="15"/>
  <c r="AU857" i="15" s="1"/>
  <c r="AU858" i="15"/>
  <c r="AV830" i="15"/>
  <c r="AU833" i="15"/>
  <c r="AU831" i="15" s="1"/>
  <c r="AU832" i="15"/>
  <c r="AV999" i="15"/>
  <c r="AU1002" i="15"/>
  <c r="AU1000" i="15" s="1"/>
  <c r="AU1001" i="15"/>
  <c r="AU976" i="15"/>
  <c r="AU974" i="15" s="1"/>
  <c r="AU975" i="15"/>
  <c r="AV973" i="15"/>
  <c r="AU1041" i="15"/>
  <c r="AU1039" i="15" s="1"/>
  <c r="AU1040" i="15"/>
  <c r="AV1038" i="15"/>
  <c r="AU846" i="15"/>
  <c r="AU844" i="15" s="1"/>
  <c r="AV843" i="15"/>
  <c r="AU845" i="15"/>
  <c r="AU872" i="15"/>
  <c r="AU870" i="15" s="1"/>
  <c r="AU871" i="15"/>
  <c r="AV869" i="15"/>
  <c r="AW986" i="15"/>
  <c r="AV989" i="15"/>
  <c r="AV987" i="15" s="1"/>
  <c r="AV988" i="15"/>
  <c r="AT728" i="15"/>
  <c r="AT729" i="15"/>
  <c r="AT727" i="15" s="1"/>
  <c r="AU726" i="15"/>
  <c r="AU518" i="15"/>
  <c r="AT521" i="15"/>
  <c r="AT519" i="15" s="1"/>
  <c r="AT520" i="15"/>
  <c r="AU469" i="15"/>
  <c r="AU467" i="15" s="1"/>
  <c r="AV466" i="15"/>
  <c r="AU468" i="15"/>
  <c r="AX570" i="15"/>
  <c r="AW573" i="15"/>
  <c r="AW571" i="15" s="1"/>
  <c r="AW572" i="15"/>
  <c r="AV648" i="15"/>
  <c r="AU651" i="15"/>
  <c r="AU649" i="15" s="1"/>
  <c r="AU650" i="15"/>
  <c r="AV700" i="15"/>
  <c r="AU703" i="15"/>
  <c r="AU701" i="15" s="1"/>
  <c r="AU702" i="15"/>
  <c r="AT508" i="15"/>
  <c r="AT506" i="15" s="1"/>
  <c r="AU505" i="15"/>
  <c r="AT507" i="15"/>
  <c r="AU546" i="15"/>
  <c r="AU547" i="15"/>
  <c r="AU545" i="15" s="1"/>
  <c r="AV544" i="15"/>
  <c r="AV443" i="15"/>
  <c r="AV441" i="15" s="1"/>
  <c r="AW440" i="15"/>
  <c r="AV442" i="15"/>
  <c r="AU534" i="15"/>
  <c r="AU532" i="15" s="1"/>
  <c r="AV531" i="15"/>
  <c r="AU533" i="15"/>
  <c r="AV625" i="15"/>
  <c r="AV623" i="15" s="1"/>
  <c r="AW622" i="15"/>
  <c r="AV624" i="15"/>
  <c r="AV586" i="15"/>
  <c r="AV584" i="15" s="1"/>
  <c r="AW583" i="15"/>
  <c r="AV585" i="15"/>
  <c r="AV403" i="15"/>
  <c r="AW401" i="15"/>
  <c r="AV404" i="15"/>
  <c r="AV402" i="15" s="1"/>
  <c r="AT610" i="15"/>
  <c r="AU612" i="15"/>
  <c r="AU456" i="15"/>
  <c r="AU454" i="15" s="1"/>
  <c r="AU455" i="15"/>
  <c r="AV453" i="15"/>
  <c r="AU599" i="15"/>
  <c r="AU597" i="15" s="1"/>
  <c r="AU598" i="15"/>
  <c r="AV596" i="15"/>
  <c r="AU430" i="15"/>
  <c r="AU428" i="15" s="1"/>
  <c r="AU429" i="15"/>
  <c r="AV427" i="15"/>
  <c r="AV739" i="15"/>
  <c r="AU742" i="15"/>
  <c r="AU740" i="15" s="1"/>
  <c r="AU741" i="15"/>
  <c r="AV687" i="15"/>
  <c r="AU690" i="15"/>
  <c r="AU688" i="15" s="1"/>
  <c r="AU689" i="15"/>
  <c r="AV713" i="15"/>
  <c r="AU716" i="15"/>
  <c r="AU714" i="15" s="1"/>
  <c r="AU715" i="15"/>
  <c r="AY609" i="15"/>
  <c r="AX611" i="15"/>
  <c r="AV492" i="15"/>
  <c r="AU495" i="15"/>
  <c r="AU493" i="15" s="1"/>
  <c r="AU494" i="15"/>
  <c r="AX635" i="15"/>
  <c r="AW638" i="15"/>
  <c r="AW636" i="15" s="1"/>
  <c r="AW637" i="15"/>
  <c r="AW765" i="15"/>
  <c r="AV768" i="15"/>
  <c r="AV766" i="15" s="1"/>
  <c r="AV767" i="15"/>
  <c r="AV674" i="15"/>
  <c r="AU677" i="15"/>
  <c r="AU675" i="15" s="1"/>
  <c r="AU676" i="15"/>
  <c r="AV778" i="15"/>
  <c r="AU781" i="15"/>
  <c r="AU779" i="15" s="1"/>
  <c r="AU780" i="15"/>
  <c r="AW752" i="15"/>
  <c r="AV755" i="15"/>
  <c r="AV753" i="15" s="1"/>
  <c r="AV754" i="15"/>
  <c r="AU560" i="15"/>
  <c r="AU558" i="15" s="1"/>
  <c r="AU559" i="15"/>
  <c r="AV557" i="15"/>
  <c r="AU417" i="15"/>
  <c r="AU415" i="15" s="1"/>
  <c r="AU416" i="15"/>
  <c r="AV414" i="15"/>
  <c r="AV661" i="15"/>
  <c r="AU664" i="15"/>
  <c r="AU662" i="15" s="1"/>
  <c r="AU663" i="15"/>
  <c r="AU482" i="15"/>
  <c r="AU480" i="15" s="1"/>
  <c r="AU481" i="15"/>
  <c r="AV479" i="15"/>
  <c r="AV1249" i="3"/>
  <c r="AV1246" i="3"/>
  <c r="AY1096" i="3"/>
  <c r="AY1093" i="3"/>
  <c r="AW1147" i="3"/>
  <c r="AW1144" i="3"/>
  <c r="AW1113" i="3"/>
  <c r="AW1110" i="3"/>
  <c r="AW1283" i="3"/>
  <c r="AW1280" i="3"/>
  <c r="AW1045" i="3"/>
  <c r="AW1042" i="3"/>
  <c r="BA1293" i="3"/>
  <c r="AZ1294" i="3"/>
  <c r="AZ1276" i="3"/>
  <c r="AY1277" i="3"/>
  <c r="AX1124" i="3"/>
  <c r="AY1123" i="3"/>
  <c r="AX1176" i="3"/>
  <c r="AX1180" i="3" s="1"/>
  <c r="AZ1329" i="3"/>
  <c r="AZ1333" i="3" s="1"/>
  <c r="AY1238" i="3"/>
  <c r="AY1236" i="3" s="1"/>
  <c r="AY1237" i="3"/>
  <c r="AZ1235" i="3"/>
  <c r="AZ1091" i="3"/>
  <c r="AZ1095" i="3" s="1"/>
  <c r="AW1244" i="3"/>
  <c r="AW1248" i="3" s="1"/>
  <c r="AW1249" i="3" s="1"/>
  <c r="AZ1057" i="3"/>
  <c r="AZ1061" i="3" s="1"/>
  <c r="AX1142" i="3"/>
  <c r="AX1146" i="3" s="1"/>
  <c r="AX1147" i="3" s="1"/>
  <c r="AZ1106" i="3"/>
  <c r="AY1107" i="3"/>
  <c r="AY1331" i="3"/>
  <c r="AZ1225" i="3"/>
  <c r="AY1226" i="3"/>
  <c r="BB1327" i="3"/>
  <c r="BA1328" i="3"/>
  <c r="BB1089" i="3"/>
  <c r="BA1090" i="3"/>
  <c r="AY1192" i="3"/>
  <c r="AZ1191" i="3"/>
  <c r="AY1204" i="3"/>
  <c r="AY1202" i="3" s="1"/>
  <c r="AY1203" i="3"/>
  <c r="AZ1201" i="3"/>
  <c r="BB1055" i="3"/>
  <c r="BA1056" i="3"/>
  <c r="AZ1140" i="3"/>
  <c r="AY1141" i="3"/>
  <c r="AY1210" i="3"/>
  <c r="AY1214" i="3" s="1"/>
  <c r="AY1102" i="3"/>
  <c r="AY1100" i="3" s="1"/>
  <c r="AZ1099" i="3"/>
  <c r="AY1101" i="3"/>
  <c r="AX1040" i="3"/>
  <c r="AX1044" i="3" s="1"/>
  <c r="BB1072" i="3"/>
  <c r="BA1073" i="3"/>
  <c r="AW1129" i="3"/>
  <c r="AW1130" i="3" s="1"/>
  <c r="AW1125" i="3"/>
  <c r="AZ1218" i="3"/>
  <c r="AY1221" i="3"/>
  <c r="AY1219" i="3" s="1"/>
  <c r="AY1220" i="3"/>
  <c r="AX1227" i="3"/>
  <c r="AX1231" i="3" s="1"/>
  <c r="AY1076" i="3"/>
  <c r="AY1295" i="3"/>
  <c r="AY1299" i="3" s="1"/>
  <c r="AZ1074" i="3"/>
  <c r="AZ1078" i="3" s="1"/>
  <c r="AZ1079" i="3" s="1"/>
  <c r="AV1127" i="3"/>
  <c r="AZ1269" i="3"/>
  <c r="AY1272" i="3"/>
  <c r="AY1270" i="3" s="1"/>
  <c r="AY1271" i="3"/>
  <c r="AZ1150" i="3"/>
  <c r="AY1153" i="3"/>
  <c r="AY1151" i="3" s="1"/>
  <c r="AY1152" i="3"/>
  <c r="AX1193" i="3"/>
  <c r="AX1197" i="3" s="1"/>
  <c r="AX1198" i="3" s="1"/>
  <c r="AZ1034" i="3"/>
  <c r="AZ1032" i="3" s="1"/>
  <c r="AZ1033" i="3"/>
  <c r="BA1031" i="3"/>
  <c r="AY1289" i="3"/>
  <c r="AY1287" i="3" s="1"/>
  <c r="AZ1286" i="3"/>
  <c r="AY1288" i="3"/>
  <c r="AX1261" i="3"/>
  <c r="AX1265" i="3" s="1"/>
  <c r="AX1266" i="3" s="1"/>
  <c r="AZ1303" i="3"/>
  <c r="AY1306" i="3"/>
  <c r="AY1304" i="3" s="1"/>
  <c r="AY1305" i="3"/>
  <c r="BC1065" i="3"/>
  <c r="BB1067" i="3"/>
  <c r="BC1082" i="3"/>
  <c r="BB1084" i="3"/>
  <c r="BA1208" i="3"/>
  <c r="AZ1209" i="3"/>
  <c r="AX1297" i="3"/>
  <c r="AY1118" i="3"/>
  <c r="AY1119" i="3"/>
  <c r="AY1117" i="3" s="1"/>
  <c r="AZ1116" i="3"/>
  <c r="AX1255" i="3"/>
  <c r="AX1253" i="3" s="1"/>
  <c r="AX1254" i="3"/>
  <c r="AY1252" i="3"/>
  <c r="AY1039" i="3"/>
  <c r="AZ1038" i="3"/>
  <c r="AX1278" i="3"/>
  <c r="AX1282" i="3"/>
  <c r="AX1283" i="3" s="1"/>
  <c r="AY1136" i="3"/>
  <c r="AY1134" i="3" s="1"/>
  <c r="AZ1133" i="3"/>
  <c r="AY1135" i="3"/>
  <c r="AY1175" i="3"/>
  <c r="AZ1174" i="3"/>
  <c r="AY1242" i="3"/>
  <c r="AX1243" i="3"/>
  <c r="AZ1259" i="3"/>
  <c r="AY1260" i="3"/>
  <c r="AZ1320" i="3"/>
  <c r="AY1323" i="3"/>
  <c r="AY1321" i="3" s="1"/>
  <c r="AY1322" i="3"/>
  <c r="AX1108" i="3"/>
  <c r="AX1112" i="3" s="1"/>
  <c r="BB1048" i="3"/>
  <c r="BA1050" i="3"/>
  <c r="AW1178" i="3"/>
  <c r="AW620" i="3"/>
  <c r="AW617" i="3"/>
  <c r="AW535" i="3"/>
  <c r="AW532" i="3"/>
  <c r="AW739" i="3"/>
  <c r="AW736" i="3"/>
  <c r="AW841" i="3"/>
  <c r="AW838" i="3"/>
  <c r="AW756" i="3"/>
  <c r="AW753" i="3"/>
  <c r="AX1025" i="3"/>
  <c r="AW773" i="3"/>
  <c r="AW770" i="3"/>
  <c r="AX994" i="3"/>
  <c r="AX991" i="3"/>
  <c r="AW688" i="3"/>
  <c r="AW685" i="3"/>
  <c r="AW875" i="3"/>
  <c r="AW872" i="3"/>
  <c r="AW586" i="3"/>
  <c r="AW583" i="3"/>
  <c r="AW858" i="3"/>
  <c r="AW855" i="3"/>
  <c r="AV637" i="3"/>
  <c r="AV634" i="3"/>
  <c r="AW654" i="3"/>
  <c r="AW651" i="3"/>
  <c r="AW671" i="3"/>
  <c r="AW668" i="3"/>
  <c r="AW549" i="3"/>
  <c r="AY715" i="3"/>
  <c r="AX716" i="3"/>
  <c r="AY648" i="3"/>
  <c r="AZ647" i="3"/>
  <c r="AX932" i="3"/>
  <c r="AX930" i="3" s="1"/>
  <c r="AX931" i="3"/>
  <c r="AY929" i="3"/>
  <c r="BA698" i="3"/>
  <c r="AZ699" i="3"/>
  <c r="AZ1014" i="3"/>
  <c r="AY1017" i="3"/>
  <c r="AY1015" i="3" s="1"/>
  <c r="AY1016" i="3"/>
  <c r="AZ555" i="3"/>
  <c r="AY558" i="3"/>
  <c r="AY556" i="3" s="1"/>
  <c r="AY557" i="3"/>
  <c r="AY835" i="3"/>
  <c r="AZ834" i="3"/>
  <c r="AY852" i="3"/>
  <c r="AZ851" i="3"/>
  <c r="AY804" i="3"/>
  <c r="AX702" i="3"/>
  <c r="AZ844" i="3"/>
  <c r="AY847" i="3"/>
  <c r="AY845" i="3" s="1"/>
  <c r="AY846" i="3"/>
  <c r="AZ521" i="3"/>
  <c r="AY524" i="3"/>
  <c r="AY522" i="3" s="1"/>
  <c r="AY523" i="3"/>
  <c r="BA987" i="3"/>
  <c r="AZ988" i="3"/>
  <c r="AY946" i="3"/>
  <c r="AX949" i="3"/>
  <c r="AX947" i="3" s="1"/>
  <c r="AX948" i="3"/>
  <c r="AY861" i="3"/>
  <c r="AX864" i="3"/>
  <c r="AX862" i="3" s="1"/>
  <c r="AX863" i="3"/>
  <c r="AW632" i="3"/>
  <c r="AW636" i="3" s="1"/>
  <c r="AZ572" i="3"/>
  <c r="AY575" i="3"/>
  <c r="AY573" i="3" s="1"/>
  <c r="AY574" i="3"/>
  <c r="AZ878" i="3"/>
  <c r="AY881" i="3"/>
  <c r="AY879" i="3" s="1"/>
  <c r="AY880" i="3"/>
  <c r="AY665" i="3"/>
  <c r="AZ664" i="3"/>
  <c r="AX819" i="3"/>
  <c r="AX823" i="3" s="1"/>
  <c r="AY733" i="3"/>
  <c r="AZ732" i="3"/>
  <c r="AX547" i="3"/>
  <c r="AX551" i="3" s="1"/>
  <c r="AX552" i="3" s="1"/>
  <c r="AY767" i="3"/>
  <c r="AZ766" i="3"/>
  <c r="AZ538" i="3"/>
  <c r="AY541" i="3"/>
  <c r="AY539" i="3" s="1"/>
  <c r="AY540" i="3"/>
  <c r="AW717" i="3"/>
  <c r="AW721" i="3" s="1"/>
  <c r="AX530" i="3"/>
  <c r="AX534" i="3" s="1"/>
  <c r="AX535" i="3" s="1"/>
  <c r="AX602" i="3"/>
  <c r="AX603" i="3" s="1"/>
  <c r="AX598" i="3"/>
  <c r="AZ623" i="3"/>
  <c r="AY626" i="3"/>
  <c r="AY624" i="3" s="1"/>
  <c r="AY625" i="3"/>
  <c r="AZ776" i="3"/>
  <c r="AY779" i="3"/>
  <c r="AY777" i="3" s="1"/>
  <c r="AY778" i="3"/>
  <c r="AY643" i="3"/>
  <c r="AY641" i="3" s="1"/>
  <c r="AZ640" i="3"/>
  <c r="AY642" i="3"/>
  <c r="AX751" i="3"/>
  <c r="AX755" i="3" s="1"/>
  <c r="AZ810" i="3"/>
  <c r="AY813" i="3"/>
  <c r="AY811" i="3" s="1"/>
  <c r="AY812" i="3"/>
  <c r="AX615" i="3"/>
  <c r="AX619" i="3" s="1"/>
  <c r="AX789" i="3"/>
  <c r="AX790" i="3" s="1"/>
  <c r="AX785" i="3"/>
  <c r="BB800" i="3"/>
  <c r="BA801" i="3"/>
  <c r="AX954" i="3"/>
  <c r="AY953" i="3"/>
  <c r="BB997" i="3"/>
  <c r="BA999" i="3"/>
  <c r="AY818" i="3"/>
  <c r="AZ817" i="3"/>
  <c r="AX738" i="3"/>
  <c r="AX739" i="3" s="1"/>
  <c r="AX734" i="3"/>
  <c r="AZ545" i="3"/>
  <c r="AY546" i="3"/>
  <c r="AW1008" i="3"/>
  <c r="AX592" i="3"/>
  <c r="AX590" i="3" s="1"/>
  <c r="AX591" i="3"/>
  <c r="AY589" i="3"/>
  <c r="AZ742" i="3"/>
  <c r="AY745" i="3"/>
  <c r="AY743" i="3" s="1"/>
  <c r="AY744" i="3"/>
  <c r="AX564" i="3"/>
  <c r="AX568" i="3" s="1"/>
  <c r="AY1005" i="3"/>
  <c r="AZ1004" i="3"/>
  <c r="AZ528" i="3"/>
  <c r="AY529" i="3"/>
  <c r="AZ596" i="3"/>
  <c r="AY597" i="3"/>
  <c r="AX581" i="3"/>
  <c r="AX585" i="3" s="1"/>
  <c r="AV719" i="3"/>
  <c r="AY750" i="3"/>
  <c r="AZ749" i="3"/>
  <c r="AZ613" i="3"/>
  <c r="AY614" i="3"/>
  <c r="AY784" i="3"/>
  <c r="AZ783" i="3"/>
  <c r="AZ793" i="3"/>
  <c r="AY796" i="3"/>
  <c r="AY794" i="3" s="1"/>
  <c r="AY795" i="3"/>
  <c r="AZ802" i="3"/>
  <c r="AZ806" i="3" s="1"/>
  <c r="AW955" i="3"/>
  <c r="AW959" i="3" s="1"/>
  <c r="AW960" i="3" s="1"/>
  <c r="AX683" i="3"/>
  <c r="AX687" i="3" s="1"/>
  <c r="AX688" i="3" s="1"/>
  <c r="AZ677" i="3"/>
  <c r="AZ675" i="3" s="1"/>
  <c r="AZ676" i="3"/>
  <c r="BA674" i="3"/>
  <c r="AY728" i="3"/>
  <c r="AY726" i="3" s="1"/>
  <c r="AZ725" i="3"/>
  <c r="AY727" i="3"/>
  <c r="AZ868" i="3"/>
  <c r="AY869" i="3"/>
  <c r="AZ895" i="3"/>
  <c r="AY898" i="3"/>
  <c r="AY896" i="3" s="1"/>
  <c r="AY897" i="3"/>
  <c r="AZ827" i="3"/>
  <c r="AY830" i="3"/>
  <c r="AY828" i="3" s="1"/>
  <c r="AY829" i="3"/>
  <c r="BB657" i="3"/>
  <c r="BA660" i="3"/>
  <c r="BA658" i="3" s="1"/>
  <c r="BA659" i="3"/>
  <c r="AZ606" i="3"/>
  <c r="AY609" i="3"/>
  <c r="AY607" i="3" s="1"/>
  <c r="AY608" i="3"/>
  <c r="AZ562" i="3"/>
  <c r="AY563" i="3"/>
  <c r="AX1006" i="3"/>
  <c r="AX1010" i="3" s="1"/>
  <c r="AX649" i="3"/>
  <c r="AX653" i="3" s="1"/>
  <c r="AY700" i="3"/>
  <c r="AY704" i="3" s="1"/>
  <c r="AZ579" i="3"/>
  <c r="AY580" i="3"/>
  <c r="AX836" i="3"/>
  <c r="AX840" i="3" s="1"/>
  <c r="AX841" i="3" s="1"/>
  <c r="BB691" i="3"/>
  <c r="BA693" i="3"/>
  <c r="AX853" i="3"/>
  <c r="AX857" i="3" s="1"/>
  <c r="AY711" i="3"/>
  <c r="AY709" i="3" s="1"/>
  <c r="AZ708" i="3"/>
  <c r="AY710" i="3"/>
  <c r="AV957" i="3"/>
  <c r="AW821" i="3"/>
  <c r="AY989" i="3"/>
  <c r="AY993" i="3" s="1"/>
  <c r="AY994" i="3" s="1"/>
  <c r="AZ759" i="3"/>
  <c r="AY762" i="3"/>
  <c r="AY760" i="3" s="1"/>
  <c r="AY761" i="3"/>
  <c r="AY630" i="3"/>
  <c r="AX631" i="3"/>
  <c r="AX666" i="3"/>
  <c r="AX670" i="3" s="1"/>
  <c r="AW787" i="3"/>
  <c r="AY682" i="3"/>
  <c r="AZ681" i="3"/>
  <c r="AX870" i="3"/>
  <c r="AX874" i="3" s="1"/>
  <c r="AX768" i="3"/>
  <c r="AX772" i="3" s="1"/>
  <c r="AY982" i="3"/>
  <c r="AZ980" i="3"/>
  <c r="AY983" i="3"/>
  <c r="AY981" i="3" s="1"/>
  <c r="AW600" i="3"/>
  <c r="AT450" i="3"/>
  <c r="AT447" i="3"/>
  <c r="AU449" i="3" s="1"/>
  <c r="AU76" i="3"/>
  <c r="AU73" i="3"/>
  <c r="AV396" i="3"/>
  <c r="AU294" i="3"/>
  <c r="AV233" i="3"/>
  <c r="AW235" i="3"/>
  <c r="AW116" i="3"/>
  <c r="AW114" i="3" s="1"/>
  <c r="AX113" i="3"/>
  <c r="AW115" i="3"/>
  <c r="AV216" i="3"/>
  <c r="AW218" i="3"/>
  <c r="AS25" i="15"/>
  <c r="AT27" i="15"/>
  <c r="AT143" i="15"/>
  <c r="AU141" i="15"/>
  <c r="AT144" i="15"/>
  <c r="AT142" i="15" s="1"/>
  <c r="AU375" i="15"/>
  <c r="AT378" i="15"/>
  <c r="AT376" i="15" s="1"/>
  <c r="AT377" i="15"/>
  <c r="AT40" i="15"/>
  <c r="AT38" i="15" s="1"/>
  <c r="AU37" i="15"/>
  <c r="AT39" i="15"/>
  <c r="AV219" i="15"/>
  <c r="AU222" i="15"/>
  <c r="AU220" i="15" s="1"/>
  <c r="AU221" i="15"/>
  <c r="AV248" i="15"/>
  <c r="AV246" i="15" s="1"/>
  <c r="AW245" i="15"/>
  <c r="AV247" i="15"/>
  <c r="AU351" i="15"/>
  <c r="AU352" i="15"/>
  <c r="AU350" i="15" s="1"/>
  <c r="AV349" i="15"/>
  <c r="AU261" i="15"/>
  <c r="AU259" i="15" s="1"/>
  <c r="AV258" i="15"/>
  <c r="AU260" i="15"/>
  <c r="AU310" i="15"/>
  <c r="AT313" i="15"/>
  <c r="AT311" i="15" s="1"/>
  <c r="AT312" i="15"/>
  <c r="AU325" i="15"/>
  <c r="AV323" i="15"/>
  <c r="AU326" i="15"/>
  <c r="AU324" i="15" s="1"/>
  <c r="AW300" i="15"/>
  <c r="AW298" i="15" s="1"/>
  <c r="AX297" i="15"/>
  <c r="AW299" i="15"/>
  <c r="AX388" i="15"/>
  <c r="AW390" i="15"/>
  <c r="AV232" i="15"/>
  <c r="AU235" i="15"/>
  <c r="AU233" i="15" s="1"/>
  <c r="AU234" i="15"/>
  <c r="AV284" i="15"/>
  <c r="AU287" i="15"/>
  <c r="AU285" i="15" s="1"/>
  <c r="AU286" i="15"/>
  <c r="AW362" i="15"/>
  <c r="AV365" i="15"/>
  <c r="AV363" i="15" s="1"/>
  <c r="AV364" i="15"/>
  <c r="AW336" i="15"/>
  <c r="AV339" i="15"/>
  <c r="AV337" i="15" s="1"/>
  <c r="AV338" i="15"/>
  <c r="AV271" i="15"/>
  <c r="AU274" i="15"/>
  <c r="AU272" i="15" s="1"/>
  <c r="AU273" i="15"/>
  <c r="AV115" i="15"/>
  <c r="AU118" i="15"/>
  <c r="AU116" i="15" s="1"/>
  <c r="AU117" i="15"/>
  <c r="AU128" i="15"/>
  <c r="AT130" i="15"/>
  <c r="AT131" i="15"/>
  <c r="AT129" i="15" s="1"/>
  <c r="AT209" i="15"/>
  <c r="AT207" i="15" s="1"/>
  <c r="AT208" i="15"/>
  <c r="AU206" i="15"/>
  <c r="AU196" i="15"/>
  <c r="AU194" i="15" s="1"/>
  <c r="AV193" i="15"/>
  <c r="AU195" i="15"/>
  <c r="AV154" i="15"/>
  <c r="AU157" i="15"/>
  <c r="AU155" i="15" s="1"/>
  <c r="AU156" i="15"/>
  <c r="AV180" i="15"/>
  <c r="AU183" i="15"/>
  <c r="AU181" i="15" s="1"/>
  <c r="AU182" i="15"/>
  <c r="AU170" i="15"/>
  <c r="AU168" i="15" s="1"/>
  <c r="AU169" i="15"/>
  <c r="AV167" i="15"/>
  <c r="AV79" i="15"/>
  <c r="AV77" i="15" s="1"/>
  <c r="AV78" i="15"/>
  <c r="AW76" i="15"/>
  <c r="AU102" i="15"/>
  <c r="AT104" i="15"/>
  <c r="AT105" i="15"/>
  <c r="AT103" i="15" s="1"/>
  <c r="AV91" i="15"/>
  <c r="AV92" i="15"/>
  <c r="AV90" i="15" s="1"/>
  <c r="AW89" i="15"/>
  <c r="AV63" i="15"/>
  <c r="AU65" i="15"/>
  <c r="AU66" i="15"/>
  <c r="AU64" i="15" s="1"/>
  <c r="AT53" i="15"/>
  <c r="AT51" i="15" s="1"/>
  <c r="AT52" i="15"/>
  <c r="AU50" i="15"/>
  <c r="AW26" i="15"/>
  <c r="AX24" i="15"/>
  <c r="AV314" i="3"/>
  <c r="AV311" i="3"/>
  <c r="AU382" i="3"/>
  <c r="AU379" i="3"/>
  <c r="AV229" i="3"/>
  <c r="AV226" i="3"/>
  <c r="AU501" i="3"/>
  <c r="AU498" i="3"/>
  <c r="AV479" i="3"/>
  <c r="AV483" i="3" s="1"/>
  <c r="AV484" i="3" s="1"/>
  <c r="AX477" i="3"/>
  <c r="AW478" i="3"/>
  <c r="AV377" i="3"/>
  <c r="AV381" i="3" s="1"/>
  <c r="AW291" i="3"/>
  <c r="AX290" i="3"/>
  <c r="AW376" i="3"/>
  <c r="AX375" i="3"/>
  <c r="AW309" i="3"/>
  <c r="AW313" i="3" s="1"/>
  <c r="AW314" i="3" s="1"/>
  <c r="AV88" i="3"/>
  <c r="AW156" i="3"/>
  <c r="AW160" i="3" s="1"/>
  <c r="AW175" i="3"/>
  <c r="AW252" i="3"/>
  <c r="AW250" i="3" s="1"/>
  <c r="AW251" i="3"/>
  <c r="AX249" i="3"/>
  <c r="AX308" i="3"/>
  <c r="AX309" i="3" s="1"/>
  <c r="AX313" i="3" s="1"/>
  <c r="AX314" i="3" s="1"/>
  <c r="AY307" i="3"/>
  <c r="AX155" i="3"/>
  <c r="AX156" i="3" s="1"/>
  <c r="AX160" i="3" s="1"/>
  <c r="AX161" i="3" s="1"/>
  <c r="AY154" i="3"/>
  <c r="AV141" i="3"/>
  <c r="AW209" i="3"/>
  <c r="AX206" i="3"/>
  <c r="AX207" i="3" s="1"/>
  <c r="AX211" i="3" s="1"/>
  <c r="AX212" i="3" s="1"/>
  <c r="AY205" i="3"/>
  <c r="AV292" i="3"/>
  <c r="AV296" i="3" s="1"/>
  <c r="AU481" i="3"/>
  <c r="AX86" i="3"/>
  <c r="AW87" i="3"/>
  <c r="AU433" i="3"/>
  <c r="AU430" i="3"/>
  <c r="AV428" i="3"/>
  <c r="AV432" i="3" s="1"/>
  <c r="AY443" i="3"/>
  <c r="AX444" i="3"/>
  <c r="AY511" i="3"/>
  <c r="AX512" i="3"/>
  <c r="AY453" i="3"/>
  <c r="AX456" i="3"/>
  <c r="AX454" i="3" s="1"/>
  <c r="AX455" i="3"/>
  <c r="AX426" i="3"/>
  <c r="AW427" i="3"/>
  <c r="AW489" i="3"/>
  <c r="AW490" i="3"/>
  <c r="AW488" i="3" s="1"/>
  <c r="AX487" i="3"/>
  <c r="AX494" i="3"/>
  <c r="AW495" i="3"/>
  <c r="AW445" i="3"/>
  <c r="AX439" i="3"/>
  <c r="AX437" i="3" s="1"/>
  <c r="AX438" i="3"/>
  <c r="AY436" i="3"/>
  <c r="AW462" i="3"/>
  <c r="AW466" i="3" s="1"/>
  <c r="AY470" i="3"/>
  <c r="AX472" i="3"/>
  <c r="AX473" i="3"/>
  <c r="AX471" i="3" s="1"/>
  <c r="AY504" i="3"/>
  <c r="AX507" i="3"/>
  <c r="AX505" i="3" s="1"/>
  <c r="AX506" i="3"/>
  <c r="AV464" i="3"/>
  <c r="AY419" i="3"/>
  <c r="AX422" i="3"/>
  <c r="AX420" i="3" s="1"/>
  <c r="AX421" i="3"/>
  <c r="AY460" i="3"/>
  <c r="AX461" i="3"/>
  <c r="AV496" i="3"/>
  <c r="AV500" i="3" s="1"/>
  <c r="AV501" i="3" s="1"/>
  <c r="AU331" i="3"/>
  <c r="AU328" i="3"/>
  <c r="AV348" i="3"/>
  <c r="AV345" i="3"/>
  <c r="AW416" i="3"/>
  <c r="AW413" i="3"/>
  <c r="AV263" i="3"/>
  <c r="AV260" i="3"/>
  <c r="AW280" i="3"/>
  <c r="AW277" i="3"/>
  <c r="AV246" i="3"/>
  <c r="AV243" i="3"/>
  <c r="AW241" i="3"/>
  <c r="AW245" i="3" s="1"/>
  <c r="AW246" i="3" s="1"/>
  <c r="AY341" i="3"/>
  <c r="AX342" i="3"/>
  <c r="AW388" i="3"/>
  <c r="AW386" i="3" s="1"/>
  <c r="AX385" i="3"/>
  <c r="AW387" i="3"/>
  <c r="AY222" i="3"/>
  <c r="AX223" i="3"/>
  <c r="AX257" i="3"/>
  <c r="AY256" i="3"/>
  <c r="AY392" i="3"/>
  <c r="AX393" i="3"/>
  <c r="AW394" i="3"/>
  <c r="AW398" i="3" s="1"/>
  <c r="AW399" i="3" s="1"/>
  <c r="AZ273" i="3"/>
  <c r="AY274" i="3"/>
  <c r="AY266" i="3"/>
  <c r="AX269" i="3"/>
  <c r="AX267" i="3" s="1"/>
  <c r="AX268" i="3"/>
  <c r="AY283" i="3"/>
  <c r="AX285" i="3"/>
  <c r="AX286" i="3"/>
  <c r="AX284" i="3" s="1"/>
  <c r="AY239" i="3"/>
  <c r="AX240" i="3"/>
  <c r="AW343" i="3"/>
  <c r="AW347" i="3" s="1"/>
  <c r="AW224" i="3"/>
  <c r="AW228" i="3" s="1"/>
  <c r="AV362" i="3"/>
  <c r="AX334" i="3"/>
  <c r="AW337" i="3"/>
  <c r="AW335" i="3" s="1"/>
  <c r="AW336" i="3"/>
  <c r="AV326" i="3"/>
  <c r="AV330" i="3" s="1"/>
  <c r="AW320" i="3"/>
  <c r="AW318" i="3" s="1"/>
  <c r="AW319" i="3"/>
  <c r="AX317" i="3"/>
  <c r="AW360" i="3"/>
  <c r="AW364" i="3" s="1"/>
  <c r="AW365" i="3" s="1"/>
  <c r="AW258" i="3"/>
  <c r="AW262" i="3" s="1"/>
  <c r="AY402" i="3"/>
  <c r="AX405" i="3"/>
  <c r="AX403" i="3" s="1"/>
  <c r="AX404" i="3"/>
  <c r="AZ215" i="3"/>
  <c r="AY217" i="3"/>
  <c r="AZ232" i="3"/>
  <c r="AY234" i="3"/>
  <c r="AX275" i="3"/>
  <c r="AX279" i="3" s="1"/>
  <c r="AX280" i="3" s="1"/>
  <c r="AX324" i="3"/>
  <c r="AW325" i="3"/>
  <c r="AY358" i="3"/>
  <c r="AX359" i="3"/>
  <c r="AX411" i="3"/>
  <c r="AX415" i="3" s="1"/>
  <c r="AY300" i="3"/>
  <c r="AX303" i="3"/>
  <c r="AX301" i="3" s="1"/>
  <c r="AX302" i="3"/>
  <c r="AW371" i="3"/>
  <c r="AW369" i="3" s="1"/>
  <c r="AW370" i="3"/>
  <c r="AX368" i="3"/>
  <c r="AX353" i="3"/>
  <c r="AX354" i="3"/>
  <c r="AX352" i="3" s="1"/>
  <c r="AY351" i="3"/>
  <c r="AZ409" i="3"/>
  <c r="AY410" i="3"/>
  <c r="AX190" i="3"/>
  <c r="AX194" i="3" s="1"/>
  <c r="AX195" i="3" s="1"/>
  <c r="AX149" i="3"/>
  <c r="AX150" i="3"/>
  <c r="AX148" i="3" s="1"/>
  <c r="AY147" i="3"/>
  <c r="AX173" i="3"/>
  <c r="AX177" i="3" s="1"/>
  <c r="AX178" i="3" s="1"/>
  <c r="AX184" i="3"/>
  <c r="AX182" i="3" s="1"/>
  <c r="AX183" i="3"/>
  <c r="AY181" i="3"/>
  <c r="AY189" i="3"/>
  <c r="AZ188" i="3"/>
  <c r="AW192" i="3"/>
  <c r="BA164" i="3"/>
  <c r="AZ166" i="3"/>
  <c r="AY198" i="3"/>
  <c r="AX200" i="3"/>
  <c r="AX201" i="3"/>
  <c r="AX199" i="3" s="1"/>
  <c r="AZ171" i="3"/>
  <c r="AY172" i="3"/>
  <c r="AV127" i="3"/>
  <c r="AV124" i="3"/>
  <c r="AW110" i="3"/>
  <c r="AW107" i="3"/>
  <c r="AW122" i="3"/>
  <c r="AW126" i="3" s="1"/>
  <c r="AX99" i="3"/>
  <c r="AX97" i="3" s="1"/>
  <c r="AX98" i="3"/>
  <c r="AY96" i="3"/>
  <c r="AX105" i="3"/>
  <c r="AX109" i="3" s="1"/>
  <c r="AW82" i="3"/>
  <c r="AW80" i="3" s="1"/>
  <c r="AW81" i="3"/>
  <c r="AX79" i="3"/>
  <c r="AW133" i="3"/>
  <c r="AW131" i="3" s="1"/>
  <c r="AW132" i="3"/>
  <c r="AX130" i="3"/>
  <c r="AW139" i="3"/>
  <c r="AW143" i="3" s="1"/>
  <c r="AZ103" i="3"/>
  <c r="AY104" i="3"/>
  <c r="AY137" i="3"/>
  <c r="AX138" i="3"/>
  <c r="AX121" i="3"/>
  <c r="AY120" i="3"/>
  <c r="AX65" i="3"/>
  <c r="AX63" i="3" s="1"/>
  <c r="AX64" i="3"/>
  <c r="AY62" i="3"/>
  <c r="AV71" i="3"/>
  <c r="AV75" i="3" s="1"/>
  <c r="AX69" i="3"/>
  <c r="AW70" i="3"/>
  <c r="AV59" i="3"/>
  <c r="AV56" i="3"/>
  <c r="AW54" i="3"/>
  <c r="AW58" i="3" s="1"/>
  <c r="AZ45" i="3"/>
  <c r="AY48" i="3"/>
  <c r="AY46" i="3" s="1"/>
  <c r="AY47" i="3"/>
  <c r="AY52" i="3"/>
  <c r="AX53" i="3"/>
  <c r="AY35" i="3"/>
  <c r="AX36" i="3"/>
  <c r="AW31" i="3"/>
  <c r="AW29" i="3" s="1"/>
  <c r="AW30" i="3"/>
  <c r="AX28" i="3"/>
  <c r="Z13" i="15"/>
  <c r="AA11" i="15"/>
  <c r="Z14" i="15"/>
  <c r="Z12" i="15" s="1"/>
  <c r="AD19" i="15"/>
  <c r="AQ42" i="3" l="1"/>
  <c r="AQ39" i="3"/>
  <c r="AR37" i="3" s="1"/>
  <c r="AR41" i="3" s="1"/>
  <c r="AZ938" i="3"/>
  <c r="AZ942" i="3" s="1"/>
  <c r="AZ943" i="3" s="1"/>
  <c r="AX1159" i="3"/>
  <c r="AX1163" i="3" s="1"/>
  <c r="BB919" i="3"/>
  <c r="BA920" i="3"/>
  <c r="AZ921" i="3"/>
  <c r="AZ925" i="3" s="1"/>
  <c r="AZ926" i="3" s="1"/>
  <c r="AX1312" i="3"/>
  <c r="AX1316" i="3" s="1"/>
  <c r="AZ1310" i="3"/>
  <c r="AY1311" i="3"/>
  <c r="AZ1157" i="3"/>
  <c r="AY1158" i="3"/>
  <c r="AY1159" i="3" s="1"/>
  <c r="AY1163" i="3" s="1"/>
  <c r="AY1164" i="3" s="1"/>
  <c r="AY887" i="3"/>
  <c r="AY891" i="3" s="1"/>
  <c r="AY892" i="3" s="1"/>
  <c r="AX904" i="3"/>
  <c r="AX908" i="3" s="1"/>
  <c r="AX909" i="3" s="1"/>
  <c r="AX906" i="3"/>
  <c r="AY972" i="3"/>
  <c r="AY976" i="3" s="1"/>
  <c r="AY977" i="3" s="1"/>
  <c r="AY974" i="3"/>
  <c r="BB936" i="3"/>
  <c r="BA937" i="3"/>
  <c r="AZ1361" i="3"/>
  <c r="AY1362" i="3"/>
  <c r="AX1363" i="3"/>
  <c r="AX1367" i="3" s="1"/>
  <c r="AX1368" i="3" s="1"/>
  <c r="AX1365" i="3"/>
  <c r="AZ1344" i="3"/>
  <c r="AY1345" i="3"/>
  <c r="AZ1021" i="3"/>
  <c r="AY1022" i="3"/>
  <c r="AY1023" i="3" s="1"/>
  <c r="AY1027" i="3" s="1"/>
  <c r="AY1028" i="3" s="1"/>
  <c r="AX1348" i="3"/>
  <c r="AZ886" i="3"/>
  <c r="BA885" i="3"/>
  <c r="AY903" i="3"/>
  <c r="AZ902" i="3"/>
  <c r="AZ971" i="3"/>
  <c r="BA970" i="3"/>
  <c r="AS513" i="3"/>
  <c r="AQ518" i="3"/>
  <c r="AQ515" i="3"/>
  <c r="AR517" i="3" s="1"/>
  <c r="AU93" i="3"/>
  <c r="AU90" i="3"/>
  <c r="AV92" i="3"/>
  <c r="AV93" i="3" s="1"/>
  <c r="AX1066" i="3"/>
  <c r="AY1068" i="3"/>
  <c r="AY998" i="3"/>
  <c r="AZ1000" i="3"/>
  <c r="AZ963" i="3"/>
  <c r="AY965" i="3"/>
  <c r="AY966" i="3"/>
  <c r="AY964" i="3" s="1"/>
  <c r="AZ1083" i="3"/>
  <c r="BA1085" i="3"/>
  <c r="AX1049" i="3"/>
  <c r="AY1051" i="3"/>
  <c r="AY692" i="3"/>
  <c r="AZ694" i="3"/>
  <c r="AU389" i="15"/>
  <c r="AV391" i="15"/>
  <c r="AY1170" i="3"/>
  <c r="AY1168" i="3" s="1"/>
  <c r="AY1169" i="3"/>
  <c r="AZ1167" i="3"/>
  <c r="AY1187" i="3"/>
  <c r="AY1185" i="3" s="1"/>
  <c r="AY1186" i="3"/>
  <c r="AZ1184" i="3"/>
  <c r="AZ1062" i="3"/>
  <c r="AZ1059" i="3"/>
  <c r="AX586" i="3"/>
  <c r="AX583" i="3"/>
  <c r="AX1045" i="3"/>
  <c r="AX1042" i="3"/>
  <c r="AZ807" i="3"/>
  <c r="AZ804" i="3"/>
  <c r="AX1263" i="3"/>
  <c r="AX736" i="3"/>
  <c r="AX685" i="3"/>
  <c r="AZ1337" i="3"/>
  <c r="AY1340" i="3"/>
  <c r="AY1338" i="3" s="1"/>
  <c r="AY1339" i="3"/>
  <c r="AZ912" i="3"/>
  <c r="AY914" i="3"/>
  <c r="AY915" i="3"/>
  <c r="AY913" i="3" s="1"/>
  <c r="AX165" i="3"/>
  <c r="AY167" i="3"/>
  <c r="AY1356" i="3"/>
  <c r="AY1357" i="3"/>
  <c r="AY1355" i="3" s="1"/>
  <c r="AZ1354" i="3"/>
  <c r="AW804" i="15"/>
  <c r="AV806" i="15"/>
  <c r="AV807" i="15"/>
  <c r="AV805" i="15" s="1"/>
  <c r="AX1025" i="15"/>
  <c r="AW1027" i="15"/>
  <c r="AW1028" i="15"/>
  <c r="AW1026" i="15" s="1"/>
  <c r="AW989" i="15"/>
  <c r="AW987" i="15" s="1"/>
  <c r="AW988" i="15"/>
  <c r="AX986" i="15"/>
  <c r="AW999" i="15"/>
  <c r="AV1002" i="15"/>
  <c r="AV1000" i="15" s="1"/>
  <c r="AV1001" i="15"/>
  <c r="AW830" i="15"/>
  <c r="AV833" i="15"/>
  <c r="AV831" i="15" s="1"/>
  <c r="AV832" i="15"/>
  <c r="AW856" i="15"/>
  <c r="AV859" i="15"/>
  <c r="AV857" i="15" s="1"/>
  <c r="AV858" i="15"/>
  <c r="AV882" i="15"/>
  <c r="AU884" i="15"/>
  <c r="AU885" i="15"/>
  <c r="AU883" i="15" s="1"/>
  <c r="AY791" i="15"/>
  <c r="AX793" i="15"/>
  <c r="AW869" i="15"/>
  <c r="AV872" i="15"/>
  <c r="AV870" i="15" s="1"/>
  <c r="AV871" i="15"/>
  <c r="AV1041" i="15"/>
  <c r="AV1039" i="15" s="1"/>
  <c r="AW1038" i="15"/>
  <c r="AV1040" i="15"/>
  <c r="AV976" i="15"/>
  <c r="AV974" i="15" s="1"/>
  <c r="AV975" i="15"/>
  <c r="AW973" i="15"/>
  <c r="AU792" i="15"/>
  <c r="AV794" i="15"/>
  <c r="AW895" i="15"/>
  <c r="AV897" i="15"/>
  <c r="AV898" i="15"/>
  <c r="AV896" i="15" s="1"/>
  <c r="AW960" i="15"/>
  <c r="AV962" i="15"/>
  <c r="AV963" i="15"/>
  <c r="AV961" i="15" s="1"/>
  <c r="AW934" i="15"/>
  <c r="AV936" i="15"/>
  <c r="AV937" i="15"/>
  <c r="AV935" i="15" s="1"/>
  <c r="AW908" i="15"/>
  <c r="AV910" i="15"/>
  <c r="AV911" i="15"/>
  <c r="AV909" i="15" s="1"/>
  <c r="AW921" i="15"/>
  <c r="AV923" i="15"/>
  <c r="AV924" i="15"/>
  <c r="AV922" i="15" s="1"/>
  <c r="AW947" i="15"/>
  <c r="AV949" i="15"/>
  <c r="AV950" i="15"/>
  <c r="AV948" i="15" s="1"/>
  <c r="AW843" i="15"/>
  <c r="AV846" i="15"/>
  <c r="AV844" i="15" s="1"/>
  <c r="AV845" i="15"/>
  <c r="AW817" i="15"/>
  <c r="AV819" i="15"/>
  <c r="AV820" i="15"/>
  <c r="AV818" i="15" s="1"/>
  <c r="AW1012" i="15"/>
  <c r="AV1015" i="15"/>
  <c r="AV1013" i="15" s="1"/>
  <c r="AV1014" i="15"/>
  <c r="AU729" i="15"/>
  <c r="AU727" i="15" s="1"/>
  <c r="AV726" i="15"/>
  <c r="AU728" i="15"/>
  <c r="AU520" i="15"/>
  <c r="AU521" i="15"/>
  <c r="AU519" i="15" s="1"/>
  <c r="AV518" i="15"/>
  <c r="AX752" i="15"/>
  <c r="AW755" i="15"/>
  <c r="AW753" i="15" s="1"/>
  <c r="AW754" i="15"/>
  <c r="AX765" i="15"/>
  <c r="AW768" i="15"/>
  <c r="AW766" i="15" s="1"/>
  <c r="AW767" i="15"/>
  <c r="AW492" i="15"/>
  <c r="AV495" i="15"/>
  <c r="AV493" i="15" s="1"/>
  <c r="AV494" i="15"/>
  <c r="AV716" i="15"/>
  <c r="AV714" i="15" s="1"/>
  <c r="AV715" i="15"/>
  <c r="AW713" i="15"/>
  <c r="AV742" i="15"/>
  <c r="AV740" i="15" s="1"/>
  <c r="AV741" i="15"/>
  <c r="AW739" i="15"/>
  <c r="AW479" i="15"/>
  <c r="AV481" i="15"/>
  <c r="AV482" i="15"/>
  <c r="AV480" i="15" s="1"/>
  <c r="AV417" i="15"/>
  <c r="AV415" i="15" s="1"/>
  <c r="AW414" i="15"/>
  <c r="AV416" i="15"/>
  <c r="AV429" i="15"/>
  <c r="AW427" i="15"/>
  <c r="AV430" i="15"/>
  <c r="AV428" i="15" s="1"/>
  <c r="AV599" i="15"/>
  <c r="AV597" i="15" s="1"/>
  <c r="AW596" i="15"/>
  <c r="AV598" i="15"/>
  <c r="AV456" i="15"/>
  <c r="AV454" i="15" s="1"/>
  <c r="AW453" i="15"/>
  <c r="AV455" i="15"/>
  <c r="AU610" i="15"/>
  <c r="AV612" i="15"/>
  <c r="AX401" i="15"/>
  <c r="AW404" i="15"/>
  <c r="AW402" i="15" s="1"/>
  <c r="AW403" i="15"/>
  <c r="AX583" i="15"/>
  <c r="AW585" i="15"/>
  <c r="AW586" i="15"/>
  <c r="AW584" i="15" s="1"/>
  <c r="AX622" i="15"/>
  <c r="AW624" i="15"/>
  <c r="AW625" i="15"/>
  <c r="AW623" i="15" s="1"/>
  <c r="AW531" i="15"/>
  <c r="AV534" i="15"/>
  <c r="AV532" i="15" s="1"/>
  <c r="AV533" i="15"/>
  <c r="AX440" i="15"/>
  <c r="AW443" i="15"/>
  <c r="AW441" i="15" s="1"/>
  <c r="AW442" i="15"/>
  <c r="AW661" i="15"/>
  <c r="AV664" i="15"/>
  <c r="AV662" i="15" s="1"/>
  <c r="AV663" i="15"/>
  <c r="AW778" i="15"/>
  <c r="AV781" i="15"/>
  <c r="AV779" i="15" s="1"/>
  <c r="AV780" i="15"/>
  <c r="AW674" i="15"/>
  <c r="AV677" i="15"/>
  <c r="AV675" i="15" s="1"/>
  <c r="AV676" i="15"/>
  <c r="AY635" i="15"/>
  <c r="AX638" i="15"/>
  <c r="AX636" i="15" s="1"/>
  <c r="AX637" i="15"/>
  <c r="AY611" i="15"/>
  <c r="AZ609" i="15"/>
  <c r="AV690" i="15"/>
  <c r="AV688" i="15" s="1"/>
  <c r="AV689" i="15"/>
  <c r="AW687" i="15"/>
  <c r="AW544" i="15"/>
  <c r="AV547" i="15"/>
  <c r="AV545" i="15" s="1"/>
  <c r="AV546" i="15"/>
  <c r="AV505" i="15"/>
  <c r="AU508" i="15"/>
  <c r="AU506" i="15" s="1"/>
  <c r="AU507" i="15"/>
  <c r="AW466" i="15"/>
  <c r="AV468" i="15"/>
  <c r="AV469" i="15"/>
  <c r="AV467" i="15" s="1"/>
  <c r="AV560" i="15"/>
  <c r="AV558" i="15" s="1"/>
  <c r="AV559" i="15"/>
  <c r="AW557" i="15"/>
  <c r="AV703" i="15"/>
  <c r="AV701" i="15" s="1"/>
  <c r="AV702" i="15"/>
  <c r="AW700" i="15"/>
  <c r="AV651" i="15"/>
  <c r="AV649" i="15" s="1"/>
  <c r="AV650" i="15"/>
  <c r="AW648" i="15"/>
  <c r="AY570" i="15"/>
  <c r="AX573" i="15"/>
  <c r="AX571" i="15" s="1"/>
  <c r="AX572" i="15"/>
  <c r="AX1181" i="3"/>
  <c r="AX1178" i="3"/>
  <c r="AX1232" i="3"/>
  <c r="AX1229" i="3"/>
  <c r="AZ1096" i="3"/>
  <c r="AZ1093" i="3"/>
  <c r="AX1113" i="3"/>
  <c r="AX1110" i="3"/>
  <c r="AY1300" i="3"/>
  <c r="AY1297" i="3"/>
  <c r="AY1215" i="3"/>
  <c r="AY1212" i="3"/>
  <c r="AZ1334" i="3"/>
  <c r="AZ1331" i="3"/>
  <c r="BB1050" i="3"/>
  <c r="BC1048" i="3"/>
  <c r="AZ1260" i="3"/>
  <c r="BA1259" i="3"/>
  <c r="AZ1242" i="3"/>
  <c r="AY1243" i="3"/>
  <c r="AZ1252" i="3"/>
  <c r="AY1255" i="3"/>
  <c r="AY1253" i="3" s="1"/>
  <c r="AY1254" i="3"/>
  <c r="BA1034" i="3"/>
  <c r="BA1032" i="3" s="1"/>
  <c r="BA1033" i="3"/>
  <c r="BB1031" i="3"/>
  <c r="BA1218" i="3"/>
  <c r="AZ1221" i="3"/>
  <c r="AZ1219" i="3" s="1"/>
  <c r="AZ1220" i="3"/>
  <c r="BA1078" i="3"/>
  <c r="BA1079" i="3" s="1"/>
  <c r="BA1074" i="3"/>
  <c r="BA1057" i="3"/>
  <c r="BA1061" i="3" s="1"/>
  <c r="BC1089" i="3"/>
  <c r="BB1090" i="3"/>
  <c r="AZ1226" i="3"/>
  <c r="BA1225" i="3"/>
  <c r="AX1144" i="3"/>
  <c r="AZ1123" i="3"/>
  <c r="AY1124" i="3"/>
  <c r="AZ1295" i="3"/>
  <c r="AZ1299" i="3" s="1"/>
  <c r="AZ1300" i="3" s="1"/>
  <c r="BA1174" i="3"/>
  <c r="AZ1175" i="3"/>
  <c r="AX1280" i="3"/>
  <c r="AZ1119" i="3"/>
  <c r="AZ1117" i="3" s="1"/>
  <c r="BA1116" i="3"/>
  <c r="AZ1118" i="3"/>
  <c r="AZ1210" i="3"/>
  <c r="AZ1214" i="3" s="1"/>
  <c r="BC1072" i="3"/>
  <c r="BB1073" i="3"/>
  <c r="AZ1102" i="3"/>
  <c r="AZ1100" i="3" s="1"/>
  <c r="BA1099" i="3"/>
  <c r="AZ1101" i="3"/>
  <c r="BC1055" i="3"/>
  <c r="BB1056" i="3"/>
  <c r="BA1191" i="3"/>
  <c r="AZ1192" i="3"/>
  <c r="BA1329" i="3"/>
  <c r="BA1333" i="3" s="1"/>
  <c r="AY1108" i="3"/>
  <c r="AY1112" i="3" s="1"/>
  <c r="AY1113" i="3" s="1"/>
  <c r="AW1246" i="3"/>
  <c r="AX1125" i="3"/>
  <c r="AX1129" i="3" s="1"/>
  <c r="AX1130" i="3" s="1"/>
  <c r="BA1294" i="3"/>
  <c r="BB1293" i="3"/>
  <c r="AY1261" i="3"/>
  <c r="AY1265" i="3" s="1"/>
  <c r="AZ1136" i="3"/>
  <c r="AZ1134" i="3" s="1"/>
  <c r="BA1133" i="3"/>
  <c r="AZ1135" i="3"/>
  <c r="AZ1323" i="3"/>
  <c r="AZ1321" i="3" s="1"/>
  <c r="AZ1322" i="3"/>
  <c r="BA1320" i="3"/>
  <c r="AY1176" i="3"/>
  <c r="AY1180" i="3" s="1"/>
  <c r="AZ1039" i="3"/>
  <c r="BA1038" i="3"/>
  <c r="BA1209" i="3"/>
  <c r="BB1208" i="3"/>
  <c r="BD1082" i="3"/>
  <c r="BC1084" i="3"/>
  <c r="BD1065" i="3"/>
  <c r="BC1067" i="3"/>
  <c r="AZ1306" i="3"/>
  <c r="AZ1304" i="3" s="1"/>
  <c r="AZ1305" i="3"/>
  <c r="BA1303" i="3"/>
  <c r="BA1286" i="3"/>
  <c r="AZ1289" i="3"/>
  <c r="AZ1287" i="3" s="1"/>
  <c r="AZ1288" i="3"/>
  <c r="AX1195" i="3"/>
  <c r="AZ1153" i="3"/>
  <c r="AZ1151" i="3" s="1"/>
  <c r="AZ1152" i="3"/>
  <c r="BA1150" i="3"/>
  <c r="AZ1076" i="3"/>
  <c r="AW1127" i="3"/>
  <c r="AY1142" i="3"/>
  <c r="AY1146" i="3" s="1"/>
  <c r="AY1193" i="3"/>
  <c r="AY1197" i="3" s="1"/>
  <c r="AY1198" i="3" s="1"/>
  <c r="BC1327" i="3"/>
  <c r="BB1328" i="3"/>
  <c r="BA1106" i="3"/>
  <c r="AZ1107" i="3"/>
  <c r="BA1235" i="3"/>
  <c r="AZ1237" i="3"/>
  <c r="AZ1238" i="3"/>
  <c r="AZ1236" i="3" s="1"/>
  <c r="AY1278" i="3"/>
  <c r="AY1282" i="3" s="1"/>
  <c r="AX1244" i="3"/>
  <c r="AX1248" i="3" s="1"/>
  <c r="AX1249" i="3" s="1"/>
  <c r="AY1040" i="3"/>
  <c r="AY1044" i="3" s="1"/>
  <c r="AY1045" i="3" s="1"/>
  <c r="BA1269" i="3"/>
  <c r="AZ1272" i="3"/>
  <c r="AZ1270" i="3" s="1"/>
  <c r="AZ1271" i="3"/>
  <c r="BA1140" i="3"/>
  <c r="AZ1141" i="3"/>
  <c r="AZ1204" i="3"/>
  <c r="AZ1202" i="3" s="1"/>
  <c r="AZ1203" i="3"/>
  <c r="BA1201" i="3"/>
  <c r="BA1091" i="3"/>
  <c r="BA1095" i="3" s="1"/>
  <c r="AY1227" i="3"/>
  <c r="AY1231" i="3" s="1"/>
  <c r="AZ1277" i="3"/>
  <c r="BA1276" i="3"/>
  <c r="AX773" i="3"/>
  <c r="AX770" i="3"/>
  <c r="AX858" i="3"/>
  <c r="AX855" i="3"/>
  <c r="AX875" i="3"/>
  <c r="AX872" i="3"/>
  <c r="AX620" i="3"/>
  <c r="AX617" i="3"/>
  <c r="AW722" i="3"/>
  <c r="AW719" i="3"/>
  <c r="AX824" i="3"/>
  <c r="AX821" i="3"/>
  <c r="AX671" i="3"/>
  <c r="AX668" i="3"/>
  <c r="AY705" i="3"/>
  <c r="AY702" i="3"/>
  <c r="AX1011" i="3"/>
  <c r="AX1008" i="3"/>
  <c r="AW637" i="3"/>
  <c r="AW634" i="3"/>
  <c r="AX654" i="3"/>
  <c r="AX651" i="3"/>
  <c r="AX569" i="3"/>
  <c r="AX566" i="3"/>
  <c r="AX756" i="3"/>
  <c r="AX753" i="3"/>
  <c r="BA980" i="3"/>
  <c r="AZ983" i="3"/>
  <c r="AZ981" i="3" s="1"/>
  <c r="AZ982" i="3"/>
  <c r="BA681" i="3"/>
  <c r="AZ682" i="3"/>
  <c r="AX632" i="3"/>
  <c r="AX636" i="3" s="1"/>
  <c r="AX637" i="3" s="1"/>
  <c r="AZ711" i="3"/>
  <c r="AZ709" i="3" s="1"/>
  <c r="BA708" i="3"/>
  <c r="AZ710" i="3"/>
  <c r="BC691" i="3"/>
  <c r="BB693" i="3"/>
  <c r="AY581" i="3"/>
  <c r="AY585" i="3" s="1"/>
  <c r="AY619" i="3"/>
  <c r="AY620" i="3" s="1"/>
  <c r="AY615" i="3"/>
  <c r="AY598" i="3"/>
  <c r="AY602" i="3" s="1"/>
  <c r="AY603" i="3" s="1"/>
  <c r="BA1004" i="3"/>
  <c r="AZ1005" i="3"/>
  <c r="AZ745" i="3"/>
  <c r="AZ743" i="3" s="1"/>
  <c r="AZ744" i="3"/>
  <c r="BA742" i="3"/>
  <c r="AZ589" i="3"/>
  <c r="AY592" i="3"/>
  <c r="AY590" i="3" s="1"/>
  <c r="AY591" i="3"/>
  <c r="AZ953" i="3"/>
  <c r="AY954" i="3"/>
  <c r="AZ779" i="3"/>
  <c r="AZ777" i="3" s="1"/>
  <c r="AZ778" i="3"/>
  <c r="BA776" i="3"/>
  <c r="BA623" i="3"/>
  <c r="AZ626" i="3"/>
  <c r="AZ624" i="3" s="1"/>
  <c r="AZ625" i="3"/>
  <c r="AY768" i="3"/>
  <c r="AY772" i="3" s="1"/>
  <c r="BA732" i="3"/>
  <c r="AZ733" i="3"/>
  <c r="BA851" i="3"/>
  <c r="AZ852" i="3"/>
  <c r="AZ700" i="3"/>
  <c r="AZ704" i="3" s="1"/>
  <c r="AZ715" i="3"/>
  <c r="AY716" i="3"/>
  <c r="AY991" i="3"/>
  <c r="AY683" i="3"/>
  <c r="AY687" i="3" s="1"/>
  <c r="AY688" i="3" s="1"/>
  <c r="AY631" i="3"/>
  <c r="AZ630" i="3"/>
  <c r="AZ762" i="3"/>
  <c r="AZ760" i="3" s="1"/>
  <c r="AZ761" i="3"/>
  <c r="BA759" i="3"/>
  <c r="AZ580" i="3"/>
  <c r="BA579" i="3"/>
  <c r="AY564" i="3"/>
  <c r="AY568" i="3" s="1"/>
  <c r="AY870" i="3"/>
  <c r="AY874" i="3" s="1"/>
  <c r="AY875" i="3" s="1"/>
  <c r="AZ728" i="3"/>
  <c r="AZ726" i="3" s="1"/>
  <c r="BA725" i="3"/>
  <c r="AZ727" i="3"/>
  <c r="AW957" i="3"/>
  <c r="AZ796" i="3"/>
  <c r="AZ794" i="3" s="1"/>
  <c r="AZ795" i="3"/>
  <c r="BA793" i="3"/>
  <c r="AZ614" i="3"/>
  <c r="BA613" i="3"/>
  <c r="AZ597" i="3"/>
  <c r="BA596" i="3"/>
  <c r="AY1006" i="3"/>
  <c r="AY1010" i="3" s="1"/>
  <c r="AY1011" i="3" s="1"/>
  <c r="AY547" i="3"/>
  <c r="AY551" i="3" s="1"/>
  <c r="AY552" i="3" s="1"/>
  <c r="AX955" i="3"/>
  <c r="AX959" i="3" s="1"/>
  <c r="AX787" i="3"/>
  <c r="AZ813" i="3"/>
  <c r="AZ811" i="3" s="1"/>
  <c r="AZ812" i="3"/>
  <c r="BA810" i="3"/>
  <c r="AX532" i="3"/>
  <c r="BA538" i="3"/>
  <c r="AZ541" i="3"/>
  <c r="AZ539" i="3" s="1"/>
  <c r="AZ540" i="3"/>
  <c r="AY734" i="3"/>
  <c r="AY738" i="3" s="1"/>
  <c r="BA664" i="3"/>
  <c r="AZ665" i="3"/>
  <c r="AY864" i="3"/>
  <c r="AY862" i="3" s="1"/>
  <c r="AY863" i="3"/>
  <c r="AZ861" i="3"/>
  <c r="AZ946" i="3"/>
  <c r="AY949" i="3"/>
  <c r="AY947" i="3" s="1"/>
  <c r="AY948" i="3"/>
  <c r="AZ847" i="3"/>
  <c r="AZ845" i="3" s="1"/>
  <c r="AZ846" i="3"/>
  <c r="BA844" i="3"/>
  <c r="AY853" i="3"/>
  <c r="AY857" i="3" s="1"/>
  <c r="BA699" i="3"/>
  <c r="BB698" i="3"/>
  <c r="BA647" i="3"/>
  <c r="AZ648" i="3"/>
  <c r="AX838" i="3"/>
  <c r="AZ563" i="3"/>
  <c r="BA562" i="3"/>
  <c r="BA606" i="3"/>
  <c r="AZ609" i="3"/>
  <c r="AZ607" i="3" s="1"/>
  <c r="AZ608" i="3"/>
  <c r="BC657" i="3"/>
  <c r="BB660" i="3"/>
  <c r="BB658" i="3" s="1"/>
  <c r="BB659" i="3"/>
  <c r="AZ830" i="3"/>
  <c r="AZ828" i="3" s="1"/>
  <c r="AZ829" i="3"/>
  <c r="BA827" i="3"/>
  <c r="AZ898" i="3"/>
  <c r="AZ896" i="3" s="1"/>
  <c r="AZ897" i="3"/>
  <c r="BA895" i="3"/>
  <c r="BA868" i="3"/>
  <c r="AZ869" i="3"/>
  <c r="BA783" i="3"/>
  <c r="AZ784" i="3"/>
  <c r="AZ750" i="3"/>
  <c r="BA749" i="3"/>
  <c r="AY530" i="3"/>
  <c r="AY534" i="3" s="1"/>
  <c r="AY535" i="3" s="1"/>
  <c r="AZ546" i="3"/>
  <c r="BA545" i="3"/>
  <c r="AZ818" i="3"/>
  <c r="BA817" i="3"/>
  <c r="BA802" i="3"/>
  <c r="BA806" i="3" s="1"/>
  <c r="AX600" i="3"/>
  <c r="AX549" i="3"/>
  <c r="AY670" i="3"/>
  <c r="AY671" i="3" s="1"/>
  <c r="AY666" i="3"/>
  <c r="AZ881" i="3"/>
  <c r="AZ879" i="3" s="1"/>
  <c r="AZ880" i="3"/>
  <c r="BA878" i="3"/>
  <c r="BA572" i="3"/>
  <c r="AZ575" i="3"/>
  <c r="AZ573" i="3" s="1"/>
  <c r="AZ574" i="3"/>
  <c r="AZ989" i="3"/>
  <c r="AZ993" i="3"/>
  <c r="AZ994" i="3" s="1"/>
  <c r="BA834" i="3"/>
  <c r="AZ835" i="3"/>
  <c r="AY649" i="3"/>
  <c r="AY653" i="3" s="1"/>
  <c r="BB674" i="3"/>
  <c r="BA677" i="3"/>
  <c r="BA675" i="3" s="1"/>
  <c r="BA676" i="3"/>
  <c r="AY785" i="3"/>
  <c r="AY789" i="3" s="1"/>
  <c r="AY751" i="3"/>
  <c r="AY755" i="3" s="1"/>
  <c r="AZ529" i="3"/>
  <c r="BA528" i="3"/>
  <c r="AY819" i="3"/>
  <c r="AY823" i="3" s="1"/>
  <c r="BB999" i="3"/>
  <c r="BC997" i="3"/>
  <c r="BC800" i="3"/>
  <c r="BB801" i="3"/>
  <c r="AZ642" i="3"/>
  <c r="AZ643" i="3"/>
  <c r="AZ641" i="3" s="1"/>
  <c r="BA640" i="3"/>
  <c r="BA766" i="3"/>
  <c r="AZ767" i="3"/>
  <c r="BA988" i="3"/>
  <c r="BB987" i="3"/>
  <c r="BA521" i="3"/>
  <c r="AZ524" i="3"/>
  <c r="AZ522" i="3" s="1"/>
  <c r="AZ523" i="3"/>
  <c r="AY836" i="3"/>
  <c r="AY840" i="3" s="1"/>
  <c r="AY841" i="3" s="1"/>
  <c r="BA555" i="3"/>
  <c r="AZ558" i="3"/>
  <c r="AZ556" i="3" s="1"/>
  <c r="AZ557" i="3"/>
  <c r="AZ1017" i="3"/>
  <c r="AZ1015" i="3" s="1"/>
  <c r="AZ1016" i="3"/>
  <c r="BA1014" i="3"/>
  <c r="AZ929" i="3"/>
  <c r="AY932" i="3"/>
  <c r="AY930" i="3" s="1"/>
  <c r="AY931" i="3"/>
  <c r="AX717" i="3"/>
  <c r="AX721" i="3" s="1"/>
  <c r="AX209" i="3"/>
  <c r="AU450" i="3"/>
  <c r="AU447" i="3"/>
  <c r="AV449" i="3" s="1"/>
  <c r="AR42" i="3"/>
  <c r="AR39" i="3"/>
  <c r="AW161" i="3"/>
  <c r="AW158" i="3"/>
  <c r="AX158" i="3" s="1"/>
  <c r="AW216" i="3"/>
  <c r="AX218" i="3"/>
  <c r="AW233" i="3"/>
  <c r="AX235" i="3"/>
  <c r="AY113" i="3"/>
  <c r="AX116" i="3"/>
  <c r="AX114" i="3" s="1"/>
  <c r="AX115" i="3"/>
  <c r="AT25" i="15"/>
  <c r="AU27" i="15"/>
  <c r="AU144" i="15"/>
  <c r="AU142" i="15" s="1"/>
  <c r="AU143" i="15"/>
  <c r="AV141" i="15"/>
  <c r="AU39" i="15"/>
  <c r="AV37" i="15"/>
  <c r="AU40" i="15"/>
  <c r="AU38" i="15" s="1"/>
  <c r="AU377" i="15"/>
  <c r="AV375" i="15"/>
  <c r="AU378" i="15"/>
  <c r="AU376" i="15" s="1"/>
  <c r="AX300" i="15"/>
  <c r="AX298" i="15" s="1"/>
  <c r="AY297" i="15"/>
  <c r="AX299" i="15"/>
  <c r="AW349" i="15"/>
  <c r="AV352" i="15"/>
  <c r="AV350" i="15" s="1"/>
  <c r="AV351" i="15"/>
  <c r="AW323" i="15"/>
  <c r="AV326" i="15"/>
  <c r="AV324" i="15" s="1"/>
  <c r="AV325" i="15"/>
  <c r="AW258" i="15"/>
  <c r="AV261" i="15"/>
  <c r="AV259" i="15" s="1"/>
  <c r="AV260" i="15"/>
  <c r="AX245" i="15"/>
  <c r="AW247" i="15"/>
  <c r="AW248" i="15"/>
  <c r="AW246" i="15" s="1"/>
  <c r="AW271" i="15"/>
  <c r="AV274" i="15"/>
  <c r="AV272" i="15" s="1"/>
  <c r="AV273" i="15"/>
  <c r="AW339" i="15"/>
  <c r="AW337" i="15" s="1"/>
  <c r="AW338" i="15"/>
  <c r="AX336" i="15"/>
  <c r="AW365" i="15"/>
  <c r="AW363" i="15" s="1"/>
  <c r="AW364" i="15"/>
  <c r="AX362" i="15"/>
  <c r="AV287" i="15"/>
  <c r="AV285" i="15" s="1"/>
  <c r="AV286" i="15"/>
  <c r="AW284" i="15"/>
  <c r="AV235" i="15"/>
  <c r="AV233" i="15" s="1"/>
  <c r="AV234" i="15"/>
  <c r="AW232" i="15"/>
  <c r="AX390" i="15"/>
  <c r="AY388" i="15"/>
  <c r="AU313" i="15"/>
  <c r="AU311" i="15" s="1"/>
  <c r="AU312" i="15"/>
  <c r="AV310" i="15"/>
  <c r="AW219" i="15"/>
  <c r="AV222" i="15"/>
  <c r="AV220" i="15" s="1"/>
  <c r="AV221" i="15"/>
  <c r="AV170" i="15"/>
  <c r="AV168" i="15" s="1"/>
  <c r="AW167" i="15"/>
  <c r="AV169" i="15"/>
  <c r="AU208" i="15"/>
  <c r="AU209" i="15"/>
  <c r="AU207" i="15" s="1"/>
  <c r="AV206" i="15"/>
  <c r="AW193" i="15"/>
  <c r="AV195" i="15"/>
  <c r="AV196" i="15"/>
  <c r="AV194" i="15" s="1"/>
  <c r="AV183" i="15"/>
  <c r="AV181" i="15" s="1"/>
  <c r="AV182" i="15"/>
  <c r="AW180" i="15"/>
  <c r="AV157" i="15"/>
  <c r="AV155" i="15" s="1"/>
  <c r="AV156" i="15"/>
  <c r="AW154" i="15"/>
  <c r="AU131" i="15"/>
  <c r="AU129" i="15" s="1"/>
  <c r="AU130" i="15"/>
  <c r="AV128" i="15"/>
  <c r="AV118" i="15"/>
  <c r="AV116" i="15" s="1"/>
  <c r="AV117" i="15"/>
  <c r="AW115" i="15"/>
  <c r="AW79" i="15"/>
  <c r="AW77" i="15" s="1"/>
  <c r="AX76" i="15"/>
  <c r="AW78" i="15"/>
  <c r="AX89" i="15"/>
  <c r="AW92" i="15"/>
  <c r="AW90" i="15" s="1"/>
  <c r="AW91" i="15"/>
  <c r="AV65" i="15"/>
  <c r="AV66" i="15"/>
  <c r="AV64" i="15" s="1"/>
  <c r="AW63" i="15"/>
  <c r="AU104" i="15"/>
  <c r="AU105" i="15"/>
  <c r="AU103" i="15" s="1"/>
  <c r="AV102" i="15"/>
  <c r="AU52" i="15"/>
  <c r="AU53" i="15"/>
  <c r="AU51" i="15" s="1"/>
  <c r="AV50" i="15"/>
  <c r="AX26" i="15"/>
  <c r="AY24" i="15"/>
  <c r="AV382" i="3"/>
  <c r="AV379" i="3"/>
  <c r="AV297" i="3"/>
  <c r="AV294" i="3"/>
  <c r="AW292" i="3"/>
  <c r="AW296" i="3" s="1"/>
  <c r="AW297" i="3" s="1"/>
  <c r="AW479" i="3"/>
  <c r="AW483" i="3" s="1"/>
  <c r="AW484" i="3" s="1"/>
  <c r="AW362" i="3"/>
  <c r="AZ205" i="3"/>
  <c r="AY206" i="3"/>
  <c r="AZ154" i="3"/>
  <c r="AY155" i="3"/>
  <c r="AX252" i="3"/>
  <c r="AX250" i="3" s="1"/>
  <c r="AX251" i="3"/>
  <c r="AY249" i="3"/>
  <c r="AY375" i="3"/>
  <c r="AX376" i="3"/>
  <c r="AX478" i="3"/>
  <c r="AY477" i="3"/>
  <c r="AX192" i="3"/>
  <c r="AW88" i="3"/>
  <c r="AW92" i="3" s="1"/>
  <c r="AW93" i="3" s="1"/>
  <c r="AW311" i="3"/>
  <c r="AX311" i="3" s="1"/>
  <c r="AW377" i="3"/>
  <c r="AW381" i="3" s="1"/>
  <c r="AW382" i="3" s="1"/>
  <c r="AV481" i="3"/>
  <c r="AX87" i="3"/>
  <c r="AY86" i="3"/>
  <c r="AZ307" i="3"/>
  <c r="AY308" i="3"/>
  <c r="AY309" i="3" s="1"/>
  <c r="AY313" i="3" s="1"/>
  <c r="AY314" i="3" s="1"/>
  <c r="AX291" i="3"/>
  <c r="AY290" i="3"/>
  <c r="AV433" i="3"/>
  <c r="AV430" i="3"/>
  <c r="AW467" i="3"/>
  <c r="AW464" i="3"/>
  <c r="AZ470" i="3"/>
  <c r="AY473" i="3"/>
  <c r="AY471" i="3" s="1"/>
  <c r="AY472" i="3"/>
  <c r="AX462" i="3"/>
  <c r="AX466" i="3" s="1"/>
  <c r="AX467" i="3" s="1"/>
  <c r="AZ460" i="3"/>
  <c r="AY461" i="3"/>
  <c r="AY422" i="3"/>
  <c r="AY420" i="3" s="1"/>
  <c r="AY421" i="3"/>
  <c r="AZ419" i="3"/>
  <c r="AZ504" i="3"/>
  <c r="AY507" i="3"/>
  <c r="AY505" i="3" s="1"/>
  <c r="AY506" i="3"/>
  <c r="AZ436" i="3"/>
  <c r="AY439" i="3"/>
  <c r="AY437" i="3" s="1"/>
  <c r="AY438" i="3"/>
  <c r="AX427" i="3"/>
  <c r="AY426" i="3"/>
  <c r="AZ453" i="3"/>
  <c r="AY456" i="3"/>
  <c r="AY454" i="3" s="1"/>
  <c r="AY455" i="3"/>
  <c r="AZ443" i="3"/>
  <c r="AY444" i="3"/>
  <c r="AY494" i="3"/>
  <c r="AX495" i="3"/>
  <c r="AY512" i="3"/>
  <c r="AZ511" i="3"/>
  <c r="AX490" i="3"/>
  <c r="AX488" i="3" s="1"/>
  <c r="AY487" i="3"/>
  <c r="AX489" i="3"/>
  <c r="AW428" i="3"/>
  <c r="AW432" i="3" s="1"/>
  <c r="AX445" i="3"/>
  <c r="AV498" i="3"/>
  <c r="AW496" i="3"/>
  <c r="AW500" i="3" s="1"/>
  <c r="AW263" i="3"/>
  <c r="AW260" i="3"/>
  <c r="AV331" i="3"/>
  <c r="AV328" i="3"/>
  <c r="AX416" i="3"/>
  <c r="AX413" i="3"/>
  <c r="AW229" i="3"/>
  <c r="AW226" i="3"/>
  <c r="AW348" i="3"/>
  <c r="AW345" i="3"/>
  <c r="AW326" i="3"/>
  <c r="AW330" i="3" s="1"/>
  <c r="AW331" i="3" s="1"/>
  <c r="AY411" i="3"/>
  <c r="AY415" i="3" s="1"/>
  <c r="AY354" i="3"/>
  <c r="AY352" i="3" s="1"/>
  <c r="AZ351" i="3"/>
  <c r="AY353" i="3"/>
  <c r="AX325" i="3"/>
  <c r="AY324" i="3"/>
  <c r="AZ410" i="3"/>
  <c r="BA409" i="3"/>
  <c r="AX360" i="3"/>
  <c r="AX364" i="3" s="1"/>
  <c r="AX365" i="3" s="1"/>
  <c r="AZ274" i="3"/>
  <c r="BA273" i="3"/>
  <c r="AX394" i="3"/>
  <c r="AX398" i="3" s="1"/>
  <c r="AY385" i="3"/>
  <c r="AX387" i="3"/>
  <c r="AX388" i="3"/>
  <c r="AX386" i="3" s="1"/>
  <c r="AZ341" i="3"/>
  <c r="AY342" i="3"/>
  <c r="AZ358" i="3"/>
  <c r="AY359" i="3"/>
  <c r="AX277" i="3"/>
  <c r="BA215" i="3"/>
  <c r="AZ217" i="3"/>
  <c r="AZ402" i="3"/>
  <c r="AY405" i="3"/>
  <c r="AY403" i="3" s="1"/>
  <c r="AY404" i="3"/>
  <c r="AX337" i="3"/>
  <c r="AX335" i="3" s="1"/>
  <c r="AX336" i="3"/>
  <c r="AY334" i="3"/>
  <c r="AX241" i="3"/>
  <c r="AX245" i="3" s="1"/>
  <c r="AY393" i="3"/>
  <c r="AZ392" i="3"/>
  <c r="AY257" i="3"/>
  <c r="AZ256" i="3"/>
  <c r="AX224" i="3"/>
  <c r="AX228" i="3" s="1"/>
  <c r="AZ300" i="3"/>
  <c r="AY303" i="3"/>
  <c r="AY301" i="3" s="1"/>
  <c r="AY302" i="3"/>
  <c r="BA232" i="3"/>
  <c r="AZ234" i="3"/>
  <c r="AZ239" i="3"/>
  <c r="AY240" i="3"/>
  <c r="AZ283" i="3"/>
  <c r="AY286" i="3"/>
  <c r="AY284" i="3" s="1"/>
  <c r="AY285" i="3"/>
  <c r="AZ266" i="3"/>
  <c r="AY269" i="3"/>
  <c r="AY267" i="3" s="1"/>
  <c r="AY268" i="3"/>
  <c r="AW396" i="3"/>
  <c r="AX258" i="3"/>
  <c r="AX262" i="3" s="1"/>
  <c r="AZ222" i="3"/>
  <c r="AY223" i="3"/>
  <c r="AW243" i="3"/>
  <c r="AY368" i="3"/>
  <c r="AX371" i="3"/>
  <c r="AX369" i="3" s="1"/>
  <c r="AX370" i="3"/>
  <c r="AY317" i="3"/>
  <c r="AX320" i="3"/>
  <c r="AX318" i="3" s="1"/>
  <c r="AX319" i="3"/>
  <c r="AY275" i="3"/>
  <c r="AY279" i="3" s="1"/>
  <c r="AX343" i="3"/>
  <c r="AX347" i="3" s="1"/>
  <c r="AY150" i="3"/>
  <c r="AY148" i="3" s="1"/>
  <c r="AZ147" i="3"/>
  <c r="AY149" i="3"/>
  <c r="AY190" i="3"/>
  <c r="AY194" i="3" s="1"/>
  <c r="AY195" i="3" s="1"/>
  <c r="AZ172" i="3"/>
  <c r="BA171" i="3"/>
  <c r="BA188" i="3"/>
  <c r="AZ189" i="3"/>
  <c r="AY173" i="3"/>
  <c r="AY177" i="3" s="1"/>
  <c r="AZ198" i="3"/>
  <c r="AY201" i="3"/>
  <c r="AY199" i="3" s="1"/>
  <c r="AY200" i="3"/>
  <c r="BA166" i="3"/>
  <c r="BB164" i="3"/>
  <c r="AZ181" i="3"/>
  <c r="AY184" i="3"/>
  <c r="AY182" i="3" s="1"/>
  <c r="AY183" i="3"/>
  <c r="AX175" i="3"/>
  <c r="AW144" i="3"/>
  <c r="AW141" i="3"/>
  <c r="AW127" i="3"/>
  <c r="AW124" i="3"/>
  <c r="AX110" i="3"/>
  <c r="AX107" i="3"/>
  <c r="AZ137" i="3"/>
  <c r="AY138" i="3"/>
  <c r="AX122" i="3"/>
  <c r="AX126" i="3" s="1"/>
  <c r="AX127" i="3" s="1"/>
  <c r="BA103" i="3"/>
  <c r="AZ104" i="3"/>
  <c r="AY98" i="3"/>
  <c r="AY99" i="3"/>
  <c r="AY97" i="3" s="1"/>
  <c r="AZ96" i="3"/>
  <c r="AX139" i="3"/>
  <c r="AX143" i="3" s="1"/>
  <c r="AX144" i="3" s="1"/>
  <c r="AX132" i="3"/>
  <c r="AY130" i="3"/>
  <c r="AX133" i="3"/>
  <c r="AX131" i="3" s="1"/>
  <c r="AY79" i="3"/>
  <c r="AX82" i="3"/>
  <c r="AX80" i="3" s="1"/>
  <c r="AX81" i="3"/>
  <c r="AY121" i="3"/>
  <c r="AZ120" i="3"/>
  <c r="AY105" i="3"/>
  <c r="AY109" i="3" s="1"/>
  <c r="AV76" i="3"/>
  <c r="AV73" i="3"/>
  <c r="AY65" i="3"/>
  <c r="AY63" i="3" s="1"/>
  <c r="AY64" i="3"/>
  <c r="AZ62" i="3"/>
  <c r="AX70" i="3"/>
  <c r="AY69" i="3"/>
  <c r="AW71" i="3"/>
  <c r="AW75" i="3" s="1"/>
  <c r="AW59" i="3"/>
  <c r="AW56" i="3"/>
  <c r="AX54" i="3"/>
  <c r="AZ52" i="3"/>
  <c r="AY53" i="3"/>
  <c r="AZ48" i="3"/>
  <c r="AZ46" i="3" s="1"/>
  <c r="BA45" i="3"/>
  <c r="AZ47" i="3"/>
  <c r="AX31" i="3"/>
  <c r="AX29" i="3" s="1"/>
  <c r="AX30" i="3"/>
  <c r="AY28" i="3"/>
  <c r="AZ35" i="3"/>
  <c r="AY36" i="3"/>
  <c r="AA13" i="15"/>
  <c r="AB11" i="15"/>
  <c r="AA14" i="15"/>
  <c r="AA12" i="15" s="1"/>
  <c r="AD21" i="15"/>
  <c r="AE18" i="15"/>
  <c r="AE20" i="15" s="1"/>
  <c r="AS37" i="3" l="1"/>
  <c r="AT37" i="3" s="1"/>
  <c r="AU37" i="3" s="1"/>
  <c r="AV37" i="3" s="1"/>
  <c r="AZ923" i="3"/>
  <c r="AW294" i="3"/>
  <c r="AY1181" i="3"/>
  <c r="AY1178" i="3"/>
  <c r="AX1317" i="3"/>
  <c r="AX1314" i="3"/>
  <c r="AY1314" i="3" s="1"/>
  <c r="AX1164" i="3"/>
  <c r="AX1161" i="3"/>
  <c r="AY790" i="3"/>
  <c r="AY787" i="3"/>
  <c r="AY1312" i="3"/>
  <c r="AY1316" i="3" s="1"/>
  <c r="AY1317" i="3" s="1"/>
  <c r="AZ903" i="3"/>
  <c r="BA902" i="3"/>
  <c r="BA1344" i="3"/>
  <c r="AZ1345" i="3"/>
  <c r="BC919" i="3"/>
  <c r="BB920" i="3"/>
  <c r="AY904" i="3"/>
  <c r="AY908" i="3" s="1"/>
  <c r="AY909" i="3" s="1"/>
  <c r="AY906" i="3"/>
  <c r="BA886" i="3"/>
  <c r="BB885" i="3"/>
  <c r="BA938" i="3"/>
  <c r="BA942" i="3" s="1"/>
  <c r="BA943" i="3" s="1"/>
  <c r="AY600" i="3"/>
  <c r="BC936" i="3"/>
  <c r="BB937" i="3"/>
  <c r="AZ887" i="3"/>
  <c r="AZ891" i="3" s="1"/>
  <c r="AZ892" i="3" s="1"/>
  <c r="AY1363" i="3"/>
  <c r="AY1367" i="3" s="1"/>
  <c r="AY889" i="3"/>
  <c r="AZ889" i="3" s="1"/>
  <c r="AZ940" i="3"/>
  <c r="BA940" i="3" s="1"/>
  <c r="BA971" i="3"/>
  <c r="BB970" i="3"/>
  <c r="AZ1022" i="3"/>
  <c r="BA1021" i="3"/>
  <c r="BA1157" i="3"/>
  <c r="AZ1158" i="3"/>
  <c r="AY1025" i="3"/>
  <c r="AZ976" i="3"/>
  <c r="AZ977" i="3" s="1"/>
  <c r="AZ972" i="3"/>
  <c r="AY1346" i="3"/>
  <c r="AY1350" i="3"/>
  <c r="AY1351" i="3" s="1"/>
  <c r="BA921" i="3"/>
  <c r="BA925" i="3" s="1"/>
  <c r="BA926" i="3" s="1"/>
  <c r="BA923" i="3"/>
  <c r="AY1161" i="3"/>
  <c r="BA1310" i="3"/>
  <c r="AZ1311" i="3"/>
  <c r="AZ1362" i="3"/>
  <c r="BA1361" i="3"/>
  <c r="AR518" i="3"/>
  <c r="AR515" i="3"/>
  <c r="AS517" i="3" s="1"/>
  <c r="AT513" i="3"/>
  <c r="AV90" i="3"/>
  <c r="AW90" i="3" s="1"/>
  <c r="AY1066" i="3"/>
  <c r="AZ1068" i="3"/>
  <c r="AZ998" i="3"/>
  <c r="BA1000" i="3"/>
  <c r="BA1083" i="3"/>
  <c r="BB1085" i="3"/>
  <c r="AV389" i="15"/>
  <c r="AW391" i="15"/>
  <c r="AY1049" i="3"/>
  <c r="AZ1051" i="3"/>
  <c r="AZ692" i="3"/>
  <c r="BA694" i="3"/>
  <c r="AZ965" i="3"/>
  <c r="BA963" i="3"/>
  <c r="AZ966" i="3"/>
  <c r="AZ964" i="3" s="1"/>
  <c r="AX58" i="3"/>
  <c r="AX59" i="3" s="1"/>
  <c r="AZ1169" i="3"/>
  <c r="BA1167" i="3"/>
  <c r="AZ1170" i="3"/>
  <c r="AZ1168" i="3" s="1"/>
  <c r="AZ1186" i="3"/>
  <c r="BA1184" i="3"/>
  <c r="AZ1187" i="3"/>
  <c r="AZ1185" i="3" s="1"/>
  <c r="AY1147" i="3"/>
  <c r="AY1144" i="3"/>
  <c r="BA807" i="3"/>
  <c r="BA804" i="3"/>
  <c r="AY739" i="3"/>
  <c r="AY736" i="3"/>
  <c r="BA1062" i="3"/>
  <c r="BA1059" i="3"/>
  <c r="AY824" i="3"/>
  <c r="AY821" i="3"/>
  <c r="BA1334" i="3"/>
  <c r="BA1331" i="3"/>
  <c r="AY838" i="3"/>
  <c r="AY685" i="3"/>
  <c r="AY549" i="3"/>
  <c r="AX1127" i="3"/>
  <c r="AZ1357" i="3"/>
  <c r="AZ1355" i="3" s="1"/>
  <c r="BA1354" i="3"/>
  <c r="AZ1356" i="3"/>
  <c r="AY165" i="3"/>
  <c r="AZ167" i="3"/>
  <c r="AZ915" i="3"/>
  <c r="AZ913" i="3" s="1"/>
  <c r="BA912" i="3"/>
  <c r="AZ914" i="3"/>
  <c r="AZ1340" i="3"/>
  <c r="AZ1338" i="3" s="1"/>
  <c r="BA1337" i="3"/>
  <c r="AZ1339" i="3"/>
  <c r="AW1015" i="15"/>
  <c r="AW1013" i="15" s="1"/>
  <c r="AW1014" i="15"/>
  <c r="AX1012" i="15"/>
  <c r="AW819" i="15"/>
  <c r="AX817" i="15"/>
  <c r="AW820" i="15"/>
  <c r="AW818" i="15" s="1"/>
  <c r="AW846" i="15"/>
  <c r="AW844" i="15" s="1"/>
  <c r="AW845" i="15"/>
  <c r="AX843" i="15"/>
  <c r="AX947" i="15"/>
  <c r="AW950" i="15"/>
  <c r="AW948" i="15" s="1"/>
  <c r="AW949" i="15"/>
  <c r="AX921" i="15"/>
  <c r="AW924" i="15"/>
  <c r="AW922" i="15" s="1"/>
  <c r="AW923" i="15"/>
  <c r="AX908" i="15"/>
  <c r="AW911" i="15"/>
  <c r="AW909" i="15" s="1"/>
  <c r="AW910" i="15"/>
  <c r="AX934" i="15"/>
  <c r="AW937" i="15"/>
  <c r="AW935" i="15" s="1"/>
  <c r="AW936" i="15"/>
  <c r="AX960" i="15"/>
  <c r="AW963" i="15"/>
  <c r="AW961" i="15" s="1"/>
  <c r="AW962" i="15"/>
  <c r="AX895" i="15"/>
  <c r="AW898" i="15"/>
  <c r="AW896" i="15" s="1"/>
  <c r="AW897" i="15"/>
  <c r="AW976" i="15"/>
  <c r="AW974" i="15" s="1"/>
  <c r="AW975" i="15"/>
  <c r="AX973" i="15"/>
  <c r="AV792" i="15"/>
  <c r="AW794" i="15"/>
  <c r="AX1038" i="15"/>
  <c r="AW1040" i="15"/>
  <c r="AW1041" i="15"/>
  <c r="AW1039" i="15" s="1"/>
  <c r="AY986" i="15"/>
  <c r="AX988" i="15"/>
  <c r="AX989" i="15"/>
  <c r="AX987" i="15" s="1"/>
  <c r="AW872" i="15"/>
  <c r="AW870" i="15" s="1"/>
  <c r="AW871" i="15"/>
  <c r="AX869" i="15"/>
  <c r="AY793" i="15"/>
  <c r="AZ791" i="15"/>
  <c r="AW882" i="15"/>
  <c r="AV884" i="15"/>
  <c r="AV885" i="15"/>
  <c r="AV883" i="15" s="1"/>
  <c r="AW859" i="15"/>
  <c r="AW857" i="15" s="1"/>
  <c r="AW858" i="15"/>
  <c r="AX856" i="15"/>
  <c r="AW833" i="15"/>
  <c r="AW831" i="15" s="1"/>
  <c r="AW832" i="15"/>
  <c r="AX830" i="15"/>
  <c r="AW1002" i="15"/>
  <c r="AW1000" i="15" s="1"/>
  <c r="AW1001" i="15"/>
  <c r="AX999" i="15"/>
  <c r="AX1027" i="15"/>
  <c r="AX1028" i="15"/>
  <c r="AX1026" i="15" s="1"/>
  <c r="AY1025" i="15"/>
  <c r="AW807" i="15"/>
  <c r="AW805" i="15" s="1"/>
  <c r="AW806" i="15"/>
  <c r="AX804" i="15"/>
  <c r="AV729" i="15"/>
  <c r="AV727" i="15" s="1"/>
  <c r="AV728" i="15"/>
  <c r="AW726" i="15"/>
  <c r="AV520" i="15"/>
  <c r="AW518" i="15"/>
  <c r="AV521" i="15"/>
  <c r="AV519" i="15" s="1"/>
  <c r="AW469" i="15"/>
  <c r="AW467" i="15" s="1"/>
  <c r="AW468" i="15"/>
  <c r="AX466" i="15"/>
  <c r="AY638" i="15"/>
  <c r="AY636" i="15" s="1"/>
  <c r="AY637" i="15"/>
  <c r="AZ635" i="15"/>
  <c r="AW677" i="15"/>
  <c r="AW675" i="15" s="1"/>
  <c r="AW676" i="15"/>
  <c r="AX674" i="15"/>
  <c r="AW781" i="15"/>
  <c r="AW779" i="15" s="1"/>
  <c r="AW780" i="15"/>
  <c r="AX778" i="15"/>
  <c r="AW664" i="15"/>
  <c r="AW662" i="15" s="1"/>
  <c r="AW663" i="15"/>
  <c r="AX661" i="15"/>
  <c r="AY440" i="15"/>
  <c r="AX443" i="15"/>
  <c r="AX441" i="15" s="1"/>
  <c r="AX442" i="15"/>
  <c r="AX531" i="15"/>
  <c r="AW534" i="15"/>
  <c r="AW532" i="15" s="1"/>
  <c r="AW533" i="15"/>
  <c r="AY401" i="15"/>
  <c r="AX404" i="15"/>
  <c r="AX402" i="15" s="1"/>
  <c r="AX403" i="15"/>
  <c r="AX427" i="15"/>
  <c r="AW430" i="15"/>
  <c r="AW428" i="15" s="1"/>
  <c r="AW429" i="15"/>
  <c r="AX739" i="15"/>
  <c r="AW742" i="15"/>
  <c r="AW740" i="15" s="1"/>
  <c r="AW741" i="15"/>
  <c r="AX713" i="15"/>
  <c r="AW715" i="15"/>
  <c r="AW716" i="15"/>
  <c r="AW714" i="15" s="1"/>
  <c r="AY573" i="15"/>
  <c r="AY571" i="15" s="1"/>
  <c r="AY572" i="15"/>
  <c r="AZ570" i="15"/>
  <c r="AW505" i="15"/>
  <c r="AV508" i="15"/>
  <c r="AV506" i="15" s="1"/>
  <c r="AV507" i="15"/>
  <c r="AY583" i="15"/>
  <c r="AX586" i="15"/>
  <c r="AX584" i="15" s="1"/>
  <c r="AX585" i="15"/>
  <c r="AX648" i="15"/>
  <c r="AW650" i="15"/>
  <c r="AW651" i="15"/>
  <c r="AW649" i="15" s="1"/>
  <c r="AX700" i="15"/>
  <c r="AW702" i="15"/>
  <c r="AW703" i="15"/>
  <c r="AW701" i="15" s="1"/>
  <c r="AX557" i="15"/>
  <c r="AW560" i="15"/>
  <c r="AW558" i="15" s="1"/>
  <c r="AW559" i="15"/>
  <c r="AX687" i="15"/>
  <c r="AW690" i="15"/>
  <c r="AW688" i="15" s="1"/>
  <c r="AW689" i="15"/>
  <c r="BA609" i="15"/>
  <c r="AZ611" i="15"/>
  <c r="AV610" i="15"/>
  <c r="AW612" i="15"/>
  <c r="AX453" i="15"/>
  <c r="AW456" i="15"/>
  <c r="AW454" i="15" s="1"/>
  <c r="AW455" i="15"/>
  <c r="AX596" i="15"/>
  <c r="AW599" i="15"/>
  <c r="AW597" i="15" s="1"/>
  <c r="AW598" i="15"/>
  <c r="AX414" i="15"/>
  <c r="AW416" i="15"/>
  <c r="AW417" i="15"/>
  <c r="AW415" i="15" s="1"/>
  <c r="AX544" i="15"/>
  <c r="AW547" i="15"/>
  <c r="AW545" i="15" s="1"/>
  <c r="AW546" i="15"/>
  <c r="AY622" i="15"/>
  <c r="AX625" i="15"/>
  <c r="AX623" i="15" s="1"/>
  <c r="AX624" i="15"/>
  <c r="AW482" i="15"/>
  <c r="AW480" i="15" s="1"/>
  <c r="AW481" i="15"/>
  <c r="AX479" i="15"/>
  <c r="AW495" i="15"/>
  <c r="AW493" i="15" s="1"/>
  <c r="AW494" i="15"/>
  <c r="AX492" i="15"/>
  <c r="AX768" i="15"/>
  <c r="AX766" i="15" s="1"/>
  <c r="AX767" i="15"/>
  <c r="AY765" i="15"/>
  <c r="AX755" i="15"/>
  <c r="AX753" i="15" s="1"/>
  <c r="AX754" i="15"/>
  <c r="AY752" i="15"/>
  <c r="AY1283" i="3"/>
  <c r="AY1280" i="3"/>
  <c r="AY1232" i="3"/>
  <c r="AY1229" i="3"/>
  <c r="AZ1215" i="3"/>
  <c r="AZ1212" i="3"/>
  <c r="BA1096" i="3"/>
  <c r="BA1093" i="3"/>
  <c r="AY1266" i="3"/>
  <c r="AY1263" i="3"/>
  <c r="BA1107" i="3"/>
  <c r="BB1106" i="3"/>
  <c r="BB1303" i="3"/>
  <c r="BA1306" i="3"/>
  <c r="BA1304" i="3" s="1"/>
  <c r="BA1305" i="3"/>
  <c r="BC1208" i="3"/>
  <c r="BB1209" i="3"/>
  <c r="BA1295" i="3"/>
  <c r="BA1299" i="3" s="1"/>
  <c r="BA1192" i="3"/>
  <c r="BB1191" i="3"/>
  <c r="AZ1176" i="3"/>
  <c r="AZ1180" i="3" s="1"/>
  <c r="BB1225" i="3"/>
  <c r="BA1226" i="3"/>
  <c r="BB1259" i="3"/>
  <c r="BA1260" i="3"/>
  <c r="BB1201" i="3"/>
  <c r="BA1204" i="3"/>
  <c r="BA1202" i="3" s="1"/>
  <c r="BA1203" i="3"/>
  <c r="AZ1142" i="3"/>
  <c r="AZ1146" i="3" s="1"/>
  <c r="BA1272" i="3"/>
  <c r="BA1270" i="3" s="1"/>
  <c r="BA1271" i="3"/>
  <c r="BB1269" i="3"/>
  <c r="BB1329" i="3"/>
  <c r="BB1333" i="3" s="1"/>
  <c r="AY1195" i="3"/>
  <c r="BB1150" i="3"/>
  <c r="BA1153" i="3"/>
  <c r="BA1151" i="3" s="1"/>
  <c r="BA1152" i="3"/>
  <c r="BB1286" i="3"/>
  <c r="BA1289" i="3"/>
  <c r="BA1287" i="3" s="1"/>
  <c r="BA1288" i="3"/>
  <c r="BA1210" i="3"/>
  <c r="BA1214" i="3" s="1"/>
  <c r="BA1323" i="3"/>
  <c r="BA1321" i="3" s="1"/>
  <c r="BA1322" i="3"/>
  <c r="BB1320" i="3"/>
  <c r="BB1057" i="3"/>
  <c r="BB1061" i="3" s="1"/>
  <c r="BB1062" i="3" s="1"/>
  <c r="BB1099" i="3"/>
  <c r="BA1102" i="3"/>
  <c r="BA1100" i="3" s="1"/>
  <c r="BA1101" i="3"/>
  <c r="BB1116" i="3"/>
  <c r="BA1119" i="3"/>
  <c r="BA1117" i="3" s="1"/>
  <c r="BA1118" i="3"/>
  <c r="BA1175" i="3"/>
  <c r="BB1174" i="3"/>
  <c r="AY1125" i="3"/>
  <c r="AY1129" i="3" s="1"/>
  <c r="AZ1227" i="3"/>
  <c r="AZ1231" i="3" s="1"/>
  <c r="BA1252" i="3"/>
  <c r="AZ1255" i="3"/>
  <c r="AZ1253" i="3" s="1"/>
  <c r="AZ1254" i="3"/>
  <c r="AZ1261" i="3"/>
  <c r="AZ1265" i="3" s="1"/>
  <c r="AZ1266" i="3" s="1"/>
  <c r="BB1276" i="3"/>
  <c r="BA1277" i="3"/>
  <c r="BA1141" i="3"/>
  <c r="BB1140" i="3"/>
  <c r="AX1246" i="3"/>
  <c r="BA1238" i="3"/>
  <c r="BA1237" i="3"/>
  <c r="BA1236" i="3"/>
  <c r="BB1235" i="3"/>
  <c r="BC1328" i="3"/>
  <c r="BD1327" i="3"/>
  <c r="BA1039" i="3"/>
  <c r="BB1038" i="3"/>
  <c r="AY1110" i="3"/>
  <c r="BC1056" i="3"/>
  <c r="BD1055" i="3"/>
  <c r="BB1074" i="3"/>
  <c r="BB1078" i="3" s="1"/>
  <c r="BB1079" i="3" s="1"/>
  <c r="BA1123" i="3"/>
  <c r="AZ1124" i="3"/>
  <c r="BB1091" i="3"/>
  <c r="BB1095" i="3" s="1"/>
  <c r="BA1076" i="3"/>
  <c r="AY1244" i="3"/>
  <c r="AY1248" i="3" s="1"/>
  <c r="BD1048" i="3"/>
  <c r="BC1050" i="3"/>
  <c r="AZ1278" i="3"/>
  <c r="AZ1282" i="3" s="1"/>
  <c r="AZ1283" i="3" s="1"/>
  <c r="AY1042" i="3"/>
  <c r="AZ1108" i="3"/>
  <c r="AZ1112" i="3" s="1"/>
  <c r="AZ1113" i="3" s="1"/>
  <c r="BD1067" i="3"/>
  <c r="BE1065" i="3"/>
  <c r="BD1084" i="3"/>
  <c r="BE1082" i="3"/>
  <c r="AZ1040" i="3"/>
  <c r="AZ1044" i="3" s="1"/>
  <c r="AZ1045" i="3" s="1"/>
  <c r="BB1133" i="3"/>
  <c r="BA1136" i="3"/>
  <c r="BA1134" i="3" s="1"/>
  <c r="BA1135" i="3"/>
  <c r="BC1293" i="3"/>
  <c r="BB1294" i="3"/>
  <c r="AZ1193" i="3"/>
  <c r="AZ1197" i="3" s="1"/>
  <c r="BC1073" i="3"/>
  <c r="BD1072" i="3"/>
  <c r="AZ1297" i="3"/>
  <c r="BC1090" i="3"/>
  <c r="BD1089" i="3"/>
  <c r="BA1221" i="3"/>
  <c r="BA1219" i="3" s="1"/>
  <c r="BA1220" i="3"/>
  <c r="BB1218" i="3"/>
  <c r="BC1031" i="3"/>
  <c r="BB1034" i="3"/>
  <c r="BB1032" i="3" s="1"/>
  <c r="BB1033" i="3"/>
  <c r="AZ1243" i="3"/>
  <c r="BA1242" i="3"/>
  <c r="AX960" i="3"/>
  <c r="AX957" i="3"/>
  <c r="AY586" i="3"/>
  <c r="AY583" i="3"/>
  <c r="AX722" i="3"/>
  <c r="AX719" i="3"/>
  <c r="AY654" i="3"/>
  <c r="AY651" i="3"/>
  <c r="AZ705" i="3"/>
  <c r="AZ702" i="3"/>
  <c r="AY756" i="3"/>
  <c r="AY753" i="3"/>
  <c r="AY858" i="3"/>
  <c r="AY855" i="3"/>
  <c r="AY569" i="3"/>
  <c r="AY566" i="3"/>
  <c r="AY773" i="3"/>
  <c r="AY770" i="3"/>
  <c r="BA524" i="3"/>
  <c r="BA522" i="3" s="1"/>
  <c r="BA523" i="3"/>
  <c r="BB521" i="3"/>
  <c r="BB640" i="3"/>
  <c r="BA642" i="3"/>
  <c r="BA643" i="3"/>
  <c r="BA641" i="3" s="1"/>
  <c r="BB802" i="3"/>
  <c r="BB806" i="3" s="1"/>
  <c r="AZ547" i="3"/>
  <c r="AZ551" i="3" s="1"/>
  <c r="AZ552" i="3" s="1"/>
  <c r="BB749" i="3"/>
  <c r="BA750" i="3"/>
  <c r="AZ870" i="3"/>
  <c r="AZ874" i="3"/>
  <c r="AZ875" i="3" s="1"/>
  <c r="BA648" i="3"/>
  <c r="BB647" i="3"/>
  <c r="BA946" i="3"/>
  <c r="AZ949" i="3"/>
  <c r="AZ947" i="3" s="1"/>
  <c r="AZ948" i="3"/>
  <c r="AZ666" i="3"/>
  <c r="AZ670" i="3" s="1"/>
  <c r="AZ671" i="3" s="1"/>
  <c r="BA541" i="3"/>
  <c r="BA539" i="3" s="1"/>
  <c r="BA540" i="3"/>
  <c r="BB538" i="3"/>
  <c r="BB596" i="3"/>
  <c r="BA597" i="3"/>
  <c r="BB793" i="3"/>
  <c r="BA796" i="3"/>
  <c r="BA794" i="3" s="1"/>
  <c r="BA795" i="3"/>
  <c r="BA761" i="3"/>
  <c r="BA762" i="3"/>
  <c r="BA760" i="3" s="1"/>
  <c r="BB759" i="3"/>
  <c r="BA630" i="3"/>
  <c r="AZ631" i="3"/>
  <c r="BB851" i="3"/>
  <c r="BA852" i="3"/>
  <c r="BA744" i="3"/>
  <c r="BA745" i="3"/>
  <c r="BA743" i="3" s="1"/>
  <c r="BB742" i="3"/>
  <c r="AZ1006" i="3"/>
  <c r="AZ1010" i="3" s="1"/>
  <c r="AX634" i="3"/>
  <c r="BA929" i="3"/>
  <c r="AZ932" i="3"/>
  <c r="AZ930" i="3" s="1"/>
  <c r="AZ931" i="3"/>
  <c r="BA558" i="3"/>
  <c r="BA556" i="3" s="1"/>
  <c r="BA557" i="3"/>
  <c r="BB555" i="3"/>
  <c r="BB988" i="3"/>
  <c r="BC987" i="3"/>
  <c r="BC801" i="3"/>
  <c r="BD800" i="3"/>
  <c r="BB528" i="3"/>
  <c r="BA529" i="3"/>
  <c r="BB817" i="3"/>
  <c r="BA818" i="3"/>
  <c r="AZ751" i="3"/>
  <c r="AZ755" i="3" s="1"/>
  <c r="BB868" i="3"/>
  <c r="BA869" i="3"/>
  <c r="BD657" i="3"/>
  <c r="BC660" i="3"/>
  <c r="BC658" i="3" s="1"/>
  <c r="BC659" i="3"/>
  <c r="BA609" i="3"/>
  <c r="BA607" i="3" s="1"/>
  <c r="BA608" i="3"/>
  <c r="BB606" i="3"/>
  <c r="BC698" i="3"/>
  <c r="BB699" i="3"/>
  <c r="BA861" i="3"/>
  <c r="AZ864" i="3"/>
  <c r="AZ862" i="3" s="1"/>
  <c r="AZ863" i="3"/>
  <c r="BB664" i="3"/>
  <c r="BA665" i="3"/>
  <c r="AZ598" i="3"/>
  <c r="AZ602" i="3" s="1"/>
  <c r="AY632" i="3"/>
  <c r="AY636" i="3" s="1"/>
  <c r="AZ734" i="3"/>
  <c r="AZ738" i="3" s="1"/>
  <c r="BA626" i="3"/>
  <c r="BA624" i="3" s="1"/>
  <c r="BA625" i="3"/>
  <c r="BB623" i="3"/>
  <c r="BA1005" i="3"/>
  <c r="BB1004" i="3"/>
  <c r="BD691" i="3"/>
  <c r="BC693" i="3"/>
  <c r="BB708" i="3"/>
  <c r="BA710" i="3"/>
  <c r="BA711" i="3"/>
  <c r="BA709" i="3" s="1"/>
  <c r="BA1016" i="3"/>
  <c r="BA1017" i="3"/>
  <c r="BA1015" i="3" s="1"/>
  <c r="BB1014" i="3"/>
  <c r="BA989" i="3"/>
  <c r="BA993" i="3" s="1"/>
  <c r="AZ768" i="3"/>
  <c r="AZ772" i="3" s="1"/>
  <c r="BC999" i="3"/>
  <c r="BD997" i="3"/>
  <c r="AZ530" i="3"/>
  <c r="AZ534" i="3" s="1"/>
  <c r="AZ535" i="3" s="1"/>
  <c r="AZ840" i="3"/>
  <c r="AZ841" i="3" s="1"/>
  <c r="AZ836" i="3"/>
  <c r="AZ991" i="3"/>
  <c r="BA575" i="3"/>
  <c r="BA573" i="3" s="1"/>
  <c r="BA574" i="3"/>
  <c r="BB572" i="3"/>
  <c r="AY668" i="3"/>
  <c r="AZ819" i="3"/>
  <c r="AZ823" i="3" s="1"/>
  <c r="AY532" i="3"/>
  <c r="AZ785" i="3"/>
  <c r="AZ789" i="3" s="1"/>
  <c r="BB895" i="3"/>
  <c r="BA898" i="3"/>
  <c r="BA896" i="3" s="1"/>
  <c r="BA897" i="3"/>
  <c r="BA829" i="3"/>
  <c r="BB827" i="3"/>
  <c r="BA830" i="3"/>
  <c r="BA828" i="3" s="1"/>
  <c r="BB562" i="3"/>
  <c r="BA563" i="3"/>
  <c r="BA700" i="3"/>
  <c r="BA704" i="3" s="1"/>
  <c r="BA847" i="3"/>
  <c r="BA845" i="3" s="1"/>
  <c r="BA846" i="3"/>
  <c r="BB844" i="3"/>
  <c r="BB810" i="3"/>
  <c r="BA812" i="3"/>
  <c r="BA813" i="3"/>
  <c r="BA811" i="3" s="1"/>
  <c r="AY1008" i="3"/>
  <c r="BB613" i="3"/>
  <c r="BA614" i="3"/>
  <c r="AY872" i="3"/>
  <c r="BB579" i="3"/>
  <c r="BA580" i="3"/>
  <c r="AY717" i="3"/>
  <c r="AY721" i="3" s="1"/>
  <c r="AY722" i="3" s="1"/>
  <c r="BA733" i="3"/>
  <c r="BB732" i="3"/>
  <c r="BA779" i="3"/>
  <c r="BA777" i="3" s="1"/>
  <c r="BA778" i="3"/>
  <c r="BB776" i="3"/>
  <c r="AY955" i="3"/>
  <c r="AY959" i="3" s="1"/>
  <c r="AY617" i="3"/>
  <c r="AZ683" i="3"/>
  <c r="AZ687" i="3"/>
  <c r="AZ688" i="3" s="1"/>
  <c r="BB766" i="3"/>
  <c r="BA767" i="3"/>
  <c r="BC674" i="3"/>
  <c r="BB677" i="3"/>
  <c r="BB675" i="3" s="1"/>
  <c r="BB676" i="3"/>
  <c r="BB834" i="3"/>
  <c r="BA835" i="3"/>
  <c r="BB878" i="3"/>
  <c r="BA880" i="3"/>
  <c r="BA881" i="3"/>
  <c r="BA879" i="3" s="1"/>
  <c r="BB545" i="3"/>
  <c r="BA546" i="3"/>
  <c r="BB783" i="3"/>
  <c r="BA784" i="3"/>
  <c r="AZ564" i="3"/>
  <c r="AZ568" i="3" s="1"/>
  <c r="AZ569" i="3" s="1"/>
  <c r="AZ649" i="3"/>
  <c r="AZ653" i="3" s="1"/>
  <c r="AZ615" i="3"/>
  <c r="AZ619" i="3" s="1"/>
  <c r="BB725" i="3"/>
  <c r="BA727" i="3"/>
  <c r="BA728" i="3"/>
  <c r="BA726" i="3" s="1"/>
  <c r="AZ581" i="3"/>
  <c r="AZ585" i="3" s="1"/>
  <c r="AZ586" i="3" s="1"/>
  <c r="BA715" i="3"/>
  <c r="AZ716" i="3"/>
  <c r="AZ853" i="3"/>
  <c r="AZ857" i="3" s="1"/>
  <c r="AZ954" i="3"/>
  <c r="BA953" i="3"/>
  <c r="BA589" i="3"/>
  <c r="AZ592" i="3"/>
  <c r="AZ590" i="3" s="1"/>
  <c r="AZ591" i="3"/>
  <c r="BB681" i="3"/>
  <c r="BA682" i="3"/>
  <c r="BB980" i="3"/>
  <c r="BA983" i="3"/>
  <c r="BA981" i="3" s="1"/>
  <c r="BA982" i="3"/>
  <c r="AV450" i="3"/>
  <c r="AV447" i="3"/>
  <c r="AW449" i="3" s="1"/>
  <c r="AY311" i="3"/>
  <c r="AS41" i="3"/>
  <c r="AW481" i="3"/>
  <c r="AX233" i="3"/>
  <c r="AY235" i="3"/>
  <c r="AX216" i="3"/>
  <c r="AY218" i="3"/>
  <c r="AY116" i="3"/>
  <c r="AY114" i="3" s="1"/>
  <c r="AZ113" i="3"/>
  <c r="AY115" i="3"/>
  <c r="AU25" i="15"/>
  <c r="AV27" i="15"/>
  <c r="AV143" i="15"/>
  <c r="AW141" i="15"/>
  <c r="AV144" i="15"/>
  <c r="AV142" i="15" s="1"/>
  <c r="AV377" i="15"/>
  <c r="AW375" i="15"/>
  <c r="AV378" i="15"/>
  <c r="AV376" i="15" s="1"/>
  <c r="AV40" i="15"/>
  <c r="AV38" i="15" s="1"/>
  <c r="AV39" i="15"/>
  <c r="AW37" i="15"/>
  <c r="AZ297" i="15"/>
  <c r="AY299" i="15"/>
  <c r="AY300" i="15"/>
  <c r="AY298" i="15" s="1"/>
  <c r="AV313" i="15"/>
  <c r="AV311" i="15" s="1"/>
  <c r="AV312" i="15"/>
  <c r="AW310" i="15"/>
  <c r="AZ388" i="15"/>
  <c r="AY390" i="15"/>
  <c r="AW287" i="15"/>
  <c r="AW285" i="15" s="1"/>
  <c r="AW286" i="15"/>
  <c r="AX284" i="15"/>
  <c r="AY362" i="15"/>
  <c r="AX365" i="15"/>
  <c r="AX363" i="15" s="1"/>
  <c r="AX364" i="15"/>
  <c r="AW235" i="15"/>
  <c r="AW233" i="15" s="1"/>
  <c r="AX232" i="15"/>
  <c r="AW234" i="15"/>
  <c r="AY336" i="15"/>
  <c r="AX338" i="15"/>
  <c r="AX339" i="15"/>
  <c r="AX337" i="15" s="1"/>
  <c r="AW222" i="15"/>
  <c r="AW220" i="15" s="1"/>
  <c r="AW221" i="15"/>
  <c r="AX219" i="15"/>
  <c r="AW274" i="15"/>
  <c r="AW272" i="15" s="1"/>
  <c r="AW273" i="15"/>
  <c r="AX271" i="15"/>
  <c r="AY245" i="15"/>
  <c r="AX248" i="15"/>
  <c r="AX246" i="15" s="1"/>
  <c r="AX247" i="15"/>
  <c r="AX258" i="15"/>
  <c r="AW261" i="15"/>
  <c r="AW259" i="15" s="1"/>
  <c r="AW260" i="15"/>
  <c r="AX323" i="15"/>
  <c r="AW326" i="15"/>
  <c r="AW324" i="15" s="1"/>
  <c r="AW325" i="15"/>
  <c r="AX349" i="15"/>
  <c r="AW352" i="15"/>
  <c r="AW350" i="15" s="1"/>
  <c r="AW351" i="15"/>
  <c r="AX115" i="15"/>
  <c r="AW117" i="15"/>
  <c r="AW118" i="15"/>
  <c r="AW116" i="15" s="1"/>
  <c r="AV131" i="15"/>
  <c r="AV129" i="15" s="1"/>
  <c r="AW128" i="15"/>
  <c r="AV130" i="15"/>
  <c r="AW157" i="15"/>
  <c r="AW155" i="15" s="1"/>
  <c r="AW156" i="15"/>
  <c r="AX154" i="15"/>
  <c r="AX180" i="15"/>
  <c r="AW182" i="15"/>
  <c r="AW183" i="15"/>
  <c r="AW181" i="15" s="1"/>
  <c r="AV209" i="15"/>
  <c r="AV207" i="15" s="1"/>
  <c r="AV208" i="15"/>
  <c r="AW206" i="15"/>
  <c r="AX167" i="15"/>
  <c r="AW169" i="15"/>
  <c r="AW170" i="15"/>
  <c r="AW168" i="15" s="1"/>
  <c r="AW195" i="15"/>
  <c r="AW196" i="15"/>
  <c r="AW194" i="15" s="1"/>
  <c r="AX193" i="15"/>
  <c r="AV105" i="15"/>
  <c r="AV103" i="15" s="1"/>
  <c r="AV104" i="15"/>
  <c r="AW102" i="15"/>
  <c r="AY76" i="15"/>
  <c r="AX78" i="15"/>
  <c r="AX79" i="15"/>
  <c r="AX77" i="15" s="1"/>
  <c r="AW66" i="15"/>
  <c r="AW64" i="15" s="1"/>
  <c r="AX63" i="15"/>
  <c r="AW65" i="15"/>
  <c r="AX92" i="15"/>
  <c r="AX90" i="15" s="1"/>
  <c r="AX91" i="15"/>
  <c r="AY89" i="15"/>
  <c r="AV53" i="15"/>
  <c r="AV51" i="15" s="1"/>
  <c r="AW50" i="15"/>
  <c r="AV52" i="15"/>
  <c r="AY26" i="15"/>
  <c r="AZ24" i="15"/>
  <c r="AW37" i="3"/>
  <c r="AY280" i="3"/>
  <c r="AY277" i="3"/>
  <c r="AX229" i="3"/>
  <c r="AX226" i="3"/>
  <c r="AX292" i="3"/>
  <c r="AX296" i="3" s="1"/>
  <c r="AX297" i="3" s="1"/>
  <c r="AX88" i="3"/>
  <c r="AX92" i="3" s="1"/>
  <c r="AX93" i="3" s="1"/>
  <c r="AX377" i="3"/>
  <c r="AX381" i="3" s="1"/>
  <c r="AX382" i="3" s="1"/>
  <c r="AZ206" i="3"/>
  <c r="BA205" i="3"/>
  <c r="AZ375" i="3"/>
  <c r="AY376" i="3"/>
  <c r="AY156" i="3"/>
  <c r="AY160" i="3" s="1"/>
  <c r="AY161" i="3" s="1"/>
  <c r="AZ308" i="3"/>
  <c r="BA307" i="3"/>
  <c r="AW379" i="3"/>
  <c r="AZ477" i="3"/>
  <c r="AY478" i="3"/>
  <c r="AZ249" i="3"/>
  <c r="AY251" i="3"/>
  <c r="AY252" i="3"/>
  <c r="AY250" i="3" s="1"/>
  <c r="AZ155" i="3"/>
  <c r="AZ156" i="3" s="1"/>
  <c r="AZ160" i="3" s="1"/>
  <c r="AZ161" i="3" s="1"/>
  <c r="BA154" i="3"/>
  <c r="AZ290" i="3"/>
  <c r="AY291" i="3"/>
  <c r="AY87" i="3"/>
  <c r="AZ86" i="3"/>
  <c r="AX479" i="3"/>
  <c r="AX483" i="3" s="1"/>
  <c r="AX484" i="3" s="1"/>
  <c r="AY207" i="3"/>
  <c r="AY211" i="3" s="1"/>
  <c r="AW433" i="3"/>
  <c r="AW430" i="3"/>
  <c r="AW501" i="3"/>
  <c r="AW498" i="3"/>
  <c r="AZ487" i="3"/>
  <c r="AY490" i="3"/>
  <c r="AY488" i="3" s="1"/>
  <c r="AY489" i="3"/>
  <c r="BA511" i="3"/>
  <c r="AZ512" i="3"/>
  <c r="AY445" i="3"/>
  <c r="AX464" i="3"/>
  <c r="BA470" i="3"/>
  <c r="AZ473" i="3"/>
  <c r="AZ471" i="3" s="1"/>
  <c r="AZ472" i="3"/>
  <c r="AZ444" i="3"/>
  <c r="BA443" i="3"/>
  <c r="BA453" i="3"/>
  <c r="AZ456" i="3"/>
  <c r="AZ454" i="3" s="1"/>
  <c r="AZ455" i="3"/>
  <c r="BA436" i="3"/>
  <c r="AZ439" i="3"/>
  <c r="AZ437" i="3" s="1"/>
  <c r="AZ438" i="3"/>
  <c r="AX496" i="3"/>
  <c r="AX500" i="3" s="1"/>
  <c r="AZ426" i="3"/>
  <c r="AY427" i="3"/>
  <c r="BA419" i="3"/>
  <c r="AZ422" i="3"/>
  <c r="AZ420" i="3" s="1"/>
  <c r="AZ421" i="3"/>
  <c r="AY462" i="3"/>
  <c r="AY466" i="3" s="1"/>
  <c r="AY495" i="3"/>
  <c r="AZ494" i="3"/>
  <c r="AX428" i="3"/>
  <c r="AX432" i="3" s="1"/>
  <c r="AZ507" i="3"/>
  <c r="AZ505" i="3" s="1"/>
  <c r="AZ506" i="3"/>
  <c r="BA504" i="3"/>
  <c r="AZ461" i="3"/>
  <c r="BA460" i="3"/>
  <c r="AX263" i="3"/>
  <c r="AX260" i="3"/>
  <c r="AX246" i="3"/>
  <c r="AX243" i="3"/>
  <c r="AX399" i="3"/>
  <c r="AX396" i="3"/>
  <c r="AY416" i="3"/>
  <c r="AY413" i="3"/>
  <c r="AX348" i="3"/>
  <c r="AX345" i="3"/>
  <c r="AY320" i="3"/>
  <c r="AY318" i="3" s="1"/>
  <c r="AY319" i="3"/>
  <c r="AZ317" i="3"/>
  <c r="BA266" i="3"/>
  <c r="AZ269" i="3"/>
  <c r="AZ267" i="3" s="1"/>
  <c r="AZ268" i="3"/>
  <c r="BA283" i="3"/>
  <c r="AZ286" i="3"/>
  <c r="AZ284" i="3" s="1"/>
  <c r="AZ285" i="3"/>
  <c r="AY241" i="3"/>
  <c r="AY245" i="3" s="1"/>
  <c r="AY258" i="3"/>
  <c r="AY262" i="3" s="1"/>
  <c r="AY360" i="3"/>
  <c r="AY364" i="3" s="1"/>
  <c r="AY365" i="3" s="1"/>
  <c r="BA341" i="3"/>
  <c r="AZ342" i="3"/>
  <c r="AZ385" i="3"/>
  <c r="AY387" i="3"/>
  <c r="AY388" i="3"/>
  <c r="AY386" i="3" s="1"/>
  <c r="AZ411" i="3"/>
  <c r="AZ415" i="3" s="1"/>
  <c r="AZ354" i="3"/>
  <c r="AZ352" i="3" s="1"/>
  <c r="BA351" i="3"/>
  <c r="AZ353" i="3"/>
  <c r="AZ368" i="3"/>
  <c r="AY371" i="3"/>
  <c r="AY369" i="3" s="1"/>
  <c r="AY370" i="3"/>
  <c r="AY224" i="3"/>
  <c r="AY228" i="3" s="1"/>
  <c r="AY229" i="3" s="1"/>
  <c r="BA239" i="3"/>
  <c r="AZ240" i="3"/>
  <c r="BB232" i="3"/>
  <c r="BA234" i="3"/>
  <c r="BA300" i="3"/>
  <c r="AZ303" i="3"/>
  <c r="AZ301" i="3" s="1"/>
  <c r="AZ302" i="3"/>
  <c r="BA392" i="3"/>
  <c r="AZ393" i="3"/>
  <c r="AZ359" i="3"/>
  <c r="BA358" i="3"/>
  <c r="AX362" i="3"/>
  <c r="AZ324" i="3"/>
  <c r="AY325" i="3"/>
  <c r="BA222" i="3"/>
  <c r="AZ223" i="3"/>
  <c r="AY394" i="3"/>
  <c r="AY398" i="3" s="1"/>
  <c r="AZ334" i="3"/>
  <c r="AY337" i="3"/>
  <c r="AY335" i="3" s="1"/>
  <c r="AY336" i="3"/>
  <c r="BA402" i="3"/>
  <c r="AZ405" i="3"/>
  <c r="AZ403" i="3" s="1"/>
  <c r="AZ404" i="3"/>
  <c r="BB215" i="3"/>
  <c r="BA217" i="3"/>
  <c r="BB273" i="3"/>
  <c r="BA274" i="3"/>
  <c r="AX326" i="3"/>
  <c r="AX330" i="3" s="1"/>
  <c r="AX331" i="3" s="1"/>
  <c r="AW328" i="3"/>
  <c r="AZ257" i="3"/>
  <c r="BA256" i="3"/>
  <c r="AY343" i="3"/>
  <c r="AY347" i="3" s="1"/>
  <c r="AY348" i="3" s="1"/>
  <c r="AZ275" i="3"/>
  <c r="AZ279" i="3" s="1"/>
  <c r="BB409" i="3"/>
  <c r="BA410" i="3"/>
  <c r="AY178" i="3"/>
  <c r="AY175" i="3"/>
  <c r="AZ190" i="3"/>
  <c r="AZ194" i="3" s="1"/>
  <c r="BA189" i="3"/>
  <c r="BB188" i="3"/>
  <c r="AZ150" i="3"/>
  <c r="AZ148" i="3" s="1"/>
  <c r="BA147" i="3"/>
  <c r="AZ149" i="3"/>
  <c r="AZ184" i="3"/>
  <c r="AZ182" i="3" s="1"/>
  <c r="AZ183" i="3"/>
  <c r="BA181" i="3"/>
  <c r="BA198" i="3"/>
  <c r="AZ201" i="3"/>
  <c r="AZ199" i="3" s="1"/>
  <c r="AZ200" i="3"/>
  <c r="BB171" i="3"/>
  <c r="BA172" i="3"/>
  <c r="AY192" i="3"/>
  <c r="BC164" i="3"/>
  <c r="BB166" i="3"/>
  <c r="AZ173" i="3"/>
  <c r="AZ177" i="3" s="1"/>
  <c r="AY110" i="3"/>
  <c r="AY107" i="3"/>
  <c r="AX141" i="3"/>
  <c r="AY122" i="3"/>
  <c r="AY126" i="3" s="1"/>
  <c r="AY127" i="3" s="1"/>
  <c r="AZ105" i="3"/>
  <c r="AZ109" i="3" s="1"/>
  <c r="AZ110" i="3" s="1"/>
  <c r="AX124" i="3"/>
  <c r="AZ79" i="3"/>
  <c r="AY82" i="3"/>
  <c r="AY80" i="3" s="1"/>
  <c r="AY81" i="3"/>
  <c r="BA96" i="3"/>
  <c r="AZ99" i="3"/>
  <c r="AZ97" i="3" s="1"/>
  <c r="AZ98" i="3"/>
  <c r="BA104" i="3"/>
  <c r="BB103" i="3"/>
  <c r="AY139" i="3"/>
  <c r="AY143" i="3" s="1"/>
  <c r="AZ130" i="3"/>
  <c r="AY133" i="3"/>
  <c r="AY131" i="3" s="1"/>
  <c r="AY132" i="3"/>
  <c r="BA120" i="3"/>
  <c r="AZ121" i="3"/>
  <c r="AZ138" i="3"/>
  <c r="BA137" i="3"/>
  <c r="AW76" i="3"/>
  <c r="AW73" i="3"/>
  <c r="AX71" i="3"/>
  <c r="AX75" i="3" s="1"/>
  <c r="AY70" i="3"/>
  <c r="AZ69" i="3"/>
  <c r="AZ64" i="3"/>
  <c r="BA62" i="3"/>
  <c r="AZ65" i="3"/>
  <c r="AZ63" i="3" s="1"/>
  <c r="AX56" i="3"/>
  <c r="AY54" i="3"/>
  <c r="AY58" i="3" s="1"/>
  <c r="AZ53" i="3"/>
  <c r="BA52" i="3"/>
  <c r="BA48" i="3"/>
  <c r="BA46" i="3" s="1"/>
  <c r="BB45" i="3"/>
  <c r="BA47" i="3"/>
  <c r="BA35" i="3"/>
  <c r="AZ36" i="3"/>
  <c r="AY31" i="3"/>
  <c r="AY29" i="3" s="1"/>
  <c r="AY30" i="3"/>
  <c r="AZ28" i="3"/>
  <c r="AE21" i="15"/>
  <c r="AB13" i="15"/>
  <c r="AC11" i="15"/>
  <c r="AB14" i="15"/>
  <c r="AB12" i="15" s="1"/>
  <c r="AE19" i="15"/>
  <c r="AY1368" i="3" l="1"/>
  <c r="AY1365" i="3"/>
  <c r="AZ1159" i="3"/>
  <c r="AZ1163" i="3"/>
  <c r="AZ1164" i="3" s="1"/>
  <c r="BA1158" i="3"/>
  <c r="BA1159" i="3" s="1"/>
  <c r="BA1163" i="3" s="1"/>
  <c r="BA1164" i="3" s="1"/>
  <c r="BB1157" i="3"/>
  <c r="BB1361" i="3"/>
  <c r="BA1362" i="3"/>
  <c r="BA1022" i="3"/>
  <c r="BA1023" i="3" s="1"/>
  <c r="BA1027" i="3" s="1"/>
  <c r="BB1021" i="3"/>
  <c r="BC885" i="3"/>
  <c r="BB886" i="3"/>
  <c r="BA903" i="3"/>
  <c r="BB902" i="3"/>
  <c r="AZ1363" i="3"/>
  <c r="AZ1367" i="3" s="1"/>
  <c r="AZ1023" i="3"/>
  <c r="AZ1027" i="3"/>
  <c r="BA887" i="3"/>
  <c r="BA891" i="3" s="1"/>
  <c r="AZ904" i="3"/>
  <c r="AZ908" i="3" s="1"/>
  <c r="AZ909" i="3" s="1"/>
  <c r="AZ906" i="3"/>
  <c r="BD936" i="3"/>
  <c r="BC937" i="3"/>
  <c r="BC920" i="3"/>
  <c r="BD919" i="3"/>
  <c r="AZ1346" i="3"/>
  <c r="AZ1350" i="3" s="1"/>
  <c r="BA1345" i="3"/>
  <c r="BA1346" i="3" s="1"/>
  <c r="BA1350" i="3" s="1"/>
  <c r="BA1351" i="3" s="1"/>
  <c r="BB1344" i="3"/>
  <c r="AY1348" i="3"/>
  <c r="AZ974" i="3"/>
  <c r="BC970" i="3"/>
  <c r="BB971" i="3"/>
  <c r="BA1311" i="3"/>
  <c r="BB1310" i="3"/>
  <c r="BB921" i="3"/>
  <c r="BB925" i="3" s="1"/>
  <c r="BB926" i="3" s="1"/>
  <c r="BB923" i="3"/>
  <c r="AZ1312" i="3"/>
  <c r="AZ1316" i="3" s="1"/>
  <c r="AZ1317" i="3" s="1"/>
  <c r="AZ1314" i="3"/>
  <c r="BA972" i="3"/>
  <c r="BA976" i="3" s="1"/>
  <c r="BA977" i="3" s="1"/>
  <c r="BA974" i="3"/>
  <c r="BB938" i="3"/>
  <c r="BB942" i="3" s="1"/>
  <c r="BB943" i="3" s="1"/>
  <c r="BB940" i="3"/>
  <c r="AS518" i="3"/>
  <c r="AS515" i="3"/>
  <c r="AT517" i="3"/>
  <c r="AU513" i="3"/>
  <c r="AZ1066" i="3"/>
  <c r="BA1068" i="3"/>
  <c r="BA998" i="3"/>
  <c r="BB1000" i="3"/>
  <c r="AW389" i="15"/>
  <c r="AX391" i="15"/>
  <c r="BA692" i="3"/>
  <c r="BB694" i="3"/>
  <c r="BB963" i="3"/>
  <c r="BA966" i="3"/>
  <c r="BA964" i="3" s="1"/>
  <c r="BA965" i="3"/>
  <c r="AZ1049" i="3"/>
  <c r="BA1051" i="3"/>
  <c r="BB1083" i="3"/>
  <c r="BC1085" i="3"/>
  <c r="BA1186" i="3"/>
  <c r="BB1184" i="3"/>
  <c r="BA1187" i="3"/>
  <c r="BA1185" i="3" s="1"/>
  <c r="BA1169" i="3"/>
  <c r="BB1167" i="3"/>
  <c r="BA1170" i="3"/>
  <c r="BA1168" i="3" s="1"/>
  <c r="BA1028" i="3"/>
  <c r="AZ603" i="3"/>
  <c r="AZ600" i="3"/>
  <c r="AZ566" i="3"/>
  <c r="AZ685" i="3"/>
  <c r="BB912" i="3"/>
  <c r="BA915" i="3"/>
  <c r="BA913" i="3" s="1"/>
  <c r="BA914" i="3"/>
  <c r="BA1340" i="3"/>
  <c r="BA1338" i="3" s="1"/>
  <c r="BB1337" i="3"/>
  <c r="BA1339" i="3"/>
  <c r="AZ165" i="3"/>
  <c r="BA167" i="3"/>
  <c r="BA1357" i="3"/>
  <c r="BA1355" i="3" s="1"/>
  <c r="BA1356" i="3"/>
  <c r="BB1354" i="3"/>
  <c r="AW885" i="15"/>
  <c r="AW883" i="15" s="1"/>
  <c r="AW884" i="15"/>
  <c r="AX882" i="15"/>
  <c r="AZ986" i="15"/>
  <c r="AY989" i="15"/>
  <c r="AY987" i="15" s="1"/>
  <c r="AY988" i="15"/>
  <c r="AY1038" i="15"/>
  <c r="AX1041" i="15"/>
  <c r="AX1039" i="15" s="1"/>
  <c r="AX1040" i="15"/>
  <c r="AX976" i="15"/>
  <c r="AX974" i="15" s="1"/>
  <c r="AX975" i="15"/>
  <c r="AY973" i="15"/>
  <c r="AX1015" i="15"/>
  <c r="AX1013" i="15" s="1"/>
  <c r="AX1014" i="15"/>
  <c r="AY1012" i="15"/>
  <c r="AX1002" i="15"/>
  <c r="AX1000" i="15" s="1"/>
  <c r="AX1001" i="15"/>
  <c r="AY999" i="15"/>
  <c r="AY830" i="15"/>
  <c r="AX832" i="15"/>
  <c r="AX833" i="15"/>
  <c r="AX831" i="15" s="1"/>
  <c r="AY856" i="15"/>
  <c r="AX859" i="15"/>
  <c r="AX857" i="15" s="1"/>
  <c r="AX858" i="15"/>
  <c r="BA791" i="15"/>
  <c r="AZ793" i="15"/>
  <c r="AX871" i="15"/>
  <c r="AY869" i="15"/>
  <c r="AX872" i="15"/>
  <c r="AX870" i="15" s="1"/>
  <c r="AW792" i="15"/>
  <c r="AX794" i="15"/>
  <c r="AY817" i="15"/>
  <c r="AX820" i="15"/>
  <c r="AX818" i="15" s="1"/>
  <c r="AX819" i="15"/>
  <c r="AX846" i="15"/>
  <c r="AX844" i="15" s="1"/>
  <c r="AX845" i="15"/>
  <c r="AY843" i="15"/>
  <c r="AY804" i="15"/>
  <c r="AX807" i="15"/>
  <c r="AX805" i="15" s="1"/>
  <c r="AX806" i="15"/>
  <c r="AY1028" i="15"/>
  <c r="AY1026" i="15" s="1"/>
  <c r="AY1027" i="15"/>
  <c r="AZ1025" i="15"/>
  <c r="AX898" i="15"/>
  <c r="AX896" i="15" s="1"/>
  <c r="AX897" i="15"/>
  <c r="AY895" i="15"/>
  <c r="AX963" i="15"/>
  <c r="AX961" i="15" s="1"/>
  <c r="AX962" i="15"/>
  <c r="AY960" i="15"/>
  <c r="AX937" i="15"/>
  <c r="AX935" i="15" s="1"/>
  <c r="AX936" i="15"/>
  <c r="AY934" i="15"/>
  <c r="AX911" i="15"/>
  <c r="AX909" i="15" s="1"/>
  <c r="AX910" i="15"/>
  <c r="AY908" i="15"/>
  <c r="AX924" i="15"/>
  <c r="AX922" i="15" s="1"/>
  <c r="AX923" i="15"/>
  <c r="AY921" i="15"/>
  <c r="AX950" i="15"/>
  <c r="AX948" i="15" s="1"/>
  <c r="AX949" i="15"/>
  <c r="AY947" i="15"/>
  <c r="AW729" i="15"/>
  <c r="AW727" i="15" s="1"/>
  <c r="AX726" i="15"/>
  <c r="AW728" i="15"/>
  <c r="AW520" i="15"/>
  <c r="AX518" i="15"/>
  <c r="AW521" i="15"/>
  <c r="AW519" i="15" s="1"/>
  <c r="AZ572" i="15"/>
  <c r="AZ573" i="15"/>
  <c r="AZ571" i="15" s="1"/>
  <c r="BA570" i="15"/>
  <c r="AY778" i="15"/>
  <c r="AX780" i="15"/>
  <c r="AX781" i="15"/>
  <c r="AX779" i="15" s="1"/>
  <c r="BA635" i="15"/>
  <c r="AZ637" i="15"/>
  <c r="AZ638" i="15"/>
  <c r="AZ636" i="15" s="1"/>
  <c r="AY625" i="15"/>
  <c r="AY623" i="15" s="1"/>
  <c r="AY624" i="15"/>
  <c r="AZ622" i="15"/>
  <c r="AX547" i="15"/>
  <c r="AX545" i="15" s="1"/>
  <c r="AX546" i="15"/>
  <c r="AY544" i="15"/>
  <c r="AY414" i="15"/>
  <c r="AX416" i="15"/>
  <c r="AX417" i="15"/>
  <c r="AX415" i="15" s="1"/>
  <c r="AY596" i="15"/>
  <c r="AX599" i="15"/>
  <c r="AX597" i="15" s="1"/>
  <c r="AX598" i="15"/>
  <c r="AY453" i="15"/>
  <c r="AX456" i="15"/>
  <c r="AX454" i="15" s="1"/>
  <c r="AX455" i="15"/>
  <c r="AX664" i="15"/>
  <c r="AX662" i="15" s="1"/>
  <c r="AX663" i="15"/>
  <c r="AY661" i="15"/>
  <c r="AY674" i="15"/>
  <c r="AX677" i="15"/>
  <c r="AX675" i="15" s="1"/>
  <c r="AX676" i="15"/>
  <c r="AY466" i="15"/>
  <c r="AX469" i="15"/>
  <c r="AX467" i="15" s="1"/>
  <c r="AX468" i="15"/>
  <c r="AZ752" i="15"/>
  <c r="AY755" i="15"/>
  <c r="AY753" i="15" s="1"/>
  <c r="AY754" i="15"/>
  <c r="AZ765" i="15"/>
  <c r="AY767" i="15"/>
  <c r="AY768" i="15"/>
  <c r="AY766" i="15" s="1"/>
  <c r="AX495" i="15"/>
  <c r="AX493" i="15" s="1"/>
  <c r="AX494" i="15"/>
  <c r="AY492" i="15"/>
  <c r="AY479" i="15"/>
  <c r="AX481" i="15"/>
  <c r="AX482" i="15"/>
  <c r="AX480" i="15" s="1"/>
  <c r="AW610" i="15"/>
  <c r="AX612" i="15"/>
  <c r="BB609" i="15"/>
  <c r="BA611" i="15"/>
  <c r="AY687" i="15"/>
  <c r="AX690" i="15"/>
  <c r="AX688" i="15" s="1"/>
  <c r="AX689" i="15"/>
  <c r="AY557" i="15"/>
  <c r="AX560" i="15"/>
  <c r="AX558" i="15" s="1"/>
  <c r="AX559" i="15"/>
  <c r="AY700" i="15"/>
  <c r="AX703" i="15"/>
  <c r="AX701" i="15" s="1"/>
  <c r="AX702" i="15"/>
  <c r="AY648" i="15"/>
  <c r="AX651" i="15"/>
  <c r="AX649" i="15" s="1"/>
  <c r="AX650" i="15"/>
  <c r="AY586" i="15"/>
  <c r="AY584" i="15" s="1"/>
  <c r="AY585" i="15"/>
  <c r="AZ583" i="15"/>
  <c r="AW508" i="15"/>
  <c r="AW506" i="15" s="1"/>
  <c r="AW507" i="15"/>
  <c r="AX505" i="15"/>
  <c r="AY713" i="15"/>
  <c r="AX716" i="15"/>
  <c r="AX714" i="15" s="1"/>
  <c r="AX715" i="15"/>
  <c r="AY739" i="15"/>
  <c r="AX742" i="15"/>
  <c r="AX740" i="15" s="1"/>
  <c r="AX741" i="15"/>
  <c r="AY427" i="15"/>
  <c r="AX430" i="15"/>
  <c r="AX428" i="15" s="1"/>
  <c r="AX429" i="15"/>
  <c r="AY404" i="15"/>
  <c r="AY402" i="15" s="1"/>
  <c r="AY403" i="15"/>
  <c r="AZ401" i="15"/>
  <c r="AX534" i="15"/>
  <c r="AX532" i="15" s="1"/>
  <c r="AX533" i="15"/>
  <c r="AY531" i="15"/>
  <c r="AY443" i="15"/>
  <c r="AY441" i="15" s="1"/>
  <c r="AY442" i="15"/>
  <c r="AZ440" i="15"/>
  <c r="AZ1232" i="3"/>
  <c r="AZ1229" i="3"/>
  <c r="BA1215" i="3"/>
  <c r="BA1212" i="3"/>
  <c r="BB1334" i="3"/>
  <c r="BB1331" i="3"/>
  <c r="BA1300" i="3"/>
  <c r="BA1297" i="3"/>
  <c r="AZ1198" i="3"/>
  <c r="AZ1195" i="3"/>
  <c r="BB1096" i="3"/>
  <c r="BB1093" i="3"/>
  <c r="AY1130" i="3"/>
  <c r="AY1127" i="3"/>
  <c r="AZ1181" i="3"/>
  <c r="AZ1178" i="3"/>
  <c r="AY1249" i="3"/>
  <c r="AY1246" i="3"/>
  <c r="AZ1147" i="3"/>
  <c r="AZ1144" i="3"/>
  <c r="BC1091" i="3"/>
  <c r="BC1095" i="3" s="1"/>
  <c r="BC1096" i="3" s="1"/>
  <c r="BD1293" i="3"/>
  <c r="BC1294" i="3"/>
  <c r="BB1136" i="3"/>
  <c r="BB1134" i="3" s="1"/>
  <c r="BB1135" i="3"/>
  <c r="BC1133" i="3"/>
  <c r="AZ1042" i="3"/>
  <c r="BD1050" i="3"/>
  <c r="BE1048" i="3"/>
  <c r="AZ1129" i="3"/>
  <c r="AZ1130" i="3" s="1"/>
  <c r="AZ1125" i="3"/>
  <c r="BC1235" i="3"/>
  <c r="BB1238" i="3"/>
  <c r="BB1236" i="3" s="1"/>
  <c r="BB1237" i="3"/>
  <c r="BA1278" i="3"/>
  <c r="BA1282" i="3" s="1"/>
  <c r="BA1283" i="3" s="1"/>
  <c r="BA1255" i="3"/>
  <c r="BA1253" i="3" s="1"/>
  <c r="BA1254" i="3"/>
  <c r="BB1252" i="3"/>
  <c r="BA1176" i="3"/>
  <c r="BA1180" i="3" s="1"/>
  <c r="BA1181" i="3" s="1"/>
  <c r="BB1119" i="3"/>
  <c r="BB1117" i="3" s="1"/>
  <c r="BB1118" i="3"/>
  <c r="BC1116" i="3"/>
  <c r="BB1204" i="3"/>
  <c r="BB1202" i="3" s="1"/>
  <c r="BB1203" i="3"/>
  <c r="BC1201" i="3"/>
  <c r="BB1107" i="3"/>
  <c r="BC1106" i="3"/>
  <c r="BA1124" i="3"/>
  <c r="BB1123" i="3"/>
  <c r="BE1055" i="3"/>
  <c r="BD1056" i="3"/>
  <c r="BC1038" i="3"/>
  <c r="BB1039" i="3"/>
  <c r="BB1141" i="3"/>
  <c r="BC1140" i="3"/>
  <c r="BC1276" i="3"/>
  <c r="BB1277" i="3"/>
  <c r="BB1102" i="3"/>
  <c r="BB1100" i="3" s="1"/>
  <c r="BB1101" i="3"/>
  <c r="BC1099" i="3"/>
  <c r="BC1320" i="3"/>
  <c r="BB1323" i="3"/>
  <c r="BB1321" i="3" s="1"/>
  <c r="BB1322" i="3"/>
  <c r="BA1261" i="3"/>
  <c r="BA1265" i="3" s="1"/>
  <c r="BA1266" i="3" s="1"/>
  <c r="BA1227" i="3"/>
  <c r="BA1231" i="3" s="1"/>
  <c r="BA1108" i="3"/>
  <c r="BA1112" i="3" s="1"/>
  <c r="BA1243" i="3"/>
  <c r="BB1242" i="3"/>
  <c r="AZ1244" i="3"/>
  <c r="AZ1248" i="3" s="1"/>
  <c r="BD1031" i="3"/>
  <c r="BC1034" i="3"/>
  <c r="BC1032" i="3" s="1"/>
  <c r="BC1033" i="3"/>
  <c r="BE1072" i="3"/>
  <c r="BD1073" i="3"/>
  <c r="BF1082" i="3"/>
  <c r="BE1084" i="3"/>
  <c r="BF1065" i="3"/>
  <c r="BE1067" i="3"/>
  <c r="BC1057" i="3"/>
  <c r="BC1061" i="3" s="1"/>
  <c r="BA1040" i="3"/>
  <c r="BA1044" i="3" s="1"/>
  <c r="BA1045" i="3" s="1"/>
  <c r="BE1327" i="3"/>
  <c r="BD1328" i="3"/>
  <c r="BA1142" i="3"/>
  <c r="BA1146" i="3" s="1"/>
  <c r="BC1269" i="3"/>
  <c r="BB1272" i="3"/>
  <c r="BB1270" i="3" s="1"/>
  <c r="BB1271" i="3"/>
  <c r="BC1259" i="3"/>
  <c r="BB1260" i="3"/>
  <c r="BC1225" i="3"/>
  <c r="BB1226" i="3"/>
  <c r="BB1192" i="3"/>
  <c r="BC1191" i="3"/>
  <c r="BB1210" i="3"/>
  <c r="BB1214" i="3" s="1"/>
  <c r="BB1221" i="3"/>
  <c r="BB1219" i="3" s="1"/>
  <c r="BB1220" i="3"/>
  <c r="BC1218" i="3"/>
  <c r="BE1089" i="3"/>
  <c r="BD1090" i="3"/>
  <c r="BC1074" i="3"/>
  <c r="BC1078" i="3" s="1"/>
  <c r="BB1295" i="3"/>
  <c r="BB1299" i="3" s="1"/>
  <c r="AZ1110" i="3"/>
  <c r="AZ1280" i="3"/>
  <c r="BB1076" i="3"/>
  <c r="BC1329" i="3"/>
  <c r="BC1333" i="3" s="1"/>
  <c r="AZ1263" i="3"/>
  <c r="BB1175" i="3"/>
  <c r="BC1174" i="3"/>
  <c r="BB1059" i="3"/>
  <c r="BB1289" i="3"/>
  <c r="BB1287" i="3" s="1"/>
  <c r="BB1288" i="3"/>
  <c r="BC1286" i="3"/>
  <c r="BB1153" i="3"/>
  <c r="BB1151" i="3" s="1"/>
  <c r="BB1152" i="3"/>
  <c r="BC1150" i="3"/>
  <c r="BA1193" i="3"/>
  <c r="BA1197" i="3" s="1"/>
  <c r="BD1208" i="3"/>
  <c r="BC1209" i="3"/>
  <c r="BC1303" i="3"/>
  <c r="BB1306" i="3"/>
  <c r="BB1304" i="3" s="1"/>
  <c r="BB1305" i="3"/>
  <c r="BA994" i="3"/>
  <c r="BA991" i="3"/>
  <c r="BB807" i="3"/>
  <c r="BB804" i="3"/>
  <c r="AZ858" i="3"/>
  <c r="AZ855" i="3"/>
  <c r="AZ620" i="3"/>
  <c r="AZ617" i="3"/>
  <c r="AZ1011" i="3"/>
  <c r="AZ1008" i="3"/>
  <c r="AZ739" i="3"/>
  <c r="AZ736" i="3"/>
  <c r="AY960" i="3"/>
  <c r="AY957" i="3"/>
  <c r="BA705" i="3"/>
  <c r="BA702" i="3"/>
  <c r="AZ824" i="3"/>
  <c r="AZ821" i="3"/>
  <c r="AZ654" i="3"/>
  <c r="AZ651" i="3"/>
  <c r="AZ790" i="3"/>
  <c r="AZ787" i="3"/>
  <c r="AZ773" i="3"/>
  <c r="AZ770" i="3"/>
  <c r="AY637" i="3"/>
  <c r="AY634" i="3"/>
  <c r="AZ756" i="3"/>
  <c r="AZ753" i="3"/>
  <c r="BB983" i="3"/>
  <c r="BB981" i="3" s="1"/>
  <c r="BB982" i="3"/>
  <c r="BC980" i="3"/>
  <c r="AZ583" i="3"/>
  <c r="BC783" i="3"/>
  <c r="BB784" i="3"/>
  <c r="BC766" i="3"/>
  <c r="BB767" i="3"/>
  <c r="AY719" i="3"/>
  <c r="BA564" i="3"/>
  <c r="BA568" i="3" s="1"/>
  <c r="AZ838" i="3"/>
  <c r="AZ532" i="3"/>
  <c r="BB626" i="3"/>
  <c r="BB624" i="3" s="1"/>
  <c r="BC623" i="3"/>
  <c r="BB625" i="3"/>
  <c r="BC664" i="3"/>
  <c r="BB665" i="3"/>
  <c r="BB861" i="3"/>
  <c r="BA864" i="3"/>
  <c r="BA862" i="3" s="1"/>
  <c r="BA863" i="3"/>
  <c r="BD660" i="3"/>
  <c r="BD658" i="3" s="1"/>
  <c r="BD659" i="3"/>
  <c r="BE657" i="3"/>
  <c r="BA530" i="3"/>
  <c r="BA534" i="3" s="1"/>
  <c r="BA535" i="3" s="1"/>
  <c r="BC988" i="3"/>
  <c r="BD987" i="3"/>
  <c r="BA853" i="3"/>
  <c r="BA857" i="3" s="1"/>
  <c r="BC759" i="3"/>
  <c r="BB762" i="3"/>
  <c r="BB760" i="3" s="1"/>
  <c r="BB761" i="3"/>
  <c r="BA598" i="3"/>
  <c r="BA602" i="3" s="1"/>
  <c r="BA949" i="3"/>
  <c r="BA947" i="3" s="1"/>
  <c r="BA948" i="3"/>
  <c r="BB946" i="3"/>
  <c r="AZ549" i="3"/>
  <c r="BC521" i="3"/>
  <c r="BB524" i="3"/>
  <c r="BB522" i="3" s="1"/>
  <c r="BB523" i="3"/>
  <c r="BA683" i="3"/>
  <c r="BA687" i="3" s="1"/>
  <c r="BA592" i="3"/>
  <c r="BA590" i="3" s="1"/>
  <c r="BA591" i="3"/>
  <c r="BB589" i="3"/>
  <c r="AZ717" i="3"/>
  <c r="AZ721" i="3" s="1"/>
  <c r="AZ722" i="3" s="1"/>
  <c r="BB728" i="3"/>
  <c r="BB726" i="3" s="1"/>
  <c r="BB727" i="3"/>
  <c r="BC725" i="3"/>
  <c r="BA547" i="3"/>
  <c r="BA551" i="3" s="1"/>
  <c r="BA552" i="3" s="1"/>
  <c r="BA836" i="3"/>
  <c r="BA840" i="3"/>
  <c r="BA841" i="3" s="1"/>
  <c r="BA615" i="3"/>
  <c r="BA619" i="3" s="1"/>
  <c r="BA620" i="3" s="1"/>
  <c r="BC844" i="3"/>
  <c r="BB846" i="3"/>
  <c r="BB847" i="3"/>
  <c r="BB845" i="3" s="1"/>
  <c r="BC562" i="3"/>
  <c r="BB563" i="3"/>
  <c r="BC895" i="3"/>
  <c r="BB898" i="3"/>
  <c r="BB896" i="3" s="1"/>
  <c r="BB897" i="3"/>
  <c r="BB1017" i="3"/>
  <c r="BB1015" i="3" s="1"/>
  <c r="BC1014" i="3"/>
  <c r="BB1016" i="3"/>
  <c r="BB700" i="3"/>
  <c r="BB704" i="3" s="1"/>
  <c r="BC606" i="3"/>
  <c r="BB609" i="3"/>
  <c r="BB607" i="3" s="1"/>
  <c r="BB608" i="3"/>
  <c r="BA870" i="3"/>
  <c r="BA874" i="3" s="1"/>
  <c r="BA875" i="3" s="1"/>
  <c r="BC528" i="3"/>
  <c r="BB529" i="3"/>
  <c r="BB989" i="3"/>
  <c r="BB993" i="3" s="1"/>
  <c r="BB994" i="3" s="1"/>
  <c r="BA932" i="3"/>
  <c r="BA930" i="3" s="1"/>
  <c r="BA931" i="3"/>
  <c r="BB929" i="3"/>
  <c r="BC742" i="3"/>
  <c r="BB745" i="3"/>
  <c r="BB743" i="3" s="1"/>
  <c r="BB744" i="3"/>
  <c r="BC851" i="3"/>
  <c r="BB852" i="3"/>
  <c r="BC596" i="3"/>
  <c r="BB597" i="3"/>
  <c r="BC647" i="3"/>
  <c r="BB648" i="3"/>
  <c r="BA751" i="3"/>
  <c r="BA755" i="3" s="1"/>
  <c r="BB953" i="3"/>
  <c r="BA954" i="3"/>
  <c r="BC834" i="3"/>
  <c r="BB835" i="3"/>
  <c r="BD674" i="3"/>
  <c r="BC677" i="3"/>
  <c r="BC675" i="3" s="1"/>
  <c r="BC676" i="3"/>
  <c r="BC776" i="3"/>
  <c r="BB778" i="3"/>
  <c r="BB779" i="3"/>
  <c r="BB777" i="3" s="1"/>
  <c r="BB733" i="3"/>
  <c r="BC732" i="3"/>
  <c r="BA581" i="3"/>
  <c r="BA585" i="3" s="1"/>
  <c r="BC613" i="3"/>
  <c r="BB614" i="3"/>
  <c r="BC572" i="3"/>
  <c r="BB575" i="3"/>
  <c r="BB573" i="3" s="1"/>
  <c r="BB574" i="3"/>
  <c r="BB1005" i="3"/>
  <c r="BC1004" i="3"/>
  <c r="BD698" i="3"/>
  <c r="BC699" i="3"/>
  <c r="BB869" i="3"/>
  <c r="BC868" i="3"/>
  <c r="BA819" i="3"/>
  <c r="BA823" i="3" s="1"/>
  <c r="BE800" i="3"/>
  <c r="BD801" i="3"/>
  <c r="BC555" i="3"/>
  <c r="BB558" i="3"/>
  <c r="BB556" i="3" s="1"/>
  <c r="BB557" i="3"/>
  <c r="AZ632" i="3"/>
  <c r="AZ636" i="3" s="1"/>
  <c r="BC538" i="3"/>
  <c r="BB541" i="3"/>
  <c r="BB539" i="3" s="1"/>
  <c r="BB540" i="3"/>
  <c r="BA649" i="3"/>
  <c r="BA653" i="3" s="1"/>
  <c r="BA654" i="3" s="1"/>
  <c r="BC749" i="3"/>
  <c r="BB750" i="3"/>
  <c r="BC681" i="3"/>
  <c r="BB682" i="3"/>
  <c r="BA716" i="3"/>
  <c r="BB715" i="3"/>
  <c r="BC545" i="3"/>
  <c r="BB546" i="3"/>
  <c r="AZ955" i="3"/>
  <c r="AZ959" i="3" s="1"/>
  <c r="AZ960" i="3" s="1"/>
  <c r="BA785" i="3"/>
  <c r="BA789" i="3" s="1"/>
  <c r="BC878" i="3"/>
  <c r="BB881" i="3"/>
  <c r="BB879" i="3" s="1"/>
  <c r="BB880" i="3"/>
  <c r="BA768" i="3"/>
  <c r="BA772" i="3"/>
  <c r="BA773" i="3" s="1"/>
  <c r="BA734" i="3"/>
  <c r="BA738" i="3" s="1"/>
  <c r="BC579" i="3"/>
  <c r="BB580" i="3"/>
  <c r="BC810" i="3"/>
  <c r="BB813" i="3"/>
  <c r="BB811" i="3" s="1"/>
  <c r="BB812" i="3"/>
  <c r="BC827" i="3"/>
  <c r="BB830" i="3"/>
  <c r="BB828" i="3" s="1"/>
  <c r="BB829" i="3"/>
  <c r="BD999" i="3"/>
  <c r="BE997" i="3"/>
  <c r="BB711" i="3"/>
  <c r="BB709" i="3" s="1"/>
  <c r="BB710" i="3"/>
  <c r="BC708" i="3"/>
  <c r="BD693" i="3"/>
  <c r="BE691" i="3"/>
  <c r="BA1006" i="3"/>
  <c r="BA1010" i="3" s="1"/>
  <c r="BA666" i="3"/>
  <c r="BA670" i="3" s="1"/>
  <c r="BA671" i="3" s="1"/>
  <c r="BC817" i="3"/>
  <c r="BB818" i="3"/>
  <c r="BC802" i="3"/>
  <c r="BC806" i="3" s="1"/>
  <c r="BC807" i="3" s="1"/>
  <c r="BA631" i="3"/>
  <c r="BB630" i="3"/>
  <c r="BC793" i="3"/>
  <c r="BB796" i="3"/>
  <c r="BB794" i="3" s="1"/>
  <c r="BB795" i="3"/>
  <c r="AZ668" i="3"/>
  <c r="AZ872" i="3"/>
  <c r="BB643" i="3"/>
  <c r="BB641" i="3" s="1"/>
  <c r="BB642" i="3"/>
  <c r="BC640" i="3"/>
  <c r="AW450" i="3"/>
  <c r="AW447" i="3"/>
  <c r="AX449" i="3" s="1"/>
  <c r="AX450" i="3" s="1"/>
  <c r="AX481" i="3"/>
  <c r="AY158" i="3"/>
  <c r="AZ158" i="3" s="1"/>
  <c r="AS39" i="3"/>
  <c r="AT41" i="3" s="1"/>
  <c r="AS42" i="3"/>
  <c r="AY467" i="3"/>
  <c r="AY464" i="3"/>
  <c r="AY59" i="3"/>
  <c r="AY56" i="3"/>
  <c r="AX501" i="3"/>
  <c r="AX498" i="3"/>
  <c r="AY144" i="3"/>
  <c r="AY141" i="3"/>
  <c r="AX90" i="3"/>
  <c r="AY216" i="3"/>
  <c r="AZ218" i="3"/>
  <c r="AZ115" i="3"/>
  <c r="AZ116" i="3"/>
  <c r="AZ114" i="3" s="1"/>
  <c r="BA113" i="3"/>
  <c r="AY233" i="3"/>
  <c r="AZ235" i="3"/>
  <c r="AV25" i="15"/>
  <c r="AW27" i="15"/>
  <c r="AW40" i="15"/>
  <c r="AW38" i="15" s="1"/>
  <c r="AX37" i="15"/>
  <c r="AW39" i="15"/>
  <c r="AW143" i="15"/>
  <c r="AW144" i="15"/>
  <c r="AW142" i="15" s="1"/>
  <c r="AX141" i="15"/>
  <c r="AW377" i="15"/>
  <c r="AW378" i="15"/>
  <c r="AW376" i="15" s="1"/>
  <c r="AX375" i="15"/>
  <c r="AX274" i="15"/>
  <c r="AX272" i="15" s="1"/>
  <c r="AX273" i="15"/>
  <c r="AY271" i="15"/>
  <c r="AX222" i="15"/>
  <c r="AX220" i="15" s="1"/>
  <c r="AX221" i="15"/>
  <c r="AY219" i="15"/>
  <c r="AY284" i="15"/>
  <c r="AX287" i="15"/>
  <c r="AX285" i="15" s="1"/>
  <c r="AX286" i="15"/>
  <c r="AW312" i="15"/>
  <c r="AX310" i="15"/>
  <c r="AW313" i="15"/>
  <c r="AW311" i="15" s="1"/>
  <c r="BA388" i="15"/>
  <c r="AZ390" i="15"/>
  <c r="AY232" i="15"/>
  <c r="AX235" i="15"/>
  <c r="AX233" i="15" s="1"/>
  <c r="AX234" i="15"/>
  <c r="AX352" i="15"/>
  <c r="AX350" i="15" s="1"/>
  <c r="AX351" i="15"/>
  <c r="AY349" i="15"/>
  <c r="AX326" i="15"/>
  <c r="AX324" i="15" s="1"/>
  <c r="AX325" i="15"/>
  <c r="AY323" i="15"/>
  <c r="AX261" i="15"/>
  <c r="AX259" i="15" s="1"/>
  <c r="AX260" i="15"/>
  <c r="AY258" i="15"/>
  <c r="AY248" i="15"/>
  <c r="AY246" i="15" s="1"/>
  <c r="AY247" i="15"/>
  <c r="AZ245" i="15"/>
  <c r="AZ336" i="15"/>
  <c r="AY339" i="15"/>
  <c r="AY337" i="15" s="1"/>
  <c r="AY338" i="15"/>
  <c r="AZ362" i="15"/>
  <c r="AY365" i="15"/>
  <c r="AY363" i="15" s="1"/>
  <c r="AY364" i="15"/>
  <c r="AZ300" i="15"/>
  <c r="AZ298" i="15" s="1"/>
  <c r="AZ299" i="15"/>
  <c r="BA297" i="15"/>
  <c r="AX196" i="15"/>
  <c r="AX194" i="15" s="1"/>
  <c r="AY193" i="15"/>
  <c r="AX195" i="15"/>
  <c r="AW209" i="15"/>
  <c r="AW207" i="15" s="1"/>
  <c r="AW208" i="15"/>
  <c r="AX206" i="15"/>
  <c r="AY154" i="15"/>
  <c r="AX156" i="15"/>
  <c r="AX157" i="15"/>
  <c r="AX155" i="15" s="1"/>
  <c r="AX128" i="15"/>
  <c r="AW130" i="15"/>
  <c r="AW131" i="15"/>
  <c r="AW129" i="15" s="1"/>
  <c r="AY180" i="15"/>
  <c r="AX182" i="15"/>
  <c r="AX183" i="15"/>
  <c r="AX181" i="15" s="1"/>
  <c r="AY167" i="15"/>
  <c r="AX170" i="15"/>
  <c r="AX168" i="15" s="1"/>
  <c r="AX169" i="15"/>
  <c r="AX117" i="15"/>
  <c r="AX118" i="15"/>
  <c r="AX116" i="15" s="1"/>
  <c r="AY115" i="15"/>
  <c r="AZ89" i="15"/>
  <c r="AY91" i="15"/>
  <c r="AY92" i="15"/>
  <c r="AY90" i="15" s="1"/>
  <c r="AW105" i="15"/>
  <c r="AW103" i="15" s="1"/>
  <c r="AW104" i="15"/>
  <c r="AX102" i="15"/>
  <c r="AX66" i="15"/>
  <c r="AX64" i="15" s="1"/>
  <c r="AY63" i="15"/>
  <c r="AX65" i="15"/>
  <c r="AY79" i="15"/>
  <c r="AY77" i="15" s="1"/>
  <c r="AY78" i="15"/>
  <c r="AZ76" i="15"/>
  <c r="AW53" i="15"/>
  <c r="AW51" i="15" s="1"/>
  <c r="AX50" i="15"/>
  <c r="AW52" i="15"/>
  <c r="AZ26" i="15"/>
  <c r="BA24" i="15"/>
  <c r="AX37" i="3"/>
  <c r="AZ178" i="3"/>
  <c r="AZ175" i="3"/>
  <c r="AZ280" i="3"/>
  <c r="AZ277" i="3"/>
  <c r="AY212" i="3"/>
  <c r="AY209" i="3"/>
  <c r="AY399" i="3"/>
  <c r="AY396" i="3"/>
  <c r="AY88" i="3"/>
  <c r="BB307" i="3"/>
  <c r="BA308" i="3"/>
  <c r="BA309" i="3" s="1"/>
  <c r="BA313" i="3" s="1"/>
  <c r="BA314" i="3" s="1"/>
  <c r="AZ207" i="3"/>
  <c r="AZ211" i="3" s="1"/>
  <c r="AY292" i="3"/>
  <c r="AY296" i="3" s="1"/>
  <c r="AY297" i="3" s="1"/>
  <c r="AY479" i="3"/>
  <c r="AY483" i="3" s="1"/>
  <c r="AZ309" i="3"/>
  <c r="AZ313" i="3" s="1"/>
  <c r="AY377" i="3"/>
  <c r="AY381" i="3" s="1"/>
  <c r="AY382" i="3" s="1"/>
  <c r="AX379" i="3"/>
  <c r="BA290" i="3"/>
  <c r="AZ291" i="3"/>
  <c r="AZ478" i="3"/>
  <c r="BA477" i="3"/>
  <c r="BA375" i="3"/>
  <c r="AZ376" i="3"/>
  <c r="AZ107" i="3"/>
  <c r="AZ87" i="3"/>
  <c r="BA86" i="3"/>
  <c r="BA155" i="3"/>
  <c r="BA156" i="3" s="1"/>
  <c r="BA160" i="3" s="1"/>
  <c r="BA161" i="3" s="1"/>
  <c r="BB154" i="3"/>
  <c r="BA249" i="3"/>
  <c r="AZ252" i="3"/>
  <c r="AZ250" i="3" s="1"/>
  <c r="AZ251" i="3"/>
  <c r="BB205" i="3"/>
  <c r="BA206" i="3"/>
  <c r="AX294" i="3"/>
  <c r="AX433" i="3"/>
  <c r="AX430" i="3"/>
  <c r="BA439" i="3"/>
  <c r="BA437" i="3" s="1"/>
  <c r="BA438" i="3"/>
  <c r="BB436" i="3"/>
  <c r="BA456" i="3"/>
  <c r="BA454" i="3" s="1"/>
  <c r="BA455" i="3"/>
  <c r="BB453" i="3"/>
  <c r="BA473" i="3"/>
  <c r="BA471" i="3" s="1"/>
  <c r="BA472" i="3"/>
  <c r="BB470" i="3"/>
  <c r="BB504" i="3"/>
  <c r="BA507" i="3"/>
  <c r="BA505" i="3" s="1"/>
  <c r="BA506" i="3"/>
  <c r="BB419" i="3"/>
  <c r="BA422" i="3"/>
  <c r="BA420" i="3" s="1"/>
  <c r="BA421" i="3"/>
  <c r="AY428" i="3"/>
  <c r="AY432" i="3" s="1"/>
  <c r="BB443" i="3"/>
  <c r="BA444" i="3"/>
  <c r="BB511" i="3"/>
  <c r="BA512" i="3"/>
  <c r="AZ495" i="3"/>
  <c r="BA494" i="3"/>
  <c r="BB460" i="3"/>
  <c r="BA461" i="3"/>
  <c r="AY496" i="3"/>
  <c r="AY500" i="3" s="1"/>
  <c r="BA426" i="3"/>
  <c r="AZ427" i="3"/>
  <c r="AZ445" i="3"/>
  <c r="AZ462" i="3"/>
  <c r="AZ466" i="3" s="1"/>
  <c r="AZ467" i="3" s="1"/>
  <c r="AZ490" i="3"/>
  <c r="AZ488" i="3" s="1"/>
  <c r="AZ489" i="3"/>
  <c r="BA487" i="3"/>
  <c r="AY246" i="3"/>
  <c r="AY243" i="3"/>
  <c r="AZ416" i="3"/>
  <c r="AZ413" i="3"/>
  <c r="AY263" i="3"/>
  <c r="AY260" i="3"/>
  <c r="AZ224" i="3"/>
  <c r="AZ228" i="3" s="1"/>
  <c r="AZ229" i="3" s="1"/>
  <c r="AZ360" i="3"/>
  <c r="AZ364" i="3" s="1"/>
  <c r="BA240" i="3"/>
  <c r="BB239" i="3"/>
  <c r="BA342" i="3"/>
  <c r="BB341" i="3"/>
  <c r="BA411" i="3"/>
  <c r="BA415" i="3" s="1"/>
  <c r="BA257" i="3"/>
  <c r="BB256" i="3"/>
  <c r="BC409" i="3"/>
  <c r="BB410" i="3"/>
  <c r="AZ258" i="3"/>
  <c r="AZ262" i="3" s="1"/>
  <c r="BC273" i="3"/>
  <c r="BB274" i="3"/>
  <c r="BB217" i="3"/>
  <c r="BC215" i="3"/>
  <c r="BA405" i="3"/>
  <c r="BA403" i="3" s="1"/>
  <c r="BA404" i="3"/>
  <c r="BB402" i="3"/>
  <c r="BA334" i="3"/>
  <c r="AZ337" i="3"/>
  <c r="AZ335" i="3" s="1"/>
  <c r="AZ336" i="3"/>
  <c r="BA223" i="3"/>
  <c r="BB222" i="3"/>
  <c r="AZ394" i="3"/>
  <c r="AZ398" i="3" s="1"/>
  <c r="BA286" i="3"/>
  <c r="BA284" i="3" s="1"/>
  <c r="BA285" i="3"/>
  <c r="BB283" i="3"/>
  <c r="BA269" i="3"/>
  <c r="BA267" i="3" s="1"/>
  <c r="BA268" i="3"/>
  <c r="BB266" i="3"/>
  <c r="BA275" i="3"/>
  <c r="BA279" i="3" s="1"/>
  <c r="AY345" i="3"/>
  <c r="AX328" i="3"/>
  <c r="AY326" i="3"/>
  <c r="AY330" i="3" s="1"/>
  <c r="BA393" i="3"/>
  <c r="BB392" i="3"/>
  <c r="BA303" i="3"/>
  <c r="BA301" i="3" s="1"/>
  <c r="BA302" i="3"/>
  <c r="BB300" i="3"/>
  <c r="BB234" i="3"/>
  <c r="BC232" i="3"/>
  <c r="AY226" i="3"/>
  <c r="BA354" i="3"/>
  <c r="BA352" i="3" s="1"/>
  <c r="BB351" i="3"/>
  <c r="BA353" i="3"/>
  <c r="AZ388" i="3"/>
  <c r="AZ386" i="3" s="1"/>
  <c r="AZ387" i="3"/>
  <c r="BA385" i="3"/>
  <c r="AY362" i="3"/>
  <c r="AZ320" i="3"/>
  <c r="AZ318" i="3" s="1"/>
  <c r="AZ319" i="3"/>
  <c r="BA317" i="3"/>
  <c r="BA324" i="3"/>
  <c r="AZ325" i="3"/>
  <c r="BB358" i="3"/>
  <c r="BA359" i="3"/>
  <c r="AZ241" i="3"/>
  <c r="AZ245" i="3" s="1"/>
  <c r="AZ246" i="3" s="1"/>
  <c r="BA368" i="3"/>
  <c r="AZ371" i="3"/>
  <c r="AZ369" i="3" s="1"/>
  <c r="AZ370" i="3"/>
  <c r="AZ343" i="3"/>
  <c r="AZ347" i="3" s="1"/>
  <c r="AZ195" i="3"/>
  <c r="AZ192" i="3"/>
  <c r="BA173" i="3"/>
  <c r="BA177" i="3" s="1"/>
  <c r="BA201" i="3"/>
  <c r="BA199" i="3" s="1"/>
  <c r="BA200" i="3"/>
  <c r="BB198" i="3"/>
  <c r="BB172" i="3"/>
  <c r="BC171" i="3"/>
  <c r="BA184" i="3"/>
  <c r="BA182" i="3" s="1"/>
  <c r="BA183" i="3"/>
  <c r="BB181" i="3"/>
  <c r="BA150" i="3"/>
  <c r="BA148" i="3" s="1"/>
  <c r="BA149" i="3"/>
  <c r="BB147" i="3"/>
  <c r="BA190" i="3"/>
  <c r="BA194" i="3" s="1"/>
  <c r="BC166" i="3"/>
  <c r="BD164" i="3"/>
  <c r="BC188" i="3"/>
  <c r="BB189" i="3"/>
  <c r="AZ139" i="3"/>
  <c r="AZ143" i="3" s="1"/>
  <c r="AZ144" i="3" s="1"/>
  <c r="AZ122" i="3"/>
  <c r="AZ126" i="3" s="1"/>
  <c r="AZ127" i="3" s="1"/>
  <c r="BB104" i="3"/>
  <c r="BC103" i="3"/>
  <c r="BB137" i="3"/>
  <c r="BA138" i="3"/>
  <c r="BA121" i="3"/>
  <c r="BB120" i="3"/>
  <c r="BA130" i="3"/>
  <c r="AZ133" i="3"/>
  <c r="AZ131" i="3" s="1"/>
  <c r="AZ132" i="3"/>
  <c r="BA105" i="3"/>
  <c r="BA109" i="3" s="1"/>
  <c r="BB96" i="3"/>
  <c r="BA99" i="3"/>
  <c r="BA97" i="3" s="1"/>
  <c r="BA98" i="3"/>
  <c r="AZ82" i="3"/>
  <c r="AZ80" i="3" s="1"/>
  <c r="AZ81" i="3"/>
  <c r="BA79" i="3"/>
  <c r="AY124" i="3"/>
  <c r="AX76" i="3"/>
  <c r="AX73" i="3"/>
  <c r="BA69" i="3"/>
  <c r="AZ70" i="3"/>
  <c r="AY71" i="3"/>
  <c r="AY75" i="3" s="1"/>
  <c r="BB62" i="3"/>
  <c r="BA65" i="3"/>
  <c r="BA63" i="3" s="1"/>
  <c r="BA64" i="3"/>
  <c r="BB52" i="3"/>
  <c r="BA53" i="3"/>
  <c r="AZ54" i="3"/>
  <c r="AZ58" i="3" s="1"/>
  <c r="AZ59" i="3" s="1"/>
  <c r="BB47" i="3"/>
  <c r="BB48" i="3"/>
  <c r="BB46" i="3" s="1"/>
  <c r="BC45" i="3"/>
  <c r="AZ31" i="3"/>
  <c r="AZ29" i="3" s="1"/>
  <c r="AZ30" i="3"/>
  <c r="BA28" i="3"/>
  <c r="BA36" i="3"/>
  <c r="BB35" i="3"/>
  <c r="AC13" i="15"/>
  <c r="AC14" i="15"/>
  <c r="AC12" i="15" s="1"/>
  <c r="AD11" i="15"/>
  <c r="AF18" i="15"/>
  <c r="AF20" i="15" s="1"/>
  <c r="BA892" i="3" l="1"/>
  <c r="BA889" i="3"/>
  <c r="AZ1368" i="3"/>
  <c r="AZ1365" i="3"/>
  <c r="AZ1351" i="3"/>
  <c r="AZ1348" i="3"/>
  <c r="BA1348" i="3" s="1"/>
  <c r="BB1348" i="3" s="1"/>
  <c r="BC1310" i="3"/>
  <c r="BB1311" i="3"/>
  <c r="BB1345" i="3"/>
  <c r="BB1346" i="3" s="1"/>
  <c r="BB1350" i="3" s="1"/>
  <c r="BC1344" i="3"/>
  <c r="BA1363" i="3"/>
  <c r="BA1367" i="3" s="1"/>
  <c r="BA1368" i="3" s="1"/>
  <c r="BA1365" i="3"/>
  <c r="BC1361" i="3"/>
  <c r="BB1362" i="3"/>
  <c r="BB1158" i="3"/>
  <c r="BB1159" i="3" s="1"/>
  <c r="BB1163" i="3" s="1"/>
  <c r="BB1164" i="3" s="1"/>
  <c r="BC1157" i="3"/>
  <c r="BD970" i="3"/>
  <c r="BC971" i="3"/>
  <c r="BA904" i="3"/>
  <c r="BA908" i="3" s="1"/>
  <c r="BA909" i="3" s="1"/>
  <c r="BA906" i="3"/>
  <c r="BE919" i="3"/>
  <c r="BD920" i="3"/>
  <c r="BC921" i="3"/>
  <c r="BC925" i="3" s="1"/>
  <c r="BC926" i="3" s="1"/>
  <c r="BC923" i="3"/>
  <c r="AZ1028" i="3"/>
  <c r="AZ1025" i="3"/>
  <c r="BA1025" i="3" s="1"/>
  <c r="BC886" i="3"/>
  <c r="BD885" i="3"/>
  <c r="AZ1161" i="3"/>
  <c r="BA1161" i="3" s="1"/>
  <c r="BC938" i="3"/>
  <c r="BC942" i="3"/>
  <c r="BC943" i="3" s="1"/>
  <c r="BB1022" i="3"/>
  <c r="BC1021" i="3"/>
  <c r="BA1312" i="3"/>
  <c r="BA1316" i="3"/>
  <c r="BA1317" i="3" s="1"/>
  <c r="BA1314" i="3"/>
  <c r="BB972" i="3"/>
  <c r="BB976" i="3" s="1"/>
  <c r="BB977" i="3" s="1"/>
  <c r="BB974" i="3"/>
  <c r="BC902" i="3"/>
  <c r="BB903" i="3"/>
  <c r="BB887" i="3"/>
  <c r="BB891" i="3" s="1"/>
  <c r="BB892" i="3" s="1"/>
  <c r="BB889" i="3"/>
  <c r="BD937" i="3"/>
  <c r="BE936" i="3"/>
  <c r="AV513" i="3"/>
  <c r="AT518" i="3"/>
  <c r="AT515" i="3"/>
  <c r="AU517" i="3" s="1"/>
  <c r="AY92" i="3"/>
  <c r="AY93" i="3" s="1"/>
  <c r="BA1066" i="3"/>
  <c r="BB1068" i="3"/>
  <c r="BB998" i="3"/>
  <c r="BC1000" i="3"/>
  <c r="BC963" i="3"/>
  <c r="BB966" i="3"/>
  <c r="BB964" i="3" s="1"/>
  <c r="BB965" i="3"/>
  <c r="BC1083" i="3"/>
  <c r="BD1085" i="3"/>
  <c r="BB692" i="3"/>
  <c r="BC694" i="3"/>
  <c r="BA1049" i="3"/>
  <c r="BB1051" i="3"/>
  <c r="AX389" i="15"/>
  <c r="AY391" i="15"/>
  <c r="BB1187" i="3"/>
  <c r="BB1185" i="3" s="1"/>
  <c r="BB1186" i="3"/>
  <c r="BC1184" i="3"/>
  <c r="BC1167" i="3"/>
  <c r="BB1170" i="3"/>
  <c r="BB1169" i="3"/>
  <c r="BB1168" i="3"/>
  <c r="BB705" i="3"/>
  <c r="BB702" i="3"/>
  <c r="BA872" i="3"/>
  <c r="AZ957" i="3"/>
  <c r="BB991" i="3"/>
  <c r="BC804" i="3"/>
  <c r="BA838" i="3"/>
  <c r="BB1356" i="3"/>
  <c r="BC1354" i="3"/>
  <c r="BB1357" i="3"/>
  <c r="BB1355" i="3" s="1"/>
  <c r="BA165" i="3"/>
  <c r="BB167" i="3"/>
  <c r="BC1337" i="3"/>
  <c r="BB1340" i="3"/>
  <c r="BB1338" i="3" s="1"/>
  <c r="BB1339" i="3"/>
  <c r="BC912" i="3"/>
  <c r="BB915" i="3"/>
  <c r="BB913" i="3" s="1"/>
  <c r="BB914" i="3"/>
  <c r="AX885" i="15"/>
  <c r="AX883" i="15" s="1"/>
  <c r="AY882" i="15"/>
  <c r="AX884" i="15"/>
  <c r="AY807" i="15"/>
  <c r="AY805" i="15" s="1"/>
  <c r="AY806" i="15"/>
  <c r="AZ804" i="15"/>
  <c r="AY820" i="15"/>
  <c r="AY818" i="15" s="1"/>
  <c r="AY819" i="15"/>
  <c r="AZ817" i="15"/>
  <c r="AZ1012" i="15"/>
  <c r="AY1015" i="15"/>
  <c r="AY1013" i="15" s="1"/>
  <c r="AY1014" i="15"/>
  <c r="AZ999" i="15"/>
  <c r="AY1002" i="15"/>
  <c r="AY1000" i="15" s="1"/>
  <c r="AY1001" i="15"/>
  <c r="AY950" i="15"/>
  <c r="AY948" i="15" s="1"/>
  <c r="AZ947" i="15"/>
  <c r="AY949" i="15"/>
  <c r="AY923" i="15"/>
  <c r="AY924" i="15"/>
  <c r="AY922" i="15" s="1"/>
  <c r="AZ921" i="15"/>
  <c r="AZ908" i="15"/>
  <c r="AY910" i="15"/>
  <c r="AY911" i="15"/>
  <c r="AY909" i="15" s="1"/>
  <c r="AY937" i="15"/>
  <c r="AY935" i="15" s="1"/>
  <c r="AZ934" i="15"/>
  <c r="AY936" i="15"/>
  <c r="AZ960" i="15"/>
  <c r="AY962" i="15"/>
  <c r="AY963" i="15"/>
  <c r="AY961" i="15" s="1"/>
  <c r="AY898" i="15"/>
  <c r="AY896" i="15" s="1"/>
  <c r="AZ895" i="15"/>
  <c r="AY897" i="15"/>
  <c r="AZ1028" i="15"/>
  <c r="AZ1026" i="15" s="1"/>
  <c r="AZ1027" i="15"/>
  <c r="BA1025" i="15"/>
  <c r="AZ843" i="15"/>
  <c r="AY846" i="15"/>
  <c r="AY844" i="15" s="1"/>
  <c r="AY845" i="15"/>
  <c r="AX792" i="15"/>
  <c r="AY794" i="15"/>
  <c r="AZ869" i="15"/>
  <c r="AY872" i="15"/>
  <c r="AY870" i="15" s="1"/>
  <c r="AY871" i="15"/>
  <c r="AY976" i="15"/>
  <c r="AY974" i="15" s="1"/>
  <c r="AY975" i="15"/>
  <c r="AZ973" i="15"/>
  <c r="BB791" i="15"/>
  <c r="BA793" i="15"/>
  <c r="AY859" i="15"/>
  <c r="AY857" i="15" s="1"/>
  <c r="AY858" i="15"/>
  <c r="AZ856" i="15"/>
  <c r="AY833" i="15"/>
  <c r="AY831" i="15" s="1"/>
  <c r="AZ830" i="15"/>
  <c r="AY832" i="15"/>
  <c r="AY1041" i="15"/>
  <c r="AY1039" i="15" s="1"/>
  <c r="AY1040" i="15"/>
  <c r="AZ1038" i="15"/>
  <c r="BA986" i="15"/>
  <c r="AZ989" i="15"/>
  <c r="AZ987" i="15" s="1"/>
  <c r="AZ988" i="15"/>
  <c r="AX729" i="15"/>
  <c r="AX727" i="15" s="1"/>
  <c r="AY726" i="15"/>
  <c r="AX728" i="15"/>
  <c r="AY518" i="15"/>
  <c r="AX520" i="15"/>
  <c r="AX521" i="15"/>
  <c r="AX519" i="15" s="1"/>
  <c r="AZ661" i="15"/>
  <c r="AY664" i="15"/>
  <c r="AY662" i="15" s="1"/>
  <c r="AY663" i="15"/>
  <c r="AZ625" i="15"/>
  <c r="AZ623" i="15" s="1"/>
  <c r="BA622" i="15"/>
  <c r="AZ624" i="15"/>
  <c r="BB570" i="15"/>
  <c r="BA572" i="15"/>
  <c r="BA573" i="15"/>
  <c r="BA571" i="15" s="1"/>
  <c r="AY430" i="15"/>
  <c r="AY428" i="15" s="1"/>
  <c r="AY429" i="15"/>
  <c r="AZ427" i="15"/>
  <c r="AZ739" i="15"/>
  <c r="AY742" i="15"/>
  <c r="AY740" i="15" s="1"/>
  <c r="AY741" i="15"/>
  <c r="AZ713" i="15"/>
  <c r="AY716" i="15"/>
  <c r="AY714" i="15" s="1"/>
  <c r="AY715" i="15"/>
  <c r="AZ648" i="15"/>
  <c r="AY651" i="15"/>
  <c r="AY649" i="15" s="1"/>
  <c r="AY650" i="15"/>
  <c r="AZ700" i="15"/>
  <c r="AY703" i="15"/>
  <c r="AY701" i="15" s="1"/>
  <c r="AY702" i="15"/>
  <c r="AY560" i="15"/>
  <c r="AY558" i="15" s="1"/>
  <c r="AY559" i="15"/>
  <c r="AZ557" i="15"/>
  <c r="AZ687" i="15"/>
  <c r="AY690" i="15"/>
  <c r="AY688" i="15" s="1"/>
  <c r="AY689" i="15"/>
  <c r="BC609" i="15"/>
  <c r="BB611" i="15"/>
  <c r="AZ492" i="15"/>
  <c r="AY495" i="15"/>
  <c r="AY493" i="15" s="1"/>
  <c r="AY494" i="15"/>
  <c r="AY547" i="15"/>
  <c r="AY545" i="15" s="1"/>
  <c r="AZ544" i="15"/>
  <c r="AY546" i="15"/>
  <c r="AZ443" i="15"/>
  <c r="AZ441" i="15" s="1"/>
  <c r="BA440" i="15"/>
  <c r="AZ442" i="15"/>
  <c r="AY534" i="15"/>
  <c r="AY532" i="15" s="1"/>
  <c r="AZ531" i="15"/>
  <c r="AY533" i="15"/>
  <c r="BA401" i="15"/>
  <c r="AZ404" i="15"/>
  <c r="AZ402" i="15" s="1"/>
  <c r="AZ403" i="15"/>
  <c r="AX508" i="15"/>
  <c r="AX506" i="15" s="1"/>
  <c r="AX507" i="15"/>
  <c r="AY505" i="15"/>
  <c r="AZ586" i="15"/>
  <c r="AZ584" i="15" s="1"/>
  <c r="BA583" i="15"/>
  <c r="AZ585" i="15"/>
  <c r="AX610" i="15"/>
  <c r="AY612" i="15"/>
  <c r="AZ479" i="15"/>
  <c r="AY482" i="15"/>
  <c r="AY480" i="15" s="1"/>
  <c r="AY481" i="15"/>
  <c r="BA765" i="15"/>
  <c r="AZ768" i="15"/>
  <c r="AZ766" i="15" s="1"/>
  <c r="AZ767" i="15"/>
  <c r="BA752" i="15"/>
  <c r="AZ755" i="15"/>
  <c r="AZ753" i="15" s="1"/>
  <c r="AZ754" i="15"/>
  <c r="AY469" i="15"/>
  <c r="AY467" i="15" s="1"/>
  <c r="AY468" i="15"/>
  <c r="AZ466" i="15"/>
  <c r="AZ674" i="15"/>
  <c r="AY677" i="15"/>
  <c r="AY675" i="15" s="1"/>
  <c r="AY676" i="15"/>
  <c r="AY456" i="15"/>
  <c r="AY454" i="15" s="1"/>
  <c r="AY455" i="15"/>
  <c r="AZ453" i="15"/>
  <c r="AY599" i="15"/>
  <c r="AY597" i="15" s="1"/>
  <c r="AY598" i="15"/>
  <c r="AZ596" i="15"/>
  <c r="AY417" i="15"/>
  <c r="AY415" i="15" s="1"/>
  <c r="AY416" i="15"/>
  <c r="AZ414" i="15"/>
  <c r="BB635" i="15"/>
  <c r="BA638" i="15"/>
  <c r="BA636" i="15" s="1"/>
  <c r="BA637" i="15"/>
  <c r="AZ778" i="15"/>
  <c r="AY781" i="15"/>
  <c r="AY779" i="15" s="1"/>
  <c r="AY780" i="15"/>
  <c r="BC1062" i="3"/>
  <c r="BC1059" i="3"/>
  <c r="AZ1249" i="3"/>
  <c r="AZ1246" i="3"/>
  <c r="BA1232" i="3"/>
  <c r="BA1229" i="3"/>
  <c r="BA1198" i="3"/>
  <c r="BA1195" i="3"/>
  <c r="BC1334" i="3"/>
  <c r="BC1331" i="3"/>
  <c r="BB1300" i="3"/>
  <c r="BB1297" i="3"/>
  <c r="BC1079" i="3"/>
  <c r="BC1076" i="3"/>
  <c r="BB1215" i="3"/>
  <c r="BB1212" i="3"/>
  <c r="BA1147" i="3"/>
  <c r="BA1144" i="3"/>
  <c r="BA1113" i="3"/>
  <c r="BA1110" i="3"/>
  <c r="BB1351" i="3"/>
  <c r="BC1152" i="3"/>
  <c r="BC1153" i="3"/>
  <c r="BC1151" i="3" s="1"/>
  <c r="BD1150" i="3"/>
  <c r="BC1288" i="3"/>
  <c r="BC1289" i="3"/>
  <c r="BC1287" i="3" s="1"/>
  <c r="BD1286" i="3"/>
  <c r="BF1089" i="3"/>
  <c r="BE1090" i="3"/>
  <c r="BD1191" i="3"/>
  <c r="BC1192" i="3"/>
  <c r="BB1261" i="3"/>
  <c r="BB1265" i="3" s="1"/>
  <c r="BB1266" i="3" s="1"/>
  <c r="BD1329" i="3"/>
  <c r="BD1333" i="3" s="1"/>
  <c r="BD1334" i="3" s="1"/>
  <c r="BA1248" i="3"/>
  <c r="BA1249" i="3" s="1"/>
  <c r="BA1244" i="3"/>
  <c r="BA1263" i="3"/>
  <c r="BD1320" i="3"/>
  <c r="BC1323" i="3"/>
  <c r="BC1321" i="3" s="1"/>
  <c r="BC1322" i="3"/>
  <c r="BD1276" i="3"/>
  <c r="BC1277" i="3"/>
  <c r="BC1039" i="3"/>
  <c r="BD1038" i="3"/>
  <c r="BA1125" i="3"/>
  <c r="BA1129" i="3" s="1"/>
  <c r="BD1106" i="3"/>
  <c r="BC1107" i="3"/>
  <c r="BC1203" i="3"/>
  <c r="BD1201" i="3"/>
  <c r="BC1204" i="3"/>
  <c r="BC1202" i="3" s="1"/>
  <c r="BA1280" i="3"/>
  <c r="AZ1127" i="3"/>
  <c r="BE1293" i="3"/>
  <c r="BD1294" i="3"/>
  <c r="BD1303" i="3"/>
  <c r="BC1306" i="3"/>
  <c r="BC1304" i="3" s="1"/>
  <c r="BC1305" i="3"/>
  <c r="BC1221" i="3"/>
  <c r="BC1219" i="3" s="1"/>
  <c r="BD1218" i="3"/>
  <c r="BC1220" i="3"/>
  <c r="BB1193" i="3"/>
  <c r="BB1197" i="3" s="1"/>
  <c r="BB1198" i="3" s="1"/>
  <c r="BD1259" i="3"/>
  <c r="BC1260" i="3"/>
  <c r="BD1269" i="3"/>
  <c r="BC1272" i="3"/>
  <c r="BC1270" i="3" s="1"/>
  <c r="BC1271" i="3"/>
  <c r="BF1327" i="3"/>
  <c r="BE1328" i="3"/>
  <c r="BC1101" i="3"/>
  <c r="BD1099" i="3"/>
  <c r="BC1102" i="3"/>
  <c r="BC1100" i="3" s="1"/>
  <c r="BC1141" i="3"/>
  <c r="BD1140" i="3"/>
  <c r="BD1057" i="3"/>
  <c r="BD1061" i="3" s="1"/>
  <c r="BB1108" i="3"/>
  <c r="BB1112" i="3" s="1"/>
  <c r="BB1113" i="3" s="1"/>
  <c r="BD1235" i="3"/>
  <c r="BC1238" i="3"/>
  <c r="BC1236" i="3" s="1"/>
  <c r="BC1237" i="3"/>
  <c r="BD1174" i="3"/>
  <c r="BC1175" i="3"/>
  <c r="BC1210" i="3"/>
  <c r="BC1214" i="3" s="1"/>
  <c r="BB1176" i="3"/>
  <c r="BB1180" i="3" s="1"/>
  <c r="BB1227" i="3"/>
  <c r="BB1231" i="3" s="1"/>
  <c r="BD1074" i="3"/>
  <c r="BD1078" i="3" s="1"/>
  <c r="BB1142" i="3"/>
  <c r="BB1146" i="3" s="1"/>
  <c r="BF1055" i="3"/>
  <c r="BE1056" i="3"/>
  <c r="BC1118" i="3"/>
  <c r="BC1119" i="3"/>
  <c r="BC1117" i="3" s="1"/>
  <c r="BD1116" i="3"/>
  <c r="BF1048" i="3"/>
  <c r="BE1050" i="3"/>
  <c r="BC1093" i="3"/>
  <c r="BE1208" i="3"/>
  <c r="BD1209" i="3"/>
  <c r="BD1091" i="3"/>
  <c r="BD1095" i="3" s="1"/>
  <c r="BD1225" i="3"/>
  <c r="BC1226" i="3"/>
  <c r="BA1042" i="3"/>
  <c r="BG1065" i="3"/>
  <c r="BF1067" i="3"/>
  <c r="BG1082" i="3"/>
  <c r="BF1084" i="3"/>
  <c r="BF1072" i="3"/>
  <c r="BE1073" i="3"/>
  <c r="BD1034" i="3"/>
  <c r="BD1032" i="3" s="1"/>
  <c r="BD1033" i="3"/>
  <c r="BE1031" i="3"/>
  <c r="BC1242" i="3"/>
  <c r="BB1243" i="3"/>
  <c r="BB1278" i="3"/>
  <c r="BB1282" i="3" s="1"/>
  <c r="BB1040" i="3"/>
  <c r="BB1044" i="3" s="1"/>
  <c r="BB1045" i="3" s="1"/>
  <c r="BB1124" i="3"/>
  <c r="BC1123" i="3"/>
  <c r="BA1178" i="3"/>
  <c r="BB1255" i="3"/>
  <c r="BB1253" i="3" s="1"/>
  <c r="BC1252" i="3"/>
  <c r="BB1254" i="3"/>
  <c r="BC1136" i="3"/>
  <c r="BC1134" i="3" s="1"/>
  <c r="BC1135" i="3"/>
  <c r="BD1133" i="3"/>
  <c r="BC1295" i="3"/>
  <c r="BC1299" i="3" s="1"/>
  <c r="BA790" i="3"/>
  <c r="BA787" i="3"/>
  <c r="BA824" i="3"/>
  <c r="BA821" i="3"/>
  <c r="BA586" i="3"/>
  <c r="BA583" i="3"/>
  <c r="BA688" i="3"/>
  <c r="BA685" i="3"/>
  <c r="BA739" i="3"/>
  <c r="BA736" i="3"/>
  <c r="BA1011" i="3"/>
  <c r="BA1008" i="3"/>
  <c r="AZ637" i="3"/>
  <c r="AZ634" i="3"/>
  <c r="BA603" i="3"/>
  <c r="BA600" i="3"/>
  <c r="BA756" i="3"/>
  <c r="BA753" i="3"/>
  <c r="BA858" i="3"/>
  <c r="BA855" i="3"/>
  <c r="BA569" i="3"/>
  <c r="BA566" i="3"/>
  <c r="BC643" i="3"/>
  <c r="BC641" i="3" s="1"/>
  <c r="BD640" i="3"/>
  <c r="BC642" i="3"/>
  <c r="BC818" i="3"/>
  <c r="BD817" i="3"/>
  <c r="BA668" i="3"/>
  <c r="BD579" i="3"/>
  <c r="BC580" i="3"/>
  <c r="BA770" i="3"/>
  <c r="BD545" i="3"/>
  <c r="BC546" i="3"/>
  <c r="BC682" i="3"/>
  <c r="BD681" i="3"/>
  <c r="BA651" i="3"/>
  <c r="BD555" i="3"/>
  <c r="BC558" i="3"/>
  <c r="BC556" i="3" s="1"/>
  <c r="BC557" i="3"/>
  <c r="BC700" i="3"/>
  <c r="BC704" i="3" s="1"/>
  <c r="BC705" i="3" s="1"/>
  <c r="BB615" i="3"/>
  <c r="BB619" i="3" s="1"/>
  <c r="BB620" i="3" s="1"/>
  <c r="BC835" i="3"/>
  <c r="BD834" i="3"/>
  <c r="BB598" i="3"/>
  <c r="BB602" i="3" s="1"/>
  <c r="BB932" i="3"/>
  <c r="BB930" i="3" s="1"/>
  <c r="BB931" i="3"/>
  <c r="BC929" i="3"/>
  <c r="BD528" i="3"/>
  <c r="BC529" i="3"/>
  <c r="BD1014" i="3"/>
  <c r="BC1016" i="3"/>
  <c r="BC1017" i="3"/>
  <c r="BC1015" i="3" s="1"/>
  <c r="BA549" i="3"/>
  <c r="AZ719" i="3"/>
  <c r="BD759" i="3"/>
  <c r="BC762" i="3"/>
  <c r="BC760" i="3" s="1"/>
  <c r="BC761" i="3"/>
  <c r="BA532" i="3"/>
  <c r="BC861" i="3"/>
  <c r="BB864" i="3"/>
  <c r="BB862" i="3" s="1"/>
  <c r="BB863" i="3"/>
  <c r="BD623" i="3"/>
  <c r="BC626" i="3"/>
  <c r="BC624" i="3" s="1"/>
  <c r="BC625" i="3"/>
  <c r="BC982" i="3"/>
  <c r="BC983" i="3"/>
  <c r="BC981" i="3" s="1"/>
  <c r="BD980" i="3"/>
  <c r="BC715" i="3"/>
  <c r="BB716" i="3"/>
  <c r="BB751" i="3"/>
  <c r="BB755" i="3" s="1"/>
  <c r="BB756" i="3" s="1"/>
  <c r="BD538" i="3"/>
  <c r="BC541" i="3"/>
  <c r="BC539" i="3" s="1"/>
  <c r="BC540" i="3"/>
  <c r="BD802" i="3"/>
  <c r="BD806" i="3" s="1"/>
  <c r="BE698" i="3"/>
  <c r="BD699" i="3"/>
  <c r="BD613" i="3"/>
  <c r="BC614" i="3"/>
  <c r="BC733" i="3"/>
  <c r="BD732" i="3"/>
  <c r="BA959" i="3"/>
  <c r="BA960" i="3" s="1"/>
  <c r="BA955" i="3"/>
  <c r="BD596" i="3"/>
  <c r="BC597" i="3"/>
  <c r="BD895" i="3"/>
  <c r="BC898" i="3"/>
  <c r="BC896" i="3" s="1"/>
  <c r="BC897" i="3"/>
  <c r="BC589" i="3"/>
  <c r="BB591" i="3"/>
  <c r="BB592" i="3"/>
  <c r="BB590" i="3" s="1"/>
  <c r="BE987" i="3"/>
  <c r="BD988" i="3"/>
  <c r="BB666" i="3"/>
  <c r="BB670" i="3" s="1"/>
  <c r="BB768" i="3"/>
  <c r="BB772" i="3" s="1"/>
  <c r="BD793" i="3"/>
  <c r="BC796" i="3"/>
  <c r="BC794" i="3" s="1"/>
  <c r="BC795" i="3"/>
  <c r="BD827" i="3"/>
  <c r="BC830" i="3"/>
  <c r="BC828" i="3" s="1"/>
  <c r="BC829" i="3"/>
  <c r="BD810" i="3"/>
  <c r="BC813" i="3"/>
  <c r="BC811" i="3" s="1"/>
  <c r="BC812" i="3"/>
  <c r="BD878" i="3"/>
  <c r="BC881" i="3"/>
  <c r="BC879" i="3" s="1"/>
  <c r="BC880" i="3"/>
  <c r="BA717" i="3"/>
  <c r="BA721" i="3" s="1"/>
  <c r="BA722" i="3" s="1"/>
  <c r="BC750" i="3"/>
  <c r="BD749" i="3"/>
  <c r="BF800" i="3"/>
  <c r="BE801" i="3"/>
  <c r="BD868" i="3"/>
  <c r="BC869" i="3"/>
  <c r="BD1004" i="3"/>
  <c r="BC1005" i="3"/>
  <c r="BB734" i="3"/>
  <c r="BB738" i="3" s="1"/>
  <c r="BB739" i="3" s="1"/>
  <c r="BD776" i="3"/>
  <c r="BC779" i="3"/>
  <c r="BC777" i="3" s="1"/>
  <c r="BC778" i="3"/>
  <c r="BD677" i="3"/>
  <c r="BD675" i="3" s="1"/>
  <c r="BD676" i="3"/>
  <c r="BE674" i="3"/>
  <c r="BB954" i="3"/>
  <c r="BC953" i="3"/>
  <c r="BB649" i="3"/>
  <c r="BB653" i="3" s="1"/>
  <c r="BB654" i="3" s="1"/>
  <c r="BB853" i="3"/>
  <c r="BB857" i="3" s="1"/>
  <c r="BD606" i="3"/>
  <c r="BC609" i="3"/>
  <c r="BC607" i="3" s="1"/>
  <c r="BC608" i="3"/>
  <c r="BB564" i="3"/>
  <c r="BB568" i="3" s="1"/>
  <c r="BA617" i="3"/>
  <c r="BC946" i="3"/>
  <c r="BB948" i="3"/>
  <c r="BB949" i="3"/>
  <c r="BB947" i="3" s="1"/>
  <c r="BC989" i="3"/>
  <c r="BC993" i="3" s="1"/>
  <c r="BF657" i="3"/>
  <c r="BE660" i="3"/>
  <c r="BE658" i="3" s="1"/>
  <c r="BE659" i="3"/>
  <c r="BC665" i="3"/>
  <c r="BD664" i="3"/>
  <c r="BC767" i="3"/>
  <c r="BD766" i="3"/>
  <c r="BB789" i="3"/>
  <c r="BB790" i="3" s="1"/>
  <c r="BB785" i="3"/>
  <c r="BC630" i="3"/>
  <c r="BB631" i="3"/>
  <c r="BA632" i="3"/>
  <c r="BA636" i="3" s="1"/>
  <c r="BB819" i="3"/>
  <c r="BB823" i="3" s="1"/>
  <c r="BF691" i="3"/>
  <c r="BE693" i="3"/>
  <c r="BC710" i="3"/>
  <c r="BC711" i="3"/>
  <c r="BC709" i="3" s="1"/>
  <c r="BD708" i="3"/>
  <c r="BF997" i="3"/>
  <c r="BE999" i="3"/>
  <c r="BB581" i="3"/>
  <c r="BB585" i="3" s="1"/>
  <c r="BB586" i="3" s="1"/>
  <c r="BB547" i="3"/>
  <c r="BB551" i="3" s="1"/>
  <c r="BB552" i="3" s="1"/>
  <c r="BB683" i="3"/>
  <c r="BB687" i="3" s="1"/>
  <c r="BB688" i="3" s="1"/>
  <c r="BB870" i="3"/>
  <c r="BB874" i="3" s="1"/>
  <c r="BB1006" i="3"/>
  <c r="BB1010" i="3" s="1"/>
  <c r="BB1011" i="3" s="1"/>
  <c r="BD572" i="3"/>
  <c r="BC575" i="3"/>
  <c r="BC573" i="3" s="1"/>
  <c r="BC574" i="3"/>
  <c r="BB840" i="3"/>
  <c r="BB841" i="3" s="1"/>
  <c r="BB836" i="3"/>
  <c r="BD647" i="3"/>
  <c r="BC648" i="3"/>
  <c r="BC852" i="3"/>
  <c r="BD851" i="3"/>
  <c r="BD742" i="3"/>
  <c r="BC745" i="3"/>
  <c r="BC743" i="3" s="1"/>
  <c r="BC744" i="3"/>
  <c r="BB530" i="3"/>
  <c r="BB534" i="3" s="1"/>
  <c r="BD562" i="3"/>
  <c r="BC563" i="3"/>
  <c r="BD844" i="3"/>
  <c r="BC847" i="3"/>
  <c r="BC845" i="3" s="1"/>
  <c r="BC846" i="3"/>
  <c r="BC728" i="3"/>
  <c r="BC726" i="3" s="1"/>
  <c r="BD725" i="3"/>
  <c r="BC727" i="3"/>
  <c r="BD521" i="3"/>
  <c r="BC524" i="3"/>
  <c r="BC522" i="3" s="1"/>
  <c r="BC523" i="3"/>
  <c r="BC784" i="3"/>
  <c r="BD783" i="3"/>
  <c r="BA158" i="3"/>
  <c r="AX447" i="3"/>
  <c r="AY449" i="3" s="1"/>
  <c r="AT42" i="3"/>
  <c r="AT39" i="3"/>
  <c r="AU41" i="3" s="1"/>
  <c r="AY484" i="3"/>
  <c r="AY481" i="3"/>
  <c r="AZ124" i="3"/>
  <c r="AZ233" i="3"/>
  <c r="BA235" i="3"/>
  <c r="AZ216" i="3"/>
  <c r="BA218" i="3"/>
  <c r="BA116" i="3"/>
  <c r="BA114" i="3" s="1"/>
  <c r="BB113" i="3"/>
  <c r="BA115" i="3"/>
  <c r="AW25" i="15"/>
  <c r="AX27" i="15"/>
  <c r="AY375" i="15"/>
  <c r="AX378" i="15"/>
  <c r="AX376" i="15" s="1"/>
  <c r="AX377" i="15"/>
  <c r="AY141" i="15"/>
  <c r="AX144" i="15"/>
  <c r="AX142" i="15" s="1"/>
  <c r="AX143" i="15"/>
  <c r="AX40" i="15"/>
  <c r="AX38" i="15" s="1"/>
  <c r="AY37" i="15"/>
  <c r="AX39" i="15"/>
  <c r="BA299" i="15"/>
  <c r="BA300" i="15"/>
  <c r="BA298" i="15" s="1"/>
  <c r="BB297" i="15"/>
  <c r="AZ248" i="15"/>
  <c r="AZ246" i="15" s="1"/>
  <c r="BA245" i="15"/>
  <c r="AZ247" i="15"/>
  <c r="AY260" i="15"/>
  <c r="AY261" i="15"/>
  <c r="AY259" i="15" s="1"/>
  <c r="AZ258" i="15"/>
  <c r="AY326" i="15"/>
  <c r="AY324" i="15" s="1"/>
  <c r="AZ323" i="15"/>
  <c r="AY325" i="15"/>
  <c r="AY352" i="15"/>
  <c r="AY350" i="15" s="1"/>
  <c r="AZ349" i="15"/>
  <c r="AY351" i="15"/>
  <c r="AZ219" i="15"/>
  <c r="AY222" i="15"/>
  <c r="AY220" i="15" s="1"/>
  <c r="AY221" i="15"/>
  <c r="AZ271" i="15"/>
  <c r="AY274" i="15"/>
  <c r="AY272" i="15" s="1"/>
  <c r="AY273" i="15"/>
  <c r="AY310" i="15"/>
  <c r="AX313" i="15"/>
  <c r="AX311" i="15" s="1"/>
  <c r="AX312" i="15"/>
  <c r="BA362" i="15"/>
  <c r="AZ365" i="15"/>
  <c r="AZ363" i="15" s="1"/>
  <c r="AZ364" i="15"/>
  <c r="BA336" i="15"/>
  <c r="AZ339" i="15"/>
  <c r="AZ337" i="15" s="1"/>
  <c r="AZ338" i="15"/>
  <c r="AZ232" i="15"/>
  <c r="AY235" i="15"/>
  <c r="AY233" i="15" s="1"/>
  <c r="AY234" i="15"/>
  <c r="BB388" i="15"/>
  <c r="BA390" i="15"/>
  <c r="AZ284" i="15"/>
  <c r="AY286" i="15"/>
  <c r="AY287" i="15"/>
  <c r="AY285" i="15" s="1"/>
  <c r="AX209" i="15"/>
  <c r="AX207" i="15" s="1"/>
  <c r="AX208" i="15"/>
  <c r="AY206" i="15"/>
  <c r="AY196" i="15"/>
  <c r="AY194" i="15" s="1"/>
  <c r="AZ193" i="15"/>
  <c r="AY195" i="15"/>
  <c r="AZ115" i="15"/>
  <c r="AY118" i="15"/>
  <c r="AY116" i="15" s="1"/>
  <c r="AY117" i="15"/>
  <c r="AY170" i="15"/>
  <c r="AY168" i="15" s="1"/>
  <c r="AY169" i="15"/>
  <c r="AZ167" i="15"/>
  <c r="AZ180" i="15"/>
  <c r="AY183" i="15"/>
  <c r="AY181" i="15" s="1"/>
  <c r="AY182" i="15"/>
  <c r="AY128" i="15"/>
  <c r="AX130" i="15"/>
  <c r="AX131" i="15"/>
  <c r="AX129" i="15" s="1"/>
  <c r="AZ154" i="15"/>
  <c r="AY157" i="15"/>
  <c r="AY155" i="15" s="1"/>
  <c r="AY156" i="15"/>
  <c r="AZ78" i="15"/>
  <c r="AZ79" i="15"/>
  <c r="AZ77" i="15" s="1"/>
  <c r="BA76" i="15"/>
  <c r="AX105" i="15"/>
  <c r="AX103" i="15" s="1"/>
  <c r="AY102" i="15"/>
  <c r="AX104" i="15"/>
  <c r="AZ63" i="15"/>
  <c r="AY65" i="15"/>
  <c r="AY66" i="15"/>
  <c r="AY64" i="15" s="1"/>
  <c r="BA89" i="15"/>
  <c r="AZ91" i="15"/>
  <c r="AZ92" i="15"/>
  <c r="AZ90" i="15" s="1"/>
  <c r="AX53" i="15"/>
  <c r="AX51" i="15" s="1"/>
  <c r="AX52" i="15"/>
  <c r="AY50" i="15"/>
  <c r="BA26" i="15"/>
  <c r="BB24" i="15"/>
  <c r="AY37" i="3"/>
  <c r="AY90" i="3"/>
  <c r="BA280" i="3"/>
  <c r="BA277" i="3"/>
  <c r="AY501" i="3"/>
  <c r="AY498" i="3"/>
  <c r="AZ314" i="3"/>
  <c r="AZ311" i="3"/>
  <c r="BA311" i="3" s="1"/>
  <c r="AZ141" i="3"/>
  <c r="BB155" i="3"/>
  <c r="BC154" i="3"/>
  <c r="AZ479" i="3"/>
  <c r="AZ483" i="3" s="1"/>
  <c r="AZ484" i="3" s="1"/>
  <c r="AY379" i="3"/>
  <c r="AZ212" i="3"/>
  <c r="AZ209" i="3"/>
  <c r="AZ377" i="3"/>
  <c r="AZ381" i="3" s="1"/>
  <c r="AZ382" i="3" s="1"/>
  <c r="AZ292" i="3"/>
  <c r="AZ296" i="3" s="1"/>
  <c r="AZ297" i="3" s="1"/>
  <c r="BA207" i="3"/>
  <c r="BA211" i="3" s="1"/>
  <c r="BA212" i="3" s="1"/>
  <c r="BB86" i="3"/>
  <c r="BA87" i="3"/>
  <c r="BB375" i="3"/>
  <c r="BA376" i="3"/>
  <c r="BB290" i="3"/>
  <c r="BA291" i="3"/>
  <c r="AY294" i="3"/>
  <c r="BC307" i="3"/>
  <c r="BB308" i="3"/>
  <c r="AZ56" i="3"/>
  <c r="BC205" i="3"/>
  <c r="BB206" i="3"/>
  <c r="BB249" i="3"/>
  <c r="BA252" i="3"/>
  <c r="BA250" i="3" s="1"/>
  <c r="BA251" i="3"/>
  <c r="AZ88" i="3"/>
  <c r="AZ92" i="3" s="1"/>
  <c r="AZ93" i="3" s="1"/>
  <c r="BA478" i="3"/>
  <c r="BB477" i="3"/>
  <c r="AY433" i="3"/>
  <c r="AY430" i="3"/>
  <c r="BB494" i="3"/>
  <c r="BA495" i="3"/>
  <c r="BC511" i="3"/>
  <c r="BB512" i="3"/>
  <c r="BA489" i="3"/>
  <c r="BA490" i="3"/>
  <c r="BA488" i="3" s="1"/>
  <c r="BB487" i="3"/>
  <c r="AZ428" i="3"/>
  <c r="AZ432" i="3" s="1"/>
  <c r="BA462" i="3"/>
  <c r="BA466" i="3" s="1"/>
  <c r="BA467" i="3" s="1"/>
  <c r="BA445" i="3"/>
  <c r="BC419" i="3"/>
  <c r="BB422" i="3"/>
  <c r="BB420" i="3" s="1"/>
  <c r="BB421" i="3"/>
  <c r="BC504" i="3"/>
  <c r="BB507" i="3"/>
  <c r="BB505" i="3" s="1"/>
  <c r="BB506" i="3"/>
  <c r="AZ496" i="3"/>
  <c r="AZ500" i="3" s="1"/>
  <c r="AZ464" i="3"/>
  <c r="BB426" i="3"/>
  <c r="BA427" i="3"/>
  <c r="BC460" i="3"/>
  <c r="BB461" i="3"/>
  <c r="BC443" i="3"/>
  <c r="BB444" i="3"/>
  <c r="BC470" i="3"/>
  <c r="BB472" i="3"/>
  <c r="BB473" i="3"/>
  <c r="BB471" i="3" s="1"/>
  <c r="BC453" i="3"/>
  <c r="BB455" i="3"/>
  <c r="BB456" i="3"/>
  <c r="BB454" i="3" s="1"/>
  <c r="BB439" i="3"/>
  <c r="BB437" i="3" s="1"/>
  <c r="BC436" i="3"/>
  <c r="BB438" i="3"/>
  <c r="AZ348" i="3"/>
  <c r="AZ345" i="3"/>
  <c r="BA416" i="3"/>
  <c r="BA413" i="3"/>
  <c r="AY331" i="3"/>
  <c r="AY328" i="3"/>
  <c r="AZ365" i="3"/>
  <c r="AZ362" i="3"/>
  <c r="AZ399" i="3"/>
  <c r="AZ396" i="3"/>
  <c r="AZ263" i="3"/>
  <c r="AZ260" i="3"/>
  <c r="BB324" i="3"/>
  <c r="BA325" i="3"/>
  <c r="BA388" i="3"/>
  <c r="BA386" i="3" s="1"/>
  <c r="BB385" i="3"/>
  <c r="BA387" i="3"/>
  <c r="BA371" i="3"/>
  <c r="BA369" i="3" s="1"/>
  <c r="BA370" i="3"/>
  <c r="BB368" i="3"/>
  <c r="BA360" i="3"/>
  <c r="BA364" i="3" s="1"/>
  <c r="BA365" i="3" s="1"/>
  <c r="BD232" i="3"/>
  <c r="BC234" i="3"/>
  <c r="BC300" i="3"/>
  <c r="BB302" i="3"/>
  <c r="BB303" i="3"/>
  <c r="BB301" i="3" s="1"/>
  <c r="BC392" i="3"/>
  <c r="BB393" i="3"/>
  <c r="BB257" i="3"/>
  <c r="BC256" i="3"/>
  <c r="BA241" i="3"/>
  <c r="BA245" i="3" s="1"/>
  <c r="BA246" i="3" s="1"/>
  <c r="BC358" i="3"/>
  <c r="BB359" i="3"/>
  <c r="BB353" i="3"/>
  <c r="BB354" i="3"/>
  <c r="BB352" i="3" s="1"/>
  <c r="BC351" i="3"/>
  <c r="BA394" i="3"/>
  <c r="BA398" i="3" s="1"/>
  <c r="BC222" i="3"/>
  <c r="BB223" i="3"/>
  <c r="BB275" i="3"/>
  <c r="BB279" i="3" s="1"/>
  <c r="BA258" i="3"/>
  <c r="BA262" i="3" s="1"/>
  <c r="BA263" i="3" s="1"/>
  <c r="BC341" i="3"/>
  <c r="BB342" i="3"/>
  <c r="AZ226" i="3"/>
  <c r="AZ243" i="3"/>
  <c r="AZ326" i="3"/>
  <c r="AZ330" i="3" s="1"/>
  <c r="BA320" i="3"/>
  <c r="BA318" i="3" s="1"/>
  <c r="BA319" i="3"/>
  <c r="BB317" i="3"/>
  <c r="BC266" i="3"/>
  <c r="BB268" i="3"/>
  <c r="BB269" i="3"/>
  <c r="BB267" i="3" s="1"/>
  <c r="BC283" i="3"/>
  <c r="BB285" i="3"/>
  <c r="BB286" i="3"/>
  <c r="BB284" i="3" s="1"/>
  <c r="BA224" i="3"/>
  <c r="BA228" i="3" s="1"/>
  <c r="BB334" i="3"/>
  <c r="BA337" i="3"/>
  <c r="BA335" i="3" s="1"/>
  <c r="BA336" i="3"/>
  <c r="BD273" i="3"/>
  <c r="BC274" i="3"/>
  <c r="BB411" i="3"/>
  <c r="BB415" i="3" s="1"/>
  <c r="BA343" i="3"/>
  <c r="BA347" i="3" s="1"/>
  <c r="BC402" i="3"/>
  <c r="BB405" i="3"/>
  <c r="BB403" i="3" s="1"/>
  <c r="BB404" i="3"/>
  <c r="BD215" i="3"/>
  <c r="BC217" i="3"/>
  <c r="BD409" i="3"/>
  <c r="BC410" i="3"/>
  <c r="BC239" i="3"/>
  <c r="BB240" i="3"/>
  <c r="BA195" i="3"/>
  <c r="BA192" i="3"/>
  <c r="BA178" i="3"/>
  <c r="BA175" i="3"/>
  <c r="BB190" i="3"/>
  <c r="BB194" i="3" s="1"/>
  <c r="BE164" i="3"/>
  <c r="BD166" i="3"/>
  <c r="BB173" i="3"/>
  <c r="BB177" i="3" s="1"/>
  <c r="BB178" i="3" s="1"/>
  <c r="BC198" i="3"/>
  <c r="BB200" i="3"/>
  <c r="BB201" i="3"/>
  <c r="BB199" i="3" s="1"/>
  <c r="BD171" i="3"/>
  <c r="BC172" i="3"/>
  <c r="BC189" i="3"/>
  <c r="BD188" i="3"/>
  <c r="BB149" i="3"/>
  <c r="BC147" i="3"/>
  <c r="BB150" i="3"/>
  <c r="BB148" i="3" s="1"/>
  <c r="BB184" i="3"/>
  <c r="BB182" i="3" s="1"/>
  <c r="BB183" i="3"/>
  <c r="BC181" i="3"/>
  <c r="BA110" i="3"/>
  <c r="BA107" i="3"/>
  <c r="BA133" i="3"/>
  <c r="BA131" i="3" s="1"/>
  <c r="BA132" i="3"/>
  <c r="BB130" i="3"/>
  <c r="BC137" i="3"/>
  <c r="BB138" i="3"/>
  <c r="BB99" i="3"/>
  <c r="BB97" i="3" s="1"/>
  <c r="BB98" i="3"/>
  <c r="BC96" i="3"/>
  <c r="BC120" i="3"/>
  <c r="BB121" i="3"/>
  <c r="BD103" i="3"/>
  <c r="BC104" i="3"/>
  <c r="BA122" i="3"/>
  <c r="BA126" i="3" s="1"/>
  <c r="BB105" i="3"/>
  <c r="BB109" i="3" s="1"/>
  <c r="BA82" i="3"/>
  <c r="BA80" i="3" s="1"/>
  <c r="BA81" i="3"/>
  <c r="BB79" i="3"/>
  <c r="BA139" i="3"/>
  <c r="BA143" i="3" s="1"/>
  <c r="AY76" i="3"/>
  <c r="AY73" i="3"/>
  <c r="BB65" i="3"/>
  <c r="BB63" i="3" s="1"/>
  <c r="BB64" i="3"/>
  <c r="BC62" i="3"/>
  <c r="AZ71" i="3"/>
  <c r="AZ75" i="3" s="1"/>
  <c r="BB69" i="3"/>
  <c r="BA70" i="3"/>
  <c r="BA54" i="3"/>
  <c r="BA58" i="3" s="1"/>
  <c r="BC48" i="3"/>
  <c r="BC46" i="3" s="1"/>
  <c r="BD45" i="3"/>
  <c r="BC47" i="3"/>
  <c r="BC52" i="3"/>
  <c r="BB53" i="3"/>
  <c r="BC35" i="3"/>
  <c r="BB36" i="3"/>
  <c r="BA31" i="3"/>
  <c r="BA29" i="3" s="1"/>
  <c r="BA30" i="3"/>
  <c r="BB28" i="3"/>
  <c r="AD13" i="15"/>
  <c r="AE11" i="15"/>
  <c r="AD14" i="15"/>
  <c r="AD12" i="15" s="1"/>
  <c r="AF21" i="15"/>
  <c r="AF19" i="15"/>
  <c r="BD1096" i="3" l="1"/>
  <c r="BD1093" i="3"/>
  <c r="BB671" i="3"/>
  <c r="BB668" i="3"/>
  <c r="BB858" i="3"/>
  <c r="BB855" i="3"/>
  <c r="BC1158" i="3"/>
  <c r="BC1159" i="3" s="1"/>
  <c r="BC1163" i="3" s="1"/>
  <c r="BC1164" i="3" s="1"/>
  <c r="BD1157" i="3"/>
  <c r="BE937" i="3"/>
  <c r="BF936" i="3"/>
  <c r="BB1161" i="3"/>
  <c r="BE885" i="3"/>
  <c r="BD886" i="3"/>
  <c r="BD1021" i="3"/>
  <c r="BC1022" i="3"/>
  <c r="BC1023" i="3" s="1"/>
  <c r="BC1027" i="3" s="1"/>
  <c r="BC1028" i="3" s="1"/>
  <c r="BC891" i="3"/>
  <c r="BC892" i="3" s="1"/>
  <c r="BC887" i="3"/>
  <c r="BB1312" i="3"/>
  <c r="BB1316" i="3" s="1"/>
  <c r="BB1317" i="3" s="1"/>
  <c r="BB1314" i="3"/>
  <c r="BD921" i="3"/>
  <c r="BD925" i="3" s="1"/>
  <c r="BD926" i="3" s="1"/>
  <c r="BD923" i="3"/>
  <c r="BF919" i="3"/>
  <c r="BE920" i="3"/>
  <c r="BB904" i="3"/>
  <c r="BB908" i="3" s="1"/>
  <c r="BB1023" i="3"/>
  <c r="BB1027" i="3"/>
  <c r="BC972" i="3"/>
  <c r="BC976" i="3" s="1"/>
  <c r="BC1345" i="3"/>
  <c r="BC1346" i="3" s="1"/>
  <c r="BC1350" i="3" s="1"/>
  <c r="BC1351" i="3" s="1"/>
  <c r="BD1344" i="3"/>
  <c r="BD1310" i="3"/>
  <c r="BC1311" i="3"/>
  <c r="BB1363" i="3"/>
  <c r="BB1367" i="3" s="1"/>
  <c r="BB1368" i="3" s="1"/>
  <c r="BB1365" i="3"/>
  <c r="BD938" i="3"/>
  <c r="BD942" i="3" s="1"/>
  <c r="BD943" i="3" s="1"/>
  <c r="BD940" i="3"/>
  <c r="BD1361" i="3"/>
  <c r="BC1362" i="3"/>
  <c r="BA1246" i="3"/>
  <c r="BC903" i="3"/>
  <c r="BD902" i="3"/>
  <c r="BC940" i="3"/>
  <c r="BD971" i="3"/>
  <c r="BE970" i="3"/>
  <c r="AW513" i="3"/>
  <c r="AU518" i="3"/>
  <c r="AU515" i="3"/>
  <c r="AV517" i="3" s="1"/>
  <c r="BB1066" i="3"/>
  <c r="BC1068" i="3"/>
  <c r="BC998" i="3"/>
  <c r="BD1000" i="3"/>
  <c r="BC692" i="3"/>
  <c r="BD694" i="3"/>
  <c r="BD1083" i="3"/>
  <c r="BE1085" i="3"/>
  <c r="AY389" i="15"/>
  <c r="AZ391" i="15"/>
  <c r="BB1049" i="3"/>
  <c r="BC1051" i="3"/>
  <c r="BC966" i="3"/>
  <c r="BC964" i="3" s="1"/>
  <c r="BC965" i="3"/>
  <c r="BD963" i="3"/>
  <c r="BC1186" i="3"/>
  <c r="BD1184" i="3"/>
  <c r="BC1187" i="3"/>
  <c r="BC1185" i="3" s="1"/>
  <c r="BC1169" i="3"/>
  <c r="BC1170" i="3"/>
  <c r="BC1168" i="3" s="1"/>
  <c r="BD1167" i="3"/>
  <c r="BD807" i="3"/>
  <c r="BD804" i="3"/>
  <c r="BB1232" i="3"/>
  <c r="BB1229" i="3"/>
  <c r="BA1130" i="3"/>
  <c r="BA1127" i="3"/>
  <c r="BA637" i="3"/>
  <c r="BA634" i="3"/>
  <c r="BB535" i="3"/>
  <c r="BB532" i="3"/>
  <c r="BB583" i="3"/>
  <c r="BB1263" i="3"/>
  <c r="BB685" i="3"/>
  <c r="BB1110" i="3"/>
  <c r="BC914" i="3"/>
  <c r="BD912" i="3"/>
  <c r="BC915" i="3"/>
  <c r="BC913" i="3" s="1"/>
  <c r="BD1337" i="3"/>
  <c r="BC1340" i="3"/>
  <c r="BC1338" i="3" s="1"/>
  <c r="BC1339" i="3"/>
  <c r="BC1357" i="3"/>
  <c r="BC1355" i="3" s="1"/>
  <c r="BD1354" i="3"/>
  <c r="BC1356" i="3"/>
  <c r="BB165" i="3"/>
  <c r="BC167" i="3"/>
  <c r="BC791" i="15"/>
  <c r="BB793" i="15"/>
  <c r="BA921" i="15"/>
  <c r="AZ924" i="15"/>
  <c r="AZ922" i="15" s="1"/>
  <c r="AZ923" i="15"/>
  <c r="BA817" i="15"/>
  <c r="AZ820" i="15"/>
  <c r="AZ818" i="15" s="1"/>
  <c r="AZ819" i="15"/>
  <c r="BA869" i="15"/>
  <c r="AZ872" i="15"/>
  <c r="AZ870" i="15" s="1"/>
  <c r="AZ871" i="15"/>
  <c r="BA895" i="15"/>
  <c r="AZ897" i="15"/>
  <c r="AZ898" i="15"/>
  <c r="AZ896" i="15" s="1"/>
  <c r="BA947" i="15"/>
  <c r="AZ950" i="15"/>
  <c r="AZ948" i="15" s="1"/>
  <c r="AZ949" i="15"/>
  <c r="AZ1041" i="15"/>
  <c r="AZ1039" i="15" s="1"/>
  <c r="BA1038" i="15"/>
  <c r="AZ1040" i="15"/>
  <c r="BA856" i="15"/>
  <c r="AZ859" i="15"/>
  <c r="AZ857" i="15" s="1"/>
  <c r="AZ858" i="15"/>
  <c r="AZ976" i="15"/>
  <c r="AZ974" i="15" s="1"/>
  <c r="AZ975" i="15"/>
  <c r="BA973" i="15"/>
  <c r="AY792" i="15"/>
  <c r="AZ794" i="15"/>
  <c r="BA934" i="15"/>
  <c r="AZ937" i="15"/>
  <c r="AZ935" i="15" s="1"/>
  <c r="AZ936" i="15"/>
  <c r="AY884" i="15"/>
  <c r="AY885" i="15"/>
  <c r="AY883" i="15" s="1"/>
  <c r="AZ882" i="15"/>
  <c r="BA830" i="15"/>
  <c r="AZ833" i="15"/>
  <c r="AZ831" i="15" s="1"/>
  <c r="AZ832" i="15"/>
  <c r="BA1028" i="15"/>
  <c r="BA1026" i="15" s="1"/>
  <c r="BA1027" i="15"/>
  <c r="BB1025" i="15"/>
  <c r="BA804" i="15"/>
  <c r="AZ807" i="15"/>
  <c r="AZ805" i="15" s="1"/>
  <c r="AZ806" i="15"/>
  <c r="BA989" i="15"/>
  <c r="BA987" i="15" s="1"/>
  <c r="BA988" i="15"/>
  <c r="BB986" i="15"/>
  <c r="BA843" i="15"/>
  <c r="AZ846" i="15"/>
  <c r="AZ844" i="15" s="1"/>
  <c r="AZ845" i="15"/>
  <c r="BA960" i="15"/>
  <c r="AZ963" i="15"/>
  <c r="AZ961" i="15" s="1"/>
  <c r="AZ962" i="15"/>
  <c r="BA908" i="15"/>
  <c r="AZ911" i="15"/>
  <c r="AZ909" i="15" s="1"/>
  <c r="AZ910" i="15"/>
  <c r="BA999" i="15"/>
  <c r="AZ1002" i="15"/>
  <c r="AZ1000" i="15" s="1"/>
  <c r="AZ1001" i="15"/>
  <c r="BA1012" i="15"/>
  <c r="AZ1014" i="15"/>
  <c r="AZ1015" i="15"/>
  <c r="AZ1013" i="15" s="1"/>
  <c r="AZ726" i="15"/>
  <c r="AY728" i="15"/>
  <c r="AY729" i="15"/>
  <c r="AY727" i="15" s="1"/>
  <c r="AZ518" i="15"/>
  <c r="AY521" i="15"/>
  <c r="AY519" i="15" s="1"/>
  <c r="AY520" i="15"/>
  <c r="AY507" i="15"/>
  <c r="AY508" i="15"/>
  <c r="AY506" i="15" s="1"/>
  <c r="AZ505" i="15"/>
  <c r="AZ430" i="15"/>
  <c r="AZ428" i="15" s="1"/>
  <c r="BA427" i="15"/>
  <c r="AZ429" i="15"/>
  <c r="BA778" i="15"/>
  <c r="AZ781" i="15"/>
  <c r="AZ779" i="15" s="1"/>
  <c r="AZ780" i="15"/>
  <c r="BC635" i="15"/>
  <c r="BB638" i="15"/>
  <c r="BB636" i="15" s="1"/>
  <c r="BB637" i="15"/>
  <c r="BA674" i="15"/>
  <c r="AZ677" i="15"/>
  <c r="AZ675" i="15" s="1"/>
  <c r="AZ676" i="15"/>
  <c r="BB752" i="15"/>
  <c r="BA755" i="15"/>
  <c r="BA753" i="15" s="1"/>
  <c r="BA754" i="15"/>
  <c r="BB765" i="15"/>
  <c r="BA768" i="15"/>
  <c r="BA766" i="15" s="1"/>
  <c r="BA767" i="15"/>
  <c r="BA479" i="15"/>
  <c r="AZ482" i="15"/>
  <c r="AZ480" i="15" s="1"/>
  <c r="AZ481" i="15"/>
  <c r="BA414" i="15"/>
  <c r="AZ416" i="15"/>
  <c r="AZ417" i="15"/>
  <c r="AZ415" i="15" s="1"/>
  <c r="AZ598" i="15"/>
  <c r="BA596" i="15"/>
  <c r="AZ599" i="15"/>
  <c r="AZ597" i="15" s="1"/>
  <c r="AZ455" i="15"/>
  <c r="BA453" i="15"/>
  <c r="AZ456" i="15"/>
  <c r="AZ454" i="15" s="1"/>
  <c r="BA466" i="15"/>
  <c r="AZ468" i="15"/>
  <c r="AZ469" i="15"/>
  <c r="AZ467" i="15" s="1"/>
  <c r="AY610" i="15"/>
  <c r="AZ612" i="15"/>
  <c r="BB583" i="15"/>
  <c r="BA585" i="15"/>
  <c r="BA586" i="15"/>
  <c r="BA584" i="15" s="1"/>
  <c r="BA531" i="15"/>
  <c r="AZ533" i="15"/>
  <c r="AZ534" i="15"/>
  <c r="AZ532" i="15" s="1"/>
  <c r="BB440" i="15"/>
  <c r="BA442" i="15"/>
  <c r="BA443" i="15"/>
  <c r="BA441" i="15" s="1"/>
  <c r="BA544" i="15"/>
  <c r="AZ546" i="15"/>
  <c r="AZ547" i="15"/>
  <c r="AZ545" i="15" s="1"/>
  <c r="BB622" i="15"/>
  <c r="BA625" i="15"/>
  <c r="BA623" i="15" s="1"/>
  <c r="BA624" i="15"/>
  <c r="AZ560" i="15"/>
  <c r="AZ558" i="15" s="1"/>
  <c r="BA557" i="15"/>
  <c r="AZ559" i="15"/>
  <c r="BA404" i="15"/>
  <c r="BA402" i="15" s="1"/>
  <c r="BB401" i="15"/>
  <c r="BA403" i="15"/>
  <c r="BA492" i="15"/>
  <c r="AZ495" i="15"/>
  <c r="AZ493" i="15" s="1"/>
  <c r="AZ494" i="15"/>
  <c r="BC611" i="15"/>
  <c r="BD609" i="15"/>
  <c r="AZ690" i="15"/>
  <c r="AZ688" i="15" s="1"/>
  <c r="AZ689" i="15"/>
  <c r="BA687" i="15"/>
  <c r="AZ703" i="15"/>
  <c r="AZ701" i="15" s="1"/>
  <c r="AZ702" i="15"/>
  <c r="BA700" i="15"/>
  <c r="AZ651" i="15"/>
  <c r="AZ649" i="15" s="1"/>
  <c r="AZ650" i="15"/>
  <c r="BA648" i="15"/>
  <c r="AZ716" i="15"/>
  <c r="AZ714" i="15" s="1"/>
  <c r="AZ715" i="15"/>
  <c r="BA713" i="15"/>
  <c r="AZ742" i="15"/>
  <c r="AZ740" i="15" s="1"/>
  <c r="AZ741" i="15"/>
  <c r="BA739" i="15"/>
  <c r="BC570" i="15"/>
  <c r="BB573" i="15"/>
  <c r="BB571" i="15" s="1"/>
  <c r="BB572" i="15"/>
  <c r="BA661" i="15"/>
  <c r="AZ664" i="15"/>
  <c r="AZ662" i="15" s="1"/>
  <c r="AZ663" i="15"/>
  <c r="BB1283" i="3"/>
  <c r="BB1280" i="3"/>
  <c r="BB1147" i="3"/>
  <c r="BB1144" i="3"/>
  <c r="BD1062" i="3"/>
  <c r="BD1059" i="3"/>
  <c r="BB1181" i="3"/>
  <c r="BB1178" i="3"/>
  <c r="BC1300" i="3"/>
  <c r="BC1297" i="3"/>
  <c r="BD1079" i="3"/>
  <c r="BD1076" i="3"/>
  <c r="BC1215" i="3"/>
  <c r="BC1212" i="3"/>
  <c r="BF1050" i="3"/>
  <c r="BG1048" i="3"/>
  <c r="BE1133" i="3"/>
  <c r="BD1136" i="3"/>
  <c r="BD1135" i="3"/>
  <c r="BD1134" i="3"/>
  <c r="BB1042" i="3"/>
  <c r="BE1033" i="3"/>
  <c r="BF1031" i="3"/>
  <c r="BE1034" i="3"/>
  <c r="BE1032" i="3" s="1"/>
  <c r="BE1074" i="3"/>
  <c r="BE1078" i="3" s="1"/>
  <c r="BC1227" i="3"/>
  <c r="BC1231" i="3" s="1"/>
  <c r="BG1055" i="3"/>
  <c r="BF1056" i="3"/>
  <c r="BE1174" i="3"/>
  <c r="BD1175" i="3"/>
  <c r="BE1235" i="3"/>
  <c r="BD1238" i="3"/>
  <c r="BD1236" i="3" s="1"/>
  <c r="BD1237" i="3"/>
  <c r="BE1140" i="3"/>
  <c r="BD1141" i="3"/>
  <c r="BG1327" i="3"/>
  <c r="BF1328" i="3"/>
  <c r="BE1269" i="3"/>
  <c r="BD1272" i="3"/>
  <c r="BD1270" i="3" s="1"/>
  <c r="BD1271" i="3"/>
  <c r="BB1195" i="3"/>
  <c r="BC1108" i="3"/>
  <c r="BC1112" i="3" s="1"/>
  <c r="BD1277" i="3"/>
  <c r="BE1276" i="3"/>
  <c r="BD1323" i="3"/>
  <c r="BD1321" i="3" s="1"/>
  <c r="BD1322" i="3"/>
  <c r="BE1320" i="3"/>
  <c r="BD1331" i="3"/>
  <c r="BG1089" i="3"/>
  <c r="BF1090" i="3"/>
  <c r="BH1082" i="3"/>
  <c r="BG1084" i="3"/>
  <c r="BD1102" i="3"/>
  <c r="BD1100" i="3" s="1"/>
  <c r="BE1099" i="3"/>
  <c r="BD1101" i="3"/>
  <c r="BC1261" i="3"/>
  <c r="BC1265" i="3" s="1"/>
  <c r="BD1306" i="3"/>
  <c r="BD1304" i="3" s="1"/>
  <c r="BD1305" i="3"/>
  <c r="BE1303" i="3"/>
  <c r="BE1201" i="3"/>
  <c r="BD1204" i="3"/>
  <c r="BD1202" i="3" s="1"/>
  <c r="BD1203" i="3"/>
  <c r="BE1106" i="3"/>
  <c r="BD1107" i="3"/>
  <c r="BD1039" i="3"/>
  <c r="BE1038" i="3"/>
  <c r="BC1193" i="3"/>
  <c r="BC1197" i="3" s="1"/>
  <c r="BC1255" i="3"/>
  <c r="BC1253" i="3" s="1"/>
  <c r="BC1254" i="3"/>
  <c r="BD1252" i="3"/>
  <c r="BD1123" i="3"/>
  <c r="BC1124" i="3"/>
  <c r="BG1072" i="3"/>
  <c r="BF1073" i="3"/>
  <c r="BH1065" i="3"/>
  <c r="BG1067" i="3"/>
  <c r="BD1226" i="3"/>
  <c r="BE1225" i="3"/>
  <c r="BD1210" i="3"/>
  <c r="BD1214" i="3" s="1"/>
  <c r="BD1215" i="3" s="1"/>
  <c r="BC1142" i="3"/>
  <c r="BC1146" i="3" s="1"/>
  <c r="BB1125" i="3"/>
  <c r="BB1129" i="3" s="1"/>
  <c r="BB1244" i="3"/>
  <c r="BB1248" i="3" s="1"/>
  <c r="BE1209" i="3"/>
  <c r="BF1208" i="3"/>
  <c r="BD1260" i="3"/>
  <c r="BE1259" i="3"/>
  <c r="BD1295" i="3"/>
  <c r="BD1299" i="3" s="1"/>
  <c r="BC1040" i="3"/>
  <c r="BC1044" i="3" s="1"/>
  <c r="BC1045" i="3" s="1"/>
  <c r="BE1191" i="3"/>
  <c r="BD1192" i="3"/>
  <c r="BE1286" i="3"/>
  <c r="BD1289" i="3"/>
  <c r="BD1287" i="3" s="1"/>
  <c r="BD1288" i="3"/>
  <c r="BD1153" i="3"/>
  <c r="BD1151" i="3" s="1"/>
  <c r="BD1152" i="3"/>
  <c r="BE1150" i="3"/>
  <c r="BD1242" i="3"/>
  <c r="BC1243" i="3"/>
  <c r="BD1118" i="3"/>
  <c r="BE1116" i="3"/>
  <c r="BD1119" i="3"/>
  <c r="BD1117" i="3" s="1"/>
  <c r="BE1057" i="3"/>
  <c r="BE1061" i="3" s="1"/>
  <c r="BC1176" i="3"/>
  <c r="BC1180" i="3" s="1"/>
  <c r="BE1329" i="3"/>
  <c r="BE1333" i="3" s="1"/>
  <c r="BE1218" i="3"/>
  <c r="BD1220" i="3"/>
  <c r="BD1221" i="3"/>
  <c r="BD1219" i="3" s="1"/>
  <c r="BE1294" i="3"/>
  <c r="BF1293" i="3"/>
  <c r="BC1278" i="3"/>
  <c r="BC1282" i="3" s="1"/>
  <c r="BE1091" i="3"/>
  <c r="BE1095" i="3" s="1"/>
  <c r="BB824" i="3"/>
  <c r="BB821" i="3"/>
  <c r="BB569" i="3"/>
  <c r="BB566" i="3"/>
  <c r="BB603" i="3"/>
  <c r="BB600" i="3"/>
  <c r="BC994" i="3"/>
  <c r="BC991" i="3"/>
  <c r="BB875" i="3"/>
  <c r="BB872" i="3"/>
  <c r="BB773" i="3"/>
  <c r="BB770" i="3"/>
  <c r="BD847" i="3"/>
  <c r="BD845" i="3" s="1"/>
  <c r="BD846" i="3"/>
  <c r="BE844" i="3"/>
  <c r="BC649" i="3"/>
  <c r="BC653" i="3" s="1"/>
  <c r="BE572" i="3"/>
  <c r="BD575" i="3"/>
  <c r="BD573" i="3" s="1"/>
  <c r="BD574" i="3"/>
  <c r="BE521" i="3"/>
  <c r="BD524" i="3"/>
  <c r="BD522" i="3" s="1"/>
  <c r="BD523" i="3"/>
  <c r="BC564" i="3"/>
  <c r="BC568" i="3" s="1"/>
  <c r="BC569" i="3" s="1"/>
  <c r="BD745" i="3"/>
  <c r="BD743" i="3" s="1"/>
  <c r="BD744" i="3"/>
  <c r="BE742" i="3"/>
  <c r="BE647" i="3"/>
  <c r="BD648" i="3"/>
  <c r="BE868" i="3"/>
  <c r="BD869" i="3"/>
  <c r="BC751" i="3"/>
  <c r="BC755" i="3" s="1"/>
  <c r="BD796" i="3"/>
  <c r="BD794" i="3" s="1"/>
  <c r="BD795" i="3"/>
  <c r="BE793" i="3"/>
  <c r="BE732" i="3"/>
  <c r="BD733" i="3"/>
  <c r="BD700" i="3"/>
  <c r="BD704" i="3" s="1"/>
  <c r="BE538" i="3"/>
  <c r="BD541" i="3"/>
  <c r="BD539" i="3" s="1"/>
  <c r="BD540" i="3"/>
  <c r="BC836" i="3"/>
  <c r="BC840" i="3" s="1"/>
  <c r="BD784" i="3"/>
  <c r="BE783" i="3"/>
  <c r="BD563" i="3"/>
  <c r="BE562" i="3"/>
  <c r="BD852" i="3"/>
  <c r="BE851" i="3"/>
  <c r="BB1008" i="3"/>
  <c r="BD711" i="3"/>
  <c r="BD709" i="3" s="1"/>
  <c r="BE708" i="3"/>
  <c r="BD710" i="3"/>
  <c r="BD630" i="3"/>
  <c r="BC631" i="3"/>
  <c r="BC768" i="3"/>
  <c r="BC772" i="3" s="1"/>
  <c r="BE664" i="3"/>
  <c r="BD665" i="3"/>
  <c r="BD946" i="3"/>
  <c r="BC948" i="3"/>
  <c r="BC949" i="3"/>
  <c r="BC947" i="3" s="1"/>
  <c r="BE606" i="3"/>
  <c r="BD609" i="3"/>
  <c r="BD607" i="3" s="1"/>
  <c r="BD608" i="3"/>
  <c r="BB955" i="3"/>
  <c r="BB959" i="3" s="1"/>
  <c r="BD779" i="3"/>
  <c r="BD777" i="3" s="1"/>
  <c r="BD778" i="3"/>
  <c r="BE776" i="3"/>
  <c r="BC1006" i="3"/>
  <c r="BC1010" i="3" s="1"/>
  <c r="BE802" i="3"/>
  <c r="BE806" i="3" s="1"/>
  <c r="BD989" i="3"/>
  <c r="BD993" i="3" s="1"/>
  <c r="BD589" i="3"/>
  <c r="BC592" i="3"/>
  <c r="BC590" i="3" s="1"/>
  <c r="BC591" i="3"/>
  <c r="BC734" i="3"/>
  <c r="BC738" i="3" s="1"/>
  <c r="BE699" i="3"/>
  <c r="BF698" i="3"/>
  <c r="BD715" i="3"/>
  <c r="BC716" i="3"/>
  <c r="BC932" i="3"/>
  <c r="BC930" i="3" s="1"/>
  <c r="BC931" i="3"/>
  <c r="BD929" i="3"/>
  <c r="BC683" i="3"/>
  <c r="BC687" i="3" s="1"/>
  <c r="BC688" i="3" s="1"/>
  <c r="BD580" i="3"/>
  <c r="BE579" i="3"/>
  <c r="BG691" i="3"/>
  <c r="BF693" i="3"/>
  <c r="BF999" i="3"/>
  <c r="BG997" i="3"/>
  <c r="BD953" i="3"/>
  <c r="BC954" i="3"/>
  <c r="BD597" i="3"/>
  <c r="BE596" i="3"/>
  <c r="BC785" i="3"/>
  <c r="BC789" i="3" s="1"/>
  <c r="BC790" i="3" s="1"/>
  <c r="BC853" i="3"/>
  <c r="BC857" i="3" s="1"/>
  <c r="BB838" i="3"/>
  <c r="BB549" i="3"/>
  <c r="BB787" i="3"/>
  <c r="BC666" i="3"/>
  <c r="BC670" i="3" s="1"/>
  <c r="BG657" i="3"/>
  <c r="BF660" i="3"/>
  <c r="BF658" i="3" s="1"/>
  <c r="BF659" i="3"/>
  <c r="BB651" i="3"/>
  <c r="BF674" i="3"/>
  <c r="BE677" i="3"/>
  <c r="BE675" i="3" s="1"/>
  <c r="BE676" i="3"/>
  <c r="BE1004" i="3"/>
  <c r="BD1005" i="3"/>
  <c r="BG800" i="3"/>
  <c r="BF801" i="3"/>
  <c r="BA719" i="3"/>
  <c r="BE988" i="3"/>
  <c r="BF987" i="3"/>
  <c r="BD898" i="3"/>
  <c r="BD896" i="3" s="1"/>
  <c r="BD897" i="3"/>
  <c r="BE895" i="3"/>
  <c r="BA957" i="3"/>
  <c r="BC615" i="3"/>
  <c r="BC619" i="3" s="1"/>
  <c r="BC620" i="3" s="1"/>
  <c r="BB753" i="3"/>
  <c r="BD983" i="3"/>
  <c r="BD981" i="3" s="1"/>
  <c r="BD982" i="3"/>
  <c r="BE980" i="3"/>
  <c r="BE623" i="3"/>
  <c r="BD626" i="3"/>
  <c r="BD624" i="3" s="1"/>
  <c r="BD625" i="3"/>
  <c r="BC530" i="3"/>
  <c r="BC534" i="3" s="1"/>
  <c r="BC535" i="3" s="1"/>
  <c r="BB617" i="3"/>
  <c r="BC702" i="3"/>
  <c r="BE555" i="3"/>
  <c r="BD558" i="3"/>
  <c r="BD557" i="3"/>
  <c r="BD556" i="3"/>
  <c r="BC547" i="3"/>
  <c r="BC551" i="3" s="1"/>
  <c r="BC870" i="3"/>
  <c r="BC874" i="3" s="1"/>
  <c r="BC875" i="3" s="1"/>
  <c r="BD750" i="3"/>
  <c r="BE749" i="3"/>
  <c r="BD881" i="3"/>
  <c r="BD879" i="3" s="1"/>
  <c r="BD880" i="3"/>
  <c r="BE878" i="3"/>
  <c r="BD813" i="3"/>
  <c r="BD811" i="3" s="1"/>
  <c r="BD812" i="3"/>
  <c r="BE810" i="3"/>
  <c r="BD830" i="3"/>
  <c r="BD828" i="3" s="1"/>
  <c r="BD829" i="3"/>
  <c r="BE827" i="3"/>
  <c r="BC598" i="3"/>
  <c r="BC602" i="3" s="1"/>
  <c r="BC603" i="3" s="1"/>
  <c r="BD614" i="3"/>
  <c r="BE613" i="3"/>
  <c r="BC864" i="3"/>
  <c r="BC862" i="3" s="1"/>
  <c r="BC863" i="3"/>
  <c r="BD861" i="3"/>
  <c r="BD529" i="3"/>
  <c r="BE528" i="3"/>
  <c r="BE834" i="3"/>
  <c r="BD835" i="3"/>
  <c r="BD546" i="3"/>
  <c r="BE545" i="3"/>
  <c r="BE817" i="3"/>
  <c r="BD818" i="3"/>
  <c r="BD643" i="3"/>
  <c r="BD641" i="3" s="1"/>
  <c r="BE640" i="3"/>
  <c r="BD642" i="3"/>
  <c r="BD728" i="3"/>
  <c r="BD726" i="3" s="1"/>
  <c r="BE725" i="3"/>
  <c r="BD727" i="3"/>
  <c r="BB632" i="3"/>
  <c r="BB636" i="3" s="1"/>
  <c r="BB637" i="3" s="1"/>
  <c r="BD767" i="3"/>
  <c r="BE766" i="3"/>
  <c r="BB736" i="3"/>
  <c r="BB717" i="3"/>
  <c r="BB721" i="3" s="1"/>
  <c r="BD762" i="3"/>
  <c r="BD760" i="3" s="1"/>
  <c r="BD761" i="3"/>
  <c r="BE759" i="3"/>
  <c r="BD1017" i="3"/>
  <c r="BD1015" i="3" s="1"/>
  <c r="BD1016" i="3"/>
  <c r="BE1014" i="3"/>
  <c r="BE681" i="3"/>
  <c r="BD682" i="3"/>
  <c r="BC581" i="3"/>
  <c r="BC585" i="3" s="1"/>
  <c r="BC586" i="3" s="1"/>
  <c r="BC819" i="3"/>
  <c r="BC823" i="3" s="1"/>
  <c r="AY450" i="3"/>
  <c r="AY447" i="3"/>
  <c r="AZ449" i="3" s="1"/>
  <c r="AU42" i="3"/>
  <c r="AU39" i="3"/>
  <c r="AV41" i="3" s="1"/>
  <c r="BA348" i="3"/>
  <c r="BA345" i="3"/>
  <c r="BA464" i="3"/>
  <c r="BA216" i="3"/>
  <c r="BB218" i="3"/>
  <c r="BC113" i="3"/>
  <c r="BB115" i="3"/>
  <c r="BB116" i="3"/>
  <c r="BB114" i="3" s="1"/>
  <c r="BA233" i="3"/>
  <c r="BB235" i="3"/>
  <c r="AX25" i="15"/>
  <c r="AY27" i="15"/>
  <c r="AY39" i="15"/>
  <c r="AY40" i="15"/>
  <c r="AY38" i="15" s="1"/>
  <c r="AZ37" i="15"/>
  <c r="AZ141" i="15"/>
  <c r="AY144" i="15"/>
  <c r="AY142" i="15" s="1"/>
  <c r="AY143" i="15"/>
  <c r="AY377" i="15"/>
  <c r="AZ375" i="15"/>
  <c r="AY378" i="15"/>
  <c r="AY376" i="15" s="1"/>
  <c r="BA258" i="15"/>
  <c r="AZ261" i="15"/>
  <c r="AZ259" i="15" s="1"/>
  <c r="AZ260" i="15"/>
  <c r="BB300" i="15"/>
  <c r="BB298" i="15" s="1"/>
  <c r="BC297" i="15"/>
  <c r="BB299" i="15"/>
  <c r="BA349" i="15"/>
  <c r="AZ352" i="15"/>
  <c r="AZ350" i="15" s="1"/>
  <c r="AZ351" i="15"/>
  <c r="BA323" i="15"/>
  <c r="AZ326" i="15"/>
  <c r="AZ324" i="15" s="1"/>
  <c r="AZ325" i="15"/>
  <c r="BB245" i="15"/>
  <c r="BA247" i="15"/>
  <c r="BA248" i="15"/>
  <c r="BA246" i="15" s="1"/>
  <c r="AZ286" i="15"/>
  <c r="AZ287" i="15"/>
  <c r="AZ285" i="15" s="1"/>
  <c r="BA284" i="15"/>
  <c r="BB390" i="15"/>
  <c r="BC388" i="15"/>
  <c r="AZ235" i="15"/>
  <c r="AZ233" i="15" s="1"/>
  <c r="AZ234" i="15"/>
  <c r="BA232" i="15"/>
  <c r="BA339" i="15"/>
  <c r="BA337" i="15" s="1"/>
  <c r="BA338" i="15"/>
  <c r="BB336" i="15"/>
  <c r="BA365" i="15"/>
  <c r="BA363" i="15" s="1"/>
  <c r="BA364" i="15"/>
  <c r="BB362" i="15"/>
  <c r="AY313" i="15"/>
  <c r="AY311" i="15" s="1"/>
  <c r="AY312" i="15"/>
  <c r="AZ310" i="15"/>
  <c r="BA271" i="15"/>
  <c r="AZ274" i="15"/>
  <c r="AZ272" i="15" s="1"/>
  <c r="AZ273" i="15"/>
  <c r="BA219" i="15"/>
  <c r="AZ222" i="15"/>
  <c r="AZ220" i="15" s="1"/>
  <c r="AZ221" i="15"/>
  <c r="AZ170" i="15"/>
  <c r="AZ168" i="15" s="1"/>
  <c r="BA167" i="15"/>
  <c r="AZ169" i="15"/>
  <c r="AY209" i="15"/>
  <c r="AY207" i="15" s="1"/>
  <c r="AZ206" i="15"/>
  <c r="AY208" i="15"/>
  <c r="AZ196" i="15"/>
  <c r="AZ194" i="15" s="1"/>
  <c r="BA193" i="15"/>
  <c r="AZ195" i="15"/>
  <c r="AZ157" i="15"/>
  <c r="AZ155" i="15" s="1"/>
  <c r="AZ156" i="15"/>
  <c r="BA154" i="15"/>
  <c r="AY131" i="15"/>
  <c r="AY129" i="15" s="1"/>
  <c r="AY130" i="15"/>
  <c r="AZ128" i="15"/>
  <c r="AZ183" i="15"/>
  <c r="AZ181" i="15" s="1"/>
  <c r="AZ182" i="15"/>
  <c r="BA180" i="15"/>
  <c r="AZ118" i="15"/>
  <c r="AZ116" i="15" s="1"/>
  <c r="AZ117" i="15"/>
  <c r="BA115" i="15"/>
  <c r="AY104" i="15"/>
  <c r="AY105" i="15"/>
  <c r="AY103" i="15" s="1"/>
  <c r="AZ102" i="15"/>
  <c r="BA79" i="15"/>
  <c r="BA77" i="15" s="1"/>
  <c r="BB76" i="15"/>
  <c r="BA78" i="15"/>
  <c r="BB89" i="15"/>
  <c r="BA91" i="15"/>
  <c r="BA92" i="15"/>
  <c r="BA90" i="15" s="1"/>
  <c r="AZ65" i="15"/>
  <c r="AZ66" i="15"/>
  <c r="AZ64" i="15" s="1"/>
  <c r="BA63" i="15"/>
  <c r="AY52" i="15"/>
  <c r="AZ50" i="15"/>
  <c r="AY53" i="15"/>
  <c r="AY51" i="15" s="1"/>
  <c r="BB26" i="15"/>
  <c r="BC24" i="15"/>
  <c r="AZ37" i="3"/>
  <c r="AZ76" i="3"/>
  <c r="AZ73" i="3"/>
  <c r="BA229" i="3"/>
  <c r="BA226" i="3"/>
  <c r="BA479" i="3"/>
  <c r="BA483" i="3" s="1"/>
  <c r="BC206" i="3"/>
  <c r="BD205" i="3"/>
  <c r="BB376" i="3"/>
  <c r="BC375" i="3"/>
  <c r="AZ90" i="3"/>
  <c r="BA292" i="3"/>
  <c r="BA296" i="3" s="1"/>
  <c r="BA297" i="3" s="1"/>
  <c r="BA88" i="3"/>
  <c r="BA92" i="3" s="1"/>
  <c r="BA93" i="3" s="1"/>
  <c r="AZ379" i="3"/>
  <c r="BD154" i="3"/>
  <c r="BC155" i="3"/>
  <c r="BB251" i="3"/>
  <c r="BC249" i="3"/>
  <c r="BB252" i="3"/>
  <c r="BB250" i="3" s="1"/>
  <c r="BB309" i="3"/>
  <c r="BB313" i="3" s="1"/>
  <c r="BC290" i="3"/>
  <c r="BB291" i="3"/>
  <c r="BC86" i="3"/>
  <c r="BB87" i="3"/>
  <c r="AZ294" i="3"/>
  <c r="BB156" i="3"/>
  <c r="BB160" i="3" s="1"/>
  <c r="BB175" i="3"/>
  <c r="BC477" i="3"/>
  <c r="BB478" i="3"/>
  <c r="BB207" i="3"/>
  <c r="BB211" i="3" s="1"/>
  <c r="BC308" i="3"/>
  <c r="BC309" i="3" s="1"/>
  <c r="BC313" i="3" s="1"/>
  <c r="BC314" i="3" s="1"/>
  <c r="BD307" i="3"/>
  <c r="BA377" i="3"/>
  <c r="BA381" i="3" s="1"/>
  <c r="BA382" i="3" s="1"/>
  <c r="BA209" i="3"/>
  <c r="AZ481" i="3"/>
  <c r="AZ501" i="3"/>
  <c r="AZ498" i="3"/>
  <c r="AZ433" i="3"/>
  <c r="AZ430" i="3"/>
  <c r="BA428" i="3"/>
  <c r="BA432" i="3" s="1"/>
  <c r="BC512" i="3"/>
  <c r="BD511" i="3"/>
  <c r="BA496" i="3"/>
  <c r="BA500" i="3" s="1"/>
  <c r="BD436" i="3"/>
  <c r="BC439" i="3"/>
  <c r="BC437" i="3" s="1"/>
  <c r="BC438" i="3"/>
  <c r="BB427" i="3"/>
  <c r="BC426" i="3"/>
  <c r="BD504" i="3"/>
  <c r="BC507" i="3"/>
  <c r="BC505" i="3" s="1"/>
  <c r="BC506" i="3"/>
  <c r="BC494" i="3"/>
  <c r="BB495" i="3"/>
  <c r="BB445" i="3"/>
  <c r="BB462" i="3"/>
  <c r="BB466" i="3" s="1"/>
  <c r="BD453" i="3"/>
  <c r="BC456" i="3"/>
  <c r="BC454" i="3" s="1"/>
  <c r="BC455" i="3"/>
  <c r="BD470" i="3"/>
  <c r="BC473" i="3"/>
  <c r="BC471" i="3" s="1"/>
  <c r="BC472" i="3"/>
  <c r="BD443" i="3"/>
  <c r="BC444" i="3"/>
  <c r="BD460" i="3"/>
  <c r="BC461" i="3"/>
  <c r="BC422" i="3"/>
  <c r="BC420" i="3" s="1"/>
  <c r="BC421" i="3"/>
  <c r="BD419" i="3"/>
  <c r="BB489" i="3"/>
  <c r="BB490" i="3"/>
  <c r="BB488" i="3" s="1"/>
  <c r="BC487" i="3"/>
  <c r="BB416" i="3"/>
  <c r="BB413" i="3"/>
  <c r="AZ331" i="3"/>
  <c r="AZ328" i="3"/>
  <c r="BA399" i="3"/>
  <c r="BA396" i="3"/>
  <c r="BB280" i="3"/>
  <c r="BB277" i="3"/>
  <c r="BD274" i="3"/>
  <c r="BE273" i="3"/>
  <c r="BB337" i="3"/>
  <c r="BB335" i="3" s="1"/>
  <c r="BB336" i="3"/>
  <c r="BC334" i="3"/>
  <c r="BB258" i="3"/>
  <c r="BB262" i="3" s="1"/>
  <c r="BC393" i="3"/>
  <c r="BD392" i="3"/>
  <c r="BD300" i="3"/>
  <c r="BC303" i="3"/>
  <c r="BC301" i="3" s="1"/>
  <c r="BC302" i="3"/>
  <c r="BE232" i="3"/>
  <c r="BD234" i="3"/>
  <c r="BB241" i="3"/>
  <c r="BB245" i="3" s="1"/>
  <c r="BD239" i="3"/>
  <c r="BC240" i="3"/>
  <c r="BC317" i="3"/>
  <c r="BB320" i="3"/>
  <c r="BB318" i="3" s="1"/>
  <c r="BB319" i="3"/>
  <c r="BB343" i="3"/>
  <c r="BB347" i="3" s="1"/>
  <c r="BB348" i="3" s="1"/>
  <c r="BB224" i="3"/>
  <c r="BB228" i="3" s="1"/>
  <c r="BB360" i="3"/>
  <c r="BB364" i="3" s="1"/>
  <c r="BA243" i="3"/>
  <c r="BA362" i="3"/>
  <c r="BC411" i="3"/>
  <c r="BC415" i="3" s="1"/>
  <c r="BC416" i="3" s="1"/>
  <c r="BE215" i="3"/>
  <c r="BD217" i="3"/>
  <c r="BD402" i="3"/>
  <c r="BC405" i="3"/>
  <c r="BC403" i="3" s="1"/>
  <c r="BC404" i="3"/>
  <c r="BD341" i="3"/>
  <c r="BC342" i="3"/>
  <c r="BD222" i="3"/>
  <c r="BC223" i="3"/>
  <c r="BC354" i="3"/>
  <c r="BC352" i="3" s="1"/>
  <c r="BD351" i="3"/>
  <c r="BC353" i="3"/>
  <c r="BD358" i="3"/>
  <c r="BC359" i="3"/>
  <c r="BC368" i="3"/>
  <c r="BB371" i="3"/>
  <c r="BB369" i="3" s="1"/>
  <c r="BB370" i="3"/>
  <c r="BA326" i="3"/>
  <c r="BA330" i="3" s="1"/>
  <c r="BD410" i="3"/>
  <c r="BE409" i="3"/>
  <c r="BC275" i="3"/>
  <c r="BC279" i="3" s="1"/>
  <c r="BD283" i="3"/>
  <c r="BC286" i="3"/>
  <c r="BC284" i="3" s="1"/>
  <c r="BC285" i="3"/>
  <c r="BD266" i="3"/>
  <c r="BC269" i="3"/>
  <c r="BC267" i="3" s="1"/>
  <c r="BC268" i="3"/>
  <c r="BA260" i="3"/>
  <c r="BD256" i="3"/>
  <c r="BC257" i="3"/>
  <c r="BB394" i="3"/>
  <c r="BB398" i="3" s="1"/>
  <c r="BB399" i="3" s="1"/>
  <c r="BB388" i="3"/>
  <c r="BB386" i="3" s="1"/>
  <c r="BC385" i="3"/>
  <c r="BB387" i="3"/>
  <c r="BB325" i="3"/>
  <c r="BC324" i="3"/>
  <c r="BB195" i="3"/>
  <c r="BB192" i="3"/>
  <c r="BC173" i="3"/>
  <c r="BC177" i="3" s="1"/>
  <c r="BC190" i="3"/>
  <c r="BC194" i="3" s="1"/>
  <c r="BC195" i="3" s="1"/>
  <c r="BD181" i="3"/>
  <c r="BC183" i="3"/>
  <c r="BC184" i="3"/>
  <c r="BC182" i="3" s="1"/>
  <c r="BD172" i="3"/>
  <c r="BE171" i="3"/>
  <c r="BD198" i="3"/>
  <c r="BC201" i="3"/>
  <c r="BC199" i="3" s="1"/>
  <c r="BC200" i="3"/>
  <c r="BE166" i="3"/>
  <c r="BF164" i="3"/>
  <c r="BC149" i="3"/>
  <c r="BD147" i="3"/>
  <c r="BC150" i="3"/>
  <c r="BC148" i="3" s="1"/>
  <c r="BE188" i="3"/>
  <c r="BD189" i="3"/>
  <c r="BB110" i="3"/>
  <c r="BB107" i="3"/>
  <c r="BA144" i="3"/>
  <c r="BA141" i="3"/>
  <c r="BA127" i="3"/>
  <c r="BA124" i="3"/>
  <c r="BB122" i="3"/>
  <c r="BB126" i="3" s="1"/>
  <c r="BB127" i="3" s="1"/>
  <c r="BB133" i="3"/>
  <c r="BB131" i="3" s="1"/>
  <c r="BB132" i="3"/>
  <c r="BC130" i="3"/>
  <c r="BC121" i="3"/>
  <c r="BD120" i="3"/>
  <c r="BC105" i="3"/>
  <c r="BC109" i="3" s="1"/>
  <c r="BC110" i="3" s="1"/>
  <c r="BC99" i="3"/>
  <c r="BC97" i="3" s="1"/>
  <c r="BD96" i="3"/>
  <c r="BC98" i="3"/>
  <c r="BB139" i="3"/>
  <c r="BB143" i="3" s="1"/>
  <c r="BC79" i="3"/>
  <c r="BB82" i="3"/>
  <c r="BB80" i="3" s="1"/>
  <c r="BB81" i="3"/>
  <c r="BE103" i="3"/>
  <c r="BD104" i="3"/>
  <c r="BD137" i="3"/>
  <c r="BC138" i="3"/>
  <c r="BA71" i="3"/>
  <c r="BA75" i="3" s="1"/>
  <c r="BB70" i="3"/>
  <c r="BC69" i="3"/>
  <c r="BC64" i="3"/>
  <c r="BD62" i="3"/>
  <c r="BC65" i="3"/>
  <c r="BC63" i="3" s="1"/>
  <c r="BA59" i="3"/>
  <c r="BA56" i="3"/>
  <c r="BD52" i="3"/>
  <c r="BC53" i="3"/>
  <c r="BB54" i="3"/>
  <c r="BD48" i="3"/>
  <c r="BD46" i="3" s="1"/>
  <c r="BE45" i="3"/>
  <c r="BD47" i="3"/>
  <c r="BB31" i="3"/>
  <c r="BB29" i="3" s="1"/>
  <c r="BB30" i="3"/>
  <c r="BC28" i="3"/>
  <c r="BD35" i="3"/>
  <c r="BC36" i="3"/>
  <c r="AE13" i="15"/>
  <c r="AE14" i="15"/>
  <c r="AE12" i="15" s="1"/>
  <c r="AF11" i="15"/>
  <c r="AG18" i="15"/>
  <c r="AG20" i="15" s="1"/>
  <c r="BC1348" i="3" l="1"/>
  <c r="BB909" i="3"/>
  <c r="BB906" i="3"/>
  <c r="BE1062" i="3"/>
  <c r="BE1059" i="3"/>
  <c r="BC977" i="3"/>
  <c r="BC974" i="3"/>
  <c r="BE921" i="3"/>
  <c r="BE925" i="3" s="1"/>
  <c r="BE926" i="3" s="1"/>
  <c r="BE923" i="3"/>
  <c r="BF920" i="3"/>
  <c r="BG919" i="3"/>
  <c r="BC1161" i="3"/>
  <c r="BD1311" i="3"/>
  <c r="BE1310" i="3"/>
  <c r="BD972" i="3"/>
  <c r="BD976" i="3" s="1"/>
  <c r="BD977" i="3" s="1"/>
  <c r="BD974" i="3"/>
  <c r="BD1022" i="3"/>
  <c r="BD1023" i="3" s="1"/>
  <c r="BD1027" i="3" s="1"/>
  <c r="BD1028" i="3" s="1"/>
  <c r="BE1021" i="3"/>
  <c r="BE902" i="3"/>
  <c r="BD903" i="3"/>
  <c r="BB1028" i="3"/>
  <c r="BB1025" i="3"/>
  <c r="BC1025" i="3" s="1"/>
  <c r="BC904" i="3"/>
  <c r="BC908" i="3" s="1"/>
  <c r="BC1363" i="3"/>
  <c r="BC1367" i="3" s="1"/>
  <c r="BC1368" i="3" s="1"/>
  <c r="BC1365" i="3"/>
  <c r="BD1345" i="3"/>
  <c r="BD1346" i="3" s="1"/>
  <c r="BD1350" i="3" s="1"/>
  <c r="BD1351" i="3" s="1"/>
  <c r="BE1344" i="3"/>
  <c r="BC889" i="3"/>
  <c r="BF937" i="3"/>
  <c r="BG936" i="3"/>
  <c r="BE971" i="3"/>
  <c r="BF970" i="3"/>
  <c r="BE1157" i="3"/>
  <c r="BD1158" i="3"/>
  <c r="BD1159" i="3" s="1"/>
  <c r="BD1163" i="3" s="1"/>
  <c r="BD887" i="3"/>
  <c r="BD891" i="3" s="1"/>
  <c r="BD892" i="3" s="1"/>
  <c r="BD889" i="3"/>
  <c r="BC1312" i="3"/>
  <c r="BC1316" i="3" s="1"/>
  <c r="BF885" i="3"/>
  <c r="BE886" i="3"/>
  <c r="BE1361" i="3"/>
  <c r="BD1362" i="3"/>
  <c r="BE938" i="3"/>
  <c r="BE942" i="3" s="1"/>
  <c r="BE943" i="3" s="1"/>
  <c r="BE940" i="3"/>
  <c r="AV518" i="3"/>
  <c r="AV515" i="3"/>
  <c r="AW517" i="3"/>
  <c r="AX513" i="3"/>
  <c r="BC1066" i="3"/>
  <c r="BD1068" i="3"/>
  <c r="BD998" i="3"/>
  <c r="BE1000" i="3"/>
  <c r="BE1083" i="3"/>
  <c r="BF1085" i="3"/>
  <c r="BE963" i="3"/>
  <c r="BD966" i="3"/>
  <c r="BD964" i="3" s="1"/>
  <c r="BD965" i="3"/>
  <c r="BD692" i="3"/>
  <c r="BE694" i="3"/>
  <c r="BC1049" i="3"/>
  <c r="BD1051" i="3"/>
  <c r="AZ389" i="15"/>
  <c r="BA391" i="15"/>
  <c r="BB58" i="3"/>
  <c r="BE1167" i="3"/>
  <c r="BD1170" i="3"/>
  <c r="BD1168" i="3" s="1"/>
  <c r="BD1169" i="3"/>
  <c r="BD1187" i="3"/>
  <c r="BD1185" i="3" s="1"/>
  <c r="BE1184" i="3"/>
  <c r="BD1186" i="3"/>
  <c r="BE1334" i="3"/>
  <c r="BE1331" i="3"/>
  <c r="BC824" i="3"/>
  <c r="BC821" i="3"/>
  <c r="BC858" i="3"/>
  <c r="BC855" i="3"/>
  <c r="BC1266" i="3"/>
  <c r="BC1263" i="3"/>
  <c r="BB722" i="3"/>
  <c r="BB719" i="3"/>
  <c r="BC600" i="3"/>
  <c r="BB634" i="3"/>
  <c r="BC165" i="3"/>
  <c r="BD167" i="3"/>
  <c r="BD1340" i="3"/>
  <c r="BD1338" i="3" s="1"/>
  <c r="BE1337" i="3"/>
  <c r="BD1339" i="3"/>
  <c r="BD915" i="3"/>
  <c r="BD913" i="3" s="1"/>
  <c r="BD914" i="3"/>
  <c r="BE912" i="3"/>
  <c r="BD1357" i="3"/>
  <c r="BD1355" i="3" s="1"/>
  <c r="BE1354" i="3"/>
  <c r="BD1356" i="3"/>
  <c r="BA976" i="15"/>
  <c r="BA974" i="15" s="1"/>
  <c r="BA975" i="15"/>
  <c r="BB973" i="15"/>
  <c r="BA1002" i="15"/>
  <c r="BA1000" i="15" s="1"/>
  <c r="BA1001" i="15"/>
  <c r="BB999" i="15"/>
  <c r="BB960" i="15"/>
  <c r="BA963" i="15"/>
  <c r="BA961" i="15" s="1"/>
  <c r="BA962" i="15"/>
  <c r="BB989" i="15"/>
  <c r="BB987" i="15" s="1"/>
  <c r="BB988" i="15"/>
  <c r="BC986" i="15"/>
  <c r="BB1028" i="15"/>
  <c r="BB1026" i="15" s="1"/>
  <c r="BB1027" i="15"/>
  <c r="BC1025" i="15"/>
  <c r="BA882" i="15"/>
  <c r="AZ885" i="15"/>
  <c r="AZ883" i="15" s="1"/>
  <c r="AZ884" i="15"/>
  <c r="AZ792" i="15"/>
  <c r="BA794" i="15"/>
  <c r="BB1038" i="15"/>
  <c r="BA1041" i="15"/>
  <c r="BA1039" i="15" s="1"/>
  <c r="BA1040" i="15"/>
  <c r="BA1015" i="15"/>
  <c r="BA1013" i="15" s="1"/>
  <c r="BA1014" i="15"/>
  <c r="BB1012" i="15"/>
  <c r="BB908" i="15"/>
  <c r="BA911" i="15"/>
  <c r="BA909" i="15" s="1"/>
  <c r="BA910" i="15"/>
  <c r="BA846" i="15"/>
  <c r="BA844" i="15" s="1"/>
  <c r="BA845" i="15"/>
  <c r="BB843" i="15"/>
  <c r="BA807" i="15"/>
  <c r="BA805" i="15" s="1"/>
  <c r="BB804" i="15"/>
  <c r="BA806" i="15"/>
  <c r="BA833" i="15"/>
  <c r="BA831" i="15" s="1"/>
  <c r="BA832" i="15"/>
  <c r="BB830" i="15"/>
  <c r="BB934" i="15"/>
  <c r="BA937" i="15"/>
  <c r="BA935" i="15" s="1"/>
  <c r="BA936" i="15"/>
  <c r="BA859" i="15"/>
  <c r="BA857" i="15" s="1"/>
  <c r="BA858" i="15"/>
  <c r="BB856" i="15"/>
  <c r="BB947" i="15"/>
  <c r="BA950" i="15"/>
  <c r="BA948" i="15" s="1"/>
  <c r="BA949" i="15"/>
  <c r="BB895" i="15"/>
  <c r="BA898" i="15"/>
  <c r="BA896" i="15" s="1"/>
  <c r="BA897" i="15"/>
  <c r="BA872" i="15"/>
  <c r="BA870" i="15" s="1"/>
  <c r="BA871" i="15"/>
  <c r="BB869" i="15"/>
  <c r="BA820" i="15"/>
  <c r="BA818" i="15" s="1"/>
  <c r="BB817" i="15"/>
  <c r="BA819" i="15"/>
  <c r="BB921" i="15"/>
  <c r="BA924" i="15"/>
  <c r="BA922" i="15" s="1"/>
  <c r="BA923" i="15"/>
  <c r="BC793" i="15"/>
  <c r="BD791" i="15"/>
  <c r="AZ728" i="15"/>
  <c r="BA726" i="15"/>
  <c r="AZ729" i="15"/>
  <c r="AZ727" i="15" s="1"/>
  <c r="BA518" i="15"/>
  <c r="AZ520" i="15"/>
  <c r="AZ521" i="15"/>
  <c r="AZ519" i="15" s="1"/>
  <c r="BA559" i="15"/>
  <c r="BA560" i="15"/>
  <c r="BA558" i="15" s="1"/>
  <c r="BB557" i="15"/>
  <c r="BA664" i="15"/>
  <c r="BA662" i="15" s="1"/>
  <c r="BA663" i="15"/>
  <c r="BB661" i="15"/>
  <c r="BC573" i="15"/>
  <c r="BC571" i="15" s="1"/>
  <c r="BC572" i="15"/>
  <c r="BD570" i="15"/>
  <c r="BA495" i="15"/>
  <c r="BA493" i="15" s="1"/>
  <c r="BA494" i="15"/>
  <c r="BB492" i="15"/>
  <c r="BC622" i="15"/>
  <c r="BB625" i="15"/>
  <c r="BB623" i="15" s="1"/>
  <c r="BB624" i="15"/>
  <c r="BB544" i="15"/>
  <c r="BA547" i="15"/>
  <c r="BA545" i="15" s="1"/>
  <c r="BA546" i="15"/>
  <c r="BC440" i="15"/>
  <c r="BB443" i="15"/>
  <c r="BB441" i="15" s="1"/>
  <c r="BB442" i="15"/>
  <c r="BB531" i="15"/>
  <c r="BA534" i="15"/>
  <c r="BA532" i="15" s="1"/>
  <c r="BA533" i="15"/>
  <c r="BC583" i="15"/>
  <c r="BB586" i="15"/>
  <c r="BB584" i="15" s="1"/>
  <c r="BB585" i="15"/>
  <c r="BB453" i="15"/>
  <c r="BA456" i="15"/>
  <c r="BA454" i="15" s="1"/>
  <c r="BA455" i="15"/>
  <c r="BB596" i="15"/>
  <c r="BA599" i="15"/>
  <c r="BA597" i="15" s="1"/>
  <c r="BA598" i="15"/>
  <c r="BB427" i="15"/>
  <c r="BA430" i="15"/>
  <c r="BA428" i="15" s="1"/>
  <c r="BA429" i="15"/>
  <c r="BC401" i="15"/>
  <c r="BB404" i="15"/>
  <c r="BB402" i="15" s="1"/>
  <c r="BB403" i="15"/>
  <c r="BA469" i="15"/>
  <c r="BA467" i="15" s="1"/>
  <c r="BA468" i="15"/>
  <c r="BB466" i="15"/>
  <c r="BA505" i="15"/>
  <c r="AZ508" i="15"/>
  <c r="AZ506" i="15" s="1"/>
  <c r="AZ507" i="15"/>
  <c r="BB739" i="15"/>
  <c r="BA742" i="15"/>
  <c r="BA740" i="15" s="1"/>
  <c r="BA741" i="15"/>
  <c r="BB713" i="15"/>
  <c r="BA716" i="15"/>
  <c r="BA714" i="15" s="1"/>
  <c r="BA715" i="15"/>
  <c r="BA651" i="15"/>
  <c r="BA649" i="15" s="1"/>
  <c r="BA650" i="15"/>
  <c r="BB648" i="15"/>
  <c r="BB700" i="15"/>
  <c r="BA703" i="15"/>
  <c r="BA701" i="15" s="1"/>
  <c r="BA702" i="15"/>
  <c r="BB687" i="15"/>
  <c r="BA690" i="15"/>
  <c r="BA688" i="15" s="1"/>
  <c r="BA689" i="15"/>
  <c r="BE609" i="15"/>
  <c r="BD611" i="15"/>
  <c r="AZ610" i="15"/>
  <c r="BA612" i="15"/>
  <c r="BB414" i="15"/>
  <c r="BA416" i="15"/>
  <c r="BA417" i="15"/>
  <c r="BA415" i="15" s="1"/>
  <c r="BA482" i="15"/>
  <c r="BA480" i="15" s="1"/>
  <c r="BA481" i="15"/>
  <c r="BB479" i="15"/>
  <c r="BB768" i="15"/>
  <c r="BB766" i="15" s="1"/>
  <c r="BB767" i="15"/>
  <c r="BC765" i="15"/>
  <c r="BB755" i="15"/>
  <c r="BB753" i="15" s="1"/>
  <c r="BB754" i="15"/>
  <c r="BC752" i="15"/>
  <c r="BA677" i="15"/>
  <c r="BA675" i="15" s="1"/>
  <c r="BA676" i="15"/>
  <c r="BB674" i="15"/>
  <c r="BC638" i="15"/>
  <c r="BC636" i="15" s="1"/>
  <c r="BC637" i="15"/>
  <c r="BD635" i="15"/>
  <c r="BA781" i="15"/>
  <c r="BA779" i="15" s="1"/>
  <c r="BA780" i="15"/>
  <c r="BB778" i="15"/>
  <c r="BC1283" i="3"/>
  <c r="BC1280" i="3"/>
  <c r="BD1164" i="3"/>
  <c r="BD1161" i="3"/>
  <c r="BB1249" i="3"/>
  <c r="BB1246" i="3"/>
  <c r="BD1300" i="3"/>
  <c r="BD1297" i="3"/>
  <c r="BB1130" i="3"/>
  <c r="BB1127" i="3"/>
  <c r="BC1181" i="3"/>
  <c r="BC1178" i="3"/>
  <c r="BC1232" i="3"/>
  <c r="BC1229" i="3"/>
  <c r="BC1147" i="3"/>
  <c r="BC1144" i="3"/>
  <c r="BE1096" i="3"/>
  <c r="BE1093" i="3"/>
  <c r="BC1198" i="3"/>
  <c r="BC1195" i="3"/>
  <c r="BC1113" i="3"/>
  <c r="BC1110" i="3"/>
  <c r="BE1079" i="3"/>
  <c r="BE1076" i="3"/>
  <c r="BF1294" i="3"/>
  <c r="BG1293" i="3"/>
  <c r="BF1150" i="3"/>
  <c r="BE1153" i="3"/>
  <c r="BE1151" i="3" s="1"/>
  <c r="BE1152" i="3"/>
  <c r="BE1192" i="3"/>
  <c r="BF1191" i="3"/>
  <c r="BC1042" i="3"/>
  <c r="BE1260" i="3"/>
  <c r="BF1259" i="3"/>
  <c r="BF1209" i="3"/>
  <c r="BG1208" i="3"/>
  <c r="BD1212" i="3"/>
  <c r="BF1074" i="3"/>
  <c r="BF1078" i="3" s="1"/>
  <c r="BF1079" i="3" s="1"/>
  <c r="BE1252" i="3"/>
  <c r="BD1255" i="3"/>
  <c r="BD1253" i="3" s="1"/>
  <c r="BD1254" i="3"/>
  <c r="BD1108" i="3"/>
  <c r="BD1112" i="3" s="1"/>
  <c r="BD1113" i="3" s="1"/>
  <c r="BG1090" i="3"/>
  <c r="BH1089" i="3"/>
  <c r="BF1329" i="3"/>
  <c r="BF1333" i="3" s="1"/>
  <c r="BD1176" i="3"/>
  <c r="BD1180" i="3" s="1"/>
  <c r="BG1056" i="3"/>
  <c r="BH1055" i="3"/>
  <c r="BG1031" i="3"/>
  <c r="BF1034" i="3"/>
  <c r="BF1032" i="3" s="1"/>
  <c r="BF1033" i="3"/>
  <c r="BH1048" i="3"/>
  <c r="BG1050" i="3"/>
  <c r="BE1221" i="3"/>
  <c r="BE1219" i="3" s="1"/>
  <c r="BE1220" i="3"/>
  <c r="BF1218" i="3"/>
  <c r="BC1244" i="3"/>
  <c r="BC1248" i="3" s="1"/>
  <c r="BD1261" i="3"/>
  <c r="BD1265" i="3" s="1"/>
  <c r="BE1210" i="3"/>
  <c r="BE1214" i="3" s="1"/>
  <c r="BE1107" i="3"/>
  <c r="BF1106" i="3"/>
  <c r="BF1201" i="3"/>
  <c r="BE1204" i="3"/>
  <c r="BE1202" i="3" s="1"/>
  <c r="BE1203" i="3"/>
  <c r="BG1328" i="3"/>
  <c r="BH1327" i="3"/>
  <c r="BE1175" i="3"/>
  <c r="BF1174" i="3"/>
  <c r="BE1295" i="3"/>
  <c r="BE1299" i="3" s="1"/>
  <c r="BE1300" i="3" s="1"/>
  <c r="BG1073" i="3"/>
  <c r="BH1072" i="3"/>
  <c r="BF1116" i="3"/>
  <c r="BE1119" i="3"/>
  <c r="BE1117" i="3" s="1"/>
  <c r="BE1118" i="3"/>
  <c r="BD1243" i="3"/>
  <c r="BE1242" i="3"/>
  <c r="BF1286" i="3"/>
  <c r="BE1289" i="3"/>
  <c r="BE1287" i="3" s="1"/>
  <c r="BE1288" i="3"/>
  <c r="BF1225" i="3"/>
  <c r="BE1226" i="3"/>
  <c r="BC1125" i="3"/>
  <c r="BC1129" i="3" s="1"/>
  <c r="BE1039" i="3"/>
  <c r="BF1038" i="3"/>
  <c r="BF1303" i="3"/>
  <c r="BE1306" i="3"/>
  <c r="BE1304" i="3" s="1"/>
  <c r="BE1305" i="3"/>
  <c r="BH1084" i="3"/>
  <c r="BI1082" i="3"/>
  <c r="BF1320" i="3"/>
  <c r="BE1323" i="3"/>
  <c r="BE1321" i="3" s="1"/>
  <c r="BE1322" i="3"/>
  <c r="BE1277" i="3"/>
  <c r="BF1276" i="3"/>
  <c r="BD1142" i="3"/>
  <c r="BD1146" i="3" s="1"/>
  <c r="BD1193" i="3"/>
  <c r="BD1197" i="3" s="1"/>
  <c r="BD1227" i="3"/>
  <c r="BD1231" i="3" s="1"/>
  <c r="BH1067" i="3"/>
  <c r="BI1065" i="3"/>
  <c r="BE1123" i="3"/>
  <c r="BD1124" i="3"/>
  <c r="BD1040" i="3"/>
  <c r="BD1044" i="3" s="1"/>
  <c r="BF1099" i="3"/>
  <c r="BE1102" i="3"/>
  <c r="BE1100" i="3" s="1"/>
  <c r="BE1101" i="3"/>
  <c r="BF1091" i="3"/>
  <c r="BF1095" i="3" s="1"/>
  <c r="BD1278" i="3"/>
  <c r="BD1282" i="3"/>
  <c r="BD1283" i="3" s="1"/>
  <c r="BE1272" i="3"/>
  <c r="BE1270" i="3" s="1"/>
  <c r="BE1271" i="3"/>
  <c r="BF1269" i="3"/>
  <c r="BE1141" i="3"/>
  <c r="BF1140" i="3"/>
  <c r="BE1238" i="3"/>
  <c r="BE1236" i="3" s="1"/>
  <c r="BE1237" i="3"/>
  <c r="BF1235" i="3"/>
  <c r="BF1057" i="3"/>
  <c r="BF1061" i="3" s="1"/>
  <c r="BF1133" i="3"/>
  <c r="BE1136" i="3"/>
  <c r="BE1134" i="3" s="1"/>
  <c r="BE1135" i="3"/>
  <c r="BD994" i="3"/>
  <c r="BD991" i="3"/>
  <c r="BC671" i="3"/>
  <c r="BC668" i="3"/>
  <c r="BD705" i="3"/>
  <c r="BD702" i="3"/>
  <c r="BE807" i="3"/>
  <c r="BE804" i="3"/>
  <c r="BC773" i="3"/>
  <c r="BC770" i="3"/>
  <c r="BC552" i="3"/>
  <c r="BC549" i="3"/>
  <c r="BC739" i="3"/>
  <c r="BC736" i="3"/>
  <c r="BC1011" i="3"/>
  <c r="BC1008" i="3"/>
  <c r="BC756" i="3"/>
  <c r="BC753" i="3"/>
  <c r="BB960" i="3"/>
  <c r="BB957" i="3"/>
  <c r="BC841" i="3"/>
  <c r="BC838" i="3"/>
  <c r="BC654" i="3"/>
  <c r="BC651" i="3"/>
  <c r="BE626" i="3"/>
  <c r="BE624" i="3" s="1"/>
  <c r="BE625" i="3"/>
  <c r="BF623" i="3"/>
  <c r="BF759" i="3"/>
  <c r="BE761" i="3"/>
  <c r="BE762" i="3"/>
  <c r="BE760" i="3" s="1"/>
  <c r="BG801" i="3"/>
  <c r="BH800" i="3"/>
  <c r="BC717" i="3"/>
  <c r="BC721" i="3" s="1"/>
  <c r="BE630" i="3"/>
  <c r="BD631" i="3"/>
  <c r="BF681" i="3"/>
  <c r="BE682" i="3"/>
  <c r="BD768" i="3"/>
  <c r="BD772" i="3" s="1"/>
  <c r="BD773" i="3" s="1"/>
  <c r="BD819" i="3"/>
  <c r="BD823" i="3" s="1"/>
  <c r="BD824" i="3" s="1"/>
  <c r="BD836" i="3"/>
  <c r="BD840" i="3" s="1"/>
  <c r="BD615" i="3"/>
  <c r="BD619" i="3" s="1"/>
  <c r="BF980" i="3"/>
  <c r="BE983" i="3"/>
  <c r="BE981" i="3" s="1"/>
  <c r="BE982" i="3"/>
  <c r="BE898" i="3"/>
  <c r="BE896" i="3" s="1"/>
  <c r="BE897" i="3"/>
  <c r="BF895" i="3"/>
  <c r="BG987" i="3"/>
  <c r="BF988" i="3"/>
  <c r="BD1006" i="3"/>
  <c r="BD1010" i="3" s="1"/>
  <c r="BD598" i="3"/>
  <c r="BD602" i="3" s="1"/>
  <c r="BC955" i="3"/>
  <c r="BC959" i="3" s="1"/>
  <c r="BH691" i="3"/>
  <c r="BG693" i="3"/>
  <c r="BE929" i="3"/>
  <c r="BD932" i="3"/>
  <c r="BD930" i="3" s="1"/>
  <c r="BD931" i="3"/>
  <c r="BE715" i="3"/>
  <c r="BD716" i="3"/>
  <c r="BE609" i="3"/>
  <c r="BE607" i="3" s="1"/>
  <c r="BE608" i="3"/>
  <c r="BF606" i="3"/>
  <c r="BE946" i="3"/>
  <c r="BD949" i="3"/>
  <c r="BD947" i="3" s="1"/>
  <c r="BD948" i="3"/>
  <c r="BF708" i="3"/>
  <c r="BE711" i="3"/>
  <c r="BE709" i="3" s="1"/>
  <c r="BE710" i="3"/>
  <c r="BD564" i="3"/>
  <c r="BD568" i="3" s="1"/>
  <c r="BD569" i="3" s="1"/>
  <c r="BE648" i="3"/>
  <c r="BF647" i="3"/>
  <c r="BF725" i="3"/>
  <c r="BE728" i="3"/>
  <c r="BE726" i="3" s="1"/>
  <c r="BE727" i="3"/>
  <c r="BF545" i="3"/>
  <c r="BE546" i="3"/>
  <c r="BE813" i="3"/>
  <c r="BE811" i="3" s="1"/>
  <c r="BE812" i="3"/>
  <c r="BF810" i="3"/>
  <c r="BD683" i="3"/>
  <c r="BD687" i="3" s="1"/>
  <c r="BD547" i="3"/>
  <c r="BD551" i="3" s="1"/>
  <c r="BE861" i="3"/>
  <c r="BD863" i="3"/>
  <c r="BD864" i="3"/>
  <c r="BD862" i="3" s="1"/>
  <c r="BE614" i="3"/>
  <c r="BF613" i="3"/>
  <c r="BD751" i="3"/>
  <c r="BD755" i="3" s="1"/>
  <c r="BD756" i="3" s="1"/>
  <c r="BE597" i="3"/>
  <c r="BF596" i="3"/>
  <c r="BC583" i="3"/>
  <c r="BE1017" i="3"/>
  <c r="BE1015" i="3" s="1"/>
  <c r="BE1016" i="3"/>
  <c r="BF1014" i="3"/>
  <c r="BF817" i="3"/>
  <c r="BE818" i="3"/>
  <c r="BF834" i="3"/>
  <c r="BE835" i="3"/>
  <c r="BC872" i="3"/>
  <c r="BE558" i="3"/>
  <c r="BE556" i="3" s="1"/>
  <c r="BE557" i="3"/>
  <c r="BF555" i="3"/>
  <c r="BC532" i="3"/>
  <c r="BC617" i="3"/>
  <c r="BE989" i="3"/>
  <c r="BE993" i="3" s="1"/>
  <c r="BE994" i="3" s="1"/>
  <c r="BE1005" i="3"/>
  <c r="BF1004" i="3"/>
  <c r="BG674" i="3"/>
  <c r="BF677" i="3"/>
  <c r="BF675" i="3" s="1"/>
  <c r="BF676" i="3"/>
  <c r="BC787" i="3"/>
  <c r="BD954" i="3"/>
  <c r="BE953" i="3"/>
  <c r="BC685" i="3"/>
  <c r="BF699" i="3"/>
  <c r="BG698" i="3"/>
  <c r="BE589" i="3"/>
  <c r="BD592" i="3"/>
  <c r="BD590" i="3" s="1"/>
  <c r="BD591" i="3"/>
  <c r="BD666" i="3"/>
  <c r="BD670" i="3" s="1"/>
  <c r="BF851" i="3"/>
  <c r="BE852" i="3"/>
  <c r="BF783" i="3"/>
  <c r="BE784" i="3"/>
  <c r="BE541" i="3"/>
  <c r="BE539" i="3" s="1"/>
  <c r="BE540" i="3"/>
  <c r="BF538" i="3"/>
  <c r="BD734" i="3"/>
  <c r="BD738" i="3" s="1"/>
  <c r="BE745" i="3"/>
  <c r="BE743" i="3" s="1"/>
  <c r="BE744" i="3"/>
  <c r="BF742" i="3"/>
  <c r="BE575" i="3"/>
  <c r="BE573" i="3" s="1"/>
  <c r="BE574" i="3"/>
  <c r="BF572" i="3"/>
  <c r="BF844" i="3"/>
  <c r="BE847" i="3"/>
  <c r="BE845" i="3" s="1"/>
  <c r="BE846" i="3"/>
  <c r="BF640" i="3"/>
  <c r="BE642" i="3"/>
  <c r="BE643" i="3"/>
  <c r="BE641" i="3" s="1"/>
  <c r="BF528" i="3"/>
  <c r="BE529" i="3"/>
  <c r="BF827" i="3"/>
  <c r="BE830" i="3"/>
  <c r="BE828" i="3" s="1"/>
  <c r="BE829" i="3"/>
  <c r="BF878" i="3"/>
  <c r="BE881" i="3"/>
  <c r="BE879" i="3" s="1"/>
  <c r="BE880" i="3"/>
  <c r="BF749" i="3"/>
  <c r="BE750" i="3"/>
  <c r="BF802" i="3"/>
  <c r="BF806" i="3" s="1"/>
  <c r="BF807" i="3" s="1"/>
  <c r="BH657" i="3"/>
  <c r="BG660" i="3"/>
  <c r="BG658" i="3" s="1"/>
  <c r="BG659" i="3"/>
  <c r="BH997" i="3"/>
  <c r="BG999" i="3"/>
  <c r="BF579" i="3"/>
  <c r="BE580" i="3"/>
  <c r="BE700" i="3"/>
  <c r="BE704" i="3" s="1"/>
  <c r="BF776" i="3"/>
  <c r="BE779" i="3"/>
  <c r="BE777" i="3" s="1"/>
  <c r="BE778" i="3"/>
  <c r="BF664" i="3"/>
  <c r="BE665" i="3"/>
  <c r="BC632" i="3"/>
  <c r="BC636" i="3" s="1"/>
  <c r="BD853" i="3"/>
  <c r="BD857" i="3"/>
  <c r="BD858" i="3" s="1"/>
  <c r="BD785" i="3"/>
  <c r="BD789" i="3" s="1"/>
  <c r="BE733" i="3"/>
  <c r="BF732" i="3"/>
  <c r="BD870" i="3"/>
  <c r="BD874" i="3" s="1"/>
  <c r="BC566" i="3"/>
  <c r="BF766" i="3"/>
  <c r="BE767" i="3"/>
  <c r="BD530" i="3"/>
  <c r="BD534" i="3" s="1"/>
  <c r="BD535" i="3" s="1"/>
  <c r="BD585" i="3"/>
  <c r="BD586" i="3" s="1"/>
  <c r="BD581" i="3"/>
  <c r="BF562" i="3"/>
  <c r="BE563" i="3"/>
  <c r="BF793" i="3"/>
  <c r="BE795" i="3"/>
  <c r="BE796" i="3"/>
  <c r="BE794" i="3" s="1"/>
  <c r="BF868" i="3"/>
  <c r="BE869" i="3"/>
  <c r="BD649" i="3"/>
  <c r="BD653" i="3" s="1"/>
  <c r="BE524" i="3"/>
  <c r="BE522" i="3" s="1"/>
  <c r="BE523" i="3"/>
  <c r="BF521" i="3"/>
  <c r="AZ447" i="3"/>
  <c r="BA449" i="3" s="1"/>
  <c r="AZ450" i="3"/>
  <c r="AV42" i="3"/>
  <c r="AV39" i="3"/>
  <c r="AW41" i="3" s="1"/>
  <c r="BB233" i="3"/>
  <c r="BC235" i="3"/>
  <c r="BB216" i="3"/>
  <c r="BC218" i="3"/>
  <c r="BC116" i="3"/>
  <c r="BC114" i="3" s="1"/>
  <c r="BD113" i="3"/>
  <c r="BC115" i="3"/>
  <c r="AY25" i="15"/>
  <c r="AZ27" i="15"/>
  <c r="AZ143" i="15"/>
  <c r="AZ144" i="15"/>
  <c r="AZ142" i="15" s="1"/>
  <c r="BA141" i="15"/>
  <c r="AZ40" i="15"/>
  <c r="AZ38" i="15" s="1"/>
  <c r="BA37" i="15"/>
  <c r="AZ39" i="15"/>
  <c r="AZ378" i="15"/>
  <c r="AZ376" i="15" s="1"/>
  <c r="BA375" i="15"/>
  <c r="AZ377" i="15"/>
  <c r="BA310" i="15"/>
  <c r="AZ313" i="15"/>
  <c r="AZ311" i="15" s="1"/>
  <c r="AZ312" i="15"/>
  <c r="BB365" i="15"/>
  <c r="BB363" i="15" s="1"/>
  <c r="BB364" i="15"/>
  <c r="BC362" i="15"/>
  <c r="BB339" i="15"/>
  <c r="BB337" i="15" s="1"/>
  <c r="BB338" i="15"/>
  <c r="BC336" i="15"/>
  <c r="BA235" i="15"/>
  <c r="BA233" i="15" s="1"/>
  <c r="BA234" i="15"/>
  <c r="BB232" i="15"/>
  <c r="BD388" i="15"/>
  <c r="BC390" i="15"/>
  <c r="BA287" i="15"/>
  <c r="BA285" i="15" s="1"/>
  <c r="BB284" i="15"/>
  <c r="BA286" i="15"/>
  <c r="BD297" i="15"/>
  <c r="BC300" i="15"/>
  <c r="BC298" i="15" s="1"/>
  <c r="BC299" i="15"/>
  <c r="BA222" i="15"/>
  <c r="BA220" i="15" s="1"/>
  <c r="BA221" i="15"/>
  <c r="BB219" i="15"/>
  <c r="BA274" i="15"/>
  <c r="BA272" i="15" s="1"/>
  <c r="BA273" i="15"/>
  <c r="BB271" i="15"/>
  <c r="BC245" i="15"/>
  <c r="BB248" i="15"/>
  <c r="BB246" i="15" s="1"/>
  <c r="BB247" i="15"/>
  <c r="BB323" i="15"/>
  <c r="BA326" i="15"/>
  <c r="BA324" i="15" s="1"/>
  <c r="BA325" i="15"/>
  <c r="BB349" i="15"/>
  <c r="BA352" i="15"/>
  <c r="BA350" i="15" s="1"/>
  <c r="BA351" i="15"/>
  <c r="BB258" i="15"/>
  <c r="BA261" i="15"/>
  <c r="BA259" i="15" s="1"/>
  <c r="BA260" i="15"/>
  <c r="BA118" i="15"/>
  <c r="BA116" i="15" s="1"/>
  <c r="BB115" i="15"/>
  <c r="BA117" i="15"/>
  <c r="BB180" i="15"/>
  <c r="BA183" i="15"/>
  <c r="BA181" i="15" s="1"/>
  <c r="BA182" i="15"/>
  <c r="AZ131" i="15"/>
  <c r="AZ129" i="15" s="1"/>
  <c r="BA128" i="15"/>
  <c r="AZ130" i="15"/>
  <c r="BB154" i="15"/>
  <c r="BA157" i="15"/>
  <c r="BA155" i="15" s="1"/>
  <c r="BA156" i="15"/>
  <c r="BA195" i="15"/>
  <c r="BB193" i="15"/>
  <c r="BA196" i="15"/>
  <c r="BA194" i="15" s="1"/>
  <c r="AZ209" i="15"/>
  <c r="AZ207" i="15" s="1"/>
  <c r="AZ208" i="15"/>
  <c r="BA206" i="15"/>
  <c r="BB167" i="15"/>
  <c r="BA170" i="15"/>
  <c r="BA168" i="15" s="1"/>
  <c r="BA169" i="15"/>
  <c r="BC76" i="15"/>
  <c r="BB79" i="15"/>
  <c r="BB77" i="15" s="1"/>
  <c r="BB78" i="15"/>
  <c r="AZ104" i="15"/>
  <c r="AZ105" i="15"/>
  <c r="AZ103" i="15" s="1"/>
  <c r="BA102" i="15"/>
  <c r="BA66" i="15"/>
  <c r="BA64" i="15" s="1"/>
  <c r="BB63" i="15"/>
  <c r="BA65" i="15"/>
  <c r="BB92" i="15"/>
  <c r="BB90" i="15" s="1"/>
  <c r="BB91" i="15"/>
  <c r="BC89" i="15"/>
  <c r="AZ52" i="15"/>
  <c r="BA50" i="15"/>
  <c r="AZ53" i="15"/>
  <c r="AZ51" i="15" s="1"/>
  <c r="BC26" i="15"/>
  <c r="BD24" i="15"/>
  <c r="BA37" i="3"/>
  <c r="BB161" i="3"/>
  <c r="BB158" i="3"/>
  <c r="BA484" i="3"/>
  <c r="BA481" i="3"/>
  <c r="BD308" i="3"/>
  <c r="BD309" i="3" s="1"/>
  <c r="BD313" i="3" s="1"/>
  <c r="BD314" i="3" s="1"/>
  <c r="BE307" i="3"/>
  <c r="BB479" i="3"/>
  <c r="BB483" i="3" s="1"/>
  <c r="BB484" i="3" s="1"/>
  <c r="BB292" i="3"/>
  <c r="BB296" i="3" s="1"/>
  <c r="BC156" i="3"/>
  <c r="BC160" i="3" s="1"/>
  <c r="BC207" i="3"/>
  <c r="BC211" i="3" s="1"/>
  <c r="BC478" i="3"/>
  <c r="BD477" i="3"/>
  <c r="BD290" i="3"/>
  <c r="BC291" i="3"/>
  <c r="BD249" i="3"/>
  <c r="BC251" i="3"/>
  <c r="BC252" i="3"/>
  <c r="BC250" i="3" s="1"/>
  <c r="BD155" i="3"/>
  <c r="BE154" i="3"/>
  <c r="BC376" i="3"/>
  <c r="BD375" i="3"/>
  <c r="BA379" i="3"/>
  <c r="BA294" i="3"/>
  <c r="BB377" i="3"/>
  <c r="BB381" i="3" s="1"/>
  <c r="BB212" i="3"/>
  <c r="BB209" i="3"/>
  <c r="BD86" i="3"/>
  <c r="BC87" i="3"/>
  <c r="BB314" i="3"/>
  <c r="BB311" i="3"/>
  <c r="BC311" i="3" s="1"/>
  <c r="BA90" i="3"/>
  <c r="BB88" i="3" s="1"/>
  <c r="BB92" i="3" s="1"/>
  <c r="BB93" i="3" s="1"/>
  <c r="BD206" i="3"/>
  <c r="BD207" i="3" s="1"/>
  <c r="BD211" i="3" s="1"/>
  <c r="BD212" i="3" s="1"/>
  <c r="BE205" i="3"/>
  <c r="BB467" i="3"/>
  <c r="BB464" i="3"/>
  <c r="BA501" i="3"/>
  <c r="BA498" i="3"/>
  <c r="BA433" i="3"/>
  <c r="BA430" i="3"/>
  <c r="BC462" i="3"/>
  <c r="BC466" i="3" s="1"/>
  <c r="BC467" i="3" s="1"/>
  <c r="BC495" i="3"/>
  <c r="BD494" i="3"/>
  <c r="BD507" i="3"/>
  <c r="BD505" i="3" s="1"/>
  <c r="BD506" i="3"/>
  <c r="BE504" i="3"/>
  <c r="BD426" i="3"/>
  <c r="BC427" i="3"/>
  <c r="BD461" i="3"/>
  <c r="BE460" i="3"/>
  <c r="BB428" i="3"/>
  <c r="BB432" i="3" s="1"/>
  <c r="BE436" i="3"/>
  <c r="BD439" i="3"/>
  <c r="BD437" i="3" s="1"/>
  <c r="BD438" i="3"/>
  <c r="BE511" i="3"/>
  <c r="BD512" i="3"/>
  <c r="BD487" i="3"/>
  <c r="BC490" i="3"/>
  <c r="BC488" i="3" s="1"/>
  <c r="BC489" i="3"/>
  <c r="BE419" i="3"/>
  <c r="BD422" i="3"/>
  <c r="BD420" i="3" s="1"/>
  <c r="BD421" i="3"/>
  <c r="BD444" i="3"/>
  <c r="BE443" i="3"/>
  <c r="BE470" i="3"/>
  <c r="BD473" i="3"/>
  <c r="BD471" i="3" s="1"/>
  <c r="BD472" i="3"/>
  <c r="BE453" i="3"/>
  <c r="BD456" i="3"/>
  <c r="BD454" i="3" s="1"/>
  <c r="BD455" i="3"/>
  <c r="BB496" i="3"/>
  <c r="BB500" i="3" s="1"/>
  <c r="BB501" i="3" s="1"/>
  <c r="BB229" i="3"/>
  <c r="BB226" i="3"/>
  <c r="BB246" i="3"/>
  <c r="BB243" i="3"/>
  <c r="BB263" i="3"/>
  <c r="BB260" i="3"/>
  <c r="BC280" i="3"/>
  <c r="BC277" i="3"/>
  <c r="BA331" i="3"/>
  <c r="BA328" i="3"/>
  <c r="BB365" i="3"/>
  <c r="BB362" i="3"/>
  <c r="BD324" i="3"/>
  <c r="BC325" i="3"/>
  <c r="BB326" i="3"/>
  <c r="BB330" i="3" s="1"/>
  <c r="BC258" i="3"/>
  <c r="BC262" i="3" s="1"/>
  <c r="BC263" i="3" s="1"/>
  <c r="BD359" i="3"/>
  <c r="BE358" i="3"/>
  <c r="BE341" i="3"/>
  <c r="BD342" i="3"/>
  <c r="BE402" i="3"/>
  <c r="BD405" i="3"/>
  <c r="BD403" i="3" s="1"/>
  <c r="BD404" i="3"/>
  <c r="BF215" i="3"/>
  <c r="BE217" i="3"/>
  <c r="BC241" i="3"/>
  <c r="BC245" i="3" s="1"/>
  <c r="BF232" i="3"/>
  <c r="BE234" i="3"/>
  <c r="BE300" i="3"/>
  <c r="BD303" i="3"/>
  <c r="BD301" i="3" s="1"/>
  <c r="BD302" i="3"/>
  <c r="BC360" i="3"/>
  <c r="BC364" i="3" s="1"/>
  <c r="BC365" i="3" s="1"/>
  <c r="BD257" i="3"/>
  <c r="BE256" i="3"/>
  <c r="BF409" i="3"/>
  <c r="BE410" i="3"/>
  <c r="BD368" i="3"/>
  <c r="BC371" i="3"/>
  <c r="BC369" i="3" s="1"/>
  <c r="BC370" i="3"/>
  <c r="BC224" i="3"/>
  <c r="BC228" i="3" s="1"/>
  <c r="BE239" i="3"/>
  <c r="BD240" i="3"/>
  <c r="BD393" i="3"/>
  <c r="BE392" i="3"/>
  <c r="BD385" i="3"/>
  <c r="BC387" i="3"/>
  <c r="BC388" i="3"/>
  <c r="BC386" i="3" s="1"/>
  <c r="BB396" i="3"/>
  <c r="BE266" i="3"/>
  <c r="BD269" i="3"/>
  <c r="BD267" i="3" s="1"/>
  <c r="BD268" i="3"/>
  <c r="BE283" i="3"/>
  <c r="BD286" i="3"/>
  <c r="BD284" i="3" s="1"/>
  <c r="BD285" i="3"/>
  <c r="BD411" i="3"/>
  <c r="BD415" i="3" s="1"/>
  <c r="BD416" i="3" s="1"/>
  <c r="BE222" i="3"/>
  <c r="BD223" i="3"/>
  <c r="BC413" i="3"/>
  <c r="BB345" i="3"/>
  <c r="BC394" i="3"/>
  <c r="BC398" i="3" s="1"/>
  <c r="BD334" i="3"/>
  <c r="BC336" i="3"/>
  <c r="BC337" i="3"/>
  <c r="BC335" i="3" s="1"/>
  <c r="BF273" i="3"/>
  <c r="BE274" i="3"/>
  <c r="BD354" i="3"/>
  <c r="BD352" i="3" s="1"/>
  <c r="BE351" i="3"/>
  <c r="BD353" i="3"/>
  <c r="BC343" i="3"/>
  <c r="BC347" i="3" s="1"/>
  <c r="BC320" i="3"/>
  <c r="BC318" i="3" s="1"/>
  <c r="BC319" i="3"/>
  <c r="BD317" i="3"/>
  <c r="BD275" i="3"/>
  <c r="BD279" i="3" s="1"/>
  <c r="BD280" i="3" s="1"/>
  <c r="BC178" i="3"/>
  <c r="BC175" i="3"/>
  <c r="BE198" i="3"/>
  <c r="BD201" i="3"/>
  <c r="BD199" i="3" s="1"/>
  <c r="BD200" i="3"/>
  <c r="BF171" i="3"/>
  <c r="BE172" i="3"/>
  <c r="BD184" i="3"/>
  <c r="BD182" i="3" s="1"/>
  <c r="BD183" i="3"/>
  <c r="BE181" i="3"/>
  <c r="BD190" i="3"/>
  <c r="BD194" i="3" s="1"/>
  <c r="BD195" i="3" s="1"/>
  <c r="BE147" i="3"/>
  <c r="BD150" i="3"/>
  <c r="BD148" i="3" s="1"/>
  <c r="BD149" i="3"/>
  <c r="BE189" i="3"/>
  <c r="BF188" i="3"/>
  <c r="BG164" i="3"/>
  <c r="BF166" i="3"/>
  <c r="BD173" i="3"/>
  <c r="BD177" i="3" s="1"/>
  <c r="BD178" i="3" s="1"/>
  <c r="BC192" i="3"/>
  <c r="BB144" i="3"/>
  <c r="BB141" i="3"/>
  <c r="BC107" i="3"/>
  <c r="BD130" i="3"/>
  <c r="BC133" i="3"/>
  <c r="BC131" i="3" s="1"/>
  <c r="BC132" i="3"/>
  <c r="BE96" i="3"/>
  <c r="BD99" i="3"/>
  <c r="BD97" i="3" s="1"/>
  <c r="BD98" i="3"/>
  <c r="BE104" i="3"/>
  <c r="BF103" i="3"/>
  <c r="BD138" i="3"/>
  <c r="BE137" i="3"/>
  <c r="BE120" i="3"/>
  <c r="BD121" i="3"/>
  <c r="BB124" i="3"/>
  <c r="BC139" i="3"/>
  <c r="BC143" i="3" s="1"/>
  <c r="BD105" i="3"/>
  <c r="BD109" i="3" s="1"/>
  <c r="BD79" i="3"/>
  <c r="BC82" i="3"/>
  <c r="BC80" i="3" s="1"/>
  <c r="BC81" i="3"/>
  <c r="BC122" i="3"/>
  <c r="BC126" i="3" s="1"/>
  <c r="BC127" i="3" s="1"/>
  <c r="BA76" i="3"/>
  <c r="BA73" i="3"/>
  <c r="BD65" i="3"/>
  <c r="BD63" i="3" s="1"/>
  <c r="BE62" i="3"/>
  <c r="BD64" i="3"/>
  <c r="BB71" i="3"/>
  <c r="BB75" i="3" s="1"/>
  <c r="BC70" i="3"/>
  <c r="BD69" i="3"/>
  <c r="BB59" i="3"/>
  <c r="BB56" i="3"/>
  <c r="BD53" i="3"/>
  <c r="BE52" i="3"/>
  <c r="BC54" i="3"/>
  <c r="BE48" i="3"/>
  <c r="BE46" i="3" s="1"/>
  <c r="BF45" i="3"/>
  <c r="BE47" i="3"/>
  <c r="BC31" i="3"/>
  <c r="BC29" i="3" s="1"/>
  <c r="BC30" i="3"/>
  <c r="BD28" i="3"/>
  <c r="BE35" i="3"/>
  <c r="BD36" i="3"/>
  <c r="AF13" i="15"/>
  <c r="AF14" i="15"/>
  <c r="AF12" i="15" s="1"/>
  <c r="AG11" i="15"/>
  <c r="AG21" i="15"/>
  <c r="AG19" i="15"/>
  <c r="BC909" i="3" l="1"/>
  <c r="BC906" i="3"/>
  <c r="BC960" i="3"/>
  <c r="BC957" i="3"/>
  <c r="BC1317" i="3"/>
  <c r="BC1314" i="3"/>
  <c r="BH936" i="3"/>
  <c r="BG937" i="3"/>
  <c r="BF1310" i="3"/>
  <c r="BE1311" i="3"/>
  <c r="BD904" i="3"/>
  <c r="BD908" i="3" s="1"/>
  <c r="BD909" i="3" s="1"/>
  <c r="BD906" i="3"/>
  <c r="BD1312" i="3"/>
  <c r="BD1316" i="3"/>
  <c r="BD1317" i="3" s="1"/>
  <c r="BD1314" i="3"/>
  <c r="BD1348" i="3"/>
  <c r="BE1348" i="3" s="1"/>
  <c r="BE887" i="3"/>
  <c r="BE891" i="3" s="1"/>
  <c r="BE892" i="3" s="1"/>
  <c r="BE889" i="3"/>
  <c r="BE1158" i="3"/>
  <c r="BF1157" i="3"/>
  <c r="BF902" i="3"/>
  <c r="BE903" i="3"/>
  <c r="BF886" i="3"/>
  <c r="BG885" i="3"/>
  <c r="BF971" i="3"/>
  <c r="BG970" i="3"/>
  <c r="BH919" i="3"/>
  <c r="BG920" i="3"/>
  <c r="BF938" i="3"/>
  <c r="BF942" i="3" s="1"/>
  <c r="BF943" i="3" s="1"/>
  <c r="BF940" i="3"/>
  <c r="BD1025" i="3"/>
  <c r="BD1363" i="3"/>
  <c r="BD1367" i="3" s="1"/>
  <c r="BD1368" i="3" s="1"/>
  <c r="BE1345" i="3"/>
  <c r="BE1346" i="3" s="1"/>
  <c r="BE1350" i="3" s="1"/>
  <c r="BF1344" i="3"/>
  <c r="BE1362" i="3"/>
  <c r="BF1361" i="3"/>
  <c r="BE972" i="3"/>
  <c r="BE976" i="3" s="1"/>
  <c r="BE1022" i="3"/>
  <c r="BF1021" i="3"/>
  <c r="BF921" i="3"/>
  <c r="BF925" i="3" s="1"/>
  <c r="BF926" i="3" s="1"/>
  <c r="AY513" i="3"/>
  <c r="AW518" i="3"/>
  <c r="AW515" i="3"/>
  <c r="AX517" i="3" s="1"/>
  <c r="BD1066" i="3"/>
  <c r="BE1068" i="3"/>
  <c r="BE998" i="3"/>
  <c r="BF1000" i="3"/>
  <c r="BA389" i="15"/>
  <c r="BB391" i="15"/>
  <c r="BE966" i="3"/>
  <c r="BE964" i="3" s="1"/>
  <c r="BE965" i="3"/>
  <c r="BF963" i="3"/>
  <c r="BD1049" i="3"/>
  <c r="BE1051" i="3"/>
  <c r="BF1083" i="3"/>
  <c r="BG1085" i="3"/>
  <c r="BE692" i="3"/>
  <c r="BF694" i="3"/>
  <c r="BC58" i="3"/>
  <c r="BC59" i="3" s="1"/>
  <c r="BE1187" i="3"/>
  <c r="BE1185" i="3" s="1"/>
  <c r="BE1186" i="3"/>
  <c r="BF1184" i="3"/>
  <c r="BF1167" i="3"/>
  <c r="BE1170" i="3"/>
  <c r="BE1168" i="3" s="1"/>
  <c r="BE1169" i="3"/>
  <c r="BD790" i="3"/>
  <c r="BD787" i="3"/>
  <c r="BD875" i="3"/>
  <c r="BD872" i="3"/>
  <c r="BD583" i="3"/>
  <c r="BE1297" i="3"/>
  <c r="BE1340" i="3"/>
  <c r="BE1338" i="3" s="1"/>
  <c r="BE1339" i="3"/>
  <c r="BF1337" i="3"/>
  <c r="BF1354" i="3"/>
  <c r="BE1356" i="3"/>
  <c r="BE1357" i="3"/>
  <c r="BE1355" i="3" s="1"/>
  <c r="BD165" i="3"/>
  <c r="BE167" i="3"/>
  <c r="BE915" i="3"/>
  <c r="BE913" i="3" s="1"/>
  <c r="BE914" i="3"/>
  <c r="BF912" i="3"/>
  <c r="BC1028" i="15"/>
  <c r="BC1026" i="15" s="1"/>
  <c r="BC1027" i="15"/>
  <c r="BD1025" i="15"/>
  <c r="BB976" i="15"/>
  <c r="BB974" i="15" s="1"/>
  <c r="BB975" i="15"/>
  <c r="BC973" i="15"/>
  <c r="BB924" i="15"/>
  <c r="BB922" i="15" s="1"/>
  <c r="BB923" i="15"/>
  <c r="BC921" i="15"/>
  <c r="BB898" i="15"/>
  <c r="BB896" i="15" s="1"/>
  <c r="BB897" i="15"/>
  <c r="BC895" i="15"/>
  <c r="BB950" i="15"/>
  <c r="BB948" i="15" s="1"/>
  <c r="BB949" i="15"/>
  <c r="BC947" i="15"/>
  <c r="BB937" i="15"/>
  <c r="BB935" i="15" s="1"/>
  <c r="BB936" i="15"/>
  <c r="BC934" i="15"/>
  <c r="BB911" i="15"/>
  <c r="BB909" i="15" s="1"/>
  <c r="BB910" i="15"/>
  <c r="BC908" i="15"/>
  <c r="BC1038" i="15"/>
  <c r="BB1041" i="15"/>
  <c r="BB1039" i="15" s="1"/>
  <c r="BB1040" i="15"/>
  <c r="BD986" i="15"/>
  <c r="BC989" i="15"/>
  <c r="BC987" i="15" s="1"/>
  <c r="BC988" i="15"/>
  <c r="BC999" i="15"/>
  <c r="BB1002" i="15"/>
  <c r="BB1000" i="15" s="1"/>
  <c r="BB1001" i="15"/>
  <c r="BE791" i="15"/>
  <c r="BD793" i="15"/>
  <c r="BC869" i="15"/>
  <c r="BB871" i="15"/>
  <c r="BB872" i="15"/>
  <c r="BB870" i="15" s="1"/>
  <c r="BB859" i="15"/>
  <c r="BB857" i="15" s="1"/>
  <c r="BB858" i="15"/>
  <c r="BC856" i="15"/>
  <c r="BB833" i="15"/>
  <c r="BB831" i="15" s="1"/>
  <c r="BB832" i="15"/>
  <c r="BC830" i="15"/>
  <c r="BC843" i="15"/>
  <c r="BB846" i="15"/>
  <c r="BB844" i="15" s="1"/>
  <c r="BB845" i="15"/>
  <c r="BB1015" i="15"/>
  <c r="BB1013" i="15" s="1"/>
  <c r="BB1014" i="15"/>
  <c r="BC1012" i="15"/>
  <c r="BA792" i="15"/>
  <c r="BB794" i="15"/>
  <c r="BC817" i="15"/>
  <c r="BB820" i="15"/>
  <c r="BB818" i="15" s="1"/>
  <c r="BB819" i="15"/>
  <c r="BC804" i="15"/>
  <c r="BB807" i="15"/>
  <c r="BB805" i="15" s="1"/>
  <c r="BB806" i="15"/>
  <c r="BA884" i="15"/>
  <c r="BB882" i="15"/>
  <c r="BA885" i="15"/>
  <c r="BA883" i="15" s="1"/>
  <c r="BB963" i="15"/>
  <c r="BB961" i="15" s="1"/>
  <c r="BB962" i="15"/>
  <c r="BC960" i="15"/>
  <c r="BA728" i="15"/>
  <c r="BA729" i="15"/>
  <c r="BA727" i="15" s="1"/>
  <c r="BB726" i="15"/>
  <c r="BA521" i="15"/>
  <c r="BA519" i="15" s="1"/>
  <c r="BA520" i="15"/>
  <c r="BB518" i="15"/>
  <c r="BC648" i="15"/>
  <c r="BB651" i="15"/>
  <c r="BB649" i="15" s="1"/>
  <c r="BB650" i="15"/>
  <c r="BB495" i="15"/>
  <c r="BB493" i="15" s="1"/>
  <c r="BB494" i="15"/>
  <c r="BC492" i="15"/>
  <c r="BE570" i="15"/>
  <c r="BD572" i="15"/>
  <c r="BD573" i="15"/>
  <c r="BD571" i="15" s="1"/>
  <c r="BB664" i="15"/>
  <c r="BB662" i="15" s="1"/>
  <c r="BB663" i="15"/>
  <c r="BC661" i="15"/>
  <c r="BC414" i="15"/>
  <c r="BB417" i="15"/>
  <c r="BB415" i="15" s="1"/>
  <c r="BB416" i="15"/>
  <c r="BC778" i="15"/>
  <c r="BB781" i="15"/>
  <c r="BB779" i="15" s="1"/>
  <c r="BB780" i="15"/>
  <c r="BE635" i="15"/>
  <c r="BD638" i="15"/>
  <c r="BD636" i="15" s="1"/>
  <c r="BD637" i="15"/>
  <c r="BC674" i="15"/>
  <c r="BB677" i="15"/>
  <c r="BB675" i="15" s="1"/>
  <c r="BB676" i="15"/>
  <c r="BD752" i="15"/>
  <c r="BC755" i="15"/>
  <c r="BC753" i="15" s="1"/>
  <c r="BC754" i="15"/>
  <c r="BD765" i="15"/>
  <c r="BC768" i="15"/>
  <c r="BC766" i="15" s="1"/>
  <c r="BC767" i="15"/>
  <c r="BB481" i="15"/>
  <c r="BC479" i="15"/>
  <c r="BB482" i="15"/>
  <c r="BB480" i="15" s="1"/>
  <c r="BA610" i="15"/>
  <c r="BB612" i="15"/>
  <c r="BF609" i="15"/>
  <c r="BE611" i="15"/>
  <c r="BC466" i="15"/>
  <c r="BB468" i="15"/>
  <c r="BB469" i="15"/>
  <c r="BB467" i="15" s="1"/>
  <c r="BC557" i="15"/>
  <c r="BB560" i="15"/>
  <c r="BB558" i="15" s="1"/>
  <c r="BB559" i="15"/>
  <c r="BC687" i="15"/>
  <c r="BB690" i="15"/>
  <c r="BB688" i="15" s="1"/>
  <c r="BB689" i="15"/>
  <c r="BC700" i="15"/>
  <c r="BB703" i="15"/>
  <c r="BB701" i="15" s="1"/>
  <c r="BB702" i="15"/>
  <c r="BC713" i="15"/>
  <c r="BB716" i="15"/>
  <c r="BB714" i="15" s="1"/>
  <c r="BB715" i="15"/>
  <c r="BC739" i="15"/>
  <c r="BB742" i="15"/>
  <c r="BB740" i="15" s="1"/>
  <c r="BB741" i="15"/>
  <c r="BA508" i="15"/>
  <c r="BA506" i="15" s="1"/>
  <c r="BA507" i="15"/>
  <c r="BB505" i="15"/>
  <c r="BC404" i="15"/>
  <c r="BC402" i="15" s="1"/>
  <c r="BC403" i="15"/>
  <c r="BD401" i="15"/>
  <c r="BC427" i="15"/>
  <c r="BB430" i="15"/>
  <c r="BB428" i="15" s="1"/>
  <c r="BB429" i="15"/>
  <c r="BC596" i="15"/>
  <c r="BB599" i="15"/>
  <c r="BB597" i="15" s="1"/>
  <c r="BB598" i="15"/>
  <c r="BC453" i="15"/>
  <c r="BB456" i="15"/>
  <c r="BB454" i="15" s="1"/>
  <c r="BB455" i="15"/>
  <c r="BC586" i="15"/>
  <c r="BC584" i="15" s="1"/>
  <c r="BC585" i="15"/>
  <c r="BD583" i="15"/>
  <c r="BB534" i="15"/>
  <c r="BB532" i="15" s="1"/>
  <c r="BB533" i="15"/>
  <c r="BC531" i="15"/>
  <c r="BC443" i="15"/>
  <c r="BC441" i="15" s="1"/>
  <c r="BC442" i="15"/>
  <c r="BD440" i="15"/>
  <c r="BB547" i="15"/>
  <c r="BB545" i="15" s="1"/>
  <c r="BB546" i="15"/>
  <c r="BC544" i="15"/>
  <c r="BC625" i="15"/>
  <c r="BC623" i="15" s="1"/>
  <c r="BC624" i="15"/>
  <c r="BD622" i="15"/>
  <c r="BF1334" i="3"/>
  <c r="BF1331" i="3"/>
  <c r="BD1232" i="3"/>
  <c r="BD1229" i="3"/>
  <c r="BD1147" i="3"/>
  <c r="BD1144" i="3"/>
  <c r="BE1351" i="3"/>
  <c r="BF1062" i="3"/>
  <c r="BF1059" i="3"/>
  <c r="BF1096" i="3"/>
  <c r="BF1093" i="3"/>
  <c r="BD1198" i="3"/>
  <c r="BD1195" i="3"/>
  <c r="BC1130" i="3"/>
  <c r="BC1127" i="3"/>
  <c r="BE1215" i="3"/>
  <c r="BE1212" i="3"/>
  <c r="BC1249" i="3"/>
  <c r="BC1246" i="3"/>
  <c r="BD1045" i="3"/>
  <c r="BD1042" i="3"/>
  <c r="BD1266" i="3"/>
  <c r="BD1263" i="3"/>
  <c r="BD1181" i="3"/>
  <c r="BD1178" i="3"/>
  <c r="BF1136" i="3"/>
  <c r="BF1135" i="3"/>
  <c r="BF1134" i="3"/>
  <c r="BG1133" i="3"/>
  <c r="BG1235" i="3"/>
  <c r="BF1238" i="3"/>
  <c r="BF1236" i="3" s="1"/>
  <c r="BF1237" i="3"/>
  <c r="BG1140" i="3"/>
  <c r="BF1141" i="3"/>
  <c r="BE1124" i="3"/>
  <c r="BF1123" i="3"/>
  <c r="BG1303" i="3"/>
  <c r="BF1306" i="3"/>
  <c r="BF1304" i="3" s="1"/>
  <c r="BF1305" i="3"/>
  <c r="BD1244" i="3"/>
  <c r="BD1248" i="3" s="1"/>
  <c r="BD1249" i="3" s="1"/>
  <c r="BF1119" i="3"/>
  <c r="BF1117" i="3" s="1"/>
  <c r="BF1118" i="3"/>
  <c r="BG1116" i="3"/>
  <c r="BG1329" i="3"/>
  <c r="BG1333" i="3" s="1"/>
  <c r="BG1334" i="3" s="1"/>
  <c r="BG1106" i="3"/>
  <c r="BF1107" i="3"/>
  <c r="BH1050" i="3"/>
  <c r="BI1048" i="3"/>
  <c r="BH1031" i="3"/>
  <c r="BG1034" i="3"/>
  <c r="BG1032" i="3" s="1"/>
  <c r="BG1033" i="3"/>
  <c r="BD1110" i="3"/>
  <c r="BF1076" i="3"/>
  <c r="BF1210" i="3"/>
  <c r="BF1214" i="3" s="1"/>
  <c r="BF1215" i="3" s="1"/>
  <c r="BG1191" i="3"/>
  <c r="BF1192" i="3"/>
  <c r="BE1142" i="3"/>
  <c r="BE1146" i="3" s="1"/>
  <c r="BG1276" i="3"/>
  <c r="BF1277" i="3"/>
  <c r="BG1038" i="3"/>
  <c r="BF1039" i="3"/>
  <c r="BI1072" i="3"/>
  <c r="BH1073" i="3"/>
  <c r="BG1174" i="3"/>
  <c r="BF1175" i="3"/>
  <c r="BE1108" i="3"/>
  <c r="BE1112" i="3" s="1"/>
  <c r="BG1218" i="3"/>
  <c r="BF1221" i="3"/>
  <c r="BF1219" i="3" s="1"/>
  <c r="BF1220" i="3"/>
  <c r="BI1055" i="3"/>
  <c r="BH1056" i="3"/>
  <c r="BI1089" i="3"/>
  <c r="BH1090" i="3"/>
  <c r="BG1259" i="3"/>
  <c r="BF1260" i="3"/>
  <c r="BE1193" i="3"/>
  <c r="BE1197" i="3" s="1"/>
  <c r="BF1153" i="3"/>
  <c r="BF1151" i="3" s="1"/>
  <c r="BF1152" i="3"/>
  <c r="BG1150" i="3"/>
  <c r="BJ1065" i="3"/>
  <c r="BI1067" i="3"/>
  <c r="BF1272" i="3"/>
  <c r="BF1270" i="3" s="1"/>
  <c r="BF1271" i="3"/>
  <c r="BG1269" i="3"/>
  <c r="BD1280" i="3"/>
  <c r="BE1278" i="3"/>
  <c r="BE1282" i="3" s="1"/>
  <c r="BG1320" i="3"/>
  <c r="BF1323" i="3"/>
  <c r="BF1321" i="3" s="1"/>
  <c r="BF1322" i="3"/>
  <c r="BE1040" i="3"/>
  <c r="BE1044" i="3" s="1"/>
  <c r="BE1045" i="3" s="1"/>
  <c r="BE1227" i="3"/>
  <c r="BE1231" i="3" s="1"/>
  <c r="BF1289" i="3"/>
  <c r="BF1287" i="3" s="1"/>
  <c r="BF1288" i="3"/>
  <c r="BG1286" i="3"/>
  <c r="BG1074" i="3"/>
  <c r="BG1078" i="3" s="1"/>
  <c r="BE1176" i="3"/>
  <c r="BE1180" i="3" s="1"/>
  <c r="BE1181" i="3" s="1"/>
  <c r="BG1057" i="3"/>
  <c r="BG1061" i="3" s="1"/>
  <c r="BG1062" i="3" s="1"/>
  <c r="BG1091" i="3"/>
  <c r="BG1095" i="3" s="1"/>
  <c r="BE1255" i="3"/>
  <c r="BE1253" i="3" s="1"/>
  <c r="BE1254" i="3"/>
  <c r="BF1252" i="3"/>
  <c r="BE1261" i="3"/>
  <c r="BE1265" i="3" s="1"/>
  <c r="BH1293" i="3"/>
  <c r="BG1294" i="3"/>
  <c r="BF1102" i="3"/>
  <c r="BF1100" i="3" s="1"/>
  <c r="BF1101" i="3"/>
  <c r="BG1099" i="3"/>
  <c r="BD1125" i="3"/>
  <c r="BD1129" i="3" s="1"/>
  <c r="BJ1082" i="3"/>
  <c r="BI1084" i="3"/>
  <c r="BG1225" i="3"/>
  <c r="BF1226" i="3"/>
  <c r="BF1242" i="3"/>
  <c r="BE1243" i="3"/>
  <c r="BI1327" i="3"/>
  <c r="BH1328" i="3"/>
  <c r="BF1204" i="3"/>
  <c r="BF1202" i="3" s="1"/>
  <c r="BF1203" i="3"/>
  <c r="BG1201" i="3"/>
  <c r="BH1208" i="3"/>
  <c r="BG1209" i="3"/>
  <c r="BF1299" i="3"/>
  <c r="BF1300" i="3" s="1"/>
  <c r="BF1295" i="3"/>
  <c r="BD688" i="3"/>
  <c r="BD685" i="3"/>
  <c r="BE705" i="3"/>
  <c r="BE702" i="3"/>
  <c r="BD603" i="3"/>
  <c r="BD600" i="3"/>
  <c r="BD620" i="3"/>
  <c r="BD617" i="3"/>
  <c r="BD654" i="3"/>
  <c r="BD651" i="3"/>
  <c r="BC637" i="3"/>
  <c r="BC634" i="3"/>
  <c r="BD671" i="3"/>
  <c r="BD668" i="3"/>
  <c r="BD1011" i="3"/>
  <c r="BD1008" i="3"/>
  <c r="BD841" i="3"/>
  <c r="BD838" i="3"/>
  <c r="BD739" i="3"/>
  <c r="BD736" i="3"/>
  <c r="BD552" i="3"/>
  <c r="BD549" i="3"/>
  <c r="BC722" i="3"/>
  <c r="BC719" i="3"/>
  <c r="BF869" i="3"/>
  <c r="BG868" i="3"/>
  <c r="BE768" i="3"/>
  <c r="BE772" i="3" s="1"/>
  <c r="BE773" i="3" s="1"/>
  <c r="BG579" i="3"/>
  <c r="BF580" i="3"/>
  <c r="BH660" i="3"/>
  <c r="BH658" i="3" s="1"/>
  <c r="BH659" i="3"/>
  <c r="BI657" i="3"/>
  <c r="BD955" i="3"/>
  <c r="BD959" i="3" s="1"/>
  <c r="BD960" i="3" s="1"/>
  <c r="BF1016" i="3"/>
  <c r="BF1017" i="3"/>
  <c r="BF1015" i="3" s="1"/>
  <c r="BG1014" i="3"/>
  <c r="BE564" i="3"/>
  <c r="BE568" i="3" s="1"/>
  <c r="BG766" i="3"/>
  <c r="BF767" i="3"/>
  <c r="BF733" i="3"/>
  <c r="BG732" i="3"/>
  <c r="BG528" i="3"/>
  <c r="BF529" i="3"/>
  <c r="BF643" i="3"/>
  <c r="BF641" i="3" s="1"/>
  <c r="BF642" i="3"/>
  <c r="BG640" i="3"/>
  <c r="BG844" i="3"/>
  <c r="BF847" i="3"/>
  <c r="BF845" i="3" s="1"/>
  <c r="BF846" i="3"/>
  <c r="BE853" i="3"/>
  <c r="BE857" i="3" s="1"/>
  <c r="BE858" i="3" s="1"/>
  <c r="BF700" i="3"/>
  <c r="BF704" i="3" s="1"/>
  <c r="BF705" i="3" s="1"/>
  <c r="BG817" i="3"/>
  <c r="BF818" i="3"/>
  <c r="BG596" i="3"/>
  <c r="BF597" i="3"/>
  <c r="BD753" i="3"/>
  <c r="BD770" i="3"/>
  <c r="BD632" i="3"/>
  <c r="BD636" i="3" s="1"/>
  <c r="BD637" i="3" s="1"/>
  <c r="BG521" i="3"/>
  <c r="BF524" i="3"/>
  <c r="BF522" i="3" s="1"/>
  <c r="BF523" i="3"/>
  <c r="BH698" i="3"/>
  <c r="BG699" i="3"/>
  <c r="BG562" i="3"/>
  <c r="BF563" i="3"/>
  <c r="BD532" i="3"/>
  <c r="BE734" i="3"/>
  <c r="BE738" i="3" s="1"/>
  <c r="BE739" i="3" s="1"/>
  <c r="BD855" i="3"/>
  <c r="BE666" i="3"/>
  <c r="BE670" i="3" s="1"/>
  <c r="BF804" i="3"/>
  <c r="BE751" i="3"/>
  <c r="BE755" i="3" s="1"/>
  <c r="BG572" i="3"/>
  <c r="BF575" i="3"/>
  <c r="BF573" i="3" s="1"/>
  <c r="BF574" i="3"/>
  <c r="BG851" i="3"/>
  <c r="BF852" i="3"/>
  <c r="BH674" i="3"/>
  <c r="BG677" i="3"/>
  <c r="BG675" i="3" s="1"/>
  <c r="BG676" i="3"/>
  <c r="BE991" i="3"/>
  <c r="BG555" i="3"/>
  <c r="BF558" i="3"/>
  <c r="BF556" i="3" s="1"/>
  <c r="BF557" i="3"/>
  <c r="BE836" i="3"/>
  <c r="BE840" i="3" s="1"/>
  <c r="BE598" i="3"/>
  <c r="BE602" i="3" s="1"/>
  <c r="BG613" i="3"/>
  <c r="BF614" i="3"/>
  <c r="BG810" i="3"/>
  <c r="BF813" i="3"/>
  <c r="BF811" i="3" s="1"/>
  <c r="BF812" i="3"/>
  <c r="BE547" i="3"/>
  <c r="BE551" i="3" s="1"/>
  <c r="BE552" i="3" s="1"/>
  <c r="BD566" i="3"/>
  <c r="BE949" i="3"/>
  <c r="BE947" i="3" s="1"/>
  <c r="BE948" i="3"/>
  <c r="BF946" i="3"/>
  <c r="BF989" i="3"/>
  <c r="BF993" i="3" s="1"/>
  <c r="BD821" i="3"/>
  <c r="BE631" i="3"/>
  <c r="BF630" i="3"/>
  <c r="BH801" i="3"/>
  <c r="BI800" i="3"/>
  <c r="BG759" i="3"/>
  <c r="BF762" i="3"/>
  <c r="BF760" i="3" s="1"/>
  <c r="BF761" i="3"/>
  <c r="BE870" i="3"/>
  <c r="BE874" i="3" s="1"/>
  <c r="BE875" i="3" s="1"/>
  <c r="BG664" i="3"/>
  <c r="BF665" i="3"/>
  <c r="BG776" i="3"/>
  <c r="BF779" i="3"/>
  <c r="BF777" i="3" s="1"/>
  <c r="BF778" i="3"/>
  <c r="BE581" i="3"/>
  <c r="BE585" i="3" s="1"/>
  <c r="BH999" i="3"/>
  <c r="BI997" i="3"/>
  <c r="BG749" i="3"/>
  <c r="BF750" i="3"/>
  <c r="BG878" i="3"/>
  <c r="BF881" i="3"/>
  <c r="BF879" i="3" s="1"/>
  <c r="BF880" i="3"/>
  <c r="BG827" i="3"/>
  <c r="BF830" i="3"/>
  <c r="BF828" i="3" s="1"/>
  <c r="BF829" i="3"/>
  <c r="BG538" i="3"/>
  <c r="BF541" i="3"/>
  <c r="BF539" i="3" s="1"/>
  <c r="BF540" i="3"/>
  <c r="BE785" i="3"/>
  <c r="BE789" i="3" s="1"/>
  <c r="BE592" i="3"/>
  <c r="BE590" i="3" s="1"/>
  <c r="BE591" i="3"/>
  <c r="BF589" i="3"/>
  <c r="BF953" i="3"/>
  <c r="BE954" i="3"/>
  <c r="BG1004" i="3"/>
  <c r="BF1005" i="3"/>
  <c r="BG834" i="3"/>
  <c r="BF835" i="3"/>
  <c r="BE615" i="3"/>
  <c r="BE619" i="3" s="1"/>
  <c r="BF861" i="3"/>
  <c r="BE863" i="3"/>
  <c r="BE864" i="3"/>
  <c r="BE862" i="3" s="1"/>
  <c r="BG545" i="3"/>
  <c r="BF546" i="3"/>
  <c r="BF728" i="3"/>
  <c r="BF726" i="3" s="1"/>
  <c r="BF727" i="3"/>
  <c r="BG725" i="3"/>
  <c r="BF648" i="3"/>
  <c r="BG647" i="3"/>
  <c r="BF711" i="3"/>
  <c r="BF709" i="3" s="1"/>
  <c r="BF710" i="3"/>
  <c r="BG708" i="3"/>
  <c r="BF609" i="3"/>
  <c r="BF607" i="3" s="1"/>
  <c r="BG606" i="3"/>
  <c r="BF608" i="3"/>
  <c r="BD717" i="3"/>
  <c r="BD721" i="3" s="1"/>
  <c r="BD722" i="3" s="1"/>
  <c r="BG988" i="3"/>
  <c r="BH987" i="3"/>
  <c r="BF983" i="3"/>
  <c r="BF981" i="3" s="1"/>
  <c r="BF982" i="3"/>
  <c r="BG980" i="3"/>
  <c r="BE683" i="3"/>
  <c r="BE687" i="3" s="1"/>
  <c r="BG806" i="3"/>
  <c r="BG807" i="3" s="1"/>
  <c r="BG802" i="3"/>
  <c r="BG623" i="3"/>
  <c r="BF626" i="3"/>
  <c r="BF624" i="3" s="1"/>
  <c r="BF625" i="3"/>
  <c r="BG793" i="3"/>
  <c r="BF795" i="3"/>
  <c r="BF796" i="3"/>
  <c r="BF794" i="3" s="1"/>
  <c r="BE530" i="3"/>
  <c r="BE534" i="3" s="1"/>
  <c r="BG742" i="3"/>
  <c r="BF745" i="3"/>
  <c r="BF743" i="3" s="1"/>
  <c r="BF744" i="3"/>
  <c r="BG783" i="3"/>
  <c r="BF784" i="3"/>
  <c r="BE1006" i="3"/>
  <c r="BE1010" i="3" s="1"/>
  <c r="BE819" i="3"/>
  <c r="BE823" i="3" s="1"/>
  <c r="BE649" i="3"/>
  <c r="BE653" i="3" s="1"/>
  <c r="BE716" i="3"/>
  <c r="BF715" i="3"/>
  <c r="BE932" i="3"/>
  <c r="BE930" i="3" s="1"/>
  <c r="BE931" i="3"/>
  <c r="BF929" i="3"/>
  <c r="BH693" i="3"/>
  <c r="BI691" i="3"/>
  <c r="BG895" i="3"/>
  <c r="BF898" i="3"/>
  <c r="BF896" i="3" s="1"/>
  <c r="BF897" i="3"/>
  <c r="BG681" i="3"/>
  <c r="BF682" i="3"/>
  <c r="BA450" i="3"/>
  <c r="BA447" i="3"/>
  <c r="BB449" i="3" s="1"/>
  <c r="BB76" i="3"/>
  <c r="BB73" i="3"/>
  <c r="AW39" i="3"/>
  <c r="AX41" i="3" s="1"/>
  <c r="AW42" i="3"/>
  <c r="BB382" i="3"/>
  <c r="BB379" i="3"/>
  <c r="BD311" i="3"/>
  <c r="BC464" i="3"/>
  <c r="BB90" i="3"/>
  <c r="BD116" i="3"/>
  <c r="BD114" i="3" s="1"/>
  <c r="BE113" i="3"/>
  <c r="BD115" i="3"/>
  <c r="BC233" i="3"/>
  <c r="BD235" i="3"/>
  <c r="BC216" i="3"/>
  <c r="BD218" i="3"/>
  <c r="AZ25" i="15"/>
  <c r="BA27" i="15"/>
  <c r="BB141" i="15"/>
  <c r="BA143" i="15"/>
  <c r="BA144" i="15"/>
  <c r="BA142" i="15" s="1"/>
  <c r="BB37" i="15"/>
  <c r="BA40" i="15"/>
  <c r="BA38" i="15" s="1"/>
  <c r="BA39" i="15"/>
  <c r="BA377" i="15"/>
  <c r="BA378" i="15"/>
  <c r="BA376" i="15" s="1"/>
  <c r="BB375" i="15"/>
  <c r="BB274" i="15"/>
  <c r="BB272" i="15" s="1"/>
  <c r="BC271" i="15"/>
  <c r="BB273" i="15"/>
  <c r="BB221" i="15"/>
  <c r="BC219" i="15"/>
  <c r="BB222" i="15"/>
  <c r="BB220" i="15" s="1"/>
  <c r="BC232" i="15"/>
  <c r="BB235" i="15"/>
  <c r="BB233" i="15" s="1"/>
  <c r="BB234" i="15"/>
  <c r="BD336" i="15"/>
  <c r="BC338" i="15"/>
  <c r="BC339" i="15"/>
  <c r="BC337" i="15" s="1"/>
  <c r="BD362" i="15"/>
  <c r="BC364" i="15"/>
  <c r="BC365" i="15"/>
  <c r="BC363" i="15" s="1"/>
  <c r="BB287" i="15"/>
  <c r="BB285" i="15" s="1"/>
  <c r="BC284" i="15"/>
  <c r="BB286" i="15"/>
  <c r="BE388" i="15"/>
  <c r="BD390" i="15"/>
  <c r="BB261" i="15"/>
  <c r="BB259" i="15" s="1"/>
  <c r="BB260" i="15"/>
  <c r="BC258" i="15"/>
  <c r="BB352" i="15"/>
  <c r="BB350" i="15" s="1"/>
  <c r="BB351" i="15"/>
  <c r="BC349" i="15"/>
  <c r="BB326" i="15"/>
  <c r="BB324" i="15" s="1"/>
  <c r="BB325" i="15"/>
  <c r="BC323" i="15"/>
  <c r="BC248" i="15"/>
  <c r="BC246" i="15" s="1"/>
  <c r="BC247" i="15"/>
  <c r="BD245" i="15"/>
  <c r="BD300" i="15"/>
  <c r="BD298" i="15" s="1"/>
  <c r="BD299" i="15"/>
  <c r="BE297" i="15"/>
  <c r="BA313" i="15"/>
  <c r="BA311" i="15" s="1"/>
  <c r="BA312" i="15"/>
  <c r="BB310" i="15"/>
  <c r="BA209" i="15"/>
  <c r="BA207" i="15" s="1"/>
  <c r="BA208" i="15"/>
  <c r="BB206" i="15"/>
  <c r="BB196" i="15"/>
  <c r="BB194" i="15" s="1"/>
  <c r="BC193" i="15"/>
  <c r="BB195" i="15"/>
  <c r="BC115" i="15"/>
  <c r="BB117" i="15"/>
  <c r="BB118" i="15"/>
  <c r="BB116" i="15" s="1"/>
  <c r="BA131" i="15"/>
  <c r="BA129" i="15" s="1"/>
  <c r="BB128" i="15"/>
  <c r="BA130" i="15"/>
  <c r="BC167" i="15"/>
  <c r="BB170" i="15"/>
  <c r="BB168" i="15" s="1"/>
  <c r="BB169" i="15"/>
  <c r="BC154" i="15"/>
  <c r="BB157" i="15"/>
  <c r="BB155" i="15" s="1"/>
  <c r="BB156" i="15"/>
  <c r="BC180" i="15"/>
  <c r="BB183" i="15"/>
  <c r="BB181" i="15" s="1"/>
  <c r="BB182" i="15"/>
  <c r="BC92" i="15"/>
  <c r="BC90" i="15" s="1"/>
  <c r="BC91" i="15"/>
  <c r="BD89" i="15"/>
  <c r="BA105" i="15"/>
  <c r="BA103" i="15" s="1"/>
  <c r="BA104" i="15"/>
  <c r="BB102" i="15"/>
  <c r="BB66" i="15"/>
  <c r="BB64" i="15" s="1"/>
  <c r="BC63" i="15"/>
  <c r="BB65" i="15"/>
  <c r="BC79" i="15"/>
  <c r="BC77" i="15" s="1"/>
  <c r="BC78" i="15"/>
  <c r="BD76" i="15"/>
  <c r="BA53" i="15"/>
  <c r="BA51" i="15" s="1"/>
  <c r="BA52" i="15"/>
  <c r="BB50" i="15"/>
  <c r="BD26" i="15"/>
  <c r="BE24" i="15"/>
  <c r="BC229" i="3"/>
  <c r="BC226" i="3"/>
  <c r="BC161" i="3"/>
  <c r="BC158" i="3"/>
  <c r="BB297" i="3"/>
  <c r="BB294" i="3"/>
  <c r="BC399" i="3"/>
  <c r="BC396" i="3"/>
  <c r="BF205" i="3"/>
  <c r="BE206" i="3"/>
  <c r="BE207" i="3" s="1"/>
  <c r="BE211" i="3" s="1"/>
  <c r="BE212" i="3" s="1"/>
  <c r="BD376" i="3"/>
  <c r="BE375" i="3"/>
  <c r="BD291" i="3"/>
  <c r="BE290" i="3"/>
  <c r="BC212" i="3"/>
  <c r="BC209" i="3"/>
  <c r="BD209" i="3" s="1"/>
  <c r="BF307" i="3"/>
  <c r="BE308" i="3"/>
  <c r="BE309" i="3" s="1"/>
  <c r="BE313" i="3" s="1"/>
  <c r="BE314" i="3" s="1"/>
  <c r="BC88" i="3"/>
  <c r="BC92" i="3" s="1"/>
  <c r="BC93" i="3" s="1"/>
  <c r="BC377" i="3"/>
  <c r="BC381" i="3" s="1"/>
  <c r="BC382" i="3" s="1"/>
  <c r="BD478" i="3"/>
  <c r="BE477" i="3"/>
  <c r="BE86" i="3"/>
  <c r="BD87" i="3"/>
  <c r="BE155" i="3"/>
  <c r="BF154" i="3"/>
  <c r="BD252" i="3"/>
  <c r="BD250" i="3" s="1"/>
  <c r="BD251" i="3"/>
  <c r="BE249" i="3"/>
  <c r="BC479" i="3"/>
  <c r="BC483" i="3" s="1"/>
  <c r="BC484" i="3" s="1"/>
  <c r="BB481" i="3"/>
  <c r="BD156" i="3"/>
  <c r="BD160" i="3" s="1"/>
  <c r="BC292" i="3"/>
  <c r="BC296" i="3" s="1"/>
  <c r="BC297" i="3" s="1"/>
  <c r="BB433" i="3"/>
  <c r="BB430" i="3"/>
  <c r="BB498" i="3"/>
  <c r="BF419" i="3"/>
  <c r="BE422" i="3"/>
  <c r="BE420" i="3" s="1"/>
  <c r="BE421" i="3"/>
  <c r="BD490" i="3"/>
  <c r="BD488" i="3" s="1"/>
  <c r="BD489" i="3"/>
  <c r="BE487" i="3"/>
  <c r="BF511" i="3"/>
  <c r="BE512" i="3"/>
  <c r="BE439" i="3"/>
  <c r="BE437" i="3" s="1"/>
  <c r="BE438" i="3"/>
  <c r="BF436" i="3"/>
  <c r="BF460" i="3"/>
  <c r="BE461" i="3"/>
  <c r="BC428" i="3"/>
  <c r="BC432" i="3" s="1"/>
  <c r="BE473" i="3"/>
  <c r="BE471" i="3" s="1"/>
  <c r="BE472" i="3"/>
  <c r="BF470" i="3"/>
  <c r="BD462" i="3"/>
  <c r="BD466" i="3" s="1"/>
  <c r="BE426" i="3"/>
  <c r="BD427" i="3"/>
  <c r="BE456" i="3"/>
  <c r="BE454" i="3" s="1"/>
  <c r="BE455" i="3"/>
  <c r="BF453" i="3"/>
  <c r="BF443" i="3"/>
  <c r="BE444" i="3"/>
  <c r="BF504" i="3"/>
  <c r="BE507" i="3"/>
  <c r="BE505" i="3" s="1"/>
  <c r="BE506" i="3"/>
  <c r="BE494" i="3"/>
  <c r="BD495" i="3"/>
  <c r="BC496" i="3"/>
  <c r="BC500" i="3" s="1"/>
  <c r="BC501" i="3" s="1"/>
  <c r="BC348" i="3"/>
  <c r="BC345" i="3"/>
  <c r="BB331" i="3"/>
  <c r="BB328" i="3"/>
  <c r="BC246" i="3"/>
  <c r="BC243" i="3"/>
  <c r="BE354" i="3"/>
  <c r="BE352" i="3" s="1"/>
  <c r="BF351" i="3"/>
  <c r="BE353" i="3"/>
  <c r="BE275" i="3"/>
  <c r="BE279" i="3" s="1"/>
  <c r="BE280" i="3" s="1"/>
  <c r="BE223" i="3"/>
  <c r="BF222" i="3"/>
  <c r="BD241" i="3"/>
  <c r="BD245" i="3" s="1"/>
  <c r="BE411" i="3"/>
  <c r="BE415" i="3" s="1"/>
  <c r="BE416" i="3" s="1"/>
  <c r="BD343" i="3"/>
  <c r="BD347" i="3" s="1"/>
  <c r="BD348" i="3" s="1"/>
  <c r="BD224" i="3"/>
  <c r="BD228" i="3" s="1"/>
  <c r="BD229" i="3" s="1"/>
  <c r="BD277" i="3"/>
  <c r="BG273" i="3"/>
  <c r="BF274" i="3"/>
  <c r="BE334" i="3"/>
  <c r="BD337" i="3"/>
  <c r="BD335" i="3" s="1"/>
  <c r="BD336" i="3"/>
  <c r="BD413" i="3"/>
  <c r="BE240" i="3"/>
  <c r="BF239" i="3"/>
  <c r="BG409" i="3"/>
  <c r="BF410" i="3"/>
  <c r="BC362" i="3"/>
  <c r="BE303" i="3"/>
  <c r="BE301" i="3" s="1"/>
  <c r="BE302" i="3"/>
  <c r="BF300" i="3"/>
  <c r="BF234" i="3"/>
  <c r="BG232" i="3"/>
  <c r="BE342" i="3"/>
  <c r="BF341" i="3"/>
  <c r="BC260" i="3"/>
  <c r="BE286" i="3"/>
  <c r="BE284" i="3" s="1"/>
  <c r="BE285" i="3"/>
  <c r="BF283" i="3"/>
  <c r="BE269" i="3"/>
  <c r="BE267" i="3" s="1"/>
  <c r="BE268" i="3"/>
  <c r="BF266" i="3"/>
  <c r="BF392" i="3"/>
  <c r="BE393" i="3"/>
  <c r="BE257" i="3"/>
  <c r="BF256" i="3"/>
  <c r="BF358" i="3"/>
  <c r="BE359" i="3"/>
  <c r="BC326" i="3"/>
  <c r="BC330" i="3" s="1"/>
  <c r="BD320" i="3"/>
  <c r="BD318" i="3" s="1"/>
  <c r="BD319" i="3"/>
  <c r="BE317" i="3"/>
  <c r="BD388" i="3"/>
  <c r="BD386" i="3" s="1"/>
  <c r="BD387" i="3"/>
  <c r="BE385" i="3"/>
  <c r="BD394" i="3"/>
  <c r="BD398" i="3" s="1"/>
  <c r="BD399" i="3" s="1"/>
  <c r="BE368" i="3"/>
  <c r="BD371" i="3"/>
  <c r="BD369" i="3" s="1"/>
  <c r="BD370" i="3"/>
  <c r="BD258" i="3"/>
  <c r="BD262" i="3" s="1"/>
  <c r="BF217" i="3"/>
  <c r="BG215" i="3"/>
  <c r="BE405" i="3"/>
  <c r="BE403" i="3" s="1"/>
  <c r="BE404" i="3"/>
  <c r="BF402" i="3"/>
  <c r="BD360" i="3"/>
  <c r="BD364" i="3" s="1"/>
  <c r="BD365" i="3" s="1"/>
  <c r="BE324" i="3"/>
  <c r="BD325" i="3"/>
  <c r="BG166" i="3"/>
  <c r="BH164" i="3"/>
  <c r="BG188" i="3"/>
  <c r="BF189" i="3"/>
  <c r="BE150" i="3"/>
  <c r="BE148" i="3" s="1"/>
  <c r="BE149" i="3"/>
  <c r="BF147" i="3"/>
  <c r="BE190" i="3"/>
  <c r="BE194" i="3" s="1"/>
  <c r="BE195" i="3" s="1"/>
  <c r="BE184" i="3"/>
  <c r="BE182" i="3" s="1"/>
  <c r="BF181" i="3"/>
  <c r="BE183" i="3"/>
  <c r="BE173" i="3"/>
  <c r="BE177" i="3" s="1"/>
  <c r="BD175" i="3"/>
  <c r="BD192" i="3"/>
  <c r="BF172" i="3"/>
  <c r="BG171" i="3"/>
  <c r="BE201" i="3"/>
  <c r="BE199" i="3" s="1"/>
  <c r="BE200" i="3"/>
  <c r="BF198" i="3"/>
  <c r="BD110" i="3"/>
  <c r="BD107" i="3"/>
  <c r="BC144" i="3"/>
  <c r="BC141" i="3"/>
  <c r="BE121" i="3"/>
  <c r="BF120" i="3"/>
  <c r="BE105" i="3"/>
  <c r="BE109" i="3" s="1"/>
  <c r="BD82" i="3"/>
  <c r="BD80" i="3" s="1"/>
  <c r="BD81" i="3"/>
  <c r="BE79" i="3"/>
  <c r="BD122" i="3"/>
  <c r="BD126" i="3" s="1"/>
  <c r="BD127" i="3" s="1"/>
  <c r="BG103" i="3"/>
  <c r="BF104" i="3"/>
  <c r="BF137" i="3"/>
  <c r="BE138" i="3"/>
  <c r="BE130" i="3"/>
  <c r="BD133" i="3"/>
  <c r="BD131" i="3" s="1"/>
  <c r="BD132" i="3"/>
  <c r="BC124" i="3"/>
  <c r="BD139" i="3"/>
  <c r="BD143" i="3" s="1"/>
  <c r="BF96" i="3"/>
  <c r="BE99" i="3"/>
  <c r="BE97" i="3" s="1"/>
  <c r="BE98" i="3"/>
  <c r="BE69" i="3"/>
  <c r="BD70" i="3"/>
  <c r="BC71" i="3"/>
  <c r="BC75" i="3" s="1"/>
  <c r="BC76" i="3" s="1"/>
  <c r="BF62" i="3"/>
  <c r="BE65" i="3"/>
  <c r="BE63" i="3" s="1"/>
  <c r="BE64" i="3"/>
  <c r="BE53" i="3"/>
  <c r="BF52" i="3"/>
  <c r="BF48" i="3"/>
  <c r="BF46" i="3" s="1"/>
  <c r="BF47" i="3"/>
  <c r="BG45" i="3"/>
  <c r="BD54" i="3"/>
  <c r="BD58" i="3" s="1"/>
  <c r="BC56" i="3"/>
  <c r="BE36" i="3"/>
  <c r="BF35" i="3"/>
  <c r="BD31" i="3"/>
  <c r="BD29" i="3" s="1"/>
  <c r="BD30" i="3"/>
  <c r="BE28" i="3"/>
  <c r="AG13" i="15"/>
  <c r="AG14" i="15"/>
  <c r="AG12" i="15" s="1"/>
  <c r="AH11" i="15"/>
  <c r="AH18" i="15"/>
  <c r="AH20" i="15" s="1"/>
  <c r="BF923" i="3" l="1"/>
  <c r="BE977" i="3"/>
  <c r="BE974" i="3"/>
  <c r="BG938" i="3"/>
  <c r="BG942" i="3" s="1"/>
  <c r="BG943" i="3" s="1"/>
  <c r="BG940" i="3"/>
  <c r="BF1362" i="3"/>
  <c r="BG1361" i="3"/>
  <c r="BG902" i="3"/>
  <c r="BF903" i="3"/>
  <c r="BE1363" i="3"/>
  <c r="BE1367" i="3" s="1"/>
  <c r="BE1368" i="3" s="1"/>
  <c r="BG921" i="3"/>
  <c r="BG925" i="3" s="1"/>
  <c r="BG926" i="3" s="1"/>
  <c r="BG1344" i="3"/>
  <c r="BF1345" i="3"/>
  <c r="BI919" i="3"/>
  <c r="BH920" i="3"/>
  <c r="BE1159" i="3"/>
  <c r="BE1163" i="3" s="1"/>
  <c r="BH885" i="3"/>
  <c r="BG886" i="3"/>
  <c r="BF887" i="3"/>
  <c r="BF891" i="3"/>
  <c r="BF892" i="3" s="1"/>
  <c r="BF889" i="3"/>
  <c r="BE904" i="3"/>
  <c r="BE908" i="3" s="1"/>
  <c r="BE909" i="3" s="1"/>
  <c r="BG1157" i="3"/>
  <c r="BF1158" i="3"/>
  <c r="BF1159" i="3" s="1"/>
  <c r="BF1163" i="3" s="1"/>
  <c r="BF1022" i="3"/>
  <c r="BG1021" i="3"/>
  <c r="BH970" i="3"/>
  <c r="BG971" i="3"/>
  <c r="BE1314" i="3"/>
  <c r="BE1312" i="3"/>
  <c r="BE1316" i="3"/>
  <c r="BE1317" i="3" s="1"/>
  <c r="BH937" i="3"/>
  <c r="BI936" i="3"/>
  <c r="BE1023" i="3"/>
  <c r="BE1027" i="3"/>
  <c r="BD1365" i="3"/>
  <c r="BE1365" i="3" s="1"/>
  <c r="BF976" i="3"/>
  <c r="BF977" i="3" s="1"/>
  <c r="BF972" i="3"/>
  <c r="BF1311" i="3"/>
  <c r="BG1310" i="3"/>
  <c r="AX515" i="3"/>
  <c r="AX518" i="3"/>
  <c r="AY517" i="3"/>
  <c r="AZ513" i="3"/>
  <c r="BE1066" i="3"/>
  <c r="BF1068" i="3"/>
  <c r="BF998" i="3"/>
  <c r="BG1000" i="3"/>
  <c r="BF692" i="3"/>
  <c r="BG694" i="3"/>
  <c r="BB389" i="15"/>
  <c r="BC391" i="15"/>
  <c r="BE1049" i="3"/>
  <c r="BF1051" i="3"/>
  <c r="BG963" i="3"/>
  <c r="BF965" i="3"/>
  <c r="BF966" i="3"/>
  <c r="BF964" i="3" s="1"/>
  <c r="BG1083" i="3"/>
  <c r="BH1085" i="3"/>
  <c r="BG1184" i="3"/>
  <c r="BF1187" i="3"/>
  <c r="BF1185" i="3" s="1"/>
  <c r="BF1186" i="3"/>
  <c r="BF1170" i="3"/>
  <c r="BF1168" i="3" s="1"/>
  <c r="BF1169" i="3"/>
  <c r="BG1167" i="3"/>
  <c r="BE1011" i="3"/>
  <c r="BE1008" i="3"/>
  <c r="BG1059" i="3"/>
  <c r="BF915" i="3"/>
  <c r="BF913" i="3" s="1"/>
  <c r="BF914" i="3"/>
  <c r="BG912" i="3"/>
  <c r="BG1337" i="3"/>
  <c r="BF1340" i="3"/>
  <c r="BF1338" i="3" s="1"/>
  <c r="BF1339" i="3"/>
  <c r="BE165" i="3"/>
  <c r="BF167" i="3"/>
  <c r="BG1354" i="3"/>
  <c r="BF1357" i="3"/>
  <c r="BF1355" i="3" s="1"/>
  <c r="BF1356" i="3"/>
  <c r="BD830" i="15"/>
  <c r="BC833" i="15"/>
  <c r="BC831" i="15" s="1"/>
  <c r="BC832" i="15"/>
  <c r="BC937" i="15"/>
  <c r="BC935" i="15" s="1"/>
  <c r="BD934" i="15"/>
  <c r="BC936" i="15"/>
  <c r="BC898" i="15"/>
  <c r="BC896" i="15" s="1"/>
  <c r="BD895" i="15"/>
  <c r="BC897" i="15"/>
  <c r="BC976" i="15"/>
  <c r="BC974" i="15" s="1"/>
  <c r="BC975" i="15"/>
  <c r="BD973" i="15"/>
  <c r="BC807" i="15"/>
  <c r="BC805" i="15" s="1"/>
  <c r="BC806" i="15"/>
  <c r="BD804" i="15"/>
  <c r="BC820" i="15"/>
  <c r="BC818" i="15" s="1"/>
  <c r="BC819" i="15"/>
  <c r="BD817" i="15"/>
  <c r="BD856" i="15"/>
  <c r="BC859" i="15"/>
  <c r="BC857" i="15" s="1"/>
  <c r="BC858" i="15"/>
  <c r="BC911" i="15"/>
  <c r="BC909" i="15" s="1"/>
  <c r="BD908" i="15"/>
  <c r="BC910" i="15"/>
  <c r="BC950" i="15"/>
  <c r="BC948" i="15" s="1"/>
  <c r="BD947" i="15"/>
  <c r="BC949" i="15"/>
  <c r="BE1025" i="15"/>
  <c r="BD1028" i="15"/>
  <c r="BD1026" i="15" s="1"/>
  <c r="BD1027" i="15"/>
  <c r="BC963" i="15"/>
  <c r="BC961" i="15" s="1"/>
  <c r="BD960" i="15"/>
  <c r="BC962" i="15"/>
  <c r="BB792" i="15"/>
  <c r="BC794" i="15"/>
  <c r="BC1015" i="15"/>
  <c r="BC1013" i="15" s="1"/>
  <c r="BC1014" i="15"/>
  <c r="BD1012" i="15"/>
  <c r="BC924" i="15"/>
  <c r="BC922" i="15" s="1"/>
  <c r="BD921" i="15"/>
  <c r="BC923" i="15"/>
  <c r="BB885" i="15"/>
  <c r="BB883" i="15" s="1"/>
  <c r="BB884" i="15"/>
  <c r="BC882" i="15"/>
  <c r="BC846" i="15"/>
  <c r="BC844" i="15" s="1"/>
  <c r="BC845" i="15"/>
  <c r="BD843" i="15"/>
  <c r="BC872" i="15"/>
  <c r="BC870" i="15" s="1"/>
  <c r="BD869" i="15"/>
  <c r="BC871" i="15"/>
  <c r="BE793" i="15"/>
  <c r="BF791" i="15"/>
  <c r="BD999" i="15"/>
  <c r="BC1002" i="15"/>
  <c r="BC1000" i="15" s="1"/>
  <c r="BC1001" i="15"/>
  <c r="BE986" i="15"/>
  <c r="BD989" i="15"/>
  <c r="BD987" i="15" s="1"/>
  <c r="BD988" i="15"/>
  <c r="BC1041" i="15"/>
  <c r="BC1039" i="15" s="1"/>
  <c r="BC1040" i="15"/>
  <c r="BD1038" i="15"/>
  <c r="BB729" i="15"/>
  <c r="BB727" i="15" s="1"/>
  <c r="BC726" i="15"/>
  <c r="BB728" i="15"/>
  <c r="BC518" i="15"/>
  <c r="BB521" i="15"/>
  <c r="BB519" i="15" s="1"/>
  <c r="BB520" i="15"/>
  <c r="BC494" i="15"/>
  <c r="BD492" i="15"/>
  <c r="BC495" i="15"/>
  <c r="BC493" i="15" s="1"/>
  <c r="BC456" i="15"/>
  <c r="BC454" i="15" s="1"/>
  <c r="BC455" i="15"/>
  <c r="BD453" i="15"/>
  <c r="BC599" i="15"/>
  <c r="BC597" i="15" s="1"/>
  <c r="BC598" i="15"/>
  <c r="BD596" i="15"/>
  <c r="BC430" i="15"/>
  <c r="BC428" i="15" s="1"/>
  <c r="BC429" i="15"/>
  <c r="BD427" i="15"/>
  <c r="BD739" i="15"/>
  <c r="BC742" i="15"/>
  <c r="BC740" i="15" s="1"/>
  <c r="BC741" i="15"/>
  <c r="BD713" i="15"/>
  <c r="BC716" i="15"/>
  <c r="BC714" i="15" s="1"/>
  <c r="BC715" i="15"/>
  <c r="BD700" i="15"/>
  <c r="BC703" i="15"/>
  <c r="BC701" i="15" s="1"/>
  <c r="BC702" i="15"/>
  <c r="BD687" i="15"/>
  <c r="BC690" i="15"/>
  <c r="BC688" i="15" s="1"/>
  <c r="BC689" i="15"/>
  <c r="BC560" i="15"/>
  <c r="BC558" i="15" s="1"/>
  <c r="BC559" i="15"/>
  <c r="BD557" i="15"/>
  <c r="BD466" i="15"/>
  <c r="BC469" i="15"/>
  <c r="BC467" i="15" s="1"/>
  <c r="BC468" i="15"/>
  <c r="BG609" i="15"/>
  <c r="BF611" i="15"/>
  <c r="BD479" i="15"/>
  <c r="BC482" i="15"/>
  <c r="BC480" i="15" s="1"/>
  <c r="BC481" i="15"/>
  <c r="BD661" i="15"/>
  <c r="BC664" i="15"/>
  <c r="BC662" i="15" s="1"/>
  <c r="BC663" i="15"/>
  <c r="BD625" i="15"/>
  <c r="BD623" i="15" s="1"/>
  <c r="BE622" i="15"/>
  <c r="BD624" i="15"/>
  <c r="BC546" i="15"/>
  <c r="BD544" i="15"/>
  <c r="BC547" i="15"/>
  <c r="BC545" i="15" s="1"/>
  <c r="BD443" i="15"/>
  <c r="BD441" i="15" s="1"/>
  <c r="BD442" i="15"/>
  <c r="BE440" i="15"/>
  <c r="BC533" i="15"/>
  <c r="BC534" i="15"/>
  <c r="BC532" i="15" s="1"/>
  <c r="BD531" i="15"/>
  <c r="BD586" i="15"/>
  <c r="BD584" i="15" s="1"/>
  <c r="BE583" i="15"/>
  <c r="BD585" i="15"/>
  <c r="BD404" i="15"/>
  <c r="BD402" i="15" s="1"/>
  <c r="BD403" i="15"/>
  <c r="BE401" i="15"/>
  <c r="BC505" i="15"/>
  <c r="BB508" i="15"/>
  <c r="BB506" i="15" s="1"/>
  <c r="BB507" i="15"/>
  <c r="BB610" i="15"/>
  <c r="BC612" i="15"/>
  <c r="BE765" i="15"/>
  <c r="BD768" i="15"/>
  <c r="BD766" i="15" s="1"/>
  <c r="BD767" i="15"/>
  <c r="BE752" i="15"/>
  <c r="BD755" i="15"/>
  <c r="BD753" i="15" s="1"/>
  <c r="BD754" i="15"/>
  <c r="BD674" i="15"/>
  <c r="BC677" i="15"/>
  <c r="BC675" i="15" s="1"/>
  <c r="BC676" i="15"/>
  <c r="BF635" i="15"/>
  <c r="BE638" i="15"/>
  <c r="BE636" i="15" s="1"/>
  <c r="BE637" i="15"/>
  <c r="BD778" i="15"/>
  <c r="BC781" i="15"/>
  <c r="BC779" i="15" s="1"/>
  <c r="BC780" i="15"/>
  <c r="BC417" i="15"/>
  <c r="BC415" i="15" s="1"/>
  <c r="BC416" i="15"/>
  <c r="BD414" i="15"/>
  <c r="BF570" i="15"/>
  <c r="BE573" i="15"/>
  <c r="BE571" i="15" s="1"/>
  <c r="BE572" i="15"/>
  <c r="BD648" i="15"/>
  <c r="BC651" i="15"/>
  <c r="BC649" i="15" s="1"/>
  <c r="BC650" i="15"/>
  <c r="BF1164" i="3"/>
  <c r="BG1079" i="3"/>
  <c r="BG1076" i="3"/>
  <c r="BE1147" i="3"/>
  <c r="BE1144" i="3"/>
  <c r="BE1266" i="3"/>
  <c r="BE1263" i="3"/>
  <c r="BE1283" i="3"/>
  <c r="BE1280" i="3"/>
  <c r="BE1198" i="3"/>
  <c r="BE1195" i="3"/>
  <c r="BE1113" i="3"/>
  <c r="BE1110" i="3"/>
  <c r="BD1130" i="3"/>
  <c r="BD1127" i="3"/>
  <c r="BG1096" i="3"/>
  <c r="BG1093" i="3"/>
  <c r="BE1232" i="3"/>
  <c r="BE1229" i="3"/>
  <c r="BI1208" i="3"/>
  <c r="BH1209" i="3"/>
  <c r="BF1243" i="3"/>
  <c r="BG1242" i="3"/>
  <c r="BH1091" i="3"/>
  <c r="BH1095" i="3" s="1"/>
  <c r="BH1096" i="3" s="1"/>
  <c r="BJ1072" i="3"/>
  <c r="BI1073" i="3"/>
  <c r="BG1039" i="3"/>
  <c r="BH1038" i="3"/>
  <c r="BH1034" i="3"/>
  <c r="BH1032" i="3" s="1"/>
  <c r="BH1033" i="3"/>
  <c r="BI1031" i="3"/>
  <c r="BF1108" i="3"/>
  <c r="BF1112" i="3" s="1"/>
  <c r="BG1331" i="3"/>
  <c r="BG1119" i="3"/>
  <c r="BG1117" i="3" s="1"/>
  <c r="BH1116" i="3"/>
  <c r="BG1118" i="3"/>
  <c r="BF1142" i="3"/>
  <c r="BF1146" i="3" s="1"/>
  <c r="BF1147" i="3" s="1"/>
  <c r="BH1235" i="3"/>
  <c r="BG1237" i="3"/>
  <c r="BG1238" i="3"/>
  <c r="BG1236" i="3" s="1"/>
  <c r="BF1297" i="3"/>
  <c r="BH1201" i="3"/>
  <c r="BG1204" i="3"/>
  <c r="BG1202" i="3" s="1"/>
  <c r="BG1203" i="3"/>
  <c r="BF1227" i="3"/>
  <c r="BF1231" i="3" s="1"/>
  <c r="BF1232" i="3" s="1"/>
  <c r="BK1082" i="3"/>
  <c r="BJ1084" i="3"/>
  <c r="BG1102" i="3"/>
  <c r="BG1100" i="3" s="1"/>
  <c r="BH1099" i="3"/>
  <c r="BG1101" i="3"/>
  <c r="BG1295" i="3"/>
  <c r="BG1299" i="3" s="1"/>
  <c r="BE1178" i="3"/>
  <c r="BG1289" i="3"/>
  <c r="BG1287" i="3" s="1"/>
  <c r="BH1286" i="3"/>
  <c r="BG1288" i="3"/>
  <c r="BE1042" i="3"/>
  <c r="BJ1089" i="3"/>
  <c r="BI1090" i="3"/>
  <c r="BF1176" i="3"/>
  <c r="BF1180" i="3" s="1"/>
  <c r="BF1278" i="3"/>
  <c r="BF1282" i="3" s="1"/>
  <c r="BF1212" i="3"/>
  <c r="BJ1048" i="3"/>
  <c r="BI1050" i="3"/>
  <c r="BG1107" i="3"/>
  <c r="BH1106" i="3"/>
  <c r="BD1246" i="3"/>
  <c r="BG1141" i="3"/>
  <c r="BH1140" i="3"/>
  <c r="BH1329" i="3"/>
  <c r="BH1333" i="3" s="1"/>
  <c r="BH1334" i="3" s="1"/>
  <c r="BH1225" i="3"/>
  <c r="BG1226" i="3"/>
  <c r="BI1293" i="3"/>
  <c r="BH1294" i="3"/>
  <c r="BF1255" i="3"/>
  <c r="BF1253" i="3" s="1"/>
  <c r="BF1254" i="3"/>
  <c r="BG1252" i="3"/>
  <c r="BH1320" i="3"/>
  <c r="BG1323" i="3"/>
  <c r="BG1321" i="3" s="1"/>
  <c r="BG1322" i="3"/>
  <c r="BK1065" i="3"/>
  <c r="BJ1067" i="3"/>
  <c r="BF1261" i="3"/>
  <c r="BF1265" i="3" s="1"/>
  <c r="BF1266" i="3" s="1"/>
  <c r="BH1057" i="3"/>
  <c r="BH1061" i="3" s="1"/>
  <c r="BG1175" i="3"/>
  <c r="BH1174" i="3"/>
  <c r="BH1276" i="3"/>
  <c r="BG1277" i="3"/>
  <c r="BF1193" i="3"/>
  <c r="BF1197" i="3" s="1"/>
  <c r="BF1198" i="3" s="1"/>
  <c r="BH1303" i="3"/>
  <c r="BG1306" i="3"/>
  <c r="BG1304" i="3" s="1"/>
  <c r="BG1305" i="3"/>
  <c r="BG1123" i="3"/>
  <c r="BF1124" i="3"/>
  <c r="BG1136" i="3"/>
  <c r="BG1134" i="3" s="1"/>
  <c r="BH1133" i="3"/>
  <c r="BG1135" i="3"/>
  <c r="BG1210" i="3"/>
  <c r="BG1214" i="3" s="1"/>
  <c r="BJ1327" i="3"/>
  <c r="BI1328" i="3"/>
  <c r="BE1248" i="3"/>
  <c r="BE1249" i="3" s="1"/>
  <c r="BE1244" i="3"/>
  <c r="BH1269" i="3"/>
  <c r="BG1272" i="3"/>
  <c r="BG1270" i="3" s="1"/>
  <c r="BG1271" i="3"/>
  <c r="BG1153" i="3"/>
  <c r="BG1151" i="3" s="1"/>
  <c r="BH1150" i="3"/>
  <c r="BG1152" i="3"/>
  <c r="BH1259" i="3"/>
  <c r="BG1260" i="3"/>
  <c r="BJ1055" i="3"/>
  <c r="BI1056" i="3"/>
  <c r="BG1221" i="3"/>
  <c r="BG1219" i="3" s="1"/>
  <c r="BG1220" i="3"/>
  <c r="BH1218" i="3"/>
  <c r="BH1074" i="3"/>
  <c r="BH1078" i="3" s="1"/>
  <c r="BF1040" i="3"/>
  <c r="BF1044" i="3" s="1"/>
  <c r="BG1192" i="3"/>
  <c r="BH1191" i="3"/>
  <c r="BE1125" i="3"/>
  <c r="BE1129" i="3" s="1"/>
  <c r="BE1130" i="3" s="1"/>
  <c r="BE603" i="3"/>
  <c r="BE600" i="3"/>
  <c r="BE654" i="3"/>
  <c r="BE651" i="3"/>
  <c r="BE535" i="3"/>
  <c r="BE532" i="3"/>
  <c r="BE586" i="3"/>
  <c r="BE583" i="3"/>
  <c r="BE756" i="3"/>
  <c r="BE753" i="3"/>
  <c r="BE824" i="3"/>
  <c r="BE821" i="3"/>
  <c r="BE620" i="3"/>
  <c r="BE617" i="3"/>
  <c r="BE688" i="3"/>
  <c r="BE685" i="3"/>
  <c r="BE790" i="3"/>
  <c r="BE787" i="3"/>
  <c r="BF994" i="3"/>
  <c r="BF991" i="3"/>
  <c r="BE841" i="3"/>
  <c r="BE838" i="3"/>
  <c r="BE671" i="3"/>
  <c r="BE668" i="3"/>
  <c r="BE569" i="3"/>
  <c r="BE566" i="3"/>
  <c r="BE717" i="3"/>
  <c r="BE721" i="3" s="1"/>
  <c r="BE722" i="3" s="1"/>
  <c r="BG983" i="3"/>
  <c r="BG981" i="3" s="1"/>
  <c r="BH980" i="3"/>
  <c r="BG982" i="3"/>
  <c r="BI987" i="3"/>
  <c r="BH988" i="3"/>
  <c r="BH545" i="3"/>
  <c r="BG546" i="3"/>
  <c r="BG861" i="3"/>
  <c r="BF864" i="3"/>
  <c r="BF862" i="3" s="1"/>
  <c r="BF863" i="3"/>
  <c r="BG835" i="3"/>
  <c r="BH834" i="3"/>
  <c r="BG1005" i="3"/>
  <c r="BH1004" i="3"/>
  <c r="BG750" i="3"/>
  <c r="BH749" i="3"/>
  <c r="BF666" i="3"/>
  <c r="BF670" i="3" s="1"/>
  <c r="BH759" i="3"/>
  <c r="BG762" i="3"/>
  <c r="BG760" i="3" s="1"/>
  <c r="BG761" i="3"/>
  <c r="BE632" i="3"/>
  <c r="BE636" i="3" s="1"/>
  <c r="BE549" i="3"/>
  <c r="BH677" i="3"/>
  <c r="BH675" i="3" s="1"/>
  <c r="BH676" i="3"/>
  <c r="BI674" i="3"/>
  <c r="BH572" i="3"/>
  <c r="BG575" i="3"/>
  <c r="BG573" i="3" s="1"/>
  <c r="BG574" i="3"/>
  <c r="BH562" i="3"/>
  <c r="BG563" i="3"/>
  <c r="BH596" i="3"/>
  <c r="BG597" i="3"/>
  <c r="BH844" i="3"/>
  <c r="BG847" i="3"/>
  <c r="BG845" i="3" s="1"/>
  <c r="BG846" i="3"/>
  <c r="BG733" i="3"/>
  <c r="BH732" i="3"/>
  <c r="BD957" i="3"/>
  <c r="BE770" i="3"/>
  <c r="BF683" i="3"/>
  <c r="BF687" i="3" s="1"/>
  <c r="BH793" i="3"/>
  <c r="BG796" i="3"/>
  <c r="BG794" i="3" s="1"/>
  <c r="BG795" i="3"/>
  <c r="BH623" i="3"/>
  <c r="BG626" i="3"/>
  <c r="BG624" i="3" s="1"/>
  <c r="BG625" i="3"/>
  <c r="BG989" i="3"/>
  <c r="BG993" i="3" s="1"/>
  <c r="BG710" i="3"/>
  <c r="BG711" i="3"/>
  <c r="BG709" i="3" s="1"/>
  <c r="BH708" i="3"/>
  <c r="BH647" i="3"/>
  <c r="BG648" i="3"/>
  <c r="BE955" i="3"/>
  <c r="BE959" i="3" s="1"/>
  <c r="BJ997" i="3"/>
  <c r="BI999" i="3"/>
  <c r="BG665" i="3"/>
  <c r="BH664" i="3"/>
  <c r="BJ800" i="3"/>
  <c r="BI801" i="3"/>
  <c r="BF949" i="3"/>
  <c r="BF947" i="3" s="1"/>
  <c r="BF948" i="3"/>
  <c r="BG946" i="3"/>
  <c r="BH810" i="3"/>
  <c r="BG813" i="3"/>
  <c r="BG811" i="3" s="1"/>
  <c r="BG812" i="3"/>
  <c r="BF853" i="3"/>
  <c r="BF857" i="3" s="1"/>
  <c r="BG700" i="3"/>
  <c r="BG704" i="3" s="1"/>
  <c r="BG705" i="3" s="1"/>
  <c r="BH521" i="3"/>
  <c r="BG524" i="3"/>
  <c r="BG522" i="3" s="1"/>
  <c r="BG523" i="3"/>
  <c r="BF819" i="3"/>
  <c r="BF823" i="3" s="1"/>
  <c r="BG642" i="3"/>
  <c r="BG643" i="3"/>
  <c r="BG641" i="3" s="1"/>
  <c r="BH640" i="3"/>
  <c r="BF530" i="3"/>
  <c r="BF534" i="3" s="1"/>
  <c r="BF734" i="3"/>
  <c r="BF738" i="3" s="1"/>
  <c r="BF739" i="3" s="1"/>
  <c r="BJ657" i="3"/>
  <c r="BI659" i="3"/>
  <c r="BI660" i="3"/>
  <c r="BI658" i="3" s="1"/>
  <c r="BF581" i="3"/>
  <c r="BF585" i="3" s="1"/>
  <c r="BF785" i="3"/>
  <c r="BF789" i="3" s="1"/>
  <c r="BG682" i="3"/>
  <c r="BH681" i="3"/>
  <c r="BH895" i="3"/>
  <c r="BG898" i="3"/>
  <c r="BG896" i="3" s="1"/>
  <c r="BG897" i="3"/>
  <c r="BG784" i="3"/>
  <c r="BH783" i="3"/>
  <c r="BH742" i="3"/>
  <c r="BG745" i="3"/>
  <c r="BG743" i="3" s="1"/>
  <c r="BG744" i="3"/>
  <c r="BF649" i="3"/>
  <c r="BF653" i="3" s="1"/>
  <c r="BG953" i="3"/>
  <c r="BF954" i="3"/>
  <c r="BH827" i="3"/>
  <c r="BG830" i="3"/>
  <c r="BG828" i="3" s="1"/>
  <c r="BG829" i="3"/>
  <c r="BH878" i="3"/>
  <c r="BG881" i="3"/>
  <c r="BG879" i="3" s="1"/>
  <c r="BG880" i="3"/>
  <c r="BH802" i="3"/>
  <c r="BH806" i="3" s="1"/>
  <c r="BF615" i="3"/>
  <c r="BF619" i="3" s="1"/>
  <c r="BF620" i="3" s="1"/>
  <c r="BG852" i="3"/>
  <c r="BH851" i="3"/>
  <c r="BI698" i="3"/>
  <c r="BH699" i="3"/>
  <c r="BG818" i="3"/>
  <c r="BH817" i="3"/>
  <c r="BH528" i="3"/>
  <c r="BG529" i="3"/>
  <c r="BF768" i="3"/>
  <c r="BF772" i="3" s="1"/>
  <c r="BH579" i="3"/>
  <c r="BG580" i="3"/>
  <c r="BG869" i="3"/>
  <c r="BH868" i="3"/>
  <c r="BJ691" i="3"/>
  <c r="BI693" i="3"/>
  <c r="BF931" i="3"/>
  <c r="BG929" i="3"/>
  <c r="BF932" i="3"/>
  <c r="BF930" i="3" s="1"/>
  <c r="BF716" i="3"/>
  <c r="BG715" i="3"/>
  <c r="BG804" i="3"/>
  <c r="BD719" i="3"/>
  <c r="BH606" i="3"/>
  <c r="BG609" i="3"/>
  <c r="BG607" i="3" s="1"/>
  <c r="BG608" i="3"/>
  <c r="BG727" i="3"/>
  <c r="BG728" i="3"/>
  <c r="BG726" i="3" s="1"/>
  <c r="BH725" i="3"/>
  <c r="BF547" i="3"/>
  <c r="BF551" i="3" s="1"/>
  <c r="BF836" i="3"/>
  <c r="BF840" i="3" s="1"/>
  <c r="BF841" i="3" s="1"/>
  <c r="BF1006" i="3"/>
  <c r="BF1010" i="3" s="1"/>
  <c r="BF591" i="3"/>
  <c r="BG589" i="3"/>
  <c r="BF592" i="3"/>
  <c r="BF590" i="3" s="1"/>
  <c r="BH538" i="3"/>
  <c r="BG541" i="3"/>
  <c r="BG539" i="3" s="1"/>
  <c r="BG540" i="3"/>
  <c r="BF751" i="3"/>
  <c r="BF755" i="3" s="1"/>
  <c r="BH776" i="3"/>
  <c r="BG779" i="3"/>
  <c r="BG777" i="3" s="1"/>
  <c r="BG778" i="3"/>
  <c r="BE872" i="3"/>
  <c r="BF631" i="3"/>
  <c r="BG630" i="3"/>
  <c r="BH613" i="3"/>
  <c r="BG614" i="3"/>
  <c r="BH555" i="3"/>
  <c r="BG558" i="3"/>
  <c r="BG556" i="3" s="1"/>
  <c r="BG557" i="3"/>
  <c r="BE736" i="3"/>
  <c r="BF564" i="3"/>
  <c r="BF568" i="3" s="1"/>
  <c r="BF569" i="3" s="1"/>
  <c r="BD634" i="3"/>
  <c r="BF598" i="3"/>
  <c r="BF602" i="3" s="1"/>
  <c r="BF603" i="3" s="1"/>
  <c r="BF702" i="3"/>
  <c r="BE855" i="3"/>
  <c r="BG767" i="3"/>
  <c r="BH766" i="3"/>
  <c r="BH1014" i="3"/>
  <c r="BG1016" i="3"/>
  <c r="BG1017" i="3"/>
  <c r="BG1015" i="3" s="1"/>
  <c r="BF870" i="3"/>
  <c r="BF874" i="3" s="1"/>
  <c r="BE209" i="3"/>
  <c r="BB450" i="3"/>
  <c r="BB447" i="3"/>
  <c r="BC379" i="3"/>
  <c r="BE311" i="3"/>
  <c r="AX39" i="3"/>
  <c r="AY41" i="3" s="1"/>
  <c r="AX42" i="3"/>
  <c r="BE192" i="3"/>
  <c r="BC90" i="3"/>
  <c r="BE116" i="3"/>
  <c r="BE114" i="3" s="1"/>
  <c r="BE115" i="3"/>
  <c r="BF113" i="3"/>
  <c r="BD216" i="3"/>
  <c r="BE218" i="3"/>
  <c r="BD233" i="3"/>
  <c r="BE235" i="3"/>
  <c r="BA25" i="15"/>
  <c r="BB27" i="15"/>
  <c r="BB40" i="15"/>
  <c r="BB38" i="15" s="1"/>
  <c r="BC37" i="15"/>
  <c r="BB39" i="15"/>
  <c r="BB143" i="15"/>
  <c r="BB144" i="15"/>
  <c r="BB142" i="15" s="1"/>
  <c r="BC141" i="15"/>
  <c r="BB377" i="15"/>
  <c r="BB378" i="15"/>
  <c r="BB376" i="15" s="1"/>
  <c r="BC375" i="15"/>
  <c r="BC310" i="15"/>
  <c r="BB313" i="15"/>
  <c r="BB311" i="15" s="1"/>
  <c r="BB312" i="15"/>
  <c r="BF297" i="15"/>
  <c r="BE299" i="15"/>
  <c r="BE300" i="15"/>
  <c r="BE298" i="15" s="1"/>
  <c r="BD248" i="15"/>
  <c r="BD246" i="15" s="1"/>
  <c r="BE245" i="15"/>
  <c r="BD247" i="15"/>
  <c r="BC325" i="15"/>
  <c r="BC326" i="15"/>
  <c r="BC324" i="15" s="1"/>
  <c r="BD323" i="15"/>
  <c r="BC351" i="15"/>
  <c r="BC352" i="15"/>
  <c r="BC350" i="15" s="1"/>
  <c r="BD349" i="15"/>
  <c r="BC260" i="15"/>
  <c r="BC261" i="15"/>
  <c r="BC259" i="15" s="1"/>
  <c r="BD258" i="15"/>
  <c r="BD271" i="15"/>
  <c r="BC274" i="15"/>
  <c r="BC272" i="15" s="1"/>
  <c r="BC273" i="15"/>
  <c r="BF388" i="15"/>
  <c r="BE390" i="15"/>
  <c r="BD219" i="15"/>
  <c r="BC222" i="15"/>
  <c r="BC220" i="15" s="1"/>
  <c r="BC221" i="15"/>
  <c r="BD284" i="15"/>
  <c r="BC286" i="15"/>
  <c r="BC287" i="15"/>
  <c r="BC285" i="15" s="1"/>
  <c r="BE362" i="15"/>
  <c r="BD365" i="15"/>
  <c r="BD363" i="15" s="1"/>
  <c r="BD364" i="15"/>
  <c r="BE336" i="15"/>
  <c r="BD339" i="15"/>
  <c r="BD337" i="15" s="1"/>
  <c r="BD338" i="15"/>
  <c r="BD232" i="15"/>
  <c r="BC235" i="15"/>
  <c r="BC233" i="15" s="1"/>
  <c r="BC234" i="15"/>
  <c r="BB209" i="15"/>
  <c r="BB207" i="15" s="1"/>
  <c r="BB208" i="15"/>
  <c r="BC206" i="15"/>
  <c r="BC128" i="15"/>
  <c r="BB130" i="15"/>
  <c r="BB131" i="15"/>
  <c r="BB129" i="15" s="1"/>
  <c r="BD193" i="15"/>
  <c r="BC195" i="15"/>
  <c r="BC196" i="15"/>
  <c r="BC194" i="15" s="1"/>
  <c r="BD180" i="15"/>
  <c r="BC183" i="15"/>
  <c r="BC181" i="15" s="1"/>
  <c r="BC182" i="15"/>
  <c r="BD154" i="15"/>
  <c r="BC157" i="15"/>
  <c r="BC155" i="15" s="1"/>
  <c r="BC156" i="15"/>
  <c r="BC170" i="15"/>
  <c r="BC168" i="15" s="1"/>
  <c r="BC169" i="15"/>
  <c r="BD167" i="15"/>
  <c r="BD115" i="15"/>
  <c r="BC117" i="15"/>
  <c r="BC118" i="15"/>
  <c r="BC116" i="15" s="1"/>
  <c r="BE76" i="15"/>
  <c r="BD78" i="15"/>
  <c r="BD79" i="15"/>
  <c r="BD77" i="15" s="1"/>
  <c r="BC66" i="15"/>
  <c r="BC64" i="15" s="1"/>
  <c r="BD63" i="15"/>
  <c r="BC65" i="15"/>
  <c r="BC102" i="15"/>
  <c r="BB105" i="15"/>
  <c r="BB103" i="15" s="1"/>
  <c r="BB104" i="15"/>
  <c r="BE89" i="15"/>
  <c r="BD91" i="15"/>
  <c r="BD92" i="15"/>
  <c r="BD90" i="15" s="1"/>
  <c r="BB53" i="15"/>
  <c r="BB51" i="15" s="1"/>
  <c r="BB52" i="15"/>
  <c r="BC50" i="15"/>
  <c r="BE26" i="15"/>
  <c r="BF24" i="15"/>
  <c r="BD161" i="3"/>
  <c r="BD158" i="3"/>
  <c r="BD345" i="3"/>
  <c r="BC294" i="3"/>
  <c r="BF249" i="3"/>
  <c r="BE252" i="3"/>
  <c r="BE250" i="3" s="1"/>
  <c r="BE251" i="3"/>
  <c r="BG154" i="3"/>
  <c r="BF155" i="3"/>
  <c r="BF156" i="3" s="1"/>
  <c r="BF160" i="3" s="1"/>
  <c r="BF161" i="3" s="1"/>
  <c r="BE478" i="3"/>
  <c r="BF477" i="3"/>
  <c r="BF375" i="3"/>
  <c r="BE376" i="3"/>
  <c r="BC481" i="3"/>
  <c r="BE156" i="3"/>
  <c r="BE160" i="3" s="1"/>
  <c r="BE161" i="3" s="1"/>
  <c r="BD479" i="3"/>
  <c r="BD483" i="3" s="1"/>
  <c r="BD484" i="3" s="1"/>
  <c r="BD377" i="3"/>
  <c r="BD381" i="3" s="1"/>
  <c r="BD382" i="3" s="1"/>
  <c r="BD88" i="3"/>
  <c r="BD92" i="3" s="1"/>
  <c r="BD93" i="3" s="1"/>
  <c r="BF290" i="3"/>
  <c r="BE291" i="3"/>
  <c r="BE87" i="3"/>
  <c r="BF86" i="3"/>
  <c r="BG307" i="3"/>
  <c r="BF308" i="3"/>
  <c r="BF309" i="3" s="1"/>
  <c r="BF313" i="3" s="1"/>
  <c r="BF314" i="3" s="1"/>
  <c r="BD292" i="3"/>
  <c r="BD296" i="3" s="1"/>
  <c r="BD297" i="3" s="1"/>
  <c r="BG205" i="3"/>
  <c r="BF206" i="3"/>
  <c r="BF207" i="3" s="1"/>
  <c r="BF211" i="3" s="1"/>
  <c r="BF212" i="3" s="1"/>
  <c r="BC433" i="3"/>
  <c r="BC430" i="3"/>
  <c r="BD467" i="3"/>
  <c r="BD464" i="3"/>
  <c r="BE462" i="3"/>
  <c r="BE466" i="3" s="1"/>
  <c r="BE467" i="3" s="1"/>
  <c r="BE490" i="3"/>
  <c r="BE488" i="3" s="1"/>
  <c r="BF487" i="3"/>
  <c r="BE489" i="3"/>
  <c r="BG443" i="3"/>
  <c r="BF444" i="3"/>
  <c r="BG470" i="3"/>
  <c r="BF473" i="3"/>
  <c r="BF471" i="3" s="1"/>
  <c r="BF472" i="3"/>
  <c r="BG460" i="3"/>
  <c r="BF461" i="3"/>
  <c r="BD496" i="3"/>
  <c r="BD500" i="3" s="1"/>
  <c r="BD501" i="3" s="1"/>
  <c r="BG453" i="3"/>
  <c r="BF455" i="3"/>
  <c r="BF456" i="3"/>
  <c r="BF454" i="3" s="1"/>
  <c r="BD428" i="3"/>
  <c r="BD432" i="3" s="1"/>
  <c r="BD433" i="3" s="1"/>
  <c r="BF438" i="3"/>
  <c r="BG436" i="3"/>
  <c r="BF439" i="3"/>
  <c r="BF437" i="3" s="1"/>
  <c r="BC498" i="3"/>
  <c r="BF494" i="3"/>
  <c r="BE495" i="3"/>
  <c r="BG504" i="3"/>
  <c r="BF507" i="3"/>
  <c r="BF505" i="3" s="1"/>
  <c r="BF506" i="3"/>
  <c r="BF426" i="3"/>
  <c r="BE427" i="3"/>
  <c r="BG511" i="3"/>
  <c r="BF512" i="3"/>
  <c r="BG419" i="3"/>
  <c r="BF422" i="3"/>
  <c r="BF420" i="3" s="1"/>
  <c r="BF421" i="3"/>
  <c r="BC331" i="3"/>
  <c r="BC328" i="3"/>
  <c r="BD246" i="3"/>
  <c r="BD243" i="3"/>
  <c r="BD263" i="3"/>
  <c r="BD260" i="3"/>
  <c r="BG402" i="3"/>
  <c r="BF405" i="3"/>
  <c r="BF403" i="3" s="1"/>
  <c r="BF404" i="3"/>
  <c r="BH215" i="3"/>
  <c r="BG217" i="3"/>
  <c r="BE320" i="3"/>
  <c r="BE318" i="3" s="1"/>
  <c r="BE319" i="3"/>
  <c r="BF317" i="3"/>
  <c r="BF257" i="3"/>
  <c r="BG256" i="3"/>
  <c r="BE343" i="3"/>
  <c r="BE347" i="3" s="1"/>
  <c r="BG239" i="3"/>
  <c r="BF240" i="3"/>
  <c r="BF334" i="3"/>
  <c r="BE337" i="3"/>
  <c r="BE335" i="3" s="1"/>
  <c r="BE336" i="3"/>
  <c r="BF353" i="3"/>
  <c r="BF354" i="3"/>
  <c r="BF352" i="3" s="1"/>
  <c r="BG351" i="3"/>
  <c r="BE360" i="3"/>
  <c r="BE364" i="3" s="1"/>
  <c r="BD362" i="3"/>
  <c r="BE371" i="3"/>
  <c r="BE369" i="3" s="1"/>
  <c r="BE370" i="3"/>
  <c r="BF368" i="3"/>
  <c r="BD396" i="3"/>
  <c r="BE258" i="3"/>
  <c r="BE262" i="3" s="1"/>
  <c r="BE263" i="3" s="1"/>
  <c r="BE394" i="3"/>
  <c r="BE398" i="3" s="1"/>
  <c r="BH232" i="3"/>
  <c r="BG234" i="3"/>
  <c r="BG300" i="3"/>
  <c r="BF302" i="3"/>
  <c r="BF303" i="3"/>
  <c r="BF301" i="3" s="1"/>
  <c r="BE241" i="3"/>
  <c r="BE245" i="3" s="1"/>
  <c r="BF275" i="3"/>
  <c r="BF279" i="3" s="1"/>
  <c r="BF280" i="3" s="1"/>
  <c r="BD226" i="3"/>
  <c r="BE413" i="3"/>
  <c r="BG222" i="3"/>
  <c r="BF223" i="3"/>
  <c r="BE277" i="3"/>
  <c r="BD326" i="3"/>
  <c r="BD330" i="3" s="1"/>
  <c r="BD331" i="3" s="1"/>
  <c r="BG392" i="3"/>
  <c r="BF393" i="3"/>
  <c r="BF411" i="3"/>
  <c r="BF415" i="3" s="1"/>
  <c r="BH273" i="3"/>
  <c r="BG274" i="3"/>
  <c r="BE224" i="3"/>
  <c r="BE228" i="3" s="1"/>
  <c r="BE229" i="3" s="1"/>
  <c r="BF324" i="3"/>
  <c r="BE325" i="3"/>
  <c r="BE387" i="3"/>
  <c r="BE388" i="3"/>
  <c r="BE386" i="3" s="1"/>
  <c r="BF385" i="3"/>
  <c r="BG358" i="3"/>
  <c r="BF359" i="3"/>
  <c r="BG266" i="3"/>
  <c r="BF268" i="3"/>
  <c r="BF269" i="3"/>
  <c r="BF267" i="3" s="1"/>
  <c r="BG283" i="3"/>
  <c r="BF286" i="3"/>
  <c r="BF284" i="3" s="1"/>
  <c r="BF285" i="3"/>
  <c r="BG341" i="3"/>
  <c r="BF342" i="3"/>
  <c r="BH409" i="3"/>
  <c r="BG410" i="3"/>
  <c r="BF209" i="3"/>
  <c r="BE178" i="3"/>
  <c r="BE175" i="3"/>
  <c r="BF173" i="3"/>
  <c r="BF177" i="3" s="1"/>
  <c r="BI164" i="3"/>
  <c r="BH166" i="3"/>
  <c r="BG198" i="3"/>
  <c r="BF201" i="3"/>
  <c r="BF199" i="3" s="1"/>
  <c r="BF200" i="3"/>
  <c r="BH171" i="3"/>
  <c r="BG172" i="3"/>
  <c r="BF184" i="3"/>
  <c r="BF182" i="3" s="1"/>
  <c r="BF183" i="3"/>
  <c r="BG181" i="3"/>
  <c r="BG189" i="3"/>
  <c r="BH188" i="3"/>
  <c r="BF150" i="3"/>
  <c r="BF148" i="3" s="1"/>
  <c r="BG147" i="3"/>
  <c r="BF149" i="3"/>
  <c r="BF190" i="3"/>
  <c r="BF194" i="3" s="1"/>
  <c r="BF195" i="3" s="1"/>
  <c r="BD144" i="3"/>
  <c r="BD141" i="3"/>
  <c r="BE110" i="3"/>
  <c r="BE107" i="3"/>
  <c r="BF105" i="3"/>
  <c r="BF109" i="3" s="1"/>
  <c r="BF110" i="3" s="1"/>
  <c r="BF121" i="3"/>
  <c r="BG120" i="3"/>
  <c r="BF99" i="3"/>
  <c r="BF97" i="3" s="1"/>
  <c r="BF98" i="3"/>
  <c r="BG96" i="3"/>
  <c r="BH103" i="3"/>
  <c r="BG104" i="3"/>
  <c r="BE82" i="3"/>
  <c r="BE80" i="3" s="1"/>
  <c r="BE81" i="3"/>
  <c r="BF79" i="3"/>
  <c r="BE122" i="3"/>
  <c r="BE126" i="3" s="1"/>
  <c r="BE127" i="3" s="1"/>
  <c r="BE139" i="3"/>
  <c r="BE143" i="3" s="1"/>
  <c r="BE144" i="3" s="1"/>
  <c r="BE133" i="3"/>
  <c r="BE131" i="3" s="1"/>
  <c r="BE132" i="3"/>
  <c r="BF130" i="3"/>
  <c r="BG137" i="3"/>
  <c r="BF138" i="3"/>
  <c r="BD124" i="3"/>
  <c r="BC73" i="3"/>
  <c r="BD71" i="3"/>
  <c r="BD75" i="3" s="1"/>
  <c r="BF65" i="3"/>
  <c r="BF63" i="3" s="1"/>
  <c r="BF64" i="3"/>
  <c r="BG62" i="3"/>
  <c r="BF69" i="3"/>
  <c r="BE70" i="3"/>
  <c r="BD59" i="3"/>
  <c r="BD56" i="3"/>
  <c r="BH45" i="3"/>
  <c r="BG48" i="3"/>
  <c r="BG46" i="3" s="1"/>
  <c r="BG47" i="3"/>
  <c r="BG52" i="3"/>
  <c r="BF53" i="3"/>
  <c r="BE54" i="3"/>
  <c r="BG35" i="3"/>
  <c r="BF36" i="3"/>
  <c r="BE31" i="3"/>
  <c r="BE29" i="3" s="1"/>
  <c r="BE30" i="3"/>
  <c r="BF28" i="3"/>
  <c r="AH13" i="15"/>
  <c r="AH14" i="15"/>
  <c r="AH12" i="15" s="1"/>
  <c r="AI11" i="15"/>
  <c r="AH21" i="15"/>
  <c r="AH19" i="15"/>
  <c r="BG923" i="3" l="1"/>
  <c r="BE1164" i="3"/>
  <c r="BE1161" i="3"/>
  <c r="BF1161" i="3" s="1"/>
  <c r="BH921" i="3"/>
  <c r="BH925" i="3" s="1"/>
  <c r="BH926" i="3" s="1"/>
  <c r="BG903" i="3"/>
  <c r="BH902" i="3"/>
  <c r="BH971" i="3"/>
  <c r="BI970" i="3"/>
  <c r="BF1346" i="3"/>
  <c r="BF1350" i="3"/>
  <c r="BF1351" i="3" s="1"/>
  <c r="BI937" i="3"/>
  <c r="BJ936" i="3"/>
  <c r="BF1023" i="3"/>
  <c r="BF1027" i="3"/>
  <c r="BF1348" i="3"/>
  <c r="BG1311" i="3"/>
  <c r="BH1310" i="3"/>
  <c r="BH938" i="3"/>
  <c r="BH942" i="3" s="1"/>
  <c r="BH943" i="3" s="1"/>
  <c r="BH940" i="3"/>
  <c r="BH886" i="3"/>
  <c r="BI885" i="3"/>
  <c r="BG1345" i="3"/>
  <c r="BG1346" i="3" s="1"/>
  <c r="BG1350" i="3" s="1"/>
  <c r="BH1344" i="3"/>
  <c r="BG887" i="3"/>
  <c r="BG891" i="3" s="1"/>
  <c r="BG892" i="3" s="1"/>
  <c r="BF1312" i="3"/>
  <c r="BF1316" i="3"/>
  <c r="BF1317" i="3" s="1"/>
  <c r="BF1314" i="3"/>
  <c r="BG1158" i="3"/>
  <c r="BG1159" i="3" s="1"/>
  <c r="BG1163" i="3" s="1"/>
  <c r="BH1157" i="3"/>
  <c r="BF974" i="3"/>
  <c r="BG974" i="3" s="1"/>
  <c r="BF904" i="3"/>
  <c r="BF908" i="3" s="1"/>
  <c r="BF909" i="3" s="1"/>
  <c r="BG972" i="3"/>
  <c r="BG976" i="3" s="1"/>
  <c r="BG977" i="3" s="1"/>
  <c r="BJ919" i="3"/>
  <c r="BI920" i="3"/>
  <c r="BE1028" i="3"/>
  <c r="BE1025" i="3"/>
  <c r="BH1361" i="3"/>
  <c r="BG1362" i="3"/>
  <c r="BH1021" i="3"/>
  <c r="BG1022" i="3"/>
  <c r="BG1023" i="3" s="1"/>
  <c r="BG1027" i="3" s="1"/>
  <c r="BF1363" i="3"/>
  <c r="BF1367" i="3" s="1"/>
  <c r="BE906" i="3"/>
  <c r="BA513" i="3"/>
  <c r="AY515" i="3"/>
  <c r="AZ517" i="3" s="1"/>
  <c r="AY518" i="3"/>
  <c r="BF1066" i="3"/>
  <c r="BG1068" i="3"/>
  <c r="BG998" i="3"/>
  <c r="BH1000" i="3"/>
  <c r="BF1049" i="3"/>
  <c r="BG1051" i="3"/>
  <c r="BC389" i="15"/>
  <c r="BD391" i="15"/>
  <c r="BH1083" i="3"/>
  <c r="BI1085" i="3"/>
  <c r="BG692" i="3"/>
  <c r="BH694" i="3"/>
  <c r="BG966" i="3"/>
  <c r="BG964" i="3" s="1"/>
  <c r="BH963" i="3"/>
  <c r="BG965" i="3"/>
  <c r="BE58" i="3"/>
  <c r="BE59" i="3" s="1"/>
  <c r="BG1169" i="3"/>
  <c r="BG1170" i="3"/>
  <c r="BG1168" i="3" s="1"/>
  <c r="BH1167" i="3"/>
  <c r="BG1186" i="3"/>
  <c r="BG1187" i="3"/>
  <c r="BG1185" i="3" s="1"/>
  <c r="BH1184" i="3"/>
  <c r="BF654" i="3"/>
  <c r="BF651" i="3"/>
  <c r="BF586" i="3"/>
  <c r="BF583" i="3"/>
  <c r="BF1283" i="3"/>
  <c r="BF1280" i="3"/>
  <c r="BG1300" i="3"/>
  <c r="BG1297" i="3"/>
  <c r="BF688" i="3"/>
  <c r="BF685" i="3"/>
  <c r="BG1164" i="3"/>
  <c r="BG1161" i="3"/>
  <c r="BF1045" i="3"/>
  <c r="BF1042" i="3"/>
  <c r="BG1215" i="3"/>
  <c r="BG1212" i="3"/>
  <c r="BE719" i="3"/>
  <c r="BF617" i="3"/>
  <c r="BE1246" i="3"/>
  <c r="BF1263" i="3"/>
  <c r="BG1357" i="3"/>
  <c r="BG1355" i="3" s="1"/>
  <c r="BG1356" i="3"/>
  <c r="BH1354" i="3"/>
  <c r="BH912" i="3"/>
  <c r="BG915" i="3"/>
  <c r="BG913" i="3" s="1"/>
  <c r="BG914" i="3"/>
  <c r="BF165" i="3"/>
  <c r="BG167" i="3"/>
  <c r="BG1340" i="3"/>
  <c r="BG1338" i="3" s="1"/>
  <c r="BG1339" i="3"/>
  <c r="BH1337" i="3"/>
  <c r="BE921" i="15"/>
  <c r="BD923" i="15"/>
  <c r="BD924" i="15"/>
  <c r="BD922" i="15" s="1"/>
  <c r="BE817" i="15"/>
  <c r="BD820" i="15"/>
  <c r="BD818" i="15" s="1"/>
  <c r="BD819" i="15"/>
  <c r="BE973" i="15"/>
  <c r="BD976" i="15"/>
  <c r="BD974" i="15" s="1"/>
  <c r="BD975" i="15"/>
  <c r="BE989" i="15"/>
  <c r="BE987" i="15" s="1"/>
  <c r="BE988" i="15"/>
  <c r="BF986" i="15"/>
  <c r="BE999" i="15"/>
  <c r="BD1002" i="15"/>
  <c r="BD1000" i="15" s="1"/>
  <c r="BD1001" i="15"/>
  <c r="BG791" i="15"/>
  <c r="BF793" i="15"/>
  <c r="BE804" i="15"/>
  <c r="BD807" i="15"/>
  <c r="BD805" i="15" s="1"/>
  <c r="BD806" i="15"/>
  <c r="BD1041" i="15"/>
  <c r="BD1039" i="15" s="1"/>
  <c r="BE1038" i="15"/>
  <c r="BD1040" i="15"/>
  <c r="BE843" i="15"/>
  <c r="BD846" i="15"/>
  <c r="BD844" i="15" s="1"/>
  <c r="BD845" i="15"/>
  <c r="BC885" i="15"/>
  <c r="BC883" i="15" s="1"/>
  <c r="BD882" i="15"/>
  <c r="BC884" i="15"/>
  <c r="BC792" i="15"/>
  <c r="BD794" i="15"/>
  <c r="BE960" i="15"/>
  <c r="BD962" i="15"/>
  <c r="BD963" i="15"/>
  <c r="BD961" i="15" s="1"/>
  <c r="BE947" i="15"/>
  <c r="BD949" i="15"/>
  <c r="BD950" i="15"/>
  <c r="BD948" i="15" s="1"/>
  <c r="BE908" i="15"/>
  <c r="BD910" i="15"/>
  <c r="BD911" i="15"/>
  <c r="BD909" i="15" s="1"/>
  <c r="BE895" i="15"/>
  <c r="BD897" i="15"/>
  <c r="BD898" i="15"/>
  <c r="BD896" i="15" s="1"/>
  <c r="BE934" i="15"/>
  <c r="BD936" i="15"/>
  <c r="BD937" i="15"/>
  <c r="BD935" i="15" s="1"/>
  <c r="BE869" i="15"/>
  <c r="BD872" i="15"/>
  <c r="BD870" i="15" s="1"/>
  <c r="BD871" i="15"/>
  <c r="BE1012" i="15"/>
  <c r="BD1014" i="15"/>
  <c r="BD1015" i="15"/>
  <c r="BD1013" i="15" s="1"/>
  <c r="BF1025" i="15"/>
  <c r="BE1028" i="15"/>
  <c r="BE1026" i="15" s="1"/>
  <c r="BE1027" i="15"/>
  <c r="BE856" i="15"/>
  <c r="BD859" i="15"/>
  <c r="BD857" i="15" s="1"/>
  <c r="BD858" i="15"/>
  <c r="BE830" i="15"/>
  <c r="BD833" i="15"/>
  <c r="BD831" i="15" s="1"/>
  <c r="BD832" i="15"/>
  <c r="BC729" i="15"/>
  <c r="BC727" i="15" s="1"/>
  <c r="BD726" i="15"/>
  <c r="BC728" i="15"/>
  <c r="BC520" i="15"/>
  <c r="BC521" i="15"/>
  <c r="BC519" i="15" s="1"/>
  <c r="BD518" i="15"/>
  <c r="BE531" i="15"/>
  <c r="BD534" i="15"/>
  <c r="BD532" i="15" s="1"/>
  <c r="BD533" i="15"/>
  <c r="BD429" i="15"/>
  <c r="BD430" i="15"/>
  <c r="BD428" i="15" s="1"/>
  <c r="BE427" i="15"/>
  <c r="BD455" i="15"/>
  <c r="BD456" i="15"/>
  <c r="BD454" i="15" s="1"/>
  <c r="BE453" i="15"/>
  <c r="BD651" i="15"/>
  <c r="BD649" i="15" s="1"/>
  <c r="BD650" i="15"/>
  <c r="BE648" i="15"/>
  <c r="BG570" i="15"/>
  <c r="BF573" i="15"/>
  <c r="BF571" i="15" s="1"/>
  <c r="BF572" i="15"/>
  <c r="BE778" i="15"/>
  <c r="BD781" i="15"/>
  <c r="BD779" i="15" s="1"/>
  <c r="BD780" i="15"/>
  <c r="BG635" i="15"/>
  <c r="BF638" i="15"/>
  <c r="BF636" i="15" s="1"/>
  <c r="BF637" i="15"/>
  <c r="BE674" i="15"/>
  <c r="BD677" i="15"/>
  <c r="BD675" i="15" s="1"/>
  <c r="BD676" i="15"/>
  <c r="BF752" i="15"/>
  <c r="BE755" i="15"/>
  <c r="BE753" i="15" s="1"/>
  <c r="BE754" i="15"/>
  <c r="BF765" i="15"/>
  <c r="BE768" i="15"/>
  <c r="BE766" i="15" s="1"/>
  <c r="BE767" i="15"/>
  <c r="BE544" i="15"/>
  <c r="BD547" i="15"/>
  <c r="BD546" i="15"/>
  <c r="BD545" i="15"/>
  <c r="BE492" i="15"/>
  <c r="BD494" i="15"/>
  <c r="BD495" i="15"/>
  <c r="BD493" i="15" s="1"/>
  <c r="BD417" i="15"/>
  <c r="BD415" i="15" s="1"/>
  <c r="BE414" i="15"/>
  <c r="BD416" i="15"/>
  <c r="BC610" i="15"/>
  <c r="BD612" i="15"/>
  <c r="BF583" i="15"/>
  <c r="BE585" i="15"/>
  <c r="BE586" i="15"/>
  <c r="BE584" i="15" s="1"/>
  <c r="BF622" i="15"/>
  <c r="BE624" i="15"/>
  <c r="BE625" i="15"/>
  <c r="BE623" i="15" s="1"/>
  <c r="BF401" i="15"/>
  <c r="BE404" i="15"/>
  <c r="BE402" i="15" s="1"/>
  <c r="BE403" i="15"/>
  <c r="BF440" i="15"/>
  <c r="BE443" i="15"/>
  <c r="BE441" i="15" s="1"/>
  <c r="BE442" i="15"/>
  <c r="BE557" i="15"/>
  <c r="BD559" i="15"/>
  <c r="BD560" i="15"/>
  <c r="BD558" i="15" s="1"/>
  <c r="BD599" i="15"/>
  <c r="BD597" i="15" s="1"/>
  <c r="BE596" i="15"/>
  <c r="BD598" i="15"/>
  <c r="BC508" i="15"/>
  <c r="BC506" i="15" s="1"/>
  <c r="BC507" i="15"/>
  <c r="BD505" i="15"/>
  <c r="BE661" i="15"/>
  <c r="BD664" i="15"/>
  <c r="BD662" i="15" s="1"/>
  <c r="BD663" i="15"/>
  <c r="BE479" i="15"/>
  <c r="BD482" i="15"/>
  <c r="BD480" i="15" s="1"/>
  <c r="BD481" i="15"/>
  <c r="BG611" i="15"/>
  <c r="BH609" i="15"/>
  <c r="BE466" i="15"/>
  <c r="BD469" i="15"/>
  <c r="BD467" i="15" s="1"/>
  <c r="BD468" i="15"/>
  <c r="BD690" i="15"/>
  <c r="BD688" i="15" s="1"/>
  <c r="BD689" i="15"/>
  <c r="BE687" i="15"/>
  <c r="BD703" i="15"/>
  <c r="BD701" i="15" s="1"/>
  <c r="BD702" i="15"/>
  <c r="BE700" i="15"/>
  <c r="BD716" i="15"/>
  <c r="BD714" i="15" s="1"/>
  <c r="BD715" i="15"/>
  <c r="BE713" i="15"/>
  <c r="BD742" i="15"/>
  <c r="BD740" i="15" s="1"/>
  <c r="BD741" i="15"/>
  <c r="BE739" i="15"/>
  <c r="BF1113" i="3"/>
  <c r="BF1110" i="3"/>
  <c r="BH1062" i="3"/>
  <c r="BH1059" i="3"/>
  <c r="BG1351" i="3"/>
  <c r="BH1079" i="3"/>
  <c r="BH1076" i="3"/>
  <c r="BF1181" i="3"/>
  <c r="BF1178" i="3"/>
  <c r="BK1055" i="3"/>
  <c r="BJ1056" i="3"/>
  <c r="BG1124" i="3"/>
  <c r="BH1123" i="3"/>
  <c r="BH1306" i="3"/>
  <c r="BH1304" i="3" s="1"/>
  <c r="BH1305" i="3"/>
  <c r="BI1303" i="3"/>
  <c r="BG1231" i="3"/>
  <c r="BG1232" i="3" s="1"/>
  <c r="BG1227" i="3"/>
  <c r="BG1261" i="3"/>
  <c r="BG1265" i="3" s="1"/>
  <c r="BH1152" i="3"/>
  <c r="BH1153" i="3"/>
  <c r="BH1151" i="3" s="1"/>
  <c r="BI1150" i="3"/>
  <c r="BH1135" i="3"/>
  <c r="BH1136" i="3"/>
  <c r="BH1134" i="3" s="1"/>
  <c r="BI1133" i="3"/>
  <c r="BF1195" i="3"/>
  <c r="BL1065" i="3"/>
  <c r="BK1067" i="3"/>
  <c r="BH1323" i="3"/>
  <c r="BH1321" i="3" s="1"/>
  <c r="BH1322" i="3"/>
  <c r="BI1320" i="3"/>
  <c r="BH1226" i="3"/>
  <c r="BI1225" i="3"/>
  <c r="BI1140" i="3"/>
  <c r="BH1141" i="3"/>
  <c r="BG1108" i="3"/>
  <c r="BG1112" i="3" s="1"/>
  <c r="BJ1050" i="3"/>
  <c r="BK1048" i="3"/>
  <c r="BF1229" i="3"/>
  <c r="BH1118" i="3"/>
  <c r="BH1119" i="3"/>
  <c r="BH1117" i="3" s="1"/>
  <c r="BI1116" i="3"/>
  <c r="BI1078" i="3"/>
  <c r="BI1079" i="3" s="1"/>
  <c r="BI1074" i="3"/>
  <c r="BH1242" i="3"/>
  <c r="BG1243" i="3"/>
  <c r="BI1269" i="3"/>
  <c r="BH1272" i="3"/>
  <c r="BH1271" i="3"/>
  <c r="BH1270" i="3"/>
  <c r="BI1329" i="3"/>
  <c r="BI1333" i="3" s="1"/>
  <c r="BG1278" i="3"/>
  <c r="BG1282" i="3" s="1"/>
  <c r="BG1255" i="3"/>
  <c r="BG1253" i="3" s="1"/>
  <c r="BG1254" i="3"/>
  <c r="BH1252" i="3"/>
  <c r="BK1072" i="3"/>
  <c r="BJ1073" i="3"/>
  <c r="BF1244" i="3"/>
  <c r="BF1248" i="3" s="1"/>
  <c r="BF1249" i="3" s="1"/>
  <c r="BH1260" i="3"/>
  <c r="BI1259" i="3"/>
  <c r="BI1174" i="3"/>
  <c r="BH1175" i="3"/>
  <c r="BH1295" i="3"/>
  <c r="BH1299" i="3" s="1"/>
  <c r="BH1331" i="3"/>
  <c r="BG1142" i="3"/>
  <c r="BG1146" i="3" s="1"/>
  <c r="BG1147" i="3" s="1"/>
  <c r="BI1091" i="3"/>
  <c r="BI1095" i="3" s="1"/>
  <c r="BE1127" i="3"/>
  <c r="BI1191" i="3"/>
  <c r="BH1192" i="3"/>
  <c r="BI1218" i="3"/>
  <c r="BH1220" i="3"/>
  <c r="BH1221" i="3"/>
  <c r="BH1219" i="3" s="1"/>
  <c r="BI1057" i="3"/>
  <c r="BI1061" i="3" s="1"/>
  <c r="BI1062" i="3" s="1"/>
  <c r="BK1327" i="3"/>
  <c r="BJ1328" i="3"/>
  <c r="BF1125" i="3"/>
  <c r="BF1129" i="3" s="1"/>
  <c r="BH1277" i="3"/>
  <c r="BI1276" i="3"/>
  <c r="BG1176" i="3"/>
  <c r="BG1180" i="3" s="1"/>
  <c r="BI1294" i="3"/>
  <c r="BJ1293" i="3"/>
  <c r="BK1089" i="3"/>
  <c r="BJ1090" i="3"/>
  <c r="BI1286" i="3"/>
  <c r="BH1289" i="3"/>
  <c r="BH1287" i="3" s="1"/>
  <c r="BH1288" i="3"/>
  <c r="BH1101" i="3"/>
  <c r="BH1102" i="3"/>
  <c r="BH1100" i="3" s="1"/>
  <c r="BI1099" i="3"/>
  <c r="BH1204" i="3"/>
  <c r="BH1202" i="3" s="1"/>
  <c r="BH1203" i="3"/>
  <c r="BI1201" i="3"/>
  <c r="BF1144" i="3"/>
  <c r="BI1034" i="3"/>
  <c r="BI1032" i="3" s="1"/>
  <c r="BJ1031" i="3"/>
  <c r="BI1033" i="3"/>
  <c r="BH1039" i="3"/>
  <c r="BI1038" i="3"/>
  <c r="BH1093" i="3"/>
  <c r="BH1210" i="3"/>
  <c r="BH1214" i="3" s="1"/>
  <c r="BG1193" i="3"/>
  <c r="BG1197" i="3" s="1"/>
  <c r="BI1106" i="3"/>
  <c r="BH1107" i="3"/>
  <c r="BL1082" i="3"/>
  <c r="BK1084" i="3"/>
  <c r="BI1235" i="3"/>
  <c r="BH1238" i="3"/>
  <c r="BH1236" i="3" s="1"/>
  <c r="BH1237" i="3"/>
  <c r="BG1040" i="3"/>
  <c r="BG1044" i="3" s="1"/>
  <c r="BI1209" i="3"/>
  <c r="BJ1208" i="3"/>
  <c r="BF756" i="3"/>
  <c r="BF753" i="3"/>
  <c r="BF552" i="3"/>
  <c r="BF549" i="3"/>
  <c r="BF790" i="3"/>
  <c r="BF787" i="3"/>
  <c r="BF875" i="3"/>
  <c r="BF872" i="3"/>
  <c r="BG1028" i="3"/>
  <c r="BF1011" i="3"/>
  <c r="BF1008" i="3"/>
  <c r="BF535" i="3"/>
  <c r="BF532" i="3"/>
  <c r="BF824" i="3"/>
  <c r="BF821" i="3"/>
  <c r="BF858" i="3"/>
  <c r="BF855" i="3"/>
  <c r="BE960" i="3"/>
  <c r="BE957" i="3"/>
  <c r="BE637" i="3"/>
  <c r="BE634" i="3"/>
  <c r="BF773" i="3"/>
  <c r="BF770" i="3"/>
  <c r="BH807" i="3"/>
  <c r="BH804" i="3"/>
  <c r="BG994" i="3"/>
  <c r="BG991" i="3"/>
  <c r="BF671" i="3"/>
  <c r="BF668" i="3"/>
  <c r="BH630" i="3"/>
  <c r="BG631" i="3"/>
  <c r="BH715" i="3"/>
  <c r="BG716" i="3"/>
  <c r="BK691" i="3"/>
  <c r="BJ693" i="3"/>
  <c r="BG581" i="3"/>
  <c r="BG585" i="3" s="1"/>
  <c r="BG819" i="3"/>
  <c r="BG823" i="3" s="1"/>
  <c r="BG853" i="3"/>
  <c r="BG857" i="3" s="1"/>
  <c r="BG858" i="3" s="1"/>
  <c r="BH953" i="3"/>
  <c r="BG954" i="3"/>
  <c r="BI681" i="3"/>
  <c r="BH682" i="3"/>
  <c r="BI521" i="3"/>
  <c r="BH524" i="3"/>
  <c r="BH522" i="3" s="1"/>
  <c r="BH523" i="3"/>
  <c r="BI664" i="3"/>
  <c r="BH665" i="3"/>
  <c r="BG649" i="3"/>
  <c r="BG653" i="3" s="1"/>
  <c r="BI623" i="3"/>
  <c r="BH626" i="3"/>
  <c r="BH624" i="3" s="1"/>
  <c r="BH625" i="3"/>
  <c r="BH796" i="3"/>
  <c r="BH794" i="3" s="1"/>
  <c r="BH795" i="3"/>
  <c r="BI793" i="3"/>
  <c r="BH597" i="3"/>
  <c r="BI596" i="3"/>
  <c r="BJ674" i="3"/>
  <c r="BI676" i="3"/>
  <c r="BI677" i="3"/>
  <c r="BI675" i="3" s="1"/>
  <c r="BG840" i="3"/>
  <c r="BG841" i="3" s="1"/>
  <c r="BG836" i="3"/>
  <c r="BH989" i="3"/>
  <c r="BH993" i="3" s="1"/>
  <c r="BH994" i="3" s="1"/>
  <c r="BH982" i="3"/>
  <c r="BH983" i="3"/>
  <c r="BH981" i="3" s="1"/>
  <c r="BI980" i="3"/>
  <c r="BH1017" i="3"/>
  <c r="BH1015" i="3" s="1"/>
  <c r="BH1016" i="3"/>
  <c r="BI1014" i="3"/>
  <c r="BF600" i="3"/>
  <c r="BF566" i="3"/>
  <c r="BF632" i="3"/>
  <c r="BF636" i="3" s="1"/>
  <c r="BI538" i="3"/>
  <c r="BH541" i="3"/>
  <c r="BH539" i="3" s="1"/>
  <c r="BH540" i="3"/>
  <c r="BF838" i="3"/>
  <c r="BI606" i="3"/>
  <c r="BH609" i="3"/>
  <c r="BH607" i="3" s="1"/>
  <c r="BH608" i="3"/>
  <c r="BF717" i="3"/>
  <c r="BF721" i="3" s="1"/>
  <c r="BH580" i="3"/>
  <c r="BI579" i="3"/>
  <c r="BG530" i="3"/>
  <c r="BG534" i="3" s="1"/>
  <c r="BG535" i="3" s="1"/>
  <c r="BH700" i="3"/>
  <c r="BH704" i="3" s="1"/>
  <c r="BH745" i="3"/>
  <c r="BH743" i="3" s="1"/>
  <c r="BH744" i="3"/>
  <c r="BI742" i="3"/>
  <c r="BG683" i="3"/>
  <c r="BG687" i="3" s="1"/>
  <c r="BG688" i="3" s="1"/>
  <c r="BF736" i="3"/>
  <c r="BH813" i="3"/>
  <c r="BH811" i="3" s="1"/>
  <c r="BH812" i="3"/>
  <c r="BI810" i="3"/>
  <c r="BG666" i="3"/>
  <c r="BG670" i="3" s="1"/>
  <c r="BG671" i="3" s="1"/>
  <c r="BJ999" i="3"/>
  <c r="BK997" i="3"/>
  <c r="BI647" i="3"/>
  <c r="BH648" i="3"/>
  <c r="BI572" i="3"/>
  <c r="BH575" i="3"/>
  <c r="BH573" i="3" s="1"/>
  <c r="BH574" i="3"/>
  <c r="BH762" i="3"/>
  <c r="BH760" i="3" s="1"/>
  <c r="BH761" i="3"/>
  <c r="BI759" i="3"/>
  <c r="BH750" i="3"/>
  <c r="BI749" i="3"/>
  <c r="BI1004" i="3"/>
  <c r="BH1005" i="3"/>
  <c r="BG864" i="3"/>
  <c r="BG862" i="3" s="1"/>
  <c r="BG863" i="3"/>
  <c r="BH861" i="3"/>
  <c r="BI988" i="3"/>
  <c r="BJ987" i="3"/>
  <c r="BI555" i="3"/>
  <c r="BH558" i="3"/>
  <c r="BH556" i="3" s="1"/>
  <c r="BH557" i="3"/>
  <c r="BG615" i="3"/>
  <c r="BG619" i="3" s="1"/>
  <c r="BG620" i="3" s="1"/>
  <c r="BH779" i="3"/>
  <c r="BH777" i="3" s="1"/>
  <c r="BH778" i="3"/>
  <c r="BI776" i="3"/>
  <c r="BH728" i="3"/>
  <c r="BH726" i="3" s="1"/>
  <c r="BI725" i="3"/>
  <c r="BH727" i="3"/>
  <c r="BH869" i="3"/>
  <c r="BI868" i="3"/>
  <c r="BH529" i="3"/>
  <c r="BI528" i="3"/>
  <c r="BI699" i="3"/>
  <c r="BJ698" i="3"/>
  <c r="BH881" i="3"/>
  <c r="BH879" i="3" s="1"/>
  <c r="BH880" i="3"/>
  <c r="BI878" i="3"/>
  <c r="BH830" i="3"/>
  <c r="BH828" i="3" s="1"/>
  <c r="BH829" i="3"/>
  <c r="BI827" i="3"/>
  <c r="BI783" i="3"/>
  <c r="BH784" i="3"/>
  <c r="BH643" i="3"/>
  <c r="BH641" i="3" s="1"/>
  <c r="BI640" i="3"/>
  <c r="BH642" i="3"/>
  <c r="BG949" i="3"/>
  <c r="BG947" i="3" s="1"/>
  <c r="BG948" i="3"/>
  <c r="BH946" i="3"/>
  <c r="BI802" i="3"/>
  <c r="BI806" i="3" s="1"/>
  <c r="BI708" i="3"/>
  <c r="BH710" i="3"/>
  <c r="BH711" i="3"/>
  <c r="BH709" i="3" s="1"/>
  <c r="BI732" i="3"/>
  <c r="BH733" i="3"/>
  <c r="BH847" i="3"/>
  <c r="BH845" i="3" s="1"/>
  <c r="BH846" i="3"/>
  <c r="BI844" i="3"/>
  <c r="BG564" i="3"/>
  <c r="BG568" i="3" s="1"/>
  <c r="BG569" i="3" s="1"/>
  <c r="BG751" i="3"/>
  <c r="BG755" i="3" s="1"/>
  <c r="BG1010" i="3"/>
  <c r="BG1011" i="3" s="1"/>
  <c r="BG1006" i="3"/>
  <c r="BG547" i="3"/>
  <c r="BG551" i="3" s="1"/>
  <c r="BI766" i="3"/>
  <c r="BH767" i="3"/>
  <c r="BG768" i="3"/>
  <c r="BG772" i="3" s="1"/>
  <c r="BG773" i="3" s="1"/>
  <c r="BH614" i="3"/>
  <c r="BI613" i="3"/>
  <c r="BH589" i="3"/>
  <c r="BG592" i="3"/>
  <c r="BG590" i="3" s="1"/>
  <c r="BG591" i="3"/>
  <c r="BG932" i="3"/>
  <c r="BG930" i="3" s="1"/>
  <c r="BG931" i="3"/>
  <c r="BH929" i="3"/>
  <c r="BG870" i="3"/>
  <c r="BG874" i="3" s="1"/>
  <c r="BH818" i="3"/>
  <c r="BI817" i="3"/>
  <c r="BI851" i="3"/>
  <c r="BH852" i="3"/>
  <c r="BF955" i="3"/>
  <c r="BF959" i="3" s="1"/>
  <c r="BF960" i="3" s="1"/>
  <c r="BG785" i="3"/>
  <c r="BG789" i="3" s="1"/>
  <c r="BH898" i="3"/>
  <c r="BH896" i="3" s="1"/>
  <c r="BH897" i="3"/>
  <c r="BI895" i="3"/>
  <c r="BK657" i="3"/>
  <c r="BJ660" i="3"/>
  <c r="BJ658" i="3" s="1"/>
  <c r="BJ659" i="3"/>
  <c r="BG702" i="3"/>
  <c r="BK800" i="3"/>
  <c r="BJ801" i="3"/>
  <c r="BG734" i="3"/>
  <c r="BG738" i="3" s="1"/>
  <c r="BG598" i="3"/>
  <c r="BG602" i="3" s="1"/>
  <c r="BG603" i="3" s="1"/>
  <c r="BH563" i="3"/>
  <c r="BI562" i="3"/>
  <c r="BI834" i="3"/>
  <c r="BH835" i="3"/>
  <c r="BH546" i="3"/>
  <c r="BI545" i="3"/>
  <c r="BC445" i="3"/>
  <c r="BC449" i="3" s="1"/>
  <c r="BF311" i="3"/>
  <c r="AY39" i="3"/>
  <c r="AZ41" i="3" s="1"/>
  <c r="AY42" i="3"/>
  <c r="BD481" i="3"/>
  <c r="BE233" i="3"/>
  <c r="BF235" i="3"/>
  <c r="BF116" i="3"/>
  <c r="BF114" i="3" s="1"/>
  <c r="BF115" i="3"/>
  <c r="BG113" i="3"/>
  <c r="BE216" i="3"/>
  <c r="BF218" i="3"/>
  <c r="BB25" i="15"/>
  <c r="BC27" i="15"/>
  <c r="BC377" i="15"/>
  <c r="BD375" i="15"/>
  <c r="BC378" i="15"/>
  <c r="BC376" i="15" s="1"/>
  <c r="BC143" i="15"/>
  <c r="BD141" i="15"/>
  <c r="BC144" i="15"/>
  <c r="BC142" i="15" s="1"/>
  <c r="BC40" i="15"/>
  <c r="BC38" i="15" s="1"/>
  <c r="BC39" i="15"/>
  <c r="BD37" i="15"/>
  <c r="BE258" i="15"/>
  <c r="BD261" i="15"/>
  <c r="BD259" i="15" s="1"/>
  <c r="BD260" i="15"/>
  <c r="BE349" i="15"/>
  <c r="BD351" i="15"/>
  <c r="BD352" i="15"/>
  <c r="BD350" i="15" s="1"/>
  <c r="BE323" i="15"/>
  <c r="BD326" i="15"/>
  <c r="BD324" i="15" s="1"/>
  <c r="BD325" i="15"/>
  <c r="BF245" i="15"/>
  <c r="BE248" i="15"/>
  <c r="BE246" i="15" s="1"/>
  <c r="BE247" i="15"/>
  <c r="BD235" i="15"/>
  <c r="BD233" i="15" s="1"/>
  <c r="BD234" i="15"/>
  <c r="BE232" i="15"/>
  <c r="BE339" i="15"/>
  <c r="BE337" i="15" s="1"/>
  <c r="BE338" i="15"/>
  <c r="BF336" i="15"/>
  <c r="BE365" i="15"/>
  <c r="BE363" i="15" s="1"/>
  <c r="BE364" i="15"/>
  <c r="BF362" i="15"/>
  <c r="BD286" i="15"/>
  <c r="BE284" i="15"/>
  <c r="BD287" i="15"/>
  <c r="BD285" i="15" s="1"/>
  <c r="BE219" i="15"/>
  <c r="BD222" i="15"/>
  <c r="BD220" i="15" s="1"/>
  <c r="BD221" i="15"/>
  <c r="BF390" i="15"/>
  <c r="BG388" i="15"/>
  <c r="BE271" i="15"/>
  <c r="BD274" i="15"/>
  <c r="BD272" i="15" s="1"/>
  <c r="BD273" i="15"/>
  <c r="BF299" i="15"/>
  <c r="BF300" i="15"/>
  <c r="BF298" i="15" s="1"/>
  <c r="BG297" i="15"/>
  <c r="BC313" i="15"/>
  <c r="BC311" i="15" s="1"/>
  <c r="BC312" i="15"/>
  <c r="BD310" i="15"/>
  <c r="BD170" i="15"/>
  <c r="BD168" i="15" s="1"/>
  <c r="BE167" i="15"/>
  <c r="BD169" i="15"/>
  <c r="BC208" i="15"/>
  <c r="BD206" i="15"/>
  <c r="BC209" i="15"/>
  <c r="BC207" i="15" s="1"/>
  <c r="BD118" i="15"/>
  <c r="BD116" i="15" s="1"/>
  <c r="BD117" i="15"/>
  <c r="BE115" i="15"/>
  <c r="BD157" i="15"/>
  <c r="BD155" i="15" s="1"/>
  <c r="BD156" i="15"/>
  <c r="BE154" i="15"/>
  <c r="BD183" i="15"/>
  <c r="BD181" i="15" s="1"/>
  <c r="BD182" i="15"/>
  <c r="BE180" i="15"/>
  <c r="BE193" i="15"/>
  <c r="BD196" i="15"/>
  <c r="BD194" i="15" s="1"/>
  <c r="BD195" i="15"/>
  <c r="BC131" i="15"/>
  <c r="BC129" i="15" s="1"/>
  <c r="BC130" i="15"/>
  <c r="BD128" i="15"/>
  <c r="BF89" i="15"/>
  <c r="BE91" i="15"/>
  <c r="BE92" i="15"/>
  <c r="BE90" i="15" s="1"/>
  <c r="BD65" i="15"/>
  <c r="BD66" i="15"/>
  <c r="BD64" i="15" s="1"/>
  <c r="BE63" i="15"/>
  <c r="BC105" i="15"/>
  <c r="BC103" i="15" s="1"/>
  <c r="BD102" i="15"/>
  <c r="BC104" i="15"/>
  <c r="BE78" i="15"/>
  <c r="BF76" i="15"/>
  <c r="BE79" i="15"/>
  <c r="BE77" i="15" s="1"/>
  <c r="BD50" i="15"/>
  <c r="BC52" i="15"/>
  <c r="BC53" i="15"/>
  <c r="BC51" i="15" s="1"/>
  <c r="BG24" i="15"/>
  <c r="BF26" i="15"/>
  <c r="BE88" i="3"/>
  <c r="BE92" i="3" s="1"/>
  <c r="BE93" i="3" s="1"/>
  <c r="BG477" i="3"/>
  <c r="BF478" i="3"/>
  <c r="BE292" i="3"/>
  <c r="BE296" i="3" s="1"/>
  <c r="BE297" i="3" s="1"/>
  <c r="BE479" i="3"/>
  <c r="BE483" i="3" s="1"/>
  <c r="BE484" i="3" s="1"/>
  <c r="BE260" i="3"/>
  <c r="BG206" i="3"/>
  <c r="BG207" i="3" s="1"/>
  <c r="BG211" i="3" s="1"/>
  <c r="BG209" i="3" s="1"/>
  <c r="BH205" i="3"/>
  <c r="BH307" i="3"/>
  <c r="BG308" i="3"/>
  <c r="BG290" i="3"/>
  <c r="BF291" i="3"/>
  <c r="BD379" i="3"/>
  <c r="BE377" i="3"/>
  <c r="BE381" i="3" s="1"/>
  <c r="BE382" i="3" s="1"/>
  <c r="BF251" i="3"/>
  <c r="BG249" i="3"/>
  <c r="BF252" i="3"/>
  <c r="BF250" i="3" s="1"/>
  <c r="BD294" i="3"/>
  <c r="BF87" i="3"/>
  <c r="BG86" i="3"/>
  <c r="BD90" i="3"/>
  <c r="BE158" i="3"/>
  <c r="BF158" i="3" s="1"/>
  <c r="BG375" i="3"/>
  <c r="BF376" i="3"/>
  <c r="BH154" i="3"/>
  <c r="BG155" i="3"/>
  <c r="BG156" i="3" s="1"/>
  <c r="BG160" i="3" s="1"/>
  <c r="BG161" i="3" s="1"/>
  <c r="BE496" i="3"/>
  <c r="BE500" i="3" s="1"/>
  <c r="BE501" i="3" s="1"/>
  <c r="BD430" i="3"/>
  <c r="BH460" i="3"/>
  <c r="BG461" i="3"/>
  <c r="BH470" i="3"/>
  <c r="BG473" i="3"/>
  <c r="BG471" i="3" s="1"/>
  <c r="BG472" i="3"/>
  <c r="BH443" i="3"/>
  <c r="BG444" i="3"/>
  <c r="BE464" i="3"/>
  <c r="BF427" i="3"/>
  <c r="BG426" i="3"/>
  <c r="BH504" i="3"/>
  <c r="BG507" i="3"/>
  <c r="BG505" i="3" s="1"/>
  <c r="BG506" i="3"/>
  <c r="BH436" i="3"/>
  <c r="BG439" i="3"/>
  <c r="BG437" i="3" s="1"/>
  <c r="BG438" i="3"/>
  <c r="BG422" i="3"/>
  <c r="BG420" i="3" s="1"/>
  <c r="BG421" i="3"/>
  <c r="BH419" i="3"/>
  <c r="BG494" i="3"/>
  <c r="BF495" i="3"/>
  <c r="BF489" i="3"/>
  <c r="BF490" i="3"/>
  <c r="BF488" i="3" s="1"/>
  <c r="BG487" i="3"/>
  <c r="BE428" i="3"/>
  <c r="BE432" i="3" s="1"/>
  <c r="BE433" i="3" s="1"/>
  <c r="BH453" i="3"/>
  <c r="BG456" i="3"/>
  <c r="BG454" i="3" s="1"/>
  <c r="BG455" i="3"/>
  <c r="BD498" i="3"/>
  <c r="BG512" i="3"/>
  <c r="BH511" i="3"/>
  <c r="BF462" i="3"/>
  <c r="BF466" i="3" s="1"/>
  <c r="BF467" i="3" s="1"/>
  <c r="BE365" i="3"/>
  <c r="BE362" i="3"/>
  <c r="BF416" i="3"/>
  <c r="BF413" i="3"/>
  <c r="BE246" i="3"/>
  <c r="BE243" i="3"/>
  <c r="BE399" i="3"/>
  <c r="BE396" i="3"/>
  <c r="BE348" i="3"/>
  <c r="BE345" i="3"/>
  <c r="BE326" i="3"/>
  <c r="BE330" i="3" s="1"/>
  <c r="BE331" i="3" s="1"/>
  <c r="BF394" i="3"/>
  <c r="BF398" i="3" s="1"/>
  <c r="BH341" i="3"/>
  <c r="BG342" i="3"/>
  <c r="BH266" i="3"/>
  <c r="BG269" i="3"/>
  <c r="BG267" i="3" s="1"/>
  <c r="BG268" i="3"/>
  <c r="BG275" i="3"/>
  <c r="BG279" i="3" s="1"/>
  <c r="BG411" i="3"/>
  <c r="BG415" i="3" s="1"/>
  <c r="BG416" i="3" s="1"/>
  <c r="BF360" i="3"/>
  <c r="BF364" i="3" s="1"/>
  <c r="BH274" i="3"/>
  <c r="BI273" i="3"/>
  <c r="BF224" i="3"/>
  <c r="BF228" i="3" s="1"/>
  <c r="BF229" i="3" s="1"/>
  <c r="BF241" i="3"/>
  <c r="BF245" i="3" s="1"/>
  <c r="BG317" i="3"/>
  <c r="BF320" i="3"/>
  <c r="BF318" i="3" s="1"/>
  <c r="BF319" i="3"/>
  <c r="BI215" i="3"/>
  <c r="BH217" i="3"/>
  <c r="BH402" i="3"/>
  <c r="BG405" i="3"/>
  <c r="BG403" i="3" s="1"/>
  <c r="BG404" i="3"/>
  <c r="BF343" i="3"/>
  <c r="BF347" i="3" s="1"/>
  <c r="BG393" i="3"/>
  <c r="BH392" i="3"/>
  <c r="BH410" i="3"/>
  <c r="BI409" i="3"/>
  <c r="BH358" i="3"/>
  <c r="BG359" i="3"/>
  <c r="BE226" i="3"/>
  <c r="BD328" i="3"/>
  <c r="BH222" i="3"/>
  <c r="BG223" i="3"/>
  <c r="BF277" i="3"/>
  <c r="BH300" i="3"/>
  <c r="BG303" i="3"/>
  <c r="BG301" i="3" s="1"/>
  <c r="BG302" i="3"/>
  <c r="BI232" i="3"/>
  <c r="BH234" i="3"/>
  <c r="BG368" i="3"/>
  <c r="BF370" i="3"/>
  <c r="BF371" i="3"/>
  <c r="BF369" i="3" s="1"/>
  <c r="BG354" i="3"/>
  <c r="BG352" i="3" s="1"/>
  <c r="BH351" i="3"/>
  <c r="BG353" i="3"/>
  <c r="BH239" i="3"/>
  <c r="BG240" i="3"/>
  <c r="BG257" i="3"/>
  <c r="BH256" i="3"/>
  <c r="BF258" i="3"/>
  <c r="BF262" i="3" s="1"/>
  <c r="BF263" i="3" s="1"/>
  <c r="BF388" i="3"/>
  <c r="BF386" i="3" s="1"/>
  <c r="BG385" i="3"/>
  <c r="BF387" i="3"/>
  <c r="BH283" i="3"/>
  <c r="BG286" i="3"/>
  <c r="BG284" i="3" s="1"/>
  <c r="BG285" i="3"/>
  <c r="BF325" i="3"/>
  <c r="BG324" i="3"/>
  <c r="BF337" i="3"/>
  <c r="BF335" i="3" s="1"/>
  <c r="BF336" i="3"/>
  <c r="BG334" i="3"/>
  <c r="BF178" i="3"/>
  <c r="BF175" i="3"/>
  <c r="BH181" i="3"/>
  <c r="BG184" i="3"/>
  <c r="BG182" i="3" s="1"/>
  <c r="BG183" i="3"/>
  <c r="BH172" i="3"/>
  <c r="BI171" i="3"/>
  <c r="BH198" i="3"/>
  <c r="BG201" i="3"/>
  <c r="BG199" i="3" s="1"/>
  <c r="BG200" i="3"/>
  <c r="BI166" i="3"/>
  <c r="BJ164" i="3"/>
  <c r="BG190" i="3"/>
  <c r="BG194" i="3" s="1"/>
  <c r="BG195" i="3" s="1"/>
  <c r="BG173" i="3"/>
  <c r="BG177" i="3" s="1"/>
  <c r="BF192" i="3"/>
  <c r="BG149" i="3"/>
  <c r="BH147" i="3"/>
  <c r="BG150" i="3"/>
  <c r="BG148" i="3" s="1"/>
  <c r="BI188" i="3"/>
  <c r="BH189" i="3"/>
  <c r="BG79" i="3"/>
  <c r="BF82" i="3"/>
  <c r="BF80" i="3" s="1"/>
  <c r="BF81" i="3"/>
  <c r="BG105" i="3"/>
  <c r="BG109" i="3" s="1"/>
  <c r="BG98" i="3"/>
  <c r="BG99" i="3"/>
  <c r="BG97" i="3" s="1"/>
  <c r="BH96" i="3"/>
  <c r="BH120" i="3"/>
  <c r="BG121" i="3"/>
  <c r="BF133" i="3"/>
  <c r="BF131" i="3" s="1"/>
  <c r="BG130" i="3"/>
  <c r="BF132" i="3"/>
  <c r="BI103" i="3"/>
  <c r="BH104" i="3"/>
  <c r="BF122" i="3"/>
  <c r="BF126" i="3" s="1"/>
  <c r="BF127" i="3" s="1"/>
  <c r="BE124" i="3"/>
  <c r="BH137" i="3"/>
  <c r="BG138" i="3"/>
  <c r="BF139" i="3"/>
  <c r="BF143" i="3" s="1"/>
  <c r="BE141" i="3"/>
  <c r="BF107" i="3"/>
  <c r="BD76" i="3"/>
  <c r="BD73" i="3"/>
  <c r="BG65" i="3"/>
  <c r="BG63" i="3" s="1"/>
  <c r="BG64" i="3"/>
  <c r="BH62" i="3"/>
  <c r="BE71" i="3"/>
  <c r="BE75" i="3" s="1"/>
  <c r="BF70" i="3"/>
  <c r="BG69" i="3"/>
  <c r="BF54" i="3"/>
  <c r="BF58" i="3" s="1"/>
  <c r="BF59" i="3" s="1"/>
  <c r="BE56" i="3"/>
  <c r="BH52" i="3"/>
  <c r="BG53" i="3"/>
  <c r="BH48" i="3"/>
  <c r="BH46" i="3" s="1"/>
  <c r="BI45" i="3"/>
  <c r="BH47" i="3"/>
  <c r="BF31" i="3"/>
  <c r="BF29" i="3" s="1"/>
  <c r="BF30" i="3"/>
  <c r="BG28" i="3"/>
  <c r="BH35" i="3"/>
  <c r="BG36" i="3"/>
  <c r="AI13" i="15"/>
  <c r="AJ11" i="15"/>
  <c r="AI14" i="15"/>
  <c r="AI12" i="15" s="1"/>
  <c r="AI18" i="15"/>
  <c r="BH923" i="3" l="1"/>
  <c r="BG552" i="3"/>
  <c r="BG549" i="3"/>
  <c r="BF1368" i="3"/>
  <c r="BF1365" i="3"/>
  <c r="BI1361" i="3"/>
  <c r="BH1362" i="3"/>
  <c r="BJ970" i="3"/>
  <c r="BI971" i="3"/>
  <c r="BH1158" i="3"/>
  <c r="BH1159" i="3" s="1"/>
  <c r="BH1163" i="3" s="1"/>
  <c r="BI1157" i="3"/>
  <c r="BI902" i="3"/>
  <c r="BH903" i="3"/>
  <c r="BG904" i="3"/>
  <c r="BG908" i="3" s="1"/>
  <c r="BG909" i="3" s="1"/>
  <c r="BG906" i="3"/>
  <c r="BK919" i="3"/>
  <c r="BJ920" i="3"/>
  <c r="BI938" i="3"/>
  <c r="BI942" i="3" s="1"/>
  <c r="BI943" i="3" s="1"/>
  <c r="BI940" i="3"/>
  <c r="BG1312" i="3"/>
  <c r="BG1316" i="3" s="1"/>
  <c r="BG1317" i="3" s="1"/>
  <c r="BG1314" i="3"/>
  <c r="BH972" i="3"/>
  <c r="BH976" i="3" s="1"/>
  <c r="BH887" i="3"/>
  <c r="BH891" i="3" s="1"/>
  <c r="BH892" i="3" s="1"/>
  <c r="BH1022" i="3"/>
  <c r="BH1023" i="3" s="1"/>
  <c r="BH1027" i="3" s="1"/>
  <c r="BH1028" i="3" s="1"/>
  <c r="BI1021" i="3"/>
  <c r="BI1344" i="3"/>
  <c r="BH1345" i="3"/>
  <c r="BH1346" i="3" s="1"/>
  <c r="BH1350" i="3" s="1"/>
  <c r="BH1351" i="3" s="1"/>
  <c r="BF1028" i="3"/>
  <c r="BF1025" i="3"/>
  <c r="BG1025" i="3" s="1"/>
  <c r="BH1025" i="3" s="1"/>
  <c r="BI921" i="3"/>
  <c r="BI925" i="3" s="1"/>
  <c r="BI926" i="3" s="1"/>
  <c r="BJ885" i="3"/>
  <c r="BI886" i="3"/>
  <c r="BJ937" i="3"/>
  <c r="BK936" i="3"/>
  <c r="BG1348" i="3"/>
  <c r="BG1363" i="3"/>
  <c r="BG1367" i="3" s="1"/>
  <c r="BG1368" i="3" s="1"/>
  <c r="BF906" i="3"/>
  <c r="BG889" i="3"/>
  <c r="BI1310" i="3"/>
  <c r="BH1311" i="3"/>
  <c r="AZ518" i="3"/>
  <c r="AZ515" i="3"/>
  <c r="BA517" i="3" s="1"/>
  <c r="BG1066" i="3"/>
  <c r="BH1068" i="3"/>
  <c r="BH998" i="3"/>
  <c r="BI1000" i="3"/>
  <c r="BH692" i="3"/>
  <c r="BI694" i="3"/>
  <c r="BI1083" i="3"/>
  <c r="BJ1085" i="3"/>
  <c r="BD389" i="15"/>
  <c r="BE391" i="15"/>
  <c r="BH965" i="3"/>
  <c r="BI963" i="3"/>
  <c r="BH966" i="3"/>
  <c r="BH964" i="3" s="1"/>
  <c r="BG1049" i="3"/>
  <c r="BH1051" i="3"/>
  <c r="BH1186" i="3"/>
  <c r="BH1187" i="3"/>
  <c r="BH1185" i="3" s="1"/>
  <c r="BI1184" i="3"/>
  <c r="BI1167" i="3"/>
  <c r="BH1170" i="3"/>
  <c r="BH1168" i="3" s="1"/>
  <c r="BH1169" i="3"/>
  <c r="BH1300" i="3"/>
  <c r="BH1297" i="3"/>
  <c r="BG790" i="3"/>
  <c r="BG787" i="3"/>
  <c r="BG566" i="3"/>
  <c r="BI1059" i="3"/>
  <c r="BF1246" i="3"/>
  <c r="BH1339" i="3"/>
  <c r="BH1340" i="3"/>
  <c r="BH1338" i="3" s="1"/>
  <c r="BI1337" i="3"/>
  <c r="BH1357" i="3"/>
  <c r="BH1355" i="3" s="1"/>
  <c r="BI1354" i="3"/>
  <c r="BH1356" i="3"/>
  <c r="BG165" i="3"/>
  <c r="BH167" i="3"/>
  <c r="BH915" i="3"/>
  <c r="BH913" i="3" s="1"/>
  <c r="BH914" i="3"/>
  <c r="BI912" i="3"/>
  <c r="BG986" i="15"/>
  <c r="BF989" i="15"/>
  <c r="BF987" i="15" s="1"/>
  <c r="BF988" i="15"/>
  <c r="BE833" i="15"/>
  <c r="BE831" i="15" s="1"/>
  <c r="BE832" i="15"/>
  <c r="BF830" i="15"/>
  <c r="BE859" i="15"/>
  <c r="BE857" i="15" s="1"/>
  <c r="BE858" i="15"/>
  <c r="BF856" i="15"/>
  <c r="BF1028" i="15"/>
  <c r="BF1026" i="15" s="1"/>
  <c r="BF1027" i="15"/>
  <c r="BG1025" i="15"/>
  <c r="BE1015" i="15"/>
  <c r="BE1013" i="15" s="1"/>
  <c r="BE1014" i="15"/>
  <c r="BF1012" i="15"/>
  <c r="BE872" i="15"/>
  <c r="BE870" i="15" s="1"/>
  <c r="BE871" i="15"/>
  <c r="BF869" i="15"/>
  <c r="BF934" i="15"/>
  <c r="BE937" i="15"/>
  <c r="BE935" i="15" s="1"/>
  <c r="BE936" i="15"/>
  <c r="BF895" i="15"/>
  <c r="BE898" i="15"/>
  <c r="BE896" i="15" s="1"/>
  <c r="BE897" i="15"/>
  <c r="BF908" i="15"/>
  <c r="BE911" i="15"/>
  <c r="BE909" i="15" s="1"/>
  <c r="BE910" i="15"/>
  <c r="BF947" i="15"/>
  <c r="BE950" i="15"/>
  <c r="BE948" i="15" s="1"/>
  <c r="BE949" i="15"/>
  <c r="BF960" i="15"/>
  <c r="BE963" i="15"/>
  <c r="BE961" i="15" s="1"/>
  <c r="BE962" i="15"/>
  <c r="BD792" i="15"/>
  <c r="BE794" i="15"/>
  <c r="BE882" i="15"/>
  <c r="BD885" i="15"/>
  <c r="BD883" i="15" s="1"/>
  <c r="BD884" i="15"/>
  <c r="BF1038" i="15"/>
  <c r="BE1040" i="15"/>
  <c r="BE1041" i="15"/>
  <c r="BE1039" i="15" s="1"/>
  <c r="BE846" i="15"/>
  <c r="BE844" i="15" s="1"/>
  <c r="BE845" i="15"/>
  <c r="BF843" i="15"/>
  <c r="BE806" i="15"/>
  <c r="BF804" i="15"/>
  <c r="BE807" i="15"/>
  <c r="BE805" i="15" s="1"/>
  <c r="BG793" i="15"/>
  <c r="BH791" i="15"/>
  <c r="BE1002" i="15"/>
  <c r="BE1000" i="15" s="1"/>
  <c r="BE1001" i="15"/>
  <c r="BF999" i="15"/>
  <c r="BE976" i="15"/>
  <c r="BE974" i="15" s="1"/>
  <c r="BE975" i="15"/>
  <c r="BF973" i="15"/>
  <c r="BE819" i="15"/>
  <c r="BF817" i="15"/>
  <c r="BE820" i="15"/>
  <c r="BE818" i="15" s="1"/>
  <c r="BF921" i="15"/>
  <c r="BE924" i="15"/>
  <c r="BE922" i="15" s="1"/>
  <c r="BE923" i="15"/>
  <c r="BE726" i="15"/>
  <c r="BD729" i="15"/>
  <c r="BD727" i="15" s="1"/>
  <c r="BD728" i="15"/>
  <c r="BD521" i="15"/>
  <c r="BD519" i="15" s="1"/>
  <c r="BD520" i="15"/>
  <c r="BE518" i="15"/>
  <c r="BE469" i="15"/>
  <c r="BE467" i="15" s="1"/>
  <c r="BE468" i="15"/>
  <c r="BF466" i="15"/>
  <c r="BE482" i="15"/>
  <c r="BE480" i="15" s="1"/>
  <c r="BE481" i="15"/>
  <c r="BF479" i="15"/>
  <c r="BE664" i="15"/>
  <c r="BE662" i="15" s="1"/>
  <c r="BE663" i="15"/>
  <c r="BF661" i="15"/>
  <c r="BE560" i="15"/>
  <c r="BE558" i="15" s="1"/>
  <c r="BF557" i="15"/>
  <c r="BE559" i="15"/>
  <c r="BG440" i="15"/>
  <c r="BF443" i="15"/>
  <c r="BF441" i="15" s="1"/>
  <c r="BF442" i="15"/>
  <c r="BG401" i="15"/>
  <c r="BF403" i="15"/>
  <c r="BF404" i="15"/>
  <c r="BF402" i="15" s="1"/>
  <c r="BG622" i="15"/>
  <c r="BF625" i="15"/>
  <c r="BF623" i="15" s="1"/>
  <c r="BF624" i="15"/>
  <c r="BG583" i="15"/>
  <c r="BF586" i="15"/>
  <c r="BF584" i="15" s="1"/>
  <c r="BF585" i="15"/>
  <c r="BF648" i="15"/>
  <c r="BE651" i="15"/>
  <c r="BE649" i="15" s="1"/>
  <c r="BE650" i="15"/>
  <c r="BF453" i="15"/>
  <c r="BE456" i="15"/>
  <c r="BE454" i="15" s="1"/>
  <c r="BE455" i="15"/>
  <c r="BF427" i="15"/>
  <c r="BE430" i="15"/>
  <c r="BE428" i="15" s="1"/>
  <c r="BE429" i="15"/>
  <c r="BF739" i="15"/>
  <c r="BE741" i="15"/>
  <c r="BE742" i="15"/>
  <c r="BE740" i="15" s="1"/>
  <c r="BF713" i="15"/>
  <c r="BE716" i="15"/>
  <c r="BE714" i="15" s="1"/>
  <c r="BE715" i="15"/>
  <c r="BF700" i="15"/>
  <c r="BE703" i="15"/>
  <c r="BE701" i="15" s="1"/>
  <c r="BE702" i="15"/>
  <c r="BF687" i="15"/>
  <c r="BE690" i="15"/>
  <c r="BE688" i="15" s="1"/>
  <c r="BE689" i="15"/>
  <c r="BI609" i="15"/>
  <c r="BH611" i="15"/>
  <c r="BE505" i="15"/>
  <c r="BD508" i="15"/>
  <c r="BD506" i="15" s="1"/>
  <c r="BD507" i="15"/>
  <c r="BD610" i="15"/>
  <c r="BE612" i="15"/>
  <c r="BF414" i="15"/>
  <c r="BE416" i="15"/>
  <c r="BE417" i="15"/>
  <c r="BE415" i="15" s="1"/>
  <c r="BF596" i="15"/>
  <c r="BE599" i="15"/>
  <c r="BE597" i="15" s="1"/>
  <c r="BE598" i="15"/>
  <c r="BE495" i="15"/>
  <c r="BE493" i="15" s="1"/>
  <c r="BE494" i="15"/>
  <c r="BF492" i="15"/>
  <c r="BF544" i="15"/>
  <c r="BE547" i="15"/>
  <c r="BE545" i="15" s="1"/>
  <c r="BE546" i="15"/>
  <c r="BF768" i="15"/>
  <c r="BF766" i="15" s="1"/>
  <c r="BF767" i="15"/>
  <c r="BG765" i="15"/>
  <c r="BF755" i="15"/>
  <c r="BF753" i="15" s="1"/>
  <c r="BF754" i="15"/>
  <c r="BG752" i="15"/>
  <c r="BE677" i="15"/>
  <c r="BE675" i="15" s="1"/>
  <c r="BE676" i="15"/>
  <c r="BF674" i="15"/>
  <c r="BG638" i="15"/>
  <c r="BG636" i="15" s="1"/>
  <c r="BG637" i="15"/>
  <c r="BH635" i="15"/>
  <c r="BE781" i="15"/>
  <c r="BE779" i="15" s="1"/>
  <c r="BE780" i="15"/>
  <c r="BF778" i="15"/>
  <c r="BG573" i="15"/>
  <c r="BG571" i="15" s="1"/>
  <c r="BG572" i="15"/>
  <c r="BH570" i="15"/>
  <c r="BF531" i="15"/>
  <c r="BE534" i="15"/>
  <c r="BE532" i="15" s="1"/>
  <c r="BE533" i="15"/>
  <c r="BG1266" i="3"/>
  <c r="BG1263" i="3"/>
  <c r="BG1113" i="3"/>
  <c r="BG1110" i="3"/>
  <c r="BH1164" i="3"/>
  <c r="BH1161" i="3"/>
  <c r="BG1198" i="3"/>
  <c r="BG1195" i="3"/>
  <c r="BF1130" i="3"/>
  <c r="BF1127" i="3"/>
  <c r="BI1096" i="3"/>
  <c r="BI1093" i="3"/>
  <c r="BG1283" i="3"/>
  <c r="BG1280" i="3"/>
  <c r="BG1045" i="3"/>
  <c r="BG1042" i="3"/>
  <c r="BH1215" i="3"/>
  <c r="BH1212" i="3"/>
  <c r="BG1181" i="3"/>
  <c r="BG1178" i="3"/>
  <c r="BI1334" i="3"/>
  <c r="BI1331" i="3"/>
  <c r="BJ1286" i="3"/>
  <c r="BI1289" i="3"/>
  <c r="BI1287" i="3" s="1"/>
  <c r="BI1288" i="3"/>
  <c r="BK1293" i="3"/>
  <c r="BJ1294" i="3"/>
  <c r="BI1192" i="3"/>
  <c r="BJ1191" i="3"/>
  <c r="BH1176" i="3"/>
  <c r="BH1180" i="3" s="1"/>
  <c r="BH1181" i="3" s="1"/>
  <c r="BJ1259" i="3"/>
  <c r="BI1260" i="3"/>
  <c r="BK1073" i="3"/>
  <c r="BL1072" i="3"/>
  <c r="BH1243" i="3"/>
  <c r="BI1242" i="3"/>
  <c r="BJ1116" i="3"/>
  <c r="BI1119" i="3"/>
  <c r="BI1117" i="3" s="1"/>
  <c r="BI1118" i="3"/>
  <c r="BI1226" i="3"/>
  <c r="BJ1225" i="3"/>
  <c r="BJ1133" i="3"/>
  <c r="BI1136" i="3"/>
  <c r="BI1134" i="3" s="1"/>
  <c r="BI1135" i="3"/>
  <c r="BJ1150" i="3"/>
  <c r="BI1153" i="3"/>
  <c r="BI1151" i="3" s="1"/>
  <c r="BI1152" i="3"/>
  <c r="BJ1303" i="3"/>
  <c r="BI1306" i="3"/>
  <c r="BI1304" i="3" s="1"/>
  <c r="BI1305" i="3"/>
  <c r="BI1123" i="3"/>
  <c r="BH1124" i="3"/>
  <c r="BK1208" i="3"/>
  <c r="BJ1209" i="3"/>
  <c r="BI1238" i="3"/>
  <c r="BI1236" i="3" s="1"/>
  <c r="BI1237" i="3"/>
  <c r="BJ1235" i="3"/>
  <c r="BL1084" i="3"/>
  <c r="BM1082" i="3"/>
  <c r="BH1108" i="3"/>
  <c r="BH1112" i="3" s="1"/>
  <c r="BH1113" i="3" s="1"/>
  <c r="BK1031" i="3"/>
  <c r="BJ1034" i="3"/>
  <c r="BJ1032" i="3" s="1"/>
  <c r="BJ1033" i="3"/>
  <c r="BJ1201" i="3"/>
  <c r="BI1204" i="3"/>
  <c r="BI1202" i="3" s="1"/>
  <c r="BI1203" i="3"/>
  <c r="BJ1099" i="3"/>
  <c r="BI1102" i="3"/>
  <c r="BI1100" i="3" s="1"/>
  <c r="BI1101" i="3"/>
  <c r="BJ1091" i="3"/>
  <c r="BJ1095" i="3" s="1"/>
  <c r="BI1295" i="3"/>
  <c r="BI1299" i="3" s="1"/>
  <c r="BJ1276" i="3"/>
  <c r="BI1277" i="3"/>
  <c r="BI1175" i="3"/>
  <c r="BJ1174" i="3"/>
  <c r="BH1261" i="3"/>
  <c r="BH1265" i="3" s="1"/>
  <c r="BH1266" i="3" s="1"/>
  <c r="BI1252" i="3"/>
  <c r="BH1255" i="3"/>
  <c r="BH1253" i="3" s="1"/>
  <c r="BH1254" i="3"/>
  <c r="BH1227" i="3"/>
  <c r="BH1231" i="3" s="1"/>
  <c r="BL1067" i="3"/>
  <c r="BM1065" i="3"/>
  <c r="BG1129" i="3"/>
  <c r="BG1130" i="3" s="1"/>
  <c r="BG1125" i="3"/>
  <c r="BI1210" i="3"/>
  <c r="BI1214" i="3" s="1"/>
  <c r="BI1107" i="3"/>
  <c r="BJ1106" i="3"/>
  <c r="BI1039" i="3"/>
  <c r="BJ1038" i="3"/>
  <c r="BK1090" i="3"/>
  <c r="BL1089" i="3"/>
  <c r="BH1278" i="3"/>
  <c r="BH1282" i="3" s="1"/>
  <c r="BJ1329" i="3"/>
  <c r="BJ1333" i="3" s="1"/>
  <c r="BI1221" i="3"/>
  <c r="BI1219" i="3" s="1"/>
  <c r="BI1220" i="3"/>
  <c r="BJ1218" i="3"/>
  <c r="BG1144" i="3"/>
  <c r="BI1272" i="3"/>
  <c r="BI1270" i="3" s="1"/>
  <c r="BI1271" i="3"/>
  <c r="BJ1269" i="3"/>
  <c r="BI1076" i="3"/>
  <c r="BH1142" i="3"/>
  <c r="BH1146" i="3" s="1"/>
  <c r="BH1147" i="3" s="1"/>
  <c r="BI1323" i="3"/>
  <c r="BI1321" i="3" s="1"/>
  <c r="BI1322" i="3"/>
  <c r="BJ1320" i="3"/>
  <c r="BJ1057" i="3"/>
  <c r="BJ1061" i="3" s="1"/>
  <c r="BH1040" i="3"/>
  <c r="BH1044" i="3" s="1"/>
  <c r="BH1045" i="3" s="1"/>
  <c r="BK1328" i="3"/>
  <c r="BL1327" i="3"/>
  <c r="BH1193" i="3"/>
  <c r="BH1197" i="3" s="1"/>
  <c r="BJ1074" i="3"/>
  <c r="BJ1078" i="3" s="1"/>
  <c r="BG1244" i="3"/>
  <c r="BG1248" i="3" s="1"/>
  <c r="BL1048" i="3"/>
  <c r="BK1050" i="3"/>
  <c r="BI1141" i="3"/>
  <c r="BJ1140" i="3"/>
  <c r="BG1229" i="3"/>
  <c r="BK1056" i="3"/>
  <c r="BL1055" i="3"/>
  <c r="BG739" i="3"/>
  <c r="BG736" i="3"/>
  <c r="BG756" i="3"/>
  <c r="BG753" i="3"/>
  <c r="BF637" i="3"/>
  <c r="BF634" i="3"/>
  <c r="BI807" i="3"/>
  <c r="BI804" i="3"/>
  <c r="BG875" i="3"/>
  <c r="BG872" i="3"/>
  <c r="BH705" i="3"/>
  <c r="BH702" i="3"/>
  <c r="BG654" i="3"/>
  <c r="BG651" i="3"/>
  <c r="BG824" i="3"/>
  <c r="BG821" i="3"/>
  <c r="BF722" i="3"/>
  <c r="BF719" i="3"/>
  <c r="BG586" i="3"/>
  <c r="BG583" i="3"/>
  <c r="BJ562" i="3"/>
  <c r="BI563" i="3"/>
  <c r="BH819" i="3"/>
  <c r="BH823" i="3"/>
  <c r="BH824" i="3" s="1"/>
  <c r="BH870" i="3"/>
  <c r="BH874" i="3" s="1"/>
  <c r="BH836" i="3"/>
  <c r="BH840" i="3" s="1"/>
  <c r="BH841" i="3" s="1"/>
  <c r="BL657" i="3"/>
  <c r="BK660" i="3"/>
  <c r="BK658" i="3" s="1"/>
  <c r="BK659" i="3"/>
  <c r="BJ851" i="3"/>
  <c r="BI852" i="3"/>
  <c r="BJ766" i="3"/>
  <c r="BI767" i="3"/>
  <c r="BI847" i="3"/>
  <c r="BI845" i="3" s="1"/>
  <c r="BI846" i="3"/>
  <c r="BJ844" i="3"/>
  <c r="BH734" i="3"/>
  <c r="BH738" i="3" s="1"/>
  <c r="BH739" i="3" s="1"/>
  <c r="BJ708" i="3"/>
  <c r="BI711" i="3"/>
  <c r="BI709" i="3" s="1"/>
  <c r="BI710" i="3"/>
  <c r="BJ528" i="3"/>
  <c r="BI529" i="3"/>
  <c r="BI779" i="3"/>
  <c r="BI777" i="3" s="1"/>
  <c r="BI778" i="3"/>
  <c r="BJ776" i="3"/>
  <c r="BI993" i="3"/>
  <c r="BI994" i="3" s="1"/>
  <c r="BI989" i="3"/>
  <c r="BH751" i="3"/>
  <c r="BH755" i="3" s="1"/>
  <c r="BK999" i="3"/>
  <c r="BL997" i="3"/>
  <c r="BJ742" i="3"/>
  <c r="BI744" i="3"/>
  <c r="BI745" i="3"/>
  <c r="BI743" i="3" s="1"/>
  <c r="BJ579" i="3"/>
  <c r="BI580" i="3"/>
  <c r="BI609" i="3"/>
  <c r="BI607" i="3" s="1"/>
  <c r="BI608" i="3"/>
  <c r="BJ606" i="3"/>
  <c r="BH991" i="3"/>
  <c r="BI991" i="3" s="1"/>
  <c r="BH683" i="3"/>
  <c r="BH687" i="3" s="1"/>
  <c r="BI630" i="3"/>
  <c r="BH631" i="3"/>
  <c r="BI929" i="3"/>
  <c r="BH932" i="3"/>
  <c r="BH930" i="3" s="1"/>
  <c r="BH931" i="3"/>
  <c r="BH564" i="3"/>
  <c r="BH568" i="3" s="1"/>
  <c r="BK801" i="3"/>
  <c r="BL800" i="3"/>
  <c r="BI700" i="3"/>
  <c r="BI704" i="3" s="1"/>
  <c r="BJ749" i="3"/>
  <c r="BI750" i="3"/>
  <c r="BJ810" i="3"/>
  <c r="BI813" i="3"/>
  <c r="BI811" i="3" s="1"/>
  <c r="BI812" i="3"/>
  <c r="BJ834" i="3"/>
  <c r="BI835" i="3"/>
  <c r="BG600" i="3"/>
  <c r="BJ895" i="3"/>
  <c r="BI897" i="3"/>
  <c r="BI898" i="3"/>
  <c r="BI896" i="3" s="1"/>
  <c r="BF957" i="3"/>
  <c r="BJ817" i="3"/>
  <c r="BI818" i="3"/>
  <c r="BI589" i="3"/>
  <c r="BH592" i="3"/>
  <c r="BH590" i="3" s="1"/>
  <c r="BH591" i="3"/>
  <c r="BG770" i="3"/>
  <c r="BG1008" i="3"/>
  <c r="BJ732" i="3"/>
  <c r="BI733" i="3"/>
  <c r="BI946" i="3"/>
  <c r="BH949" i="3"/>
  <c r="BH947" i="3" s="1"/>
  <c r="BH948" i="3"/>
  <c r="BH785" i="3"/>
  <c r="BH789" i="3" s="1"/>
  <c r="BH790" i="3" s="1"/>
  <c r="BH530" i="3"/>
  <c r="BH534" i="3" s="1"/>
  <c r="BH535" i="3" s="1"/>
  <c r="BG617" i="3"/>
  <c r="BH864" i="3"/>
  <c r="BH862" i="3" s="1"/>
  <c r="BH863" i="3"/>
  <c r="BI861" i="3"/>
  <c r="BH1006" i="3"/>
  <c r="BH1010" i="3" s="1"/>
  <c r="BH1011" i="3" s="1"/>
  <c r="BJ759" i="3"/>
  <c r="BI761" i="3"/>
  <c r="BI762" i="3"/>
  <c r="BI760" i="3" s="1"/>
  <c r="BG668" i="3"/>
  <c r="BH581" i="3"/>
  <c r="BH585" i="3" s="1"/>
  <c r="BH586" i="3" s="1"/>
  <c r="BI541" i="3"/>
  <c r="BI539" i="3" s="1"/>
  <c r="BI540" i="3"/>
  <c r="BJ538" i="3"/>
  <c r="BK674" i="3"/>
  <c r="BJ677" i="3"/>
  <c r="BJ675" i="3" s="1"/>
  <c r="BJ676" i="3"/>
  <c r="BJ596" i="3"/>
  <c r="BI597" i="3"/>
  <c r="BJ681" i="3"/>
  <c r="BI682" i="3"/>
  <c r="BG855" i="3"/>
  <c r="BG717" i="3"/>
  <c r="BG721" i="3" s="1"/>
  <c r="BG722" i="3" s="1"/>
  <c r="BJ545" i="3"/>
  <c r="BI546" i="3"/>
  <c r="BJ802" i="3"/>
  <c r="BJ806" i="3" s="1"/>
  <c r="BJ807" i="3" s="1"/>
  <c r="BI614" i="3"/>
  <c r="BJ613" i="3"/>
  <c r="BJ783" i="3"/>
  <c r="BI784" i="3"/>
  <c r="BI830" i="3"/>
  <c r="BI828" i="3" s="1"/>
  <c r="BJ827" i="3"/>
  <c r="BI829" i="3"/>
  <c r="BI881" i="3"/>
  <c r="BI879" i="3" s="1"/>
  <c r="BJ878" i="3"/>
  <c r="BI880" i="3"/>
  <c r="BK698" i="3"/>
  <c r="BJ699" i="3"/>
  <c r="BJ868" i="3"/>
  <c r="BI869" i="3"/>
  <c r="BJ725" i="3"/>
  <c r="BI728" i="3"/>
  <c r="BI726" i="3" s="1"/>
  <c r="BI727" i="3"/>
  <c r="BI558" i="3"/>
  <c r="BI556" i="3" s="1"/>
  <c r="BI557" i="3"/>
  <c r="BJ555" i="3"/>
  <c r="BI1005" i="3"/>
  <c r="BJ1004" i="3"/>
  <c r="BI575" i="3"/>
  <c r="BI573" i="3" s="1"/>
  <c r="BI574" i="3"/>
  <c r="BJ572" i="3"/>
  <c r="BH653" i="3"/>
  <c r="BH654" i="3" s="1"/>
  <c r="BH649" i="3"/>
  <c r="BG685" i="3"/>
  <c r="BG532" i="3"/>
  <c r="BJ1014" i="3"/>
  <c r="BI1017" i="3"/>
  <c r="BI1015" i="3" s="1"/>
  <c r="BI1016" i="3"/>
  <c r="BJ980" i="3"/>
  <c r="BI983" i="3"/>
  <c r="BI981" i="3" s="1"/>
  <c r="BI982" i="3"/>
  <c r="BG838" i="3"/>
  <c r="BH598" i="3"/>
  <c r="BH602" i="3" s="1"/>
  <c r="BI626" i="3"/>
  <c r="BI624" i="3" s="1"/>
  <c r="BI625" i="3"/>
  <c r="BJ623" i="3"/>
  <c r="BH666" i="3"/>
  <c r="BH670" i="3" s="1"/>
  <c r="BG959" i="3"/>
  <c r="BG960" i="3" s="1"/>
  <c r="BG955" i="3"/>
  <c r="BI715" i="3"/>
  <c r="BH716" i="3"/>
  <c r="BH547" i="3"/>
  <c r="BH551" i="3" s="1"/>
  <c r="BH853" i="3"/>
  <c r="BH857" i="3" s="1"/>
  <c r="BH858" i="3" s="1"/>
  <c r="BH615" i="3"/>
  <c r="BH619" i="3" s="1"/>
  <c r="BH768" i="3"/>
  <c r="BH772" i="3" s="1"/>
  <c r="BJ640" i="3"/>
  <c r="BI643" i="3"/>
  <c r="BI641" i="3" s="1"/>
  <c r="BI642" i="3"/>
  <c r="BJ988" i="3"/>
  <c r="BK987" i="3"/>
  <c r="BI648" i="3"/>
  <c r="BJ647" i="3"/>
  <c r="BJ793" i="3"/>
  <c r="BI796" i="3"/>
  <c r="BI794" i="3" s="1"/>
  <c r="BI795" i="3"/>
  <c r="BJ664" i="3"/>
  <c r="BI665" i="3"/>
  <c r="BI524" i="3"/>
  <c r="BI522" i="3" s="1"/>
  <c r="BI523" i="3"/>
  <c r="BJ521" i="3"/>
  <c r="BH954" i="3"/>
  <c r="BI953" i="3"/>
  <c r="BL691" i="3"/>
  <c r="BK693" i="3"/>
  <c r="BG632" i="3"/>
  <c r="BG636" i="3" s="1"/>
  <c r="BG637" i="3" s="1"/>
  <c r="BD445" i="3"/>
  <c r="BE445" i="3" s="1"/>
  <c r="BC450" i="3"/>
  <c r="BC447" i="3"/>
  <c r="BE379" i="3"/>
  <c r="BG212" i="3"/>
  <c r="BG158" i="3"/>
  <c r="AZ39" i="3"/>
  <c r="BA41" i="3" s="1"/>
  <c r="AZ42" i="3"/>
  <c r="BF233" i="3"/>
  <c r="BG235" i="3"/>
  <c r="BF216" i="3"/>
  <c r="BG218" i="3"/>
  <c r="BH113" i="3"/>
  <c r="BG115" i="3"/>
  <c r="BG116" i="3"/>
  <c r="BG114" i="3" s="1"/>
  <c r="BC25" i="15"/>
  <c r="BD27" i="15"/>
  <c r="BD39" i="15"/>
  <c r="BE37" i="15"/>
  <c r="BD40" i="15"/>
  <c r="BD38" i="15" s="1"/>
  <c r="BD378" i="15"/>
  <c r="BD376" i="15" s="1"/>
  <c r="BD377" i="15"/>
  <c r="BE375" i="15"/>
  <c r="BD144" i="15"/>
  <c r="BD142" i="15" s="1"/>
  <c r="BE141" i="15"/>
  <c r="BD143" i="15"/>
  <c r="BD313" i="15"/>
  <c r="BD311" i="15" s="1"/>
  <c r="BD312" i="15"/>
  <c r="BE310" i="15"/>
  <c r="BH297" i="15"/>
  <c r="BG300" i="15"/>
  <c r="BG298" i="15" s="1"/>
  <c r="BG299" i="15"/>
  <c r="BG362" i="15"/>
  <c r="BF364" i="15"/>
  <c r="BF365" i="15"/>
  <c r="BF363" i="15" s="1"/>
  <c r="BG336" i="15"/>
  <c r="BF339" i="15"/>
  <c r="BF337" i="15" s="1"/>
  <c r="BF338" i="15"/>
  <c r="BE235" i="15"/>
  <c r="BE233" i="15" s="1"/>
  <c r="BE234" i="15"/>
  <c r="BF232" i="15"/>
  <c r="BE287" i="15"/>
  <c r="BE285" i="15" s="1"/>
  <c r="BE286" i="15"/>
  <c r="BF284" i="15"/>
  <c r="BH388" i="15"/>
  <c r="BG390" i="15"/>
  <c r="BE274" i="15"/>
  <c r="BE272" i="15" s="1"/>
  <c r="BE273" i="15"/>
  <c r="BF271" i="15"/>
  <c r="BE222" i="15"/>
  <c r="BE220" i="15" s="1"/>
  <c r="BE221" i="15"/>
  <c r="BF219" i="15"/>
  <c r="BG245" i="15"/>
  <c r="BF248" i="15"/>
  <c r="BF246" i="15" s="1"/>
  <c r="BF247" i="15"/>
  <c r="BF323" i="15"/>
  <c r="BE326" i="15"/>
  <c r="BE324" i="15" s="1"/>
  <c r="BE325" i="15"/>
  <c r="BF349" i="15"/>
  <c r="BE352" i="15"/>
  <c r="BE350" i="15" s="1"/>
  <c r="BE351" i="15"/>
  <c r="BF258" i="15"/>
  <c r="BE261" i="15"/>
  <c r="BE259" i="15" s="1"/>
  <c r="BE260" i="15"/>
  <c r="BD131" i="15"/>
  <c r="BD129" i="15" s="1"/>
  <c r="BD130" i="15"/>
  <c r="BE128" i="15"/>
  <c r="BE182" i="15"/>
  <c r="BE183" i="15"/>
  <c r="BE181" i="15" s="1"/>
  <c r="BF180" i="15"/>
  <c r="BE157" i="15"/>
  <c r="BE155" i="15" s="1"/>
  <c r="BE156" i="15"/>
  <c r="BF154" i="15"/>
  <c r="BE118" i="15"/>
  <c r="BE116" i="15" s="1"/>
  <c r="BF115" i="15"/>
  <c r="BE117" i="15"/>
  <c r="BD209" i="15"/>
  <c r="BD207" i="15" s="1"/>
  <c r="BD208" i="15"/>
  <c r="BE206" i="15"/>
  <c r="BF167" i="15"/>
  <c r="BE169" i="15"/>
  <c r="BE170" i="15"/>
  <c r="BE168" i="15" s="1"/>
  <c r="BE196" i="15"/>
  <c r="BE194" i="15" s="1"/>
  <c r="BE195" i="15"/>
  <c r="BF193" i="15"/>
  <c r="BG76" i="15"/>
  <c r="BF79" i="15"/>
  <c r="BF77" i="15" s="1"/>
  <c r="BF78" i="15"/>
  <c r="BD104" i="15"/>
  <c r="BE102" i="15"/>
  <c r="BD105" i="15"/>
  <c r="BD103" i="15" s="1"/>
  <c r="BE66" i="15"/>
  <c r="BE64" i="15" s="1"/>
  <c r="BF63" i="15"/>
  <c r="BE65" i="15"/>
  <c r="BF92" i="15"/>
  <c r="BF90" i="15" s="1"/>
  <c r="BF91" i="15"/>
  <c r="BG89" i="15"/>
  <c r="BE50" i="15"/>
  <c r="BD52" i="15"/>
  <c r="BD53" i="15"/>
  <c r="BD51" i="15" s="1"/>
  <c r="BG26" i="15"/>
  <c r="BH24" i="15"/>
  <c r="BB37" i="3"/>
  <c r="AI20" i="15"/>
  <c r="AI21" i="15" s="1"/>
  <c r="BF348" i="3"/>
  <c r="BF345" i="3"/>
  <c r="BG376" i="3"/>
  <c r="BH375" i="3"/>
  <c r="BF88" i="3"/>
  <c r="BF292" i="3"/>
  <c r="BF296" i="3" s="1"/>
  <c r="BF297" i="3" s="1"/>
  <c r="BH206" i="3"/>
  <c r="BI205" i="3"/>
  <c r="BF479" i="3"/>
  <c r="BF483" i="3" s="1"/>
  <c r="BF484" i="3" s="1"/>
  <c r="BG291" i="3"/>
  <c r="BH290" i="3"/>
  <c r="BE294" i="3"/>
  <c r="BH477" i="3"/>
  <c r="BG478" i="3"/>
  <c r="BH155" i="3"/>
  <c r="BI154" i="3"/>
  <c r="BG309" i="3"/>
  <c r="BG313" i="3" s="1"/>
  <c r="BE90" i="3"/>
  <c r="BF260" i="3"/>
  <c r="BF464" i="3"/>
  <c r="BF377" i="3"/>
  <c r="BF381" i="3" s="1"/>
  <c r="BF382" i="3" s="1"/>
  <c r="BG87" i="3"/>
  <c r="BH86" i="3"/>
  <c r="BH249" i="3"/>
  <c r="BG252" i="3"/>
  <c r="BG250" i="3" s="1"/>
  <c r="BG251" i="3"/>
  <c r="BH308" i="3"/>
  <c r="BI307" i="3"/>
  <c r="BE481" i="3"/>
  <c r="BG495" i="3"/>
  <c r="BH494" i="3"/>
  <c r="BF428" i="3"/>
  <c r="BF432" i="3" s="1"/>
  <c r="BF433" i="3" s="1"/>
  <c r="BH444" i="3"/>
  <c r="BI443" i="3"/>
  <c r="BI470" i="3"/>
  <c r="BH473" i="3"/>
  <c r="BH471" i="3" s="1"/>
  <c r="BH472" i="3"/>
  <c r="BG462" i="3"/>
  <c r="BG466" i="3" s="1"/>
  <c r="BI453" i="3"/>
  <c r="BH456" i="3"/>
  <c r="BH454" i="3" s="1"/>
  <c r="BH455" i="3"/>
  <c r="BH487" i="3"/>
  <c r="BG489" i="3"/>
  <c r="BG490" i="3"/>
  <c r="BG488" i="3" s="1"/>
  <c r="BI436" i="3"/>
  <c r="BH439" i="3"/>
  <c r="BH437" i="3" s="1"/>
  <c r="BH438" i="3"/>
  <c r="BH507" i="3"/>
  <c r="BH505" i="3" s="1"/>
  <c r="BH506" i="3"/>
  <c r="BI504" i="3"/>
  <c r="BH461" i="3"/>
  <c r="BI460" i="3"/>
  <c r="BI511" i="3"/>
  <c r="BH512" i="3"/>
  <c r="BE430" i="3"/>
  <c r="BF496" i="3"/>
  <c r="BF500" i="3" s="1"/>
  <c r="BF501" i="3" s="1"/>
  <c r="BI419" i="3"/>
  <c r="BH422" i="3"/>
  <c r="BH420" i="3" s="1"/>
  <c r="BH421" i="3"/>
  <c r="BH426" i="3"/>
  <c r="BG427" i="3"/>
  <c r="BE498" i="3"/>
  <c r="BF246" i="3"/>
  <c r="BF243" i="3"/>
  <c r="BF365" i="3"/>
  <c r="BF362" i="3"/>
  <c r="BF399" i="3"/>
  <c r="BF396" i="3"/>
  <c r="BG280" i="3"/>
  <c r="BG277" i="3"/>
  <c r="BH324" i="3"/>
  <c r="BG325" i="3"/>
  <c r="BH257" i="3"/>
  <c r="BI256" i="3"/>
  <c r="BG224" i="3"/>
  <c r="BG228" i="3" s="1"/>
  <c r="BH359" i="3"/>
  <c r="BI358" i="3"/>
  <c r="BG394" i="3"/>
  <c r="BG398" i="3" s="1"/>
  <c r="BG241" i="3"/>
  <c r="BG245" i="3" s="1"/>
  <c r="BG246" i="3" s="1"/>
  <c r="BH354" i="3"/>
  <c r="BH352" i="3" s="1"/>
  <c r="BI351" i="3"/>
  <c r="BH353" i="3"/>
  <c r="BI222" i="3"/>
  <c r="BH223" i="3"/>
  <c r="BJ409" i="3"/>
  <c r="BI410" i="3"/>
  <c r="BJ273" i="3"/>
  <c r="BI274" i="3"/>
  <c r="BI266" i="3"/>
  <c r="BH269" i="3"/>
  <c r="BH267" i="3" s="1"/>
  <c r="BH268" i="3"/>
  <c r="BF326" i="3"/>
  <c r="BF330" i="3" s="1"/>
  <c r="BH385" i="3"/>
  <c r="BG388" i="3"/>
  <c r="BG386" i="3" s="1"/>
  <c r="BG387" i="3"/>
  <c r="BI239" i="3"/>
  <c r="BH240" i="3"/>
  <c r="BH368" i="3"/>
  <c r="BG371" i="3"/>
  <c r="BG369" i="3" s="1"/>
  <c r="BG370" i="3"/>
  <c r="BJ232" i="3"/>
  <c r="BI234" i="3"/>
  <c r="BI300" i="3"/>
  <c r="BH303" i="3"/>
  <c r="BH301" i="3" s="1"/>
  <c r="BH302" i="3"/>
  <c r="BH411" i="3"/>
  <c r="BH415" i="3" s="1"/>
  <c r="BG320" i="3"/>
  <c r="BG318" i="3" s="1"/>
  <c r="BG319" i="3"/>
  <c r="BH317" i="3"/>
  <c r="BF226" i="3"/>
  <c r="BH275" i="3"/>
  <c r="BH279" i="3" s="1"/>
  <c r="BG343" i="3"/>
  <c r="BG347" i="3" s="1"/>
  <c r="BH334" i="3"/>
  <c r="BG336" i="3"/>
  <c r="BG337" i="3"/>
  <c r="BG335" i="3" s="1"/>
  <c r="BG360" i="3"/>
  <c r="BG364" i="3" s="1"/>
  <c r="BH393" i="3"/>
  <c r="BI392" i="3"/>
  <c r="BI402" i="3"/>
  <c r="BH405" i="3"/>
  <c r="BH403" i="3" s="1"/>
  <c r="BH404" i="3"/>
  <c r="BJ215" i="3"/>
  <c r="BI217" i="3"/>
  <c r="BG413" i="3"/>
  <c r="BI341" i="3"/>
  <c r="BH342" i="3"/>
  <c r="BE328" i="3"/>
  <c r="BI283" i="3"/>
  <c r="BH286" i="3"/>
  <c r="BH284" i="3" s="1"/>
  <c r="BH285" i="3"/>
  <c r="BG258" i="3"/>
  <c r="BG262" i="3" s="1"/>
  <c r="BG178" i="3"/>
  <c r="BG175" i="3"/>
  <c r="BI189" i="3"/>
  <c r="BJ188" i="3"/>
  <c r="BK164" i="3"/>
  <c r="BJ166" i="3"/>
  <c r="BH173" i="3"/>
  <c r="BH177" i="3" s="1"/>
  <c r="BH184" i="3"/>
  <c r="BH182" i="3" s="1"/>
  <c r="BH183" i="3"/>
  <c r="BI181" i="3"/>
  <c r="BI198" i="3"/>
  <c r="BH201" i="3"/>
  <c r="BH199" i="3" s="1"/>
  <c r="BH200" i="3"/>
  <c r="BJ171" i="3"/>
  <c r="BI172" i="3"/>
  <c r="BH190" i="3"/>
  <c r="BH194" i="3" s="1"/>
  <c r="BH195" i="3" s="1"/>
  <c r="BH149" i="3"/>
  <c r="BI147" i="3"/>
  <c r="BH150" i="3"/>
  <c r="BH148" i="3" s="1"/>
  <c r="BG192" i="3"/>
  <c r="BG110" i="3"/>
  <c r="BG107" i="3"/>
  <c r="BF144" i="3"/>
  <c r="BF141" i="3"/>
  <c r="BH105" i="3"/>
  <c r="BH109" i="3" s="1"/>
  <c r="BF124" i="3"/>
  <c r="BI104" i="3"/>
  <c r="BJ103" i="3"/>
  <c r="BI96" i="3"/>
  <c r="BH99" i="3"/>
  <c r="BH97" i="3" s="1"/>
  <c r="BH98" i="3"/>
  <c r="BH138" i="3"/>
  <c r="BI137" i="3"/>
  <c r="BG122" i="3"/>
  <c r="BG126" i="3" s="1"/>
  <c r="BH79" i="3"/>
  <c r="BG82" i="3"/>
  <c r="BG80" i="3" s="1"/>
  <c r="BG81" i="3"/>
  <c r="BG139" i="3"/>
  <c r="BG143" i="3" s="1"/>
  <c r="BH130" i="3"/>
  <c r="BG133" i="3"/>
  <c r="BG131" i="3" s="1"/>
  <c r="BG132" i="3"/>
  <c r="BI120" i="3"/>
  <c r="BH121" i="3"/>
  <c r="BE76" i="3"/>
  <c r="BE73" i="3"/>
  <c r="BH69" i="3"/>
  <c r="BG70" i="3"/>
  <c r="BF71" i="3"/>
  <c r="BF75" i="3" s="1"/>
  <c r="BF76" i="3" s="1"/>
  <c r="BH65" i="3"/>
  <c r="BH63" i="3" s="1"/>
  <c r="BI62" i="3"/>
  <c r="BH64" i="3"/>
  <c r="BI48" i="3"/>
  <c r="BI46" i="3" s="1"/>
  <c r="BJ45" i="3"/>
  <c r="BI47" i="3"/>
  <c r="BG54" i="3"/>
  <c r="BF56" i="3"/>
  <c r="BH53" i="3"/>
  <c r="BI52" i="3"/>
  <c r="BG31" i="3"/>
  <c r="BG29" i="3" s="1"/>
  <c r="BG30" i="3"/>
  <c r="BH28" i="3"/>
  <c r="BI35" i="3"/>
  <c r="BH36" i="3"/>
  <c r="AJ13" i="15"/>
  <c r="AK11" i="15"/>
  <c r="AJ14" i="15"/>
  <c r="AJ12" i="15" s="1"/>
  <c r="AI19" i="15"/>
  <c r="BH977" i="3" l="1"/>
  <c r="BH974" i="3"/>
  <c r="BI705" i="3"/>
  <c r="BI702" i="3"/>
  <c r="BH620" i="3"/>
  <c r="BH617" i="3"/>
  <c r="BJ921" i="3"/>
  <c r="BJ925" i="3" s="1"/>
  <c r="BJ971" i="3"/>
  <c r="BK970" i="3"/>
  <c r="BH1312" i="3"/>
  <c r="BH1316" i="3" s="1"/>
  <c r="BH1317" i="3" s="1"/>
  <c r="BH1314" i="3"/>
  <c r="BJ938" i="3"/>
  <c r="BJ942" i="3" s="1"/>
  <c r="BJ943" i="3" s="1"/>
  <c r="BJ940" i="3"/>
  <c r="BJ1310" i="3"/>
  <c r="BI1311" i="3"/>
  <c r="BI887" i="3"/>
  <c r="BI891" i="3" s="1"/>
  <c r="BI892" i="3" s="1"/>
  <c r="BI1345" i="3"/>
  <c r="BI1346" i="3" s="1"/>
  <c r="BI1350" i="3" s="1"/>
  <c r="BI1351" i="3" s="1"/>
  <c r="BJ1344" i="3"/>
  <c r="BH1348" i="3"/>
  <c r="BK885" i="3"/>
  <c r="BJ886" i="3"/>
  <c r="BI1022" i="3"/>
  <c r="BI1023" i="3" s="1"/>
  <c r="BI1027" i="3" s="1"/>
  <c r="BJ1021" i="3"/>
  <c r="BJ902" i="3"/>
  <c r="BI903" i="3"/>
  <c r="BI972" i="3"/>
  <c r="BI976" i="3" s="1"/>
  <c r="BI977" i="3" s="1"/>
  <c r="BI974" i="3"/>
  <c r="BI923" i="3"/>
  <c r="BI1158" i="3"/>
  <c r="BJ1157" i="3"/>
  <c r="BK920" i="3"/>
  <c r="BL919" i="3"/>
  <c r="BK937" i="3"/>
  <c r="BL936" i="3"/>
  <c r="BH1363" i="3"/>
  <c r="BH1367" i="3" s="1"/>
  <c r="BH1368" i="3" s="1"/>
  <c r="BH1365" i="3"/>
  <c r="BJ1361" i="3"/>
  <c r="BI1362" i="3"/>
  <c r="BH904" i="3"/>
  <c r="BH908" i="3" s="1"/>
  <c r="BH909" i="3" s="1"/>
  <c r="BH906" i="3"/>
  <c r="BG1365" i="3"/>
  <c r="BH889" i="3"/>
  <c r="BI889" i="3" s="1"/>
  <c r="BA518" i="3"/>
  <c r="BA515" i="3"/>
  <c r="BF92" i="3"/>
  <c r="BF93" i="3" s="1"/>
  <c r="BH1066" i="3"/>
  <c r="BI1068" i="3"/>
  <c r="BI998" i="3"/>
  <c r="BJ1000" i="3"/>
  <c r="BE389" i="15"/>
  <c r="BF391" i="15"/>
  <c r="BJ1083" i="3"/>
  <c r="BK1085" i="3"/>
  <c r="BH1049" i="3"/>
  <c r="BI1051" i="3"/>
  <c r="BI966" i="3"/>
  <c r="BI964" i="3" s="1"/>
  <c r="BJ963" i="3"/>
  <c r="BI965" i="3"/>
  <c r="BI692" i="3"/>
  <c r="BJ694" i="3"/>
  <c r="BG58" i="3"/>
  <c r="BG56" i="3" s="1"/>
  <c r="BI1169" i="3"/>
  <c r="BJ1167" i="3"/>
  <c r="BI1170" i="3"/>
  <c r="BI1168" i="3" s="1"/>
  <c r="BI1186" i="3"/>
  <c r="BJ1184" i="3"/>
  <c r="BI1187" i="3"/>
  <c r="BI1185" i="3" s="1"/>
  <c r="BH756" i="3"/>
  <c r="BH753" i="3"/>
  <c r="BJ1337" i="3"/>
  <c r="BI1340" i="3"/>
  <c r="BI1338" i="3" s="1"/>
  <c r="BI1339" i="3"/>
  <c r="BI915" i="3"/>
  <c r="BI913" i="3" s="1"/>
  <c r="BI914" i="3"/>
  <c r="BJ912" i="3"/>
  <c r="BH165" i="3"/>
  <c r="BI167" i="3"/>
  <c r="BJ1354" i="3"/>
  <c r="BI1357" i="3"/>
  <c r="BI1355" i="3" s="1"/>
  <c r="BI1356" i="3"/>
  <c r="BF872" i="15"/>
  <c r="BF870" i="15" s="1"/>
  <c r="BF871" i="15"/>
  <c r="BG869" i="15"/>
  <c r="BF1015" i="15"/>
  <c r="BF1013" i="15" s="1"/>
  <c r="BG1012" i="15"/>
  <c r="BF1014" i="15"/>
  <c r="BG1028" i="15"/>
  <c r="BG1026" i="15" s="1"/>
  <c r="BG1027" i="15"/>
  <c r="BH1025" i="15"/>
  <c r="BG856" i="15"/>
  <c r="BF859" i="15"/>
  <c r="BF857" i="15" s="1"/>
  <c r="BF858" i="15"/>
  <c r="BG830" i="15"/>
  <c r="BF833" i="15"/>
  <c r="BF831" i="15" s="1"/>
  <c r="BF832" i="15"/>
  <c r="BF924" i="15"/>
  <c r="BF922" i="15" s="1"/>
  <c r="BF923" i="15"/>
  <c r="BG921" i="15"/>
  <c r="BG1038" i="15"/>
  <c r="BF1041" i="15"/>
  <c r="BF1039" i="15" s="1"/>
  <c r="BF1040" i="15"/>
  <c r="BE885" i="15"/>
  <c r="BE883" i="15" s="1"/>
  <c r="BE884" i="15"/>
  <c r="BF882" i="15"/>
  <c r="BF976" i="15"/>
  <c r="BF974" i="15" s="1"/>
  <c r="BF975" i="15"/>
  <c r="BG973" i="15"/>
  <c r="BF1002" i="15"/>
  <c r="BF1000" i="15" s="1"/>
  <c r="BF1001" i="15"/>
  <c r="BG999" i="15"/>
  <c r="BI791" i="15"/>
  <c r="BH793" i="15"/>
  <c r="BF846" i="15"/>
  <c r="BF844" i="15" s="1"/>
  <c r="BF845" i="15"/>
  <c r="BG843" i="15"/>
  <c r="BE792" i="15"/>
  <c r="BF794" i="15"/>
  <c r="BG817" i="15"/>
  <c r="BF820" i="15"/>
  <c r="BF818" i="15" s="1"/>
  <c r="BF819" i="15"/>
  <c r="BG804" i="15"/>
  <c r="BF807" i="15"/>
  <c r="BF805" i="15" s="1"/>
  <c r="BF806" i="15"/>
  <c r="BF963" i="15"/>
  <c r="BF961" i="15" s="1"/>
  <c r="BF962" i="15"/>
  <c r="BG960" i="15"/>
  <c r="BF950" i="15"/>
  <c r="BF948" i="15" s="1"/>
  <c r="BF949" i="15"/>
  <c r="BG947" i="15"/>
  <c r="BF911" i="15"/>
  <c r="BF909" i="15" s="1"/>
  <c r="BF910" i="15"/>
  <c r="BG908" i="15"/>
  <c r="BF898" i="15"/>
  <c r="BF896" i="15" s="1"/>
  <c r="BF897" i="15"/>
  <c r="BG895" i="15"/>
  <c r="BF937" i="15"/>
  <c r="BF935" i="15" s="1"/>
  <c r="BF936" i="15"/>
  <c r="BG934" i="15"/>
  <c r="BH986" i="15"/>
  <c r="BG989" i="15"/>
  <c r="BG987" i="15" s="1"/>
  <c r="BG988" i="15"/>
  <c r="BE728" i="15"/>
  <c r="BE729" i="15"/>
  <c r="BE727" i="15" s="1"/>
  <c r="BF726" i="15"/>
  <c r="BF518" i="15"/>
  <c r="BE521" i="15"/>
  <c r="BE519" i="15" s="1"/>
  <c r="BE520" i="15"/>
  <c r="BG661" i="15"/>
  <c r="BF664" i="15"/>
  <c r="BF662" i="15" s="1"/>
  <c r="BF663" i="15"/>
  <c r="BF469" i="15"/>
  <c r="BF467" i="15" s="1"/>
  <c r="BG466" i="15"/>
  <c r="BF468" i="15"/>
  <c r="BF534" i="15"/>
  <c r="BF532" i="15" s="1"/>
  <c r="BF533" i="15"/>
  <c r="BG531" i="15"/>
  <c r="BF547" i="15"/>
  <c r="BF545" i="15" s="1"/>
  <c r="BF546" i="15"/>
  <c r="BG544" i="15"/>
  <c r="BG596" i="15"/>
  <c r="BF599" i="15"/>
  <c r="BF597" i="15" s="1"/>
  <c r="BF598" i="15"/>
  <c r="BG414" i="15"/>
  <c r="BF416" i="15"/>
  <c r="BF417" i="15"/>
  <c r="BF415" i="15" s="1"/>
  <c r="BH572" i="15"/>
  <c r="BH573" i="15"/>
  <c r="BH571" i="15" s="1"/>
  <c r="BI570" i="15"/>
  <c r="BG778" i="15"/>
  <c r="BF781" i="15"/>
  <c r="BF779" i="15" s="1"/>
  <c r="BF780" i="15"/>
  <c r="BI635" i="15"/>
  <c r="BH638" i="15"/>
  <c r="BH636" i="15" s="1"/>
  <c r="BH637" i="15"/>
  <c r="BG674" i="15"/>
  <c r="BF677" i="15"/>
  <c r="BF675" i="15" s="1"/>
  <c r="BF676" i="15"/>
  <c r="BH752" i="15"/>
  <c r="BG755" i="15"/>
  <c r="BG753" i="15" s="1"/>
  <c r="BG754" i="15"/>
  <c r="BH765" i="15"/>
  <c r="BG768" i="15"/>
  <c r="BG766" i="15" s="1"/>
  <c r="BG767" i="15"/>
  <c r="BG492" i="15"/>
  <c r="BF495" i="15"/>
  <c r="BF493" i="15" s="1"/>
  <c r="BF494" i="15"/>
  <c r="BE610" i="15"/>
  <c r="BF612" i="15"/>
  <c r="BI611" i="15"/>
  <c r="BG557" i="15"/>
  <c r="BF559" i="15"/>
  <c r="BF560" i="15"/>
  <c r="BF558" i="15" s="1"/>
  <c r="BF482" i="15"/>
  <c r="BF480" i="15" s="1"/>
  <c r="BF481" i="15"/>
  <c r="BG479" i="15"/>
  <c r="BE508" i="15"/>
  <c r="BE506" i="15" s="1"/>
  <c r="BE507" i="15"/>
  <c r="BF505" i="15"/>
  <c r="BG687" i="15"/>
  <c r="BF690" i="15"/>
  <c r="BF688" i="15" s="1"/>
  <c r="BF689" i="15"/>
  <c r="BG700" i="15"/>
  <c r="BF703" i="15"/>
  <c r="BF701" i="15" s="1"/>
  <c r="BF702" i="15"/>
  <c r="BG713" i="15"/>
  <c r="BF716" i="15"/>
  <c r="BF714" i="15" s="1"/>
  <c r="BF715" i="15"/>
  <c r="BG739" i="15"/>
  <c r="BF742" i="15"/>
  <c r="BF740" i="15" s="1"/>
  <c r="BF741" i="15"/>
  <c r="BG427" i="15"/>
  <c r="BF430" i="15"/>
  <c r="BF428" i="15" s="1"/>
  <c r="BF429" i="15"/>
  <c r="BG453" i="15"/>
  <c r="BF456" i="15"/>
  <c r="BF454" i="15" s="1"/>
  <c r="BF455" i="15"/>
  <c r="BF651" i="15"/>
  <c r="BF649" i="15" s="1"/>
  <c r="BF650" i="15"/>
  <c r="BG648" i="15"/>
  <c r="BG586" i="15"/>
  <c r="BG584" i="15" s="1"/>
  <c r="BG585" i="15"/>
  <c r="BH583" i="15"/>
  <c r="BG625" i="15"/>
  <c r="BG623" i="15" s="1"/>
  <c r="BG624" i="15"/>
  <c r="BH622" i="15"/>
  <c r="BG404" i="15"/>
  <c r="BG402" i="15" s="1"/>
  <c r="BG403" i="15"/>
  <c r="BH401" i="15"/>
  <c r="BG443" i="15"/>
  <c r="BG441" i="15" s="1"/>
  <c r="BG442" i="15"/>
  <c r="BH440" i="15"/>
  <c r="BG1249" i="3"/>
  <c r="BG1246" i="3"/>
  <c r="BJ1062" i="3"/>
  <c r="BJ1059" i="3"/>
  <c r="BH1283" i="3"/>
  <c r="BH1280" i="3"/>
  <c r="BH1232" i="3"/>
  <c r="BH1229" i="3"/>
  <c r="BI1300" i="3"/>
  <c r="BI1297" i="3"/>
  <c r="BJ1079" i="3"/>
  <c r="BJ1076" i="3"/>
  <c r="BJ1096" i="3"/>
  <c r="BJ1093" i="3"/>
  <c r="BI1215" i="3"/>
  <c r="BI1212" i="3"/>
  <c r="BH1198" i="3"/>
  <c r="BH1195" i="3"/>
  <c r="BJ1334" i="3"/>
  <c r="BJ1331" i="3"/>
  <c r="BI1142" i="3"/>
  <c r="BI1146" i="3" s="1"/>
  <c r="BI1147" i="3" s="1"/>
  <c r="BK1276" i="3"/>
  <c r="BJ1277" i="3"/>
  <c r="BK1329" i="3"/>
  <c r="BK1333" i="3" s="1"/>
  <c r="BH1144" i="3"/>
  <c r="BM1089" i="3"/>
  <c r="BM1090" i="3" s="1"/>
  <c r="BL1090" i="3"/>
  <c r="BK1106" i="3"/>
  <c r="BJ1107" i="3"/>
  <c r="BM1067" i="3"/>
  <c r="BI1255" i="3"/>
  <c r="BI1253" i="3" s="1"/>
  <c r="BI1254" i="3"/>
  <c r="BJ1252" i="3"/>
  <c r="BK1174" i="3"/>
  <c r="BJ1175" i="3"/>
  <c r="BI1124" i="3"/>
  <c r="BJ1123" i="3"/>
  <c r="BK1303" i="3"/>
  <c r="BJ1306" i="3"/>
  <c r="BJ1304" i="3" s="1"/>
  <c r="BJ1305" i="3"/>
  <c r="BJ1153" i="3"/>
  <c r="BJ1151" i="3" s="1"/>
  <c r="BJ1152" i="3"/>
  <c r="BK1150" i="3"/>
  <c r="BJ1136" i="3"/>
  <c r="BJ1134" i="3" s="1"/>
  <c r="BJ1135" i="3"/>
  <c r="BK1133" i="3"/>
  <c r="BH1244" i="3"/>
  <c r="BH1248" i="3" s="1"/>
  <c r="BK1259" i="3"/>
  <c r="BJ1260" i="3"/>
  <c r="BK1191" i="3"/>
  <c r="BJ1192" i="3"/>
  <c r="BM1055" i="3"/>
  <c r="BM1056" i="3" s="1"/>
  <c r="BL1056" i="3"/>
  <c r="BI1176" i="3"/>
  <c r="BI1180" i="3" s="1"/>
  <c r="BJ1102" i="3"/>
  <c r="BJ1100" i="3" s="1"/>
  <c r="BJ1101" i="3"/>
  <c r="BK1099" i="3"/>
  <c r="BJ1204" i="3"/>
  <c r="BJ1202" i="3" s="1"/>
  <c r="BJ1203" i="3"/>
  <c r="BK1201" i="3"/>
  <c r="BL1031" i="3"/>
  <c r="BK1034" i="3"/>
  <c r="BK1032" i="3" s="1"/>
  <c r="BK1033" i="3"/>
  <c r="BM1084" i="3"/>
  <c r="BJ1238" i="3"/>
  <c r="BJ1236" i="3" s="1"/>
  <c r="BJ1237" i="3"/>
  <c r="BK1235" i="3"/>
  <c r="BJ1210" i="3"/>
  <c r="BJ1214" i="3" s="1"/>
  <c r="BJ1226" i="3"/>
  <c r="BK1225" i="3"/>
  <c r="BM1072" i="3"/>
  <c r="BM1073" i="3" s="1"/>
  <c r="BL1073" i="3"/>
  <c r="BI1193" i="3"/>
  <c r="BI1197" i="3" s="1"/>
  <c r="BK1269" i="3"/>
  <c r="BJ1271" i="3"/>
  <c r="BJ1272" i="3"/>
  <c r="BJ1270" i="3" s="1"/>
  <c r="BK1091" i="3"/>
  <c r="BK1095" i="3" s="1"/>
  <c r="BI1108" i="3"/>
  <c r="BI1112" i="3" s="1"/>
  <c r="BI1113" i="3" s="1"/>
  <c r="BK1057" i="3"/>
  <c r="BK1061" i="3" s="1"/>
  <c r="BK1062" i="3" s="1"/>
  <c r="BJ1141" i="3"/>
  <c r="BK1140" i="3"/>
  <c r="BH1042" i="3"/>
  <c r="BK1320" i="3"/>
  <c r="BJ1322" i="3"/>
  <c r="BJ1323" i="3"/>
  <c r="BJ1321" i="3" s="1"/>
  <c r="BK1218" i="3"/>
  <c r="BJ1221" i="3"/>
  <c r="BJ1219" i="3" s="1"/>
  <c r="BJ1220" i="3"/>
  <c r="BK1038" i="3"/>
  <c r="BJ1039" i="3"/>
  <c r="BG1127" i="3"/>
  <c r="BH1263" i="3"/>
  <c r="BI1278" i="3"/>
  <c r="BI1282" i="3" s="1"/>
  <c r="BH1110" i="3"/>
  <c r="BL1208" i="3"/>
  <c r="BK1209" i="3"/>
  <c r="BI1227" i="3"/>
  <c r="BI1231" i="3" s="1"/>
  <c r="BI1232" i="3" s="1"/>
  <c r="BJ1119" i="3"/>
  <c r="BJ1117" i="3" s="1"/>
  <c r="BJ1118" i="3"/>
  <c r="BK1116" i="3"/>
  <c r="BK1074" i="3"/>
  <c r="BK1078" i="3" s="1"/>
  <c r="BH1178" i="3"/>
  <c r="BJ1295" i="3"/>
  <c r="BJ1299" i="3" s="1"/>
  <c r="BL1050" i="3"/>
  <c r="BM1048" i="3"/>
  <c r="BL1328" i="3"/>
  <c r="BM1327" i="3"/>
  <c r="BM1328" i="3" s="1"/>
  <c r="BI1040" i="3"/>
  <c r="BI1044" i="3" s="1"/>
  <c r="BI1045" i="3" s="1"/>
  <c r="BH1125" i="3"/>
  <c r="BH1129" i="3"/>
  <c r="BH1130" i="3" s="1"/>
  <c r="BJ1242" i="3"/>
  <c r="BI1243" i="3"/>
  <c r="BI1261" i="3"/>
  <c r="BI1265" i="3" s="1"/>
  <c r="BI1266" i="3" s="1"/>
  <c r="BL1293" i="3"/>
  <c r="BK1294" i="3"/>
  <c r="BJ1289" i="3"/>
  <c r="BJ1287" i="3" s="1"/>
  <c r="BJ1288" i="3"/>
  <c r="BK1286" i="3"/>
  <c r="BH671" i="3"/>
  <c r="BH668" i="3"/>
  <c r="BH773" i="3"/>
  <c r="BH770" i="3"/>
  <c r="BH603" i="3"/>
  <c r="BH600" i="3"/>
  <c r="BH875" i="3"/>
  <c r="BH872" i="3"/>
  <c r="BH569" i="3"/>
  <c r="BH566" i="3"/>
  <c r="BH688" i="3"/>
  <c r="BH685" i="3"/>
  <c r="BI1028" i="3"/>
  <c r="BI1025" i="3"/>
  <c r="BH552" i="3"/>
  <c r="BH549" i="3"/>
  <c r="BK664" i="3"/>
  <c r="BJ665" i="3"/>
  <c r="BK613" i="3"/>
  <c r="BJ614" i="3"/>
  <c r="BI864" i="3"/>
  <c r="BI862" i="3" s="1"/>
  <c r="BI863" i="3"/>
  <c r="BJ861" i="3"/>
  <c r="BI734" i="3"/>
  <c r="BI738" i="3" s="1"/>
  <c r="BI755" i="3"/>
  <c r="BI756" i="3" s="1"/>
  <c r="BI751" i="3"/>
  <c r="BH955" i="3"/>
  <c r="BH959" i="3" s="1"/>
  <c r="BH960" i="3" s="1"/>
  <c r="BI649" i="3"/>
  <c r="BI653" i="3" s="1"/>
  <c r="BL987" i="3"/>
  <c r="BK988" i="3"/>
  <c r="BK555" i="3"/>
  <c r="BJ558" i="3"/>
  <c r="BJ556" i="3" s="1"/>
  <c r="BJ557" i="3"/>
  <c r="BI870" i="3"/>
  <c r="BI874" i="3" s="1"/>
  <c r="BI875" i="3" s="1"/>
  <c r="BI785" i="3"/>
  <c r="BI789" i="3" s="1"/>
  <c r="BG719" i="3"/>
  <c r="BI683" i="3"/>
  <c r="BI687" i="3" s="1"/>
  <c r="BI688" i="3" s="1"/>
  <c r="BK538" i="3"/>
  <c r="BJ541" i="3"/>
  <c r="BJ539" i="3" s="1"/>
  <c r="BJ540" i="3"/>
  <c r="BK732" i="3"/>
  <c r="BJ733" i="3"/>
  <c r="BK817" i="3"/>
  <c r="BJ818" i="3"/>
  <c r="BK749" i="3"/>
  <c r="BJ750" i="3"/>
  <c r="BM800" i="3"/>
  <c r="BM801" i="3" s="1"/>
  <c r="BL801" i="3"/>
  <c r="BI932" i="3"/>
  <c r="BI930" i="3" s="1"/>
  <c r="BI931" i="3"/>
  <c r="BJ929" i="3"/>
  <c r="BM997" i="3"/>
  <c r="BL999" i="3"/>
  <c r="BK776" i="3"/>
  <c r="BJ779" i="3"/>
  <c r="BJ777" i="3" s="1"/>
  <c r="BJ778" i="3"/>
  <c r="BI530" i="3"/>
  <c r="BI534" i="3"/>
  <c r="BI535" i="3" s="1"/>
  <c r="BK851" i="3"/>
  <c r="BJ852" i="3"/>
  <c r="BL660" i="3"/>
  <c r="BL658" i="3" s="1"/>
  <c r="BL659" i="3"/>
  <c r="BM657" i="3"/>
  <c r="BI564" i="3"/>
  <c r="BI568" i="3" s="1"/>
  <c r="BI569" i="3" s="1"/>
  <c r="BJ1005" i="3"/>
  <c r="BK1004" i="3"/>
  <c r="BK827" i="3"/>
  <c r="BJ830" i="3"/>
  <c r="BJ828" i="3" s="1"/>
  <c r="BJ829" i="3"/>
  <c r="BK572" i="3"/>
  <c r="BJ575" i="3"/>
  <c r="BJ573" i="3" s="1"/>
  <c r="BJ574" i="3"/>
  <c r="BI1006" i="3"/>
  <c r="BI1010" i="3" s="1"/>
  <c r="BI1011" i="3" s="1"/>
  <c r="BK699" i="3"/>
  <c r="BL698" i="3"/>
  <c r="BI615" i="3"/>
  <c r="BI619" i="3" s="1"/>
  <c r="BK596" i="3"/>
  <c r="BJ597" i="3"/>
  <c r="BL674" i="3"/>
  <c r="BK677" i="3"/>
  <c r="BK675" i="3" s="1"/>
  <c r="BK676" i="3"/>
  <c r="BK759" i="3"/>
  <c r="BJ761" i="3"/>
  <c r="BJ762" i="3"/>
  <c r="BJ760" i="3" s="1"/>
  <c r="BG634" i="3"/>
  <c r="BL693" i="3"/>
  <c r="BM691" i="3"/>
  <c r="BK521" i="3"/>
  <c r="BJ524" i="3"/>
  <c r="BJ522" i="3" s="1"/>
  <c r="BJ523" i="3"/>
  <c r="BI666" i="3"/>
  <c r="BI670" i="3" s="1"/>
  <c r="BJ989" i="3"/>
  <c r="BJ993" i="3" s="1"/>
  <c r="BJ643" i="3"/>
  <c r="BJ641" i="3" s="1"/>
  <c r="BJ642" i="3"/>
  <c r="BK640" i="3"/>
  <c r="BH855" i="3"/>
  <c r="BG957" i="3"/>
  <c r="BJ983" i="3"/>
  <c r="BJ981" i="3" s="1"/>
  <c r="BJ982" i="3"/>
  <c r="BK980" i="3"/>
  <c r="BJ1017" i="3"/>
  <c r="BJ1015" i="3" s="1"/>
  <c r="BJ1016" i="3"/>
  <c r="BK1014" i="3"/>
  <c r="BH651" i="3"/>
  <c r="BJ869" i="3"/>
  <c r="BK868" i="3"/>
  <c r="BK783" i="3"/>
  <c r="BJ784" i="3"/>
  <c r="BJ804" i="3"/>
  <c r="BI547" i="3"/>
  <c r="BI551" i="3" s="1"/>
  <c r="BI552" i="3" s="1"/>
  <c r="BK681" i="3"/>
  <c r="BJ682" i="3"/>
  <c r="BH583" i="3"/>
  <c r="BH1008" i="3"/>
  <c r="BH532" i="3"/>
  <c r="BH787" i="3"/>
  <c r="BK895" i="3"/>
  <c r="BJ898" i="3"/>
  <c r="BJ896" i="3" s="1"/>
  <c r="BJ897" i="3"/>
  <c r="BI836" i="3"/>
  <c r="BI840" i="3"/>
  <c r="BI841" i="3" s="1"/>
  <c r="BK802" i="3"/>
  <c r="BK806" i="3" s="1"/>
  <c r="BK807" i="3" s="1"/>
  <c r="BH632" i="3"/>
  <c r="BH636" i="3" s="1"/>
  <c r="BK528" i="3"/>
  <c r="BJ529" i="3"/>
  <c r="BJ711" i="3"/>
  <c r="BJ709" i="3" s="1"/>
  <c r="BJ710" i="3"/>
  <c r="BK708" i="3"/>
  <c r="BK844" i="3"/>
  <c r="BJ847" i="3"/>
  <c r="BJ845" i="3" s="1"/>
  <c r="BJ846" i="3"/>
  <c r="BI768" i="3"/>
  <c r="BI772" i="3"/>
  <c r="BI773" i="3" s="1"/>
  <c r="BI770" i="3"/>
  <c r="BH838" i="3"/>
  <c r="BH821" i="3"/>
  <c r="BK562" i="3"/>
  <c r="BJ563" i="3"/>
  <c r="BH717" i="3"/>
  <c r="BH721" i="3" s="1"/>
  <c r="BJ625" i="3"/>
  <c r="BK623" i="3"/>
  <c r="BJ626" i="3"/>
  <c r="BJ624" i="3" s="1"/>
  <c r="BJ700" i="3"/>
  <c r="BJ704" i="3" s="1"/>
  <c r="BJ705" i="3" s="1"/>
  <c r="BK878" i="3"/>
  <c r="BJ880" i="3"/>
  <c r="BJ881" i="3"/>
  <c r="BJ879" i="3" s="1"/>
  <c r="BK545" i="3"/>
  <c r="BJ546" i="3"/>
  <c r="BI598" i="3"/>
  <c r="BI602" i="3" s="1"/>
  <c r="BI949" i="3"/>
  <c r="BI947" i="3" s="1"/>
  <c r="BI948" i="3"/>
  <c r="BJ946" i="3"/>
  <c r="BI592" i="3"/>
  <c r="BI590" i="3" s="1"/>
  <c r="BI591" i="3"/>
  <c r="BJ589" i="3"/>
  <c r="BK834" i="3"/>
  <c r="BJ835" i="3"/>
  <c r="BK810" i="3"/>
  <c r="BJ813" i="3"/>
  <c r="BJ811" i="3" s="1"/>
  <c r="BJ812" i="3"/>
  <c r="BI631" i="3"/>
  <c r="BJ630" i="3"/>
  <c r="BJ608" i="3"/>
  <c r="BK606" i="3"/>
  <c r="BJ609" i="3"/>
  <c r="BJ607" i="3" s="1"/>
  <c r="BI581" i="3"/>
  <c r="BI585" i="3" s="1"/>
  <c r="BI586" i="3" s="1"/>
  <c r="BK742" i="3"/>
  <c r="BJ744" i="3"/>
  <c r="BJ745" i="3"/>
  <c r="BJ743" i="3" s="1"/>
  <c r="BK766" i="3"/>
  <c r="BJ767" i="3"/>
  <c r="BK793" i="3"/>
  <c r="BJ796" i="3"/>
  <c r="BJ794" i="3" s="1"/>
  <c r="BJ795" i="3"/>
  <c r="BI954" i="3"/>
  <c r="BJ953" i="3"/>
  <c r="BJ648" i="3"/>
  <c r="BK647" i="3"/>
  <c r="BI716" i="3"/>
  <c r="BJ715" i="3"/>
  <c r="BJ728" i="3"/>
  <c r="BJ726" i="3" s="1"/>
  <c r="BJ727" i="3"/>
  <c r="BK725" i="3"/>
  <c r="BI819" i="3"/>
  <c r="BI823" i="3" s="1"/>
  <c r="BK579" i="3"/>
  <c r="BJ580" i="3"/>
  <c r="BH736" i="3"/>
  <c r="BI853" i="3"/>
  <c r="BI857" i="3" s="1"/>
  <c r="BD449" i="3"/>
  <c r="BD450" i="3" s="1"/>
  <c r="BE449" i="3"/>
  <c r="BF445" i="3"/>
  <c r="BA39" i="3"/>
  <c r="BB41" i="3" s="1"/>
  <c r="BA42" i="3"/>
  <c r="BF294" i="3"/>
  <c r="BF379" i="3"/>
  <c r="BG233" i="3"/>
  <c r="BH235" i="3"/>
  <c r="BG216" i="3"/>
  <c r="BH218" i="3"/>
  <c r="BH116" i="3"/>
  <c r="BH114" i="3" s="1"/>
  <c r="BH115" i="3"/>
  <c r="BI113" i="3"/>
  <c r="BD25" i="15"/>
  <c r="BE27" i="15"/>
  <c r="BF375" i="15"/>
  <c r="BE377" i="15"/>
  <c r="BE378" i="15"/>
  <c r="BE376" i="15" s="1"/>
  <c r="BE144" i="15"/>
  <c r="BE142" i="15" s="1"/>
  <c r="BE143" i="15"/>
  <c r="BF141" i="15"/>
  <c r="BE40" i="15"/>
  <c r="BE38" i="15" s="1"/>
  <c r="BE39" i="15"/>
  <c r="BF37" i="15"/>
  <c r="BF222" i="15"/>
  <c r="BF220" i="15" s="1"/>
  <c r="BF221" i="15"/>
  <c r="BG219" i="15"/>
  <c r="BF274" i="15"/>
  <c r="BF272" i="15" s="1"/>
  <c r="BF273" i="15"/>
  <c r="BG271" i="15"/>
  <c r="BF287" i="15"/>
  <c r="BF285" i="15" s="1"/>
  <c r="BG284" i="15"/>
  <c r="BF286" i="15"/>
  <c r="BE312" i="15"/>
  <c r="BF310" i="15"/>
  <c r="BE313" i="15"/>
  <c r="BE311" i="15" s="1"/>
  <c r="BG232" i="15"/>
  <c r="BF235" i="15"/>
  <c r="BF233" i="15" s="1"/>
  <c r="BF234" i="15"/>
  <c r="BI388" i="15"/>
  <c r="BH390" i="15"/>
  <c r="BF261" i="15"/>
  <c r="BF259" i="15" s="1"/>
  <c r="BF260" i="15"/>
  <c r="BG258" i="15"/>
  <c r="BF352" i="15"/>
  <c r="BF350" i="15" s="1"/>
  <c r="BF351" i="15"/>
  <c r="BG349" i="15"/>
  <c r="BF326" i="15"/>
  <c r="BF324" i="15" s="1"/>
  <c r="BF325" i="15"/>
  <c r="BG323" i="15"/>
  <c r="BG248" i="15"/>
  <c r="BG246" i="15" s="1"/>
  <c r="BG247" i="15"/>
  <c r="BH245" i="15"/>
  <c r="BH336" i="15"/>
  <c r="BG339" i="15"/>
  <c r="BG337" i="15" s="1"/>
  <c r="BG338" i="15"/>
  <c r="BH362" i="15"/>
  <c r="BG365" i="15"/>
  <c r="BG363" i="15" s="1"/>
  <c r="BG364" i="15"/>
  <c r="BH300" i="15"/>
  <c r="BH298" i="15" s="1"/>
  <c r="BH299" i="15"/>
  <c r="BI297" i="15"/>
  <c r="BF196" i="15"/>
  <c r="BF194" i="15" s="1"/>
  <c r="BG193" i="15"/>
  <c r="BF195" i="15"/>
  <c r="BE209" i="15"/>
  <c r="BE207" i="15" s="1"/>
  <c r="BE208" i="15"/>
  <c r="BF206" i="15"/>
  <c r="BG154" i="15"/>
  <c r="BF157" i="15"/>
  <c r="BF155" i="15" s="1"/>
  <c r="BF156" i="15"/>
  <c r="BG180" i="15"/>
  <c r="BF183" i="15"/>
  <c r="BF181" i="15" s="1"/>
  <c r="BF182" i="15"/>
  <c r="BF128" i="15"/>
  <c r="BE131" i="15"/>
  <c r="BE129" i="15" s="1"/>
  <c r="BE130" i="15"/>
  <c r="BF118" i="15"/>
  <c r="BF116" i="15" s="1"/>
  <c r="BG115" i="15"/>
  <c r="BF117" i="15"/>
  <c r="BG167" i="15"/>
  <c r="BF170" i="15"/>
  <c r="BF168" i="15" s="1"/>
  <c r="BF169" i="15"/>
  <c r="BE105" i="15"/>
  <c r="BE103" i="15" s="1"/>
  <c r="BE104" i="15"/>
  <c r="BF102" i="15"/>
  <c r="BG63" i="15"/>
  <c r="BF66" i="15"/>
  <c r="BF64" i="15" s="1"/>
  <c r="BF65" i="15"/>
  <c r="BG91" i="15"/>
  <c r="BG92" i="15"/>
  <c r="BG90" i="15" s="1"/>
  <c r="BH89" i="15"/>
  <c r="BG79" i="15"/>
  <c r="BG77" i="15" s="1"/>
  <c r="BG78" i="15"/>
  <c r="BH76" i="15"/>
  <c r="BE52" i="15"/>
  <c r="BE53" i="15"/>
  <c r="BE51" i="15" s="1"/>
  <c r="BF50" i="15"/>
  <c r="BH26" i="15"/>
  <c r="BI24" i="15"/>
  <c r="BH178" i="3"/>
  <c r="BH175" i="3"/>
  <c r="BG88" i="3"/>
  <c r="BJ154" i="3"/>
  <c r="BI155" i="3"/>
  <c r="BH376" i="3"/>
  <c r="BI375" i="3"/>
  <c r="BH156" i="3"/>
  <c r="BH160" i="3" s="1"/>
  <c r="BH291" i="3"/>
  <c r="BI290" i="3"/>
  <c r="BJ205" i="3"/>
  <c r="BI206" i="3"/>
  <c r="BG377" i="3"/>
  <c r="BG381" i="3" s="1"/>
  <c r="BG382" i="3" s="1"/>
  <c r="BJ307" i="3"/>
  <c r="BI308" i="3"/>
  <c r="BH251" i="3"/>
  <c r="BI249" i="3"/>
  <c r="BH252" i="3"/>
  <c r="BH250" i="3" s="1"/>
  <c r="BG479" i="3"/>
  <c r="BG483" i="3" s="1"/>
  <c r="BG292" i="3"/>
  <c r="BG296" i="3" s="1"/>
  <c r="BG297" i="3" s="1"/>
  <c r="BH207" i="3"/>
  <c r="BH211" i="3" s="1"/>
  <c r="BF73" i="3"/>
  <c r="BH309" i="3"/>
  <c r="BH313" i="3" s="1"/>
  <c r="BH87" i="3"/>
  <c r="BI86" i="3"/>
  <c r="BG314" i="3"/>
  <c r="BG311" i="3"/>
  <c r="BI477" i="3"/>
  <c r="BH478" i="3"/>
  <c r="BF481" i="3"/>
  <c r="BG467" i="3"/>
  <c r="BG464" i="3"/>
  <c r="BF498" i="3"/>
  <c r="BJ511" i="3"/>
  <c r="BI512" i="3"/>
  <c r="BF430" i="3"/>
  <c r="BG496" i="3"/>
  <c r="BG500" i="3" s="1"/>
  <c r="BG428" i="3"/>
  <c r="BG432" i="3" s="1"/>
  <c r="BJ460" i="3"/>
  <c r="BI461" i="3"/>
  <c r="BH490" i="3"/>
  <c r="BH488" i="3" s="1"/>
  <c r="BH489" i="3"/>
  <c r="BI487" i="3"/>
  <c r="BI456" i="3"/>
  <c r="BI454" i="3" s="1"/>
  <c r="BI455" i="3"/>
  <c r="BJ453" i="3"/>
  <c r="BI473" i="3"/>
  <c r="BI471" i="3" s="1"/>
  <c r="BI472" i="3"/>
  <c r="BJ470" i="3"/>
  <c r="BI426" i="3"/>
  <c r="BH427" i="3"/>
  <c r="BJ419" i="3"/>
  <c r="BI422" i="3"/>
  <c r="BI420" i="3" s="1"/>
  <c r="BI421" i="3"/>
  <c r="BH462" i="3"/>
  <c r="BH466" i="3" s="1"/>
  <c r="BH467" i="3" s="1"/>
  <c r="BI439" i="3"/>
  <c r="BI437" i="3" s="1"/>
  <c r="BI438" i="3"/>
  <c r="BJ436" i="3"/>
  <c r="BJ443" i="3"/>
  <c r="BI444" i="3"/>
  <c r="BJ504" i="3"/>
  <c r="BI507" i="3"/>
  <c r="BI505" i="3" s="1"/>
  <c r="BI506" i="3"/>
  <c r="BH495" i="3"/>
  <c r="BI494" i="3"/>
  <c r="BG348" i="3"/>
  <c r="BG345" i="3"/>
  <c r="BH416" i="3"/>
  <c r="BH413" i="3"/>
  <c r="BF331" i="3"/>
  <c r="BF328" i="3"/>
  <c r="BG263" i="3"/>
  <c r="BG260" i="3"/>
  <c r="BG365" i="3"/>
  <c r="BG362" i="3"/>
  <c r="BH280" i="3"/>
  <c r="BH277" i="3"/>
  <c r="BG229" i="3"/>
  <c r="BG226" i="3"/>
  <c r="BG399" i="3"/>
  <c r="BG396" i="3"/>
  <c r="BH394" i="3"/>
  <c r="BH398" i="3" s="1"/>
  <c r="BH399" i="3" s="1"/>
  <c r="BI342" i="3"/>
  <c r="BJ341" i="3"/>
  <c r="BI286" i="3"/>
  <c r="BI284" i="3" s="1"/>
  <c r="BI285" i="3"/>
  <c r="BJ283" i="3"/>
  <c r="BJ217" i="3"/>
  <c r="BK215" i="3"/>
  <c r="BI405" i="3"/>
  <c r="BI403" i="3" s="1"/>
  <c r="BI404" i="3"/>
  <c r="BJ402" i="3"/>
  <c r="BI411" i="3"/>
  <c r="BI415" i="3" s="1"/>
  <c r="BG326" i="3"/>
  <c r="BG330" i="3" s="1"/>
  <c r="BH320" i="3"/>
  <c r="BH318" i="3" s="1"/>
  <c r="BH319" i="3"/>
  <c r="BI317" i="3"/>
  <c r="BI393" i="3"/>
  <c r="BJ392" i="3"/>
  <c r="BI334" i="3"/>
  <c r="BH337" i="3"/>
  <c r="BH335" i="3" s="1"/>
  <c r="BH336" i="3"/>
  <c r="BI303" i="3"/>
  <c r="BI301" i="3" s="1"/>
  <c r="BI302" i="3"/>
  <c r="BJ300" i="3"/>
  <c r="BJ234" i="3"/>
  <c r="BK232" i="3"/>
  <c r="BI368" i="3"/>
  <c r="BH371" i="3"/>
  <c r="BH369" i="3" s="1"/>
  <c r="BH370" i="3"/>
  <c r="BH388" i="3"/>
  <c r="BH386" i="3" s="1"/>
  <c r="BH387" i="3"/>
  <c r="BI385" i="3"/>
  <c r="BK409" i="3"/>
  <c r="BJ410" i="3"/>
  <c r="BG243" i="3"/>
  <c r="BJ358" i="3"/>
  <c r="BI359" i="3"/>
  <c r="BI324" i="3"/>
  <c r="BH325" i="3"/>
  <c r="BH241" i="3"/>
  <c r="BH245" i="3" s="1"/>
  <c r="BI269" i="3"/>
  <c r="BI267" i="3" s="1"/>
  <c r="BI268" i="3"/>
  <c r="BJ266" i="3"/>
  <c r="BI275" i="3"/>
  <c r="BI279" i="3" s="1"/>
  <c r="BI280" i="3" s="1"/>
  <c r="BH224" i="3"/>
  <c r="BH228" i="3" s="1"/>
  <c r="BI354" i="3"/>
  <c r="BI352" i="3" s="1"/>
  <c r="BJ351" i="3"/>
  <c r="BI353" i="3"/>
  <c r="BH360" i="3"/>
  <c r="BH364" i="3" s="1"/>
  <c r="BI257" i="3"/>
  <c r="BJ256" i="3"/>
  <c r="BH343" i="3"/>
  <c r="BH347" i="3" s="1"/>
  <c r="BI240" i="3"/>
  <c r="BJ239" i="3"/>
  <c r="BK273" i="3"/>
  <c r="BJ274" i="3"/>
  <c r="BI223" i="3"/>
  <c r="BJ222" i="3"/>
  <c r="BH258" i="3"/>
  <c r="BH262" i="3" s="1"/>
  <c r="BI173" i="3"/>
  <c r="BI177" i="3" s="1"/>
  <c r="BI190" i="3"/>
  <c r="BI194" i="3" s="1"/>
  <c r="BJ172" i="3"/>
  <c r="BK171" i="3"/>
  <c r="BI150" i="3"/>
  <c r="BI148" i="3" s="1"/>
  <c r="BI149" i="3"/>
  <c r="BJ147" i="3"/>
  <c r="BK188" i="3"/>
  <c r="BJ189" i="3"/>
  <c r="BI201" i="3"/>
  <c r="BI199" i="3" s="1"/>
  <c r="BI200" i="3"/>
  <c r="BJ198" i="3"/>
  <c r="BH192" i="3"/>
  <c r="BI184" i="3"/>
  <c r="BI182" i="3" s="1"/>
  <c r="BI183" i="3"/>
  <c r="BJ181" i="3"/>
  <c r="BK166" i="3"/>
  <c r="BL164" i="3"/>
  <c r="BG144" i="3"/>
  <c r="BG141" i="3"/>
  <c r="BG127" i="3"/>
  <c r="BG124" i="3"/>
  <c r="BH110" i="3"/>
  <c r="BH107" i="3"/>
  <c r="BI105" i="3"/>
  <c r="BI109" i="3" s="1"/>
  <c r="BI121" i="3"/>
  <c r="BJ120" i="3"/>
  <c r="BI130" i="3"/>
  <c r="BH133" i="3"/>
  <c r="BH131" i="3" s="1"/>
  <c r="BH132" i="3"/>
  <c r="BJ137" i="3"/>
  <c r="BI138" i="3"/>
  <c r="BH122" i="3"/>
  <c r="BH126" i="3" s="1"/>
  <c r="BH82" i="3"/>
  <c r="BH80" i="3" s="1"/>
  <c r="BH81" i="3"/>
  <c r="BI79" i="3"/>
  <c r="BH139" i="3"/>
  <c r="BH143" i="3" s="1"/>
  <c r="BH144" i="3" s="1"/>
  <c r="BJ96" i="3"/>
  <c r="BI99" i="3"/>
  <c r="BI97" i="3" s="1"/>
  <c r="BI98" i="3"/>
  <c r="BJ104" i="3"/>
  <c r="BK103" i="3"/>
  <c r="BG71" i="3"/>
  <c r="BG75" i="3" s="1"/>
  <c r="BI69" i="3"/>
  <c r="BH70" i="3"/>
  <c r="BJ62" i="3"/>
  <c r="BI65" i="3"/>
  <c r="BI63" i="3" s="1"/>
  <c r="BI64" i="3"/>
  <c r="BJ52" i="3"/>
  <c r="BI53" i="3"/>
  <c r="BJ47" i="3"/>
  <c r="BJ48" i="3"/>
  <c r="BJ46" i="3" s="1"/>
  <c r="BK45" i="3"/>
  <c r="BH54" i="3"/>
  <c r="BH58" i="3" s="1"/>
  <c r="BH59" i="3" s="1"/>
  <c r="BH31" i="3"/>
  <c r="BH29" i="3" s="1"/>
  <c r="BH30" i="3"/>
  <c r="BI28" i="3"/>
  <c r="BI36" i="3"/>
  <c r="BJ35" i="3"/>
  <c r="AK13" i="15"/>
  <c r="AL11" i="15"/>
  <c r="AK14" i="15"/>
  <c r="AK12" i="15" s="1"/>
  <c r="AJ18" i="15"/>
  <c r="AJ20" i="15" s="1"/>
  <c r="BH637" i="3" l="1"/>
  <c r="BH634" i="3"/>
  <c r="BJ926" i="3"/>
  <c r="BJ923" i="3"/>
  <c r="BJ1311" i="3"/>
  <c r="BK1310" i="3"/>
  <c r="BK886" i="3"/>
  <c r="BL885" i="3"/>
  <c r="BG59" i="3"/>
  <c r="BL937" i="3"/>
  <c r="BM936" i="3"/>
  <c r="BM937" i="3" s="1"/>
  <c r="BK938" i="3"/>
  <c r="BK942" i="3" s="1"/>
  <c r="BK943" i="3" s="1"/>
  <c r="BK940" i="3"/>
  <c r="BI1348" i="3"/>
  <c r="BL920" i="3"/>
  <c r="BM919" i="3"/>
  <c r="BM920" i="3" s="1"/>
  <c r="BK902" i="3"/>
  <c r="BJ903" i="3"/>
  <c r="BL970" i="3"/>
  <c r="BK971" i="3"/>
  <c r="BJ887" i="3"/>
  <c r="BJ891" i="3" s="1"/>
  <c r="BJ892" i="3" s="1"/>
  <c r="BJ889" i="3"/>
  <c r="BI904" i="3"/>
  <c r="BI908" i="3" s="1"/>
  <c r="BI909" i="3" s="1"/>
  <c r="BI906" i="3"/>
  <c r="BK921" i="3"/>
  <c r="BK925" i="3" s="1"/>
  <c r="BK1021" i="3"/>
  <c r="BJ1022" i="3"/>
  <c r="BJ1023" i="3" s="1"/>
  <c r="BJ1027" i="3" s="1"/>
  <c r="BJ972" i="3"/>
  <c r="BJ976" i="3" s="1"/>
  <c r="BJ1362" i="3"/>
  <c r="BK1361" i="3"/>
  <c r="BI1159" i="3"/>
  <c r="BI1163" i="3" s="1"/>
  <c r="BJ1345" i="3"/>
  <c r="BK1344" i="3"/>
  <c r="BI838" i="3"/>
  <c r="BI1363" i="3"/>
  <c r="BI1367" i="3" s="1"/>
  <c r="BI1368" i="3" s="1"/>
  <c r="BI1365" i="3"/>
  <c r="BJ1158" i="3"/>
  <c r="BK1157" i="3"/>
  <c r="BI1312" i="3"/>
  <c r="BI1316" i="3" s="1"/>
  <c r="BI1317" i="3" s="1"/>
  <c r="BI1314" i="3"/>
  <c r="BB513" i="3"/>
  <c r="BB517" i="3" s="1"/>
  <c r="BC513" i="3"/>
  <c r="BD513" i="3" s="1"/>
  <c r="BE513" i="3" s="1"/>
  <c r="BG92" i="3"/>
  <c r="BF90" i="3"/>
  <c r="BI1066" i="3"/>
  <c r="BJ1068" i="3"/>
  <c r="BJ998" i="3"/>
  <c r="BK1000" i="3"/>
  <c r="BI1049" i="3"/>
  <c r="BJ1051" i="3"/>
  <c r="BJ692" i="3"/>
  <c r="BK694" i="3"/>
  <c r="BK1083" i="3"/>
  <c r="BL1085" i="3"/>
  <c r="BF389" i="15"/>
  <c r="BG391" i="15"/>
  <c r="BJ965" i="3"/>
  <c r="BJ966" i="3"/>
  <c r="BJ964" i="3" s="1"/>
  <c r="BK963" i="3"/>
  <c r="BK1184" i="3"/>
  <c r="BJ1187" i="3"/>
  <c r="BJ1185" i="3" s="1"/>
  <c r="BJ1186" i="3"/>
  <c r="BJ1169" i="3"/>
  <c r="BK1167" i="3"/>
  <c r="BJ1170" i="3"/>
  <c r="BJ1168" i="3" s="1"/>
  <c r="BI1110" i="3"/>
  <c r="BJ914" i="3"/>
  <c r="BJ915" i="3"/>
  <c r="BJ913" i="3" s="1"/>
  <c r="BK912" i="3"/>
  <c r="BK1354" i="3"/>
  <c r="BJ1357" i="3"/>
  <c r="BJ1355" i="3" s="1"/>
  <c r="BJ1356" i="3"/>
  <c r="BI165" i="3"/>
  <c r="BJ167" i="3"/>
  <c r="BJ1339" i="3"/>
  <c r="BK1337" i="3"/>
  <c r="BJ1340" i="3"/>
  <c r="BJ1338" i="3" s="1"/>
  <c r="BH999" i="15"/>
  <c r="BG1001" i="15"/>
  <c r="BG1002" i="15"/>
  <c r="BG1000" i="15" s="1"/>
  <c r="BG976" i="15"/>
  <c r="BG974" i="15" s="1"/>
  <c r="BG975" i="15"/>
  <c r="BH973" i="15"/>
  <c r="BF885" i="15"/>
  <c r="BF883" i="15" s="1"/>
  <c r="BG882" i="15"/>
  <c r="BF884" i="15"/>
  <c r="BG924" i="15"/>
  <c r="BG922" i="15" s="1"/>
  <c r="BH921" i="15"/>
  <c r="BG923" i="15"/>
  <c r="BI1025" i="15"/>
  <c r="BH1027" i="15"/>
  <c r="BH1028" i="15"/>
  <c r="BH1026" i="15" s="1"/>
  <c r="BH869" i="15"/>
  <c r="BG872" i="15"/>
  <c r="BG870" i="15" s="1"/>
  <c r="BG871" i="15"/>
  <c r="BI986" i="15"/>
  <c r="BH989" i="15"/>
  <c r="BH987" i="15" s="1"/>
  <c r="BH988" i="15"/>
  <c r="BG807" i="15"/>
  <c r="BG805" i="15" s="1"/>
  <c r="BG806" i="15"/>
  <c r="BH804" i="15"/>
  <c r="BG820" i="15"/>
  <c r="BG818" i="15" s="1"/>
  <c r="BG819" i="15"/>
  <c r="BH817" i="15"/>
  <c r="BH843" i="15"/>
  <c r="BG846" i="15"/>
  <c r="BG844" i="15" s="1"/>
  <c r="BG845" i="15"/>
  <c r="BH934" i="15"/>
  <c r="BG936" i="15"/>
  <c r="BG937" i="15"/>
  <c r="BG935" i="15" s="1"/>
  <c r="BG897" i="15"/>
  <c r="BG898" i="15"/>
  <c r="BG896" i="15" s="1"/>
  <c r="BH895" i="15"/>
  <c r="BH908" i="15"/>
  <c r="BG911" i="15"/>
  <c r="BG909" i="15" s="1"/>
  <c r="BG910" i="15"/>
  <c r="BG949" i="15"/>
  <c r="BG950" i="15"/>
  <c r="BG948" i="15" s="1"/>
  <c r="BH947" i="15"/>
  <c r="BH960" i="15"/>
  <c r="BG963" i="15"/>
  <c r="BG961" i="15" s="1"/>
  <c r="BG962" i="15"/>
  <c r="BF792" i="15"/>
  <c r="BG794" i="15"/>
  <c r="BG1015" i="15"/>
  <c r="BG1013" i="15" s="1"/>
  <c r="BG1014" i="15"/>
  <c r="BH1012" i="15"/>
  <c r="BI793" i="15"/>
  <c r="BG1041" i="15"/>
  <c r="BG1039" i="15" s="1"/>
  <c r="BG1040" i="15"/>
  <c r="BH1038" i="15"/>
  <c r="BG833" i="15"/>
  <c r="BG831" i="15" s="1"/>
  <c r="BG832" i="15"/>
  <c r="BH830" i="15"/>
  <c r="BH856" i="15"/>
  <c r="BG859" i="15"/>
  <c r="BG857" i="15" s="1"/>
  <c r="BG858" i="15"/>
  <c r="BF728" i="15"/>
  <c r="BF729" i="15"/>
  <c r="BF727" i="15" s="1"/>
  <c r="BG726" i="15"/>
  <c r="BF521" i="15"/>
  <c r="BF519" i="15" s="1"/>
  <c r="BF520" i="15"/>
  <c r="BG518" i="15"/>
  <c r="BI573" i="15"/>
  <c r="BI571" i="15" s="1"/>
  <c r="BI572" i="15"/>
  <c r="BG547" i="15"/>
  <c r="BG545" i="15" s="1"/>
  <c r="BH544" i="15"/>
  <c r="BG546" i="15"/>
  <c r="BG534" i="15"/>
  <c r="BG532" i="15" s="1"/>
  <c r="BH531" i="15"/>
  <c r="BG533" i="15"/>
  <c r="BG456" i="15"/>
  <c r="BG454" i="15" s="1"/>
  <c r="BG455" i="15"/>
  <c r="BH453" i="15"/>
  <c r="BG430" i="15"/>
  <c r="BG428" i="15" s="1"/>
  <c r="BG429" i="15"/>
  <c r="BH427" i="15"/>
  <c r="BH739" i="15"/>
  <c r="BG742" i="15"/>
  <c r="BG740" i="15" s="1"/>
  <c r="BG741" i="15"/>
  <c r="BH713" i="15"/>
  <c r="BG716" i="15"/>
  <c r="BG714" i="15" s="1"/>
  <c r="BG715" i="15"/>
  <c r="BH700" i="15"/>
  <c r="BG703" i="15"/>
  <c r="BG701" i="15" s="1"/>
  <c r="BG702" i="15"/>
  <c r="BH687" i="15"/>
  <c r="BG690" i="15"/>
  <c r="BG688" i="15" s="1"/>
  <c r="BG689" i="15"/>
  <c r="BG560" i="15"/>
  <c r="BG558" i="15" s="1"/>
  <c r="BG559" i="15"/>
  <c r="BH557" i="15"/>
  <c r="BF610" i="15"/>
  <c r="BG612" i="15"/>
  <c r="BH466" i="15"/>
  <c r="BG468" i="15"/>
  <c r="BG469" i="15"/>
  <c r="BG467" i="15" s="1"/>
  <c r="BH661" i="15"/>
  <c r="BG664" i="15"/>
  <c r="BG662" i="15" s="1"/>
  <c r="BG663" i="15"/>
  <c r="BH443" i="15"/>
  <c r="BH441" i="15" s="1"/>
  <c r="BI440" i="15"/>
  <c r="BH442" i="15"/>
  <c r="BI401" i="15"/>
  <c r="BH404" i="15"/>
  <c r="BH402" i="15" s="1"/>
  <c r="BH403" i="15"/>
  <c r="BH625" i="15"/>
  <c r="BH623" i="15" s="1"/>
  <c r="BI622" i="15"/>
  <c r="BH624" i="15"/>
  <c r="BH586" i="15"/>
  <c r="BH584" i="15" s="1"/>
  <c r="BI583" i="15"/>
  <c r="BH585" i="15"/>
  <c r="BH648" i="15"/>
  <c r="BG651" i="15"/>
  <c r="BG649" i="15" s="1"/>
  <c r="BG650" i="15"/>
  <c r="BG505" i="15"/>
  <c r="BF507" i="15"/>
  <c r="BF508" i="15"/>
  <c r="BF506" i="15" s="1"/>
  <c r="BH479" i="15"/>
  <c r="BG481" i="15"/>
  <c r="BG482" i="15"/>
  <c r="BG480" i="15" s="1"/>
  <c r="BG495" i="15"/>
  <c r="BG493" i="15" s="1"/>
  <c r="BG494" i="15"/>
  <c r="BH492" i="15"/>
  <c r="BI765" i="15"/>
  <c r="BH768" i="15"/>
  <c r="BH766" i="15" s="1"/>
  <c r="BH767" i="15"/>
  <c r="BI752" i="15"/>
  <c r="BH755" i="15"/>
  <c r="BH753" i="15" s="1"/>
  <c r="BH754" i="15"/>
  <c r="BH674" i="15"/>
  <c r="BG677" i="15"/>
  <c r="BG675" i="15" s="1"/>
  <c r="BG676" i="15"/>
  <c r="BI638" i="15"/>
  <c r="BI636" i="15" s="1"/>
  <c r="BI637" i="15"/>
  <c r="BH778" i="15"/>
  <c r="BG781" i="15"/>
  <c r="BG779" i="15" s="1"/>
  <c r="BG780" i="15"/>
  <c r="BG417" i="15"/>
  <c r="BG415" i="15" s="1"/>
  <c r="BG416" i="15"/>
  <c r="BH414" i="15"/>
  <c r="BG599" i="15"/>
  <c r="BG597" i="15" s="1"/>
  <c r="BG598" i="15"/>
  <c r="BH596" i="15"/>
  <c r="BJ1300" i="3"/>
  <c r="BJ1297" i="3"/>
  <c r="BI1283" i="3"/>
  <c r="BI1280" i="3"/>
  <c r="BK1096" i="3"/>
  <c r="BK1093" i="3"/>
  <c r="BH1249" i="3"/>
  <c r="BH1246" i="3"/>
  <c r="BI1198" i="3"/>
  <c r="BI1195" i="3"/>
  <c r="BK1079" i="3"/>
  <c r="BK1076" i="3"/>
  <c r="BJ1215" i="3"/>
  <c r="BJ1212" i="3"/>
  <c r="BI1181" i="3"/>
  <c r="BI1178" i="3"/>
  <c r="BK1334" i="3"/>
  <c r="BK1331" i="3"/>
  <c r="BK1242" i="3"/>
  <c r="BJ1243" i="3"/>
  <c r="BL1218" i="3"/>
  <c r="BK1221" i="3"/>
  <c r="BK1219" i="3" s="1"/>
  <c r="BK1220" i="3"/>
  <c r="BI1263" i="3"/>
  <c r="BH1127" i="3"/>
  <c r="BI1042" i="3"/>
  <c r="BM1050" i="3"/>
  <c r="BI1229" i="3"/>
  <c r="BK1059" i="3"/>
  <c r="BM1074" i="3"/>
  <c r="BM1078" i="3" s="1"/>
  <c r="BL1034" i="3"/>
  <c r="BL1032" i="3" s="1"/>
  <c r="BL1033" i="3"/>
  <c r="BM1031" i="3"/>
  <c r="BJ1193" i="3"/>
  <c r="BJ1197" i="3" s="1"/>
  <c r="BI1125" i="3"/>
  <c r="BI1129" i="3" s="1"/>
  <c r="BJ1108" i="3"/>
  <c r="BJ1112" i="3" s="1"/>
  <c r="BI1144" i="3"/>
  <c r="BK1288" i="3"/>
  <c r="BK1289" i="3"/>
  <c r="BK1287" i="3" s="1"/>
  <c r="BL1286" i="3"/>
  <c r="BL1140" i="3"/>
  <c r="BK1141" i="3"/>
  <c r="BL1225" i="3"/>
  <c r="BK1226" i="3"/>
  <c r="BK1203" i="3"/>
  <c r="BL1201" i="3"/>
  <c r="BK1204" i="3"/>
  <c r="BK1202" i="3" s="1"/>
  <c r="BL1191" i="3"/>
  <c r="BK1192" i="3"/>
  <c r="BJ1176" i="3"/>
  <c r="BJ1180" i="3" s="1"/>
  <c r="BJ1181" i="3" s="1"/>
  <c r="BL1106" i="3"/>
  <c r="BK1107" i="3"/>
  <c r="BJ1278" i="3"/>
  <c r="BJ1282" i="3" s="1"/>
  <c r="BJ1283" i="3" s="1"/>
  <c r="BK1295" i="3"/>
  <c r="BK1299" i="3" s="1"/>
  <c r="BK1102" i="3"/>
  <c r="BK1100" i="3" s="1"/>
  <c r="BL1099" i="3"/>
  <c r="BK1101" i="3"/>
  <c r="BM1293" i="3"/>
  <c r="BM1294" i="3" s="1"/>
  <c r="BL1294" i="3"/>
  <c r="BI1244" i="3"/>
  <c r="BI1248" i="3" s="1"/>
  <c r="BM1329" i="3"/>
  <c r="BM1333" i="3" s="1"/>
  <c r="BK1210" i="3"/>
  <c r="BK1214" i="3" s="1"/>
  <c r="BK1215" i="3" s="1"/>
  <c r="BJ1040" i="3"/>
  <c r="BJ1044" i="3" s="1"/>
  <c r="BL1320" i="3"/>
  <c r="BK1323" i="3"/>
  <c r="BK1321" i="3" s="1"/>
  <c r="BK1322" i="3"/>
  <c r="BJ1142" i="3"/>
  <c r="BJ1146" i="3" s="1"/>
  <c r="BJ1227" i="3"/>
  <c r="BJ1231" i="3" s="1"/>
  <c r="BK1237" i="3"/>
  <c r="BK1238" i="3"/>
  <c r="BK1236" i="3" s="1"/>
  <c r="BL1235" i="3"/>
  <c r="BL1057" i="3"/>
  <c r="BL1061" i="3" s="1"/>
  <c r="BJ1261" i="3"/>
  <c r="BJ1265" i="3" s="1"/>
  <c r="BL1303" i="3"/>
  <c r="BK1306" i="3"/>
  <c r="BK1304" i="3" s="1"/>
  <c r="BK1305" i="3"/>
  <c r="BL1174" i="3"/>
  <c r="BK1175" i="3"/>
  <c r="BL1091" i="3"/>
  <c r="BL1095" i="3" s="1"/>
  <c r="BL1096" i="3" s="1"/>
  <c r="BL1276" i="3"/>
  <c r="BK1277" i="3"/>
  <c r="BL1329" i="3"/>
  <c r="BL1333" i="3" s="1"/>
  <c r="BL1334" i="3" s="1"/>
  <c r="BK1119" i="3"/>
  <c r="BK1117" i="3" s="1"/>
  <c r="BK1118" i="3"/>
  <c r="BL1116" i="3"/>
  <c r="BM1208" i="3"/>
  <c r="BM1209" i="3" s="1"/>
  <c r="BL1209" i="3"/>
  <c r="BK1039" i="3"/>
  <c r="BL1038" i="3"/>
  <c r="BL1269" i="3"/>
  <c r="BK1272" i="3"/>
  <c r="BK1270" i="3" s="1"/>
  <c r="BK1271" i="3"/>
  <c r="BL1074" i="3"/>
  <c r="BL1078" i="3" s="1"/>
  <c r="BL1079" i="3" s="1"/>
  <c r="BM1057" i="3"/>
  <c r="BM1061" i="3" s="1"/>
  <c r="BL1259" i="3"/>
  <c r="BK1260" i="3"/>
  <c r="BL1133" i="3"/>
  <c r="BK1135" i="3"/>
  <c r="BK1136" i="3"/>
  <c r="BK1134" i="3" s="1"/>
  <c r="BK1153" i="3"/>
  <c r="BK1151" i="3" s="1"/>
  <c r="BK1152" i="3"/>
  <c r="BL1150" i="3"/>
  <c r="BK1123" i="3"/>
  <c r="BJ1124" i="3"/>
  <c r="BK1252" i="3"/>
  <c r="BJ1254" i="3"/>
  <c r="BJ1255" i="3"/>
  <c r="BJ1253" i="3" s="1"/>
  <c r="BM1091" i="3"/>
  <c r="BM1095" i="3" s="1"/>
  <c r="BI671" i="3"/>
  <c r="BI668" i="3"/>
  <c r="BI858" i="3"/>
  <c r="BI855" i="3"/>
  <c r="BH722" i="3"/>
  <c r="BH719" i="3"/>
  <c r="BI790" i="3"/>
  <c r="BI787" i="3"/>
  <c r="BI654" i="3"/>
  <c r="BI651" i="3"/>
  <c r="BI603" i="3"/>
  <c r="BI600" i="3"/>
  <c r="BJ1028" i="3"/>
  <c r="BI739" i="3"/>
  <c r="BI736" i="3"/>
  <c r="BI824" i="3"/>
  <c r="BI821" i="3"/>
  <c r="BJ994" i="3"/>
  <c r="BJ991" i="3"/>
  <c r="BI620" i="3"/>
  <c r="BI617" i="3"/>
  <c r="BL793" i="3"/>
  <c r="BK796" i="3"/>
  <c r="BK794" i="3" s="1"/>
  <c r="BK795" i="3"/>
  <c r="BJ836" i="3"/>
  <c r="BJ840" i="3" s="1"/>
  <c r="BL647" i="3"/>
  <c r="BK648" i="3"/>
  <c r="BK835" i="3"/>
  <c r="BL834" i="3"/>
  <c r="BK682" i="3"/>
  <c r="BL681" i="3"/>
  <c r="BK642" i="3"/>
  <c r="BK643" i="3"/>
  <c r="BK641" i="3" s="1"/>
  <c r="BL640" i="3"/>
  <c r="BL596" i="3"/>
  <c r="BK597" i="3"/>
  <c r="BL579" i="3"/>
  <c r="BK580" i="3"/>
  <c r="BJ649" i="3"/>
  <c r="BJ653" i="3" s="1"/>
  <c r="BK767" i="3"/>
  <c r="BL766" i="3"/>
  <c r="BL742" i="3"/>
  <c r="BK745" i="3"/>
  <c r="BK743" i="3" s="1"/>
  <c r="BK744" i="3"/>
  <c r="BJ631" i="3"/>
  <c r="BK630" i="3"/>
  <c r="BJ592" i="3"/>
  <c r="BJ590" i="3" s="1"/>
  <c r="BK589" i="3"/>
  <c r="BJ591" i="3"/>
  <c r="BK946" i="3"/>
  <c r="BJ949" i="3"/>
  <c r="BJ947" i="3" s="1"/>
  <c r="BJ948" i="3"/>
  <c r="BL623" i="3"/>
  <c r="BK626" i="3"/>
  <c r="BK624" i="3" s="1"/>
  <c r="BK625" i="3"/>
  <c r="BL844" i="3"/>
  <c r="BK847" i="3"/>
  <c r="BK845" i="3" s="1"/>
  <c r="BK846" i="3"/>
  <c r="BJ785" i="3"/>
  <c r="BJ789" i="3" s="1"/>
  <c r="BL521" i="3"/>
  <c r="BK524" i="3"/>
  <c r="BK522" i="3" s="1"/>
  <c r="BK523" i="3"/>
  <c r="BJ1006" i="3"/>
  <c r="BJ1010" i="3" s="1"/>
  <c r="BM659" i="3"/>
  <c r="BM660" i="3"/>
  <c r="BM658" i="3" s="1"/>
  <c r="BJ853" i="3"/>
  <c r="BJ857" i="3" s="1"/>
  <c r="BL776" i="3"/>
  <c r="BK779" i="3"/>
  <c r="BK777" i="3" s="1"/>
  <c r="BK778" i="3"/>
  <c r="BJ751" i="3"/>
  <c r="BJ755" i="3" s="1"/>
  <c r="BK733" i="3"/>
  <c r="BL732" i="3"/>
  <c r="BK989" i="3"/>
  <c r="BK993" i="3" s="1"/>
  <c r="BI753" i="3"/>
  <c r="BK665" i="3"/>
  <c r="BL664" i="3"/>
  <c r="BI955" i="3"/>
  <c r="BI959" i="3" s="1"/>
  <c r="BI960" i="3" s="1"/>
  <c r="BJ768" i="3"/>
  <c r="BJ772" i="3" s="1"/>
  <c r="BL545" i="3"/>
  <c r="BK546" i="3"/>
  <c r="BK728" i="3"/>
  <c r="BK726" i="3" s="1"/>
  <c r="BL725" i="3"/>
  <c r="BK727" i="3"/>
  <c r="BK715" i="3"/>
  <c r="BJ716" i="3"/>
  <c r="BK953" i="3"/>
  <c r="BJ954" i="3"/>
  <c r="BI583" i="3"/>
  <c r="BL606" i="3"/>
  <c r="BK609" i="3"/>
  <c r="BK607" i="3" s="1"/>
  <c r="BK608" i="3"/>
  <c r="BI632" i="3"/>
  <c r="BI636" i="3" s="1"/>
  <c r="BI637" i="3" s="1"/>
  <c r="BL810" i="3"/>
  <c r="BK813" i="3"/>
  <c r="BK811" i="3" s="1"/>
  <c r="BK812" i="3"/>
  <c r="BJ702" i="3"/>
  <c r="BK711" i="3"/>
  <c r="BK709" i="3" s="1"/>
  <c r="BL708" i="3"/>
  <c r="BK710" i="3"/>
  <c r="BJ530" i="3"/>
  <c r="BJ534" i="3" s="1"/>
  <c r="BJ535" i="3" s="1"/>
  <c r="BK804" i="3"/>
  <c r="BL895" i="3"/>
  <c r="BK898" i="3"/>
  <c r="BK896" i="3" s="1"/>
  <c r="BK897" i="3"/>
  <c r="BI549" i="3"/>
  <c r="BK784" i="3"/>
  <c r="BL783" i="3"/>
  <c r="BL1014" i="3"/>
  <c r="BK1017" i="3"/>
  <c r="BK1015" i="3" s="1"/>
  <c r="BK1016" i="3"/>
  <c r="BK983" i="3"/>
  <c r="BK981" i="3" s="1"/>
  <c r="BK982" i="3"/>
  <c r="BL980" i="3"/>
  <c r="BM693" i="3"/>
  <c r="BL759" i="3"/>
  <c r="BK762" i="3"/>
  <c r="BK760" i="3" s="1"/>
  <c r="BK761" i="3"/>
  <c r="BL677" i="3"/>
  <c r="BL675" i="3" s="1"/>
  <c r="BL676" i="3"/>
  <c r="BM674" i="3"/>
  <c r="BI1008" i="3"/>
  <c r="BK852" i="3"/>
  <c r="BL851" i="3"/>
  <c r="BK750" i="3"/>
  <c r="BL749" i="3"/>
  <c r="BJ819" i="3"/>
  <c r="BJ823" i="3" s="1"/>
  <c r="BI685" i="3"/>
  <c r="BM987" i="3"/>
  <c r="BM988" i="3" s="1"/>
  <c r="BL988" i="3"/>
  <c r="BJ615" i="3"/>
  <c r="BJ619" i="3" s="1"/>
  <c r="BI721" i="3"/>
  <c r="BI722" i="3" s="1"/>
  <c r="BI717" i="3"/>
  <c r="BJ547" i="3"/>
  <c r="BJ551" i="3" s="1"/>
  <c r="BJ552" i="3" s="1"/>
  <c r="BJ564" i="3"/>
  <c r="BJ568" i="3" s="1"/>
  <c r="BL528" i="3"/>
  <c r="BK529" i="3"/>
  <c r="BJ683" i="3"/>
  <c r="BJ687" i="3" s="1"/>
  <c r="BJ688" i="3" s="1"/>
  <c r="BL868" i="3"/>
  <c r="BK869" i="3"/>
  <c r="BJ602" i="3"/>
  <c r="BJ603" i="3" s="1"/>
  <c r="BJ598" i="3"/>
  <c r="BM698" i="3"/>
  <c r="BM699" i="3" s="1"/>
  <c r="BL699" i="3"/>
  <c r="BL572" i="3"/>
  <c r="BK575" i="3"/>
  <c r="BK573" i="3" s="1"/>
  <c r="BK574" i="3"/>
  <c r="BL827" i="3"/>
  <c r="BK830" i="3"/>
  <c r="BK828" i="3" s="1"/>
  <c r="BK829" i="3"/>
  <c r="BI566" i="3"/>
  <c r="BI532" i="3"/>
  <c r="BK929" i="3"/>
  <c r="BJ931" i="3"/>
  <c r="BJ932" i="3"/>
  <c r="BJ930" i="3" s="1"/>
  <c r="BL802" i="3"/>
  <c r="BL806" i="3" s="1"/>
  <c r="BL807" i="3" s="1"/>
  <c r="BK818" i="3"/>
  <c r="BL817" i="3"/>
  <c r="BI872" i="3"/>
  <c r="BH957" i="3"/>
  <c r="BK861" i="3"/>
  <c r="BJ864" i="3"/>
  <c r="BJ862" i="3" s="1"/>
  <c r="BJ863" i="3"/>
  <c r="BL613" i="3"/>
  <c r="BK614" i="3"/>
  <c r="BJ581" i="3"/>
  <c r="BJ585" i="3" s="1"/>
  <c r="BJ586" i="3" s="1"/>
  <c r="BL878" i="3"/>
  <c r="BK881" i="3"/>
  <c r="BK879" i="3" s="1"/>
  <c r="BK880" i="3"/>
  <c r="BL562" i="3"/>
  <c r="BK563" i="3"/>
  <c r="BJ870" i="3"/>
  <c r="BJ874" i="3" s="1"/>
  <c r="BJ875" i="3" s="1"/>
  <c r="BK700" i="3"/>
  <c r="BK704" i="3" s="1"/>
  <c r="BK705" i="3" s="1"/>
  <c r="BL1004" i="3"/>
  <c r="BK1005" i="3"/>
  <c r="BM999" i="3"/>
  <c r="BM802" i="3"/>
  <c r="BM806" i="3" s="1"/>
  <c r="BJ734" i="3"/>
  <c r="BJ738" i="3" s="1"/>
  <c r="BL538" i="3"/>
  <c r="BK541" i="3"/>
  <c r="BK539" i="3" s="1"/>
  <c r="BK540" i="3"/>
  <c r="BL555" i="3"/>
  <c r="BK558" i="3"/>
  <c r="BK556" i="3" s="1"/>
  <c r="BK557" i="3"/>
  <c r="BJ666" i="3"/>
  <c r="BJ670" i="3" s="1"/>
  <c r="BD447" i="3"/>
  <c r="BE447" i="3" s="1"/>
  <c r="BE450" i="3"/>
  <c r="BF449" i="3"/>
  <c r="BG445" i="3"/>
  <c r="BH314" i="3"/>
  <c r="BH311" i="3"/>
  <c r="BB39" i="3"/>
  <c r="BB42" i="3"/>
  <c r="BI110" i="3"/>
  <c r="BI107" i="3"/>
  <c r="BH216" i="3"/>
  <c r="BI218" i="3"/>
  <c r="BH233" i="3"/>
  <c r="BI235" i="3"/>
  <c r="BJ113" i="3"/>
  <c r="BI116" i="3"/>
  <c r="BI114" i="3" s="1"/>
  <c r="BI115" i="3"/>
  <c r="BE25" i="15"/>
  <c r="BF27" i="15"/>
  <c r="BF144" i="15"/>
  <c r="BF142" i="15" s="1"/>
  <c r="BF143" i="15"/>
  <c r="BG141" i="15"/>
  <c r="BF40" i="15"/>
  <c r="BF38" i="15" s="1"/>
  <c r="BG37" i="15"/>
  <c r="BF39" i="15"/>
  <c r="BG375" i="15"/>
  <c r="BF378" i="15"/>
  <c r="BF376" i="15" s="1"/>
  <c r="BF377" i="15"/>
  <c r="BI300" i="15"/>
  <c r="BI298" i="15" s="1"/>
  <c r="BI299" i="15"/>
  <c r="BH248" i="15"/>
  <c r="BH246" i="15" s="1"/>
  <c r="BI245" i="15"/>
  <c r="BH247" i="15"/>
  <c r="BG326" i="15"/>
  <c r="BG324" i="15" s="1"/>
  <c r="BH323" i="15"/>
  <c r="BG325" i="15"/>
  <c r="BG352" i="15"/>
  <c r="BG350" i="15" s="1"/>
  <c r="BH349" i="15"/>
  <c r="BG351" i="15"/>
  <c r="BG260" i="15"/>
  <c r="BG261" i="15"/>
  <c r="BG259" i="15" s="1"/>
  <c r="BH258" i="15"/>
  <c r="BH271" i="15"/>
  <c r="BG274" i="15"/>
  <c r="BG272" i="15" s="1"/>
  <c r="BG273" i="15"/>
  <c r="BH219" i="15"/>
  <c r="BG222" i="15"/>
  <c r="BG220" i="15" s="1"/>
  <c r="BG221" i="15"/>
  <c r="BG310" i="15"/>
  <c r="BF313" i="15"/>
  <c r="BF311" i="15" s="1"/>
  <c r="BF312" i="15"/>
  <c r="BI390" i="15"/>
  <c r="BG287" i="15"/>
  <c r="BG285" i="15" s="1"/>
  <c r="BH284" i="15"/>
  <c r="BG286" i="15"/>
  <c r="BI362" i="15"/>
  <c r="BH365" i="15"/>
  <c r="BH363" i="15" s="1"/>
  <c r="BH364" i="15"/>
  <c r="BI336" i="15"/>
  <c r="BH339" i="15"/>
  <c r="BH337" i="15" s="1"/>
  <c r="BH338" i="15"/>
  <c r="BH232" i="15"/>
  <c r="BG235" i="15"/>
  <c r="BG233" i="15" s="1"/>
  <c r="BG234" i="15"/>
  <c r="BF209" i="15"/>
  <c r="BF207" i="15" s="1"/>
  <c r="BF208" i="15"/>
  <c r="BG206" i="15"/>
  <c r="BH115" i="15"/>
  <c r="BG117" i="15"/>
  <c r="BG118" i="15"/>
  <c r="BG116" i="15" s="1"/>
  <c r="BH193" i="15"/>
  <c r="BG196" i="15"/>
  <c r="BG194" i="15" s="1"/>
  <c r="BG195" i="15"/>
  <c r="BG128" i="15"/>
  <c r="BF131" i="15"/>
  <c r="BF129" i="15" s="1"/>
  <c r="BF130" i="15"/>
  <c r="BG170" i="15"/>
  <c r="BG168" i="15" s="1"/>
  <c r="BG169" i="15"/>
  <c r="BH167" i="15"/>
  <c r="BH180" i="15"/>
  <c r="BG183" i="15"/>
  <c r="BG181" i="15" s="1"/>
  <c r="BG182" i="15"/>
  <c r="BH154" i="15"/>
  <c r="BG157" i="15"/>
  <c r="BG155" i="15" s="1"/>
  <c r="BG156" i="15"/>
  <c r="BH79" i="15"/>
  <c r="BH77" i="15" s="1"/>
  <c r="BI76" i="15"/>
  <c r="BH78" i="15"/>
  <c r="BH92" i="15"/>
  <c r="BH90" i="15" s="1"/>
  <c r="BI89" i="15"/>
  <c r="BH91" i="15"/>
  <c r="BF104" i="15"/>
  <c r="BG102" i="15"/>
  <c r="BF105" i="15"/>
  <c r="BF103" i="15" s="1"/>
  <c r="BH63" i="15"/>
  <c r="BG66" i="15"/>
  <c r="BG64" i="15" s="1"/>
  <c r="BG65" i="15"/>
  <c r="BF53" i="15"/>
  <c r="BF51" i="15" s="1"/>
  <c r="BF52" i="15"/>
  <c r="BG50" i="15"/>
  <c r="BI26" i="15"/>
  <c r="BH212" i="3"/>
  <c r="BH209" i="3"/>
  <c r="BG484" i="3"/>
  <c r="BG481" i="3"/>
  <c r="BG93" i="3"/>
  <c r="BG90" i="3"/>
  <c r="BJ308" i="3"/>
  <c r="BK307" i="3"/>
  <c r="BK205" i="3"/>
  <c r="BJ206" i="3"/>
  <c r="BH161" i="3"/>
  <c r="BH158" i="3"/>
  <c r="BK154" i="3"/>
  <c r="BJ155" i="3"/>
  <c r="BH479" i="3"/>
  <c r="BH483" i="3" s="1"/>
  <c r="BH484" i="3" s="1"/>
  <c r="BJ86" i="3"/>
  <c r="BI87" i="3"/>
  <c r="BI252" i="3"/>
  <c r="BI250" i="3" s="1"/>
  <c r="BI251" i="3"/>
  <c r="BJ249" i="3"/>
  <c r="BG379" i="3"/>
  <c r="BJ290" i="3"/>
  <c r="BI291" i="3"/>
  <c r="BJ375" i="3"/>
  <c r="BI376" i="3"/>
  <c r="BJ477" i="3"/>
  <c r="BI478" i="3"/>
  <c r="BH88" i="3"/>
  <c r="BH92" i="3" s="1"/>
  <c r="BH93" i="3" s="1"/>
  <c r="BH292" i="3"/>
  <c r="BH296" i="3" s="1"/>
  <c r="BH297" i="3" s="1"/>
  <c r="BH377" i="3"/>
  <c r="BH381" i="3" s="1"/>
  <c r="BH382" i="3" s="1"/>
  <c r="BG294" i="3"/>
  <c r="BI309" i="3"/>
  <c r="BI313" i="3" s="1"/>
  <c r="BI207" i="3"/>
  <c r="BI211" i="3" s="1"/>
  <c r="BI156" i="3"/>
  <c r="BI160" i="3" s="1"/>
  <c r="BI161" i="3" s="1"/>
  <c r="BG433" i="3"/>
  <c r="BG430" i="3"/>
  <c r="BG501" i="3"/>
  <c r="BG498" i="3"/>
  <c r="BK419" i="3"/>
  <c r="BJ422" i="3"/>
  <c r="BJ420" i="3" s="1"/>
  <c r="BJ421" i="3"/>
  <c r="BJ494" i="3"/>
  <c r="BI495" i="3"/>
  <c r="BH496" i="3"/>
  <c r="BH500" i="3" s="1"/>
  <c r="BH501" i="3" s="1"/>
  <c r="BJ438" i="3"/>
  <c r="BK436" i="3"/>
  <c r="BJ439" i="3"/>
  <c r="BJ437" i="3" s="1"/>
  <c r="BJ426" i="3"/>
  <c r="BI427" i="3"/>
  <c r="BK460" i="3"/>
  <c r="BJ461" i="3"/>
  <c r="BH428" i="3"/>
  <c r="BH432" i="3" s="1"/>
  <c r="BK470" i="3"/>
  <c r="BJ473" i="3"/>
  <c r="BJ471" i="3" s="1"/>
  <c r="BJ472" i="3"/>
  <c r="BK453" i="3"/>
  <c r="BJ456" i="3"/>
  <c r="BJ454" i="3" s="1"/>
  <c r="BJ455" i="3"/>
  <c r="BI490" i="3"/>
  <c r="BI488" i="3" s="1"/>
  <c r="BJ487" i="3"/>
  <c r="BI489" i="3"/>
  <c r="BK511" i="3"/>
  <c r="BJ512" i="3"/>
  <c r="BK504" i="3"/>
  <c r="BJ507" i="3"/>
  <c r="BJ505" i="3" s="1"/>
  <c r="BJ506" i="3"/>
  <c r="BK443" i="3"/>
  <c r="BJ444" i="3"/>
  <c r="BH464" i="3"/>
  <c r="BI462" i="3"/>
  <c r="BI466" i="3" s="1"/>
  <c r="BH365" i="3"/>
  <c r="BH362" i="3"/>
  <c r="BH246" i="3"/>
  <c r="BH243" i="3"/>
  <c r="BH263" i="3"/>
  <c r="BH260" i="3"/>
  <c r="BH348" i="3"/>
  <c r="BH345" i="3"/>
  <c r="BH229" i="3"/>
  <c r="BH226" i="3"/>
  <c r="BG331" i="3"/>
  <c r="BG328" i="3"/>
  <c r="BI416" i="3"/>
  <c r="BI413" i="3"/>
  <c r="BK222" i="3"/>
  <c r="BJ223" i="3"/>
  <c r="BJ275" i="3"/>
  <c r="BJ279" i="3" s="1"/>
  <c r="BK239" i="3"/>
  <c r="BJ240" i="3"/>
  <c r="BJ353" i="3"/>
  <c r="BJ354" i="3"/>
  <c r="BJ352" i="3" s="1"/>
  <c r="BK351" i="3"/>
  <c r="BK266" i="3"/>
  <c r="BJ269" i="3"/>
  <c r="BJ267" i="3" s="1"/>
  <c r="BJ268" i="3"/>
  <c r="BI360" i="3"/>
  <c r="BI364" i="3" s="1"/>
  <c r="BL409" i="3"/>
  <c r="BK410" i="3"/>
  <c r="BL232" i="3"/>
  <c r="BK234" i="3"/>
  <c r="BK300" i="3"/>
  <c r="BJ303" i="3"/>
  <c r="BJ301" i="3" s="1"/>
  <c r="BJ302" i="3"/>
  <c r="BI394" i="3"/>
  <c r="BI398" i="3" s="1"/>
  <c r="BI399" i="3" s="1"/>
  <c r="BH396" i="3"/>
  <c r="BI224" i="3"/>
  <c r="BI228" i="3" s="1"/>
  <c r="BI229" i="3" s="1"/>
  <c r="BL273" i="3"/>
  <c r="BK274" i="3"/>
  <c r="BI241" i="3"/>
  <c r="BI245" i="3" s="1"/>
  <c r="BI246" i="3" s="1"/>
  <c r="BJ257" i="3"/>
  <c r="BK256" i="3"/>
  <c r="BK358" i="3"/>
  <c r="BJ359" i="3"/>
  <c r="BI320" i="3"/>
  <c r="BI318" i="3" s="1"/>
  <c r="BI319" i="3"/>
  <c r="BJ317" i="3"/>
  <c r="BK402" i="3"/>
  <c r="BJ405" i="3"/>
  <c r="BJ403" i="3" s="1"/>
  <c r="BJ404" i="3"/>
  <c r="BL215" i="3"/>
  <c r="BK217" i="3"/>
  <c r="BK283" i="3"/>
  <c r="BJ286" i="3"/>
  <c r="BJ284" i="3" s="1"/>
  <c r="BJ285" i="3"/>
  <c r="BK341" i="3"/>
  <c r="BJ342" i="3"/>
  <c r="BI258" i="3"/>
  <c r="BI262" i="3" s="1"/>
  <c r="BH326" i="3"/>
  <c r="BH330" i="3" s="1"/>
  <c r="BH331" i="3" s="1"/>
  <c r="BJ385" i="3"/>
  <c r="BI387" i="3"/>
  <c r="BI388" i="3"/>
  <c r="BI386" i="3" s="1"/>
  <c r="BJ334" i="3"/>
  <c r="BI337" i="3"/>
  <c r="BI335" i="3" s="1"/>
  <c r="BI336" i="3"/>
  <c r="BI343" i="3"/>
  <c r="BI347" i="3" s="1"/>
  <c r="BI348" i="3" s="1"/>
  <c r="BI277" i="3"/>
  <c r="BJ324" i="3"/>
  <c r="BI325" i="3"/>
  <c r="BJ411" i="3"/>
  <c r="BJ415" i="3" s="1"/>
  <c r="BI371" i="3"/>
  <c r="BI369" i="3" s="1"/>
  <c r="BI370" i="3"/>
  <c r="BJ368" i="3"/>
  <c r="BK392" i="3"/>
  <c r="BJ393" i="3"/>
  <c r="BI178" i="3"/>
  <c r="BI175" i="3"/>
  <c r="BI195" i="3"/>
  <c r="BI192" i="3"/>
  <c r="BJ184" i="3"/>
  <c r="BJ182" i="3" s="1"/>
  <c r="BJ183" i="3"/>
  <c r="BK181" i="3"/>
  <c r="BJ190" i="3"/>
  <c r="BJ194" i="3" s="1"/>
  <c r="BK198" i="3"/>
  <c r="BJ201" i="3"/>
  <c r="BJ199" i="3" s="1"/>
  <c r="BJ200" i="3"/>
  <c r="BK189" i="3"/>
  <c r="BL188" i="3"/>
  <c r="BL171" i="3"/>
  <c r="BK172" i="3"/>
  <c r="BM164" i="3"/>
  <c r="BL166" i="3"/>
  <c r="BJ150" i="3"/>
  <c r="BJ148" i="3" s="1"/>
  <c r="BK147" i="3"/>
  <c r="BJ149" i="3"/>
  <c r="BJ173" i="3"/>
  <c r="BJ177" i="3" s="1"/>
  <c r="BJ178" i="3" s="1"/>
  <c r="BH127" i="3"/>
  <c r="BH124" i="3"/>
  <c r="BK137" i="3"/>
  <c r="BJ138" i="3"/>
  <c r="BI133" i="3"/>
  <c r="BI131" i="3" s="1"/>
  <c r="BI132" i="3"/>
  <c r="BJ130" i="3"/>
  <c r="BJ121" i="3"/>
  <c r="BK120" i="3"/>
  <c r="BI82" i="3"/>
  <c r="BI80" i="3" s="1"/>
  <c r="BI81" i="3"/>
  <c r="BJ79" i="3"/>
  <c r="BL103" i="3"/>
  <c r="BK104" i="3"/>
  <c r="BI122" i="3"/>
  <c r="BI126" i="3" s="1"/>
  <c r="BI127" i="3" s="1"/>
  <c r="BJ99" i="3"/>
  <c r="BJ97" i="3" s="1"/>
  <c r="BJ98" i="3"/>
  <c r="BK96" i="3"/>
  <c r="BJ105" i="3"/>
  <c r="BJ109" i="3" s="1"/>
  <c r="BH141" i="3"/>
  <c r="BI139" i="3"/>
  <c r="BI143" i="3" s="1"/>
  <c r="BG76" i="3"/>
  <c r="BG73" i="3"/>
  <c r="BJ69" i="3"/>
  <c r="BI70" i="3"/>
  <c r="BJ65" i="3"/>
  <c r="BJ63" i="3" s="1"/>
  <c r="BJ64" i="3"/>
  <c r="BK62" i="3"/>
  <c r="BH71" i="3"/>
  <c r="BH75" i="3" s="1"/>
  <c r="BH56" i="3"/>
  <c r="BK48" i="3"/>
  <c r="BK46" i="3" s="1"/>
  <c r="BL45" i="3"/>
  <c r="BK47" i="3"/>
  <c r="BI54" i="3"/>
  <c r="BI58" i="3" s="1"/>
  <c r="BK52" i="3"/>
  <c r="BJ53" i="3"/>
  <c r="BK35" i="3"/>
  <c r="BJ36" i="3"/>
  <c r="BI31" i="3"/>
  <c r="BI29" i="3" s="1"/>
  <c r="BI30" i="3"/>
  <c r="BJ28" i="3"/>
  <c r="AL13" i="15"/>
  <c r="AM11" i="15"/>
  <c r="AL14" i="15"/>
  <c r="AL12" i="15" s="1"/>
  <c r="AJ21" i="15"/>
  <c r="AJ19" i="15"/>
  <c r="BC37" i="3" l="1"/>
  <c r="BC41" i="3" s="1"/>
  <c r="BI1164" i="3"/>
  <c r="BI1161" i="3"/>
  <c r="BJ977" i="3"/>
  <c r="BJ974" i="3"/>
  <c r="BJ1266" i="3"/>
  <c r="BJ1263" i="3"/>
  <c r="BK926" i="3"/>
  <c r="BK923" i="3"/>
  <c r="BK1311" i="3"/>
  <c r="BL1310" i="3"/>
  <c r="BL1157" i="3"/>
  <c r="BK1158" i="3"/>
  <c r="BK1159" i="3" s="1"/>
  <c r="BK1163" i="3" s="1"/>
  <c r="BK1164" i="3" s="1"/>
  <c r="BL1021" i="3"/>
  <c r="BK1022" i="3"/>
  <c r="BK1023" i="3" s="1"/>
  <c r="BK1027" i="3" s="1"/>
  <c r="BK1362" i="3"/>
  <c r="BL1361" i="3"/>
  <c r="BJ1363" i="3"/>
  <c r="BJ1367" i="3" s="1"/>
  <c r="BJ1368" i="3" s="1"/>
  <c r="BJ1365" i="3"/>
  <c r="BJ908" i="3"/>
  <c r="BJ909" i="3" s="1"/>
  <c r="BJ904" i="3"/>
  <c r="BL938" i="3"/>
  <c r="BL942" i="3" s="1"/>
  <c r="BL940" i="3"/>
  <c r="BL921" i="3"/>
  <c r="BL925" i="3"/>
  <c r="BL926" i="3" s="1"/>
  <c r="BK972" i="3"/>
  <c r="BK976" i="3"/>
  <c r="BK977" i="3" s="1"/>
  <c r="BL971" i="3"/>
  <c r="BM970" i="3"/>
  <c r="BM971" i="3" s="1"/>
  <c r="BM972" i="3" s="1"/>
  <c r="BM976" i="3" s="1"/>
  <c r="BM977" i="3" s="1"/>
  <c r="BL902" i="3"/>
  <c r="BK903" i="3"/>
  <c r="BJ1346" i="3"/>
  <c r="BJ1350" i="3" s="1"/>
  <c r="BK887" i="3"/>
  <c r="BK891" i="3" s="1"/>
  <c r="BK892" i="3" s="1"/>
  <c r="BK889" i="3"/>
  <c r="BJ1312" i="3"/>
  <c r="BJ1316" i="3" s="1"/>
  <c r="BJ1317" i="3" s="1"/>
  <c r="BJ1314" i="3"/>
  <c r="BJ1159" i="3"/>
  <c r="BJ1163" i="3"/>
  <c r="BM938" i="3"/>
  <c r="BM942" i="3" s="1"/>
  <c r="BM943" i="3" s="1"/>
  <c r="BM940" i="3"/>
  <c r="BJ1025" i="3"/>
  <c r="BL1344" i="3"/>
  <c r="BK1345" i="3"/>
  <c r="BK1346" i="3" s="1"/>
  <c r="BK1350" i="3" s="1"/>
  <c r="BK1351" i="3" s="1"/>
  <c r="BM921" i="3"/>
  <c r="BM925" i="3" s="1"/>
  <c r="BM926" i="3" s="1"/>
  <c r="BL886" i="3"/>
  <c r="BM885" i="3"/>
  <c r="BM886" i="3" s="1"/>
  <c r="BF513" i="3"/>
  <c r="BC517" i="3"/>
  <c r="BB515" i="3"/>
  <c r="BB518" i="3"/>
  <c r="BJ1066" i="3"/>
  <c r="BK1068" i="3"/>
  <c r="BK998" i="3"/>
  <c r="BL1000" i="3"/>
  <c r="BL1083" i="3"/>
  <c r="BM1085" i="3"/>
  <c r="BM1083" i="3" s="1"/>
  <c r="BK692" i="3"/>
  <c r="BL694" i="3"/>
  <c r="BL963" i="3"/>
  <c r="BK966" i="3"/>
  <c r="BK964" i="3" s="1"/>
  <c r="BK965" i="3"/>
  <c r="BJ1049" i="3"/>
  <c r="BK1051" i="3"/>
  <c r="BG389" i="15"/>
  <c r="BH391" i="15"/>
  <c r="BK1170" i="3"/>
  <c r="BK1168" i="3" s="1"/>
  <c r="BK1169" i="3"/>
  <c r="BL1167" i="3"/>
  <c r="BK1186" i="3"/>
  <c r="BK1187" i="3"/>
  <c r="BK1185" i="3" s="1"/>
  <c r="BL1184" i="3"/>
  <c r="BJ1045" i="3"/>
  <c r="BJ1042" i="3"/>
  <c r="BK994" i="3"/>
  <c r="BK991" i="3"/>
  <c r="BK702" i="3"/>
  <c r="BL1076" i="3"/>
  <c r="BM1076" i="3" s="1"/>
  <c r="BL1337" i="3"/>
  <c r="BK1340" i="3"/>
  <c r="BK1338" i="3" s="1"/>
  <c r="BK1339" i="3"/>
  <c r="BK1357" i="3"/>
  <c r="BK1355" i="3" s="1"/>
  <c r="BL1354" i="3"/>
  <c r="BK1356" i="3"/>
  <c r="BK914" i="3"/>
  <c r="BK915" i="3"/>
  <c r="BK913" i="3" s="1"/>
  <c r="BL912" i="3"/>
  <c r="BJ165" i="3"/>
  <c r="BK167" i="3"/>
  <c r="BI947" i="15"/>
  <c r="BH950" i="15"/>
  <c r="BH948" i="15" s="1"/>
  <c r="BH949" i="15"/>
  <c r="BI895" i="15"/>
  <c r="BH898" i="15"/>
  <c r="BH896" i="15" s="1"/>
  <c r="BH897" i="15"/>
  <c r="BI817" i="15"/>
  <c r="BH820" i="15"/>
  <c r="BH818" i="15" s="1"/>
  <c r="BH819" i="15"/>
  <c r="BI804" i="15"/>
  <c r="BH807" i="15"/>
  <c r="BH805" i="15" s="1"/>
  <c r="BH806" i="15"/>
  <c r="BI973" i="15"/>
  <c r="BH976" i="15"/>
  <c r="BH974" i="15" s="1"/>
  <c r="BH975" i="15"/>
  <c r="BH1015" i="15"/>
  <c r="BH1013" i="15" s="1"/>
  <c r="BH1014" i="15"/>
  <c r="BI1012" i="15"/>
  <c r="BI856" i="15"/>
  <c r="BH859" i="15"/>
  <c r="BH857" i="15" s="1"/>
  <c r="BH858" i="15"/>
  <c r="BG792" i="15"/>
  <c r="BH794" i="15"/>
  <c r="BI921" i="15"/>
  <c r="BH924" i="15"/>
  <c r="BH922" i="15" s="1"/>
  <c r="BH923" i="15"/>
  <c r="BG884" i="15"/>
  <c r="BG885" i="15"/>
  <c r="BG883" i="15" s="1"/>
  <c r="BH882" i="15"/>
  <c r="BI830" i="15"/>
  <c r="BH833" i="15"/>
  <c r="BH831" i="15" s="1"/>
  <c r="BH832" i="15"/>
  <c r="BI1038" i="15"/>
  <c r="BH1040" i="15"/>
  <c r="BH1041" i="15"/>
  <c r="BH1039" i="15" s="1"/>
  <c r="BI960" i="15"/>
  <c r="BH963" i="15"/>
  <c r="BH961" i="15" s="1"/>
  <c r="BH962" i="15"/>
  <c r="BI908" i="15"/>
  <c r="BH911" i="15"/>
  <c r="BH909" i="15" s="1"/>
  <c r="BH910" i="15"/>
  <c r="BI934" i="15"/>
  <c r="BH937" i="15"/>
  <c r="BH935" i="15" s="1"/>
  <c r="BH936" i="15"/>
  <c r="BI843" i="15"/>
  <c r="BH846" i="15"/>
  <c r="BH844" i="15" s="1"/>
  <c r="BH845" i="15"/>
  <c r="BI989" i="15"/>
  <c r="BI987" i="15" s="1"/>
  <c r="BI988" i="15"/>
  <c r="BI869" i="15"/>
  <c r="BH872" i="15"/>
  <c r="BH870" i="15" s="1"/>
  <c r="BH871" i="15"/>
  <c r="BI1027" i="15"/>
  <c r="BI1028" i="15"/>
  <c r="BI1026" i="15" s="1"/>
  <c r="BI999" i="15"/>
  <c r="BH1002" i="15"/>
  <c r="BH1000" i="15" s="1"/>
  <c r="BH1001" i="15"/>
  <c r="BG728" i="15"/>
  <c r="BH726" i="15"/>
  <c r="BG729" i="15"/>
  <c r="BG727" i="15" s="1"/>
  <c r="BH518" i="15"/>
  <c r="BG521" i="15"/>
  <c r="BG519" i="15" s="1"/>
  <c r="BG520" i="15"/>
  <c r="BH716" i="15"/>
  <c r="BH714" i="15" s="1"/>
  <c r="BH715" i="15"/>
  <c r="BI713" i="15"/>
  <c r="BH560" i="15"/>
  <c r="BH558" i="15" s="1"/>
  <c r="BI557" i="15"/>
  <c r="BH559" i="15"/>
  <c r="BH429" i="15"/>
  <c r="BH430" i="15"/>
  <c r="BH428" i="15" s="1"/>
  <c r="BI427" i="15"/>
  <c r="BH455" i="15"/>
  <c r="BH456" i="15"/>
  <c r="BH454" i="15" s="1"/>
  <c r="BI453" i="15"/>
  <c r="BH703" i="15"/>
  <c r="BH701" i="15" s="1"/>
  <c r="BH702" i="15"/>
  <c r="BI700" i="15"/>
  <c r="BH598" i="15"/>
  <c r="BI596" i="15"/>
  <c r="BH599" i="15"/>
  <c r="BH597" i="15" s="1"/>
  <c r="BH417" i="15"/>
  <c r="BH415" i="15" s="1"/>
  <c r="BI414" i="15"/>
  <c r="BH416" i="15"/>
  <c r="BI479" i="15"/>
  <c r="BH482" i="15"/>
  <c r="BH480" i="15" s="1"/>
  <c r="BH481" i="15"/>
  <c r="BI585" i="15"/>
  <c r="BI586" i="15"/>
  <c r="BI584" i="15" s="1"/>
  <c r="BI625" i="15"/>
  <c r="BI623" i="15" s="1"/>
  <c r="BI624" i="15"/>
  <c r="BI442" i="15"/>
  <c r="BI443" i="15"/>
  <c r="BI441" i="15" s="1"/>
  <c r="BI661" i="15"/>
  <c r="BH664" i="15"/>
  <c r="BH662" i="15" s="1"/>
  <c r="BH663" i="15"/>
  <c r="BI466" i="15"/>
  <c r="BH469" i="15"/>
  <c r="BH467" i="15" s="1"/>
  <c r="BH468" i="15"/>
  <c r="BI778" i="15"/>
  <c r="BH781" i="15"/>
  <c r="BH779" i="15" s="1"/>
  <c r="BH780" i="15"/>
  <c r="BI492" i="15"/>
  <c r="BH495" i="15"/>
  <c r="BH493" i="15" s="1"/>
  <c r="BH494" i="15"/>
  <c r="BH690" i="15"/>
  <c r="BH688" i="15" s="1"/>
  <c r="BH689" i="15"/>
  <c r="BI687" i="15"/>
  <c r="BH742" i="15"/>
  <c r="BH740" i="15" s="1"/>
  <c r="BH741" i="15"/>
  <c r="BI739" i="15"/>
  <c r="BI674" i="15"/>
  <c r="BH677" i="15"/>
  <c r="BH675" i="15" s="1"/>
  <c r="BH676" i="15"/>
  <c r="BI755" i="15"/>
  <c r="BI753" i="15" s="1"/>
  <c r="BI754" i="15"/>
  <c r="BI768" i="15"/>
  <c r="BI766" i="15" s="1"/>
  <c r="BI767" i="15"/>
  <c r="BH505" i="15"/>
  <c r="BG508" i="15"/>
  <c r="BG506" i="15" s="1"/>
  <c r="BG507" i="15"/>
  <c r="BH651" i="15"/>
  <c r="BH649" i="15" s="1"/>
  <c r="BH650" i="15"/>
  <c r="BI648" i="15"/>
  <c r="BI404" i="15"/>
  <c r="BI402" i="15" s="1"/>
  <c r="BI403" i="15"/>
  <c r="BG610" i="15"/>
  <c r="BH612" i="15"/>
  <c r="BI531" i="15"/>
  <c r="BH533" i="15"/>
  <c r="BH534" i="15"/>
  <c r="BH532" i="15" s="1"/>
  <c r="BI544" i="15"/>
  <c r="BH546" i="15"/>
  <c r="BH547" i="15"/>
  <c r="BH545" i="15" s="1"/>
  <c r="BM1334" i="3"/>
  <c r="BO1325" i="3" s="1"/>
  <c r="BN1325" i="3"/>
  <c r="BQ1325" i="3" s="1"/>
  <c r="BK1300" i="3"/>
  <c r="BK1297" i="3"/>
  <c r="BI1130" i="3"/>
  <c r="BI1127" i="3"/>
  <c r="BI1249" i="3"/>
  <c r="BI1246" i="3"/>
  <c r="BJ1198" i="3"/>
  <c r="BJ1195" i="3"/>
  <c r="BJ1232" i="3"/>
  <c r="BJ1229" i="3"/>
  <c r="BL1062" i="3"/>
  <c r="BL1059" i="3"/>
  <c r="BM1059" i="3" s="1"/>
  <c r="BJ1147" i="3"/>
  <c r="BJ1144" i="3"/>
  <c r="BJ1113" i="3"/>
  <c r="BJ1110" i="3"/>
  <c r="BL1252" i="3"/>
  <c r="BK1255" i="3"/>
  <c r="BK1253" i="3" s="1"/>
  <c r="BK1254" i="3"/>
  <c r="BL1153" i="3"/>
  <c r="BL1151" i="3" s="1"/>
  <c r="BM1150" i="3"/>
  <c r="BL1152" i="3"/>
  <c r="BL1260" i="3"/>
  <c r="BM1259" i="3"/>
  <c r="BM1260" i="3" s="1"/>
  <c r="BK1044" i="3"/>
  <c r="BK1045" i="3" s="1"/>
  <c r="BK1040" i="3"/>
  <c r="BK1278" i="3"/>
  <c r="BK1282" i="3" s="1"/>
  <c r="BL1093" i="3"/>
  <c r="BM1093" i="3" s="1"/>
  <c r="BK1212" i="3"/>
  <c r="BL1295" i="3"/>
  <c r="BL1299" i="3"/>
  <c r="BL1300" i="3" s="1"/>
  <c r="BL1102" i="3"/>
  <c r="BL1100" i="3" s="1"/>
  <c r="BM1099" i="3"/>
  <c r="BL1101" i="3"/>
  <c r="BJ1280" i="3"/>
  <c r="BM1191" i="3"/>
  <c r="BM1192" i="3" s="1"/>
  <c r="BL1192" i="3"/>
  <c r="BM1140" i="3"/>
  <c r="BM1141" i="3" s="1"/>
  <c r="BL1141" i="3"/>
  <c r="BM1033" i="3"/>
  <c r="BM1034" i="3"/>
  <c r="BM1032" i="3" s="1"/>
  <c r="BJ1125" i="3"/>
  <c r="BJ1129" i="3" s="1"/>
  <c r="BL1210" i="3"/>
  <c r="BL1214" i="3" s="1"/>
  <c r="BL1215" i="3" s="1"/>
  <c r="BL1331" i="3"/>
  <c r="BM1331" i="3" s="1"/>
  <c r="BL1277" i="3"/>
  <c r="BM1276" i="3"/>
  <c r="BM1277" i="3" s="1"/>
  <c r="BM1295" i="3"/>
  <c r="BM1299" i="3" s="1"/>
  <c r="BK1227" i="3"/>
  <c r="BK1231" i="3" s="1"/>
  <c r="BM1286" i="3"/>
  <c r="BL1288" i="3"/>
  <c r="BL1289" i="3"/>
  <c r="BL1287" i="3" s="1"/>
  <c r="BM1218" i="3"/>
  <c r="BL1221" i="3"/>
  <c r="BL1219" i="3" s="1"/>
  <c r="BL1220" i="3"/>
  <c r="BL1123" i="3"/>
  <c r="BK1124" i="3"/>
  <c r="BL1136" i="3"/>
  <c r="BL1134" i="3" s="1"/>
  <c r="BM1133" i="3"/>
  <c r="BL1135" i="3"/>
  <c r="BM1269" i="3"/>
  <c r="BL1272" i="3"/>
  <c r="BL1270" i="3" s="1"/>
  <c r="BL1271" i="3"/>
  <c r="BM1210" i="3"/>
  <c r="BM1214" i="3" s="1"/>
  <c r="BK1176" i="3"/>
  <c r="BK1180" i="3" s="1"/>
  <c r="BK1181" i="3" s="1"/>
  <c r="BM1235" i="3"/>
  <c r="BL1238" i="3"/>
  <c r="BL1236" i="3" s="1"/>
  <c r="BL1237" i="3"/>
  <c r="BK1112" i="3"/>
  <c r="BK1113" i="3" s="1"/>
  <c r="BK1108" i="3"/>
  <c r="BJ1178" i="3"/>
  <c r="BM1201" i="3"/>
  <c r="BL1204" i="3"/>
  <c r="BL1202" i="3" s="1"/>
  <c r="BL1203" i="3"/>
  <c r="BL1226" i="3"/>
  <c r="BM1225" i="3"/>
  <c r="BM1226" i="3" s="1"/>
  <c r="BM1079" i="3"/>
  <c r="BO1070" i="3" s="1"/>
  <c r="BN1070" i="3"/>
  <c r="BQ1070" i="3" s="1"/>
  <c r="BJ1244" i="3"/>
  <c r="BJ1248" i="3" s="1"/>
  <c r="BM1096" i="3"/>
  <c r="BO1087" i="3" s="1"/>
  <c r="BN1087" i="3"/>
  <c r="BQ1087" i="3" s="1"/>
  <c r="BK1261" i="3"/>
  <c r="BK1265" i="3" s="1"/>
  <c r="BM1062" i="3"/>
  <c r="BN1053" i="3"/>
  <c r="BQ1053" i="3" s="1"/>
  <c r="BM1038" i="3"/>
  <c r="BM1039" i="3" s="1"/>
  <c r="BL1039" i="3"/>
  <c r="BL1119" i="3"/>
  <c r="BL1117" i="3" s="1"/>
  <c r="BL1118" i="3"/>
  <c r="BM1116" i="3"/>
  <c r="BM1174" i="3"/>
  <c r="BM1175" i="3" s="1"/>
  <c r="BL1175" i="3"/>
  <c r="BL1306" i="3"/>
  <c r="BL1304" i="3" s="1"/>
  <c r="BL1305" i="3"/>
  <c r="BM1303" i="3"/>
  <c r="BL1323" i="3"/>
  <c r="BL1321" i="3" s="1"/>
  <c r="BL1322" i="3"/>
  <c r="BM1320" i="3"/>
  <c r="BM1106" i="3"/>
  <c r="BM1107" i="3" s="1"/>
  <c r="BL1107" i="3"/>
  <c r="BK1193" i="3"/>
  <c r="BK1197" i="3" s="1"/>
  <c r="BK1142" i="3"/>
  <c r="BK1146" i="3"/>
  <c r="BK1147" i="3" s="1"/>
  <c r="BL1242" i="3"/>
  <c r="BK1243" i="3"/>
  <c r="BJ671" i="3"/>
  <c r="BJ668" i="3"/>
  <c r="BJ569" i="3"/>
  <c r="BJ566" i="3"/>
  <c r="BJ824" i="3"/>
  <c r="BJ821" i="3"/>
  <c r="BJ841" i="3"/>
  <c r="BJ838" i="3"/>
  <c r="BJ739" i="3"/>
  <c r="BJ736" i="3"/>
  <c r="BJ620" i="3"/>
  <c r="BJ617" i="3"/>
  <c r="BJ773" i="3"/>
  <c r="BJ770" i="3"/>
  <c r="BJ756" i="3"/>
  <c r="BJ753" i="3"/>
  <c r="BJ1011" i="3"/>
  <c r="BJ1008" i="3"/>
  <c r="BK1028" i="3"/>
  <c r="BK1025" i="3"/>
  <c r="BJ858" i="3"/>
  <c r="BJ855" i="3"/>
  <c r="BJ790" i="3"/>
  <c r="BJ787" i="3"/>
  <c r="BJ654" i="3"/>
  <c r="BJ651" i="3"/>
  <c r="BM555" i="3"/>
  <c r="BL558" i="3"/>
  <c r="BL556" i="3" s="1"/>
  <c r="BL557" i="3"/>
  <c r="BM538" i="3"/>
  <c r="BL541" i="3"/>
  <c r="BL539" i="3" s="1"/>
  <c r="BL540" i="3"/>
  <c r="BJ872" i="3"/>
  <c r="BL614" i="3"/>
  <c r="BM613" i="3"/>
  <c r="BM614" i="3" s="1"/>
  <c r="BL830" i="3"/>
  <c r="BL828" i="3" s="1"/>
  <c r="BL829" i="3"/>
  <c r="BM827" i="3"/>
  <c r="BM572" i="3"/>
  <c r="BL575" i="3"/>
  <c r="BL573" i="3" s="1"/>
  <c r="BL574" i="3"/>
  <c r="BJ600" i="3"/>
  <c r="BL529" i="3"/>
  <c r="BM528" i="3"/>
  <c r="BM529" i="3" s="1"/>
  <c r="BI719" i="3"/>
  <c r="BL989" i="3"/>
  <c r="BL993" i="3" s="1"/>
  <c r="BL994" i="3" s="1"/>
  <c r="BL750" i="3"/>
  <c r="BM749" i="3"/>
  <c r="BM750" i="3" s="1"/>
  <c r="BL762" i="3"/>
  <c r="BL760" i="3" s="1"/>
  <c r="BL761" i="3"/>
  <c r="BM759" i="3"/>
  <c r="BL983" i="3"/>
  <c r="BL981" i="3" s="1"/>
  <c r="BM980" i="3"/>
  <c r="BL982" i="3"/>
  <c r="BK785" i="3"/>
  <c r="BK789" i="3" s="1"/>
  <c r="BJ532" i="3"/>
  <c r="BL710" i="3"/>
  <c r="BM708" i="3"/>
  <c r="BL711" i="3"/>
  <c r="BL709" i="3" s="1"/>
  <c r="BJ955" i="3"/>
  <c r="BJ959" i="3"/>
  <c r="BJ960" i="3" s="1"/>
  <c r="BL546" i="3"/>
  <c r="BM545" i="3"/>
  <c r="BM546" i="3" s="1"/>
  <c r="BK666" i="3"/>
  <c r="BK670" i="3" s="1"/>
  <c r="BL733" i="3"/>
  <c r="BM732" i="3"/>
  <c r="BM733" i="3" s="1"/>
  <c r="BL779" i="3"/>
  <c r="BL777" i="3" s="1"/>
  <c r="BL778" i="3"/>
  <c r="BM776" i="3"/>
  <c r="BL847" i="3"/>
  <c r="BL845" i="3" s="1"/>
  <c r="BL846" i="3"/>
  <c r="BM844" i="3"/>
  <c r="BM623" i="3"/>
  <c r="BL626" i="3"/>
  <c r="BL624" i="3" s="1"/>
  <c r="BL625" i="3"/>
  <c r="BK949" i="3"/>
  <c r="BK947" i="3" s="1"/>
  <c r="BK948" i="3"/>
  <c r="BL946" i="3"/>
  <c r="BK768" i="3"/>
  <c r="BK772" i="3" s="1"/>
  <c r="BK773" i="3" s="1"/>
  <c r="BK581" i="3"/>
  <c r="BK585" i="3" s="1"/>
  <c r="BL642" i="3"/>
  <c r="BL643" i="3"/>
  <c r="BL641" i="3" s="1"/>
  <c r="BM640" i="3"/>
  <c r="BM681" i="3"/>
  <c r="BM682" i="3" s="1"/>
  <c r="BL682" i="3"/>
  <c r="BK649" i="3"/>
  <c r="BK653" i="3" s="1"/>
  <c r="BK654" i="3" s="1"/>
  <c r="BL796" i="3"/>
  <c r="BL794" i="3" s="1"/>
  <c r="BL795" i="3"/>
  <c r="BM793" i="3"/>
  <c r="BM807" i="3"/>
  <c r="BO798" i="3" s="1"/>
  <c r="BN798" i="3"/>
  <c r="BQ798" i="3" s="1"/>
  <c r="BJ583" i="3"/>
  <c r="BL804" i="3"/>
  <c r="BM804" i="3" s="1"/>
  <c r="BL700" i="3"/>
  <c r="BL704" i="3" s="1"/>
  <c r="BJ685" i="3"/>
  <c r="BJ549" i="3"/>
  <c r="BM989" i="3"/>
  <c r="BM993" i="3" s="1"/>
  <c r="BK751" i="3"/>
  <c r="BK755" i="3" s="1"/>
  <c r="BM676" i="3"/>
  <c r="BM677" i="3"/>
  <c r="BM675" i="3" s="1"/>
  <c r="BL898" i="3"/>
  <c r="BL896" i="3" s="1"/>
  <c r="BL897" i="3"/>
  <c r="BM895" i="3"/>
  <c r="BI634" i="3"/>
  <c r="BL953" i="3"/>
  <c r="BK954" i="3"/>
  <c r="BI957" i="3"/>
  <c r="BK734" i="3"/>
  <c r="BK738" i="3" s="1"/>
  <c r="BK739" i="3" s="1"/>
  <c r="BM521" i="3"/>
  <c r="BL524" i="3"/>
  <c r="BL522" i="3" s="1"/>
  <c r="BL523" i="3"/>
  <c r="BL630" i="3"/>
  <c r="BK631" i="3"/>
  <c r="BL580" i="3"/>
  <c r="BM579" i="3"/>
  <c r="BM580" i="3" s="1"/>
  <c r="BK683" i="3"/>
  <c r="BK687" i="3" s="1"/>
  <c r="BM647" i="3"/>
  <c r="BM648" i="3" s="1"/>
  <c r="BL648" i="3"/>
  <c r="BK1006" i="3"/>
  <c r="BK1010" i="3" s="1"/>
  <c r="BK1011" i="3" s="1"/>
  <c r="BK564" i="3"/>
  <c r="BK568" i="3" s="1"/>
  <c r="BK864" i="3"/>
  <c r="BK862" i="3" s="1"/>
  <c r="BK863" i="3"/>
  <c r="BL861" i="3"/>
  <c r="BK931" i="3"/>
  <c r="BK932" i="3"/>
  <c r="BK930" i="3" s="1"/>
  <c r="BL929" i="3"/>
  <c r="BM700" i="3"/>
  <c r="BM704" i="3" s="1"/>
  <c r="BK870" i="3"/>
  <c r="BK874" i="3" s="1"/>
  <c r="BK875" i="3" s="1"/>
  <c r="BL852" i="3"/>
  <c r="BM851" i="3"/>
  <c r="BM852" i="3" s="1"/>
  <c r="BL1017" i="3"/>
  <c r="BL1015" i="3" s="1"/>
  <c r="BL1016" i="3"/>
  <c r="BM1014" i="3"/>
  <c r="BM606" i="3"/>
  <c r="BL609" i="3"/>
  <c r="BL607" i="3" s="1"/>
  <c r="BL608" i="3"/>
  <c r="BJ717" i="3"/>
  <c r="BJ721" i="3" s="1"/>
  <c r="BJ722" i="3" s="1"/>
  <c r="BL727" i="3"/>
  <c r="BL728" i="3"/>
  <c r="BL726" i="3" s="1"/>
  <c r="BM725" i="3"/>
  <c r="BJ632" i="3"/>
  <c r="BJ636" i="3" s="1"/>
  <c r="BJ637" i="3" s="1"/>
  <c r="BL745" i="3"/>
  <c r="BL743" i="3" s="1"/>
  <c r="BL744" i="3"/>
  <c r="BM742" i="3"/>
  <c r="BK598" i="3"/>
  <c r="BK602" i="3" s="1"/>
  <c r="BM834" i="3"/>
  <c r="BM835" i="3" s="1"/>
  <c r="BL835" i="3"/>
  <c r="BM817" i="3"/>
  <c r="BM818" i="3" s="1"/>
  <c r="BL818" i="3"/>
  <c r="BM1004" i="3"/>
  <c r="BM1005" i="3" s="1"/>
  <c r="BL1005" i="3"/>
  <c r="BL563" i="3"/>
  <c r="BM562" i="3"/>
  <c r="BM563" i="3" s="1"/>
  <c r="BL881" i="3"/>
  <c r="BL879" i="3" s="1"/>
  <c r="BL880" i="3"/>
  <c r="BM878" i="3"/>
  <c r="BK615" i="3"/>
  <c r="BK619" i="3" s="1"/>
  <c r="BK819" i="3"/>
  <c r="BK823" i="3" s="1"/>
  <c r="BK824" i="3" s="1"/>
  <c r="BL869" i="3"/>
  <c r="BM868" i="3"/>
  <c r="BM869" i="3" s="1"/>
  <c r="BK530" i="3"/>
  <c r="BK534" i="3" s="1"/>
  <c r="BK853" i="3"/>
  <c r="BK857" i="3" s="1"/>
  <c r="BK858" i="3" s="1"/>
  <c r="BL784" i="3"/>
  <c r="BM783" i="3"/>
  <c r="BM784" i="3" s="1"/>
  <c r="BL813" i="3"/>
  <c r="BL811" i="3" s="1"/>
  <c r="BL812" i="3"/>
  <c r="BM810" i="3"/>
  <c r="BK716" i="3"/>
  <c r="BL715" i="3"/>
  <c r="BK547" i="3"/>
  <c r="BK551" i="3" s="1"/>
  <c r="BM664" i="3"/>
  <c r="BM665" i="3" s="1"/>
  <c r="BL665" i="3"/>
  <c r="BL589" i="3"/>
  <c r="BK592" i="3"/>
  <c r="BK590" i="3" s="1"/>
  <c r="BK591" i="3"/>
  <c r="BM766" i="3"/>
  <c r="BM767" i="3" s="1"/>
  <c r="BL767" i="3"/>
  <c r="BL597" i="3"/>
  <c r="BM596" i="3"/>
  <c r="BM597" i="3" s="1"/>
  <c r="BK836" i="3"/>
  <c r="BK840" i="3" s="1"/>
  <c r="BK841" i="3" s="1"/>
  <c r="BH445" i="3"/>
  <c r="BF450" i="3"/>
  <c r="BF447" i="3"/>
  <c r="BG449" i="3" s="1"/>
  <c r="BH379" i="3"/>
  <c r="BJ195" i="3"/>
  <c r="BJ192" i="3"/>
  <c r="BJ416" i="3"/>
  <c r="BJ413" i="3"/>
  <c r="BI345" i="3"/>
  <c r="BI216" i="3"/>
  <c r="BJ218" i="3"/>
  <c r="BI233" i="3"/>
  <c r="BJ235" i="3"/>
  <c r="BJ115" i="3"/>
  <c r="BK113" i="3"/>
  <c r="BJ116" i="3"/>
  <c r="BJ114" i="3" s="1"/>
  <c r="BF25" i="15"/>
  <c r="BG27" i="15"/>
  <c r="BG377" i="15"/>
  <c r="BH375" i="15"/>
  <c r="BG378" i="15"/>
  <c r="BG376" i="15" s="1"/>
  <c r="BG144" i="15"/>
  <c r="BG142" i="15" s="1"/>
  <c r="BG143" i="15"/>
  <c r="BH141" i="15"/>
  <c r="BG39" i="15"/>
  <c r="BH37" i="15"/>
  <c r="BG40" i="15"/>
  <c r="BG38" i="15" s="1"/>
  <c r="BI258" i="15"/>
  <c r="BH260" i="15"/>
  <c r="BH261" i="15"/>
  <c r="BH259" i="15" s="1"/>
  <c r="BH286" i="15"/>
  <c r="BH287" i="15"/>
  <c r="BH285" i="15" s="1"/>
  <c r="BI284" i="15"/>
  <c r="BI349" i="15"/>
  <c r="BH352" i="15"/>
  <c r="BH350" i="15" s="1"/>
  <c r="BH351" i="15"/>
  <c r="BI323" i="15"/>
  <c r="BH326" i="15"/>
  <c r="BH324" i="15" s="1"/>
  <c r="BH325" i="15"/>
  <c r="BI247" i="15"/>
  <c r="BI248" i="15"/>
  <c r="BI246" i="15" s="1"/>
  <c r="BH235" i="15"/>
  <c r="BH233" i="15" s="1"/>
  <c r="BH234" i="15"/>
  <c r="BI232" i="15"/>
  <c r="BI339" i="15"/>
  <c r="BI337" i="15" s="1"/>
  <c r="BI338" i="15"/>
  <c r="BI365" i="15"/>
  <c r="BI363" i="15" s="1"/>
  <c r="BI364" i="15"/>
  <c r="BG313" i="15"/>
  <c r="BG311" i="15" s="1"/>
  <c r="BG312" i="15"/>
  <c r="BH310" i="15"/>
  <c r="BI219" i="15"/>
  <c r="BH222" i="15"/>
  <c r="BH220" i="15" s="1"/>
  <c r="BH221" i="15"/>
  <c r="BI271" i="15"/>
  <c r="BH274" i="15"/>
  <c r="BH272" i="15" s="1"/>
  <c r="BH273" i="15"/>
  <c r="BH170" i="15"/>
  <c r="BH168" i="15" s="1"/>
  <c r="BI167" i="15"/>
  <c r="BH169" i="15"/>
  <c r="BG209" i="15"/>
  <c r="BG207" i="15" s="1"/>
  <c r="BG208" i="15"/>
  <c r="BH206" i="15"/>
  <c r="BH157" i="15"/>
  <c r="BH155" i="15" s="1"/>
  <c r="BH156" i="15"/>
  <c r="BI154" i="15"/>
  <c r="BH183" i="15"/>
  <c r="BH181" i="15" s="1"/>
  <c r="BH182" i="15"/>
  <c r="BI180" i="15"/>
  <c r="BG131" i="15"/>
  <c r="BG129" i="15" s="1"/>
  <c r="BG130" i="15"/>
  <c r="BH128" i="15"/>
  <c r="BI193" i="15"/>
  <c r="BH195" i="15"/>
  <c r="BH196" i="15"/>
  <c r="BH194" i="15" s="1"/>
  <c r="BH118" i="15"/>
  <c r="BH116" i="15" s="1"/>
  <c r="BH117" i="15"/>
  <c r="BI115" i="15"/>
  <c r="BI91" i="15"/>
  <c r="BI92" i="15"/>
  <c r="BI90" i="15" s="1"/>
  <c r="BI78" i="15"/>
  <c r="BI79" i="15"/>
  <c r="BI77" i="15" s="1"/>
  <c r="BG105" i="15"/>
  <c r="BG103" i="15" s="1"/>
  <c r="BG104" i="15"/>
  <c r="BH102" i="15"/>
  <c r="BH66" i="15"/>
  <c r="BH64" i="15" s="1"/>
  <c r="BH65" i="15"/>
  <c r="BI63" i="15"/>
  <c r="BG53" i="15"/>
  <c r="BG51" i="15" s="1"/>
  <c r="BH50" i="15"/>
  <c r="BG52" i="15"/>
  <c r="BI144" i="3"/>
  <c r="BI141" i="3"/>
  <c r="BI212" i="3"/>
  <c r="BI209" i="3"/>
  <c r="BJ110" i="3"/>
  <c r="BJ107" i="3"/>
  <c r="BI314" i="3"/>
  <c r="BI311" i="3"/>
  <c r="BK375" i="3"/>
  <c r="BJ376" i="3"/>
  <c r="BJ251" i="3"/>
  <c r="BK249" i="3"/>
  <c r="BJ252" i="3"/>
  <c r="BJ250" i="3" s="1"/>
  <c r="BI88" i="3"/>
  <c r="BI92" i="3" s="1"/>
  <c r="BI93" i="3" s="1"/>
  <c r="BJ156" i="3"/>
  <c r="BJ160" i="3" s="1"/>
  <c r="BJ207" i="3"/>
  <c r="BJ211" i="3" s="1"/>
  <c r="BJ212" i="3" s="1"/>
  <c r="BI479" i="3"/>
  <c r="BI483" i="3" s="1"/>
  <c r="BI484" i="3" s="1"/>
  <c r="BI292" i="3"/>
  <c r="BI296" i="3"/>
  <c r="BI297" i="3" s="1"/>
  <c r="BK86" i="3"/>
  <c r="BJ87" i="3"/>
  <c r="BL154" i="3"/>
  <c r="BK155" i="3"/>
  <c r="BK156" i="3" s="1"/>
  <c r="BK160" i="3" s="1"/>
  <c r="BK161" i="3" s="1"/>
  <c r="BL205" i="3"/>
  <c r="BK206" i="3"/>
  <c r="BH294" i="3"/>
  <c r="BK477" i="3"/>
  <c r="BJ478" i="3"/>
  <c r="BK290" i="3"/>
  <c r="BJ291" i="3"/>
  <c r="BH481" i="3"/>
  <c r="BI158" i="3"/>
  <c r="BL307" i="3"/>
  <c r="BK308" i="3"/>
  <c r="BK309" i="3" s="1"/>
  <c r="BK313" i="3" s="1"/>
  <c r="BK314" i="3" s="1"/>
  <c r="BH498" i="3"/>
  <c r="BH90" i="3"/>
  <c r="BI377" i="3"/>
  <c r="BI381" i="3" s="1"/>
  <c r="BI382" i="3" s="1"/>
  <c r="BJ309" i="3"/>
  <c r="BJ313" i="3" s="1"/>
  <c r="BI467" i="3"/>
  <c r="BI464" i="3"/>
  <c r="BH433" i="3"/>
  <c r="BH430" i="3"/>
  <c r="BL453" i="3"/>
  <c r="BK456" i="3"/>
  <c r="BK454" i="3" s="1"/>
  <c r="BK455" i="3"/>
  <c r="BL460" i="3"/>
  <c r="BK461" i="3"/>
  <c r="BK512" i="3"/>
  <c r="BL511" i="3"/>
  <c r="BJ490" i="3"/>
  <c r="BJ488" i="3" s="1"/>
  <c r="BK487" i="3"/>
  <c r="BJ489" i="3"/>
  <c r="BL470" i="3"/>
  <c r="BK473" i="3"/>
  <c r="BK471" i="3" s="1"/>
  <c r="BK472" i="3"/>
  <c r="BL443" i="3"/>
  <c r="BK444" i="3"/>
  <c r="BL504" i="3"/>
  <c r="BK507" i="3"/>
  <c r="BK505" i="3" s="1"/>
  <c r="BK506" i="3"/>
  <c r="BI428" i="3"/>
  <c r="BI432" i="3" s="1"/>
  <c r="BL436" i="3"/>
  <c r="BK439" i="3"/>
  <c r="BK437" i="3" s="1"/>
  <c r="BK438" i="3"/>
  <c r="BI496" i="3"/>
  <c r="BI500" i="3" s="1"/>
  <c r="BJ462" i="3"/>
  <c r="BJ466" i="3" s="1"/>
  <c r="BJ427" i="3"/>
  <c r="BK426" i="3"/>
  <c r="BK494" i="3"/>
  <c r="BJ495" i="3"/>
  <c r="BK422" i="3"/>
  <c r="BK420" i="3" s="1"/>
  <c r="BK421" i="3"/>
  <c r="BL419" i="3"/>
  <c r="BI263" i="3"/>
  <c r="BI260" i="3"/>
  <c r="BJ280" i="3"/>
  <c r="BJ277" i="3"/>
  <c r="BI365" i="3"/>
  <c r="BI362" i="3"/>
  <c r="BK368" i="3"/>
  <c r="BJ370" i="3"/>
  <c r="BJ371" i="3"/>
  <c r="BJ369" i="3" s="1"/>
  <c r="BL283" i="3"/>
  <c r="BK286" i="3"/>
  <c r="BK284" i="3" s="1"/>
  <c r="BK285" i="3"/>
  <c r="BI326" i="3"/>
  <c r="BI330" i="3" s="1"/>
  <c r="BJ387" i="3"/>
  <c r="BJ388" i="3"/>
  <c r="BJ386" i="3" s="1"/>
  <c r="BK385" i="3"/>
  <c r="BL358" i="3"/>
  <c r="BK359" i="3"/>
  <c r="BL274" i="3"/>
  <c r="BM273" i="3"/>
  <c r="BK411" i="3"/>
  <c r="BK415" i="3" s="1"/>
  <c r="BK416" i="3" s="1"/>
  <c r="BL266" i="3"/>
  <c r="BK269" i="3"/>
  <c r="BK267" i="3" s="1"/>
  <c r="BK268" i="3"/>
  <c r="BJ394" i="3"/>
  <c r="BJ398" i="3" s="1"/>
  <c r="BK393" i="3"/>
  <c r="BL392" i="3"/>
  <c r="BJ325" i="3"/>
  <c r="BK324" i="3"/>
  <c r="BI243" i="3"/>
  <c r="BL410" i="3"/>
  <c r="BM409" i="3"/>
  <c r="BK354" i="3"/>
  <c r="BK352" i="3" s="1"/>
  <c r="BL351" i="3"/>
  <c r="BK353" i="3"/>
  <c r="BJ241" i="3"/>
  <c r="BJ245" i="3" s="1"/>
  <c r="BJ337" i="3"/>
  <c r="BJ335" i="3" s="1"/>
  <c r="BJ336" i="3"/>
  <c r="BK334" i="3"/>
  <c r="BH328" i="3"/>
  <c r="BJ343" i="3"/>
  <c r="BJ347" i="3" s="1"/>
  <c r="BK317" i="3"/>
  <c r="BJ320" i="3"/>
  <c r="BJ318" i="3" s="1"/>
  <c r="BJ319" i="3"/>
  <c r="BL256" i="3"/>
  <c r="BK257" i="3"/>
  <c r="BI226" i="3"/>
  <c r="BI396" i="3"/>
  <c r="BL239" i="3"/>
  <c r="BK240" i="3"/>
  <c r="BJ224" i="3"/>
  <c r="BJ228" i="3" s="1"/>
  <c r="BL341" i="3"/>
  <c r="BK342" i="3"/>
  <c r="BM215" i="3"/>
  <c r="BL217" i="3"/>
  <c r="BL402" i="3"/>
  <c r="BK405" i="3"/>
  <c r="BK403" i="3" s="1"/>
  <c r="BK404" i="3"/>
  <c r="BJ360" i="3"/>
  <c r="BJ364" i="3" s="1"/>
  <c r="BJ365" i="3" s="1"/>
  <c r="BJ258" i="3"/>
  <c r="BJ262" i="3" s="1"/>
  <c r="BJ263" i="3" s="1"/>
  <c r="BK275" i="3"/>
  <c r="BK279" i="3" s="1"/>
  <c r="BL300" i="3"/>
  <c r="BK303" i="3"/>
  <c r="BK301" i="3" s="1"/>
  <c r="BK302" i="3"/>
  <c r="BM232" i="3"/>
  <c r="BL234" i="3"/>
  <c r="BL222" i="3"/>
  <c r="BK223" i="3"/>
  <c r="BL172" i="3"/>
  <c r="BM171" i="3"/>
  <c r="BM188" i="3"/>
  <c r="BL189" i="3"/>
  <c r="BJ175" i="3"/>
  <c r="BK150" i="3"/>
  <c r="BK148" i="3" s="1"/>
  <c r="BL147" i="3"/>
  <c r="BK149" i="3"/>
  <c r="BK190" i="3"/>
  <c r="BK194" i="3" s="1"/>
  <c r="BL198" i="3"/>
  <c r="BK201" i="3"/>
  <c r="BK199" i="3" s="1"/>
  <c r="BK200" i="3"/>
  <c r="BL181" i="3"/>
  <c r="BK183" i="3"/>
  <c r="BK184" i="3"/>
  <c r="BK182" i="3" s="1"/>
  <c r="BM166" i="3"/>
  <c r="BK173" i="3"/>
  <c r="BK177" i="3" s="1"/>
  <c r="BL137" i="3"/>
  <c r="BK138" i="3"/>
  <c r="BJ122" i="3"/>
  <c r="BJ126" i="3" s="1"/>
  <c r="BJ127" i="3" s="1"/>
  <c r="BK105" i="3"/>
  <c r="BK109" i="3" s="1"/>
  <c r="BK110" i="3" s="1"/>
  <c r="BK99" i="3"/>
  <c r="BK97" i="3" s="1"/>
  <c r="BL96" i="3"/>
  <c r="BK98" i="3"/>
  <c r="BM103" i="3"/>
  <c r="BL104" i="3"/>
  <c r="BI124" i="3"/>
  <c r="BK79" i="3"/>
  <c r="BJ82" i="3"/>
  <c r="BJ80" i="3" s="1"/>
  <c r="BJ81" i="3"/>
  <c r="BK121" i="3"/>
  <c r="BL120" i="3"/>
  <c r="BJ132" i="3"/>
  <c r="BJ133" i="3"/>
  <c r="BJ131" i="3" s="1"/>
  <c r="BK130" i="3"/>
  <c r="BJ139" i="3"/>
  <c r="BJ143" i="3" s="1"/>
  <c r="BJ144" i="3" s="1"/>
  <c r="BH76" i="3"/>
  <c r="BH73" i="3"/>
  <c r="BJ70" i="3"/>
  <c r="BK69" i="3"/>
  <c r="BK65" i="3"/>
  <c r="BK63" i="3" s="1"/>
  <c r="BL62" i="3"/>
  <c r="BK64" i="3"/>
  <c r="BI71" i="3"/>
  <c r="BI75" i="3" s="1"/>
  <c r="BI76" i="3" s="1"/>
  <c r="BI59" i="3"/>
  <c r="BI56" i="3"/>
  <c r="BL48" i="3"/>
  <c r="BL46" i="3" s="1"/>
  <c r="BM45" i="3"/>
  <c r="BL47" i="3"/>
  <c r="BJ54" i="3"/>
  <c r="BL52" i="3"/>
  <c r="BK53" i="3"/>
  <c r="BJ31" i="3"/>
  <c r="BJ29" i="3" s="1"/>
  <c r="BJ30" i="3"/>
  <c r="BK28" i="3"/>
  <c r="BL35" i="3"/>
  <c r="BK36" i="3"/>
  <c r="AM13" i="15"/>
  <c r="AM14" i="15"/>
  <c r="AM12" i="15" s="1"/>
  <c r="AN11" i="15"/>
  <c r="AK18" i="15"/>
  <c r="AK20" i="15" s="1"/>
  <c r="BD37" i="3" l="1"/>
  <c r="BE37" i="3" s="1"/>
  <c r="BF37" i="3" s="1"/>
  <c r="BG37" i="3" s="1"/>
  <c r="BC39" i="3"/>
  <c r="BC42" i="3"/>
  <c r="BL923" i="3"/>
  <c r="BO917" i="3"/>
  <c r="BJ1351" i="3"/>
  <c r="BJ1348" i="3"/>
  <c r="BK1348" i="3" s="1"/>
  <c r="BJ906" i="3"/>
  <c r="BN968" i="3"/>
  <c r="BQ968" i="3" s="1"/>
  <c r="BJ1164" i="3"/>
  <c r="BJ1161" i="3"/>
  <c r="BK904" i="3"/>
  <c r="BK908" i="3" s="1"/>
  <c r="BK909" i="3" s="1"/>
  <c r="BK906" i="3"/>
  <c r="BM923" i="3"/>
  <c r="BL972" i="3"/>
  <c r="BL976" i="3" s="1"/>
  <c r="BL977" i="3" s="1"/>
  <c r="BO968" i="3" s="1"/>
  <c r="BK1363" i="3"/>
  <c r="BK1367" i="3" s="1"/>
  <c r="BK1368" i="3" s="1"/>
  <c r="BK1365" i="3"/>
  <c r="BN917" i="3"/>
  <c r="BQ917" i="3" s="1"/>
  <c r="BM887" i="3"/>
  <c r="BM891" i="3" s="1"/>
  <c r="BL1158" i="3"/>
  <c r="BL1159" i="3" s="1"/>
  <c r="BL1163" i="3" s="1"/>
  <c r="BM1157" i="3"/>
  <c r="BM1158" i="3" s="1"/>
  <c r="BM1159" i="3" s="1"/>
  <c r="BM1163" i="3" s="1"/>
  <c r="BM1361" i="3"/>
  <c r="BM1362" i="3" s="1"/>
  <c r="BM1363" i="3" s="1"/>
  <c r="BM1367" i="3" s="1"/>
  <c r="BM1368" i="3" s="1"/>
  <c r="BL1362" i="3"/>
  <c r="BM1344" i="3"/>
  <c r="BM1345" i="3" s="1"/>
  <c r="BM1346" i="3" s="1"/>
  <c r="BM1350" i="3" s="1"/>
  <c r="BL1345" i="3"/>
  <c r="BL1346" i="3" s="1"/>
  <c r="BL1350" i="3" s="1"/>
  <c r="BL1351" i="3" s="1"/>
  <c r="BL943" i="3"/>
  <c r="BO934" i="3" s="1"/>
  <c r="BN934" i="3"/>
  <c r="BQ934" i="3" s="1"/>
  <c r="BL887" i="3"/>
  <c r="BL891" i="3" s="1"/>
  <c r="BL1311" i="3"/>
  <c r="BM1310" i="3"/>
  <c r="BM1311" i="3" s="1"/>
  <c r="BM1312" i="3" s="1"/>
  <c r="BM1316" i="3" s="1"/>
  <c r="BM1317" i="3" s="1"/>
  <c r="BK1161" i="3"/>
  <c r="BL1161" i="3" s="1"/>
  <c r="BM1161" i="3" s="1"/>
  <c r="BM902" i="3"/>
  <c r="BM903" i="3" s="1"/>
  <c r="BM904" i="3" s="1"/>
  <c r="BM908" i="3" s="1"/>
  <c r="BM909" i="3" s="1"/>
  <c r="BL903" i="3"/>
  <c r="BK1312" i="3"/>
  <c r="BK1316" i="3"/>
  <c r="BK1314" i="3"/>
  <c r="BK974" i="3"/>
  <c r="BL974" i="3" s="1"/>
  <c r="BM974" i="3" s="1"/>
  <c r="BL1022" i="3"/>
  <c r="BM1021" i="3"/>
  <c r="BM1022" i="3" s="1"/>
  <c r="BM1023" i="3" s="1"/>
  <c r="BM1027" i="3" s="1"/>
  <c r="BC518" i="3"/>
  <c r="BC515" i="3"/>
  <c r="BD517" i="3" s="1"/>
  <c r="BG513" i="3"/>
  <c r="BO1053" i="3"/>
  <c r="BK1066" i="3"/>
  <c r="BL1068" i="3"/>
  <c r="BL998" i="3"/>
  <c r="BM1000" i="3"/>
  <c r="BM998" i="3" s="1"/>
  <c r="BL965" i="3"/>
  <c r="BM963" i="3"/>
  <c r="BL966" i="3"/>
  <c r="BL964" i="3" s="1"/>
  <c r="BL692" i="3"/>
  <c r="BM694" i="3"/>
  <c r="BM692" i="3" s="1"/>
  <c r="BH389" i="15"/>
  <c r="BI391" i="15"/>
  <c r="BI389" i="15" s="1"/>
  <c r="BK1049" i="3"/>
  <c r="BL1051" i="3"/>
  <c r="BJ58" i="3"/>
  <c r="BJ56" i="3" s="1"/>
  <c r="BM1167" i="3"/>
  <c r="BL1169" i="3"/>
  <c r="BL1170" i="3"/>
  <c r="BL1168" i="3" s="1"/>
  <c r="BL1186" i="3"/>
  <c r="BL1187" i="3"/>
  <c r="BL1185" i="3" s="1"/>
  <c r="BM1184" i="3"/>
  <c r="BK1198" i="3"/>
  <c r="BK1195" i="3"/>
  <c r="BJ1249" i="3"/>
  <c r="BJ1246" i="3"/>
  <c r="BI481" i="3"/>
  <c r="BL1212" i="3"/>
  <c r="BK1144" i="3"/>
  <c r="BM912" i="3"/>
  <c r="BL915" i="3"/>
  <c r="BL913" i="3" s="1"/>
  <c r="BL914" i="3"/>
  <c r="BL1356" i="3"/>
  <c r="BL1357" i="3"/>
  <c r="BL1355" i="3" s="1"/>
  <c r="BM1354" i="3"/>
  <c r="BK165" i="3"/>
  <c r="BL167" i="3"/>
  <c r="BL1339" i="3"/>
  <c r="BL1340" i="3"/>
  <c r="BL1338" i="3" s="1"/>
  <c r="BM1337" i="3"/>
  <c r="BI846" i="15"/>
  <c r="BI844" i="15" s="1"/>
  <c r="BI845" i="15"/>
  <c r="BI937" i="15"/>
  <c r="BI935" i="15" s="1"/>
  <c r="BI936" i="15"/>
  <c r="BI911" i="15"/>
  <c r="BI909" i="15" s="1"/>
  <c r="BI910" i="15"/>
  <c r="BI963" i="15"/>
  <c r="BI961" i="15" s="1"/>
  <c r="BI962" i="15"/>
  <c r="BI1041" i="15"/>
  <c r="BI1039" i="15" s="1"/>
  <c r="BI1040" i="15"/>
  <c r="BI833" i="15"/>
  <c r="BI831" i="15" s="1"/>
  <c r="BI832" i="15"/>
  <c r="BI924" i="15"/>
  <c r="BI922" i="15" s="1"/>
  <c r="BI923" i="15"/>
  <c r="BI1015" i="15"/>
  <c r="BI1013" i="15" s="1"/>
  <c r="BI1014" i="15"/>
  <c r="BI872" i="15"/>
  <c r="BI870" i="15" s="1"/>
  <c r="BI871" i="15"/>
  <c r="BI882" i="15"/>
  <c r="BH885" i="15"/>
  <c r="BH883" i="15" s="1"/>
  <c r="BH884" i="15"/>
  <c r="BH792" i="15"/>
  <c r="BI794" i="15"/>
  <c r="BI792" i="15" s="1"/>
  <c r="BI1002" i="15"/>
  <c r="BI1000" i="15" s="1"/>
  <c r="BI1001" i="15"/>
  <c r="BI859" i="15"/>
  <c r="BI857" i="15" s="1"/>
  <c r="BI858" i="15"/>
  <c r="BI976" i="15"/>
  <c r="BI974" i="15" s="1"/>
  <c r="BI975" i="15"/>
  <c r="BI807" i="15"/>
  <c r="BI805" i="15" s="1"/>
  <c r="BI806" i="15"/>
  <c r="BI820" i="15"/>
  <c r="BI818" i="15" s="1"/>
  <c r="BI819" i="15"/>
  <c r="BI898" i="15"/>
  <c r="BI896" i="15" s="1"/>
  <c r="BI897" i="15"/>
  <c r="BI950" i="15"/>
  <c r="BI948" i="15" s="1"/>
  <c r="BI949" i="15"/>
  <c r="BH728" i="15"/>
  <c r="BI726" i="15"/>
  <c r="BH729" i="15"/>
  <c r="BH727" i="15" s="1"/>
  <c r="BI518" i="15"/>
  <c r="BH520" i="15"/>
  <c r="BH521" i="15"/>
  <c r="BH519" i="15" s="1"/>
  <c r="BI534" i="15"/>
  <c r="BI532" i="15" s="1"/>
  <c r="BI533" i="15"/>
  <c r="BH610" i="15"/>
  <c r="BI612" i="15"/>
  <c r="BI610" i="15" s="1"/>
  <c r="BI505" i="15"/>
  <c r="BH508" i="15"/>
  <c r="BH506" i="15" s="1"/>
  <c r="BH507" i="15"/>
  <c r="BI599" i="15"/>
  <c r="BI597" i="15" s="1"/>
  <c r="BI598" i="15"/>
  <c r="BI430" i="15"/>
  <c r="BI428" i="15" s="1"/>
  <c r="BI429" i="15"/>
  <c r="BI703" i="15"/>
  <c r="BI701" i="15" s="1"/>
  <c r="BI702" i="15"/>
  <c r="BI456" i="15"/>
  <c r="BI454" i="15" s="1"/>
  <c r="BI455" i="15"/>
  <c r="BI716" i="15"/>
  <c r="BI714" i="15" s="1"/>
  <c r="BI715" i="15"/>
  <c r="BI651" i="15"/>
  <c r="BI649" i="15" s="1"/>
  <c r="BI650" i="15"/>
  <c r="BI495" i="15"/>
  <c r="BI493" i="15" s="1"/>
  <c r="BI494" i="15"/>
  <c r="BI781" i="15"/>
  <c r="BI779" i="15" s="1"/>
  <c r="BI780" i="15"/>
  <c r="BI469" i="15"/>
  <c r="BI467" i="15" s="1"/>
  <c r="BI468" i="15"/>
  <c r="BI664" i="15"/>
  <c r="BI662" i="15" s="1"/>
  <c r="BI663" i="15"/>
  <c r="BI417" i="15"/>
  <c r="BI415" i="15" s="1"/>
  <c r="BI416" i="15"/>
  <c r="BI560" i="15"/>
  <c r="BI558" i="15" s="1"/>
  <c r="BI559" i="15"/>
  <c r="BI547" i="15"/>
  <c r="BI545" i="15" s="1"/>
  <c r="BI546" i="15"/>
  <c r="BI677" i="15"/>
  <c r="BI675" i="15" s="1"/>
  <c r="BI676" i="15"/>
  <c r="BI742" i="15"/>
  <c r="BI740" i="15" s="1"/>
  <c r="BI741" i="15"/>
  <c r="BI689" i="15"/>
  <c r="BI690" i="15"/>
  <c r="BI688" i="15" s="1"/>
  <c r="BI482" i="15"/>
  <c r="BI480" i="15" s="1"/>
  <c r="BI481" i="15"/>
  <c r="BK1266" i="3"/>
  <c r="BK1263" i="3"/>
  <c r="BK1232" i="3"/>
  <c r="BK1229" i="3"/>
  <c r="BJ1130" i="3"/>
  <c r="BJ1127" i="3"/>
  <c r="BM1300" i="3"/>
  <c r="BO1291" i="3" s="1"/>
  <c r="BN1291" i="3"/>
  <c r="BQ1291" i="3" s="1"/>
  <c r="BL1164" i="3"/>
  <c r="BK1283" i="3"/>
  <c r="BK1280" i="3"/>
  <c r="BM1351" i="3"/>
  <c r="BM1215" i="3"/>
  <c r="BO1206" i="3" s="1"/>
  <c r="BN1206" i="3"/>
  <c r="BQ1206" i="3" s="1"/>
  <c r="BM1212" i="3"/>
  <c r="BL1243" i="3"/>
  <c r="BM1242" i="3"/>
  <c r="BM1243" i="3" s="1"/>
  <c r="BM1322" i="3"/>
  <c r="BM1323" i="3"/>
  <c r="BM1321" i="3" s="1"/>
  <c r="BM1306" i="3"/>
  <c r="BM1304" i="3" s="1"/>
  <c r="BM1305" i="3"/>
  <c r="BL1176" i="3"/>
  <c r="BL1180" i="3" s="1"/>
  <c r="BM1164" i="3"/>
  <c r="BN1155" i="3"/>
  <c r="BQ1155" i="3" s="1"/>
  <c r="BM1227" i="3"/>
  <c r="BM1231" i="3" s="1"/>
  <c r="BK1110" i="3"/>
  <c r="BK1178" i="3"/>
  <c r="BM1123" i="3"/>
  <c r="BM1124" i="3" s="1"/>
  <c r="BL1124" i="3"/>
  <c r="BM1221" i="3"/>
  <c r="BM1219" i="3" s="1"/>
  <c r="BM1220" i="3"/>
  <c r="BM1289" i="3"/>
  <c r="BM1287" i="3" s="1"/>
  <c r="BM1288" i="3"/>
  <c r="BL1278" i="3"/>
  <c r="BL1282" i="3" s="1"/>
  <c r="BL1142" i="3"/>
  <c r="BL1146" i="3" s="1"/>
  <c r="BK1042" i="3"/>
  <c r="BM1176" i="3"/>
  <c r="BM1180" i="3" s="1"/>
  <c r="BL1040" i="3"/>
  <c r="BL1044" i="3" s="1"/>
  <c r="BL1227" i="3"/>
  <c r="BL1231" i="3" s="1"/>
  <c r="BL1232" i="3" s="1"/>
  <c r="BM1204" i="3"/>
  <c r="BM1202" i="3" s="1"/>
  <c r="BM1203" i="3"/>
  <c r="BM1238" i="3"/>
  <c r="BM1236" i="3" s="1"/>
  <c r="BM1237" i="3"/>
  <c r="BM1135" i="3"/>
  <c r="BM1136" i="3"/>
  <c r="BM1134" i="3" s="1"/>
  <c r="BM1142" i="3"/>
  <c r="BM1146" i="3" s="1"/>
  <c r="BL1108" i="3"/>
  <c r="BL1112" i="3" s="1"/>
  <c r="BL1113" i="3" s="1"/>
  <c r="BM1118" i="3"/>
  <c r="BM1119" i="3"/>
  <c r="BM1117" i="3" s="1"/>
  <c r="BM1040" i="3"/>
  <c r="BM1044" i="3" s="1"/>
  <c r="BM1272" i="3"/>
  <c r="BM1270" i="3" s="1"/>
  <c r="BM1271" i="3"/>
  <c r="BL1197" i="3"/>
  <c r="BL1198" i="3" s="1"/>
  <c r="BL1193" i="3"/>
  <c r="BM1261" i="3"/>
  <c r="BM1265" i="3" s="1"/>
  <c r="BM1152" i="3"/>
  <c r="BM1153" i="3"/>
  <c r="BM1151" i="3" s="1"/>
  <c r="BK1244" i="3"/>
  <c r="BK1248" i="3" s="1"/>
  <c r="BK1249" i="3" s="1"/>
  <c r="BM1108" i="3"/>
  <c r="BM1112" i="3" s="1"/>
  <c r="BK1125" i="3"/>
  <c r="BK1129" i="3" s="1"/>
  <c r="BK1130" i="3" s="1"/>
  <c r="BM1278" i="3"/>
  <c r="BM1282" i="3" s="1"/>
  <c r="BM1193" i="3"/>
  <c r="BM1197" i="3" s="1"/>
  <c r="BM1101" i="3"/>
  <c r="BM1102" i="3"/>
  <c r="BM1100" i="3" s="1"/>
  <c r="BL1297" i="3"/>
  <c r="BM1297" i="3" s="1"/>
  <c r="BL1261" i="3"/>
  <c r="BL1265" i="3" s="1"/>
  <c r="BL1266" i="3" s="1"/>
  <c r="BM1252" i="3"/>
  <c r="BL1255" i="3"/>
  <c r="BL1253" i="3" s="1"/>
  <c r="BL1254" i="3"/>
  <c r="BK603" i="3"/>
  <c r="BK600" i="3"/>
  <c r="BM705" i="3"/>
  <c r="BN696" i="3"/>
  <c r="BQ696" i="3" s="1"/>
  <c r="BK569" i="3"/>
  <c r="BK566" i="3"/>
  <c r="BK586" i="3"/>
  <c r="BK583" i="3"/>
  <c r="BK552" i="3"/>
  <c r="BK549" i="3"/>
  <c r="BK535" i="3"/>
  <c r="BK532" i="3"/>
  <c r="BM1028" i="3"/>
  <c r="BK688" i="3"/>
  <c r="BK685" i="3"/>
  <c r="BK756" i="3"/>
  <c r="BK753" i="3"/>
  <c r="BL705" i="3"/>
  <c r="BL702" i="3"/>
  <c r="BM702" i="3" s="1"/>
  <c r="BK671" i="3"/>
  <c r="BK668" i="3"/>
  <c r="BK620" i="3"/>
  <c r="BK617" i="3"/>
  <c r="BM994" i="3"/>
  <c r="BO985" i="3" s="1"/>
  <c r="BN985" i="3"/>
  <c r="BQ985" i="3" s="1"/>
  <c r="BK790" i="3"/>
  <c r="BK787" i="3"/>
  <c r="BK838" i="3"/>
  <c r="BL768" i="3"/>
  <c r="BL772" i="3" s="1"/>
  <c r="BL773" i="3" s="1"/>
  <c r="BK717" i="3"/>
  <c r="BK721" i="3" s="1"/>
  <c r="BK855" i="3"/>
  <c r="BM870" i="3"/>
  <c r="BM874" i="3" s="1"/>
  <c r="BM881" i="3"/>
  <c r="BM879" i="3" s="1"/>
  <c r="BM880" i="3"/>
  <c r="BM564" i="3"/>
  <c r="BM568" i="3" s="1"/>
  <c r="BL823" i="3"/>
  <c r="BL824" i="3" s="1"/>
  <c r="BL819" i="3"/>
  <c r="BJ634" i="3"/>
  <c r="BM609" i="3"/>
  <c r="BM607" i="3" s="1"/>
  <c r="BM608" i="3"/>
  <c r="BM929" i="3"/>
  <c r="BL932" i="3"/>
  <c r="BL930" i="3" s="1"/>
  <c r="BL931" i="3"/>
  <c r="BM861" i="3"/>
  <c r="BL864" i="3"/>
  <c r="BL862" i="3" s="1"/>
  <c r="BL863" i="3"/>
  <c r="BK1008" i="3"/>
  <c r="BL581" i="3"/>
  <c r="BL585" i="3" s="1"/>
  <c r="BL586" i="3" s="1"/>
  <c r="BK736" i="3"/>
  <c r="BL954" i="3"/>
  <c r="BM953" i="3"/>
  <c r="BM954" i="3" s="1"/>
  <c r="BK651" i="3"/>
  <c r="BM643" i="3"/>
  <c r="BM641" i="3" s="1"/>
  <c r="BM642" i="3"/>
  <c r="BK770" i="3"/>
  <c r="BL547" i="3"/>
  <c r="BL551" i="3" s="1"/>
  <c r="BM762" i="3"/>
  <c r="BM760" i="3" s="1"/>
  <c r="BM761" i="3"/>
  <c r="BM751" i="3"/>
  <c r="BM755" i="3" s="1"/>
  <c r="BM575" i="3"/>
  <c r="BM573" i="3" s="1"/>
  <c r="BM574" i="3"/>
  <c r="BM768" i="3"/>
  <c r="BM772" i="3" s="1"/>
  <c r="BM589" i="3"/>
  <c r="BL592" i="3"/>
  <c r="BL590" i="3" s="1"/>
  <c r="BL591" i="3"/>
  <c r="BM785" i="3"/>
  <c r="BM789" i="3" s="1"/>
  <c r="BL870" i="3"/>
  <c r="BL874" i="3" s="1"/>
  <c r="BL564" i="3"/>
  <c r="BL568" i="3" s="1"/>
  <c r="BM819" i="3"/>
  <c r="BM823" i="3" s="1"/>
  <c r="BM1016" i="3"/>
  <c r="BM1017" i="3"/>
  <c r="BM1015" i="3" s="1"/>
  <c r="BM853" i="3"/>
  <c r="BM857" i="3" s="1"/>
  <c r="BK632" i="3"/>
  <c r="BK636" i="3" s="1"/>
  <c r="BM626" i="3"/>
  <c r="BM624" i="3" s="1"/>
  <c r="BM625" i="3"/>
  <c r="BM710" i="3"/>
  <c r="BM711" i="3"/>
  <c r="BM709" i="3" s="1"/>
  <c r="BL751" i="3"/>
  <c r="BL755" i="3" s="1"/>
  <c r="BM830" i="3"/>
  <c r="BM828" i="3" s="1"/>
  <c r="BM829" i="3"/>
  <c r="BM615" i="3"/>
  <c r="BM619" i="3" s="1"/>
  <c r="BM813" i="3"/>
  <c r="BM811" i="3" s="1"/>
  <c r="BM812" i="3"/>
  <c r="BM598" i="3"/>
  <c r="BM602" i="3" s="1"/>
  <c r="BL670" i="3"/>
  <c r="BL671" i="3" s="1"/>
  <c r="BL666" i="3"/>
  <c r="BL785" i="3"/>
  <c r="BL789" i="3" s="1"/>
  <c r="BL1006" i="3"/>
  <c r="BL1010" i="3" s="1"/>
  <c r="BL836" i="3"/>
  <c r="BL840" i="3" s="1"/>
  <c r="BM728" i="3"/>
  <c r="BM726" i="3" s="1"/>
  <c r="BM727" i="3"/>
  <c r="BL853" i="3"/>
  <c r="BL857" i="3"/>
  <c r="BL858" i="3" s="1"/>
  <c r="BL649" i="3"/>
  <c r="BL653" i="3" s="1"/>
  <c r="BM630" i="3"/>
  <c r="BM631" i="3" s="1"/>
  <c r="BL631" i="3"/>
  <c r="BM524" i="3"/>
  <c r="BM522" i="3" s="1"/>
  <c r="BM523" i="3"/>
  <c r="BM898" i="3"/>
  <c r="BM896" i="3" s="1"/>
  <c r="BM897" i="3"/>
  <c r="BL683" i="3"/>
  <c r="BL687" i="3" s="1"/>
  <c r="BM946" i="3"/>
  <c r="BL948" i="3"/>
  <c r="BL949" i="3"/>
  <c r="BL947" i="3" s="1"/>
  <c r="BM847" i="3"/>
  <c r="BM845" i="3" s="1"/>
  <c r="BM846" i="3"/>
  <c r="BM779" i="3"/>
  <c r="BM777" i="3" s="1"/>
  <c r="BM778" i="3"/>
  <c r="BM734" i="3"/>
  <c r="BM738" i="3" s="1"/>
  <c r="BM982" i="3"/>
  <c r="BM983" i="3"/>
  <c r="BM981" i="3" s="1"/>
  <c r="BM534" i="3"/>
  <c r="BM530" i="3"/>
  <c r="BL615" i="3"/>
  <c r="BL619" i="3" s="1"/>
  <c r="BL598" i="3"/>
  <c r="BL602" i="3" s="1"/>
  <c r="BM666" i="3"/>
  <c r="BM670" i="3" s="1"/>
  <c r="BM715" i="3"/>
  <c r="BM716" i="3" s="1"/>
  <c r="BL716" i="3"/>
  <c r="BK821" i="3"/>
  <c r="BM1006" i="3"/>
  <c r="BM1010" i="3" s="1"/>
  <c r="BM836" i="3"/>
  <c r="BM840" i="3" s="1"/>
  <c r="BM745" i="3"/>
  <c r="BM743" i="3" s="1"/>
  <c r="BM744" i="3"/>
  <c r="BJ719" i="3"/>
  <c r="BK872" i="3"/>
  <c r="BM649" i="3"/>
  <c r="BM653" i="3" s="1"/>
  <c r="BM581" i="3"/>
  <c r="BM585" i="3" s="1"/>
  <c r="BK955" i="3"/>
  <c r="BK959" i="3" s="1"/>
  <c r="BM796" i="3"/>
  <c r="BM794" i="3" s="1"/>
  <c r="BM795" i="3"/>
  <c r="BM683" i="3"/>
  <c r="BM687" i="3" s="1"/>
  <c r="BL734" i="3"/>
  <c r="BL738" i="3" s="1"/>
  <c r="BM547" i="3"/>
  <c r="BM551" i="3" s="1"/>
  <c r="BJ957" i="3"/>
  <c r="BL991" i="3"/>
  <c r="BM991" i="3" s="1"/>
  <c r="BL530" i="3"/>
  <c r="BL534" i="3" s="1"/>
  <c r="BM541" i="3"/>
  <c r="BM539" i="3" s="1"/>
  <c r="BM540" i="3"/>
  <c r="BM558" i="3"/>
  <c r="BM556" i="3" s="1"/>
  <c r="BM557" i="3"/>
  <c r="BI379" i="3"/>
  <c r="BG447" i="3"/>
  <c r="BG450" i="3"/>
  <c r="BH449" i="3"/>
  <c r="BI445" i="3"/>
  <c r="BD41" i="3"/>
  <c r="BK195" i="3"/>
  <c r="BK192" i="3"/>
  <c r="BJ233" i="3"/>
  <c r="BK235" i="3"/>
  <c r="BK115" i="3"/>
  <c r="BL113" i="3"/>
  <c r="BK116" i="3"/>
  <c r="BK114" i="3" s="1"/>
  <c r="BJ216" i="3"/>
  <c r="BK218" i="3"/>
  <c r="BG25" i="15"/>
  <c r="BH27" i="15"/>
  <c r="BH143" i="15"/>
  <c r="BH144" i="15"/>
  <c r="BH142" i="15" s="1"/>
  <c r="BI141" i="15"/>
  <c r="BH39" i="15"/>
  <c r="BI37" i="15"/>
  <c r="BH40" i="15"/>
  <c r="BH38" i="15" s="1"/>
  <c r="BI375" i="15"/>
  <c r="BH377" i="15"/>
  <c r="BH378" i="15"/>
  <c r="BH376" i="15" s="1"/>
  <c r="BH313" i="15"/>
  <c r="BH311" i="15" s="1"/>
  <c r="BI310" i="15"/>
  <c r="BH312" i="15"/>
  <c r="BI235" i="15"/>
  <c r="BI233" i="15" s="1"/>
  <c r="BI234" i="15"/>
  <c r="BI287" i="15"/>
  <c r="BI285" i="15" s="1"/>
  <c r="BI286" i="15"/>
  <c r="BI274" i="15"/>
  <c r="BI272" i="15" s="1"/>
  <c r="BI273" i="15"/>
  <c r="BI222" i="15"/>
  <c r="BI220" i="15" s="1"/>
  <c r="BI221" i="15"/>
  <c r="BI326" i="15"/>
  <c r="BI324" i="15" s="1"/>
  <c r="BI325" i="15"/>
  <c r="BI352" i="15"/>
  <c r="BI350" i="15" s="1"/>
  <c r="BI351" i="15"/>
  <c r="BI261" i="15"/>
  <c r="BI259" i="15" s="1"/>
  <c r="BI260" i="15"/>
  <c r="BI117" i="15"/>
  <c r="BI118" i="15"/>
  <c r="BI116" i="15" s="1"/>
  <c r="BH131" i="15"/>
  <c r="BH129" i="15" s="1"/>
  <c r="BI128" i="15"/>
  <c r="BH130" i="15"/>
  <c r="BI183" i="15"/>
  <c r="BI181" i="15" s="1"/>
  <c r="BI182" i="15"/>
  <c r="BI157" i="15"/>
  <c r="BI155" i="15" s="1"/>
  <c r="BI156" i="15"/>
  <c r="BH209" i="15"/>
  <c r="BH207" i="15" s="1"/>
  <c r="BH208" i="15"/>
  <c r="BI206" i="15"/>
  <c r="BI170" i="15"/>
  <c r="BI168" i="15" s="1"/>
  <c r="BI169" i="15"/>
  <c r="BI195" i="15"/>
  <c r="BI196" i="15"/>
  <c r="BI194" i="15" s="1"/>
  <c r="BI66" i="15"/>
  <c r="BI64" i="15" s="1"/>
  <c r="BI65" i="15"/>
  <c r="BH105" i="15"/>
  <c r="BH103" i="15" s="1"/>
  <c r="BH104" i="15"/>
  <c r="BI102" i="15"/>
  <c r="BI50" i="15"/>
  <c r="BH53" i="15"/>
  <c r="BH51" i="15" s="1"/>
  <c r="BH52" i="15"/>
  <c r="BH37" i="3"/>
  <c r="BJ399" i="3"/>
  <c r="BJ396" i="3"/>
  <c r="BJ467" i="3"/>
  <c r="BJ464" i="3"/>
  <c r="BJ314" i="3"/>
  <c r="BJ311" i="3"/>
  <c r="BK311" i="3" s="1"/>
  <c r="BL308" i="3"/>
  <c r="BL309" i="3" s="1"/>
  <c r="BL313" i="3" s="1"/>
  <c r="BL314" i="3" s="1"/>
  <c r="BM307" i="3"/>
  <c r="BK291" i="3"/>
  <c r="BL290" i="3"/>
  <c r="BK207" i="3"/>
  <c r="BK211" i="3" s="1"/>
  <c r="BJ88" i="3"/>
  <c r="BJ92" i="3" s="1"/>
  <c r="BI90" i="3"/>
  <c r="BK251" i="3"/>
  <c r="BK252" i="3"/>
  <c r="BK250" i="3" s="1"/>
  <c r="BL249" i="3"/>
  <c r="BJ479" i="3"/>
  <c r="BJ483" i="3" s="1"/>
  <c r="BJ484" i="3" s="1"/>
  <c r="BL206" i="3"/>
  <c r="BL207" i="3" s="1"/>
  <c r="BL211" i="3" s="1"/>
  <c r="BL212" i="3" s="1"/>
  <c r="BM205" i="3"/>
  <c r="BL86" i="3"/>
  <c r="BK87" i="3"/>
  <c r="BJ209" i="3"/>
  <c r="BJ260" i="3"/>
  <c r="BL477" i="3"/>
  <c r="BK478" i="3"/>
  <c r="BI294" i="3"/>
  <c r="BJ377" i="3"/>
  <c r="BJ381" i="3" s="1"/>
  <c r="BJ382" i="3" s="1"/>
  <c r="BJ124" i="3"/>
  <c r="BJ292" i="3"/>
  <c r="BJ296" i="3" s="1"/>
  <c r="BL155" i="3"/>
  <c r="BL156" i="3" s="1"/>
  <c r="BL160" i="3" s="1"/>
  <c r="BL161" i="3" s="1"/>
  <c r="BM154" i="3"/>
  <c r="BJ161" i="3"/>
  <c r="BJ158" i="3"/>
  <c r="BK158" i="3" s="1"/>
  <c r="BL375" i="3"/>
  <c r="BK376" i="3"/>
  <c r="BI501" i="3"/>
  <c r="BI498" i="3"/>
  <c r="BI433" i="3"/>
  <c r="BI430" i="3"/>
  <c r="BL444" i="3"/>
  <c r="BM443" i="3"/>
  <c r="BM511" i="3"/>
  <c r="BL512" i="3"/>
  <c r="BK462" i="3"/>
  <c r="BK466" i="3" s="1"/>
  <c r="BM419" i="3"/>
  <c r="BL422" i="3"/>
  <c r="BL420" i="3" s="1"/>
  <c r="BL421" i="3"/>
  <c r="BJ496" i="3"/>
  <c r="BJ500" i="3" s="1"/>
  <c r="BJ501" i="3" s="1"/>
  <c r="BM470" i="3"/>
  <c r="BL473" i="3"/>
  <c r="BL471" i="3" s="1"/>
  <c r="BL472" i="3"/>
  <c r="BL461" i="3"/>
  <c r="BM460" i="3"/>
  <c r="BK495" i="3"/>
  <c r="BL494" i="3"/>
  <c r="BL507" i="3"/>
  <c r="BL505" i="3" s="1"/>
  <c r="BL506" i="3"/>
  <c r="BM504" i="3"/>
  <c r="BL487" i="3"/>
  <c r="BK489" i="3"/>
  <c r="BK490" i="3"/>
  <c r="BK488" i="3" s="1"/>
  <c r="BM453" i="3"/>
  <c r="BL456" i="3"/>
  <c r="BL454" i="3" s="1"/>
  <c r="BL455" i="3"/>
  <c r="BJ428" i="3"/>
  <c r="BJ432" i="3" s="1"/>
  <c r="BL426" i="3"/>
  <c r="BK427" i="3"/>
  <c r="BM436" i="3"/>
  <c r="BL439" i="3"/>
  <c r="BL437" i="3" s="1"/>
  <c r="BL438" i="3"/>
  <c r="BK280" i="3"/>
  <c r="BK277" i="3"/>
  <c r="BJ348" i="3"/>
  <c r="BJ345" i="3"/>
  <c r="BJ246" i="3"/>
  <c r="BJ243" i="3"/>
  <c r="BJ229" i="3"/>
  <c r="BJ226" i="3"/>
  <c r="BI331" i="3"/>
  <c r="BI328" i="3"/>
  <c r="BK258" i="3"/>
  <c r="BK262" i="3" s="1"/>
  <c r="BK263" i="3" s="1"/>
  <c r="BM217" i="3"/>
  <c r="BK241" i="3"/>
  <c r="BK245" i="3" s="1"/>
  <c r="BJ326" i="3"/>
  <c r="BJ330" i="3" s="1"/>
  <c r="BL359" i="3"/>
  <c r="BM358" i="3"/>
  <c r="BK343" i="3"/>
  <c r="BK347" i="3" s="1"/>
  <c r="BM239" i="3"/>
  <c r="BL240" i="3"/>
  <c r="BL257" i="3"/>
  <c r="BM256" i="3"/>
  <c r="BK320" i="3"/>
  <c r="BK318" i="3" s="1"/>
  <c r="BK319" i="3"/>
  <c r="BL317" i="3"/>
  <c r="BM410" i="3"/>
  <c r="BL393" i="3"/>
  <c r="BM392" i="3"/>
  <c r="BM266" i="3"/>
  <c r="BL269" i="3"/>
  <c r="BL267" i="3" s="1"/>
  <c r="BL268" i="3"/>
  <c r="BM274" i="3"/>
  <c r="BL385" i="3"/>
  <c r="BK388" i="3"/>
  <c r="BK386" i="3" s="1"/>
  <c r="BK387" i="3"/>
  <c r="BM283" i="3"/>
  <c r="BL286" i="3"/>
  <c r="BL284" i="3" s="1"/>
  <c r="BL285" i="3"/>
  <c r="BK224" i="3"/>
  <c r="BK228" i="3" s="1"/>
  <c r="BK229" i="3" s="1"/>
  <c r="BM341" i="3"/>
  <c r="BL342" i="3"/>
  <c r="BL334" i="3"/>
  <c r="BK336" i="3"/>
  <c r="BK337" i="3"/>
  <c r="BK335" i="3" s="1"/>
  <c r="BL411" i="3"/>
  <c r="BL415" i="3" s="1"/>
  <c r="BL416" i="3" s="1"/>
  <c r="BK394" i="3"/>
  <c r="BK398" i="3" s="1"/>
  <c r="BL275" i="3"/>
  <c r="BL279" i="3" s="1"/>
  <c r="BM402" i="3"/>
  <c r="BL405" i="3"/>
  <c r="BL403" i="3" s="1"/>
  <c r="BL404" i="3"/>
  <c r="BM222" i="3"/>
  <c r="BL223" i="3"/>
  <c r="BM234" i="3"/>
  <c r="BM300" i="3"/>
  <c r="BL303" i="3"/>
  <c r="BL301" i="3" s="1"/>
  <c r="BL302" i="3"/>
  <c r="BJ362" i="3"/>
  <c r="BL354" i="3"/>
  <c r="BL352" i="3" s="1"/>
  <c r="BM351" i="3"/>
  <c r="BL353" i="3"/>
  <c r="BL324" i="3"/>
  <c r="BK325" i="3"/>
  <c r="BK413" i="3"/>
  <c r="BK360" i="3"/>
  <c r="BK364" i="3" s="1"/>
  <c r="BL368" i="3"/>
  <c r="BK371" i="3"/>
  <c r="BK369" i="3" s="1"/>
  <c r="BK370" i="3"/>
  <c r="BK178" i="3"/>
  <c r="BK175" i="3"/>
  <c r="BL173" i="3"/>
  <c r="BL177" i="3" s="1"/>
  <c r="BL184" i="3"/>
  <c r="BL182" i="3" s="1"/>
  <c r="BL183" i="3"/>
  <c r="BM181" i="3"/>
  <c r="BM198" i="3"/>
  <c r="BL201" i="3"/>
  <c r="BL199" i="3" s="1"/>
  <c r="BL200" i="3"/>
  <c r="BM172" i="3"/>
  <c r="BM147" i="3"/>
  <c r="BL149" i="3"/>
  <c r="BL150" i="3"/>
  <c r="BL148" i="3" s="1"/>
  <c r="BL190" i="3"/>
  <c r="BL194" i="3" s="1"/>
  <c r="BL195" i="3" s="1"/>
  <c r="BM189" i="3"/>
  <c r="BL130" i="3"/>
  <c r="BK133" i="3"/>
  <c r="BK131" i="3" s="1"/>
  <c r="BK132" i="3"/>
  <c r="BM120" i="3"/>
  <c r="BL121" i="3"/>
  <c r="BK139" i="3"/>
  <c r="BK143" i="3" s="1"/>
  <c r="BK122" i="3"/>
  <c r="BK126" i="3" s="1"/>
  <c r="BK127" i="3" s="1"/>
  <c r="BL105" i="3"/>
  <c r="BL109" i="3" s="1"/>
  <c r="BL138" i="3"/>
  <c r="BM137" i="3"/>
  <c r="BL79" i="3"/>
  <c r="BK82" i="3"/>
  <c r="BK80" i="3" s="1"/>
  <c r="BK81" i="3"/>
  <c r="BM96" i="3"/>
  <c r="BL99" i="3"/>
  <c r="BL97" i="3" s="1"/>
  <c r="BL98" i="3"/>
  <c r="BJ141" i="3"/>
  <c r="BM104" i="3"/>
  <c r="BK107" i="3"/>
  <c r="BK70" i="3"/>
  <c r="BL69" i="3"/>
  <c r="BL64" i="3"/>
  <c r="BM62" i="3"/>
  <c r="BL65" i="3"/>
  <c r="BL63" i="3" s="1"/>
  <c r="BJ71" i="3"/>
  <c r="BJ75" i="3" s="1"/>
  <c r="BJ76" i="3" s="1"/>
  <c r="BI73" i="3"/>
  <c r="BJ59" i="3"/>
  <c r="BM48" i="3"/>
  <c r="BM46" i="3" s="1"/>
  <c r="BM47" i="3"/>
  <c r="BK54" i="3"/>
  <c r="BL53" i="3"/>
  <c r="BM52" i="3"/>
  <c r="BM35" i="3"/>
  <c r="BL36" i="3"/>
  <c r="BK31" i="3"/>
  <c r="BK29" i="3" s="1"/>
  <c r="BK30" i="3"/>
  <c r="BL28" i="3"/>
  <c r="AN13" i="15"/>
  <c r="AN14" i="15"/>
  <c r="AN12" i="15" s="1"/>
  <c r="AO11" i="15"/>
  <c r="AK21" i="15"/>
  <c r="AK19" i="15"/>
  <c r="BN1342" i="3" l="1"/>
  <c r="BQ1342" i="3" s="1"/>
  <c r="BL569" i="3"/>
  <c r="BL566" i="3"/>
  <c r="BL892" i="3"/>
  <c r="BN883" i="3"/>
  <c r="BQ883" i="3" s="1"/>
  <c r="BL889" i="3"/>
  <c r="BM892" i="3"/>
  <c r="BO883" i="3" s="1"/>
  <c r="BM889" i="3"/>
  <c r="BO1342" i="3"/>
  <c r="BL1363" i="3"/>
  <c r="BL1367" i="3" s="1"/>
  <c r="BL1365" i="3" s="1"/>
  <c r="BM1365" i="3" s="1"/>
  <c r="BK1317" i="3"/>
  <c r="BL1312" i="3"/>
  <c r="BL1316" i="3" s="1"/>
  <c r="BL1317" i="3" s="1"/>
  <c r="BO1308" i="3" s="1"/>
  <c r="BL1314" i="3"/>
  <c r="BM1314" i="3" s="1"/>
  <c r="BL1348" i="3"/>
  <c r="BM1348" i="3" s="1"/>
  <c r="BO1155" i="3"/>
  <c r="BL904" i="3"/>
  <c r="BL908" i="3" s="1"/>
  <c r="BL906" i="3"/>
  <c r="BM906" i="3" s="1"/>
  <c r="BL1023" i="3"/>
  <c r="BL1027" i="3"/>
  <c r="BH513" i="3"/>
  <c r="BD515" i="3"/>
  <c r="BE517" i="3" s="1"/>
  <c r="BD518" i="3"/>
  <c r="BL1066" i="3"/>
  <c r="BM1068" i="3"/>
  <c r="BM1066" i="3" s="1"/>
  <c r="BM966" i="3"/>
  <c r="BM964" i="3" s="1"/>
  <c r="BM965" i="3"/>
  <c r="BL1049" i="3"/>
  <c r="BM1051" i="3"/>
  <c r="BM1049" i="3" s="1"/>
  <c r="BK58" i="3"/>
  <c r="BK59" i="3" s="1"/>
  <c r="BM1187" i="3"/>
  <c r="BM1185" i="3" s="1"/>
  <c r="BM1186" i="3"/>
  <c r="BM1169" i="3"/>
  <c r="BM1170" i="3"/>
  <c r="BM1168" i="3" s="1"/>
  <c r="BL620" i="3"/>
  <c r="BL617" i="3"/>
  <c r="BM617" i="3" s="1"/>
  <c r="BK1127" i="3"/>
  <c r="BL1195" i="3"/>
  <c r="BL1110" i="3"/>
  <c r="BM1110" i="3" s="1"/>
  <c r="BM1357" i="3"/>
  <c r="BM1355" i="3" s="1"/>
  <c r="BM1356" i="3"/>
  <c r="BL165" i="3"/>
  <c r="BM167" i="3"/>
  <c r="BM165" i="3" s="1"/>
  <c r="BM1340" i="3"/>
  <c r="BM1338" i="3" s="1"/>
  <c r="BM1339" i="3"/>
  <c r="BM915" i="3"/>
  <c r="BM913" i="3" s="1"/>
  <c r="BM914" i="3"/>
  <c r="BI885" i="15"/>
  <c r="BI883" i="15" s="1"/>
  <c r="BI884" i="15"/>
  <c r="BI728" i="15"/>
  <c r="BI729" i="15"/>
  <c r="BI727" i="15" s="1"/>
  <c r="BI521" i="15"/>
  <c r="BI519" i="15" s="1"/>
  <c r="BI520" i="15"/>
  <c r="BI508" i="15"/>
  <c r="BI506" i="15" s="1"/>
  <c r="BI507" i="15"/>
  <c r="BM1232" i="3"/>
  <c r="BO1223" i="3" s="1"/>
  <c r="BN1223" i="3"/>
  <c r="BQ1223" i="3" s="1"/>
  <c r="BM1045" i="3"/>
  <c r="BN1036" i="3"/>
  <c r="BQ1036" i="3" s="1"/>
  <c r="BL1147" i="3"/>
  <c r="BL1144" i="3"/>
  <c r="BM1144" i="3" s="1"/>
  <c r="BM1198" i="3"/>
  <c r="BO1189" i="3" s="1"/>
  <c r="BN1189" i="3"/>
  <c r="BQ1189" i="3" s="1"/>
  <c r="BM1195" i="3"/>
  <c r="BL1045" i="3"/>
  <c r="BL1042" i="3"/>
  <c r="BM1042" i="3" s="1"/>
  <c r="BL1283" i="3"/>
  <c r="BL1280" i="3"/>
  <c r="BM1280" i="3" s="1"/>
  <c r="BM1283" i="3"/>
  <c r="BN1274" i="3"/>
  <c r="BQ1274" i="3" s="1"/>
  <c r="BM1266" i="3"/>
  <c r="BO1257" i="3" s="1"/>
  <c r="BN1257" i="3"/>
  <c r="BQ1257" i="3" s="1"/>
  <c r="BM1181" i="3"/>
  <c r="BN1172" i="3"/>
  <c r="BQ1172" i="3" s="1"/>
  <c r="BL1181" i="3"/>
  <c r="BL1178" i="3"/>
  <c r="BM1178" i="3" s="1"/>
  <c r="BL1263" i="3"/>
  <c r="BM1263" i="3" s="1"/>
  <c r="BK1246" i="3"/>
  <c r="BL1229" i="3"/>
  <c r="BM1229" i="3" s="1"/>
  <c r="BL1244" i="3"/>
  <c r="BL1248" i="3" s="1"/>
  <c r="BL1249" i="3" s="1"/>
  <c r="BM1147" i="3"/>
  <c r="BN1138" i="3"/>
  <c r="BQ1138" i="3" s="1"/>
  <c r="BL1125" i="3"/>
  <c r="BL1129" i="3" s="1"/>
  <c r="BL1130" i="3" s="1"/>
  <c r="BM1255" i="3"/>
  <c r="BM1253" i="3" s="1"/>
  <c r="BM1254" i="3"/>
  <c r="BM1113" i="3"/>
  <c r="BO1104" i="3" s="1"/>
  <c r="BN1104" i="3"/>
  <c r="BQ1104" i="3" s="1"/>
  <c r="BM1125" i="3"/>
  <c r="BM1129" i="3" s="1"/>
  <c r="BM1244" i="3"/>
  <c r="BM1248" i="3" s="1"/>
  <c r="BL790" i="3"/>
  <c r="BL787" i="3"/>
  <c r="BM787" i="3" s="1"/>
  <c r="BM552" i="3"/>
  <c r="BN543" i="3"/>
  <c r="BQ543" i="3" s="1"/>
  <c r="BM549" i="3"/>
  <c r="BM739" i="3"/>
  <c r="BN730" i="3"/>
  <c r="BQ730" i="3" s="1"/>
  <c r="BL688" i="3"/>
  <c r="BL685" i="3"/>
  <c r="BM685" i="3" s="1"/>
  <c r="BM773" i="3"/>
  <c r="BO764" i="3" s="1"/>
  <c r="BN764" i="3"/>
  <c r="BQ764" i="3" s="1"/>
  <c r="BL552" i="3"/>
  <c r="BL549" i="3"/>
  <c r="BL535" i="3"/>
  <c r="BL532" i="3"/>
  <c r="BM532" i="3" s="1"/>
  <c r="BL739" i="3"/>
  <c r="BL736" i="3"/>
  <c r="BM736" i="3" s="1"/>
  <c r="BL841" i="3"/>
  <c r="BL838" i="3"/>
  <c r="BM838" i="3" s="1"/>
  <c r="BK637" i="3"/>
  <c r="BK634" i="3"/>
  <c r="BK722" i="3"/>
  <c r="BK719" i="3"/>
  <c r="BM671" i="3"/>
  <c r="BO662" i="3" s="1"/>
  <c r="BN662" i="3"/>
  <c r="BQ662" i="3" s="1"/>
  <c r="BM620" i="3"/>
  <c r="BN611" i="3"/>
  <c r="BQ611" i="3" s="1"/>
  <c r="BL603" i="3"/>
  <c r="BL600" i="3"/>
  <c r="BM600" i="3" s="1"/>
  <c r="BK960" i="3"/>
  <c r="BK957" i="3"/>
  <c r="BL1011" i="3"/>
  <c r="BL1008" i="3"/>
  <c r="BM1008" i="3" s="1"/>
  <c r="BM603" i="3"/>
  <c r="BN594" i="3"/>
  <c r="BQ594" i="3" s="1"/>
  <c r="BL756" i="3"/>
  <c r="BL753" i="3"/>
  <c r="BM753" i="3" s="1"/>
  <c r="BM824" i="3"/>
  <c r="BO815" i="3" s="1"/>
  <c r="BN815" i="3"/>
  <c r="BQ815" i="3" s="1"/>
  <c r="BL875" i="3"/>
  <c r="BL872" i="3"/>
  <c r="BM586" i="3"/>
  <c r="BO577" i="3" s="1"/>
  <c r="BN577" i="3"/>
  <c r="BQ577" i="3" s="1"/>
  <c r="BM790" i="3"/>
  <c r="BN781" i="3"/>
  <c r="BQ781" i="3" s="1"/>
  <c r="BM569" i="3"/>
  <c r="BO560" i="3" s="1"/>
  <c r="BN560" i="3"/>
  <c r="BQ560" i="3" s="1"/>
  <c r="BM566" i="3"/>
  <c r="BM875" i="3"/>
  <c r="BN866" i="3"/>
  <c r="BQ866" i="3" s="1"/>
  <c r="BM872" i="3"/>
  <c r="BL654" i="3"/>
  <c r="BL651" i="3"/>
  <c r="BM651" i="3" s="1"/>
  <c r="BM1011" i="3"/>
  <c r="BN1002" i="3"/>
  <c r="BQ1002" i="3" s="1"/>
  <c r="BM949" i="3"/>
  <c r="BM947" i="3" s="1"/>
  <c r="BM948" i="3"/>
  <c r="BM654" i="3"/>
  <c r="BN645" i="3"/>
  <c r="BQ645" i="3" s="1"/>
  <c r="BL955" i="3"/>
  <c r="BL959" i="3" s="1"/>
  <c r="BL632" i="3"/>
  <c r="BL636" i="3" s="1"/>
  <c r="BL637" i="3" s="1"/>
  <c r="BM864" i="3"/>
  <c r="BM862" i="3" s="1"/>
  <c r="BM863" i="3"/>
  <c r="BM932" i="3"/>
  <c r="BM930" i="3" s="1"/>
  <c r="BM931" i="3"/>
  <c r="BM535" i="3"/>
  <c r="BN526" i="3"/>
  <c r="BQ526" i="3" s="1"/>
  <c r="BM841" i="3"/>
  <c r="BN832" i="3"/>
  <c r="BQ832" i="3" s="1"/>
  <c r="BL717" i="3"/>
  <c r="BL721" i="3" s="1"/>
  <c r="BM632" i="3"/>
  <c r="BM636" i="3" s="1"/>
  <c r="BL855" i="3"/>
  <c r="BM855" i="3" s="1"/>
  <c r="BL668" i="3"/>
  <c r="BM668" i="3" s="1"/>
  <c r="BM592" i="3"/>
  <c r="BM590" i="3" s="1"/>
  <c r="BM591" i="3"/>
  <c r="BO696" i="3"/>
  <c r="BM717" i="3"/>
  <c r="BM721" i="3" s="1"/>
  <c r="BM858" i="3"/>
  <c r="BO849" i="3" s="1"/>
  <c r="BN849" i="3"/>
  <c r="BQ849" i="3" s="1"/>
  <c r="BM756" i="3"/>
  <c r="BN747" i="3"/>
  <c r="BQ747" i="3" s="1"/>
  <c r="BM955" i="3"/>
  <c r="BM959" i="3" s="1"/>
  <c r="BL583" i="3"/>
  <c r="BM583" i="3" s="1"/>
  <c r="BL821" i="3"/>
  <c r="BM821" i="3" s="1"/>
  <c r="BL770" i="3"/>
  <c r="BM770" i="3" s="1"/>
  <c r="BM688" i="3"/>
  <c r="BO679" i="3" s="1"/>
  <c r="BN679" i="3"/>
  <c r="BQ679" i="3" s="1"/>
  <c r="BL158" i="3"/>
  <c r="BH447" i="3"/>
  <c r="BH450" i="3"/>
  <c r="BI449" i="3"/>
  <c r="BJ445" i="3"/>
  <c r="BD39" i="3"/>
  <c r="BE41" i="3" s="1"/>
  <c r="BD42" i="3"/>
  <c r="BL311" i="3"/>
  <c r="BJ73" i="3"/>
  <c r="BL116" i="3"/>
  <c r="BL114" i="3" s="1"/>
  <c r="BL115" i="3"/>
  <c r="BM113" i="3"/>
  <c r="BK216" i="3"/>
  <c r="BL218" i="3"/>
  <c r="BK233" i="3"/>
  <c r="BL235" i="3"/>
  <c r="BH25" i="15"/>
  <c r="BI27" i="15"/>
  <c r="BI377" i="15"/>
  <c r="BI378" i="15"/>
  <c r="BI376" i="15" s="1"/>
  <c r="BI143" i="15"/>
  <c r="BI144" i="15"/>
  <c r="BI142" i="15" s="1"/>
  <c r="BI40" i="15"/>
  <c r="BI38" i="15" s="1"/>
  <c r="BI39" i="15"/>
  <c r="BI313" i="15"/>
  <c r="BI311" i="15" s="1"/>
  <c r="BI312" i="15"/>
  <c r="BI209" i="15"/>
  <c r="BI207" i="15" s="1"/>
  <c r="BI208" i="15"/>
  <c r="BI131" i="15"/>
  <c r="BI129" i="15" s="1"/>
  <c r="BI130" i="15"/>
  <c r="BI105" i="15"/>
  <c r="BI103" i="15" s="1"/>
  <c r="BI104" i="15"/>
  <c r="BI52" i="15"/>
  <c r="BI53" i="15"/>
  <c r="BI51" i="15" s="1"/>
  <c r="BI37" i="3"/>
  <c r="BL110" i="3"/>
  <c r="BL107" i="3"/>
  <c r="BL178" i="3"/>
  <c r="BL175" i="3"/>
  <c r="BJ93" i="3"/>
  <c r="BJ90" i="3"/>
  <c r="BK212" i="3"/>
  <c r="BK209" i="3"/>
  <c r="BL209" i="3" s="1"/>
  <c r="BJ297" i="3"/>
  <c r="BJ294" i="3"/>
  <c r="BM206" i="3"/>
  <c r="BM207" i="3" s="1"/>
  <c r="BM211" i="3" s="1"/>
  <c r="BM212" i="3" s="1"/>
  <c r="BM249" i="3"/>
  <c r="BL252" i="3"/>
  <c r="BL250" i="3" s="1"/>
  <c r="BL251" i="3"/>
  <c r="BM308" i="3"/>
  <c r="BK377" i="3"/>
  <c r="BK381" i="3" s="1"/>
  <c r="BK382" i="3" s="1"/>
  <c r="BM155" i="3"/>
  <c r="BL376" i="3"/>
  <c r="BM375" i="3"/>
  <c r="BK479" i="3"/>
  <c r="BK483" i="3" s="1"/>
  <c r="BK484" i="3" s="1"/>
  <c r="BK88" i="3"/>
  <c r="BK92" i="3" s="1"/>
  <c r="BK93" i="3" s="1"/>
  <c r="BJ481" i="3"/>
  <c r="BM290" i="3"/>
  <c r="BL291" i="3"/>
  <c r="BJ379" i="3"/>
  <c r="BM477" i="3"/>
  <c r="BL478" i="3"/>
  <c r="BM86" i="3"/>
  <c r="BL87" i="3"/>
  <c r="BK292" i="3"/>
  <c r="BK296" i="3" s="1"/>
  <c r="BJ433" i="3"/>
  <c r="BJ430" i="3"/>
  <c r="BK467" i="3"/>
  <c r="BK464" i="3"/>
  <c r="BK428" i="3"/>
  <c r="BK432" i="3" s="1"/>
  <c r="BK433" i="3" s="1"/>
  <c r="BM456" i="3"/>
  <c r="BM454" i="3" s="1"/>
  <c r="BM455" i="3"/>
  <c r="BM507" i="3"/>
  <c r="BM505" i="3" s="1"/>
  <c r="BM506" i="3"/>
  <c r="BK496" i="3"/>
  <c r="BK500" i="3" s="1"/>
  <c r="BM422" i="3"/>
  <c r="BM420" i="3" s="1"/>
  <c r="BM421" i="3"/>
  <c r="BM426" i="3"/>
  <c r="BL427" i="3"/>
  <c r="BM473" i="3"/>
  <c r="BM471" i="3" s="1"/>
  <c r="BM472" i="3"/>
  <c r="BM512" i="3"/>
  <c r="BM439" i="3"/>
  <c r="BM437" i="3" s="1"/>
  <c r="BM438" i="3"/>
  <c r="BL490" i="3"/>
  <c r="BL488" i="3" s="1"/>
  <c r="BL489" i="3"/>
  <c r="BM487" i="3"/>
  <c r="BM461" i="3"/>
  <c r="BM444" i="3"/>
  <c r="BM494" i="3"/>
  <c r="BL495" i="3"/>
  <c r="BL462" i="3"/>
  <c r="BL466" i="3" s="1"/>
  <c r="BJ498" i="3"/>
  <c r="BK399" i="3"/>
  <c r="BK396" i="3"/>
  <c r="BK365" i="3"/>
  <c r="BK362" i="3"/>
  <c r="BJ331" i="3"/>
  <c r="BJ328" i="3"/>
  <c r="BK348" i="3"/>
  <c r="BK345" i="3"/>
  <c r="BK246" i="3"/>
  <c r="BK243" i="3"/>
  <c r="BL280" i="3"/>
  <c r="BL277" i="3"/>
  <c r="BK326" i="3"/>
  <c r="BK330" i="3" s="1"/>
  <c r="BM324" i="3"/>
  <c r="BL325" i="3"/>
  <c r="BL224" i="3"/>
  <c r="BL228" i="3" s="1"/>
  <c r="BM342" i="3"/>
  <c r="BM393" i="3"/>
  <c r="BM411" i="3"/>
  <c r="BM415" i="3" s="1"/>
  <c r="BM416" i="3" s="1"/>
  <c r="BL241" i="3"/>
  <c r="BL245" i="3" s="1"/>
  <c r="BL246" i="3" s="1"/>
  <c r="BM354" i="3"/>
  <c r="BM352" i="3" s="1"/>
  <c r="BM353" i="3"/>
  <c r="BM303" i="3"/>
  <c r="BM301" i="3" s="1"/>
  <c r="BM302" i="3"/>
  <c r="BM368" i="3"/>
  <c r="BL371" i="3"/>
  <c r="BL369" i="3" s="1"/>
  <c r="BL370" i="3"/>
  <c r="BM223" i="3"/>
  <c r="BM405" i="3"/>
  <c r="BM403" i="3" s="1"/>
  <c r="BM404" i="3"/>
  <c r="BL413" i="3"/>
  <c r="BL394" i="3"/>
  <c r="BL398" i="3" s="1"/>
  <c r="BM240" i="3"/>
  <c r="BM359" i="3"/>
  <c r="BM334" i="3"/>
  <c r="BL337" i="3"/>
  <c r="BL335" i="3" s="1"/>
  <c r="BL336" i="3"/>
  <c r="BK226" i="3"/>
  <c r="BL388" i="3"/>
  <c r="BL386" i="3" s="1"/>
  <c r="BL387" i="3"/>
  <c r="BM385" i="3"/>
  <c r="BM275" i="3"/>
  <c r="BM279" i="3" s="1"/>
  <c r="BL320" i="3"/>
  <c r="BL318" i="3" s="1"/>
  <c r="BL319" i="3"/>
  <c r="BM317" i="3"/>
  <c r="BM257" i="3"/>
  <c r="BL360" i="3"/>
  <c r="BL364" i="3" s="1"/>
  <c r="BK260" i="3"/>
  <c r="BL343" i="3"/>
  <c r="BL347" i="3" s="1"/>
  <c r="BM286" i="3"/>
  <c r="BM284" i="3" s="1"/>
  <c r="BM285" i="3"/>
  <c r="BM269" i="3"/>
  <c r="BM267" i="3" s="1"/>
  <c r="BM268" i="3"/>
  <c r="BL258" i="3"/>
  <c r="BL262" i="3" s="1"/>
  <c r="BM184" i="3"/>
  <c r="BM182" i="3" s="1"/>
  <c r="BM183" i="3"/>
  <c r="BM150" i="3"/>
  <c r="BM148" i="3" s="1"/>
  <c r="BM149" i="3"/>
  <c r="BM201" i="3"/>
  <c r="BM199" i="3" s="1"/>
  <c r="BM200" i="3"/>
  <c r="BM190" i="3"/>
  <c r="BM194" i="3" s="1"/>
  <c r="BL192" i="3"/>
  <c r="BM173" i="3"/>
  <c r="BM177" i="3" s="1"/>
  <c r="BK144" i="3"/>
  <c r="BK141" i="3"/>
  <c r="BM138" i="3"/>
  <c r="BM99" i="3"/>
  <c r="BM97" i="3" s="1"/>
  <c r="BM98" i="3"/>
  <c r="BL139" i="3"/>
  <c r="BL143" i="3" s="1"/>
  <c r="BL144" i="3" s="1"/>
  <c r="BL122" i="3"/>
  <c r="BL126" i="3" s="1"/>
  <c r="BL82" i="3"/>
  <c r="BL80" i="3" s="1"/>
  <c r="BL81" i="3"/>
  <c r="BM79" i="3"/>
  <c r="BM105" i="3"/>
  <c r="BM109" i="3" s="1"/>
  <c r="BK124" i="3"/>
  <c r="BM121" i="3"/>
  <c r="BM130" i="3"/>
  <c r="BL133" i="3"/>
  <c r="BL131" i="3" s="1"/>
  <c r="BL132" i="3"/>
  <c r="BM69" i="3"/>
  <c r="BL70" i="3"/>
  <c r="BM65" i="3"/>
  <c r="BM63" i="3" s="1"/>
  <c r="BM64" i="3"/>
  <c r="BK71" i="3"/>
  <c r="BK75" i="3" s="1"/>
  <c r="BK56" i="3"/>
  <c r="BL54" i="3"/>
  <c r="BM53" i="3"/>
  <c r="BL31" i="3"/>
  <c r="BL29" i="3" s="1"/>
  <c r="BL30" i="3"/>
  <c r="BM28" i="3"/>
  <c r="BM36" i="3"/>
  <c r="AO13" i="15"/>
  <c r="AP11" i="15"/>
  <c r="AO14" i="15"/>
  <c r="AO12" i="15" s="1"/>
  <c r="AL18" i="15"/>
  <c r="AL20" i="15" s="1"/>
  <c r="BL1028" i="3" l="1"/>
  <c r="BO1019" i="3" s="1"/>
  <c r="BL1025" i="3"/>
  <c r="BM1025" i="3" s="1"/>
  <c r="BN1019" i="3"/>
  <c r="BQ1019" i="3" s="1"/>
  <c r="BN1308" i="3"/>
  <c r="BQ1308" i="3" s="1"/>
  <c r="BL909" i="3"/>
  <c r="BO900" i="3" s="1"/>
  <c r="BN900" i="3"/>
  <c r="BQ900" i="3" s="1"/>
  <c r="BL1368" i="3"/>
  <c r="BO1359" i="3" s="1"/>
  <c r="BN1359" i="3"/>
  <c r="BQ1359" i="3" s="1"/>
  <c r="BM209" i="3"/>
  <c r="BO611" i="3"/>
  <c r="BE518" i="3"/>
  <c r="BE515" i="3"/>
  <c r="BF517" i="3" s="1"/>
  <c r="BI513" i="3"/>
  <c r="BO747" i="3"/>
  <c r="BO1138" i="3"/>
  <c r="BO1172" i="3"/>
  <c r="BO832" i="3"/>
  <c r="BO645" i="3"/>
  <c r="BL58" i="3"/>
  <c r="BO866" i="3"/>
  <c r="BM1249" i="3"/>
  <c r="BO1240" i="3" s="1"/>
  <c r="BN1240" i="3"/>
  <c r="BQ1240" i="3" s="1"/>
  <c r="BM1130" i="3"/>
  <c r="BO1121" i="3" s="1"/>
  <c r="BN1121" i="3"/>
  <c r="BQ1121" i="3" s="1"/>
  <c r="BL1246" i="3"/>
  <c r="BM1246" i="3" s="1"/>
  <c r="BL1127" i="3"/>
  <c r="BM1127" i="3" s="1"/>
  <c r="BO1274" i="3"/>
  <c r="BO1036" i="3"/>
  <c r="BM960" i="3"/>
  <c r="BN951" i="3"/>
  <c r="BQ951" i="3" s="1"/>
  <c r="BM637" i="3"/>
  <c r="BO628" i="3" s="1"/>
  <c r="BN628" i="3"/>
  <c r="BQ628" i="3" s="1"/>
  <c r="BL722" i="3"/>
  <c r="BL719" i="3"/>
  <c r="BM719" i="3" s="1"/>
  <c r="BL960" i="3"/>
  <c r="BL957" i="3"/>
  <c r="BM957" i="3" s="1"/>
  <c r="BO1002" i="3"/>
  <c r="BO781" i="3"/>
  <c r="BO543" i="3"/>
  <c r="BM722" i="3"/>
  <c r="BN713" i="3"/>
  <c r="BQ713" i="3" s="1"/>
  <c r="BO526" i="3"/>
  <c r="BL634" i="3"/>
  <c r="BM634" i="3" s="1"/>
  <c r="BO594" i="3"/>
  <c r="BO730" i="3"/>
  <c r="BI450" i="3"/>
  <c r="BI447" i="3"/>
  <c r="BJ449" i="3"/>
  <c r="BK445" i="3"/>
  <c r="BE39" i="3"/>
  <c r="BF41" i="3" s="1"/>
  <c r="BE42" i="3"/>
  <c r="BL233" i="3"/>
  <c r="BM235" i="3"/>
  <c r="BM115" i="3"/>
  <c r="BM116" i="3"/>
  <c r="BM114" i="3" s="1"/>
  <c r="BL216" i="3"/>
  <c r="BM218" i="3"/>
  <c r="BI25" i="15"/>
  <c r="BJ37" i="3"/>
  <c r="BL263" i="3"/>
  <c r="BL260" i="3"/>
  <c r="BK297" i="3"/>
  <c r="BK294" i="3"/>
  <c r="BM478" i="3"/>
  <c r="BM156" i="3"/>
  <c r="BM160" i="3" s="1"/>
  <c r="BM161" i="3" s="1"/>
  <c r="BL88" i="3"/>
  <c r="BL92" i="3" s="1"/>
  <c r="BL93" i="3" s="1"/>
  <c r="BK90" i="3"/>
  <c r="BM376" i="3"/>
  <c r="BK379" i="3"/>
  <c r="BM87" i="3"/>
  <c r="BL292" i="3"/>
  <c r="BL296" i="3" s="1"/>
  <c r="BL377" i="3"/>
  <c r="BL381" i="3" s="1"/>
  <c r="BL382" i="3" s="1"/>
  <c r="BL479" i="3"/>
  <c r="BL483" i="3" s="1"/>
  <c r="BL484" i="3" s="1"/>
  <c r="BM291" i="3"/>
  <c r="BK481" i="3"/>
  <c r="BM309" i="3"/>
  <c r="BM313" i="3" s="1"/>
  <c r="BM252" i="3"/>
  <c r="BM250" i="3" s="1"/>
  <c r="BM251" i="3"/>
  <c r="BL467" i="3"/>
  <c r="BL464" i="3"/>
  <c r="BK501" i="3"/>
  <c r="BK498" i="3"/>
  <c r="BL496" i="3"/>
  <c r="BL500" i="3" s="1"/>
  <c r="BL501" i="3" s="1"/>
  <c r="BK430" i="3"/>
  <c r="BM489" i="3"/>
  <c r="BM490" i="3"/>
  <c r="BM488" i="3" s="1"/>
  <c r="BM495" i="3"/>
  <c r="BL428" i="3"/>
  <c r="BL432" i="3" s="1"/>
  <c r="BM462" i="3"/>
  <c r="BM466" i="3" s="1"/>
  <c r="BM427" i="3"/>
  <c r="BL348" i="3"/>
  <c r="BL345" i="3"/>
  <c r="BM280" i="3"/>
  <c r="BM277" i="3"/>
  <c r="BL365" i="3"/>
  <c r="BL362" i="3"/>
  <c r="BL399" i="3"/>
  <c r="BL396" i="3"/>
  <c r="BK331" i="3"/>
  <c r="BK328" i="3"/>
  <c r="BL229" i="3"/>
  <c r="BL226" i="3"/>
  <c r="BM258" i="3"/>
  <c r="BM262" i="3" s="1"/>
  <c r="BM263" i="3" s="1"/>
  <c r="BM320" i="3"/>
  <c r="BM318" i="3" s="1"/>
  <c r="BM319" i="3"/>
  <c r="BM388" i="3"/>
  <c r="BM386" i="3" s="1"/>
  <c r="BM387" i="3"/>
  <c r="BM337" i="3"/>
  <c r="BM335" i="3" s="1"/>
  <c r="BM336" i="3"/>
  <c r="BM241" i="3"/>
  <c r="BM245" i="3" s="1"/>
  <c r="BM371" i="3"/>
  <c r="BM369" i="3" s="1"/>
  <c r="BM370" i="3"/>
  <c r="BM394" i="3"/>
  <c r="BM398" i="3" s="1"/>
  <c r="BM399" i="3" s="1"/>
  <c r="BM360" i="3"/>
  <c r="BM364" i="3" s="1"/>
  <c r="BM365" i="3" s="1"/>
  <c r="BM413" i="3"/>
  <c r="BM343" i="3"/>
  <c r="BM347" i="3" s="1"/>
  <c r="BM348" i="3" s="1"/>
  <c r="BL326" i="3"/>
  <c r="BL330" i="3" s="1"/>
  <c r="BL243" i="3"/>
  <c r="BM325" i="3"/>
  <c r="BM224" i="3"/>
  <c r="BM228" i="3" s="1"/>
  <c r="BM178" i="3"/>
  <c r="BM175" i="3"/>
  <c r="BM195" i="3"/>
  <c r="BM192" i="3"/>
  <c r="BL127" i="3"/>
  <c r="BL124" i="3"/>
  <c r="BM110" i="3"/>
  <c r="BM107" i="3"/>
  <c r="BM133" i="3"/>
  <c r="BM131" i="3" s="1"/>
  <c r="BM132" i="3"/>
  <c r="BM122" i="3"/>
  <c r="BM126" i="3" s="1"/>
  <c r="BM127" i="3" s="1"/>
  <c r="BM139" i="3"/>
  <c r="BM143" i="3" s="1"/>
  <c r="BM82" i="3"/>
  <c r="BM80" i="3" s="1"/>
  <c r="BM81" i="3"/>
  <c r="BL141" i="3"/>
  <c r="BK76" i="3"/>
  <c r="BK73" i="3"/>
  <c r="BL71" i="3"/>
  <c r="BL75" i="3" s="1"/>
  <c r="BL76" i="3" s="1"/>
  <c r="BM70" i="3"/>
  <c r="BL59" i="3"/>
  <c r="BL56" i="3"/>
  <c r="BM54" i="3"/>
  <c r="BM58" i="3" s="1"/>
  <c r="BM59" i="3" s="1"/>
  <c r="BM31" i="3"/>
  <c r="BM29" i="3" s="1"/>
  <c r="BM30" i="3"/>
  <c r="AP13" i="15"/>
  <c r="AP14" i="15"/>
  <c r="AP12" i="15" s="1"/>
  <c r="AQ11" i="15"/>
  <c r="AL21" i="15"/>
  <c r="AL19" i="15"/>
  <c r="BJ513" i="3" l="1"/>
  <c r="BF518" i="3"/>
  <c r="BF515" i="3"/>
  <c r="BG517" i="3" s="1"/>
  <c r="BO713" i="3"/>
  <c r="BO951" i="3"/>
  <c r="BJ450" i="3"/>
  <c r="BJ447" i="3"/>
  <c r="BK449" i="3"/>
  <c r="BL445" i="3"/>
  <c r="BM158" i="3"/>
  <c r="BF39" i="3"/>
  <c r="BG41" i="3" s="1"/>
  <c r="BF42" i="3"/>
  <c r="BL90" i="3"/>
  <c r="BM216" i="3"/>
  <c r="BM233" i="3"/>
  <c r="BK37" i="3"/>
  <c r="BM314" i="3"/>
  <c r="BM311" i="3"/>
  <c r="BL297" i="3"/>
  <c r="BL294" i="3"/>
  <c r="BM345" i="3"/>
  <c r="BM362" i="3"/>
  <c r="BM88" i="3"/>
  <c r="BM92" i="3" s="1"/>
  <c r="BM93" i="3" s="1"/>
  <c r="BM292" i="3"/>
  <c r="BM296" i="3" s="1"/>
  <c r="BM297" i="3" s="1"/>
  <c r="BL379" i="3"/>
  <c r="BM377" i="3"/>
  <c r="BM381" i="3" s="1"/>
  <c r="BM382" i="3" s="1"/>
  <c r="BM479" i="3"/>
  <c r="BM483" i="3" s="1"/>
  <c r="BM484" i="3" s="1"/>
  <c r="BL481" i="3"/>
  <c r="BL433" i="3"/>
  <c r="BL430" i="3"/>
  <c r="BM467" i="3"/>
  <c r="BM464" i="3"/>
  <c r="BM428" i="3"/>
  <c r="BM432" i="3" s="1"/>
  <c r="BM433" i="3" s="1"/>
  <c r="BM496" i="3"/>
  <c r="BM500" i="3" s="1"/>
  <c r="BM501" i="3" s="1"/>
  <c r="BL498" i="3"/>
  <c r="BM229" i="3"/>
  <c r="BM226" i="3"/>
  <c r="BM246" i="3"/>
  <c r="BM243" i="3"/>
  <c r="BL331" i="3"/>
  <c r="BL328" i="3"/>
  <c r="BM326" i="3"/>
  <c r="BM330" i="3" s="1"/>
  <c r="BM260" i="3"/>
  <c r="BM396" i="3"/>
  <c r="BM144" i="3"/>
  <c r="BM141" i="3"/>
  <c r="BM124" i="3"/>
  <c r="BL73" i="3"/>
  <c r="BM71" i="3"/>
  <c r="BM75" i="3" s="1"/>
  <c r="BM56" i="3"/>
  <c r="AQ13" i="15"/>
  <c r="AR11" i="15"/>
  <c r="AQ14" i="15"/>
  <c r="AQ12" i="15" s="1"/>
  <c r="AM18" i="15"/>
  <c r="AM20" i="15" s="1"/>
  <c r="BK513" i="3" l="1"/>
  <c r="BG518" i="3"/>
  <c r="BG515" i="3"/>
  <c r="BH517" i="3" s="1"/>
  <c r="BM445" i="3"/>
  <c r="BK450" i="3"/>
  <c r="BK447" i="3"/>
  <c r="BL449" i="3" s="1"/>
  <c r="BG39" i="3"/>
  <c r="BH41" i="3" s="1"/>
  <c r="BG42" i="3"/>
  <c r="BM379" i="3"/>
  <c r="BM481" i="3"/>
  <c r="BM294" i="3"/>
  <c r="BL37" i="3"/>
  <c r="BM90" i="3"/>
  <c r="BM498" i="3"/>
  <c r="BM430" i="3"/>
  <c r="BM331" i="3"/>
  <c r="BM328" i="3"/>
  <c r="BM76" i="3"/>
  <c r="BM73" i="3"/>
  <c r="AR13" i="15"/>
  <c r="AS11" i="15"/>
  <c r="AR14" i="15"/>
  <c r="AR12" i="15" s="1"/>
  <c r="AM21" i="15"/>
  <c r="AM19" i="15"/>
  <c r="BL513" i="3" l="1"/>
  <c r="BH515" i="3"/>
  <c r="BI517" i="3" s="1"/>
  <c r="BH518" i="3"/>
  <c r="BL447" i="3"/>
  <c r="BL450" i="3"/>
  <c r="BM449" i="3"/>
  <c r="BH42" i="3"/>
  <c r="BH39" i="3"/>
  <c r="BI41" i="3" s="1"/>
  <c r="BM37" i="3"/>
  <c r="AS13" i="15"/>
  <c r="AT11" i="15"/>
  <c r="AS14" i="15"/>
  <c r="AS12" i="15" s="1"/>
  <c r="AN18" i="15"/>
  <c r="AN20" i="15" s="1"/>
  <c r="BM513" i="3" l="1"/>
  <c r="BI518" i="3"/>
  <c r="BI515" i="3"/>
  <c r="BJ517" i="3" s="1"/>
  <c r="BM450" i="3"/>
  <c r="BM447" i="3"/>
  <c r="BI42" i="3"/>
  <c r="BI39" i="3"/>
  <c r="BJ41" i="3" s="1"/>
  <c r="AT13" i="15"/>
  <c r="AU11" i="15"/>
  <c r="AT14" i="15"/>
  <c r="AT12" i="15" s="1"/>
  <c r="AN21" i="15"/>
  <c r="AN19" i="15"/>
  <c r="BJ515" i="3" l="1"/>
  <c r="BK517" i="3" s="1"/>
  <c r="BJ518" i="3"/>
  <c r="BJ42" i="3"/>
  <c r="BJ39" i="3"/>
  <c r="BK41" i="3" s="1"/>
  <c r="AU13" i="15"/>
  <c r="AV11" i="15"/>
  <c r="AU14" i="15"/>
  <c r="AU12" i="15" s="1"/>
  <c r="AO18" i="15"/>
  <c r="BK518" i="3" l="1"/>
  <c r="BK515" i="3"/>
  <c r="BL517" i="3" s="1"/>
  <c r="BK39" i="3"/>
  <c r="BL41" i="3" s="1"/>
  <c r="BK42" i="3"/>
  <c r="AO20" i="15"/>
  <c r="AO21" i="15" s="1"/>
  <c r="AV13" i="15"/>
  <c r="AV14" i="15"/>
  <c r="AV12" i="15" s="1"/>
  <c r="AW11" i="15"/>
  <c r="AO19" i="15"/>
  <c r="BL518" i="3" l="1"/>
  <c r="BL515" i="3"/>
  <c r="BM517" i="3" s="1"/>
  <c r="BL39" i="3"/>
  <c r="BM41" i="3" s="1"/>
  <c r="BL42" i="3"/>
  <c r="AW13" i="15"/>
  <c r="AW14" i="15"/>
  <c r="AW12" i="15" s="1"/>
  <c r="AX11" i="15"/>
  <c r="AP18" i="15"/>
  <c r="AP20" i="15" s="1"/>
  <c r="BM518" i="3" l="1"/>
  <c r="BM515" i="3"/>
  <c r="BM42" i="3"/>
  <c r="BM39" i="3"/>
  <c r="AX13" i="15"/>
  <c r="AY11" i="15"/>
  <c r="AX14" i="15"/>
  <c r="AX12" i="15" s="1"/>
  <c r="AP21" i="15"/>
  <c r="AP19" i="15"/>
  <c r="AY13" i="15" l="1"/>
  <c r="AZ11" i="15"/>
  <c r="AY14" i="15"/>
  <c r="AY12" i="15" s="1"/>
  <c r="AQ18" i="15"/>
  <c r="AQ20" i="15" s="1"/>
  <c r="R14" i="3"/>
  <c r="R11" i="3"/>
  <c r="AZ13" i="15" l="1"/>
  <c r="BA11" i="15"/>
  <c r="AZ14" i="15"/>
  <c r="AZ12" i="15" s="1"/>
  <c r="S11" i="3"/>
  <c r="T11" i="3" s="1"/>
  <c r="R13" i="3"/>
  <c r="AQ21" i="15"/>
  <c r="AQ19" i="15"/>
  <c r="S13" i="3" l="1"/>
  <c r="BA13" i="15"/>
  <c r="BB11" i="15"/>
  <c r="BA14" i="15"/>
  <c r="BA12" i="15" s="1"/>
  <c r="U11" i="3"/>
  <c r="T13" i="3"/>
  <c r="AR18" i="15"/>
  <c r="AR20" i="15" s="1"/>
  <c r="M14" i="8"/>
  <c r="L14" i="8"/>
  <c r="M12" i="8"/>
  <c r="L12" i="8"/>
  <c r="M10" i="8"/>
  <c r="L10" i="8"/>
  <c r="BB13" i="15" l="1"/>
  <c r="BC11" i="15"/>
  <c r="BB14" i="15"/>
  <c r="BB12" i="15" s="1"/>
  <c r="V11" i="3"/>
  <c r="U13" i="3"/>
  <c r="AR21" i="15"/>
  <c r="AR19" i="15"/>
  <c r="N14" i="8"/>
  <c r="N10" i="8"/>
  <c r="N12" i="8"/>
  <c r="BC13" i="15" l="1"/>
  <c r="BC14" i="15"/>
  <c r="BC12" i="15" s="1"/>
  <c r="BD11" i="15"/>
  <c r="W11" i="3"/>
  <c r="V13" i="3"/>
  <c r="AS18" i="15"/>
  <c r="AS20" i="15" s="1"/>
  <c r="F3" i="10"/>
  <c r="F4" i="10" s="1"/>
  <c r="G2" i="10" s="1"/>
  <c r="T23"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S23" i="3"/>
  <c r="R23" i="3"/>
  <c r="R21" i="3"/>
  <c r="R18" i="3"/>
  <c r="BD13" i="15" l="1"/>
  <c r="BD14" i="15"/>
  <c r="BD12" i="15" s="1"/>
  <c r="BE11" i="15"/>
  <c r="X11" i="3"/>
  <c r="W13" i="3"/>
  <c r="AS21" i="15"/>
  <c r="AS19" i="15"/>
  <c r="G3" i="10"/>
  <c r="G4" i="10" s="1"/>
  <c r="S18" i="3"/>
  <c r="T18" i="3" s="1"/>
  <c r="R19" i="3"/>
  <c r="R12" i="3"/>
  <c r="BE13" i="15" l="1"/>
  <c r="BE14" i="15"/>
  <c r="BE12" i="15" s="1"/>
  <c r="BF11" i="15"/>
  <c r="Y11" i="3"/>
  <c r="X13" i="3"/>
  <c r="AT18" i="15"/>
  <c r="AT20" i="15" s="1"/>
  <c r="R24" i="3"/>
  <c r="R25" i="3" s="1"/>
  <c r="R20" i="3"/>
  <c r="H2" i="10"/>
  <c r="H3" i="10" s="1"/>
  <c r="H4" i="10" s="1"/>
  <c r="I2" i="10" s="1"/>
  <c r="I3" i="10" s="1"/>
  <c r="I4" i="10" s="1"/>
  <c r="J2" i="10" s="1"/>
  <c r="J3" i="10" s="1"/>
  <c r="J4" i="10" s="1"/>
  <c r="K2" i="10" s="1"/>
  <c r="K3" i="10" s="1"/>
  <c r="K4" i="10" s="1"/>
  <c r="L2" i="10" s="1"/>
  <c r="L3" i="10" s="1"/>
  <c r="L4" i="10" s="1"/>
  <c r="M2" i="10" s="1"/>
  <c r="M3" i="10" s="1"/>
  <c r="M4" i="10" s="1"/>
  <c r="N2" i="10" s="1"/>
  <c r="N3" i="10" s="1"/>
  <c r="N4" i="10" s="1"/>
  <c r="O2" i="10" s="1"/>
  <c r="S19" i="3"/>
  <c r="U18" i="3"/>
  <c r="S14" i="3"/>
  <c r="S12" i="3" s="1"/>
  <c r="BF13" i="15" l="1"/>
  <c r="BG11" i="15"/>
  <c r="BF14" i="15"/>
  <c r="BF12" i="15" s="1"/>
  <c r="Z11" i="3"/>
  <c r="Y13" i="3"/>
  <c r="AT21" i="15"/>
  <c r="AT19" i="15"/>
  <c r="R22" i="3"/>
  <c r="S20" i="3"/>
  <c r="O3" i="10"/>
  <c r="O4" i="10" s="1"/>
  <c r="P2" i="10" s="1"/>
  <c r="S21" i="3"/>
  <c r="T19" i="3"/>
  <c r="V18" i="3"/>
  <c r="T14" i="3"/>
  <c r="T12" i="3" s="1"/>
  <c r="BG13" i="15" l="1"/>
  <c r="BH11" i="15"/>
  <c r="BG14" i="15"/>
  <c r="BG12" i="15" s="1"/>
  <c r="AA11" i="3"/>
  <c r="Z13" i="3"/>
  <c r="AU18" i="15"/>
  <c r="T20" i="3"/>
  <c r="P3" i="10"/>
  <c r="P4" i="10" s="1"/>
  <c r="Q2" i="10" s="1"/>
  <c r="U19" i="3"/>
  <c r="V19" i="3" s="1"/>
  <c r="T21" i="3"/>
  <c r="W18" i="3"/>
  <c r="U14" i="3"/>
  <c r="U12" i="3" s="1"/>
  <c r="AU20" i="15" l="1"/>
  <c r="AU21" i="15" s="1"/>
  <c r="BH13" i="15"/>
  <c r="BI11" i="15"/>
  <c r="BH14" i="15"/>
  <c r="BH12" i="15" s="1"/>
  <c r="AB11" i="3"/>
  <c r="AA13" i="3"/>
  <c r="AU19" i="15"/>
  <c r="Q3" i="10"/>
  <c r="Q4" i="10" s="1"/>
  <c r="R2" i="10" s="1"/>
  <c r="U20" i="3"/>
  <c r="V20" i="3" s="1"/>
  <c r="U21" i="3"/>
  <c r="V21" i="3" s="1"/>
  <c r="W19" i="3"/>
  <c r="X18" i="3"/>
  <c r="V14" i="3"/>
  <c r="V12" i="3" s="1"/>
  <c r="BI13" i="15" l="1"/>
  <c r="BI14" i="15"/>
  <c r="BI12" i="15" s="1"/>
  <c r="AC11" i="3"/>
  <c r="AB13" i="3"/>
  <c r="AV18" i="15"/>
  <c r="AV20" i="15" s="1"/>
  <c r="R3" i="10"/>
  <c r="R4" i="10" s="1"/>
  <c r="S2" i="10" s="1"/>
  <c r="W20" i="3"/>
  <c r="X19" i="3"/>
  <c r="Y18" i="3"/>
  <c r="W21" i="3"/>
  <c r="W14" i="3"/>
  <c r="W12" i="3" s="1"/>
  <c r="AD11" i="3" l="1"/>
  <c r="AC13" i="3"/>
  <c r="AV21" i="15"/>
  <c r="AV19" i="15"/>
  <c r="X20" i="3"/>
  <c r="S3" i="10"/>
  <c r="S4" i="10" s="1"/>
  <c r="T2" i="10" s="1"/>
  <c r="Y19" i="3"/>
  <c r="X21" i="3"/>
  <c r="Z18" i="3"/>
  <c r="X14" i="3"/>
  <c r="X12" i="3" s="1"/>
  <c r="AE11" i="3" l="1"/>
  <c r="AD13" i="3"/>
  <c r="AW18" i="15"/>
  <c r="AW20" i="15" s="1"/>
  <c r="Y20" i="3"/>
  <c r="T3" i="10"/>
  <c r="T4" i="10" s="1"/>
  <c r="Z19" i="3"/>
  <c r="Y21" i="3"/>
  <c r="AA18" i="3"/>
  <c r="Y14" i="3"/>
  <c r="Y12" i="3" s="1"/>
  <c r="BN203" i="3" l="1"/>
  <c r="BQ203" i="3" s="1"/>
  <c r="AF11" i="3"/>
  <c r="AE13" i="3"/>
  <c r="AW21" i="15"/>
  <c r="AW19" i="15"/>
  <c r="Z20" i="3"/>
  <c r="AA19" i="3"/>
  <c r="Z21" i="3"/>
  <c r="AB18" i="3"/>
  <c r="Z14" i="3"/>
  <c r="Z12" i="3" s="1"/>
  <c r="BO271" i="3" l="1"/>
  <c r="BN271" i="3"/>
  <c r="BQ271" i="3" s="1"/>
  <c r="BO407" i="3"/>
  <c r="BN407" i="3"/>
  <c r="BQ407" i="3" s="1"/>
  <c r="BO186" i="3"/>
  <c r="BN186" i="3"/>
  <c r="BQ186" i="3" s="1"/>
  <c r="BO169" i="3"/>
  <c r="BN169" i="3"/>
  <c r="BQ169" i="3" s="1"/>
  <c r="BO203" i="3"/>
  <c r="BN101" i="3"/>
  <c r="BQ101" i="3" s="1"/>
  <c r="AG11" i="3"/>
  <c r="AF13" i="3"/>
  <c r="AX18" i="15"/>
  <c r="AX20" i="15" s="1"/>
  <c r="AA20" i="3"/>
  <c r="AB19" i="3"/>
  <c r="AC18" i="3"/>
  <c r="AA21" i="3"/>
  <c r="AA14" i="3"/>
  <c r="AA12" i="3" s="1"/>
  <c r="BO152" i="3" l="1"/>
  <c r="BN152" i="3"/>
  <c r="BQ152" i="3" s="1"/>
  <c r="BO305" i="3"/>
  <c r="BN305" i="3"/>
  <c r="BQ305" i="3" s="1"/>
  <c r="BN288" i="3"/>
  <c r="BQ288" i="3" s="1"/>
  <c r="BO458" i="3"/>
  <c r="BN458" i="3"/>
  <c r="BQ458" i="3" s="1"/>
  <c r="BO441" i="3"/>
  <c r="BN441" i="3"/>
  <c r="BO509" i="3"/>
  <c r="BN509" i="3"/>
  <c r="BQ509" i="3" s="1"/>
  <c r="BN390" i="3"/>
  <c r="BQ390" i="3" s="1"/>
  <c r="BN339" i="3"/>
  <c r="BQ339" i="3" s="1"/>
  <c r="BN237" i="3"/>
  <c r="BQ237" i="3" s="1"/>
  <c r="BO356" i="3"/>
  <c r="BN356" i="3"/>
  <c r="BQ356" i="3" s="1"/>
  <c r="BO220" i="3"/>
  <c r="BN220" i="3"/>
  <c r="BQ220" i="3" s="1"/>
  <c r="BN254" i="3"/>
  <c r="BQ254" i="3" s="1"/>
  <c r="BO118" i="3"/>
  <c r="BN118" i="3"/>
  <c r="BQ118" i="3" s="1"/>
  <c r="BO135" i="3"/>
  <c r="BN135" i="3"/>
  <c r="BQ135" i="3" s="1"/>
  <c r="BO101" i="3"/>
  <c r="BO50" i="3"/>
  <c r="BN50" i="3"/>
  <c r="AH11" i="3"/>
  <c r="AG13" i="3"/>
  <c r="AX21" i="15"/>
  <c r="AX19" i="15"/>
  <c r="AB20" i="3"/>
  <c r="AC19" i="3"/>
  <c r="AD18" i="3"/>
  <c r="AB21" i="3"/>
  <c r="AB14" i="3"/>
  <c r="AB12" i="3" s="1"/>
  <c r="BQ50" i="3" l="1"/>
  <c r="BP50" i="3"/>
  <c r="BQ441" i="3"/>
  <c r="BP441" i="3"/>
  <c r="D40" i="10"/>
  <c r="BN475" i="3"/>
  <c r="BQ475" i="3" s="1"/>
  <c r="BO339" i="3"/>
  <c r="BO373" i="3"/>
  <c r="BO475" i="3"/>
  <c r="BN373" i="3"/>
  <c r="BQ373" i="3" s="1"/>
  <c r="BO288" i="3"/>
  <c r="BN492" i="3"/>
  <c r="BQ492" i="3" s="1"/>
  <c r="BO424" i="3"/>
  <c r="BN424" i="3"/>
  <c r="BQ424" i="3" s="1"/>
  <c r="BO322" i="3"/>
  <c r="BN322" i="3"/>
  <c r="BQ322" i="3" s="1"/>
  <c r="BO237" i="3"/>
  <c r="BO254" i="3"/>
  <c r="BO390" i="3"/>
  <c r="BN67" i="3"/>
  <c r="BQ67" i="3" s="1"/>
  <c r="AI11" i="3"/>
  <c r="AH13" i="3"/>
  <c r="AD19" i="3"/>
  <c r="AY18" i="15"/>
  <c r="AY20" i="15" s="1"/>
  <c r="AC20" i="3"/>
  <c r="AE18" i="3"/>
  <c r="AC21" i="3"/>
  <c r="AC14" i="3"/>
  <c r="AC12" i="3" s="1"/>
  <c r="BU93" i="3" l="1"/>
  <c r="BO492" i="3"/>
  <c r="BO67" i="3"/>
  <c r="AJ11" i="3"/>
  <c r="AI13" i="3"/>
  <c r="AE19" i="3"/>
  <c r="AY21" i="15"/>
  <c r="AY19" i="15"/>
  <c r="AF18" i="3"/>
  <c r="AD21" i="3"/>
  <c r="AD14" i="3"/>
  <c r="AD12" i="3" s="1"/>
  <c r="BN84" i="3" l="1"/>
  <c r="AK11" i="3"/>
  <c r="AJ13" i="3"/>
  <c r="AF19" i="3"/>
  <c r="AG18" i="3"/>
  <c r="AE21" i="3"/>
  <c r="AE14" i="3"/>
  <c r="AE12" i="3" s="1"/>
  <c r="BP84" i="3" l="1"/>
  <c r="D105" i="10" s="1"/>
  <c r="BQ84" i="3"/>
  <c r="BO84" i="3"/>
  <c r="BT93" i="3"/>
  <c r="AL11" i="3"/>
  <c r="AK13" i="3"/>
  <c r="AG19" i="3"/>
  <c r="AF21" i="3"/>
  <c r="AH18" i="3"/>
  <c r="AF14" i="3"/>
  <c r="AF12" i="3" s="1"/>
  <c r="AH19" i="3" l="1"/>
  <c r="AM11" i="3"/>
  <c r="AL13" i="3"/>
  <c r="AG21" i="3"/>
  <c r="AI18" i="3"/>
  <c r="AG14" i="3"/>
  <c r="AG12" i="3" s="1"/>
  <c r="AI19" i="3" l="1"/>
  <c r="AN11" i="3"/>
  <c r="AM13" i="3"/>
  <c r="AH21" i="3"/>
  <c r="AJ18" i="3"/>
  <c r="AH14" i="3"/>
  <c r="AH12" i="3" s="1"/>
  <c r="AI21" i="3" l="1"/>
  <c r="AJ19" i="3"/>
  <c r="AO11" i="3"/>
  <c r="AN13" i="3"/>
  <c r="AK18" i="3"/>
  <c r="AI14" i="3"/>
  <c r="AI12" i="3" s="1"/>
  <c r="AJ21" i="3" l="1"/>
  <c r="AK19" i="3"/>
  <c r="AP11" i="3"/>
  <c r="AO13" i="3"/>
  <c r="AL18" i="3"/>
  <c r="AJ14" i="3"/>
  <c r="AJ12" i="3" s="1"/>
  <c r="AK21" i="3" l="1"/>
  <c r="AL21" i="3" s="1"/>
  <c r="AL19" i="3"/>
  <c r="BO33" i="3"/>
  <c r="BN33" i="3"/>
  <c r="AQ11" i="3"/>
  <c r="AP13" i="3"/>
  <c r="AM18" i="3"/>
  <c r="AK14" i="3"/>
  <c r="AK12" i="3" s="1"/>
  <c r="AM19" i="3" l="1"/>
  <c r="BP33" i="3"/>
  <c r="BQ33" i="3"/>
  <c r="AR11" i="3"/>
  <c r="AQ13" i="3"/>
  <c r="AM21" i="3"/>
  <c r="AN18" i="3"/>
  <c r="AL14" i="3"/>
  <c r="AL12" i="3" s="1"/>
  <c r="D41" i="10" l="1"/>
  <c r="D143" i="10"/>
  <c r="D33" i="10"/>
  <c r="D30" i="10"/>
  <c r="AN19" i="3"/>
  <c r="AS11" i="3"/>
  <c r="AR13" i="3"/>
  <c r="AN21" i="3"/>
  <c r="AO18" i="3"/>
  <c r="AM14" i="3"/>
  <c r="AM12" i="3" s="1"/>
  <c r="AO19" i="3" l="1"/>
  <c r="AT11" i="3"/>
  <c r="AS13" i="3"/>
  <c r="AO21" i="3"/>
  <c r="AP18" i="3"/>
  <c r="AN14" i="3"/>
  <c r="AN12" i="3" s="1"/>
  <c r="AP19" i="3" l="1"/>
  <c r="AU11" i="3"/>
  <c r="AT13" i="3"/>
  <c r="AP21" i="3"/>
  <c r="AQ18" i="3"/>
  <c r="AO14" i="3"/>
  <c r="AO12" i="3" s="1"/>
  <c r="AQ19" i="3" l="1"/>
  <c r="AV11" i="3"/>
  <c r="AU13" i="3"/>
  <c r="AQ21" i="3"/>
  <c r="AR18" i="3"/>
  <c r="AP14" i="3"/>
  <c r="AP12" i="3" s="1"/>
  <c r="AR19" i="3" l="1"/>
  <c r="AW11" i="3"/>
  <c r="AV13" i="3"/>
  <c r="AR21" i="3"/>
  <c r="AS18" i="3"/>
  <c r="AQ14" i="3"/>
  <c r="AQ12" i="3" s="1"/>
  <c r="AS19" i="3" l="1"/>
  <c r="AS21" i="3"/>
  <c r="AX11" i="3"/>
  <c r="AW13" i="3"/>
  <c r="AT18" i="3"/>
  <c r="AR14" i="3"/>
  <c r="AR12" i="3" s="1"/>
  <c r="AT19" i="3" l="1"/>
  <c r="AT21" i="3"/>
  <c r="AY11" i="3"/>
  <c r="AX13" i="3"/>
  <c r="AU18" i="3"/>
  <c r="AS14" i="3"/>
  <c r="AS12" i="3" s="1"/>
  <c r="AU19" i="3" l="1"/>
  <c r="AU21" i="3"/>
  <c r="AZ11" i="3"/>
  <c r="AY13" i="3"/>
  <c r="AV18" i="3"/>
  <c r="AT14" i="3"/>
  <c r="AT12" i="3" s="1"/>
  <c r="AV19" i="3" l="1"/>
  <c r="AV21" i="3"/>
  <c r="BA11" i="3"/>
  <c r="AZ13" i="3"/>
  <c r="AW18" i="3"/>
  <c r="AU14" i="3"/>
  <c r="AU12" i="3" s="1"/>
  <c r="AW19" i="3" l="1"/>
  <c r="AW21" i="3"/>
  <c r="BB11" i="3"/>
  <c r="BA13" i="3"/>
  <c r="AX18" i="3"/>
  <c r="AV14" i="3"/>
  <c r="AV12" i="3" s="1"/>
  <c r="AX19" i="3" l="1"/>
  <c r="BC11" i="3"/>
  <c r="BB13" i="3"/>
  <c r="AX21" i="3"/>
  <c r="AY18" i="3"/>
  <c r="AW14" i="3"/>
  <c r="AW12" i="3" s="1"/>
  <c r="AY19" i="3" l="1"/>
  <c r="BD11" i="3"/>
  <c r="BC13" i="3"/>
  <c r="AY21" i="3"/>
  <c r="AZ18" i="3"/>
  <c r="AX14" i="3"/>
  <c r="AX12" i="3" s="1"/>
  <c r="AZ19" i="3" l="1"/>
  <c r="BE11" i="3"/>
  <c r="BD13" i="3"/>
  <c r="AZ21" i="3"/>
  <c r="BA18" i="3"/>
  <c r="AY14" i="3"/>
  <c r="AY12" i="3" s="1"/>
  <c r="BA19" i="3" l="1"/>
  <c r="BA21" i="3"/>
  <c r="BF11" i="3"/>
  <c r="BE13" i="3"/>
  <c r="BB18" i="3"/>
  <c r="AZ14" i="3"/>
  <c r="AZ12" i="3" s="1"/>
  <c r="BB19" i="3" l="1"/>
  <c r="BG11" i="3"/>
  <c r="BF13" i="3"/>
  <c r="BB21" i="3"/>
  <c r="BC18" i="3"/>
  <c r="BC19" i="3" s="1"/>
  <c r="BA14" i="3"/>
  <c r="BA12" i="3" s="1"/>
  <c r="BH11" i="3" l="1"/>
  <c r="BG13" i="3"/>
  <c r="BC21" i="3"/>
  <c r="BD18" i="3"/>
  <c r="BD19" i="3" s="1"/>
  <c r="BB14" i="3"/>
  <c r="BB12" i="3" s="1"/>
  <c r="BI11" i="3" l="1"/>
  <c r="BH13" i="3"/>
  <c r="BD21" i="3"/>
  <c r="BE18" i="3"/>
  <c r="BE19" i="3" s="1"/>
  <c r="BC14" i="3"/>
  <c r="BC12" i="3" s="1"/>
  <c r="BJ11" i="3" l="1"/>
  <c r="BI13" i="3"/>
  <c r="BE21" i="3"/>
  <c r="BF18" i="3"/>
  <c r="BF19" i="3" s="1"/>
  <c r="BD14" i="3"/>
  <c r="BD12" i="3" s="1"/>
  <c r="BK11" i="3" l="1"/>
  <c r="BJ13" i="3"/>
  <c r="BF21" i="3"/>
  <c r="BG18" i="3"/>
  <c r="BG19" i="3" s="1"/>
  <c r="BE14" i="3"/>
  <c r="BE12" i="3" s="1"/>
  <c r="BL11" i="3" l="1"/>
  <c r="BK13" i="3"/>
  <c r="BG21" i="3"/>
  <c r="BH18" i="3"/>
  <c r="BH19" i="3" s="1"/>
  <c r="BF14" i="3"/>
  <c r="BF12" i="3" s="1"/>
  <c r="BH21" i="3" l="1"/>
  <c r="BM11" i="3"/>
  <c r="BL13" i="3"/>
  <c r="BI18" i="3"/>
  <c r="BI19" i="3" s="1"/>
  <c r="BG14" i="3"/>
  <c r="BG12" i="3" s="1"/>
  <c r="BI21" i="3" l="1"/>
  <c r="BM13" i="3"/>
  <c r="BJ18" i="3"/>
  <c r="BJ19" i="3" s="1"/>
  <c r="BH14" i="3"/>
  <c r="BH12" i="3" s="1"/>
  <c r="BJ21" i="3" l="1"/>
  <c r="BK18" i="3"/>
  <c r="BK19" i="3" s="1"/>
  <c r="BI14" i="3"/>
  <c r="BI12" i="3" s="1"/>
  <c r="BK21" i="3" l="1"/>
  <c r="BL18" i="3"/>
  <c r="BL19" i="3" s="1"/>
  <c r="BJ14" i="3"/>
  <c r="BJ12" i="3" s="1"/>
  <c r="BL21" i="3" l="1"/>
  <c r="BM18" i="3"/>
  <c r="BM19" i="3" s="1"/>
  <c r="BK14" i="3"/>
  <c r="BK12" i="3" s="1"/>
  <c r="BM21" i="3" l="1"/>
  <c r="BL14" i="3"/>
  <c r="BL12" i="3" s="1"/>
  <c r="BM14" i="3" l="1"/>
  <c r="BM12" i="3" s="1"/>
  <c r="S24" i="3" l="1"/>
  <c r="N16" i="3"/>
  <c r="D25" i="8" l="1"/>
  <c r="I25" i="8" s="1"/>
  <c r="S25" i="3"/>
  <c r="S22" i="3"/>
  <c r="T24" i="3" s="1"/>
  <c r="T25" i="3" s="1"/>
  <c r="C11" i="10" l="1"/>
  <c r="C13" i="10" s="1"/>
  <c r="T22" i="3"/>
  <c r="U24" i="3" s="1"/>
  <c r="U25" i="3" s="1"/>
  <c r="U22" i="3" l="1"/>
  <c r="V24" i="3" l="1"/>
  <c r="V25" i="3" s="1"/>
  <c r="V22" i="3" l="1"/>
  <c r="W24" i="3" s="1"/>
  <c r="W25" i="3" s="1"/>
  <c r="W22" i="3" l="1"/>
  <c r="X24" i="3" s="1"/>
  <c r="X25" i="3" s="1"/>
  <c r="X22" i="3" l="1"/>
  <c r="Y24" i="3" s="1"/>
  <c r="Y25" i="3" s="1"/>
  <c r="Y22" i="3" l="1"/>
  <c r="Z24" i="3" s="1"/>
  <c r="Z25" i="3" s="1"/>
  <c r="Z22" i="3" l="1"/>
  <c r="AA24" i="3" s="1"/>
  <c r="AA25" i="3" s="1"/>
  <c r="AA22" i="3" l="1"/>
  <c r="AB24" i="3" s="1"/>
  <c r="AB25" i="3" s="1"/>
  <c r="AB22" i="3" l="1"/>
  <c r="AC24" i="3" s="1"/>
  <c r="AC25" i="3" s="1"/>
  <c r="BT25" i="3" s="1"/>
  <c r="BT1372" i="3" s="1"/>
  <c r="G5" i="10" s="1"/>
  <c r="AC22" i="3" l="1"/>
  <c r="AD20" i="3" l="1"/>
  <c r="AD24" i="3" l="1"/>
  <c r="AD25" i="3" s="1"/>
  <c r="BP20" i="15" l="1"/>
  <c r="BP1052" i="15" s="1"/>
  <c r="BQ20" i="15"/>
  <c r="BQ1052" i="15" s="1"/>
  <c r="BR20" i="15"/>
  <c r="BR1052" i="15" s="1"/>
  <c r="BS20" i="15"/>
  <c r="BS1052" i="15" s="1"/>
  <c r="BT20" i="15"/>
  <c r="BT1052" i="15" s="1"/>
  <c r="AD22" i="3"/>
  <c r="AE20" i="3" l="1"/>
  <c r="AE24" i="3" s="1"/>
  <c r="J6" i="10"/>
  <c r="K6" i="10"/>
  <c r="I6" i="10"/>
  <c r="L6" i="10"/>
  <c r="H6" i="10"/>
  <c r="AE25" i="3" l="1"/>
  <c r="AE22" i="3"/>
  <c r="AF20" i="3"/>
  <c r="AF24" i="3" l="1"/>
  <c r="AF25" i="3" l="1"/>
  <c r="AF22" i="3"/>
  <c r="AG20" i="3" l="1"/>
  <c r="AH20" i="3" s="1"/>
  <c r="AI20" i="3" s="1"/>
  <c r="AJ20" i="3" s="1"/>
  <c r="AK20" i="3" s="1"/>
  <c r="AL20" i="3" s="1"/>
  <c r="AM20" i="3" s="1"/>
  <c r="AN20" i="3" s="1"/>
  <c r="AO20" i="3" s="1"/>
  <c r="AG24" i="3" l="1"/>
  <c r="AG22" i="3" l="1"/>
  <c r="AH24" i="3" s="1"/>
  <c r="AG25" i="3"/>
  <c r="AH25" i="3" l="1"/>
  <c r="BU25" i="3" s="1"/>
  <c r="BU1372" i="3" s="1"/>
  <c r="H5" i="10" s="1"/>
  <c r="AH22" i="3"/>
  <c r="AI24" i="3" s="1"/>
  <c r="H7" i="10" l="1"/>
  <c r="AI25" i="3"/>
  <c r="AI22" i="3"/>
  <c r="AJ24" i="3" s="1"/>
  <c r="AJ25" i="3" l="1"/>
  <c r="AJ22" i="3"/>
  <c r="AK24" i="3" s="1"/>
  <c r="AK25" i="3" l="1"/>
  <c r="AK22" i="3"/>
  <c r="AL24" i="3" s="1"/>
  <c r="AL25" i="3" l="1"/>
  <c r="AL22" i="3"/>
  <c r="AM24" i="3" s="1"/>
  <c r="AM25" i="3" l="1"/>
  <c r="BV25" i="3" s="1"/>
  <c r="BV1372" i="3" s="1"/>
  <c r="I5" i="10" s="1"/>
  <c r="AM22" i="3"/>
  <c r="AN24" i="3" s="1"/>
  <c r="I7" i="10" l="1"/>
  <c r="AN25" i="3"/>
  <c r="AN22" i="3"/>
  <c r="AO24" i="3" s="1"/>
  <c r="AO25" i="3" l="1"/>
  <c r="AO22" i="3"/>
  <c r="B189" i="4"/>
  <c r="B190" i="4" s="1"/>
  <c r="B191" i="4" s="1"/>
  <c r="B192" i="4" s="1"/>
  <c r="B193" i="4" s="1"/>
  <c r="B194" i="4" s="1"/>
  <c r="B195" i="4" s="1"/>
  <c r="B196" i="4" s="1"/>
  <c r="B197" i="4" s="1"/>
  <c r="B198" i="4" s="1"/>
  <c r="B199" i="4" s="1"/>
  <c r="B200" i="4" s="1"/>
  <c r="B201" i="4" s="1"/>
  <c r="B202" i="4" s="1"/>
  <c r="B203" i="4" s="1"/>
  <c r="B204" i="4" s="1"/>
  <c r="B205" i="4" s="1"/>
  <c r="B206" i="4" s="1"/>
  <c r="B207" i="4" s="1"/>
  <c r="B208" i="4" s="1"/>
  <c r="B209" i="4" s="1"/>
  <c r="B210" i="4" s="1"/>
  <c r="B211" i="4" s="1"/>
  <c r="B212" i="4" s="1"/>
  <c r="B213" i="4" s="1"/>
  <c r="B214" i="4" s="1"/>
  <c r="B215" i="4" s="1"/>
  <c r="B216" i="4" s="1"/>
  <c r="B217" i="4" s="1"/>
  <c r="B218" i="4" s="1"/>
  <c r="B219" i="4" s="1"/>
  <c r="B220" i="4" s="1"/>
  <c r="B221" i="4" s="1"/>
  <c r="B222" i="4" s="1"/>
  <c r="B223" i="4" s="1"/>
  <c r="B224" i="4" s="1"/>
  <c r="B225" i="4" s="1"/>
  <c r="B226" i="4" s="1"/>
  <c r="B227" i="4" s="1"/>
  <c r="B228" i="4" s="1"/>
  <c r="B229" i="4" s="1"/>
  <c r="B230" i="4" s="1"/>
  <c r="B231" i="4" s="1"/>
  <c r="B232" i="4" s="1"/>
  <c r="B233" i="4" s="1"/>
  <c r="AP20" i="3" l="1"/>
  <c r="AP24" i="3" l="1"/>
  <c r="I27" i="8"/>
  <c r="AP25" i="3" l="1"/>
  <c r="AP22" i="3"/>
  <c r="AQ20" i="3" l="1"/>
  <c r="AQ24" i="3" s="1"/>
  <c r="AQ25" i="3" l="1"/>
  <c r="AQ22" i="3"/>
  <c r="AR20" i="3" s="1"/>
  <c r="AR24" i="3" s="1"/>
  <c r="AR25" i="3" s="1"/>
  <c r="AR22" i="3" l="1"/>
  <c r="AS20" i="3"/>
  <c r="AT20" i="3" s="1"/>
  <c r="AU20" i="3" s="1"/>
  <c r="AV20" i="3" s="1"/>
  <c r="AW20" i="3" s="1"/>
  <c r="AX20" i="3" s="1"/>
  <c r="AY20" i="3" s="1"/>
  <c r="AZ20" i="3" s="1"/>
  <c r="BA20" i="3" s="1"/>
  <c r="AS24" i="3" l="1"/>
  <c r="AS25" i="3" s="1"/>
  <c r="BW25" i="3" s="1"/>
  <c r="BW1372" i="3" l="1"/>
  <c r="J5" i="10" s="1"/>
  <c r="J7" i="10" s="1"/>
  <c r="AS22" i="3"/>
  <c r="AT24" i="3" s="1"/>
  <c r="AT25" i="3" s="1"/>
  <c r="AT22" i="3" l="1"/>
  <c r="AU24" i="3" s="1"/>
  <c r="AU25" i="3" s="1"/>
  <c r="AU22" i="3" l="1"/>
  <c r="AV24" i="3" s="1"/>
  <c r="AV25" i="3" s="1"/>
  <c r="AV22" i="3" l="1"/>
  <c r="AW24" i="3" s="1"/>
  <c r="AW22" i="3" s="1"/>
  <c r="AX24" i="3" s="1"/>
  <c r="AX22" i="3" s="1"/>
  <c r="AY24" i="3" s="1"/>
  <c r="AX25" i="3" l="1"/>
  <c r="AW25" i="3"/>
  <c r="AY25" i="3"/>
  <c r="BX25" i="3" s="1"/>
  <c r="BX1372" i="3" s="1"/>
  <c r="K5" i="10" s="1"/>
  <c r="AY22" i="3"/>
  <c r="AZ24" i="3" s="1"/>
  <c r="K7" i="10" l="1"/>
  <c r="AZ22" i="3"/>
  <c r="BA24" i="3" s="1"/>
  <c r="AZ25" i="3"/>
  <c r="BA22" i="3" l="1"/>
  <c r="BA25" i="3"/>
  <c r="BB20" i="3" l="1"/>
  <c r="BB24" i="3" l="1"/>
  <c r="BB25" i="3" l="1"/>
  <c r="BB22" i="3"/>
  <c r="BC20" i="3" l="1"/>
  <c r="BC24" i="3" s="1"/>
  <c r="BC25" i="3" l="1"/>
  <c r="BC22" i="3"/>
  <c r="BD20" i="3" s="1"/>
  <c r="BD24" i="3" s="1"/>
  <c r="BD25" i="3" s="1"/>
  <c r="BD22" i="3" l="1"/>
  <c r="BE20" i="3"/>
  <c r="BF20" i="3" s="1"/>
  <c r="BG20" i="3" s="1"/>
  <c r="BH20" i="3" s="1"/>
  <c r="BI20" i="3" s="1"/>
  <c r="BJ20" i="3" s="1"/>
  <c r="BK20" i="3" s="1"/>
  <c r="BL20" i="3" s="1"/>
  <c r="BM20" i="3" s="1"/>
  <c r="BE24" i="3" l="1"/>
  <c r="BE22" i="3" s="1"/>
  <c r="BF24" i="3" s="1"/>
  <c r="BF25" i="3" s="1"/>
  <c r="BF22" i="3" l="1"/>
  <c r="BG24" i="3" s="1"/>
  <c r="BG25" i="3" s="1"/>
  <c r="BE25" i="3"/>
  <c r="BG22" i="3" l="1"/>
  <c r="BH24" i="3" s="1"/>
  <c r="BH25" i="3" s="1"/>
  <c r="BZ25" i="3"/>
  <c r="BZ1372" i="3" s="1"/>
  <c r="M5" i="10" s="1"/>
  <c r="BH22" i="3" l="1"/>
  <c r="BI24" i="3" s="1"/>
  <c r="BI25" i="3" s="1"/>
  <c r="BI22" i="3" l="1"/>
  <c r="BJ24" i="3" s="1"/>
  <c r="BJ25" i="3" s="1"/>
  <c r="BJ22" i="3" l="1"/>
  <c r="BK24" i="3" s="1"/>
  <c r="BK25" i="3" s="1"/>
  <c r="BK22" i="3" l="1"/>
  <c r="BL24" i="3" s="1"/>
  <c r="BL25" i="3" s="1"/>
  <c r="BL22" i="3" l="1"/>
  <c r="BM24" i="3" s="1"/>
  <c r="BM25" i="3" s="1"/>
  <c r="BM22" i="3" l="1"/>
  <c r="CA25" i="3"/>
  <c r="CA1372" i="3" s="1"/>
  <c r="N5" i="10" s="1"/>
  <c r="CB25" i="3" l="1"/>
  <c r="CB1372" i="3" s="1"/>
  <c r="O5" i="10" s="1"/>
  <c r="CC25" i="3" l="1"/>
  <c r="CC1372" i="3" s="1"/>
  <c r="P5" i="10" s="1"/>
  <c r="CE25" i="3" l="1"/>
  <c r="CE1372" i="3" s="1"/>
  <c r="R5" i="10" s="1"/>
  <c r="CF25" i="3"/>
  <c r="CF1372" i="3" s="1"/>
  <c r="S5" i="10" s="1"/>
  <c r="CG25" i="3"/>
  <c r="CG1372" i="3" s="1"/>
  <c r="T5" i="10" s="1"/>
  <c r="BS25" i="3"/>
  <c r="BS1372" i="3" s="1"/>
  <c r="F5" i="10" s="1"/>
  <c r="BY25" i="3"/>
  <c r="BY1372" i="3" s="1"/>
  <c r="L5" i="10" s="1"/>
  <c r="CD25" i="3"/>
  <c r="CD1372" i="3" s="1"/>
  <c r="Q5" i="10" s="1"/>
  <c r="BO16" i="3"/>
  <c r="BN16" i="3"/>
  <c r="BQ16" i="3" l="1"/>
  <c r="BP16" i="3"/>
  <c r="D197" i="10" s="1"/>
  <c r="D21" i="10" l="1"/>
  <c r="D24" i="10"/>
  <c r="D57" i="10"/>
  <c r="D37" i="10"/>
  <c r="BP1372" i="3"/>
  <c r="D11" i="10" s="1"/>
  <c r="D35" i="10"/>
  <c r="D86" i="10"/>
  <c r="D36" i="10"/>
  <c r="D32" i="10"/>
  <c r="D29" i="10"/>
  <c r="D39" i="10"/>
  <c r="D48" i="10"/>
  <c r="D28" i="10"/>
  <c r="D47" i="10"/>
  <c r="L7" i="10"/>
  <c r="D5" i="10"/>
  <c r="F7" i="10"/>
  <c r="E11" i="10" l="1"/>
  <c r="E5" i="10"/>
  <c r="V5" i="10"/>
  <c r="AZ18" i="15"/>
  <c r="AZ20" i="15" s="1"/>
  <c r="AZ19" i="15" l="1"/>
  <c r="BA18" i="15" l="1"/>
  <c r="BA20" i="15" s="1"/>
  <c r="AZ21" i="15"/>
  <c r="BA19" i="15" l="1"/>
  <c r="BB18" i="15" l="1"/>
  <c r="BB20" i="15" s="1"/>
  <c r="BA21" i="15"/>
  <c r="BB21" i="15" l="1"/>
  <c r="BB19" i="15"/>
  <c r="BC18" i="15" l="1"/>
  <c r="BC20" i="15" s="1"/>
  <c r="BC19" i="15" l="1"/>
  <c r="BD18" i="15" l="1"/>
  <c r="BD20" i="15" s="1"/>
  <c r="BC21" i="15"/>
  <c r="BU20" i="15"/>
  <c r="BU1052" i="15" s="1"/>
  <c r="M6" i="10" l="1"/>
  <c r="M7" i="10" s="1"/>
  <c r="BD19" i="15"/>
  <c r="BE18" i="15" l="1"/>
  <c r="BE20" i="15" s="1"/>
  <c r="BD21" i="15"/>
  <c r="BE21" i="15" l="1"/>
  <c r="BE19" i="15"/>
  <c r="BF18" i="15" l="1"/>
  <c r="BF20" i="15" l="1"/>
  <c r="BF21" i="15" s="1"/>
  <c r="BF19" i="15"/>
  <c r="BG18" i="15" l="1"/>
  <c r="BG20" i="15" s="1"/>
  <c r="BG21" i="15" l="1"/>
  <c r="BG19" i="15"/>
  <c r="BH18" i="15" l="1"/>
  <c r="BV20" i="15" l="1"/>
  <c r="BV1052" i="15" s="1"/>
  <c r="BH20" i="15"/>
  <c r="BH21" i="15" s="1"/>
  <c r="BH19" i="15"/>
  <c r="N6" i="10" l="1"/>
  <c r="N7" i="10" s="1"/>
  <c r="BI18" i="15"/>
  <c r="BI20" i="15" l="1"/>
  <c r="BI21" i="15" s="1"/>
  <c r="BI19" i="15"/>
  <c r="BX20" i="15" l="1"/>
  <c r="BX1052" i="15" s="1"/>
  <c r="P6" i="10" l="1"/>
  <c r="P7" i="10" s="1"/>
  <c r="BZ20" i="15" l="1"/>
  <c r="BZ1052" i="15" s="1"/>
  <c r="R6" i="10" l="1"/>
  <c r="R7" i="10" s="1"/>
  <c r="BO20" i="15" l="1"/>
  <c r="BO1052" i="15" s="1"/>
  <c r="G6" i="10" l="1"/>
  <c r="G7" i="10" s="1"/>
  <c r="BJ16" i="15"/>
  <c r="BL16" i="15" l="1"/>
  <c r="BK16" i="15"/>
  <c r="BW20" i="15"/>
  <c r="BW1052" i="15" s="1"/>
  <c r="BY20" i="15"/>
  <c r="BY1052" i="15" s="1"/>
  <c r="CA20" i="15"/>
  <c r="CA1052" i="15" s="1"/>
  <c r="CB20" i="15"/>
  <c r="CB1052" i="15" s="1"/>
  <c r="F21" i="10" l="1"/>
  <c r="F189" i="10"/>
  <c r="F91" i="10"/>
  <c r="F190" i="10"/>
  <c r="F64" i="10"/>
  <c r="F70" i="10"/>
  <c r="F23" i="10"/>
  <c r="F72" i="10"/>
  <c r="F105" i="10"/>
  <c r="F68" i="10"/>
  <c r="F57" i="10"/>
  <c r="F58" i="10"/>
  <c r="F55" i="10"/>
  <c r="F56" i="10"/>
  <c r="F195" i="10"/>
  <c r="F194" i="10"/>
  <c r="F197" i="10"/>
  <c r="F196" i="10"/>
  <c r="F32" i="10"/>
  <c r="F33" i="10"/>
  <c r="F83" i="10"/>
  <c r="F42" i="10"/>
  <c r="F40" i="10"/>
  <c r="BL1052" i="15"/>
  <c r="D12" i="10" s="1"/>
  <c r="O6" i="10"/>
  <c r="Q6" i="10"/>
  <c r="Q7" i="10" s="1"/>
  <c r="T6" i="10"/>
  <c r="T7" i="10" s="1"/>
  <c r="S6" i="10"/>
  <c r="S7" i="10" s="1"/>
  <c r="F198" i="10"/>
  <c r="F37" i="10"/>
  <c r="F35" i="10"/>
  <c r="F34" i="10"/>
  <c r="F29" i="10"/>
  <c r="F28" i="10"/>
  <c r="F38" i="10"/>
  <c r="O7" i="10" l="1"/>
  <c r="D6" i="10"/>
  <c r="V6" i="10" s="1"/>
  <c r="E12" i="10"/>
  <c r="D13" i="10"/>
  <c r="E13" i="10" s="1"/>
  <c r="E6" i="10" l="1"/>
  <c r="E7" i="10" s="1"/>
  <c r="D7" i="10"/>
  <c r="V7"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Štěpničková Pavlína</author>
    <author>Haken Jiří</author>
  </authors>
  <commentList>
    <comment ref="E1" authorId="0" shapeId="0" xr:uid="{B024FEA2-A782-40CC-BAE5-BB6EA5E378A0}">
      <text>
        <r>
          <rPr>
            <sz val="9"/>
            <color indexed="81"/>
            <rFont val="Tahoma"/>
            <family val="2"/>
            <charset val="238"/>
          </rPr>
          <t>Je-li v tomto sloupci nenulová částka, znamená to, že:
a) nejsou vykázány všechny plánované produktivní hodiny,
b) byl u vybrané mobility plánován příspěvek na rodinu, avšak část produktivních hodin byla odpracována na dálku a příspěvek tak nebyl čerpán,
c) nastává kombinace možností a) a b).</t>
        </r>
      </text>
    </comment>
    <comment ref="F2" authorId="1" shapeId="0" xr:uid="{EB82F56F-1CC3-42AE-ACF2-2CA4348915E9}">
      <text>
        <r>
          <rPr>
            <sz val="9"/>
            <color indexed="81"/>
            <rFont val="Tahoma"/>
            <family val="2"/>
            <charset val="238"/>
          </rPr>
          <t>V těchto bílých buňkách jsou vzorce, ale v případě změny délky sledovaného období lze vypočtené hodnoty přepsat požadovanou hodnotou.</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<sst xmlns="http://schemas.openxmlformats.org/spreadsheetml/2006/main" count="15861" uniqueCount="454">
  <si>
    <t>Příjezdy</t>
  </si>
  <si>
    <t>Částka za mobilitu</t>
  </si>
  <si>
    <t>Identifikace mobility</t>
  </si>
  <si>
    <t>Mobility - počet příjezdů</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</si>
  <si>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</si>
  <si>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</si>
  <si>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</si>
  <si>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</si>
  <si>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</si>
  <si>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</si>
  <si>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</si>
  <si>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</si>
  <si>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</si>
  <si>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</si>
  <si>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</si>
  <si>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</si>
  <si>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</si>
  <si>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</si>
  <si>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</si>
  <si>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</si>
  <si>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</si>
  <si>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</si>
  <si>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</si>
  <si>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</si>
  <si>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</si>
  <si>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</si>
  <si>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</si>
  <si>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</si>
  <si>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</si>
  <si>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</si>
  <si>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</si>
  <si>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</si>
  <si>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</si>
  <si>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</si>
  <si>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</si>
  <si>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</si>
  <si>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</si>
  <si>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</si>
  <si>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</si>
  <si>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</si>
  <si>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</si>
  <si>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</si>
  <si>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</si>
  <si>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</si>
  <si>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</si>
  <si>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</si>
  <si>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</si>
  <si>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</si>
  <si>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</si>
  <si>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</si>
  <si>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</si>
  <si>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</si>
  <si>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Jednotkový náklad:</t>
  </si>
  <si>
    <t>Příspěvěk na rodinu:</t>
  </si>
  <si>
    <t>Celkem</t>
  </si>
  <si>
    <t>Angola</t>
  </si>
  <si>
    <t>Barbados</t>
  </si>
  <si>
    <t>Belize</t>
  </si>
  <si>
    <t>Benin</t>
  </si>
  <si>
    <t>Botswana</t>
  </si>
  <si>
    <t>Burkina Faso</t>
  </si>
  <si>
    <t>Burundi</t>
  </si>
  <si>
    <t>Egypt</t>
  </si>
  <si>
    <t>Eritrea</t>
  </si>
  <si>
    <t>Gabon</t>
  </si>
  <si>
    <t>Ghana</t>
  </si>
  <si>
    <t>Guatemala</t>
  </si>
  <si>
    <t>Guinea</t>
  </si>
  <si>
    <t>Guinea-Bissau</t>
  </si>
  <si>
    <t>Guyana</t>
  </si>
  <si>
    <t>Haiti</t>
  </si>
  <si>
    <t>Honduras</t>
  </si>
  <si>
    <t>Chile</t>
  </si>
  <si>
    <t>Laos</t>
  </si>
  <si>
    <t>Lesotho</t>
  </si>
  <si>
    <t>Malawi</t>
  </si>
  <si>
    <t>Mali</t>
  </si>
  <si>
    <t>Myanmar</t>
  </si>
  <si>
    <t>Niger</t>
  </si>
  <si>
    <t>Panama</t>
  </si>
  <si>
    <t>Paraguay</t>
  </si>
  <si>
    <t>Peru</t>
  </si>
  <si>
    <t>Rwanda</t>
  </si>
  <si>
    <t>Samoa</t>
  </si>
  <si>
    <t>Senegal</t>
  </si>
  <si>
    <t>Sierra Leone</t>
  </si>
  <si>
    <t>Togo</t>
  </si>
  <si>
    <t>Tonga</t>
  </si>
  <si>
    <t>Uganda</t>
  </si>
  <si>
    <t>Uruguay</t>
  </si>
  <si>
    <t>Vanuatu</t>
  </si>
  <si>
    <t>Venezuela</t>
  </si>
  <si>
    <t>Zimbabwe</t>
  </si>
  <si>
    <t>za celou dobu trvání mobility</t>
  </si>
  <si>
    <t>Počet měsíců mobility</t>
  </si>
  <si>
    <t>Úvazek</t>
  </si>
  <si>
    <t>S rodinou</t>
  </si>
  <si>
    <t>vyberte Ano/Ne</t>
  </si>
  <si>
    <t>Indikátor</t>
  </si>
  <si>
    <t>Mobilita</t>
  </si>
  <si>
    <t>K A L K U L A Č K A   M O B I L I T</t>
  </si>
  <si>
    <t>208 002 Mobility - Počet příjezdů</t>
  </si>
  <si>
    <t>204 032 Mobility - Počet výjezdů</t>
  </si>
  <si>
    <t>Částka rozpočtu:</t>
  </si>
  <si>
    <t>Indikátory:</t>
  </si>
  <si>
    <t>1. ZoR</t>
  </si>
  <si>
    <t>2. ZoR</t>
  </si>
  <si>
    <t>3. ZoR</t>
  </si>
  <si>
    <t>4. ZoR</t>
  </si>
  <si>
    <t>5. ZoR</t>
  </si>
  <si>
    <t>6. ZoR</t>
  </si>
  <si>
    <t>7. ZoR</t>
  </si>
  <si>
    <t>8. ZoR</t>
  </si>
  <si>
    <t>9. ZoR</t>
  </si>
  <si>
    <t>Celkem za projekt</t>
  </si>
  <si>
    <t>Vyčerpáno</t>
  </si>
  <si>
    <t>Zbývá k čerpání</t>
  </si>
  <si>
    <t>Indikátory</t>
  </si>
  <si>
    <t>Zbývá</t>
  </si>
  <si>
    <t>Další ukazatele</t>
  </si>
  <si>
    <t>Gender:</t>
  </si>
  <si>
    <t>Země příjezdu/výjezdu:</t>
  </si>
  <si>
    <t>zpět na úvodní stránku</t>
  </si>
  <si>
    <t>Registrační číslo projektu:</t>
  </si>
  <si>
    <t>Zahájení realizace projektu:</t>
  </si>
  <si>
    <t>leden</t>
  </si>
  <si>
    <t>Ukončení realizace projektu:</t>
  </si>
  <si>
    <t>Vydání právního aktu:</t>
  </si>
  <si>
    <t>Měsíc realizace</t>
  </si>
  <si>
    <t>Počet produktivních hodin (skutečnost)</t>
  </si>
  <si>
    <t>pomocný výpočet</t>
  </si>
  <si>
    <t>měsíc vykazování</t>
  </si>
  <si>
    <t>1720 hodin - určená délka roku</t>
  </si>
  <si>
    <t>březen</t>
  </si>
  <si>
    <t>únor</t>
  </si>
  <si>
    <t>červen</t>
  </si>
  <si>
    <t>červenec</t>
  </si>
  <si>
    <t>duben</t>
  </si>
  <si>
    <t>květen</t>
  </si>
  <si>
    <t>listopad</t>
  </si>
  <si>
    <t>srpen</t>
  </si>
  <si>
    <t>prosinec</t>
  </si>
  <si>
    <t>září</t>
  </si>
  <si>
    <t>říjen</t>
  </si>
  <si>
    <t>Počet produktivních hodin, které lze vykázat v ŽoP</t>
  </si>
  <si>
    <t>Částka, kterou lze vykázat v ŽoP</t>
  </si>
  <si>
    <t>Plnění indikátoru
208 002 (kumulativně)</t>
  </si>
  <si>
    <t>Vykázáno v ZoR</t>
  </si>
  <si>
    <t>měsíc</t>
  </si>
  <si>
    <t>rok</t>
  </si>
  <si>
    <t>hodnota</t>
  </si>
  <si>
    <t>pomocné výpočty (bude schováno)</t>
  </si>
  <si>
    <t>Začátek sledovaného období</t>
  </si>
  <si>
    <t>Konec sledovaného období</t>
  </si>
  <si>
    <t>pomocný výpočet pro ukončení sled. období</t>
  </si>
  <si>
    <t>10. ZoR</t>
  </si>
  <si>
    <t>11. ZoR</t>
  </si>
  <si>
    <t>12. ZoR</t>
  </si>
  <si>
    <t>Čerpání dle ZoR v Kč</t>
  </si>
  <si>
    <t>Příslušná ZoR</t>
  </si>
  <si>
    <t>Limit produktivních hodin (nárok za měsíc) dle výše úvazku</t>
  </si>
  <si>
    <t>počet produktivních hodin (skutečnost) - kumulativně za 12 měsíců</t>
  </si>
  <si>
    <t>počet vykázaných produkt. hodin v ŽoP - kumulativně za 12 měsíců</t>
  </si>
  <si>
    <t>Počet hodin vykázaných v ŽoP (kumulativně)</t>
  </si>
  <si>
    <t>Částka vykázaná v ŽoP (kumulativně)</t>
  </si>
  <si>
    <t>List "Úvod"</t>
  </si>
  <si>
    <t xml:space="preserve">List "Přehled ZoR"
</t>
  </si>
  <si>
    <t>Odpracované hodiny/druh nepřítomnosti</t>
  </si>
  <si>
    <t>Dovolená</t>
  </si>
  <si>
    <t>Pracovní neschopnost do 14 dní (včetně)</t>
  </si>
  <si>
    <t>Pracovní neschopnost nad 14 dní</t>
  </si>
  <si>
    <t>Ošetřování člena rodiny</t>
  </si>
  <si>
    <t>ANO</t>
  </si>
  <si>
    <t>NE</t>
  </si>
  <si>
    <t>POSTUP PRO VYPLNĚNÍ A POUŽÍVÁNÍ JEDNOTLIVÝCH LISTŮ</t>
  </si>
  <si>
    <t>Rozpočet projektu:</t>
  </si>
  <si>
    <t>Odpracované hodiny (tj. hodiny v nichž zaměstnanec přímo vykonával pro zaměstnavatele činnosti dle pracovněprávního vztahu)</t>
  </si>
  <si>
    <t>Vykazuje se jako produktivní hodina?</t>
  </si>
  <si>
    <t>KALKULAČKA  MOBILIT (PRO REALIZACI)</t>
  </si>
  <si>
    <t>ZÁKLADNÍ INFORMACE PRO PRÁCI S KALKULAČKOU MOBILIT (PRO REALIZACI)</t>
  </si>
  <si>
    <t>208 002 Mobility - počet příjezdů</t>
  </si>
  <si>
    <t>204 032 Mobility - počet výjezdů</t>
  </si>
  <si>
    <t xml:space="preserve">Destination correction coefficient value </t>
  </si>
  <si>
    <t>Calculating the amount per day - outgoings</t>
  </si>
  <si>
    <t>Ammount per day</t>
  </si>
  <si>
    <t>0,480 – 0,799</t>
  </si>
  <si>
    <t>4364 CZK x 0,75</t>
  </si>
  <si>
    <t>3273 CZK</t>
  </si>
  <si>
    <t>1</t>
  </si>
  <si>
    <t>0,8 – 0,999</t>
  </si>
  <si>
    <t>4364 CZK x 0,875</t>
  </si>
  <si>
    <t>3818 CZK</t>
  </si>
  <si>
    <t>2</t>
  </si>
  <si>
    <t>1,0 – 1,520</t>
  </si>
  <si>
    <t>4364 CZK</t>
  </si>
  <si>
    <t>3</t>
  </si>
  <si>
    <t>Destination</t>
  </si>
  <si>
    <t>Destination correction coefficient value  ((MSCA 2018–2020))</t>
  </si>
  <si>
    <t>CHECK</t>
  </si>
  <si>
    <t>Skupina</t>
  </si>
  <si>
    <t>Částka vykázaná v ŽoP kumulativně</t>
  </si>
  <si>
    <t>20 - 120</t>
  </si>
  <si>
    <t>13. ZoR</t>
  </si>
  <si>
    <t>14. ZoR</t>
  </si>
  <si>
    <t>15. ZoR</t>
  </si>
  <si>
    <t>Celkem (v Kč)</t>
  </si>
  <si>
    <t>Příjezd ze země</t>
  </si>
  <si>
    <t>vyberte ze seznamu</t>
  </si>
  <si>
    <t>Gender</t>
  </si>
  <si>
    <t>Žena</t>
  </si>
  <si>
    <t>Muž</t>
  </si>
  <si>
    <t>Nebinární</t>
  </si>
  <si>
    <t>Částka rozpočtu</t>
  </si>
  <si>
    <t>Plnění indikátoru
204 032 (kumulativně)</t>
  </si>
  <si>
    <t>Počet produktivních hodin zbývajících k naplnění min. délky mobility (143 produktivních hodin při úvazku 1,0 - při nižším úvazku se alikvotně krátí)</t>
  </si>
  <si>
    <t>Počet pracovních dní mobility (skutečnost)</t>
  </si>
  <si>
    <t>Cena jednotky mobility</t>
  </si>
  <si>
    <t>produktivní hodina</t>
  </si>
  <si>
    <t>Počet jednotek</t>
  </si>
  <si>
    <t>produktivních hodin</t>
  </si>
  <si>
    <t>Nepřítomnost bez mzdy/platu, resp. náhrady mzdy/platu (např. neplacené volno)</t>
  </si>
  <si>
    <t>Státní svátek neodpracovaný</t>
  </si>
  <si>
    <t>Státní svátek odpracovaný</t>
  </si>
  <si>
    <t>Překážka v práci, za níž náleží zaměstnanci mzda/plat, popř. náhrada mzdy/platu hrazená zaměstnavatelem</t>
  </si>
  <si>
    <t>PRODUKTIVNÍ HODINY (příjezdové mobility)</t>
  </si>
  <si>
    <t>Výjezd do země</t>
  </si>
  <si>
    <t>Poznámka</t>
  </si>
  <si>
    <t>Včetně benefitů sjednaných v pracovní/kolektivní smlouvě (např. sick day), které se považují za výkon práce a započítávají se do plnění jednotky.</t>
  </si>
  <si>
    <t>V případě, že zaměstnavatel nařídí zaměstnanci práci ve svátek (V souladu s § 91 odst. 4 zákona č. 262/2006 Sb., zákoníku práce, ve znění pozdějších předpisů), je možné zahrnout hodiny práce ve svátek do produktivních hodin, a to bez ohledu na to, zda zaměstnanec čerpá za práci ve svátek náhradní volno či se dohodl se zaměstnavatelem na poskytnutí příplatku k dosažené mzdě (v souladu s § 115 odst. 1 a 2 zákonu č. 262/2006 Sb., zákoníku práce, ve znění pozdějších předpisů).</t>
  </si>
  <si>
    <t>-</t>
  </si>
  <si>
    <t>Částka alokovaná na "příjezdy do ČR" dle rozpočtu projektu</t>
  </si>
  <si>
    <t>Částka alokovaná na "výjezdy z ČR" dle rozpočtu projektu</t>
  </si>
  <si>
    <r>
      <t xml:space="preserve">Částka </t>
    </r>
    <r>
      <rPr>
        <b/>
        <u/>
        <sz val="14"/>
        <rFont val="Calibri"/>
        <family val="2"/>
        <charset val="238"/>
        <scheme val="minor"/>
      </rPr>
      <t>nepřiřazená</t>
    </r>
    <r>
      <rPr>
        <b/>
        <sz val="14"/>
        <rFont val="Calibri"/>
        <family val="2"/>
        <charset val="238"/>
        <scheme val="minor"/>
      </rPr>
      <t xml:space="preserve"> v kalkulačce k mobilitám</t>
    </r>
  </si>
  <si>
    <r>
      <t xml:space="preserve">Částka </t>
    </r>
    <r>
      <rPr>
        <b/>
        <u/>
        <sz val="14"/>
        <rFont val="Calibri"/>
        <family val="2"/>
        <charset val="238"/>
        <scheme val="minor"/>
      </rPr>
      <t>přiřazená</t>
    </r>
    <r>
      <rPr>
        <b/>
        <sz val="14"/>
        <rFont val="Calibri"/>
        <family val="2"/>
        <charset val="238"/>
        <scheme val="minor"/>
      </rPr>
      <t xml:space="preserve"> v kalkulačce k mobilitám</t>
    </r>
  </si>
  <si>
    <t>Počet pracovních dní vykázaných v ŽoP (kumulativně)</t>
  </si>
  <si>
    <t>Počet pracovních dní mobility, které lze vykázat v ŽoP</t>
  </si>
  <si>
    <t>Počet pracovních dní mobility vykázaných v ŽoP kumulativně</t>
  </si>
  <si>
    <t>Max. limit způsobilých produktivních hodin (nárok kumulativně za 12 měsíců)</t>
  </si>
  <si>
    <t>Částky vykázané v jednotlivých ZoR</t>
  </si>
  <si>
    <t>Celkem za ZoR</t>
  </si>
  <si>
    <r>
      <rPr>
        <b/>
        <sz val="10"/>
        <color theme="1"/>
        <rFont val="Segoe UI"/>
        <family val="2"/>
        <charset val="238"/>
      </rPr>
      <t>Příjemce vyplňuje registrační číslo projektu, datum zahájení realizace projektu, datum ukončení realizace projektu a datum vydání právního aktu o poskytnutí/převodu podpory.</t>
    </r>
    <r>
      <rPr>
        <sz val="10"/>
        <color theme="1"/>
        <rFont val="Segoe UI"/>
        <family val="2"/>
        <charset val="238"/>
      </rPr>
      <t xml:space="preserve">
Na tomto listu je dále zobrazen rozpočet projektu, náklady jsou děleny na příjezdové mobility a výjezdové mobility. Dále je na tomto listu uveden přehled indikátorů. Údaje o rozpočtu projektu a indikátorech příjemce na tomto listu needituje.</t>
    </r>
  </si>
  <si>
    <t>Povinná příloha ZoR projektu – výzva 02_23_025 Společenské a humanitní vědy: člověk a lidstvo v globálních výzvách současnosti</t>
  </si>
  <si>
    <t>KA3: Příjezdy do ČR</t>
  </si>
  <si>
    <t>KA3: Výjezdy z ČR</t>
  </si>
  <si>
    <t>KA3 Příjezdy do ČR
Celkem (v Kč)</t>
  </si>
  <si>
    <t>KA3 Výjezdy z ČR
Celkem (v Kč)</t>
  </si>
  <si>
    <t>KA3 - Příjezdy do ČR</t>
  </si>
  <si>
    <t>KA3 - Výjezdy z ČR</t>
  </si>
  <si>
    <t>List "KA3 - příjezdy do ČR"</t>
  </si>
  <si>
    <t>List "KA3 - výjezdy z ČR"</t>
  </si>
  <si>
    <t>1 - 6</t>
  </si>
  <si>
    <t>Albánie</t>
  </si>
  <si>
    <t>Alžírsko</t>
  </si>
  <si>
    <t>Argentina</t>
  </si>
  <si>
    <t>Arménie</t>
  </si>
  <si>
    <t>Austrálie</t>
  </si>
  <si>
    <t>Ázerbájdžán</t>
  </si>
  <si>
    <t>Bangladéš</t>
  </si>
  <si>
    <t>Belgie</t>
  </si>
  <si>
    <t>Bělorusko</t>
  </si>
  <si>
    <t>Bermudy</t>
  </si>
  <si>
    <t>Bolívie</t>
  </si>
  <si>
    <t>Bosna a Hercegovina</t>
  </si>
  <si>
    <t>Brazílie</t>
  </si>
  <si>
    <t>Bulharsko</t>
  </si>
  <si>
    <t>Čad</t>
  </si>
  <si>
    <t>Černá Hora</t>
  </si>
  <si>
    <t>Česká republika</t>
  </si>
  <si>
    <t>Čína</t>
  </si>
  <si>
    <t>Dánsko</t>
  </si>
  <si>
    <t>Demokratická republika Kongo</t>
  </si>
  <si>
    <t>Dominikánská republika</t>
  </si>
  <si>
    <t>Džibutsko</t>
  </si>
  <si>
    <t>Ekvádor</t>
  </si>
  <si>
    <t>Estonsko</t>
  </si>
  <si>
    <t>Etiopie</t>
  </si>
  <si>
    <t>Faerské ostrovy</t>
  </si>
  <si>
    <t>Fidži</t>
  </si>
  <si>
    <t>Filipíny</t>
  </si>
  <si>
    <t>Finsko</t>
  </si>
  <si>
    <t>Francie</t>
  </si>
  <si>
    <t>Gambie</t>
  </si>
  <si>
    <t>Gruzie</t>
  </si>
  <si>
    <t>Hongkong</t>
  </si>
  <si>
    <t>Chorvatsko</t>
  </si>
  <si>
    <t>Indie</t>
  </si>
  <si>
    <t>Indonésie</t>
  </si>
  <si>
    <t>Irsko</t>
  </si>
  <si>
    <t>Island</t>
  </si>
  <si>
    <t>Itálie</t>
  </si>
  <si>
    <t>Izrael</t>
  </si>
  <si>
    <t>Jamajka</t>
  </si>
  <si>
    <t>Japonsko</t>
  </si>
  <si>
    <t>Jemen</t>
  </si>
  <si>
    <t>Jihoafrická republika</t>
  </si>
  <si>
    <t>Jižní Korea</t>
  </si>
  <si>
    <t>Jordánsko</t>
  </si>
  <si>
    <t>Kambodža</t>
  </si>
  <si>
    <t>Kamerun</t>
  </si>
  <si>
    <t>Kanada</t>
  </si>
  <si>
    <t>Kapverdy</t>
  </si>
  <si>
    <t>Kazachstán</t>
  </si>
  <si>
    <t>Keňa</t>
  </si>
  <si>
    <t>Kolumbie</t>
  </si>
  <si>
    <t>Komory</t>
  </si>
  <si>
    <t>Kongo</t>
  </si>
  <si>
    <t>Kosovská republika</t>
  </si>
  <si>
    <t>Kostarika</t>
  </si>
  <si>
    <t>Kuba</t>
  </si>
  <si>
    <t>Kypr</t>
  </si>
  <si>
    <t>Kyrgyzstán</t>
  </si>
  <si>
    <t>Libanon</t>
  </si>
  <si>
    <t>Libérie</t>
  </si>
  <si>
    <t>Libye</t>
  </si>
  <si>
    <t>Lichtenštejnsko</t>
  </si>
  <si>
    <t>Litva</t>
  </si>
  <si>
    <t>Lotyšsko</t>
  </si>
  <si>
    <t>Lucembursko</t>
  </si>
  <si>
    <t>Madagaskar</t>
  </si>
  <si>
    <t>Maďarsko</t>
  </si>
  <si>
    <t>Makedonie</t>
  </si>
  <si>
    <t>Malajsie</t>
  </si>
  <si>
    <t>Malta</t>
  </si>
  <si>
    <t>Maroko</t>
  </si>
  <si>
    <t>Mauricius</t>
  </si>
  <si>
    <t>Mauritánie</t>
  </si>
  <si>
    <t>Mexiko</t>
  </si>
  <si>
    <t>Moldavská republika</t>
  </si>
  <si>
    <t>Mosambik</t>
  </si>
  <si>
    <t>Namibie</t>
  </si>
  <si>
    <t>Německo</t>
  </si>
  <si>
    <t>Nepál</t>
  </si>
  <si>
    <t>Nigérie</t>
  </si>
  <si>
    <t>Nikaragua</t>
  </si>
  <si>
    <t>Nizozemsko</t>
  </si>
  <si>
    <t>Norsko</t>
  </si>
  <si>
    <t>Nová Kaledonie</t>
  </si>
  <si>
    <t>Nový Zéland</t>
  </si>
  <si>
    <t>Pákistán</t>
  </si>
  <si>
    <t>Palestinská autonomní území</t>
  </si>
  <si>
    <t>Papua-Nová Guinea</t>
  </si>
  <si>
    <t>Pobřeží slonoviny</t>
  </si>
  <si>
    <t>Polsko</t>
  </si>
  <si>
    <t>Portugalsko</t>
  </si>
  <si>
    <t>Rakousko</t>
  </si>
  <si>
    <t>Republika Srbsko</t>
  </si>
  <si>
    <t>Rumunsko</t>
  </si>
  <si>
    <t>Rusko</t>
  </si>
  <si>
    <t>Řecko</t>
  </si>
  <si>
    <t>Salvador</t>
  </si>
  <si>
    <t>Saúdská Arábie</t>
  </si>
  <si>
    <t>Singapur</t>
  </si>
  <si>
    <t>Slovensko</t>
  </si>
  <si>
    <t>Slovinsko</t>
  </si>
  <si>
    <t>Spojené arabské emiráty</t>
  </si>
  <si>
    <t>Srí Lanka</t>
  </si>
  <si>
    <t>Středoafrická republika</t>
  </si>
  <si>
    <t>Súdán</t>
  </si>
  <si>
    <t>Surinam</t>
  </si>
  <si>
    <t>Svazijsko</t>
  </si>
  <si>
    <t>Sýrie</t>
  </si>
  <si>
    <t>Šalamounovy ostrovy</t>
  </si>
  <si>
    <t>Španělsko</t>
  </si>
  <si>
    <t>Švédsko</t>
  </si>
  <si>
    <t>Švýcarsko</t>
  </si>
  <si>
    <t>Tádžikistán</t>
  </si>
  <si>
    <t>Tanzanie</t>
  </si>
  <si>
    <t>Thajsko</t>
  </si>
  <si>
    <t>Tchaj-wan</t>
  </si>
  <si>
    <t>Trinidad a Tobago</t>
  </si>
  <si>
    <t>Tunisko</t>
  </si>
  <si>
    <t>Turecko</t>
  </si>
  <si>
    <t>Turkmenistán</t>
  </si>
  <si>
    <t>Ukrajina</t>
  </si>
  <si>
    <t>USA</t>
  </si>
  <si>
    <t>Uzbekistán</t>
  </si>
  <si>
    <t>Velká Británie</t>
  </si>
  <si>
    <t>Vietnam</t>
  </si>
  <si>
    <t>Východní Timor</t>
  </si>
  <si>
    <t>Zambie</t>
  </si>
  <si>
    <t>Výjezdy</t>
  </si>
  <si>
    <t>Délka mobility (příjezdy)</t>
  </si>
  <si>
    <t>skupina zemí 1</t>
  </si>
  <si>
    <t>skupina zemí 2</t>
  </si>
  <si>
    <t>skupina zemí 3</t>
  </si>
  <si>
    <t>Počet pracovních dní mobility (počet člověkodnů)</t>
  </si>
  <si>
    <r>
      <t xml:space="preserve">Kalkulačka mobilit (pro realizaci) je určena k vyčíslení jednotkových nákladů souvisejících s realizovanými mobilitami a k výpočtu dosažených hodnot indikátorů. </t>
    </r>
    <r>
      <rPr>
        <u/>
        <sz val="10"/>
        <color theme="1"/>
        <rFont val="Segoe UI"/>
        <family val="2"/>
        <charset val="238"/>
      </rPr>
      <t xml:space="preserve">Kalkulačka mobilit je vytvořena ve formátu .xlsx a příjemce využívá jeden soubor pro všechny zprávy o realizaci (ZoR 1, ZoR 2, ... -  ZZoR). Pro každou ZoR příjemce aktualizuje soubor Kalkulačky mobilit a přikládá jej k ZoR v podobě excelového souboru.
</t>
    </r>
    <r>
      <rPr>
        <b/>
        <sz val="10"/>
        <color theme="1"/>
        <rFont val="Segoe UI"/>
        <family val="2"/>
        <charset val="238"/>
      </rPr>
      <t xml:space="preserve">
</t>
    </r>
    <r>
      <rPr>
        <b/>
        <sz val="10"/>
        <rFont val="Segoe UI"/>
        <family val="2"/>
        <charset val="238"/>
      </rPr>
      <t xml:space="preserve">V kalkulačce vyplňujte vždy pouze "BÍLÁ" pole. Pokud je v poli možnost výběru z číselníku, použijte ji. Hodnoty nekopírujte a nepřesunujte, vždy je ručně vepište.
</t>
    </r>
    <r>
      <rPr>
        <b/>
        <sz val="10"/>
        <color theme="1"/>
        <rFont val="Segoe UI"/>
        <family val="2"/>
        <charset val="238"/>
      </rPr>
      <t xml:space="preserve">
U příjezdových mobilit je pro vyčíslení jednotkových nákladů souvisejících s realizovanými mobilitami a k výpočtu dosažených hodnot indikátorů používán princip "produktivních hodin" (blíže viz také PpŽP - specifická část, kap. 5.7):</t>
    </r>
    <r>
      <rPr>
        <sz val="10"/>
        <color theme="1"/>
        <rFont val="Segoe UI"/>
        <family val="2"/>
        <charset val="238"/>
      </rPr>
      <t xml:space="preserve">
</t>
    </r>
    <r>
      <rPr>
        <u/>
        <sz val="10"/>
        <color theme="1"/>
        <rFont val="Segoe UI"/>
        <family val="2"/>
        <charset val="238"/>
      </rPr>
      <t>Produktivní hodina</t>
    </r>
    <r>
      <rPr>
        <sz val="10"/>
        <color theme="1"/>
        <rFont val="Segoe UI"/>
        <family val="2"/>
        <charset val="238"/>
      </rPr>
      <t xml:space="preserve"> = skutečně odpracovaná hodina, za kterou náleží zaměstnanci mzda/plat či odměna z dohody, nebo hodina, za kterou zaměstnanci náleží náhrada mzdy/platu (např. náhrada mzdy za pracovní neschopnost hrazená zaměstnavatelem) vyjma hodin dovolené a státních svátků, v nichž zaměstnanec nepracoval. V případě, že zaměstnavatel nařídí zaměstnanci práci ve státní svátek, pak je možné hodiny připadající na práci ve státní svátek vykázat jako produktivní hodiny. Náklad na 1 produktivní hodinu v sobě zahrnuje také náklady na hodiny dovolené a státních svátků.
</t>
    </r>
    <r>
      <rPr>
        <u/>
        <sz val="10"/>
        <color theme="1"/>
        <rFont val="Segoe UI"/>
        <family val="2"/>
        <charset val="238"/>
      </rPr>
      <t>Příjemce je oprávněn za období 12 po sobě jdoucích kalendářních měsíců vykázat za zaměstnance zaměstnaného na 1,0 úvazek maximálně 1720 produktivních hodin.</t>
    </r>
    <r>
      <rPr>
        <sz val="10"/>
        <color theme="1"/>
        <rFont val="Segoe UI"/>
        <family val="2"/>
        <charset val="238"/>
      </rPr>
      <t xml:space="preserve"> Maximální počet produktivních hodin se alikvotně krátí v případě:
- zaměstnance zaměstnaného na zkrácený úvazek (např. 0,5) a 
- kratší doby zapojení zaměstnance do realizace projektu, než je období 12 po sobě jdoucích kalendářních měsíců.
</t>
    </r>
    <r>
      <rPr>
        <u/>
        <sz val="10"/>
        <color theme="1"/>
        <rFont val="Segoe UI"/>
        <family val="2"/>
        <charset val="238"/>
      </rPr>
      <t xml:space="preserve">Celkové způsobilé náklady na mobilitu se vypočítají jako součin počtu produktivních hodin a nákladu na 1 produktivní hodinu (blíže viz PpŽP - specifická část, kap. 5.7).
</t>
    </r>
    <r>
      <rPr>
        <b/>
        <sz val="10"/>
        <color theme="1"/>
        <rFont val="Segoe UI"/>
        <family val="2"/>
        <charset val="238"/>
      </rPr>
      <t xml:space="preserve">U výjezdových mobilit je pro vyčíslení jednotkových nákladů souvisejících s realizovanými mobilitami a k výpočtu dosažených hodnot indikátorů používán princip "pracovních dní mobility" (blíže viz také PpŽP - specifická část, kap. 5.7):
</t>
    </r>
    <r>
      <rPr>
        <u/>
        <sz val="10"/>
        <rFont val="Segoe UI"/>
        <family val="2"/>
        <charset val="238"/>
      </rPr>
      <t>Pracovní den mobility (člověkoden)</t>
    </r>
    <r>
      <rPr>
        <sz val="10"/>
        <rFont val="Segoe UI"/>
        <family val="2"/>
        <charset val="238"/>
      </rPr>
      <t xml:space="preserve"> = pracovní den, ve kterém pracovník v rámci výjezdové mobility odpracuje alespoň 4 hodiny. Celková (kumulativní) délka mobilit – výjezdů u jednoho pracovníka nesmí přesáhnout 50 % celkového
času pracovníka v projektu (blíže viz Pravidla pro žadatele a příjemce - specifická část, kap. 5.7.3). </t>
    </r>
  </si>
  <si>
    <t>KA3 Příjezdy do ČR (plánováno)</t>
  </si>
  <si>
    <t>KA3 Příjezdy do ČR (realizováno)</t>
  </si>
  <si>
    <t>KA3 Výjezdy z ČR (plánováno)</t>
  </si>
  <si>
    <t>KA3 Výjezdy z ČR (realizováno)</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</si>
  <si>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</si>
  <si>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</si>
  <si>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</si>
  <si>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</si>
  <si>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</si>
  <si>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</si>
  <si>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</si>
  <si>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</si>
  <si>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</si>
  <si>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</si>
  <si>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</si>
  <si>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</si>
  <si>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</si>
  <si>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</si>
  <si>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</si>
  <si>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</si>
  <si>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</si>
  <si>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</si>
  <si>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</si>
  <si>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</si>
  <si>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</si>
  <si>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</si>
  <si>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</si>
  <si>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</si>
  <si>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</si>
  <si>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</si>
  <si>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</si>
  <si>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</si>
  <si>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</si>
  <si>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</si>
  <si>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</si>
  <si>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</si>
  <si>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Mobility - počet výjezdů</t>
  </si>
  <si>
    <t>výzvy č. 02_23_025 Společenské a humanitní vědy: člověk 
a lidstvo v globálních výzvách současnosti</t>
  </si>
  <si>
    <t>zadejte výši úvazku</t>
  </si>
  <si>
    <t>1.1</t>
  </si>
  <si>
    <t>Obory</t>
  </si>
  <si>
    <t>PHY</t>
  </si>
  <si>
    <t>LIF</t>
  </si>
  <si>
    <t>CHE</t>
  </si>
  <si>
    <t>SOC</t>
  </si>
  <si>
    <t>ENG</t>
  </si>
  <si>
    <t>ECO</t>
  </si>
  <si>
    <t>ENV</t>
  </si>
  <si>
    <t>MAT</t>
  </si>
  <si>
    <t>Fyzika</t>
  </si>
  <si>
    <t>Matematika</t>
  </si>
  <si>
    <t>Chemie</t>
  </si>
  <si>
    <t>Ekonomické vědy</t>
  </si>
  <si>
    <t>Vědy o živé přírodě</t>
  </si>
  <si>
    <t>Informatika a technické vědy</t>
  </si>
  <si>
    <t>Sociální a humanitní vědy</t>
  </si>
  <si>
    <t>Životní prostředí</t>
  </si>
  <si>
    <t>Vědecký obor</t>
  </si>
  <si>
    <t>Vědecký obor dle MSCA</t>
  </si>
  <si>
    <t>Vědecký obor dle MSCA:</t>
  </si>
  <si>
    <r>
      <t xml:space="preserve">Příjemce nejprve vyplní pole - </t>
    </r>
    <r>
      <rPr>
        <b/>
        <sz val="10"/>
        <rFont val="Segoe UI"/>
        <family val="2"/>
        <charset val="238"/>
      </rPr>
      <t xml:space="preserve">Částka alokovaná na "příjezdy do ČR" dle rozpočtu projektu.
Dále pro každou příjezdovou mobilitu příjemce vyplňuje tyto údaje:
</t>
    </r>
    <r>
      <rPr>
        <sz val="10"/>
        <rFont val="Segoe UI"/>
        <family val="2"/>
        <charset val="238"/>
      </rPr>
      <t>-</t>
    </r>
    <r>
      <rPr>
        <b/>
        <sz val="10"/>
        <rFont val="Segoe UI"/>
        <family val="2"/>
        <charset val="238"/>
      </rPr>
      <t xml:space="preserve"> identifikace mobility</t>
    </r>
    <r>
      <rPr>
        <sz val="10"/>
        <rFont val="Segoe UI"/>
        <family val="2"/>
        <charset val="238"/>
      </rPr>
      <t xml:space="preserve"> + název země příjezdu, vědecký obor dle členění odborných panelů a klíčových slov MSCA, gender, počet měsíců mobility, úvazek a informace o čerpání příspěvku na rodinu. Na základě vyplnění těchto hodnot dochází k výpočtu ceny jednotky mobility (ceny za 1 produktivní hodinu), počtu jednotek (produktivních hodin) a celkové částky za mobilitu, kterou je možné čerpat,
-</t>
    </r>
    <r>
      <rPr>
        <b/>
        <sz val="10"/>
        <rFont val="Segoe UI"/>
        <family val="2"/>
        <charset val="238"/>
      </rPr>
      <t xml:space="preserve"> číslo ZoR</t>
    </r>
    <r>
      <rPr>
        <sz val="10"/>
        <rFont val="Segoe UI"/>
        <family val="2"/>
        <charset val="238"/>
      </rPr>
      <t xml:space="preserve"> v rámci které, jsou produktivní hodiny mobility započítány do související ŽoP (řádek "Příslušná ZoR")
- </t>
    </r>
    <r>
      <rPr>
        <b/>
        <sz val="10"/>
        <rFont val="Segoe UI"/>
        <family val="2"/>
        <charset val="238"/>
      </rPr>
      <t>úvazek</t>
    </r>
    <r>
      <rPr>
        <sz val="10"/>
        <rFont val="Segoe UI"/>
        <family val="2"/>
        <charset val="238"/>
      </rPr>
      <t xml:space="preserve"> v jednotlivých měsících a letech realizace projektu, v němž probíhala mobilita. V případě, že dojde ke změně úvazku pracovníka, je nezbytné tuto změnu zaznamenat od měsíce, ve kterém nastala. Úvazek dle pracovní smlouvy/dohody se vyplňuje také v měsících, v nichž byla mobilita přerušena, pokud trval pracovněprávní vztah, na základě kterého je mobilita vykonávána. Údaj o výši úvazku v každém měsíci, ve které probíhala mobilita (včetně přerušení), určuje výši limitu (nároku) produktivních hodin, které je možné kumulativně vykázat v ŽoP (ZŽoP). Současně limit produktivních hodin, a tedy i počet produktivních hodin vykázaných v ŽoP, nikdy nemůže překročit počet produktivních hodin uvedených v části "identifikace mobility", 
- </t>
    </r>
    <r>
      <rPr>
        <b/>
        <sz val="10"/>
        <rFont val="Segoe UI"/>
        <family val="2"/>
        <charset val="238"/>
      </rPr>
      <t>počet produktivních hodin (skutečnost)</t>
    </r>
    <r>
      <rPr>
        <sz val="10"/>
        <rFont val="Segoe UI"/>
        <family val="2"/>
        <charset val="238"/>
      </rPr>
      <t xml:space="preserve"> za každý měsíc, v němž probíhala mobilita. Počet produktivních hodin příjemce stanoví na základě podkladů pro zúčtování mzdy, popř. údajů mzdového účetnictví, tj., např. z výplatního lístku, mzdového listu apod. Definice produktivní hodiny je uvedena výše na listu Instrukce.
Po vyplnění všech výše požadovaných údajů provede kalkulačka mobilit automaticky výpočet počtu produktivních hodin, které lze vykázat v ŽoP, a částky, kterou lze vykázat v ŽoP (samostatně pro každý měsíc mobility). Tyto údaje se přenáší kumulativně za sledované období na list Přehled ZoR.
Vybrané kumulativní údaje za všechny kalendářní měsíce realizace mobility jsou uvedeny v pravé části tabulky (za sloupci pro jednotlivé měsíce a roky realizace projektu) - zde je možné mimo jiné sledovat, zda už došlo k naplnění indikátoru a kolik produktivních hodin zbývá vykázat ke splnění minimální délky mobility.</t>
    </r>
  </si>
  <si>
    <r>
      <t xml:space="preserve">Příjemce nejprve vyplní pole - </t>
    </r>
    <r>
      <rPr>
        <b/>
        <sz val="10"/>
        <rFont val="Segoe UI"/>
        <family val="2"/>
        <charset val="238"/>
      </rPr>
      <t>Částka alokovaná na "výjezdy z ČR" dle rozpočtu projektu.
Dále pro každou výjezdovou mobilitu příjemce vyplňuje tyto údaje:</t>
    </r>
    <r>
      <rPr>
        <sz val="10"/>
        <rFont val="Segoe UI"/>
        <family val="2"/>
        <charset val="238"/>
      </rPr>
      <t xml:space="preserve">
- </t>
    </r>
    <r>
      <rPr>
        <b/>
        <sz val="10"/>
        <rFont val="Segoe UI"/>
        <family val="2"/>
        <charset val="238"/>
      </rPr>
      <t>identifikace mobility</t>
    </r>
    <r>
      <rPr>
        <sz val="10"/>
        <rFont val="Segoe UI"/>
        <family val="2"/>
        <charset val="238"/>
      </rPr>
      <t xml:space="preserve"> + název země výjezdu, vědecký obor dle členění odborných panelů a klíčových slov MSCA, gender a počet pracovních dní mobility. Na základě vyplnění těchto údajů dochází k výpočtu částky za mobilitu, kterou je možné čerpat,
- </t>
    </r>
    <r>
      <rPr>
        <b/>
        <sz val="10"/>
        <rFont val="Segoe UI"/>
        <family val="2"/>
        <charset val="238"/>
      </rPr>
      <t>číslo ZoR</t>
    </r>
    <r>
      <rPr>
        <sz val="10"/>
        <rFont val="Segoe UI"/>
        <family val="2"/>
        <charset val="238"/>
      </rPr>
      <t xml:space="preserve"> v rámci které, jsou produktivní hodiny mobility započítány do související ŽoP (řádek "Příslušná ZoR"),
- </t>
    </r>
    <r>
      <rPr>
        <b/>
        <sz val="10"/>
        <rFont val="Segoe UI"/>
        <family val="2"/>
        <charset val="238"/>
      </rPr>
      <t>počet pracovních dní mobility (skutečnost)</t>
    </r>
    <r>
      <rPr>
        <sz val="10"/>
        <rFont val="Segoe UI"/>
        <family val="2"/>
        <charset val="238"/>
      </rPr>
      <t xml:space="preserve"> za každý měsíc, v němž probíhala mobilita. Počet pracovních dní mobility příjemce stanoví na základě podkladů pro zúčtování mzdy, popř. údajů mzdového účetnictví, tj., např. z výplatního lístku, mzdového listu apod.; definice pracovního dne mobility je uvedena výše,
- </t>
    </r>
    <r>
      <rPr>
        <b/>
        <sz val="10"/>
        <rFont val="Segoe UI"/>
        <family val="2"/>
        <charset val="238"/>
      </rPr>
      <t>úvazek</t>
    </r>
    <r>
      <rPr>
        <sz val="10"/>
        <rFont val="Segoe UI"/>
        <family val="2"/>
        <charset val="238"/>
      </rPr>
      <t xml:space="preserve"> (dodržení výše úvazku je podmínkou pro způsobilost výdajů za mobilitu, blíže viz kap. 5.7 Pravidel pro žadatele a příjemce - specifická část).
V případě, že příjemce plánuje uskutečnit mobilitu do země, pro kterou není v příloze č. 3 výzvy stanoven korekční koeficient, je příjemce povinen konzultovat tuto mobilitu předem s ŘO OP JAK, a to prostřednictvím emailu: </t>
    </r>
    <r>
      <rPr>
        <sz val="10"/>
        <color rgb="FFFF0000"/>
        <rFont val="Segoe UI"/>
        <family val="2"/>
        <charset val="238"/>
      </rPr>
      <t>SHUV@msmt.cz</t>
    </r>
    <r>
      <rPr>
        <sz val="10"/>
        <rFont val="Segoe UI"/>
        <family val="2"/>
        <charset val="238"/>
      </rPr>
      <t>. Pokud ŘO OP JAK akceptuje naplánování mobility pro požadovanou zemi, sdělí příjemci, do jaké skupiny z pohledu výše nákladů na mobilitu požadovaná země spadá. Definovány jsou tyto 3 skupiny zemí: skupina zemí 1 (3 273 CZK/den), skupina zemí 2 (3 818 CZK/den) a skupina zemí 3 (4 364 CZK/den). Nadefinované skupiny zemí vybírá žadatel z číselníku ve sloupci "Výjezd do země" na listu "KA3 - výjezdy z ČR". Název země žadatel uvede k textu identifikace mobility (tj. do sloupce "Identifikace mobility").
Po vyplnění všech výše požadovaných údajů provede kalkulačka mobilit automaticky výpočet počtu pracovních dní mobility, které lze vykázat v ŽoP, a částky, kterou lze vykázat v ŽoP (samostatně pro každý měsíc mobility). Tyto údaje se přenáší kumulativně za sledované období na list Přehled ZoR.
Vybrané kumulativní údaje za všechny kalendářní měsíce realizace mobility jsou uvedeny v pravé části tabulky (za sloupci pro jednotlivé měsíce a roky realizace projektu) - zde je možné mimo jiné sledovat, zda už došlo k naplnění indikátoru a kolik pracovních dní mobility zbývá vykázat ke splnění minimální délky mobility.</t>
    </r>
  </si>
  <si>
    <t>Členění vědeckých oborů vychází z těchto zdrojů:</t>
  </si>
  <si>
    <t>https://www.horizontevropa.cz/files_public/elfinder/3764/VADEMECUM_MSCA.pdf</t>
  </si>
  <si>
    <t>https://rea.ec.europa.eu/system/files/2021-10/MSCA%20Keywords.pdf</t>
  </si>
  <si>
    <t>Věděcké obory dle MSCA</t>
  </si>
  <si>
    <t>Na tomto listu jsou uvedeny souhrnné údaje:
- o dosažených způsobilých jednotkových nákladech v jednotlivých sledovaných obdobích,
- o dosažených hodnotách indikátorů,
- o počtu mobilit v dělení podle vědeckého oboru, genderu a země příjezdu/výjezdu.
Údaje z tohoto listu příjemce používá při zpracování ZoR (ZZoR) a ŽoP (ZŽoP).
Údaje v řádku č. 2 "Začátek sledovaného období" a v řádku č. 4 "Konec sledovaného období" jsou doplněny automaticky po zadání údajů na listu Úvod. V případě, že by příjemce požadoval upravit délku sledovaného období (např. zkrátit sledované období, sloučit sledovaná období), je možné data v těchto řádcích (data v bílých buňkách) ručně editovat (tj. vzorec v dané buňce nahradit požadovaným datem).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</si>
</sst>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Kč&quot;_-;\-* #,##0.00\ &quot;Kč&quot;_-;_-* &quot;-&quot;??\ &quot;Kč&quot;_-;_-@_-"/>
    <numFmt numFmtId="164" formatCode="_-* #,##0.00\ [$Kč-405]_-;\-* #,##0.00\ [$Kč-405]_-;_-* &quot;-&quot;??\ [$Kč-405]_-;_-@_-"/>
    <numFmt numFmtId="165" formatCode="#,##0.00\ &quot;Kč&quot;"/>
    <numFmt numFmtId="166" formatCode="0.000"/>
    <numFmt numFmtId="167" formatCode="_-* #,##0\ &quot;Kč&quot;_-;\-* #,##0\ &quot;Kč&quot;_-;_-* &quot;-&quot;??\ &quot;Kč&quot;_-;_-@_-"/>
    <numFmt numFmtId="168" formatCode="_-* #,##0.00\ [$CZK]_-;\-* #,##0.00\ [$CZK]_-;_-* &quot;-&quot;??\ [$CZK]_-;_-@_-"/>
    <numFmt numFmtId="169" formatCode="#,##0.00\ [$CZK]"/>
    <numFmt numFmtId="170" formatCode="#,##0.00\ [$Kč-405];\-#,##0.00\ [$Kč-405]"/>
    <numFmt numFmtId="171" formatCode="#,##0.0000"/>
    <numFmt numFmtId="172" formatCode="0.0000"/>
  </numFmts>
  <fonts count="57" x14ac:knownFonts="1">
    <font>
      <sz val="11"/>
      <color theme="1"/>
      <name val="Calibri"/>
      <family val="2"/>
      <charset val="238"/>
      <scheme val="minor"/>
    </font>
    <font>
      <b/>
      <sz val="11"/>
      <color theme="1"/>
      <name val="Calibri"/>
      <family val="2"/>
      <charset val="238"/>
      <scheme val="minor"/>
    </font>
    <font>
      <sz val="11"/>
      <color theme="2"/>
      <name val="Calibri"/>
      <family val="2"/>
      <charset val="238"/>
      <scheme val="minor"/>
    </font>
    <font>
      <sz val="10"/>
      <name val="Calibri"/>
      <family val="2"/>
      <charset val="238"/>
      <scheme val="minor"/>
    </font>
    <font>
      <i/>
      <sz val="10"/>
      <name val="Calibri"/>
      <family val="2"/>
      <charset val="238"/>
      <scheme val="minor"/>
    </font>
    <font>
      <b/>
      <sz val="20"/>
      <name val="Calibri"/>
      <family val="2"/>
      <charset val="238"/>
      <scheme val="minor"/>
    </font>
    <font>
      <b/>
      <sz val="14"/>
      <name val="Calibri"/>
      <family val="2"/>
      <charset val="238"/>
      <scheme val="minor"/>
    </font>
    <font>
      <b/>
      <sz val="14"/>
      <color theme="1"/>
      <name val="Calibri"/>
      <family val="2"/>
      <charset val="238"/>
      <scheme val="minor"/>
    </font>
    <font>
      <b/>
      <i/>
      <sz val="14"/>
      <name val="Calibri"/>
      <family val="2"/>
      <charset val="238"/>
      <scheme val="minor"/>
    </font>
    <font>
      <b/>
      <sz val="14"/>
      <color theme="0"/>
      <name val="Calibri"/>
      <family val="2"/>
      <charset val="238"/>
      <scheme val="minor"/>
    </font>
    <font>
      <b/>
      <sz val="11"/>
      <color rgb="FF000000"/>
      <name val="Calibri"/>
      <family val="2"/>
      <charset val="238"/>
      <scheme val="minor"/>
    </font>
    <font>
      <sz val="11"/>
      <color rgb="FF000000"/>
      <name val="Calibri"/>
      <family val="2"/>
      <charset val="238"/>
      <scheme val="minor"/>
    </font>
    <font>
      <sz val="11"/>
      <color rgb="FF000000"/>
      <name val="Calibri"/>
      <family val="2"/>
      <charset val="238"/>
    </font>
    <font>
      <i/>
      <sz val="12"/>
      <color theme="1"/>
      <name val="Segoe UI"/>
      <family val="2"/>
      <charset val="238"/>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b/>
      <sz val="28"/>
      <color theme="4" tint="-0.499984740745262"/>
      <name val="Segoe UI"/>
      <family val="2"/>
      <charset val="238"/>
    </font>
    <font>
      <b/>
      <sz val="14"/>
      <color theme="4" tint="-0.499984740745262"/>
      <name val="Segoe UI"/>
      <family val="2"/>
      <charset val="238"/>
    </font>
    <font>
      <b/>
      <i/>
      <sz val="14"/>
      <color theme="4" tint="-0.499984740745262"/>
      <name val="Segoe UI"/>
      <family val="2"/>
      <charset val="238"/>
    </font>
    <font>
      <b/>
      <sz val="10"/>
      <name val="Calibri"/>
      <family val="2"/>
      <charset val="238"/>
      <scheme val="minor"/>
    </font>
    <font>
      <b/>
      <i/>
      <sz val="10"/>
      <name val="Calibri"/>
      <family val="2"/>
      <charset val="238"/>
      <scheme val="minor"/>
    </font>
    <font>
      <b/>
      <sz val="11"/>
      <color theme="2"/>
      <name val="Calibri"/>
      <family val="2"/>
      <charset val="238"/>
      <scheme val="minor"/>
    </font>
    <font>
      <sz val="11"/>
      <name val="Calibri"/>
      <family val="2"/>
      <charset val="238"/>
      <scheme val="minor"/>
    </font>
    <font>
      <b/>
      <sz val="11"/>
      <color theme="0"/>
      <name val="Calibri"/>
      <family val="2"/>
      <charset val="238"/>
      <scheme val="minor"/>
    </font>
    <font>
      <sz val="8"/>
      <name val="Calibri"/>
      <family val="2"/>
      <charset val="238"/>
      <scheme val="minor"/>
    </font>
    <font>
      <i/>
      <sz val="11"/>
      <color theme="1"/>
      <name val="Calibri"/>
      <family val="2"/>
      <charset val="238"/>
      <scheme val="minor"/>
    </font>
    <font>
      <sz val="12"/>
      <color theme="1"/>
      <name val="Arial"/>
      <family val="2"/>
      <charset val="238"/>
    </font>
    <font>
      <u/>
      <sz val="11"/>
      <color theme="10"/>
      <name val="Calibri"/>
      <family val="2"/>
      <charset val="238"/>
      <scheme val="minor"/>
    </font>
    <font>
      <b/>
      <sz val="12"/>
      <name val="Calibri"/>
      <family val="2"/>
      <charset val="238"/>
      <scheme val="minor"/>
    </font>
    <font>
      <i/>
      <u/>
      <sz val="11"/>
      <color theme="10"/>
      <name val="Calibri"/>
      <family val="2"/>
      <charset val="238"/>
      <scheme val="minor"/>
    </font>
    <font>
      <sz val="11"/>
      <color theme="0"/>
      <name val="Calibri"/>
      <family val="2"/>
      <charset val="238"/>
      <scheme val="minor"/>
    </font>
    <font>
      <sz val="10"/>
      <color theme="1"/>
      <name val="Segoe UI"/>
      <family val="2"/>
      <charset val="238"/>
    </font>
    <font>
      <sz val="11"/>
      <color theme="1"/>
      <name val="Segoe UI"/>
      <family val="2"/>
      <charset val="238"/>
    </font>
    <font>
      <sz val="10"/>
      <color rgb="FFFF0000"/>
      <name val="Segoe UI"/>
      <family val="2"/>
      <charset val="238"/>
    </font>
    <font>
      <b/>
      <sz val="14"/>
      <color theme="0"/>
      <name val="Segoe UI"/>
      <family val="2"/>
      <charset val="238"/>
    </font>
    <font>
      <sz val="11"/>
      <color rgb="FFFF5229"/>
      <name val="Segoe UI"/>
      <family val="2"/>
      <charset val="238"/>
    </font>
    <font>
      <b/>
      <sz val="20"/>
      <color theme="0"/>
      <name val="Calibri"/>
      <family val="2"/>
      <charset val="238"/>
      <scheme val="minor"/>
    </font>
    <font>
      <sz val="10"/>
      <color theme="1"/>
      <name val="Calibri"/>
      <family val="2"/>
      <charset val="238"/>
      <scheme val="minor"/>
    </font>
    <font>
      <sz val="9"/>
      <color indexed="81"/>
      <name val="Tahoma"/>
      <family val="2"/>
      <charset val="238"/>
    </font>
    <font>
      <sz val="11"/>
      <color theme="1"/>
      <name val="Arial"/>
      <family val="2"/>
      <charset val="238"/>
    </font>
    <font>
      <b/>
      <sz val="28"/>
      <color theme="1"/>
      <name val="Segoe UI"/>
      <family val="2"/>
      <charset val="238"/>
    </font>
    <font>
      <b/>
      <sz val="14"/>
      <color rgb="FF003399"/>
      <name val="Segoe UI"/>
      <family val="2"/>
      <charset val="238"/>
    </font>
    <font>
      <b/>
      <sz val="10"/>
      <color theme="1"/>
      <name val="Segoe UI"/>
      <family val="2"/>
      <charset val="238"/>
    </font>
    <font>
      <u/>
      <sz val="10"/>
      <color theme="1"/>
      <name val="Segoe UI"/>
      <family val="2"/>
      <charset val="238"/>
    </font>
    <font>
      <b/>
      <sz val="12"/>
      <color rgb="FF003399"/>
      <name val="Segoe UI"/>
      <family val="2"/>
      <charset val="238"/>
    </font>
    <font>
      <sz val="10"/>
      <name val="Segoe UI"/>
      <family val="2"/>
      <charset val="238"/>
    </font>
    <font>
      <b/>
      <sz val="10"/>
      <name val="Segoe UI"/>
      <family val="2"/>
      <charset val="238"/>
    </font>
    <font>
      <sz val="10"/>
      <color theme="1"/>
      <name val="Arial"/>
      <family val="2"/>
      <charset val="238"/>
    </font>
    <font>
      <b/>
      <sz val="10"/>
      <color theme="0"/>
      <name val="Segoe UI"/>
      <family val="2"/>
      <charset val="238"/>
    </font>
    <font>
      <sz val="11"/>
      <color theme="1" tint="0.34998626667073579"/>
      <name val="Calibri"/>
      <family val="2"/>
      <charset val="238"/>
      <scheme val="minor"/>
    </font>
    <font>
      <sz val="11"/>
      <color rgb="FFFF0000"/>
      <name val="Calibri"/>
      <family val="2"/>
      <charset val="238"/>
      <scheme val="minor"/>
    </font>
    <font>
      <b/>
      <sz val="11"/>
      <color rgb="FFFF0000"/>
      <name val="Arial"/>
      <family val="2"/>
      <charset val="238"/>
    </font>
    <font>
      <b/>
      <u/>
      <sz val="14"/>
      <name val="Calibri"/>
      <family val="2"/>
      <charset val="238"/>
      <scheme val="minor"/>
    </font>
    <font>
      <u/>
      <sz val="10"/>
      <name val="Segoe UI"/>
      <family val="2"/>
      <charset val="238"/>
    </font>
    <font>
      <b/>
      <sz val="11"/>
      <color rgb="FFFF0000"/>
      <name val="Calibri"/>
      <family val="2"/>
      <charset val="238"/>
      <scheme val="minor"/>
    </font>
    <font>
      <sz val="11"/>
      <color theme="1"/>
      <name val="Aptos"/>
      <family val="2"/>
    </font>
  </fonts>
  <fills count="21">
    <fill>
      <patternFill patternType="none"/>
    </fill>
    <fill>
      <patternFill patternType="gray125"/>
    </fill>
    <fill>
      <patternFill patternType="solid">
        <fgColor theme="2"/>
        <bgColor indexed="64"/>
      </patternFill>
    </fill>
    <fill>
      <patternFill patternType="solid">
        <fgColor rgb="FF99CCFF"/>
        <bgColor indexed="64"/>
      </patternFill>
    </fill>
    <fill>
      <patternFill patternType="solid">
        <fgColor theme="1"/>
        <bgColor indexed="64"/>
      </patternFill>
    </fill>
    <fill>
      <patternFill patternType="solid">
        <fgColor rgb="FFCC99FF"/>
        <bgColor indexed="64"/>
      </patternFill>
    </fill>
    <fill>
      <patternFill patternType="solid">
        <fgColor rgb="FFECD9FF"/>
        <bgColor indexed="64"/>
      </patternFill>
    </fill>
    <fill>
      <patternFill patternType="solid">
        <fgColor rgb="FFDCB9FF"/>
        <bgColor indexed="64"/>
      </patternFill>
    </fill>
    <fill>
      <patternFill patternType="solid">
        <fgColor theme="5"/>
        <bgColor indexed="64"/>
      </patternFill>
    </fill>
    <fill>
      <patternFill patternType="solid">
        <fgColor rgb="FFBDDEFF"/>
        <bgColor indexed="64"/>
      </patternFill>
    </fill>
    <fill>
      <patternFill patternType="solid">
        <fgColor theme="0"/>
        <bgColor indexed="64"/>
      </patternFill>
    </fill>
    <fill>
      <patternFill patternType="solid">
        <fgColor rgb="FFE8D1FF"/>
        <bgColor indexed="64"/>
      </patternFill>
    </fill>
    <fill>
      <patternFill patternType="solid">
        <fgColor theme="1" tint="0.499984740745262"/>
        <bgColor indexed="64"/>
      </patternFill>
    </fill>
    <fill>
      <patternFill patternType="solid">
        <fgColor rgb="FFD1E8FF"/>
        <bgColor indexed="64"/>
      </patternFill>
    </fill>
    <fill>
      <patternFill patternType="solid">
        <fgColor rgb="FFEAEAEA"/>
        <bgColor indexed="64"/>
      </patternFill>
    </fill>
    <fill>
      <patternFill patternType="solid">
        <fgColor rgb="FF173271"/>
        <bgColor indexed="64"/>
      </patternFill>
    </fill>
    <fill>
      <patternFill patternType="solid">
        <fgColor rgb="FFB3DBD6"/>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E7E6E6"/>
        <bgColor indexed="64"/>
      </patternFill>
    </fill>
  </fills>
  <borders count="6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style="medium">
        <color indexed="64"/>
      </right>
      <top/>
      <bottom style="thin">
        <color indexed="64"/>
      </bottom>
      <diagonal/>
    </border>
    <border>
      <left style="medium">
        <color theme="1"/>
      </left>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medium">
        <color auto="1"/>
      </right>
      <top style="medium">
        <color auto="1"/>
      </top>
      <bottom style="medium">
        <color auto="1"/>
      </bottom>
      <diagonal/>
    </border>
    <border>
      <left style="medium">
        <color theme="1"/>
      </left>
      <right style="medium">
        <color theme="1"/>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2">
    <xf numFmtId="0" fontId="0" fillId="0" borderId="0"/>
    <xf numFmtId="0" fontId="28" fillId="0" borderId="0" applyNumberFormat="0" applyFill="0" applyBorder="0" applyAlignment="0" applyProtection="0"/>
  </cellStyleXfs>
  <cellXfs count="393">
    <xf numFmtId="0" fontId="0" fillId="0" borderId="0" xfId="0"/>
    <xf numFmtId="0" fontId="9" fillId="4" borderId="0" xfId="0" applyFont="1" applyFill="1"/>
    <xf numFmtId="164" fontId="0" fillId="0" borderId="0" xfId="0" applyNumberFormat="1"/>
    <xf numFmtId="165" fontId="0" fillId="0" borderId="0" xfId="0" applyNumberFormat="1"/>
    <xf numFmtId="0" fontId="0" fillId="8" borderId="0" xfId="0" applyFill="1"/>
    <xf numFmtId="0" fontId="0" fillId="8" borderId="20" xfId="0" applyFill="1" applyBorder="1"/>
    <xf numFmtId="0" fontId="12" fillId="0" borderId="0" xfId="0" applyFont="1" applyAlignment="1">
      <alignment horizontal="left" vertical="center" indent="1"/>
    </xf>
    <xf numFmtId="0" fontId="2" fillId="2" borderId="0" xfId="0" applyFont="1" applyFill="1" applyProtection="1">
      <protection hidden="1"/>
    </xf>
    <xf numFmtId="0" fontId="0" fillId="0" borderId="0" xfId="0" applyProtection="1">
      <protection hidden="1"/>
    </xf>
    <xf numFmtId="0" fontId="14"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5" fillId="4" borderId="29" xfId="0" applyFont="1" applyFill="1" applyBorder="1" applyAlignment="1" applyProtection="1">
      <alignment horizontal="center" vertical="center" wrapText="1"/>
      <protection hidden="1"/>
    </xf>
    <xf numFmtId="4" fontId="16" fillId="0" borderId="0" xfId="0" applyNumberFormat="1" applyFont="1" applyProtection="1">
      <protection hidden="1"/>
    </xf>
    <xf numFmtId="4" fontId="14" fillId="0" borderId="0" xfId="0" applyNumberFormat="1" applyFont="1" applyProtection="1">
      <protection hidden="1"/>
    </xf>
    <xf numFmtId="0" fontId="7" fillId="0" borderId="0" xfId="0" applyFont="1" applyProtection="1">
      <protection hidden="1"/>
    </xf>
    <xf numFmtId="4" fontId="16" fillId="0" borderId="0" xfId="0" applyNumberFormat="1" applyFont="1" applyAlignment="1" applyProtection="1">
      <alignment vertical="center"/>
      <protection hidden="1"/>
    </xf>
    <xf numFmtId="4" fontId="14" fillId="0" borderId="0" xfId="0" applyNumberFormat="1" applyFont="1" applyAlignment="1" applyProtection="1">
      <alignment vertical="center"/>
      <protection hidden="1"/>
    </xf>
    <xf numFmtId="3" fontId="16" fillId="0" borderId="0" xfId="0" applyNumberFormat="1" applyFont="1" applyAlignment="1" applyProtection="1">
      <alignment vertical="center"/>
      <protection hidden="1"/>
    </xf>
    <xf numFmtId="3" fontId="14" fillId="0" borderId="0" xfId="0" applyNumberFormat="1" applyFont="1" applyAlignment="1" applyProtection="1">
      <alignment vertical="center"/>
      <protection hidden="1"/>
    </xf>
    <xf numFmtId="3" fontId="0" fillId="0" borderId="0" xfId="0" applyNumberFormat="1" applyProtection="1">
      <protection hidden="1"/>
    </xf>
    <xf numFmtId="4" fontId="16" fillId="9" borderId="28" xfId="0" applyNumberFormat="1" applyFont="1" applyFill="1" applyBorder="1" applyAlignment="1" applyProtection="1">
      <alignment vertical="center"/>
      <protection hidden="1"/>
    </xf>
    <xf numFmtId="3" fontId="16" fillId="9" borderId="28" xfId="0" applyNumberFormat="1" applyFont="1" applyFill="1" applyBorder="1" applyAlignment="1" applyProtection="1">
      <alignment vertical="center" wrapText="1"/>
      <protection hidden="1"/>
    </xf>
    <xf numFmtId="3" fontId="16" fillId="11" borderId="28" xfId="0" applyNumberFormat="1" applyFont="1" applyFill="1" applyBorder="1" applyAlignment="1" applyProtection="1">
      <alignment vertical="center" wrapText="1"/>
      <protection hidden="1"/>
    </xf>
    <xf numFmtId="4" fontId="16" fillId="11" borderId="28" xfId="0" applyNumberFormat="1" applyFont="1" applyFill="1" applyBorder="1" applyAlignment="1" applyProtection="1">
      <alignment vertical="center"/>
      <protection hidden="1"/>
    </xf>
    <xf numFmtId="0" fontId="0" fillId="0" borderId="30" xfId="0" applyBorder="1" applyProtection="1">
      <protection hidden="1"/>
    </xf>
    <xf numFmtId="0" fontId="0" fillId="0" borderId="32" xfId="0" applyBorder="1" applyProtection="1">
      <protection hidden="1"/>
    </xf>
    <xf numFmtId="0" fontId="0" fillId="0" borderId="33" xfId="0" applyBorder="1" applyProtection="1">
      <protection hidden="1"/>
    </xf>
    <xf numFmtId="0" fontId="0" fillId="0" borderId="34" xfId="0" applyBorder="1" applyProtection="1">
      <protection hidden="1"/>
    </xf>
    <xf numFmtId="0" fontId="13" fillId="0" borderId="34" xfId="0" applyFont="1" applyBorder="1" applyAlignment="1" applyProtection="1">
      <alignment vertical="center"/>
      <protection hidden="1"/>
    </xf>
    <xf numFmtId="0" fontId="14" fillId="0" borderId="33" xfId="0" applyFont="1" applyBorder="1" applyAlignment="1" applyProtection="1">
      <alignment horizontal="center" vertical="center" wrapText="1"/>
      <protection hidden="1"/>
    </xf>
    <xf numFmtId="0" fontId="14" fillId="0" borderId="34" xfId="0" applyFont="1" applyBorder="1" applyAlignment="1" applyProtection="1">
      <alignment horizontal="center" vertical="center" wrapText="1"/>
      <protection hidden="1"/>
    </xf>
    <xf numFmtId="0" fontId="0" fillId="0" borderId="33" xfId="0" applyBorder="1" applyAlignment="1" applyProtection="1">
      <alignment vertical="center"/>
      <protection hidden="1"/>
    </xf>
    <xf numFmtId="0" fontId="0" fillId="0" borderId="34" xfId="0" applyBorder="1" applyAlignment="1" applyProtection="1">
      <alignment vertical="center"/>
      <protection hidden="1"/>
    </xf>
    <xf numFmtId="0" fontId="0" fillId="0" borderId="33" xfId="0" applyBorder="1" applyAlignment="1" applyProtection="1">
      <alignment wrapText="1"/>
      <protection hidden="1"/>
    </xf>
    <xf numFmtId="0" fontId="0" fillId="0" borderId="34" xfId="0" applyBorder="1" applyAlignment="1" applyProtection="1">
      <alignment wrapText="1"/>
      <protection hidden="1"/>
    </xf>
    <xf numFmtId="0" fontId="0" fillId="0" borderId="35" xfId="0" applyBorder="1" applyProtection="1">
      <protection hidden="1"/>
    </xf>
    <xf numFmtId="0" fontId="0" fillId="0" borderId="36" xfId="0" applyBorder="1" applyProtection="1">
      <protection hidden="1"/>
    </xf>
    <xf numFmtId="0" fontId="0" fillId="0" borderId="37" xfId="0" applyBorder="1" applyProtection="1">
      <protection hidden="1"/>
    </xf>
    <xf numFmtId="0" fontId="26" fillId="0" borderId="0" xfId="0" applyFont="1" applyProtection="1">
      <protection hidden="1"/>
    </xf>
    <xf numFmtId="4" fontId="0" fillId="13" borderId="18" xfId="0" applyNumberFormat="1" applyFill="1" applyBorder="1" applyProtection="1">
      <protection hidden="1"/>
    </xf>
    <xf numFmtId="4" fontId="0" fillId="6" borderId="18" xfId="0" applyNumberFormat="1" applyFill="1" applyBorder="1" applyProtection="1">
      <protection hidden="1"/>
    </xf>
    <xf numFmtId="3" fontId="0" fillId="13" borderId="18" xfId="0" applyNumberFormat="1" applyFill="1" applyBorder="1" applyAlignment="1" applyProtection="1">
      <alignment vertical="center"/>
      <protection hidden="1"/>
    </xf>
    <xf numFmtId="3" fontId="0" fillId="6" borderId="18" xfId="0" applyNumberFormat="1" applyFill="1" applyBorder="1" applyAlignment="1" applyProtection="1">
      <alignment vertical="center"/>
      <protection hidden="1"/>
    </xf>
    <xf numFmtId="3" fontId="0" fillId="13" borderId="19" xfId="0" applyNumberFormat="1" applyFill="1" applyBorder="1" applyAlignment="1" applyProtection="1">
      <alignment vertical="center"/>
      <protection hidden="1"/>
    </xf>
    <xf numFmtId="3" fontId="0" fillId="6" borderId="19" xfId="0" applyNumberFormat="1" applyFill="1" applyBorder="1" applyAlignment="1" applyProtection="1">
      <alignment vertical="center"/>
      <protection hidden="1"/>
    </xf>
    <xf numFmtId="3" fontId="0" fillId="13" borderId="25" xfId="0" applyNumberFormat="1" applyFill="1" applyBorder="1" applyAlignment="1" applyProtection="1">
      <alignment vertical="center"/>
      <protection hidden="1"/>
    </xf>
    <xf numFmtId="3" fontId="0" fillId="6" borderId="25" xfId="0" applyNumberFormat="1" applyFill="1" applyBorder="1" applyAlignment="1" applyProtection="1">
      <alignment vertical="center"/>
      <protection hidden="1"/>
    </xf>
    <xf numFmtId="0" fontId="29" fillId="0" borderId="0" xfId="0" applyFont="1" applyAlignment="1" applyProtection="1">
      <alignment horizontal="center" vertical="center" wrapText="1"/>
      <protection hidden="1"/>
    </xf>
    <xf numFmtId="0" fontId="29" fillId="3" borderId="28" xfId="1" applyFont="1" applyFill="1" applyBorder="1" applyAlignment="1" applyProtection="1">
      <alignment horizontal="center" vertical="center" wrapText="1"/>
      <protection hidden="1"/>
    </xf>
    <xf numFmtId="0" fontId="29" fillId="5" borderId="28" xfId="1" applyFont="1" applyFill="1" applyBorder="1" applyAlignment="1" applyProtection="1">
      <alignment horizontal="center" vertical="center" wrapText="1"/>
      <protection hidden="1"/>
    </xf>
    <xf numFmtId="0" fontId="18" fillId="0" borderId="0" xfId="0" applyFont="1" applyAlignment="1" applyProtection="1">
      <alignment horizontal="center" vertical="center"/>
      <protection hidden="1"/>
    </xf>
    <xf numFmtId="0" fontId="19" fillId="0" borderId="0" xfId="0" applyFont="1" applyAlignment="1" applyProtection="1">
      <alignment horizontal="center" vertical="center"/>
      <protection hidden="1"/>
    </xf>
    <xf numFmtId="0" fontId="33" fillId="15" borderId="2" xfId="0" applyFont="1" applyFill="1" applyBorder="1" applyAlignment="1" applyProtection="1">
      <alignment horizontal="center"/>
      <protection hidden="1"/>
    </xf>
    <xf numFmtId="0" fontId="34" fillId="15" borderId="2" xfId="0" applyFont="1" applyFill="1" applyBorder="1" applyProtection="1">
      <protection hidden="1"/>
    </xf>
    <xf numFmtId="0" fontId="32" fillId="15" borderId="2" xfId="0" applyFont="1" applyFill="1" applyBorder="1" applyProtection="1">
      <protection hidden="1"/>
    </xf>
    <xf numFmtId="0" fontId="33" fillId="15" borderId="13" xfId="0" applyFont="1" applyFill="1" applyBorder="1" applyAlignment="1" applyProtection="1">
      <alignment horizontal="center"/>
      <protection hidden="1"/>
    </xf>
    <xf numFmtId="0" fontId="34" fillId="15" borderId="13" xfId="0" applyFont="1" applyFill="1" applyBorder="1" applyProtection="1">
      <protection hidden="1"/>
    </xf>
    <xf numFmtId="0" fontId="32" fillId="15" borderId="13" xfId="0" applyFont="1" applyFill="1" applyBorder="1" applyProtection="1">
      <protection hidden="1"/>
    </xf>
    <xf numFmtId="0" fontId="35" fillId="15" borderId="4" xfId="0" applyFont="1" applyFill="1" applyBorder="1" applyAlignment="1" applyProtection="1">
      <alignment horizontal="right" vertical="center"/>
      <protection hidden="1"/>
    </xf>
    <xf numFmtId="0" fontId="23" fillId="17" borderId="18" xfId="0" applyFont="1" applyFill="1" applyBorder="1" applyAlignment="1" applyProtection="1">
      <alignment horizontal="center" vertical="center"/>
      <protection hidden="1"/>
    </xf>
    <xf numFmtId="0" fontId="23" fillId="16" borderId="18" xfId="0" applyFont="1" applyFill="1" applyBorder="1" applyAlignment="1" applyProtection="1">
      <alignment horizontal="center" vertical="center"/>
      <protection hidden="1"/>
    </xf>
    <xf numFmtId="164" fontId="0" fillId="16" borderId="46" xfId="0" applyNumberFormat="1" applyFill="1" applyBorder="1" applyProtection="1">
      <protection hidden="1"/>
    </xf>
    <xf numFmtId="0" fontId="2" fillId="2" borderId="45" xfId="0" applyFont="1" applyFill="1" applyBorder="1" applyProtection="1">
      <protection hidden="1"/>
    </xf>
    <xf numFmtId="49" fontId="1" fillId="16" borderId="17" xfId="0" applyNumberFormat="1" applyFont="1" applyFill="1" applyBorder="1" applyAlignment="1" applyProtection="1">
      <alignment horizontal="center" vertical="center" wrapText="1"/>
      <protection hidden="1"/>
    </xf>
    <xf numFmtId="164" fontId="0" fillId="16" borderId="9" xfId="0" applyNumberFormat="1" applyFill="1" applyBorder="1" applyProtection="1">
      <protection hidden="1"/>
    </xf>
    <xf numFmtId="49" fontId="38" fillId="16" borderId="17" xfId="0" applyNumberFormat="1" applyFont="1" applyFill="1" applyBorder="1" applyAlignment="1" applyProtection="1">
      <alignment horizontal="center" vertical="center" wrapText="1"/>
      <protection hidden="1"/>
    </xf>
    <xf numFmtId="1" fontId="23" fillId="17" borderId="18" xfId="0" applyNumberFormat="1" applyFont="1" applyFill="1" applyBorder="1" applyAlignment="1" applyProtection="1">
      <alignment horizontal="center" vertical="center"/>
      <protection hidden="1"/>
    </xf>
    <xf numFmtId="2" fontId="23" fillId="17" borderId="18" xfId="0" applyNumberFormat="1" applyFont="1" applyFill="1" applyBorder="1" applyAlignment="1" applyProtection="1">
      <alignment horizontal="center" vertical="center"/>
      <protection hidden="1"/>
    </xf>
    <xf numFmtId="2" fontId="23" fillId="16" borderId="18" xfId="0" applyNumberFormat="1" applyFont="1" applyFill="1" applyBorder="1" applyAlignment="1" applyProtection="1">
      <alignment horizontal="center" vertical="center"/>
      <protection hidden="1"/>
    </xf>
    <xf numFmtId="4" fontId="0" fillId="16" borderId="13" xfId="0" applyNumberFormat="1" applyFill="1" applyBorder="1" applyProtection="1">
      <protection hidden="1"/>
    </xf>
    <xf numFmtId="164" fontId="0" fillId="16" borderId="14" xfId="0" applyNumberFormat="1" applyFill="1" applyBorder="1" applyProtection="1">
      <protection hidden="1"/>
    </xf>
    <xf numFmtId="3" fontId="0" fillId="0" borderId="0" xfId="0" applyNumberFormat="1"/>
    <xf numFmtId="167" fontId="23" fillId="16" borderId="27" xfId="0" applyNumberFormat="1" applyFont="1" applyFill="1" applyBorder="1" applyAlignment="1" applyProtection="1">
      <alignment horizontal="center" vertical="center"/>
      <protection hidden="1"/>
    </xf>
    <xf numFmtId="0" fontId="23" fillId="17" borderId="41" xfId="0" applyFont="1" applyFill="1" applyBorder="1" applyAlignment="1" applyProtection="1">
      <alignment horizontal="center" vertical="center"/>
      <protection hidden="1"/>
    </xf>
    <xf numFmtId="0" fontId="23" fillId="17" borderId="48" xfId="0" applyFont="1" applyFill="1" applyBorder="1" applyAlignment="1" applyProtection="1">
      <alignment horizontal="center" vertical="center"/>
      <protection hidden="1"/>
    </xf>
    <xf numFmtId="0" fontId="23" fillId="17" borderId="47" xfId="0" applyFont="1" applyFill="1" applyBorder="1" applyAlignment="1" applyProtection="1">
      <alignment horizontal="center" vertical="center"/>
      <protection hidden="1"/>
    </xf>
    <xf numFmtId="0" fontId="23" fillId="17" borderId="22" xfId="0" applyFont="1" applyFill="1" applyBorder="1" applyAlignment="1" applyProtection="1">
      <alignment horizontal="center" vertical="center"/>
      <protection hidden="1"/>
    </xf>
    <xf numFmtId="0" fontId="24" fillId="15" borderId="4" xfId="0" applyFont="1" applyFill="1" applyBorder="1" applyAlignment="1" applyProtection="1">
      <alignment vertical="center"/>
      <protection hidden="1"/>
    </xf>
    <xf numFmtId="0" fontId="23" fillId="16" borderId="5" xfId="0" applyFont="1" applyFill="1" applyBorder="1" applyAlignment="1" applyProtection="1">
      <alignment horizontal="center" vertical="center"/>
      <protection hidden="1"/>
    </xf>
    <xf numFmtId="0" fontId="23" fillId="16" borderId="8" xfId="0" applyFont="1" applyFill="1" applyBorder="1" applyAlignment="1" applyProtection="1">
      <alignment horizontal="center" vertical="center"/>
      <protection hidden="1"/>
    </xf>
    <xf numFmtId="4" fontId="0" fillId="16" borderId="0" xfId="0" applyNumberFormat="1" applyFill="1" applyProtection="1">
      <protection hidden="1"/>
    </xf>
    <xf numFmtId="0" fontId="23" fillId="16" borderId="3" xfId="0" applyFont="1" applyFill="1" applyBorder="1" applyAlignment="1" applyProtection="1">
      <alignment horizontal="center" vertical="center"/>
      <protection hidden="1"/>
    </xf>
    <xf numFmtId="0" fontId="23" fillId="16" borderId="9" xfId="0" applyFont="1" applyFill="1" applyBorder="1" applyAlignment="1" applyProtection="1">
      <alignment horizontal="center" vertical="center"/>
      <protection hidden="1"/>
    </xf>
    <xf numFmtId="0" fontId="31" fillId="15" borderId="2" xfId="0" applyFont="1" applyFill="1" applyBorder="1" applyAlignment="1" applyProtection="1">
      <alignment horizontal="center" vertical="center"/>
      <protection hidden="1"/>
    </xf>
    <xf numFmtId="0" fontId="24" fillId="15" borderId="8" xfId="0" applyFont="1" applyFill="1" applyBorder="1" applyAlignment="1" applyProtection="1">
      <alignment vertical="center"/>
      <protection hidden="1"/>
    </xf>
    <xf numFmtId="0" fontId="40" fillId="0" borderId="0" xfId="0" applyFont="1" applyProtection="1">
      <protection hidden="1"/>
    </xf>
    <xf numFmtId="0" fontId="40" fillId="10" borderId="0" xfId="0" applyFont="1" applyFill="1" applyProtection="1">
      <protection hidden="1"/>
    </xf>
    <xf numFmtId="0" fontId="40" fillId="10" borderId="0" xfId="0" applyFont="1" applyFill="1" applyAlignment="1" applyProtection="1">
      <alignment horizontal="center" vertical="center"/>
      <protection hidden="1"/>
    </xf>
    <xf numFmtId="0" fontId="45" fillId="0" borderId="0" xfId="0" applyFont="1" applyAlignment="1" applyProtection="1">
      <alignment horizontal="center" vertical="center" wrapText="1" shrinkToFit="1"/>
      <protection hidden="1"/>
    </xf>
    <xf numFmtId="4" fontId="24" fillId="15" borderId="27" xfId="0" applyNumberFormat="1" applyFont="1" applyFill="1" applyBorder="1" applyProtection="1">
      <protection hidden="1"/>
    </xf>
    <xf numFmtId="3" fontId="24" fillId="15" borderId="43" xfId="0" applyNumberFormat="1" applyFont="1" applyFill="1" applyBorder="1" applyProtection="1">
      <protection hidden="1"/>
    </xf>
    <xf numFmtId="0" fontId="43" fillId="16" borderId="18" xfId="0" applyFont="1" applyFill="1" applyBorder="1" applyAlignment="1" applyProtection="1">
      <alignment horizontal="center" vertical="center"/>
      <protection hidden="1"/>
    </xf>
    <xf numFmtId="0" fontId="43" fillId="16" borderId="18" xfId="0" applyFont="1" applyFill="1" applyBorder="1" applyAlignment="1" applyProtection="1">
      <alignment horizontal="center" vertical="center" wrapText="1"/>
      <protection hidden="1"/>
    </xf>
    <xf numFmtId="0" fontId="49" fillId="15" borderId="18" xfId="0" applyFont="1" applyFill="1" applyBorder="1" applyAlignment="1" applyProtection="1">
      <alignment horizontal="center" vertical="center"/>
      <protection hidden="1"/>
    </xf>
    <xf numFmtId="0" fontId="33" fillId="15" borderId="1" xfId="0" applyFont="1" applyFill="1" applyBorder="1" applyProtection="1">
      <protection hidden="1"/>
    </xf>
    <xf numFmtId="0" fontId="33" fillId="15" borderId="9" xfId="0" applyFont="1" applyFill="1" applyBorder="1" applyAlignment="1" applyProtection="1">
      <alignment horizontal="center" vertical="center"/>
      <protection hidden="1"/>
    </xf>
    <xf numFmtId="0" fontId="33" fillId="15" borderId="4" xfId="0" applyFont="1" applyFill="1" applyBorder="1" applyProtection="1">
      <protection hidden="1"/>
    </xf>
    <xf numFmtId="0" fontId="33" fillId="15" borderId="12" xfId="0" applyFont="1" applyFill="1" applyBorder="1" applyProtection="1">
      <protection hidden="1"/>
    </xf>
    <xf numFmtId="0" fontId="9" fillId="15" borderId="22" xfId="0" applyFont="1" applyFill="1" applyBorder="1" applyAlignment="1" applyProtection="1">
      <alignment horizontal="center" vertical="center" wrapText="1"/>
      <protection hidden="1"/>
    </xf>
    <xf numFmtId="0" fontId="9" fillId="15" borderId="23" xfId="0" applyFont="1" applyFill="1" applyBorder="1" applyAlignment="1" applyProtection="1">
      <alignment horizontal="center" vertical="center" wrapText="1"/>
      <protection hidden="1"/>
    </xf>
    <xf numFmtId="14" fontId="15" fillId="15" borderId="17" xfId="0" applyNumberFormat="1" applyFont="1" applyFill="1" applyBorder="1" applyAlignment="1" applyProtection="1">
      <alignment horizontal="left" vertical="center"/>
      <protection hidden="1"/>
    </xf>
    <xf numFmtId="14" fontId="9" fillId="15" borderId="18" xfId="0" applyNumberFormat="1" applyFont="1" applyFill="1" applyBorder="1" applyAlignment="1" applyProtection="1">
      <alignment horizontal="center" vertical="center" wrapText="1"/>
      <protection hidden="1"/>
    </xf>
    <xf numFmtId="0" fontId="15" fillId="15" borderId="17" xfId="0" applyFont="1" applyFill="1" applyBorder="1" applyAlignment="1" applyProtection="1">
      <alignment horizontal="left" vertical="center"/>
      <protection hidden="1"/>
    </xf>
    <xf numFmtId="0" fontId="9" fillId="15" borderId="18" xfId="0" applyFont="1" applyFill="1" applyBorder="1" applyAlignment="1" applyProtection="1">
      <alignment horizontal="center" vertical="center" wrapText="1"/>
      <protection hidden="1"/>
    </xf>
    <xf numFmtId="0" fontId="9" fillId="15" borderId="38" xfId="0" applyFont="1" applyFill="1" applyBorder="1" applyAlignment="1" applyProtection="1">
      <alignment horizontal="center" vertical="center" wrapText="1"/>
      <protection hidden="1"/>
    </xf>
    <xf numFmtId="0" fontId="0" fillId="2" borderId="0" xfId="0" applyFill="1" applyProtection="1">
      <protection hidden="1"/>
    </xf>
    <xf numFmtId="0" fontId="0" fillId="14" borderId="0" xfId="0" applyFill="1" applyProtection="1">
      <protection hidden="1"/>
    </xf>
    <xf numFmtId="0" fontId="21" fillId="15" borderId="1" xfId="0" applyFont="1" applyFill="1" applyBorder="1" applyAlignment="1" applyProtection="1">
      <alignment horizontal="center" vertical="center"/>
      <protection hidden="1"/>
    </xf>
    <xf numFmtId="0" fontId="20" fillId="15" borderId="2" xfId="0" applyFont="1" applyFill="1" applyBorder="1" applyProtection="1">
      <protection hidden="1"/>
    </xf>
    <xf numFmtId="0" fontId="1" fillId="15" borderId="2" xfId="0" applyFont="1" applyFill="1" applyBorder="1" applyProtection="1">
      <protection hidden="1"/>
    </xf>
    <xf numFmtId="0" fontId="24" fillId="15" borderId="3" xfId="0" applyFont="1" applyFill="1" applyBorder="1" applyAlignment="1" applyProtection="1">
      <alignment horizontal="center"/>
      <protection hidden="1"/>
    </xf>
    <xf numFmtId="0" fontId="22" fillId="2" borderId="0" xfId="0" applyFont="1" applyFill="1" applyProtection="1">
      <protection hidden="1"/>
    </xf>
    <xf numFmtId="0" fontId="24" fillId="15" borderId="5" xfId="0" applyFont="1" applyFill="1" applyBorder="1" applyAlignment="1" applyProtection="1">
      <alignment horizontal="center"/>
      <protection hidden="1"/>
    </xf>
    <xf numFmtId="0" fontId="4" fillId="15" borderId="4" xfId="0" applyFont="1" applyFill="1" applyBorder="1" applyAlignment="1" applyProtection="1">
      <alignment horizontal="center" vertical="center"/>
      <protection hidden="1"/>
    </xf>
    <xf numFmtId="0" fontId="37" fillId="15" borderId="0" xfId="0" applyFont="1" applyFill="1" applyAlignment="1" applyProtection="1">
      <alignment horizontal="center" vertical="center" wrapText="1"/>
      <protection hidden="1"/>
    </xf>
    <xf numFmtId="0" fontId="4" fillId="15" borderId="12" xfId="0" applyFont="1" applyFill="1" applyBorder="1" applyAlignment="1" applyProtection="1">
      <alignment horizontal="center" vertical="center"/>
      <protection hidden="1"/>
    </xf>
    <xf numFmtId="0" fontId="37" fillId="15" borderId="13" xfId="0" applyFont="1" applyFill="1" applyBorder="1" applyAlignment="1" applyProtection="1">
      <alignment horizontal="center" vertical="center" wrapText="1"/>
      <protection hidden="1"/>
    </xf>
    <xf numFmtId="0" fontId="5" fillId="15" borderId="13" xfId="0" applyFont="1" applyFill="1" applyBorder="1" applyAlignment="1" applyProtection="1">
      <alignment horizontal="center" vertical="center" wrapText="1"/>
      <protection hidden="1"/>
    </xf>
    <xf numFmtId="0" fontId="0" fillId="15" borderId="14" xfId="0" applyFill="1" applyBorder="1" applyProtection="1">
      <protection hidden="1"/>
    </xf>
    <xf numFmtId="3" fontId="15" fillId="15" borderId="10" xfId="0" applyNumberFormat="1" applyFont="1" applyFill="1" applyBorder="1" applyAlignment="1" applyProtection="1">
      <alignment wrapText="1"/>
      <protection hidden="1"/>
    </xf>
    <xf numFmtId="0" fontId="8" fillId="15" borderId="1" xfId="0" applyFont="1" applyFill="1" applyBorder="1" applyAlignment="1" applyProtection="1">
      <alignment horizontal="center" vertical="center"/>
      <protection hidden="1"/>
    </xf>
    <xf numFmtId="0" fontId="9" fillId="15" borderId="2" xfId="0" applyFont="1" applyFill="1" applyBorder="1" applyAlignment="1" applyProtection="1">
      <alignment vertical="center"/>
      <protection hidden="1"/>
    </xf>
    <xf numFmtId="0" fontId="24" fillId="15" borderId="2" xfId="0" applyFont="1" applyFill="1" applyBorder="1" applyAlignment="1" applyProtection="1">
      <alignment vertical="center" wrapText="1"/>
      <protection hidden="1"/>
    </xf>
    <xf numFmtId="0" fontId="24" fillId="15" borderId="3" xfId="0" applyFont="1" applyFill="1" applyBorder="1" applyAlignment="1" applyProtection="1">
      <alignment vertical="center" wrapText="1"/>
      <protection hidden="1"/>
    </xf>
    <xf numFmtId="3" fontId="15" fillId="15" borderId="8" xfId="0" applyNumberFormat="1" applyFont="1" applyFill="1" applyBorder="1" applyAlignment="1" applyProtection="1">
      <alignment horizontal="center" vertical="center" wrapText="1"/>
      <protection hidden="1"/>
    </xf>
    <xf numFmtId="0" fontId="9" fillId="15" borderId="0" xfId="0" applyFont="1" applyFill="1" applyAlignment="1" applyProtection="1">
      <alignment horizontal="center" vertical="center"/>
      <protection hidden="1"/>
    </xf>
    <xf numFmtId="0" fontId="0" fillId="16" borderId="44" xfId="0" applyFill="1" applyBorder="1" applyProtection="1">
      <protection hidden="1"/>
    </xf>
    <xf numFmtId="0" fontId="0" fillId="14" borderId="45" xfId="0" applyFill="1" applyBorder="1" applyProtection="1">
      <protection hidden="1"/>
    </xf>
    <xf numFmtId="0" fontId="0" fillId="16" borderId="4" xfId="0" applyFill="1" applyBorder="1" applyProtection="1">
      <protection hidden="1"/>
    </xf>
    <xf numFmtId="0" fontId="0" fillId="16" borderId="12" xfId="0" applyFill="1" applyBorder="1" applyProtection="1">
      <protection hidden="1"/>
    </xf>
    <xf numFmtId="0" fontId="0" fillId="2" borderId="0" xfId="0" applyFill="1" applyAlignment="1" applyProtection="1">
      <alignment horizontal="left"/>
      <protection hidden="1"/>
    </xf>
    <xf numFmtId="0" fontId="24" fillId="15" borderId="2" xfId="0" applyFont="1" applyFill="1" applyBorder="1" applyAlignment="1" applyProtection="1">
      <alignment horizontal="center" vertical="center" wrapText="1"/>
      <protection hidden="1"/>
    </xf>
    <xf numFmtId="14" fontId="48" fillId="0" borderId="0" xfId="0" applyNumberFormat="1" applyFont="1" applyProtection="1">
      <protection hidden="1"/>
    </xf>
    <xf numFmtId="0" fontId="1" fillId="0" borderId="0" xfId="0" applyFont="1"/>
    <xf numFmtId="0" fontId="24" fillId="15" borderId="6" xfId="0" applyFont="1" applyFill="1" applyBorder="1" applyAlignment="1" applyProtection="1">
      <alignment vertical="center" wrapText="1"/>
      <protection hidden="1"/>
    </xf>
    <xf numFmtId="0" fontId="24" fillId="15" borderId="7" xfId="0" applyFont="1" applyFill="1" applyBorder="1" applyAlignment="1" applyProtection="1">
      <alignment vertical="center" wrapText="1"/>
      <protection hidden="1"/>
    </xf>
    <xf numFmtId="49" fontId="48" fillId="0" borderId="0" xfId="0" applyNumberFormat="1" applyFont="1" applyProtection="1">
      <protection hidden="1"/>
    </xf>
    <xf numFmtId="49" fontId="1" fillId="16" borderId="0" xfId="0" applyNumberFormat="1" applyFont="1" applyFill="1" applyAlignment="1" applyProtection="1">
      <alignment horizontal="center" vertical="center" wrapText="1"/>
      <protection hidden="1"/>
    </xf>
    <xf numFmtId="0" fontId="24" fillId="15" borderId="3" xfId="0" applyFont="1" applyFill="1" applyBorder="1" applyAlignment="1" applyProtection="1">
      <alignment horizontal="center" vertical="center" wrapText="1"/>
      <protection hidden="1"/>
    </xf>
    <xf numFmtId="0" fontId="34" fillId="15" borderId="3" xfId="0" applyFont="1" applyFill="1" applyBorder="1" applyProtection="1">
      <protection hidden="1"/>
    </xf>
    <xf numFmtId="0" fontId="35" fillId="15" borderId="0" xfId="0" applyFont="1" applyFill="1" applyAlignment="1" applyProtection="1">
      <alignment horizontal="right" vertical="center"/>
      <protection hidden="1"/>
    </xf>
    <xf numFmtId="0" fontId="34" fillId="15" borderId="9" xfId="0" applyFont="1" applyFill="1" applyBorder="1" applyProtection="1">
      <protection hidden="1"/>
    </xf>
    <xf numFmtId="0" fontId="36" fillId="15" borderId="0" xfId="0" applyFont="1" applyFill="1" applyProtection="1">
      <protection hidden="1"/>
    </xf>
    <xf numFmtId="0" fontId="33" fillId="15" borderId="0" xfId="0" applyFont="1" applyFill="1" applyProtection="1">
      <protection hidden="1"/>
    </xf>
    <xf numFmtId="0" fontId="34" fillId="15" borderId="0" xfId="0" applyFont="1" applyFill="1" applyProtection="1">
      <protection hidden="1"/>
    </xf>
    <xf numFmtId="0" fontId="35" fillId="15" borderId="0" xfId="0" applyFont="1" applyFill="1" applyAlignment="1" applyProtection="1">
      <alignment horizontal="center" vertical="center"/>
      <protection hidden="1"/>
    </xf>
    <xf numFmtId="0" fontId="35" fillId="15" borderId="9" xfId="0" applyFont="1" applyFill="1" applyBorder="1" applyAlignment="1" applyProtection="1">
      <alignment horizontal="center" vertical="center"/>
      <protection hidden="1"/>
    </xf>
    <xf numFmtId="0" fontId="34" fillId="15" borderId="14" xfId="0" applyFont="1" applyFill="1" applyBorder="1" applyProtection="1">
      <protection hidden="1"/>
    </xf>
    <xf numFmtId="168" fontId="0" fillId="0" borderId="0" xfId="0" applyNumberFormat="1"/>
    <xf numFmtId="0" fontId="10" fillId="0" borderId="18" xfId="0" applyFont="1" applyBorder="1" applyAlignment="1">
      <alignment horizontal="left" vertical="center"/>
    </xf>
    <xf numFmtId="0" fontId="10" fillId="0" borderId="18" xfId="0" applyFont="1" applyBorder="1" applyAlignment="1">
      <alignment horizontal="center" vertical="center"/>
    </xf>
    <xf numFmtId="0" fontId="0" fillId="0" borderId="0" xfId="0" applyAlignment="1">
      <alignment horizontal="right"/>
    </xf>
    <xf numFmtId="169" fontId="0" fillId="0" borderId="0" xfId="0" applyNumberFormat="1" applyAlignment="1">
      <alignment horizontal="left"/>
    </xf>
    <xf numFmtId="0" fontId="24" fillId="19" borderId="18" xfId="0" applyFont="1" applyFill="1" applyBorder="1" applyAlignment="1">
      <alignment horizontal="center" vertical="center"/>
    </xf>
    <xf numFmtId="0" fontId="24" fillId="19" borderId="18" xfId="0" applyFont="1" applyFill="1" applyBorder="1" applyAlignment="1">
      <alignment horizontal="center" vertical="center" wrapText="1"/>
    </xf>
    <xf numFmtId="0" fontId="24" fillId="19" borderId="0" xfId="0" applyFont="1" applyFill="1" applyAlignment="1">
      <alignment horizontal="center"/>
    </xf>
    <xf numFmtId="0" fontId="24" fillId="19" borderId="0" xfId="0" applyFont="1" applyFill="1"/>
    <xf numFmtId="0" fontId="24" fillId="4" borderId="18" xfId="0" applyFont="1" applyFill="1" applyBorder="1" applyAlignment="1">
      <alignment horizontal="center" vertical="center"/>
    </xf>
    <xf numFmtId="165" fontId="24" fillId="4" borderId="18" xfId="0" applyNumberFormat="1" applyFont="1" applyFill="1" applyBorder="1" applyAlignment="1">
      <alignment horizontal="center" vertical="center" wrapText="1"/>
    </xf>
    <xf numFmtId="0" fontId="0" fillId="0" borderId="18" xfId="0" applyBorder="1"/>
    <xf numFmtId="0" fontId="11" fillId="0" borderId="18" xfId="0" applyFont="1" applyBorder="1" applyAlignment="1">
      <alignment horizontal="center" vertical="center"/>
    </xf>
    <xf numFmtId="0" fontId="50" fillId="0" borderId="0" xfId="0" applyFont="1" applyAlignment="1">
      <alignment horizontal="center"/>
    </xf>
    <xf numFmtId="169" fontId="0" fillId="0" borderId="0" xfId="0" applyNumberFormat="1"/>
    <xf numFmtId="0" fontId="11" fillId="0" borderId="0" xfId="0" applyFont="1" applyAlignment="1">
      <alignment vertical="center"/>
    </xf>
    <xf numFmtId="0" fontId="11" fillId="0" borderId="0" xfId="0" applyFont="1" applyAlignment="1">
      <alignment horizontal="center" vertical="center"/>
    </xf>
    <xf numFmtId="0" fontId="0" fillId="16" borderId="8" xfId="0" applyFill="1" applyBorder="1" applyAlignment="1" applyProtection="1">
      <alignment horizontal="center" vertical="top"/>
      <protection hidden="1"/>
    </xf>
    <xf numFmtId="0" fontId="0" fillId="16" borderId="15" xfId="0" applyFill="1" applyBorder="1" applyAlignment="1" applyProtection="1">
      <alignment horizontal="center"/>
      <protection hidden="1"/>
    </xf>
    <xf numFmtId="166" fontId="23" fillId="16" borderId="18" xfId="0" applyNumberFormat="1" applyFont="1" applyFill="1" applyBorder="1" applyAlignment="1" applyProtection="1">
      <alignment horizontal="center" vertical="center"/>
      <protection hidden="1"/>
    </xf>
    <xf numFmtId="165" fontId="0" fillId="16" borderId="18" xfId="0" applyNumberFormat="1" applyFill="1" applyBorder="1" applyAlignment="1" applyProtection="1">
      <alignment horizontal="center"/>
      <protection hidden="1"/>
    </xf>
    <xf numFmtId="3" fontId="15" fillId="15" borderId="5" xfId="0" applyNumberFormat="1" applyFont="1" applyFill="1" applyBorder="1" applyAlignment="1" applyProtection="1">
      <alignment horizontal="center" vertical="center" wrapText="1"/>
      <protection hidden="1"/>
    </xf>
    <xf numFmtId="0" fontId="0" fillId="16" borderId="0" xfId="0" applyFill="1" applyAlignment="1" applyProtection="1">
      <alignment horizontal="left"/>
      <protection hidden="1"/>
    </xf>
    <xf numFmtId="0" fontId="0" fillId="16" borderId="0" xfId="0" applyFill="1" applyProtection="1">
      <protection hidden="1"/>
    </xf>
    <xf numFmtId="0" fontId="0" fillId="16" borderId="9" xfId="0" applyFill="1" applyBorder="1" applyProtection="1">
      <protection hidden="1"/>
    </xf>
    <xf numFmtId="0" fontId="0" fillId="16" borderId="13" xfId="0" applyFill="1" applyBorder="1" applyAlignment="1" applyProtection="1">
      <alignment horizontal="left"/>
      <protection hidden="1"/>
    </xf>
    <xf numFmtId="0" fontId="0" fillId="16" borderId="14" xfId="0" applyFill="1" applyBorder="1" applyProtection="1">
      <protection hidden="1"/>
    </xf>
    <xf numFmtId="0" fontId="0" fillId="16" borderId="8" xfId="0" applyFill="1" applyBorder="1" applyProtection="1">
      <protection hidden="1"/>
    </xf>
    <xf numFmtId="0" fontId="0" fillId="16" borderId="10" xfId="0" applyFill="1" applyBorder="1" applyProtection="1">
      <protection hidden="1"/>
    </xf>
    <xf numFmtId="0" fontId="51" fillId="14" borderId="0" xfId="0" applyFont="1" applyFill="1" applyProtection="1">
      <protection hidden="1"/>
    </xf>
    <xf numFmtId="165" fontId="0" fillId="16" borderId="0" xfId="0" applyNumberFormat="1" applyFill="1" applyProtection="1">
      <protection hidden="1"/>
    </xf>
    <xf numFmtId="0" fontId="23" fillId="16" borderId="18" xfId="0" applyFont="1" applyFill="1" applyBorder="1" applyAlignment="1" applyProtection="1">
      <alignment horizontal="center" vertical="center" wrapText="1"/>
      <protection hidden="1"/>
    </xf>
    <xf numFmtId="0" fontId="51" fillId="2" borderId="0" xfId="0" applyFont="1" applyFill="1" applyProtection="1">
      <protection hidden="1"/>
    </xf>
    <xf numFmtId="14" fontId="29" fillId="0" borderId="18" xfId="0" applyNumberFormat="1" applyFont="1" applyBorder="1" applyAlignment="1" applyProtection="1">
      <alignment horizontal="center" vertical="center" wrapText="1"/>
      <protection locked="0"/>
    </xf>
    <xf numFmtId="0" fontId="29" fillId="0" borderId="18" xfId="0" applyFont="1" applyBorder="1" applyAlignment="1" applyProtection="1">
      <alignment horizontal="center" vertical="center" wrapText="1"/>
      <protection locked="0"/>
    </xf>
    <xf numFmtId="0" fontId="52" fillId="10" borderId="0" xfId="0" applyFont="1" applyFill="1" applyAlignment="1" applyProtection="1">
      <alignment horizontal="left" vertical="top"/>
      <protection hidden="1"/>
    </xf>
    <xf numFmtId="4" fontId="16" fillId="0" borderId="51" xfId="0" applyNumberFormat="1" applyFont="1" applyBorder="1" applyAlignment="1" applyProtection="1">
      <alignment vertical="center"/>
      <protection hidden="1"/>
    </xf>
    <xf numFmtId="3" fontId="16" fillId="0" borderId="51" xfId="0" applyNumberFormat="1" applyFont="1" applyBorder="1" applyAlignment="1" applyProtection="1">
      <alignment vertical="center" wrapText="1"/>
      <protection hidden="1"/>
    </xf>
    <xf numFmtId="3" fontId="16" fillId="0" borderId="0" xfId="0" applyNumberFormat="1" applyFont="1" applyAlignment="1" applyProtection="1">
      <alignment vertical="center" wrapText="1"/>
      <protection hidden="1"/>
    </xf>
    <xf numFmtId="0" fontId="0" fillId="0" borderId="57" xfId="0" applyBorder="1" applyAlignment="1" applyProtection="1">
      <alignment vertical="center"/>
      <protection hidden="1"/>
    </xf>
    <xf numFmtId="0" fontId="0" fillId="0" borderId="57" xfId="0" applyBorder="1" applyAlignment="1" applyProtection="1">
      <alignment wrapText="1"/>
      <protection hidden="1"/>
    </xf>
    <xf numFmtId="4" fontId="16" fillId="0" borderId="57" xfId="0" applyNumberFormat="1" applyFont="1" applyBorder="1" applyAlignment="1" applyProtection="1">
      <alignment vertical="center"/>
      <protection hidden="1"/>
    </xf>
    <xf numFmtId="3" fontId="16" fillId="0" borderId="57" xfId="0" applyNumberFormat="1" applyFont="1" applyBorder="1" applyAlignment="1" applyProtection="1">
      <alignment vertical="center" wrapText="1"/>
      <protection hidden="1"/>
    </xf>
    <xf numFmtId="3" fontId="24" fillId="15" borderId="19" xfId="0" applyNumberFormat="1" applyFont="1" applyFill="1" applyBorder="1" applyAlignment="1" applyProtection="1">
      <alignment vertical="center"/>
      <protection hidden="1"/>
    </xf>
    <xf numFmtId="0" fontId="0" fillId="16" borderId="8" xfId="0" applyFill="1" applyBorder="1" applyAlignment="1" applyProtection="1">
      <alignment vertical="top"/>
      <protection hidden="1"/>
    </xf>
    <xf numFmtId="0" fontId="0" fillId="16" borderId="10" xfId="0" applyFill="1" applyBorder="1" applyAlignment="1" applyProtection="1">
      <alignment vertical="top"/>
      <protection hidden="1"/>
    </xf>
    <xf numFmtId="0" fontId="24" fillId="15" borderId="1" xfId="0" applyFont="1" applyFill="1" applyBorder="1" applyAlignment="1" applyProtection="1">
      <alignment horizontal="center" vertical="center"/>
      <protection hidden="1"/>
    </xf>
    <xf numFmtId="0" fontId="0" fillId="16" borderId="9" xfId="0" applyFill="1" applyBorder="1" applyAlignment="1" applyProtection="1">
      <alignment vertical="center"/>
      <protection hidden="1"/>
    </xf>
    <xf numFmtId="44" fontId="0" fillId="16" borderId="8" xfId="0" applyNumberFormat="1" applyFill="1" applyBorder="1" applyAlignment="1" applyProtection="1">
      <alignment vertical="center"/>
      <protection hidden="1"/>
    </xf>
    <xf numFmtId="0" fontId="0" fillId="16" borderId="8" xfId="0" applyFill="1" applyBorder="1" applyAlignment="1" applyProtection="1">
      <alignment vertical="center"/>
      <protection hidden="1"/>
    </xf>
    <xf numFmtId="44" fontId="0" fillId="16" borderId="40" xfId="0" applyNumberFormat="1" applyFill="1" applyBorder="1" applyAlignment="1" applyProtection="1">
      <alignment vertical="center"/>
      <protection hidden="1"/>
    </xf>
    <xf numFmtId="0" fontId="0" fillId="16" borderId="40" xfId="0" applyFill="1" applyBorder="1" applyAlignment="1" applyProtection="1">
      <alignment vertical="center"/>
      <protection hidden="1"/>
    </xf>
    <xf numFmtId="0" fontId="0" fillId="16" borderId="39" xfId="0" applyFill="1" applyBorder="1" applyProtection="1">
      <protection hidden="1"/>
    </xf>
    <xf numFmtId="1" fontId="0" fillId="16" borderId="39" xfId="0" applyNumberFormat="1" applyFill="1" applyBorder="1" applyAlignment="1" applyProtection="1">
      <alignment vertical="center"/>
      <protection hidden="1"/>
    </xf>
    <xf numFmtId="1" fontId="0" fillId="16" borderId="40" xfId="0" applyNumberFormat="1" applyFill="1" applyBorder="1" applyAlignment="1" applyProtection="1">
      <alignment vertical="center"/>
      <protection hidden="1"/>
    </xf>
    <xf numFmtId="4" fontId="0" fillId="16" borderId="45" xfId="0" applyNumberFormat="1" applyFill="1" applyBorder="1" applyAlignment="1" applyProtection="1">
      <alignment horizontal="center"/>
      <protection hidden="1"/>
    </xf>
    <xf numFmtId="0" fontId="0" fillId="14" borderId="15" xfId="0" applyFill="1" applyBorder="1" applyProtection="1">
      <protection hidden="1"/>
    </xf>
    <xf numFmtId="4" fontId="0" fillId="16" borderId="45" xfId="0" applyNumberFormat="1" applyFill="1" applyBorder="1" applyProtection="1">
      <protection hidden="1"/>
    </xf>
    <xf numFmtId="49" fontId="12" fillId="0" borderId="0" xfId="0" applyNumberFormat="1" applyFont="1" applyAlignment="1" applyProtection="1">
      <alignment vertical="center" wrapText="1"/>
      <protection hidden="1"/>
    </xf>
    <xf numFmtId="0" fontId="7" fillId="16" borderId="15" xfId="0" applyFont="1" applyFill="1" applyBorder="1" applyAlignment="1" applyProtection="1">
      <alignment horizontal="center" vertical="center"/>
      <protection hidden="1"/>
    </xf>
    <xf numFmtId="0" fontId="7" fillId="16" borderId="10" xfId="0" applyFont="1" applyFill="1" applyBorder="1" applyAlignment="1" applyProtection="1">
      <alignment horizontal="center" vertical="center"/>
      <protection hidden="1"/>
    </xf>
    <xf numFmtId="0" fontId="7" fillId="16" borderId="8" xfId="0" applyFont="1" applyFill="1" applyBorder="1" applyAlignment="1" applyProtection="1">
      <alignment horizontal="center" vertical="center"/>
      <protection hidden="1"/>
    </xf>
    <xf numFmtId="164" fontId="7" fillId="15" borderId="9" xfId="0" applyNumberFormat="1" applyFont="1" applyFill="1" applyBorder="1" applyAlignment="1" applyProtection="1">
      <alignment vertical="center" wrapText="1"/>
      <protection hidden="1"/>
    </xf>
    <xf numFmtId="0" fontId="37" fillId="15" borderId="0" xfId="0" applyFont="1" applyFill="1" applyAlignment="1" applyProtection="1">
      <alignment horizontal="left" vertical="center" wrapText="1"/>
      <protection hidden="1"/>
    </xf>
    <xf numFmtId="0" fontId="6" fillId="15" borderId="0" xfId="0" applyFont="1" applyFill="1" applyAlignment="1" applyProtection="1">
      <alignment horizontal="left" vertical="center"/>
      <protection hidden="1"/>
    </xf>
    <xf numFmtId="0" fontId="7" fillId="15" borderId="8" xfId="0" applyFont="1" applyFill="1" applyBorder="1" applyAlignment="1" applyProtection="1">
      <alignment horizontal="center" vertical="center"/>
      <protection hidden="1"/>
    </xf>
    <xf numFmtId="0" fontId="6" fillId="15" borderId="0" xfId="0" applyFont="1" applyFill="1" applyAlignment="1" applyProtection="1">
      <alignment vertical="center" wrapText="1"/>
      <protection hidden="1"/>
    </xf>
    <xf numFmtId="170" fontId="7" fillId="15" borderId="9" xfId="0" applyNumberFormat="1" applyFont="1" applyFill="1" applyBorder="1" applyAlignment="1" applyProtection="1">
      <alignment vertical="center" wrapText="1"/>
      <protection hidden="1"/>
    </xf>
    <xf numFmtId="49" fontId="1" fillId="16" borderId="26" xfId="0" applyNumberFormat="1" applyFont="1" applyFill="1" applyBorder="1" applyAlignment="1" applyProtection="1">
      <alignment horizontal="center" vertical="center" wrapText="1"/>
      <protection hidden="1"/>
    </xf>
    <xf numFmtId="0" fontId="1" fillId="2" borderId="0" xfId="0" applyFont="1" applyFill="1" applyProtection="1">
      <protection hidden="1"/>
    </xf>
    <xf numFmtId="1" fontId="7" fillId="16" borderId="15" xfId="0" applyNumberFormat="1" applyFont="1" applyFill="1" applyBorder="1" applyAlignment="1" applyProtection="1">
      <alignment horizontal="center" vertical="center"/>
      <protection hidden="1"/>
    </xf>
    <xf numFmtId="0" fontId="0" fillId="16" borderId="62" xfId="0" applyFill="1" applyBorder="1" applyProtection="1">
      <protection hidden="1"/>
    </xf>
    <xf numFmtId="0" fontId="0" fillId="16" borderId="61" xfId="0" applyFill="1" applyBorder="1" applyAlignment="1" applyProtection="1">
      <alignment horizontal="left"/>
      <protection hidden="1"/>
    </xf>
    <xf numFmtId="0" fontId="0" fillId="16" borderId="50" xfId="0" applyFill="1" applyBorder="1" applyProtection="1">
      <protection hidden="1"/>
    </xf>
    <xf numFmtId="0" fontId="0" fillId="16" borderId="11" xfId="0" applyFill="1" applyBorder="1" applyProtection="1">
      <protection hidden="1"/>
    </xf>
    <xf numFmtId="0" fontId="0" fillId="16" borderId="8" xfId="0" applyFill="1" applyBorder="1" applyAlignment="1" applyProtection="1">
      <alignment horizontal="center"/>
      <protection hidden="1"/>
    </xf>
    <xf numFmtId="1" fontId="1" fillId="16" borderId="0" xfId="0" applyNumberFormat="1" applyFont="1" applyFill="1" applyAlignment="1" applyProtection="1">
      <alignment horizontal="center"/>
      <protection hidden="1"/>
    </xf>
    <xf numFmtId="3" fontId="16" fillId="0" borderId="20" xfId="0" applyNumberFormat="1" applyFont="1" applyBorder="1" applyAlignment="1" applyProtection="1">
      <alignment vertical="center" wrapText="1"/>
      <protection locked="0"/>
    </xf>
    <xf numFmtId="3" fontId="16" fillId="0" borderId="28" xfId="0" applyNumberFormat="1" applyFont="1" applyBorder="1" applyAlignment="1" applyProtection="1">
      <alignment vertical="center" wrapText="1"/>
      <protection locked="0"/>
    </xf>
    <xf numFmtId="0" fontId="40" fillId="0" borderId="0" xfId="0" applyFont="1" applyProtection="1">
      <protection locked="0"/>
    </xf>
    <xf numFmtId="0" fontId="40" fillId="10" borderId="0" xfId="0" applyFont="1" applyFill="1" applyProtection="1">
      <protection locked="0"/>
    </xf>
    <xf numFmtId="0" fontId="32" fillId="0" borderId="0" xfId="0" applyFont="1" applyProtection="1">
      <protection locked="0"/>
    </xf>
    <xf numFmtId="0" fontId="0" fillId="0" borderId="0" xfId="0" applyProtection="1">
      <protection locked="0"/>
    </xf>
    <xf numFmtId="0" fontId="23" fillId="18" borderId="0" xfId="0" applyFont="1" applyFill="1" applyProtection="1">
      <protection locked="0"/>
    </xf>
    <xf numFmtId="0" fontId="14" fillId="0" borderId="0" xfId="0" applyFont="1" applyAlignment="1" applyProtection="1">
      <alignment horizontal="center" vertical="center" wrapText="1"/>
      <protection locked="0"/>
    </xf>
    <xf numFmtId="0" fontId="0" fillId="0" borderId="0" xfId="0" applyAlignment="1" applyProtection="1">
      <alignment vertical="center"/>
      <protection locked="0"/>
    </xf>
    <xf numFmtId="0" fontId="51" fillId="0" borderId="0" xfId="0" applyFont="1" applyProtection="1">
      <protection locked="0"/>
    </xf>
    <xf numFmtId="0" fontId="0" fillId="0" borderId="0" xfId="0" applyAlignment="1" applyProtection="1">
      <alignment wrapText="1"/>
      <protection locked="0"/>
    </xf>
    <xf numFmtId="0" fontId="27" fillId="10" borderId="0" xfId="0" applyFont="1" applyFill="1" applyProtection="1">
      <protection locked="0"/>
    </xf>
    <xf numFmtId="0" fontId="9" fillId="0" borderId="0" xfId="0" applyFont="1" applyAlignment="1" applyProtection="1">
      <alignment horizontal="center" vertical="center" wrapText="1"/>
      <protection locked="0"/>
    </xf>
    <xf numFmtId="14" fontId="9" fillId="0" borderId="0" xfId="0" applyNumberFormat="1" applyFont="1" applyAlignment="1" applyProtection="1">
      <alignment horizontal="center" vertical="center" wrapText="1"/>
      <protection locked="0"/>
    </xf>
    <xf numFmtId="0" fontId="9" fillId="18" borderId="0" xfId="0" applyFont="1" applyFill="1" applyAlignment="1" applyProtection="1">
      <alignment horizontal="center" vertical="center" wrapText="1"/>
      <protection locked="0"/>
    </xf>
    <xf numFmtId="0" fontId="24" fillId="0" borderId="0" xfId="0" applyFont="1" applyProtection="1">
      <protection locked="0"/>
    </xf>
    <xf numFmtId="0" fontId="0" fillId="0" borderId="0" xfId="0" applyAlignment="1" applyProtection="1">
      <alignment horizontal="center"/>
      <protection locked="0"/>
    </xf>
    <xf numFmtId="0" fontId="51" fillId="0" borderId="0" xfId="0" applyFont="1" applyAlignment="1" applyProtection="1">
      <alignment vertical="center"/>
      <protection locked="0"/>
    </xf>
    <xf numFmtId="0" fontId="0" fillId="2" borderId="0" xfId="0" applyFill="1" applyProtection="1">
      <protection locked="0"/>
    </xf>
    <xf numFmtId="0" fontId="2" fillId="2" borderId="0" xfId="0" applyFont="1" applyFill="1" applyProtection="1">
      <protection locked="0"/>
    </xf>
    <xf numFmtId="0" fontId="0" fillId="14" borderId="0" xfId="0" applyFill="1" applyProtection="1">
      <protection locked="0"/>
    </xf>
    <xf numFmtId="0" fontId="20" fillId="2" borderId="0" xfId="0" applyFont="1" applyFill="1" applyProtection="1">
      <protection locked="0"/>
    </xf>
    <xf numFmtId="0" fontId="3" fillId="2" borderId="0" xfId="0" applyFont="1" applyFill="1" applyProtection="1">
      <protection locked="0"/>
    </xf>
    <xf numFmtId="0" fontId="3" fillId="2" borderId="0" xfId="0" applyFont="1" applyFill="1" applyAlignment="1" applyProtection="1">
      <alignment vertical="center"/>
      <protection locked="0"/>
    </xf>
    <xf numFmtId="0" fontId="6" fillId="2" borderId="0" xfId="0" applyFont="1" applyFill="1" applyAlignment="1" applyProtection="1">
      <alignment vertical="center"/>
      <protection locked="0"/>
    </xf>
    <xf numFmtId="0" fontId="3" fillId="2" borderId="0" xfId="0" applyFont="1" applyFill="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0" fillId="0" borderId="0" xfId="0" applyAlignment="1" applyProtection="1">
      <alignment horizontal="left" wrapText="1"/>
      <protection locked="0"/>
    </xf>
    <xf numFmtId="4" fontId="0" fillId="0" borderId="0" xfId="0" applyNumberFormat="1" applyAlignment="1" applyProtection="1">
      <alignment horizontal="center"/>
      <protection locked="0"/>
    </xf>
    <xf numFmtId="171" fontId="0" fillId="0" borderId="0" xfId="0" applyNumberFormat="1" applyAlignment="1" applyProtection="1">
      <alignment horizontal="center"/>
      <protection locked="0"/>
    </xf>
    <xf numFmtId="172" fontId="23" fillId="0" borderId="16" xfId="0" applyNumberFormat="1" applyFont="1" applyBorder="1" applyAlignment="1" applyProtection="1">
      <alignment horizontal="center" vertical="center"/>
      <protection locked="0"/>
    </xf>
    <xf numFmtId="2" fontId="23" fillId="0" borderId="18" xfId="0" applyNumberFormat="1" applyFont="1" applyBorder="1" applyAlignment="1" applyProtection="1">
      <alignment horizontal="center" vertical="center"/>
      <protection locked="0"/>
    </xf>
    <xf numFmtId="0" fontId="0" fillId="2" borderId="0" xfId="0" applyFill="1" applyAlignment="1" applyProtection="1">
      <alignment horizontal="left"/>
      <protection locked="0"/>
    </xf>
    <xf numFmtId="0" fontId="23" fillId="0" borderId="18" xfId="0" applyFont="1" applyBorder="1" applyAlignment="1" applyProtection="1">
      <alignment horizontal="center" vertical="center"/>
      <protection locked="0"/>
    </xf>
    <xf numFmtId="0" fontId="0" fillId="0" borderId="0" xfId="0" applyAlignment="1" applyProtection="1">
      <alignment horizontal="left"/>
      <protection locked="0"/>
    </xf>
    <xf numFmtId="166" fontId="23" fillId="0" borderId="18" xfId="0" applyNumberFormat="1" applyFont="1" applyBorder="1" applyAlignment="1" applyProtection="1">
      <alignment horizontal="center" vertical="center"/>
      <protection locked="0"/>
    </xf>
    <xf numFmtId="0" fontId="55" fillId="14" borderId="0" xfId="0" applyFont="1" applyFill="1" applyProtection="1">
      <protection hidden="1"/>
    </xf>
    <xf numFmtId="0" fontId="0" fillId="0" borderId="4" xfId="0" applyBorder="1" applyAlignment="1" applyProtection="1">
      <alignment horizontal="center"/>
      <protection locked="0"/>
    </xf>
    <xf numFmtId="0" fontId="0" fillId="0" borderId="9" xfId="0" applyBorder="1" applyAlignment="1" applyProtection="1">
      <alignment horizontal="center"/>
      <protection locked="0"/>
    </xf>
    <xf numFmtId="1" fontId="0" fillId="16" borderId="17" xfId="0" applyNumberFormat="1" applyFill="1" applyBorder="1" applyAlignment="1" applyProtection="1">
      <alignment horizontal="center"/>
      <protection hidden="1"/>
    </xf>
    <xf numFmtId="1" fontId="0" fillId="16" borderId="19" xfId="0" applyNumberFormat="1" applyFill="1" applyBorder="1" applyAlignment="1" applyProtection="1">
      <alignment horizontal="center"/>
      <protection hidden="1"/>
    </xf>
    <xf numFmtId="1" fontId="0" fillId="16" borderId="26" xfId="0" applyNumberFormat="1" applyFill="1" applyBorder="1" applyAlignment="1" applyProtection="1">
      <alignment horizontal="center"/>
      <protection hidden="1"/>
    </xf>
    <xf numFmtId="1" fontId="0" fillId="16" borderId="63" xfId="0" applyNumberFormat="1" applyFill="1" applyBorder="1" applyAlignment="1" applyProtection="1">
      <alignment horizontal="center"/>
      <protection hidden="1"/>
    </xf>
    <xf numFmtId="0" fontId="15" fillId="15" borderId="1" xfId="0" applyFont="1" applyFill="1" applyBorder="1" applyAlignment="1" applyProtection="1">
      <alignment horizontal="center" vertical="center" wrapText="1"/>
      <protection hidden="1"/>
    </xf>
    <xf numFmtId="0" fontId="15" fillId="15" borderId="3" xfId="0" applyFont="1" applyFill="1" applyBorder="1" applyAlignment="1" applyProtection="1">
      <alignment horizontal="center" vertical="center" wrapText="1"/>
      <protection hidden="1"/>
    </xf>
    <xf numFmtId="49" fontId="12" fillId="16" borderId="19" xfId="0" applyNumberFormat="1" applyFont="1" applyFill="1" applyBorder="1" applyAlignment="1" applyProtection="1">
      <alignment vertical="center"/>
      <protection hidden="1"/>
    </xf>
    <xf numFmtId="0" fontId="0" fillId="16" borderId="19" xfId="0" applyFill="1" applyBorder="1" applyAlignment="1" applyProtection="1">
      <alignment wrapText="1"/>
      <protection hidden="1"/>
    </xf>
    <xf numFmtId="49" fontId="12" fillId="16" borderId="65" xfId="0" applyNumberFormat="1" applyFont="1" applyFill="1" applyBorder="1" applyAlignment="1" applyProtection="1">
      <alignment vertical="center"/>
      <protection hidden="1"/>
    </xf>
    <xf numFmtId="49" fontId="12" fillId="16" borderId="64" xfId="0" applyNumberFormat="1" applyFont="1" applyFill="1" applyBorder="1" applyAlignment="1" applyProtection="1">
      <alignment vertical="center"/>
      <protection hidden="1"/>
    </xf>
    <xf numFmtId="0" fontId="0" fillId="16" borderId="65" xfId="0" applyFill="1" applyBorder="1" applyAlignment="1" applyProtection="1">
      <alignment wrapText="1"/>
      <protection hidden="1"/>
    </xf>
    <xf numFmtId="0" fontId="11" fillId="0" borderId="18" xfId="0" applyFont="1" applyBorder="1" applyAlignment="1">
      <alignment horizontal="center" vertical="center" wrapText="1"/>
    </xf>
    <xf numFmtId="164" fontId="7" fillId="16" borderId="9" xfId="0" applyNumberFormat="1" applyFont="1" applyFill="1" applyBorder="1" applyAlignment="1" applyProtection="1">
      <alignment vertical="center" wrapText="1"/>
      <protection hidden="1"/>
    </xf>
    <xf numFmtId="164" fontId="7" fillId="0" borderId="9" xfId="0" applyNumberFormat="1" applyFont="1" applyBorder="1" applyAlignment="1" applyProtection="1">
      <alignment vertical="center" wrapText="1"/>
      <protection locked="0"/>
    </xf>
    <xf numFmtId="0" fontId="12" fillId="16" borderId="18" xfId="0" applyFont="1" applyFill="1" applyBorder="1" applyAlignment="1">
      <alignment horizontal="center" vertical="center"/>
    </xf>
    <xf numFmtId="0" fontId="0" fillId="0" borderId="4" xfId="0" applyBorder="1" applyProtection="1">
      <protection locked="0"/>
    </xf>
    <xf numFmtId="0" fontId="0" fillId="0" borderId="9" xfId="0" applyBorder="1" applyProtection="1">
      <protection locked="0"/>
    </xf>
    <xf numFmtId="0" fontId="0" fillId="0" borderId="62" xfId="0" applyBorder="1" applyProtection="1">
      <protection locked="0"/>
    </xf>
    <xf numFmtId="0" fontId="0" fillId="0" borderId="50" xfId="0" applyBorder="1" applyProtection="1">
      <protection locked="0"/>
    </xf>
    <xf numFmtId="0" fontId="12" fillId="16" borderId="24" xfId="0" applyFont="1" applyFill="1" applyBorder="1" applyAlignment="1">
      <alignment horizontal="left" vertical="center"/>
    </xf>
    <xf numFmtId="0" fontId="0" fillId="16" borderId="17" xfId="0" applyFill="1" applyBorder="1" applyAlignment="1" applyProtection="1">
      <alignment horizontal="center"/>
      <protection hidden="1"/>
    </xf>
    <xf numFmtId="0" fontId="0" fillId="16" borderId="24" xfId="0" applyFill="1" applyBorder="1" applyAlignment="1" applyProtection="1">
      <alignment horizontal="center"/>
      <protection hidden="1"/>
    </xf>
    <xf numFmtId="0" fontId="0" fillId="16" borderId="19" xfId="0" applyFill="1" applyBorder="1" applyAlignment="1" applyProtection="1">
      <alignment horizontal="center"/>
      <protection hidden="1"/>
    </xf>
    <xf numFmtId="170" fontId="7" fillId="16" borderId="9" xfId="0" applyNumberFormat="1" applyFont="1" applyFill="1" applyBorder="1" applyAlignment="1" applyProtection="1">
      <alignment vertical="center" wrapText="1"/>
      <protection hidden="1"/>
    </xf>
    <xf numFmtId="170" fontId="7" fillId="0" borderId="9" xfId="0" applyNumberFormat="1" applyFont="1" applyBorder="1" applyAlignment="1" applyProtection="1">
      <alignment vertical="center" wrapText="1"/>
      <protection locked="0"/>
    </xf>
    <xf numFmtId="0" fontId="56" fillId="0" borderId="0" xfId="0" applyFont="1" applyProtection="1">
      <protection locked="0"/>
    </xf>
    <xf numFmtId="0" fontId="1" fillId="0" borderId="0" xfId="0" applyFont="1"/>
    <xf numFmtId="0" fontId="0" fillId="20" borderId="18" xfId="0" applyFill="1" applyBorder="1"/>
    <xf numFmtId="0" fontId="32" fillId="2" borderId="24" xfId="0" applyFont="1" applyFill="1" applyBorder="1" applyAlignment="1" applyProtection="1">
      <alignment horizontal="left" vertical="center" wrapText="1"/>
      <protection hidden="1"/>
    </xf>
    <xf numFmtId="0" fontId="32" fillId="2" borderId="49" xfId="0" applyFont="1" applyFill="1" applyBorder="1" applyAlignment="1" applyProtection="1">
      <alignment horizontal="left" vertical="center" wrapText="1"/>
      <protection hidden="1"/>
    </xf>
    <xf numFmtId="0" fontId="32" fillId="2" borderId="25" xfId="0" applyFont="1" applyFill="1" applyBorder="1" applyAlignment="1" applyProtection="1">
      <alignment horizontal="left" vertical="center" wrapText="1"/>
      <protection hidden="1"/>
    </xf>
    <xf numFmtId="0" fontId="32" fillId="2" borderId="24" xfId="0" applyFont="1" applyFill="1" applyBorder="1" applyAlignment="1" applyProtection="1">
      <alignment horizontal="center" vertical="center"/>
      <protection hidden="1"/>
    </xf>
    <xf numFmtId="0" fontId="32" fillId="2" borderId="25" xfId="0" applyFont="1" applyFill="1" applyBorder="1" applyAlignment="1" applyProtection="1">
      <alignment horizontal="center" vertical="center"/>
      <protection hidden="1"/>
    </xf>
    <xf numFmtId="0" fontId="24" fillId="15" borderId="18" xfId="0" applyFont="1" applyFill="1" applyBorder="1" applyAlignment="1" applyProtection="1">
      <alignment horizontal="center"/>
      <protection locked="0"/>
    </xf>
    <xf numFmtId="0" fontId="0" fillId="20" borderId="24" xfId="0" applyFill="1" applyBorder="1" applyAlignment="1" applyProtection="1">
      <alignment horizontal="left" vertical="center" wrapText="1"/>
      <protection hidden="1"/>
    </xf>
    <xf numFmtId="0" fontId="0" fillId="20" borderId="25" xfId="0" applyFill="1" applyBorder="1" applyAlignment="1" applyProtection="1">
      <alignment horizontal="left" vertical="center" wrapText="1"/>
      <protection hidden="1"/>
    </xf>
    <xf numFmtId="0" fontId="40" fillId="0" borderId="0" xfId="0" applyFont="1" applyAlignment="1" applyProtection="1">
      <alignment horizontal="center"/>
      <protection hidden="1"/>
    </xf>
    <xf numFmtId="0" fontId="40" fillId="10" borderId="0" xfId="0" applyFont="1" applyFill="1" applyAlignment="1" applyProtection="1">
      <alignment horizontal="center"/>
      <protection hidden="1"/>
    </xf>
    <xf numFmtId="0" fontId="41" fillId="10" borderId="0" xfId="0" applyFont="1" applyFill="1" applyAlignment="1" applyProtection="1">
      <alignment horizontal="center" vertical="top"/>
      <protection hidden="1"/>
    </xf>
    <xf numFmtId="0" fontId="42" fillId="10" borderId="0" xfId="0" applyFont="1" applyFill="1" applyAlignment="1" applyProtection="1">
      <alignment horizontal="center" vertical="center" wrapText="1" shrinkToFit="1"/>
      <protection hidden="1"/>
    </xf>
    <xf numFmtId="0" fontId="32" fillId="2" borderId="18" xfId="0" applyFont="1" applyFill="1" applyBorder="1" applyAlignment="1" applyProtection="1">
      <alignment horizontal="left" vertical="center" wrapText="1"/>
      <protection hidden="1"/>
    </xf>
    <xf numFmtId="0" fontId="35" fillId="15" borderId="24" xfId="0" applyFont="1" applyFill="1" applyBorder="1" applyAlignment="1" applyProtection="1">
      <alignment horizontal="center" vertical="top"/>
      <protection hidden="1"/>
    </xf>
    <xf numFmtId="0" fontId="35" fillId="15" borderId="49" xfId="0" applyFont="1" applyFill="1" applyBorder="1" applyAlignment="1" applyProtection="1">
      <alignment horizontal="center" vertical="top"/>
      <protection hidden="1"/>
    </xf>
    <xf numFmtId="0" fontId="35" fillId="15" borderId="25" xfId="0" applyFont="1" applyFill="1" applyBorder="1" applyAlignment="1" applyProtection="1">
      <alignment horizontal="center" vertical="top"/>
      <protection hidden="1"/>
    </xf>
    <xf numFmtId="0" fontId="35" fillId="15" borderId="24" xfId="0" applyFont="1" applyFill="1" applyBorder="1" applyAlignment="1" applyProtection="1">
      <alignment horizontal="center" vertical="center"/>
      <protection hidden="1"/>
    </xf>
    <xf numFmtId="0" fontId="35" fillId="15" borderId="49" xfId="0" applyFont="1" applyFill="1" applyBorder="1" applyAlignment="1" applyProtection="1">
      <alignment horizontal="center" vertical="center"/>
      <protection hidden="1"/>
    </xf>
    <xf numFmtId="0" fontId="35" fillId="15" borderId="25" xfId="0" applyFont="1" applyFill="1" applyBorder="1" applyAlignment="1" applyProtection="1">
      <alignment horizontal="center" vertical="center"/>
      <protection hidden="1"/>
    </xf>
    <xf numFmtId="0" fontId="46" fillId="2" borderId="24" xfId="0" applyFont="1" applyFill="1" applyBorder="1" applyAlignment="1" applyProtection="1">
      <alignment horizontal="left" vertical="center" wrapText="1"/>
      <protection hidden="1"/>
    </xf>
    <xf numFmtId="0" fontId="46" fillId="2" borderId="49" xfId="0" applyFont="1" applyFill="1" applyBorder="1" applyAlignment="1" applyProtection="1">
      <alignment horizontal="left" vertical="center" wrapText="1"/>
      <protection hidden="1"/>
    </xf>
    <xf numFmtId="0" fontId="46" fillId="2" borderId="25" xfId="0" applyFont="1" applyFill="1" applyBorder="1" applyAlignment="1" applyProtection="1">
      <alignment horizontal="left" vertical="center" wrapText="1"/>
      <protection hidden="1"/>
    </xf>
    <xf numFmtId="0" fontId="43" fillId="16" borderId="18" xfId="0" applyFont="1" applyFill="1" applyBorder="1" applyAlignment="1" applyProtection="1">
      <alignment horizontal="center" vertical="center"/>
      <protection hidden="1"/>
    </xf>
    <xf numFmtId="0" fontId="43" fillId="16" borderId="18" xfId="0" applyFont="1" applyFill="1" applyBorder="1" applyAlignment="1" applyProtection="1">
      <alignment horizontal="center" vertical="center" wrapText="1"/>
      <protection hidden="1"/>
    </xf>
    <xf numFmtId="2" fontId="32" fillId="2" borderId="18" xfId="0" applyNumberFormat="1" applyFont="1" applyFill="1" applyBorder="1" applyAlignment="1" applyProtection="1">
      <alignment horizontal="left" vertical="center" wrapText="1"/>
      <protection hidden="1"/>
    </xf>
    <xf numFmtId="0" fontId="46" fillId="2" borderId="18" xfId="0" applyFont="1" applyFill="1" applyBorder="1" applyAlignment="1" applyProtection="1">
      <alignment horizontal="left" vertical="center" wrapText="1"/>
      <protection hidden="1"/>
    </xf>
    <xf numFmtId="0" fontId="43" fillId="16" borderId="24" xfId="0" applyFont="1" applyFill="1" applyBorder="1" applyAlignment="1" applyProtection="1">
      <alignment horizontal="center" vertical="center" wrapText="1"/>
      <protection hidden="1"/>
    </xf>
    <xf numFmtId="0" fontId="15" fillId="4" borderId="51" xfId="1" applyFont="1" applyFill="1" applyBorder="1" applyAlignment="1" applyProtection="1">
      <alignment horizontal="center" vertical="center" wrapText="1"/>
      <protection hidden="1"/>
    </xf>
    <xf numFmtId="0" fontId="15" fillId="4" borderId="0" xfId="1" applyFont="1" applyFill="1" applyBorder="1" applyAlignment="1" applyProtection="1">
      <alignment horizontal="center" vertical="center" wrapText="1"/>
      <protection hidden="1"/>
    </xf>
    <xf numFmtId="4" fontId="15" fillId="12" borderId="0" xfId="0" applyNumberFormat="1" applyFont="1" applyFill="1" applyAlignment="1" applyProtection="1">
      <alignment horizontal="center" vertical="center"/>
      <protection hidden="1"/>
    </xf>
    <xf numFmtId="3" fontId="15" fillId="12" borderId="6" xfId="0" applyNumberFormat="1" applyFont="1" applyFill="1" applyBorder="1" applyAlignment="1" applyProtection="1">
      <alignment horizontal="center" vertical="center" wrapText="1"/>
      <protection hidden="1"/>
    </xf>
    <xf numFmtId="3" fontId="15" fillId="12" borderId="56" xfId="0" applyNumberFormat="1" applyFont="1" applyFill="1" applyBorder="1" applyAlignment="1" applyProtection="1">
      <alignment horizontal="center" vertical="center" wrapText="1"/>
      <protection hidden="1"/>
    </xf>
    <xf numFmtId="0" fontId="17" fillId="10" borderId="33" xfId="0" applyFont="1" applyFill="1" applyBorder="1" applyAlignment="1" applyProtection="1">
      <alignment horizontal="center" vertical="top"/>
      <protection hidden="1"/>
    </xf>
    <xf numFmtId="0" fontId="17" fillId="10" borderId="0" xfId="0" applyFont="1" applyFill="1" applyAlignment="1" applyProtection="1">
      <alignment horizontal="center" vertical="top"/>
      <protection hidden="1"/>
    </xf>
    <xf numFmtId="0" fontId="17" fillId="10" borderId="34" xfId="0" applyFont="1" applyFill="1" applyBorder="1" applyAlignment="1" applyProtection="1">
      <alignment horizontal="center" vertical="top"/>
      <protection hidden="1"/>
    </xf>
    <xf numFmtId="0" fontId="18" fillId="0" borderId="0" xfId="0" applyFont="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0" fontId="35" fillId="15" borderId="4" xfId="0" applyFont="1" applyFill="1" applyBorder="1" applyAlignment="1" applyProtection="1">
      <alignment horizontal="right" vertical="center"/>
      <protection hidden="1"/>
    </xf>
    <xf numFmtId="0" fontId="35" fillId="15" borderId="0" xfId="0" applyFont="1" applyFill="1" applyAlignment="1" applyProtection="1">
      <alignment horizontal="right" vertical="center"/>
      <protection hidden="1"/>
    </xf>
    <xf numFmtId="0" fontId="33" fillId="0" borderId="4" xfId="0" applyFont="1" applyBorder="1" applyAlignment="1" applyProtection="1">
      <alignment horizontal="center" vertical="center"/>
      <protection locked="0"/>
    </xf>
    <xf numFmtId="0" fontId="33" fillId="0" borderId="0" xfId="0" applyFont="1" applyAlignment="1" applyProtection="1">
      <alignment horizontal="center" vertical="center"/>
      <protection locked="0"/>
    </xf>
    <xf numFmtId="14" fontId="33" fillId="0" borderId="0" xfId="0" applyNumberFormat="1" applyFont="1" applyAlignment="1" applyProtection="1">
      <alignment horizontal="center" vertical="center"/>
      <protection locked="0"/>
    </xf>
    <xf numFmtId="0" fontId="9" fillId="15" borderId="47" xfId="0" applyFont="1" applyFill="1" applyBorder="1" applyAlignment="1" applyProtection="1">
      <alignment horizontal="center" vertical="center" wrapText="1"/>
      <protection hidden="1"/>
    </xf>
    <xf numFmtId="0" fontId="9" fillId="15" borderId="40" xfId="0" applyFont="1" applyFill="1" applyBorder="1" applyAlignment="1" applyProtection="1">
      <alignment horizontal="center" vertical="center" wrapText="1"/>
      <protection hidden="1"/>
    </xf>
    <xf numFmtId="0" fontId="9" fillId="15" borderId="16" xfId="0" applyFont="1" applyFill="1" applyBorder="1" applyAlignment="1" applyProtection="1">
      <alignment horizontal="center" vertical="center" wrapText="1"/>
      <protection hidden="1"/>
    </xf>
    <xf numFmtId="0" fontId="9" fillId="15" borderId="21" xfId="0" applyFont="1" applyFill="1" applyBorder="1" applyAlignment="1" applyProtection="1">
      <alignment horizontal="center" vertical="center" wrapText="1"/>
      <protection hidden="1"/>
    </xf>
    <xf numFmtId="0" fontId="9" fillId="15" borderId="22" xfId="0" applyFont="1" applyFill="1" applyBorder="1" applyAlignment="1" applyProtection="1">
      <alignment horizontal="center" vertical="center" wrapText="1"/>
      <protection hidden="1"/>
    </xf>
    <xf numFmtId="0" fontId="9" fillId="15" borderId="23" xfId="0" applyFont="1" applyFill="1" applyBorder="1" applyAlignment="1" applyProtection="1">
      <alignment horizontal="center" vertical="center" wrapText="1"/>
      <protection hidden="1"/>
    </xf>
    <xf numFmtId="0" fontId="0" fillId="3" borderId="52" xfId="0" applyFill="1" applyBorder="1" applyAlignment="1" applyProtection="1">
      <alignment horizontal="center" vertical="center" wrapText="1"/>
      <protection hidden="1"/>
    </xf>
    <xf numFmtId="0" fontId="0" fillId="3" borderId="25" xfId="0" applyFill="1" applyBorder="1" applyAlignment="1" applyProtection="1">
      <alignment horizontal="center" vertical="center" wrapText="1"/>
      <protection hidden="1"/>
    </xf>
    <xf numFmtId="0" fontId="0" fillId="7" borderId="52" xfId="0" applyFill="1" applyBorder="1" applyAlignment="1" applyProtection="1">
      <alignment horizontal="center" vertical="center" wrapText="1"/>
      <protection hidden="1"/>
    </xf>
    <xf numFmtId="0" fontId="0" fillId="7" borderId="25" xfId="0" applyFill="1" applyBorder="1" applyAlignment="1" applyProtection="1">
      <alignment horizontal="center" vertical="center" wrapText="1"/>
      <protection hidden="1"/>
    </xf>
    <xf numFmtId="0" fontId="24" fillId="15" borderId="53" xfId="0" applyFont="1" applyFill="1" applyBorder="1" applyAlignment="1" applyProtection="1">
      <alignment horizontal="center"/>
      <protection hidden="1"/>
    </xf>
    <xf numFmtId="0" fontId="24" fillId="15" borderId="54" xfId="0" applyFont="1" applyFill="1" applyBorder="1" applyAlignment="1" applyProtection="1">
      <alignment horizontal="center"/>
      <protection hidden="1"/>
    </xf>
    <xf numFmtId="49" fontId="24" fillId="15" borderId="42" xfId="0" applyNumberFormat="1" applyFont="1" applyFill="1" applyBorder="1" applyAlignment="1" applyProtection="1">
      <alignment horizontal="left"/>
      <protection hidden="1"/>
    </xf>
    <xf numFmtId="49" fontId="24" fillId="15" borderId="67" xfId="0" applyNumberFormat="1" applyFont="1" applyFill="1" applyBorder="1" applyAlignment="1" applyProtection="1">
      <alignment horizontal="left"/>
      <protection hidden="1"/>
    </xf>
    <xf numFmtId="49" fontId="24" fillId="15" borderId="66" xfId="0" applyNumberFormat="1" applyFont="1" applyFill="1" applyBorder="1" applyAlignment="1" applyProtection="1">
      <alignment horizontal="left"/>
      <protection hidden="1"/>
    </xf>
    <xf numFmtId="0" fontId="0" fillId="3" borderId="17" xfId="0" applyFill="1" applyBorder="1" applyAlignment="1" applyProtection="1">
      <alignment horizontal="center" vertical="center" wrapText="1"/>
      <protection hidden="1"/>
    </xf>
    <xf numFmtId="0" fontId="0" fillId="3" borderId="19" xfId="0" applyFill="1" applyBorder="1" applyAlignment="1" applyProtection="1">
      <alignment horizontal="center" vertical="center" wrapText="1"/>
      <protection hidden="1"/>
    </xf>
    <xf numFmtId="0" fontId="0" fillId="7" borderId="17" xfId="0" applyFill="1" applyBorder="1" applyAlignment="1" applyProtection="1">
      <alignment horizontal="center" vertical="center" wrapText="1"/>
      <protection hidden="1"/>
    </xf>
    <xf numFmtId="0" fontId="0" fillId="7" borderId="19" xfId="0" applyFill="1" applyBorder="1" applyAlignment="1" applyProtection="1">
      <alignment horizontal="center" vertical="center" wrapText="1"/>
      <protection hidden="1"/>
    </xf>
    <xf numFmtId="0" fontId="24" fillId="15" borderId="42" xfId="0" applyFont="1" applyFill="1" applyBorder="1" applyAlignment="1" applyProtection="1">
      <alignment horizontal="center" vertical="center"/>
      <protection hidden="1"/>
    </xf>
    <xf numFmtId="0" fontId="24" fillId="15" borderId="43" xfId="0" applyFont="1" applyFill="1" applyBorder="1" applyAlignment="1" applyProtection="1">
      <alignment horizontal="center" vertical="center"/>
      <protection hidden="1"/>
    </xf>
    <xf numFmtId="0" fontId="9" fillId="15" borderId="6" xfId="0" applyFont="1" applyFill="1" applyBorder="1" applyAlignment="1" applyProtection="1">
      <alignment horizontal="center" vertical="center" wrapText="1"/>
      <protection hidden="1"/>
    </xf>
    <xf numFmtId="0" fontId="9" fillId="15" borderId="56" xfId="0" applyFont="1" applyFill="1" applyBorder="1" applyAlignment="1" applyProtection="1">
      <alignment horizontal="center" vertical="center" wrapText="1"/>
      <protection hidden="1"/>
    </xf>
    <xf numFmtId="0" fontId="3" fillId="16" borderId="0" xfId="0" applyFont="1" applyFill="1" applyAlignment="1" applyProtection="1">
      <alignment horizontal="center" vertical="center" wrapText="1"/>
      <protection hidden="1"/>
    </xf>
    <xf numFmtId="0" fontId="6" fillId="16" borderId="0" xfId="0" applyFont="1" applyFill="1" applyAlignment="1" applyProtection="1">
      <alignment horizontal="left" vertical="center"/>
      <protection hidden="1"/>
    </xf>
    <xf numFmtId="0" fontId="0" fillId="0" borderId="45" xfId="0" applyBorder="1" applyAlignment="1" applyProtection="1">
      <alignment horizontal="left" wrapText="1"/>
      <protection locked="0"/>
    </xf>
    <xf numFmtId="0" fontId="9" fillId="15" borderId="2" xfId="0" applyFont="1" applyFill="1" applyBorder="1" applyAlignment="1" applyProtection="1">
      <alignment horizontal="center" vertical="center"/>
      <protection hidden="1"/>
    </xf>
    <xf numFmtId="0" fontId="9" fillId="15" borderId="0" xfId="0" applyFont="1" applyFill="1" applyAlignment="1" applyProtection="1">
      <alignment horizontal="center" vertical="center"/>
      <protection hidden="1"/>
    </xf>
    <xf numFmtId="0" fontId="0" fillId="16" borderId="58" xfId="0" applyFill="1" applyBorder="1" applyAlignment="1" applyProtection="1">
      <alignment horizontal="center" vertical="center"/>
      <protection hidden="1"/>
    </xf>
    <xf numFmtId="0" fontId="0" fillId="16" borderId="59" xfId="0" applyFill="1" applyBorder="1" applyAlignment="1" applyProtection="1">
      <alignment horizontal="center" vertical="center"/>
      <protection hidden="1"/>
    </xf>
    <xf numFmtId="44" fontId="0" fillId="16" borderId="8" xfId="0" applyNumberFormat="1" applyFill="1" applyBorder="1" applyAlignment="1" applyProtection="1">
      <alignment horizontal="center" vertical="center"/>
      <protection hidden="1"/>
    </xf>
    <xf numFmtId="44" fontId="0" fillId="16" borderId="10" xfId="0" applyNumberFormat="1" applyFill="1" applyBorder="1" applyAlignment="1" applyProtection="1">
      <alignment horizontal="center" vertical="center"/>
      <protection hidden="1"/>
    </xf>
    <xf numFmtId="0" fontId="0" fillId="16" borderId="8" xfId="0" applyFill="1" applyBorder="1" applyAlignment="1" applyProtection="1">
      <alignment horizontal="center" vertical="center"/>
      <protection hidden="1"/>
    </xf>
    <xf numFmtId="0" fontId="0" fillId="16" borderId="10" xfId="0" applyFill="1" applyBorder="1" applyAlignment="1" applyProtection="1">
      <alignment horizontal="center" vertical="center"/>
      <protection hidden="1"/>
    </xf>
    <xf numFmtId="2" fontId="24" fillId="15" borderId="55" xfId="0" applyNumberFormat="1" applyFont="1" applyFill="1" applyBorder="1" applyAlignment="1" applyProtection="1">
      <alignment horizontal="center" vertical="center"/>
      <protection hidden="1"/>
    </xf>
    <xf numFmtId="2" fontId="24" fillId="15" borderId="0" xfId="0" applyNumberFormat="1" applyFont="1" applyFill="1" applyAlignment="1" applyProtection="1">
      <alignment horizontal="center" vertical="center"/>
      <protection hidden="1"/>
    </xf>
    <xf numFmtId="49" fontId="1" fillId="16" borderId="0" xfId="0" applyNumberFormat="1" applyFont="1" applyFill="1" applyAlignment="1" applyProtection="1">
      <alignment horizontal="center" vertical="center" wrapText="1"/>
      <protection hidden="1"/>
    </xf>
    <xf numFmtId="49" fontId="0" fillId="16" borderId="0" xfId="0" applyNumberFormat="1" applyFill="1" applyAlignment="1" applyProtection="1">
      <alignment horizontal="center" vertical="center" wrapText="1"/>
      <protection hidden="1"/>
    </xf>
    <xf numFmtId="0" fontId="3" fillId="16" borderId="61" xfId="0" applyFont="1" applyFill="1" applyBorder="1" applyAlignment="1" applyProtection="1">
      <alignment horizontal="center" vertical="center" wrapText="1"/>
      <protection hidden="1"/>
    </xf>
    <xf numFmtId="0" fontId="3" fillId="16" borderId="9" xfId="0" applyFont="1" applyFill="1" applyBorder="1" applyAlignment="1" applyProtection="1">
      <alignment horizontal="center" vertical="center" wrapText="1"/>
      <protection hidden="1"/>
    </xf>
    <xf numFmtId="0" fontId="3" fillId="16" borderId="50" xfId="0" applyFont="1" applyFill="1" applyBorder="1" applyAlignment="1" applyProtection="1">
      <alignment horizontal="center" vertical="center" wrapText="1"/>
      <protection hidden="1"/>
    </xf>
    <xf numFmtId="0" fontId="0" fillId="16" borderId="5" xfId="0" applyFill="1" applyBorder="1" applyAlignment="1" applyProtection="1">
      <alignment horizontal="center" vertical="center" wrapText="1"/>
      <protection hidden="1"/>
    </xf>
    <xf numFmtId="0" fontId="0" fillId="16" borderId="8" xfId="0" applyFill="1" applyBorder="1" applyAlignment="1" applyProtection="1">
      <alignment horizontal="center" vertical="center" wrapText="1"/>
      <protection hidden="1"/>
    </xf>
    <xf numFmtId="0" fontId="0" fillId="16" borderId="11" xfId="0" applyFill="1" applyBorder="1" applyAlignment="1" applyProtection="1">
      <alignment horizontal="center" vertical="center" wrapText="1"/>
      <protection hidden="1"/>
    </xf>
    <xf numFmtId="0" fontId="30" fillId="2" borderId="13" xfId="1" applyFont="1" applyFill="1" applyBorder="1" applyAlignment="1" applyProtection="1">
      <alignment horizontal="left"/>
      <protection hidden="1"/>
    </xf>
    <xf numFmtId="0" fontId="5" fillId="16" borderId="2" xfId="0" applyFont="1" applyFill="1" applyBorder="1" applyAlignment="1" applyProtection="1">
      <alignment horizontal="center" vertical="center" wrapText="1"/>
      <protection hidden="1"/>
    </xf>
    <xf numFmtId="0" fontId="5" fillId="16" borderId="0" xfId="0" applyFont="1" applyFill="1" applyAlignment="1" applyProtection="1">
      <alignment horizontal="center" vertical="center" wrapText="1"/>
      <protection hidden="1"/>
    </xf>
    <xf numFmtId="0" fontId="0" fillId="0" borderId="45" xfId="0" applyBorder="1" applyAlignment="1" applyProtection="1">
      <alignment horizontal="left"/>
      <protection locked="0"/>
    </xf>
    <xf numFmtId="166" fontId="0" fillId="16" borderId="40" xfId="0" applyNumberFormat="1" applyFill="1" applyBorder="1" applyAlignment="1" applyProtection="1">
      <alignment horizontal="center" vertical="center"/>
      <protection hidden="1"/>
    </xf>
    <xf numFmtId="166" fontId="0" fillId="16" borderId="60" xfId="0" applyNumberFormat="1" applyFill="1" applyBorder="1" applyAlignment="1" applyProtection="1">
      <alignment horizontal="center" vertical="center"/>
      <protection hidden="1"/>
    </xf>
    <xf numFmtId="165" fontId="0" fillId="16" borderId="40" xfId="0" applyNumberFormat="1" applyFill="1" applyBorder="1" applyAlignment="1" applyProtection="1">
      <alignment horizontal="center" vertical="center"/>
      <protection hidden="1"/>
    </xf>
    <xf numFmtId="165" fontId="0" fillId="16" borderId="60" xfId="0" applyNumberFormat="1" applyFill="1" applyBorder="1" applyAlignment="1" applyProtection="1">
      <alignment horizontal="center" vertical="center"/>
      <protection hidden="1"/>
    </xf>
    <xf numFmtId="1" fontId="0" fillId="16" borderId="40" xfId="0" applyNumberFormat="1" applyFill="1" applyBorder="1" applyAlignment="1" applyProtection="1">
      <alignment horizontal="center" vertical="center"/>
      <protection hidden="1"/>
    </xf>
    <xf numFmtId="1" fontId="0" fillId="16" borderId="16" xfId="0" applyNumberFormat="1" applyFill="1" applyBorder="1" applyAlignment="1" applyProtection="1">
      <alignment horizontal="center" vertical="center"/>
      <protection hidden="1"/>
    </xf>
    <xf numFmtId="0" fontId="6" fillId="16" borderId="0" xfId="0" applyFont="1" applyFill="1" applyAlignment="1" applyProtection="1">
      <alignment horizontal="left" vertical="center" wrapText="1"/>
      <protection hidden="1"/>
    </xf>
    <xf numFmtId="166" fontId="0" fillId="16" borderId="16" xfId="0" applyNumberFormat="1" applyFill="1" applyBorder="1" applyAlignment="1" applyProtection="1">
      <alignment horizontal="center" vertical="center"/>
      <protection hidden="1"/>
    </xf>
    <xf numFmtId="165" fontId="0" fillId="16" borderId="16" xfId="0" applyNumberFormat="1" applyFill="1" applyBorder="1" applyAlignment="1" applyProtection="1">
      <alignment horizontal="center" vertical="center"/>
      <protection hidden="1"/>
    </xf>
    <xf numFmtId="0" fontId="9" fillId="4" borderId="0" xfId="0" applyFont="1" applyFill="1" applyAlignment="1">
      <alignment horizontal="center" vertical="center" wrapText="1"/>
    </xf>
    <xf numFmtId="0" fontId="0" fillId="0" borderId="31" xfId="0" applyBorder="1" applyProtection="1">
      <protection hidden="1"/>
    </xf>
  </cellXfs>
  <cellStyles count="2">
    <cellStyle name="Hypertextový odkaz" xfId="1" builtinId="8"/>
    <cellStyle name="Normální" xfId="0" builtinId="0"/>
  </cellStyles>
  <dxfs count="0"/>
  <tableStyles count="0" defaultTableStyle="TableStyleMedium2" defaultPivotStyle="PivotStyleLight16"/>
  <colors>
    <mruColors>
      <color rgb="FFB3DBD6"/>
      <color rgb="FFE7E6E6"/>
      <color rgb="FF173271"/>
      <color rgb="FFB3DBD5"/>
      <color rgb="FFEACA0C"/>
      <color rgb="FFCCFF33"/>
      <color rgb="FFCC99FF"/>
      <color rgb="FFCCCCFF"/>
      <color rgb="FFEAEAEA"/>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eetMetadata" Target="metadata.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8</xdr:col>
      <xdr:colOff>106680</xdr:colOff>
      <xdr:row>29</xdr:row>
      <xdr:rowOff>114300</xdr:rowOff>
    </xdr:from>
    <xdr:to>
      <xdr:col>11</xdr:col>
      <xdr:colOff>0</xdr:colOff>
      <xdr:row>32</xdr:row>
      <xdr:rowOff>144780</xdr:rowOff>
    </xdr:to>
    <xdr:sp macro="" textlink="">
      <xdr:nvSpPr>
        <xdr:cNvPr id="6145" name="Textové pole 5">
          <a:extLst>
            <a:ext uri="{FF2B5EF4-FFF2-40B4-BE49-F238E27FC236}">
              <a16:creationId xmlns:a16="http://schemas.microsoft.com/office/drawing/2014/main" id="{38F58BE9-EEB4-D26F-F6AD-E5623F4A8120}"/>
            </a:ext>
          </a:extLst>
        </xdr:cNvPr>
        <xdr:cNvSpPr txBox="1">
          <a:spLocks noChangeArrowheads="1"/>
        </xdr:cNvSpPr>
      </xdr:nvSpPr>
      <xdr:spPr bwMode="auto">
        <a:xfrm>
          <a:off x="5593080" y="9159240"/>
          <a:ext cx="12192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cs-CZ" sz="1200" b="1" i="0" u="none" strike="noStrike" baseline="0">
              <a:solidFill>
                <a:srgbClr val="173271"/>
              </a:solidFill>
              <a:latin typeface="Montserrat"/>
            </a:rPr>
            <a:t>OPJAK.cz</a:t>
          </a:r>
          <a:endParaRPr lang="cs-CZ" sz="1100" b="0" i="0" u="none" strike="noStrike" baseline="0">
            <a:solidFill>
              <a:srgbClr val="000000"/>
            </a:solidFill>
            <a:latin typeface="Calibri"/>
            <a:cs typeface="Calibri"/>
          </a:endParaRPr>
        </a:p>
        <a:p>
          <a:pPr algn="l" rtl="0">
            <a:defRPr sz="1000"/>
          </a:pPr>
          <a:r>
            <a:rPr lang="cs-CZ" sz="1200" b="1" i="0" u="none" strike="noStrike" baseline="0">
              <a:solidFill>
                <a:srgbClr val="173271"/>
              </a:solidFill>
              <a:latin typeface="Montserrat"/>
            </a:rPr>
            <a:t>MSMT.cz</a:t>
          </a:r>
        </a:p>
      </xdr:txBody>
    </xdr:sp>
    <xdr:clientData/>
  </xdr:twoCellAnchor>
  <xdr:twoCellAnchor editAs="oneCell">
    <xdr:from>
      <xdr:col>1</xdr:col>
      <xdr:colOff>1073150</xdr:colOff>
      <xdr:row>0</xdr:row>
      <xdr:rowOff>50800</xdr:rowOff>
    </xdr:from>
    <xdr:to>
      <xdr:col>8</xdr:col>
      <xdr:colOff>537592</xdr:colOff>
      <xdr:row>0</xdr:row>
      <xdr:rowOff>564809</xdr:rowOff>
    </xdr:to>
    <xdr:pic>
      <xdr:nvPicPr>
        <xdr:cNvPr id="4" name="Obrázek 3">
          <a:extLst>
            <a:ext uri="{FF2B5EF4-FFF2-40B4-BE49-F238E27FC236}">
              <a16:creationId xmlns:a16="http://schemas.microsoft.com/office/drawing/2014/main" id="{96BE59A3-E5BD-9F14-F8BF-A184B0FE813E}"/>
            </a:ext>
          </a:extLst>
        </xdr:cNvPr>
        <xdr:cNvPicPr>
          <a:picLocks noChangeAspect="1"/>
        </xdr:cNvPicPr>
      </xdr:nvPicPr>
      <xdr:blipFill>
        <a:blip xmlns:r="http://schemas.openxmlformats.org/officeDocument/2006/relationships" r:embed="rId1"/>
        <a:stretch>
          <a:fillRect/>
        </a:stretch>
      </xdr:blipFill>
      <xdr:spPr>
        <a:xfrm>
          <a:off x="1225550" y="50800"/>
          <a:ext cx="3661792" cy="514009"/>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Motiv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55323-19E7-43B4-BA34-EDF807C7129A}">
  <sheetPr>
    <tabColor rgb="FFFFFF00"/>
  </sheetPr>
  <dimension ref="A1:V45"/>
  <sheetViews>
    <sheetView showGridLines="0" zoomScale="90" zoomScaleNormal="90" workbookViewId="0">
      <selection activeCell="C5" sqref="C5"/>
    </sheetView>
  </sheetViews>
  <sheetFormatPr defaultColWidth="8.81640625" defaultRowHeight="14.5" x14ac:dyDescent="0.35"/>
  <cols>
    <col min="1" max="1" width="5.1796875" style="230" customWidth="1"/>
    <col min="2" max="2" width="5.36328125" style="230" customWidth="1"/>
    <col min="3" max="3" width="20.81640625" style="230" customWidth="1"/>
    <col min="4" max="15" width="8.81640625" style="230"/>
    <col min="16" max="16" width="54.54296875" style="230" customWidth="1"/>
    <col min="17" max="17" width="18.453125" style="230" customWidth="1"/>
    <col min="18" max="16384" width="8.81640625" style="230"/>
  </cols>
  <sheetData>
    <row r="1" spans="1:22" s="227" customFormat="1" ht="14" x14ac:dyDescent="0.3">
      <c r="B1" s="136" t="s">
        <v>426</v>
      </c>
      <c r="C1" s="132"/>
      <c r="D1" s="85"/>
      <c r="E1" s="85"/>
      <c r="F1" s="85"/>
      <c r="G1" s="85"/>
      <c r="H1" s="85"/>
      <c r="I1" s="85"/>
      <c r="J1" s="85"/>
      <c r="K1" s="85"/>
      <c r="L1" s="85"/>
      <c r="M1" s="85"/>
      <c r="N1" s="85"/>
      <c r="O1" s="85"/>
      <c r="P1" s="85"/>
      <c r="Q1" s="85"/>
    </row>
    <row r="2" spans="1:22" s="227" customFormat="1" ht="14" x14ac:dyDescent="0.3">
      <c r="B2" s="300" t="e" vm="1">
        <v>#VALUE!</v>
      </c>
      <c r="C2" s="300"/>
      <c r="D2" s="300"/>
      <c r="E2" s="300"/>
      <c r="F2" s="300"/>
      <c r="G2" s="300"/>
      <c r="H2" s="300"/>
      <c r="I2" s="300"/>
      <c r="J2" s="300"/>
      <c r="K2" s="300"/>
      <c r="L2" s="300"/>
      <c r="M2" s="300"/>
      <c r="N2" s="300"/>
      <c r="O2" s="300"/>
      <c r="P2" s="300"/>
      <c r="Q2" s="300"/>
    </row>
    <row r="3" spans="1:22" s="227" customFormat="1" ht="14" x14ac:dyDescent="0.3">
      <c r="B3" s="300"/>
      <c r="C3" s="300"/>
      <c r="D3" s="300"/>
      <c r="E3" s="300"/>
      <c r="F3" s="300"/>
      <c r="G3" s="300"/>
      <c r="H3" s="300"/>
      <c r="I3" s="300"/>
      <c r="J3" s="300"/>
      <c r="K3" s="300"/>
      <c r="L3" s="300"/>
      <c r="M3" s="300"/>
      <c r="N3" s="300"/>
      <c r="O3" s="300"/>
      <c r="P3" s="300"/>
      <c r="Q3" s="300"/>
    </row>
    <row r="4" spans="1:22" s="227" customFormat="1" ht="14" x14ac:dyDescent="0.3">
      <c r="B4" s="300"/>
      <c r="C4" s="300"/>
      <c r="D4" s="300"/>
      <c r="E4" s="300"/>
      <c r="F4" s="300"/>
      <c r="G4" s="300"/>
      <c r="H4" s="300"/>
      <c r="I4" s="300"/>
      <c r="J4" s="300"/>
      <c r="K4" s="300"/>
      <c r="L4" s="300"/>
      <c r="M4" s="300"/>
      <c r="N4" s="300"/>
      <c r="O4" s="300"/>
      <c r="P4" s="300"/>
      <c r="Q4" s="300"/>
      <c r="V4" s="228"/>
    </row>
    <row r="5" spans="1:22" s="227" customFormat="1" ht="14" x14ac:dyDescent="0.3">
      <c r="B5" s="85"/>
      <c r="C5" s="85"/>
      <c r="D5" s="85"/>
      <c r="E5" s="85"/>
      <c r="F5" s="85"/>
      <c r="G5" s="85"/>
      <c r="H5" s="85"/>
      <c r="I5" s="85"/>
      <c r="J5" s="85"/>
      <c r="K5" s="85"/>
      <c r="L5" s="85"/>
      <c r="M5" s="85"/>
      <c r="N5" s="85"/>
      <c r="O5" s="85"/>
      <c r="P5" s="85"/>
      <c r="Q5" s="85"/>
      <c r="V5" s="228"/>
    </row>
    <row r="6" spans="1:22" s="228" customFormat="1" ht="15.75" customHeight="1" x14ac:dyDescent="0.3">
      <c r="B6" s="301"/>
      <c r="C6" s="301"/>
      <c r="D6" s="301"/>
      <c r="E6" s="301"/>
      <c r="F6" s="301"/>
      <c r="G6" s="301"/>
      <c r="H6" s="301"/>
      <c r="I6" s="301"/>
      <c r="J6" s="301"/>
      <c r="K6" s="301"/>
      <c r="L6" s="301"/>
      <c r="M6" s="301"/>
      <c r="N6" s="301"/>
      <c r="O6" s="301"/>
      <c r="P6" s="301"/>
      <c r="Q6" s="301"/>
      <c r="R6" s="227"/>
      <c r="S6" s="227"/>
      <c r="T6" s="227"/>
      <c r="U6" s="227"/>
    </row>
    <row r="7" spans="1:22" s="228" customFormat="1" ht="7.5" customHeight="1" x14ac:dyDescent="0.3">
      <c r="B7" s="86"/>
      <c r="C7" s="86"/>
      <c r="D7" s="86"/>
      <c r="E7" s="86"/>
      <c r="F7" s="86"/>
      <c r="G7" s="86"/>
      <c r="H7" s="86"/>
      <c r="I7" s="86"/>
      <c r="J7" s="86"/>
      <c r="K7" s="86"/>
      <c r="L7" s="86"/>
      <c r="M7" s="86"/>
      <c r="N7" s="86"/>
      <c r="O7" s="86"/>
      <c r="P7" s="86"/>
      <c r="Q7" s="86"/>
      <c r="R7" s="227"/>
      <c r="S7" s="227"/>
      <c r="T7" s="227"/>
      <c r="U7" s="227"/>
    </row>
    <row r="8" spans="1:22" s="228" customFormat="1" ht="39.5" x14ac:dyDescent="0.3">
      <c r="B8" s="302" t="s">
        <v>178</v>
      </c>
      <c r="C8" s="302"/>
      <c r="D8" s="302"/>
      <c r="E8" s="302"/>
      <c r="F8" s="302"/>
      <c r="G8" s="302"/>
      <c r="H8" s="302"/>
      <c r="I8" s="302"/>
      <c r="J8" s="302"/>
      <c r="K8" s="302"/>
      <c r="L8" s="302"/>
      <c r="M8" s="302"/>
      <c r="N8" s="302"/>
      <c r="O8" s="302"/>
      <c r="P8" s="302"/>
      <c r="Q8" s="302"/>
      <c r="R8" s="227"/>
      <c r="S8" s="227"/>
      <c r="T8" s="227"/>
      <c r="U8" s="227"/>
    </row>
    <row r="9" spans="1:22" s="228" customFormat="1" ht="20.5" customHeight="1" x14ac:dyDescent="0.3">
      <c r="B9" s="303" t="s">
        <v>241</v>
      </c>
      <c r="C9" s="303"/>
      <c r="D9" s="303"/>
      <c r="E9" s="303"/>
      <c r="F9" s="303"/>
      <c r="G9" s="303"/>
      <c r="H9" s="303"/>
      <c r="I9" s="303"/>
      <c r="J9" s="303"/>
      <c r="K9" s="303"/>
      <c r="L9" s="303"/>
      <c r="M9" s="303"/>
      <c r="N9" s="303"/>
      <c r="O9" s="303"/>
      <c r="P9" s="303"/>
      <c r="Q9" s="303"/>
      <c r="R9" s="227"/>
      <c r="S9" s="227"/>
      <c r="T9" s="227"/>
      <c r="U9" s="227"/>
    </row>
    <row r="10" spans="1:22" s="228" customFormat="1" ht="15" customHeight="1" x14ac:dyDescent="0.3">
      <c r="B10" s="183"/>
      <c r="C10" s="87"/>
      <c r="D10" s="86"/>
      <c r="E10" s="86"/>
      <c r="F10" s="86"/>
      <c r="G10" s="86"/>
      <c r="H10" s="86"/>
      <c r="I10" s="86"/>
      <c r="J10" s="86"/>
      <c r="K10" s="86"/>
      <c r="L10" s="86"/>
      <c r="M10" s="86"/>
      <c r="N10" s="86"/>
      <c r="O10" s="86"/>
      <c r="P10" s="86"/>
      <c r="Q10" s="86"/>
      <c r="R10" s="227"/>
      <c r="S10" s="227"/>
      <c r="T10" s="227"/>
      <c r="U10" s="227"/>
    </row>
    <row r="11" spans="1:22" s="228" customFormat="1" ht="23.15" customHeight="1" x14ac:dyDescent="0.3">
      <c r="A11" s="227"/>
      <c r="B11" s="308" t="s">
        <v>179</v>
      </c>
      <c r="C11" s="309"/>
      <c r="D11" s="309"/>
      <c r="E11" s="309"/>
      <c r="F11" s="309"/>
      <c r="G11" s="309"/>
      <c r="H11" s="309"/>
      <c r="I11" s="309"/>
      <c r="J11" s="309"/>
      <c r="K11" s="309"/>
      <c r="L11" s="309"/>
      <c r="M11" s="309"/>
      <c r="N11" s="309"/>
      <c r="O11" s="309"/>
      <c r="P11" s="309"/>
      <c r="Q11" s="310"/>
      <c r="R11" s="227"/>
      <c r="S11" s="227"/>
      <c r="T11" s="227"/>
      <c r="U11" s="227"/>
    </row>
    <row r="12" spans="1:22" s="227" customFormat="1" ht="348" customHeight="1" x14ac:dyDescent="0.3">
      <c r="B12" s="304" t="s">
        <v>386</v>
      </c>
      <c r="C12" s="304"/>
      <c r="D12" s="304"/>
      <c r="E12" s="304"/>
      <c r="F12" s="304"/>
      <c r="G12" s="304"/>
      <c r="H12" s="304"/>
      <c r="I12" s="304"/>
      <c r="J12" s="304"/>
      <c r="K12" s="304"/>
      <c r="L12" s="304"/>
      <c r="M12" s="304"/>
      <c r="N12" s="304"/>
      <c r="O12" s="304"/>
      <c r="P12" s="304"/>
      <c r="Q12" s="304"/>
      <c r="V12" s="228"/>
    </row>
    <row r="13" spans="1:22" s="227" customFormat="1" ht="15" customHeight="1" x14ac:dyDescent="0.3">
      <c r="B13" s="85"/>
      <c r="C13" s="85"/>
      <c r="D13" s="85"/>
      <c r="E13" s="85"/>
      <c r="F13" s="85"/>
      <c r="G13" s="85"/>
      <c r="H13" s="85"/>
      <c r="I13" s="85"/>
      <c r="J13" s="88"/>
      <c r="K13" s="88"/>
      <c r="L13" s="88"/>
      <c r="M13" s="88"/>
      <c r="N13" s="88"/>
      <c r="O13" s="88"/>
      <c r="P13" s="88"/>
      <c r="Q13" s="88"/>
    </row>
    <row r="14" spans="1:22" s="227" customFormat="1" ht="21" x14ac:dyDescent="0.3">
      <c r="B14" s="305" t="s">
        <v>174</v>
      </c>
      <c r="C14" s="306"/>
      <c r="D14" s="306"/>
      <c r="E14" s="306"/>
      <c r="F14" s="306"/>
      <c r="G14" s="306"/>
      <c r="H14" s="306"/>
      <c r="I14" s="306"/>
      <c r="J14" s="306"/>
      <c r="K14" s="306"/>
      <c r="L14" s="306"/>
      <c r="M14" s="306"/>
      <c r="N14" s="306"/>
      <c r="O14" s="306"/>
      <c r="P14" s="306"/>
      <c r="Q14" s="307"/>
    </row>
    <row r="15" spans="1:22" s="229" customFormat="1" ht="63.65" customHeight="1" x14ac:dyDescent="0.45">
      <c r="A15" s="227"/>
      <c r="B15" s="93" t="s">
        <v>4</v>
      </c>
      <c r="C15" s="91" t="s">
        <v>165</v>
      </c>
      <c r="D15" s="316" t="s">
        <v>240</v>
      </c>
      <c r="E15" s="316"/>
      <c r="F15" s="316"/>
      <c r="G15" s="316"/>
      <c r="H15" s="316"/>
      <c r="I15" s="316"/>
      <c r="J15" s="316"/>
      <c r="K15" s="316"/>
      <c r="L15" s="316"/>
      <c r="M15" s="316"/>
      <c r="N15" s="316"/>
      <c r="O15" s="316"/>
      <c r="P15" s="316"/>
      <c r="Q15" s="316"/>
    </row>
    <row r="16" spans="1:22" s="229" customFormat="1" ht="142.4" customHeight="1" x14ac:dyDescent="0.45">
      <c r="A16" s="227"/>
      <c r="B16" s="93" t="s">
        <v>5</v>
      </c>
      <c r="C16" s="92" t="s">
        <v>166</v>
      </c>
      <c r="D16" s="317" t="s">
        <v>453</v>
      </c>
      <c r="E16" s="317"/>
      <c r="F16" s="317"/>
      <c r="G16" s="317"/>
      <c r="H16" s="317"/>
      <c r="I16" s="317"/>
      <c r="J16" s="317"/>
      <c r="K16" s="317"/>
      <c r="L16" s="317"/>
      <c r="M16" s="317"/>
      <c r="N16" s="317"/>
      <c r="O16" s="317"/>
      <c r="P16" s="317"/>
      <c r="Q16" s="317"/>
    </row>
    <row r="17" spans="1:17" s="229" customFormat="1" ht="275.5" customHeight="1" x14ac:dyDescent="0.45">
      <c r="A17" s="227"/>
      <c r="B17" s="93" t="s">
        <v>6</v>
      </c>
      <c r="C17" s="92" t="s">
        <v>248</v>
      </c>
      <c r="D17" s="311" t="s">
        <v>447</v>
      </c>
      <c r="E17" s="312"/>
      <c r="F17" s="312"/>
      <c r="G17" s="312"/>
      <c r="H17" s="312"/>
      <c r="I17" s="312"/>
      <c r="J17" s="312"/>
      <c r="K17" s="312"/>
      <c r="L17" s="312"/>
      <c r="M17" s="312"/>
      <c r="N17" s="312"/>
      <c r="O17" s="312"/>
      <c r="P17" s="312"/>
      <c r="Q17" s="313"/>
    </row>
    <row r="18" spans="1:17" s="229" customFormat="1" ht="306" customHeight="1" x14ac:dyDescent="0.45">
      <c r="A18" s="227"/>
      <c r="B18" s="93" t="s">
        <v>7</v>
      </c>
      <c r="C18" s="92" t="s">
        <v>249</v>
      </c>
      <c r="D18" s="317" t="s">
        <v>448</v>
      </c>
      <c r="E18" s="317"/>
      <c r="F18" s="317"/>
      <c r="G18" s="317"/>
      <c r="H18" s="317"/>
      <c r="I18" s="317"/>
      <c r="J18" s="317"/>
      <c r="K18" s="317"/>
      <c r="L18" s="317"/>
      <c r="M18" s="317"/>
      <c r="N18" s="317"/>
      <c r="O18" s="317"/>
      <c r="P18" s="317"/>
      <c r="Q18" s="317"/>
    </row>
    <row r="19" spans="1:17" x14ac:dyDescent="0.35">
      <c r="A19" s="227"/>
      <c r="B19" s="8"/>
      <c r="C19" s="8"/>
      <c r="D19" s="8"/>
      <c r="E19" s="8"/>
      <c r="F19" s="8"/>
      <c r="G19" s="8"/>
      <c r="H19" s="8"/>
      <c r="I19" s="8"/>
      <c r="J19" s="8"/>
      <c r="K19" s="8"/>
      <c r="L19" s="8"/>
      <c r="M19" s="8"/>
      <c r="N19" s="8"/>
      <c r="O19" s="8"/>
      <c r="P19" s="8"/>
      <c r="Q19" s="8"/>
    </row>
    <row r="20" spans="1:17" ht="27" customHeight="1" x14ac:dyDescent="0.35">
      <c r="A20" s="227"/>
      <c r="B20" s="308" t="s">
        <v>224</v>
      </c>
      <c r="C20" s="309"/>
      <c r="D20" s="309"/>
      <c r="E20" s="309"/>
      <c r="F20" s="309"/>
      <c r="G20" s="309"/>
      <c r="H20" s="309"/>
      <c r="I20" s="309"/>
      <c r="J20" s="309"/>
      <c r="K20" s="309"/>
      <c r="L20" s="309"/>
      <c r="M20" s="309"/>
      <c r="N20" s="309"/>
      <c r="O20" s="309"/>
      <c r="P20" s="309"/>
      <c r="Q20" s="310"/>
    </row>
    <row r="21" spans="1:17" ht="47.15" customHeight="1" x14ac:dyDescent="0.35">
      <c r="A21" s="227"/>
      <c r="B21" s="314" t="s">
        <v>167</v>
      </c>
      <c r="C21" s="314"/>
      <c r="D21" s="314"/>
      <c r="E21" s="314"/>
      <c r="F21" s="314"/>
      <c r="G21" s="314"/>
      <c r="H21" s="314"/>
      <c r="I21" s="314"/>
      <c r="J21" s="314"/>
      <c r="K21" s="314"/>
      <c r="L21" s="314"/>
      <c r="M21" s="314"/>
      <c r="N21" s="315" t="s">
        <v>177</v>
      </c>
      <c r="O21" s="318"/>
      <c r="P21" s="315" t="s">
        <v>226</v>
      </c>
      <c r="Q21" s="315"/>
    </row>
    <row r="22" spans="1:17" ht="15.65" customHeight="1" x14ac:dyDescent="0.35">
      <c r="A22" s="227"/>
      <c r="B22" s="292" t="s">
        <v>168</v>
      </c>
      <c r="C22" s="293"/>
      <c r="D22" s="293"/>
      <c r="E22" s="293"/>
      <c r="F22" s="293"/>
      <c r="G22" s="293"/>
      <c r="H22" s="293"/>
      <c r="I22" s="293"/>
      <c r="J22" s="293"/>
      <c r="K22" s="293"/>
      <c r="L22" s="293"/>
      <c r="M22" s="294"/>
      <c r="N22" s="295" t="s">
        <v>173</v>
      </c>
      <c r="O22" s="296"/>
      <c r="P22" s="298"/>
      <c r="Q22" s="299"/>
    </row>
    <row r="23" spans="1:17" ht="15.65" customHeight="1" x14ac:dyDescent="0.35">
      <c r="A23" s="227"/>
      <c r="B23" s="292" t="s">
        <v>220</v>
      </c>
      <c r="C23" s="293"/>
      <c r="D23" s="293"/>
      <c r="E23" s="293"/>
      <c r="F23" s="293"/>
      <c r="G23" s="293"/>
      <c r="H23" s="293"/>
      <c r="I23" s="293"/>
      <c r="J23" s="293"/>
      <c r="K23" s="293"/>
      <c r="L23" s="293"/>
      <c r="M23" s="294"/>
      <c r="N23" s="295" t="s">
        <v>173</v>
      </c>
      <c r="O23" s="296"/>
      <c r="P23" s="298"/>
      <c r="Q23" s="299"/>
    </row>
    <row r="24" spans="1:17" ht="15.65" customHeight="1" x14ac:dyDescent="0.35">
      <c r="A24" s="227"/>
      <c r="B24" s="292" t="s">
        <v>176</v>
      </c>
      <c r="C24" s="293"/>
      <c r="D24" s="293"/>
      <c r="E24" s="293"/>
      <c r="F24" s="293"/>
      <c r="G24" s="293"/>
      <c r="H24" s="293"/>
      <c r="I24" s="293"/>
      <c r="J24" s="293"/>
      <c r="K24" s="293"/>
      <c r="L24" s="293"/>
      <c r="M24" s="294"/>
      <c r="N24" s="295" t="s">
        <v>172</v>
      </c>
      <c r="O24" s="296"/>
      <c r="P24" s="298"/>
      <c r="Q24" s="299"/>
    </row>
    <row r="25" spans="1:17" ht="15.65" customHeight="1" x14ac:dyDescent="0.35">
      <c r="A25" s="227"/>
      <c r="B25" s="292" t="s">
        <v>171</v>
      </c>
      <c r="C25" s="293"/>
      <c r="D25" s="293"/>
      <c r="E25" s="293"/>
      <c r="F25" s="293"/>
      <c r="G25" s="293"/>
      <c r="H25" s="293"/>
      <c r="I25" s="293"/>
      <c r="J25" s="293"/>
      <c r="K25" s="293"/>
      <c r="L25" s="293"/>
      <c r="M25" s="294"/>
      <c r="N25" s="295" t="s">
        <v>173</v>
      </c>
      <c r="O25" s="296"/>
      <c r="P25" s="298"/>
      <c r="Q25" s="299"/>
    </row>
    <row r="26" spans="1:17" ht="15.65" customHeight="1" x14ac:dyDescent="0.35">
      <c r="A26" s="227"/>
      <c r="B26" s="292" t="s">
        <v>169</v>
      </c>
      <c r="C26" s="293"/>
      <c r="D26" s="293"/>
      <c r="E26" s="293"/>
      <c r="F26" s="293"/>
      <c r="G26" s="293"/>
      <c r="H26" s="293"/>
      <c r="I26" s="293"/>
      <c r="J26" s="293"/>
      <c r="K26" s="293"/>
      <c r="L26" s="293"/>
      <c r="M26" s="294"/>
      <c r="N26" s="295" t="s">
        <v>172</v>
      </c>
      <c r="O26" s="296"/>
      <c r="P26" s="298"/>
      <c r="Q26" s="299"/>
    </row>
    <row r="27" spans="1:17" ht="15.65" customHeight="1" x14ac:dyDescent="0.35">
      <c r="A27" s="227"/>
      <c r="B27" s="292" t="s">
        <v>170</v>
      </c>
      <c r="C27" s="293"/>
      <c r="D27" s="293"/>
      <c r="E27" s="293"/>
      <c r="F27" s="293"/>
      <c r="G27" s="293"/>
      <c r="H27" s="293"/>
      <c r="I27" s="293"/>
      <c r="J27" s="293"/>
      <c r="K27" s="293"/>
      <c r="L27" s="293"/>
      <c r="M27" s="294"/>
      <c r="N27" s="295" t="s">
        <v>173</v>
      </c>
      <c r="O27" s="296"/>
      <c r="P27" s="298"/>
      <c r="Q27" s="299"/>
    </row>
    <row r="28" spans="1:17" ht="32.15" customHeight="1" x14ac:dyDescent="0.35">
      <c r="A28" s="227"/>
      <c r="B28" s="292" t="s">
        <v>223</v>
      </c>
      <c r="C28" s="293"/>
      <c r="D28" s="293"/>
      <c r="E28" s="293"/>
      <c r="F28" s="293"/>
      <c r="G28" s="293"/>
      <c r="H28" s="293"/>
      <c r="I28" s="293"/>
      <c r="J28" s="293"/>
      <c r="K28" s="293"/>
      <c r="L28" s="293"/>
      <c r="M28" s="294"/>
      <c r="N28" s="295" t="s">
        <v>172</v>
      </c>
      <c r="O28" s="296"/>
      <c r="P28" s="292" t="s">
        <v>227</v>
      </c>
      <c r="Q28" s="294"/>
    </row>
    <row r="29" spans="1:17" ht="15.65" customHeight="1" x14ac:dyDescent="0.35">
      <c r="A29" s="227"/>
      <c r="B29" s="292" t="s">
        <v>221</v>
      </c>
      <c r="C29" s="293"/>
      <c r="D29" s="293"/>
      <c r="E29" s="293"/>
      <c r="F29" s="293"/>
      <c r="G29" s="293"/>
      <c r="H29" s="293"/>
      <c r="I29" s="293"/>
      <c r="J29" s="293"/>
      <c r="K29" s="293"/>
      <c r="L29" s="293"/>
      <c r="M29" s="294"/>
      <c r="N29" s="295" t="s">
        <v>173</v>
      </c>
      <c r="O29" s="296"/>
      <c r="P29" s="298"/>
      <c r="Q29" s="299"/>
    </row>
    <row r="30" spans="1:17" ht="92.15" customHeight="1" x14ac:dyDescent="0.35">
      <c r="A30" s="227"/>
      <c r="B30" s="292" t="s">
        <v>222</v>
      </c>
      <c r="C30" s="293"/>
      <c r="D30" s="293"/>
      <c r="E30" s="293"/>
      <c r="F30" s="293"/>
      <c r="G30" s="293"/>
      <c r="H30" s="293"/>
      <c r="I30" s="293"/>
      <c r="J30" s="293"/>
      <c r="K30" s="293"/>
      <c r="L30" s="293"/>
      <c r="M30" s="294"/>
      <c r="N30" s="295" t="s">
        <v>172</v>
      </c>
      <c r="O30" s="296"/>
      <c r="P30" s="292" t="s">
        <v>228</v>
      </c>
      <c r="Q30" s="294"/>
    </row>
    <row r="31" spans="1:17" ht="15.65" customHeight="1" x14ac:dyDescent="0.35">
      <c r="A31" s="228"/>
    </row>
    <row r="32" spans="1:17" ht="15.65" customHeight="1" x14ac:dyDescent="0.35">
      <c r="A32" s="228"/>
      <c r="B32" s="297" t="s">
        <v>452</v>
      </c>
      <c r="C32" s="297"/>
      <c r="D32" s="297"/>
    </row>
    <row r="33" spans="1:9" ht="15.65" customHeight="1" x14ac:dyDescent="0.35">
      <c r="A33" s="228"/>
      <c r="B33" s="278" t="s">
        <v>428</v>
      </c>
      <c r="C33" s="291" t="s">
        <v>436</v>
      </c>
      <c r="D33" s="291"/>
    </row>
    <row r="34" spans="1:9" ht="15" customHeight="1" x14ac:dyDescent="0.35">
      <c r="A34" s="228"/>
      <c r="B34" s="278" t="s">
        <v>429</v>
      </c>
      <c r="C34" s="291" t="s">
        <v>440</v>
      </c>
      <c r="D34" s="291"/>
    </row>
    <row r="35" spans="1:9" x14ac:dyDescent="0.35">
      <c r="A35" s="228"/>
      <c r="B35" s="278" t="s">
        <v>430</v>
      </c>
      <c r="C35" s="291" t="s">
        <v>438</v>
      </c>
      <c r="D35" s="291"/>
    </row>
    <row r="36" spans="1:9" x14ac:dyDescent="0.35">
      <c r="B36" s="278" t="s">
        <v>431</v>
      </c>
      <c r="C36" s="291" t="s">
        <v>442</v>
      </c>
      <c r="D36" s="291"/>
    </row>
    <row r="37" spans="1:9" x14ac:dyDescent="0.35">
      <c r="B37" s="278" t="s">
        <v>432</v>
      </c>
      <c r="C37" s="291" t="s">
        <v>441</v>
      </c>
      <c r="D37" s="291"/>
    </row>
    <row r="38" spans="1:9" x14ac:dyDescent="0.35">
      <c r="B38" s="278" t="s">
        <v>433</v>
      </c>
      <c r="C38" s="291" t="s">
        <v>439</v>
      </c>
      <c r="D38" s="291"/>
    </row>
    <row r="39" spans="1:9" x14ac:dyDescent="0.35">
      <c r="B39" s="278" t="s">
        <v>434</v>
      </c>
      <c r="C39" s="291" t="s">
        <v>443</v>
      </c>
      <c r="D39" s="291"/>
    </row>
    <row r="40" spans="1:9" x14ac:dyDescent="0.35">
      <c r="B40" s="278" t="s">
        <v>435</v>
      </c>
      <c r="C40" s="291" t="s">
        <v>437</v>
      </c>
      <c r="D40" s="291"/>
    </row>
    <row r="41" spans="1:9" x14ac:dyDescent="0.35">
      <c r="B41"/>
      <c r="C41"/>
      <c r="D41"/>
      <c r="E41"/>
      <c r="F41"/>
      <c r="G41"/>
      <c r="H41"/>
      <c r="I41"/>
    </row>
    <row r="42" spans="1:9" x14ac:dyDescent="0.35">
      <c r="B42" s="290" t="s">
        <v>449</v>
      </c>
      <c r="C42" s="290"/>
      <c r="D42" s="290"/>
      <c r="E42" s="290"/>
      <c r="F42" s="290"/>
      <c r="G42" s="290"/>
      <c r="H42" s="290"/>
      <c r="I42" s="290"/>
    </row>
    <row r="43" spans="1:9" x14ac:dyDescent="0.35">
      <c r="B43" s="289" t="s">
        <v>450</v>
      </c>
      <c r="C43" s="289"/>
      <c r="D43" s="289"/>
      <c r="E43" s="289"/>
      <c r="F43" s="289"/>
      <c r="G43" s="289"/>
      <c r="H43" s="289"/>
      <c r="I43" s="289"/>
    </row>
    <row r="44" spans="1:9" x14ac:dyDescent="0.35">
      <c r="B44" s="289" t="s">
        <v>451</v>
      </c>
      <c r="C44" s="289"/>
      <c r="D44" s="289"/>
      <c r="E44" s="289"/>
      <c r="F44" s="289"/>
      <c r="G44" s="289"/>
      <c r="H44" s="289"/>
      <c r="I44" s="289"/>
    </row>
    <row r="45" spans="1:9" x14ac:dyDescent="0.35">
      <c r="B45"/>
      <c r="C45"/>
      <c r="D45"/>
      <c r="E45"/>
      <c r="F45"/>
      <c r="G45"/>
      <c r="H45"/>
      <c r="I45"/>
    </row>
  </sheetData>
  <sheetProtection algorithmName="SHA-512" hashValue="8WYSOQpAjdZC664eIIuXlYBl+OYj0ANM9t+dnKzbmd8ynvJj8QP4/IKp9eP6YJbnQ+PnzteZ/vuntaD3fgUoJQ==" saltValue="m0/tMaUo4Y9nXCGODkhw0Q==" spinCount="100000" sheet="1" objects="1" scenarios="1"/>
  <mergeCells count="54">
    <mergeCell ref="P29:Q29"/>
    <mergeCell ref="P30:Q30"/>
    <mergeCell ref="P24:Q24"/>
    <mergeCell ref="P25:Q25"/>
    <mergeCell ref="P26:Q26"/>
    <mergeCell ref="P27:Q27"/>
    <mergeCell ref="P28:Q28"/>
    <mergeCell ref="B14:Q14"/>
    <mergeCell ref="B11:Q11"/>
    <mergeCell ref="D17:Q17"/>
    <mergeCell ref="B21:M21"/>
    <mergeCell ref="P21:Q21"/>
    <mergeCell ref="B20:Q20"/>
    <mergeCell ref="D15:Q15"/>
    <mergeCell ref="D16:Q16"/>
    <mergeCell ref="D18:Q18"/>
    <mergeCell ref="N21:O21"/>
    <mergeCell ref="B2:Q4"/>
    <mergeCell ref="B6:Q6"/>
    <mergeCell ref="B8:Q8"/>
    <mergeCell ref="B9:Q9"/>
    <mergeCell ref="B12:Q12"/>
    <mergeCell ref="P22:Q22"/>
    <mergeCell ref="P23:Q23"/>
    <mergeCell ref="N25:O25"/>
    <mergeCell ref="N28:O28"/>
    <mergeCell ref="B27:M27"/>
    <mergeCell ref="B25:M25"/>
    <mergeCell ref="B28:M28"/>
    <mergeCell ref="N24:O24"/>
    <mergeCell ref="N22:O22"/>
    <mergeCell ref="N23:O23"/>
    <mergeCell ref="B24:M24"/>
    <mergeCell ref="B22:M22"/>
    <mergeCell ref="B23:M23"/>
    <mergeCell ref="C37:D37"/>
    <mergeCell ref="B29:M29"/>
    <mergeCell ref="B30:M30"/>
    <mergeCell ref="B26:M26"/>
    <mergeCell ref="N29:O29"/>
    <mergeCell ref="N30:O30"/>
    <mergeCell ref="N26:O26"/>
    <mergeCell ref="N27:O27"/>
    <mergeCell ref="B32:D32"/>
    <mergeCell ref="C33:D33"/>
    <mergeCell ref="C34:D34"/>
    <mergeCell ref="C35:D35"/>
    <mergeCell ref="C36:D36"/>
    <mergeCell ref="B43:I43"/>
    <mergeCell ref="B44:I44"/>
    <mergeCell ref="B42:I42"/>
    <mergeCell ref="C38:D38"/>
    <mergeCell ref="C39:D39"/>
    <mergeCell ref="C40:D40"/>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743D2-C609-4C64-935F-39EC4B32C573}">
  <sheetPr>
    <tabColor theme="1"/>
    <pageSetUpPr fitToPage="1"/>
  </sheetPr>
  <dimension ref="A1:O67"/>
  <sheetViews>
    <sheetView showGridLines="0" tabSelected="1" zoomScaleNormal="100" workbookViewId="0">
      <selection activeCell="Q3" sqref="Q3"/>
    </sheetView>
  </sheetViews>
  <sheetFormatPr defaultColWidth="8.453125" defaultRowHeight="14.5" x14ac:dyDescent="0.35"/>
  <cols>
    <col min="1" max="1" width="2.1796875" style="230" customWidth="1"/>
    <col min="2" max="2" width="21.1796875" style="230" customWidth="1"/>
    <col min="3" max="3" width="1" style="230" customWidth="1"/>
    <col min="4" max="4" width="17.453125" style="230" customWidth="1"/>
    <col min="5" max="5" width="1" style="230" customWidth="1"/>
    <col min="6" max="6" width="17.453125" style="230" customWidth="1"/>
    <col min="7" max="8" width="1" style="230" customWidth="1"/>
    <col min="9" max="9" width="17.453125" style="230" customWidth="1"/>
    <col min="10" max="10" width="3.54296875" style="230" customWidth="1"/>
    <col min="11" max="11" width="2.1796875" style="230" customWidth="1"/>
    <col min="12" max="14" width="0" style="230" hidden="1" customWidth="1"/>
    <col min="15" max="16384" width="8.453125" style="230"/>
  </cols>
  <sheetData>
    <row r="1" spans="1:14" ht="53.15" customHeight="1" thickTop="1" x14ac:dyDescent="0.35">
      <c r="A1" s="24"/>
      <c r="B1" s="392"/>
      <c r="C1" s="392"/>
      <c r="D1" s="392"/>
      <c r="E1" s="392"/>
      <c r="F1" s="392"/>
      <c r="G1" s="392"/>
      <c r="H1" s="392"/>
      <c r="I1" s="392"/>
      <c r="J1" s="392"/>
      <c r="K1" s="25"/>
    </row>
    <row r="2" spans="1:14" ht="10.4" customHeight="1" x14ac:dyDescent="0.35">
      <c r="A2" s="26"/>
      <c r="B2" s="8"/>
      <c r="C2" s="8"/>
      <c r="D2" s="8"/>
      <c r="E2" s="8"/>
      <c r="F2" s="8"/>
      <c r="G2" s="8"/>
      <c r="H2" s="8"/>
      <c r="I2" s="8"/>
      <c r="J2" s="8"/>
      <c r="K2" s="27"/>
    </row>
    <row r="3" spans="1:14" ht="38.15" customHeight="1" x14ac:dyDescent="0.35">
      <c r="A3" s="324" t="s">
        <v>100</v>
      </c>
      <c r="B3" s="325"/>
      <c r="C3" s="325"/>
      <c r="D3" s="325"/>
      <c r="E3" s="325"/>
      <c r="F3" s="325"/>
      <c r="G3" s="325"/>
      <c r="H3" s="325"/>
      <c r="I3" s="325"/>
      <c r="J3" s="325"/>
      <c r="K3" s="326"/>
    </row>
    <row r="4" spans="1:14" ht="10.4" customHeight="1" x14ac:dyDescent="0.35">
      <c r="A4" s="26"/>
      <c r="B4" s="8"/>
      <c r="C4" s="8"/>
      <c r="D4" s="8"/>
      <c r="E4" s="8"/>
      <c r="F4" s="8"/>
      <c r="G4" s="8"/>
      <c r="H4" s="8"/>
      <c r="I4" s="8"/>
      <c r="J4" s="8"/>
      <c r="K4" s="27"/>
    </row>
    <row r="5" spans="1:14" ht="54.65" customHeight="1" x14ac:dyDescent="0.35">
      <c r="A5" s="26"/>
      <c r="B5" s="327" t="s">
        <v>424</v>
      </c>
      <c r="C5" s="328"/>
      <c r="D5" s="328"/>
      <c r="E5" s="328"/>
      <c r="F5" s="328"/>
      <c r="G5" s="328"/>
      <c r="H5" s="328"/>
      <c r="I5" s="328"/>
      <c r="J5" s="51"/>
      <c r="K5" s="28"/>
    </row>
    <row r="6" spans="1:14" ht="11.15" customHeight="1" thickBot="1" x14ac:dyDescent="0.4">
      <c r="A6" s="26"/>
      <c r="B6" s="50"/>
      <c r="C6" s="51"/>
      <c r="D6" s="51"/>
      <c r="E6" s="51"/>
      <c r="F6" s="51"/>
      <c r="G6" s="51"/>
      <c r="H6" s="51"/>
      <c r="I6" s="51"/>
      <c r="J6" s="51"/>
      <c r="K6" s="28"/>
    </row>
    <row r="7" spans="1:14" ht="17.5" x14ac:dyDescent="0.45">
      <c r="A7" s="26"/>
      <c r="B7" s="94"/>
      <c r="C7" s="52"/>
      <c r="D7" s="53"/>
      <c r="E7" s="54"/>
      <c r="F7" s="54"/>
      <c r="G7" s="54"/>
      <c r="H7" s="53"/>
      <c r="I7" s="53"/>
      <c r="J7" s="139"/>
      <c r="K7" s="28"/>
    </row>
    <row r="8" spans="1:14" ht="21" x14ac:dyDescent="0.45">
      <c r="A8" s="26"/>
      <c r="B8" s="329" t="s">
        <v>123</v>
      </c>
      <c r="C8" s="330"/>
      <c r="D8" s="330"/>
      <c r="E8" s="95"/>
      <c r="F8" s="331"/>
      <c r="G8" s="332"/>
      <c r="H8" s="332"/>
      <c r="I8" s="332"/>
      <c r="J8" s="141"/>
      <c r="K8" s="28"/>
      <c r="L8" s="230" t="s">
        <v>151</v>
      </c>
    </row>
    <row r="9" spans="1:14" ht="21" x14ac:dyDescent="0.45">
      <c r="A9" s="26"/>
      <c r="B9" s="96"/>
      <c r="C9" s="142"/>
      <c r="D9" s="143"/>
      <c r="E9" s="143"/>
      <c r="F9" s="140"/>
      <c r="G9" s="143"/>
      <c r="H9" s="144"/>
      <c r="I9" s="144"/>
      <c r="J9" s="141"/>
      <c r="K9" s="28"/>
      <c r="L9" s="231" t="s">
        <v>148</v>
      </c>
      <c r="M9" s="231" t="s">
        <v>149</v>
      </c>
      <c r="N9" s="231" t="s">
        <v>150</v>
      </c>
    </row>
    <row r="10" spans="1:14" ht="21" x14ac:dyDescent="0.45">
      <c r="A10" s="26"/>
      <c r="B10" s="329" t="s">
        <v>124</v>
      </c>
      <c r="C10" s="330"/>
      <c r="D10" s="330"/>
      <c r="E10" s="140"/>
      <c r="F10" s="333"/>
      <c r="G10" s="333"/>
      <c r="H10" s="333"/>
      <c r="I10" s="333"/>
      <c r="J10" s="141"/>
      <c r="K10" s="28"/>
      <c r="L10" s="231">
        <f>MONTH(F10)</f>
        <v>1</v>
      </c>
      <c r="M10" s="231">
        <f>YEAR(F10)</f>
        <v>1900</v>
      </c>
      <c r="N10" s="231">
        <f>VALUE(_xlfn.CONCAT(L10,".",M10))</f>
        <v>1</v>
      </c>
    </row>
    <row r="11" spans="1:14" ht="5.15" customHeight="1" x14ac:dyDescent="0.35">
      <c r="A11" s="26"/>
      <c r="B11" s="58"/>
      <c r="C11" s="140"/>
      <c r="D11" s="140"/>
      <c r="E11" s="140"/>
      <c r="F11" s="145"/>
      <c r="G11" s="145"/>
      <c r="H11" s="145"/>
      <c r="I11" s="145"/>
      <c r="J11" s="146"/>
      <c r="K11" s="28"/>
      <c r="L11" s="231"/>
      <c r="M11" s="231"/>
      <c r="N11" s="231"/>
    </row>
    <row r="12" spans="1:14" ht="21" x14ac:dyDescent="0.45">
      <c r="A12" s="26"/>
      <c r="B12" s="329" t="s">
        <v>127</v>
      </c>
      <c r="C12" s="330"/>
      <c r="D12" s="330"/>
      <c r="E12" s="140"/>
      <c r="F12" s="333"/>
      <c r="G12" s="333"/>
      <c r="H12" s="333"/>
      <c r="I12" s="333"/>
      <c r="J12" s="141"/>
      <c r="K12" s="28"/>
      <c r="L12" s="231">
        <f>MONTH(F12)</f>
        <v>1</v>
      </c>
      <c r="M12" s="231">
        <f>YEAR(F12)</f>
        <v>1900</v>
      </c>
      <c r="N12" s="231">
        <f>VALUE(_xlfn.CONCAT(L12,".",M12))</f>
        <v>1</v>
      </c>
    </row>
    <row r="13" spans="1:14" ht="5.15" customHeight="1" x14ac:dyDescent="0.35">
      <c r="A13" s="26"/>
      <c r="B13" s="58"/>
      <c r="C13" s="140"/>
      <c r="D13" s="140"/>
      <c r="E13" s="145"/>
      <c r="F13" s="145"/>
      <c r="G13" s="145"/>
      <c r="H13" s="145"/>
      <c r="I13" s="145"/>
      <c r="J13" s="146"/>
      <c r="K13" s="28"/>
      <c r="L13" s="231"/>
      <c r="M13" s="231"/>
      <c r="N13" s="231"/>
    </row>
    <row r="14" spans="1:14" ht="21" x14ac:dyDescent="0.45">
      <c r="A14" s="26"/>
      <c r="B14" s="329" t="s">
        <v>126</v>
      </c>
      <c r="C14" s="330"/>
      <c r="D14" s="330"/>
      <c r="E14" s="140"/>
      <c r="F14" s="333"/>
      <c r="G14" s="333"/>
      <c r="H14" s="333"/>
      <c r="I14" s="333"/>
      <c r="J14" s="141"/>
      <c r="K14" s="28"/>
      <c r="L14" s="231">
        <f>MONTH(F14)</f>
        <v>1</v>
      </c>
      <c r="M14" s="231">
        <f>YEAR(F14)</f>
        <v>1900</v>
      </c>
      <c r="N14" s="231">
        <f>VALUE(_xlfn.CONCAT(L14,".",M14))</f>
        <v>1</v>
      </c>
    </row>
    <row r="15" spans="1:14" ht="18" thickBot="1" x14ac:dyDescent="0.5">
      <c r="A15" s="26"/>
      <c r="B15" s="97"/>
      <c r="C15" s="55"/>
      <c r="D15" s="56"/>
      <c r="E15" s="57"/>
      <c r="F15" s="57"/>
      <c r="G15" s="57"/>
      <c r="H15" s="56"/>
      <c r="I15" s="56"/>
      <c r="J15" s="147"/>
      <c r="K15" s="28"/>
    </row>
    <row r="16" spans="1:14" ht="21" x14ac:dyDescent="0.35">
      <c r="A16" s="26"/>
      <c r="B16" s="50"/>
      <c r="C16" s="51"/>
      <c r="D16" s="51"/>
      <c r="E16" s="51"/>
      <c r="F16" s="51"/>
      <c r="G16" s="51"/>
      <c r="H16" s="51"/>
      <c r="I16" s="51"/>
      <c r="J16" s="51"/>
      <c r="K16" s="28"/>
    </row>
    <row r="17" spans="1:15" ht="30" customHeight="1" x14ac:dyDescent="0.45">
      <c r="A17" s="26"/>
      <c r="B17" s="14" t="s">
        <v>175</v>
      </c>
      <c r="C17" s="8"/>
      <c r="D17" s="15"/>
      <c r="E17" s="15"/>
      <c r="F17" s="15"/>
      <c r="G17" s="15"/>
      <c r="H17" s="15"/>
      <c r="I17" s="16"/>
      <c r="J17" s="16"/>
      <c r="K17" s="27"/>
    </row>
    <row r="18" spans="1:15" ht="4.4000000000000004" customHeight="1" thickBot="1" x14ac:dyDescent="0.4">
      <c r="A18" s="26"/>
      <c r="B18" s="8"/>
      <c r="C18" s="8"/>
      <c r="D18" s="15"/>
      <c r="E18" s="15"/>
      <c r="F18" s="15"/>
      <c r="G18" s="15"/>
      <c r="H18" s="15"/>
      <c r="I18" s="16"/>
      <c r="J18" s="16"/>
      <c r="K18" s="27"/>
    </row>
    <row r="19" spans="1:15" s="232" customFormat="1" ht="48.65" customHeight="1" thickBot="1" x14ac:dyDescent="0.4">
      <c r="A19" s="29"/>
      <c r="B19" s="47"/>
      <c r="C19" s="47"/>
      <c r="D19" s="48" t="s">
        <v>246</v>
      </c>
      <c r="E19" s="47"/>
      <c r="F19" s="49" t="s">
        <v>247</v>
      </c>
      <c r="G19" s="47"/>
      <c r="H19" s="9"/>
      <c r="I19" s="319" t="s">
        <v>54</v>
      </c>
      <c r="J19" s="320"/>
      <c r="K19" s="30"/>
      <c r="O19" s="230"/>
    </row>
    <row r="20" spans="1:15" ht="4.4000000000000004" customHeight="1" thickBot="1" x14ac:dyDescent="0.4">
      <c r="A20" s="26"/>
      <c r="B20" s="8"/>
      <c r="C20" s="8"/>
      <c r="D20" s="8"/>
      <c r="E20" s="8"/>
      <c r="F20" s="8"/>
      <c r="G20" s="8"/>
      <c r="H20" s="8"/>
      <c r="I20" s="8"/>
      <c r="J20" s="8"/>
      <c r="K20" s="27"/>
    </row>
    <row r="21" spans="1:15" s="233" customFormat="1" ht="20.5" customHeight="1" thickBot="1" x14ac:dyDescent="0.4">
      <c r="A21" s="31"/>
      <c r="B21" s="11" t="s">
        <v>103</v>
      </c>
      <c r="C21" s="187"/>
      <c r="D21" s="20">
        <f>'KA3 - příjezdy do ČR'!M3</f>
        <v>0</v>
      </c>
      <c r="E21" s="189"/>
      <c r="F21" s="23">
        <f>'KA3 - výjezdy z ČR'!I3</f>
        <v>0</v>
      </c>
      <c r="G21" s="184"/>
      <c r="H21" s="15"/>
      <c r="I21" s="321">
        <f>D21+F21</f>
        <v>0</v>
      </c>
      <c r="J21" s="321"/>
      <c r="K21" s="32"/>
    </row>
    <row r="22" spans="1:15" ht="4.4000000000000004" customHeight="1" x14ac:dyDescent="0.35">
      <c r="A22" s="26"/>
      <c r="B22" s="8"/>
      <c r="C22" s="8"/>
      <c r="D22" s="12"/>
      <c r="E22" s="12"/>
      <c r="F22" s="12"/>
      <c r="G22" s="12"/>
      <c r="H22" s="12"/>
      <c r="I22" s="13"/>
      <c r="J22" s="13"/>
      <c r="K22" s="27"/>
    </row>
    <row r="23" spans="1:15" ht="30" customHeight="1" x14ac:dyDescent="0.45">
      <c r="A23" s="26"/>
      <c r="B23" s="14" t="s">
        <v>104</v>
      </c>
      <c r="C23" s="8"/>
      <c r="D23" s="15"/>
      <c r="E23" s="15"/>
      <c r="F23" s="15"/>
      <c r="G23" s="15"/>
      <c r="H23" s="15"/>
      <c r="I23" s="16"/>
      <c r="J23" s="16"/>
      <c r="K23" s="27"/>
      <c r="O23" s="234"/>
    </row>
    <row r="24" spans="1:15" ht="4.4000000000000004" customHeight="1" thickBot="1" x14ac:dyDescent="0.4">
      <c r="A24" s="26"/>
      <c r="B24" s="8"/>
      <c r="C24" s="8"/>
      <c r="D24" s="15"/>
      <c r="E24" s="15"/>
      <c r="F24" s="15"/>
      <c r="G24" s="15"/>
      <c r="H24" s="15"/>
      <c r="I24" s="16"/>
      <c r="J24" s="16"/>
      <c r="K24" s="27"/>
    </row>
    <row r="25" spans="1:15" s="235" customFormat="1" ht="49.4" customHeight="1" thickBot="1" x14ac:dyDescent="0.4">
      <c r="A25" s="33"/>
      <c r="B25" s="11" t="s">
        <v>101</v>
      </c>
      <c r="C25" s="188"/>
      <c r="D25" s="21">
        <f>'KA3 - příjezdy do ČR'!O5</f>
        <v>0</v>
      </c>
      <c r="E25" s="185"/>
      <c r="F25" s="225"/>
      <c r="G25" s="186"/>
      <c r="H25" s="186"/>
      <c r="I25" s="322">
        <f>D25</f>
        <v>0</v>
      </c>
      <c r="J25" s="323"/>
      <c r="K25" s="34"/>
    </row>
    <row r="26" spans="1:15" ht="4.4000000000000004" customHeight="1" thickBot="1" x14ac:dyDescent="0.4">
      <c r="A26" s="26"/>
      <c r="B26" s="10"/>
      <c r="C26" s="8"/>
      <c r="D26" s="17"/>
      <c r="E26" s="17"/>
      <c r="F26" s="17"/>
      <c r="G26" s="17"/>
      <c r="H26" s="17"/>
      <c r="I26" s="18"/>
      <c r="J26" s="18"/>
      <c r="K26" s="27"/>
    </row>
    <row r="27" spans="1:15" s="235" customFormat="1" ht="49.4" customHeight="1" thickBot="1" x14ac:dyDescent="0.4">
      <c r="A27" s="33"/>
      <c r="B27" s="11" t="s">
        <v>102</v>
      </c>
      <c r="C27" s="188"/>
      <c r="D27" s="226"/>
      <c r="E27" s="190"/>
      <c r="F27" s="22">
        <f>'KA3 - výjezdy z ČR'!K5</f>
        <v>0</v>
      </c>
      <c r="G27" s="185"/>
      <c r="H27" s="186"/>
      <c r="I27" s="322">
        <f>F27</f>
        <v>0</v>
      </c>
      <c r="J27" s="323"/>
      <c r="K27" s="34"/>
    </row>
    <row r="28" spans="1:15" ht="4.4000000000000004" customHeight="1" x14ac:dyDescent="0.35">
      <c r="A28" s="26"/>
      <c r="B28" s="10"/>
      <c r="C28" s="8"/>
      <c r="D28" s="17"/>
      <c r="E28" s="17"/>
      <c r="F28" s="17"/>
      <c r="G28" s="17"/>
      <c r="H28" s="17"/>
      <c r="I28" s="18"/>
      <c r="J28" s="18"/>
      <c r="K28" s="27"/>
    </row>
    <row r="29" spans="1:15" x14ac:dyDescent="0.35">
      <c r="A29" s="26"/>
      <c r="B29" s="8"/>
      <c r="C29" s="8"/>
      <c r="D29" s="19"/>
      <c r="E29" s="19"/>
      <c r="F29" s="19"/>
      <c r="G29" s="19"/>
      <c r="H29" s="19"/>
      <c r="I29" s="19"/>
      <c r="J29" s="19"/>
      <c r="K29" s="27"/>
    </row>
    <row r="30" spans="1:15" x14ac:dyDescent="0.35">
      <c r="A30" s="26"/>
      <c r="B30" s="8"/>
      <c r="C30" s="8"/>
      <c r="D30" s="8"/>
      <c r="E30" s="8"/>
      <c r="F30" s="8"/>
      <c r="G30" s="8"/>
      <c r="H30" s="8"/>
      <c r="I30" s="8"/>
      <c r="J30" s="8"/>
      <c r="K30" s="27"/>
    </row>
    <row r="31" spans="1:15" x14ac:dyDescent="0.35">
      <c r="A31" s="26"/>
      <c r="B31" s="8"/>
      <c r="C31" s="8"/>
      <c r="D31" s="8"/>
      <c r="E31" s="8"/>
      <c r="F31" s="8"/>
      <c r="G31" s="8"/>
      <c r="H31" s="8"/>
      <c r="I31" s="8"/>
      <c r="J31" s="8"/>
      <c r="K31" s="27"/>
    </row>
    <row r="32" spans="1:15" x14ac:dyDescent="0.35">
      <c r="A32" s="26"/>
      <c r="B32" s="8"/>
      <c r="C32" s="8"/>
      <c r="D32" s="8"/>
      <c r="E32" s="8"/>
      <c r="F32" s="8"/>
      <c r="G32" s="8"/>
      <c r="H32" s="8"/>
      <c r="I32" s="8"/>
      <c r="J32" s="8"/>
      <c r="K32" s="27"/>
    </row>
    <row r="33" spans="1:11" ht="15" thickBot="1" x14ac:dyDescent="0.4">
      <c r="A33" s="35"/>
      <c r="B33" s="36"/>
      <c r="C33" s="36"/>
      <c r="D33" s="36"/>
      <c r="E33" s="36"/>
      <c r="F33" s="36"/>
      <c r="G33" s="36"/>
      <c r="H33" s="36"/>
      <c r="I33" s="36"/>
      <c r="J33" s="36"/>
      <c r="K33" s="37"/>
    </row>
    <row r="34" spans="1:11" ht="15" thickTop="1" x14ac:dyDescent="0.35"/>
    <row r="64" s="236" customFormat="1" ht="15.5" x14ac:dyDescent="0.35"/>
    <row r="65" s="236" customFormat="1" ht="15.5" x14ac:dyDescent="0.35"/>
    <row r="66" s="236" customFormat="1" ht="15.5" x14ac:dyDescent="0.35"/>
    <row r="67" s="236" customFormat="1" ht="15.5" x14ac:dyDescent="0.35"/>
  </sheetData>
  <sheetProtection algorithmName="SHA-512" hashValue="dWeUasdzCkHsaLoO8WmPIfwM+lZfO1G8ulI3jxlrc+eO2qzs8PI43q+hEaUW2S3OGC+tGW9UiIuzugmgzeoLPA==" saltValue="gJAeUK/qqJL1og2KzNTCpg==" spinCount="100000" sheet="1" objects="1" scenarios="1"/>
  <mergeCells count="15">
    <mergeCell ref="B1:J1"/>
    <mergeCell ref="I19:J19"/>
    <mergeCell ref="I21:J21"/>
    <mergeCell ref="I25:J25"/>
    <mergeCell ref="I27:J27"/>
    <mergeCell ref="A3:K3"/>
    <mergeCell ref="B5:I5"/>
    <mergeCell ref="B8:D8"/>
    <mergeCell ref="B10:D10"/>
    <mergeCell ref="B14:D14"/>
    <mergeCell ref="B12:D12"/>
    <mergeCell ref="F8:I8"/>
    <mergeCell ref="F10:I10"/>
    <mergeCell ref="F12:I12"/>
    <mergeCell ref="F14:I14"/>
  </mergeCells>
  <dataValidations count="1">
    <dataValidation type="date" allowBlank="1" showInputMessage="1" showErrorMessage="1" sqref="F14:I14 F12:I12 F10:I10" xr:uid="{F319186E-8004-4333-997B-A9788D80D68B}">
      <formula1>45169</formula1>
      <formula2>47118</formula2>
    </dataValidation>
  </dataValidations>
  <hyperlinks>
    <hyperlink ref="F19" location="'KA2 - výjezdy z ČR'!A1" display="KA2 - Výjezdy z ČR" xr:uid="{1DC8CB58-013F-4089-BC4D-274BB8982FA5}"/>
    <hyperlink ref="D19" location="'KA1 - příjezdy do ČR'!A1" display="KA1 - Příjezdy do ČR" xr:uid="{8A3B00B1-F4E7-4D2D-99AB-251AC6265EC3}"/>
    <hyperlink ref="I19" location="'Přehled ZOR'!A1" display="Celkem" xr:uid="{9C4D2021-50D9-4BFA-88C4-FC911602CFFF}"/>
  </hyperlinks>
  <pageMargins left="0.23622047244094491" right="0.23622047244094491" top="0.35433070866141736" bottom="0.35433070866141736" header="0.31496062992125984" footer="0.31496062992125984"/>
  <pageSetup paperSize="9" scale="63" fitToHeight="2" orientation="landscape" r:id="rId1"/>
  <rowBreaks count="1" manualBreakCount="1">
    <brk id="33"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6B82E-7579-4456-BEFA-9449C8F3A158}">
  <sheetPr>
    <tabColor rgb="FFC00000"/>
    <pageSetUpPr fitToPage="1"/>
  </sheetPr>
  <dimension ref="A1:W198"/>
  <sheetViews>
    <sheetView showGridLines="0" zoomScale="90" zoomScaleNormal="90" workbookViewId="0">
      <selection activeCell="J11" sqref="J11"/>
    </sheetView>
  </sheetViews>
  <sheetFormatPr defaultColWidth="9.1796875" defaultRowHeight="14.5" x14ac:dyDescent="0.35"/>
  <cols>
    <col min="1" max="1" width="15.453125" style="230" customWidth="1"/>
    <col min="2" max="2" width="15.453125" style="241" customWidth="1"/>
    <col min="3" max="3" width="16.54296875" style="230" customWidth="1"/>
    <col min="4" max="4" width="16.81640625" style="230" customWidth="1"/>
    <col min="5" max="5" width="15.54296875" style="230" customWidth="1"/>
    <col min="6" max="6" width="16" style="230" customWidth="1"/>
    <col min="7" max="20" width="13.54296875" style="230" customWidth="1"/>
    <col min="21" max="21" width="4.453125" style="230" customWidth="1"/>
    <col min="22" max="22" width="11.1796875" style="230" customWidth="1"/>
    <col min="23" max="16384" width="9.1796875" style="230"/>
  </cols>
  <sheetData>
    <row r="1" spans="1:23" s="237" customFormat="1" ht="42" customHeight="1" x14ac:dyDescent="0.35">
      <c r="A1" s="337" t="s">
        <v>158</v>
      </c>
      <c r="B1" s="338"/>
      <c r="C1" s="334" t="s">
        <v>212</v>
      </c>
      <c r="D1" s="334" t="s">
        <v>115</v>
      </c>
      <c r="E1" s="334" t="s">
        <v>116</v>
      </c>
      <c r="F1" s="98" t="s">
        <v>105</v>
      </c>
      <c r="G1" s="98" t="s">
        <v>106</v>
      </c>
      <c r="H1" s="98" t="s">
        <v>107</v>
      </c>
      <c r="I1" s="98" t="s">
        <v>108</v>
      </c>
      <c r="J1" s="98" t="s">
        <v>109</v>
      </c>
      <c r="K1" s="98" t="s">
        <v>110</v>
      </c>
      <c r="L1" s="98" t="s">
        <v>111</v>
      </c>
      <c r="M1" s="98" t="s">
        <v>112</v>
      </c>
      <c r="N1" s="98" t="s">
        <v>113</v>
      </c>
      <c r="O1" s="98" t="s">
        <v>155</v>
      </c>
      <c r="P1" s="98" t="s">
        <v>156</v>
      </c>
      <c r="Q1" s="98" t="s">
        <v>157</v>
      </c>
      <c r="R1" s="98" t="s">
        <v>202</v>
      </c>
      <c r="S1" s="98" t="s">
        <v>203</v>
      </c>
      <c r="T1" s="98" t="s">
        <v>204</v>
      </c>
    </row>
    <row r="2" spans="1:23" s="238" customFormat="1" ht="18.5" x14ac:dyDescent="0.35">
      <c r="A2" s="100" t="s">
        <v>152</v>
      </c>
      <c r="B2" s="101"/>
      <c r="C2" s="335"/>
      <c r="D2" s="335"/>
      <c r="E2" s="335"/>
      <c r="F2" s="181">
        <f>Úvod!F10</f>
        <v>0</v>
      </c>
      <c r="G2" s="181" t="str">
        <f>IF(F4="","",IF(F4&lt;Úvod!$F$14,F4+1,""))</f>
        <v/>
      </c>
      <c r="H2" s="181" t="str">
        <f>IF(G4="","",IF(G4&lt;Úvod!$F$14,G4+1,""))</f>
        <v/>
      </c>
      <c r="I2" s="181" t="str">
        <f>IF(H4="","",IF(H4&lt;Úvod!$F$14,H4+1,""))</f>
        <v/>
      </c>
      <c r="J2" s="181" t="str">
        <f>IF(I4="","",IF(I4&lt;Úvod!$F$14,I4+1,""))</f>
        <v/>
      </c>
      <c r="K2" s="181" t="str">
        <f>IF(J4="","",IF(J4&lt;Úvod!$F$14,J4+1,""))</f>
        <v/>
      </c>
      <c r="L2" s="181" t="str">
        <f>IF(K4="","",IF(K4&lt;Úvod!$F$14,K4+1,""))</f>
        <v/>
      </c>
      <c r="M2" s="181" t="str">
        <f>IF(L4="","",IF(L4&lt;Úvod!$F$14,L4+1,""))</f>
        <v/>
      </c>
      <c r="N2" s="181" t="str">
        <f>IF(M4="","",IF(M4&lt;Úvod!$F$14,M4+1,""))</f>
        <v/>
      </c>
      <c r="O2" s="181" t="str">
        <f>IF(N4="","",IF(N4&lt;Úvod!$F$14,N4+1,""))</f>
        <v/>
      </c>
      <c r="P2" s="181" t="str">
        <f>IF(O4="","",IF(O4&lt;Úvod!$F$14,O4+1,""))</f>
        <v/>
      </c>
      <c r="Q2" s="181" t="str">
        <f>IF(P4="","",IF(P4&lt;Úvod!$F$14,P4+1,""))</f>
        <v/>
      </c>
      <c r="R2" s="181" t="str">
        <f>IF(Q4="","",IF(Q4&lt;Úvod!$F$14,Q4+1,""))</f>
        <v/>
      </c>
      <c r="S2" s="181" t="str">
        <f>IF(R4="","",IF(R4&lt;Úvod!$F$14,R4+1,""))</f>
        <v/>
      </c>
      <c r="T2" s="181" t="str">
        <f>IF(S4="","",IF(S4&lt;Úvod!$F$14,S4+1,""))</f>
        <v/>
      </c>
    </row>
    <row r="3" spans="1:23" s="239" customFormat="1" ht="18.5" hidden="1" x14ac:dyDescent="0.35">
      <c r="A3" s="102" t="s">
        <v>154</v>
      </c>
      <c r="B3" s="103"/>
      <c r="C3" s="335"/>
      <c r="D3" s="335"/>
      <c r="E3" s="335"/>
      <c r="F3" s="182" t="str">
        <f>IF(Úvod!N10&gt;Úvod!N12,IF(DAY(Úvod!F10)=1,_xlfn.CONCAT(IF(MONTH(Úvod!N10)&gt;8,MONTH(Úvod!N10)+3+1-12,MONTH(Úvod!N10)+3+1),".",IF(MONTH(Úvod!N10)&gt;8,YEAR(Úvod!N10)+1,YEAR(Úvod!N10))),_xlfn.CONCAT(IF(MONTH(Úvod!N10)&gt;7,MONTH(Úvod!N10)+4+1-12,MONTH(Úvod!N10)+4+1),".",IF(MONTH(Úvod!N10)&gt;7,YEAR(Úvod!N10)+1,YEAR(Úvod!N10)))),IF(DAY(Úvod!F12)=1,_xlfn.CONCAT(IF(MONTH(Úvod!N12)&gt;8,MONTH(Úvod!N12)+3+1-12,MONTH(Úvod!N12)+3+1),".",IF(MONTH(Úvod!N12)&gt;8,YEAR(Úvod!N12)+1,YEAR(Úvod!N12))),_xlfn.CONCAT(IF(MONTH(Úvod!N12)&gt;7,MONTH(Úvod!N12)+4+1-12,MONTH(Úvod!N12)+4+1),".",IF(MONTH(Úvod!N12)&gt;7,YEAR(Úvod!N12)+1,YEAR(Úvod!N12)))))</f>
        <v>6.1900</v>
      </c>
      <c r="G3" s="182" t="str">
        <f>IFERROR(_xlfn.CONCAT(IF(MONTH(G2)&gt;6,MONTH(G2)+6-12,MONTH(G2)+6),".",IF(MONTH(G2)&gt;6,YEAR(G2)+1,YEAR(G2))),"")</f>
        <v/>
      </c>
      <c r="H3" s="182" t="str">
        <f t="shared" ref="H3:T3" si="0">IFERROR(_xlfn.CONCAT(IF(MONTH(H2)&gt;6,MONTH(H2)+6-12,MONTH(H2)+6),".",IF(MONTH(H2)&gt;6,YEAR(H2)+1,YEAR(H2))),"")</f>
        <v/>
      </c>
      <c r="I3" s="182" t="str">
        <f t="shared" si="0"/>
        <v/>
      </c>
      <c r="J3" s="182" t="str">
        <f t="shared" si="0"/>
        <v/>
      </c>
      <c r="K3" s="182" t="str">
        <f t="shared" si="0"/>
        <v/>
      </c>
      <c r="L3" s="182" t="str">
        <f t="shared" si="0"/>
        <v/>
      </c>
      <c r="M3" s="182" t="str">
        <f t="shared" si="0"/>
        <v/>
      </c>
      <c r="N3" s="182" t="str">
        <f t="shared" si="0"/>
        <v/>
      </c>
      <c r="O3" s="182" t="str">
        <f t="shared" si="0"/>
        <v/>
      </c>
      <c r="P3" s="182" t="str">
        <f t="shared" si="0"/>
        <v/>
      </c>
      <c r="Q3" s="182" t="str">
        <f t="shared" si="0"/>
        <v/>
      </c>
      <c r="R3" s="182" t="str">
        <f t="shared" si="0"/>
        <v/>
      </c>
      <c r="S3" s="182" t="str">
        <f t="shared" si="0"/>
        <v/>
      </c>
      <c r="T3" s="182" t="str">
        <f t="shared" si="0"/>
        <v/>
      </c>
    </row>
    <row r="4" spans="1:23" s="238" customFormat="1" ht="18.5" x14ac:dyDescent="0.35">
      <c r="A4" s="100" t="s">
        <v>153</v>
      </c>
      <c r="B4" s="101"/>
      <c r="C4" s="336"/>
      <c r="D4" s="336"/>
      <c r="E4" s="336"/>
      <c r="F4" s="181">
        <f>F3-1</f>
        <v>152</v>
      </c>
      <c r="G4" s="181" t="str">
        <f>IF(G2="","",IF((G3-1)&gt;Úvod!$F$14,Úvod!$F$14,G3-1))</f>
        <v/>
      </c>
      <c r="H4" s="181" t="str">
        <f>IF(H2="","",IF((H3-1)&gt;Úvod!$F$14,Úvod!$F$14,H3-1))</f>
        <v/>
      </c>
      <c r="I4" s="181" t="str">
        <f>IF(I2="","",IF((I3-1)&gt;Úvod!$F$14,Úvod!$F$14,I3-1))</f>
        <v/>
      </c>
      <c r="J4" s="181" t="str">
        <f>IF(J2="","",IF((J3-1)&gt;Úvod!$F$14,Úvod!$F$14,J3-1))</f>
        <v/>
      </c>
      <c r="K4" s="181" t="str">
        <f>IF(K2="","",IF((K3-1)&gt;Úvod!$F$14,Úvod!$F$14,K3-1))</f>
        <v/>
      </c>
      <c r="L4" s="181" t="str">
        <f>IF(L2="","",IF((L3-1)&gt;Úvod!$F$14,Úvod!$F$14,L3-1))</f>
        <v/>
      </c>
      <c r="M4" s="181" t="str">
        <f>IF(M2="","",IF((M3-1)&gt;Úvod!$F$14,Úvod!$F$14,M3-1))</f>
        <v/>
      </c>
      <c r="N4" s="181" t="str">
        <f>IF(N2="","",IF((N3-1)&gt;Úvod!$F$14,Úvod!$F$14,N3-1))</f>
        <v/>
      </c>
      <c r="O4" s="181" t="str">
        <f>IF(O2="","",IF((O3-1)&gt;Úvod!$F$14,Úvod!$F$14,O3-1))</f>
        <v/>
      </c>
      <c r="P4" s="181" t="str">
        <f>IF(P2="","",IF((P3-1)&gt;Úvod!$F$14,Úvod!$F$14,P3-1))</f>
        <v/>
      </c>
      <c r="Q4" s="181" t="str">
        <f>IF(Q2="","",IF((Q3-1)&gt;Úvod!$F$14,Úvod!$F$14,Q3-1))</f>
        <v/>
      </c>
      <c r="R4" s="181" t="str">
        <f>IF(R2="","",IF((R3-1)&gt;Úvod!$F$14,Úvod!$F$14,R3-1))</f>
        <v/>
      </c>
      <c r="S4" s="181" t="str">
        <f>IF(S2="","",IF((S3-1)&gt;Úvod!$F$14,Úvod!$F$14,S3-1))</f>
        <v/>
      </c>
      <c r="T4" s="181" t="str">
        <f>IF(T2="","",IF((T3-1)&gt;Úvod!$F$14,Úvod!$F$14,T3-1))</f>
        <v/>
      </c>
    </row>
    <row r="5" spans="1:23" ht="43.4" customHeight="1" x14ac:dyDescent="0.35">
      <c r="A5" s="340" t="s">
        <v>244</v>
      </c>
      <c r="B5" s="341"/>
      <c r="C5" s="39">
        <f>'KA3 - příjezdy do ČR'!M3</f>
        <v>0</v>
      </c>
      <c r="D5" s="39">
        <f>SUM(F5:T5)</f>
        <v>0</v>
      </c>
      <c r="E5" s="39">
        <f>C5-D5</f>
        <v>0</v>
      </c>
      <c r="F5" s="39">
        <f>'KA3 - příjezdy do ČR'!BS1372</f>
        <v>0</v>
      </c>
      <c r="G5" s="39">
        <f>'KA3 - příjezdy do ČR'!BT1372</f>
        <v>0</v>
      </c>
      <c r="H5" s="39">
        <f>'KA3 - příjezdy do ČR'!BU1372</f>
        <v>0</v>
      </c>
      <c r="I5" s="39">
        <f>'KA3 - příjezdy do ČR'!BV1372</f>
        <v>0</v>
      </c>
      <c r="J5" s="39">
        <f>'KA3 - příjezdy do ČR'!BW1372</f>
        <v>0</v>
      </c>
      <c r="K5" s="39">
        <f>'KA3 - příjezdy do ČR'!BX1372</f>
        <v>0</v>
      </c>
      <c r="L5" s="39">
        <f>'KA3 - příjezdy do ČR'!BY1372</f>
        <v>0</v>
      </c>
      <c r="M5" s="39">
        <f>'KA3 - příjezdy do ČR'!BZ1372</f>
        <v>0</v>
      </c>
      <c r="N5" s="39">
        <f>'KA3 - příjezdy do ČR'!CA1372</f>
        <v>0</v>
      </c>
      <c r="O5" s="39">
        <f>'KA3 - příjezdy do ČR'!CB1372</f>
        <v>0</v>
      </c>
      <c r="P5" s="39">
        <f>'KA3 - příjezdy do ČR'!CC1372</f>
        <v>0</v>
      </c>
      <c r="Q5" s="39">
        <f>'KA3 - příjezdy do ČR'!CD1372</f>
        <v>0</v>
      </c>
      <c r="R5" s="39">
        <f>'KA3 - příjezdy do ČR'!CE1372</f>
        <v>0</v>
      </c>
      <c r="S5" s="39">
        <f>'KA3 - příjezdy do ČR'!CF1372</f>
        <v>0</v>
      </c>
      <c r="T5" s="39">
        <f>'KA3 - příjezdy do ČR'!CG1372</f>
        <v>0</v>
      </c>
      <c r="V5" s="38" t="b">
        <f t="shared" ref="V5:V7" si="1">SUM(F5:T5)=D5</f>
        <v>1</v>
      </c>
      <c r="W5" s="234"/>
    </row>
    <row r="6" spans="1:23" ht="29.15" customHeight="1" x14ac:dyDescent="0.35">
      <c r="A6" s="342" t="s">
        <v>245</v>
      </c>
      <c r="B6" s="343"/>
      <c r="C6" s="40">
        <f>'KA3 - výjezdy z ČR'!I3</f>
        <v>0</v>
      </c>
      <c r="D6" s="40">
        <f>SUM(F6:T6)</f>
        <v>0</v>
      </c>
      <c r="E6" s="40">
        <f>C6-D6</f>
        <v>0</v>
      </c>
      <c r="F6" s="40">
        <f>'KA3 - výjezdy z ČR'!BN1052</f>
        <v>0</v>
      </c>
      <c r="G6" s="40">
        <f>'KA3 - výjezdy z ČR'!BO1052</f>
        <v>0</v>
      </c>
      <c r="H6" s="40">
        <f>'KA3 - výjezdy z ČR'!BP1052</f>
        <v>0</v>
      </c>
      <c r="I6" s="40">
        <f>'KA3 - výjezdy z ČR'!BQ1052</f>
        <v>0</v>
      </c>
      <c r="J6" s="40">
        <f>'KA3 - výjezdy z ČR'!BR1052</f>
        <v>0</v>
      </c>
      <c r="K6" s="40">
        <f>'KA3 - výjezdy z ČR'!BS1052</f>
        <v>0</v>
      </c>
      <c r="L6" s="40">
        <f>'KA3 - výjezdy z ČR'!BT1052</f>
        <v>0</v>
      </c>
      <c r="M6" s="40">
        <f>'KA3 - výjezdy z ČR'!BU1052</f>
        <v>0</v>
      </c>
      <c r="N6" s="40">
        <f>'KA3 - výjezdy z ČR'!BV1052</f>
        <v>0</v>
      </c>
      <c r="O6" s="40">
        <f>'KA3 - výjezdy z ČR'!BW1052</f>
        <v>0</v>
      </c>
      <c r="P6" s="40">
        <f>'KA3 - výjezdy z ČR'!BX1052</f>
        <v>0</v>
      </c>
      <c r="Q6" s="40">
        <f>'KA3 - výjezdy z ČR'!BY1052</f>
        <v>0</v>
      </c>
      <c r="R6" s="40">
        <f>'KA3 - výjezdy z ČR'!BZ1052</f>
        <v>0</v>
      </c>
      <c r="S6" s="40">
        <f>'KA3 - výjezdy z ČR'!CA1052</f>
        <v>0</v>
      </c>
      <c r="T6" s="40">
        <f>'KA3 - výjezdy z ČR'!CB1052</f>
        <v>0</v>
      </c>
      <c r="V6" s="38" t="b">
        <f t="shared" si="1"/>
        <v>1</v>
      </c>
      <c r="W6" s="234"/>
    </row>
    <row r="7" spans="1:23" s="240" customFormat="1" ht="15" thickBot="1" x14ac:dyDescent="0.4">
      <c r="A7" s="344" t="s">
        <v>205</v>
      </c>
      <c r="B7" s="345"/>
      <c r="C7" s="89">
        <f>SUM(C5:C6)</f>
        <v>0</v>
      </c>
      <c r="D7" s="89">
        <f t="shared" ref="D7:E7" si="2">SUM(D5:D6)</f>
        <v>0</v>
      </c>
      <c r="E7" s="89">
        <f t="shared" si="2"/>
        <v>0</v>
      </c>
      <c r="F7" s="89">
        <f t="shared" ref="F7" si="3">SUM(F5:F6)</f>
        <v>0</v>
      </c>
      <c r="G7" s="89">
        <f t="shared" ref="G7" si="4">SUM(G5:G6)</f>
        <v>0</v>
      </c>
      <c r="H7" s="89">
        <f t="shared" ref="H7" si="5">SUM(H5:H6)</f>
        <v>0</v>
      </c>
      <c r="I7" s="89">
        <f t="shared" ref="I7" si="6">SUM(I5:I6)</f>
        <v>0</v>
      </c>
      <c r="J7" s="89">
        <f t="shared" ref="J7" si="7">SUM(J5:J6)</f>
        <v>0</v>
      </c>
      <c r="K7" s="89">
        <f t="shared" ref="K7" si="8">SUM(K5:K6)</f>
        <v>0</v>
      </c>
      <c r="L7" s="89">
        <f t="shared" ref="L7" si="9">SUM(L5:L6)</f>
        <v>0</v>
      </c>
      <c r="M7" s="89">
        <f t="shared" ref="M7" si="10">SUM(M5:M6)</f>
        <v>0</v>
      </c>
      <c r="N7" s="89">
        <f t="shared" ref="N7" si="11">SUM(N5:N6)</f>
        <v>0</v>
      </c>
      <c r="O7" s="89">
        <f t="shared" ref="O7" si="12">SUM(O5:O6)</f>
        <v>0</v>
      </c>
      <c r="P7" s="89">
        <f t="shared" ref="P7" si="13">SUM(P5:P6)</f>
        <v>0</v>
      </c>
      <c r="Q7" s="89">
        <f t="shared" ref="Q7" si="14">SUM(Q5:Q6)</f>
        <v>0</v>
      </c>
      <c r="R7" s="89">
        <f t="shared" ref="R7" si="15">SUM(R5:R6)</f>
        <v>0</v>
      </c>
      <c r="S7" s="89">
        <f t="shared" ref="S7" si="16">SUM(S5:S6)</f>
        <v>0</v>
      </c>
      <c r="T7" s="89">
        <f t="shared" ref="T7" si="17">SUM(T5:T6)</f>
        <v>0</v>
      </c>
      <c r="V7" s="38" t="b">
        <f t="shared" si="1"/>
        <v>1</v>
      </c>
    </row>
    <row r="9" spans="1:23" ht="15" thickBot="1" x14ac:dyDescent="0.4"/>
    <row r="10" spans="1:23" ht="37" x14ac:dyDescent="0.35">
      <c r="A10" s="337" t="s">
        <v>117</v>
      </c>
      <c r="B10" s="339"/>
      <c r="C10" s="104" t="s">
        <v>114</v>
      </c>
      <c r="D10" s="98" t="s">
        <v>147</v>
      </c>
      <c r="E10" s="99" t="s">
        <v>118</v>
      </c>
      <c r="F10" s="234"/>
    </row>
    <row r="11" spans="1:23" s="233" customFormat="1" ht="42" customHeight="1" x14ac:dyDescent="0.35">
      <c r="A11" s="349" t="s">
        <v>180</v>
      </c>
      <c r="B11" s="350"/>
      <c r="C11" s="45">
        <f>'KA3 - příjezdy do ČR'!O5</f>
        <v>0</v>
      </c>
      <c r="D11" s="41">
        <f>'KA3 - příjezdy do ČR'!BP1372</f>
        <v>0</v>
      </c>
      <c r="E11" s="43">
        <f>C11-D11</f>
        <v>0</v>
      </c>
      <c r="F11" s="242"/>
    </row>
    <row r="12" spans="1:23" s="233" customFormat="1" ht="42" customHeight="1" thickBot="1" x14ac:dyDescent="0.4">
      <c r="A12" s="351" t="s">
        <v>181</v>
      </c>
      <c r="B12" s="352"/>
      <c r="C12" s="46">
        <f>'KA3 - výjezdy z ČR'!K5</f>
        <v>0</v>
      </c>
      <c r="D12" s="42">
        <f>'KA3 - výjezdy z ČR'!BL1052</f>
        <v>0</v>
      </c>
      <c r="E12" s="44">
        <f t="shared" ref="E12:E13" si="18">C12-D12</f>
        <v>0</v>
      </c>
      <c r="F12" s="242"/>
    </row>
    <row r="13" spans="1:23" ht="15" thickBot="1" x14ac:dyDescent="0.4">
      <c r="A13" s="353" t="s">
        <v>54</v>
      </c>
      <c r="B13" s="354"/>
      <c r="C13" s="90">
        <f>C11+C12</f>
        <v>0</v>
      </c>
      <c r="D13" s="90">
        <f>D11+D12</f>
        <v>0</v>
      </c>
      <c r="E13" s="191">
        <f t="shared" si="18"/>
        <v>0</v>
      </c>
    </row>
    <row r="16" spans="1:23" ht="15" thickBot="1" x14ac:dyDescent="0.4"/>
    <row r="17" spans="1:6" ht="64.400000000000006" customHeight="1" thickBot="1" x14ac:dyDescent="0.4">
      <c r="A17" s="355" t="s">
        <v>119</v>
      </c>
      <c r="B17" s="356"/>
      <c r="C17" s="268" t="s">
        <v>387</v>
      </c>
      <c r="D17" s="269" t="s">
        <v>388</v>
      </c>
      <c r="E17" s="268" t="s">
        <v>389</v>
      </c>
      <c r="F17" s="269" t="s">
        <v>390</v>
      </c>
    </row>
    <row r="18" spans="1:6" ht="23.5" customHeight="1" thickBot="1" x14ac:dyDescent="0.4">
      <c r="A18" s="346" t="s">
        <v>446</v>
      </c>
      <c r="B18" s="347"/>
      <c r="C18" s="279"/>
      <c r="E18" s="279"/>
      <c r="F18" s="280"/>
    </row>
    <row r="19" spans="1:6" x14ac:dyDescent="0.35">
      <c r="B19" s="283" t="s">
        <v>428</v>
      </c>
      <c r="C19" s="284">
        <f>SUMIFS('KA3 - příjezdy do ČR'!$O:$O,'KA3 - příjezdy do ČR'!$F:$F,$B19)</f>
        <v>0</v>
      </c>
      <c r="D19" s="285">
        <f>SUMIFS('KA3 - příjezdy do ČR'!$BP:$BP,'KA3 - příjezdy do ČR'!$F:$F,$B19)</f>
        <v>0</v>
      </c>
      <c r="E19" s="284">
        <f>SUMIFS('KA3 - výjezdy z ČR'!$K:$K,'KA3 - výjezdy z ČR'!$F:$F,$B19)</f>
        <v>0</v>
      </c>
      <c r="F19" s="286">
        <f>SUMIFS('KA3 - výjezdy z ČR'!$BL:$BL,'KA3 - výjezdy z ČR'!$F:$F,$B19)</f>
        <v>0</v>
      </c>
    </row>
    <row r="20" spans="1:6" x14ac:dyDescent="0.35">
      <c r="B20" s="283" t="s">
        <v>429</v>
      </c>
      <c r="C20" s="284">
        <f>SUMIFS('KA3 - příjezdy do ČR'!$O:$O,'KA3 - příjezdy do ČR'!$F:$F,$B20)</f>
        <v>0</v>
      </c>
      <c r="D20" s="285">
        <f>SUMIFS('KA3 - příjezdy do ČR'!$BP:$BP,'KA3 - příjezdy do ČR'!$F:$F,$B20)</f>
        <v>0</v>
      </c>
      <c r="E20" s="284">
        <f>SUMIFS('KA3 - výjezdy z ČR'!$K:$K,'KA3 - výjezdy z ČR'!$F:$F,$B20)</f>
        <v>0</v>
      </c>
      <c r="F20" s="286">
        <f>SUMIFS('KA3 - výjezdy z ČR'!$BL:$BL,'KA3 - výjezdy z ČR'!$F:$F,$B20)</f>
        <v>0</v>
      </c>
    </row>
    <row r="21" spans="1:6" x14ac:dyDescent="0.35">
      <c r="B21" s="283" t="s">
        <v>430</v>
      </c>
      <c r="C21" s="284">
        <f>SUMIFS('KA3 - příjezdy do ČR'!$O:$O,'KA3 - příjezdy do ČR'!$F:$F,$B21)</f>
        <v>0</v>
      </c>
      <c r="D21" s="285">
        <f>SUMIFS('KA3 - příjezdy do ČR'!$BP:$BP,'KA3 - příjezdy do ČR'!$F:$F,$B21)</f>
        <v>0</v>
      </c>
      <c r="E21" s="284">
        <f>SUMIFS('KA3 - výjezdy z ČR'!$K:$K,'KA3 - výjezdy z ČR'!$F:$F,$B21)</f>
        <v>0</v>
      </c>
      <c r="F21" s="286">
        <f>SUMIFS('KA3 - výjezdy z ČR'!$BL:$BL,'KA3 - výjezdy z ČR'!$F:$F,$B21)</f>
        <v>0</v>
      </c>
    </row>
    <row r="22" spans="1:6" x14ac:dyDescent="0.35">
      <c r="B22" s="283" t="s">
        <v>431</v>
      </c>
      <c r="C22" s="284">
        <f>SUMIFS('KA3 - příjezdy do ČR'!$O:$O,'KA3 - příjezdy do ČR'!$F:$F,$B22)</f>
        <v>0</v>
      </c>
      <c r="D22" s="285">
        <f>SUMIFS('KA3 - příjezdy do ČR'!$BP:$BP,'KA3 - příjezdy do ČR'!$F:$F,$B22)</f>
        <v>0</v>
      </c>
      <c r="E22" s="284">
        <f>SUMIFS('KA3 - výjezdy z ČR'!$K:$K,'KA3 - výjezdy z ČR'!$F:$F,$B22)</f>
        <v>0</v>
      </c>
      <c r="F22" s="286">
        <f>SUMIFS('KA3 - výjezdy z ČR'!$BL:$BL,'KA3 - výjezdy z ČR'!$F:$F,$B22)</f>
        <v>0</v>
      </c>
    </row>
    <row r="23" spans="1:6" x14ac:dyDescent="0.35">
      <c r="B23" s="283" t="s">
        <v>432</v>
      </c>
      <c r="C23" s="284">
        <f>SUMIFS('KA3 - příjezdy do ČR'!$O:$O,'KA3 - příjezdy do ČR'!$F:$F,$B23)</f>
        <v>0</v>
      </c>
      <c r="D23" s="285">
        <f>SUMIFS('KA3 - příjezdy do ČR'!$BP:$BP,'KA3 - příjezdy do ČR'!$F:$F,$B23)</f>
        <v>0</v>
      </c>
      <c r="E23" s="284">
        <f>SUMIFS('KA3 - výjezdy z ČR'!$K:$K,'KA3 - výjezdy z ČR'!$F:$F,$B23)</f>
        <v>0</v>
      </c>
      <c r="F23" s="286">
        <f>SUMIFS('KA3 - výjezdy z ČR'!$BL:$BL,'KA3 - výjezdy z ČR'!$F:$F,$B23)</f>
        <v>0</v>
      </c>
    </row>
    <row r="24" spans="1:6" x14ac:dyDescent="0.35">
      <c r="B24" s="283" t="s">
        <v>433</v>
      </c>
      <c r="C24" s="284">
        <f>SUMIFS('KA3 - příjezdy do ČR'!$O:$O,'KA3 - příjezdy do ČR'!$F:$F,$B24)</f>
        <v>0</v>
      </c>
      <c r="D24" s="285">
        <f>SUMIFS('KA3 - příjezdy do ČR'!$BP:$BP,'KA3 - příjezdy do ČR'!$F:$F,$B24)</f>
        <v>0</v>
      </c>
      <c r="E24" s="284">
        <f>SUMIFS('KA3 - výjezdy z ČR'!$K:$K,'KA3 - výjezdy z ČR'!$F:$F,$B24)</f>
        <v>0</v>
      </c>
      <c r="F24" s="286">
        <f>SUMIFS('KA3 - výjezdy z ČR'!$BL:$BL,'KA3 - výjezdy z ČR'!$F:$F,$B24)</f>
        <v>0</v>
      </c>
    </row>
    <row r="25" spans="1:6" x14ac:dyDescent="0.35">
      <c r="B25" s="283" t="s">
        <v>434</v>
      </c>
      <c r="C25" s="284">
        <f>SUMIFS('KA3 - příjezdy do ČR'!$O:$O,'KA3 - příjezdy do ČR'!$F:$F,$B25)</f>
        <v>0</v>
      </c>
      <c r="D25" s="285">
        <f>SUMIFS('KA3 - příjezdy do ČR'!$BP:$BP,'KA3 - příjezdy do ČR'!$F:$F,$B25)</f>
        <v>0</v>
      </c>
      <c r="E25" s="284">
        <f>SUMIFS('KA3 - výjezdy z ČR'!$K:$K,'KA3 - výjezdy z ČR'!$F:$F,$B25)</f>
        <v>0</v>
      </c>
      <c r="F25" s="286">
        <f>SUMIFS('KA3 - výjezdy z ČR'!$BL:$BL,'KA3 - výjezdy z ČR'!$F:$F,$B25)</f>
        <v>0</v>
      </c>
    </row>
    <row r="26" spans="1:6" ht="15" thickBot="1" x14ac:dyDescent="0.4">
      <c r="B26" s="283" t="s">
        <v>435</v>
      </c>
      <c r="C26" s="284">
        <f>SUMIFS('KA3 - příjezdy do ČR'!$O:$O,'KA3 - příjezdy do ČR'!$F:$F,$B26)</f>
        <v>0</v>
      </c>
      <c r="D26" s="285">
        <f>SUMIFS('KA3 - příjezdy do ČR'!$BP:$BP,'KA3 - příjezdy do ČR'!$F:$F,$B26)</f>
        <v>0</v>
      </c>
      <c r="E26" s="284">
        <f>SUMIFS('KA3 - výjezdy z ČR'!$K:$K,'KA3 - výjezdy z ČR'!$F:$F,$B26)</f>
        <v>0</v>
      </c>
      <c r="F26" s="286">
        <f>SUMIFS('KA3 - výjezdy z ČR'!$BL:$BL,'KA3 - výjezdy z ČR'!$F:$F,$B26)</f>
        <v>0</v>
      </c>
    </row>
    <row r="27" spans="1:6" ht="23.5" customHeight="1" thickBot="1" x14ac:dyDescent="0.4">
      <c r="A27" s="346" t="s">
        <v>120</v>
      </c>
      <c r="B27" s="347"/>
      <c r="C27" s="281"/>
      <c r="E27" s="281"/>
      <c r="F27" s="282"/>
    </row>
    <row r="28" spans="1:6" x14ac:dyDescent="0.35">
      <c r="B28" s="272" t="s">
        <v>209</v>
      </c>
      <c r="C28" s="264">
        <f>SUMIFS('KA3 - příjezdy do ČR'!$O:$O,'KA3 - příjezdy do ČR'!$G:$G,$B28)</f>
        <v>0</v>
      </c>
      <c r="D28" s="265">
        <f>SUMIFS('KA3 - příjezdy do ČR'!$BP:$BP,'KA3 - příjezdy do ČR'!$G:$G,$B28)</f>
        <v>0</v>
      </c>
      <c r="E28" s="264">
        <f>SUMIFS('KA3 - výjezdy z ČR'!$K:$K,'KA3 - výjezdy z ČR'!$G:$G,$B28)</f>
        <v>0</v>
      </c>
      <c r="F28" s="265">
        <f>SUMIFS('KA3 - výjezdy z ČR'!$BL:$BL,'KA3 - výjezdy z ČR'!$G:$G,$B28)</f>
        <v>0</v>
      </c>
    </row>
    <row r="29" spans="1:6" x14ac:dyDescent="0.35">
      <c r="B29" s="270" t="s">
        <v>210</v>
      </c>
      <c r="C29" s="264">
        <f>SUMIFS('KA3 - příjezdy do ČR'!$O:$O,'KA3 - příjezdy do ČR'!$G:$G,$B29)</f>
        <v>0</v>
      </c>
      <c r="D29" s="265">
        <f>SUMIFS('KA3 - příjezdy do ČR'!$BP:$BP,'KA3 - příjezdy do ČR'!$G:$G,$B29)</f>
        <v>0</v>
      </c>
      <c r="E29" s="264">
        <f>SUMIFS('KA3 - výjezdy z ČR'!$K:$K,'KA3 - výjezdy z ČR'!$G:$G,$B29)</f>
        <v>0</v>
      </c>
      <c r="F29" s="265">
        <f>SUMIFS('KA3 - výjezdy z ČR'!$BL:$BL,'KA3 - výjezdy z ČR'!$G:$G,$B29)</f>
        <v>0</v>
      </c>
    </row>
    <row r="30" spans="1:6" ht="15" thickBot="1" x14ac:dyDescent="0.4">
      <c r="B30" s="273" t="s">
        <v>211</v>
      </c>
      <c r="C30" s="264">
        <f>SUMIFS('KA3 - příjezdy do ČR'!$O:$O,'KA3 - příjezdy do ČR'!$G:$G,$B30)</f>
        <v>0</v>
      </c>
      <c r="D30" s="265">
        <f>SUMIFS('KA3 - příjezdy do ČR'!$BP:$BP,'KA3 - příjezdy do ČR'!$G:$G,$B30)</f>
        <v>0</v>
      </c>
      <c r="E30" s="264">
        <f>SUMIFS('KA3 - výjezdy z ČR'!$K:$K,'KA3 - výjezdy z ČR'!$G:$G,$B30)</f>
        <v>0</v>
      </c>
      <c r="F30" s="265">
        <f>SUMIFS('KA3 - výjezdy z ČR'!$BL:$BL,'KA3 - výjezdy z ČR'!$G:$G,$B30)</f>
        <v>0</v>
      </c>
    </row>
    <row r="31" spans="1:6" ht="23.5" customHeight="1" thickBot="1" x14ac:dyDescent="0.4">
      <c r="A31" s="346" t="s">
        <v>121</v>
      </c>
      <c r="B31" s="348"/>
      <c r="C31" s="262"/>
      <c r="D31" s="263"/>
      <c r="E31" s="262"/>
      <c r="F31" s="263"/>
    </row>
    <row r="32" spans="1:6" x14ac:dyDescent="0.35">
      <c r="B32" s="274" t="s">
        <v>251</v>
      </c>
      <c r="C32" s="264">
        <f>SUMIFS('KA3 - příjezdy do ČR'!$O:$O,'KA3 - příjezdy do ČR'!$E:$E,$B32)</f>
        <v>0</v>
      </c>
      <c r="D32" s="265">
        <f>SUMIFS('KA3 - příjezdy do ČR'!$BP:$BP,'KA3 - příjezdy do ČR'!$E:$E,$B32)</f>
        <v>0</v>
      </c>
      <c r="E32" s="264">
        <f>SUMIFS('KA3 - výjezdy z ČR'!$K:$K,'KA3 - výjezdy z ČR'!$E:$E,$B32)</f>
        <v>0</v>
      </c>
      <c r="F32" s="265">
        <f>SUMIFS('KA3 - výjezdy z ČR'!$BL:$BL,'KA3 - výjezdy z ČR'!$E:$E,$B32)</f>
        <v>0</v>
      </c>
    </row>
    <row r="33" spans="2:6" x14ac:dyDescent="0.35">
      <c r="B33" s="271" t="s">
        <v>252</v>
      </c>
      <c r="C33" s="264">
        <f>SUMIFS('KA3 - příjezdy do ČR'!$O:$O,'KA3 - příjezdy do ČR'!$E:$E,$B33)</f>
        <v>0</v>
      </c>
      <c r="D33" s="265">
        <f>SUMIFS('KA3 - příjezdy do ČR'!$BP:$BP,'KA3 - příjezdy do ČR'!$E:$E,$B33)</f>
        <v>0</v>
      </c>
      <c r="E33" s="264">
        <f>SUMIFS('KA3 - výjezdy z ČR'!$K:$K,'KA3 - výjezdy z ČR'!$E:$E,$B33)</f>
        <v>0</v>
      </c>
      <c r="F33" s="265">
        <f>SUMIFS('KA3 - výjezdy z ČR'!$BL:$BL,'KA3 - výjezdy z ČR'!$E:$E,$B33)</f>
        <v>0</v>
      </c>
    </row>
    <row r="34" spans="2:6" x14ac:dyDescent="0.35">
      <c r="B34" s="271" t="s">
        <v>55</v>
      </c>
      <c r="C34" s="264">
        <f>SUMIFS('KA3 - příjezdy do ČR'!$O:$O,'KA3 - příjezdy do ČR'!$E:$E,$B34)</f>
        <v>0</v>
      </c>
      <c r="D34" s="265">
        <f>SUMIFS('KA3 - příjezdy do ČR'!$BP:$BP,'KA3 - příjezdy do ČR'!$E:$E,$B34)</f>
        <v>0</v>
      </c>
      <c r="E34" s="264">
        <f>SUMIFS('KA3 - výjezdy z ČR'!$K:$K,'KA3 - výjezdy z ČR'!$E:$E,$B34)</f>
        <v>0</v>
      </c>
      <c r="F34" s="265">
        <f>SUMIFS('KA3 - výjezdy z ČR'!$BL:$BL,'KA3 - výjezdy z ČR'!$E:$E,$B34)</f>
        <v>0</v>
      </c>
    </row>
    <row r="35" spans="2:6" x14ac:dyDescent="0.35">
      <c r="B35" s="271" t="s">
        <v>253</v>
      </c>
      <c r="C35" s="264">
        <f>SUMIFS('KA3 - příjezdy do ČR'!$O:$O,'KA3 - příjezdy do ČR'!$E:$E,$B35)</f>
        <v>0</v>
      </c>
      <c r="D35" s="265">
        <f>SUMIFS('KA3 - příjezdy do ČR'!$BP:$BP,'KA3 - příjezdy do ČR'!$E:$E,$B35)</f>
        <v>0</v>
      </c>
      <c r="E35" s="264">
        <f>SUMIFS('KA3 - výjezdy z ČR'!$K:$K,'KA3 - výjezdy z ČR'!$E:$E,$B35)</f>
        <v>0</v>
      </c>
      <c r="F35" s="265">
        <f>SUMIFS('KA3 - výjezdy z ČR'!$BL:$BL,'KA3 - výjezdy z ČR'!$E:$E,$B35)</f>
        <v>0</v>
      </c>
    </row>
    <row r="36" spans="2:6" x14ac:dyDescent="0.35">
      <c r="B36" s="271" t="s">
        <v>254</v>
      </c>
      <c r="C36" s="264">
        <f>SUMIFS('KA3 - příjezdy do ČR'!$O:$O,'KA3 - příjezdy do ČR'!$E:$E,$B36)</f>
        <v>0</v>
      </c>
      <c r="D36" s="265">
        <f>SUMIFS('KA3 - příjezdy do ČR'!$BP:$BP,'KA3 - příjezdy do ČR'!$E:$E,$B36)</f>
        <v>0</v>
      </c>
      <c r="E36" s="264">
        <f>SUMIFS('KA3 - výjezdy z ČR'!$K:$K,'KA3 - výjezdy z ČR'!$E:$E,$B36)</f>
        <v>0</v>
      </c>
      <c r="F36" s="265">
        <f>SUMIFS('KA3 - výjezdy z ČR'!$BL:$BL,'KA3 - výjezdy z ČR'!$E:$E,$B36)</f>
        <v>0</v>
      </c>
    </row>
    <row r="37" spans="2:6" x14ac:dyDescent="0.35">
      <c r="B37" s="271" t="s">
        <v>255</v>
      </c>
      <c r="C37" s="264">
        <f>SUMIFS('KA3 - příjezdy do ČR'!$O:$O,'KA3 - příjezdy do ČR'!$E:$E,$B37)</f>
        <v>0</v>
      </c>
      <c r="D37" s="265">
        <f>SUMIFS('KA3 - příjezdy do ČR'!$BP:$BP,'KA3 - příjezdy do ČR'!$E:$E,$B37)</f>
        <v>0</v>
      </c>
      <c r="E37" s="264">
        <f>SUMIFS('KA3 - výjezdy z ČR'!$K:$K,'KA3 - výjezdy z ČR'!$E:$E,$B37)</f>
        <v>0</v>
      </c>
      <c r="F37" s="265">
        <f>SUMIFS('KA3 - výjezdy z ČR'!$BL:$BL,'KA3 - výjezdy z ČR'!$E:$E,$B37)</f>
        <v>0</v>
      </c>
    </row>
    <row r="38" spans="2:6" x14ac:dyDescent="0.35">
      <c r="B38" s="271" t="s">
        <v>256</v>
      </c>
      <c r="C38" s="264">
        <f>SUMIFS('KA3 - příjezdy do ČR'!$O:$O,'KA3 - příjezdy do ČR'!$E:$E,$B38)</f>
        <v>0</v>
      </c>
      <c r="D38" s="265">
        <f>SUMIFS('KA3 - příjezdy do ČR'!$BP:$BP,'KA3 - příjezdy do ČR'!$E:$E,$B38)</f>
        <v>0</v>
      </c>
      <c r="E38" s="264">
        <f>SUMIFS('KA3 - výjezdy z ČR'!$K:$K,'KA3 - výjezdy z ČR'!$E:$E,$B38)</f>
        <v>0</v>
      </c>
      <c r="F38" s="265">
        <f>SUMIFS('KA3 - výjezdy z ČR'!$BL:$BL,'KA3 - výjezdy z ČR'!$E:$E,$B38)</f>
        <v>0</v>
      </c>
    </row>
    <row r="39" spans="2:6" x14ac:dyDescent="0.35">
      <c r="B39" s="271" t="s">
        <v>257</v>
      </c>
      <c r="C39" s="264">
        <f>SUMIFS('KA3 - příjezdy do ČR'!$O:$O,'KA3 - příjezdy do ČR'!$E:$E,$B39)</f>
        <v>0</v>
      </c>
      <c r="D39" s="265">
        <f>SUMIFS('KA3 - příjezdy do ČR'!$BP:$BP,'KA3 - příjezdy do ČR'!$E:$E,$B39)</f>
        <v>0</v>
      </c>
      <c r="E39" s="264">
        <f>SUMIFS('KA3 - výjezdy z ČR'!$K:$K,'KA3 - výjezdy z ČR'!$E:$E,$B39)</f>
        <v>0</v>
      </c>
      <c r="F39" s="265">
        <f>SUMIFS('KA3 - výjezdy z ČR'!$BL:$BL,'KA3 - výjezdy z ČR'!$E:$E,$B39)</f>
        <v>0</v>
      </c>
    </row>
    <row r="40" spans="2:6" x14ac:dyDescent="0.35">
      <c r="B40" s="271" t="s">
        <v>56</v>
      </c>
      <c r="C40" s="264">
        <f>SUMIFS('KA3 - příjezdy do ČR'!$O:$O,'KA3 - příjezdy do ČR'!$E:$E,$B40)</f>
        <v>0</v>
      </c>
      <c r="D40" s="265">
        <f>SUMIFS('KA3 - příjezdy do ČR'!$BP:$BP,'KA3 - příjezdy do ČR'!$E:$E,$B40)</f>
        <v>0</v>
      </c>
      <c r="E40" s="264">
        <f>SUMIFS('KA3 - výjezdy z ČR'!$K:$K,'KA3 - výjezdy z ČR'!$E:$E,$B40)</f>
        <v>0</v>
      </c>
      <c r="F40" s="265">
        <f>SUMIFS('KA3 - výjezdy z ČR'!$BL:$BL,'KA3 - výjezdy z ČR'!$E:$E,$B40)</f>
        <v>0</v>
      </c>
    </row>
    <row r="41" spans="2:6" x14ac:dyDescent="0.35">
      <c r="B41" s="271" t="s">
        <v>258</v>
      </c>
      <c r="C41" s="264">
        <f>SUMIFS('KA3 - příjezdy do ČR'!$O:$O,'KA3 - příjezdy do ČR'!$E:$E,$B41)</f>
        <v>0</v>
      </c>
      <c r="D41" s="265">
        <f>SUMIFS('KA3 - příjezdy do ČR'!$BP:$BP,'KA3 - příjezdy do ČR'!$E:$E,$B41)</f>
        <v>0</v>
      </c>
      <c r="E41" s="264">
        <f>SUMIFS('KA3 - výjezdy z ČR'!$K:$K,'KA3 - výjezdy z ČR'!$E:$E,$B41)</f>
        <v>0</v>
      </c>
      <c r="F41" s="265">
        <f>SUMIFS('KA3 - výjezdy z ČR'!$BL:$BL,'KA3 - výjezdy z ČR'!$E:$E,$B41)</f>
        <v>0</v>
      </c>
    </row>
    <row r="42" spans="2:6" x14ac:dyDescent="0.35">
      <c r="B42" s="271" t="s">
        <v>57</v>
      </c>
      <c r="C42" s="264">
        <f>SUMIFS('KA3 - příjezdy do ČR'!$O:$O,'KA3 - příjezdy do ČR'!$E:$E,$B42)</f>
        <v>0</v>
      </c>
      <c r="D42" s="265">
        <f>SUMIFS('KA3 - příjezdy do ČR'!$BP:$BP,'KA3 - příjezdy do ČR'!$E:$E,$B42)</f>
        <v>0</v>
      </c>
      <c r="E42" s="264">
        <f>SUMIFS('KA3 - výjezdy z ČR'!$K:$K,'KA3 - výjezdy z ČR'!$E:$E,$B42)</f>
        <v>0</v>
      </c>
      <c r="F42" s="265">
        <f>SUMIFS('KA3 - výjezdy z ČR'!$BL:$BL,'KA3 - výjezdy z ČR'!$E:$E,$B42)</f>
        <v>0</v>
      </c>
    </row>
    <row r="43" spans="2:6" x14ac:dyDescent="0.35">
      <c r="B43" s="271" t="s">
        <v>259</v>
      </c>
      <c r="C43" s="264">
        <f>SUMIFS('KA3 - příjezdy do ČR'!$O:$O,'KA3 - příjezdy do ČR'!$E:$E,$B43)</f>
        <v>0</v>
      </c>
      <c r="D43" s="265">
        <f>SUMIFS('KA3 - příjezdy do ČR'!$BP:$BP,'KA3 - příjezdy do ČR'!$E:$E,$B43)</f>
        <v>0</v>
      </c>
      <c r="E43" s="264">
        <f>SUMIFS('KA3 - výjezdy z ČR'!$K:$K,'KA3 - výjezdy z ČR'!$E:$E,$B43)</f>
        <v>0</v>
      </c>
      <c r="F43" s="265">
        <f>SUMIFS('KA3 - výjezdy z ČR'!$BL:$BL,'KA3 - výjezdy z ČR'!$E:$E,$B43)</f>
        <v>0</v>
      </c>
    </row>
    <row r="44" spans="2:6" x14ac:dyDescent="0.35">
      <c r="B44" s="271" t="s">
        <v>58</v>
      </c>
      <c r="C44" s="264">
        <f>SUMIFS('KA3 - příjezdy do ČR'!$O:$O,'KA3 - příjezdy do ČR'!$E:$E,$B44)</f>
        <v>0</v>
      </c>
      <c r="D44" s="265">
        <f>SUMIFS('KA3 - příjezdy do ČR'!$BP:$BP,'KA3 - příjezdy do ČR'!$E:$E,$B44)</f>
        <v>0</v>
      </c>
      <c r="E44" s="264">
        <f>SUMIFS('KA3 - výjezdy z ČR'!$K:$K,'KA3 - výjezdy z ČR'!$E:$E,$B44)</f>
        <v>0</v>
      </c>
      <c r="F44" s="265">
        <f>SUMIFS('KA3 - výjezdy z ČR'!$BL:$BL,'KA3 - výjezdy z ČR'!$E:$E,$B44)</f>
        <v>0</v>
      </c>
    </row>
    <row r="45" spans="2:6" x14ac:dyDescent="0.35">
      <c r="B45" s="271" t="s">
        <v>260</v>
      </c>
      <c r="C45" s="264">
        <f>SUMIFS('KA3 - příjezdy do ČR'!$O:$O,'KA3 - příjezdy do ČR'!$E:$E,$B45)</f>
        <v>0</v>
      </c>
      <c r="D45" s="265">
        <f>SUMIFS('KA3 - příjezdy do ČR'!$BP:$BP,'KA3 - příjezdy do ČR'!$E:$E,$B45)</f>
        <v>0</v>
      </c>
      <c r="E45" s="264">
        <f>SUMIFS('KA3 - výjezdy z ČR'!$K:$K,'KA3 - výjezdy z ČR'!$E:$E,$B45)</f>
        <v>0</v>
      </c>
      <c r="F45" s="265">
        <f>SUMIFS('KA3 - výjezdy z ČR'!$BL:$BL,'KA3 - výjezdy z ČR'!$E:$E,$B45)</f>
        <v>0</v>
      </c>
    </row>
    <row r="46" spans="2:6" x14ac:dyDescent="0.35">
      <c r="B46" s="271" t="s">
        <v>261</v>
      </c>
      <c r="C46" s="264">
        <f>SUMIFS('KA3 - příjezdy do ČR'!$O:$O,'KA3 - příjezdy do ČR'!$E:$E,$B46)</f>
        <v>0</v>
      </c>
      <c r="D46" s="265">
        <f>SUMIFS('KA3 - příjezdy do ČR'!$BP:$BP,'KA3 - příjezdy do ČR'!$E:$E,$B46)</f>
        <v>0</v>
      </c>
      <c r="E46" s="264">
        <f>SUMIFS('KA3 - výjezdy z ČR'!$K:$K,'KA3 - výjezdy z ČR'!$E:$E,$B46)</f>
        <v>0</v>
      </c>
      <c r="F46" s="265">
        <f>SUMIFS('KA3 - výjezdy z ČR'!$BL:$BL,'KA3 - výjezdy z ČR'!$E:$E,$B46)</f>
        <v>0</v>
      </c>
    </row>
    <row r="47" spans="2:6" ht="29" x14ac:dyDescent="0.35">
      <c r="B47" s="271" t="s">
        <v>262</v>
      </c>
      <c r="C47" s="264">
        <f>SUMIFS('KA3 - příjezdy do ČR'!$O:$O,'KA3 - příjezdy do ČR'!$E:$E,$B47)</f>
        <v>0</v>
      </c>
      <c r="D47" s="265">
        <f>SUMIFS('KA3 - příjezdy do ČR'!$BP:$BP,'KA3 - příjezdy do ČR'!$E:$E,$B47)</f>
        <v>0</v>
      </c>
      <c r="E47" s="264">
        <f>SUMIFS('KA3 - výjezdy z ČR'!$K:$K,'KA3 - výjezdy z ČR'!$E:$E,$B47)</f>
        <v>0</v>
      </c>
      <c r="F47" s="265">
        <f>SUMIFS('KA3 - výjezdy z ČR'!$BL:$BL,'KA3 - výjezdy z ČR'!$E:$E,$B47)</f>
        <v>0</v>
      </c>
    </row>
    <row r="48" spans="2:6" x14ac:dyDescent="0.35">
      <c r="B48" s="271" t="s">
        <v>59</v>
      </c>
      <c r="C48" s="264">
        <f>SUMIFS('KA3 - příjezdy do ČR'!$O:$O,'KA3 - příjezdy do ČR'!$E:$E,$B48)</f>
        <v>0</v>
      </c>
      <c r="D48" s="265">
        <f>SUMIFS('KA3 - příjezdy do ČR'!$BP:$BP,'KA3 - příjezdy do ČR'!$E:$E,$B48)</f>
        <v>0</v>
      </c>
      <c r="E48" s="264">
        <f>SUMIFS('KA3 - výjezdy z ČR'!$K:$K,'KA3 - výjezdy z ČR'!$E:$E,$B48)</f>
        <v>0</v>
      </c>
      <c r="F48" s="265">
        <f>SUMIFS('KA3 - výjezdy z ČR'!$BL:$BL,'KA3 - výjezdy z ČR'!$E:$E,$B48)</f>
        <v>0</v>
      </c>
    </row>
    <row r="49" spans="2:6" x14ac:dyDescent="0.35">
      <c r="B49" s="271" t="s">
        <v>263</v>
      </c>
      <c r="C49" s="264">
        <f>SUMIFS('KA3 - příjezdy do ČR'!$O:$O,'KA3 - příjezdy do ČR'!$E:$E,$B49)</f>
        <v>0</v>
      </c>
      <c r="D49" s="265">
        <f>SUMIFS('KA3 - příjezdy do ČR'!$BP:$BP,'KA3 - příjezdy do ČR'!$E:$E,$B49)</f>
        <v>0</v>
      </c>
      <c r="E49" s="264">
        <f>SUMIFS('KA3 - výjezdy z ČR'!$K:$K,'KA3 - výjezdy z ČR'!$E:$E,$B49)</f>
        <v>0</v>
      </c>
      <c r="F49" s="265">
        <f>SUMIFS('KA3 - výjezdy z ČR'!$BL:$BL,'KA3 - výjezdy z ČR'!$E:$E,$B49)</f>
        <v>0</v>
      </c>
    </row>
    <row r="50" spans="2:6" x14ac:dyDescent="0.35">
      <c r="B50" s="271" t="s">
        <v>264</v>
      </c>
      <c r="C50" s="264">
        <f>SUMIFS('KA3 - příjezdy do ČR'!$O:$O,'KA3 - příjezdy do ČR'!$E:$E,$B50)</f>
        <v>0</v>
      </c>
      <c r="D50" s="265">
        <f>SUMIFS('KA3 - příjezdy do ČR'!$BP:$BP,'KA3 - příjezdy do ČR'!$E:$E,$B50)</f>
        <v>0</v>
      </c>
      <c r="E50" s="264">
        <f>SUMIFS('KA3 - výjezdy z ČR'!$K:$K,'KA3 - výjezdy z ČR'!$E:$E,$B50)</f>
        <v>0</v>
      </c>
      <c r="F50" s="265">
        <f>SUMIFS('KA3 - výjezdy z ČR'!$BL:$BL,'KA3 - výjezdy z ČR'!$E:$E,$B50)</f>
        <v>0</v>
      </c>
    </row>
    <row r="51" spans="2:6" x14ac:dyDescent="0.35">
      <c r="B51" s="271" t="s">
        <v>60</v>
      </c>
      <c r="C51" s="264">
        <f>SUMIFS('KA3 - příjezdy do ČR'!$O:$O,'KA3 - příjezdy do ČR'!$E:$E,$B51)</f>
        <v>0</v>
      </c>
      <c r="D51" s="265">
        <f>SUMIFS('KA3 - příjezdy do ČR'!$BP:$BP,'KA3 - příjezdy do ČR'!$E:$E,$B51)</f>
        <v>0</v>
      </c>
      <c r="E51" s="264">
        <f>SUMIFS('KA3 - výjezdy z ČR'!$K:$K,'KA3 - výjezdy z ČR'!$E:$E,$B51)</f>
        <v>0</v>
      </c>
      <c r="F51" s="265">
        <f>SUMIFS('KA3 - výjezdy z ČR'!$BL:$BL,'KA3 - výjezdy z ČR'!$E:$E,$B51)</f>
        <v>0</v>
      </c>
    </row>
    <row r="52" spans="2:6" x14ac:dyDescent="0.35">
      <c r="B52" s="271" t="s">
        <v>61</v>
      </c>
      <c r="C52" s="264">
        <f>SUMIFS('KA3 - příjezdy do ČR'!$O:$O,'KA3 - příjezdy do ČR'!$E:$E,$B52)</f>
        <v>0</v>
      </c>
      <c r="D52" s="265">
        <f>SUMIFS('KA3 - příjezdy do ČR'!$BP:$BP,'KA3 - příjezdy do ČR'!$E:$E,$B52)</f>
        <v>0</v>
      </c>
      <c r="E52" s="264">
        <f>SUMIFS('KA3 - výjezdy z ČR'!$K:$K,'KA3 - výjezdy z ČR'!$E:$E,$B52)</f>
        <v>0</v>
      </c>
      <c r="F52" s="265">
        <f>SUMIFS('KA3 - výjezdy z ČR'!$BL:$BL,'KA3 - výjezdy z ČR'!$E:$E,$B52)</f>
        <v>0</v>
      </c>
    </row>
    <row r="53" spans="2:6" x14ac:dyDescent="0.35">
      <c r="B53" s="271" t="s">
        <v>265</v>
      </c>
      <c r="C53" s="264">
        <f>SUMIFS('KA3 - příjezdy do ČR'!$O:$O,'KA3 - příjezdy do ČR'!$E:$E,$B53)</f>
        <v>0</v>
      </c>
      <c r="D53" s="265">
        <f>SUMIFS('KA3 - příjezdy do ČR'!$BP:$BP,'KA3 - příjezdy do ČR'!$E:$E,$B53)</f>
        <v>0</v>
      </c>
      <c r="E53" s="264">
        <f>SUMIFS('KA3 - výjezdy z ČR'!$K:$K,'KA3 - výjezdy z ČR'!$E:$E,$B53)</f>
        <v>0</v>
      </c>
      <c r="F53" s="265">
        <f>SUMIFS('KA3 - výjezdy z ČR'!$BL:$BL,'KA3 - výjezdy z ČR'!$E:$E,$B53)</f>
        <v>0</v>
      </c>
    </row>
    <row r="54" spans="2:6" x14ac:dyDescent="0.35">
      <c r="B54" s="271" t="s">
        <v>266</v>
      </c>
      <c r="C54" s="264">
        <f>SUMIFS('KA3 - příjezdy do ČR'!$O:$O,'KA3 - příjezdy do ČR'!$E:$E,$B54)</f>
        <v>0</v>
      </c>
      <c r="D54" s="265">
        <f>SUMIFS('KA3 - příjezdy do ČR'!$BP:$BP,'KA3 - příjezdy do ČR'!$E:$E,$B54)</f>
        <v>0</v>
      </c>
      <c r="E54" s="264">
        <f>SUMIFS('KA3 - výjezdy z ČR'!$K:$K,'KA3 - výjezdy z ČR'!$E:$E,$B54)</f>
        <v>0</v>
      </c>
      <c r="F54" s="265">
        <f>SUMIFS('KA3 - výjezdy z ČR'!$BL:$BL,'KA3 - výjezdy z ČR'!$E:$E,$B54)</f>
        <v>0</v>
      </c>
    </row>
    <row r="55" spans="2:6" x14ac:dyDescent="0.35">
      <c r="B55" s="271" t="s">
        <v>267</v>
      </c>
      <c r="C55" s="264">
        <f>SUMIFS('KA3 - příjezdy do ČR'!$O:$O,'KA3 - příjezdy do ČR'!$E:$E,$B55)</f>
        <v>0</v>
      </c>
      <c r="D55" s="265">
        <f>SUMIFS('KA3 - příjezdy do ČR'!$BP:$BP,'KA3 - příjezdy do ČR'!$E:$E,$B55)</f>
        <v>0</v>
      </c>
      <c r="E55" s="264">
        <f>SUMIFS('KA3 - výjezdy z ČR'!$K:$K,'KA3 - výjezdy z ČR'!$E:$E,$B55)</f>
        <v>0</v>
      </c>
      <c r="F55" s="265">
        <f>SUMIFS('KA3 - výjezdy z ČR'!$BL:$BL,'KA3 - výjezdy z ČR'!$E:$E,$B55)</f>
        <v>0</v>
      </c>
    </row>
    <row r="56" spans="2:6" x14ac:dyDescent="0.35">
      <c r="B56" s="271" t="s">
        <v>268</v>
      </c>
      <c r="C56" s="264">
        <f>SUMIFS('KA3 - příjezdy do ČR'!$O:$O,'KA3 - příjezdy do ČR'!$E:$E,$B56)</f>
        <v>0</v>
      </c>
      <c r="D56" s="265">
        <f>SUMIFS('KA3 - příjezdy do ČR'!$BP:$BP,'KA3 - příjezdy do ČR'!$E:$E,$B56)</f>
        <v>0</v>
      </c>
      <c r="E56" s="264">
        <f>SUMIFS('KA3 - výjezdy z ČR'!$K:$K,'KA3 - výjezdy z ČR'!$E:$E,$B56)</f>
        <v>0</v>
      </c>
      <c r="F56" s="265">
        <f>SUMIFS('KA3 - výjezdy z ČR'!$BL:$BL,'KA3 - výjezdy z ČR'!$E:$E,$B56)</f>
        <v>0</v>
      </c>
    </row>
    <row r="57" spans="2:6" x14ac:dyDescent="0.35">
      <c r="B57" s="271" t="s">
        <v>269</v>
      </c>
      <c r="C57" s="264">
        <f>SUMIFS('KA3 - příjezdy do ČR'!$O:$O,'KA3 - příjezdy do ČR'!$E:$E,$B57)</f>
        <v>0</v>
      </c>
      <c r="D57" s="265">
        <f>SUMIFS('KA3 - příjezdy do ČR'!$BP:$BP,'KA3 - příjezdy do ČR'!$E:$E,$B57)</f>
        <v>0</v>
      </c>
      <c r="E57" s="264">
        <f>SUMIFS('KA3 - výjezdy z ČR'!$K:$K,'KA3 - výjezdy z ČR'!$E:$E,$B57)</f>
        <v>0</v>
      </c>
      <c r="F57" s="265">
        <f>SUMIFS('KA3 - výjezdy z ČR'!$BL:$BL,'KA3 - výjezdy z ČR'!$E:$E,$B57)</f>
        <v>0</v>
      </c>
    </row>
    <row r="58" spans="2:6" ht="29" x14ac:dyDescent="0.35">
      <c r="B58" s="271" t="s">
        <v>270</v>
      </c>
      <c r="C58" s="264">
        <f>SUMIFS('KA3 - příjezdy do ČR'!$O:$O,'KA3 - příjezdy do ČR'!$E:$E,$B58)</f>
        <v>0</v>
      </c>
      <c r="D58" s="265">
        <f>SUMIFS('KA3 - příjezdy do ČR'!$BP:$BP,'KA3 - příjezdy do ČR'!$E:$E,$B58)</f>
        <v>0</v>
      </c>
      <c r="E58" s="264">
        <f>SUMIFS('KA3 - výjezdy z ČR'!$K:$K,'KA3 - výjezdy z ČR'!$E:$E,$B58)</f>
        <v>0</v>
      </c>
      <c r="F58" s="265">
        <f>SUMIFS('KA3 - výjezdy z ČR'!$BL:$BL,'KA3 - výjezdy z ČR'!$E:$E,$B58)</f>
        <v>0</v>
      </c>
    </row>
    <row r="59" spans="2:6" ht="29" x14ac:dyDescent="0.35">
      <c r="B59" s="271" t="s">
        <v>271</v>
      </c>
      <c r="C59" s="264">
        <f>SUMIFS('KA3 - příjezdy do ČR'!$O:$O,'KA3 - příjezdy do ČR'!$E:$E,$B59)</f>
        <v>0</v>
      </c>
      <c r="D59" s="265">
        <f>SUMIFS('KA3 - příjezdy do ČR'!$BP:$BP,'KA3 - příjezdy do ČR'!$E:$E,$B59)</f>
        <v>0</v>
      </c>
      <c r="E59" s="264">
        <f>SUMIFS('KA3 - výjezdy z ČR'!$K:$K,'KA3 - výjezdy z ČR'!$E:$E,$B59)</f>
        <v>0</v>
      </c>
      <c r="F59" s="265">
        <f>SUMIFS('KA3 - výjezdy z ČR'!$BL:$BL,'KA3 - výjezdy z ČR'!$E:$E,$B59)</f>
        <v>0</v>
      </c>
    </row>
    <row r="60" spans="2:6" x14ac:dyDescent="0.35">
      <c r="B60" s="271" t="s">
        <v>272</v>
      </c>
      <c r="C60" s="264">
        <f>SUMIFS('KA3 - příjezdy do ČR'!$O:$O,'KA3 - příjezdy do ČR'!$E:$E,$B60)</f>
        <v>0</v>
      </c>
      <c r="D60" s="265">
        <f>SUMIFS('KA3 - příjezdy do ČR'!$BP:$BP,'KA3 - příjezdy do ČR'!$E:$E,$B60)</f>
        <v>0</v>
      </c>
      <c r="E60" s="264">
        <f>SUMIFS('KA3 - výjezdy z ČR'!$K:$K,'KA3 - výjezdy z ČR'!$E:$E,$B60)</f>
        <v>0</v>
      </c>
      <c r="F60" s="265">
        <f>SUMIFS('KA3 - výjezdy z ČR'!$BL:$BL,'KA3 - výjezdy z ČR'!$E:$E,$B60)</f>
        <v>0</v>
      </c>
    </row>
    <row r="61" spans="2:6" x14ac:dyDescent="0.35">
      <c r="B61" s="271" t="s">
        <v>62</v>
      </c>
      <c r="C61" s="264">
        <f>SUMIFS('KA3 - příjezdy do ČR'!$O:$O,'KA3 - příjezdy do ČR'!$E:$E,$B61)</f>
        <v>0</v>
      </c>
      <c r="D61" s="265">
        <f>SUMIFS('KA3 - příjezdy do ČR'!$BP:$BP,'KA3 - příjezdy do ČR'!$E:$E,$B61)</f>
        <v>0</v>
      </c>
      <c r="E61" s="264">
        <f>SUMIFS('KA3 - výjezdy z ČR'!$K:$K,'KA3 - výjezdy z ČR'!$E:$E,$B61)</f>
        <v>0</v>
      </c>
      <c r="F61" s="265">
        <f>SUMIFS('KA3 - výjezdy z ČR'!$BL:$BL,'KA3 - výjezdy z ČR'!$E:$E,$B61)</f>
        <v>0</v>
      </c>
    </row>
    <row r="62" spans="2:6" x14ac:dyDescent="0.35">
      <c r="B62" s="271" t="s">
        <v>273</v>
      </c>
      <c r="C62" s="264">
        <f>SUMIFS('KA3 - příjezdy do ČR'!$O:$O,'KA3 - příjezdy do ČR'!$E:$E,$B62)</f>
        <v>0</v>
      </c>
      <c r="D62" s="265">
        <f>SUMIFS('KA3 - příjezdy do ČR'!$BP:$BP,'KA3 - příjezdy do ČR'!$E:$E,$B62)</f>
        <v>0</v>
      </c>
      <c r="E62" s="264">
        <f>SUMIFS('KA3 - výjezdy z ČR'!$K:$K,'KA3 - výjezdy z ČR'!$E:$E,$B62)</f>
        <v>0</v>
      </c>
      <c r="F62" s="265">
        <f>SUMIFS('KA3 - výjezdy z ČR'!$BL:$BL,'KA3 - výjezdy z ČR'!$E:$E,$B62)</f>
        <v>0</v>
      </c>
    </row>
    <row r="63" spans="2:6" x14ac:dyDescent="0.35">
      <c r="B63" s="271" t="s">
        <v>63</v>
      </c>
      <c r="C63" s="264">
        <f>SUMIFS('KA3 - příjezdy do ČR'!$O:$O,'KA3 - příjezdy do ČR'!$E:$E,$B63)</f>
        <v>0</v>
      </c>
      <c r="D63" s="265">
        <f>SUMIFS('KA3 - příjezdy do ČR'!$BP:$BP,'KA3 - příjezdy do ČR'!$E:$E,$B63)</f>
        <v>0</v>
      </c>
      <c r="E63" s="264">
        <f>SUMIFS('KA3 - výjezdy z ČR'!$K:$K,'KA3 - výjezdy z ČR'!$E:$E,$B63)</f>
        <v>0</v>
      </c>
      <c r="F63" s="265">
        <f>SUMIFS('KA3 - výjezdy z ČR'!$BL:$BL,'KA3 - výjezdy z ČR'!$E:$E,$B63)</f>
        <v>0</v>
      </c>
    </row>
    <row r="64" spans="2:6" x14ac:dyDescent="0.35">
      <c r="B64" s="271" t="s">
        <v>274</v>
      </c>
      <c r="C64" s="264">
        <f>SUMIFS('KA3 - příjezdy do ČR'!$O:$O,'KA3 - příjezdy do ČR'!$E:$E,$B64)</f>
        <v>0</v>
      </c>
      <c r="D64" s="265">
        <f>SUMIFS('KA3 - příjezdy do ČR'!$BP:$BP,'KA3 - příjezdy do ČR'!$E:$E,$B64)</f>
        <v>0</v>
      </c>
      <c r="E64" s="264">
        <f>SUMIFS('KA3 - výjezdy z ČR'!$K:$K,'KA3 - výjezdy z ČR'!$E:$E,$B64)</f>
        <v>0</v>
      </c>
      <c r="F64" s="265">
        <f>SUMIFS('KA3 - výjezdy z ČR'!$BL:$BL,'KA3 - výjezdy z ČR'!$E:$E,$B64)</f>
        <v>0</v>
      </c>
    </row>
    <row r="65" spans="2:6" x14ac:dyDescent="0.35">
      <c r="B65" s="271" t="s">
        <v>275</v>
      </c>
      <c r="C65" s="264">
        <f>SUMIFS('KA3 - příjezdy do ČR'!$O:$O,'KA3 - příjezdy do ČR'!$E:$E,$B65)</f>
        <v>0</v>
      </c>
      <c r="D65" s="265">
        <f>SUMIFS('KA3 - příjezdy do ČR'!$BP:$BP,'KA3 - příjezdy do ČR'!$E:$E,$B65)</f>
        <v>0</v>
      </c>
      <c r="E65" s="264">
        <f>SUMIFS('KA3 - výjezdy z ČR'!$K:$K,'KA3 - výjezdy z ČR'!$E:$E,$B65)</f>
        <v>0</v>
      </c>
      <c r="F65" s="265">
        <f>SUMIFS('KA3 - výjezdy z ČR'!$BL:$BL,'KA3 - výjezdy z ČR'!$E:$E,$B65)</f>
        <v>0</v>
      </c>
    </row>
    <row r="66" spans="2:6" x14ac:dyDescent="0.35">
      <c r="B66" s="271" t="s">
        <v>276</v>
      </c>
      <c r="C66" s="264">
        <f>SUMIFS('KA3 - příjezdy do ČR'!$O:$O,'KA3 - příjezdy do ČR'!$E:$E,$B66)</f>
        <v>0</v>
      </c>
      <c r="D66" s="265">
        <f>SUMIFS('KA3 - příjezdy do ČR'!$BP:$BP,'KA3 - příjezdy do ČR'!$E:$E,$B66)</f>
        <v>0</v>
      </c>
      <c r="E66" s="264">
        <f>SUMIFS('KA3 - výjezdy z ČR'!$K:$K,'KA3 - výjezdy z ČR'!$E:$E,$B66)</f>
        <v>0</v>
      </c>
      <c r="F66" s="265">
        <f>SUMIFS('KA3 - výjezdy z ČR'!$BL:$BL,'KA3 - výjezdy z ČR'!$E:$E,$B66)</f>
        <v>0</v>
      </c>
    </row>
    <row r="67" spans="2:6" x14ac:dyDescent="0.35">
      <c r="B67" s="271" t="s">
        <v>277</v>
      </c>
      <c r="C67" s="264">
        <f>SUMIFS('KA3 - příjezdy do ČR'!$O:$O,'KA3 - příjezdy do ČR'!$E:$E,$B67)</f>
        <v>0</v>
      </c>
      <c r="D67" s="265">
        <f>SUMIFS('KA3 - příjezdy do ČR'!$BP:$BP,'KA3 - příjezdy do ČR'!$E:$E,$B67)</f>
        <v>0</v>
      </c>
      <c r="E67" s="264">
        <f>SUMIFS('KA3 - výjezdy z ČR'!$K:$K,'KA3 - výjezdy z ČR'!$E:$E,$B67)</f>
        <v>0</v>
      </c>
      <c r="F67" s="265">
        <f>SUMIFS('KA3 - výjezdy z ČR'!$BL:$BL,'KA3 - výjezdy z ČR'!$E:$E,$B67)</f>
        <v>0</v>
      </c>
    </row>
    <row r="68" spans="2:6" x14ac:dyDescent="0.35">
      <c r="B68" s="271" t="s">
        <v>278</v>
      </c>
      <c r="C68" s="264">
        <f>SUMIFS('KA3 - příjezdy do ČR'!$O:$O,'KA3 - příjezdy do ČR'!$E:$E,$B68)</f>
        <v>0</v>
      </c>
      <c r="D68" s="265">
        <f>SUMIFS('KA3 - příjezdy do ČR'!$BP:$BP,'KA3 - příjezdy do ČR'!$E:$E,$B68)</f>
        <v>0</v>
      </c>
      <c r="E68" s="264">
        <f>SUMIFS('KA3 - výjezdy z ČR'!$K:$K,'KA3 - výjezdy z ČR'!$E:$E,$B68)</f>
        <v>0</v>
      </c>
      <c r="F68" s="265">
        <f>SUMIFS('KA3 - výjezdy z ČR'!$BL:$BL,'KA3 - výjezdy z ČR'!$E:$E,$B68)</f>
        <v>0</v>
      </c>
    </row>
    <row r="69" spans="2:6" x14ac:dyDescent="0.35">
      <c r="B69" s="271" t="s">
        <v>279</v>
      </c>
      <c r="C69" s="264">
        <f>SUMIFS('KA3 - příjezdy do ČR'!$O:$O,'KA3 - příjezdy do ČR'!$E:$E,$B69)</f>
        <v>0</v>
      </c>
      <c r="D69" s="265">
        <f>SUMIFS('KA3 - příjezdy do ČR'!$BP:$BP,'KA3 - příjezdy do ČR'!$E:$E,$B69)</f>
        <v>0</v>
      </c>
      <c r="E69" s="264">
        <f>SUMIFS('KA3 - výjezdy z ČR'!$K:$K,'KA3 - výjezdy z ČR'!$E:$E,$B69)</f>
        <v>0</v>
      </c>
      <c r="F69" s="265">
        <f>SUMIFS('KA3 - výjezdy z ČR'!$BL:$BL,'KA3 - výjezdy z ČR'!$E:$E,$B69)</f>
        <v>0</v>
      </c>
    </row>
    <row r="70" spans="2:6" x14ac:dyDescent="0.35">
      <c r="B70" s="271" t="s">
        <v>280</v>
      </c>
      <c r="C70" s="264">
        <f>SUMIFS('KA3 - příjezdy do ČR'!$O:$O,'KA3 - příjezdy do ČR'!$E:$E,$B70)</f>
        <v>0</v>
      </c>
      <c r="D70" s="265">
        <f>SUMIFS('KA3 - příjezdy do ČR'!$BP:$BP,'KA3 - příjezdy do ČR'!$E:$E,$B70)</f>
        <v>0</v>
      </c>
      <c r="E70" s="264">
        <f>SUMIFS('KA3 - výjezdy z ČR'!$K:$K,'KA3 - výjezdy z ČR'!$E:$E,$B70)</f>
        <v>0</v>
      </c>
      <c r="F70" s="265">
        <f>SUMIFS('KA3 - výjezdy z ČR'!$BL:$BL,'KA3 - výjezdy z ČR'!$E:$E,$B70)</f>
        <v>0</v>
      </c>
    </row>
    <row r="71" spans="2:6" x14ac:dyDescent="0.35">
      <c r="B71" s="271" t="s">
        <v>64</v>
      </c>
      <c r="C71" s="264">
        <f>SUMIFS('KA3 - příjezdy do ČR'!$O:$O,'KA3 - příjezdy do ČR'!$E:$E,$B71)</f>
        <v>0</v>
      </c>
      <c r="D71" s="265">
        <f>SUMIFS('KA3 - příjezdy do ČR'!$BP:$BP,'KA3 - příjezdy do ČR'!$E:$E,$B71)</f>
        <v>0</v>
      </c>
      <c r="E71" s="264">
        <f>SUMIFS('KA3 - výjezdy z ČR'!$K:$K,'KA3 - výjezdy z ČR'!$E:$E,$B71)</f>
        <v>0</v>
      </c>
      <c r="F71" s="265">
        <f>SUMIFS('KA3 - výjezdy z ČR'!$BL:$BL,'KA3 - výjezdy z ČR'!$E:$E,$B71)</f>
        <v>0</v>
      </c>
    </row>
    <row r="72" spans="2:6" x14ac:dyDescent="0.35">
      <c r="B72" s="271" t="s">
        <v>281</v>
      </c>
      <c r="C72" s="264">
        <f>SUMIFS('KA3 - příjezdy do ČR'!$O:$O,'KA3 - příjezdy do ČR'!$E:$E,$B72)</f>
        <v>0</v>
      </c>
      <c r="D72" s="265">
        <f>SUMIFS('KA3 - příjezdy do ČR'!$BP:$BP,'KA3 - příjezdy do ČR'!$E:$E,$B72)</f>
        <v>0</v>
      </c>
      <c r="E72" s="264">
        <f>SUMIFS('KA3 - výjezdy z ČR'!$K:$K,'KA3 - výjezdy z ČR'!$E:$E,$B72)</f>
        <v>0</v>
      </c>
      <c r="F72" s="265">
        <f>SUMIFS('KA3 - výjezdy z ČR'!$BL:$BL,'KA3 - výjezdy z ČR'!$E:$E,$B72)</f>
        <v>0</v>
      </c>
    </row>
    <row r="73" spans="2:6" x14ac:dyDescent="0.35">
      <c r="B73" s="271" t="s">
        <v>65</v>
      </c>
      <c r="C73" s="264">
        <f>SUMIFS('KA3 - příjezdy do ČR'!$O:$O,'KA3 - příjezdy do ČR'!$E:$E,$B73)</f>
        <v>0</v>
      </c>
      <c r="D73" s="265">
        <f>SUMIFS('KA3 - příjezdy do ČR'!$BP:$BP,'KA3 - příjezdy do ČR'!$E:$E,$B73)</f>
        <v>0</v>
      </c>
      <c r="E73" s="264">
        <f>SUMIFS('KA3 - výjezdy z ČR'!$K:$K,'KA3 - výjezdy z ČR'!$E:$E,$B73)</f>
        <v>0</v>
      </c>
      <c r="F73" s="265">
        <f>SUMIFS('KA3 - výjezdy z ČR'!$BL:$BL,'KA3 - výjezdy z ČR'!$E:$E,$B73)</f>
        <v>0</v>
      </c>
    </row>
    <row r="74" spans="2:6" x14ac:dyDescent="0.35">
      <c r="B74" s="271" t="s">
        <v>282</v>
      </c>
      <c r="C74" s="264">
        <f>SUMIFS('KA3 - příjezdy do ČR'!$O:$O,'KA3 - příjezdy do ČR'!$E:$E,$B74)</f>
        <v>0</v>
      </c>
      <c r="D74" s="265">
        <f>SUMIFS('KA3 - příjezdy do ČR'!$BP:$BP,'KA3 - příjezdy do ČR'!$E:$E,$B74)</f>
        <v>0</v>
      </c>
      <c r="E74" s="264">
        <f>SUMIFS('KA3 - výjezdy z ČR'!$K:$K,'KA3 - výjezdy z ČR'!$E:$E,$B74)</f>
        <v>0</v>
      </c>
      <c r="F74" s="265">
        <f>SUMIFS('KA3 - výjezdy z ČR'!$BL:$BL,'KA3 - výjezdy z ČR'!$E:$E,$B74)</f>
        <v>0</v>
      </c>
    </row>
    <row r="75" spans="2:6" x14ac:dyDescent="0.35">
      <c r="B75" s="271" t="s">
        <v>66</v>
      </c>
      <c r="C75" s="264">
        <f>SUMIFS('KA3 - příjezdy do ČR'!$O:$O,'KA3 - příjezdy do ČR'!$E:$E,$B75)</f>
        <v>0</v>
      </c>
      <c r="D75" s="265">
        <f>SUMIFS('KA3 - příjezdy do ČR'!$BP:$BP,'KA3 - příjezdy do ČR'!$E:$E,$B75)</f>
        <v>0</v>
      </c>
      <c r="E75" s="264">
        <f>SUMIFS('KA3 - výjezdy z ČR'!$K:$K,'KA3 - výjezdy z ČR'!$E:$E,$B75)</f>
        <v>0</v>
      </c>
      <c r="F75" s="265">
        <f>SUMIFS('KA3 - výjezdy z ČR'!$BL:$BL,'KA3 - výjezdy z ČR'!$E:$E,$B75)</f>
        <v>0</v>
      </c>
    </row>
    <row r="76" spans="2:6" x14ac:dyDescent="0.35">
      <c r="B76" s="271" t="s">
        <v>67</v>
      </c>
      <c r="C76" s="264">
        <f>SUMIFS('KA3 - příjezdy do ČR'!$O:$O,'KA3 - příjezdy do ČR'!$E:$E,$B76)</f>
        <v>0</v>
      </c>
      <c r="D76" s="265">
        <f>SUMIFS('KA3 - příjezdy do ČR'!$BP:$BP,'KA3 - příjezdy do ČR'!$E:$E,$B76)</f>
        <v>0</v>
      </c>
      <c r="E76" s="264">
        <f>SUMIFS('KA3 - výjezdy z ČR'!$K:$K,'KA3 - výjezdy z ČR'!$E:$E,$B76)</f>
        <v>0</v>
      </c>
      <c r="F76" s="265">
        <f>SUMIFS('KA3 - výjezdy z ČR'!$BL:$BL,'KA3 - výjezdy z ČR'!$E:$E,$B76)</f>
        <v>0</v>
      </c>
    </row>
    <row r="77" spans="2:6" x14ac:dyDescent="0.35">
      <c r="B77" s="271" t="s">
        <v>68</v>
      </c>
      <c r="C77" s="264">
        <f>SUMIFS('KA3 - příjezdy do ČR'!$O:$O,'KA3 - příjezdy do ČR'!$E:$E,$B77)</f>
        <v>0</v>
      </c>
      <c r="D77" s="265">
        <f>SUMIFS('KA3 - příjezdy do ČR'!$BP:$BP,'KA3 - příjezdy do ČR'!$E:$E,$B77)</f>
        <v>0</v>
      </c>
      <c r="E77" s="264">
        <f>SUMIFS('KA3 - výjezdy z ČR'!$K:$K,'KA3 - výjezdy z ČR'!$E:$E,$B77)</f>
        <v>0</v>
      </c>
      <c r="F77" s="265">
        <f>SUMIFS('KA3 - výjezdy z ČR'!$BL:$BL,'KA3 - výjezdy z ČR'!$E:$E,$B77)</f>
        <v>0</v>
      </c>
    </row>
    <row r="78" spans="2:6" x14ac:dyDescent="0.35">
      <c r="B78" s="271" t="s">
        <v>69</v>
      </c>
      <c r="C78" s="264">
        <f>SUMIFS('KA3 - příjezdy do ČR'!$O:$O,'KA3 - příjezdy do ČR'!$E:$E,$B78)</f>
        <v>0</v>
      </c>
      <c r="D78" s="265">
        <f>SUMIFS('KA3 - příjezdy do ČR'!$BP:$BP,'KA3 - příjezdy do ČR'!$E:$E,$B78)</f>
        <v>0</v>
      </c>
      <c r="E78" s="264">
        <f>SUMIFS('KA3 - výjezdy z ČR'!$K:$K,'KA3 - výjezdy z ČR'!$E:$E,$B78)</f>
        <v>0</v>
      </c>
      <c r="F78" s="265">
        <f>SUMIFS('KA3 - výjezdy z ČR'!$BL:$BL,'KA3 - výjezdy z ČR'!$E:$E,$B78)</f>
        <v>0</v>
      </c>
    </row>
    <row r="79" spans="2:6" x14ac:dyDescent="0.35">
      <c r="B79" s="271" t="s">
        <v>70</v>
      </c>
      <c r="C79" s="264">
        <f>SUMIFS('KA3 - příjezdy do ČR'!$O:$O,'KA3 - příjezdy do ČR'!$E:$E,$B79)</f>
        <v>0</v>
      </c>
      <c r="D79" s="265">
        <f>SUMIFS('KA3 - příjezdy do ČR'!$BP:$BP,'KA3 - příjezdy do ČR'!$E:$E,$B79)</f>
        <v>0</v>
      </c>
      <c r="E79" s="264">
        <f>SUMIFS('KA3 - výjezdy z ČR'!$K:$K,'KA3 - výjezdy z ČR'!$E:$E,$B79)</f>
        <v>0</v>
      </c>
      <c r="F79" s="265">
        <f>SUMIFS('KA3 - výjezdy z ČR'!$BL:$BL,'KA3 - výjezdy z ČR'!$E:$E,$B79)</f>
        <v>0</v>
      </c>
    </row>
    <row r="80" spans="2:6" x14ac:dyDescent="0.35">
      <c r="B80" s="271" t="s">
        <v>71</v>
      </c>
      <c r="C80" s="264">
        <f>SUMIFS('KA3 - příjezdy do ČR'!$O:$O,'KA3 - příjezdy do ČR'!$E:$E,$B80)</f>
        <v>0</v>
      </c>
      <c r="D80" s="265">
        <f>SUMIFS('KA3 - příjezdy do ČR'!$BP:$BP,'KA3 - příjezdy do ČR'!$E:$E,$B80)</f>
        <v>0</v>
      </c>
      <c r="E80" s="264">
        <f>SUMIFS('KA3 - výjezdy z ČR'!$K:$K,'KA3 - výjezdy z ČR'!$E:$E,$B80)</f>
        <v>0</v>
      </c>
      <c r="F80" s="265">
        <f>SUMIFS('KA3 - výjezdy z ČR'!$BL:$BL,'KA3 - výjezdy z ČR'!$E:$E,$B80)</f>
        <v>0</v>
      </c>
    </row>
    <row r="81" spans="2:6" x14ac:dyDescent="0.35">
      <c r="B81" s="271" t="s">
        <v>283</v>
      </c>
      <c r="C81" s="264">
        <f>SUMIFS('KA3 - příjezdy do ČR'!$O:$O,'KA3 - příjezdy do ČR'!$E:$E,$B81)</f>
        <v>0</v>
      </c>
      <c r="D81" s="265">
        <f>SUMIFS('KA3 - příjezdy do ČR'!$BP:$BP,'KA3 - příjezdy do ČR'!$E:$E,$B81)</f>
        <v>0</v>
      </c>
      <c r="E81" s="264">
        <f>SUMIFS('KA3 - výjezdy z ČR'!$K:$K,'KA3 - výjezdy z ČR'!$E:$E,$B81)</f>
        <v>0</v>
      </c>
      <c r="F81" s="265">
        <f>SUMIFS('KA3 - výjezdy z ČR'!$BL:$BL,'KA3 - výjezdy z ČR'!$E:$E,$B81)</f>
        <v>0</v>
      </c>
    </row>
    <row r="82" spans="2:6" x14ac:dyDescent="0.35">
      <c r="B82" s="271" t="s">
        <v>72</v>
      </c>
      <c r="C82" s="264">
        <f>SUMIFS('KA3 - příjezdy do ČR'!$O:$O,'KA3 - příjezdy do ČR'!$E:$E,$B82)</f>
        <v>0</v>
      </c>
      <c r="D82" s="265">
        <f>SUMIFS('KA3 - příjezdy do ČR'!$BP:$BP,'KA3 - příjezdy do ČR'!$E:$E,$B82)</f>
        <v>0</v>
      </c>
      <c r="E82" s="264">
        <f>SUMIFS('KA3 - výjezdy z ČR'!$K:$K,'KA3 - výjezdy z ČR'!$E:$E,$B82)</f>
        <v>0</v>
      </c>
      <c r="F82" s="265">
        <f>SUMIFS('KA3 - výjezdy z ČR'!$BL:$BL,'KA3 - výjezdy z ČR'!$E:$E,$B82)</f>
        <v>0</v>
      </c>
    </row>
    <row r="83" spans="2:6" x14ac:dyDescent="0.35">
      <c r="B83" s="271" t="s">
        <v>284</v>
      </c>
      <c r="C83" s="264">
        <f>SUMIFS('KA3 - příjezdy do ČR'!$O:$O,'KA3 - příjezdy do ČR'!$E:$E,$B83)</f>
        <v>0</v>
      </c>
      <c r="D83" s="265">
        <f>SUMIFS('KA3 - příjezdy do ČR'!$BP:$BP,'KA3 - příjezdy do ČR'!$E:$E,$B83)</f>
        <v>0</v>
      </c>
      <c r="E83" s="264">
        <f>SUMIFS('KA3 - výjezdy z ČR'!$K:$K,'KA3 - výjezdy z ČR'!$E:$E,$B83)</f>
        <v>0</v>
      </c>
      <c r="F83" s="265">
        <f>SUMIFS('KA3 - výjezdy z ČR'!$BL:$BL,'KA3 - výjezdy z ČR'!$E:$E,$B83)</f>
        <v>0</v>
      </c>
    </row>
    <row r="84" spans="2:6" x14ac:dyDescent="0.35">
      <c r="B84" s="271" t="s">
        <v>285</v>
      </c>
      <c r="C84" s="264">
        <f>SUMIFS('KA3 - příjezdy do ČR'!$O:$O,'KA3 - příjezdy do ČR'!$E:$E,$B84)</f>
        <v>0</v>
      </c>
      <c r="D84" s="265">
        <f>SUMIFS('KA3 - příjezdy do ČR'!$BP:$BP,'KA3 - příjezdy do ČR'!$E:$E,$B84)</f>
        <v>0</v>
      </c>
      <c r="E84" s="264">
        <f>SUMIFS('KA3 - výjezdy z ČR'!$K:$K,'KA3 - výjezdy z ČR'!$E:$E,$B84)</f>
        <v>0</v>
      </c>
      <c r="F84" s="265">
        <f>SUMIFS('KA3 - výjezdy z ČR'!$BL:$BL,'KA3 - výjezdy z ČR'!$E:$E,$B84)</f>
        <v>0</v>
      </c>
    </row>
    <row r="85" spans="2:6" x14ac:dyDescent="0.35">
      <c r="B85" s="271" t="s">
        <v>286</v>
      </c>
      <c r="C85" s="264">
        <f>SUMIFS('KA3 - příjezdy do ČR'!$O:$O,'KA3 - příjezdy do ČR'!$E:$E,$B85)</f>
        <v>0</v>
      </c>
      <c r="D85" s="265">
        <f>SUMIFS('KA3 - příjezdy do ČR'!$BP:$BP,'KA3 - příjezdy do ČR'!$E:$E,$B85)</f>
        <v>0</v>
      </c>
      <c r="E85" s="264">
        <f>SUMIFS('KA3 - výjezdy z ČR'!$K:$K,'KA3 - výjezdy z ČR'!$E:$E,$B85)</f>
        <v>0</v>
      </c>
      <c r="F85" s="265">
        <f>SUMIFS('KA3 - výjezdy z ČR'!$BL:$BL,'KA3 - výjezdy z ČR'!$E:$E,$B85)</f>
        <v>0</v>
      </c>
    </row>
    <row r="86" spans="2:6" x14ac:dyDescent="0.35">
      <c r="B86" s="271" t="s">
        <v>287</v>
      </c>
      <c r="C86" s="264">
        <f>SUMIFS('KA3 - příjezdy do ČR'!$O:$O,'KA3 - příjezdy do ČR'!$E:$E,$B86)</f>
        <v>0</v>
      </c>
      <c r="D86" s="265">
        <f>SUMIFS('KA3 - příjezdy do ČR'!$BP:$BP,'KA3 - příjezdy do ČR'!$E:$E,$B86)</f>
        <v>0</v>
      </c>
      <c r="E86" s="264">
        <f>SUMIFS('KA3 - výjezdy z ČR'!$K:$K,'KA3 - výjezdy z ČR'!$E:$E,$B86)</f>
        <v>0</v>
      </c>
      <c r="F86" s="265">
        <f>SUMIFS('KA3 - výjezdy z ČR'!$BL:$BL,'KA3 - výjezdy z ČR'!$E:$E,$B86)</f>
        <v>0</v>
      </c>
    </row>
    <row r="87" spans="2:6" x14ac:dyDescent="0.35">
      <c r="B87" s="271" t="s">
        <v>288</v>
      </c>
      <c r="C87" s="264">
        <f>SUMIFS('KA3 - příjezdy do ČR'!$O:$O,'KA3 - příjezdy do ČR'!$E:$E,$B87)</f>
        <v>0</v>
      </c>
      <c r="D87" s="265">
        <f>SUMIFS('KA3 - příjezdy do ČR'!$BP:$BP,'KA3 - příjezdy do ČR'!$E:$E,$B87)</f>
        <v>0</v>
      </c>
      <c r="E87" s="264">
        <f>SUMIFS('KA3 - výjezdy z ČR'!$K:$K,'KA3 - výjezdy z ČR'!$E:$E,$B87)</f>
        <v>0</v>
      </c>
      <c r="F87" s="265">
        <f>SUMIFS('KA3 - výjezdy z ČR'!$BL:$BL,'KA3 - výjezdy z ČR'!$E:$E,$B87)</f>
        <v>0</v>
      </c>
    </row>
    <row r="88" spans="2:6" x14ac:dyDescent="0.35">
      <c r="B88" s="271" t="s">
        <v>289</v>
      </c>
      <c r="C88" s="264">
        <f>SUMIFS('KA3 - příjezdy do ČR'!$O:$O,'KA3 - příjezdy do ČR'!$E:$E,$B88)</f>
        <v>0</v>
      </c>
      <c r="D88" s="265">
        <f>SUMIFS('KA3 - příjezdy do ČR'!$BP:$BP,'KA3 - příjezdy do ČR'!$E:$E,$B88)</f>
        <v>0</v>
      </c>
      <c r="E88" s="264">
        <f>SUMIFS('KA3 - výjezdy z ČR'!$K:$K,'KA3 - výjezdy z ČR'!$E:$E,$B88)</f>
        <v>0</v>
      </c>
      <c r="F88" s="265">
        <f>SUMIFS('KA3 - výjezdy z ČR'!$BL:$BL,'KA3 - výjezdy z ČR'!$E:$E,$B88)</f>
        <v>0</v>
      </c>
    </row>
    <row r="89" spans="2:6" x14ac:dyDescent="0.35">
      <c r="B89" s="271" t="s">
        <v>290</v>
      </c>
      <c r="C89" s="264">
        <f>SUMIFS('KA3 - příjezdy do ČR'!$O:$O,'KA3 - příjezdy do ČR'!$E:$E,$B89)</f>
        <v>0</v>
      </c>
      <c r="D89" s="265">
        <f>SUMIFS('KA3 - příjezdy do ČR'!$BP:$BP,'KA3 - příjezdy do ČR'!$E:$E,$B89)</f>
        <v>0</v>
      </c>
      <c r="E89" s="264">
        <f>SUMIFS('KA3 - výjezdy z ČR'!$K:$K,'KA3 - výjezdy z ČR'!$E:$E,$B89)</f>
        <v>0</v>
      </c>
      <c r="F89" s="265">
        <f>SUMIFS('KA3 - výjezdy z ČR'!$BL:$BL,'KA3 - výjezdy z ČR'!$E:$E,$B89)</f>
        <v>0</v>
      </c>
    </row>
    <row r="90" spans="2:6" x14ac:dyDescent="0.35">
      <c r="B90" s="271" t="s">
        <v>291</v>
      </c>
      <c r="C90" s="264">
        <f>SUMIFS('KA3 - příjezdy do ČR'!$O:$O,'KA3 - příjezdy do ČR'!$E:$E,$B90)</f>
        <v>0</v>
      </c>
      <c r="D90" s="265">
        <f>SUMIFS('KA3 - příjezdy do ČR'!$BP:$BP,'KA3 - příjezdy do ČR'!$E:$E,$B90)</f>
        <v>0</v>
      </c>
      <c r="E90" s="264">
        <f>SUMIFS('KA3 - výjezdy z ČR'!$K:$K,'KA3 - výjezdy z ČR'!$E:$E,$B90)</f>
        <v>0</v>
      </c>
      <c r="F90" s="265">
        <f>SUMIFS('KA3 - výjezdy z ČR'!$BL:$BL,'KA3 - výjezdy z ČR'!$E:$E,$B90)</f>
        <v>0</v>
      </c>
    </row>
    <row r="91" spans="2:6" x14ac:dyDescent="0.35">
      <c r="B91" s="271" t="s">
        <v>292</v>
      </c>
      <c r="C91" s="264">
        <f>SUMIFS('KA3 - příjezdy do ČR'!$O:$O,'KA3 - příjezdy do ČR'!$E:$E,$B91)</f>
        <v>0</v>
      </c>
      <c r="D91" s="265">
        <f>SUMIFS('KA3 - příjezdy do ČR'!$BP:$BP,'KA3 - příjezdy do ČR'!$E:$E,$B91)</f>
        <v>0</v>
      </c>
      <c r="E91" s="264">
        <f>SUMIFS('KA3 - výjezdy z ČR'!$K:$K,'KA3 - výjezdy z ČR'!$E:$E,$B91)</f>
        <v>0</v>
      </c>
      <c r="F91" s="265">
        <f>SUMIFS('KA3 - výjezdy z ČR'!$BL:$BL,'KA3 - výjezdy z ČR'!$E:$E,$B91)</f>
        <v>0</v>
      </c>
    </row>
    <row r="92" spans="2:6" x14ac:dyDescent="0.35">
      <c r="B92" s="271" t="s">
        <v>293</v>
      </c>
      <c r="C92" s="264">
        <f>SUMIFS('KA3 - příjezdy do ČR'!$O:$O,'KA3 - příjezdy do ČR'!$E:$E,$B92)</f>
        <v>0</v>
      </c>
      <c r="D92" s="265">
        <f>SUMIFS('KA3 - příjezdy do ČR'!$BP:$BP,'KA3 - příjezdy do ČR'!$E:$E,$B92)</f>
        <v>0</v>
      </c>
      <c r="E92" s="264">
        <f>SUMIFS('KA3 - výjezdy z ČR'!$K:$K,'KA3 - výjezdy z ČR'!$E:$E,$B92)</f>
        <v>0</v>
      </c>
      <c r="F92" s="265">
        <f>SUMIFS('KA3 - výjezdy z ČR'!$BL:$BL,'KA3 - výjezdy z ČR'!$E:$E,$B92)</f>
        <v>0</v>
      </c>
    </row>
    <row r="93" spans="2:6" ht="29" x14ac:dyDescent="0.35">
      <c r="B93" s="271" t="s">
        <v>294</v>
      </c>
      <c r="C93" s="264">
        <f>SUMIFS('KA3 - příjezdy do ČR'!$O:$O,'KA3 - příjezdy do ČR'!$E:$E,$B93)</f>
        <v>0</v>
      </c>
      <c r="D93" s="265">
        <f>SUMIFS('KA3 - příjezdy do ČR'!$BP:$BP,'KA3 - příjezdy do ČR'!$E:$E,$B93)</f>
        <v>0</v>
      </c>
      <c r="E93" s="264">
        <f>SUMIFS('KA3 - výjezdy z ČR'!$K:$K,'KA3 - výjezdy z ČR'!$E:$E,$B93)</f>
        <v>0</v>
      </c>
      <c r="F93" s="265">
        <f>SUMIFS('KA3 - výjezdy z ČR'!$BL:$BL,'KA3 - výjezdy z ČR'!$E:$E,$B93)</f>
        <v>0</v>
      </c>
    </row>
    <row r="94" spans="2:6" x14ac:dyDescent="0.35">
      <c r="B94" s="271" t="s">
        <v>295</v>
      </c>
      <c r="C94" s="264">
        <f>SUMIFS('KA3 - příjezdy do ČR'!$O:$O,'KA3 - příjezdy do ČR'!$E:$E,$B94)</f>
        <v>0</v>
      </c>
      <c r="D94" s="265">
        <f>SUMIFS('KA3 - příjezdy do ČR'!$BP:$BP,'KA3 - příjezdy do ČR'!$E:$E,$B94)</f>
        <v>0</v>
      </c>
      <c r="E94" s="264">
        <f>SUMIFS('KA3 - výjezdy z ČR'!$K:$K,'KA3 - výjezdy z ČR'!$E:$E,$B94)</f>
        <v>0</v>
      </c>
      <c r="F94" s="265">
        <f>SUMIFS('KA3 - výjezdy z ČR'!$BL:$BL,'KA3 - výjezdy z ČR'!$E:$E,$B94)</f>
        <v>0</v>
      </c>
    </row>
    <row r="95" spans="2:6" x14ac:dyDescent="0.35">
      <c r="B95" s="271" t="s">
        <v>296</v>
      </c>
      <c r="C95" s="264">
        <f>SUMIFS('KA3 - příjezdy do ČR'!$O:$O,'KA3 - příjezdy do ČR'!$E:$E,$B95)</f>
        <v>0</v>
      </c>
      <c r="D95" s="265">
        <f>SUMIFS('KA3 - příjezdy do ČR'!$BP:$BP,'KA3 - příjezdy do ČR'!$E:$E,$B95)</f>
        <v>0</v>
      </c>
      <c r="E95" s="264">
        <f>SUMIFS('KA3 - výjezdy z ČR'!$K:$K,'KA3 - výjezdy z ČR'!$E:$E,$B95)</f>
        <v>0</v>
      </c>
      <c r="F95" s="265">
        <f>SUMIFS('KA3 - výjezdy z ČR'!$BL:$BL,'KA3 - výjezdy z ČR'!$E:$E,$B95)</f>
        <v>0</v>
      </c>
    </row>
    <row r="96" spans="2:6" x14ac:dyDescent="0.35">
      <c r="B96" s="271" t="s">
        <v>297</v>
      </c>
      <c r="C96" s="264">
        <f>SUMIFS('KA3 - příjezdy do ČR'!$O:$O,'KA3 - příjezdy do ČR'!$E:$E,$B96)</f>
        <v>0</v>
      </c>
      <c r="D96" s="265">
        <f>SUMIFS('KA3 - příjezdy do ČR'!$BP:$BP,'KA3 - příjezdy do ČR'!$E:$E,$B96)</f>
        <v>0</v>
      </c>
      <c r="E96" s="264">
        <f>SUMIFS('KA3 - výjezdy z ČR'!$K:$K,'KA3 - výjezdy z ČR'!$E:$E,$B96)</f>
        <v>0</v>
      </c>
      <c r="F96" s="265">
        <f>SUMIFS('KA3 - výjezdy z ČR'!$BL:$BL,'KA3 - výjezdy z ČR'!$E:$E,$B96)</f>
        <v>0</v>
      </c>
    </row>
    <row r="97" spans="2:6" x14ac:dyDescent="0.35">
      <c r="B97" s="271" t="s">
        <v>298</v>
      </c>
      <c r="C97" s="264">
        <f>SUMIFS('KA3 - příjezdy do ČR'!$O:$O,'KA3 - příjezdy do ČR'!$E:$E,$B97)</f>
        <v>0</v>
      </c>
      <c r="D97" s="265">
        <f>SUMIFS('KA3 - příjezdy do ČR'!$BP:$BP,'KA3 - příjezdy do ČR'!$E:$E,$B97)</f>
        <v>0</v>
      </c>
      <c r="E97" s="264">
        <f>SUMIFS('KA3 - výjezdy z ČR'!$K:$K,'KA3 - výjezdy z ČR'!$E:$E,$B97)</f>
        <v>0</v>
      </c>
      <c r="F97" s="265">
        <f>SUMIFS('KA3 - výjezdy z ČR'!$BL:$BL,'KA3 - výjezdy z ČR'!$E:$E,$B97)</f>
        <v>0</v>
      </c>
    </row>
    <row r="98" spans="2:6" x14ac:dyDescent="0.35">
      <c r="B98" s="271" t="s">
        <v>299</v>
      </c>
      <c r="C98" s="264">
        <f>SUMIFS('KA3 - příjezdy do ČR'!$O:$O,'KA3 - příjezdy do ČR'!$E:$E,$B98)</f>
        <v>0</v>
      </c>
      <c r="D98" s="265">
        <f>SUMIFS('KA3 - příjezdy do ČR'!$BP:$BP,'KA3 - příjezdy do ČR'!$E:$E,$B98)</f>
        <v>0</v>
      </c>
      <c r="E98" s="264">
        <f>SUMIFS('KA3 - výjezdy z ČR'!$K:$K,'KA3 - výjezdy z ČR'!$E:$E,$B98)</f>
        <v>0</v>
      </c>
      <c r="F98" s="265">
        <f>SUMIFS('KA3 - výjezdy z ČR'!$BL:$BL,'KA3 - výjezdy z ČR'!$E:$E,$B98)</f>
        <v>0</v>
      </c>
    </row>
    <row r="99" spans="2:6" x14ac:dyDescent="0.35">
      <c r="B99" s="271" t="s">
        <v>300</v>
      </c>
      <c r="C99" s="264">
        <f>SUMIFS('KA3 - příjezdy do ČR'!$O:$O,'KA3 - příjezdy do ČR'!$E:$E,$B99)</f>
        <v>0</v>
      </c>
      <c r="D99" s="265">
        <f>SUMIFS('KA3 - příjezdy do ČR'!$BP:$BP,'KA3 - příjezdy do ČR'!$E:$E,$B99)</f>
        <v>0</v>
      </c>
      <c r="E99" s="264">
        <f>SUMIFS('KA3 - výjezdy z ČR'!$K:$K,'KA3 - výjezdy z ČR'!$E:$E,$B99)</f>
        <v>0</v>
      </c>
      <c r="F99" s="265">
        <f>SUMIFS('KA3 - výjezdy z ČR'!$BL:$BL,'KA3 - výjezdy z ČR'!$E:$E,$B99)</f>
        <v>0</v>
      </c>
    </row>
    <row r="100" spans="2:6" x14ac:dyDescent="0.35">
      <c r="B100" s="271" t="s">
        <v>301</v>
      </c>
      <c r="C100" s="264">
        <f>SUMIFS('KA3 - příjezdy do ČR'!$O:$O,'KA3 - příjezdy do ČR'!$E:$E,$B100)</f>
        <v>0</v>
      </c>
      <c r="D100" s="265">
        <f>SUMIFS('KA3 - příjezdy do ČR'!$BP:$BP,'KA3 - příjezdy do ČR'!$E:$E,$B100)</f>
        <v>0</v>
      </c>
      <c r="E100" s="264">
        <f>SUMIFS('KA3 - výjezdy z ČR'!$K:$K,'KA3 - výjezdy z ČR'!$E:$E,$B100)</f>
        <v>0</v>
      </c>
      <c r="F100" s="265">
        <f>SUMIFS('KA3 - výjezdy z ČR'!$BL:$BL,'KA3 - výjezdy z ČR'!$E:$E,$B100)</f>
        <v>0</v>
      </c>
    </row>
    <row r="101" spans="2:6" x14ac:dyDescent="0.35">
      <c r="B101" s="271" t="s">
        <v>302</v>
      </c>
      <c r="C101" s="264">
        <f>SUMIFS('KA3 - příjezdy do ČR'!$O:$O,'KA3 - příjezdy do ČR'!$E:$E,$B101)</f>
        <v>0</v>
      </c>
      <c r="D101" s="265">
        <f>SUMIFS('KA3 - příjezdy do ČR'!$BP:$BP,'KA3 - příjezdy do ČR'!$E:$E,$B101)</f>
        <v>0</v>
      </c>
      <c r="E101" s="264">
        <f>SUMIFS('KA3 - výjezdy z ČR'!$K:$K,'KA3 - výjezdy z ČR'!$E:$E,$B101)</f>
        <v>0</v>
      </c>
      <c r="F101" s="265">
        <f>SUMIFS('KA3 - výjezdy z ČR'!$BL:$BL,'KA3 - výjezdy z ČR'!$E:$E,$B101)</f>
        <v>0</v>
      </c>
    </row>
    <row r="102" spans="2:6" x14ac:dyDescent="0.35">
      <c r="B102" s="271" t="s">
        <v>303</v>
      </c>
      <c r="C102" s="264">
        <f>SUMIFS('KA3 - příjezdy do ČR'!$O:$O,'KA3 - příjezdy do ČR'!$E:$E,$B102)</f>
        <v>0</v>
      </c>
      <c r="D102" s="265">
        <f>SUMIFS('KA3 - příjezdy do ČR'!$BP:$BP,'KA3 - příjezdy do ČR'!$E:$E,$B102)</f>
        <v>0</v>
      </c>
      <c r="E102" s="264">
        <f>SUMIFS('KA3 - výjezdy z ČR'!$K:$K,'KA3 - výjezdy z ČR'!$E:$E,$B102)</f>
        <v>0</v>
      </c>
      <c r="F102" s="265">
        <f>SUMIFS('KA3 - výjezdy z ČR'!$BL:$BL,'KA3 - výjezdy z ČR'!$E:$E,$B102)</f>
        <v>0</v>
      </c>
    </row>
    <row r="103" spans="2:6" x14ac:dyDescent="0.35">
      <c r="B103" s="271" t="s">
        <v>304</v>
      </c>
      <c r="C103" s="264">
        <f>SUMIFS('KA3 - příjezdy do ČR'!$O:$O,'KA3 - příjezdy do ČR'!$E:$E,$B103)</f>
        <v>0</v>
      </c>
      <c r="D103" s="265">
        <f>SUMIFS('KA3 - příjezdy do ČR'!$BP:$BP,'KA3 - příjezdy do ČR'!$E:$E,$B103)</f>
        <v>0</v>
      </c>
      <c r="E103" s="264">
        <f>SUMIFS('KA3 - výjezdy z ČR'!$K:$K,'KA3 - výjezdy z ČR'!$E:$E,$B103)</f>
        <v>0</v>
      </c>
      <c r="F103" s="265">
        <f>SUMIFS('KA3 - výjezdy z ČR'!$BL:$BL,'KA3 - výjezdy z ČR'!$E:$E,$B103)</f>
        <v>0</v>
      </c>
    </row>
    <row r="104" spans="2:6" x14ac:dyDescent="0.35">
      <c r="B104" s="271" t="s">
        <v>305</v>
      </c>
      <c r="C104" s="264">
        <f>SUMIFS('KA3 - příjezdy do ČR'!$O:$O,'KA3 - příjezdy do ČR'!$E:$E,$B104)</f>
        <v>0</v>
      </c>
      <c r="D104" s="265">
        <f>SUMIFS('KA3 - příjezdy do ČR'!$BP:$BP,'KA3 - příjezdy do ČR'!$E:$E,$B104)</f>
        <v>0</v>
      </c>
      <c r="E104" s="264">
        <f>SUMIFS('KA3 - výjezdy z ČR'!$K:$K,'KA3 - výjezdy z ČR'!$E:$E,$B104)</f>
        <v>0</v>
      </c>
      <c r="F104" s="265">
        <f>SUMIFS('KA3 - výjezdy z ČR'!$BL:$BL,'KA3 - výjezdy z ČR'!$E:$E,$B104)</f>
        <v>0</v>
      </c>
    </row>
    <row r="105" spans="2:6" ht="29" x14ac:dyDescent="0.35">
      <c r="B105" s="271" t="s">
        <v>306</v>
      </c>
      <c r="C105" s="264">
        <f>SUMIFS('KA3 - příjezdy do ČR'!$O:$O,'KA3 - příjezdy do ČR'!$E:$E,$B105)</f>
        <v>0</v>
      </c>
      <c r="D105" s="265">
        <f>SUMIFS('KA3 - příjezdy do ČR'!$BP:$BP,'KA3 - příjezdy do ČR'!$E:$E,$B105)</f>
        <v>0</v>
      </c>
      <c r="E105" s="264">
        <f>SUMIFS('KA3 - výjezdy z ČR'!$K:$K,'KA3 - výjezdy z ČR'!$E:$E,$B105)</f>
        <v>0</v>
      </c>
      <c r="F105" s="265">
        <f>SUMIFS('KA3 - výjezdy z ČR'!$BL:$BL,'KA3 - výjezdy z ČR'!$E:$E,$B105)</f>
        <v>0</v>
      </c>
    </row>
    <row r="106" spans="2:6" x14ac:dyDescent="0.35">
      <c r="B106" s="271" t="s">
        <v>307</v>
      </c>
      <c r="C106" s="264">
        <f>SUMIFS('KA3 - příjezdy do ČR'!$O:$O,'KA3 - příjezdy do ČR'!$E:$E,$B106)</f>
        <v>0</v>
      </c>
      <c r="D106" s="265">
        <f>SUMIFS('KA3 - příjezdy do ČR'!$BP:$BP,'KA3 - příjezdy do ČR'!$E:$E,$B106)</f>
        <v>0</v>
      </c>
      <c r="E106" s="264">
        <f>SUMIFS('KA3 - výjezdy z ČR'!$K:$K,'KA3 - výjezdy z ČR'!$E:$E,$B106)</f>
        <v>0</v>
      </c>
      <c r="F106" s="265">
        <f>SUMIFS('KA3 - výjezdy z ČR'!$BL:$BL,'KA3 - výjezdy z ČR'!$E:$E,$B106)</f>
        <v>0</v>
      </c>
    </row>
    <row r="107" spans="2:6" x14ac:dyDescent="0.35">
      <c r="B107" s="271" t="s">
        <v>308</v>
      </c>
      <c r="C107" s="264">
        <f>SUMIFS('KA3 - příjezdy do ČR'!$O:$O,'KA3 - příjezdy do ČR'!$E:$E,$B107)</f>
        <v>0</v>
      </c>
      <c r="D107" s="265">
        <f>SUMIFS('KA3 - příjezdy do ČR'!$BP:$BP,'KA3 - příjezdy do ČR'!$E:$E,$B107)</f>
        <v>0</v>
      </c>
      <c r="E107" s="264">
        <f>SUMIFS('KA3 - výjezdy z ČR'!$K:$K,'KA3 - výjezdy z ČR'!$E:$E,$B107)</f>
        <v>0</v>
      </c>
      <c r="F107" s="265">
        <f>SUMIFS('KA3 - výjezdy z ČR'!$BL:$BL,'KA3 - výjezdy z ČR'!$E:$E,$B107)</f>
        <v>0</v>
      </c>
    </row>
    <row r="108" spans="2:6" x14ac:dyDescent="0.35">
      <c r="B108" s="271" t="s">
        <v>309</v>
      </c>
      <c r="C108" s="264">
        <f>SUMIFS('KA3 - příjezdy do ČR'!$O:$O,'KA3 - příjezdy do ČR'!$E:$E,$B108)</f>
        <v>0</v>
      </c>
      <c r="D108" s="265">
        <f>SUMIFS('KA3 - příjezdy do ČR'!$BP:$BP,'KA3 - příjezdy do ČR'!$E:$E,$B108)</f>
        <v>0</v>
      </c>
      <c r="E108" s="264">
        <f>SUMIFS('KA3 - výjezdy z ČR'!$K:$K,'KA3 - výjezdy z ČR'!$E:$E,$B108)</f>
        <v>0</v>
      </c>
      <c r="F108" s="265">
        <f>SUMIFS('KA3 - výjezdy z ČR'!$BL:$BL,'KA3 - výjezdy z ČR'!$E:$E,$B108)</f>
        <v>0</v>
      </c>
    </row>
    <row r="109" spans="2:6" x14ac:dyDescent="0.35">
      <c r="B109" s="271" t="s">
        <v>310</v>
      </c>
      <c r="C109" s="264">
        <f>SUMIFS('KA3 - příjezdy do ČR'!$O:$O,'KA3 - příjezdy do ČR'!$E:$E,$B109)</f>
        <v>0</v>
      </c>
      <c r="D109" s="265">
        <f>SUMIFS('KA3 - příjezdy do ČR'!$BP:$BP,'KA3 - příjezdy do ČR'!$E:$E,$B109)</f>
        <v>0</v>
      </c>
      <c r="E109" s="264">
        <f>SUMIFS('KA3 - výjezdy z ČR'!$K:$K,'KA3 - výjezdy z ČR'!$E:$E,$B109)</f>
        <v>0</v>
      </c>
      <c r="F109" s="265">
        <f>SUMIFS('KA3 - výjezdy z ČR'!$BL:$BL,'KA3 - výjezdy z ČR'!$E:$E,$B109)</f>
        <v>0</v>
      </c>
    </row>
    <row r="110" spans="2:6" x14ac:dyDescent="0.35">
      <c r="B110" s="271" t="s">
        <v>73</v>
      </c>
      <c r="C110" s="264">
        <f>SUMIFS('KA3 - příjezdy do ČR'!$O:$O,'KA3 - příjezdy do ČR'!$E:$E,$B110)</f>
        <v>0</v>
      </c>
      <c r="D110" s="265">
        <f>SUMIFS('KA3 - příjezdy do ČR'!$BP:$BP,'KA3 - příjezdy do ČR'!$E:$E,$B110)</f>
        <v>0</v>
      </c>
      <c r="E110" s="264">
        <f>SUMIFS('KA3 - výjezdy z ČR'!$K:$K,'KA3 - výjezdy z ČR'!$E:$E,$B110)</f>
        <v>0</v>
      </c>
      <c r="F110" s="265">
        <f>SUMIFS('KA3 - výjezdy z ČR'!$BL:$BL,'KA3 - výjezdy z ČR'!$E:$E,$B110)</f>
        <v>0</v>
      </c>
    </row>
    <row r="111" spans="2:6" x14ac:dyDescent="0.35">
      <c r="B111" s="271" t="s">
        <v>74</v>
      </c>
      <c r="C111" s="264">
        <f>SUMIFS('KA3 - příjezdy do ČR'!$O:$O,'KA3 - příjezdy do ČR'!$E:$E,$B111)</f>
        <v>0</v>
      </c>
      <c r="D111" s="265">
        <f>SUMIFS('KA3 - příjezdy do ČR'!$BP:$BP,'KA3 - příjezdy do ČR'!$E:$E,$B111)</f>
        <v>0</v>
      </c>
      <c r="E111" s="264">
        <f>SUMIFS('KA3 - výjezdy z ČR'!$K:$K,'KA3 - výjezdy z ČR'!$E:$E,$B111)</f>
        <v>0</v>
      </c>
      <c r="F111" s="265">
        <f>SUMIFS('KA3 - výjezdy z ČR'!$BL:$BL,'KA3 - výjezdy z ČR'!$E:$E,$B111)</f>
        <v>0</v>
      </c>
    </row>
    <row r="112" spans="2:6" x14ac:dyDescent="0.35">
      <c r="B112" s="271" t="s">
        <v>311</v>
      </c>
      <c r="C112" s="264">
        <f>SUMIFS('KA3 - příjezdy do ČR'!$O:$O,'KA3 - příjezdy do ČR'!$E:$E,$B112)</f>
        <v>0</v>
      </c>
      <c r="D112" s="265">
        <f>SUMIFS('KA3 - příjezdy do ČR'!$BP:$BP,'KA3 - příjezdy do ČR'!$E:$E,$B112)</f>
        <v>0</v>
      </c>
      <c r="E112" s="264">
        <f>SUMIFS('KA3 - výjezdy z ČR'!$K:$K,'KA3 - výjezdy z ČR'!$E:$E,$B112)</f>
        <v>0</v>
      </c>
      <c r="F112" s="265">
        <f>SUMIFS('KA3 - výjezdy z ČR'!$BL:$BL,'KA3 - výjezdy z ČR'!$E:$E,$B112)</f>
        <v>0</v>
      </c>
    </row>
    <row r="113" spans="2:6" x14ac:dyDescent="0.35">
      <c r="B113" s="271" t="s">
        <v>312</v>
      </c>
      <c r="C113" s="264">
        <f>SUMIFS('KA3 - příjezdy do ČR'!$O:$O,'KA3 - příjezdy do ČR'!$E:$E,$B113)</f>
        <v>0</v>
      </c>
      <c r="D113" s="265">
        <f>SUMIFS('KA3 - příjezdy do ČR'!$BP:$BP,'KA3 - příjezdy do ČR'!$E:$E,$B113)</f>
        <v>0</v>
      </c>
      <c r="E113" s="264">
        <f>SUMIFS('KA3 - výjezdy z ČR'!$K:$K,'KA3 - výjezdy z ČR'!$E:$E,$B113)</f>
        <v>0</v>
      </c>
      <c r="F113" s="265">
        <f>SUMIFS('KA3 - výjezdy z ČR'!$BL:$BL,'KA3 - výjezdy z ČR'!$E:$E,$B113)</f>
        <v>0</v>
      </c>
    </row>
    <row r="114" spans="2:6" x14ac:dyDescent="0.35">
      <c r="B114" s="271" t="s">
        <v>313</v>
      </c>
      <c r="C114" s="264">
        <f>SUMIFS('KA3 - příjezdy do ČR'!$O:$O,'KA3 - příjezdy do ČR'!$E:$E,$B114)</f>
        <v>0</v>
      </c>
      <c r="D114" s="265">
        <f>SUMIFS('KA3 - příjezdy do ČR'!$BP:$BP,'KA3 - příjezdy do ČR'!$E:$E,$B114)</f>
        <v>0</v>
      </c>
      <c r="E114" s="264">
        <f>SUMIFS('KA3 - výjezdy z ČR'!$K:$K,'KA3 - výjezdy z ČR'!$E:$E,$B114)</f>
        <v>0</v>
      </c>
      <c r="F114" s="265">
        <f>SUMIFS('KA3 - výjezdy z ČR'!$BL:$BL,'KA3 - výjezdy z ČR'!$E:$E,$B114)</f>
        <v>0</v>
      </c>
    </row>
    <row r="115" spans="2:6" x14ac:dyDescent="0.35">
      <c r="B115" s="271" t="s">
        <v>314</v>
      </c>
      <c r="C115" s="264">
        <f>SUMIFS('KA3 - příjezdy do ČR'!$O:$O,'KA3 - příjezdy do ČR'!$E:$E,$B115)</f>
        <v>0</v>
      </c>
      <c r="D115" s="265">
        <f>SUMIFS('KA3 - příjezdy do ČR'!$BP:$BP,'KA3 - příjezdy do ČR'!$E:$E,$B115)</f>
        <v>0</v>
      </c>
      <c r="E115" s="264">
        <f>SUMIFS('KA3 - výjezdy z ČR'!$K:$K,'KA3 - výjezdy z ČR'!$E:$E,$B115)</f>
        <v>0</v>
      </c>
      <c r="F115" s="265">
        <f>SUMIFS('KA3 - výjezdy z ČR'!$BL:$BL,'KA3 - výjezdy z ČR'!$E:$E,$B115)</f>
        <v>0</v>
      </c>
    </row>
    <row r="116" spans="2:6" x14ac:dyDescent="0.35">
      <c r="B116" s="271" t="s">
        <v>315</v>
      </c>
      <c r="C116" s="264">
        <f>SUMIFS('KA3 - příjezdy do ČR'!$O:$O,'KA3 - příjezdy do ČR'!$E:$E,$B116)</f>
        <v>0</v>
      </c>
      <c r="D116" s="265">
        <f>SUMIFS('KA3 - příjezdy do ČR'!$BP:$BP,'KA3 - příjezdy do ČR'!$E:$E,$B116)</f>
        <v>0</v>
      </c>
      <c r="E116" s="264">
        <f>SUMIFS('KA3 - výjezdy z ČR'!$K:$K,'KA3 - výjezdy z ČR'!$E:$E,$B116)</f>
        <v>0</v>
      </c>
      <c r="F116" s="265">
        <f>SUMIFS('KA3 - výjezdy z ČR'!$BL:$BL,'KA3 - výjezdy z ČR'!$E:$E,$B116)</f>
        <v>0</v>
      </c>
    </row>
    <row r="117" spans="2:6" x14ac:dyDescent="0.35">
      <c r="B117" s="271" t="s">
        <v>316</v>
      </c>
      <c r="C117" s="264">
        <f>SUMIFS('KA3 - příjezdy do ČR'!$O:$O,'KA3 - příjezdy do ČR'!$E:$E,$B117)</f>
        <v>0</v>
      </c>
      <c r="D117" s="265">
        <f>SUMIFS('KA3 - příjezdy do ČR'!$BP:$BP,'KA3 - příjezdy do ČR'!$E:$E,$B117)</f>
        <v>0</v>
      </c>
      <c r="E117" s="264">
        <f>SUMIFS('KA3 - výjezdy z ČR'!$K:$K,'KA3 - výjezdy z ČR'!$E:$E,$B117)</f>
        <v>0</v>
      </c>
      <c r="F117" s="265">
        <f>SUMIFS('KA3 - výjezdy z ČR'!$BL:$BL,'KA3 - výjezdy z ČR'!$E:$E,$B117)</f>
        <v>0</v>
      </c>
    </row>
    <row r="118" spans="2:6" x14ac:dyDescent="0.35">
      <c r="B118" s="271" t="s">
        <v>317</v>
      </c>
      <c r="C118" s="264">
        <f>SUMIFS('KA3 - příjezdy do ČR'!$O:$O,'KA3 - příjezdy do ČR'!$E:$E,$B118)</f>
        <v>0</v>
      </c>
      <c r="D118" s="265">
        <f>SUMIFS('KA3 - příjezdy do ČR'!$BP:$BP,'KA3 - příjezdy do ČR'!$E:$E,$B118)</f>
        <v>0</v>
      </c>
      <c r="E118" s="264">
        <f>SUMIFS('KA3 - výjezdy z ČR'!$K:$K,'KA3 - výjezdy z ČR'!$E:$E,$B118)</f>
        <v>0</v>
      </c>
      <c r="F118" s="265">
        <f>SUMIFS('KA3 - výjezdy z ČR'!$BL:$BL,'KA3 - výjezdy z ČR'!$E:$E,$B118)</f>
        <v>0</v>
      </c>
    </row>
    <row r="119" spans="2:6" x14ac:dyDescent="0.35">
      <c r="B119" s="271" t="s">
        <v>318</v>
      </c>
      <c r="C119" s="264">
        <f>SUMIFS('KA3 - příjezdy do ČR'!$O:$O,'KA3 - příjezdy do ČR'!$E:$E,$B119)</f>
        <v>0</v>
      </c>
      <c r="D119" s="265">
        <f>SUMIFS('KA3 - příjezdy do ČR'!$BP:$BP,'KA3 - příjezdy do ČR'!$E:$E,$B119)</f>
        <v>0</v>
      </c>
      <c r="E119" s="264">
        <f>SUMIFS('KA3 - výjezdy z ČR'!$K:$K,'KA3 - výjezdy z ČR'!$E:$E,$B119)</f>
        <v>0</v>
      </c>
      <c r="F119" s="265">
        <f>SUMIFS('KA3 - výjezdy z ČR'!$BL:$BL,'KA3 - výjezdy z ČR'!$E:$E,$B119)</f>
        <v>0</v>
      </c>
    </row>
    <row r="120" spans="2:6" x14ac:dyDescent="0.35">
      <c r="B120" s="271" t="s">
        <v>319</v>
      </c>
      <c r="C120" s="264">
        <f>SUMIFS('KA3 - příjezdy do ČR'!$O:$O,'KA3 - příjezdy do ČR'!$E:$E,$B120)</f>
        <v>0</v>
      </c>
      <c r="D120" s="265">
        <f>SUMIFS('KA3 - příjezdy do ČR'!$BP:$BP,'KA3 - příjezdy do ČR'!$E:$E,$B120)</f>
        <v>0</v>
      </c>
      <c r="E120" s="264">
        <f>SUMIFS('KA3 - výjezdy z ČR'!$K:$K,'KA3 - výjezdy z ČR'!$E:$E,$B120)</f>
        <v>0</v>
      </c>
      <c r="F120" s="265">
        <f>SUMIFS('KA3 - výjezdy z ČR'!$BL:$BL,'KA3 - výjezdy z ČR'!$E:$E,$B120)</f>
        <v>0</v>
      </c>
    </row>
    <row r="121" spans="2:6" x14ac:dyDescent="0.35">
      <c r="B121" s="271" t="s">
        <v>320</v>
      </c>
      <c r="C121" s="264">
        <f>SUMIFS('KA3 - příjezdy do ČR'!$O:$O,'KA3 - příjezdy do ČR'!$E:$E,$B121)</f>
        <v>0</v>
      </c>
      <c r="D121" s="265">
        <f>SUMIFS('KA3 - příjezdy do ČR'!$BP:$BP,'KA3 - příjezdy do ČR'!$E:$E,$B121)</f>
        <v>0</v>
      </c>
      <c r="E121" s="264">
        <f>SUMIFS('KA3 - výjezdy z ČR'!$K:$K,'KA3 - výjezdy z ČR'!$E:$E,$B121)</f>
        <v>0</v>
      </c>
      <c r="F121" s="265">
        <f>SUMIFS('KA3 - výjezdy z ČR'!$BL:$BL,'KA3 - výjezdy z ČR'!$E:$E,$B121)</f>
        <v>0</v>
      </c>
    </row>
    <row r="122" spans="2:6" x14ac:dyDescent="0.35">
      <c r="B122" s="271" t="s">
        <v>321</v>
      </c>
      <c r="C122" s="264">
        <f>SUMIFS('KA3 - příjezdy do ČR'!$O:$O,'KA3 - příjezdy do ČR'!$E:$E,$B122)</f>
        <v>0</v>
      </c>
      <c r="D122" s="265">
        <f>SUMIFS('KA3 - příjezdy do ČR'!$BP:$BP,'KA3 - příjezdy do ČR'!$E:$E,$B122)</f>
        <v>0</v>
      </c>
      <c r="E122" s="264">
        <f>SUMIFS('KA3 - výjezdy z ČR'!$K:$K,'KA3 - výjezdy z ČR'!$E:$E,$B122)</f>
        <v>0</v>
      </c>
      <c r="F122" s="265">
        <f>SUMIFS('KA3 - výjezdy z ČR'!$BL:$BL,'KA3 - výjezdy z ČR'!$E:$E,$B122)</f>
        <v>0</v>
      </c>
    </row>
    <row r="123" spans="2:6" x14ac:dyDescent="0.35">
      <c r="B123" s="271" t="s">
        <v>75</v>
      </c>
      <c r="C123" s="264">
        <f>SUMIFS('KA3 - příjezdy do ČR'!$O:$O,'KA3 - příjezdy do ČR'!$E:$E,$B123)</f>
        <v>0</v>
      </c>
      <c r="D123" s="265">
        <f>SUMIFS('KA3 - příjezdy do ČR'!$BP:$BP,'KA3 - příjezdy do ČR'!$E:$E,$B123)</f>
        <v>0</v>
      </c>
      <c r="E123" s="264">
        <f>SUMIFS('KA3 - výjezdy z ČR'!$K:$K,'KA3 - výjezdy z ČR'!$E:$E,$B123)</f>
        <v>0</v>
      </c>
      <c r="F123" s="265">
        <f>SUMIFS('KA3 - výjezdy z ČR'!$BL:$BL,'KA3 - výjezdy z ČR'!$E:$E,$B123)</f>
        <v>0</v>
      </c>
    </row>
    <row r="124" spans="2:6" x14ac:dyDescent="0.35">
      <c r="B124" s="271" t="s">
        <v>76</v>
      </c>
      <c r="C124" s="264">
        <f>SUMIFS('KA3 - příjezdy do ČR'!$O:$O,'KA3 - příjezdy do ČR'!$E:$E,$B124)</f>
        <v>0</v>
      </c>
      <c r="D124" s="265">
        <f>SUMIFS('KA3 - příjezdy do ČR'!$BP:$BP,'KA3 - příjezdy do ČR'!$E:$E,$B124)</f>
        <v>0</v>
      </c>
      <c r="E124" s="264">
        <f>SUMIFS('KA3 - výjezdy z ČR'!$K:$K,'KA3 - výjezdy z ČR'!$E:$E,$B124)</f>
        <v>0</v>
      </c>
      <c r="F124" s="265">
        <f>SUMIFS('KA3 - výjezdy z ČR'!$BL:$BL,'KA3 - výjezdy z ČR'!$E:$E,$B124)</f>
        <v>0</v>
      </c>
    </row>
    <row r="125" spans="2:6" x14ac:dyDescent="0.35">
      <c r="B125" s="271" t="s">
        <v>322</v>
      </c>
      <c r="C125" s="264">
        <f>SUMIFS('KA3 - příjezdy do ČR'!$O:$O,'KA3 - příjezdy do ČR'!$E:$E,$B125)</f>
        <v>0</v>
      </c>
      <c r="D125" s="265">
        <f>SUMIFS('KA3 - příjezdy do ČR'!$BP:$BP,'KA3 - příjezdy do ČR'!$E:$E,$B125)</f>
        <v>0</v>
      </c>
      <c r="E125" s="264">
        <f>SUMIFS('KA3 - výjezdy z ČR'!$K:$K,'KA3 - výjezdy z ČR'!$E:$E,$B125)</f>
        <v>0</v>
      </c>
      <c r="F125" s="265">
        <f>SUMIFS('KA3 - výjezdy z ČR'!$BL:$BL,'KA3 - výjezdy z ČR'!$E:$E,$B125)</f>
        <v>0</v>
      </c>
    </row>
    <row r="126" spans="2:6" x14ac:dyDescent="0.35">
      <c r="B126" s="271" t="s">
        <v>323</v>
      </c>
      <c r="C126" s="264">
        <f>SUMIFS('KA3 - příjezdy do ČR'!$O:$O,'KA3 - příjezdy do ČR'!$E:$E,$B126)</f>
        <v>0</v>
      </c>
      <c r="D126" s="265">
        <f>SUMIFS('KA3 - příjezdy do ČR'!$BP:$BP,'KA3 - příjezdy do ČR'!$E:$E,$B126)</f>
        <v>0</v>
      </c>
      <c r="E126" s="264">
        <f>SUMIFS('KA3 - výjezdy z ČR'!$K:$K,'KA3 - výjezdy z ČR'!$E:$E,$B126)</f>
        <v>0</v>
      </c>
      <c r="F126" s="265">
        <f>SUMIFS('KA3 - výjezdy z ČR'!$BL:$BL,'KA3 - výjezdy z ČR'!$E:$E,$B126)</f>
        <v>0</v>
      </c>
    </row>
    <row r="127" spans="2:6" x14ac:dyDescent="0.35">
      <c r="B127" s="271" t="s">
        <v>324</v>
      </c>
      <c r="C127" s="264">
        <f>SUMIFS('KA3 - příjezdy do ČR'!$O:$O,'KA3 - příjezdy do ČR'!$E:$E,$B127)</f>
        <v>0</v>
      </c>
      <c r="D127" s="265">
        <f>SUMIFS('KA3 - příjezdy do ČR'!$BP:$BP,'KA3 - příjezdy do ČR'!$E:$E,$B127)</f>
        <v>0</v>
      </c>
      <c r="E127" s="264">
        <f>SUMIFS('KA3 - výjezdy z ČR'!$K:$K,'KA3 - výjezdy z ČR'!$E:$E,$B127)</f>
        <v>0</v>
      </c>
      <c r="F127" s="265">
        <f>SUMIFS('KA3 - výjezdy z ČR'!$BL:$BL,'KA3 - výjezdy z ČR'!$E:$E,$B127)</f>
        <v>0</v>
      </c>
    </row>
    <row r="128" spans="2:6" x14ac:dyDescent="0.35">
      <c r="B128" s="271" t="s">
        <v>325</v>
      </c>
      <c r="C128" s="264">
        <f>SUMIFS('KA3 - příjezdy do ČR'!$O:$O,'KA3 - příjezdy do ČR'!$E:$E,$B128)</f>
        <v>0</v>
      </c>
      <c r="D128" s="265">
        <f>SUMIFS('KA3 - příjezdy do ČR'!$BP:$BP,'KA3 - příjezdy do ČR'!$E:$E,$B128)</f>
        <v>0</v>
      </c>
      <c r="E128" s="264">
        <f>SUMIFS('KA3 - výjezdy z ČR'!$K:$K,'KA3 - výjezdy z ČR'!$E:$E,$B128)</f>
        <v>0</v>
      </c>
      <c r="F128" s="265">
        <f>SUMIFS('KA3 - výjezdy z ČR'!$BL:$BL,'KA3 - výjezdy z ČR'!$E:$E,$B128)</f>
        <v>0</v>
      </c>
    </row>
    <row r="129" spans="2:6" x14ac:dyDescent="0.35">
      <c r="B129" s="271" t="s">
        <v>326</v>
      </c>
      <c r="C129" s="264">
        <f>SUMIFS('KA3 - příjezdy do ČR'!$O:$O,'KA3 - příjezdy do ČR'!$E:$E,$B129)</f>
        <v>0</v>
      </c>
      <c r="D129" s="265">
        <f>SUMIFS('KA3 - příjezdy do ČR'!$BP:$BP,'KA3 - příjezdy do ČR'!$E:$E,$B129)</f>
        <v>0</v>
      </c>
      <c r="E129" s="264">
        <f>SUMIFS('KA3 - výjezdy z ČR'!$K:$K,'KA3 - výjezdy z ČR'!$E:$E,$B129)</f>
        <v>0</v>
      </c>
      <c r="F129" s="265">
        <f>SUMIFS('KA3 - výjezdy z ČR'!$BL:$BL,'KA3 - výjezdy z ČR'!$E:$E,$B129)</f>
        <v>0</v>
      </c>
    </row>
    <row r="130" spans="2:6" ht="29" x14ac:dyDescent="0.35">
      <c r="B130" s="271" t="s">
        <v>327</v>
      </c>
      <c r="C130" s="264">
        <f>SUMIFS('KA3 - příjezdy do ČR'!$O:$O,'KA3 - příjezdy do ČR'!$E:$E,$B130)</f>
        <v>0</v>
      </c>
      <c r="D130" s="265">
        <f>SUMIFS('KA3 - příjezdy do ČR'!$BP:$BP,'KA3 - příjezdy do ČR'!$E:$E,$B130)</f>
        <v>0</v>
      </c>
      <c r="E130" s="264">
        <f>SUMIFS('KA3 - výjezdy z ČR'!$K:$K,'KA3 - výjezdy z ČR'!$E:$E,$B130)</f>
        <v>0</v>
      </c>
      <c r="F130" s="265">
        <f>SUMIFS('KA3 - výjezdy z ČR'!$BL:$BL,'KA3 - výjezdy z ČR'!$E:$E,$B130)</f>
        <v>0</v>
      </c>
    </row>
    <row r="131" spans="2:6" x14ac:dyDescent="0.35">
      <c r="B131" s="271" t="s">
        <v>328</v>
      </c>
      <c r="C131" s="264">
        <f>SUMIFS('KA3 - příjezdy do ČR'!$O:$O,'KA3 - příjezdy do ČR'!$E:$E,$B131)</f>
        <v>0</v>
      </c>
      <c r="D131" s="265">
        <f>SUMIFS('KA3 - příjezdy do ČR'!$BP:$BP,'KA3 - příjezdy do ČR'!$E:$E,$B131)</f>
        <v>0</v>
      </c>
      <c r="E131" s="264">
        <f>SUMIFS('KA3 - výjezdy z ČR'!$K:$K,'KA3 - výjezdy z ČR'!$E:$E,$B131)</f>
        <v>0</v>
      </c>
      <c r="F131" s="265">
        <f>SUMIFS('KA3 - výjezdy z ČR'!$BL:$BL,'KA3 - výjezdy z ČR'!$E:$E,$B131)</f>
        <v>0</v>
      </c>
    </row>
    <row r="132" spans="2:6" x14ac:dyDescent="0.35">
      <c r="B132" s="271" t="s">
        <v>77</v>
      </c>
      <c r="C132" s="264">
        <f>SUMIFS('KA3 - příjezdy do ČR'!$O:$O,'KA3 - příjezdy do ČR'!$E:$E,$B132)</f>
        <v>0</v>
      </c>
      <c r="D132" s="265">
        <f>SUMIFS('KA3 - příjezdy do ČR'!$BP:$BP,'KA3 - příjezdy do ČR'!$E:$E,$B132)</f>
        <v>0</v>
      </c>
      <c r="E132" s="264">
        <f>SUMIFS('KA3 - výjezdy z ČR'!$K:$K,'KA3 - výjezdy z ČR'!$E:$E,$B132)</f>
        <v>0</v>
      </c>
      <c r="F132" s="265">
        <f>SUMIFS('KA3 - výjezdy z ČR'!$BL:$BL,'KA3 - výjezdy z ČR'!$E:$E,$B132)</f>
        <v>0</v>
      </c>
    </row>
    <row r="133" spans="2:6" x14ac:dyDescent="0.35">
      <c r="B133" s="271" t="s">
        <v>329</v>
      </c>
      <c r="C133" s="264">
        <f>SUMIFS('KA3 - příjezdy do ČR'!$O:$O,'KA3 - příjezdy do ČR'!$E:$E,$B133)</f>
        <v>0</v>
      </c>
      <c r="D133" s="265">
        <f>SUMIFS('KA3 - příjezdy do ČR'!$BP:$BP,'KA3 - příjezdy do ČR'!$E:$E,$B133)</f>
        <v>0</v>
      </c>
      <c r="E133" s="264">
        <f>SUMIFS('KA3 - výjezdy z ČR'!$K:$K,'KA3 - výjezdy z ČR'!$E:$E,$B133)</f>
        <v>0</v>
      </c>
      <c r="F133" s="265">
        <f>SUMIFS('KA3 - výjezdy z ČR'!$BL:$BL,'KA3 - výjezdy z ČR'!$E:$E,$B133)</f>
        <v>0</v>
      </c>
    </row>
    <row r="134" spans="2:6" x14ac:dyDescent="0.35">
      <c r="B134" s="271" t="s">
        <v>330</v>
      </c>
      <c r="C134" s="264">
        <f>SUMIFS('KA3 - příjezdy do ČR'!$O:$O,'KA3 - příjezdy do ČR'!$E:$E,$B134)</f>
        <v>0</v>
      </c>
      <c r="D134" s="265">
        <f>SUMIFS('KA3 - příjezdy do ČR'!$BP:$BP,'KA3 - příjezdy do ČR'!$E:$E,$B134)</f>
        <v>0</v>
      </c>
      <c r="E134" s="264">
        <f>SUMIFS('KA3 - výjezdy z ČR'!$K:$K,'KA3 - výjezdy z ČR'!$E:$E,$B134)</f>
        <v>0</v>
      </c>
      <c r="F134" s="265">
        <f>SUMIFS('KA3 - výjezdy z ČR'!$BL:$BL,'KA3 - výjezdy z ČR'!$E:$E,$B134)</f>
        <v>0</v>
      </c>
    </row>
    <row r="135" spans="2:6" x14ac:dyDescent="0.35">
      <c r="B135" s="271" t="s">
        <v>331</v>
      </c>
      <c r="C135" s="264">
        <f>SUMIFS('KA3 - příjezdy do ČR'!$O:$O,'KA3 - příjezdy do ČR'!$E:$E,$B135)</f>
        <v>0</v>
      </c>
      <c r="D135" s="265">
        <f>SUMIFS('KA3 - příjezdy do ČR'!$BP:$BP,'KA3 - příjezdy do ČR'!$E:$E,$B135)</f>
        <v>0</v>
      </c>
      <c r="E135" s="264">
        <f>SUMIFS('KA3 - výjezdy z ČR'!$K:$K,'KA3 - výjezdy z ČR'!$E:$E,$B135)</f>
        <v>0</v>
      </c>
      <c r="F135" s="265">
        <f>SUMIFS('KA3 - výjezdy z ČR'!$BL:$BL,'KA3 - výjezdy z ČR'!$E:$E,$B135)</f>
        <v>0</v>
      </c>
    </row>
    <row r="136" spans="2:6" x14ac:dyDescent="0.35">
      <c r="B136" s="271" t="s">
        <v>78</v>
      </c>
      <c r="C136" s="264">
        <f>SUMIFS('KA3 - příjezdy do ČR'!$O:$O,'KA3 - příjezdy do ČR'!$E:$E,$B136)</f>
        <v>0</v>
      </c>
      <c r="D136" s="265">
        <f>SUMIFS('KA3 - příjezdy do ČR'!$BP:$BP,'KA3 - příjezdy do ČR'!$E:$E,$B136)</f>
        <v>0</v>
      </c>
      <c r="E136" s="264">
        <f>SUMIFS('KA3 - výjezdy z ČR'!$K:$K,'KA3 - výjezdy z ČR'!$E:$E,$B136)</f>
        <v>0</v>
      </c>
      <c r="F136" s="265">
        <f>SUMIFS('KA3 - výjezdy z ČR'!$BL:$BL,'KA3 - výjezdy z ČR'!$E:$E,$B136)</f>
        <v>0</v>
      </c>
    </row>
    <row r="137" spans="2:6" x14ac:dyDescent="0.35">
      <c r="B137" s="271" t="s">
        <v>332</v>
      </c>
      <c r="C137" s="264">
        <f>SUMIFS('KA3 - příjezdy do ČR'!$O:$O,'KA3 - příjezdy do ČR'!$E:$E,$B137)</f>
        <v>0</v>
      </c>
      <c r="D137" s="265">
        <f>SUMIFS('KA3 - příjezdy do ČR'!$BP:$BP,'KA3 - příjezdy do ČR'!$E:$E,$B137)</f>
        <v>0</v>
      </c>
      <c r="E137" s="264">
        <f>SUMIFS('KA3 - výjezdy z ČR'!$K:$K,'KA3 - výjezdy z ČR'!$E:$E,$B137)</f>
        <v>0</v>
      </c>
      <c r="F137" s="265">
        <f>SUMIFS('KA3 - výjezdy z ČR'!$BL:$BL,'KA3 - výjezdy z ČR'!$E:$E,$B137)</f>
        <v>0</v>
      </c>
    </row>
    <row r="138" spans="2:6" x14ac:dyDescent="0.35">
      <c r="B138" s="271" t="s">
        <v>333</v>
      </c>
      <c r="C138" s="264">
        <f>SUMIFS('KA3 - příjezdy do ČR'!$O:$O,'KA3 - příjezdy do ČR'!$E:$E,$B138)</f>
        <v>0</v>
      </c>
      <c r="D138" s="265">
        <f>SUMIFS('KA3 - příjezdy do ČR'!$BP:$BP,'KA3 - příjezdy do ČR'!$E:$E,$B138)</f>
        <v>0</v>
      </c>
      <c r="E138" s="264">
        <f>SUMIFS('KA3 - výjezdy z ČR'!$K:$K,'KA3 - výjezdy z ČR'!$E:$E,$B138)</f>
        <v>0</v>
      </c>
      <c r="F138" s="265">
        <f>SUMIFS('KA3 - výjezdy z ČR'!$BL:$BL,'KA3 - výjezdy z ČR'!$E:$E,$B138)</f>
        <v>0</v>
      </c>
    </row>
    <row r="139" spans="2:6" x14ac:dyDescent="0.35">
      <c r="B139" s="271" t="s">
        <v>334</v>
      </c>
      <c r="C139" s="264">
        <f>SUMIFS('KA3 - příjezdy do ČR'!$O:$O,'KA3 - příjezdy do ČR'!$E:$E,$B139)</f>
        <v>0</v>
      </c>
      <c r="D139" s="265">
        <f>SUMIFS('KA3 - příjezdy do ČR'!$BP:$BP,'KA3 - příjezdy do ČR'!$E:$E,$B139)</f>
        <v>0</v>
      </c>
      <c r="E139" s="264">
        <f>SUMIFS('KA3 - výjezdy z ČR'!$K:$K,'KA3 - výjezdy z ČR'!$E:$E,$B139)</f>
        <v>0</v>
      </c>
      <c r="F139" s="265">
        <f>SUMIFS('KA3 - výjezdy z ČR'!$BL:$BL,'KA3 - výjezdy z ČR'!$E:$E,$B139)</f>
        <v>0</v>
      </c>
    </row>
    <row r="140" spans="2:6" x14ac:dyDescent="0.35">
      <c r="B140" s="271" t="s">
        <v>335</v>
      </c>
      <c r="C140" s="264">
        <f>SUMIFS('KA3 - příjezdy do ČR'!$O:$O,'KA3 - příjezdy do ČR'!$E:$E,$B140)</f>
        <v>0</v>
      </c>
      <c r="D140" s="265">
        <f>SUMIFS('KA3 - příjezdy do ČR'!$BP:$BP,'KA3 - příjezdy do ČR'!$E:$E,$B140)</f>
        <v>0</v>
      </c>
      <c r="E140" s="264">
        <f>SUMIFS('KA3 - výjezdy z ČR'!$K:$K,'KA3 - výjezdy z ČR'!$E:$E,$B140)</f>
        <v>0</v>
      </c>
      <c r="F140" s="265">
        <f>SUMIFS('KA3 - výjezdy z ČR'!$BL:$BL,'KA3 - výjezdy z ČR'!$E:$E,$B140)</f>
        <v>0</v>
      </c>
    </row>
    <row r="141" spans="2:6" x14ac:dyDescent="0.35">
      <c r="B141" s="271" t="s">
        <v>336</v>
      </c>
      <c r="C141" s="264">
        <f>SUMIFS('KA3 - příjezdy do ČR'!$O:$O,'KA3 - příjezdy do ČR'!$E:$E,$B141)</f>
        <v>0</v>
      </c>
      <c r="D141" s="265">
        <f>SUMIFS('KA3 - příjezdy do ČR'!$BP:$BP,'KA3 - příjezdy do ČR'!$E:$E,$B141)</f>
        <v>0</v>
      </c>
      <c r="E141" s="264">
        <f>SUMIFS('KA3 - výjezdy z ČR'!$K:$K,'KA3 - výjezdy z ČR'!$E:$E,$B141)</f>
        <v>0</v>
      </c>
      <c r="F141" s="265">
        <f>SUMIFS('KA3 - výjezdy z ČR'!$BL:$BL,'KA3 - výjezdy z ČR'!$E:$E,$B141)</f>
        <v>0</v>
      </c>
    </row>
    <row r="142" spans="2:6" x14ac:dyDescent="0.35">
      <c r="B142" s="271" t="s">
        <v>337</v>
      </c>
      <c r="C142" s="264">
        <f>SUMIFS('KA3 - příjezdy do ČR'!$O:$O,'KA3 - příjezdy do ČR'!$E:$E,$B142)</f>
        <v>0</v>
      </c>
      <c r="D142" s="265">
        <f>SUMIFS('KA3 - příjezdy do ČR'!$BP:$BP,'KA3 - příjezdy do ČR'!$E:$E,$B142)</f>
        <v>0</v>
      </c>
      <c r="E142" s="264">
        <f>SUMIFS('KA3 - výjezdy z ČR'!$K:$K,'KA3 - výjezdy z ČR'!$E:$E,$B142)</f>
        <v>0</v>
      </c>
      <c r="F142" s="265">
        <f>SUMIFS('KA3 - výjezdy z ČR'!$BL:$BL,'KA3 - výjezdy z ČR'!$E:$E,$B142)</f>
        <v>0</v>
      </c>
    </row>
    <row r="143" spans="2:6" x14ac:dyDescent="0.35">
      <c r="B143" s="271" t="s">
        <v>338</v>
      </c>
      <c r="C143" s="264">
        <f>SUMIFS('KA3 - příjezdy do ČR'!$O:$O,'KA3 - příjezdy do ČR'!$E:$E,$B143)</f>
        <v>0</v>
      </c>
      <c r="D143" s="265">
        <f>SUMIFS('KA3 - příjezdy do ČR'!$BP:$BP,'KA3 - příjezdy do ČR'!$E:$E,$B143)</f>
        <v>0</v>
      </c>
      <c r="E143" s="264">
        <f>SUMIFS('KA3 - výjezdy z ČR'!$K:$K,'KA3 - výjezdy z ČR'!$E:$E,$B143)</f>
        <v>0</v>
      </c>
      <c r="F143" s="265">
        <f>SUMIFS('KA3 - výjezdy z ČR'!$BL:$BL,'KA3 - výjezdy z ČR'!$E:$E,$B143)</f>
        <v>0</v>
      </c>
    </row>
    <row r="144" spans="2:6" ht="30.5" customHeight="1" x14ac:dyDescent="0.35">
      <c r="B144" s="271" t="s">
        <v>339</v>
      </c>
      <c r="C144" s="264">
        <f>SUMIFS('KA3 - příjezdy do ČR'!$O:$O,'KA3 - příjezdy do ČR'!$E:$E,$B144)</f>
        <v>0</v>
      </c>
      <c r="D144" s="265">
        <f>SUMIFS('KA3 - příjezdy do ČR'!$BP:$BP,'KA3 - příjezdy do ČR'!$E:$E,$B144)</f>
        <v>0</v>
      </c>
      <c r="E144" s="264">
        <f>SUMIFS('KA3 - výjezdy z ČR'!$K:$K,'KA3 - výjezdy z ČR'!$E:$E,$B144)</f>
        <v>0</v>
      </c>
      <c r="F144" s="265">
        <f>SUMIFS('KA3 - výjezdy z ČR'!$BL:$BL,'KA3 - výjezdy z ČR'!$E:$E,$B144)</f>
        <v>0</v>
      </c>
    </row>
    <row r="145" spans="2:6" x14ac:dyDescent="0.35">
      <c r="B145" s="271" t="s">
        <v>79</v>
      </c>
      <c r="C145" s="264">
        <f>SUMIFS('KA3 - příjezdy do ČR'!$O:$O,'KA3 - příjezdy do ČR'!$E:$E,$B145)</f>
        <v>0</v>
      </c>
      <c r="D145" s="265">
        <f>SUMIFS('KA3 - příjezdy do ČR'!$BP:$BP,'KA3 - příjezdy do ČR'!$E:$E,$B145)</f>
        <v>0</v>
      </c>
      <c r="E145" s="264">
        <f>SUMIFS('KA3 - výjezdy z ČR'!$K:$K,'KA3 - výjezdy z ČR'!$E:$E,$B145)</f>
        <v>0</v>
      </c>
      <c r="F145" s="265">
        <f>SUMIFS('KA3 - výjezdy z ČR'!$BL:$BL,'KA3 - výjezdy z ČR'!$E:$E,$B145)</f>
        <v>0</v>
      </c>
    </row>
    <row r="146" spans="2:6" ht="29" x14ac:dyDescent="0.35">
      <c r="B146" s="271" t="s">
        <v>340</v>
      </c>
      <c r="C146" s="264">
        <f>SUMIFS('KA3 - příjezdy do ČR'!$O:$O,'KA3 - příjezdy do ČR'!$E:$E,$B146)</f>
        <v>0</v>
      </c>
      <c r="D146" s="265">
        <f>SUMIFS('KA3 - příjezdy do ČR'!$BP:$BP,'KA3 - příjezdy do ČR'!$E:$E,$B146)</f>
        <v>0</v>
      </c>
      <c r="E146" s="264">
        <f>SUMIFS('KA3 - výjezdy z ČR'!$K:$K,'KA3 - výjezdy z ČR'!$E:$E,$B146)</f>
        <v>0</v>
      </c>
      <c r="F146" s="265">
        <f>SUMIFS('KA3 - výjezdy z ČR'!$BL:$BL,'KA3 - výjezdy z ČR'!$E:$E,$B146)</f>
        <v>0</v>
      </c>
    </row>
    <row r="147" spans="2:6" x14ac:dyDescent="0.35">
      <c r="B147" s="271" t="s">
        <v>80</v>
      </c>
      <c r="C147" s="264">
        <f>SUMIFS('KA3 - příjezdy do ČR'!$O:$O,'KA3 - příjezdy do ČR'!$E:$E,$B147)</f>
        <v>0</v>
      </c>
      <c r="D147" s="265">
        <f>SUMIFS('KA3 - příjezdy do ČR'!$BP:$BP,'KA3 - příjezdy do ČR'!$E:$E,$B147)</f>
        <v>0</v>
      </c>
      <c r="E147" s="264">
        <f>SUMIFS('KA3 - výjezdy z ČR'!$K:$K,'KA3 - výjezdy z ČR'!$E:$E,$B147)</f>
        <v>0</v>
      </c>
      <c r="F147" s="265">
        <f>SUMIFS('KA3 - výjezdy z ČR'!$BL:$BL,'KA3 - výjezdy z ČR'!$E:$E,$B147)</f>
        <v>0</v>
      </c>
    </row>
    <row r="148" spans="2:6" x14ac:dyDescent="0.35">
      <c r="B148" s="271" t="s">
        <v>81</v>
      </c>
      <c r="C148" s="264">
        <f>SUMIFS('KA3 - příjezdy do ČR'!$O:$O,'KA3 - příjezdy do ČR'!$E:$E,$B148)</f>
        <v>0</v>
      </c>
      <c r="D148" s="265">
        <f>SUMIFS('KA3 - příjezdy do ČR'!$BP:$BP,'KA3 - příjezdy do ČR'!$E:$E,$B148)</f>
        <v>0</v>
      </c>
      <c r="E148" s="264">
        <f>SUMIFS('KA3 - výjezdy z ČR'!$K:$K,'KA3 - výjezdy z ČR'!$E:$E,$B148)</f>
        <v>0</v>
      </c>
      <c r="F148" s="265">
        <f>SUMIFS('KA3 - výjezdy z ČR'!$BL:$BL,'KA3 - výjezdy z ČR'!$E:$E,$B148)</f>
        <v>0</v>
      </c>
    </row>
    <row r="149" spans="2:6" x14ac:dyDescent="0.35">
      <c r="B149" s="271" t="s">
        <v>341</v>
      </c>
      <c r="C149" s="264">
        <f>SUMIFS('KA3 - příjezdy do ČR'!$O:$O,'KA3 - příjezdy do ČR'!$E:$E,$B149)</f>
        <v>0</v>
      </c>
      <c r="D149" s="265">
        <f>SUMIFS('KA3 - příjezdy do ČR'!$BP:$BP,'KA3 - příjezdy do ČR'!$E:$E,$B149)</f>
        <v>0</v>
      </c>
      <c r="E149" s="264">
        <f>SUMIFS('KA3 - výjezdy z ČR'!$K:$K,'KA3 - výjezdy z ČR'!$E:$E,$B149)</f>
        <v>0</v>
      </c>
      <c r="F149" s="265">
        <f>SUMIFS('KA3 - výjezdy z ČR'!$BL:$BL,'KA3 - výjezdy z ČR'!$E:$E,$B149)</f>
        <v>0</v>
      </c>
    </row>
    <row r="150" spans="2:6" x14ac:dyDescent="0.35">
      <c r="B150" s="271" t="s">
        <v>342</v>
      </c>
      <c r="C150" s="264">
        <f>SUMIFS('KA3 - příjezdy do ČR'!$O:$O,'KA3 - příjezdy do ČR'!$E:$E,$B150)</f>
        <v>0</v>
      </c>
      <c r="D150" s="265">
        <f>SUMIFS('KA3 - příjezdy do ČR'!$BP:$BP,'KA3 - příjezdy do ČR'!$E:$E,$B150)</f>
        <v>0</v>
      </c>
      <c r="E150" s="264">
        <f>SUMIFS('KA3 - výjezdy z ČR'!$K:$K,'KA3 - výjezdy z ČR'!$E:$E,$B150)</f>
        <v>0</v>
      </c>
      <c r="F150" s="265">
        <f>SUMIFS('KA3 - výjezdy z ČR'!$BL:$BL,'KA3 - výjezdy z ČR'!$E:$E,$B150)</f>
        <v>0</v>
      </c>
    </row>
    <row r="151" spans="2:6" x14ac:dyDescent="0.35">
      <c r="B151" s="271" t="s">
        <v>343</v>
      </c>
      <c r="C151" s="264">
        <f>SUMIFS('KA3 - příjezdy do ČR'!$O:$O,'KA3 - příjezdy do ČR'!$E:$E,$B151)</f>
        <v>0</v>
      </c>
      <c r="D151" s="265">
        <f>SUMIFS('KA3 - příjezdy do ČR'!$BP:$BP,'KA3 - příjezdy do ČR'!$E:$E,$B151)</f>
        <v>0</v>
      </c>
      <c r="E151" s="264">
        <f>SUMIFS('KA3 - výjezdy z ČR'!$K:$K,'KA3 - výjezdy z ČR'!$E:$E,$B151)</f>
        <v>0</v>
      </c>
      <c r="F151" s="265">
        <f>SUMIFS('KA3 - výjezdy z ČR'!$BL:$BL,'KA3 - výjezdy z ČR'!$E:$E,$B151)</f>
        <v>0</v>
      </c>
    </row>
    <row r="152" spans="2:6" x14ac:dyDescent="0.35">
      <c r="B152" s="271" t="s">
        <v>344</v>
      </c>
      <c r="C152" s="264">
        <f>SUMIFS('KA3 - příjezdy do ČR'!$O:$O,'KA3 - příjezdy do ČR'!$E:$E,$B152)</f>
        <v>0</v>
      </c>
      <c r="D152" s="265">
        <f>SUMIFS('KA3 - příjezdy do ČR'!$BP:$BP,'KA3 - příjezdy do ČR'!$E:$E,$B152)</f>
        <v>0</v>
      </c>
      <c r="E152" s="264">
        <f>SUMIFS('KA3 - výjezdy z ČR'!$K:$K,'KA3 - výjezdy z ČR'!$E:$E,$B152)</f>
        <v>0</v>
      </c>
      <c r="F152" s="265">
        <f>SUMIFS('KA3 - výjezdy z ČR'!$BL:$BL,'KA3 - výjezdy z ČR'!$E:$E,$B152)</f>
        <v>0</v>
      </c>
    </row>
    <row r="153" spans="2:6" x14ac:dyDescent="0.35">
      <c r="B153" s="271" t="s">
        <v>345</v>
      </c>
      <c r="C153" s="264">
        <f>SUMIFS('KA3 - příjezdy do ČR'!$O:$O,'KA3 - příjezdy do ČR'!$E:$E,$B153)</f>
        <v>0</v>
      </c>
      <c r="D153" s="265">
        <f>SUMIFS('KA3 - příjezdy do ČR'!$BP:$BP,'KA3 - příjezdy do ČR'!$E:$E,$B153)</f>
        <v>0</v>
      </c>
      <c r="E153" s="264">
        <f>SUMIFS('KA3 - výjezdy z ČR'!$K:$K,'KA3 - výjezdy z ČR'!$E:$E,$B153)</f>
        <v>0</v>
      </c>
      <c r="F153" s="265">
        <f>SUMIFS('KA3 - výjezdy z ČR'!$BL:$BL,'KA3 - výjezdy z ČR'!$E:$E,$B153)</f>
        <v>0</v>
      </c>
    </row>
    <row r="154" spans="2:6" x14ac:dyDescent="0.35">
      <c r="B154" s="271" t="s">
        <v>346</v>
      </c>
      <c r="C154" s="264">
        <f>SUMIFS('KA3 - příjezdy do ČR'!$O:$O,'KA3 - příjezdy do ČR'!$E:$E,$B154)</f>
        <v>0</v>
      </c>
      <c r="D154" s="265">
        <f>SUMIFS('KA3 - příjezdy do ČR'!$BP:$BP,'KA3 - příjezdy do ČR'!$E:$E,$B154)</f>
        <v>0</v>
      </c>
      <c r="E154" s="264">
        <f>SUMIFS('KA3 - výjezdy z ČR'!$K:$K,'KA3 - výjezdy z ČR'!$E:$E,$B154)</f>
        <v>0</v>
      </c>
      <c r="F154" s="265">
        <f>SUMIFS('KA3 - výjezdy z ČR'!$BL:$BL,'KA3 - výjezdy z ČR'!$E:$E,$B154)</f>
        <v>0</v>
      </c>
    </row>
    <row r="155" spans="2:6" x14ac:dyDescent="0.35">
      <c r="B155" s="271" t="s">
        <v>347</v>
      </c>
      <c r="C155" s="264">
        <f>SUMIFS('KA3 - příjezdy do ČR'!$O:$O,'KA3 - příjezdy do ČR'!$E:$E,$B155)</f>
        <v>0</v>
      </c>
      <c r="D155" s="265">
        <f>SUMIFS('KA3 - příjezdy do ČR'!$BP:$BP,'KA3 - příjezdy do ČR'!$E:$E,$B155)</f>
        <v>0</v>
      </c>
      <c r="E155" s="264">
        <f>SUMIFS('KA3 - výjezdy z ČR'!$K:$K,'KA3 - výjezdy z ČR'!$E:$E,$B155)</f>
        <v>0</v>
      </c>
      <c r="F155" s="265">
        <f>SUMIFS('KA3 - výjezdy z ČR'!$BL:$BL,'KA3 - výjezdy z ČR'!$E:$E,$B155)</f>
        <v>0</v>
      </c>
    </row>
    <row r="156" spans="2:6" x14ac:dyDescent="0.35">
      <c r="B156" s="271" t="s">
        <v>82</v>
      </c>
      <c r="C156" s="264">
        <f>SUMIFS('KA3 - příjezdy do ČR'!$O:$O,'KA3 - příjezdy do ČR'!$E:$E,$B156)</f>
        <v>0</v>
      </c>
      <c r="D156" s="265">
        <f>SUMIFS('KA3 - příjezdy do ČR'!$BP:$BP,'KA3 - příjezdy do ČR'!$E:$E,$B156)</f>
        <v>0</v>
      </c>
      <c r="E156" s="264">
        <f>SUMIFS('KA3 - výjezdy z ČR'!$K:$K,'KA3 - výjezdy z ČR'!$E:$E,$B156)</f>
        <v>0</v>
      </c>
      <c r="F156" s="265">
        <f>SUMIFS('KA3 - výjezdy z ČR'!$BL:$BL,'KA3 - výjezdy z ČR'!$E:$E,$B156)</f>
        <v>0</v>
      </c>
    </row>
    <row r="157" spans="2:6" x14ac:dyDescent="0.35">
      <c r="B157" s="271" t="s">
        <v>348</v>
      </c>
      <c r="C157" s="264">
        <f>SUMIFS('KA3 - příjezdy do ČR'!$O:$O,'KA3 - příjezdy do ČR'!$E:$E,$B157)</f>
        <v>0</v>
      </c>
      <c r="D157" s="265">
        <f>SUMIFS('KA3 - příjezdy do ČR'!$BP:$BP,'KA3 - příjezdy do ČR'!$E:$E,$B157)</f>
        <v>0</v>
      </c>
      <c r="E157" s="264">
        <f>SUMIFS('KA3 - výjezdy z ČR'!$K:$K,'KA3 - výjezdy z ČR'!$E:$E,$B157)</f>
        <v>0</v>
      </c>
      <c r="F157" s="265">
        <f>SUMIFS('KA3 - výjezdy z ČR'!$BL:$BL,'KA3 - výjezdy z ČR'!$E:$E,$B157)</f>
        <v>0</v>
      </c>
    </row>
    <row r="158" spans="2:6" x14ac:dyDescent="0.35">
      <c r="B158" s="271" t="s">
        <v>349</v>
      </c>
      <c r="C158" s="264">
        <f>SUMIFS('KA3 - příjezdy do ČR'!$O:$O,'KA3 - příjezdy do ČR'!$E:$E,$B158)</f>
        <v>0</v>
      </c>
      <c r="D158" s="265">
        <f>SUMIFS('KA3 - příjezdy do ČR'!$BP:$BP,'KA3 - příjezdy do ČR'!$E:$E,$B158)</f>
        <v>0</v>
      </c>
      <c r="E158" s="264">
        <f>SUMIFS('KA3 - výjezdy z ČR'!$K:$K,'KA3 - výjezdy z ČR'!$E:$E,$B158)</f>
        <v>0</v>
      </c>
      <c r="F158" s="265">
        <f>SUMIFS('KA3 - výjezdy z ČR'!$BL:$BL,'KA3 - výjezdy z ČR'!$E:$E,$B158)</f>
        <v>0</v>
      </c>
    </row>
    <row r="159" spans="2:6" x14ac:dyDescent="0.35">
      <c r="B159" s="271" t="s">
        <v>83</v>
      </c>
      <c r="C159" s="264">
        <f>SUMIFS('KA3 - příjezdy do ČR'!$O:$O,'KA3 - příjezdy do ČR'!$E:$E,$B159)</f>
        <v>0</v>
      </c>
      <c r="D159" s="265">
        <f>SUMIFS('KA3 - příjezdy do ČR'!$BP:$BP,'KA3 - příjezdy do ČR'!$E:$E,$B159)</f>
        <v>0</v>
      </c>
      <c r="E159" s="264">
        <f>SUMIFS('KA3 - výjezdy z ČR'!$K:$K,'KA3 - výjezdy z ČR'!$E:$E,$B159)</f>
        <v>0</v>
      </c>
      <c r="F159" s="265">
        <f>SUMIFS('KA3 - výjezdy z ČR'!$BL:$BL,'KA3 - výjezdy z ČR'!$E:$E,$B159)</f>
        <v>0</v>
      </c>
    </row>
    <row r="160" spans="2:6" x14ac:dyDescent="0.35">
      <c r="B160" s="271" t="s">
        <v>350</v>
      </c>
      <c r="C160" s="264">
        <f>SUMIFS('KA3 - příjezdy do ČR'!$O:$O,'KA3 - příjezdy do ČR'!$E:$E,$B160)</f>
        <v>0</v>
      </c>
      <c r="D160" s="265">
        <f>SUMIFS('KA3 - příjezdy do ČR'!$BP:$BP,'KA3 - příjezdy do ČR'!$E:$E,$B160)</f>
        <v>0</v>
      </c>
      <c r="E160" s="264">
        <f>SUMIFS('KA3 - výjezdy z ČR'!$K:$K,'KA3 - výjezdy z ČR'!$E:$E,$B160)</f>
        <v>0</v>
      </c>
      <c r="F160" s="265">
        <f>SUMIFS('KA3 - výjezdy z ČR'!$BL:$BL,'KA3 - výjezdy z ČR'!$E:$E,$B160)</f>
        <v>0</v>
      </c>
    </row>
    <row r="161" spans="2:6" x14ac:dyDescent="0.35">
      <c r="B161" s="271" t="s">
        <v>84</v>
      </c>
      <c r="C161" s="264">
        <f>SUMIFS('KA3 - příjezdy do ČR'!$O:$O,'KA3 - příjezdy do ČR'!$E:$E,$B161)</f>
        <v>0</v>
      </c>
      <c r="D161" s="265">
        <f>SUMIFS('KA3 - příjezdy do ČR'!$BP:$BP,'KA3 - příjezdy do ČR'!$E:$E,$B161)</f>
        <v>0</v>
      </c>
      <c r="E161" s="264">
        <f>SUMIFS('KA3 - výjezdy z ČR'!$K:$K,'KA3 - výjezdy z ČR'!$E:$E,$B161)</f>
        <v>0</v>
      </c>
      <c r="F161" s="265">
        <f>SUMIFS('KA3 - výjezdy z ČR'!$BL:$BL,'KA3 - výjezdy z ČR'!$E:$E,$B161)</f>
        <v>0</v>
      </c>
    </row>
    <row r="162" spans="2:6" x14ac:dyDescent="0.35">
      <c r="B162" s="271" t="s">
        <v>85</v>
      </c>
      <c r="C162" s="264">
        <f>SUMIFS('KA3 - příjezdy do ČR'!$O:$O,'KA3 - příjezdy do ČR'!$E:$E,$B162)</f>
        <v>0</v>
      </c>
      <c r="D162" s="265">
        <f>SUMIFS('KA3 - příjezdy do ČR'!$BP:$BP,'KA3 - příjezdy do ČR'!$E:$E,$B162)</f>
        <v>0</v>
      </c>
      <c r="E162" s="264">
        <f>SUMIFS('KA3 - výjezdy z ČR'!$K:$K,'KA3 - výjezdy z ČR'!$E:$E,$B162)</f>
        <v>0</v>
      </c>
      <c r="F162" s="265">
        <f>SUMIFS('KA3 - výjezdy z ČR'!$BL:$BL,'KA3 - výjezdy z ČR'!$E:$E,$B162)</f>
        <v>0</v>
      </c>
    </row>
    <row r="163" spans="2:6" x14ac:dyDescent="0.35">
      <c r="B163" s="271" t="s">
        <v>351</v>
      </c>
      <c r="C163" s="264">
        <f>SUMIFS('KA3 - příjezdy do ČR'!$O:$O,'KA3 - příjezdy do ČR'!$E:$E,$B163)</f>
        <v>0</v>
      </c>
      <c r="D163" s="265">
        <f>SUMIFS('KA3 - příjezdy do ČR'!$BP:$BP,'KA3 - příjezdy do ČR'!$E:$E,$B163)</f>
        <v>0</v>
      </c>
      <c r="E163" s="264">
        <f>SUMIFS('KA3 - výjezdy z ČR'!$K:$K,'KA3 - výjezdy z ČR'!$E:$E,$B163)</f>
        <v>0</v>
      </c>
      <c r="F163" s="265">
        <f>SUMIFS('KA3 - výjezdy z ČR'!$BL:$BL,'KA3 - výjezdy z ČR'!$E:$E,$B163)</f>
        <v>0</v>
      </c>
    </row>
    <row r="164" spans="2:6" x14ac:dyDescent="0.35">
      <c r="B164" s="271" t="s">
        <v>352</v>
      </c>
      <c r="C164" s="264">
        <f>SUMIFS('KA3 - příjezdy do ČR'!$O:$O,'KA3 - příjezdy do ČR'!$E:$E,$B164)</f>
        <v>0</v>
      </c>
      <c r="D164" s="265">
        <f>SUMIFS('KA3 - příjezdy do ČR'!$BP:$BP,'KA3 - příjezdy do ČR'!$E:$E,$B164)</f>
        <v>0</v>
      </c>
      <c r="E164" s="264">
        <f>SUMIFS('KA3 - výjezdy z ČR'!$K:$K,'KA3 - výjezdy z ČR'!$E:$E,$B164)</f>
        <v>0</v>
      </c>
      <c r="F164" s="265">
        <f>SUMIFS('KA3 - výjezdy z ČR'!$BL:$BL,'KA3 - výjezdy z ČR'!$E:$E,$B164)</f>
        <v>0</v>
      </c>
    </row>
    <row r="165" spans="2:6" x14ac:dyDescent="0.35">
      <c r="B165" s="271" t="s">
        <v>353</v>
      </c>
      <c r="C165" s="264">
        <f>SUMIFS('KA3 - příjezdy do ČR'!$O:$O,'KA3 - příjezdy do ČR'!$E:$E,$B165)</f>
        <v>0</v>
      </c>
      <c r="D165" s="265">
        <f>SUMIFS('KA3 - příjezdy do ČR'!$BP:$BP,'KA3 - příjezdy do ČR'!$E:$E,$B165)</f>
        <v>0</v>
      </c>
      <c r="E165" s="264">
        <f>SUMIFS('KA3 - výjezdy z ČR'!$K:$K,'KA3 - výjezdy z ČR'!$E:$E,$B165)</f>
        <v>0</v>
      </c>
      <c r="F165" s="265">
        <f>SUMIFS('KA3 - výjezdy z ČR'!$BL:$BL,'KA3 - výjezdy z ČR'!$E:$E,$B165)</f>
        <v>0</v>
      </c>
    </row>
    <row r="166" spans="2:6" ht="29" x14ac:dyDescent="0.35">
      <c r="B166" s="271" t="s">
        <v>354</v>
      </c>
      <c r="C166" s="264">
        <f>SUMIFS('KA3 - příjezdy do ČR'!$O:$O,'KA3 - příjezdy do ČR'!$E:$E,$B166)</f>
        <v>0</v>
      </c>
      <c r="D166" s="265">
        <f>SUMIFS('KA3 - příjezdy do ČR'!$BP:$BP,'KA3 - příjezdy do ČR'!$E:$E,$B166)</f>
        <v>0</v>
      </c>
      <c r="E166" s="264">
        <f>SUMIFS('KA3 - výjezdy z ČR'!$K:$K,'KA3 - výjezdy z ČR'!$E:$E,$B166)</f>
        <v>0</v>
      </c>
      <c r="F166" s="265">
        <f>SUMIFS('KA3 - výjezdy z ČR'!$BL:$BL,'KA3 - výjezdy z ČR'!$E:$E,$B166)</f>
        <v>0</v>
      </c>
    </row>
    <row r="167" spans="2:6" x14ac:dyDescent="0.35">
      <c r="B167" s="271" t="s">
        <v>355</v>
      </c>
      <c r="C167" s="264">
        <f>SUMIFS('KA3 - příjezdy do ČR'!$O:$O,'KA3 - příjezdy do ČR'!$E:$E,$B167)</f>
        <v>0</v>
      </c>
      <c r="D167" s="265">
        <f>SUMIFS('KA3 - příjezdy do ČR'!$BP:$BP,'KA3 - příjezdy do ČR'!$E:$E,$B167)</f>
        <v>0</v>
      </c>
      <c r="E167" s="264">
        <f>SUMIFS('KA3 - výjezdy z ČR'!$K:$K,'KA3 - výjezdy z ČR'!$E:$E,$B167)</f>
        <v>0</v>
      </c>
      <c r="F167" s="265">
        <f>SUMIFS('KA3 - výjezdy z ČR'!$BL:$BL,'KA3 - výjezdy z ČR'!$E:$E,$B167)</f>
        <v>0</v>
      </c>
    </row>
    <row r="168" spans="2:6" ht="29" x14ac:dyDescent="0.35">
      <c r="B168" s="271" t="s">
        <v>356</v>
      </c>
      <c r="C168" s="264">
        <f>SUMIFS('KA3 - příjezdy do ČR'!$O:$O,'KA3 - příjezdy do ČR'!$E:$E,$B168)</f>
        <v>0</v>
      </c>
      <c r="D168" s="265">
        <f>SUMIFS('KA3 - příjezdy do ČR'!$BP:$BP,'KA3 - příjezdy do ČR'!$E:$E,$B168)</f>
        <v>0</v>
      </c>
      <c r="E168" s="264">
        <f>SUMIFS('KA3 - výjezdy z ČR'!$K:$K,'KA3 - výjezdy z ČR'!$E:$E,$B168)</f>
        <v>0</v>
      </c>
      <c r="F168" s="265">
        <f>SUMIFS('KA3 - výjezdy z ČR'!$BL:$BL,'KA3 - výjezdy z ČR'!$E:$E,$B168)</f>
        <v>0</v>
      </c>
    </row>
    <row r="169" spans="2:6" x14ac:dyDescent="0.35">
      <c r="B169" s="271" t="s">
        <v>357</v>
      </c>
      <c r="C169" s="264">
        <f>SUMIFS('KA3 - příjezdy do ČR'!$O:$O,'KA3 - příjezdy do ČR'!$E:$E,$B169)</f>
        <v>0</v>
      </c>
      <c r="D169" s="265">
        <f>SUMIFS('KA3 - příjezdy do ČR'!$BP:$BP,'KA3 - příjezdy do ČR'!$E:$E,$B169)</f>
        <v>0</v>
      </c>
      <c r="E169" s="264">
        <f>SUMIFS('KA3 - výjezdy z ČR'!$K:$K,'KA3 - výjezdy z ČR'!$E:$E,$B169)</f>
        <v>0</v>
      </c>
      <c r="F169" s="265">
        <f>SUMIFS('KA3 - výjezdy z ČR'!$BL:$BL,'KA3 - výjezdy z ČR'!$E:$E,$B169)</f>
        <v>0</v>
      </c>
    </row>
    <row r="170" spans="2:6" x14ac:dyDescent="0.35">
      <c r="B170" s="271" t="s">
        <v>358</v>
      </c>
      <c r="C170" s="264">
        <f>SUMIFS('KA3 - příjezdy do ČR'!$O:$O,'KA3 - příjezdy do ČR'!$E:$E,$B170)</f>
        <v>0</v>
      </c>
      <c r="D170" s="265">
        <f>SUMIFS('KA3 - příjezdy do ČR'!$BP:$BP,'KA3 - příjezdy do ČR'!$E:$E,$B170)</f>
        <v>0</v>
      </c>
      <c r="E170" s="264">
        <f>SUMIFS('KA3 - výjezdy z ČR'!$K:$K,'KA3 - výjezdy z ČR'!$E:$E,$B170)</f>
        <v>0</v>
      </c>
      <c r="F170" s="265">
        <f>SUMIFS('KA3 - výjezdy z ČR'!$BL:$BL,'KA3 - výjezdy z ČR'!$E:$E,$B170)</f>
        <v>0</v>
      </c>
    </row>
    <row r="171" spans="2:6" x14ac:dyDescent="0.35">
      <c r="B171" s="271" t="s">
        <v>359</v>
      </c>
      <c r="C171" s="264">
        <f>SUMIFS('KA3 - příjezdy do ČR'!$O:$O,'KA3 - příjezdy do ČR'!$E:$E,$B171)</f>
        <v>0</v>
      </c>
      <c r="D171" s="265">
        <f>SUMIFS('KA3 - příjezdy do ČR'!$BP:$BP,'KA3 - příjezdy do ČR'!$E:$E,$B171)</f>
        <v>0</v>
      </c>
      <c r="E171" s="264">
        <f>SUMIFS('KA3 - výjezdy z ČR'!$K:$K,'KA3 - výjezdy z ČR'!$E:$E,$B171)</f>
        <v>0</v>
      </c>
      <c r="F171" s="265">
        <f>SUMIFS('KA3 - výjezdy z ČR'!$BL:$BL,'KA3 - výjezdy z ČR'!$E:$E,$B171)</f>
        <v>0</v>
      </c>
    </row>
    <row r="172" spans="2:6" x14ac:dyDescent="0.35">
      <c r="B172" s="271" t="s">
        <v>360</v>
      </c>
      <c r="C172" s="264">
        <f>SUMIFS('KA3 - příjezdy do ČR'!$O:$O,'KA3 - příjezdy do ČR'!$E:$E,$B172)</f>
        <v>0</v>
      </c>
      <c r="D172" s="265">
        <f>SUMIFS('KA3 - příjezdy do ČR'!$BP:$BP,'KA3 - příjezdy do ČR'!$E:$E,$B172)</f>
        <v>0</v>
      </c>
      <c r="E172" s="264">
        <f>SUMIFS('KA3 - výjezdy z ČR'!$K:$K,'KA3 - výjezdy z ČR'!$E:$E,$B172)</f>
        <v>0</v>
      </c>
      <c r="F172" s="265">
        <f>SUMIFS('KA3 - výjezdy z ČR'!$BL:$BL,'KA3 - výjezdy z ČR'!$E:$E,$B172)</f>
        <v>0</v>
      </c>
    </row>
    <row r="173" spans="2:6" ht="29" x14ac:dyDescent="0.35">
      <c r="B173" s="271" t="s">
        <v>361</v>
      </c>
      <c r="C173" s="264">
        <f>SUMIFS('KA3 - příjezdy do ČR'!$O:$O,'KA3 - příjezdy do ČR'!$E:$E,$B173)</f>
        <v>0</v>
      </c>
      <c r="D173" s="265">
        <f>SUMIFS('KA3 - příjezdy do ČR'!$BP:$BP,'KA3 - příjezdy do ČR'!$E:$E,$B173)</f>
        <v>0</v>
      </c>
      <c r="E173" s="264">
        <f>SUMIFS('KA3 - výjezdy z ČR'!$K:$K,'KA3 - výjezdy z ČR'!$E:$E,$B173)</f>
        <v>0</v>
      </c>
      <c r="F173" s="265">
        <f>SUMIFS('KA3 - výjezdy z ČR'!$BL:$BL,'KA3 - výjezdy z ČR'!$E:$E,$B173)</f>
        <v>0</v>
      </c>
    </row>
    <row r="174" spans="2:6" x14ac:dyDescent="0.35">
      <c r="B174" s="271" t="s">
        <v>362</v>
      </c>
      <c r="C174" s="264">
        <f>SUMIFS('KA3 - příjezdy do ČR'!$O:$O,'KA3 - příjezdy do ČR'!$E:$E,$B174)</f>
        <v>0</v>
      </c>
      <c r="D174" s="265">
        <f>SUMIFS('KA3 - příjezdy do ČR'!$BP:$BP,'KA3 - příjezdy do ČR'!$E:$E,$B174)</f>
        <v>0</v>
      </c>
      <c r="E174" s="264">
        <f>SUMIFS('KA3 - výjezdy z ČR'!$K:$K,'KA3 - výjezdy z ČR'!$E:$E,$B174)</f>
        <v>0</v>
      </c>
      <c r="F174" s="265">
        <f>SUMIFS('KA3 - výjezdy z ČR'!$BL:$BL,'KA3 - výjezdy z ČR'!$E:$E,$B174)</f>
        <v>0</v>
      </c>
    </row>
    <row r="175" spans="2:6" x14ac:dyDescent="0.35">
      <c r="B175" s="271" t="s">
        <v>363</v>
      </c>
      <c r="C175" s="264">
        <f>SUMIFS('KA3 - příjezdy do ČR'!$O:$O,'KA3 - příjezdy do ČR'!$E:$E,$B175)</f>
        <v>0</v>
      </c>
      <c r="D175" s="265">
        <f>SUMIFS('KA3 - příjezdy do ČR'!$BP:$BP,'KA3 - příjezdy do ČR'!$E:$E,$B175)</f>
        <v>0</v>
      </c>
      <c r="E175" s="264">
        <f>SUMIFS('KA3 - výjezdy z ČR'!$K:$K,'KA3 - výjezdy z ČR'!$E:$E,$B175)</f>
        <v>0</v>
      </c>
      <c r="F175" s="265">
        <f>SUMIFS('KA3 - výjezdy z ČR'!$BL:$BL,'KA3 - výjezdy z ČR'!$E:$E,$B175)</f>
        <v>0</v>
      </c>
    </row>
    <row r="176" spans="2:6" x14ac:dyDescent="0.35">
      <c r="B176" s="271" t="s">
        <v>364</v>
      </c>
      <c r="C176" s="264">
        <f>SUMIFS('KA3 - příjezdy do ČR'!$O:$O,'KA3 - příjezdy do ČR'!$E:$E,$B176)</f>
        <v>0</v>
      </c>
      <c r="D176" s="265">
        <f>SUMIFS('KA3 - příjezdy do ČR'!$BP:$BP,'KA3 - příjezdy do ČR'!$E:$E,$B176)</f>
        <v>0</v>
      </c>
      <c r="E176" s="264">
        <f>SUMIFS('KA3 - výjezdy z ČR'!$K:$K,'KA3 - výjezdy z ČR'!$E:$E,$B176)</f>
        <v>0</v>
      </c>
      <c r="F176" s="265">
        <f>SUMIFS('KA3 - výjezdy z ČR'!$BL:$BL,'KA3 - výjezdy z ČR'!$E:$E,$B176)</f>
        <v>0</v>
      </c>
    </row>
    <row r="177" spans="2:6" x14ac:dyDescent="0.35">
      <c r="B177" s="271" t="s">
        <v>365</v>
      </c>
      <c r="C177" s="264">
        <f>SUMIFS('KA3 - příjezdy do ČR'!$O:$O,'KA3 - příjezdy do ČR'!$E:$E,$B177)</f>
        <v>0</v>
      </c>
      <c r="D177" s="265">
        <f>SUMIFS('KA3 - příjezdy do ČR'!$BP:$BP,'KA3 - příjezdy do ČR'!$E:$E,$B177)</f>
        <v>0</v>
      </c>
      <c r="E177" s="264">
        <f>SUMIFS('KA3 - výjezdy z ČR'!$K:$K,'KA3 - výjezdy z ČR'!$E:$E,$B177)</f>
        <v>0</v>
      </c>
      <c r="F177" s="265">
        <f>SUMIFS('KA3 - výjezdy z ČR'!$BL:$BL,'KA3 - výjezdy z ČR'!$E:$E,$B177)</f>
        <v>0</v>
      </c>
    </row>
    <row r="178" spans="2:6" x14ac:dyDescent="0.35">
      <c r="B178" s="271" t="s">
        <v>366</v>
      </c>
      <c r="C178" s="264">
        <f>SUMIFS('KA3 - příjezdy do ČR'!$O:$O,'KA3 - příjezdy do ČR'!$E:$E,$B178)</f>
        <v>0</v>
      </c>
      <c r="D178" s="265">
        <f>SUMIFS('KA3 - příjezdy do ČR'!$BP:$BP,'KA3 - příjezdy do ČR'!$E:$E,$B178)</f>
        <v>0</v>
      </c>
      <c r="E178" s="264">
        <f>SUMIFS('KA3 - výjezdy z ČR'!$K:$K,'KA3 - výjezdy z ČR'!$E:$E,$B178)</f>
        <v>0</v>
      </c>
      <c r="F178" s="265">
        <f>SUMIFS('KA3 - výjezdy z ČR'!$BL:$BL,'KA3 - výjezdy z ČR'!$E:$E,$B178)</f>
        <v>0</v>
      </c>
    </row>
    <row r="179" spans="2:6" x14ac:dyDescent="0.35">
      <c r="B179" s="271" t="s">
        <v>367</v>
      </c>
      <c r="C179" s="264">
        <f>SUMIFS('KA3 - příjezdy do ČR'!$O:$O,'KA3 - příjezdy do ČR'!$E:$E,$B179)</f>
        <v>0</v>
      </c>
      <c r="D179" s="265">
        <f>SUMIFS('KA3 - příjezdy do ČR'!$BP:$BP,'KA3 - příjezdy do ČR'!$E:$E,$B179)</f>
        <v>0</v>
      </c>
      <c r="E179" s="264">
        <f>SUMIFS('KA3 - výjezdy z ČR'!$K:$K,'KA3 - výjezdy z ČR'!$E:$E,$B179)</f>
        <v>0</v>
      </c>
      <c r="F179" s="265">
        <f>SUMIFS('KA3 - výjezdy z ČR'!$BL:$BL,'KA3 - výjezdy z ČR'!$E:$E,$B179)</f>
        <v>0</v>
      </c>
    </row>
    <row r="180" spans="2:6" x14ac:dyDescent="0.35">
      <c r="B180" s="271" t="s">
        <v>368</v>
      </c>
      <c r="C180" s="264">
        <f>SUMIFS('KA3 - příjezdy do ČR'!$O:$O,'KA3 - příjezdy do ČR'!$E:$E,$B180)</f>
        <v>0</v>
      </c>
      <c r="D180" s="265">
        <f>SUMIFS('KA3 - příjezdy do ČR'!$BP:$BP,'KA3 - příjezdy do ČR'!$E:$E,$B180)</f>
        <v>0</v>
      </c>
      <c r="E180" s="264">
        <f>SUMIFS('KA3 - výjezdy z ČR'!$K:$K,'KA3 - výjezdy z ČR'!$E:$E,$B180)</f>
        <v>0</v>
      </c>
      <c r="F180" s="265">
        <f>SUMIFS('KA3 - výjezdy z ČR'!$BL:$BL,'KA3 - výjezdy z ČR'!$E:$E,$B180)</f>
        <v>0</v>
      </c>
    </row>
    <row r="181" spans="2:6" x14ac:dyDescent="0.35">
      <c r="B181" s="271" t="s">
        <v>86</v>
      </c>
      <c r="C181" s="264">
        <f>SUMIFS('KA3 - příjezdy do ČR'!$O:$O,'KA3 - příjezdy do ČR'!$E:$E,$B181)</f>
        <v>0</v>
      </c>
      <c r="D181" s="265">
        <f>SUMIFS('KA3 - příjezdy do ČR'!$BP:$BP,'KA3 - příjezdy do ČR'!$E:$E,$B181)</f>
        <v>0</v>
      </c>
      <c r="E181" s="264">
        <f>SUMIFS('KA3 - výjezdy z ČR'!$K:$K,'KA3 - výjezdy z ČR'!$E:$E,$B181)</f>
        <v>0</v>
      </c>
      <c r="F181" s="265">
        <f>SUMIFS('KA3 - výjezdy z ČR'!$BL:$BL,'KA3 - výjezdy z ČR'!$E:$E,$B181)</f>
        <v>0</v>
      </c>
    </row>
    <row r="182" spans="2:6" x14ac:dyDescent="0.35">
      <c r="B182" s="271" t="s">
        <v>87</v>
      </c>
      <c r="C182" s="264">
        <f>SUMIFS('KA3 - příjezdy do ČR'!$O:$O,'KA3 - příjezdy do ČR'!$E:$E,$B182)</f>
        <v>0</v>
      </c>
      <c r="D182" s="265">
        <f>SUMIFS('KA3 - příjezdy do ČR'!$BP:$BP,'KA3 - příjezdy do ČR'!$E:$E,$B182)</f>
        <v>0</v>
      </c>
      <c r="E182" s="264">
        <f>SUMIFS('KA3 - výjezdy z ČR'!$K:$K,'KA3 - výjezdy z ČR'!$E:$E,$B182)</f>
        <v>0</v>
      </c>
      <c r="F182" s="265">
        <f>SUMIFS('KA3 - výjezdy z ČR'!$BL:$BL,'KA3 - výjezdy z ČR'!$E:$E,$B182)</f>
        <v>0</v>
      </c>
    </row>
    <row r="183" spans="2:6" ht="29" x14ac:dyDescent="0.35">
      <c r="B183" s="271" t="s">
        <v>369</v>
      </c>
      <c r="C183" s="264">
        <f>SUMIFS('KA3 - příjezdy do ČR'!$O:$O,'KA3 - příjezdy do ČR'!$E:$E,$B183)</f>
        <v>0</v>
      </c>
      <c r="D183" s="265">
        <f>SUMIFS('KA3 - příjezdy do ČR'!$BP:$BP,'KA3 - příjezdy do ČR'!$E:$E,$B183)</f>
        <v>0</v>
      </c>
      <c r="E183" s="264">
        <f>SUMIFS('KA3 - výjezdy z ČR'!$K:$K,'KA3 - výjezdy z ČR'!$E:$E,$B183)</f>
        <v>0</v>
      </c>
      <c r="F183" s="265">
        <f>SUMIFS('KA3 - výjezdy z ČR'!$BL:$BL,'KA3 - výjezdy z ČR'!$E:$E,$B183)</f>
        <v>0</v>
      </c>
    </row>
    <row r="184" spans="2:6" x14ac:dyDescent="0.35">
      <c r="B184" s="271" t="s">
        <v>370</v>
      </c>
      <c r="C184" s="264">
        <f>SUMIFS('KA3 - příjezdy do ČR'!$O:$O,'KA3 - příjezdy do ČR'!$E:$E,$B184)</f>
        <v>0</v>
      </c>
      <c r="D184" s="265">
        <f>SUMIFS('KA3 - příjezdy do ČR'!$BP:$BP,'KA3 - příjezdy do ČR'!$E:$E,$B184)</f>
        <v>0</v>
      </c>
      <c r="E184" s="264">
        <f>SUMIFS('KA3 - výjezdy z ČR'!$K:$K,'KA3 - výjezdy z ČR'!$E:$E,$B184)</f>
        <v>0</v>
      </c>
      <c r="F184" s="265">
        <f>SUMIFS('KA3 - výjezdy z ČR'!$BL:$BL,'KA3 - výjezdy z ČR'!$E:$E,$B184)</f>
        <v>0</v>
      </c>
    </row>
    <row r="185" spans="2:6" x14ac:dyDescent="0.35">
      <c r="B185" s="271" t="s">
        <v>371</v>
      </c>
      <c r="C185" s="264">
        <f>SUMIFS('KA3 - příjezdy do ČR'!$O:$O,'KA3 - příjezdy do ČR'!$E:$E,$B185)</f>
        <v>0</v>
      </c>
      <c r="D185" s="265">
        <f>SUMIFS('KA3 - příjezdy do ČR'!$BP:$BP,'KA3 - příjezdy do ČR'!$E:$E,$B185)</f>
        <v>0</v>
      </c>
      <c r="E185" s="264">
        <f>SUMIFS('KA3 - výjezdy z ČR'!$K:$K,'KA3 - výjezdy z ČR'!$E:$E,$B185)</f>
        <v>0</v>
      </c>
      <c r="F185" s="265">
        <f>SUMIFS('KA3 - výjezdy z ČR'!$BL:$BL,'KA3 - výjezdy z ČR'!$E:$E,$B185)</f>
        <v>0</v>
      </c>
    </row>
    <row r="186" spans="2:6" x14ac:dyDescent="0.35">
      <c r="B186" s="271" t="s">
        <v>372</v>
      </c>
      <c r="C186" s="264">
        <f>SUMIFS('KA3 - příjezdy do ČR'!$O:$O,'KA3 - příjezdy do ČR'!$E:$E,$B186)</f>
        <v>0</v>
      </c>
      <c r="D186" s="265">
        <f>SUMIFS('KA3 - příjezdy do ČR'!$BP:$BP,'KA3 - příjezdy do ČR'!$E:$E,$B186)</f>
        <v>0</v>
      </c>
      <c r="E186" s="264">
        <f>SUMIFS('KA3 - výjezdy z ČR'!$K:$K,'KA3 - výjezdy z ČR'!$E:$E,$B186)</f>
        <v>0</v>
      </c>
      <c r="F186" s="265">
        <f>SUMIFS('KA3 - výjezdy z ČR'!$BL:$BL,'KA3 - výjezdy z ČR'!$E:$E,$B186)</f>
        <v>0</v>
      </c>
    </row>
    <row r="187" spans="2:6" x14ac:dyDescent="0.35">
      <c r="B187" s="271" t="s">
        <v>88</v>
      </c>
      <c r="C187" s="264">
        <f>SUMIFS('KA3 - příjezdy do ČR'!$O:$O,'KA3 - příjezdy do ČR'!$E:$E,$B187)</f>
        <v>0</v>
      </c>
      <c r="D187" s="265">
        <f>SUMIFS('KA3 - příjezdy do ČR'!$BP:$BP,'KA3 - příjezdy do ČR'!$E:$E,$B187)</f>
        <v>0</v>
      </c>
      <c r="E187" s="264">
        <f>SUMIFS('KA3 - výjezdy z ČR'!$K:$K,'KA3 - výjezdy z ČR'!$E:$E,$B187)</f>
        <v>0</v>
      </c>
      <c r="F187" s="265">
        <f>SUMIFS('KA3 - výjezdy z ČR'!$BL:$BL,'KA3 - výjezdy z ČR'!$E:$E,$B187)</f>
        <v>0</v>
      </c>
    </row>
    <row r="188" spans="2:6" x14ac:dyDescent="0.35">
      <c r="B188" s="271" t="s">
        <v>373</v>
      </c>
      <c r="C188" s="264">
        <f>SUMIFS('KA3 - příjezdy do ČR'!$O:$O,'KA3 - příjezdy do ČR'!$E:$E,$B188)</f>
        <v>0</v>
      </c>
      <c r="D188" s="265">
        <f>SUMIFS('KA3 - příjezdy do ČR'!$BP:$BP,'KA3 - příjezdy do ČR'!$E:$E,$B188)</f>
        <v>0</v>
      </c>
      <c r="E188" s="264">
        <f>SUMIFS('KA3 - výjezdy z ČR'!$K:$K,'KA3 - výjezdy z ČR'!$E:$E,$B188)</f>
        <v>0</v>
      </c>
      <c r="F188" s="265">
        <f>SUMIFS('KA3 - výjezdy z ČR'!$BL:$BL,'KA3 - výjezdy z ČR'!$E:$E,$B188)</f>
        <v>0</v>
      </c>
    </row>
    <row r="189" spans="2:6" x14ac:dyDescent="0.35">
      <c r="B189" s="271" t="s">
        <v>89</v>
      </c>
      <c r="C189" s="264">
        <f>SUMIFS('KA3 - příjezdy do ČR'!$O:$O,'KA3 - příjezdy do ČR'!$E:$E,$B189)</f>
        <v>0</v>
      </c>
      <c r="D189" s="265">
        <f>SUMIFS('KA3 - příjezdy do ČR'!$BP:$BP,'KA3 - příjezdy do ČR'!$E:$E,$B189)</f>
        <v>0</v>
      </c>
      <c r="E189" s="264">
        <f>SUMIFS('KA3 - výjezdy z ČR'!$K:$K,'KA3 - výjezdy z ČR'!$E:$E,$B189)</f>
        <v>0</v>
      </c>
      <c r="F189" s="265">
        <f>SUMIFS('KA3 - výjezdy z ČR'!$BL:$BL,'KA3 - výjezdy z ČR'!$E:$E,$B189)</f>
        <v>0</v>
      </c>
    </row>
    <row r="190" spans="2:6" x14ac:dyDescent="0.35">
      <c r="B190" s="271" t="s">
        <v>374</v>
      </c>
      <c r="C190" s="264">
        <f>SUMIFS('KA3 - příjezdy do ČR'!$O:$O,'KA3 - příjezdy do ČR'!$E:$E,$B190)</f>
        <v>0</v>
      </c>
      <c r="D190" s="265">
        <f>SUMIFS('KA3 - příjezdy do ČR'!$BP:$BP,'KA3 - příjezdy do ČR'!$E:$E,$B190)</f>
        <v>0</v>
      </c>
      <c r="E190" s="264">
        <f>SUMIFS('KA3 - výjezdy z ČR'!$K:$K,'KA3 - výjezdy z ČR'!$E:$E,$B190)</f>
        <v>0</v>
      </c>
      <c r="F190" s="265">
        <f>SUMIFS('KA3 - výjezdy z ČR'!$BL:$BL,'KA3 - výjezdy z ČR'!$E:$E,$B190)</f>
        <v>0</v>
      </c>
    </row>
    <row r="191" spans="2:6" x14ac:dyDescent="0.35">
      <c r="B191" s="271" t="s">
        <v>375</v>
      </c>
      <c r="C191" s="264">
        <f>SUMIFS('KA3 - příjezdy do ČR'!$O:$O,'KA3 - příjezdy do ČR'!$E:$E,$B191)</f>
        <v>0</v>
      </c>
      <c r="D191" s="265">
        <f>SUMIFS('KA3 - příjezdy do ČR'!$BP:$BP,'KA3 - příjezdy do ČR'!$E:$E,$B191)</f>
        <v>0</v>
      </c>
      <c r="E191" s="264">
        <f>SUMIFS('KA3 - výjezdy z ČR'!$K:$K,'KA3 - výjezdy z ČR'!$E:$E,$B191)</f>
        <v>0</v>
      </c>
      <c r="F191" s="265">
        <f>SUMIFS('KA3 - výjezdy z ČR'!$BL:$BL,'KA3 - výjezdy z ČR'!$E:$E,$B191)</f>
        <v>0</v>
      </c>
    </row>
    <row r="192" spans="2:6" x14ac:dyDescent="0.35">
      <c r="B192" s="271" t="s">
        <v>90</v>
      </c>
      <c r="C192" s="264">
        <f>SUMIFS('KA3 - příjezdy do ČR'!$O:$O,'KA3 - příjezdy do ČR'!$E:$E,$B192)</f>
        <v>0</v>
      </c>
      <c r="D192" s="265">
        <f>SUMIFS('KA3 - příjezdy do ČR'!$BP:$BP,'KA3 - příjezdy do ČR'!$E:$E,$B192)</f>
        <v>0</v>
      </c>
      <c r="E192" s="264">
        <f>SUMIFS('KA3 - výjezdy z ČR'!$K:$K,'KA3 - výjezdy z ČR'!$E:$E,$B192)</f>
        <v>0</v>
      </c>
      <c r="F192" s="265">
        <f>SUMIFS('KA3 - výjezdy z ČR'!$BL:$BL,'KA3 - výjezdy z ČR'!$E:$E,$B192)</f>
        <v>0</v>
      </c>
    </row>
    <row r="193" spans="2:6" x14ac:dyDescent="0.35">
      <c r="B193" s="271" t="s">
        <v>376</v>
      </c>
      <c r="C193" s="264">
        <f>SUMIFS('KA3 - příjezdy do ČR'!$O:$O,'KA3 - příjezdy do ČR'!$E:$E,$B193)</f>
        <v>0</v>
      </c>
      <c r="D193" s="265">
        <f>SUMIFS('KA3 - příjezdy do ČR'!$BP:$BP,'KA3 - příjezdy do ČR'!$E:$E,$B193)</f>
        <v>0</v>
      </c>
      <c r="E193" s="264">
        <f>SUMIFS('KA3 - výjezdy z ČR'!$K:$K,'KA3 - výjezdy z ČR'!$E:$E,$B193)</f>
        <v>0</v>
      </c>
      <c r="F193" s="265">
        <f>SUMIFS('KA3 - výjezdy z ČR'!$BL:$BL,'KA3 - výjezdy z ČR'!$E:$E,$B193)</f>
        <v>0</v>
      </c>
    </row>
    <row r="194" spans="2:6" x14ac:dyDescent="0.35">
      <c r="B194" s="271" t="s">
        <v>91</v>
      </c>
      <c r="C194" s="264">
        <f>SUMIFS('KA3 - příjezdy do ČR'!$O:$O,'KA3 - příjezdy do ČR'!$E:$E,$B194)</f>
        <v>0</v>
      </c>
      <c r="D194" s="265">
        <f>SUMIFS('KA3 - příjezdy do ČR'!$BP:$BP,'KA3 - příjezdy do ČR'!$E:$E,$B194)</f>
        <v>0</v>
      </c>
      <c r="E194" s="264">
        <f>SUMIFS('KA3 - výjezdy z ČR'!$K:$K,'KA3 - výjezdy z ČR'!$E:$E,$B194)</f>
        <v>0</v>
      </c>
      <c r="F194" s="265">
        <f>SUMIFS('KA3 - výjezdy z ČR'!$BL:$BL,'KA3 - výjezdy z ČR'!$E:$E,$B194)</f>
        <v>0</v>
      </c>
    </row>
    <row r="195" spans="2:6" x14ac:dyDescent="0.35">
      <c r="B195" s="271" t="s">
        <v>377</v>
      </c>
      <c r="C195" s="264">
        <f>SUMIFS('KA3 - příjezdy do ČR'!$O:$O,'KA3 - příjezdy do ČR'!$E:$E,$B195)</f>
        <v>0</v>
      </c>
      <c r="D195" s="265">
        <f>SUMIFS('KA3 - příjezdy do ČR'!$BP:$BP,'KA3 - příjezdy do ČR'!$E:$E,$B195)</f>
        <v>0</v>
      </c>
      <c r="E195" s="264">
        <f>SUMIFS('KA3 - výjezdy z ČR'!$K:$K,'KA3 - výjezdy z ČR'!$E:$E,$B195)</f>
        <v>0</v>
      </c>
      <c r="F195" s="265">
        <f>SUMIFS('KA3 - výjezdy z ČR'!$BL:$BL,'KA3 - výjezdy z ČR'!$E:$E,$B195)</f>
        <v>0</v>
      </c>
    </row>
    <row r="196" spans="2:6" x14ac:dyDescent="0.35">
      <c r="B196" s="271" t="s">
        <v>378</v>
      </c>
      <c r="C196" s="264">
        <f>SUMIFS('KA3 - příjezdy do ČR'!$O:$O,'KA3 - příjezdy do ČR'!$E:$E,$B196)</f>
        <v>0</v>
      </c>
      <c r="D196" s="265">
        <f>SUMIFS('KA3 - příjezdy do ČR'!$BP:$BP,'KA3 - příjezdy do ČR'!$E:$E,$B196)</f>
        <v>0</v>
      </c>
      <c r="E196" s="264">
        <f>SUMIFS('KA3 - výjezdy z ČR'!$K:$K,'KA3 - výjezdy z ČR'!$E:$E,$B196)</f>
        <v>0</v>
      </c>
      <c r="F196" s="265">
        <f>SUMIFS('KA3 - výjezdy z ČR'!$BL:$BL,'KA3 - výjezdy z ČR'!$E:$E,$B196)</f>
        <v>0</v>
      </c>
    </row>
    <row r="197" spans="2:6" x14ac:dyDescent="0.35">
      <c r="B197" s="271" t="s">
        <v>379</v>
      </c>
      <c r="C197" s="264">
        <f>SUMIFS('KA3 - příjezdy do ČR'!$O:$O,'KA3 - příjezdy do ČR'!$E:$E,$B197)</f>
        <v>0</v>
      </c>
      <c r="D197" s="265">
        <f>SUMIFS('KA3 - příjezdy do ČR'!$BP:$BP,'KA3 - příjezdy do ČR'!$E:$E,$B197)</f>
        <v>0</v>
      </c>
      <c r="E197" s="264">
        <f>SUMIFS('KA3 - výjezdy z ČR'!$K:$K,'KA3 - výjezdy z ČR'!$E:$E,$B197)</f>
        <v>0</v>
      </c>
      <c r="F197" s="265">
        <f>SUMIFS('KA3 - výjezdy z ČR'!$BL:$BL,'KA3 - výjezdy z ČR'!$E:$E,$B197)</f>
        <v>0</v>
      </c>
    </row>
    <row r="198" spans="2:6" ht="15" thickBot="1" x14ac:dyDescent="0.4">
      <c r="B198" s="271" t="s">
        <v>92</v>
      </c>
      <c r="C198" s="266">
        <f>SUMIFS('KA3 - příjezdy do ČR'!$O:$O,'KA3 - příjezdy do ČR'!$E:$E,$B198)</f>
        <v>0</v>
      </c>
      <c r="D198" s="267">
        <f>SUMIFS('KA3 - příjezdy do ČR'!$BP:$BP,'KA3 - příjezdy do ČR'!$E:$E,$B198)</f>
        <v>0</v>
      </c>
      <c r="E198" s="266">
        <f>SUMIFS('KA3 - výjezdy z ČR'!$K:$K,'KA3 - výjezdy z ČR'!$E:$E,$B198)</f>
        <v>0</v>
      </c>
      <c r="F198" s="267">
        <f>SUMIFS('KA3 - výjezdy z ČR'!$BL:$BL,'KA3 - výjezdy z ČR'!$E:$E,$B198)</f>
        <v>0</v>
      </c>
    </row>
  </sheetData>
  <sheetProtection algorithmName="SHA-512" hashValue="VFcNAJDYVBtPg4rEVciYKwLSZ46j8K+AW07/ieJKcIV7zy1noL5XbUURTWo+oPTxyhYgijEGNB6ckFLqzyhoGw==" saltValue="d2FxsgEPxJWsgjwZj5gPIQ==" spinCount="100000" sheet="1" objects="1" scenarios="1"/>
  <mergeCells count="15">
    <mergeCell ref="A27:B27"/>
    <mergeCell ref="A31:B31"/>
    <mergeCell ref="A11:B11"/>
    <mergeCell ref="A12:B12"/>
    <mergeCell ref="A13:B13"/>
    <mergeCell ref="A17:B17"/>
    <mergeCell ref="A18:B18"/>
    <mergeCell ref="C1:C4"/>
    <mergeCell ref="D1:D4"/>
    <mergeCell ref="E1:E4"/>
    <mergeCell ref="A1:B1"/>
    <mergeCell ref="A10:B10"/>
    <mergeCell ref="A5:B5"/>
    <mergeCell ref="A6:B6"/>
    <mergeCell ref="A7:B7"/>
  </mergeCells>
  <phoneticPr fontId="25" type="noConversion"/>
  <printOptions horizontalCentered="1"/>
  <pageMargins left="0.31496062992125984" right="0.31496062992125984" top="0.39370078740157483" bottom="0.39370078740157483" header="0.31496062992125984" footer="0.31496062992125984"/>
  <pageSetup paperSize="9" scale="13"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A705F-F441-452F-A781-F8F99E2E41F2}">
  <sheetPr>
    <tabColor rgb="FF99CCFF"/>
  </sheetPr>
  <dimension ref="A1:CG1372"/>
  <sheetViews>
    <sheetView zoomScale="80" zoomScaleNormal="80" workbookViewId="0">
      <selection activeCell="S25" sqref="S25"/>
    </sheetView>
  </sheetViews>
  <sheetFormatPr defaultColWidth="8.81640625" defaultRowHeight="14.5" x14ac:dyDescent="0.35"/>
  <cols>
    <col min="1" max="1" width="2.54296875" style="243" customWidth="1"/>
    <col min="2" max="2" width="4" style="243" customWidth="1"/>
    <col min="3" max="3" width="33.54296875" style="257" customWidth="1"/>
    <col min="4" max="4" width="3.453125" style="257" customWidth="1"/>
    <col min="5" max="5" width="20.81640625" style="257" customWidth="1"/>
    <col min="6" max="6" width="12.6328125" style="257" customWidth="1"/>
    <col min="7" max="7" width="12.54296875" style="257" customWidth="1"/>
    <col min="8" max="8" width="9.54296875" style="243" customWidth="1"/>
    <col min="9" max="9" width="8.81640625" style="243" customWidth="1"/>
    <col min="10" max="10" width="10.453125" style="243" customWidth="1"/>
    <col min="11" max="11" width="17.453125" style="243" customWidth="1"/>
    <col min="12" max="12" width="15.54296875" style="243" customWidth="1"/>
    <col min="13" max="13" width="25.453125" style="243" customWidth="1"/>
    <col min="14" max="14" width="2.54296875" style="244" customWidth="1"/>
    <col min="15" max="15" width="14.81640625" style="243" customWidth="1"/>
    <col min="16" max="16" width="4.54296875" style="243" customWidth="1"/>
    <col min="17" max="17" width="31" style="243" customWidth="1"/>
    <col min="18" max="19" width="13.453125" style="243" customWidth="1"/>
    <col min="20" max="20" width="13.453125" style="244" customWidth="1"/>
    <col min="21" max="65" width="13.453125" style="243" customWidth="1"/>
    <col min="66" max="66" width="13.81640625" style="243" customWidth="1"/>
    <col min="67" max="67" width="16.453125" style="243" customWidth="1"/>
    <col min="68" max="68" width="13.453125" style="243" customWidth="1"/>
    <col min="69" max="69" width="32.81640625" style="243" customWidth="1"/>
    <col min="70" max="70" width="4.54296875" style="243" customWidth="1"/>
    <col min="71" max="85" width="15.54296875" style="243" customWidth="1"/>
    <col min="86" max="86" width="19.54296875" style="243" customWidth="1"/>
    <col min="87" max="87" width="2.54296875" style="243" customWidth="1"/>
    <col min="88" max="88" width="8.81640625" style="243"/>
    <col min="89" max="100" width="8.453125" style="243" customWidth="1"/>
    <col min="101" max="101" width="14.453125" style="243" customWidth="1"/>
    <col min="102" max="102" width="19.54296875" style="243" customWidth="1"/>
    <col min="103" max="103" width="2.54296875" style="243" customWidth="1"/>
    <col min="104" max="104" width="8.81640625" style="243"/>
    <col min="105" max="116" width="8.453125" style="243" customWidth="1"/>
    <col min="117" max="117" width="14.453125" style="243" customWidth="1"/>
    <col min="118" max="118" width="19.54296875" style="243" customWidth="1"/>
    <col min="119" max="119" width="2.54296875" style="243" customWidth="1"/>
    <col min="120" max="120" width="8.81640625" style="243"/>
    <col min="121" max="132" width="8.453125" style="243" customWidth="1"/>
    <col min="133" max="133" width="14.453125" style="243" customWidth="1"/>
    <col min="134" max="134" width="19.54296875" style="243" customWidth="1"/>
    <col min="135" max="135" width="2.54296875" style="243" customWidth="1"/>
    <col min="136" max="136" width="14.54296875" style="243" customWidth="1"/>
    <col min="137" max="137" width="14.453125" style="243" customWidth="1"/>
    <col min="138" max="138" width="19.54296875" style="243" customWidth="1"/>
    <col min="139" max="139" width="14.453125" style="243" customWidth="1"/>
    <col min="140" max="140" width="19.54296875" style="243" customWidth="1"/>
    <col min="141" max="142" width="12.453125" style="243" customWidth="1"/>
    <col min="143" max="16384" width="8.81640625" style="243"/>
  </cols>
  <sheetData>
    <row r="1" spans="1:85" s="245" customFormat="1" ht="15" thickBot="1" x14ac:dyDescent="0.4">
      <c r="A1" s="243"/>
      <c r="B1" s="378" t="s">
        <v>122</v>
      </c>
      <c r="C1" s="378"/>
      <c r="D1" s="105"/>
      <c r="E1" s="105"/>
      <c r="F1" s="105"/>
      <c r="G1" s="105"/>
      <c r="H1" s="105"/>
      <c r="I1" s="105"/>
      <c r="J1" s="105"/>
      <c r="K1" s="105"/>
      <c r="L1" s="105"/>
      <c r="M1" s="105"/>
      <c r="N1" s="7"/>
      <c r="O1" s="105"/>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row>
    <row r="2" spans="1:85" s="245" customFormat="1" ht="16.399999999999999" customHeight="1" thickBot="1" x14ac:dyDescent="0.4">
      <c r="A2" s="246"/>
      <c r="B2" s="107"/>
      <c r="C2" s="108"/>
      <c r="D2" s="108"/>
      <c r="E2" s="108"/>
      <c r="F2" s="108"/>
      <c r="G2" s="108"/>
      <c r="H2" s="109"/>
      <c r="I2" s="109"/>
      <c r="J2" s="109"/>
      <c r="K2" s="109"/>
      <c r="L2" s="109"/>
      <c r="M2" s="110" t="s">
        <v>99</v>
      </c>
      <c r="N2" s="111"/>
      <c r="O2" s="112" t="s">
        <v>98</v>
      </c>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row>
    <row r="3" spans="1:85" s="245" customFormat="1" ht="31.4" customHeight="1" x14ac:dyDescent="0.35">
      <c r="A3" s="247"/>
      <c r="B3" s="113"/>
      <c r="C3" s="379" t="s">
        <v>242</v>
      </c>
      <c r="D3" s="114"/>
      <c r="E3" s="114"/>
      <c r="F3" s="358" t="s">
        <v>230</v>
      </c>
      <c r="G3" s="358"/>
      <c r="H3" s="358"/>
      <c r="I3" s="358"/>
      <c r="J3" s="358"/>
      <c r="K3" s="358"/>
      <c r="L3" s="358"/>
      <c r="M3" s="277"/>
      <c r="N3" s="7"/>
      <c r="O3" s="209" t="s">
        <v>229</v>
      </c>
      <c r="P3" s="177"/>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row>
    <row r="4" spans="1:85" s="245" customFormat="1" ht="8.15" customHeight="1" x14ac:dyDescent="0.35">
      <c r="A4" s="247"/>
      <c r="B4" s="113"/>
      <c r="C4" s="380"/>
      <c r="D4" s="114"/>
      <c r="E4" s="114"/>
      <c r="F4" s="114"/>
      <c r="G4" s="211"/>
      <c r="H4" s="212"/>
      <c r="I4" s="212"/>
      <c r="J4" s="212"/>
      <c r="K4" s="212"/>
      <c r="L4" s="212"/>
      <c r="M4" s="210"/>
      <c r="N4" s="7"/>
      <c r="O4" s="213"/>
      <c r="P4" s="177"/>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row>
    <row r="5" spans="1:85" s="245" customFormat="1" ht="31.4" customHeight="1" x14ac:dyDescent="0.35">
      <c r="A5" s="247"/>
      <c r="B5" s="113"/>
      <c r="C5" s="380"/>
      <c r="D5" s="114"/>
      <c r="E5" s="114"/>
      <c r="F5" s="358" t="s">
        <v>233</v>
      </c>
      <c r="G5" s="358"/>
      <c r="H5" s="358"/>
      <c r="I5" s="358"/>
      <c r="J5" s="358"/>
      <c r="K5" s="358"/>
      <c r="L5" s="358"/>
      <c r="M5" s="276">
        <f>M16+M33+M50+M67+M84+M101+M118+M135+M152+M169+M186+M203+M220+M237+M254+M271+M288+M305+M322+M339+M356+M373+M390+M407+M424+M441+M458+M475+M492+M509+M526+M543+M560+M577+M594+M611+M628+M645+M662+M679+M696+M713+M730+M747+M764+M781+M798+M815+M832+M849+M866+M883+M900+M917+M934+M951+M968+M985+M1002+M1019+M1036+M1053+M1070+M1087+M1104+M1121+M1138+M1155+M1172+M1189+M1206+M1223+M1240+M1257+M1274+M1291+M1308+M1325+M1342+M1359</f>
        <v>0</v>
      </c>
      <c r="N5" s="7"/>
      <c r="O5" s="218">
        <f>O16+O33+O50+O67+O84+O101+O118+O135+O152+O169+O186+O203+O220+O237+O254+O271+O288+O305+O322+O339+O356+O373+O390+O407+O424+O441+O458+O475+O492+O509+O526+O543+O560+O577+O594+O611+O628+O645+O662+O679+O696+O713+O730+O747+O764+O781+O798+O815+O832+O849+O866+O883+O900+O917+O934+O951+O968+O985+O1002+O1019+O1036+O1053+O1070+O1087+O1104+O1121+O1138+O1155+O1172+O1189+O1206+O1223+O1240+O1257+O1274+O1291+O1308+O1325+O1342+O1359</f>
        <v>0</v>
      </c>
      <c r="P5" s="177"/>
      <c r="Q5" s="261" t="str">
        <f>IF(M5&gt;M3,"Pozor, částka přiřazená v kalkulačce k mobilitám nemůže být vyšší, než částka alokovaná na příjezdy do ČR v rozpočtu projektu!","")</f>
        <v/>
      </c>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row>
    <row r="6" spans="1:85" s="245" customFormat="1" ht="8.15" customHeight="1" x14ac:dyDescent="0.35">
      <c r="A6" s="247"/>
      <c r="B6" s="113"/>
      <c r="C6" s="380"/>
      <c r="D6" s="114"/>
      <c r="E6" s="114"/>
      <c r="F6" s="114"/>
      <c r="G6" s="211"/>
      <c r="H6" s="212"/>
      <c r="I6" s="212"/>
      <c r="J6" s="212"/>
      <c r="K6" s="212"/>
      <c r="L6" s="212"/>
      <c r="M6" s="210"/>
      <c r="N6" s="7"/>
      <c r="O6" s="213"/>
      <c r="P6" s="177"/>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row>
    <row r="7" spans="1:85" s="245" customFormat="1" ht="31.4" customHeight="1" x14ac:dyDescent="0.35">
      <c r="A7" s="247"/>
      <c r="B7" s="113"/>
      <c r="C7" s="380"/>
      <c r="D7" s="114"/>
      <c r="E7" s="114"/>
      <c r="F7" s="358" t="s">
        <v>232</v>
      </c>
      <c r="G7" s="358"/>
      <c r="H7" s="358"/>
      <c r="I7" s="358"/>
      <c r="J7" s="358"/>
      <c r="K7" s="358"/>
      <c r="L7" s="358"/>
      <c r="M7" s="276">
        <f>M3-M5</f>
        <v>0</v>
      </c>
      <c r="N7" s="7"/>
      <c r="O7" s="209" t="s">
        <v>229</v>
      </c>
      <c r="P7" s="177"/>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row>
    <row r="8" spans="1:85" s="245" customFormat="1" ht="16.399999999999999" customHeight="1" thickBot="1" x14ac:dyDescent="0.4">
      <c r="A8" s="248"/>
      <c r="B8" s="115"/>
      <c r="C8" s="116"/>
      <c r="D8" s="116"/>
      <c r="E8" s="116"/>
      <c r="F8" s="116"/>
      <c r="G8" s="116"/>
      <c r="H8" s="117"/>
      <c r="I8" s="117"/>
      <c r="J8" s="117"/>
      <c r="K8" s="117"/>
      <c r="L8" s="117"/>
      <c r="M8" s="118"/>
      <c r="N8" s="7"/>
      <c r="O8" s="119"/>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row>
    <row r="9" spans="1:85" ht="14.5" customHeight="1" thickBot="1" x14ac:dyDescent="0.4">
      <c r="B9" s="105"/>
      <c r="C9" s="105"/>
      <c r="D9" s="105"/>
      <c r="E9" s="105"/>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05"/>
      <c r="AZ9" s="105"/>
      <c r="BA9" s="105"/>
      <c r="BB9" s="105"/>
      <c r="BC9" s="105"/>
      <c r="BD9" s="105"/>
      <c r="BE9" s="105"/>
      <c r="BF9" s="105"/>
      <c r="BG9" s="105"/>
      <c r="BH9" s="105"/>
      <c r="BI9" s="105"/>
      <c r="BJ9" s="105"/>
      <c r="BK9" s="105"/>
      <c r="BL9" s="105"/>
      <c r="BM9" s="105"/>
      <c r="BN9" s="105"/>
      <c r="BO9" s="105"/>
      <c r="BP9" s="180"/>
      <c r="BQ9" s="105"/>
      <c r="BR9" s="105"/>
      <c r="BS9" s="180"/>
      <c r="BT9" s="105"/>
      <c r="BU9" s="105"/>
      <c r="BV9" s="105"/>
      <c r="BW9" s="105"/>
      <c r="BX9" s="105"/>
      <c r="BY9" s="105"/>
      <c r="BZ9" s="105"/>
      <c r="CA9" s="105"/>
      <c r="CB9" s="105"/>
      <c r="CC9" s="105"/>
      <c r="CD9" s="105"/>
      <c r="CE9" s="105"/>
      <c r="CF9" s="105"/>
      <c r="CG9" s="105"/>
    </row>
    <row r="10" spans="1:85" s="245" customFormat="1" ht="69.650000000000006" customHeight="1" thickBot="1" x14ac:dyDescent="0.4">
      <c r="A10" s="249"/>
      <c r="B10" s="120"/>
      <c r="C10" s="360" t="s">
        <v>2</v>
      </c>
      <c r="D10" s="121"/>
      <c r="E10" s="131" t="s">
        <v>206</v>
      </c>
      <c r="F10" s="131" t="s">
        <v>445</v>
      </c>
      <c r="G10" s="131" t="s">
        <v>208</v>
      </c>
      <c r="H10" s="122" t="s">
        <v>94</v>
      </c>
      <c r="I10" s="122" t="s">
        <v>95</v>
      </c>
      <c r="J10" s="122" t="s">
        <v>96</v>
      </c>
      <c r="K10" s="122" t="s">
        <v>216</v>
      </c>
      <c r="L10" s="122" t="s">
        <v>218</v>
      </c>
      <c r="M10" s="138" t="s">
        <v>1</v>
      </c>
      <c r="N10" s="7"/>
      <c r="O10" s="124">
        <v>208002</v>
      </c>
      <c r="P10" s="106"/>
      <c r="Q10" s="194" t="s">
        <v>128</v>
      </c>
      <c r="R10" s="83" t="s">
        <v>4</v>
      </c>
      <c r="S10" s="83" t="s">
        <v>5</v>
      </c>
      <c r="T10" s="83" t="s">
        <v>6</v>
      </c>
      <c r="U10" s="83" t="s">
        <v>7</v>
      </c>
      <c r="V10" s="83" t="s">
        <v>8</v>
      </c>
      <c r="W10" s="83" t="s">
        <v>9</v>
      </c>
      <c r="X10" s="83" t="s">
        <v>10</v>
      </c>
      <c r="Y10" s="83" t="s">
        <v>11</v>
      </c>
      <c r="Z10" s="83" t="s">
        <v>12</v>
      </c>
      <c r="AA10" s="83" t="s">
        <v>13</v>
      </c>
      <c r="AB10" s="83" t="s">
        <v>14</v>
      </c>
      <c r="AC10" s="83" t="s">
        <v>15</v>
      </c>
      <c r="AD10" s="83" t="s">
        <v>16</v>
      </c>
      <c r="AE10" s="83" t="s">
        <v>17</v>
      </c>
      <c r="AF10" s="83" t="s">
        <v>18</v>
      </c>
      <c r="AG10" s="83" t="s">
        <v>19</v>
      </c>
      <c r="AH10" s="83" t="s">
        <v>20</v>
      </c>
      <c r="AI10" s="83" t="s">
        <v>21</v>
      </c>
      <c r="AJ10" s="83" t="s">
        <v>22</v>
      </c>
      <c r="AK10" s="83" t="s">
        <v>23</v>
      </c>
      <c r="AL10" s="83" t="s">
        <v>24</v>
      </c>
      <c r="AM10" s="83" t="s">
        <v>25</v>
      </c>
      <c r="AN10" s="83" t="s">
        <v>26</v>
      </c>
      <c r="AO10" s="83" t="s">
        <v>27</v>
      </c>
      <c r="AP10" s="83" t="s">
        <v>28</v>
      </c>
      <c r="AQ10" s="83" t="s">
        <v>29</v>
      </c>
      <c r="AR10" s="83" t="s">
        <v>30</v>
      </c>
      <c r="AS10" s="83" t="s">
        <v>31</v>
      </c>
      <c r="AT10" s="83" t="s">
        <v>32</v>
      </c>
      <c r="AU10" s="83" t="s">
        <v>33</v>
      </c>
      <c r="AV10" s="83" t="s">
        <v>34</v>
      </c>
      <c r="AW10" s="83" t="s">
        <v>35</v>
      </c>
      <c r="AX10" s="83" t="s">
        <v>36</v>
      </c>
      <c r="AY10" s="83" t="s">
        <v>37</v>
      </c>
      <c r="AZ10" s="83" t="s">
        <v>38</v>
      </c>
      <c r="BA10" s="83" t="s">
        <v>39</v>
      </c>
      <c r="BB10" s="83" t="s">
        <v>40</v>
      </c>
      <c r="BC10" s="83" t="s">
        <v>41</v>
      </c>
      <c r="BD10" s="83" t="s">
        <v>42</v>
      </c>
      <c r="BE10" s="83" t="s">
        <v>43</v>
      </c>
      <c r="BF10" s="83" t="s">
        <v>44</v>
      </c>
      <c r="BG10" s="83" t="s">
        <v>45</v>
      </c>
      <c r="BH10" s="83" t="s">
        <v>46</v>
      </c>
      <c r="BI10" s="83" t="s">
        <v>47</v>
      </c>
      <c r="BJ10" s="83" t="s">
        <v>48</v>
      </c>
      <c r="BK10" s="83" t="s">
        <v>49</v>
      </c>
      <c r="BL10" s="83" t="s">
        <v>50</v>
      </c>
      <c r="BM10" s="83" t="s">
        <v>51</v>
      </c>
      <c r="BN10" s="134" t="s">
        <v>163</v>
      </c>
      <c r="BO10" s="135" t="s">
        <v>164</v>
      </c>
      <c r="BP10" s="135" t="s">
        <v>146</v>
      </c>
      <c r="BQ10" s="135" t="s">
        <v>214</v>
      </c>
      <c r="BR10" s="106"/>
      <c r="BS10" s="368" t="s">
        <v>238</v>
      </c>
      <c r="BT10" s="369"/>
      <c r="BU10" s="369"/>
      <c r="BV10" s="369"/>
      <c r="BW10" s="369"/>
      <c r="BX10" s="369"/>
      <c r="BY10" s="369"/>
      <c r="BZ10" s="369"/>
      <c r="CA10" s="369"/>
      <c r="CB10" s="369"/>
      <c r="CC10" s="369"/>
      <c r="CD10" s="369"/>
      <c r="CE10" s="369"/>
      <c r="CF10" s="369"/>
      <c r="CG10" s="369"/>
    </row>
    <row r="11" spans="1:85" s="245" customFormat="1" ht="21" hidden="1" customHeight="1" x14ac:dyDescent="0.35">
      <c r="A11" s="250"/>
      <c r="B11" s="113"/>
      <c r="C11" s="361"/>
      <c r="D11" s="125"/>
      <c r="E11" s="125"/>
      <c r="F11" s="125"/>
      <c r="G11" s="125"/>
      <c r="H11" s="370" t="s">
        <v>250</v>
      </c>
      <c r="I11" s="371" t="s">
        <v>425</v>
      </c>
      <c r="J11" s="357" t="s">
        <v>97</v>
      </c>
      <c r="K11" s="357" t="s">
        <v>217</v>
      </c>
      <c r="L11" s="137"/>
      <c r="M11" s="373" t="s">
        <v>93</v>
      </c>
      <c r="N11" s="7"/>
      <c r="O11" s="375" t="s">
        <v>3</v>
      </c>
      <c r="P11" s="106"/>
      <c r="Q11" s="84"/>
      <c r="R11" s="74">
        <f>MONTH(Úvod!$F$10)</f>
        <v>1</v>
      </c>
      <c r="S11" s="75">
        <f t="shared" ref="S11:Z11" si="0">IF(R11=12,1,R11+1)</f>
        <v>2</v>
      </c>
      <c r="T11" s="75">
        <f t="shared" si="0"/>
        <v>3</v>
      </c>
      <c r="U11" s="76">
        <f t="shared" si="0"/>
        <v>4</v>
      </c>
      <c r="V11" s="76">
        <f t="shared" si="0"/>
        <v>5</v>
      </c>
      <c r="W11" s="76">
        <f t="shared" si="0"/>
        <v>6</v>
      </c>
      <c r="X11" s="76">
        <f t="shared" si="0"/>
        <v>7</v>
      </c>
      <c r="Y11" s="76">
        <f t="shared" si="0"/>
        <v>8</v>
      </c>
      <c r="Z11" s="76">
        <f t="shared" si="0"/>
        <v>9</v>
      </c>
      <c r="AA11" s="76">
        <f>IF(Z11=12,1,Z11+1)</f>
        <v>10</v>
      </c>
      <c r="AB11" s="76">
        <f t="shared" ref="AB11:AI11" si="1">IF(AA11=12,1,AA11+1)</f>
        <v>11</v>
      </c>
      <c r="AC11" s="76">
        <f t="shared" si="1"/>
        <v>12</v>
      </c>
      <c r="AD11" s="76">
        <f t="shared" si="1"/>
        <v>1</v>
      </c>
      <c r="AE11" s="76">
        <f t="shared" si="1"/>
        <v>2</v>
      </c>
      <c r="AF11" s="76">
        <f t="shared" si="1"/>
        <v>3</v>
      </c>
      <c r="AG11" s="76">
        <f t="shared" si="1"/>
        <v>4</v>
      </c>
      <c r="AH11" s="76">
        <f t="shared" si="1"/>
        <v>5</v>
      </c>
      <c r="AI11" s="76">
        <f t="shared" si="1"/>
        <v>6</v>
      </c>
      <c r="AJ11" s="76">
        <f>IF(AI11=12,1,AI11+1)</f>
        <v>7</v>
      </c>
      <c r="AK11" s="76">
        <f t="shared" ref="AK11:BM11" si="2">IF(AJ11=12,1,AJ11+1)</f>
        <v>8</v>
      </c>
      <c r="AL11" s="76">
        <f t="shared" si="2"/>
        <v>9</v>
      </c>
      <c r="AM11" s="76">
        <f t="shared" si="2"/>
        <v>10</v>
      </c>
      <c r="AN11" s="76">
        <f t="shared" si="2"/>
        <v>11</v>
      </c>
      <c r="AO11" s="76">
        <f t="shared" si="2"/>
        <v>12</v>
      </c>
      <c r="AP11" s="76">
        <f t="shared" si="2"/>
        <v>1</v>
      </c>
      <c r="AQ11" s="76">
        <f t="shared" si="2"/>
        <v>2</v>
      </c>
      <c r="AR11" s="76">
        <f t="shared" si="2"/>
        <v>3</v>
      </c>
      <c r="AS11" s="76">
        <f t="shared" si="2"/>
        <v>4</v>
      </c>
      <c r="AT11" s="76">
        <f t="shared" si="2"/>
        <v>5</v>
      </c>
      <c r="AU11" s="76">
        <f t="shared" si="2"/>
        <v>6</v>
      </c>
      <c r="AV11" s="76">
        <f t="shared" si="2"/>
        <v>7</v>
      </c>
      <c r="AW11" s="76">
        <f t="shared" si="2"/>
        <v>8</v>
      </c>
      <c r="AX11" s="76">
        <f t="shared" si="2"/>
        <v>9</v>
      </c>
      <c r="AY11" s="76">
        <f t="shared" si="2"/>
        <v>10</v>
      </c>
      <c r="AZ11" s="76">
        <f t="shared" si="2"/>
        <v>11</v>
      </c>
      <c r="BA11" s="76">
        <f t="shared" si="2"/>
        <v>12</v>
      </c>
      <c r="BB11" s="76">
        <f t="shared" si="2"/>
        <v>1</v>
      </c>
      <c r="BC11" s="76">
        <f t="shared" si="2"/>
        <v>2</v>
      </c>
      <c r="BD11" s="76">
        <f t="shared" si="2"/>
        <v>3</v>
      </c>
      <c r="BE11" s="76">
        <f t="shared" si="2"/>
        <v>4</v>
      </c>
      <c r="BF11" s="76">
        <f t="shared" si="2"/>
        <v>5</v>
      </c>
      <c r="BG11" s="76">
        <f t="shared" si="2"/>
        <v>6</v>
      </c>
      <c r="BH11" s="76">
        <f t="shared" si="2"/>
        <v>7</v>
      </c>
      <c r="BI11" s="76">
        <f t="shared" si="2"/>
        <v>8</v>
      </c>
      <c r="BJ11" s="76">
        <f t="shared" si="2"/>
        <v>9</v>
      </c>
      <c r="BK11" s="76">
        <f t="shared" si="2"/>
        <v>10</v>
      </c>
      <c r="BL11" s="76">
        <f t="shared" si="2"/>
        <v>11</v>
      </c>
      <c r="BM11" s="76">
        <f t="shared" si="2"/>
        <v>12</v>
      </c>
      <c r="BN11" s="81"/>
      <c r="BO11" s="78"/>
      <c r="BP11" s="78"/>
      <c r="BQ11" s="78"/>
      <c r="BR11" s="106"/>
      <c r="BS11" s="106"/>
      <c r="BT11" s="106"/>
      <c r="BU11" s="106"/>
      <c r="BV11" s="106"/>
      <c r="BW11" s="106"/>
      <c r="BX11" s="106"/>
      <c r="BY11" s="106"/>
      <c r="BZ11" s="106"/>
      <c r="CA11" s="106"/>
      <c r="CB11" s="106"/>
      <c r="CC11" s="106"/>
      <c r="CD11" s="106"/>
      <c r="CE11" s="106"/>
      <c r="CF11" s="106"/>
      <c r="CG11" s="106"/>
    </row>
    <row r="12" spans="1:85" s="245" customFormat="1" ht="18" hidden="1" customHeight="1" x14ac:dyDescent="0.35">
      <c r="A12" s="250"/>
      <c r="B12" s="113"/>
      <c r="C12" s="361"/>
      <c r="D12" s="125"/>
      <c r="E12" s="125"/>
      <c r="F12" s="125"/>
      <c r="G12" s="125"/>
      <c r="H12" s="370"/>
      <c r="I12" s="371"/>
      <c r="J12" s="357"/>
      <c r="K12" s="357"/>
      <c r="L12" s="137"/>
      <c r="M12" s="373"/>
      <c r="N12" s="7"/>
      <c r="O12" s="376"/>
      <c r="P12" s="106"/>
      <c r="Q12" s="77"/>
      <c r="R12" s="59">
        <f t="shared" ref="R12:AW12" si="3">VALUE(_xlfn.CONCAT(R11,".",R14))</f>
        <v>1</v>
      </c>
      <c r="S12" s="73">
        <f t="shared" si="3"/>
        <v>32</v>
      </c>
      <c r="T12" s="73">
        <f t="shared" si="3"/>
        <v>61</v>
      </c>
      <c r="U12" s="73">
        <f t="shared" si="3"/>
        <v>92</v>
      </c>
      <c r="V12" s="73">
        <f t="shared" si="3"/>
        <v>122</v>
      </c>
      <c r="W12" s="73">
        <f t="shared" si="3"/>
        <v>153</v>
      </c>
      <c r="X12" s="73">
        <f t="shared" si="3"/>
        <v>183</v>
      </c>
      <c r="Y12" s="73">
        <f t="shared" si="3"/>
        <v>214</v>
      </c>
      <c r="Z12" s="73">
        <f t="shared" si="3"/>
        <v>245</v>
      </c>
      <c r="AA12" s="73">
        <f t="shared" si="3"/>
        <v>275</v>
      </c>
      <c r="AB12" s="73">
        <f t="shared" si="3"/>
        <v>306</v>
      </c>
      <c r="AC12" s="73">
        <f t="shared" si="3"/>
        <v>336</v>
      </c>
      <c r="AD12" s="73">
        <f t="shared" si="3"/>
        <v>367</v>
      </c>
      <c r="AE12" s="73">
        <f t="shared" si="3"/>
        <v>398</v>
      </c>
      <c r="AF12" s="73">
        <f t="shared" si="3"/>
        <v>426</v>
      </c>
      <c r="AG12" s="73">
        <f t="shared" si="3"/>
        <v>457</v>
      </c>
      <c r="AH12" s="73">
        <f t="shared" si="3"/>
        <v>487</v>
      </c>
      <c r="AI12" s="73">
        <f t="shared" si="3"/>
        <v>518</v>
      </c>
      <c r="AJ12" s="73">
        <f t="shared" si="3"/>
        <v>548</v>
      </c>
      <c r="AK12" s="73">
        <f t="shared" si="3"/>
        <v>579</v>
      </c>
      <c r="AL12" s="73">
        <f t="shared" si="3"/>
        <v>610</v>
      </c>
      <c r="AM12" s="73">
        <f t="shared" si="3"/>
        <v>640</v>
      </c>
      <c r="AN12" s="73">
        <f t="shared" si="3"/>
        <v>671</v>
      </c>
      <c r="AO12" s="73">
        <f t="shared" si="3"/>
        <v>701</v>
      </c>
      <c r="AP12" s="73">
        <f t="shared" si="3"/>
        <v>732</v>
      </c>
      <c r="AQ12" s="73">
        <f t="shared" si="3"/>
        <v>763</v>
      </c>
      <c r="AR12" s="73">
        <f t="shared" si="3"/>
        <v>791</v>
      </c>
      <c r="AS12" s="73">
        <f t="shared" si="3"/>
        <v>822</v>
      </c>
      <c r="AT12" s="73">
        <f t="shared" si="3"/>
        <v>852</v>
      </c>
      <c r="AU12" s="73">
        <f t="shared" si="3"/>
        <v>883</v>
      </c>
      <c r="AV12" s="73">
        <f t="shared" si="3"/>
        <v>913</v>
      </c>
      <c r="AW12" s="73">
        <f t="shared" si="3"/>
        <v>944</v>
      </c>
      <c r="AX12" s="73">
        <f t="shared" ref="AX12:BM12" si="4">VALUE(_xlfn.CONCAT(AX11,".",AX14))</f>
        <v>975</v>
      </c>
      <c r="AY12" s="73">
        <f t="shared" si="4"/>
        <v>1005</v>
      </c>
      <c r="AZ12" s="73">
        <f t="shared" si="4"/>
        <v>1036</v>
      </c>
      <c r="BA12" s="73">
        <f t="shared" si="4"/>
        <v>1066</v>
      </c>
      <c r="BB12" s="73">
        <f t="shared" si="4"/>
        <v>1097</v>
      </c>
      <c r="BC12" s="73">
        <f t="shared" si="4"/>
        <v>1128</v>
      </c>
      <c r="BD12" s="73">
        <f t="shared" si="4"/>
        <v>1156</v>
      </c>
      <c r="BE12" s="73">
        <f t="shared" si="4"/>
        <v>1187</v>
      </c>
      <c r="BF12" s="73">
        <f t="shared" si="4"/>
        <v>1217</v>
      </c>
      <c r="BG12" s="73">
        <f t="shared" si="4"/>
        <v>1248</v>
      </c>
      <c r="BH12" s="73">
        <f t="shared" si="4"/>
        <v>1278</v>
      </c>
      <c r="BI12" s="73">
        <f t="shared" si="4"/>
        <v>1309</v>
      </c>
      <c r="BJ12" s="73">
        <f t="shared" si="4"/>
        <v>1340</v>
      </c>
      <c r="BK12" s="73">
        <f t="shared" si="4"/>
        <v>1370</v>
      </c>
      <c r="BL12" s="73">
        <f t="shared" si="4"/>
        <v>1401</v>
      </c>
      <c r="BM12" s="73">
        <f t="shared" si="4"/>
        <v>1431</v>
      </c>
      <c r="BN12" s="82"/>
      <c r="BO12" s="79"/>
      <c r="BP12" s="79"/>
      <c r="BQ12" s="79"/>
      <c r="BR12" s="106"/>
      <c r="BS12" s="106"/>
      <c r="BT12" s="106"/>
      <c r="BU12" s="106"/>
      <c r="BV12" s="106"/>
      <c r="BW12" s="106"/>
      <c r="BX12" s="106"/>
      <c r="BY12" s="106"/>
      <c r="BZ12" s="106"/>
      <c r="CA12" s="106"/>
      <c r="CB12" s="106"/>
      <c r="CC12" s="106"/>
      <c r="CD12" s="106"/>
      <c r="CE12" s="106"/>
      <c r="CF12" s="106"/>
      <c r="CG12" s="106"/>
    </row>
    <row r="13" spans="1:85" s="245" customFormat="1" ht="18" customHeight="1" x14ac:dyDescent="0.35">
      <c r="A13" s="250"/>
      <c r="B13" s="113"/>
      <c r="C13" s="361"/>
      <c r="D13" s="125"/>
      <c r="E13" s="357" t="s">
        <v>207</v>
      </c>
      <c r="F13" s="357" t="s">
        <v>207</v>
      </c>
      <c r="G13" s="357" t="s">
        <v>207</v>
      </c>
      <c r="H13" s="370"/>
      <c r="I13" s="371"/>
      <c r="J13" s="357"/>
      <c r="K13" s="357"/>
      <c r="L13" s="357" t="s">
        <v>219</v>
      </c>
      <c r="M13" s="373"/>
      <c r="N13" s="7"/>
      <c r="O13" s="376"/>
      <c r="P13" s="106"/>
      <c r="Q13" s="77"/>
      <c r="R13" s="60" t="str">
        <f>VLOOKUP(R11,'Podpůrná data'!$I$188:$J$199,2)</f>
        <v>leden</v>
      </c>
      <c r="S13" s="60" t="str">
        <f>VLOOKUP(S11,'Podpůrná data'!$I$188:$J$199,2)</f>
        <v>únor</v>
      </c>
      <c r="T13" s="60" t="str">
        <f>VLOOKUP(T11,'Podpůrná data'!$I$188:$J$199,2)</f>
        <v>březen</v>
      </c>
      <c r="U13" s="60" t="str">
        <f>VLOOKUP(U11,'Podpůrná data'!$I$188:$J$199,2)</f>
        <v>duben</v>
      </c>
      <c r="V13" s="60" t="str">
        <f>VLOOKUP(V11,'Podpůrná data'!$I$188:$J$199,2)</f>
        <v>květen</v>
      </c>
      <c r="W13" s="60" t="str">
        <f>VLOOKUP(W11,'Podpůrná data'!$I$188:$J$199,2)</f>
        <v>červen</v>
      </c>
      <c r="X13" s="60" t="str">
        <f>VLOOKUP(X11,'Podpůrná data'!$I$188:$J$199,2)</f>
        <v>červenec</v>
      </c>
      <c r="Y13" s="60" t="str">
        <f>VLOOKUP(Y11,'Podpůrná data'!$I$188:$J$199,2)</f>
        <v>srpen</v>
      </c>
      <c r="Z13" s="60" t="str">
        <f>VLOOKUP(Z11,'Podpůrná data'!$I$188:$J$199,2)</f>
        <v>září</v>
      </c>
      <c r="AA13" s="60" t="str">
        <f>VLOOKUP(AA11,'Podpůrná data'!$I$188:$J$199,2)</f>
        <v>říjen</v>
      </c>
      <c r="AB13" s="60" t="str">
        <f>VLOOKUP(AB11,'Podpůrná data'!$I$188:$J$199,2)</f>
        <v>listopad</v>
      </c>
      <c r="AC13" s="60" t="str">
        <f>VLOOKUP(AC11,'Podpůrná data'!$I$188:$J$199,2)</f>
        <v>prosinec</v>
      </c>
      <c r="AD13" s="60" t="str">
        <f>VLOOKUP(AD11,'Podpůrná data'!$I$188:$J$199,2)</f>
        <v>leden</v>
      </c>
      <c r="AE13" s="60" t="str">
        <f>VLOOKUP(AE11,'Podpůrná data'!$I$188:$J$199,2)</f>
        <v>únor</v>
      </c>
      <c r="AF13" s="60" t="str">
        <f>VLOOKUP(AF11,'Podpůrná data'!$I$188:$J$199,2)</f>
        <v>březen</v>
      </c>
      <c r="AG13" s="60" t="str">
        <f>VLOOKUP(AG11,'Podpůrná data'!$I$188:$J$199,2)</f>
        <v>duben</v>
      </c>
      <c r="AH13" s="60" t="str">
        <f>VLOOKUP(AH11,'Podpůrná data'!$I$188:$J$199,2)</f>
        <v>květen</v>
      </c>
      <c r="AI13" s="60" t="str">
        <f>VLOOKUP(AI11,'Podpůrná data'!$I$188:$J$199,2)</f>
        <v>červen</v>
      </c>
      <c r="AJ13" s="60" t="str">
        <f>VLOOKUP(AJ11,'Podpůrná data'!$I$188:$J$199,2)</f>
        <v>červenec</v>
      </c>
      <c r="AK13" s="60" t="str">
        <f>VLOOKUP(AK11,'Podpůrná data'!$I$188:$J$199,2)</f>
        <v>srpen</v>
      </c>
      <c r="AL13" s="60" t="str">
        <f>VLOOKUP(AL11,'Podpůrná data'!$I$188:$J$199,2)</f>
        <v>září</v>
      </c>
      <c r="AM13" s="60" t="str">
        <f>VLOOKUP(AM11,'Podpůrná data'!$I$188:$J$199,2)</f>
        <v>říjen</v>
      </c>
      <c r="AN13" s="60" t="str">
        <f>VLOOKUP(AN11,'Podpůrná data'!$I$188:$J$199,2)</f>
        <v>listopad</v>
      </c>
      <c r="AO13" s="60" t="str">
        <f>VLOOKUP(AO11,'Podpůrná data'!$I$188:$J$199,2)</f>
        <v>prosinec</v>
      </c>
      <c r="AP13" s="60" t="str">
        <f>VLOOKUP(AP11,'Podpůrná data'!$I$188:$J$199,2)</f>
        <v>leden</v>
      </c>
      <c r="AQ13" s="60" t="str">
        <f>VLOOKUP(AQ11,'Podpůrná data'!$I$188:$J$199,2)</f>
        <v>únor</v>
      </c>
      <c r="AR13" s="60" t="str">
        <f>VLOOKUP(AR11,'Podpůrná data'!$I$188:$J$199,2)</f>
        <v>březen</v>
      </c>
      <c r="AS13" s="60" t="str">
        <f>VLOOKUP(AS11,'Podpůrná data'!$I$188:$J$199,2)</f>
        <v>duben</v>
      </c>
      <c r="AT13" s="60" t="str">
        <f>VLOOKUP(AT11,'Podpůrná data'!$I$188:$J$199,2)</f>
        <v>květen</v>
      </c>
      <c r="AU13" s="60" t="str">
        <f>VLOOKUP(AU11,'Podpůrná data'!$I$188:$J$199,2)</f>
        <v>červen</v>
      </c>
      <c r="AV13" s="60" t="str">
        <f>VLOOKUP(AV11,'Podpůrná data'!$I$188:$J$199,2)</f>
        <v>červenec</v>
      </c>
      <c r="AW13" s="60" t="str">
        <f>VLOOKUP(AW11,'Podpůrná data'!$I$188:$J$199,2)</f>
        <v>srpen</v>
      </c>
      <c r="AX13" s="60" t="str">
        <f>VLOOKUP(AX11,'Podpůrná data'!$I$188:$J$199,2)</f>
        <v>září</v>
      </c>
      <c r="AY13" s="60" t="str">
        <f>VLOOKUP(AY11,'Podpůrná data'!$I$188:$J$199,2)</f>
        <v>říjen</v>
      </c>
      <c r="AZ13" s="60" t="str">
        <f>VLOOKUP(AZ11,'Podpůrná data'!$I$188:$J$199,2)</f>
        <v>listopad</v>
      </c>
      <c r="BA13" s="60" t="str">
        <f>VLOOKUP(BA11,'Podpůrná data'!$I$188:$J$199,2)</f>
        <v>prosinec</v>
      </c>
      <c r="BB13" s="60" t="str">
        <f>VLOOKUP(BB11,'Podpůrná data'!$I$188:$J$199,2)</f>
        <v>leden</v>
      </c>
      <c r="BC13" s="60" t="str">
        <f>VLOOKUP(BC11,'Podpůrná data'!$I$188:$J$199,2)</f>
        <v>únor</v>
      </c>
      <c r="BD13" s="60" t="str">
        <f>VLOOKUP(BD11,'Podpůrná data'!$I$188:$J$199,2)</f>
        <v>březen</v>
      </c>
      <c r="BE13" s="60" t="str">
        <f>VLOOKUP(BE11,'Podpůrná data'!$I$188:$J$199,2)</f>
        <v>duben</v>
      </c>
      <c r="BF13" s="60" t="str">
        <f>VLOOKUP(BF11,'Podpůrná data'!$I$188:$J$199,2)</f>
        <v>květen</v>
      </c>
      <c r="BG13" s="60" t="str">
        <f>VLOOKUP(BG11,'Podpůrná data'!$I$188:$J$199,2)</f>
        <v>červen</v>
      </c>
      <c r="BH13" s="60" t="str">
        <f>VLOOKUP(BH11,'Podpůrná data'!$I$188:$J$199,2)</f>
        <v>červenec</v>
      </c>
      <c r="BI13" s="60" t="str">
        <f>VLOOKUP(BI11,'Podpůrná data'!$I$188:$J$199,2)</f>
        <v>srpen</v>
      </c>
      <c r="BJ13" s="60" t="str">
        <f>VLOOKUP(BJ11,'Podpůrná data'!$I$188:$J$199,2)</f>
        <v>září</v>
      </c>
      <c r="BK13" s="60" t="str">
        <f>VLOOKUP(BK11,'Podpůrná data'!$I$188:$J$199,2)</f>
        <v>říjen</v>
      </c>
      <c r="BL13" s="60" t="str">
        <f>VLOOKUP(BL11,'Podpůrná data'!$I$188:$J$199,2)</f>
        <v>listopad</v>
      </c>
      <c r="BM13" s="60" t="str">
        <f>VLOOKUP(BM11,'Podpůrná data'!$I$188:$J$199,2)</f>
        <v>prosinec</v>
      </c>
      <c r="BN13" s="171"/>
      <c r="BO13" s="175"/>
      <c r="BP13" s="197"/>
      <c r="BQ13" s="197"/>
      <c r="BR13" s="106"/>
      <c r="BS13" s="179" t="s">
        <v>105</v>
      </c>
      <c r="BT13" s="179" t="s">
        <v>106</v>
      </c>
      <c r="BU13" s="179" t="s">
        <v>107</v>
      </c>
      <c r="BV13" s="179" t="s">
        <v>108</v>
      </c>
      <c r="BW13" s="179" t="s">
        <v>109</v>
      </c>
      <c r="BX13" s="179" t="s">
        <v>110</v>
      </c>
      <c r="BY13" s="179" t="s">
        <v>111</v>
      </c>
      <c r="BZ13" s="179" t="s">
        <v>112</v>
      </c>
      <c r="CA13" s="179" t="s">
        <v>113</v>
      </c>
      <c r="CB13" s="179" t="s">
        <v>155</v>
      </c>
      <c r="CC13" s="179" t="s">
        <v>156</v>
      </c>
      <c r="CD13" s="179" t="s">
        <v>157</v>
      </c>
      <c r="CE13" s="179" t="s">
        <v>202</v>
      </c>
      <c r="CF13" s="179" t="s">
        <v>203</v>
      </c>
      <c r="CG13" s="179" t="s">
        <v>204</v>
      </c>
    </row>
    <row r="14" spans="1:85" s="245" customFormat="1" ht="16.399999999999999" customHeight="1" x14ac:dyDescent="0.35">
      <c r="A14" s="250"/>
      <c r="B14" s="113"/>
      <c r="C14" s="361"/>
      <c r="D14" s="125"/>
      <c r="E14" s="357"/>
      <c r="F14" s="357"/>
      <c r="G14" s="357"/>
      <c r="H14" s="370"/>
      <c r="I14" s="371"/>
      <c r="J14" s="357"/>
      <c r="K14" s="357"/>
      <c r="L14" s="357"/>
      <c r="M14" s="373"/>
      <c r="N14" s="7"/>
      <c r="O14" s="376"/>
      <c r="P14" s="106"/>
      <c r="Q14" s="77"/>
      <c r="R14" s="60">
        <f>YEAR(Úvod!$F$10)</f>
        <v>1900</v>
      </c>
      <c r="S14" s="60">
        <f t="shared" ref="S14:AX14" si="5">IF(S11=1,R14+1,R14)</f>
        <v>1900</v>
      </c>
      <c r="T14" s="60">
        <f t="shared" si="5"/>
        <v>1900</v>
      </c>
      <c r="U14" s="60">
        <f t="shared" si="5"/>
        <v>1900</v>
      </c>
      <c r="V14" s="60">
        <f t="shared" si="5"/>
        <v>1900</v>
      </c>
      <c r="W14" s="60">
        <f t="shared" si="5"/>
        <v>1900</v>
      </c>
      <c r="X14" s="60">
        <f t="shared" si="5"/>
        <v>1900</v>
      </c>
      <c r="Y14" s="60">
        <f t="shared" si="5"/>
        <v>1900</v>
      </c>
      <c r="Z14" s="60">
        <f t="shared" si="5"/>
        <v>1900</v>
      </c>
      <c r="AA14" s="60">
        <f t="shared" si="5"/>
        <v>1900</v>
      </c>
      <c r="AB14" s="60">
        <f t="shared" si="5"/>
        <v>1900</v>
      </c>
      <c r="AC14" s="60">
        <f t="shared" si="5"/>
        <v>1900</v>
      </c>
      <c r="AD14" s="60">
        <f t="shared" si="5"/>
        <v>1901</v>
      </c>
      <c r="AE14" s="60">
        <f t="shared" si="5"/>
        <v>1901</v>
      </c>
      <c r="AF14" s="60">
        <f t="shared" si="5"/>
        <v>1901</v>
      </c>
      <c r="AG14" s="60">
        <f t="shared" si="5"/>
        <v>1901</v>
      </c>
      <c r="AH14" s="60">
        <f t="shared" si="5"/>
        <v>1901</v>
      </c>
      <c r="AI14" s="60">
        <f t="shared" si="5"/>
        <v>1901</v>
      </c>
      <c r="AJ14" s="60">
        <f t="shared" si="5"/>
        <v>1901</v>
      </c>
      <c r="AK14" s="60">
        <f t="shared" si="5"/>
        <v>1901</v>
      </c>
      <c r="AL14" s="60">
        <f t="shared" si="5"/>
        <v>1901</v>
      </c>
      <c r="AM14" s="60">
        <f t="shared" si="5"/>
        <v>1901</v>
      </c>
      <c r="AN14" s="60">
        <f t="shared" si="5"/>
        <v>1901</v>
      </c>
      <c r="AO14" s="60">
        <f t="shared" si="5"/>
        <v>1901</v>
      </c>
      <c r="AP14" s="60">
        <f t="shared" si="5"/>
        <v>1902</v>
      </c>
      <c r="AQ14" s="60">
        <f t="shared" si="5"/>
        <v>1902</v>
      </c>
      <c r="AR14" s="60">
        <f t="shared" si="5"/>
        <v>1902</v>
      </c>
      <c r="AS14" s="60">
        <f t="shared" si="5"/>
        <v>1902</v>
      </c>
      <c r="AT14" s="60">
        <f t="shared" si="5"/>
        <v>1902</v>
      </c>
      <c r="AU14" s="60">
        <f t="shared" si="5"/>
        <v>1902</v>
      </c>
      <c r="AV14" s="60">
        <f t="shared" si="5"/>
        <v>1902</v>
      </c>
      <c r="AW14" s="60">
        <f t="shared" si="5"/>
        <v>1902</v>
      </c>
      <c r="AX14" s="60">
        <f t="shared" si="5"/>
        <v>1902</v>
      </c>
      <c r="AY14" s="60">
        <f t="shared" ref="AY14:BM14" si="6">IF(AY11=1,AX14+1,AX14)</f>
        <v>1902</v>
      </c>
      <c r="AZ14" s="60">
        <f t="shared" si="6"/>
        <v>1902</v>
      </c>
      <c r="BA14" s="60">
        <f t="shared" si="6"/>
        <v>1902</v>
      </c>
      <c r="BB14" s="60">
        <f t="shared" si="6"/>
        <v>1903</v>
      </c>
      <c r="BC14" s="60">
        <f t="shared" si="6"/>
        <v>1903</v>
      </c>
      <c r="BD14" s="60">
        <f t="shared" si="6"/>
        <v>1903</v>
      </c>
      <c r="BE14" s="60">
        <f t="shared" si="6"/>
        <v>1903</v>
      </c>
      <c r="BF14" s="60">
        <f t="shared" si="6"/>
        <v>1903</v>
      </c>
      <c r="BG14" s="60">
        <f t="shared" si="6"/>
        <v>1903</v>
      </c>
      <c r="BH14" s="60">
        <f t="shared" si="6"/>
        <v>1903</v>
      </c>
      <c r="BI14" s="60">
        <f t="shared" si="6"/>
        <v>1903</v>
      </c>
      <c r="BJ14" s="60">
        <f t="shared" si="6"/>
        <v>1903</v>
      </c>
      <c r="BK14" s="60">
        <f t="shared" si="6"/>
        <v>1903</v>
      </c>
      <c r="BL14" s="60">
        <f t="shared" si="6"/>
        <v>1903</v>
      </c>
      <c r="BM14" s="60">
        <f t="shared" si="6"/>
        <v>1903</v>
      </c>
      <c r="BN14" s="195"/>
      <c r="BO14" s="196"/>
      <c r="BP14" s="197"/>
      <c r="BQ14" s="197"/>
      <c r="BR14" s="106"/>
      <c r="BS14" s="106"/>
      <c r="BT14" s="106"/>
      <c r="BU14" s="106"/>
      <c r="BV14" s="106"/>
      <c r="BW14" s="106"/>
      <c r="BX14" s="106"/>
      <c r="BY14" s="106"/>
      <c r="BZ14" s="106"/>
      <c r="CA14" s="106"/>
      <c r="CB14" s="106"/>
      <c r="CC14" s="106"/>
      <c r="CD14" s="106"/>
      <c r="CE14" s="106"/>
      <c r="CF14" s="106"/>
      <c r="CG14" s="106"/>
    </row>
    <row r="15" spans="1:85" s="245" customFormat="1" ht="16.399999999999999" customHeight="1" x14ac:dyDescent="0.35">
      <c r="A15" s="250"/>
      <c r="B15" s="113"/>
      <c r="C15" s="125"/>
      <c r="D15" s="125"/>
      <c r="E15" s="357"/>
      <c r="F15" s="357"/>
      <c r="G15" s="357"/>
      <c r="H15" s="370"/>
      <c r="I15" s="371"/>
      <c r="J15" s="357"/>
      <c r="K15" s="372"/>
      <c r="L15" s="357"/>
      <c r="M15" s="374"/>
      <c r="N15" s="7"/>
      <c r="O15" s="377"/>
      <c r="P15" s="106"/>
      <c r="Q15" s="63" t="s">
        <v>159</v>
      </c>
      <c r="R15" s="251"/>
      <c r="S15" s="251"/>
      <c r="T15" s="251"/>
      <c r="U15" s="251"/>
      <c r="V15" s="251"/>
      <c r="W15" s="251"/>
      <c r="X15" s="251"/>
      <c r="Y15" s="251"/>
      <c r="Z15" s="251"/>
      <c r="AA15" s="251"/>
      <c r="AB15" s="251"/>
      <c r="AC15" s="251"/>
      <c r="AD15" s="251"/>
      <c r="AE15" s="251"/>
      <c r="AF15" s="251"/>
      <c r="AG15" s="251"/>
      <c r="AH15" s="251"/>
      <c r="AI15" s="251"/>
      <c r="AJ15" s="251"/>
      <c r="AK15" s="251"/>
      <c r="AL15" s="251"/>
      <c r="AM15" s="251"/>
      <c r="AN15" s="251"/>
      <c r="AO15" s="251"/>
      <c r="AP15" s="251"/>
      <c r="AQ15" s="251"/>
      <c r="AR15" s="251"/>
      <c r="AS15" s="251"/>
      <c r="AT15" s="251"/>
      <c r="AU15" s="251"/>
      <c r="AV15" s="251"/>
      <c r="AW15" s="251"/>
      <c r="AX15" s="251"/>
      <c r="AY15" s="251"/>
      <c r="AZ15" s="251"/>
      <c r="BA15" s="251"/>
      <c r="BB15" s="251"/>
      <c r="BC15" s="251"/>
      <c r="BD15" s="251"/>
      <c r="BE15" s="251"/>
      <c r="BF15" s="251"/>
      <c r="BG15" s="251"/>
      <c r="BH15" s="251"/>
      <c r="BI15" s="251"/>
      <c r="BJ15" s="251"/>
      <c r="BK15" s="251"/>
      <c r="BL15" s="251"/>
      <c r="BM15" s="251"/>
      <c r="BN15" s="195"/>
      <c r="BO15" s="196"/>
      <c r="BP15" s="197"/>
      <c r="BQ15" s="197"/>
      <c r="BR15" s="106"/>
      <c r="BS15" s="106"/>
      <c r="BT15" s="106"/>
      <c r="BU15" s="106"/>
      <c r="BV15" s="106"/>
      <c r="BW15" s="106"/>
      <c r="BX15" s="106"/>
      <c r="BY15" s="106"/>
      <c r="BZ15" s="106"/>
      <c r="CA15" s="106"/>
      <c r="CB15" s="106"/>
      <c r="CC15" s="106"/>
      <c r="CD15" s="106"/>
      <c r="CE15" s="106"/>
      <c r="CF15" s="106"/>
      <c r="CG15" s="106"/>
    </row>
    <row r="16" spans="1:85" s="245" customFormat="1" ht="23.5" customHeight="1" x14ac:dyDescent="0.35">
      <c r="A16" s="243"/>
      <c r="B16" s="126" t="s">
        <v>4</v>
      </c>
      <c r="C16" s="359"/>
      <c r="D16" s="359"/>
      <c r="E16" s="252"/>
      <c r="F16" s="252"/>
      <c r="G16" s="241"/>
      <c r="H16" s="253"/>
      <c r="I16" s="254"/>
      <c r="J16" s="253"/>
      <c r="K16" s="205">
        <f>IF(J16="",0,IF(J16="ANO",'Podpůrná data'!$B$5,'Podpůrná data'!$B$3))</f>
        <v>0</v>
      </c>
      <c r="L16" s="203">
        <f>IFERROR(INT(ROUND(I16,2)*(VLOOKUP(INT(H16),'Podpůrná data'!$A$189:$B$233,2,FALSE))*(H16/(INT(H16)))),0)</f>
        <v>0</v>
      </c>
      <c r="M16" s="61">
        <f>K16*L16</f>
        <v>0</v>
      </c>
      <c r="N16" s="62">
        <f>IF(M16&gt;0,IF(ISTEXT(C16)=TRUE,0,1),0)</f>
        <v>0</v>
      </c>
      <c r="O16" s="166">
        <f>IF(M16&gt;0,1,0)</f>
        <v>0</v>
      </c>
      <c r="P16" s="127"/>
      <c r="Q16" s="63" t="s">
        <v>95</v>
      </c>
      <c r="R16" s="255"/>
      <c r="S16" s="255"/>
      <c r="T16" s="255"/>
      <c r="U16" s="255"/>
      <c r="V16" s="255"/>
      <c r="W16" s="255"/>
      <c r="X16" s="255"/>
      <c r="Y16" s="255"/>
      <c r="Z16" s="255"/>
      <c r="AA16" s="255"/>
      <c r="AB16" s="255"/>
      <c r="AC16" s="255"/>
      <c r="AD16" s="255"/>
      <c r="AE16" s="255"/>
      <c r="AF16" s="255"/>
      <c r="AG16" s="255"/>
      <c r="AH16" s="255"/>
      <c r="AI16" s="255"/>
      <c r="AJ16" s="255"/>
      <c r="AK16" s="255"/>
      <c r="AL16" s="255"/>
      <c r="AM16" s="255"/>
      <c r="AN16" s="255"/>
      <c r="AO16" s="255"/>
      <c r="AP16" s="255"/>
      <c r="AQ16" s="255"/>
      <c r="AR16" s="255"/>
      <c r="AS16" s="255"/>
      <c r="AT16" s="255"/>
      <c r="AU16" s="255"/>
      <c r="AV16" s="255"/>
      <c r="AW16" s="255"/>
      <c r="AX16" s="255"/>
      <c r="AY16" s="255"/>
      <c r="AZ16" s="255"/>
      <c r="BA16" s="255"/>
      <c r="BB16" s="255"/>
      <c r="BC16" s="255"/>
      <c r="BD16" s="255"/>
      <c r="BE16" s="255"/>
      <c r="BF16" s="255"/>
      <c r="BG16" s="255"/>
      <c r="BH16" s="255"/>
      <c r="BI16" s="255"/>
      <c r="BJ16" s="255"/>
      <c r="BK16" s="255"/>
      <c r="BL16" s="255"/>
      <c r="BM16" s="255"/>
      <c r="BN16" s="362">
        <f>SUM(R24:BM24)</f>
        <v>0</v>
      </c>
      <c r="BO16" s="364">
        <f>SUM(R25:BM25)</f>
        <v>0</v>
      </c>
      <c r="BP16" s="366">
        <f>IF($O16=0,0,IF($BN16&gt;=143*$I16,1,0))</f>
        <v>0</v>
      </c>
      <c r="BQ16" s="366">
        <f>IF($BN16&gt;=143*$I16,0,(CEILING(143*$I16,1)-$BN16))</f>
        <v>0</v>
      </c>
      <c r="BR16" s="106"/>
      <c r="BS16" s="106"/>
      <c r="BT16" s="106"/>
      <c r="BU16" s="106"/>
      <c r="BV16" s="106"/>
      <c r="BW16" s="106"/>
      <c r="BX16" s="106"/>
      <c r="BY16" s="106"/>
      <c r="BZ16" s="106"/>
      <c r="CA16" s="106"/>
      <c r="CB16" s="106"/>
      <c r="CC16" s="106"/>
      <c r="CD16" s="106"/>
      <c r="CE16" s="106"/>
      <c r="CF16" s="106"/>
      <c r="CG16" s="106"/>
    </row>
    <row r="17" spans="1:85" s="245" customFormat="1" ht="29" x14ac:dyDescent="0.35">
      <c r="A17" s="243"/>
      <c r="B17" s="128"/>
      <c r="C17" s="80"/>
      <c r="D17" s="80"/>
      <c r="E17" s="80"/>
      <c r="F17" s="80"/>
      <c r="G17" s="80"/>
      <c r="H17" s="80"/>
      <c r="I17" s="80"/>
      <c r="J17" s="80"/>
      <c r="K17" s="80"/>
      <c r="L17" s="80"/>
      <c r="M17" s="64"/>
      <c r="N17" s="7"/>
      <c r="O17" s="192"/>
      <c r="P17" s="106"/>
      <c r="Q17" s="63" t="s">
        <v>129</v>
      </c>
      <c r="R17" s="256"/>
      <c r="S17" s="256"/>
      <c r="T17" s="256"/>
      <c r="U17" s="256"/>
      <c r="V17" s="256"/>
      <c r="W17" s="256"/>
      <c r="X17" s="256"/>
      <c r="Y17" s="256"/>
      <c r="Z17" s="256"/>
      <c r="AA17" s="256"/>
      <c r="AB17" s="256"/>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c r="BF17" s="256"/>
      <c r="BG17" s="256"/>
      <c r="BH17" s="256"/>
      <c r="BI17" s="256"/>
      <c r="BJ17" s="256"/>
      <c r="BK17" s="256"/>
      <c r="BL17" s="256"/>
      <c r="BM17" s="256"/>
      <c r="BN17" s="362"/>
      <c r="BO17" s="364"/>
      <c r="BP17" s="366"/>
      <c r="BQ17" s="366"/>
      <c r="BR17" s="106"/>
      <c r="BS17" s="106"/>
      <c r="BT17" s="106"/>
      <c r="BU17" s="106"/>
      <c r="BV17" s="106"/>
      <c r="BW17" s="106"/>
      <c r="BX17" s="106"/>
      <c r="BY17" s="106"/>
      <c r="BZ17" s="106"/>
      <c r="CA17" s="106"/>
      <c r="CB17" s="106"/>
      <c r="CC17" s="106"/>
      <c r="CD17" s="106"/>
      <c r="CE17" s="106"/>
      <c r="CF17" s="106"/>
      <c r="CG17" s="106"/>
    </row>
    <row r="18" spans="1:85" s="245" customFormat="1" ht="14.5" hidden="1" customHeight="1" x14ac:dyDescent="0.35">
      <c r="A18" s="243"/>
      <c r="B18" s="128"/>
      <c r="C18" s="80"/>
      <c r="D18" s="80"/>
      <c r="E18" s="80"/>
      <c r="F18" s="80"/>
      <c r="G18" s="80"/>
      <c r="H18" s="80"/>
      <c r="I18" s="80"/>
      <c r="J18" s="80"/>
      <c r="K18" s="80"/>
      <c r="L18" s="80"/>
      <c r="M18" s="64"/>
      <c r="N18" s="7"/>
      <c r="O18" s="192"/>
      <c r="P18" s="106"/>
      <c r="Q18" s="65" t="s">
        <v>130</v>
      </c>
      <c r="R18" s="66">
        <f>IF(R16&lt;&gt;0,1,0)</f>
        <v>0</v>
      </c>
      <c r="S18" s="66">
        <f t="shared" ref="S18:AX18" si="7">IF(R18&gt;0,R18+1,IF(S16&lt;&gt;0,1,0))</f>
        <v>0</v>
      </c>
      <c r="T18" s="66">
        <f t="shared" si="7"/>
        <v>0</v>
      </c>
      <c r="U18" s="66">
        <f t="shared" si="7"/>
        <v>0</v>
      </c>
      <c r="V18" s="66">
        <f t="shared" si="7"/>
        <v>0</v>
      </c>
      <c r="W18" s="66">
        <f t="shared" si="7"/>
        <v>0</v>
      </c>
      <c r="X18" s="66">
        <f t="shared" si="7"/>
        <v>0</v>
      </c>
      <c r="Y18" s="66">
        <f t="shared" si="7"/>
        <v>0</v>
      </c>
      <c r="Z18" s="66">
        <f t="shared" si="7"/>
        <v>0</v>
      </c>
      <c r="AA18" s="66">
        <f t="shared" si="7"/>
        <v>0</v>
      </c>
      <c r="AB18" s="66">
        <f t="shared" si="7"/>
        <v>0</v>
      </c>
      <c r="AC18" s="66">
        <f t="shared" si="7"/>
        <v>0</v>
      </c>
      <c r="AD18" s="66">
        <f t="shared" si="7"/>
        <v>0</v>
      </c>
      <c r="AE18" s="66">
        <f t="shared" si="7"/>
        <v>0</v>
      </c>
      <c r="AF18" s="66">
        <f t="shared" si="7"/>
        <v>0</v>
      </c>
      <c r="AG18" s="66">
        <f t="shared" si="7"/>
        <v>0</v>
      </c>
      <c r="AH18" s="66">
        <f t="shared" si="7"/>
        <v>0</v>
      </c>
      <c r="AI18" s="66">
        <f t="shared" si="7"/>
        <v>0</v>
      </c>
      <c r="AJ18" s="66">
        <f t="shared" si="7"/>
        <v>0</v>
      </c>
      <c r="AK18" s="66">
        <f t="shared" si="7"/>
        <v>0</v>
      </c>
      <c r="AL18" s="66">
        <f t="shared" si="7"/>
        <v>0</v>
      </c>
      <c r="AM18" s="66">
        <f t="shared" si="7"/>
        <v>0</v>
      </c>
      <c r="AN18" s="66">
        <f t="shared" si="7"/>
        <v>0</v>
      </c>
      <c r="AO18" s="66">
        <f t="shared" si="7"/>
        <v>0</v>
      </c>
      <c r="AP18" s="66">
        <f t="shared" si="7"/>
        <v>0</v>
      </c>
      <c r="AQ18" s="66">
        <f t="shared" si="7"/>
        <v>0</v>
      </c>
      <c r="AR18" s="66">
        <f t="shared" si="7"/>
        <v>0</v>
      </c>
      <c r="AS18" s="66">
        <f t="shared" si="7"/>
        <v>0</v>
      </c>
      <c r="AT18" s="66">
        <f t="shared" si="7"/>
        <v>0</v>
      </c>
      <c r="AU18" s="66">
        <f t="shared" si="7"/>
        <v>0</v>
      </c>
      <c r="AV18" s="66">
        <f t="shared" si="7"/>
        <v>0</v>
      </c>
      <c r="AW18" s="66">
        <f t="shared" si="7"/>
        <v>0</v>
      </c>
      <c r="AX18" s="66">
        <f t="shared" si="7"/>
        <v>0</v>
      </c>
      <c r="AY18" s="66">
        <f t="shared" ref="AY18:BM18" si="8">IF(AX18&gt;0,AX18+1,IF(AY16&lt;&gt;0,1,0))</f>
        <v>0</v>
      </c>
      <c r="AZ18" s="66">
        <f t="shared" si="8"/>
        <v>0</v>
      </c>
      <c r="BA18" s="66">
        <f t="shared" si="8"/>
        <v>0</v>
      </c>
      <c r="BB18" s="66">
        <f t="shared" si="8"/>
        <v>0</v>
      </c>
      <c r="BC18" s="66">
        <f t="shared" si="8"/>
        <v>0</v>
      </c>
      <c r="BD18" s="66">
        <f t="shared" si="8"/>
        <v>0</v>
      </c>
      <c r="BE18" s="66">
        <f t="shared" si="8"/>
        <v>0</v>
      </c>
      <c r="BF18" s="66">
        <f t="shared" si="8"/>
        <v>0</v>
      </c>
      <c r="BG18" s="66">
        <f t="shared" si="8"/>
        <v>0</v>
      </c>
      <c r="BH18" s="66">
        <f t="shared" si="8"/>
        <v>0</v>
      </c>
      <c r="BI18" s="66">
        <f t="shared" si="8"/>
        <v>0</v>
      </c>
      <c r="BJ18" s="66">
        <f t="shared" si="8"/>
        <v>0</v>
      </c>
      <c r="BK18" s="66">
        <f t="shared" si="8"/>
        <v>0</v>
      </c>
      <c r="BL18" s="66">
        <f t="shared" si="8"/>
        <v>0</v>
      </c>
      <c r="BM18" s="66">
        <f t="shared" si="8"/>
        <v>0</v>
      </c>
      <c r="BN18" s="362"/>
      <c r="BO18" s="364"/>
      <c r="BP18" s="366"/>
      <c r="BQ18" s="366"/>
      <c r="BR18" s="106"/>
      <c r="BS18" s="106"/>
      <c r="BT18" s="106"/>
      <c r="BU18" s="106"/>
      <c r="BV18" s="106"/>
      <c r="BW18" s="106"/>
      <c r="BX18" s="106"/>
      <c r="BY18" s="106"/>
      <c r="BZ18" s="106"/>
      <c r="CA18" s="106"/>
      <c r="CB18" s="106"/>
      <c r="CC18" s="106"/>
      <c r="CD18" s="106"/>
      <c r="CE18" s="106"/>
      <c r="CF18" s="106"/>
      <c r="CG18" s="106"/>
    </row>
    <row r="19" spans="1:85" s="245" customFormat="1" ht="14.5" hidden="1" customHeight="1" x14ac:dyDescent="0.35">
      <c r="A19" s="243"/>
      <c r="B19" s="128"/>
      <c r="C19" s="80"/>
      <c r="D19" s="80"/>
      <c r="E19" s="80"/>
      <c r="F19" s="80"/>
      <c r="G19" s="80"/>
      <c r="H19" s="80"/>
      <c r="I19" s="80"/>
      <c r="J19" s="80"/>
      <c r="K19" s="80"/>
      <c r="L19" s="80"/>
      <c r="M19" s="64"/>
      <c r="N19" s="7"/>
      <c r="O19" s="192"/>
      <c r="P19" s="106"/>
      <c r="Q19" s="65" t="s">
        <v>131</v>
      </c>
      <c r="R19" s="66">
        <f>R18</f>
        <v>0</v>
      </c>
      <c r="S19" s="66">
        <f>IF(S18=0,0,IF(OR(R19=0,R19=12),1,R19+1))</f>
        <v>0</v>
      </c>
      <c r="T19" s="66">
        <f t="shared" ref="T19:Z19" si="9">IF(T18=0,0,IF(OR(S19=0,S19=12),1,S19+1))</f>
        <v>0</v>
      </c>
      <c r="U19" s="66">
        <f t="shared" si="9"/>
        <v>0</v>
      </c>
      <c r="V19" s="66">
        <f t="shared" si="9"/>
        <v>0</v>
      </c>
      <c r="W19" s="66">
        <f t="shared" si="9"/>
        <v>0</v>
      </c>
      <c r="X19" s="66">
        <f t="shared" si="9"/>
        <v>0</v>
      </c>
      <c r="Y19" s="66">
        <f t="shared" si="9"/>
        <v>0</v>
      </c>
      <c r="Z19" s="66">
        <f t="shared" si="9"/>
        <v>0</v>
      </c>
      <c r="AA19" s="66">
        <f t="shared" ref="AA19" si="10">IF(AA18=0,0,IF(OR(Z19=0,Z19=12),1,Z19+1))</f>
        <v>0</v>
      </c>
      <c r="AB19" s="66">
        <f t="shared" ref="AB19" si="11">IF(AB18=0,0,IF(OR(AA19=0,AA19=12),1,AA19+1))</f>
        <v>0</v>
      </c>
      <c r="AC19" s="66">
        <f t="shared" ref="AC19" si="12">IF(AC18=0,0,IF(OR(AB19=0,AB19=12),1,AB19+1))</f>
        <v>0</v>
      </c>
      <c r="AD19" s="66">
        <f t="shared" ref="AD19" si="13">IF(AD18=0,0,IF(OR(AC19=0,AC19=12),1,AC19+1))</f>
        <v>0</v>
      </c>
      <c r="AE19" s="66">
        <f t="shared" ref="AE19" si="14">IF(AE18=0,0,IF(OR(AD19=0,AD19=12),1,AD19+1))</f>
        <v>0</v>
      </c>
      <c r="AF19" s="66">
        <f t="shared" ref="AF19:AG19" si="15">IF(AF18=0,0,IF(OR(AE19=0,AE19=12),1,AE19+1))</f>
        <v>0</v>
      </c>
      <c r="AG19" s="66">
        <f t="shared" si="15"/>
        <v>0</v>
      </c>
      <c r="AH19" s="66">
        <f t="shared" ref="AH19" si="16">IF(AH18=0,0,IF(OR(AG19=0,AG19=12),1,AG19+1))</f>
        <v>0</v>
      </c>
      <c r="AI19" s="66">
        <f t="shared" ref="AI19" si="17">IF(AI18=0,0,IF(OR(AH19=0,AH19=12),1,AH19+1))</f>
        <v>0</v>
      </c>
      <c r="AJ19" s="66">
        <f t="shared" ref="AJ19" si="18">IF(AJ18=0,0,IF(OR(AI19=0,AI19=12),1,AI19+1))</f>
        <v>0</v>
      </c>
      <c r="AK19" s="66">
        <f t="shared" ref="AK19" si="19">IF(AK18=0,0,IF(OR(AJ19=0,AJ19=12),1,AJ19+1))</f>
        <v>0</v>
      </c>
      <c r="AL19" s="66">
        <f t="shared" ref="AL19" si="20">IF(AL18=0,0,IF(OR(AK19=0,AK19=12),1,AK19+1))</f>
        <v>0</v>
      </c>
      <c r="AM19" s="66">
        <f t="shared" ref="AM19:AN19" si="21">IF(AM18=0,0,IF(OR(AL19=0,AL19=12),1,AL19+1))</f>
        <v>0</v>
      </c>
      <c r="AN19" s="66">
        <f t="shared" si="21"/>
        <v>0</v>
      </c>
      <c r="AO19" s="66">
        <f t="shared" ref="AO19" si="22">IF(AO18=0,0,IF(OR(AN19=0,AN19=12),1,AN19+1))</f>
        <v>0</v>
      </c>
      <c r="AP19" s="66">
        <f t="shared" ref="AP19" si="23">IF(AP18=0,0,IF(OR(AO19=0,AO19=12),1,AO19+1))</f>
        <v>0</v>
      </c>
      <c r="AQ19" s="66">
        <f t="shared" ref="AQ19" si="24">IF(AQ18=0,0,IF(OR(AP19=0,AP19=12),1,AP19+1))</f>
        <v>0</v>
      </c>
      <c r="AR19" s="66">
        <f t="shared" ref="AR19" si="25">IF(AR18=0,0,IF(OR(AQ19=0,AQ19=12),1,AQ19+1))</f>
        <v>0</v>
      </c>
      <c r="AS19" s="66">
        <f t="shared" ref="AS19" si="26">IF(AS18=0,0,IF(OR(AR19=0,AR19=12),1,AR19+1))</f>
        <v>0</v>
      </c>
      <c r="AT19" s="66">
        <f t="shared" ref="AT19:AU19" si="27">IF(AT18=0,0,IF(OR(AS19=0,AS19=12),1,AS19+1))</f>
        <v>0</v>
      </c>
      <c r="AU19" s="66">
        <f t="shared" si="27"/>
        <v>0</v>
      </c>
      <c r="AV19" s="66">
        <f t="shared" ref="AV19" si="28">IF(AV18=0,0,IF(OR(AU19=0,AU19=12),1,AU19+1))</f>
        <v>0</v>
      </c>
      <c r="AW19" s="66">
        <f t="shared" ref="AW19" si="29">IF(AW18=0,0,IF(OR(AV19=0,AV19=12),1,AV19+1))</f>
        <v>0</v>
      </c>
      <c r="AX19" s="66">
        <f t="shared" ref="AX19" si="30">IF(AX18=0,0,IF(OR(AW19=0,AW19=12),1,AW19+1))</f>
        <v>0</v>
      </c>
      <c r="AY19" s="66">
        <f t="shared" ref="AY19" si="31">IF(AY18=0,0,IF(OR(AX19=0,AX19=12),1,AX19+1))</f>
        <v>0</v>
      </c>
      <c r="AZ19" s="66">
        <f t="shared" ref="AZ19" si="32">IF(AZ18=0,0,IF(OR(AY19=0,AY19=12),1,AY19+1))</f>
        <v>0</v>
      </c>
      <c r="BA19" s="66">
        <f t="shared" ref="BA19:BB19" si="33">IF(BA18=0,0,IF(OR(AZ19=0,AZ19=12),1,AZ19+1))</f>
        <v>0</v>
      </c>
      <c r="BB19" s="66">
        <f t="shared" si="33"/>
        <v>0</v>
      </c>
      <c r="BC19" s="66">
        <f t="shared" ref="BC19" si="34">IF(BC18=0,0,IF(OR(BB19=0,BB19=12),1,BB19+1))</f>
        <v>0</v>
      </c>
      <c r="BD19" s="66">
        <f t="shared" ref="BD19" si="35">IF(BD18=0,0,IF(OR(BC19=0,BC19=12),1,BC19+1))</f>
        <v>0</v>
      </c>
      <c r="BE19" s="66">
        <f t="shared" ref="BE19" si="36">IF(BE18=0,0,IF(OR(BD19=0,BD19=12),1,BD19+1))</f>
        <v>0</v>
      </c>
      <c r="BF19" s="66">
        <f t="shared" ref="BF19" si="37">IF(BF18=0,0,IF(OR(BE19=0,BE19=12),1,BE19+1))</f>
        <v>0</v>
      </c>
      <c r="BG19" s="66">
        <f t="shared" ref="BG19" si="38">IF(BG18=0,0,IF(OR(BF19=0,BF19=12),1,BF19+1))</f>
        <v>0</v>
      </c>
      <c r="BH19" s="66">
        <f t="shared" ref="BH19:BI19" si="39">IF(BH18=0,0,IF(OR(BG19=0,BG19=12),1,BG19+1))</f>
        <v>0</v>
      </c>
      <c r="BI19" s="66">
        <f t="shared" si="39"/>
        <v>0</v>
      </c>
      <c r="BJ19" s="66">
        <f t="shared" ref="BJ19" si="40">IF(BJ18=0,0,IF(OR(BI19=0,BI19=12),1,BI19+1))</f>
        <v>0</v>
      </c>
      <c r="BK19" s="66">
        <f t="shared" ref="BK19" si="41">IF(BK18=0,0,IF(OR(BJ19=0,BJ19=12),1,BJ19+1))</f>
        <v>0</v>
      </c>
      <c r="BL19" s="66">
        <f t="shared" ref="BL19" si="42">IF(BL18=0,0,IF(OR(BK19=0,BK19=12),1,BK19+1))</f>
        <v>0</v>
      </c>
      <c r="BM19" s="66">
        <f t="shared" ref="BM19" si="43">IF(BM18=0,0,IF(OR(BL19=0,BL19=12),1,BL19+1))</f>
        <v>0</v>
      </c>
      <c r="BN19" s="362"/>
      <c r="BO19" s="364"/>
      <c r="BP19" s="366"/>
      <c r="BQ19" s="366"/>
      <c r="BR19" s="106"/>
      <c r="BS19" s="106"/>
      <c r="BT19" s="106"/>
      <c r="BU19" s="106"/>
      <c r="BV19" s="106"/>
      <c r="BW19" s="106"/>
      <c r="BX19" s="106"/>
      <c r="BY19" s="106"/>
      <c r="BZ19" s="106"/>
      <c r="CA19" s="106"/>
      <c r="CB19" s="106"/>
      <c r="CC19" s="106"/>
      <c r="CD19" s="106"/>
      <c r="CE19" s="106"/>
      <c r="CF19" s="106"/>
      <c r="CG19" s="106"/>
    </row>
    <row r="20" spans="1:85" s="245" customFormat="1" ht="43.5" x14ac:dyDescent="0.35">
      <c r="A20" s="243"/>
      <c r="B20" s="128"/>
      <c r="C20" s="80"/>
      <c r="D20" s="80"/>
      <c r="E20" s="80"/>
      <c r="F20" s="80"/>
      <c r="G20" s="80"/>
      <c r="H20" s="80"/>
      <c r="I20" s="80"/>
      <c r="J20" s="80"/>
      <c r="K20" s="80"/>
      <c r="L20" s="80"/>
      <c r="M20" s="64"/>
      <c r="N20" s="7"/>
      <c r="O20" s="192"/>
      <c r="P20" s="106"/>
      <c r="Q20" s="63" t="s">
        <v>237</v>
      </c>
      <c r="R20" s="68">
        <f>IF(R19&gt;0,IF(R23&gt;$L16,$L16,R23),0)</f>
        <v>0</v>
      </c>
      <c r="S20" s="68">
        <f>IF(S19&gt;0,IF((SUMIFS($R22:R22,$R19:R19,12)+IF(R19=12,0,R20)+S23)&gt;=$L16,$L16-FLOOR(SUMIFS($R22:R22,$R19:R19,12),1),IF(S19=1,S23,S23+R20)),0)</f>
        <v>0</v>
      </c>
      <c r="T20" s="68">
        <f>IF(T19&gt;0,IF((SUMIFS($R22:S22,$R19:S19,12)+IF(S19=12,0,S20)+T23)&gt;=$L16,$L16-FLOOR(SUMIFS($R22:S22,$R19:S19,12),1),IF(T19=1,T23,T23+S20)),0)</f>
        <v>0</v>
      </c>
      <c r="U20" s="68">
        <f>IF(U19&gt;0,IF((SUMIFS($R22:T22,$R19:T19,12)+IF(T19=12,0,T20)+U23)&gt;=$L16,$L16-FLOOR(SUMIFS($R22:T22,$R19:T19,12),1),IF(U19=1,U23,U23+T20)),0)</f>
        <v>0</v>
      </c>
      <c r="V20" s="68">
        <f>IF(V19&gt;0,IF((SUMIFS($R22:U22,$R19:U19,12)+IF(U19=12,0,U20)+V23)&gt;=$L16,$L16-FLOOR(SUMIFS($R22:U22,$R19:U19,12),1),IF(V19=1,V23,V23+U20)),0)</f>
        <v>0</v>
      </c>
      <c r="W20" s="68">
        <f>IF(W19&gt;0,IF((SUMIFS($R22:V22,$R19:V19,12)+IF(V19=12,0,V20)+W23)&gt;=$L16,$L16-FLOOR(SUMIFS($R22:V22,$R19:V19,12),1),IF(W19=1,W23,W23+V20)),0)</f>
        <v>0</v>
      </c>
      <c r="X20" s="68">
        <f>IF(X19&gt;0,IF((SUMIFS($R22:W22,$R19:W19,12)+IF(W19=12,0,W20)+X23)&gt;=$L16,$L16-FLOOR(SUMIFS($R22:W22,$R19:W19,12),1),IF(X19=1,X23,X23+W20)),0)</f>
        <v>0</v>
      </c>
      <c r="Y20" s="68">
        <f>IF(Y19&gt;0,IF((SUMIFS($R22:X22,$R19:X19,12)+IF(X19=12,0,X20)+Y23)&gt;=$L16,$L16-FLOOR(SUMIFS($R22:X22,$R19:X19,12),1),IF(Y19=1,Y23,Y23+X20)),0)</f>
        <v>0</v>
      </c>
      <c r="Z20" s="68">
        <f>IF(Z19&gt;0,IF((SUMIFS($R22:Y22,$R19:Y19,12)+IF(Y19=12,0,Y20)+Z23)&gt;=$L16,$L16-FLOOR(SUMIFS($R22:Y22,$R19:Y19,12),1),IF(Z19=1,Z23,Z23+Y20)),0)</f>
        <v>0</v>
      </c>
      <c r="AA20" s="68">
        <f>IF(AA19&gt;0,IF((SUMIFS($R22:Z22,$R19:Z19,12)+IF(Z19=12,0,Z20)+AA23)&gt;=$L16,$L16-FLOOR(SUMIFS($R22:Z22,$R19:Z19,12),1),IF(AA19=1,AA23,AA23+Z20)),0)</f>
        <v>0</v>
      </c>
      <c r="AB20" s="68">
        <f>IF(AB19&gt;0,IF((SUMIFS($R22:AA22,$R19:AA19,12)+IF(AA19=12,0,AA20)+AB23)&gt;=$L16,$L16-FLOOR(SUMIFS($R22:AA22,$R19:AA19,12),1),IF(AB19=1,AB23,AB23+AA20)),0)</f>
        <v>0</v>
      </c>
      <c r="AC20" s="68">
        <f>IF(AC19&gt;0,IF((SUMIFS($R22:AB22,$R19:AB19,12)+IF(AB19=12,0,AB20)+AC23)&gt;=$L16,$L16-FLOOR(SUMIFS($R22:AB22,$R19:AB19,12),1),IF(AC19=1,AC23,AC23+AB20)),0)</f>
        <v>0</v>
      </c>
      <c r="AD20" s="68">
        <f>IF(AD19&gt;0,IF((SUMIFS($R22:AC22,$R19:AC19,12)+IF(AC19=12,0,AC20)+AD23)&gt;=$L16,$L16-FLOOR(SUMIFS($R22:AC22,$R19:AC19,12),1),IF(AD19=1,AD23,AD23+AC20)),0)</f>
        <v>0</v>
      </c>
      <c r="AE20" s="68">
        <f>IF(AE19&gt;0,IF((SUMIFS($R22:AD22,$R19:AD19,12)+IF(AD19=12,0,AD20)+AE23)&gt;=$L16,$L16-FLOOR(SUMIFS($R22:AD22,$R19:AD19,12),1),IF(AE19=1,AE23,AE23+AD20)),0)</f>
        <v>0</v>
      </c>
      <c r="AF20" s="68">
        <f>IF(AF19&gt;0,IF((SUMIFS($R22:AE22,$R19:AE19,12)+IF(AE19=12,0,AE20)+AF23)&gt;=$L16,$L16-FLOOR(SUMIFS($R22:AE22,$R19:AE19,12),1),IF(AF19=1,AF23,AF23+AE20)),0)</f>
        <v>0</v>
      </c>
      <c r="AG20" s="68">
        <f>IF(AG19&gt;0,IF((SUMIFS($R22:AF22,$R19:AF19,12)+IF(AF19=12,0,AF20)+AG23)&gt;=$L16,$L16-FLOOR(SUMIFS($R22:AF22,$R19:AF19,12),1),IF(AG19=1,AG23,AG23+AF20)),0)</f>
        <v>0</v>
      </c>
      <c r="AH20" s="68">
        <f>IF(AH19&gt;0,IF((SUMIFS($R22:AG22,$R19:AG19,12)+IF(AG19=12,0,AG20)+AH23)&gt;=$L16,$L16-FLOOR(SUMIFS($R22:AG22,$R19:AG19,12),1),IF(AH19=1,AH23,AH23+AG20)),0)</f>
        <v>0</v>
      </c>
      <c r="AI20" s="68">
        <f>IF(AI19&gt;0,IF((SUMIFS($R22:AH22,$R19:AH19,12)+IF(AH19=12,0,AH20)+AI23)&gt;=$L16,$L16-FLOOR(SUMIFS($R22:AH22,$R19:AH19,12),1),IF(AI19=1,AI23,AI23+AH20)),0)</f>
        <v>0</v>
      </c>
      <c r="AJ20" s="68">
        <f>IF(AJ19&gt;0,IF((SUMIFS($R22:AI22,$R19:AI19,12)+IF(AI19=12,0,AI20)+AJ23)&gt;=$L16,$L16-FLOOR(SUMIFS($R22:AI22,$R19:AI19,12),1),IF(AJ19=1,AJ23,AJ23+AI20)),0)</f>
        <v>0</v>
      </c>
      <c r="AK20" s="68">
        <f>IF(AK19&gt;0,IF((SUMIFS($R22:AJ22,$R19:AJ19,12)+IF(AJ19=12,0,AJ20)+AK23)&gt;=$L16,$L16-FLOOR(SUMIFS($R22:AJ22,$R19:AJ19,12),1),IF(AK19=1,AK23,AK23+AJ20)),0)</f>
        <v>0</v>
      </c>
      <c r="AL20" s="68">
        <f>IF(AL19&gt;0,IF((SUMIFS($R22:AK22,$R19:AK19,12)+IF(AK19=12,0,AK20)+AL23)&gt;=$L16,$L16-FLOOR(SUMIFS($R22:AK22,$R19:AK19,12),1),IF(AL19=1,AL23,AL23+AK20)),0)</f>
        <v>0</v>
      </c>
      <c r="AM20" s="68">
        <f>IF(AM19&gt;0,IF((SUMIFS($R22:AL22,$R19:AL19,12)+IF(AL19=12,0,AL20)+AM23)&gt;=$L16,$L16-FLOOR(SUMIFS($R22:AL22,$R19:AL19,12),1),IF(AM19=1,AM23,AM23+AL20)),0)</f>
        <v>0</v>
      </c>
      <c r="AN20" s="68">
        <f>IF(AN19&gt;0,IF((SUMIFS($R22:AM22,$R19:AM19,12)+IF(AM19=12,0,AM20)+AN23)&gt;=$L16,$L16-FLOOR(SUMIFS($R22:AM22,$R19:AM19,12),1),IF(AN19=1,AN23,AN23+AM20)),0)</f>
        <v>0</v>
      </c>
      <c r="AO20" s="68">
        <f>IF(AO19&gt;0,IF((SUMIFS($R22:AN22,$R19:AN19,12)+IF(AN19=12,0,AN20)+AO23)&gt;=$L16,$L16-FLOOR(SUMIFS($R22:AN22,$R19:AN19,12),1),IF(AO19=1,AO23,AO23+AN20)),0)</f>
        <v>0</v>
      </c>
      <c r="AP20" s="68">
        <f>IF(AP19&gt;0,IF((SUMIFS($R22:AO22,$R19:AO19,12)+IF(AO19=12,0,AO20)+AP23)&gt;=$L16,$L16-FLOOR(SUMIFS($R22:AO22,$R19:AO19,12),1),IF(AP19=1,AP23,AP23+AO20)),0)</f>
        <v>0</v>
      </c>
      <c r="AQ20" s="68">
        <f>IF(AQ19&gt;0,IF((SUMIFS($R22:AP22,$R19:AP19,12)+IF(AP19=12,0,AP20)+AQ23)&gt;=$L16,$L16-FLOOR(SUMIFS($R22:AP22,$R19:AP19,12),1),IF(AQ19=1,AQ23,AQ23+AP20)),0)</f>
        <v>0</v>
      </c>
      <c r="AR20" s="68">
        <f>IF(AR19&gt;0,IF((SUMIFS($R22:AQ22,$R19:AQ19,12)+IF(AQ19=12,0,AQ20)+AR23)&gt;=$L16,$L16-FLOOR(SUMIFS($R22:AQ22,$R19:AQ19,12),1),IF(AR19=1,AR23,AR23+AQ20)),0)</f>
        <v>0</v>
      </c>
      <c r="AS20" s="68">
        <f>IF(AS19&gt;0,IF((SUMIFS($R22:AR22,$R19:AR19,12)+IF(AR19=12,0,AR20)+AS23)&gt;=$L16,$L16-FLOOR(SUMIFS($R22:AR22,$R19:AR19,12),1),IF(AS19=1,AS23,AS23+AR20)),0)</f>
        <v>0</v>
      </c>
      <c r="AT20" s="68">
        <f>IF(AT19&gt;0,IF((SUMIFS($R22:AS22,$R19:AS19,12)+IF(AS19=12,0,AS20)+AT23)&gt;=$L16,$L16-FLOOR(SUMIFS($R22:AS22,$R19:AS19,12),1),IF(AT19=1,AT23,AT23+AS20)),0)</f>
        <v>0</v>
      </c>
      <c r="AU20" s="68">
        <f>IF(AU19&gt;0,IF((SUMIFS($R22:AT22,$R19:AT19,12)+IF(AT19=12,0,AT20)+AU23)&gt;=$L16,$L16-FLOOR(SUMIFS($R22:AT22,$R19:AT19,12),1),IF(AU19=1,AU23,AU23+AT20)),0)</f>
        <v>0</v>
      </c>
      <c r="AV20" s="68">
        <f>IF(AV19&gt;0,IF((SUMIFS($R22:AU22,$R19:AU19,12)+IF(AU19=12,0,AU20)+AV23)&gt;=$L16,$L16-FLOOR(SUMIFS($R22:AU22,$R19:AU19,12),1),IF(AV19=1,AV23,AV23+AU20)),0)</f>
        <v>0</v>
      </c>
      <c r="AW20" s="68">
        <f>IF(AW19&gt;0,IF((SUMIFS($R22:AV22,$R19:AV19,12)+IF(AV19=12,0,AV20)+AW23)&gt;=$L16,$L16-FLOOR(SUMIFS($R22:AV22,$R19:AV19,12),1),IF(AW19=1,AW23,AW23+AV20)),0)</f>
        <v>0</v>
      </c>
      <c r="AX20" s="68">
        <f>IF(AX19&gt;0,IF((SUMIFS($R22:AW22,$R19:AW19,12)+IF(AW19=12,0,AW20)+AX23)&gt;=$L16,$L16-FLOOR(SUMIFS($R22:AW22,$R19:AW19,12),1),IF(AX19=1,AX23,AX23+AW20)),0)</f>
        <v>0</v>
      </c>
      <c r="AY20" s="68">
        <f>IF(AY19&gt;0,IF((SUMIFS($R22:AX22,$R19:AX19,12)+IF(AX19=12,0,AX20)+AY23)&gt;=$L16,$L16-FLOOR(SUMIFS($R22:AX22,$R19:AX19,12),1),IF(AY19=1,AY23,AY23+AX20)),0)</f>
        <v>0</v>
      </c>
      <c r="AZ20" s="68">
        <f>IF(AZ19&gt;0,IF((SUMIFS($R22:AY22,$R19:AY19,12)+IF(AY19=12,0,AY20)+AZ23)&gt;=$L16,$L16-FLOOR(SUMIFS($R22:AY22,$R19:AY19,12),1),IF(AZ19=1,AZ23,AZ23+AY20)),0)</f>
        <v>0</v>
      </c>
      <c r="BA20" s="68">
        <f>IF(BA19&gt;0,IF((SUMIFS($R22:AZ22,$R19:AZ19,12)+IF(AZ19=12,0,AZ20)+BA23)&gt;=$L16,$L16-FLOOR(SUMIFS($R22:AZ22,$R19:AZ19,12),1),IF(BA19=1,BA23,BA23+AZ20)),0)</f>
        <v>0</v>
      </c>
      <c r="BB20" s="68">
        <f>IF(BB19&gt;0,IF((SUMIFS($R22:BA22,$R19:BA19,12)+IF(BA19=12,0,BA20)+BB23)&gt;=$L16,$L16-FLOOR(SUMIFS($R22:BA22,$R19:BA19,12),1),IF(BB19=1,BB23,BB23+BA20)),0)</f>
        <v>0</v>
      </c>
      <c r="BC20" s="68">
        <f>IF(BC19&gt;0,IF((SUMIFS($R22:BB22,$R19:BB19,12)+IF(BB19=12,0,BB20)+BC23)&gt;=$L16,$L16-FLOOR(SUMIFS($R22:BB22,$R19:BB19,12),1),IF(BC19=1,BC23,BC23+BB20)),0)</f>
        <v>0</v>
      </c>
      <c r="BD20" s="68">
        <f>IF(BD19&gt;0,IF((SUMIFS($R22:BC22,$R19:BC19,12)+IF(BC19=12,0,BC20)+BD23)&gt;=$L16,$L16-FLOOR(SUMIFS($R22:BC22,$R19:BC19,12),1),IF(BD19=1,BD23,BD23+BC20)),0)</f>
        <v>0</v>
      </c>
      <c r="BE20" s="68">
        <f>IF(BE19&gt;0,IF((SUMIFS($R22:BD22,$R19:BD19,12)+IF(BD19=12,0,BD20)+BE23)&gt;=$L16,$L16-FLOOR(SUMIFS($R22:BD22,$R19:BD19,12),1),IF(BE19=1,BE23,BE23+BD20)),0)</f>
        <v>0</v>
      </c>
      <c r="BF20" s="68">
        <f>IF(BF19&gt;0,IF((SUMIFS($R22:BE22,$R19:BE19,12)+IF(BE19=12,0,BE20)+BF23)&gt;=$L16,$L16-FLOOR(SUMIFS($R22:BE22,$R19:BE19,12),1),IF(BF19=1,BF23,BF23+BE20)),0)</f>
        <v>0</v>
      </c>
      <c r="BG20" s="68">
        <f>IF(BG19&gt;0,IF((SUMIFS($R22:BF22,$R19:BF19,12)+IF(BF19=12,0,BF20)+BG23)&gt;=$L16,$L16-FLOOR(SUMIFS($R22:BF22,$R19:BF19,12),1),IF(BG19=1,BG23,BG23+BF20)),0)</f>
        <v>0</v>
      </c>
      <c r="BH20" s="68">
        <f>IF(BH19&gt;0,IF((SUMIFS($R22:BG22,$R19:BG19,12)+IF(BG19=12,0,BG20)+BH23)&gt;=$L16,$L16-FLOOR(SUMIFS($R22:BG22,$R19:BG19,12),1),IF(BH19=1,BH23,BH23+BG20)),0)</f>
        <v>0</v>
      </c>
      <c r="BI20" s="68">
        <f>IF(BI19&gt;0,IF((SUMIFS($R22:BH22,$R19:BH19,12)+IF(BH19=12,0,BH20)+BI23)&gt;=$L16,$L16-FLOOR(SUMIFS($R22:BH22,$R19:BH19,12),1),IF(BI19=1,BI23,BI23+BH20)),0)</f>
        <v>0</v>
      </c>
      <c r="BJ20" s="68">
        <f>IF(BJ19&gt;0,IF((SUMIFS($R22:BI22,$R19:BI19,12)+IF(BI19=12,0,BI20)+BJ23)&gt;=$L16,$L16-FLOOR(SUMIFS($R22:BI22,$R19:BI19,12),1),IF(BJ19=1,BJ23,BJ23+BI20)),0)</f>
        <v>0</v>
      </c>
      <c r="BK20" s="68">
        <f>IF(BK19&gt;0,IF((SUMIFS($R22:BJ22,$R19:BJ19,12)+IF(BJ19=12,0,BJ20)+BK23)&gt;=$L16,$L16-FLOOR(SUMIFS($R22:BJ22,$R19:BJ19,12),1),IF(BK19=1,BK23,BK23+BJ20)),0)</f>
        <v>0</v>
      </c>
      <c r="BL20" s="68">
        <f>IF(BL19&gt;0,IF((SUMIFS($R22:BK22,$R19:BK19,12)+IF(BK19=12,0,BK20)+BL23)&gt;=$L16,$L16-FLOOR(SUMIFS($R22:BK22,$R19:BK19,12),1),IF(BL19=1,BL23,BL23+BK20)),0)</f>
        <v>0</v>
      </c>
      <c r="BM20" s="68">
        <f>IF(BM19&gt;0,IF((SUMIFS($R22:BL22,$R19:BL19,12)+IF(BL19=12,0,BL20)+BM23)&gt;=$L16,$L16-FLOOR(SUMIFS($R22:BL22,$R19:BL19,12),1),IF(BM19=1,BM23,BM23+BL20)),0)</f>
        <v>0</v>
      </c>
      <c r="BN20" s="362"/>
      <c r="BO20" s="364"/>
      <c r="BP20" s="366"/>
      <c r="BQ20" s="366"/>
      <c r="BR20" s="106"/>
      <c r="BS20" s="106"/>
      <c r="BT20" s="106"/>
      <c r="BU20" s="106"/>
      <c r="BV20" s="106"/>
      <c r="BW20" s="106"/>
      <c r="BX20" s="106"/>
      <c r="BY20" s="106"/>
      <c r="BZ20" s="106"/>
      <c r="CA20" s="106"/>
      <c r="CB20" s="106"/>
      <c r="CC20" s="106"/>
      <c r="CD20" s="106"/>
      <c r="CE20" s="106"/>
      <c r="CF20" s="106"/>
      <c r="CG20" s="106"/>
    </row>
    <row r="21" spans="1:85" s="245" customFormat="1" ht="41.5" hidden="1" customHeight="1" x14ac:dyDescent="0.35">
      <c r="A21" s="243"/>
      <c r="B21" s="128"/>
      <c r="C21" s="80"/>
      <c r="D21" s="80"/>
      <c r="E21" s="80"/>
      <c r="F21" s="80"/>
      <c r="G21" s="80"/>
      <c r="H21" s="80"/>
      <c r="I21" s="80"/>
      <c r="J21" s="80"/>
      <c r="K21" s="80"/>
      <c r="L21" s="80"/>
      <c r="M21" s="64"/>
      <c r="N21" s="7"/>
      <c r="O21" s="192"/>
      <c r="P21" s="106"/>
      <c r="Q21" s="65" t="s">
        <v>161</v>
      </c>
      <c r="R21" s="67">
        <f>IF(R16&gt;0,R17,0)</f>
        <v>0</v>
      </c>
      <c r="S21" s="67">
        <f t="shared" ref="S21:AX21" si="44">IF(S16&gt;0,IF(S19=1,S17,S17+R21),R21)</f>
        <v>0</v>
      </c>
      <c r="T21" s="67">
        <f t="shared" si="44"/>
        <v>0</v>
      </c>
      <c r="U21" s="67">
        <f t="shared" si="44"/>
        <v>0</v>
      </c>
      <c r="V21" s="67">
        <f t="shared" si="44"/>
        <v>0</v>
      </c>
      <c r="W21" s="67">
        <f t="shared" si="44"/>
        <v>0</v>
      </c>
      <c r="X21" s="67">
        <f t="shared" si="44"/>
        <v>0</v>
      </c>
      <c r="Y21" s="67">
        <f t="shared" si="44"/>
        <v>0</v>
      </c>
      <c r="Z21" s="67">
        <f t="shared" si="44"/>
        <v>0</v>
      </c>
      <c r="AA21" s="67">
        <f t="shared" si="44"/>
        <v>0</v>
      </c>
      <c r="AB21" s="67">
        <f t="shared" si="44"/>
        <v>0</v>
      </c>
      <c r="AC21" s="67">
        <f t="shared" si="44"/>
        <v>0</v>
      </c>
      <c r="AD21" s="67">
        <f t="shared" si="44"/>
        <v>0</v>
      </c>
      <c r="AE21" s="67">
        <f t="shared" si="44"/>
        <v>0</v>
      </c>
      <c r="AF21" s="67">
        <f t="shared" si="44"/>
        <v>0</v>
      </c>
      <c r="AG21" s="67">
        <f t="shared" si="44"/>
        <v>0</v>
      </c>
      <c r="AH21" s="67">
        <f t="shared" si="44"/>
        <v>0</v>
      </c>
      <c r="AI21" s="67">
        <f t="shared" si="44"/>
        <v>0</v>
      </c>
      <c r="AJ21" s="67">
        <f t="shared" si="44"/>
        <v>0</v>
      </c>
      <c r="AK21" s="67">
        <f t="shared" si="44"/>
        <v>0</v>
      </c>
      <c r="AL21" s="67">
        <f t="shared" si="44"/>
        <v>0</v>
      </c>
      <c r="AM21" s="67">
        <f t="shared" si="44"/>
        <v>0</v>
      </c>
      <c r="AN21" s="67">
        <f t="shared" si="44"/>
        <v>0</v>
      </c>
      <c r="AO21" s="67">
        <f t="shared" si="44"/>
        <v>0</v>
      </c>
      <c r="AP21" s="67">
        <f t="shared" si="44"/>
        <v>0</v>
      </c>
      <c r="AQ21" s="67">
        <f t="shared" si="44"/>
        <v>0</v>
      </c>
      <c r="AR21" s="67">
        <f t="shared" si="44"/>
        <v>0</v>
      </c>
      <c r="AS21" s="67">
        <f t="shared" si="44"/>
        <v>0</v>
      </c>
      <c r="AT21" s="67">
        <f t="shared" si="44"/>
        <v>0</v>
      </c>
      <c r="AU21" s="67">
        <f t="shared" si="44"/>
        <v>0</v>
      </c>
      <c r="AV21" s="67">
        <f t="shared" si="44"/>
        <v>0</v>
      </c>
      <c r="AW21" s="67">
        <f t="shared" si="44"/>
        <v>0</v>
      </c>
      <c r="AX21" s="67">
        <f t="shared" si="44"/>
        <v>0</v>
      </c>
      <c r="AY21" s="67">
        <f t="shared" ref="AY21:BM21" si="45">IF(AY16&gt;0,IF(AY19=1,AY17,AY17+AX21),AX21)</f>
        <v>0</v>
      </c>
      <c r="AZ21" s="67">
        <f t="shared" si="45"/>
        <v>0</v>
      </c>
      <c r="BA21" s="67">
        <f t="shared" si="45"/>
        <v>0</v>
      </c>
      <c r="BB21" s="67">
        <f t="shared" si="45"/>
        <v>0</v>
      </c>
      <c r="BC21" s="67">
        <f t="shared" si="45"/>
        <v>0</v>
      </c>
      <c r="BD21" s="67">
        <f t="shared" si="45"/>
        <v>0</v>
      </c>
      <c r="BE21" s="67">
        <f t="shared" si="45"/>
        <v>0</v>
      </c>
      <c r="BF21" s="67">
        <f t="shared" si="45"/>
        <v>0</v>
      </c>
      <c r="BG21" s="67">
        <f t="shared" si="45"/>
        <v>0</v>
      </c>
      <c r="BH21" s="67">
        <f t="shared" si="45"/>
        <v>0</v>
      </c>
      <c r="BI21" s="67">
        <f t="shared" si="45"/>
        <v>0</v>
      </c>
      <c r="BJ21" s="67">
        <f t="shared" si="45"/>
        <v>0</v>
      </c>
      <c r="BK21" s="67">
        <f t="shared" si="45"/>
        <v>0</v>
      </c>
      <c r="BL21" s="67">
        <f t="shared" si="45"/>
        <v>0</v>
      </c>
      <c r="BM21" s="67">
        <f t="shared" si="45"/>
        <v>0</v>
      </c>
      <c r="BN21" s="362"/>
      <c r="BO21" s="364"/>
      <c r="BP21" s="366"/>
      <c r="BQ21" s="366"/>
      <c r="BR21" s="106"/>
      <c r="BS21" s="106"/>
      <c r="BT21" s="106"/>
      <c r="BU21" s="106"/>
      <c r="BV21" s="106"/>
      <c r="BW21" s="106"/>
      <c r="BX21" s="106"/>
      <c r="BY21" s="106"/>
      <c r="BZ21" s="106"/>
      <c r="CA21" s="106"/>
      <c r="CB21" s="106"/>
      <c r="CC21" s="106"/>
      <c r="CD21" s="106"/>
      <c r="CE21" s="106"/>
      <c r="CF21" s="106"/>
      <c r="CG21" s="106"/>
    </row>
    <row r="22" spans="1:85" s="245" customFormat="1" ht="41.5" hidden="1" customHeight="1" x14ac:dyDescent="0.35">
      <c r="A22" s="243"/>
      <c r="B22" s="128"/>
      <c r="C22" s="80"/>
      <c r="D22" s="80"/>
      <c r="E22" s="80"/>
      <c r="F22" s="80"/>
      <c r="G22" s="80"/>
      <c r="H22" s="80"/>
      <c r="I22" s="80"/>
      <c r="J22" s="80"/>
      <c r="K22" s="80"/>
      <c r="L22" s="80"/>
      <c r="M22" s="64"/>
      <c r="N22" s="7"/>
      <c r="O22" s="192"/>
      <c r="P22" s="106"/>
      <c r="Q22" s="65" t="s">
        <v>162</v>
      </c>
      <c r="R22" s="67">
        <f>R24</f>
        <v>0</v>
      </c>
      <c r="S22" s="67">
        <f t="shared" ref="S22:AX22" si="46">IF(S19=1,S24,S24+R22)</f>
        <v>0</v>
      </c>
      <c r="T22" s="67">
        <f t="shared" si="46"/>
        <v>0</v>
      </c>
      <c r="U22" s="67">
        <f t="shared" si="46"/>
        <v>0</v>
      </c>
      <c r="V22" s="67">
        <f t="shared" si="46"/>
        <v>0</v>
      </c>
      <c r="W22" s="67">
        <f t="shared" si="46"/>
        <v>0</v>
      </c>
      <c r="X22" s="67">
        <f t="shared" si="46"/>
        <v>0</v>
      </c>
      <c r="Y22" s="67">
        <f t="shared" si="46"/>
        <v>0</v>
      </c>
      <c r="Z22" s="67">
        <f t="shared" si="46"/>
        <v>0</v>
      </c>
      <c r="AA22" s="67">
        <f t="shared" si="46"/>
        <v>0</v>
      </c>
      <c r="AB22" s="67">
        <f t="shared" si="46"/>
        <v>0</v>
      </c>
      <c r="AC22" s="67">
        <f t="shared" si="46"/>
        <v>0</v>
      </c>
      <c r="AD22" s="67">
        <f t="shared" si="46"/>
        <v>0</v>
      </c>
      <c r="AE22" s="67">
        <f t="shared" si="46"/>
        <v>0</v>
      </c>
      <c r="AF22" s="67">
        <f t="shared" si="46"/>
        <v>0</v>
      </c>
      <c r="AG22" s="67">
        <f t="shared" si="46"/>
        <v>0</v>
      </c>
      <c r="AH22" s="67">
        <f t="shared" si="46"/>
        <v>0</v>
      </c>
      <c r="AI22" s="67">
        <f t="shared" si="46"/>
        <v>0</v>
      </c>
      <c r="AJ22" s="67">
        <f t="shared" si="46"/>
        <v>0</v>
      </c>
      <c r="AK22" s="67">
        <f t="shared" si="46"/>
        <v>0</v>
      </c>
      <c r="AL22" s="67">
        <f t="shared" si="46"/>
        <v>0</v>
      </c>
      <c r="AM22" s="67">
        <f t="shared" si="46"/>
        <v>0</v>
      </c>
      <c r="AN22" s="67">
        <f t="shared" si="46"/>
        <v>0</v>
      </c>
      <c r="AO22" s="67">
        <f t="shared" si="46"/>
        <v>0</v>
      </c>
      <c r="AP22" s="67">
        <f t="shared" si="46"/>
        <v>0</v>
      </c>
      <c r="AQ22" s="67">
        <f t="shared" si="46"/>
        <v>0</v>
      </c>
      <c r="AR22" s="67">
        <f t="shared" si="46"/>
        <v>0</v>
      </c>
      <c r="AS22" s="67">
        <f t="shared" si="46"/>
        <v>0</v>
      </c>
      <c r="AT22" s="67">
        <f t="shared" si="46"/>
        <v>0</v>
      </c>
      <c r="AU22" s="67">
        <f t="shared" si="46"/>
        <v>0</v>
      </c>
      <c r="AV22" s="67">
        <f t="shared" si="46"/>
        <v>0</v>
      </c>
      <c r="AW22" s="67">
        <f t="shared" si="46"/>
        <v>0</v>
      </c>
      <c r="AX22" s="67">
        <f t="shared" si="46"/>
        <v>0</v>
      </c>
      <c r="AY22" s="67">
        <f t="shared" ref="AY22:BM22" si="47">IF(AY19=1,AY24,AY24+AX22)</f>
        <v>0</v>
      </c>
      <c r="AZ22" s="67">
        <f t="shared" si="47"/>
        <v>0</v>
      </c>
      <c r="BA22" s="67">
        <f t="shared" si="47"/>
        <v>0</v>
      </c>
      <c r="BB22" s="67">
        <f t="shared" si="47"/>
        <v>0</v>
      </c>
      <c r="BC22" s="67">
        <f t="shared" si="47"/>
        <v>0</v>
      </c>
      <c r="BD22" s="67">
        <f t="shared" si="47"/>
        <v>0</v>
      </c>
      <c r="BE22" s="67">
        <f t="shared" si="47"/>
        <v>0</v>
      </c>
      <c r="BF22" s="67">
        <f t="shared" si="47"/>
        <v>0</v>
      </c>
      <c r="BG22" s="67">
        <f t="shared" si="47"/>
        <v>0</v>
      </c>
      <c r="BH22" s="67">
        <f t="shared" si="47"/>
        <v>0</v>
      </c>
      <c r="BI22" s="67">
        <f t="shared" si="47"/>
        <v>0</v>
      </c>
      <c r="BJ22" s="67">
        <f t="shared" si="47"/>
        <v>0</v>
      </c>
      <c r="BK22" s="67">
        <f t="shared" si="47"/>
        <v>0</v>
      </c>
      <c r="BL22" s="67">
        <f t="shared" si="47"/>
        <v>0</v>
      </c>
      <c r="BM22" s="67">
        <f t="shared" si="47"/>
        <v>0</v>
      </c>
      <c r="BN22" s="362"/>
      <c r="BO22" s="364"/>
      <c r="BP22" s="366"/>
      <c r="BQ22" s="366"/>
      <c r="BR22" s="106"/>
      <c r="BS22" s="106"/>
      <c r="BT22" s="106"/>
      <c r="BU22" s="106"/>
      <c r="BV22" s="106"/>
      <c r="BW22" s="106"/>
      <c r="BX22" s="106"/>
      <c r="BY22" s="106"/>
      <c r="BZ22" s="106"/>
      <c r="CA22" s="106"/>
      <c r="CB22" s="106"/>
      <c r="CC22" s="106"/>
      <c r="CD22" s="106"/>
      <c r="CE22" s="106"/>
      <c r="CF22" s="106"/>
      <c r="CG22" s="106"/>
    </row>
    <row r="23" spans="1:85" s="245" customFormat="1" ht="29.15" customHeight="1" x14ac:dyDescent="0.35">
      <c r="A23" s="243"/>
      <c r="B23" s="128"/>
      <c r="C23" s="80"/>
      <c r="D23" s="80"/>
      <c r="E23" s="80"/>
      <c r="F23" s="80"/>
      <c r="G23" s="80"/>
      <c r="H23" s="80"/>
      <c r="I23" s="80"/>
      <c r="J23" s="80"/>
      <c r="K23" s="80"/>
      <c r="L23" s="80"/>
      <c r="M23" s="64"/>
      <c r="N23" s="7"/>
      <c r="O23" s="192"/>
      <c r="P23" s="106"/>
      <c r="Q23" s="63" t="s">
        <v>160</v>
      </c>
      <c r="R23" s="68">
        <f t="shared" ref="R23:AW23" si="48">1720/12*R16</f>
        <v>0</v>
      </c>
      <c r="S23" s="68">
        <f t="shared" si="48"/>
        <v>0</v>
      </c>
      <c r="T23" s="68">
        <f t="shared" si="48"/>
        <v>0</v>
      </c>
      <c r="U23" s="68">
        <f t="shared" si="48"/>
        <v>0</v>
      </c>
      <c r="V23" s="68">
        <f t="shared" si="48"/>
        <v>0</v>
      </c>
      <c r="W23" s="68">
        <f t="shared" si="48"/>
        <v>0</v>
      </c>
      <c r="X23" s="68">
        <f t="shared" si="48"/>
        <v>0</v>
      </c>
      <c r="Y23" s="68">
        <f t="shared" si="48"/>
        <v>0</v>
      </c>
      <c r="Z23" s="68">
        <f t="shared" si="48"/>
        <v>0</v>
      </c>
      <c r="AA23" s="68">
        <f t="shared" si="48"/>
        <v>0</v>
      </c>
      <c r="AB23" s="68">
        <f t="shared" si="48"/>
        <v>0</v>
      </c>
      <c r="AC23" s="68">
        <f t="shared" si="48"/>
        <v>0</v>
      </c>
      <c r="AD23" s="68">
        <f t="shared" si="48"/>
        <v>0</v>
      </c>
      <c r="AE23" s="68">
        <f t="shared" si="48"/>
        <v>0</v>
      </c>
      <c r="AF23" s="68">
        <f t="shared" si="48"/>
        <v>0</v>
      </c>
      <c r="AG23" s="68">
        <f t="shared" si="48"/>
        <v>0</v>
      </c>
      <c r="AH23" s="68">
        <f t="shared" si="48"/>
        <v>0</v>
      </c>
      <c r="AI23" s="68">
        <f t="shared" si="48"/>
        <v>0</v>
      </c>
      <c r="AJ23" s="68">
        <f t="shared" si="48"/>
        <v>0</v>
      </c>
      <c r="AK23" s="68">
        <f t="shared" si="48"/>
        <v>0</v>
      </c>
      <c r="AL23" s="68">
        <f t="shared" si="48"/>
        <v>0</v>
      </c>
      <c r="AM23" s="68">
        <f t="shared" si="48"/>
        <v>0</v>
      </c>
      <c r="AN23" s="68">
        <f t="shared" si="48"/>
        <v>0</v>
      </c>
      <c r="AO23" s="68">
        <f t="shared" si="48"/>
        <v>0</v>
      </c>
      <c r="AP23" s="68">
        <f t="shared" si="48"/>
        <v>0</v>
      </c>
      <c r="AQ23" s="68">
        <f t="shared" si="48"/>
        <v>0</v>
      </c>
      <c r="AR23" s="68">
        <f t="shared" si="48"/>
        <v>0</v>
      </c>
      <c r="AS23" s="68">
        <f t="shared" si="48"/>
        <v>0</v>
      </c>
      <c r="AT23" s="68">
        <f t="shared" si="48"/>
        <v>0</v>
      </c>
      <c r="AU23" s="68">
        <f t="shared" si="48"/>
        <v>0</v>
      </c>
      <c r="AV23" s="68">
        <f t="shared" si="48"/>
        <v>0</v>
      </c>
      <c r="AW23" s="68">
        <f t="shared" si="48"/>
        <v>0</v>
      </c>
      <c r="AX23" s="68">
        <f t="shared" ref="AX23:BM23" si="49">1720/12*AX16</f>
        <v>0</v>
      </c>
      <c r="AY23" s="68">
        <f t="shared" si="49"/>
        <v>0</v>
      </c>
      <c r="AZ23" s="68">
        <f t="shared" si="49"/>
        <v>0</v>
      </c>
      <c r="BA23" s="68">
        <f t="shared" si="49"/>
        <v>0</v>
      </c>
      <c r="BB23" s="68">
        <f t="shared" si="49"/>
        <v>0</v>
      </c>
      <c r="BC23" s="68">
        <f t="shared" si="49"/>
        <v>0</v>
      </c>
      <c r="BD23" s="68">
        <f t="shared" si="49"/>
        <v>0</v>
      </c>
      <c r="BE23" s="68">
        <f t="shared" si="49"/>
        <v>0</v>
      </c>
      <c r="BF23" s="68">
        <f t="shared" si="49"/>
        <v>0</v>
      </c>
      <c r="BG23" s="68">
        <f t="shared" si="49"/>
        <v>0</v>
      </c>
      <c r="BH23" s="68">
        <f t="shared" si="49"/>
        <v>0</v>
      </c>
      <c r="BI23" s="68">
        <f t="shared" si="49"/>
        <v>0</v>
      </c>
      <c r="BJ23" s="68">
        <f t="shared" si="49"/>
        <v>0</v>
      </c>
      <c r="BK23" s="68">
        <f t="shared" si="49"/>
        <v>0</v>
      </c>
      <c r="BL23" s="68">
        <f t="shared" si="49"/>
        <v>0</v>
      </c>
      <c r="BM23" s="68">
        <f t="shared" si="49"/>
        <v>0</v>
      </c>
      <c r="BN23" s="362"/>
      <c r="BO23" s="364"/>
      <c r="BP23" s="366"/>
      <c r="BQ23" s="366"/>
      <c r="BR23" s="106"/>
      <c r="BS23" s="106"/>
      <c r="BT23" s="106"/>
      <c r="BU23" s="106"/>
      <c r="BV23" s="106"/>
      <c r="BW23" s="106"/>
      <c r="BX23" s="106"/>
      <c r="BY23" s="106"/>
      <c r="BZ23" s="106"/>
      <c r="CA23" s="106"/>
      <c r="CB23" s="106"/>
      <c r="CC23" s="106"/>
      <c r="CD23" s="106"/>
      <c r="CE23" s="106"/>
      <c r="CF23" s="106"/>
      <c r="CG23" s="106"/>
    </row>
    <row r="24" spans="1:85" s="245" customFormat="1" ht="29" x14ac:dyDescent="0.35">
      <c r="A24" s="243"/>
      <c r="B24" s="128"/>
      <c r="C24" s="80"/>
      <c r="D24" s="80"/>
      <c r="E24" s="80"/>
      <c r="F24" s="80"/>
      <c r="G24" s="80"/>
      <c r="H24" s="80"/>
      <c r="I24" s="80"/>
      <c r="J24" s="80"/>
      <c r="K24" s="80"/>
      <c r="L24" s="80"/>
      <c r="M24" s="64"/>
      <c r="N24" s="7"/>
      <c r="O24" s="192"/>
      <c r="P24" s="106"/>
      <c r="Q24" s="63" t="s">
        <v>144</v>
      </c>
      <c r="R24" s="68">
        <f>FLOOR(IF(OR(R19=0,R19=1),IF(R17&gt;=R23,R23,R17)+0.00000001,IF(R21&gt;=R20,R20,R21))+0.00000001,1)</f>
        <v>0</v>
      </c>
      <c r="S24" s="68">
        <f t="shared" ref="S24:AX24" si="50">FLOOR(IF(OR(S19=0,S19=1),IF(S23&gt;S20,S20,IF(S17&gt;=S23,S23,S17)+0.00000001),IF(S21&gt;=S20,S20-R22,S21-R22)+0.00000001),1)</f>
        <v>0</v>
      </c>
      <c r="T24" s="68">
        <f t="shared" si="50"/>
        <v>0</v>
      </c>
      <c r="U24" s="68">
        <f t="shared" si="50"/>
        <v>0</v>
      </c>
      <c r="V24" s="68">
        <f t="shared" si="50"/>
        <v>0</v>
      </c>
      <c r="W24" s="68">
        <f t="shared" si="50"/>
        <v>0</v>
      </c>
      <c r="X24" s="68">
        <f t="shared" si="50"/>
        <v>0</v>
      </c>
      <c r="Y24" s="68">
        <f t="shared" si="50"/>
        <v>0</v>
      </c>
      <c r="Z24" s="68">
        <f t="shared" si="50"/>
        <v>0</v>
      </c>
      <c r="AA24" s="68">
        <f t="shared" si="50"/>
        <v>0</v>
      </c>
      <c r="AB24" s="68">
        <f t="shared" si="50"/>
        <v>0</v>
      </c>
      <c r="AC24" s="68">
        <f t="shared" si="50"/>
        <v>0</v>
      </c>
      <c r="AD24" s="68">
        <f t="shared" si="50"/>
        <v>0</v>
      </c>
      <c r="AE24" s="68">
        <f t="shared" si="50"/>
        <v>0</v>
      </c>
      <c r="AF24" s="68">
        <f t="shared" si="50"/>
        <v>0</v>
      </c>
      <c r="AG24" s="68">
        <f t="shared" si="50"/>
        <v>0</v>
      </c>
      <c r="AH24" s="68">
        <f t="shared" si="50"/>
        <v>0</v>
      </c>
      <c r="AI24" s="68">
        <f t="shared" si="50"/>
        <v>0</v>
      </c>
      <c r="AJ24" s="68">
        <f t="shared" si="50"/>
        <v>0</v>
      </c>
      <c r="AK24" s="68">
        <f t="shared" si="50"/>
        <v>0</v>
      </c>
      <c r="AL24" s="68">
        <f t="shared" si="50"/>
        <v>0</v>
      </c>
      <c r="AM24" s="68">
        <f t="shared" si="50"/>
        <v>0</v>
      </c>
      <c r="AN24" s="68">
        <f t="shared" si="50"/>
        <v>0</v>
      </c>
      <c r="AO24" s="68">
        <f t="shared" si="50"/>
        <v>0</v>
      </c>
      <c r="AP24" s="68">
        <f t="shared" si="50"/>
        <v>0</v>
      </c>
      <c r="AQ24" s="68">
        <f t="shared" si="50"/>
        <v>0</v>
      </c>
      <c r="AR24" s="68">
        <f t="shared" si="50"/>
        <v>0</v>
      </c>
      <c r="AS24" s="68">
        <f t="shared" si="50"/>
        <v>0</v>
      </c>
      <c r="AT24" s="68">
        <f t="shared" si="50"/>
        <v>0</v>
      </c>
      <c r="AU24" s="68">
        <f t="shared" si="50"/>
        <v>0</v>
      </c>
      <c r="AV24" s="68">
        <f t="shared" si="50"/>
        <v>0</v>
      </c>
      <c r="AW24" s="68">
        <f t="shared" si="50"/>
        <v>0</v>
      </c>
      <c r="AX24" s="68">
        <f t="shared" si="50"/>
        <v>0</v>
      </c>
      <c r="AY24" s="68">
        <f t="shared" ref="AY24:BM24" si="51">FLOOR(IF(OR(AY19=0,AY19=1),IF(AY23&gt;AY20,AY20,IF(AY17&gt;=AY23,AY23,AY17)+0.00000001),IF(AY21&gt;=AY20,AY20-AX22,AY21-AX22)+0.00000001),1)</f>
        <v>0</v>
      </c>
      <c r="AZ24" s="68">
        <f t="shared" si="51"/>
        <v>0</v>
      </c>
      <c r="BA24" s="68">
        <f t="shared" si="51"/>
        <v>0</v>
      </c>
      <c r="BB24" s="68">
        <f t="shared" si="51"/>
        <v>0</v>
      </c>
      <c r="BC24" s="68">
        <f t="shared" si="51"/>
        <v>0</v>
      </c>
      <c r="BD24" s="68">
        <f t="shared" si="51"/>
        <v>0</v>
      </c>
      <c r="BE24" s="68">
        <f t="shared" si="51"/>
        <v>0</v>
      </c>
      <c r="BF24" s="68">
        <f t="shared" si="51"/>
        <v>0</v>
      </c>
      <c r="BG24" s="68">
        <f t="shared" si="51"/>
        <v>0</v>
      </c>
      <c r="BH24" s="68">
        <f t="shared" si="51"/>
        <v>0</v>
      </c>
      <c r="BI24" s="68">
        <f t="shared" si="51"/>
        <v>0</v>
      </c>
      <c r="BJ24" s="68">
        <f t="shared" si="51"/>
        <v>0</v>
      </c>
      <c r="BK24" s="68">
        <f t="shared" si="51"/>
        <v>0</v>
      </c>
      <c r="BL24" s="68">
        <f t="shared" si="51"/>
        <v>0</v>
      </c>
      <c r="BM24" s="68">
        <f t="shared" si="51"/>
        <v>0</v>
      </c>
      <c r="BN24" s="362"/>
      <c r="BO24" s="364"/>
      <c r="BP24" s="366"/>
      <c r="BQ24" s="366"/>
      <c r="BR24" s="106"/>
      <c r="BS24" s="106"/>
      <c r="BT24" s="106"/>
      <c r="BU24" s="106"/>
      <c r="BV24" s="106"/>
      <c r="BW24" s="106"/>
      <c r="BX24" s="106"/>
      <c r="BY24" s="106"/>
      <c r="BZ24" s="106"/>
      <c r="CA24" s="106"/>
      <c r="CB24" s="106"/>
      <c r="CC24" s="106"/>
      <c r="CD24" s="106"/>
      <c r="CE24" s="106"/>
      <c r="CF24" s="106"/>
      <c r="CG24" s="106"/>
    </row>
    <row r="25" spans="1:85" s="245" customFormat="1" ht="25.4" customHeight="1" thickBot="1" x14ac:dyDescent="0.4">
      <c r="A25" s="243"/>
      <c r="B25" s="129"/>
      <c r="C25" s="69"/>
      <c r="D25" s="69"/>
      <c r="E25" s="69"/>
      <c r="F25" s="69"/>
      <c r="G25" s="69"/>
      <c r="H25" s="69"/>
      <c r="I25" s="69"/>
      <c r="J25" s="69"/>
      <c r="K25" s="69"/>
      <c r="L25" s="69"/>
      <c r="M25" s="70"/>
      <c r="N25" s="7"/>
      <c r="O25" s="193"/>
      <c r="P25" s="106"/>
      <c r="Q25" s="216" t="s">
        <v>145</v>
      </c>
      <c r="R25" s="72">
        <f>IF($J16="Ano",R24*'Podpůrná data'!$B$5,R24*'Podpůrná data'!$B$3)</f>
        <v>0</v>
      </c>
      <c r="S25" s="72">
        <f>IF($J16="Ano",S24*'Podpůrná data'!$B$5,S24*'Podpůrná data'!$B$3)</f>
        <v>0</v>
      </c>
      <c r="T25" s="72">
        <f>IF($J16="Ano",T24*'Podpůrná data'!$B$5,T24*'Podpůrná data'!$B$3)</f>
        <v>0</v>
      </c>
      <c r="U25" s="72">
        <f>IF($J16="Ano",U24*'Podpůrná data'!$B$5,U24*'Podpůrná data'!$B$3)</f>
        <v>0</v>
      </c>
      <c r="V25" s="72">
        <f>IF($J16="Ano",V24*'Podpůrná data'!$B$5,V24*'Podpůrná data'!$B$3)</f>
        <v>0</v>
      </c>
      <c r="W25" s="72">
        <f>IF($J16="Ano",W24*'Podpůrná data'!$B$5,W24*'Podpůrná data'!$B$3)</f>
        <v>0</v>
      </c>
      <c r="X25" s="72">
        <f>IF($J16="Ano",X24*'Podpůrná data'!$B$5,X24*'Podpůrná data'!$B$3)</f>
        <v>0</v>
      </c>
      <c r="Y25" s="72">
        <f>IF($J16="Ano",Y24*'Podpůrná data'!$B$5,Y24*'Podpůrná data'!$B$3)</f>
        <v>0</v>
      </c>
      <c r="Z25" s="72">
        <f>IF($J16="Ano",Z24*'Podpůrná data'!$B$5,Z24*'Podpůrná data'!$B$3)</f>
        <v>0</v>
      </c>
      <c r="AA25" s="72">
        <f>IF($J16="Ano",AA24*'Podpůrná data'!$B$5,AA24*'Podpůrná data'!$B$3)</f>
        <v>0</v>
      </c>
      <c r="AB25" s="72">
        <f>IF($J16="Ano",AB24*'Podpůrná data'!$B$5,AB24*'Podpůrná data'!$B$3)</f>
        <v>0</v>
      </c>
      <c r="AC25" s="72">
        <f>IF($J16="Ano",AC24*'Podpůrná data'!$B$5,AC24*'Podpůrná data'!$B$3)</f>
        <v>0</v>
      </c>
      <c r="AD25" s="72">
        <f>IF($J16="Ano",AD24*'Podpůrná data'!$B$5,AD24*'Podpůrná data'!$B$3)</f>
        <v>0</v>
      </c>
      <c r="AE25" s="72">
        <f>IF($J16="Ano",AE24*'Podpůrná data'!$B$5,AE24*'Podpůrná data'!$B$3)</f>
        <v>0</v>
      </c>
      <c r="AF25" s="72">
        <f>IF($J16="Ano",AF24*'Podpůrná data'!$B$5,AF24*'Podpůrná data'!$B$3)</f>
        <v>0</v>
      </c>
      <c r="AG25" s="72">
        <f>IF($J16="Ano",AG24*'Podpůrná data'!$B$5,AG24*'Podpůrná data'!$B$3)</f>
        <v>0</v>
      </c>
      <c r="AH25" s="72">
        <f>IF($J16="Ano",AH24*'Podpůrná data'!$B$5,AH24*'Podpůrná data'!$B$3)</f>
        <v>0</v>
      </c>
      <c r="AI25" s="72">
        <f>IF($J16="Ano",AI24*'Podpůrná data'!$B$5,AI24*'Podpůrná data'!$B$3)</f>
        <v>0</v>
      </c>
      <c r="AJ25" s="72">
        <f>IF($J16="Ano",AJ24*'Podpůrná data'!$B$5,AJ24*'Podpůrná data'!$B$3)</f>
        <v>0</v>
      </c>
      <c r="AK25" s="72">
        <f>IF($J16="Ano",AK24*'Podpůrná data'!$B$5,AK24*'Podpůrná data'!$B$3)</f>
        <v>0</v>
      </c>
      <c r="AL25" s="72">
        <f>IF($J16="Ano",AL24*'Podpůrná data'!$B$5,AL24*'Podpůrná data'!$B$3)</f>
        <v>0</v>
      </c>
      <c r="AM25" s="72">
        <f>IF($J16="Ano",AM24*'Podpůrná data'!$B$5,AM24*'Podpůrná data'!$B$3)</f>
        <v>0</v>
      </c>
      <c r="AN25" s="72">
        <f>IF($J16="Ano",AN24*'Podpůrná data'!$B$5,AN24*'Podpůrná data'!$B$3)</f>
        <v>0</v>
      </c>
      <c r="AO25" s="72">
        <f>IF($J16="Ano",AO24*'Podpůrná data'!$B$5,AO24*'Podpůrná data'!$B$3)</f>
        <v>0</v>
      </c>
      <c r="AP25" s="72">
        <f>IF($J16="Ano",AP24*'Podpůrná data'!$B$5,AP24*'Podpůrná data'!$B$3)</f>
        <v>0</v>
      </c>
      <c r="AQ25" s="72">
        <f>IF($J16="Ano",AQ24*'Podpůrná data'!$B$5,AQ24*'Podpůrná data'!$B$3)</f>
        <v>0</v>
      </c>
      <c r="AR25" s="72">
        <f>IF($J16="Ano",AR24*'Podpůrná data'!$B$5,AR24*'Podpůrná data'!$B$3)</f>
        <v>0</v>
      </c>
      <c r="AS25" s="72">
        <f>IF($J16="Ano",AS24*'Podpůrná data'!$B$5,AS24*'Podpůrná data'!$B$3)</f>
        <v>0</v>
      </c>
      <c r="AT25" s="72">
        <f>IF($J16="Ano",AT24*'Podpůrná data'!$B$5,AT24*'Podpůrná data'!$B$3)</f>
        <v>0</v>
      </c>
      <c r="AU25" s="72">
        <f>IF($J16="Ano",AU24*'Podpůrná data'!$B$5,AU24*'Podpůrná data'!$B$3)</f>
        <v>0</v>
      </c>
      <c r="AV25" s="72">
        <f>IF($J16="Ano",AV24*'Podpůrná data'!$B$5,AV24*'Podpůrná data'!$B$3)</f>
        <v>0</v>
      </c>
      <c r="AW25" s="72">
        <f>IF($J16="Ano",AW24*'Podpůrná data'!$B$5,AW24*'Podpůrná data'!$B$3)</f>
        <v>0</v>
      </c>
      <c r="AX25" s="72">
        <f>IF($J16="Ano",AX24*'Podpůrná data'!$B$5,AX24*'Podpůrná data'!$B$3)</f>
        <v>0</v>
      </c>
      <c r="AY25" s="72">
        <f>IF($J16="Ano",AY24*'Podpůrná data'!$B$5,AY24*'Podpůrná data'!$B$3)</f>
        <v>0</v>
      </c>
      <c r="AZ25" s="72">
        <f>IF($J16="Ano",AZ24*'Podpůrná data'!$B$5,AZ24*'Podpůrná data'!$B$3)</f>
        <v>0</v>
      </c>
      <c r="BA25" s="72">
        <f>IF($J16="Ano",BA24*'Podpůrná data'!$B$5,BA24*'Podpůrná data'!$B$3)</f>
        <v>0</v>
      </c>
      <c r="BB25" s="72">
        <f>IF($J16="Ano",BB24*'Podpůrná data'!$B$5,BB24*'Podpůrná data'!$B$3)</f>
        <v>0</v>
      </c>
      <c r="BC25" s="72">
        <f>IF($J16="Ano",BC24*'Podpůrná data'!$B$5,BC24*'Podpůrná data'!$B$3)</f>
        <v>0</v>
      </c>
      <c r="BD25" s="72">
        <f>IF($J16="Ano",BD24*'Podpůrná data'!$B$5,BD24*'Podpůrná data'!$B$3)</f>
        <v>0</v>
      </c>
      <c r="BE25" s="72">
        <f>IF($J16="Ano",BE24*'Podpůrná data'!$B$5,BE24*'Podpůrná data'!$B$3)</f>
        <v>0</v>
      </c>
      <c r="BF25" s="72">
        <f>IF($J16="Ano",BF24*'Podpůrná data'!$B$5,BF24*'Podpůrná data'!$B$3)</f>
        <v>0</v>
      </c>
      <c r="BG25" s="72">
        <f>IF($J16="Ano",BG24*'Podpůrná data'!$B$5,BG24*'Podpůrná data'!$B$3)</f>
        <v>0</v>
      </c>
      <c r="BH25" s="72">
        <f>IF($J16="Ano",BH24*'Podpůrná data'!$B$5,BH24*'Podpůrná data'!$B$3)</f>
        <v>0</v>
      </c>
      <c r="BI25" s="72">
        <f>IF($J16="Ano",BI24*'Podpůrná data'!$B$5,BI24*'Podpůrná data'!$B$3)</f>
        <v>0</v>
      </c>
      <c r="BJ25" s="72">
        <f>IF($J16="Ano",BJ24*'Podpůrná data'!$B$5,BJ24*'Podpůrná data'!$B$3)</f>
        <v>0</v>
      </c>
      <c r="BK25" s="72">
        <f>IF($J16="Ano",BK24*'Podpůrná data'!$B$5,BK24*'Podpůrná data'!$B$3)</f>
        <v>0</v>
      </c>
      <c r="BL25" s="72">
        <f>IF($J16="Ano",BL24*'Podpůrná data'!$B$5,BL24*'Podpůrná data'!$B$3)</f>
        <v>0</v>
      </c>
      <c r="BM25" s="72">
        <f>IF($J16="Ano",BM24*'Podpůrná data'!$B$5,BM24*'Podpůrná data'!$B$3)</f>
        <v>0</v>
      </c>
      <c r="BN25" s="363"/>
      <c r="BO25" s="365"/>
      <c r="BP25" s="367"/>
      <c r="BQ25" s="367"/>
      <c r="BR25" s="106"/>
      <c r="BS25" s="178">
        <f>SUMIFS($R25:$BM25,$R15:$BM15,"1. ZoR")</f>
        <v>0</v>
      </c>
      <c r="BT25" s="178">
        <f>SUMIFS($R25:$BM25,$R15:$BM15,"2. ZoR")</f>
        <v>0</v>
      </c>
      <c r="BU25" s="178">
        <f>SUMIFS($R25:$BM25,$R15:$BM15,"3. ZoR")</f>
        <v>0</v>
      </c>
      <c r="BV25" s="178">
        <f>SUMIFS($R25:$BM25,$R15:$BM15,"4. ZoR")</f>
        <v>0</v>
      </c>
      <c r="BW25" s="178">
        <f>SUMIFS($R25:$BM25,$R15:$BM15,"5. ZoR")</f>
        <v>0</v>
      </c>
      <c r="BX25" s="178">
        <f>SUMIFS($R25:$BM25,$R15:$BM15,"6. ZoR")</f>
        <v>0</v>
      </c>
      <c r="BY25" s="178">
        <f>SUMIFS($R25:$BM25,$R15:$BM15,"7. ZoR")</f>
        <v>0</v>
      </c>
      <c r="BZ25" s="178">
        <f>SUMIFS($R25:$BM25,$R15:$BM15,"8. ZoR")</f>
        <v>0</v>
      </c>
      <c r="CA25" s="178">
        <f>SUMIFS($R25:$BM25,$R15:$BM15,"9. ZoR")</f>
        <v>0</v>
      </c>
      <c r="CB25" s="178">
        <f>SUMIFS($R25:$BM25,$R15:$BM15,"10. ZoR")</f>
        <v>0</v>
      </c>
      <c r="CC25" s="178">
        <f>SUMIFS($R25:$BM25,$R15:$BM15,"11. ZoR")</f>
        <v>0</v>
      </c>
      <c r="CD25" s="178">
        <f>SUMIFS($R25:$BM25,$R15:$BM15,"12. ZoR")</f>
        <v>0</v>
      </c>
      <c r="CE25" s="178">
        <f>SUMIFS($R25:$BM25,$R15:$BM15,"13. ZoR")</f>
        <v>0</v>
      </c>
      <c r="CF25" s="178">
        <f>SUMIFS($R25:$BM25,$R15:$BM15,"14. ZoR")</f>
        <v>0</v>
      </c>
      <c r="CG25" s="178">
        <f>SUMIFS($R25:$BM25,$R15:$BM15,"15. ZoR")</f>
        <v>0</v>
      </c>
    </row>
    <row r="26" spans="1:85" ht="15" hidden="1" customHeight="1" thickBot="1" x14ac:dyDescent="0.4">
      <c r="B26" s="105"/>
      <c r="C26" s="130"/>
      <c r="D26" s="130"/>
      <c r="E26" s="130"/>
      <c r="F26" s="130"/>
      <c r="G26" s="130"/>
      <c r="H26" s="105"/>
      <c r="I26" s="105"/>
      <c r="J26" s="105"/>
      <c r="K26" s="105"/>
      <c r="L26" s="105"/>
      <c r="M26" s="105"/>
      <c r="N26" s="7"/>
      <c r="O26" s="105"/>
      <c r="P26" s="105"/>
      <c r="Q26" s="105"/>
      <c r="R26" s="105"/>
      <c r="S26" s="105"/>
      <c r="T26" s="7"/>
      <c r="U26" s="105"/>
      <c r="V26" s="105"/>
      <c r="W26" s="105"/>
      <c r="X26" s="105"/>
      <c r="Y26" s="105"/>
      <c r="Z26" s="105"/>
      <c r="AA26" s="105"/>
      <c r="AB26" s="105"/>
      <c r="AC26" s="105"/>
      <c r="AD26" s="105"/>
      <c r="AE26" s="105"/>
      <c r="AF26" s="105"/>
      <c r="AG26" s="105"/>
      <c r="AH26" s="105"/>
      <c r="AI26" s="105"/>
      <c r="AJ26" s="105"/>
      <c r="AK26" s="105"/>
      <c r="AL26" s="105"/>
      <c r="AM26" s="105"/>
      <c r="AN26" s="105"/>
      <c r="AO26" s="105"/>
      <c r="AP26" s="105"/>
      <c r="AQ26" s="105"/>
      <c r="AR26" s="105"/>
      <c r="AS26" s="105"/>
      <c r="AT26" s="105"/>
      <c r="AU26" s="105"/>
      <c r="AV26" s="105"/>
      <c r="AW26" s="105"/>
      <c r="AX26" s="105"/>
      <c r="AY26" s="105"/>
      <c r="AZ26" s="105"/>
      <c r="BA26" s="105"/>
      <c r="BB26" s="105"/>
      <c r="BC26" s="105"/>
      <c r="BD26" s="105"/>
      <c r="BE26" s="105"/>
      <c r="BF26" s="105"/>
      <c r="BG26" s="105"/>
      <c r="BH26" s="105"/>
      <c r="BI26" s="105"/>
      <c r="BJ26" s="105"/>
      <c r="BK26" s="105"/>
      <c r="BL26" s="105"/>
      <c r="BM26" s="105"/>
      <c r="BN26" s="105"/>
      <c r="BO26" s="105"/>
      <c r="BP26" s="105"/>
      <c r="BQ26" s="105"/>
      <c r="BR26" s="105"/>
      <c r="BS26" s="105"/>
      <c r="BT26" s="105"/>
      <c r="BU26" s="105"/>
      <c r="BV26" s="105"/>
      <c r="BW26" s="105"/>
      <c r="BX26" s="105"/>
      <c r="BY26" s="105"/>
      <c r="BZ26" s="105"/>
      <c r="CA26" s="105"/>
      <c r="CB26" s="105"/>
      <c r="CC26" s="105"/>
      <c r="CD26" s="105"/>
      <c r="CE26" s="105"/>
      <c r="CF26" s="105"/>
      <c r="CG26" s="105"/>
    </row>
    <row r="27" spans="1:85" s="245" customFormat="1" ht="69.650000000000006" customHeight="1" thickBot="1" x14ac:dyDescent="0.4">
      <c r="A27" s="249"/>
      <c r="B27" s="120"/>
      <c r="C27" s="360" t="s">
        <v>2</v>
      </c>
      <c r="D27" s="121"/>
      <c r="E27" s="131" t="s">
        <v>206</v>
      </c>
      <c r="F27" s="131" t="s">
        <v>444</v>
      </c>
      <c r="G27" s="131" t="s">
        <v>208</v>
      </c>
      <c r="H27" s="122" t="s">
        <v>94</v>
      </c>
      <c r="I27" s="122" t="s">
        <v>95</v>
      </c>
      <c r="J27" s="122" t="s">
        <v>96</v>
      </c>
      <c r="K27" s="122" t="s">
        <v>216</v>
      </c>
      <c r="L27" s="122" t="s">
        <v>218</v>
      </c>
      <c r="M27" s="138" t="s">
        <v>1</v>
      </c>
      <c r="N27" s="7"/>
      <c r="O27" s="124">
        <v>208002</v>
      </c>
      <c r="P27" s="106"/>
      <c r="Q27" s="194" t="s">
        <v>128</v>
      </c>
      <c r="R27" s="83" t="s">
        <v>4</v>
      </c>
      <c r="S27" s="83" t="s">
        <v>5</v>
      </c>
      <c r="T27" s="83" t="s">
        <v>6</v>
      </c>
      <c r="U27" s="83" t="s">
        <v>7</v>
      </c>
      <c r="V27" s="83" t="s">
        <v>8</v>
      </c>
      <c r="W27" s="83" t="s">
        <v>9</v>
      </c>
      <c r="X27" s="83" t="s">
        <v>10</v>
      </c>
      <c r="Y27" s="83" t="s">
        <v>11</v>
      </c>
      <c r="Z27" s="83" t="s">
        <v>12</v>
      </c>
      <c r="AA27" s="83" t="s">
        <v>13</v>
      </c>
      <c r="AB27" s="83" t="s">
        <v>14</v>
      </c>
      <c r="AC27" s="83" t="s">
        <v>15</v>
      </c>
      <c r="AD27" s="83" t="s">
        <v>16</v>
      </c>
      <c r="AE27" s="83" t="s">
        <v>17</v>
      </c>
      <c r="AF27" s="83" t="s">
        <v>18</v>
      </c>
      <c r="AG27" s="83" t="s">
        <v>19</v>
      </c>
      <c r="AH27" s="83" t="s">
        <v>20</v>
      </c>
      <c r="AI27" s="83" t="s">
        <v>21</v>
      </c>
      <c r="AJ27" s="83" t="s">
        <v>22</v>
      </c>
      <c r="AK27" s="83" t="s">
        <v>23</v>
      </c>
      <c r="AL27" s="83" t="s">
        <v>24</v>
      </c>
      <c r="AM27" s="83" t="s">
        <v>25</v>
      </c>
      <c r="AN27" s="83" t="s">
        <v>26</v>
      </c>
      <c r="AO27" s="83" t="s">
        <v>27</v>
      </c>
      <c r="AP27" s="83" t="s">
        <v>28</v>
      </c>
      <c r="AQ27" s="83" t="s">
        <v>29</v>
      </c>
      <c r="AR27" s="83" t="s">
        <v>30</v>
      </c>
      <c r="AS27" s="83" t="s">
        <v>31</v>
      </c>
      <c r="AT27" s="83" t="s">
        <v>32</v>
      </c>
      <c r="AU27" s="83" t="s">
        <v>33</v>
      </c>
      <c r="AV27" s="83" t="s">
        <v>34</v>
      </c>
      <c r="AW27" s="83" t="s">
        <v>35</v>
      </c>
      <c r="AX27" s="83" t="s">
        <v>36</v>
      </c>
      <c r="AY27" s="83" t="s">
        <v>37</v>
      </c>
      <c r="AZ27" s="83" t="s">
        <v>38</v>
      </c>
      <c r="BA27" s="83" t="s">
        <v>39</v>
      </c>
      <c r="BB27" s="83" t="s">
        <v>40</v>
      </c>
      <c r="BC27" s="83" t="s">
        <v>41</v>
      </c>
      <c r="BD27" s="83" t="s">
        <v>42</v>
      </c>
      <c r="BE27" s="83" t="s">
        <v>43</v>
      </c>
      <c r="BF27" s="83" t="s">
        <v>44</v>
      </c>
      <c r="BG27" s="83" t="s">
        <v>45</v>
      </c>
      <c r="BH27" s="83" t="s">
        <v>46</v>
      </c>
      <c r="BI27" s="83" t="s">
        <v>47</v>
      </c>
      <c r="BJ27" s="83" t="s">
        <v>48</v>
      </c>
      <c r="BK27" s="83" t="s">
        <v>49</v>
      </c>
      <c r="BL27" s="83" t="s">
        <v>50</v>
      </c>
      <c r="BM27" s="83" t="s">
        <v>51</v>
      </c>
      <c r="BN27" s="134" t="s">
        <v>163</v>
      </c>
      <c r="BO27" s="135" t="s">
        <v>164</v>
      </c>
      <c r="BP27" s="135" t="s">
        <v>146</v>
      </c>
      <c r="BQ27" s="135" t="s">
        <v>214</v>
      </c>
      <c r="BR27" s="106"/>
      <c r="BS27" s="368" t="s">
        <v>238</v>
      </c>
      <c r="BT27" s="369"/>
      <c r="BU27" s="369"/>
      <c r="BV27" s="369"/>
      <c r="BW27" s="369"/>
      <c r="BX27" s="369"/>
      <c r="BY27" s="369"/>
      <c r="BZ27" s="369"/>
      <c r="CA27" s="369"/>
      <c r="CB27" s="369"/>
      <c r="CC27" s="369"/>
      <c r="CD27" s="369"/>
      <c r="CE27" s="369"/>
      <c r="CF27" s="369"/>
      <c r="CG27" s="369"/>
    </row>
    <row r="28" spans="1:85" s="245" customFormat="1" ht="21" hidden="1" customHeight="1" x14ac:dyDescent="0.35">
      <c r="A28" s="250"/>
      <c r="B28" s="113"/>
      <c r="C28" s="361"/>
      <c r="D28" s="125"/>
      <c r="E28" s="125"/>
      <c r="F28" s="125"/>
      <c r="G28" s="125"/>
      <c r="H28" s="370" t="s">
        <v>250</v>
      </c>
      <c r="I28" s="371" t="s">
        <v>425</v>
      </c>
      <c r="J28" s="357" t="s">
        <v>97</v>
      </c>
      <c r="K28" s="357" t="s">
        <v>217</v>
      </c>
      <c r="L28" s="137"/>
      <c r="M28" s="373" t="s">
        <v>93</v>
      </c>
      <c r="N28" s="7"/>
      <c r="O28" s="375" t="s">
        <v>3</v>
      </c>
      <c r="P28" s="106"/>
      <c r="Q28" s="84"/>
      <c r="R28" s="74">
        <f>MONTH(Úvod!$F$10)</f>
        <v>1</v>
      </c>
      <c r="S28" s="75">
        <f t="shared" ref="S28" si="52">IF(R28=12,1,R28+1)</f>
        <v>2</v>
      </c>
      <c r="T28" s="75">
        <f t="shared" ref="T28" si="53">IF(S28=12,1,S28+1)</f>
        <v>3</v>
      </c>
      <c r="U28" s="76">
        <f t="shared" ref="U28" si="54">IF(T28=12,1,T28+1)</f>
        <v>4</v>
      </c>
      <c r="V28" s="76">
        <f t="shared" ref="V28" si="55">IF(U28=12,1,U28+1)</f>
        <v>5</v>
      </c>
      <c r="W28" s="76">
        <f t="shared" ref="W28" si="56">IF(V28=12,1,V28+1)</f>
        <v>6</v>
      </c>
      <c r="X28" s="76">
        <f t="shared" ref="X28" si="57">IF(W28=12,1,W28+1)</f>
        <v>7</v>
      </c>
      <c r="Y28" s="76">
        <f t="shared" ref="Y28" si="58">IF(X28=12,1,X28+1)</f>
        <v>8</v>
      </c>
      <c r="Z28" s="76">
        <f t="shared" ref="Z28" si="59">IF(Y28=12,1,Y28+1)</f>
        <v>9</v>
      </c>
      <c r="AA28" s="76">
        <f>IF(Z28=12,1,Z28+1)</f>
        <v>10</v>
      </c>
      <c r="AB28" s="76">
        <f t="shared" ref="AB28" si="60">IF(AA28=12,1,AA28+1)</f>
        <v>11</v>
      </c>
      <c r="AC28" s="76">
        <f t="shared" ref="AC28" si="61">IF(AB28=12,1,AB28+1)</f>
        <v>12</v>
      </c>
      <c r="AD28" s="76">
        <f t="shared" ref="AD28" si="62">IF(AC28=12,1,AC28+1)</f>
        <v>1</v>
      </c>
      <c r="AE28" s="76">
        <f t="shared" ref="AE28" si="63">IF(AD28=12,1,AD28+1)</f>
        <v>2</v>
      </c>
      <c r="AF28" s="76">
        <f t="shared" ref="AF28" si="64">IF(AE28=12,1,AE28+1)</f>
        <v>3</v>
      </c>
      <c r="AG28" s="76">
        <f t="shared" ref="AG28" si="65">IF(AF28=12,1,AF28+1)</f>
        <v>4</v>
      </c>
      <c r="AH28" s="76">
        <f t="shared" ref="AH28" si="66">IF(AG28=12,1,AG28+1)</f>
        <v>5</v>
      </c>
      <c r="AI28" s="76">
        <f t="shared" ref="AI28" si="67">IF(AH28=12,1,AH28+1)</f>
        <v>6</v>
      </c>
      <c r="AJ28" s="76">
        <f>IF(AI28=12,1,AI28+1)</f>
        <v>7</v>
      </c>
      <c r="AK28" s="76">
        <f t="shared" ref="AK28" si="68">IF(AJ28=12,1,AJ28+1)</f>
        <v>8</v>
      </c>
      <c r="AL28" s="76">
        <f t="shared" ref="AL28" si="69">IF(AK28=12,1,AK28+1)</f>
        <v>9</v>
      </c>
      <c r="AM28" s="76">
        <f t="shared" ref="AM28" si="70">IF(AL28=12,1,AL28+1)</f>
        <v>10</v>
      </c>
      <c r="AN28" s="76">
        <f t="shared" ref="AN28" si="71">IF(AM28=12,1,AM28+1)</f>
        <v>11</v>
      </c>
      <c r="AO28" s="76">
        <f t="shared" ref="AO28" si="72">IF(AN28=12,1,AN28+1)</f>
        <v>12</v>
      </c>
      <c r="AP28" s="76">
        <f t="shared" ref="AP28" si="73">IF(AO28=12,1,AO28+1)</f>
        <v>1</v>
      </c>
      <c r="AQ28" s="76">
        <f t="shared" ref="AQ28" si="74">IF(AP28=12,1,AP28+1)</f>
        <v>2</v>
      </c>
      <c r="AR28" s="76">
        <f t="shared" ref="AR28" si="75">IF(AQ28=12,1,AQ28+1)</f>
        <v>3</v>
      </c>
      <c r="AS28" s="76">
        <f t="shared" ref="AS28" si="76">IF(AR28=12,1,AR28+1)</f>
        <v>4</v>
      </c>
      <c r="AT28" s="76">
        <f t="shared" ref="AT28" si="77">IF(AS28=12,1,AS28+1)</f>
        <v>5</v>
      </c>
      <c r="AU28" s="76">
        <f t="shared" ref="AU28" si="78">IF(AT28=12,1,AT28+1)</f>
        <v>6</v>
      </c>
      <c r="AV28" s="76">
        <f t="shared" ref="AV28" si="79">IF(AU28=12,1,AU28+1)</f>
        <v>7</v>
      </c>
      <c r="AW28" s="76">
        <f t="shared" ref="AW28" si="80">IF(AV28=12,1,AV28+1)</f>
        <v>8</v>
      </c>
      <c r="AX28" s="76">
        <f t="shared" ref="AX28" si="81">IF(AW28=12,1,AW28+1)</f>
        <v>9</v>
      </c>
      <c r="AY28" s="76">
        <f t="shared" ref="AY28" si="82">IF(AX28=12,1,AX28+1)</f>
        <v>10</v>
      </c>
      <c r="AZ28" s="76">
        <f t="shared" ref="AZ28" si="83">IF(AY28=12,1,AY28+1)</f>
        <v>11</v>
      </c>
      <c r="BA28" s="76">
        <f t="shared" ref="BA28" si="84">IF(AZ28=12,1,AZ28+1)</f>
        <v>12</v>
      </c>
      <c r="BB28" s="76">
        <f t="shared" ref="BB28" si="85">IF(BA28=12,1,BA28+1)</f>
        <v>1</v>
      </c>
      <c r="BC28" s="76">
        <f t="shared" ref="BC28" si="86">IF(BB28=12,1,BB28+1)</f>
        <v>2</v>
      </c>
      <c r="BD28" s="76">
        <f t="shared" ref="BD28" si="87">IF(BC28=12,1,BC28+1)</f>
        <v>3</v>
      </c>
      <c r="BE28" s="76">
        <f t="shared" ref="BE28" si="88">IF(BD28=12,1,BD28+1)</f>
        <v>4</v>
      </c>
      <c r="BF28" s="76">
        <f t="shared" ref="BF28" si="89">IF(BE28=12,1,BE28+1)</f>
        <v>5</v>
      </c>
      <c r="BG28" s="76">
        <f t="shared" ref="BG28" si="90">IF(BF28=12,1,BF28+1)</f>
        <v>6</v>
      </c>
      <c r="BH28" s="76">
        <f t="shared" ref="BH28" si="91">IF(BG28=12,1,BG28+1)</f>
        <v>7</v>
      </c>
      <c r="BI28" s="76">
        <f t="shared" ref="BI28" si="92">IF(BH28=12,1,BH28+1)</f>
        <v>8</v>
      </c>
      <c r="BJ28" s="76">
        <f t="shared" ref="BJ28" si="93">IF(BI28=12,1,BI28+1)</f>
        <v>9</v>
      </c>
      <c r="BK28" s="76">
        <f t="shared" ref="BK28" si="94">IF(BJ28=12,1,BJ28+1)</f>
        <v>10</v>
      </c>
      <c r="BL28" s="76">
        <f t="shared" ref="BL28" si="95">IF(BK28=12,1,BK28+1)</f>
        <v>11</v>
      </c>
      <c r="BM28" s="76">
        <f t="shared" ref="BM28" si="96">IF(BL28=12,1,BL28+1)</f>
        <v>12</v>
      </c>
      <c r="BN28" s="81"/>
      <c r="BO28" s="78"/>
      <c r="BP28" s="78"/>
      <c r="BQ28" s="78"/>
      <c r="BR28" s="106"/>
      <c r="BS28" s="106"/>
      <c r="BT28" s="106"/>
      <c r="BU28" s="106"/>
      <c r="BV28" s="106"/>
      <c r="BW28" s="106"/>
      <c r="BX28" s="106"/>
      <c r="BY28" s="106"/>
      <c r="BZ28" s="106"/>
      <c r="CA28" s="106"/>
      <c r="CB28" s="106"/>
      <c r="CC28" s="106"/>
      <c r="CD28" s="106"/>
      <c r="CE28" s="106"/>
      <c r="CF28" s="106"/>
      <c r="CG28" s="106"/>
    </row>
    <row r="29" spans="1:85" s="245" customFormat="1" ht="18" hidden="1" customHeight="1" x14ac:dyDescent="0.35">
      <c r="A29" s="250"/>
      <c r="B29" s="113"/>
      <c r="C29" s="361"/>
      <c r="D29" s="125"/>
      <c r="E29" s="125"/>
      <c r="F29" s="125"/>
      <c r="G29" s="125"/>
      <c r="H29" s="370"/>
      <c r="I29" s="371"/>
      <c r="J29" s="357"/>
      <c r="K29" s="357"/>
      <c r="L29" s="137"/>
      <c r="M29" s="373"/>
      <c r="N29" s="7"/>
      <c r="O29" s="376"/>
      <c r="P29" s="106"/>
      <c r="Q29" s="77"/>
      <c r="R29" s="59">
        <f t="shared" ref="R29:BM29" si="97">VALUE(_xlfn.CONCAT(R28,".",R31))</f>
        <v>1</v>
      </c>
      <c r="S29" s="73">
        <f t="shared" si="97"/>
        <v>32</v>
      </c>
      <c r="T29" s="73">
        <f t="shared" si="97"/>
        <v>61</v>
      </c>
      <c r="U29" s="73">
        <f t="shared" si="97"/>
        <v>92</v>
      </c>
      <c r="V29" s="73">
        <f t="shared" si="97"/>
        <v>122</v>
      </c>
      <c r="W29" s="73">
        <f t="shared" si="97"/>
        <v>153</v>
      </c>
      <c r="X29" s="73">
        <f t="shared" si="97"/>
        <v>183</v>
      </c>
      <c r="Y29" s="73">
        <f t="shared" si="97"/>
        <v>214</v>
      </c>
      <c r="Z29" s="73">
        <f t="shared" si="97"/>
        <v>245</v>
      </c>
      <c r="AA29" s="73">
        <f t="shared" si="97"/>
        <v>275</v>
      </c>
      <c r="AB29" s="73">
        <f t="shared" si="97"/>
        <v>306</v>
      </c>
      <c r="AC29" s="73">
        <f t="shared" si="97"/>
        <v>336</v>
      </c>
      <c r="AD29" s="73">
        <f t="shared" si="97"/>
        <v>367</v>
      </c>
      <c r="AE29" s="73">
        <f t="shared" si="97"/>
        <v>398</v>
      </c>
      <c r="AF29" s="73">
        <f t="shared" si="97"/>
        <v>426</v>
      </c>
      <c r="AG29" s="73">
        <f t="shared" si="97"/>
        <v>457</v>
      </c>
      <c r="AH29" s="73">
        <f t="shared" si="97"/>
        <v>487</v>
      </c>
      <c r="AI29" s="73">
        <f t="shared" si="97"/>
        <v>518</v>
      </c>
      <c r="AJ29" s="73">
        <f t="shared" si="97"/>
        <v>548</v>
      </c>
      <c r="AK29" s="73">
        <f t="shared" si="97"/>
        <v>579</v>
      </c>
      <c r="AL29" s="73">
        <f t="shared" si="97"/>
        <v>610</v>
      </c>
      <c r="AM29" s="73">
        <f t="shared" si="97"/>
        <v>640</v>
      </c>
      <c r="AN29" s="73">
        <f t="shared" si="97"/>
        <v>671</v>
      </c>
      <c r="AO29" s="73">
        <f t="shared" si="97"/>
        <v>701</v>
      </c>
      <c r="AP29" s="73">
        <f t="shared" si="97"/>
        <v>732</v>
      </c>
      <c r="AQ29" s="73">
        <f t="shared" si="97"/>
        <v>763</v>
      </c>
      <c r="AR29" s="73">
        <f t="shared" si="97"/>
        <v>791</v>
      </c>
      <c r="AS29" s="73">
        <f t="shared" si="97"/>
        <v>822</v>
      </c>
      <c r="AT29" s="73">
        <f t="shared" si="97"/>
        <v>852</v>
      </c>
      <c r="AU29" s="73">
        <f t="shared" si="97"/>
        <v>883</v>
      </c>
      <c r="AV29" s="73">
        <f t="shared" si="97"/>
        <v>913</v>
      </c>
      <c r="AW29" s="73">
        <f t="shared" si="97"/>
        <v>944</v>
      </c>
      <c r="AX29" s="73">
        <f t="shared" si="97"/>
        <v>975</v>
      </c>
      <c r="AY29" s="73">
        <f t="shared" si="97"/>
        <v>1005</v>
      </c>
      <c r="AZ29" s="73">
        <f t="shared" si="97"/>
        <v>1036</v>
      </c>
      <c r="BA29" s="73">
        <f t="shared" si="97"/>
        <v>1066</v>
      </c>
      <c r="BB29" s="73">
        <f t="shared" si="97"/>
        <v>1097</v>
      </c>
      <c r="BC29" s="73">
        <f t="shared" si="97"/>
        <v>1128</v>
      </c>
      <c r="BD29" s="73">
        <f t="shared" si="97"/>
        <v>1156</v>
      </c>
      <c r="BE29" s="73">
        <f t="shared" si="97"/>
        <v>1187</v>
      </c>
      <c r="BF29" s="73">
        <f t="shared" si="97"/>
        <v>1217</v>
      </c>
      <c r="BG29" s="73">
        <f t="shared" si="97"/>
        <v>1248</v>
      </c>
      <c r="BH29" s="73">
        <f t="shared" si="97"/>
        <v>1278</v>
      </c>
      <c r="BI29" s="73">
        <f t="shared" si="97"/>
        <v>1309</v>
      </c>
      <c r="BJ29" s="73">
        <f t="shared" si="97"/>
        <v>1340</v>
      </c>
      <c r="BK29" s="73">
        <f t="shared" si="97"/>
        <v>1370</v>
      </c>
      <c r="BL29" s="73">
        <f t="shared" si="97"/>
        <v>1401</v>
      </c>
      <c r="BM29" s="73">
        <f t="shared" si="97"/>
        <v>1431</v>
      </c>
      <c r="BN29" s="82"/>
      <c r="BO29" s="79"/>
      <c r="BP29" s="79"/>
      <c r="BQ29" s="79"/>
      <c r="BR29" s="106"/>
      <c r="BS29" s="106"/>
      <c r="BT29" s="106"/>
      <c r="BU29" s="106"/>
      <c r="BV29" s="106"/>
      <c r="BW29" s="106"/>
      <c r="BX29" s="106"/>
      <c r="BY29" s="106"/>
      <c r="BZ29" s="106"/>
      <c r="CA29" s="106"/>
      <c r="CB29" s="106"/>
      <c r="CC29" s="106"/>
      <c r="CD29" s="106"/>
      <c r="CE29" s="106"/>
      <c r="CF29" s="106"/>
      <c r="CG29" s="106"/>
    </row>
    <row r="30" spans="1:85" s="245" customFormat="1" ht="18" customHeight="1" x14ac:dyDescent="0.35">
      <c r="A30" s="250"/>
      <c r="B30" s="113"/>
      <c r="C30" s="361"/>
      <c r="D30" s="125"/>
      <c r="E30" s="357" t="s">
        <v>207</v>
      </c>
      <c r="F30" s="357" t="s">
        <v>207</v>
      </c>
      <c r="G30" s="357" t="s">
        <v>207</v>
      </c>
      <c r="H30" s="370"/>
      <c r="I30" s="371"/>
      <c r="J30" s="357"/>
      <c r="K30" s="357"/>
      <c r="L30" s="357" t="s">
        <v>219</v>
      </c>
      <c r="M30" s="373"/>
      <c r="N30" s="7"/>
      <c r="O30" s="376"/>
      <c r="P30" s="106"/>
      <c r="Q30" s="77"/>
      <c r="R30" s="60" t="str">
        <f>VLOOKUP(R28,'Podpůrná data'!$I$188:$J$199,2)</f>
        <v>leden</v>
      </c>
      <c r="S30" s="60" t="str">
        <f>VLOOKUP(S28,'Podpůrná data'!$I$188:$J$199,2)</f>
        <v>únor</v>
      </c>
      <c r="T30" s="60" t="str">
        <f>VLOOKUP(T28,'Podpůrná data'!$I$188:$J$199,2)</f>
        <v>březen</v>
      </c>
      <c r="U30" s="60" t="str">
        <f>VLOOKUP(U28,'Podpůrná data'!$I$188:$J$199,2)</f>
        <v>duben</v>
      </c>
      <c r="V30" s="60" t="str">
        <f>VLOOKUP(V28,'Podpůrná data'!$I$188:$J$199,2)</f>
        <v>květen</v>
      </c>
      <c r="W30" s="60" t="str">
        <f>VLOOKUP(W28,'Podpůrná data'!$I$188:$J$199,2)</f>
        <v>červen</v>
      </c>
      <c r="X30" s="60" t="str">
        <f>VLOOKUP(X28,'Podpůrná data'!$I$188:$J$199,2)</f>
        <v>červenec</v>
      </c>
      <c r="Y30" s="60" t="str">
        <f>VLOOKUP(Y28,'Podpůrná data'!$I$188:$J$199,2)</f>
        <v>srpen</v>
      </c>
      <c r="Z30" s="60" t="str">
        <f>VLOOKUP(Z28,'Podpůrná data'!$I$188:$J$199,2)</f>
        <v>září</v>
      </c>
      <c r="AA30" s="60" t="str">
        <f>VLOOKUP(AA28,'Podpůrná data'!$I$188:$J$199,2)</f>
        <v>říjen</v>
      </c>
      <c r="AB30" s="60" t="str">
        <f>VLOOKUP(AB28,'Podpůrná data'!$I$188:$J$199,2)</f>
        <v>listopad</v>
      </c>
      <c r="AC30" s="60" t="str">
        <f>VLOOKUP(AC28,'Podpůrná data'!$I$188:$J$199,2)</f>
        <v>prosinec</v>
      </c>
      <c r="AD30" s="60" t="str">
        <f>VLOOKUP(AD28,'Podpůrná data'!$I$188:$J$199,2)</f>
        <v>leden</v>
      </c>
      <c r="AE30" s="60" t="str">
        <f>VLOOKUP(AE28,'Podpůrná data'!$I$188:$J$199,2)</f>
        <v>únor</v>
      </c>
      <c r="AF30" s="60" t="str">
        <f>VLOOKUP(AF28,'Podpůrná data'!$I$188:$J$199,2)</f>
        <v>březen</v>
      </c>
      <c r="AG30" s="60" t="str">
        <f>VLOOKUP(AG28,'Podpůrná data'!$I$188:$J$199,2)</f>
        <v>duben</v>
      </c>
      <c r="AH30" s="60" t="str">
        <f>VLOOKUP(AH28,'Podpůrná data'!$I$188:$J$199,2)</f>
        <v>květen</v>
      </c>
      <c r="AI30" s="60" t="str">
        <f>VLOOKUP(AI28,'Podpůrná data'!$I$188:$J$199,2)</f>
        <v>červen</v>
      </c>
      <c r="AJ30" s="60" t="str">
        <f>VLOOKUP(AJ28,'Podpůrná data'!$I$188:$J$199,2)</f>
        <v>červenec</v>
      </c>
      <c r="AK30" s="60" t="str">
        <f>VLOOKUP(AK28,'Podpůrná data'!$I$188:$J$199,2)</f>
        <v>srpen</v>
      </c>
      <c r="AL30" s="60" t="str">
        <f>VLOOKUP(AL28,'Podpůrná data'!$I$188:$J$199,2)</f>
        <v>září</v>
      </c>
      <c r="AM30" s="60" t="str">
        <f>VLOOKUP(AM28,'Podpůrná data'!$I$188:$J$199,2)</f>
        <v>říjen</v>
      </c>
      <c r="AN30" s="60" t="str">
        <f>VLOOKUP(AN28,'Podpůrná data'!$I$188:$J$199,2)</f>
        <v>listopad</v>
      </c>
      <c r="AO30" s="60" t="str">
        <f>VLOOKUP(AO28,'Podpůrná data'!$I$188:$J$199,2)</f>
        <v>prosinec</v>
      </c>
      <c r="AP30" s="60" t="str">
        <f>VLOOKUP(AP28,'Podpůrná data'!$I$188:$J$199,2)</f>
        <v>leden</v>
      </c>
      <c r="AQ30" s="60" t="str">
        <f>VLOOKUP(AQ28,'Podpůrná data'!$I$188:$J$199,2)</f>
        <v>únor</v>
      </c>
      <c r="AR30" s="60" t="str">
        <f>VLOOKUP(AR28,'Podpůrná data'!$I$188:$J$199,2)</f>
        <v>březen</v>
      </c>
      <c r="AS30" s="60" t="str">
        <f>VLOOKUP(AS28,'Podpůrná data'!$I$188:$J$199,2)</f>
        <v>duben</v>
      </c>
      <c r="AT30" s="60" t="str">
        <f>VLOOKUP(AT28,'Podpůrná data'!$I$188:$J$199,2)</f>
        <v>květen</v>
      </c>
      <c r="AU30" s="60" t="str">
        <f>VLOOKUP(AU28,'Podpůrná data'!$I$188:$J$199,2)</f>
        <v>červen</v>
      </c>
      <c r="AV30" s="60" t="str">
        <f>VLOOKUP(AV28,'Podpůrná data'!$I$188:$J$199,2)</f>
        <v>červenec</v>
      </c>
      <c r="AW30" s="60" t="str">
        <f>VLOOKUP(AW28,'Podpůrná data'!$I$188:$J$199,2)</f>
        <v>srpen</v>
      </c>
      <c r="AX30" s="60" t="str">
        <f>VLOOKUP(AX28,'Podpůrná data'!$I$188:$J$199,2)</f>
        <v>září</v>
      </c>
      <c r="AY30" s="60" t="str">
        <f>VLOOKUP(AY28,'Podpůrná data'!$I$188:$J$199,2)</f>
        <v>říjen</v>
      </c>
      <c r="AZ30" s="60" t="str">
        <f>VLOOKUP(AZ28,'Podpůrná data'!$I$188:$J$199,2)</f>
        <v>listopad</v>
      </c>
      <c r="BA30" s="60" t="str">
        <f>VLOOKUP(BA28,'Podpůrná data'!$I$188:$J$199,2)</f>
        <v>prosinec</v>
      </c>
      <c r="BB30" s="60" t="str">
        <f>VLOOKUP(BB28,'Podpůrná data'!$I$188:$J$199,2)</f>
        <v>leden</v>
      </c>
      <c r="BC30" s="60" t="str">
        <f>VLOOKUP(BC28,'Podpůrná data'!$I$188:$J$199,2)</f>
        <v>únor</v>
      </c>
      <c r="BD30" s="60" t="str">
        <f>VLOOKUP(BD28,'Podpůrná data'!$I$188:$J$199,2)</f>
        <v>březen</v>
      </c>
      <c r="BE30" s="60" t="str">
        <f>VLOOKUP(BE28,'Podpůrná data'!$I$188:$J$199,2)</f>
        <v>duben</v>
      </c>
      <c r="BF30" s="60" t="str">
        <f>VLOOKUP(BF28,'Podpůrná data'!$I$188:$J$199,2)</f>
        <v>květen</v>
      </c>
      <c r="BG30" s="60" t="str">
        <f>VLOOKUP(BG28,'Podpůrná data'!$I$188:$J$199,2)</f>
        <v>červen</v>
      </c>
      <c r="BH30" s="60" t="str">
        <f>VLOOKUP(BH28,'Podpůrná data'!$I$188:$J$199,2)</f>
        <v>červenec</v>
      </c>
      <c r="BI30" s="60" t="str">
        <f>VLOOKUP(BI28,'Podpůrná data'!$I$188:$J$199,2)</f>
        <v>srpen</v>
      </c>
      <c r="BJ30" s="60" t="str">
        <f>VLOOKUP(BJ28,'Podpůrná data'!$I$188:$J$199,2)</f>
        <v>září</v>
      </c>
      <c r="BK30" s="60" t="str">
        <f>VLOOKUP(BK28,'Podpůrná data'!$I$188:$J$199,2)</f>
        <v>říjen</v>
      </c>
      <c r="BL30" s="60" t="str">
        <f>VLOOKUP(BL28,'Podpůrná data'!$I$188:$J$199,2)</f>
        <v>listopad</v>
      </c>
      <c r="BM30" s="60" t="str">
        <f>VLOOKUP(BM28,'Podpůrná data'!$I$188:$J$199,2)</f>
        <v>prosinec</v>
      </c>
      <c r="BN30" s="171"/>
      <c r="BO30" s="175"/>
      <c r="BP30" s="197"/>
      <c r="BQ30" s="197"/>
      <c r="BR30" s="106"/>
      <c r="BS30" s="179" t="s">
        <v>105</v>
      </c>
      <c r="BT30" s="179" t="s">
        <v>106</v>
      </c>
      <c r="BU30" s="179" t="s">
        <v>107</v>
      </c>
      <c r="BV30" s="179" t="s">
        <v>108</v>
      </c>
      <c r="BW30" s="179" t="s">
        <v>109</v>
      </c>
      <c r="BX30" s="179" t="s">
        <v>110</v>
      </c>
      <c r="BY30" s="179" t="s">
        <v>111</v>
      </c>
      <c r="BZ30" s="179" t="s">
        <v>112</v>
      </c>
      <c r="CA30" s="179" t="s">
        <v>113</v>
      </c>
      <c r="CB30" s="179" t="s">
        <v>155</v>
      </c>
      <c r="CC30" s="179" t="s">
        <v>156</v>
      </c>
      <c r="CD30" s="179" t="s">
        <v>157</v>
      </c>
      <c r="CE30" s="179" t="s">
        <v>202</v>
      </c>
      <c r="CF30" s="179" t="s">
        <v>203</v>
      </c>
      <c r="CG30" s="179" t="s">
        <v>204</v>
      </c>
    </row>
    <row r="31" spans="1:85" s="245" customFormat="1" ht="16.399999999999999" customHeight="1" x14ac:dyDescent="0.35">
      <c r="A31" s="250"/>
      <c r="B31" s="113"/>
      <c r="C31" s="361"/>
      <c r="D31" s="125"/>
      <c r="E31" s="357"/>
      <c r="F31" s="357"/>
      <c r="G31" s="357"/>
      <c r="H31" s="370"/>
      <c r="I31" s="371"/>
      <c r="J31" s="357"/>
      <c r="K31" s="357"/>
      <c r="L31" s="357"/>
      <c r="M31" s="373"/>
      <c r="N31" s="7"/>
      <c r="O31" s="376"/>
      <c r="P31" s="106"/>
      <c r="Q31" s="77"/>
      <c r="R31" s="60">
        <f>YEAR(Úvod!$F$10)</f>
        <v>1900</v>
      </c>
      <c r="S31" s="60">
        <f t="shared" ref="S31" si="98">IF(S28=1,R31+1,R31)</f>
        <v>1900</v>
      </c>
      <c r="T31" s="60">
        <f t="shared" ref="T31" si="99">IF(T28=1,S31+1,S31)</f>
        <v>1900</v>
      </c>
      <c r="U31" s="60">
        <f t="shared" ref="U31" si="100">IF(U28=1,T31+1,T31)</f>
        <v>1900</v>
      </c>
      <c r="V31" s="60">
        <f t="shared" ref="V31" si="101">IF(V28=1,U31+1,U31)</f>
        <v>1900</v>
      </c>
      <c r="W31" s="60">
        <f t="shared" ref="W31" si="102">IF(W28=1,V31+1,V31)</f>
        <v>1900</v>
      </c>
      <c r="X31" s="60">
        <f t="shared" ref="X31" si="103">IF(X28=1,W31+1,W31)</f>
        <v>1900</v>
      </c>
      <c r="Y31" s="60">
        <f t="shared" ref="Y31" si="104">IF(Y28=1,X31+1,X31)</f>
        <v>1900</v>
      </c>
      <c r="Z31" s="60">
        <f t="shared" ref="Z31" si="105">IF(Z28=1,Y31+1,Y31)</f>
        <v>1900</v>
      </c>
      <c r="AA31" s="60">
        <f t="shared" ref="AA31" si="106">IF(AA28=1,Z31+1,Z31)</f>
        <v>1900</v>
      </c>
      <c r="AB31" s="60">
        <f t="shared" ref="AB31" si="107">IF(AB28=1,AA31+1,AA31)</f>
        <v>1900</v>
      </c>
      <c r="AC31" s="60">
        <f t="shared" ref="AC31" si="108">IF(AC28=1,AB31+1,AB31)</f>
        <v>1900</v>
      </c>
      <c r="AD31" s="60">
        <f t="shared" ref="AD31" si="109">IF(AD28=1,AC31+1,AC31)</f>
        <v>1901</v>
      </c>
      <c r="AE31" s="60">
        <f t="shared" ref="AE31" si="110">IF(AE28=1,AD31+1,AD31)</f>
        <v>1901</v>
      </c>
      <c r="AF31" s="60">
        <f t="shared" ref="AF31" si="111">IF(AF28=1,AE31+1,AE31)</f>
        <v>1901</v>
      </c>
      <c r="AG31" s="60">
        <f t="shared" ref="AG31" si="112">IF(AG28=1,AF31+1,AF31)</f>
        <v>1901</v>
      </c>
      <c r="AH31" s="60">
        <f t="shared" ref="AH31" si="113">IF(AH28=1,AG31+1,AG31)</f>
        <v>1901</v>
      </c>
      <c r="AI31" s="60">
        <f t="shared" ref="AI31" si="114">IF(AI28=1,AH31+1,AH31)</f>
        <v>1901</v>
      </c>
      <c r="AJ31" s="60">
        <f t="shared" ref="AJ31" si="115">IF(AJ28=1,AI31+1,AI31)</f>
        <v>1901</v>
      </c>
      <c r="AK31" s="60">
        <f t="shared" ref="AK31" si="116">IF(AK28=1,AJ31+1,AJ31)</f>
        <v>1901</v>
      </c>
      <c r="AL31" s="60">
        <f t="shared" ref="AL31" si="117">IF(AL28=1,AK31+1,AK31)</f>
        <v>1901</v>
      </c>
      <c r="AM31" s="60">
        <f t="shared" ref="AM31" si="118">IF(AM28=1,AL31+1,AL31)</f>
        <v>1901</v>
      </c>
      <c r="AN31" s="60">
        <f t="shared" ref="AN31" si="119">IF(AN28=1,AM31+1,AM31)</f>
        <v>1901</v>
      </c>
      <c r="AO31" s="60">
        <f t="shared" ref="AO31" si="120">IF(AO28=1,AN31+1,AN31)</f>
        <v>1901</v>
      </c>
      <c r="AP31" s="60">
        <f t="shared" ref="AP31" si="121">IF(AP28=1,AO31+1,AO31)</f>
        <v>1902</v>
      </c>
      <c r="AQ31" s="60">
        <f t="shared" ref="AQ31" si="122">IF(AQ28=1,AP31+1,AP31)</f>
        <v>1902</v>
      </c>
      <c r="AR31" s="60">
        <f t="shared" ref="AR31" si="123">IF(AR28=1,AQ31+1,AQ31)</f>
        <v>1902</v>
      </c>
      <c r="AS31" s="60">
        <f t="shared" ref="AS31" si="124">IF(AS28=1,AR31+1,AR31)</f>
        <v>1902</v>
      </c>
      <c r="AT31" s="60">
        <f t="shared" ref="AT31" si="125">IF(AT28=1,AS31+1,AS31)</f>
        <v>1902</v>
      </c>
      <c r="AU31" s="60">
        <f t="shared" ref="AU31" si="126">IF(AU28=1,AT31+1,AT31)</f>
        <v>1902</v>
      </c>
      <c r="AV31" s="60">
        <f t="shared" ref="AV31" si="127">IF(AV28=1,AU31+1,AU31)</f>
        <v>1902</v>
      </c>
      <c r="AW31" s="60">
        <f t="shared" ref="AW31" si="128">IF(AW28=1,AV31+1,AV31)</f>
        <v>1902</v>
      </c>
      <c r="AX31" s="60">
        <f t="shared" ref="AX31" si="129">IF(AX28=1,AW31+1,AW31)</f>
        <v>1902</v>
      </c>
      <c r="AY31" s="60">
        <f t="shared" ref="AY31" si="130">IF(AY28=1,AX31+1,AX31)</f>
        <v>1902</v>
      </c>
      <c r="AZ31" s="60">
        <f t="shared" ref="AZ31" si="131">IF(AZ28=1,AY31+1,AY31)</f>
        <v>1902</v>
      </c>
      <c r="BA31" s="60">
        <f t="shared" ref="BA31" si="132">IF(BA28=1,AZ31+1,AZ31)</f>
        <v>1902</v>
      </c>
      <c r="BB31" s="60">
        <f t="shared" ref="BB31" si="133">IF(BB28=1,BA31+1,BA31)</f>
        <v>1903</v>
      </c>
      <c r="BC31" s="60">
        <f t="shared" ref="BC31" si="134">IF(BC28=1,BB31+1,BB31)</f>
        <v>1903</v>
      </c>
      <c r="BD31" s="60">
        <f t="shared" ref="BD31" si="135">IF(BD28=1,BC31+1,BC31)</f>
        <v>1903</v>
      </c>
      <c r="BE31" s="60">
        <f t="shared" ref="BE31" si="136">IF(BE28=1,BD31+1,BD31)</f>
        <v>1903</v>
      </c>
      <c r="BF31" s="60">
        <f t="shared" ref="BF31" si="137">IF(BF28=1,BE31+1,BE31)</f>
        <v>1903</v>
      </c>
      <c r="BG31" s="60">
        <f t="shared" ref="BG31" si="138">IF(BG28=1,BF31+1,BF31)</f>
        <v>1903</v>
      </c>
      <c r="BH31" s="60">
        <f t="shared" ref="BH31" si="139">IF(BH28=1,BG31+1,BG31)</f>
        <v>1903</v>
      </c>
      <c r="BI31" s="60">
        <f t="shared" ref="BI31" si="140">IF(BI28=1,BH31+1,BH31)</f>
        <v>1903</v>
      </c>
      <c r="BJ31" s="60">
        <f t="shared" ref="BJ31" si="141">IF(BJ28=1,BI31+1,BI31)</f>
        <v>1903</v>
      </c>
      <c r="BK31" s="60">
        <f t="shared" ref="BK31" si="142">IF(BK28=1,BJ31+1,BJ31)</f>
        <v>1903</v>
      </c>
      <c r="BL31" s="60">
        <f t="shared" ref="BL31" si="143">IF(BL28=1,BK31+1,BK31)</f>
        <v>1903</v>
      </c>
      <c r="BM31" s="60">
        <f t="shared" ref="BM31" si="144">IF(BM28=1,BL31+1,BL31)</f>
        <v>1903</v>
      </c>
      <c r="BN31" s="195"/>
      <c r="BO31" s="196"/>
      <c r="BP31" s="197"/>
      <c r="BQ31" s="197"/>
      <c r="BR31" s="106"/>
      <c r="BS31" s="106"/>
      <c r="BT31" s="106"/>
      <c r="BU31" s="106"/>
      <c r="BV31" s="106"/>
      <c r="BW31" s="106"/>
      <c r="BX31" s="106"/>
      <c r="BY31" s="106"/>
      <c r="BZ31" s="106"/>
      <c r="CA31" s="106"/>
      <c r="CB31" s="106"/>
      <c r="CC31" s="106"/>
      <c r="CD31" s="106"/>
      <c r="CE31" s="106"/>
      <c r="CF31" s="106"/>
      <c r="CG31" s="106"/>
    </row>
    <row r="32" spans="1:85" s="245" customFormat="1" ht="16.399999999999999" customHeight="1" x14ac:dyDescent="0.35">
      <c r="A32" s="250"/>
      <c r="B32" s="113"/>
      <c r="C32" s="125"/>
      <c r="D32" s="125"/>
      <c r="E32" s="357"/>
      <c r="F32" s="357"/>
      <c r="G32" s="357"/>
      <c r="H32" s="370"/>
      <c r="I32" s="371"/>
      <c r="J32" s="357"/>
      <c r="K32" s="372"/>
      <c r="L32" s="357"/>
      <c r="M32" s="374"/>
      <c r="N32" s="7"/>
      <c r="O32" s="377"/>
      <c r="P32" s="106"/>
      <c r="Q32" s="63" t="s">
        <v>159</v>
      </c>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251"/>
      <c r="BC32" s="251"/>
      <c r="BD32" s="251"/>
      <c r="BE32" s="251"/>
      <c r="BF32" s="251"/>
      <c r="BG32" s="251"/>
      <c r="BH32" s="251"/>
      <c r="BI32" s="251"/>
      <c r="BJ32" s="251"/>
      <c r="BK32" s="251"/>
      <c r="BL32" s="251"/>
      <c r="BM32" s="251"/>
      <c r="BN32" s="195"/>
      <c r="BO32" s="196"/>
      <c r="BP32" s="197"/>
      <c r="BQ32" s="197"/>
      <c r="BR32" s="106"/>
      <c r="BS32" s="106"/>
      <c r="BT32" s="106"/>
      <c r="BU32" s="106"/>
      <c r="BV32" s="106"/>
      <c r="BW32" s="106"/>
      <c r="BX32" s="106"/>
      <c r="BY32" s="106"/>
      <c r="BZ32" s="106"/>
      <c r="CA32" s="106"/>
      <c r="CB32" s="106"/>
      <c r="CC32" s="106"/>
      <c r="CD32" s="106"/>
      <c r="CE32" s="106"/>
      <c r="CF32" s="106"/>
      <c r="CG32" s="106"/>
    </row>
    <row r="33" spans="1:85" s="245" customFormat="1" ht="23.5" customHeight="1" x14ac:dyDescent="0.35">
      <c r="A33" s="243"/>
      <c r="B33" s="126" t="s">
        <v>5</v>
      </c>
      <c r="C33" s="359"/>
      <c r="D33" s="359"/>
      <c r="E33" s="252"/>
      <c r="F33" s="252"/>
      <c r="G33" s="241"/>
      <c r="H33" s="253"/>
      <c r="I33" s="254"/>
      <c r="J33" s="253"/>
      <c r="K33" s="205">
        <f>IF(J33="",0,IF(J33="ANO",'Podpůrná data'!$B$5,'Podpůrná data'!$B$3))</f>
        <v>0</v>
      </c>
      <c r="L33" s="203">
        <f>IFERROR(INT(ROUND(I33,2)*(VLOOKUP(INT(H33),'Podpůrná data'!$A$189:$B$233,2,FALSE))*(H33/(INT(H33)))),0)</f>
        <v>0</v>
      </c>
      <c r="M33" s="61">
        <f>K33*L33</f>
        <v>0</v>
      </c>
      <c r="N33" s="62">
        <f>IF(M33&gt;0,IF(ISTEXT(C33)=TRUE,0,1),0)</f>
        <v>0</v>
      </c>
      <c r="O33" s="166">
        <f>IF(M33&gt;0,1,0)</f>
        <v>0</v>
      </c>
      <c r="P33" s="127"/>
      <c r="Q33" s="63" t="s">
        <v>95</v>
      </c>
      <c r="R33" s="255"/>
      <c r="S33" s="255"/>
      <c r="T33" s="255"/>
      <c r="U33" s="255"/>
      <c r="V33" s="255"/>
      <c r="W33" s="255"/>
      <c r="X33" s="255"/>
      <c r="Y33" s="255"/>
      <c r="Z33" s="255"/>
      <c r="AA33" s="255"/>
      <c r="AB33" s="255"/>
      <c r="AC33" s="255"/>
      <c r="AD33" s="255"/>
      <c r="AE33" s="255"/>
      <c r="AF33" s="255"/>
      <c r="AG33" s="255"/>
      <c r="AH33" s="255"/>
      <c r="AI33" s="255"/>
      <c r="AJ33" s="255"/>
      <c r="AK33" s="255"/>
      <c r="AL33" s="255"/>
      <c r="AM33" s="255"/>
      <c r="AN33" s="255"/>
      <c r="AO33" s="255"/>
      <c r="AP33" s="255"/>
      <c r="AQ33" s="255"/>
      <c r="AR33" s="255"/>
      <c r="AS33" s="255"/>
      <c r="AT33" s="255"/>
      <c r="AU33" s="255"/>
      <c r="AV33" s="255"/>
      <c r="AW33" s="255"/>
      <c r="AX33" s="255"/>
      <c r="AY33" s="255"/>
      <c r="AZ33" s="255"/>
      <c r="BA33" s="255"/>
      <c r="BB33" s="255"/>
      <c r="BC33" s="255"/>
      <c r="BD33" s="255"/>
      <c r="BE33" s="255"/>
      <c r="BF33" s="255"/>
      <c r="BG33" s="255"/>
      <c r="BH33" s="255"/>
      <c r="BI33" s="255"/>
      <c r="BJ33" s="255"/>
      <c r="BK33" s="255"/>
      <c r="BL33" s="255"/>
      <c r="BM33" s="255"/>
      <c r="BN33" s="362">
        <f>SUM(R41:BM41)</f>
        <v>0</v>
      </c>
      <c r="BO33" s="364">
        <f>SUM(R42:BM42)</f>
        <v>0</v>
      </c>
      <c r="BP33" s="366">
        <f>IF($O33=0,0,IF($BN33&gt;=143*$I33,1,0))</f>
        <v>0</v>
      </c>
      <c r="BQ33" s="366">
        <f>IF($BN33&gt;=143*$I33,0,(CEILING(143*$I33,1)-$BN33))</f>
        <v>0</v>
      </c>
      <c r="BR33" s="106"/>
      <c r="BS33" s="106"/>
      <c r="BT33" s="106"/>
      <c r="BU33" s="106"/>
      <c r="BV33" s="106"/>
      <c r="BW33" s="106"/>
      <c r="BX33" s="106"/>
      <c r="BY33" s="106"/>
      <c r="BZ33" s="106"/>
      <c r="CA33" s="106"/>
      <c r="CB33" s="106"/>
      <c r="CC33" s="106"/>
      <c r="CD33" s="106"/>
      <c r="CE33" s="106"/>
      <c r="CF33" s="106"/>
      <c r="CG33" s="106"/>
    </row>
    <row r="34" spans="1:85" s="245" customFormat="1" ht="29" x14ac:dyDescent="0.35">
      <c r="A34" s="243"/>
      <c r="B34" s="128"/>
      <c r="C34" s="80"/>
      <c r="D34" s="80"/>
      <c r="E34" s="80"/>
      <c r="F34" s="80"/>
      <c r="G34" s="80"/>
      <c r="H34" s="80"/>
      <c r="I34" s="80"/>
      <c r="J34" s="80"/>
      <c r="K34" s="80"/>
      <c r="L34" s="80"/>
      <c r="M34" s="64"/>
      <c r="N34" s="7"/>
      <c r="O34" s="192"/>
      <c r="P34" s="106"/>
      <c r="Q34" s="63" t="s">
        <v>129</v>
      </c>
      <c r="R34" s="256"/>
      <c r="S34" s="256"/>
      <c r="T34" s="256"/>
      <c r="U34" s="256"/>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c r="BD34" s="256"/>
      <c r="BE34" s="256"/>
      <c r="BF34" s="256"/>
      <c r="BG34" s="256"/>
      <c r="BH34" s="256"/>
      <c r="BI34" s="256"/>
      <c r="BJ34" s="256"/>
      <c r="BK34" s="256"/>
      <c r="BL34" s="256"/>
      <c r="BM34" s="256"/>
      <c r="BN34" s="362"/>
      <c r="BO34" s="364"/>
      <c r="BP34" s="366"/>
      <c r="BQ34" s="366"/>
      <c r="BR34" s="106"/>
      <c r="BS34" s="106"/>
      <c r="BT34" s="106"/>
      <c r="BU34" s="106"/>
      <c r="BV34" s="106"/>
      <c r="BW34" s="106"/>
      <c r="BX34" s="106"/>
      <c r="BY34" s="106"/>
      <c r="BZ34" s="106"/>
      <c r="CA34" s="106"/>
      <c r="CB34" s="106"/>
      <c r="CC34" s="106"/>
      <c r="CD34" s="106"/>
      <c r="CE34" s="106"/>
      <c r="CF34" s="106"/>
      <c r="CG34" s="106"/>
    </row>
    <row r="35" spans="1:85" s="245" customFormat="1" ht="14.5" hidden="1" customHeight="1" x14ac:dyDescent="0.35">
      <c r="A35" s="243"/>
      <c r="B35" s="128"/>
      <c r="C35" s="80"/>
      <c r="D35" s="80"/>
      <c r="E35" s="80"/>
      <c r="F35" s="80"/>
      <c r="G35" s="80"/>
      <c r="H35" s="80"/>
      <c r="I35" s="80"/>
      <c r="J35" s="80"/>
      <c r="K35" s="80"/>
      <c r="L35" s="80"/>
      <c r="M35" s="64"/>
      <c r="N35" s="7"/>
      <c r="O35" s="192"/>
      <c r="P35" s="106"/>
      <c r="Q35" s="65" t="s">
        <v>130</v>
      </c>
      <c r="R35" s="66">
        <f>IF(R33&lt;&gt;0,1,0)</f>
        <v>0</v>
      </c>
      <c r="S35" s="66">
        <f t="shared" ref="S35" si="145">IF(R35&gt;0,R35+1,IF(S33&lt;&gt;0,1,0))</f>
        <v>0</v>
      </c>
      <c r="T35" s="66">
        <f t="shared" ref="T35" si="146">IF(S35&gt;0,S35+1,IF(T33&lt;&gt;0,1,0))</f>
        <v>0</v>
      </c>
      <c r="U35" s="66">
        <f t="shared" ref="U35" si="147">IF(T35&gt;0,T35+1,IF(U33&lt;&gt;0,1,0))</f>
        <v>0</v>
      </c>
      <c r="V35" s="66">
        <f t="shared" ref="V35" si="148">IF(U35&gt;0,U35+1,IF(V33&lt;&gt;0,1,0))</f>
        <v>0</v>
      </c>
      <c r="W35" s="66">
        <f t="shared" ref="W35" si="149">IF(V35&gt;0,V35+1,IF(W33&lt;&gt;0,1,0))</f>
        <v>0</v>
      </c>
      <c r="X35" s="66">
        <f t="shared" ref="X35" si="150">IF(W35&gt;0,W35+1,IF(X33&lt;&gt;0,1,0))</f>
        <v>0</v>
      </c>
      <c r="Y35" s="66">
        <f t="shared" ref="Y35" si="151">IF(X35&gt;0,X35+1,IF(Y33&lt;&gt;0,1,0))</f>
        <v>0</v>
      </c>
      <c r="Z35" s="66">
        <f t="shared" ref="Z35" si="152">IF(Y35&gt;0,Y35+1,IF(Z33&lt;&gt;0,1,0))</f>
        <v>0</v>
      </c>
      <c r="AA35" s="66">
        <f t="shared" ref="AA35" si="153">IF(Z35&gt;0,Z35+1,IF(AA33&lt;&gt;0,1,0))</f>
        <v>0</v>
      </c>
      <c r="AB35" s="66">
        <f t="shared" ref="AB35" si="154">IF(AA35&gt;0,AA35+1,IF(AB33&lt;&gt;0,1,0))</f>
        <v>0</v>
      </c>
      <c r="AC35" s="66">
        <f t="shared" ref="AC35" si="155">IF(AB35&gt;0,AB35+1,IF(AC33&lt;&gt;0,1,0))</f>
        <v>0</v>
      </c>
      <c r="AD35" s="66">
        <f t="shared" ref="AD35" si="156">IF(AC35&gt;0,AC35+1,IF(AD33&lt;&gt;0,1,0))</f>
        <v>0</v>
      </c>
      <c r="AE35" s="66">
        <f t="shared" ref="AE35" si="157">IF(AD35&gt;0,AD35+1,IF(AE33&lt;&gt;0,1,0))</f>
        <v>0</v>
      </c>
      <c r="AF35" s="66">
        <f t="shared" ref="AF35" si="158">IF(AE35&gt;0,AE35+1,IF(AF33&lt;&gt;0,1,0))</f>
        <v>0</v>
      </c>
      <c r="AG35" s="66">
        <f t="shared" ref="AG35" si="159">IF(AF35&gt;0,AF35+1,IF(AG33&lt;&gt;0,1,0))</f>
        <v>0</v>
      </c>
      <c r="AH35" s="66">
        <f t="shared" ref="AH35" si="160">IF(AG35&gt;0,AG35+1,IF(AH33&lt;&gt;0,1,0))</f>
        <v>0</v>
      </c>
      <c r="AI35" s="66">
        <f t="shared" ref="AI35" si="161">IF(AH35&gt;0,AH35+1,IF(AI33&lt;&gt;0,1,0))</f>
        <v>0</v>
      </c>
      <c r="AJ35" s="66">
        <f t="shared" ref="AJ35" si="162">IF(AI35&gt;0,AI35+1,IF(AJ33&lt;&gt;0,1,0))</f>
        <v>0</v>
      </c>
      <c r="AK35" s="66">
        <f t="shared" ref="AK35" si="163">IF(AJ35&gt;0,AJ35+1,IF(AK33&lt;&gt;0,1,0))</f>
        <v>0</v>
      </c>
      <c r="AL35" s="66">
        <f t="shared" ref="AL35" si="164">IF(AK35&gt;0,AK35+1,IF(AL33&lt;&gt;0,1,0))</f>
        <v>0</v>
      </c>
      <c r="AM35" s="66">
        <f t="shared" ref="AM35" si="165">IF(AL35&gt;0,AL35+1,IF(AM33&lt;&gt;0,1,0))</f>
        <v>0</v>
      </c>
      <c r="AN35" s="66">
        <f t="shared" ref="AN35" si="166">IF(AM35&gt;0,AM35+1,IF(AN33&lt;&gt;0,1,0))</f>
        <v>0</v>
      </c>
      <c r="AO35" s="66">
        <f t="shared" ref="AO35" si="167">IF(AN35&gt;0,AN35+1,IF(AO33&lt;&gt;0,1,0))</f>
        <v>0</v>
      </c>
      <c r="AP35" s="66">
        <f t="shared" ref="AP35" si="168">IF(AO35&gt;0,AO35+1,IF(AP33&lt;&gt;0,1,0))</f>
        <v>0</v>
      </c>
      <c r="AQ35" s="66">
        <f t="shared" ref="AQ35" si="169">IF(AP35&gt;0,AP35+1,IF(AQ33&lt;&gt;0,1,0))</f>
        <v>0</v>
      </c>
      <c r="AR35" s="66">
        <f t="shared" ref="AR35" si="170">IF(AQ35&gt;0,AQ35+1,IF(AR33&lt;&gt;0,1,0))</f>
        <v>0</v>
      </c>
      <c r="AS35" s="66">
        <f t="shared" ref="AS35" si="171">IF(AR35&gt;0,AR35+1,IF(AS33&lt;&gt;0,1,0))</f>
        <v>0</v>
      </c>
      <c r="AT35" s="66">
        <f t="shared" ref="AT35" si="172">IF(AS35&gt;0,AS35+1,IF(AT33&lt;&gt;0,1,0))</f>
        <v>0</v>
      </c>
      <c r="AU35" s="66">
        <f t="shared" ref="AU35" si="173">IF(AT35&gt;0,AT35+1,IF(AU33&lt;&gt;0,1,0))</f>
        <v>0</v>
      </c>
      <c r="AV35" s="66">
        <f t="shared" ref="AV35" si="174">IF(AU35&gt;0,AU35+1,IF(AV33&lt;&gt;0,1,0))</f>
        <v>0</v>
      </c>
      <c r="AW35" s="66">
        <f t="shared" ref="AW35" si="175">IF(AV35&gt;0,AV35+1,IF(AW33&lt;&gt;0,1,0))</f>
        <v>0</v>
      </c>
      <c r="AX35" s="66">
        <f t="shared" ref="AX35" si="176">IF(AW35&gt;0,AW35+1,IF(AX33&lt;&gt;0,1,0))</f>
        <v>0</v>
      </c>
      <c r="AY35" s="66">
        <f t="shared" ref="AY35" si="177">IF(AX35&gt;0,AX35+1,IF(AY33&lt;&gt;0,1,0))</f>
        <v>0</v>
      </c>
      <c r="AZ35" s="66">
        <f t="shared" ref="AZ35" si="178">IF(AY35&gt;0,AY35+1,IF(AZ33&lt;&gt;0,1,0))</f>
        <v>0</v>
      </c>
      <c r="BA35" s="66">
        <f t="shared" ref="BA35" si="179">IF(AZ35&gt;0,AZ35+1,IF(BA33&lt;&gt;0,1,0))</f>
        <v>0</v>
      </c>
      <c r="BB35" s="66">
        <f t="shared" ref="BB35" si="180">IF(BA35&gt;0,BA35+1,IF(BB33&lt;&gt;0,1,0))</f>
        <v>0</v>
      </c>
      <c r="BC35" s="66">
        <f t="shared" ref="BC35" si="181">IF(BB35&gt;0,BB35+1,IF(BC33&lt;&gt;0,1,0))</f>
        <v>0</v>
      </c>
      <c r="BD35" s="66">
        <f t="shared" ref="BD35" si="182">IF(BC35&gt;0,BC35+1,IF(BD33&lt;&gt;0,1,0))</f>
        <v>0</v>
      </c>
      <c r="BE35" s="66">
        <f t="shared" ref="BE35" si="183">IF(BD35&gt;0,BD35+1,IF(BE33&lt;&gt;0,1,0))</f>
        <v>0</v>
      </c>
      <c r="BF35" s="66">
        <f t="shared" ref="BF35" si="184">IF(BE35&gt;0,BE35+1,IF(BF33&lt;&gt;0,1,0))</f>
        <v>0</v>
      </c>
      <c r="BG35" s="66">
        <f t="shared" ref="BG35" si="185">IF(BF35&gt;0,BF35+1,IF(BG33&lt;&gt;0,1,0))</f>
        <v>0</v>
      </c>
      <c r="BH35" s="66">
        <f t="shared" ref="BH35" si="186">IF(BG35&gt;0,BG35+1,IF(BH33&lt;&gt;0,1,0))</f>
        <v>0</v>
      </c>
      <c r="BI35" s="66">
        <f t="shared" ref="BI35" si="187">IF(BH35&gt;0,BH35+1,IF(BI33&lt;&gt;0,1,0))</f>
        <v>0</v>
      </c>
      <c r="BJ35" s="66">
        <f t="shared" ref="BJ35" si="188">IF(BI35&gt;0,BI35+1,IF(BJ33&lt;&gt;0,1,0))</f>
        <v>0</v>
      </c>
      <c r="BK35" s="66">
        <f t="shared" ref="BK35" si="189">IF(BJ35&gt;0,BJ35+1,IF(BK33&lt;&gt;0,1,0))</f>
        <v>0</v>
      </c>
      <c r="BL35" s="66">
        <f t="shared" ref="BL35" si="190">IF(BK35&gt;0,BK35+1,IF(BL33&lt;&gt;0,1,0))</f>
        <v>0</v>
      </c>
      <c r="BM35" s="66">
        <f t="shared" ref="BM35" si="191">IF(BL35&gt;0,BL35+1,IF(BM33&lt;&gt;0,1,0))</f>
        <v>0</v>
      </c>
      <c r="BN35" s="362"/>
      <c r="BO35" s="364"/>
      <c r="BP35" s="366"/>
      <c r="BQ35" s="366"/>
      <c r="BR35" s="106"/>
      <c r="BS35" s="106"/>
      <c r="BT35" s="106"/>
      <c r="BU35" s="106"/>
      <c r="BV35" s="106"/>
      <c r="BW35" s="106"/>
      <c r="BX35" s="106"/>
      <c r="BY35" s="106"/>
      <c r="BZ35" s="106"/>
      <c r="CA35" s="106"/>
      <c r="CB35" s="106"/>
      <c r="CC35" s="106"/>
      <c r="CD35" s="106"/>
      <c r="CE35" s="106"/>
      <c r="CF35" s="106"/>
      <c r="CG35" s="106"/>
    </row>
    <row r="36" spans="1:85" s="245" customFormat="1" ht="14.5" hidden="1" customHeight="1" x14ac:dyDescent="0.35">
      <c r="A36" s="243"/>
      <c r="B36" s="128"/>
      <c r="C36" s="80"/>
      <c r="D36" s="80"/>
      <c r="E36" s="80"/>
      <c r="F36" s="80"/>
      <c r="G36" s="80"/>
      <c r="H36" s="80"/>
      <c r="I36" s="80"/>
      <c r="J36" s="80"/>
      <c r="K36" s="80"/>
      <c r="L36" s="80"/>
      <c r="M36" s="64"/>
      <c r="N36" s="7"/>
      <c r="O36" s="192"/>
      <c r="P36" s="106"/>
      <c r="Q36" s="65" t="s">
        <v>131</v>
      </c>
      <c r="R36" s="66">
        <f>R35</f>
        <v>0</v>
      </c>
      <c r="S36" s="66">
        <f>IF(S35=0,0,IF(OR(R36=0,R36=12),1,R36+1))</f>
        <v>0</v>
      </c>
      <c r="T36" s="66">
        <f t="shared" ref="T36" si="192">IF(T35=0,0,IF(OR(S36=0,S36=12),1,S36+1))</f>
        <v>0</v>
      </c>
      <c r="U36" s="66">
        <f t="shared" ref="U36" si="193">IF(U35=0,0,IF(OR(T36=0,T36=12),1,T36+1))</f>
        <v>0</v>
      </c>
      <c r="V36" s="66">
        <f t="shared" ref="V36" si="194">IF(V35=0,0,IF(OR(U36=0,U36=12),1,U36+1))</f>
        <v>0</v>
      </c>
      <c r="W36" s="66">
        <f t="shared" ref="W36" si="195">IF(W35=0,0,IF(OR(V36=0,V36=12),1,V36+1))</f>
        <v>0</v>
      </c>
      <c r="X36" s="66">
        <f t="shared" ref="X36" si="196">IF(X35=0,0,IF(OR(W36=0,W36=12),1,W36+1))</f>
        <v>0</v>
      </c>
      <c r="Y36" s="66">
        <f t="shared" ref="Y36" si="197">IF(Y35=0,0,IF(OR(X36=0,X36=12),1,X36+1))</f>
        <v>0</v>
      </c>
      <c r="Z36" s="66">
        <f t="shared" ref="Z36" si="198">IF(Z35=0,0,IF(OR(Y36=0,Y36=12),1,Y36+1))</f>
        <v>0</v>
      </c>
      <c r="AA36" s="66">
        <f t="shared" ref="AA36" si="199">IF(AA35=0,0,IF(OR(Z36=0,Z36=12),1,Z36+1))</f>
        <v>0</v>
      </c>
      <c r="AB36" s="66">
        <f t="shared" ref="AB36" si="200">IF(AB35=0,0,IF(OR(AA36=0,AA36=12),1,AA36+1))</f>
        <v>0</v>
      </c>
      <c r="AC36" s="66">
        <f t="shared" ref="AC36" si="201">IF(AC35=0,0,IF(OR(AB36=0,AB36=12),1,AB36+1))</f>
        <v>0</v>
      </c>
      <c r="AD36" s="66">
        <f t="shared" ref="AD36" si="202">IF(AD35=0,0,IF(OR(AC36=0,AC36=12),1,AC36+1))</f>
        <v>0</v>
      </c>
      <c r="AE36" s="66">
        <f t="shared" ref="AE36" si="203">IF(AE35=0,0,IF(OR(AD36=0,AD36=12),1,AD36+1))</f>
        <v>0</v>
      </c>
      <c r="AF36" s="66">
        <f t="shared" ref="AF36" si="204">IF(AF35=0,0,IF(OR(AE36=0,AE36=12),1,AE36+1))</f>
        <v>0</v>
      </c>
      <c r="AG36" s="66">
        <f t="shared" ref="AG36" si="205">IF(AG35=0,0,IF(OR(AF36=0,AF36=12),1,AF36+1))</f>
        <v>0</v>
      </c>
      <c r="AH36" s="66">
        <f t="shared" ref="AH36" si="206">IF(AH35=0,0,IF(OR(AG36=0,AG36=12),1,AG36+1))</f>
        <v>0</v>
      </c>
      <c r="AI36" s="66">
        <f t="shared" ref="AI36" si="207">IF(AI35=0,0,IF(OR(AH36=0,AH36=12),1,AH36+1))</f>
        <v>0</v>
      </c>
      <c r="AJ36" s="66">
        <f t="shared" ref="AJ36" si="208">IF(AJ35=0,0,IF(OR(AI36=0,AI36=12),1,AI36+1))</f>
        <v>0</v>
      </c>
      <c r="AK36" s="66">
        <f t="shared" ref="AK36" si="209">IF(AK35=0,0,IF(OR(AJ36=0,AJ36=12),1,AJ36+1))</f>
        <v>0</v>
      </c>
      <c r="AL36" s="66">
        <f t="shared" ref="AL36" si="210">IF(AL35=0,0,IF(OR(AK36=0,AK36=12),1,AK36+1))</f>
        <v>0</v>
      </c>
      <c r="AM36" s="66">
        <f t="shared" ref="AM36" si="211">IF(AM35=0,0,IF(OR(AL36=0,AL36=12),1,AL36+1))</f>
        <v>0</v>
      </c>
      <c r="AN36" s="66">
        <f t="shared" ref="AN36" si="212">IF(AN35=0,0,IF(OR(AM36=0,AM36=12),1,AM36+1))</f>
        <v>0</v>
      </c>
      <c r="AO36" s="66">
        <f t="shared" ref="AO36" si="213">IF(AO35=0,0,IF(OR(AN36=0,AN36=12),1,AN36+1))</f>
        <v>0</v>
      </c>
      <c r="AP36" s="66">
        <f t="shared" ref="AP36" si="214">IF(AP35=0,0,IF(OR(AO36=0,AO36=12),1,AO36+1))</f>
        <v>0</v>
      </c>
      <c r="AQ36" s="66">
        <f t="shared" ref="AQ36" si="215">IF(AQ35=0,0,IF(OR(AP36=0,AP36=12),1,AP36+1))</f>
        <v>0</v>
      </c>
      <c r="AR36" s="66">
        <f t="shared" ref="AR36" si="216">IF(AR35=0,0,IF(OR(AQ36=0,AQ36=12),1,AQ36+1))</f>
        <v>0</v>
      </c>
      <c r="AS36" s="66">
        <f t="shared" ref="AS36" si="217">IF(AS35=0,0,IF(OR(AR36=0,AR36=12),1,AR36+1))</f>
        <v>0</v>
      </c>
      <c r="AT36" s="66">
        <f t="shared" ref="AT36" si="218">IF(AT35=0,0,IF(OR(AS36=0,AS36=12),1,AS36+1))</f>
        <v>0</v>
      </c>
      <c r="AU36" s="66">
        <f t="shared" ref="AU36" si="219">IF(AU35=0,0,IF(OR(AT36=0,AT36=12),1,AT36+1))</f>
        <v>0</v>
      </c>
      <c r="AV36" s="66">
        <f t="shared" ref="AV36" si="220">IF(AV35=0,0,IF(OR(AU36=0,AU36=12),1,AU36+1))</f>
        <v>0</v>
      </c>
      <c r="AW36" s="66">
        <f t="shared" ref="AW36" si="221">IF(AW35=0,0,IF(OR(AV36=0,AV36=12),1,AV36+1))</f>
        <v>0</v>
      </c>
      <c r="AX36" s="66">
        <f t="shared" ref="AX36" si="222">IF(AX35=0,0,IF(OR(AW36=0,AW36=12),1,AW36+1))</f>
        <v>0</v>
      </c>
      <c r="AY36" s="66">
        <f t="shared" ref="AY36" si="223">IF(AY35=0,0,IF(OR(AX36=0,AX36=12),1,AX36+1))</f>
        <v>0</v>
      </c>
      <c r="AZ36" s="66">
        <f t="shared" ref="AZ36" si="224">IF(AZ35=0,0,IF(OR(AY36=0,AY36=12),1,AY36+1))</f>
        <v>0</v>
      </c>
      <c r="BA36" s="66">
        <f t="shared" ref="BA36" si="225">IF(BA35=0,0,IF(OR(AZ36=0,AZ36=12),1,AZ36+1))</f>
        <v>0</v>
      </c>
      <c r="BB36" s="66">
        <f t="shared" ref="BB36" si="226">IF(BB35=0,0,IF(OR(BA36=0,BA36=12),1,BA36+1))</f>
        <v>0</v>
      </c>
      <c r="BC36" s="66">
        <f t="shared" ref="BC36" si="227">IF(BC35=0,0,IF(OR(BB36=0,BB36=12),1,BB36+1))</f>
        <v>0</v>
      </c>
      <c r="BD36" s="66">
        <f t="shared" ref="BD36" si="228">IF(BD35=0,0,IF(OR(BC36=0,BC36=12),1,BC36+1))</f>
        <v>0</v>
      </c>
      <c r="BE36" s="66">
        <f t="shared" ref="BE36" si="229">IF(BE35=0,0,IF(OR(BD36=0,BD36=12),1,BD36+1))</f>
        <v>0</v>
      </c>
      <c r="BF36" s="66">
        <f t="shared" ref="BF36" si="230">IF(BF35=0,0,IF(OR(BE36=0,BE36=12),1,BE36+1))</f>
        <v>0</v>
      </c>
      <c r="BG36" s="66">
        <f t="shared" ref="BG36" si="231">IF(BG35=0,0,IF(OR(BF36=0,BF36=12),1,BF36+1))</f>
        <v>0</v>
      </c>
      <c r="BH36" s="66">
        <f t="shared" ref="BH36" si="232">IF(BH35=0,0,IF(OR(BG36=0,BG36=12),1,BG36+1))</f>
        <v>0</v>
      </c>
      <c r="BI36" s="66">
        <f t="shared" ref="BI36" si="233">IF(BI35=0,0,IF(OR(BH36=0,BH36=12),1,BH36+1))</f>
        <v>0</v>
      </c>
      <c r="BJ36" s="66">
        <f t="shared" ref="BJ36" si="234">IF(BJ35=0,0,IF(OR(BI36=0,BI36=12),1,BI36+1))</f>
        <v>0</v>
      </c>
      <c r="BK36" s="66">
        <f t="shared" ref="BK36" si="235">IF(BK35=0,0,IF(OR(BJ36=0,BJ36=12),1,BJ36+1))</f>
        <v>0</v>
      </c>
      <c r="BL36" s="66">
        <f t="shared" ref="BL36" si="236">IF(BL35=0,0,IF(OR(BK36=0,BK36=12),1,BK36+1))</f>
        <v>0</v>
      </c>
      <c r="BM36" s="66">
        <f t="shared" ref="BM36" si="237">IF(BM35=0,0,IF(OR(BL36=0,BL36=12),1,BL36+1))</f>
        <v>0</v>
      </c>
      <c r="BN36" s="362"/>
      <c r="BO36" s="364"/>
      <c r="BP36" s="366"/>
      <c r="BQ36" s="366"/>
      <c r="BR36" s="106"/>
      <c r="BS36" s="106"/>
      <c r="BT36" s="106"/>
      <c r="BU36" s="106"/>
      <c r="BV36" s="106"/>
      <c r="BW36" s="106"/>
      <c r="BX36" s="106"/>
      <c r="BY36" s="106"/>
      <c r="BZ36" s="106"/>
      <c r="CA36" s="106"/>
      <c r="CB36" s="106"/>
      <c r="CC36" s="106"/>
      <c r="CD36" s="106"/>
      <c r="CE36" s="106"/>
      <c r="CF36" s="106"/>
      <c r="CG36" s="106"/>
    </row>
    <row r="37" spans="1:85" s="245" customFormat="1" ht="43.5" x14ac:dyDescent="0.35">
      <c r="A37" s="243"/>
      <c r="B37" s="128"/>
      <c r="C37" s="80"/>
      <c r="D37" s="80"/>
      <c r="E37" s="80"/>
      <c r="F37" s="80"/>
      <c r="G37" s="80"/>
      <c r="H37" s="80"/>
      <c r="I37" s="80"/>
      <c r="J37" s="80"/>
      <c r="K37" s="80"/>
      <c r="L37" s="80"/>
      <c r="M37" s="64"/>
      <c r="N37" s="7"/>
      <c r="O37" s="192"/>
      <c r="P37" s="106"/>
      <c r="Q37" s="63" t="s">
        <v>237</v>
      </c>
      <c r="R37" s="68">
        <f>IF(R36&gt;0,IF(R40&gt;$L33,$L33,R40),0)</f>
        <v>0</v>
      </c>
      <c r="S37" s="68">
        <f>IF(S36&gt;0,IF((SUMIFS($R39:R39,$R36:R36,12)+IF(R36=12,0,R37)+S40)&gt;=$L33,$L33-FLOOR(SUMIFS($R39:R39,$R36:R36,12),1),IF(S36=1,S40,S40+R37)),0)</f>
        <v>0</v>
      </c>
      <c r="T37" s="68">
        <f>IF(T36&gt;0,IF((SUMIFS($R39:S39,$R36:S36,12)+IF(S36=12,0,S37)+T40)&gt;=$L33,$L33-FLOOR(SUMIFS($R39:S39,$R36:S36,12),1),IF(T36=1,T40,T40+S37)),0)</f>
        <v>0</v>
      </c>
      <c r="U37" s="68">
        <f>IF(U36&gt;0,IF((SUMIFS($R39:T39,$R36:T36,12)+IF(T36=12,0,T37)+U40)&gt;=$L33,$L33-FLOOR(SUMIFS($R39:T39,$R36:T36,12),1),IF(U36=1,U40,U40+T37)),0)</f>
        <v>0</v>
      </c>
      <c r="V37" s="68">
        <f>IF(V36&gt;0,IF((SUMIFS($R39:U39,$R36:U36,12)+IF(U36=12,0,U37)+V40)&gt;=$L33,$L33-FLOOR(SUMIFS($R39:U39,$R36:U36,12),1),IF(V36=1,V40,V40+U37)),0)</f>
        <v>0</v>
      </c>
      <c r="W37" s="68">
        <f>IF(W36&gt;0,IF((SUMIFS($R39:V39,$R36:V36,12)+IF(V36=12,0,V37)+W40)&gt;=$L33,$L33-FLOOR(SUMIFS($R39:V39,$R36:V36,12),1),IF(W36=1,W40,W40+V37)),0)</f>
        <v>0</v>
      </c>
      <c r="X37" s="68">
        <f>IF(X36&gt;0,IF((SUMIFS($R39:W39,$R36:W36,12)+IF(W36=12,0,W37)+X40)&gt;=$L33,$L33-FLOOR(SUMIFS($R39:W39,$R36:W36,12),1),IF(X36=1,X40,X40+W37)),0)</f>
        <v>0</v>
      </c>
      <c r="Y37" s="68">
        <f>IF(Y36&gt;0,IF((SUMIFS($R39:X39,$R36:X36,12)+IF(X36=12,0,X37)+Y40)&gt;=$L33,$L33-FLOOR(SUMIFS($R39:X39,$R36:X36,12),1),IF(Y36=1,Y40,Y40+X37)),0)</f>
        <v>0</v>
      </c>
      <c r="Z37" s="68">
        <f>IF(Z36&gt;0,IF((SUMIFS($R39:Y39,$R36:Y36,12)+IF(Y36=12,0,Y37)+Z40)&gt;=$L33,$L33-FLOOR(SUMIFS($R39:Y39,$R36:Y36,12),1),IF(Z36=1,Z40,Z40+Y37)),0)</f>
        <v>0</v>
      </c>
      <c r="AA37" s="68">
        <f>IF(AA36&gt;0,IF((SUMIFS($R39:Z39,$R36:Z36,12)+IF(Z36=12,0,Z37)+AA40)&gt;=$L33,$L33-FLOOR(SUMIFS($R39:Z39,$R36:Z36,12),1),IF(AA36=1,AA40,AA40+Z37)),0)</f>
        <v>0</v>
      </c>
      <c r="AB37" s="68">
        <f>IF(AB36&gt;0,IF((SUMIFS($R39:AA39,$R36:AA36,12)+IF(AA36=12,0,AA37)+AB40)&gt;=$L33,$L33-FLOOR(SUMIFS($R39:AA39,$R36:AA36,12),1),IF(AB36=1,AB40,AB40+AA37)),0)</f>
        <v>0</v>
      </c>
      <c r="AC37" s="68">
        <f>IF(AC36&gt;0,IF((SUMIFS($R39:AB39,$R36:AB36,12)+IF(AB36=12,0,AB37)+AC40)&gt;=$L33,$L33-FLOOR(SUMIFS($R39:AB39,$R36:AB36,12),1),IF(AC36=1,AC40,AC40+AB37)),0)</f>
        <v>0</v>
      </c>
      <c r="AD37" s="68">
        <f>IF(AD36&gt;0,IF((SUMIFS($R39:AC39,$R36:AC36,12)+IF(AC36=12,0,AC37)+AD40)&gt;=$L33,$L33-FLOOR(SUMIFS($R39:AC39,$R36:AC36,12),1),IF(AD36=1,AD40,AD40+AC37)),0)</f>
        <v>0</v>
      </c>
      <c r="AE37" s="68">
        <f>IF(AE36&gt;0,IF((SUMIFS($R39:AD39,$R36:AD36,12)+IF(AD36=12,0,AD37)+AE40)&gt;=$L33,$L33-FLOOR(SUMIFS($R39:AD39,$R36:AD36,12),1),IF(AE36=1,AE40,AE40+AD37)),0)</f>
        <v>0</v>
      </c>
      <c r="AF37" s="68">
        <f>IF(AF36&gt;0,IF((SUMIFS($R39:AE39,$R36:AE36,12)+IF(AE36=12,0,AE37)+AF40)&gt;=$L33,$L33-FLOOR(SUMIFS($R39:AE39,$R36:AE36,12),1),IF(AF36=1,AF40,AF40+AE37)),0)</f>
        <v>0</v>
      </c>
      <c r="AG37" s="68">
        <f>IF(AG36&gt;0,IF((SUMIFS($R39:AF39,$R36:AF36,12)+IF(AF36=12,0,AF37)+AG40)&gt;=$L33,$L33-FLOOR(SUMIFS($R39:AF39,$R36:AF36,12),1),IF(AG36=1,AG40,AG40+AF37)),0)</f>
        <v>0</v>
      </c>
      <c r="AH37" s="68">
        <f>IF(AH36&gt;0,IF((SUMIFS($R39:AG39,$R36:AG36,12)+IF(AG36=12,0,AG37)+AH40)&gt;=$L33,$L33-FLOOR(SUMIFS($R39:AG39,$R36:AG36,12),1),IF(AH36=1,AH40,AH40+AG37)),0)</f>
        <v>0</v>
      </c>
      <c r="AI37" s="68">
        <f>IF(AI36&gt;0,IF((SUMIFS($R39:AH39,$R36:AH36,12)+IF(AH36=12,0,AH37)+AI40)&gt;=$L33,$L33-FLOOR(SUMIFS($R39:AH39,$R36:AH36,12),1),IF(AI36=1,AI40,AI40+AH37)),0)</f>
        <v>0</v>
      </c>
      <c r="AJ37" s="68">
        <f>IF(AJ36&gt;0,IF((SUMIFS($R39:AI39,$R36:AI36,12)+IF(AI36=12,0,AI37)+AJ40)&gt;=$L33,$L33-FLOOR(SUMIFS($R39:AI39,$R36:AI36,12),1),IF(AJ36=1,AJ40,AJ40+AI37)),0)</f>
        <v>0</v>
      </c>
      <c r="AK37" s="68">
        <f>IF(AK36&gt;0,IF((SUMIFS($R39:AJ39,$R36:AJ36,12)+IF(AJ36=12,0,AJ37)+AK40)&gt;=$L33,$L33-FLOOR(SUMIFS($R39:AJ39,$R36:AJ36,12),1),IF(AK36=1,AK40,AK40+AJ37)),0)</f>
        <v>0</v>
      </c>
      <c r="AL37" s="68">
        <f>IF(AL36&gt;0,IF((SUMIFS($R39:AK39,$R36:AK36,12)+IF(AK36=12,0,AK37)+AL40)&gt;=$L33,$L33-FLOOR(SUMIFS($R39:AK39,$R36:AK36,12),1),IF(AL36=1,AL40,AL40+AK37)),0)</f>
        <v>0</v>
      </c>
      <c r="AM37" s="68">
        <f>IF(AM36&gt;0,IF((SUMIFS($R39:AL39,$R36:AL36,12)+IF(AL36=12,0,AL37)+AM40)&gt;=$L33,$L33-FLOOR(SUMIFS($R39:AL39,$R36:AL36,12),1),IF(AM36=1,AM40,AM40+AL37)),0)</f>
        <v>0</v>
      </c>
      <c r="AN37" s="68">
        <f>IF(AN36&gt;0,IF((SUMIFS($R39:AM39,$R36:AM36,12)+IF(AM36=12,0,AM37)+AN40)&gt;=$L33,$L33-FLOOR(SUMIFS($R39:AM39,$R36:AM36,12),1),IF(AN36=1,AN40,AN40+AM37)),0)</f>
        <v>0</v>
      </c>
      <c r="AO37" s="68">
        <f>IF(AO36&gt;0,IF((SUMIFS($R39:AN39,$R36:AN36,12)+IF(AN36=12,0,AN37)+AO40)&gt;=$L33,$L33-FLOOR(SUMIFS($R39:AN39,$R36:AN36,12),1),IF(AO36=1,AO40,AO40+AN37)),0)</f>
        <v>0</v>
      </c>
      <c r="AP37" s="68">
        <f>IF(AP36&gt;0,IF((SUMIFS($R39:AO39,$R36:AO36,12)+IF(AO36=12,0,AO37)+AP40)&gt;=$L33,$L33-FLOOR(SUMIFS($R39:AO39,$R36:AO36,12),1),IF(AP36=1,AP40,AP40+AO37)),0)</f>
        <v>0</v>
      </c>
      <c r="AQ37" s="68">
        <f>IF(AQ36&gt;0,IF((SUMIFS($R39:AP39,$R36:AP36,12)+IF(AP36=12,0,AP37)+AQ40)&gt;=$L33,$L33-FLOOR(SUMIFS($R39:AP39,$R36:AP36,12),1),IF(AQ36=1,AQ40,AQ40+AP37)),0)</f>
        <v>0</v>
      </c>
      <c r="AR37" s="68">
        <f>IF(AR36&gt;0,IF((SUMIFS($R39:AQ39,$R36:AQ36,12)+IF(AQ36=12,0,AQ37)+AR40)&gt;=$L33,$L33-FLOOR(SUMIFS($R39:AQ39,$R36:AQ36,12),1),IF(AR36=1,AR40,AR40+AQ37)),0)</f>
        <v>0</v>
      </c>
      <c r="AS37" s="68">
        <f>IF(AS36&gt;0,IF((SUMIFS($R39:AR39,$R36:AR36,12)+IF(AR36=12,0,AR37)+AS40)&gt;=$L33,$L33-FLOOR(SUMIFS($R39:AR39,$R36:AR36,12),1),IF(AS36=1,AS40,AS40+AR37)),0)</f>
        <v>0</v>
      </c>
      <c r="AT37" s="68">
        <f>IF(AT36&gt;0,IF((SUMIFS($R39:AS39,$R36:AS36,12)+IF(AS36=12,0,AS37)+AT40)&gt;=$L33,$L33-FLOOR(SUMIFS($R39:AS39,$R36:AS36,12),1),IF(AT36=1,AT40,AT40+AS37)),0)</f>
        <v>0</v>
      </c>
      <c r="AU37" s="68">
        <f>IF(AU36&gt;0,IF((SUMIFS($R39:AT39,$R36:AT36,12)+IF(AT36=12,0,AT37)+AU40)&gt;=$L33,$L33-FLOOR(SUMIFS($R39:AT39,$R36:AT36,12),1),IF(AU36=1,AU40,AU40+AT37)),0)</f>
        <v>0</v>
      </c>
      <c r="AV37" s="68">
        <f>IF(AV36&gt;0,IF((SUMIFS($R39:AU39,$R36:AU36,12)+IF(AU36=12,0,AU37)+AV40)&gt;=$L33,$L33-FLOOR(SUMIFS($R39:AU39,$R36:AU36,12),1),IF(AV36=1,AV40,AV40+AU37)),0)</f>
        <v>0</v>
      </c>
      <c r="AW37" s="68">
        <f>IF(AW36&gt;0,IF((SUMIFS($R39:AV39,$R36:AV36,12)+IF(AV36=12,0,AV37)+AW40)&gt;=$L33,$L33-FLOOR(SUMIFS($R39:AV39,$R36:AV36,12),1),IF(AW36=1,AW40,AW40+AV37)),0)</f>
        <v>0</v>
      </c>
      <c r="AX37" s="68">
        <f>IF(AX36&gt;0,IF((SUMIFS($R39:AW39,$R36:AW36,12)+IF(AW36=12,0,AW37)+AX40)&gt;=$L33,$L33-FLOOR(SUMIFS($R39:AW39,$R36:AW36,12),1),IF(AX36=1,AX40,AX40+AW37)),0)</f>
        <v>0</v>
      </c>
      <c r="AY37" s="68">
        <f>IF(AY36&gt;0,IF((SUMIFS($R39:AX39,$R36:AX36,12)+IF(AX36=12,0,AX37)+AY40)&gt;=$L33,$L33-FLOOR(SUMIFS($R39:AX39,$R36:AX36,12),1),IF(AY36=1,AY40,AY40+AX37)),0)</f>
        <v>0</v>
      </c>
      <c r="AZ37" s="68">
        <f>IF(AZ36&gt;0,IF((SUMIFS($R39:AY39,$R36:AY36,12)+IF(AY36=12,0,AY37)+AZ40)&gt;=$L33,$L33-FLOOR(SUMIFS($R39:AY39,$R36:AY36,12),1),IF(AZ36=1,AZ40,AZ40+AY37)),0)</f>
        <v>0</v>
      </c>
      <c r="BA37" s="68">
        <f>IF(BA36&gt;0,IF((SUMIFS($R39:AZ39,$R36:AZ36,12)+IF(AZ36=12,0,AZ37)+BA40)&gt;=$L33,$L33-FLOOR(SUMIFS($R39:AZ39,$R36:AZ36,12),1),IF(BA36=1,BA40,BA40+AZ37)),0)</f>
        <v>0</v>
      </c>
      <c r="BB37" s="68">
        <f>IF(BB36&gt;0,IF((SUMIFS($R39:BA39,$R36:BA36,12)+IF(BA36=12,0,BA37)+BB40)&gt;=$L33,$L33-FLOOR(SUMIFS($R39:BA39,$R36:BA36,12),1),IF(BB36=1,BB40,BB40+BA37)),0)</f>
        <v>0</v>
      </c>
      <c r="BC37" s="68">
        <f>IF(BC36&gt;0,IF((SUMIFS($R39:BB39,$R36:BB36,12)+IF(BB36=12,0,BB37)+BC40)&gt;=$L33,$L33-FLOOR(SUMIFS($R39:BB39,$R36:BB36,12),1),IF(BC36=1,BC40,BC40+BB37)),0)</f>
        <v>0</v>
      </c>
      <c r="BD37" s="68">
        <f>IF(BD36&gt;0,IF((SUMIFS($R39:BC39,$R36:BC36,12)+IF(BC36=12,0,BC37)+BD40)&gt;=$L33,$L33-FLOOR(SUMIFS($R39:BC39,$R36:BC36,12),1),IF(BD36=1,BD40,BD40+BC37)),0)</f>
        <v>0</v>
      </c>
      <c r="BE37" s="68">
        <f>IF(BE36&gt;0,IF((SUMIFS($R39:BD39,$R36:BD36,12)+IF(BD36=12,0,BD37)+BE40)&gt;=$L33,$L33-FLOOR(SUMIFS($R39:BD39,$R36:BD36,12),1),IF(BE36=1,BE40,BE40+BD37)),0)</f>
        <v>0</v>
      </c>
      <c r="BF37" s="68">
        <f>IF(BF36&gt;0,IF((SUMIFS($R39:BE39,$R36:BE36,12)+IF(BE36=12,0,BE37)+BF40)&gt;=$L33,$L33-FLOOR(SUMIFS($R39:BE39,$R36:BE36,12),1),IF(BF36=1,BF40,BF40+BE37)),0)</f>
        <v>0</v>
      </c>
      <c r="BG37" s="68">
        <f>IF(BG36&gt;0,IF((SUMIFS($R39:BF39,$R36:BF36,12)+IF(BF36=12,0,BF37)+BG40)&gt;=$L33,$L33-FLOOR(SUMIFS($R39:BF39,$R36:BF36,12),1),IF(BG36=1,BG40,BG40+BF37)),0)</f>
        <v>0</v>
      </c>
      <c r="BH37" s="68">
        <f>IF(BH36&gt;0,IF((SUMIFS($R39:BG39,$R36:BG36,12)+IF(BG36=12,0,BG37)+BH40)&gt;=$L33,$L33-FLOOR(SUMIFS($R39:BG39,$R36:BG36,12),1),IF(BH36=1,BH40,BH40+BG37)),0)</f>
        <v>0</v>
      </c>
      <c r="BI37" s="68">
        <f>IF(BI36&gt;0,IF((SUMIFS($R39:BH39,$R36:BH36,12)+IF(BH36=12,0,BH37)+BI40)&gt;=$L33,$L33-FLOOR(SUMIFS($R39:BH39,$R36:BH36,12),1),IF(BI36=1,BI40,BI40+BH37)),0)</f>
        <v>0</v>
      </c>
      <c r="BJ37" s="68">
        <f>IF(BJ36&gt;0,IF((SUMIFS($R39:BI39,$R36:BI36,12)+IF(BI36=12,0,BI37)+BJ40)&gt;=$L33,$L33-FLOOR(SUMIFS($R39:BI39,$R36:BI36,12),1),IF(BJ36=1,BJ40,BJ40+BI37)),0)</f>
        <v>0</v>
      </c>
      <c r="BK37" s="68">
        <f>IF(BK36&gt;0,IF((SUMIFS($R39:BJ39,$R36:BJ36,12)+IF(BJ36=12,0,BJ37)+BK40)&gt;=$L33,$L33-FLOOR(SUMIFS($R39:BJ39,$R36:BJ36,12),1),IF(BK36=1,BK40,BK40+BJ37)),0)</f>
        <v>0</v>
      </c>
      <c r="BL37" s="68">
        <f>IF(BL36&gt;0,IF((SUMIFS($R39:BK39,$R36:BK36,12)+IF(BK36=12,0,BK37)+BL40)&gt;=$L33,$L33-FLOOR(SUMIFS($R39:BK39,$R36:BK36,12),1),IF(BL36=1,BL40,BL40+BK37)),0)</f>
        <v>0</v>
      </c>
      <c r="BM37" s="68">
        <f>IF(BM36&gt;0,IF((SUMIFS($R39:BL39,$R36:BL36,12)+IF(BL36=12,0,BL37)+BM40)&gt;=$L33,$L33-FLOOR(SUMIFS($R39:BL39,$R36:BL36,12),1),IF(BM36=1,BM40,BM40+BL37)),0)</f>
        <v>0</v>
      </c>
      <c r="BN37" s="362"/>
      <c r="BO37" s="364"/>
      <c r="BP37" s="366"/>
      <c r="BQ37" s="366"/>
      <c r="BR37" s="106"/>
      <c r="BS37" s="106"/>
      <c r="BT37" s="106"/>
      <c r="BU37" s="106"/>
      <c r="BV37" s="106"/>
      <c r="BW37" s="106"/>
      <c r="BX37" s="106"/>
      <c r="BY37" s="106"/>
      <c r="BZ37" s="106"/>
      <c r="CA37" s="106"/>
      <c r="CB37" s="106"/>
      <c r="CC37" s="106"/>
      <c r="CD37" s="106"/>
      <c r="CE37" s="106"/>
      <c r="CF37" s="106"/>
      <c r="CG37" s="106"/>
    </row>
    <row r="38" spans="1:85" s="245" customFormat="1" ht="41.5" hidden="1" customHeight="1" x14ac:dyDescent="0.35">
      <c r="A38" s="243"/>
      <c r="B38" s="128"/>
      <c r="C38" s="80"/>
      <c r="D38" s="80"/>
      <c r="E38" s="80"/>
      <c r="F38" s="80"/>
      <c r="G38" s="80"/>
      <c r="H38" s="80"/>
      <c r="I38" s="80"/>
      <c r="J38" s="80"/>
      <c r="K38" s="80"/>
      <c r="L38" s="80"/>
      <c r="M38" s="64"/>
      <c r="N38" s="7"/>
      <c r="O38" s="192"/>
      <c r="P38" s="106"/>
      <c r="Q38" s="65" t="s">
        <v>161</v>
      </c>
      <c r="R38" s="67">
        <f>IF(R33&gt;0,R34,0)</f>
        <v>0</v>
      </c>
      <c r="S38" s="67">
        <f t="shared" ref="S38" si="238">IF(S33&gt;0,IF(S36=1,S34,S34+R38),R38)</f>
        <v>0</v>
      </c>
      <c r="T38" s="67">
        <f t="shared" ref="T38" si="239">IF(T33&gt;0,IF(T36=1,T34,T34+S38),S38)</f>
        <v>0</v>
      </c>
      <c r="U38" s="67">
        <f t="shared" ref="U38" si="240">IF(U33&gt;0,IF(U36=1,U34,U34+T38),T38)</f>
        <v>0</v>
      </c>
      <c r="V38" s="67">
        <f t="shared" ref="V38" si="241">IF(V33&gt;0,IF(V36=1,V34,V34+U38),U38)</f>
        <v>0</v>
      </c>
      <c r="W38" s="67">
        <f t="shared" ref="W38" si="242">IF(W33&gt;0,IF(W36=1,W34,W34+V38),V38)</f>
        <v>0</v>
      </c>
      <c r="X38" s="67">
        <f t="shared" ref="X38" si="243">IF(X33&gt;0,IF(X36=1,X34,X34+W38),W38)</f>
        <v>0</v>
      </c>
      <c r="Y38" s="67">
        <f t="shared" ref="Y38" si="244">IF(Y33&gt;0,IF(Y36=1,Y34,Y34+X38),X38)</f>
        <v>0</v>
      </c>
      <c r="Z38" s="67">
        <f t="shared" ref="Z38" si="245">IF(Z33&gt;0,IF(Z36=1,Z34,Z34+Y38),Y38)</f>
        <v>0</v>
      </c>
      <c r="AA38" s="67">
        <f t="shared" ref="AA38" si="246">IF(AA33&gt;0,IF(AA36=1,AA34,AA34+Z38),Z38)</f>
        <v>0</v>
      </c>
      <c r="AB38" s="67">
        <f t="shared" ref="AB38" si="247">IF(AB33&gt;0,IF(AB36=1,AB34,AB34+AA38),AA38)</f>
        <v>0</v>
      </c>
      <c r="AC38" s="67">
        <f t="shared" ref="AC38" si="248">IF(AC33&gt;0,IF(AC36=1,AC34,AC34+AB38),AB38)</f>
        <v>0</v>
      </c>
      <c r="AD38" s="67">
        <f t="shared" ref="AD38" si="249">IF(AD33&gt;0,IF(AD36=1,AD34,AD34+AC38),AC38)</f>
        <v>0</v>
      </c>
      <c r="AE38" s="67">
        <f t="shared" ref="AE38" si="250">IF(AE33&gt;0,IF(AE36=1,AE34,AE34+AD38),AD38)</f>
        <v>0</v>
      </c>
      <c r="AF38" s="67">
        <f t="shared" ref="AF38" si="251">IF(AF33&gt;0,IF(AF36=1,AF34,AF34+AE38),AE38)</f>
        <v>0</v>
      </c>
      <c r="AG38" s="67">
        <f t="shared" ref="AG38" si="252">IF(AG33&gt;0,IF(AG36=1,AG34,AG34+AF38),AF38)</f>
        <v>0</v>
      </c>
      <c r="AH38" s="67">
        <f t="shared" ref="AH38" si="253">IF(AH33&gt;0,IF(AH36=1,AH34,AH34+AG38),AG38)</f>
        <v>0</v>
      </c>
      <c r="AI38" s="67">
        <f t="shared" ref="AI38" si="254">IF(AI33&gt;0,IF(AI36=1,AI34,AI34+AH38),AH38)</f>
        <v>0</v>
      </c>
      <c r="AJ38" s="67">
        <f t="shared" ref="AJ38" si="255">IF(AJ33&gt;0,IF(AJ36=1,AJ34,AJ34+AI38),AI38)</f>
        <v>0</v>
      </c>
      <c r="AK38" s="67">
        <f t="shared" ref="AK38" si="256">IF(AK33&gt;0,IF(AK36=1,AK34,AK34+AJ38),AJ38)</f>
        <v>0</v>
      </c>
      <c r="AL38" s="67">
        <f t="shared" ref="AL38" si="257">IF(AL33&gt;0,IF(AL36=1,AL34,AL34+AK38),AK38)</f>
        <v>0</v>
      </c>
      <c r="AM38" s="67">
        <f t="shared" ref="AM38" si="258">IF(AM33&gt;0,IF(AM36=1,AM34,AM34+AL38),AL38)</f>
        <v>0</v>
      </c>
      <c r="AN38" s="67">
        <f t="shared" ref="AN38" si="259">IF(AN33&gt;0,IF(AN36=1,AN34,AN34+AM38),AM38)</f>
        <v>0</v>
      </c>
      <c r="AO38" s="67">
        <f t="shared" ref="AO38" si="260">IF(AO33&gt;0,IF(AO36=1,AO34,AO34+AN38),AN38)</f>
        <v>0</v>
      </c>
      <c r="AP38" s="67">
        <f t="shared" ref="AP38" si="261">IF(AP33&gt;0,IF(AP36=1,AP34,AP34+AO38),AO38)</f>
        <v>0</v>
      </c>
      <c r="AQ38" s="67">
        <f t="shared" ref="AQ38" si="262">IF(AQ33&gt;0,IF(AQ36=1,AQ34,AQ34+AP38),AP38)</f>
        <v>0</v>
      </c>
      <c r="AR38" s="67">
        <f t="shared" ref="AR38" si="263">IF(AR33&gt;0,IF(AR36=1,AR34,AR34+AQ38),AQ38)</f>
        <v>0</v>
      </c>
      <c r="AS38" s="67">
        <f t="shared" ref="AS38" si="264">IF(AS33&gt;0,IF(AS36=1,AS34,AS34+AR38),AR38)</f>
        <v>0</v>
      </c>
      <c r="AT38" s="67">
        <f t="shared" ref="AT38" si="265">IF(AT33&gt;0,IF(AT36=1,AT34,AT34+AS38),AS38)</f>
        <v>0</v>
      </c>
      <c r="AU38" s="67">
        <f t="shared" ref="AU38" si="266">IF(AU33&gt;0,IF(AU36=1,AU34,AU34+AT38),AT38)</f>
        <v>0</v>
      </c>
      <c r="AV38" s="67">
        <f t="shared" ref="AV38" si="267">IF(AV33&gt;0,IF(AV36=1,AV34,AV34+AU38),AU38)</f>
        <v>0</v>
      </c>
      <c r="AW38" s="67">
        <f t="shared" ref="AW38" si="268">IF(AW33&gt;0,IF(AW36=1,AW34,AW34+AV38),AV38)</f>
        <v>0</v>
      </c>
      <c r="AX38" s="67">
        <f t="shared" ref="AX38" si="269">IF(AX33&gt;0,IF(AX36=1,AX34,AX34+AW38),AW38)</f>
        <v>0</v>
      </c>
      <c r="AY38" s="67">
        <f t="shared" ref="AY38" si="270">IF(AY33&gt;0,IF(AY36=1,AY34,AY34+AX38),AX38)</f>
        <v>0</v>
      </c>
      <c r="AZ38" s="67">
        <f t="shared" ref="AZ38" si="271">IF(AZ33&gt;0,IF(AZ36=1,AZ34,AZ34+AY38),AY38)</f>
        <v>0</v>
      </c>
      <c r="BA38" s="67">
        <f t="shared" ref="BA38" si="272">IF(BA33&gt;0,IF(BA36=1,BA34,BA34+AZ38),AZ38)</f>
        <v>0</v>
      </c>
      <c r="BB38" s="67">
        <f t="shared" ref="BB38" si="273">IF(BB33&gt;0,IF(BB36=1,BB34,BB34+BA38),BA38)</f>
        <v>0</v>
      </c>
      <c r="BC38" s="67">
        <f t="shared" ref="BC38" si="274">IF(BC33&gt;0,IF(BC36=1,BC34,BC34+BB38),BB38)</f>
        <v>0</v>
      </c>
      <c r="BD38" s="67">
        <f t="shared" ref="BD38" si="275">IF(BD33&gt;0,IF(BD36=1,BD34,BD34+BC38),BC38)</f>
        <v>0</v>
      </c>
      <c r="BE38" s="67">
        <f t="shared" ref="BE38" si="276">IF(BE33&gt;0,IF(BE36=1,BE34,BE34+BD38),BD38)</f>
        <v>0</v>
      </c>
      <c r="BF38" s="67">
        <f t="shared" ref="BF38" si="277">IF(BF33&gt;0,IF(BF36=1,BF34,BF34+BE38),BE38)</f>
        <v>0</v>
      </c>
      <c r="BG38" s="67">
        <f t="shared" ref="BG38" si="278">IF(BG33&gt;0,IF(BG36=1,BG34,BG34+BF38),BF38)</f>
        <v>0</v>
      </c>
      <c r="BH38" s="67">
        <f t="shared" ref="BH38" si="279">IF(BH33&gt;0,IF(BH36=1,BH34,BH34+BG38),BG38)</f>
        <v>0</v>
      </c>
      <c r="BI38" s="67">
        <f t="shared" ref="BI38" si="280">IF(BI33&gt;0,IF(BI36=1,BI34,BI34+BH38),BH38)</f>
        <v>0</v>
      </c>
      <c r="BJ38" s="67">
        <f t="shared" ref="BJ38" si="281">IF(BJ33&gt;0,IF(BJ36=1,BJ34,BJ34+BI38),BI38)</f>
        <v>0</v>
      </c>
      <c r="BK38" s="67">
        <f t="shared" ref="BK38" si="282">IF(BK33&gt;0,IF(BK36=1,BK34,BK34+BJ38),BJ38)</f>
        <v>0</v>
      </c>
      <c r="BL38" s="67">
        <f t="shared" ref="BL38" si="283">IF(BL33&gt;0,IF(BL36=1,BL34,BL34+BK38),BK38)</f>
        <v>0</v>
      </c>
      <c r="BM38" s="67">
        <f t="shared" ref="BM38" si="284">IF(BM33&gt;0,IF(BM36=1,BM34,BM34+BL38),BL38)</f>
        <v>0</v>
      </c>
      <c r="BN38" s="362"/>
      <c r="BO38" s="364"/>
      <c r="BP38" s="366"/>
      <c r="BQ38" s="366"/>
      <c r="BR38" s="106"/>
      <c r="BS38" s="106"/>
      <c r="BT38" s="106"/>
      <c r="BU38" s="106"/>
      <c r="BV38" s="106"/>
      <c r="BW38" s="106"/>
      <c r="BX38" s="106"/>
      <c r="BY38" s="106"/>
      <c r="BZ38" s="106"/>
      <c r="CA38" s="106"/>
      <c r="CB38" s="106"/>
      <c r="CC38" s="106"/>
      <c r="CD38" s="106"/>
      <c r="CE38" s="106"/>
      <c r="CF38" s="106"/>
      <c r="CG38" s="106"/>
    </row>
    <row r="39" spans="1:85" s="245" customFormat="1" ht="41.5" hidden="1" customHeight="1" x14ac:dyDescent="0.35">
      <c r="A39" s="243"/>
      <c r="B39" s="128"/>
      <c r="C39" s="80"/>
      <c r="D39" s="80"/>
      <c r="E39" s="80"/>
      <c r="F39" s="80"/>
      <c r="G39" s="80"/>
      <c r="H39" s="80"/>
      <c r="I39" s="80"/>
      <c r="J39" s="80"/>
      <c r="K39" s="80"/>
      <c r="L39" s="80"/>
      <c r="M39" s="64"/>
      <c r="N39" s="7"/>
      <c r="O39" s="192"/>
      <c r="P39" s="106"/>
      <c r="Q39" s="65" t="s">
        <v>162</v>
      </c>
      <c r="R39" s="67">
        <f>R41</f>
        <v>0</v>
      </c>
      <c r="S39" s="67">
        <f t="shared" ref="S39" si="285">IF(S36=1,S41,S41+R39)</f>
        <v>0</v>
      </c>
      <c r="T39" s="67">
        <f t="shared" ref="T39" si="286">IF(T36=1,T41,T41+S39)</f>
        <v>0</v>
      </c>
      <c r="U39" s="67">
        <f t="shared" ref="U39" si="287">IF(U36=1,U41,U41+T39)</f>
        <v>0</v>
      </c>
      <c r="V39" s="67">
        <f t="shared" ref="V39" si="288">IF(V36=1,V41,V41+U39)</f>
        <v>0</v>
      </c>
      <c r="W39" s="67">
        <f t="shared" ref="W39" si="289">IF(W36=1,W41,W41+V39)</f>
        <v>0</v>
      </c>
      <c r="X39" s="67">
        <f t="shared" ref="X39" si="290">IF(X36=1,X41,X41+W39)</f>
        <v>0</v>
      </c>
      <c r="Y39" s="67">
        <f t="shared" ref="Y39" si="291">IF(Y36=1,Y41,Y41+X39)</f>
        <v>0</v>
      </c>
      <c r="Z39" s="67">
        <f t="shared" ref="Z39" si="292">IF(Z36=1,Z41,Z41+Y39)</f>
        <v>0</v>
      </c>
      <c r="AA39" s="67">
        <f t="shared" ref="AA39" si="293">IF(AA36=1,AA41,AA41+Z39)</f>
        <v>0</v>
      </c>
      <c r="AB39" s="67">
        <f t="shared" ref="AB39" si="294">IF(AB36=1,AB41,AB41+AA39)</f>
        <v>0</v>
      </c>
      <c r="AC39" s="67">
        <f t="shared" ref="AC39" si="295">IF(AC36=1,AC41,AC41+AB39)</f>
        <v>0</v>
      </c>
      <c r="AD39" s="67">
        <f t="shared" ref="AD39" si="296">IF(AD36=1,AD41,AD41+AC39)</f>
        <v>0</v>
      </c>
      <c r="AE39" s="67">
        <f t="shared" ref="AE39" si="297">IF(AE36=1,AE41,AE41+AD39)</f>
        <v>0</v>
      </c>
      <c r="AF39" s="67">
        <f t="shared" ref="AF39" si="298">IF(AF36=1,AF41,AF41+AE39)</f>
        <v>0</v>
      </c>
      <c r="AG39" s="67">
        <f t="shared" ref="AG39" si="299">IF(AG36=1,AG41,AG41+AF39)</f>
        <v>0</v>
      </c>
      <c r="AH39" s="67">
        <f t="shared" ref="AH39" si="300">IF(AH36=1,AH41,AH41+AG39)</f>
        <v>0</v>
      </c>
      <c r="AI39" s="67">
        <f t="shared" ref="AI39" si="301">IF(AI36=1,AI41,AI41+AH39)</f>
        <v>0</v>
      </c>
      <c r="AJ39" s="67">
        <f t="shared" ref="AJ39" si="302">IF(AJ36=1,AJ41,AJ41+AI39)</f>
        <v>0</v>
      </c>
      <c r="AK39" s="67">
        <f t="shared" ref="AK39" si="303">IF(AK36=1,AK41,AK41+AJ39)</f>
        <v>0</v>
      </c>
      <c r="AL39" s="67">
        <f t="shared" ref="AL39" si="304">IF(AL36=1,AL41,AL41+AK39)</f>
        <v>0</v>
      </c>
      <c r="AM39" s="67">
        <f t="shared" ref="AM39" si="305">IF(AM36=1,AM41,AM41+AL39)</f>
        <v>0</v>
      </c>
      <c r="AN39" s="67">
        <f t="shared" ref="AN39" si="306">IF(AN36=1,AN41,AN41+AM39)</f>
        <v>0</v>
      </c>
      <c r="AO39" s="67">
        <f t="shared" ref="AO39" si="307">IF(AO36=1,AO41,AO41+AN39)</f>
        <v>0</v>
      </c>
      <c r="AP39" s="67">
        <f t="shared" ref="AP39" si="308">IF(AP36=1,AP41,AP41+AO39)</f>
        <v>0</v>
      </c>
      <c r="AQ39" s="67">
        <f t="shared" ref="AQ39" si="309">IF(AQ36=1,AQ41,AQ41+AP39)</f>
        <v>0</v>
      </c>
      <c r="AR39" s="67">
        <f t="shared" ref="AR39" si="310">IF(AR36=1,AR41,AR41+AQ39)</f>
        <v>0</v>
      </c>
      <c r="AS39" s="67">
        <f t="shared" ref="AS39" si="311">IF(AS36=1,AS41,AS41+AR39)</f>
        <v>0</v>
      </c>
      <c r="AT39" s="67">
        <f t="shared" ref="AT39" si="312">IF(AT36=1,AT41,AT41+AS39)</f>
        <v>0</v>
      </c>
      <c r="AU39" s="67">
        <f t="shared" ref="AU39" si="313">IF(AU36=1,AU41,AU41+AT39)</f>
        <v>0</v>
      </c>
      <c r="AV39" s="67">
        <f t="shared" ref="AV39" si="314">IF(AV36=1,AV41,AV41+AU39)</f>
        <v>0</v>
      </c>
      <c r="AW39" s="67">
        <f t="shared" ref="AW39" si="315">IF(AW36=1,AW41,AW41+AV39)</f>
        <v>0</v>
      </c>
      <c r="AX39" s="67">
        <f t="shared" ref="AX39" si="316">IF(AX36=1,AX41,AX41+AW39)</f>
        <v>0</v>
      </c>
      <c r="AY39" s="67">
        <f t="shared" ref="AY39" si="317">IF(AY36=1,AY41,AY41+AX39)</f>
        <v>0</v>
      </c>
      <c r="AZ39" s="67">
        <f t="shared" ref="AZ39" si="318">IF(AZ36=1,AZ41,AZ41+AY39)</f>
        <v>0</v>
      </c>
      <c r="BA39" s="67">
        <f t="shared" ref="BA39" si="319">IF(BA36=1,BA41,BA41+AZ39)</f>
        <v>0</v>
      </c>
      <c r="BB39" s="67">
        <f t="shared" ref="BB39" si="320">IF(BB36=1,BB41,BB41+BA39)</f>
        <v>0</v>
      </c>
      <c r="BC39" s="67">
        <f t="shared" ref="BC39" si="321">IF(BC36=1,BC41,BC41+BB39)</f>
        <v>0</v>
      </c>
      <c r="BD39" s="67">
        <f t="shared" ref="BD39" si="322">IF(BD36=1,BD41,BD41+BC39)</f>
        <v>0</v>
      </c>
      <c r="BE39" s="67">
        <f t="shared" ref="BE39" si="323">IF(BE36=1,BE41,BE41+BD39)</f>
        <v>0</v>
      </c>
      <c r="BF39" s="67">
        <f t="shared" ref="BF39" si="324">IF(BF36=1,BF41,BF41+BE39)</f>
        <v>0</v>
      </c>
      <c r="BG39" s="67">
        <f t="shared" ref="BG39" si="325">IF(BG36=1,BG41,BG41+BF39)</f>
        <v>0</v>
      </c>
      <c r="BH39" s="67">
        <f t="shared" ref="BH39" si="326">IF(BH36=1,BH41,BH41+BG39)</f>
        <v>0</v>
      </c>
      <c r="BI39" s="67">
        <f t="shared" ref="BI39" si="327">IF(BI36=1,BI41,BI41+BH39)</f>
        <v>0</v>
      </c>
      <c r="BJ39" s="67">
        <f t="shared" ref="BJ39" si="328">IF(BJ36=1,BJ41,BJ41+BI39)</f>
        <v>0</v>
      </c>
      <c r="BK39" s="67">
        <f t="shared" ref="BK39" si="329">IF(BK36=1,BK41,BK41+BJ39)</f>
        <v>0</v>
      </c>
      <c r="BL39" s="67">
        <f t="shared" ref="BL39" si="330">IF(BL36=1,BL41,BL41+BK39)</f>
        <v>0</v>
      </c>
      <c r="BM39" s="67">
        <f t="shared" ref="BM39" si="331">IF(BM36=1,BM41,BM41+BL39)</f>
        <v>0</v>
      </c>
      <c r="BN39" s="362"/>
      <c r="BO39" s="364"/>
      <c r="BP39" s="366"/>
      <c r="BQ39" s="366"/>
      <c r="BR39" s="106"/>
      <c r="BS39" s="106"/>
      <c r="BT39" s="106"/>
      <c r="BU39" s="106"/>
      <c r="BV39" s="106"/>
      <c r="BW39" s="106"/>
      <c r="BX39" s="106"/>
      <c r="BY39" s="106"/>
      <c r="BZ39" s="106"/>
      <c r="CA39" s="106"/>
      <c r="CB39" s="106"/>
      <c r="CC39" s="106"/>
      <c r="CD39" s="106"/>
      <c r="CE39" s="106"/>
      <c r="CF39" s="106"/>
      <c r="CG39" s="106"/>
    </row>
    <row r="40" spans="1:85" s="245" customFormat="1" ht="29.15" customHeight="1" x14ac:dyDescent="0.35">
      <c r="A40" s="243"/>
      <c r="B40" s="128"/>
      <c r="C40" s="80"/>
      <c r="D40" s="80"/>
      <c r="E40" s="80"/>
      <c r="F40" s="80"/>
      <c r="G40" s="80"/>
      <c r="H40" s="80"/>
      <c r="I40" s="80"/>
      <c r="J40" s="80"/>
      <c r="K40" s="80"/>
      <c r="L40" s="80"/>
      <c r="M40" s="64"/>
      <c r="N40" s="7"/>
      <c r="O40" s="192"/>
      <c r="P40" s="106"/>
      <c r="Q40" s="63" t="s">
        <v>160</v>
      </c>
      <c r="R40" s="68">
        <f t="shared" ref="R40:BM40" si="332">1720/12*R33</f>
        <v>0</v>
      </c>
      <c r="S40" s="68">
        <f t="shared" si="332"/>
        <v>0</v>
      </c>
      <c r="T40" s="68">
        <f t="shared" si="332"/>
        <v>0</v>
      </c>
      <c r="U40" s="68">
        <f t="shared" si="332"/>
        <v>0</v>
      </c>
      <c r="V40" s="68">
        <f t="shared" si="332"/>
        <v>0</v>
      </c>
      <c r="W40" s="68">
        <f t="shared" si="332"/>
        <v>0</v>
      </c>
      <c r="X40" s="68">
        <f t="shared" si="332"/>
        <v>0</v>
      </c>
      <c r="Y40" s="68">
        <f t="shared" si="332"/>
        <v>0</v>
      </c>
      <c r="Z40" s="68">
        <f t="shared" si="332"/>
        <v>0</v>
      </c>
      <c r="AA40" s="68">
        <f t="shared" si="332"/>
        <v>0</v>
      </c>
      <c r="AB40" s="68">
        <f t="shared" si="332"/>
        <v>0</v>
      </c>
      <c r="AC40" s="68">
        <f t="shared" si="332"/>
        <v>0</v>
      </c>
      <c r="AD40" s="68">
        <f t="shared" si="332"/>
        <v>0</v>
      </c>
      <c r="AE40" s="68">
        <f t="shared" si="332"/>
        <v>0</v>
      </c>
      <c r="AF40" s="68">
        <f t="shared" si="332"/>
        <v>0</v>
      </c>
      <c r="AG40" s="68">
        <f t="shared" si="332"/>
        <v>0</v>
      </c>
      <c r="AH40" s="68">
        <f t="shared" si="332"/>
        <v>0</v>
      </c>
      <c r="AI40" s="68">
        <f t="shared" si="332"/>
        <v>0</v>
      </c>
      <c r="AJ40" s="68">
        <f t="shared" si="332"/>
        <v>0</v>
      </c>
      <c r="AK40" s="68">
        <f t="shared" si="332"/>
        <v>0</v>
      </c>
      <c r="AL40" s="68">
        <f t="shared" si="332"/>
        <v>0</v>
      </c>
      <c r="AM40" s="68">
        <f t="shared" si="332"/>
        <v>0</v>
      </c>
      <c r="AN40" s="68">
        <f t="shared" si="332"/>
        <v>0</v>
      </c>
      <c r="AO40" s="68">
        <f t="shared" si="332"/>
        <v>0</v>
      </c>
      <c r="AP40" s="68">
        <f t="shared" si="332"/>
        <v>0</v>
      </c>
      <c r="AQ40" s="68">
        <f t="shared" si="332"/>
        <v>0</v>
      </c>
      <c r="AR40" s="68">
        <f t="shared" si="332"/>
        <v>0</v>
      </c>
      <c r="AS40" s="68">
        <f t="shared" si="332"/>
        <v>0</v>
      </c>
      <c r="AT40" s="68">
        <f t="shared" si="332"/>
        <v>0</v>
      </c>
      <c r="AU40" s="68">
        <f t="shared" si="332"/>
        <v>0</v>
      </c>
      <c r="AV40" s="68">
        <f t="shared" si="332"/>
        <v>0</v>
      </c>
      <c r="AW40" s="68">
        <f t="shared" si="332"/>
        <v>0</v>
      </c>
      <c r="AX40" s="68">
        <f t="shared" si="332"/>
        <v>0</v>
      </c>
      <c r="AY40" s="68">
        <f t="shared" si="332"/>
        <v>0</v>
      </c>
      <c r="AZ40" s="68">
        <f t="shared" si="332"/>
        <v>0</v>
      </c>
      <c r="BA40" s="68">
        <f t="shared" si="332"/>
        <v>0</v>
      </c>
      <c r="BB40" s="68">
        <f t="shared" si="332"/>
        <v>0</v>
      </c>
      <c r="BC40" s="68">
        <f t="shared" si="332"/>
        <v>0</v>
      </c>
      <c r="BD40" s="68">
        <f t="shared" si="332"/>
        <v>0</v>
      </c>
      <c r="BE40" s="68">
        <f t="shared" si="332"/>
        <v>0</v>
      </c>
      <c r="BF40" s="68">
        <f t="shared" si="332"/>
        <v>0</v>
      </c>
      <c r="BG40" s="68">
        <f t="shared" si="332"/>
        <v>0</v>
      </c>
      <c r="BH40" s="68">
        <f t="shared" si="332"/>
        <v>0</v>
      </c>
      <c r="BI40" s="68">
        <f t="shared" si="332"/>
        <v>0</v>
      </c>
      <c r="BJ40" s="68">
        <f t="shared" si="332"/>
        <v>0</v>
      </c>
      <c r="BK40" s="68">
        <f t="shared" si="332"/>
        <v>0</v>
      </c>
      <c r="BL40" s="68">
        <f t="shared" si="332"/>
        <v>0</v>
      </c>
      <c r="BM40" s="68">
        <f t="shared" si="332"/>
        <v>0</v>
      </c>
      <c r="BN40" s="362"/>
      <c r="BO40" s="364"/>
      <c r="BP40" s="366"/>
      <c r="BQ40" s="366"/>
      <c r="BR40" s="106"/>
      <c r="BS40" s="106"/>
      <c r="BT40" s="106"/>
      <c r="BU40" s="106"/>
      <c r="BV40" s="106"/>
      <c r="BW40" s="106"/>
      <c r="BX40" s="106"/>
      <c r="BY40" s="106"/>
      <c r="BZ40" s="106"/>
      <c r="CA40" s="106"/>
      <c r="CB40" s="106"/>
      <c r="CC40" s="106"/>
      <c r="CD40" s="106"/>
      <c r="CE40" s="106"/>
      <c r="CF40" s="106"/>
      <c r="CG40" s="106"/>
    </row>
    <row r="41" spans="1:85" s="245" customFormat="1" ht="29" x14ac:dyDescent="0.35">
      <c r="A41" s="243"/>
      <c r="B41" s="128"/>
      <c r="C41" s="80"/>
      <c r="D41" s="80"/>
      <c r="E41" s="80"/>
      <c r="F41" s="80"/>
      <c r="G41" s="80"/>
      <c r="H41" s="80"/>
      <c r="I41" s="80"/>
      <c r="J41" s="80"/>
      <c r="K41" s="80"/>
      <c r="L41" s="80"/>
      <c r="M41" s="64"/>
      <c r="N41" s="7"/>
      <c r="O41" s="192"/>
      <c r="P41" s="106"/>
      <c r="Q41" s="63" t="s">
        <v>144</v>
      </c>
      <c r="R41" s="68">
        <f>FLOOR(IF(OR(R36=0,R36=1),IF(R34&gt;=R40,R40,R34)+0.00000001,IF(R38&gt;=R37,R37,R38))+0.00000001,1)</f>
        <v>0</v>
      </c>
      <c r="S41" s="68">
        <f t="shared" ref="S41" si="333">FLOOR(IF(OR(S36=0,S36=1),IF(S40&gt;S37,S37,IF(S34&gt;=S40,S40,S34)+0.00000001),IF(S38&gt;=S37,S37-R39,S38-R39)+0.00000001),1)</f>
        <v>0</v>
      </c>
      <c r="T41" s="68">
        <f t="shared" ref="T41" si="334">FLOOR(IF(OR(T36=0,T36=1),IF(T40&gt;T37,T37,IF(T34&gt;=T40,T40,T34)+0.00000001),IF(T38&gt;=T37,T37-S39,T38-S39)+0.00000001),1)</f>
        <v>0</v>
      </c>
      <c r="U41" s="68">
        <f t="shared" ref="U41" si="335">FLOOR(IF(OR(U36=0,U36=1),IF(U40&gt;U37,U37,IF(U34&gt;=U40,U40,U34)+0.00000001),IF(U38&gt;=U37,U37-T39,U38-T39)+0.00000001),1)</f>
        <v>0</v>
      </c>
      <c r="V41" s="68">
        <f t="shared" ref="V41" si="336">FLOOR(IF(OR(V36=0,V36=1),IF(V40&gt;V37,V37,IF(V34&gt;=V40,V40,V34)+0.00000001),IF(V38&gt;=V37,V37-U39,V38-U39)+0.00000001),1)</f>
        <v>0</v>
      </c>
      <c r="W41" s="68">
        <f t="shared" ref="W41" si="337">FLOOR(IF(OR(W36=0,W36=1),IF(W40&gt;W37,W37,IF(W34&gt;=W40,W40,W34)+0.00000001),IF(W38&gt;=W37,W37-V39,W38-V39)+0.00000001),1)</f>
        <v>0</v>
      </c>
      <c r="X41" s="68">
        <f t="shared" ref="X41" si="338">FLOOR(IF(OR(X36=0,X36=1),IF(X40&gt;X37,X37,IF(X34&gt;=X40,X40,X34)+0.00000001),IF(X38&gt;=X37,X37-W39,X38-W39)+0.00000001),1)</f>
        <v>0</v>
      </c>
      <c r="Y41" s="68">
        <f t="shared" ref="Y41" si="339">FLOOR(IF(OR(Y36=0,Y36=1),IF(Y40&gt;Y37,Y37,IF(Y34&gt;=Y40,Y40,Y34)+0.00000001),IF(Y38&gt;=Y37,Y37-X39,Y38-X39)+0.00000001),1)</f>
        <v>0</v>
      </c>
      <c r="Z41" s="68">
        <f t="shared" ref="Z41" si="340">FLOOR(IF(OR(Z36=0,Z36=1),IF(Z40&gt;Z37,Z37,IF(Z34&gt;=Z40,Z40,Z34)+0.00000001),IF(Z38&gt;=Z37,Z37-Y39,Z38-Y39)+0.00000001),1)</f>
        <v>0</v>
      </c>
      <c r="AA41" s="68">
        <f t="shared" ref="AA41" si="341">FLOOR(IF(OR(AA36=0,AA36=1),IF(AA40&gt;AA37,AA37,IF(AA34&gt;=AA40,AA40,AA34)+0.00000001),IF(AA38&gt;=AA37,AA37-Z39,AA38-Z39)+0.00000001),1)</f>
        <v>0</v>
      </c>
      <c r="AB41" s="68">
        <f t="shared" ref="AB41" si="342">FLOOR(IF(OR(AB36=0,AB36=1),IF(AB40&gt;AB37,AB37,IF(AB34&gt;=AB40,AB40,AB34)+0.00000001),IF(AB38&gt;=AB37,AB37-AA39,AB38-AA39)+0.00000001),1)</f>
        <v>0</v>
      </c>
      <c r="AC41" s="68">
        <f t="shared" ref="AC41" si="343">FLOOR(IF(OR(AC36=0,AC36=1),IF(AC40&gt;AC37,AC37,IF(AC34&gt;=AC40,AC40,AC34)+0.00000001),IF(AC38&gt;=AC37,AC37-AB39,AC38-AB39)+0.00000001),1)</f>
        <v>0</v>
      </c>
      <c r="AD41" s="68">
        <f t="shared" ref="AD41" si="344">FLOOR(IF(OR(AD36=0,AD36=1),IF(AD40&gt;AD37,AD37,IF(AD34&gt;=AD40,AD40,AD34)+0.00000001),IF(AD38&gt;=AD37,AD37-AC39,AD38-AC39)+0.00000001),1)</f>
        <v>0</v>
      </c>
      <c r="AE41" s="68">
        <f t="shared" ref="AE41" si="345">FLOOR(IF(OR(AE36=0,AE36=1),IF(AE40&gt;AE37,AE37,IF(AE34&gt;=AE40,AE40,AE34)+0.00000001),IF(AE38&gt;=AE37,AE37-AD39,AE38-AD39)+0.00000001),1)</f>
        <v>0</v>
      </c>
      <c r="AF41" s="68">
        <f t="shared" ref="AF41" si="346">FLOOR(IF(OR(AF36=0,AF36=1),IF(AF40&gt;AF37,AF37,IF(AF34&gt;=AF40,AF40,AF34)+0.00000001),IF(AF38&gt;=AF37,AF37-AE39,AF38-AE39)+0.00000001),1)</f>
        <v>0</v>
      </c>
      <c r="AG41" s="68">
        <f t="shared" ref="AG41" si="347">FLOOR(IF(OR(AG36=0,AG36=1),IF(AG40&gt;AG37,AG37,IF(AG34&gt;=AG40,AG40,AG34)+0.00000001),IF(AG38&gt;=AG37,AG37-AF39,AG38-AF39)+0.00000001),1)</f>
        <v>0</v>
      </c>
      <c r="AH41" s="68">
        <f t="shared" ref="AH41" si="348">FLOOR(IF(OR(AH36=0,AH36=1),IF(AH40&gt;AH37,AH37,IF(AH34&gt;=AH40,AH40,AH34)+0.00000001),IF(AH38&gt;=AH37,AH37-AG39,AH38-AG39)+0.00000001),1)</f>
        <v>0</v>
      </c>
      <c r="AI41" s="68">
        <f t="shared" ref="AI41" si="349">FLOOR(IF(OR(AI36=0,AI36=1),IF(AI40&gt;AI37,AI37,IF(AI34&gt;=AI40,AI40,AI34)+0.00000001),IF(AI38&gt;=AI37,AI37-AH39,AI38-AH39)+0.00000001),1)</f>
        <v>0</v>
      </c>
      <c r="AJ41" s="68">
        <f t="shared" ref="AJ41" si="350">FLOOR(IF(OR(AJ36=0,AJ36=1),IF(AJ40&gt;AJ37,AJ37,IF(AJ34&gt;=AJ40,AJ40,AJ34)+0.00000001),IF(AJ38&gt;=AJ37,AJ37-AI39,AJ38-AI39)+0.00000001),1)</f>
        <v>0</v>
      </c>
      <c r="AK41" s="68">
        <f t="shared" ref="AK41" si="351">FLOOR(IF(OR(AK36=0,AK36=1),IF(AK40&gt;AK37,AK37,IF(AK34&gt;=AK40,AK40,AK34)+0.00000001),IF(AK38&gt;=AK37,AK37-AJ39,AK38-AJ39)+0.00000001),1)</f>
        <v>0</v>
      </c>
      <c r="AL41" s="68">
        <f t="shared" ref="AL41" si="352">FLOOR(IF(OR(AL36=0,AL36=1),IF(AL40&gt;AL37,AL37,IF(AL34&gt;=AL40,AL40,AL34)+0.00000001),IF(AL38&gt;=AL37,AL37-AK39,AL38-AK39)+0.00000001),1)</f>
        <v>0</v>
      </c>
      <c r="AM41" s="68">
        <f t="shared" ref="AM41" si="353">FLOOR(IF(OR(AM36=0,AM36=1),IF(AM40&gt;AM37,AM37,IF(AM34&gt;=AM40,AM40,AM34)+0.00000001),IF(AM38&gt;=AM37,AM37-AL39,AM38-AL39)+0.00000001),1)</f>
        <v>0</v>
      </c>
      <c r="AN41" s="68">
        <f t="shared" ref="AN41" si="354">FLOOR(IF(OR(AN36=0,AN36=1),IF(AN40&gt;AN37,AN37,IF(AN34&gt;=AN40,AN40,AN34)+0.00000001),IF(AN38&gt;=AN37,AN37-AM39,AN38-AM39)+0.00000001),1)</f>
        <v>0</v>
      </c>
      <c r="AO41" s="68">
        <f t="shared" ref="AO41" si="355">FLOOR(IF(OR(AO36=0,AO36=1),IF(AO40&gt;AO37,AO37,IF(AO34&gt;=AO40,AO40,AO34)+0.00000001),IF(AO38&gt;=AO37,AO37-AN39,AO38-AN39)+0.00000001),1)</f>
        <v>0</v>
      </c>
      <c r="AP41" s="68">
        <f t="shared" ref="AP41" si="356">FLOOR(IF(OR(AP36=0,AP36=1),IF(AP40&gt;AP37,AP37,IF(AP34&gt;=AP40,AP40,AP34)+0.00000001),IF(AP38&gt;=AP37,AP37-AO39,AP38-AO39)+0.00000001),1)</f>
        <v>0</v>
      </c>
      <c r="AQ41" s="68">
        <f t="shared" ref="AQ41" si="357">FLOOR(IF(OR(AQ36=0,AQ36=1),IF(AQ40&gt;AQ37,AQ37,IF(AQ34&gt;=AQ40,AQ40,AQ34)+0.00000001),IF(AQ38&gt;=AQ37,AQ37-AP39,AQ38-AP39)+0.00000001),1)</f>
        <v>0</v>
      </c>
      <c r="AR41" s="68">
        <f t="shared" ref="AR41" si="358">FLOOR(IF(OR(AR36=0,AR36=1),IF(AR40&gt;AR37,AR37,IF(AR34&gt;=AR40,AR40,AR34)+0.00000001),IF(AR38&gt;=AR37,AR37-AQ39,AR38-AQ39)+0.00000001),1)</f>
        <v>0</v>
      </c>
      <c r="AS41" s="68">
        <f t="shared" ref="AS41" si="359">FLOOR(IF(OR(AS36=0,AS36=1),IF(AS40&gt;AS37,AS37,IF(AS34&gt;=AS40,AS40,AS34)+0.00000001),IF(AS38&gt;=AS37,AS37-AR39,AS38-AR39)+0.00000001),1)</f>
        <v>0</v>
      </c>
      <c r="AT41" s="68">
        <f t="shared" ref="AT41" si="360">FLOOR(IF(OR(AT36=0,AT36=1),IF(AT40&gt;AT37,AT37,IF(AT34&gt;=AT40,AT40,AT34)+0.00000001),IF(AT38&gt;=AT37,AT37-AS39,AT38-AS39)+0.00000001),1)</f>
        <v>0</v>
      </c>
      <c r="AU41" s="68">
        <f t="shared" ref="AU41" si="361">FLOOR(IF(OR(AU36=0,AU36=1),IF(AU40&gt;AU37,AU37,IF(AU34&gt;=AU40,AU40,AU34)+0.00000001),IF(AU38&gt;=AU37,AU37-AT39,AU38-AT39)+0.00000001),1)</f>
        <v>0</v>
      </c>
      <c r="AV41" s="68">
        <f t="shared" ref="AV41" si="362">FLOOR(IF(OR(AV36=0,AV36=1),IF(AV40&gt;AV37,AV37,IF(AV34&gt;=AV40,AV40,AV34)+0.00000001),IF(AV38&gt;=AV37,AV37-AU39,AV38-AU39)+0.00000001),1)</f>
        <v>0</v>
      </c>
      <c r="AW41" s="68">
        <f t="shared" ref="AW41" si="363">FLOOR(IF(OR(AW36=0,AW36=1),IF(AW40&gt;AW37,AW37,IF(AW34&gt;=AW40,AW40,AW34)+0.00000001),IF(AW38&gt;=AW37,AW37-AV39,AW38-AV39)+0.00000001),1)</f>
        <v>0</v>
      </c>
      <c r="AX41" s="68">
        <f t="shared" ref="AX41" si="364">FLOOR(IF(OR(AX36=0,AX36=1),IF(AX40&gt;AX37,AX37,IF(AX34&gt;=AX40,AX40,AX34)+0.00000001),IF(AX38&gt;=AX37,AX37-AW39,AX38-AW39)+0.00000001),1)</f>
        <v>0</v>
      </c>
      <c r="AY41" s="68">
        <f t="shared" ref="AY41" si="365">FLOOR(IF(OR(AY36=0,AY36=1),IF(AY40&gt;AY37,AY37,IF(AY34&gt;=AY40,AY40,AY34)+0.00000001),IF(AY38&gt;=AY37,AY37-AX39,AY38-AX39)+0.00000001),1)</f>
        <v>0</v>
      </c>
      <c r="AZ41" s="68">
        <f t="shared" ref="AZ41" si="366">FLOOR(IF(OR(AZ36=0,AZ36=1),IF(AZ40&gt;AZ37,AZ37,IF(AZ34&gt;=AZ40,AZ40,AZ34)+0.00000001),IF(AZ38&gt;=AZ37,AZ37-AY39,AZ38-AY39)+0.00000001),1)</f>
        <v>0</v>
      </c>
      <c r="BA41" s="68">
        <f t="shared" ref="BA41" si="367">FLOOR(IF(OR(BA36=0,BA36=1),IF(BA40&gt;BA37,BA37,IF(BA34&gt;=BA40,BA40,BA34)+0.00000001),IF(BA38&gt;=BA37,BA37-AZ39,BA38-AZ39)+0.00000001),1)</f>
        <v>0</v>
      </c>
      <c r="BB41" s="68">
        <f t="shared" ref="BB41" si="368">FLOOR(IF(OR(BB36=0,BB36=1),IF(BB40&gt;BB37,BB37,IF(BB34&gt;=BB40,BB40,BB34)+0.00000001),IF(BB38&gt;=BB37,BB37-BA39,BB38-BA39)+0.00000001),1)</f>
        <v>0</v>
      </c>
      <c r="BC41" s="68">
        <f t="shared" ref="BC41" si="369">FLOOR(IF(OR(BC36=0,BC36=1),IF(BC40&gt;BC37,BC37,IF(BC34&gt;=BC40,BC40,BC34)+0.00000001),IF(BC38&gt;=BC37,BC37-BB39,BC38-BB39)+0.00000001),1)</f>
        <v>0</v>
      </c>
      <c r="BD41" s="68">
        <f t="shared" ref="BD41" si="370">FLOOR(IF(OR(BD36=0,BD36=1),IF(BD40&gt;BD37,BD37,IF(BD34&gt;=BD40,BD40,BD34)+0.00000001),IF(BD38&gt;=BD37,BD37-BC39,BD38-BC39)+0.00000001),1)</f>
        <v>0</v>
      </c>
      <c r="BE41" s="68">
        <f t="shared" ref="BE41" si="371">FLOOR(IF(OR(BE36=0,BE36=1),IF(BE40&gt;BE37,BE37,IF(BE34&gt;=BE40,BE40,BE34)+0.00000001),IF(BE38&gt;=BE37,BE37-BD39,BE38-BD39)+0.00000001),1)</f>
        <v>0</v>
      </c>
      <c r="BF41" s="68">
        <f t="shared" ref="BF41" si="372">FLOOR(IF(OR(BF36=0,BF36=1),IF(BF40&gt;BF37,BF37,IF(BF34&gt;=BF40,BF40,BF34)+0.00000001),IF(BF38&gt;=BF37,BF37-BE39,BF38-BE39)+0.00000001),1)</f>
        <v>0</v>
      </c>
      <c r="BG41" s="68">
        <f t="shared" ref="BG41" si="373">FLOOR(IF(OR(BG36=0,BG36=1),IF(BG40&gt;BG37,BG37,IF(BG34&gt;=BG40,BG40,BG34)+0.00000001),IF(BG38&gt;=BG37,BG37-BF39,BG38-BF39)+0.00000001),1)</f>
        <v>0</v>
      </c>
      <c r="BH41" s="68">
        <f t="shared" ref="BH41" si="374">FLOOR(IF(OR(BH36=0,BH36=1),IF(BH40&gt;BH37,BH37,IF(BH34&gt;=BH40,BH40,BH34)+0.00000001),IF(BH38&gt;=BH37,BH37-BG39,BH38-BG39)+0.00000001),1)</f>
        <v>0</v>
      </c>
      <c r="BI41" s="68">
        <f t="shared" ref="BI41" si="375">FLOOR(IF(OR(BI36=0,BI36=1),IF(BI40&gt;BI37,BI37,IF(BI34&gt;=BI40,BI40,BI34)+0.00000001),IF(BI38&gt;=BI37,BI37-BH39,BI38-BH39)+0.00000001),1)</f>
        <v>0</v>
      </c>
      <c r="BJ41" s="68">
        <f t="shared" ref="BJ41" si="376">FLOOR(IF(OR(BJ36=0,BJ36=1),IF(BJ40&gt;BJ37,BJ37,IF(BJ34&gt;=BJ40,BJ40,BJ34)+0.00000001),IF(BJ38&gt;=BJ37,BJ37-BI39,BJ38-BI39)+0.00000001),1)</f>
        <v>0</v>
      </c>
      <c r="BK41" s="68">
        <f t="shared" ref="BK41" si="377">FLOOR(IF(OR(BK36=0,BK36=1),IF(BK40&gt;BK37,BK37,IF(BK34&gt;=BK40,BK40,BK34)+0.00000001),IF(BK38&gt;=BK37,BK37-BJ39,BK38-BJ39)+0.00000001),1)</f>
        <v>0</v>
      </c>
      <c r="BL41" s="68">
        <f t="shared" ref="BL41" si="378">FLOOR(IF(OR(BL36=0,BL36=1),IF(BL40&gt;BL37,BL37,IF(BL34&gt;=BL40,BL40,BL34)+0.00000001),IF(BL38&gt;=BL37,BL37-BK39,BL38-BK39)+0.00000001),1)</f>
        <v>0</v>
      </c>
      <c r="BM41" s="68">
        <f t="shared" ref="BM41" si="379">FLOOR(IF(OR(BM36=0,BM36=1),IF(BM40&gt;BM37,BM37,IF(BM34&gt;=BM40,BM40,BM34)+0.00000001),IF(BM38&gt;=BM37,BM37-BL39,BM38-BL39)+0.00000001),1)</f>
        <v>0</v>
      </c>
      <c r="BN41" s="362"/>
      <c r="BO41" s="364"/>
      <c r="BP41" s="366"/>
      <c r="BQ41" s="366"/>
      <c r="BR41" s="106"/>
      <c r="BS41" s="106"/>
      <c r="BT41" s="106"/>
      <c r="BU41" s="106"/>
      <c r="BV41" s="106"/>
      <c r="BW41" s="106"/>
      <c r="BX41" s="106"/>
      <c r="BY41" s="106"/>
      <c r="BZ41" s="106"/>
      <c r="CA41" s="106"/>
      <c r="CB41" s="106"/>
      <c r="CC41" s="106"/>
      <c r="CD41" s="106"/>
      <c r="CE41" s="106"/>
      <c r="CF41" s="106"/>
      <c r="CG41" s="106"/>
    </row>
    <row r="42" spans="1:85" s="245" customFormat="1" ht="25.4" customHeight="1" thickBot="1" x14ac:dyDescent="0.4">
      <c r="A42" s="243"/>
      <c r="B42" s="129"/>
      <c r="C42" s="69"/>
      <c r="D42" s="69"/>
      <c r="E42" s="69"/>
      <c r="F42" s="69"/>
      <c r="G42" s="69"/>
      <c r="H42" s="69"/>
      <c r="I42" s="69"/>
      <c r="J42" s="69"/>
      <c r="K42" s="69"/>
      <c r="L42" s="69"/>
      <c r="M42" s="70"/>
      <c r="N42" s="7"/>
      <c r="O42" s="193"/>
      <c r="P42" s="106"/>
      <c r="Q42" s="216" t="s">
        <v>145</v>
      </c>
      <c r="R42" s="72">
        <f>IF($J33="Ano",R41*'Podpůrná data'!$B$5,R41*'Podpůrná data'!$B$3)</f>
        <v>0</v>
      </c>
      <c r="S42" s="72">
        <f>IF($J33="Ano",S41*'Podpůrná data'!$B$5,S41*'Podpůrná data'!$B$3)</f>
        <v>0</v>
      </c>
      <c r="T42" s="72">
        <f>IF($J33="Ano",T41*'Podpůrná data'!$B$5,T41*'Podpůrná data'!$B$3)</f>
        <v>0</v>
      </c>
      <c r="U42" s="72">
        <f>IF($J33="Ano",U41*'Podpůrná data'!$B$5,U41*'Podpůrná data'!$B$3)</f>
        <v>0</v>
      </c>
      <c r="V42" s="72">
        <f>IF($J33="Ano",V41*'Podpůrná data'!$B$5,V41*'Podpůrná data'!$B$3)</f>
        <v>0</v>
      </c>
      <c r="W42" s="72">
        <f>IF($J33="Ano",W41*'Podpůrná data'!$B$5,W41*'Podpůrná data'!$B$3)</f>
        <v>0</v>
      </c>
      <c r="X42" s="72">
        <f>IF($J33="Ano",X41*'Podpůrná data'!$B$5,X41*'Podpůrná data'!$B$3)</f>
        <v>0</v>
      </c>
      <c r="Y42" s="72">
        <f>IF($J33="Ano",Y41*'Podpůrná data'!$B$5,Y41*'Podpůrná data'!$B$3)</f>
        <v>0</v>
      </c>
      <c r="Z42" s="72">
        <f>IF($J33="Ano",Z41*'Podpůrná data'!$B$5,Z41*'Podpůrná data'!$B$3)</f>
        <v>0</v>
      </c>
      <c r="AA42" s="72">
        <f>IF($J33="Ano",AA41*'Podpůrná data'!$B$5,AA41*'Podpůrná data'!$B$3)</f>
        <v>0</v>
      </c>
      <c r="AB42" s="72">
        <f>IF($J33="Ano",AB41*'Podpůrná data'!$B$5,AB41*'Podpůrná data'!$B$3)</f>
        <v>0</v>
      </c>
      <c r="AC42" s="72">
        <f>IF($J33="Ano",AC41*'Podpůrná data'!$B$5,AC41*'Podpůrná data'!$B$3)</f>
        <v>0</v>
      </c>
      <c r="AD42" s="72">
        <f>IF($J33="Ano",AD41*'Podpůrná data'!$B$5,AD41*'Podpůrná data'!$B$3)</f>
        <v>0</v>
      </c>
      <c r="AE42" s="72">
        <f>IF($J33="Ano",AE41*'Podpůrná data'!$B$5,AE41*'Podpůrná data'!$B$3)</f>
        <v>0</v>
      </c>
      <c r="AF42" s="72">
        <f>IF($J33="Ano",AF41*'Podpůrná data'!$B$5,AF41*'Podpůrná data'!$B$3)</f>
        <v>0</v>
      </c>
      <c r="AG42" s="72">
        <f>IF($J33="Ano",AG41*'Podpůrná data'!$B$5,AG41*'Podpůrná data'!$B$3)</f>
        <v>0</v>
      </c>
      <c r="AH42" s="72">
        <f>IF($J33="Ano",AH41*'Podpůrná data'!$B$5,AH41*'Podpůrná data'!$B$3)</f>
        <v>0</v>
      </c>
      <c r="AI42" s="72">
        <f>IF($J33="Ano",AI41*'Podpůrná data'!$B$5,AI41*'Podpůrná data'!$B$3)</f>
        <v>0</v>
      </c>
      <c r="AJ42" s="72">
        <f>IF($J33="Ano",AJ41*'Podpůrná data'!$B$5,AJ41*'Podpůrná data'!$B$3)</f>
        <v>0</v>
      </c>
      <c r="AK42" s="72">
        <f>IF($J33="Ano",AK41*'Podpůrná data'!$B$5,AK41*'Podpůrná data'!$B$3)</f>
        <v>0</v>
      </c>
      <c r="AL42" s="72">
        <f>IF($J33="Ano",AL41*'Podpůrná data'!$B$5,AL41*'Podpůrná data'!$B$3)</f>
        <v>0</v>
      </c>
      <c r="AM42" s="72">
        <f>IF($J33="Ano",AM41*'Podpůrná data'!$B$5,AM41*'Podpůrná data'!$B$3)</f>
        <v>0</v>
      </c>
      <c r="AN42" s="72">
        <f>IF($J33="Ano",AN41*'Podpůrná data'!$B$5,AN41*'Podpůrná data'!$B$3)</f>
        <v>0</v>
      </c>
      <c r="AO42" s="72">
        <f>IF($J33="Ano",AO41*'Podpůrná data'!$B$5,AO41*'Podpůrná data'!$B$3)</f>
        <v>0</v>
      </c>
      <c r="AP42" s="72">
        <f>IF($J33="Ano",AP41*'Podpůrná data'!$B$5,AP41*'Podpůrná data'!$B$3)</f>
        <v>0</v>
      </c>
      <c r="AQ42" s="72">
        <f>IF($J33="Ano",AQ41*'Podpůrná data'!$B$5,AQ41*'Podpůrná data'!$B$3)</f>
        <v>0</v>
      </c>
      <c r="AR42" s="72">
        <f>IF($J33="Ano",AR41*'Podpůrná data'!$B$5,AR41*'Podpůrná data'!$B$3)</f>
        <v>0</v>
      </c>
      <c r="AS42" s="72">
        <f>IF($J33="Ano",AS41*'Podpůrná data'!$B$5,AS41*'Podpůrná data'!$B$3)</f>
        <v>0</v>
      </c>
      <c r="AT42" s="72">
        <f>IF($J33="Ano",AT41*'Podpůrná data'!$B$5,AT41*'Podpůrná data'!$B$3)</f>
        <v>0</v>
      </c>
      <c r="AU42" s="72">
        <f>IF($J33="Ano",AU41*'Podpůrná data'!$B$5,AU41*'Podpůrná data'!$B$3)</f>
        <v>0</v>
      </c>
      <c r="AV42" s="72">
        <f>IF($J33="Ano",AV41*'Podpůrná data'!$B$5,AV41*'Podpůrná data'!$B$3)</f>
        <v>0</v>
      </c>
      <c r="AW42" s="72">
        <f>IF($J33="Ano",AW41*'Podpůrná data'!$B$5,AW41*'Podpůrná data'!$B$3)</f>
        <v>0</v>
      </c>
      <c r="AX42" s="72">
        <f>IF($J33="Ano",AX41*'Podpůrná data'!$B$5,AX41*'Podpůrná data'!$B$3)</f>
        <v>0</v>
      </c>
      <c r="AY42" s="72">
        <f>IF($J33="Ano",AY41*'Podpůrná data'!$B$5,AY41*'Podpůrná data'!$B$3)</f>
        <v>0</v>
      </c>
      <c r="AZ42" s="72">
        <f>IF($J33="Ano",AZ41*'Podpůrná data'!$B$5,AZ41*'Podpůrná data'!$B$3)</f>
        <v>0</v>
      </c>
      <c r="BA42" s="72">
        <f>IF($J33="Ano",BA41*'Podpůrná data'!$B$5,BA41*'Podpůrná data'!$B$3)</f>
        <v>0</v>
      </c>
      <c r="BB42" s="72">
        <f>IF($J33="Ano",BB41*'Podpůrná data'!$B$5,BB41*'Podpůrná data'!$B$3)</f>
        <v>0</v>
      </c>
      <c r="BC42" s="72">
        <f>IF($J33="Ano",BC41*'Podpůrná data'!$B$5,BC41*'Podpůrná data'!$B$3)</f>
        <v>0</v>
      </c>
      <c r="BD42" s="72">
        <f>IF($J33="Ano",BD41*'Podpůrná data'!$B$5,BD41*'Podpůrná data'!$B$3)</f>
        <v>0</v>
      </c>
      <c r="BE42" s="72">
        <f>IF($J33="Ano",BE41*'Podpůrná data'!$B$5,BE41*'Podpůrná data'!$B$3)</f>
        <v>0</v>
      </c>
      <c r="BF42" s="72">
        <f>IF($J33="Ano",BF41*'Podpůrná data'!$B$5,BF41*'Podpůrná data'!$B$3)</f>
        <v>0</v>
      </c>
      <c r="BG42" s="72">
        <f>IF($J33="Ano",BG41*'Podpůrná data'!$B$5,BG41*'Podpůrná data'!$B$3)</f>
        <v>0</v>
      </c>
      <c r="BH42" s="72">
        <f>IF($J33="Ano",BH41*'Podpůrná data'!$B$5,BH41*'Podpůrná data'!$B$3)</f>
        <v>0</v>
      </c>
      <c r="BI42" s="72">
        <f>IF($J33="Ano",BI41*'Podpůrná data'!$B$5,BI41*'Podpůrná data'!$B$3)</f>
        <v>0</v>
      </c>
      <c r="BJ42" s="72">
        <f>IF($J33="Ano",BJ41*'Podpůrná data'!$B$5,BJ41*'Podpůrná data'!$B$3)</f>
        <v>0</v>
      </c>
      <c r="BK42" s="72">
        <f>IF($J33="Ano",BK41*'Podpůrná data'!$B$5,BK41*'Podpůrná data'!$B$3)</f>
        <v>0</v>
      </c>
      <c r="BL42" s="72">
        <f>IF($J33="Ano",BL41*'Podpůrná data'!$B$5,BL41*'Podpůrná data'!$B$3)</f>
        <v>0</v>
      </c>
      <c r="BM42" s="72">
        <f>IF($J33="Ano",BM41*'Podpůrná data'!$B$5,BM41*'Podpůrná data'!$B$3)</f>
        <v>0</v>
      </c>
      <c r="BN42" s="363"/>
      <c r="BO42" s="365"/>
      <c r="BP42" s="367"/>
      <c r="BQ42" s="367"/>
      <c r="BR42" s="106"/>
      <c r="BS42" s="178">
        <f>SUMIFS($R42:$BM42,$R32:$BM32,"1. ZoR")</f>
        <v>0</v>
      </c>
      <c r="BT42" s="178">
        <f>SUMIFS($R42:$BM42,$R32:$BM32,"2. ZoR")</f>
        <v>0</v>
      </c>
      <c r="BU42" s="178">
        <f>SUMIFS($R42:$BM42,$R32:$BM32,"3. ZoR")</f>
        <v>0</v>
      </c>
      <c r="BV42" s="178">
        <f>SUMIFS($R42:$BM42,$R32:$BM32,"4. ZoR")</f>
        <v>0</v>
      </c>
      <c r="BW42" s="178">
        <f>SUMIFS($R42:$BM42,$R32:$BM32,"5. ZoR")</f>
        <v>0</v>
      </c>
      <c r="BX42" s="178">
        <f>SUMIFS($R42:$BM42,$R32:$BM32,"6. ZoR")</f>
        <v>0</v>
      </c>
      <c r="BY42" s="178">
        <f>SUMIFS($R42:$BM42,$R32:$BM32,"7. ZoR")</f>
        <v>0</v>
      </c>
      <c r="BZ42" s="178">
        <f>SUMIFS($R42:$BM42,$R32:$BM32,"8. ZoR")</f>
        <v>0</v>
      </c>
      <c r="CA42" s="178">
        <f>SUMIFS($R42:$BM42,$R32:$BM32,"9. ZoR")</f>
        <v>0</v>
      </c>
      <c r="CB42" s="178">
        <f>SUMIFS($R42:$BM42,$R32:$BM32,"10. ZoR")</f>
        <v>0</v>
      </c>
      <c r="CC42" s="178">
        <f>SUMIFS($R42:$BM42,$R32:$BM32,"11. ZoR")</f>
        <v>0</v>
      </c>
      <c r="CD42" s="178">
        <f>SUMIFS($R42:$BM42,$R32:$BM32,"12. ZoR")</f>
        <v>0</v>
      </c>
      <c r="CE42" s="178">
        <f>SUMIFS($R42:$BM42,$R32:$BM32,"13. ZoR")</f>
        <v>0</v>
      </c>
      <c r="CF42" s="178">
        <f>SUMIFS($R42:$BM42,$R32:$BM32,"14. ZoR")</f>
        <v>0</v>
      </c>
      <c r="CG42" s="178">
        <f>SUMIFS($R42:$BM42,$R32:$BM32,"15. ZoR")</f>
        <v>0</v>
      </c>
    </row>
    <row r="43" spans="1:85" ht="15" hidden="1" thickBot="1" x14ac:dyDescent="0.4">
      <c r="B43" s="105"/>
      <c r="C43" s="130"/>
      <c r="D43" s="130"/>
      <c r="E43" s="130"/>
      <c r="F43" s="130"/>
      <c r="G43" s="130"/>
      <c r="H43" s="105"/>
      <c r="I43" s="105"/>
      <c r="J43" s="105"/>
      <c r="K43" s="105"/>
      <c r="L43" s="105"/>
      <c r="M43" s="105"/>
      <c r="N43" s="7"/>
      <c r="O43" s="105"/>
      <c r="P43" s="105"/>
      <c r="Q43" s="105"/>
      <c r="R43" s="105"/>
      <c r="S43" s="105"/>
      <c r="T43" s="7"/>
      <c r="U43" s="105"/>
      <c r="V43" s="105"/>
      <c r="W43" s="105"/>
      <c r="X43" s="105"/>
      <c r="Y43" s="105"/>
      <c r="Z43" s="105"/>
      <c r="AA43" s="105"/>
      <c r="AB43" s="105"/>
      <c r="AC43" s="105"/>
      <c r="AD43" s="105"/>
      <c r="AE43" s="105"/>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row>
    <row r="44" spans="1:85" s="245" customFormat="1" ht="69.650000000000006" customHeight="1" thickBot="1" x14ac:dyDescent="0.4">
      <c r="A44" s="249"/>
      <c r="B44" s="120"/>
      <c r="C44" s="360" t="s">
        <v>2</v>
      </c>
      <c r="D44" s="121"/>
      <c r="E44" s="131" t="s">
        <v>206</v>
      </c>
      <c r="F44" s="131" t="s">
        <v>444</v>
      </c>
      <c r="G44" s="131" t="s">
        <v>208</v>
      </c>
      <c r="H44" s="122" t="s">
        <v>94</v>
      </c>
      <c r="I44" s="122" t="s">
        <v>95</v>
      </c>
      <c r="J44" s="122" t="s">
        <v>96</v>
      </c>
      <c r="K44" s="122" t="s">
        <v>216</v>
      </c>
      <c r="L44" s="122" t="s">
        <v>218</v>
      </c>
      <c r="M44" s="138" t="s">
        <v>1</v>
      </c>
      <c r="N44" s="7"/>
      <c r="O44" s="124">
        <v>208002</v>
      </c>
      <c r="P44" s="106"/>
      <c r="Q44" s="194" t="s">
        <v>128</v>
      </c>
      <c r="R44" s="83" t="s">
        <v>4</v>
      </c>
      <c r="S44" s="83" t="s">
        <v>5</v>
      </c>
      <c r="T44" s="83" t="s">
        <v>6</v>
      </c>
      <c r="U44" s="83" t="s">
        <v>7</v>
      </c>
      <c r="V44" s="83" t="s">
        <v>8</v>
      </c>
      <c r="W44" s="83" t="s">
        <v>9</v>
      </c>
      <c r="X44" s="83" t="s">
        <v>10</v>
      </c>
      <c r="Y44" s="83" t="s">
        <v>11</v>
      </c>
      <c r="Z44" s="83" t="s">
        <v>12</v>
      </c>
      <c r="AA44" s="83" t="s">
        <v>13</v>
      </c>
      <c r="AB44" s="83" t="s">
        <v>14</v>
      </c>
      <c r="AC44" s="83" t="s">
        <v>15</v>
      </c>
      <c r="AD44" s="83" t="s">
        <v>16</v>
      </c>
      <c r="AE44" s="83" t="s">
        <v>17</v>
      </c>
      <c r="AF44" s="83" t="s">
        <v>18</v>
      </c>
      <c r="AG44" s="83" t="s">
        <v>19</v>
      </c>
      <c r="AH44" s="83" t="s">
        <v>20</v>
      </c>
      <c r="AI44" s="83" t="s">
        <v>21</v>
      </c>
      <c r="AJ44" s="83" t="s">
        <v>22</v>
      </c>
      <c r="AK44" s="83" t="s">
        <v>23</v>
      </c>
      <c r="AL44" s="83" t="s">
        <v>24</v>
      </c>
      <c r="AM44" s="83" t="s">
        <v>25</v>
      </c>
      <c r="AN44" s="83" t="s">
        <v>26</v>
      </c>
      <c r="AO44" s="83" t="s">
        <v>27</v>
      </c>
      <c r="AP44" s="83" t="s">
        <v>28</v>
      </c>
      <c r="AQ44" s="83" t="s">
        <v>29</v>
      </c>
      <c r="AR44" s="83" t="s">
        <v>30</v>
      </c>
      <c r="AS44" s="83" t="s">
        <v>31</v>
      </c>
      <c r="AT44" s="83" t="s">
        <v>32</v>
      </c>
      <c r="AU44" s="83" t="s">
        <v>33</v>
      </c>
      <c r="AV44" s="83" t="s">
        <v>34</v>
      </c>
      <c r="AW44" s="83" t="s">
        <v>35</v>
      </c>
      <c r="AX44" s="83" t="s">
        <v>36</v>
      </c>
      <c r="AY44" s="83" t="s">
        <v>37</v>
      </c>
      <c r="AZ44" s="83" t="s">
        <v>38</v>
      </c>
      <c r="BA44" s="83" t="s">
        <v>39</v>
      </c>
      <c r="BB44" s="83" t="s">
        <v>40</v>
      </c>
      <c r="BC44" s="83" t="s">
        <v>41</v>
      </c>
      <c r="BD44" s="83" t="s">
        <v>42</v>
      </c>
      <c r="BE44" s="83" t="s">
        <v>43</v>
      </c>
      <c r="BF44" s="83" t="s">
        <v>44</v>
      </c>
      <c r="BG44" s="83" t="s">
        <v>45</v>
      </c>
      <c r="BH44" s="83" t="s">
        <v>46</v>
      </c>
      <c r="BI44" s="83" t="s">
        <v>47</v>
      </c>
      <c r="BJ44" s="83" t="s">
        <v>48</v>
      </c>
      <c r="BK44" s="83" t="s">
        <v>49</v>
      </c>
      <c r="BL44" s="83" t="s">
        <v>50</v>
      </c>
      <c r="BM44" s="83" t="s">
        <v>51</v>
      </c>
      <c r="BN44" s="134" t="s">
        <v>163</v>
      </c>
      <c r="BO44" s="135" t="s">
        <v>164</v>
      </c>
      <c r="BP44" s="135" t="s">
        <v>146</v>
      </c>
      <c r="BQ44" s="135" t="s">
        <v>214</v>
      </c>
      <c r="BR44" s="106"/>
      <c r="BS44" s="368" t="s">
        <v>238</v>
      </c>
      <c r="BT44" s="369"/>
      <c r="BU44" s="369"/>
      <c r="BV44" s="369"/>
      <c r="BW44" s="369"/>
      <c r="BX44" s="369"/>
      <c r="BY44" s="369"/>
      <c r="BZ44" s="369"/>
      <c r="CA44" s="369"/>
      <c r="CB44" s="369"/>
      <c r="CC44" s="369"/>
      <c r="CD44" s="369"/>
      <c r="CE44" s="369"/>
      <c r="CF44" s="369"/>
      <c r="CG44" s="369"/>
    </row>
    <row r="45" spans="1:85" s="245" customFormat="1" ht="21" hidden="1" customHeight="1" x14ac:dyDescent="0.35">
      <c r="A45" s="250"/>
      <c r="B45" s="113"/>
      <c r="C45" s="361"/>
      <c r="D45" s="125"/>
      <c r="E45" s="125"/>
      <c r="F45" s="125"/>
      <c r="G45" s="125"/>
      <c r="H45" s="370" t="s">
        <v>250</v>
      </c>
      <c r="I45" s="371" t="s">
        <v>425</v>
      </c>
      <c r="J45" s="357" t="s">
        <v>97</v>
      </c>
      <c r="K45" s="357" t="s">
        <v>217</v>
      </c>
      <c r="L45" s="137"/>
      <c r="M45" s="373" t="s">
        <v>93</v>
      </c>
      <c r="N45" s="7"/>
      <c r="O45" s="375" t="s">
        <v>3</v>
      </c>
      <c r="P45" s="106"/>
      <c r="Q45" s="84"/>
      <c r="R45" s="74">
        <f>MONTH(Úvod!$F$10)</f>
        <v>1</v>
      </c>
      <c r="S45" s="75">
        <f t="shared" ref="S45" si="380">IF(R45=12,1,R45+1)</f>
        <v>2</v>
      </c>
      <c r="T45" s="75">
        <f t="shared" ref="T45" si="381">IF(S45=12,1,S45+1)</f>
        <v>3</v>
      </c>
      <c r="U45" s="76">
        <f t="shared" ref="U45" si="382">IF(T45=12,1,T45+1)</f>
        <v>4</v>
      </c>
      <c r="V45" s="76">
        <f t="shared" ref="V45" si="383">IF(U45=12,1,U45+1)</f>
        <v>5</v>
      </c>
      <c r="W45" s="76">
        <f t="shared" ref="W45" si="384">IF(V45=12,1,V45+1)</f>
        <v>6</v>
      </c>
      <c r="X45" s="76">
        <f t="shared" ref="X45" si="385">IF(W45=12,1,W45+1)</f>
        <v>7</v>
      </c>
      <c r="Y45" s="76">
        <f t="shared" ref="Y45" si="386">IF(X45=12,1,X45+1)</f>
        <v>8</v>
      </c>
      <c r="Z45" s="76">
        <f t="shared" ref="Z45" si="387">IF(Y45=12,1,Y45+1)</f>
        <v>9</v>
      </c>
      <c r="AA45" s="76">
        <f>IF(Z45=12,1,Z45+1)</f>
        <v>10</v>
      </c>
      <c r="AB45" s="76">
        <f t="shared" ref="AB45" si="388">IF(AA45=12,1,AA45+1)</f>
        <v>11</v>
      </c>
      <c r="AC45" s="76">
        <f t="shared" ref="AC45" si="389">IF(AB45=12,1,AB45+1)</f>
        <v>12</v>
      </c>
      <c r="AD45" s="76">
        <f t="shared" ref="AD45" si="390">IF(AC45=12,1,AC45+1)</f>
        <v>1</v>
      </c>
      <c r="AE45" s="76">
        <f t="shared" ref="AE45" si="391">IF(AD45=12,1,AD45+1)</f>
        <v>2</v>
      </c>
      <c r="AF45" s="76">
        <f t="shared" ref="AF45" si="392">IF(AE45=12,1,AE45+1)</f>
        <v>3</v>
      </c>
      <c r="AG45" s="76">
        <f t="shared" ref="AG45" si="393">IF(AF45=12,1,AF45+1)</f>
        <v>4</v>
      </c>
      <c r="AH45" s="76">
        <f t="shared" ref="AH45" si="394">IF(AG45=12,1,AG45+1)</f>
        <v>5</v>
      </c>
      <c r="AI45" s="76">
        <f t="shared" ref="AI45" si="395">IF(AH45=12,1,AH45+1)</f>
        <v>6</v>
      </c>
      <c r="AJ45" s="76">
        <f>IF(AI45=12,1,AI45+1)</f>
        <v>7</v>
      </c>
      <c r="AK45" s="76">
        <f t="shared" ref="AK45" si="396">IF(AJ45=12,1,AJ45+1)</f>
        <v>8</v>
      </c>
      <c r="AL45" s="76">
        <f t="shared" ref="AL45" si="397">IF(AK45=12,1,AK45+1)</f>
        <v>9</v>
      </c>
      <c r="AM45" s="76">
        <f t="shared" ref="AM45" si="398">IF(AL45=12,1,AL45+1)</f>
        <v>10</v>
      </c>
      <c r="AN45" s="76">
        <f t="shared" ref="AN45" si="399">IF(AM45=12,1,AM45+1)</f>
        <v>11</v>
      </c>
      <c r="AO45" s="76">
        <f t="shared" ref="AO45" si="400">IF(AN45=12,1,AN45+1)</f>
        <v>12</v>
      </c>
      <c r="AP45" s="76">
        <f t="shared" ref="AP45" si="401">IF(AO45=12,1,AO45+1)</f>
        <v>1</v>
      </c>
      <c r="AQ45" s="76">
        <f t="shared" ref="AQ45" si="402">IF(AP45=12,1,AP45+1)</f>
        <v>2</v>
      </c>
      <c r="AR45" s="76">
        <f t="shared" ref="AR45" si="403">IF(AQ45=12,1,AQ45+1)</f>
        <v>3</v>
      </c>
      <c r="AS45" s="76">
        <f t="shared" ref="AS45" si="404">IF(AR45=12,1,AR45+1)</f>
        <v>4</v>
      </c>
      <c r="AT45" s="76">
        <f t="shared" ref="AT45" si="405">IF(AS45=12,1,AS45+1)</f>
        <v>5</v>
      </c>
      <c r="AU45" s="76">
        <f t="shared" ref="AU45" si="406">IF(AT45=12,1,AT45+1)</f>
        <v>6</v>
      </c>
      <c r="AV45" s="76">
        <f t="shared" ref="AV45" si="407">IF(AU45=12,1,AU45+1)</f>
        <v>7</v>
      </c>
      <c r="AW45" s="76">
        <f t="shared" ref="AW45" si="408">IF(AV45=12,1,AV45+1)</f>
        <v>8</v>
      </c>
      <c r="AX45" s="76">
        <f t="shared" ref="AX45" si="409">IF(AW45=12,1,AW45+1)</f>
        <v>9</v>
      </c>
      <c r="AY45" s="76">
        <f t="shared" ref="AY45" si="410">IF(AX45=12,1,AX45+1)</f>
        <v>10</v>
      </c>
      <c r="AZ45" s="76">
        <f t="shared" ref="AZ45" si="411">IF(AY45=12,1,AY45+1)</f>
        <v>11</v>
      </c>
      <c r="BA45" s="76">
        <f t="shared" ref="BA45" si="412">IF(AZ45=12,1,AZ45+1)</f>
        <v>12</v>
      </c>
      <c r="BB45" s="76">
        <f t="shared" ref="BB45" si="413">IF(BA45=12,1,BA45+1)</f>
        <v>1</v>
      </c>
      <c r="BC45" s="76">
        <f t="shared" ref="BC45" si="414">IF(BB45=12,1,BB45+1)</f>
        <v>2</v>
      </c>
      <c r="BD45" s="76">
        <f t="shared" ref="BD45" si="415">IF(BC45=12,1,BC45+1)</f>
        <v>3</v>
      </c>
      <c r="BE45" s="76">
        <f t="shared" ref="BE45" si="416">IF(BD45=12,1,BD45+1)</f>
        <v>4</v>
      </c>
      <c r="BF45" s="76">
        <f t="shared" ref="BF45" si="417">IF(BE45=12,1,BE45+1)</f>
        <v>5</v>
      </c>
      <c r="BG45" s="76">
        <f t="shared" ref="BG45" si="418">IF(BF45=12,1,BF45+1)</f>
        <v>6</v>
      </c>
      <c r="BH45" s="76">
        <f t="shared" ref="BH45" si="419">IF(BG45=12,1,BG45+1)</f>
        <v>7</v>
      </c>
      <c r="BI45" s="76">
        <f t="shared" ref="BI45" si="420">IF(BH45=12,1,BH45+1)</f>
        <v>8</v>
      </c>
      <c r="BJ45" s="76">
        <f t="shared" ref="BJ45" si="421">IF(BI45=12,1,BI45+1)</f>
        <v>9</v>
      </c>
      <c r="BK45" s="76">
        <f t="shared" ref="BK45" si="422">IF(BJ45=12,1,BJ45+1)</f>
        <v>10</v>
      </c>
      <c r="BL45" s="76">
        <f t="shared" ref="BL45" si="423">IF(BK45=12,1,BK45+1)</f>
        <v>11</v>
      </c>
      <c r="BM45" s="76">
        <f t="shared" ref="BM45" si="424">IF(BL45=12,1,BL45+1)</f>
        <v>12</v>
      </c>
      <c r="BN45" s="81"/>
      <c r="BO45" s="78"/>
      <c r="BP45" s="78"/>
      <c r="BQ45" s="78"/>
      <c r="BR45" s="106"/>
      <c r="BS45" s="106"/>
      <c r="BT45" s="106"/>
      <c r="BU45" s="106"/>
      <c r="BV45" s="106"/>
      <c r="BW45" s="106"/>
      <c r="BX45" s="106"/>
      <c r="BY45" s="106"/>
      <c r="BZ45" s="106"/>
      <c r="CA45" s="106"/>
      <c r="CB45" s="106"/>
      <c r="CC45" s="106"/>
      <c r="CD45" s="106"/>
      <c r="CE45" s="106"/>
      <c r="CF45" s="106"/>
      <c r="CG45" s="106"/>
    </row>
    <row r="46" spans="1:85" s="245" customFormat="1" ht="18" hidden="1" customHeight="1" x14ac:dyDescent="0.35">
      <c r="A46" s="250"/>
      <c r="B46" s="113"/>
      <c r="C46" s="361"/>
      <c r="D46" s="125"/>
      <c r="E46" s="125"/>
      <c r="F46" s="125"/>
      <c r="G46" s="125"/>
      <c r="H46" s="370"/>
      <c r="I46" s="371"/>
      <c r="J46" s="357"/>
      <c r="K46" s="357"/>
      <c r="L46" s="137"/>
      <c r="M46" s="373"/>
      <c r="N46" s="7"/>
      <c r="O46" s="376"/>
      <c r="P46" s="106"/>
      <c r="Q46" s="77"/>
      <c r="R46" s="59">
        <f t="shared" ref="R46:BM46" si="425">VALUE(_xlfn.CONCAT(R45,".",R48))</f>
        <v>1</v>
      </c>
      <c r="S46" s="73">
        <f t="shared" si="425"/>
        <v>32</v>
      </c>
      <c r="T46" s="73">
        <f t="shared" si="425"/>
        <v>61</v>
      </c>
      <c r="U46" s="73">
        <f t="shared" si="425"/>
        <v>92</v>
      </c>
      <c r="V46" s="73">
        <f t="shared" si="425"/>
        <v>122</v>
      </c>
      <c r="W46" s="73">
        <f t="shared" si="425"/>
        <v>153</v>
      </c>
      <c r="X46" s="73">
        <f t="shared" si="425"/>
        <v>183</v>
      </c>
      <c r="Y46" s="73">
        <f t="shared" si="425"/>
        <v>214</v>
      </c>
      <c r="Z46" s="73">
        <f t="shared" si="425"/>
        <v>245</v>
      </c>
      <c r="AA46" s="73">
        <f t="shared" si="425"/>
        <v>275</v>
      </c>
      <c r="AB46" s="73">
        <f t="shared" si="425"/>
        <v>306</v>
      </c>
      <c r="AC46" s="73">
        <f t="shared" si="425"/>
        <v>336</v>
      </c>
      <c r="AD46" s="73">
        <f t="shared" si="425"/>
        <v>367</v>
      </c>
      <c r="AE46" s="73">
        <f t="shared" si="425"/>
        <v>398</v>
      </c>
      <c r="AF46" s="73">
        <f t="shared" si="425"/>
        <v>426</v>
      </c>
      <c r="AG46" s="73">
        <f t="shared" si="425"/>
        <v>457</v>
      </c>
      <c r="AH46" s="73">
        <f t="shared" si="425"/>
        <v>487</v>
      </c>
      <c r="AI46" s="73">
        <f t="shared" si="425"/>
        <v>518</v>
      </c>
      <c r="AJ46" s="73">
        <f t="shared" si="425"/>
        <v>548</v>
      </c>
      <c r="AK46" s="73">
        <f t="shared" si="425"/>
        <v>579</v>
      </c>
      <c r="AL46" s="73">
        <f t="shared" si="425"/>
        <v>610</v>
      </c>
      <c r="AM46" s="73">
        <f t="shared" si="425"/>
        <v>640</v>
      </c>
      <c r="AN46" s="73">
        <f t="shared" si="425"/>
        <v>671</v>
      </c>
      <c r="AO46" s="73">
        <f t="shared" si="425"/>
        <v>701</v>
      </c>
      <c r="AP46" s="73">
        <f t="shared" si="425"/>
        <v>732</v>
      </c>
      <c r="AQ46" s="73">
        <f t="shared" si="425"/>
        <v>763</v>
      </c>
      <c r="AR46" s="73">
        <f t="shared" si="425"/>
        <v>791</v>
      </c>
      <c r="AS46" s="73">
        <f t="shared" si="425"/>
        <v>822</v>
      </c>
      <c r="AT46" s="73">
        <f t="shared" si="425"/>
        <v>852</v>
      </c>
      <c r="AU46" s="73">
        <f t="shared" si="425"/>
        <v>883</v>
      </c>
      <c r="AV46" s="73">
        <f t="shared" si="425"/>
        <v>913</v>
      </c>
      <c r="AW46" s="73">
        <f t="shared" si="425"/>
        <v>944</v>
      </c>
      <c r="AX46" s="73">
        <f t="shared" si="425"/>
        <v>975</v>
      </c>
      <c r="AY46" s="73">
        <f t="shared" si="425"/>
        <v>1005</v>
      </c>
      <c r="AZ46" s="73">
        <f t="shared" si="425"/>
        <v>1036</v>
      </c>
      <c r="BA46" s="73">
        <f t="shared" si="425"/>
        <v>1066</v>
      </c>
      <c r="BB46" s="73">
        <f t="shared" si="425"/>
        <v>1097</v>
      </c>
      <c r="BC46" s="73">
        <f t="shared" si="425"/>
        <v>1128</v>
      </c>
      <c r="BD46" s="73">
        <f t="shared" si="425"/>
        <v>1156</v>
      </c>
      <c r="BE46" s="73">
        <f t="shared" si="425"/>
        <v>1187</v>
      </c>
      <c r="BF46" s="73">
        <f t="shared" si="425"/>
        <v>1217</v>
      </c>
      <c r="BG46" s="73">
        <f t="shared" si="425"/>
        <v>1248</v>
      </c>
      <c r="BH46" s="73">
        <f t="shared" si="425"/>
        <v>1278</v>
      </c>
      <c r="BI46" s="73">
        <f t="shared" si="425"/>
        <v>1309</v>
      </c>
      <c r="BJ46" s="73">
        <f t="shared" si="425"/>
        <v>1340</v>
      </c>
      <c r="BK46" s="73">
        <f t="shared" si="425"/>
        <v>1370</v>
      </c>
      <c r="BL46" s="73">
        <f t="shared" si="425"/>
        <v>1401</v>
      </c>
      <c r="BM46" s="73">
        <f t="shared" si="425"/>
        <v>1431</v>
      </c>
      <c r="BN46" s="82"/>
      <c r="BO46" s="79"/>
      <c r="BP46" s="79"/>
      <c r="BQ46" s="79"/>
      <c r="BR46" s="106"/>
      <c r="BS46" s="106"/>
      <c r="BT46" s="106"/>
      <c r="BU46" s="106"/>
      <c r="BV46" s="106"/>
      <c r="BW46" s="106"/>
      <c r="BX46" s="106"/>
      <c r="BY46" s="106"/>
      <c r="BZ46" s="106"/>
      <c r="CA46" s="106"/>
      <c r="CB46" s="106"/>
      <c r="CC46" s="106"/>
      <c r="CD46" s="106"/>
      <c r="CE46" s="106"/>
      <c r="CF46" s="106"/>
      <c r="CG46" s="106"/>
    </row>
    <row r="47" spans="1:85" s="245" customFormat="1" ht="18" customHeight="1" x14ac:dyDescent="0.35">
      <c r="A47" s="250"/>
      <c r="B47" s="113"/>
      <c r="C47" s="361"/>
      <c r="D47" s="125"/>
      <c r="E47" s="357" t="s">
        <v>207</v>
      </c>
      <c r="F47" s="357" t="s">
        <v>207</v>
      </c>
      <c r="G47" s="357" t="s">
        <v>207</v>
      </c>
      <c r="H47" s="370"/>
      <c r="I47" s="371"/>
      <c r="J47" s="357"/>
      <c r="K47" s="357"/>
      <c r="L47" s="357" t="s">
        <v>219</v>
      </c>
      <c r="M47" s="373"/>
      <c r="N47" s="7"/>
      <c r="O47" s="376"/>
      <c r="P47" s="106"/>
      <c r="Q47" s="77"/>
      <c r="R47" s="60" t="str">
        <f>VLOOKUP(R45,'Podpůrná data'!$I$188:$J$199,2)</f>
        <v>leden</v>
      </c>
      <c r="S47" s="60" t="str">
        <f>VLOOKUP(S45,'Podpůrná data'!$I$188:$J$199,2)</f>
        <v>únor</v>
      </c>
      <c r="T47" s="60" t="str">
        <f>VLOOKUP(T45,'Podpůrná data'!$I$188:$J$199,2)</f>
        <v>březen</v>
      </c>
      <c r="U47" s="60" t="str">
        <f>VLOOKUP(U45,'Podpůrná data'!$I$188:$J$199,2)</f>
        <v>duben</v>
      </c>
      <c r="V47" s="60" t="str">
        <f>VLOOKUP(V45,'Podpůrná data'!$I$188:$J$199,2)</f>
        <v>květen</v>
      </c>
      <c r="W47" s="60" t="str">
        <f>VLOOKUP(W45,'Podpůrná data'!$I$188:$J$199,2)</f>
        <v>červen</v>
      </c>
      <c r="X47" s="60" t="str">
        <f>VLOOKUP(X45,'Podpůrná data'!$I$188:$J$199,2)</f>
        <v>červenec</v>
      </c>
      <c r="Y47" s="60" t="str">
        <f>VLOOKUP(Y45,'Podpůrná data'!$I$188:$J$199,2)</f>
        <v>srpen</v>
      </c>
      <c r="Z47" s="60" t="str">
        <f>VLOOKUP(Z45,'Podpůrná data'!$I$188:$J$199,2)</f>
        <v>září</v>
      </c>
      <c r="AA47" s="60" t="str">
        <f>VLOOKUP(AA45,'Podpůrná data'!$I$188:$J$199,2)</f>
        <v>říjen</v>
      </c>
      <c r="AB47" s="60" t="str">
        <f>VLOOKUP(AB45,'Podpůrná data'!$I$188:$J$199,2)</f>
        <v>listopad</v>
      </c>
      <c r="AC47" s="60" t="str">
        <f>VLOOKUP(AC45,'Podpůrná data'!$I$188:$J$199,2)</f>
        <v>prosinec</v>
      </c>
      <c r="AD47" s="60" t="str">
        <f>VLOOKUP(AD45,'Podpůrná data'!$I$188:$J$199,2)</f>
        <v>leden</v>
      </c>
      <c r="AE47" s="60" t="str">
        <f>VLOOKUP(AE45,'Podpůrná data'!$I$188:$J$199,2)</f>
        <v>únor</v>
      </c>
      <c r="AF47" s="60" t="str">
        <f>VLOOKUP(AF45,'Podpůrná data'!$I$188:$J$199,2)</f>
        <v>březen</v>
      </c>
      <c r="AG47" s="60" t="str">
        <f>VLOOKUP(AG45,'Podpůrná data'!$I$188:$J$199,2)</f>
        <v>duben</v>
      </c>
      <c r="AH47" s="60" t="str">
        <f>VLOOKUP(AH45,'Podpůrná data'!$I$188:$J$199,2)</f>
        <v>květen</v>
      </c>
      <c r="AI47" s="60" t="str">
        <f>VLOOKUP(AI45,'Podpůrná data'!$I$188:$J$199,2)</f>
        <v>červen</v>
      </c>
      <c r="AJ47" s="60" t="str">
        <f>VLOOKUP(AJ45,'Podpůrná data'!$I$188:$J$199,2)</f>
        <v>červenec</v>
      </c>
      <c r="AK47" s="60" t="str">
        <f>VLOOKUP(AK45,'Podpůrná data'!$I$188:$J$199,2)</f>
        <v>srpen</v>
      </c>
      <c r="AL47" s="60" t="str">
        <f>VLOOKUP(AL45,'Podpůrná data'!$I$188:$J$199,2)</f>
        <v>září</v>
      </c>
      <c r="AM47" s="60" t="str">
        <f>VLOOKUP(AM45,'Podpůrná data'!$I$188:$J$199,2)</f>
        <v>říjen</v>
      </c>
      <c r="AN47" s="60" t="str">
        <f>VLOOKUP(AN45,'Podpůrná data'!$I$188:$J$199,2)</f>
        <v>listopad</v>
      </c>
      <c r="AO47" s="60" t="str">
        <f>VLOOKUP(AO45,'Podpůrná data'!$I$188:$J$199,2)</f>
        <v>prosinec</v>
      </c>
      <c r="AP47" s="60" t="str">
        <f>VLOOKUP(AP45,'Podpůrná data'!$I$188:$J$199,2)</f>
        <v>leden</v>
      </c>
      <c r="AQ47" s="60" t="str">
        <f>VLOOKUP(AQ45,'Podpůrná data'!$I$188:$J$199,2)</f>
        <v>únor</v>
      </c>
      <c r="AR47" s="60" t="str">
        <f>VLOOKUP(AR45,'Podpůrná data'!$I$188:$J$199,2)</f>
        <v>březen</v>
      </c>
      <c r="AS47" s="60" t="str">
        <f>VLOOKUP(AS45,'Podpůrná data'!$I$188:$J$199,2)</f>
        <v>duben</v>
      </c>
      <c r="AT47" s="60" t="str">
        <f>VLOOKUP(AT45,'Podpůrná data'!$I$188:$J$199,2)</f>
        <v>květen</v>
      </c>
      <c r="AU47" s="60" t="str">
        <f>VLOOKUP(AU45,'Podpůrná data'!$I$188:$J$199,2)</f>
        <v>červen</v>
      </c>
      <c r="AV47" s="60" t="str">
        <f>VLOOKUP(AV45,'Podpůrná data'!$I$188:$J$199,2)</f>
        <v>červenec</v>
      </c>
      <c r="AW47" s="60" t="str">
        <f>VLOOKUP(AW45,'Podpůrná data'!$I$188:$J$199,2)</f>
        <v>srpen</v>
      </c>
      <c r="AX47" s="60" t="str">
        <f>VLOOKUP(AX45,'Podpůrná data'!$I$188:$J$199,2)</f>
        <v>září</v>
      </c>
      <c r="AY47" s="60" t="str">
        <f>VLOOKUP(AY45,'Podpůrná data'!$I$188:$J$199,2)</f>
        <v>říjen</v>
      </c>
      <c r="AZ47" s="60" t="str">
        <f>VLOOKUP(AZ45,'Podpůrná data'!$I$188:$J$199,2)</f>
        <v>listopad</v>
      </c>
      <c r="BA47" s="60" t="str">
        <f>VLOOKUP(BA45,'Podpůrná data'!$I$188:$J$199,2)</f>
        <v>prosinec</v>
      </c>
      <c r="BB47" s="60" t="str">
        <f>VLOOKUP(BB45,'Podpůrná data'!$I$188:$J$199,2)</f>
        <v>leden</v>
      </c>
      <c r="BC47" s="60" t="str">
        <f>VLOOKUP(BC45,'Podpůrná data'!$I$188:$J$199,2)</f>
        <v>únor</v>
      </c>
      <c r="BD47" s="60" t="str">
        <f>VLOOKUP(BD45,'Podpůrná data'!$I$188:$J$199,2)</f>
        <v>březen</v>
      </c>
      <c r="BE47" s="60" t="str">
        <f>VLOOKUP(BE45,'Podpůrná data'!$I$188:$J$199,2)</f>
        <v>duben</v>
      </c>
      <c r="BF47" s="60" t="str">
        <f>VLOOKUP(BF45,'Podpůrná data'!$I$188:$J$199,2)</f>
        <v>květen</v>
      </c>
      <c r="BG47" s="60" t="str">
        <f>VLOOKUP(BG45,'Podpůrná data'!$I$188:$J$199,2)</f>
        <v>červen</v>
      </c>
      <c r="BH47" s="60" t="str">
        <f>VLOOKUP(BH45,'Podpůrná data'!$I$188:$J$199,2)</f>
        <v>červenec</v>
      </c>
      <c r="BI47" s="60" t="str">
        <f>VLOOKUP(BI45,'Podpůrná data'!$I$188:$J$199,2)</f>
        <v>srpen</v>
      </c>
      <c r="BJ47" s="60" t="str">
        <f>VLOOKUP(BJ45,'Podpůrná data'!$I$188:$J$199,2)</f>
        <v>září</v>
      </c>
      <c r="BK47" s="60" t="str">
        <f>VLOOKUP(BK45,'Podpůrná data'!$I$188:$J$199,2)</f>
        <v>říjen</v>
      </c>
      <c r="BL47" s="60" t="str">
        <f>VLOOKUP(BL45,'Podpůrná data'!$I$188:$J$199,2)</f>
        <v>listopad</v>
      </c>
      <c r="BM47" s="60" t="str">
        <f>VLOOKUP(BM45,'Podpůrná data'!$I$188:$J$199,2)</f>
        <v>prosinec</v>
      </c>
      <c r="BN47" s="171"/>
      <c r="BO47" s="175"/>
      <c r="BP47" s="197"/>
      <c r="BQ47" s="197"/>
      <c r="BR47" s="106"/>
      <c r="BS47" s="179" t="s">
        <v>105</v>
      </c>
      <c r="BT47" s="179" t="s">
        <v>106</v>
      </c>
      <c r="BU47" s="179" t="s">
        <v>107</v>
      </c>
      <c r="BV47" s="179" t="s">
        <v>108</v>
      </c>
      <c r="BW47" s="179" t="s">
        <v>109</v>
      </c>
      <c r="BX47" s="179" t="s">
        <v>110</v>
      </c>
      <c r="BY47" s="179" t="s">
        <v>111</v>
      </c>
      <c r="BZ47" s="179" t="s">
        <v>112</v>
      </c>
      <c r="CA47" s="179" t="s">
        <v>113</v>
      </c>
      <c r="CB47" s="179" t="s">
        <v>155</v>
      </c>
      <c r="CC47" s="179" t="s">
        <v>156</v>
      </c>
      <c r="CD47" s="179" t="s">
        <v>157</v>
      </c>
      <c r="CE47" s="179" t="s">
        <v>202</v>
      </c>
      <c r="CF47" s="179" t="s">
        <v>203</v>
      </c>
      <c r="CG47" s="179" t="s">
        <v>204</v>
      </c>
    </row>
    <row r="48" spans="1:85" s="245" customFormat="1" ht="16.399999999999999" customHeight="1" x14ac:dyDescent="0.35">
      <c r="A48" s="250"/>
      <c r="B48" s="113"/>
      <c r="C48" s="361"/>
      <c r="D48" s="125"/>
      <c r="E48" s="357"/>
      <c r="F48" s="357"/>
      <c r="G48" s="357"/>
      <c r="H48" s="370"/>
      <c r="I48" s="371"/>
      <c r="J48" s="357"/>
      <c r="K48" s="357"/>
      <c r="L48" s="357"/>
      <c r="M48" s="373"/>
      <c r="N48" s="7"/>
      <c r="O48" s="376"/>
      <c r="P48" s="106"/>
      <c r="Q48" s="77"/>
      <c r="R48" s="60">
        <f>YEAR(Úvod!$F$10)</f>
        <v>1900</v>
      </c>
      <c r="S48" s="60">
        <f t="shared" ref="S48" si="426">IF(S45=1,R48+1,R48)</f>
        <v>1900</v>
      </c>
      <c r="T48" s="60">
        <f t="shared" ref="T48" si="427">IF(T45=1,S48+1,S48)</f>
        <v>1900</v>
      </c>
      <c r="U48" s="60">
        <f t="shared" ref="U48" si="428">IF(U45=1,T48+1,T48)</f>
        <v>1900</v>
      </c>
      <c r="V48" s="60">
        <f t="shared" ref="V48" si="429">IF(V45=1,U48+1,U48)</f>
        <v>1900</v>
      </c>
      <c r="W48" s="60">
        <f t="shared" ref="W48" si="430">IF(W45=1,V48+1,V48)</f>
        <v>1900</v>
      </c>
      <c r="X48" s="60">
        <f t="shared" ref="X48" si="431">IF(X45=1,W48+1,W48)</f>
        <v>1900</v>
      </c>
      <c r="Y48" s="60">
        <f t="shared" ref="Y48" si="432">IF(Y45=1,X48+1,X48)</f>
        <v>1900</v>
      </c>
      <c r="Z48" s="60">
        <f t="shared" ref="Z48" si="433">IF(Z45=1,Y48+1,Y48)</f>
        <v>1900</v>
      </c>
      <c r="AA48" s="60">
        <f t="shared" ref="AA48" si="434">IF(AA45=1,Z48+1,Z48)</f>
        <v>1900</v>
      </c>
      <c r="AB48" s="60">
        <f t="shared" ref="AB48" si="435">IF(AB45=1,AA48+1,AA48)</f>
        <v>1900</v>
      </c>
      <c r="AC48" s="60">
        <f t="shared" ref="AC48" si="436">IF(AC45=1,AB48+1,AB48)</f>
        <v>1900</v>
      </c>
      <c r="AD48" s="60">
        <f t="shared" ref="AD48" si="437">IF(AD45=1,AC48+1,AC48)</f>
        <v>1901</v>
      </c>
      <c r="AE48" s="60">
        <f t="shared" ref="AE48" si="438">IF(AE45=1,AD48+1,AD48)</f>
        <v>1901</v>
      </c>
      <c r="AF48" s="60">
        <f t="shared" ref="AF48" si="439">IF(AF45=1,AE48+1,AE48)</f>
        <v>1901</v>
      </c>
      <c r="AG48" s="60">
        <f t="shared" ref="AG48" si="440">IF(AG45=1,AF48+1,AF48)</f>
        <v>1901</v>
      </c>
      <c r="AH48" s="60">
        <f t="shared" ref="AH48" si="441">IF(AH45=1,AG48+1,AG48)</f>
        <v>1901</v>
      </c>
      <c r="AI48" s="60">
        <f t="shared" ref="AI48" si="442">IF(AI45=1,AH48+1,AH48)</f>
        <v>1901</v>
      </c>
      <c r="AJ48" s="60">
        <f t="shared" ref="AJ48" si="443">IF(AJ45=1,AI48+1,AI48)</f>
        <v>1901</v>
      </c>
      <c r="AK48" s="60">
        <f t="shared" ref="AK48" si="444">IF(AK45=1,AJ48+1,AJ48)</f>
        <v>1901</v>
      </c>
      <c r="AL48" s="60">
        <f t="shared" ref="AL48" si="445">IF(AL45=1,AK48+1,AK48)</f>
        <v>1901</v>
      </c>
      <c r="AM48" s="60">
        <f t="shared" ref="AM48" si="446">IF(AM45=1,AL48+1,AL48)</f>
        <v>1901</v>
      </c>
      <c r="AN48" s="60">
        <f t="shared" ref="AN48" si="447">IF(AN45=1,AM48+1,AM48)</f>
        <v>1901</v>
      </c>
      <c r="AO48" s="60">
        <f t="shared" ref="AO48" si="448">IF(AO45=1,AN48+1,AN48)</f>
        <v>1901</v>
      </c>
      <c r="AP48" s="60">
        <f t="shared" ref="AP48" si="449">IF(AP45=1,AO48+1,AO48)</f>
        <v>1902</v>
      </c>
      <c r="AQ48" s="60">
        <f t="shared" ref="AQ48" si="450">IF(AQ45=1,AP48+1,AP48)</f>
        <v>1902</v>
      </c>
      <c r="AR48" s="60">
        <f t="shared" ref="AR48" si="451">IF(AR45=1,AQ48+1,AQ48)</f>
        <v>1902</v>
      </c>
      <c r="AS48" s="60">
        <f t="shared" ref="AS48" si="452">IF(AS45=1,AR48+1,AR48)</f>
        <v>1902</v>
      </c>
      <c r="AT48" s="60">
        <f t="shared" ref="AT48" si="453">IF(AT45=1,AS48+1,AS48)</f>
        <v>1902</v>
      </c>
      <c r="AU48" s="60">
        <f t="shared" ref="AU48" si="454">IF(AU45=1,AT48+1,AT48)</f>
        <v>1902</v>
      </c>
      <c r="AV48" s="60">
        <f t="shared" ref="AV48" si="455">IF(AV45=1,AU48+1,AU48)</f>
        <v>1902</v>
      </c>
      <c r="AW48" s="60">
        <f t="shared" ref="AW48" si="456">IF(AW45=1,AV48+1,AV48)</f>
        <v>1902</v>
      </c>
      <c r="AX48" s="60">
        <f t="shared" ref="AX48" si="457">IF(AX45=1,AW48+1,AW48)</f>
        <v>1902</v>
      </c>
      <c r="AY48" s="60">
        <f t="shared" ref="AY48" si="458">IF(AY45=1,AX48+1,AX48)</f>
        <v>1902</v>
      </c>
      <c r="AZ48" s="60">
        <f t="shared" ref="AZ48" si="459">IF(AZ45=1,AY48+1,AY48)</f>
        <v>1902</v>
      </c>
      <c r="BA48" s="60">
        <f t="shared" ref="BA48" si="460">IF(BA45=1,AZ48+1,AZ48)</f>
        <v>1902</v>
      </c>
      <c r="BB48" s="60">
        <f t="shared" ref="BB48" si="461">IF(BB45=1,BA48+1,BA48)</f>
        <v>1903</v>
      </c>
      <c r="BC48" s="60">
        <f t="shared" ref="BC48" si="462">IF(BC45=1,BB48+1,BB48)</f>
        <v>1903</v>
      </c>
      <c r="BD48" s="60">
        <f t="shared" ref="BD48" si="463">IF(BD45=1,BC48+1,BC48)</f>
        <v>1903</v>
      </c>
      <c r="BE48" s="60">
        <f t="shared" ref="BE48" si="464">IF(BE45=1,BD48+1,BD48)</f>
        <v>1903</v>
      </c>
      <c r="BF48" s="60">
        <f t="shared" ref="BF48" si="465">IF(BF45=1,BE48+1,BE48)</f>
        <v>1903</v>
      </c>
      <c r="BG48" s="60">
        <f t="shared" ref="BG48" si="466">IF(BG45=1,BF48+1,BF48)</f>
        <v>1903</v>
      </c>
      <c r="BH48" s="60">
        <f t="shared" ref="BH48" si="467">IF(BH45=1,BG48+1,BG48)</f>
        <v>1903</v>
      </c>
      <c r="BI48" s="60">
        <f t="shared" ref="BI48" si="468">IF(BI45=1,BH48+1,BH48)</f>
        <v>1903</v>
      </c>
      <c r="BJ48" s="60">
        <f t="shared" ref="BJ48" si="469">IF(BJ45=1,BI48+1,BI48)</f>
        <v>1903</v>
      </c>
      <c r="BK48" s="60">
        <f t="shared" ref="BK48" si="470">IF(BK45=1,BJ48+1,BJ48)</f>
        <v>1903</v>
      </c>
      <c r="BL48" s="60">
        <f t="shared" ref="BL48" si="471">IF(BL45=1,BK48+1,BK48)</f>
        <v>1903</v>
      </c>
      <c r="BM48" s="60">
        <f t="shared" ref="BM48" si="472">IF(BM45=1,BL48+1,BL48)</f>
        <v>1903</v>
      </c>
      <c r="BN48" s="195"/>
      <c r="BO48" s="196"/>
      <c r="BP48" s="197"/>
      <c r="BQ48" s="197"/>
      <c r="BR48" s="106"/>
      <c r="BS48" s="106"/>
      <c r="BT48" s="106"/>
      <c r="BU48" s="106"/>
      <c r="BV48" s="106"/>
      <c r="BW48" s="106"/>
      <c r="BX48" s="106"/>
      <c r="BY48" s="106"/>
      <c r="BZ48" s="106"/>
      <c r="CA48" s="106"/>
      <c r="CB48" s="106"/>
      <c r="CC48" s="106"/>
      <c r="CD48" s="106"/>
      <c r="CE48" s="106"/>
      <c r="CF48" s="106"/>
      <c r="CG48" s="106"/>
    </row>
    <row r="49" spans="1:85" s="245" customFormat="1" ht="16.399999999999999" customHeight="1" x14ac:dyDescent="0.35">
      <c r="A49" s="250"/>
      <c r="B49" s="113"/>
      <c r="C49" s="125"/>
      <c r="D49" s="125"/>
      <c r="E49" s="357"/>
      <c r="F49" s="357"/>
      <c r="G49" s="357"/>
      <c r="H49" s="370"/>
      <c r="I49" s="371"/>
      <c r="J49" s="357"/>
      <c r="K49" s="372"/>
      <c r="L49" s="357"/>
      <c r="M49" s="374"/>
      <c r="N49" s="7"/>
      <c r="O49" s="377"/>
      <c r="P49" s="106"/>
      <c r="Q49" s="63" t="s">
        <v>159</v>
      </c>
      <c r="R49" s="251"/>
      <c r="S49" s="251"/>
      <c r="T49" s="251"/>
      <c r="U49" s="251"/>
      <c r="V49" s="251"/>
      <c r="W49" s="251"/>
      <c r="X49" s="251"/>
      <c r="Y49" s="251"/>
      <c r="Z49" s="251"/>
      <c r="AA49" s="251"/>
      <c r="AB49" s="251"/>
      <c r="AC49" s="251"/>
      <c r="AD49" s="251"/>
      <c r="AE49" s="251"/>
      <c r="AF49" s="251"/>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195"/>
      <c r="BO49" s="196"/>
      <c r="BP49" s="197"/>
      <c r="BQ49" s="197"/>
      <c r="BR49" s="106"/>
      <c r="BS49" s="106"/>
      <c r="BT49" s="106"/>
      <c r="BU49" s="106"/>
      <c r="BV49" s="106"/>
      <c r="BW49" s="106"/>
      <c r="BX49" s="106"/>
      <c r="BY49" s="106"/>
      <c r="BZ49" s="106"/>
      <c r="CA49" s="106"/>
      <c r="CB49" s="106"/>
      <c r="CC49" s="106"/>
      <c r="CD49" s="106"/>
      <c r="CE49" s="106"/>
      <c r="CF49" s="106"/>
      <c r="CG49" s="106"/>
    </row>
    <row r="50" spans="1:85" s="245" customFormat="1" ht="23.5" customHeight="1" x14ac:dyDescent="0.35">
      <c r="A50" s="243"/>
      <c r="B50" s="126" t="s">
        <v>6</v>
      </c>
      <c r="C50" s="359"/>
      <c r="D50" s="359"/>
      <c r="E50" s="252"/>
      <c r="F50" s="252"/>
      <c r="G50" s="241"/>
      <c r="H50" s="253"/>
      <c r="I50" s="254"/>
      <c r="J50" s="253"/>
      <c r="K50" s="205">
        <f>IF(J50="",0,IF(J50="ANO",'Podpůrná data'!$B$5,'Podpůrná data'!$B$3))</f>
        <v>0</v>
      </c>
      <c r="L50" s="203">
        <f>IFERROR(INT(ROUND(I50,2)*(VLOOKUP(INT(H50),'Podpůrná data'!$A$189:$B$233,2,FALSE))*(H50/(INT(H50)))),0)</f>
        <v>0</v>
      </c>
      <c r="M50" s="61">
        <f>K50*L50</f>
        <v>0</v>
      </c>
      <c r="N50" s="62">
        <f>IF(M50&gt;0,IF(ISTEXT(C50)=TRUE,0,1),0)</f>
        <v>0</v>
      </c>
      <c r="O50" s="166">
        <f>IF(M50&gt;0,1,0)</f>
        <v>0</v>
      </c>
      <c r="P50" s="127"/>
      <c r="Q50" s="63" t="s">
        <v>95</v>
      </c>
      <c r="R50" s="255"/>
      <c r="S50" s="255"/>
      <c r="T50" s="255"/>
      <c r="U50" s="255"/>
      <c r="V50" s="255"/>
      <c r="W50" s="255"/>
      <c r="X50" s="255"/>
      <c r="Y50" s="255"/>
      <c r="Z50" s="255"/>
      <c r="AA50" s="255"/>
      <c r="AB50" s="255"/>
      <c r="AC50" s="255"/>
      <c r="AD50" s="255"/>
      <c r="AE50" s="255"/>
      <c r="AF50" s="255"/>
      <c r="AG50" s="255"/>
      <c r="AH50" s="255"/>
      <c r="AI50" s="255"/>
      <c r="AJ50" s="255"/>
      <c r="AK50" s="255"/>
      <c r="AL50" s="255"/>
      <c r="AM50" s="255"/>
      <c r="AN50" s="255"/>
      <c r="AO50" s="255"/>
      <c r="AP50" s="255"/>
      <c r="AQ50" s="255"/>
      <c r="AR50" s="255"/>
      <c r="AS50" s="255"/>
      <c r="AT50" s="255"/>
      <c r="AU50" s="255"/>
      <c r="AV50" s="255"/>
      <c r="AW50" s="255"/>
      <c r="AX50" s="255"/>
      <c r="AY50" s="255"/>
      <c r="AZ50" s="255"/>
      <c r="BA50" s="255"/>
      <c r="BB50" s="255"/>
      <c r="BC50" s="255"/>
      <c r="BD50" s="255"/>
      <c r="BE50" s="255"/>
      <c r="BF50" s="255"/>
      <c r="BG50" s="255"/>
      <c r="BH50" s="255"/>
      <c r="BI50" s="255"/>
      <c r="BJ50" s="255"/>
      <c r="BK50" s="255"/>
      <c r="BL50" s="255"/>
      <c r="BM50" s="255"/>
      <c r="BN50" s="362">
        <f>SUM(R58:BM58)</f>
        <v>0</v>
      </c>
      <c r="BO50" s="364">
        <f>SUM(R59:BM59)</f>
        <v>0</v>
      </c>
      <c r="BP50" s="366">
        <f>IF($O50=0,0,IF($BN50&gt;=143*$I50,1,0))</f>
        <v>0</v>
      </c>
      <c r="BQ50" s="366">
        <f>IF($BN50&gt;=143*$I50,0,(CEILING(143*$I50,1)-$BN50))</f>
        <v>0</v>
      </c>
      <c r="BR50" s="106"/>
      <c r="BS50" s="106"/>
      <c r="BT50" s="106"/>
      <c r="BU50" s="106"/>
      <c r="BV50" s="106"/>
      <c r="BW50" s="106"/>
      <c r="BX50" s="106"/>
      <c r="BY50" s="106"/>
      <c r="BZ50" s="106"/>
      <c r="CA50" s="106"/>
      <c r="CB50" s="106"/>
      <c r="CC50" s="106"/>
      <c r="CD50" s="106"/>
      <c r="CE50" s="106"/>
      <c r="CF50" s="106"/>
      <c r="CG50" s="106"/>
    </row>
    <row r="51" spans="1:85" s="245" customFormat="1" ht="29" x14ac:dyDescent="0.35">
      <c r="A51" s="243"/>
      <c r="B51" s="128"/>
      <c r="C51" s="80"/>
      <c r="D51" s="80"/>
      <c r="E51" s="80"/>
      <c r="F51" s="80"/>
      <c r="G51" s="80"/>
      <c r="H51" s="80"/>
      <c r="I51" s="80"/>
      <c r="J51" s="80"/>
      <c r="K51" s="80"/>
      <c r="L51" s="80"/>
      <c r="M51" s="64"/>
      <c r="N51" s="7"/>
      <c r="O51" s="192"/>
      <c r="P51" s="106"/>
      <c r="Q51" s="63" t="s">
        <v>129</v>
      </c>
      <c r="R51" s="256"/>
      <c r="S51" s="256"/>
      <c r="T51" s="256"/>
      <c r="U51" s="256"/>
      <c r="V51" s="256"/>
      <c r="W51" s="256"/>
      <c r="X51" s="256"/>
      <c r="Y51" s="256"/>
      <c r="Z51" s="256"/>
      <c r="AA51" s="256"/>
      <c r="AB51" s="256"/>
      <c r="AC51" s="256"/>
      <c r="AD51" s="256"/>
      <c r="AE51" s="256"/>
      <c r="AF51" s="256"/>
      <c r="AG51" s="256"/>
      <c r="AH51" s="256"/>
      <c r="AI51" s="256"/>
      <c r="AJ51" s="256"/>
      <c r="AK51" s="256"/>
      <c r="AL51" s="256"/>
      <c r="AM51" s="256"/>
      <c r="AN51" s="256"/>
      <c r="AO51" s="256"/>
      <c r="AP51" s="256"/>
      <c r="AQ51" s="256"/>
      <c r="AR51" s="256"/>
      <c r="AS51" s="256"/>
      <c r="AT51" s="256"/>
      <c r="AU51" s="256"/>
      <c r="AV51" s="256"/>
      <c r="AW51" s="256"/>
      <c r="AX51" s="256"/>
      <c r="AY51" s="256"/>
      <c r="AZ51" s="256"/>
      <c r="BA51" s="256"/>
      <c r="BB51" s="256"/>
      <c r="BC51" s="256"/>
      <c r="BD51" s="256"/>
      <c r="BE51" s="256"/>
      <c r="BF51" s="256"/>
      <c r="BG51" s="256"/>
      <c r="BH51" s="256"/>
      <c r="BI51" s="256"/>
      <c r="BJ51" s="256"/>
      <c r="BK51" s="256"/>
      <c r="BL51" s="256"/>
      <c r="BM51" s="256"/>
      <c r="BN51" s="362"/>
      <c r="BO51" s="364"/>
      <c r="BP51" s="366"/>
      <c r="BQ51" s="366"/>
      <c r="BR51" s="106"/>
      <c r="BS51" s="106"/>
      <c r="BT51" s="106"/>
      <c r="BU51" s="106"/>
      <c r="BV51" s="106"/>
      <c r="BW51" s="106"/>
      <c r="BX51" s="106"/>
      <c r="BY51" s="106"/>
      <c r="BZ51" s="106"/>
      <c r="CA51" s="106"/>
      <c r="CB51" s="106"/>
      <c r="CC51" s="106"/>
      <c r="CD51" s="106"/>
      <c r="CE51" s="106"/>
      <c r="CF51" s="106"/>
      <c r="CG51" s="106"/>
    </row>
    <row r="52" spans="1:85" s="245" customFormat="1" ht="14.5" hidden="1" customHeight="1" x14ac:dyDescent="0.35">
      <c r="A52" s="243"/>
      <c r="B52" s="128"/>
      <c r="C52" s="80"/>
      <c r="D52" s="80"/>
      <c r="E52" s="80"/>
      <c r="F52" s="80"/>
      <c r="G52" s="80"/>
      <c r="H52" s="80"/>
      <c r="I52" s="80"/>
      <c r="J52" s="80"/>
      <c r="K52" s="80"/>
      <c r="L52" s="80"/>
      <c r="M52" s="64"/>
      <c r="N52" s="7"/>
      <c r="O52" s="192"/>
      <c r="P52" s="106"/>
      <c r="Q52" s="65" t="s">
        <v>130</v>
      </c>
      <c r="R52" s="66">
        <f>IF(R50&lt;&gt;0,1,0)</f>
        <v>0</v>
      </c>
      <c r="S52" s="66">
        <f t="shared" ref="S52" si="473">IF(R52&gt;0,R52+1,IF(S50&lt;&gt;0,1,0))</f>
        <v>0</v>
      </c>
      <c r="T52" s="66">
        <f t="shared" ref="T52" si="474">IF(S52&gt;0,S52+1,IF(T50&lt;&gt;0,1,0))</f>
        <v>0</v>
      </c>
      <c r="U52" s="66">
        <f t="shared" ref="U52" si="475">IF(T52&gt;0,T52+1,IF(U50&lt;&gt;0,1,0))</f>
        <v>0</v>
      </c>
      <c r="V52" s="66">
        <f t="shared" ref="V52" si="476">IF(U52&gt;0,U52+1,IF(V50&lt;&gt;0,1,0))</f>
        <v>0</v>
      </c>
      <c r="W52" s="66">
        <f t="shared" ref="W52" si="477">IF(V52&gt;0,V52+1,IF(W50&lt;&gt;0,1,0))</f>
        <v>0</v>
      </c>
      <c r="X52" s="66">
        <f t="shared" ref="X52" si="478">IF(W52&gt;0,W52+1,IF(X50&lt;&gt;0,1,0))</f>
        <v>0</v>
      </c>
      <c r="Y52" s="66">
        <f t="shared" ref="Y52" si="479">IF(X52&gt;0,X52+1,IF(Y50&lt;&gt;0,1,0))</f>
        <v>0</v>
      </c>
      <c r="Z52" s="66">
        <f t="shared" ref="Z52" si="480">IF(Y52&gt;0,Y52+1,IF(Z50&lt;&gt;0,1,0))</f>
        <v>0</v>
      </c>
      <c r="AA52" s="66">
        <f t="shared" ref="AA52" si="481">IF(Z52&gt;0,Z52+1,IF(AA50&lt;&gt;0,1,0))</f>
        <v>0</v>
      </c>
      <c r="AB52" s="66">
        <f t="shared" ref="AB52" si="482">IF(AA52&gt;0,AA52+1,IF(AB50&lt;&gt;0,1,0))</f>
        <v>0</v>
      </c>
      <c r="AC52" s="66">
        <f t="shared" ref="AC52" si="483">IF(AB52&gt;0,AB52+1,IF(AC50&lt;&gt;0,1,0))</f>
        <v>0</v>
      </c>
      <c r="AD52" s="66">
        <f t="shared" ref="AD52" si="484">IF(AC52&gt;0,AC52+1,IF(AD50&lt;&gt;0,1,0))</f>
        <v>0</v>
      </c>
      <c r="AE52" s="66">
        <f t="shared" ref="AE52" si="485">IF(AD52&gt;0,AD52+1,IF(AE50&lt;&gt;0,1,0))</f>
        <v>0</v>
      </c>
      <c r="AF52" s="66">
        <f t="shared" ref="AF52" si="486">IF(AE52&gt;0,AE52+1,IF(AF50&lt;&gt;0,1,0))</f>
        <v>0</v>
      </c>
      <c r="AG52" s="66">
        <f t="shared" ref="AG52" si="487">IF(AF52&gt;0,AF52+1,IF(AG50&lt;&gt;0,1,0))</f>
        <v>0</v>
      </c>
      <c r="AH52" s="66">
        <f t="shared" ref="AH52" si="488">IF(AG52&gt;0,AG52+1,IF(AH50&lt;&gt;0,1,0))</f>
        <v>0</v>
      </c>
      <c r="AI52" s="66">
        <f t="shared" ref="AI52" si="489">IF(AH52&gt;0,AH52+1,IF(AI50&lt;&gt;0,1,0))</f>
        <v>0</v>
      </c>
      <c r="AJ52" s="66">
        <f t="shared" ref="AJ52" si="490">IF(AI52&gt;0,AI52+1,IF(AJ50&lt;&gt;0,1,0))</f>
        <v>0</v>
      </c>
      <c r="AK52" s="66">
        <f t="shared" ref="AK52" si="491">IF(AJ52&gt;0,AJ52+1,IF(AK50&lt;&gt;0,1,0))</f>
        <v>0</v>
      </c>
      <c r="AL52" s="66">
        <f t="shared" ref="AL52" si="492">IF(AK52&gt;0,AK52+1,IF(AL50&lt;&gt;0,1,0))</f>
        <v>0</v>
      </c>
      <c r="AM52" s="66">
        <f t="shared" ref="AM52" si="493">IF(AL52&gt;0,AL52+1,IF(AM50&lt;&gt;0,1,0))</f>
        <v>0</v>
      </c>
      <c r="AN52" s="66">
        <f t="shared" ref="AN52" si="494">IF(AM52&gt;0,AM52+1,IF(AN50&lt;&gt;0,1,0))</f>
        <v>0</v>
      </c>
      <c r="AO52" s="66">
        <f t="shared" ref="AO52" si="495">IF(AN52&gt;0,AN52+1,IF(AO50&lt;&gt;0,1,0))</f>
        <v>0</v>
      </c>
      <c r="AP52" s="66">
        <f t="shared" ref="AP52" si="496">IF(AO52&gt;0,AO52+1,IF(AP50&lt;&gt;0,1,0))</f>
        <v>0</v>
      </c>
      <c r="AQ52" s="66">
        <f t="shared" ref="AQ52" si="497">IF(AP52&gt;0,AP52+1,IF(AQ50&lt;&gt;0,1,0))</f>
        <v>0</v>
      </c>
      <c r="AR52" s="66">
        <f t="shared" ref="AR52" si="498">IF(AQ52&gt;0,AQ52+1,IF(AR50&lt;&gt;0,1,0))</f>
        <v>0</v>
      </c>
      <c r="AS52" s="66">
        <f t="shared" ref="AS52" si="499">IF(AR52&gt;0,AR52+1,IF(AS50&lt;&gt;0,1,0))</f>
        <v>0</v>
      </c>
      <c r="AT52" s="66">
        <f t="shared" ref="AT52" si="500">IF(AS52&gt;0,AS52+1,IF(AT50&lt;&gt;0,1,0))</f>
        <v>0</v>
      </c>
      <c r="AU52" s="66">
        <f t="shared" ref="AU52" si="501">IF(AT52&gt;0,AT52+1,IF(AU50&lt;&gt;0,1,0))</f>
        <v>0</v>
      </c>
      <c r="AV52" s="66">
        <f t="shared" ref="AV52" si="502">IF(AU52&gt;0,AU52+1,IF(AV50&lt;&gt;0,1,0))</f>
        <v>0</v>
      </c>
      <c r="AW52" s="66">
        <f t="shared" ref="AW52" si="503">IF(AV52&gt;0,AV52+1,IF(AW50&lt;&gt;0,1,0))</f>
        <v>0</v>
      </c>
      <c r="AX52" s="66">
        <f t="shared" ref="AX52" si="504">IF(AW52&gt;0,AW52+1,IF(AX50&lt;&gt;0,1,0))</f>
        <v>0</v>
      </c>
      <c r="AY52" s="66">
        <f t="shared" ref="AY52" si="505">IF(AX52&gt;0,AX52+1,IF(AY50&lt;&gt;0,1,0))</f>
        <v>0</v>
      </c>
      <c r="AZ52" s="66">
        <f t="shared" ref="AZ52" si="506">IF(AY52&gt;0,AY52+1,IF(AZ50&lt;&gt;0,1,0))</f>
        <v>0</v>
      </c>
      <c r="BA52" s="66">
        <f t="shared" ref="BA52" si="507">IF(AZ52&gt;0,AZ52+1,IF(BA50&lt;&gt;0,1,0))</f>
        <v>0</v>
      </c>
      <c r="BB52" s="66">
        <f t="shared" ref="BB52" si="508">IF(BA52&gt;0,BA52+1,IF(BB50&lt;&gt;0,1,0))</f>
        <v>0</v>
      </c>
      <c r="BC52" s="66">
        <f t="shared" ref="BC52" si="509">IF(BB52&gt;0,BB52+1,IF(BC50&lt;&gt;0,1,0))</f>
        <v>0</v>
      </c>
      <c r="BD52" s="66">
        <f t="shared" ref="BD52" si="510">IF(BC52&gt;0,BC52+1,IF(BD50&lt;&gt;0,1,0))</f>
        <v>0</v>
      </c>
      <c r="BE52" s="66">
        <f t="shared" ref="BE52" si="511">IF(BD52&gt;0,BD52+1,IF(BE50&lt;&gt;0,1,0))</f>
        <v>0</v>
      </c>
      <c r="BF52" s="66">
        <f t="shared" ref="BF52" si="512">IF(BE52&gt;0,BE52+1,IF(BF50&lt;&gt;0,1,0))</f>
        <v>0</v>
      </c>
      <c r="BG52" s="66">
        <f t="shared" ref="BG52" si="513">IF(BF52&gt;0,BF52+1,IF(BG50&lt;&gt;0,1,0))</f>
        <v>0</v>
      </c>
      <c r="BH52" s="66">
        <f t="shared" ref="BH52" si="514">IF(BG52&gt;0,BG52+1,IF(BH50&lt;&gt;0,1,0))</f>
        <v>0</v>
      </c>
      <c r="BI52" s="66">
        <f t="shared" ref="BI52" si="515">IF(BH52&gt;0,BH52+1,IF(BI50&lt;&gt;0,1,0))</f>
        <v>0</v>
      </c>
      <c r="BJ52" s="66">
        <f t="shared" ref="BJ52" si="516">IF(BI52&gt;0,BI52+1,IF(BJ50&lt;&gt;0,1,0))</f>
        <v>0</v>
      </c>
      <c r="BK52" s="66">
        <f t="shared" ref="BK52" si="517">IF(BJ52&gt;0,BJ52+1,IF(BK50&lt;&gt;0,1,0))</f>
        <v>0</v>
      </c>
      <c r="BL52" s="66">
        <f t="shared" ref="BL52" si="518">IF(BK52&gt;0,BK52+1,IF(BL50&lt;&gt;0,1,0))</f>
        <v>0</v>
      </c>
      <c r="BM52" s="66">
        <f t="shared" ref="BM52" si="519">IF(BL52&gt;0,BL52+1,IF(BM50&lt;&gt;0,1,0))</f>
        <v>0</v>
      </c>
      <c r="BN52" s="362"/>
      <c r="BO52" s="364"/>
      <c r="BP52" s="366"/>
      <c r="BQ52" s="366"/>
      <c r="BR52" s="106"/>
      <c r="BS52" s="106"/>
      <c r="BT52" s="106"/>
      <c r="BU52" s="106"/>
      <c r="BV52" s="106"/>
      <c r="BW52" s="106"/>
      <c r="BX52" s="106"/>
      <c r="BY52" s="106"/>
      <c r="BZ52" s="106"/>
      <c r="CA52" s="106"/>
      <c r="CB52" s="106"/>
      <c r="CC52" s="106"/>
      <c r="CD52" s="106"/>
      <c r="CE52" s="106"/>
      <c r="CF52" s="106"/>
      <c r="CG52" s="106"/>
    </row>
    <row r="53" spans="1:85" s="245" customFormat="1" ht="14.5" hidden="1" customHeight="1" x14ac:dyDescent="0.35">
      <c r="A53" s="243"/>
      <c r="B53" s="128"/>
      <c r="C53" s="80"/>
      <c r="D53" s="80"/>
      <c r="E53" s="80"/>
      <c r="F53" s="80"/>
      <c r="G53" s="80"/>
      <c r="H53" s="80"/>
      <c r="I53" s="80"/>
      <c r="J53" s="80"/>
      <c r="K53" s="80"/>
      <c r="L53" s="80"/>
      <c r="M53" s="64"/>
      <c r="N53" s="7"/>
      <c r="O53" s="192"/>
      <c r="P53" s="106"/>
      <c r="Q53" s="65" t="s">
        <v>131</v>
      </c>
      <c r="R53" s="66">
        <f>R52</f>
        <v>0</v>
      </c>
      <c r="S53" s="66">
        <f>IF(S52=0,0,IF(OR(R53=0,R53=12),1,R53+1))</f>
        <v>0</v>
      </c>
      <c r="T53" s="66">
        <f t="shared" ref="T53" si="520">IF(T52=0,0,IF(OR(S53=0,S53=12),1,S53+1))</f>
        <v>0</v>
      </c>
      <c r="U53" s="66">
        <f t="shared" ref="U53" si="521">IF(U52=0,0,IF(OR(T53=0,T53=12),1,T53+1))</f>
        <v>0</v>
      </c>
      <c r="V53" s="66">
        <f t="shared" ref="V53" si="522">IF(V52=0,0,IF(OR(U53=0,U53=12),1,U53+1))</f>
        <v>0</v>
      </c>
      <c r="W53" s="66">
        <f t="shared" ref="W53" si="523">IF(W52=0,0,IF(OR(V53=0,V53=12),1,V53+1))</f>
        <v>0</v>
      </c>
      <c r="X53" s="66">
        <f t="shared" ref="X53" si="524">IF(X52=0,0,IF(OR(W53=0,W53=12),1,W53+1))</f>
        <v>0</v>
      </c>
      <c r="Y53" s="66">
        <f t="shared" ref="Y53" si="525">IF(Y52=0,0,IF(OR(X53=0,X53=12),1,X53+1))</f>
        <v>0</v>
      </c>
      <c r="Z53" s="66">
        <f t="shared" ref="Z53" si="526">IF(Z52=0,0,IF(OR(Y53=0,Y53=12),1,Y53+1))</f>
        <v>0</v>
      </c>
      <c r="AA53" s="66">
        <f t="shared" ref="AA53" si="527">IF(AA52=0,0,IF(OR(Z53=0,Z53=12),1,Z53+1))</f>
        <v>0</v>
      </c>
      <c r="AB53" s="66">
        <f t="shared" ref="AB53" si="528">IF(AB52=0,0,IF(OR(AA53=0,AA53=12),1,AA53+1))</f>
        <v>0</v>
      </c>
      <c r="AC53" s="66">
        <f t="shared" ref="AC53" si="529">IF(AC52=0,0,IF(OR(AB53=0,AB53=12),1,AB53+1))</f>
        <v>0</v>
      </c>
      <c r="AD53" s="66">
        <f t="shared" ref="AD53" si="530">IF(AD52=0,0,IF(OR(AC53=0,AC53=12),1,AC53+1))</f>
        <v>0</v>
      </c>
      <c r="AE53" s="66">
        <f t="shared" ref="AE53" si="531">IF(AE52=0,0,IF(OR(AD53=0,AD53=12),1,AD53+1))</f>
        <v>0</v>
      </c>
      <c r="AF53" s="66">
        <f t="shared" ref="AF53" si="532">IF(AF52=0,0,IF(OR(AE53=0,AE53=12),1,AE53+1))</f>
        <v>0</v>
      </c>
      <c r="AG53" s="66">
        <f t="shared" ref="AG53" si="533">IF(AG52=0,0,IF(OR(AF53=0,AF53=12),1,AF53+1))</f>
        <v>0</v>
      </c>
      <c r="AH53" s="66">
        <f t="shared" ref="AH53" si="534">IF(AH52=0,0,IF(OR(AG53=0,AG53=12),1,AG53+1))</f>
        <v>0</v>
      </c>
      <c r="AI53" s="66">
        <f t="shared" ref="AI53" si="535">IF(AI52=0,0,IF(OR(AH53=0,AH53=12),1,AH53+1))</f>
        <v>0</v>
      </c>
      <c r="AJ53" s="66">
        <f t="shared" ref="AJ53" si="536">IF(AJ52=0,0,IF(OR(AI53=0,AI53=12),1,AI53+1))</f>
        <v>0</v>
      </c>
      <c r="AK53" s="66">
        <f t="shared" ref="AK53" si="537">IF(AK52=0,0,IF(OR(AJ53=0,AJ53=12),1,AJ53+1))</f>
        <v>0</v>
      </c>
      <c r="AL53" s="66">
        <f t="shared" ref="AL53" si="538">IF(AL52=0,0,IF(OR(AK53=0,AK53=12),1,AK53+1))</f>
        <v>0</v>
      </c>
      <c r="AM53" s="66">
        <f t="shared" ref="AM53" si="539">IF(AM52=0,0,IF(OR(AL53=0,AL53=12),1,AL53+1))</f>
        <v>0</v>
      </c>
      <c r="AN53" s="66">
        <f t="shared" ref="AN53" si="540">IF(AN52=0,0,IF(OR(AM53=0,AM53=12),1,AM53+1))</f>
        <v>0</v>
      </c>
      <c r="AO53" s="66">
        <f t="shared" ref="AO53" si="541">IF(AO52=0,0,IF(OR(AN53=0,AN53=12),1,AN53+1))</f>
        <v>0</v>
      </c>
      <c r="AP53" s="66">
        <f t="shared" ref="AP53" si="542">IF(AP52=0,0,IF(OR(AO53=0,AO53=12),1,AO53+1))</f>
        <v>0</v>
      </c>
      <c r="AQ53" s="66">
        <f t="shared" ref="AQ53" si="543">IF(AQ52=0,0,IF(OR(AP53=0,AP53=12),1,AP53+1))</f>
        <v>0</v>
      </c>
      <c r="AR53" s="66">
        <f t="shared" ref="AR53" si="544">IF(AR52=0,0,IF(OR(AQ53=0,AQ53=12),1,AQ53+1))</f>
        <v>0</v>
      </c>
      <c r="AS53" s="66">
        <f t="shared" ref="AS53" si="545">IF(AS52=0,0,IF(OR(AR53=0,AR53=12),1,AR53+1))</f>
        <v>0</v>
      </c>
      <c r="AT53" s="66">
        <f t="shared" ref="AT53" si="546">IF(AT52=0,0,IF(OR(AS53=0,AS53=12),1,AS53+1))</f>
        <v>0</v>
      </c>
      <c r="AU53" s="66">
        <f t="shared" ref="AU53" si="547">IF(AU52=0,0,IF(OR(AT53=0,AT53=12),1,AT53+1))</f>
        <v>0</v>
      </c>
      <c r="AV53" s="66">
        <f t="shared" ref="AV53" si="548">IF(AV52=0,0,IF(OR(AU53=0,AU53=12),1,AU53+1))</f>
        <v>0</v>
      </c>
      <c r="AW53" s="66">
        <f t="shared" ref="AW53" si="549">IF(AW52=0,0,IF(OR(AV53=0,AV53=12),1,AV53+1))</f>
        <v>0</v>
      </c>
      <c r="AX53" s="66">
        <f t="shared" ref="AX53" si="550">IF(AX52=0,0,IF(OR(AW53=0,AW53=12),1,AW53+1))</f>
        <v>0</v>
      </c>
      <c r="AY53" s="66">
        <f t="shared" ref="AY53" si="551">IF(AY52=0,0,IF(OR(AX53=0,AX53=12),1,AX53+1))</f>
        <v>0</v>
      </c>
      <c r="AZ53" s="66">
        <f t="shared" ref="AZ53" si="552">IF(AZ52=0,0,IF(OR(AY53=0,AY53=12),1,AY53+1))</f>
        <v>0</v>
      </c>
      <c r="BA53" s="66">
        <f t="shared" ref="BA53" si="553">IF(BA52=0,0,IF(OR(AZ53=0,AZ53=12),1,AZ53+1))</f>
        <v>0</v>
      </c>
      <c r="BB53" s="66">
        <f t="shared" ref="BB53" si="554">IF(BB52=0,0,IF(OR(BA53=0,BA53=12),1,BA53+1))</f>
        <v>0</v>
      </c>
      <c r="BC53" s="66">
        <f t="shared" ref="BC53" si="555">IF(BC52=0,0,IF(OR(BB53=0,BB53=12),1,BB53+1))</f>
        <v>0</v>
      </c>
      <c r="BD53" s="66">
        <f t="shared" ref="BD53" si="556">IF(BD52=0,0,IF(OR(BC53=0,BC53=12),1,BC53+1))</f>
        <v>0</v>
      </c>
      <c r="BE53" s="66">
        <f t="shared" ref="BE53" si="557">IF(BE52=0,0,IF(OR(BD53=0,BD53=12),1,BD53+1))</f>
        <v>0</v>
      </c>
      <c r="BF53" s="66">
        <f t="shared" ref="BF53" si="558">IF(BF52=0,0,IF(OR(BE53=0,BE53=12),1,BE53+1))</f>
        <v>0</v>
      </c>
      <c r="BG53" s="66">
        <f t="shared" ref="BG53" si="559">IF(BG52=0,0,IF(OR(BF53=0,BF53=12),1,BF53+1))</f>
        <v>0</v>
      </c>
      <c r="BH53" s="66">
        <f t="shared" ref="BH53" si="560">IF(BH52=0,0,IF(OR(BG53=0,BG53=12),1,BG53+1))</f>
        <v>0</v>
      </c>
      <c r="BI53" s="66">
        <f t="shared" ref="BI53" si="561">IF(BI52=0,0,IF(OR(BH53=0,BH53=12),1,BH53+1))</f>
        <v>0</v>
      </c>
      <c r="BJ53" s="66">
        <f t="shared" ref="BJ53" si="562">IF(BJ52=0,0,IF(OR(BI53=0,BI53=12),1,BI53+1))</f>
        <v>0</v>
      </c>
      <c r="BK53" s="66">
        <f t="shared" ref="BK53" si="563">IF(BK52=0,0,IF(OR(BJ53=0,BJ53=12),1,BJ53+1))</f>
        <v>0</v>
      </c>
      <c r="BL53" s="66">
        <f t="shared" ref="BL53" si="564">IF(BL52=0,0,IF(OR(BK53=0,BK53=12),1,BK53+1))</f>
        <v>0</v>
      </c>
      <c r="BM53" s="66">
        <f t="shared" ref="BM53" si="565">IF(BM52=0,0,IF(OR(BL53=0,BL53=12),1,BL53+1))</f>
        <v>0</v>
      </c>
      <c r="BN53" s="362"/>
      <c r="BO53" s="364"/>
      <c r="BP53" s="366"/>
      <c r="BQ53" s="366"/>
      <c r="BR53" s="106"/>
      <c r="BS53" s="106"/>
      <c r="BT53" s="106"/>
      <c r="BU53" s="106"/>
      <c r="BV53" s="106"/>
      <c r="BW53" s="106"/>
      <c r="BX53" s="106"/>
      <c r="BY53" s="106"/>
      <c r="BZ53" s="106"/>
      <c r="CA53" s="106"/>
      <c r="CB53" s="106"/>
      <c r="CC53" s="106"/>
      <c r="CD53" s="106"/>
      <c r="CE53" s="106"/>
      <c r="CF53" s="106"/>
      <c r="CG53" s="106"/>
    </row>
    <row r="54" spans="1:85" s="245" customFormat="1" ht="43.5" x14ac:dyDescent="0.35">
      <c r="A54" s="243"/>
      <c r="B54" s="128"/>
      <c r="C54" s="80"/>
      <c r="D54" s="80"/>
      <c r="E54" s="80"/>
      <c r="F54" s="80"/>
      <c r="G54" s="80"/>
      <c r="H54" s="80"/>
      <c r="I54" s="80"/>
      <c r="J54" s="80"/>
      <c r="K54" s="80"/>
      <c r="L54" s="80"/>
      <c r="M54" s="64"/>
      <c r="N54" s="7"/>
      <c r="O54" s="192"/>
      <c r="P54" s="106"/>
      <c r="Q54" s="63" t="s">
        <v>237</v>
      </c>
      <c r="R54" s="68">
        <f>IF(R53&gt;0,IF(R57&gt;$L50,$L50,R57),0)</f>
        <v>0</v>
      </c>
      <c r="S54" s="68">
        <f>IF(S53&gt;0,IF((SUMIFS($R56:R56,$R53:R53,12)+IF(R53=12,0,R54)+S57)&gt;=$L50,$L50-FLOOR(SUMIFS($R56:R56,$R53:R53,12),1),IF(S53=1,S57,S57+R54)),0)</f>
        <v>0</v>
      </c>
      <c r="T54" s="68">
        <f>IF(T53&gt;0,IF((SUMIFS($R56:S56,$R53:S53,12)+IF(S53=12,0,S54)+T57)&gt;=$L50,$L50-FLOOR(SUMIFS($R56:S56,$R53:S53,12),1),IF(T53=1,T57,T57+S54)),0)</f>
        <v>0</v>
      </c>
      <c r="U54" s="68">
        <f>IF(U53&gt;0,IF((SUMIFS($R56:T56,$R53:T53,12)+IF(T53=12,0,T54)+U57)&gt;=$L50,$L50-FLOOR(SUMIFS($R56:T56,$R53:T53,12),1),IF(U53=1,U57,U57+T54)),0)</f>
        <v>0</v>
      </c>
      <c r="V54" s="68">
        <f>IF(V53&gt;0,IF((SUMIFS($R56:U56,$R53:U53,12)+IF(U53=12,0,U54)+V57)&gt;=$L50,$L50-FLOOR(SUMIFS($R56:U56,$R53:U53,12),1),IF(V53=1,V57,V57+U54)),0)</f>
        <v>0</v>
      </c>
      <c r="W54" s="68">
        <f>IF(W53&gt;0,IF((SUMIFS($R56:V56,$R53:V53,12)+IF(V53=12,0,V54)+W57)&gt;=$L50,$L50-FLOOR(SUMIFS($R56:V56,$R53:V53,12),1),IF(W53=1,W57,W57+V54)),0)</f>
        <v>0</v>
      </c>
      <c r="X54" s="68">
        <f>IF(X53&gt;0,IF((SUMIFS($R56:W56,$R53:W53,12)+IF(W53=12,0,W54)+X57)&gt;=$L50,$L50-FLOOR(SUMIFS($R56:W56,$R53:W53,12),1),IF(X53=1,X57,X57+W54)),0)</f>
        <v>0</v>
      </c>
      <c r="Y54" s="68">
        <f>IF(Y53&gt;0,IF((SUMIFS($R56:X56,$R53:X53,12)+IF(X53=12,0,X54)+Y57)&gt;=$L50,$L50-FLOOR(SUMIFS($R56:X56,$R53:X53,12),1),IF(Y53=1,Y57,Y57+X54)),0)</f>
        <v>0</v>
      </c>
      <c r="Z54" s="68">
        <f>IF(Z53&gt;0,IF((SUMIFS($R56:Y56,$R53:Y53,12)+IF(Y53=12,0,Y54)+Z57)&gt;=$L50,$L50-FLOOR(SUMIFS($R56:Y56,$R53:Y53,12),1),IF(Z53=1,Z57,Z57+Y54)),0)</f>
        <v>0</v>
      </c>
      <c r="AA54" s="68">
        <f>IF(AA53&gt;0,IF((SUMIFS($R56:Z56,$R53:Z53,12)+IF(Z53=12,0,Z54)+AA57)&gt;=$L50,$L50-FLOOR(SUMIFS($R56:Z56,$R53:Z53,12),1),IF(AA53=1,AA57,AA57+Z54)),0)</f>
        <v>0</v>
      </c>
      <c r="AB54" s="68">
        <f>IF(AB53&gt;0,IF((SUMIFS($R56:AA56,$R53:AA53,12)+IF(AA53=12,0,AA54)+AB57)&gt;=$L50,$L50-FLOOR(SUMIFS($R56:AA56,$R53:AA53,12),1),IF(AB53=1,AB57,AB57+AA54)),0)</f>
        <v>0</v>
      </c>
      <c r="AC54" s="68">
        <f>IF(AC53&gt;0,IF((SUMIFS($R56:AB56,$R53:AB53,12)+IF(AB53=12,0,AB54)+AC57)&gt;=$L50,$L50-FLOOR(SUMIFS($R56:AB56,$R53:AB53,12),1),IF(AC53=1,AC57,AC57+AB54)),0)</f>
        <v>0</v>
      </c>
      <c r="AD54" s="68">
        <f>IF(AD53&gt;0,IF((SUMIFS($R56:AC56,$R53:AC53,12)+IF(AC53=12,0,AC54)+AD57)&gt;=$L50,$L50-FLOOR(SUMIFS($R56:AC56,$R53:AC53,12),1),IF(AD53=1,AD57,AD57+AC54)),0)</f>
        <v>0</v>
      </c>
      <c r="AE54" s="68">
        <f>IF(AE53&gt;0,IF((SUMIFS($R56:AD56,$R53:AD53,12)+IF(AD53=12,0,AD54)+AE57)&gt;=$L50,$L50-FLOOR(SUMIFS($R56:AD56,$R53:AD53,12),1),IF(AE53=1,AE57,AE57+AD54)),0)</f>
        <v>0</v>
      </c>
      <c r="AF54" s="68">
        <f>IF(AF53&gt;0,IF((SUMIFS($R56:AE56,$R53:AE53,12)+IF(AE53=12,0,AE54)+AF57)&gt;=$L50,$L50-FLOOR(SUMIFS($R56:AE56,$R53:AE53,12),1),IF(AF53=1,AF57,AF57+AE54)),0)</f>
        <v>0</v>
      </c>
      <c r="AG54" s="68">
        <f>IF(AG53&gt;0,IF((SUMIFS($R56:AF56,$R53:AF53,12)+IF(AF53=12,0,AF54)+AG57)&gt;=$L50,$L50-FLOOR(SUMIFS($R56:AF56,$R53:AF53,12),1),IF(AG53=1,AG57,AG57+AF54)),0)</f>
        <v>0</v>
      </c>
      <c r="AH54" s="68">
        <f>IF(AH53&gt;0,IF((SUMIFS($R56:AG56,$R53:AG53,12)+IF(AG53=12,0,AG54)+AH57)&gt;=$L50,$L50-FLOOR(SUMIFS($R56:AG56,$R53:AG53,12),1),IF(AH53=1,AH57,AH57+AG54)),0)</f>
        <v>0</v>
      </c>
      <c r="AI54" s="68">
        <f>IF(AI53&gt;0,IF((SUMIFS($R56:AH56,$R53:AH53,12)+IF(AH53=12,0,AH54)+AI57)&gt;=$L50,$L50-FLOOR(SUMIFS($R56:AH56,$R53:AH53,12),1),IF(AI53=1,AI57,AI57+AH54)),0)</f>
        <v>0</v>
      </c>
      <c r="AJ54" s="68">
        <f>IF(AJ53&gt;0,IF((SUMIFS($R56:AI56,$R53:AI53,12)+IF(AI53=12,0,AI54)+AJ57)&gt;=$L50,$L50-FLOOR(SUMIFS($R56:AI56,$R53:AI53,12),1),IF(AJ53=1,AJ57,AJ57+AI54)),0)</f>
        <v>0</v>
      </c>
      <c r="AK54" s="68">
        <f>IF(AK53&gt;0,IF((SUMIFS($R56:AJ56,$R53:AJ53,12)+IF(AJ53=12,0,AJ54)+AK57)&gt;=$L50,$L50-FLOOR(SUMIFS($R56:AJ56,$R53:AJ53,12),1),IF(AK53=1,AK57,AK57+AJ54)),0)</f>
        <v>0</v>
      </c>
      <c r="AL54" s="68">
        <f>IF(AL53&gt;0,IF((SUMIFS($R56:AK56,$R53:AK53,12)+IF(AK53=12,0,AK54)+AL57)&gt;=$L50,$L50-FLOOR(SUMIFS($R56:AK56,$R53:AK53,12),1),IF(AL53=1,AL57,AL57+AK54)),0)</f>
        <v>0</v>
      </c>
      <c r="AM54" s="68">
        <f>IF(AM53&gt;0,IF((SUMIFS($R56:AL56,$R53:AL53,12)+IF(AL53=12,0,AL54)+AM57)&gt;=$L50,$L50-FLOOR(SUMIFS($R56:AL56,$R53:AL53,12),1),IF(AM53=1,AM57,AM57+AL54)),0)</f>
        <v>0</v>
      </c>
      <c r="AN54" s="68">
        <f>IF(AN53&gt;0,IF((SUMIFS($R56:AM56,$R53:AM53,12)+IF(AM53=12,0,AM54)+AN57)&gt;=$L50,$L50-FLOOR(SUMIFS($R56:AM56,$R53:AM53,12),1),IF(AN53=1,AN57,AN57+AM54)),0)</f>
        <v>0</v>
      </c>
      <c r="AO54" s="68">
        <f>IF(AO53&gt;0,IF((SUMIFS($R56:AN56,$R53:AN53,12)+IF(AN53=12,0,AN54)+AO57)&gt;=$L50,$L50-FLOOR(SUMIFS($R56:AN56,$R53:AN53,12),1),IF(AO53=1,AO57,AO57+AN54)),0)</f>
        <v>0</v>
      </c>
      <c r="AP54" s="68">
        <f>IF(AP53&gt;0,IF((SUMIFS($R56:AO56,$R53:AO53,12)+IF(AO53=12,0,AO54)+AP57)&gt;=$L50,$L50-FLOOR(SUMIFS($R56:AO56,$R53:AO53,12),1),IF(AP53=1,AP57,AP57+AO54)),0)</f>
        <v>0</v>
      </c>
      <c r="AQ54" s="68">
        <f>IF(AQ53&gt;0,IF((SUMIFS($R56:AP56,$R53:AP53,12)+IF(AP53=12,0,AP54)+AQ57)&gt;=$L50,$L50-FLOOR(SUMIFS($R56:AP56,$R53:AP53,12),1),IF(AQ53=1,AQ57,AQ57+AP54)),0)</f>
        <v>0</v>
      </c>
      <c r="AR54" s="68">
        <f>IF(AR53&gt;0,IF((SUMIFS($R56:AQ56,$R53:AQ53,12)+IF(AQ53=12,0,AQ54)+AR57)&gt;=$L50,$L50-FLOOR(SUMIFS($R56:AQ56,$R53:AQ53,12),1),IF(AR53=1,AR57,AR57+AQ54)),0)</f>
        <v>0</v>
      </c>
      <c r="AS54" s="68">
        <f>IF(AS53&gt;0,IF((SUMIFS($R56:AR56,$R53:AR53,12)+IF(AR53=12,0,AR54)+AS57)&gt;=$L50,$L50-FLOOR(SUMIFS($R56:AR56,$R53:AR53,12),1),IF(AS53=1,AS57,AS57+AR54)),0)</f>
        <v>0</v>
      </c>
      <c r="AT54" s="68">
        <f>IF(AT53&gt;0,IF((SUMIFS($R56:AS56,$R53:AS53,12)+IF(AS53=12,0,AS54)+AT57)&gt;=$L50,$L50-FLOOR(SUMIFS($R56:AS56,$R53:AS53,12),1),IF(AT53=1,AT57,AT57+AS54)),0)</f>
        <v>0</v>
      </c>
      <c r="AU54" s="68">
        <f>IF(AU53&gt;0,IF((SUMIFS($R56:AT56,$R53:AT53,12)+IF(AT53=12,0,AT54)+AU57)&gt;=$L50,$L50-FLOOR(SUMIFS($R56:AT56,$R53:AT53,12),1),IF(AU53=1,AU57,AU57+AT54)),0)</f>
        <v>0</v>
      </c>
      <c r="AV54" s="68">
        <f>IF(AV53&gt;0,IF((SUMIFS($R56:AU56,$R53:AU53,12)+IF(AU53=12,0,AU54)+AV57)&gt;=$L50,$L50-FLOOR(SUMIFS($R56:AU56,$R53:AU53,12),1),IF(AV53=1,AV57,AV57+AU54)),0)</f>
        <v>0</v>
      </c>
      <c r="AW54" s="68">
        <f>IF(AW53&gt;0,IF((SUMIFS($R56:AV56,$R53:AV53,12)+IF(AV53=12,0,AV54)+AW57)&gt;=$L50,$L50-FLOOR(SUMIFS($R56:AV56,$R53:AV53,12),1),IF(AW53=1,AW57,AW57+AV54)),0)</f>
        <v>0</v>
      </c>
      <c r="AX54" s="68">
        <f>IF(AX53&gt;0,IF((SUMIFS($R56:AW56,$R53:AW53,12)+IF(AW53=12,0,AW54)+AX57)&gt;=$L50,$L50-FLOOR(SUMIFS($R56:AW56,$R53:AW53,12),1),IF(AX53=1,AX57,AX57+AW54)),0)</f>
        <v>0</v>
      </c>
      <c r="AY54" s="68">
        <f>IF(AY53&gt;0,IF((SUMIFS($R56:AX56,$R53:AX53,12)+IF(AX53=12,0,AX54)+AY57)&gt;=$L50,$L50-FLOOR(SUMIFS($R56:AX56,$R53:AX53,12),1),IF(AY53=1,AY57,AY57+AX54)),0)</f>
        <v>0</v>
      </c>
      <c r="AZ54" s="68">
        <f>IF(AZ53&gt;0,IF((SUMIFS($R56:AY56,$R53:AY53,12)+IF(AY53=12,0,AY54)+AZ57)&gt;=$L50,$L50-FLOOR(SUMIFS($R56:AY56,$R53:AY53,12),1),IF(AZ53=1,AZ57,AZ57+AY54)),0)</f>
        <v>0</v>
      </c>
      <c r="BA54" s="68">
        <f>IF(BA53&gt;0,IF((SUMIFS($R56:AZ56,$R53:AZ53,12)+IF(AZ53=12,0,AZ54)+BA57)&gt;=$L50,$L50-FLOOR(SUMIFS($R56:AZ56,$R53:AZ53,12),1),IF(BA53=1,BA57,BA57+AZ54)),0)</f>
        <v>0</v>
      </c>
      <c r="BB54" s="68">
        <f>IF(BB53&gt;0,IF((SUMIFS($R56:BA56,$R53:BA53,12)+IF(BA53=12,0,BA54)+BB57)&gt;=$L50,$L50-FLOOR(SUMIFS($R56:BA56,$R53:BA53,12),1),IF(BB53=1,BB57,BB57+BA54)),0)</f>
        <v>0</v>
      </c>
      <c r="BC54" s="68">
        <f>IF(BC53&gt;0,IF((SUMIFS($R56:BB56,$R53:BB53,12)+IF(BB53=12,0,BB54)+BC57)&gt;=$L50,$L50-FLOOR(SUMIFS($R56:BB56,$R53:BB53,12),1),IF(BC53=1,BC57,BC57+BB54)),0)</f>
        <v>0</v>
      </c>
      <c r="BD54" s="68">
        <f>IF(BD53&gt;0,IF((SUMIFS($R56:BC56,$R53:BC53,12)+IF(BC53=12,0,BC54)+BD57)&gt;=$L50,$L50-FLOOR(SUMIFS($R56:BC56,$R53:BC53,12),1),IF(BD53=1,BD57,BD57+BC54)),0)</f>
        <v>0</v>
      </c>
      <c r="BE54" s="68">
        <f>IF(BE53&gt;0,IF((SUMIFS($R56:BD56,$R53:BD53,12)+IF(BD53=12,0,BD54)+BE57)&gt;=$L50,$L50-FLOOR(SUMIFS($R56:BD56,$R53:BD53,12),1),IF(BE53=1,BE57,BE57+BD54)),0)</f>
        <v>0</v>
      </c>
      <c r="BF54" s="68">
        <f>IF(BF53&gt;0,IF((SUMIFS($R56:BE56,$R53:BE53,12)+IF(BE53=12,0,BE54)+BF57)&gt;=$L50,$L50-FLOOR(SUMIFS($R56:BE56,$R53:BE53,12),1),IF(BF53=1,BF57,BF57+BE54)),0)</f>
        <v>0</v>
      </c>
      <c r="BG54" s="68">
        <f>IF(BG53&gt;0,IF((SUMIFS($R56:BF56,$R53:BF53,12)+IF(BF53=12,0,BF54)+BG57)&gt;=$L50,$L50-FLOOR(SUMIFS($R56:BF56,$R53:BF53,12),1),IF(BG53=1,BG57,BG57+BF54)),0)</f>
        <v>0</v>
      </c>
      <c r="BH54" s="68">
        <f>IF(BH53&gt;0,IF((SUMIFS($R56:BG56,$R53:BG53,12)+IF(BG53=12,0,BG54)+BH57)&gt;=$L50,$L50-FLOOR(SUMIFS($R56:BG56,$R53:BG53,12),1),IF(BH53=1,BH57,BH57+BG54)),0)</f>
        <v>0</v>
      </c>
      <c r="BI54" s="68">
        <f>IF(BI53&gt;0,IF((SUMIFS($R56:BH56,$R53:BH53,12)+IF(BH53=12,0,BH54)+BI57)&gt;=$L50,$L50-FLOOR(SUMIFS($R56:BH56,$R53:BH53,12),1),IF(BI53=1,BI57,BI57+BH54)),0)</f>
        <v>0</v>
      </c>
      <c r="BJ54" s="68">
        <f>IF(BJ53&gt;0,IF((SUMIFS($R56:BI56,$R53:BI53,12)+IF(BI53=12,0,BI54)+BJ57)&gt;=$L50,$L50-FLOOR(SUMIFS($R56:BI56,$R53:BI53,12),1),IF(BJ53=1,BJ57,BJ57+BI54)),0)</f>
        <v>0</v>
      </c>
      <c r="BK54" s="68">
        <f>IF(BK53&gt;0,IF((SUMIFS($R56:BJ56,$R53:BJ53,12)+IF(BJ53=12,0,BJ54)+BK57)&gt;=$L50,$L50-FLOOR(SUMIFS($R56:BJ56,$R53:BJ53,12),1),IF(BK53=1,BK57,BK57+BJ54)),0)</f>
        <v>0</v>
      </c>
      <c r="BL54" s="68">
        <f>IF(BL53&gt;0,IF((SUMIFS($R56:BK56,$R53:BK53,12)+IF(BK53=12,0,BK54)+BL57)&gt;=$L50,$L50-FLOOR(SUMIFS($R56:BK56,$R53:BK53,12),1),IF(BL53=1,BL57,BL57+BK54)),0)</f>
        <v>0</v>
      </c>
      <c r="BM54" s="68">
        <f>IF(BM53&gt;0,IF((SUMIFS($R56:BL56,$R53:BL53,12)+IF(BL53=12,0,BL54)+BM57)&gt;=$L50,$L50-FLOOR(SUMIFS($R56:BL56,$R53:BL53,12),1),IF(BM53=1,BM57,BM57+BL54)),0)</f>
        <v>0</v>
      </c>
      <c r="BN54" s="362"/>
      <c r="BO54" s="364"/>
      <c r="BP54" s="366"/>
      <c r="BQ54" s="366"/>
      <c r="BR54" s="106"/>
      <c r="BS54" s="106"/>
      <c r="BT54" s="106"/>
      <c r="BU54" s="106"/>
      <c r="BV54" s="106"/>
      <c r="BW54" s="106"/>
      <c r="BX54" s="106"/>
      <c r="BY54" s="106"/>
      <c r="BZ54" s="106"/>
      <c r="CA54" s="106"/>
      <c r="CB54" s="106"/>
      <c r="CC54" s="106"/>
      <c r="CD54" s="106"/>
      <c r="CE54" s="106"/>
      <c r="CF54" s="106"/>
      <c r="CG54" s="106"/>
    </row>
    <row r="55" spans="1:85" s="245" customFormat="1" ht="41.5" hidden="1" customHeight="1" x14ac:dyDescent="0.35">
      <c r="A55" s="243"/>
      <c r="B55" s="128"/>
      <c r="C55" s="80"/>
      <c r="D55" s="80"/>
      <c r="E55" s="80"/>
      <c r="F55" s="80"/>
      <c r="G55" s="80"/>
      <c r="H55" s="80"/>
      <c r="I55" s="80"/>
      <c r="J55" s="80"/>
      <c r="K55" s="80"/>
      <c r="L55" s="80"/>
      <c r="M55" s="64"/>
      <c r="N55" s="7"/>
      <c r="O55" s="192"/>
      <c r="P55" s="106"/>
      <c r="Q55" s="65" t="s">
        <v>161</v>
      </c>
      <c r="R55" s="67">
        <f>IF(R50&gt;0,R51,0)</f>
        <v>0</v>
      </c>
      <c r="S55" s="67">
        <f t="shared" ref="S55" si="566">IF(S50&gt;0,IF(S53=1,S51,S51+R55),R55)</f>
        <v>0</v>
      </c>
      <c r="T55" s="67">
        <f t="shared" ref="T55" si="567">IF(T50&gt;0,IF(T53=1,T51,T51+S55),S55)</f>
        <v>0</v>
      </c>
      <c r="U55" s="67">
        <f t="shared" ref="U55" si="568">IF(U50&gt;0,IF(U53=1,U51,U51+T55),T55)</f>
        <v>0</v>
      </c>
      <c r="V55" s="67">
        <f t="shared" ref="V55" si="569">IF(V50&gt;0,IF(V53=1,V51,V51+U55),U55)</f>
        <v>0</v>
      </c>
      <c r="W55" s="67">
        <f t="shared" ref="W55" si="570">IF(W50&gt;0,IF(W53=1,W51,W51+V55),V55)</f>
        <v>0</v>
      </c>
      <c r="X55" s="67">
        <f t="shared" ref="X55" si="571">IF(X50&gt;0,IF(X53=1,X51,X51+W55),W55)</f>
        <v>0</v>
      </c>
      <c r="Y55" s="67">
        <f t="shared" ref="Y55" si="572">IF(Y50&gt;0,IF(Y53=1,Y51,Y51+X55),X55)</f>
        <v>0</v>
      </c>
      <c r="Z55" s="67">
        <f t="shared" ref="Z55" si="573">IF(Z50&gt;0,IF(Z53=1,Z51,Z51+Y55),Y55)</f>
        <v>0</v>
      </c>
      <c r="AA55" s="67">
        <f t="shared" ref="AA55" si="574">IF(AA50&gt;0,IF(AA53=1,AA51,AA51+Z55),Z55)</f>
        <v>0</v>
      </c>
      <c r="AB55" s="67">
        <f t="shared" ref="AB55" si="575">IF(AB50&gt;0,IF(AB53=1,AB51,AB51+AA55),AA55)</f>
        <v>0</v>
      </c>
      <c r="AC55" s="67">
        <f t="shared" ref="AC55" si="576">IF(AC50&gt;0,IF(AC53=1,AC51,AC51+AB55),AB55)</f>
        <v>0</v>
      </c>
      <c r="AD55" s="67">
        <f t="shared" ref="AD55" si="577">IF(AD50&gt;0,IF(AD53=1,AD51,AD51+AC55),AC55)</f>
        <v>0</v>
      </c>
      <c r="AE55" s="67">
        <f t="shared" ref="AE55" si="578">IF(AE50&gt;0,IF(AE53=1,AE51,AE51+AD55),AD55)</f>
        <v>0</v>
      </c>
      <c r="AF55" s="67">
        <f t="shared" ref="AF55" si="579">IF(AF50&gt;0,IF(AF53=1,AF51,AF51+AE55),AE55)</f>
        <v>0</v>
      </c>
      <c r="AG55" s="67">
        <f t="shared" ref="AG55" si="580">IF(AG50&gt;0,IF(AG53=1,AG51,AG51+AF55),AF55)</f>
        <v>0</v>
      </c>
      <c r="AH55" s="67">
        <f t="shared" ref="AH55" si="581">IF(AH50&gt;0,IF(AH53=1,AH51,AH51+AG55),AG55)</f>
        <v>0</v>
      </c>
      <c r="AI55" s="67">
        <f t="shared" ref="AI55" si="582">IF(AI50&gt;0,IF(AI53=1,AI51,AI51+AH55),AH55)</f>
        <v>0</v>
      </c>
      <c r="AJ55" s="67">
        <f t="shared" ref="AJ55" si="583">IF(AJ50&gt;0,IF(AJ53=1,AJ51,AJ51+AI55),AI55)</f>
        <v>0</v>
      </c>
      <c r="AK55" s="67">
        <f t="shared" ref="AK55" si="584">IF(AK50&gt;0,IF(AK53=1,AK51,AK51+AJ55),AJ55)</f>
        <v>0</v>
      </c>
      <c r="AL55" s="67">
        <f t="shared" ref="AL55" si="585">IF(AL50&gt;0,IF(AL53=1,AL51,AL51+AK55),AK55)</f>
        <v>0</v>
      </c>
      <c r="AM55" s="67">
        <f t="shared" ref="AM55" si="586">IF(AM50&gt;0,IF(AM53=1,AM51,AM51+AL55),AL55)</f>
        <v>0</v>
      </c>
      <c r="AN55" s="67">
        <f t="shared" ref="AN55" si="587">IF(AN50&gt;0,IF(AN53=1,AN51,AN51+AM55),AM55)</f>
        <v>0</v>
      </c>
      <c r="AO55" s="67">
        <f t="shared" ref="AO55" si="588">IF(AO50&gt;0,IF(AO53=1,AO51,AO51+AN55),AN55)</f>
        <v>0</v>
      </c>
      <c r="AP55" s="67">
        <f t="shared" ref="AP55" si="589">IF(AP50&gt;0,IF(AP53=1,AP51,AP51+AO55),AO55)</f>
        <v>0</v>
      </c>
      <c r="AQ55" s="67">
        <f t="shared" ref="AQ55" si="590">IF(AQ50&gt;0,IF(AQ53=1,AQ51,AQ51+AP55),AP55)</f>
        <v>0</v>
      </c>
      <c r="AR55" s="67">
        <f t="shared" ref="AR55" si="591">IF(AR50&gt;0,IF(AR53=1,AR51,AR51+AQ55),AQ55)</f>
        <v>0</v>
      </c>
      <c r="AS55" s="67">
        <f t="shared" ref="AS55" si="592">IF(AS50&gt;0,IF(AS53=1,AS51,AS51+AR55),AR55)</f>
        <v>0</v>
      </c>
      <c r="AT55" s="67">
        <f t="shared" ref="AT55" si="593">IF(AT50&gt;0,IF(AT53=1,AT51,AT51+AS55),AS55)</f>
        <v>0</v>
      </c>
      <c r="AU55" s="67">
        <f t="shared" ref="AU55" si="594">IF(AU50&gt;0,IF(AU53=1,AU51,AU51+AT55),AT55)</f>
        <v>0</v>
      </c>
      <c r="AV55" s="67">
        <f t="shared" ref="AV55" si="595">IF(AV50&gt;0,IF(AV53=1,AV51,AV51+AU55),AU55)</f>
        <v>0</v>
      </c>
      <c r="AW55" s="67">
        <f t="shared" ref="AW55" si="596">IF(AW50&gt;0,IF(AW53=1,AW51,AW51+AV55),AV55)</f>
        <v>0</v>
      </c>
      <c r="AX55" s="67">
        <f t="shared" ref="AX55" si="597">IF(AX50&gt;0,IF(AX53=1,AX51,AX51+AW55),AW55)</f>
        <v>0</v>
      </c>
      <c r="AY55" s="67">
        <f t="shared" ref="AY55" si="598">IF(AY50&gt;0,IF(AY53=1,AY51,AY51+AX55),AX55)</f>
        <v>0</v>
      </c>
      <c r="AZ55" s="67">
        <f t="shared" ref="AZ55" si="599">IF(AZ50&gt;0,IF(AZ53=1,AZ51,AZ51+AY55),AY55)</f>
        <v>0</v>
      </c>
      <c r="BA55" s="67">
        <f t="shared" ref="BA55" si="600">IF(BA50&gt;0,IF(BA53=1,BA51,BA51+AZ55),AZ55)</f>
        <v>0</v>
      </c>
      <c r="BB55" s="67">
        <f t="shared" ref="BB55" si="601">IF(BB50&gt;0,IF(BB53=1,BB51,BB51+BA55),BA55)</f>
        <v>0</v>
      </c>
      <c r="BC55" s="67">
        <f t="shared" ref="BC55" si="602">IF(BC50&gt;0,IF(BC53=1,BC51,BC51+BB55),BB55)</f>
        <v>0</v>
      </c>
      <c r="BD55" s="67">
        <f t="shared" ref="BD55" si="603">IF(BD50&gt;0,IF(BD53=1,BD51,BD51+BC55),BC55)</f>
        <v>0</v>
      </c>
      <c r="BE55" s="67">
        <f t="shared" ref="BE55" si="604">IF(BE50&gt;0,IF(BE53=1,BE51,BE51+BD55),BD55)</f>
        <v>0</v>
      </c>
      <c r="BF55" s="67">
        <f t="shared" ref="BF55" si="605">IF(BF50&gt;0,IF(BF53=1,BF51,BF51+BE55),BE55)</f>
        <v>0</v>
      </c>
      <c r="BG55" s="67">
        <f t="shared" ref="BG55" si="606">IF(BG50&gt;0,IF(BG53=1,BG51,BG51+BF55),BF55)</f>
        <v>0</v>
      </c>
      <c r="BH55" s="67">
        <f t="shared" ref="BH55" si="607">IF(BH50&gt;0,IF(BH53=1,BH51,BH51+BG55),BG55)</f>
        <v>0</v>
      </c>
      <c r="BI55" s="67">
        <f t="shared" ref="BI55" si="608">IF(BI50&gt;0,IF(BI53=1,BI51,BI51+BH55),BH55)</f>
        <v>0</v>
      </c>
      <c r="BJ55" s="67">
        <f t="shared" ref="BJ55" si="609">IF(BJ50&gt;0,IF(BJ53=1,BJ51,BJ51+BI55),BI55)</f>
        <v>0</v>
      </c>
      <c r="BK55" s="67">
        <f t="shared" ref="BK55" si="610">IF(BK50&gt;0,IF(BK53=1,BK51,BK51+BJ55),BJ55)</f>
        <v>0</v>
      </c>
      <c r="BL55" s="67">
        <f t="shared" ref="BL55" si="611">IF(BL50&gt;0,IF(BL53=1,BL51,BL51+BK55),BK55)</f>
        <v>0</v>
      </c>
      <c r="BM55" s="67">
        <f t="shared" ref="BM55" si="612">IF(BM50&gt;0,IF(BM53=1,BM51,BM51+BL55),BL55)</f>
        <v>0</v>
      </c>
      <c r="BN55" s="362"/>
      <c r="BO55" s="364"/>
      <c r="BP55" s="366"/>
      <c r="BQ55" s="366"/>
      <c r="BR55" s="106"/>
      <c r="BS55" s="106"/>
      <c r="BT55" s="106"/>
      <c r="BU55" s="106"/>
      <c r="BV55" s="106"/>
      <c r="BW55" s="106"/>
      <c r="BX55" s="106"/>
      <c r="BY55" s="106"/>
      <c r="BZ55" s="106"/>
      <c r="CA55" s="106"/>
      <c r="CB55" s="106"/>
      <c r="CC55" s="106"/>
      <c r="CD55" s="106"/>
      <c r="CE55" s="106"/>
      <c r="CF55" s="106"/>
      <c r="CG55" s="106"/>
    </row>
    <row r="56" spans="1:85" s="245" customFormat="1" ht="41.5" hidden="1" customHeight="1" x14ac:dyDescent="0.35">
      <c r="A56" s="243"/>
      <c r="B56" s="128"/>
      <c r="C56" s="80"/>
      <c r="D56" s="80"/>
      <c r="E56" s="80"/>
      <c r="F56" s="80"/>
      <c r="G56" s="80"/>
      <c r="H56" s="80"/>
      <c r="I56" s="80"/>
      <c r="J56" s="80"/>
      <c r="K56" s="80"/>
      <c r="L56" s="80"/>
      <c r="M56" s="64"/>
      <c r="N56" s="7"/>
      <c r="O56" s="192"/>
      <c r="P56" s="106"/>
      <c r="Q56" s="65" t="s">
        <v>162</v>
      </c>
      <c r="R56" s="67">
        <f>R58</f>
        <v>0</v>
      </c>
      <c r="S56" s="67">
        <f t="shared" ref="S56" si="613">IF(S53=1,S58,S58+R56)</f>
        <v>0</v>
      </c>
      <c r="T56" s="67">
        <f t="shared" ref="T56" si="614">IF(T53=1,T58,T58+S56)</f>
        <v>0</v>
      </c>
      <c r="U56" s="67">
        <f t="shared" ref="U56" si="615">IF(U53=1,U58,U58+T56)</f>
        <v>0</v>
      </c>
      <c r="V56" s="67">
        <f t="shared" ref="V56" si="616">IF(V53=1,V58,V58+U56)</f>
        <v>0</v>
      </c>
      <c r="W56" s="67">
        <f t="shared" ref="W56" si="617">IF(W53=1,W58,W58+V56)</f>
        <v>0</v>
      </c>
      <c r="X56" s="67">
        <f t="shared" ref="X56" si="618">IF(X53=1,X58,X58+W56)</f>
        <v>0</v>
      </c>
      <c r="Y56" s="67">
        <f t="shared" ref="Y56" si="619">IF(Y53=1,Y58,Y58+X56)</f>
        <v>0</v>
      </c>
      <c r="Z56" s="67">
        <f t="shared" ref="Z56" si="620">IF(Z53=1,Z58,Z58+Y56)</f>
        <v>0</v>
      </c>
      <c r="AA56" s="67">
        <f t="shared" ref="AA56" si="621">IF(AA53=1,AA58,AA58+Z56)</f>
        <v>0</v>
      </c>
      <c r="AB56" s="67">
        <f t="shared" ref="AB56" si="622">IF(AB53=1,AB58,AB58+AA56)</f>
        <v>0</v>
      </c>
      <c r="AC56" s="67">
        <f t="shared" ref="AC56" si="623">IF(AC53=1,AC58,AC58+AB56)</f>
        <v>0</v>
      </c>
      <c r="AD56" s="67">
        <f t="shared" ref="AD56" si="624">IF(AD53=1,AD58,AD58+AC56)</f>
        <v>0</v>
      </c>
      <c r="AE56" s="67">
        <f t="shared" ref="AE56" si="625">IF(AE53=1,AE58,AE58+AD56)</f>
        <v>0</v>
      </c>
      <c r="AF56" s="67">
        <f t="shared" ref="AF56" si="626">IF(AF53=1,AF58,AF58+AE56)</f>
        <v>0</v>
      </c>
      <c r="AG56" s="67">
        <f t="shared" ref="AG56" si="627">IF(AG53=1,AG58,AG58+AF56)</f>
        <v>0</v>
      </c>
      <c r="AH56" s="67">
        <f t="shared" ref="AH56" si="628">IF(AH53=1,AH58,AH58+AG56)</f>
        <v>0</v>
      </c>
      <c r="AI56" s="67">
        <f t="shared" ref="AI56" si="629">IF(AI53=1,AI58,AI58+AH56)</f>
        <v>0</v>
      </c>
      <c r="AJ56" s="67">
        <f t="shared" ref="AJ56" si="630">IF(AJ53=1,AJ58,AJ58+AI56)</f>
        <v>0</v>
      </c>
      <c r="AK56" s="67">
        <f t="shared" ref="AK56" si="631">IF(AK53=1,AK58,AK58+AJ56)</f>
        <v>0</v>
      </c>
      <c r="AL56" s="67">
        <f t="shared" ref="AL56" si="632">IF(AL53=1,AL58,AL58+AK56)</f>
        <v>0</v>
      </c>
      <c r="AM56" s="67">
        <f t="shared" ref="AM56" si="633">IF(AM53=1,AM58,AM58+AL56)</f>
        <v>0</v>
      </c>
      <c r="AN56" s="67">
        <f t="shared" ref="AN56" si="634">IF(AN53=1,AN58,AN58+AM56)</f>
        <v>0</v>
      </c>
      <c r="AO56" s="67">
        <f t="shared" ref="AO56" si="635">IF(AO53=1,AO58,AO58+AN56)</f>
        <v>0</v>
      </c>
      <c r="AP56" s="67">
        <f t="shared" ref="AP56" si="636">IF(AP53=1,AP58,AP58+AO56)</f>
        <v>0</v>
      </c>
      <c r="AQ56" s="67">
        <f t="shared" ref="AQ56" si="637">IF(AQ53=1,AQ58,AQ58+AP56)</f>
        <v>0</v>
      </c>
      <c r="AR56" s="67">
        <f t="shared" ref="AR56" si="638">IF(AR53=1,AR58,AR58+AQ56)</f>
        <v>0</v>
      </c>
      <c r="AS56" s="67">
        <f t="shared" ref="AS56" si="639">IF(AS53=1,AS58,AS58+AR56)</f>
        <v>0</v>
      </c>
      <c r="AT56" s="67">
        <f t="shared" ref="AT56" si="640">IF(AT53=1,AT58,AT58+AS56)</f>
        <v>0</v>
      </c>
      <c r="AU56" s="67">
        <f t="shared" ref="AU56" si="641">IF(AU53=1,AU58,AU58+AT56)</f>
        <v>0</v>
      </c>
      <c r="AV56" s="67">
        <f t="shared" ref="AV56" si="642">IF(AV53=1,AV58,AV58+AU56)</f>
        <v>0</v>
      </c>
      <c r="AW56" s="67">
        <f t="shared" ref="AW56" si="643">IF(AW53=1,AW58,AW58+AV56)</f>
        <v>0</v>
      </c>
      <c r="AX56" s="67">
        <f t="shared" ref="AX56" si="644">IF(AX53=1,AX58,AX58+AW56)</f>
        <v>0</v>
      </c>
      <c r="AY56" s="67">
        <f t="shared" ref="AY56" si="645">IF(AY53=1,AY58,AY58+AX56)</f>
        <v>0</v>
      </c>
      <c r="AZ56" s="67">
        <f t="shared" ref="AZ56" si="646">IF(AZ53=1,AZ58,AZ58+AY56)</f>
        <v>0</v>
      </c>
      <c r="BA56" s="67">
        <f t="shared" ref="BA56" si="647">IF(BA53=1,BA58,BA58+AZ56)</f>
        <v>0</v>
      </c>
      <c r="BB56" s="67">
        <f t="shared" ref="BB56" si="648">IF(BB53=1,BB58,BB58+BA56)</f>
        <v>0</v>
      </c>
      <c r="BC56" s="67">
        <f t="shared" ref="BC56" si="649">IF(BC53=1,BC58,BC58+BB56)</f>
        <v>0</v>
      </c>
      <c r="BD56" s="67">
        <f t="shared" ref="BD56" si="650">IF(BD53=1,BD58,BD58+BC56)</f>
        <v>0</v>
      </c>
      <c r="BE56" s="67">
        <f t="shared" ref="BE56" si="651">IF(BE53=1,BE58,BE58+BD56)</f>
        <v>0</v>
      </c>
      <c r="BF56" s="67">
        <f t="shared" ref="BF56" si="652">IF(BF53=1,BF58,BF58+BE56)</f>
        <v>0</v>
      </c>
      <c r="BG56" s="67">
        <f t="shared" ref="BG56" si="653">IF(BG53=1,BG58,BG58+BF56)</f>
        <v>0</v>
      </c>
      <c r="BH56" s="67">
        <f t="shared" ref="BH56" si="654">IF(BH53=1,BH58,BH58+BG56)</f>
        <v>0</v>
      </c>
      <c r="BI56" s="67">
        <f t="shared" ref="BI56" si="655">IF(BI53=1,BI58,BI58+BH56)</f>
        <v>0</v>
      </c>
      <c r="BJ56" s="67">
        <f t="shared" ref="BJ56" si="656">IF(BJ53=1,BJ58,BJ58+BI56)</f>
        <v>0</v>
      </c>
      <c r="BK56" s="67">
        <f t="shared" ref="BK56" si="657">IF(BK53=1,BK58,BK58+BJ56)</f>
        <v>0</v>
      </c>
      <c r="BL56" s="67">
        <f t="shared" ref="BL56" si="658">IF(BL53=1,BL58,BL58+BK56)</f>
        <v>0</v>
      </c>
      <c r="BM56" s="67">
        <f t="shared" ref="BM56" si="659">IF(BM53=1,BM58,BM58+BL56)</f>
        <v>0</v>
      </c>
      <c r="BN56" s="362"/>
      <c r="BO56" s="364"/>
      <c r="BP56" s="366"/>
      <c r="BQ56" s="366"/>
      <c r="BR56" s="106"/>
      <c r="BS56" s="106"/>
      <c r="BT56" s="106"/>
      <c r="BU56" s="106"/>
      <c r="BV56" s="106"/>
      <c r="BW56" s="106"/>
      <c r="BX56" s="106"/>
      <c r="BY56" s="106"/>
      <c r="BZ56" s="106"/>
      <c r="CA56" s="106"/>
      <c r="CB56" s="106"/>
      <c r="CC56" s="106"/>
      <c r="CD56" s="106"/>
      <c r="CE56" s="106"/>
      <c r="CF56" s="106"/>
      <c r="CG56" s="106"/>
    </row>
    <row r="57" spans="1:85" s="245" customFormat="1" ht="29" x14ac:dyDescent="0.35">
      <c r="A57" s="243"/>
      <c r="B57" s="128"/>
      <c r="C57" s="80"/>
      <c r="D57" s="80"/>
      <c r="E57" s="80"/>
      <c r="F57" s="80"/>
      <c r="G57" s="80"/>
      <c r="H57" s="80"/>
      <c r="I57" s="80"/>
      <c r="J57" s="80"/>
      <c r="K57" s="80"/>
      <c r="L57" s="80"/>
      <c r="M57" s="64"/>
      <c r="N57" s="7"/>
      <c r="O57" s="192"/>
      <c r="P57" s="106"/>
      <c r="Q57" s="63" t="s">
        <v>160</v>
      </c>
      <c r="R57" s="68">
        <f t="shared" ref="R57:BM57" si="660">1720/12*R50</f>
        <v>0</v>
      </c>
      <c r="S57" s="68">
        <f t="shared" si="660"/>
        <v>0</v>
      </c>
      <c r="T57" s="68">
        <f t="shared" si="660"/>
        <v>0</v>
      </c>
      <c r="U57" s="68">
        <f t="shared" si="660"/>
        <v>0</v>
      </c>
      <c r="V57" s="68">
        <f t="shared" si="660"/>
        <v>0</v>
      </c>
      <c r="W57" s="68">
        <f t="shared" si="660"/>
        <v>0</v>
      </c>
      <c r="X57" s="68">
        <f t="shared" si="660"/>
        <v>0</v>
      </c>
      <c r="Y57" s="68">
        <f t="shared" si="660"/>
        <v>0</v>
      </c>
      <c r="Z57" s="68">
        <f t="shared" si="660"/>
        <v>0</v>
      </c>
      <c r="AA57" s="68">
        <f t="shared" si="660"/>
        <v>0</v>
      </c>
      <c r="AB57" s="68">
        <f t="shared" si="660"/>
        <v>0</v>
      </c>
      <c r="AC57" s="68">
        <f t="shared" si="660"/>
        <v>0</v>
      </c>
      <c r="AD57" s="68">
        <f t="shared" si="660"/>
        <v>0</v>
      </c>
      <c r="AE57" s="68">
        <f t="shared" si="660"/>
        <v>0</v>
      </c>
      <c r="AF57" s="68">
        <f t="shared" si="660"/>
        <v>0</v>
      </c>
      <c r="AG57" s="68">
        <f t="shared" si="660"/>
        <v>0</v>
      </c>
      <c r="AH57" s="68">
        <f t="shared" si="660"/>
        <v>0</v>
      </c>
      <c r="AI57" s="68">
        <f t="shared" si="660"/>
        <v>0</v>
      </c>
      <c r="AJ57" s="68">
        <f t="shared" si="660"/>
        <v>0</v>
      </c>
      <c r="AK57" s="68">
        <f t="shared" si="660"/>
        <v>0</v>
      </c>
      <c r="AL57" s="68">
        <f t="shared" si="660"/>
        <v>0</v>
      </c>
      <c r="AM57" s="68">
        <f t="shared" si="660"/>
        <v>0</v>
      </c>
      <c r="AN57" s="68">
        <f t="shared" si="660"/>
        <v>0</v>
      </c>
      <c r="AO57" s="68">
        <f t="shared" si="660"/>
        <v>0</v>
      </c>
      <c r="AP57" s="68">
        <f t="shared" si="660"/>
        <v>0</v>
      </c>
      <c r="AQ57" s="68">
        <f t="shared" si="660"/>
        <v>0</v>
      </c>
      <c r="AR57" s="68">
        <f t="shared" si="660"/>
        <v>0</v>
      </c>
      <c r="AS57" s="68">
        <f t="shared" si="660"/>
        <v>0</v>
      </c>
      <c r="AT57" s="68">
        <f t="shared" si="660"/>
        <v>0</v>
      </c>
      <c r="AU57" s="68">
        <f t="shared" si="660"/>
        <v>0</v>
      </c>
      <c r="AV57" s="68">
        <f t="shared" si="660"/>
        <v>0</v>
      </c>
      <c r="AW57" s="68">
        <f t="shared" si="660"/>
        <v>0</v>
      </c>
      <c r="AX57" s="68">
        <f t="shared" si="660"/>
        <v>0</v>
      </c>
      <c r="AY57" s="68">
        <f t="shared" si="660"/>
        <v>0</v>
      </c>
      <c r="AZ57" s="68">
        <f t="shared" si="660"/>
        <v>0</v>
      </c>
      <c r="BA57" s="68">
        <f t="shared" si="660"/>
        <v>0</v>
      </c>
      <c r="BB57" s="68">
        <f t="shared" si="660"/>
        <v>0</v>
      </c>
      <c r="BC57" s="68">
        <f t="shared" si="660"/>
        <v>0</v>
      </c>
      <c r="BD57" s="68">
        <f t="shared" si="660"/>
        <v>0</v>
      </c>
      <c r="BE57" s="68">
        <f t="shared" si="660"/>
        <v>0</v>
      </c>
      <c r="BF57" s="68">
        <f t="shared" si="660"/>
        <v>0</v>
      </c>
      <c r="BG57" s="68">
        <f t="shared" si="660"/>
        <v>0</v>
      </c>
      <c r="BH57" s="68">
        <f t="shared" si="660"/>
        <v>0</v>
      </c>
      <c r="BI57" s="68">
        <f t="shared" si="660"/>
        <v>0</v>
      </c>
      <c r="BJ57" s="68">
        <f t="shared" si="660"/>
        <v>0</v>
      </c>
      <c r="BK57" s="68">
        <f t="shared" si="660"/>
        <v>0</v>
      </c>
      <c r="BL57" s="68">
        <f t="shared" si="660"/>
        <v>0</v>
      </c>
      <c r="BM57" s="68">
        <f t="shared" si="660"/>
        <v>0</v>
      </c>
      <c r="BN57" s="362"/>
      <c r="BO57" s="364"/>
      <c r="BP57" s="366"/>
      <c r="BQ57" s="366"/>
      <c r="BR57" s="106"/>
      <c r="BS57" s="106"/>
      <c r="BT57" s="106"/>
      <c r="BU57" s="106"/>
      <c r="BV57" s="106"/>
      <c r="BW57" s="106"/>
      <c r="BX57" s="106"/>
      <c r="BY57" s="106"/>
      <c r="BZ57" s="106"/>
      <c r="CA57" s="106"/>
      <c r="CB57" s="106"/>
      <c r="CC57" s="106"/>
      <c r="CD57" s="106"/>
      <c r="CE57" s="106"/>
      <c r="CF57" s="106"/>
      <c r="CG57" s="106"/>
    </row>
    <row r="58" spans="1:85" s="245" customFormat="1" ht="29" x14ac:dyDescent="0.35">
      <c r="A58" s="243"/>
      <c r="B58" s="128"/>
      <c r="C58" s="80"/>
      <c r="D58" s="80"/>
      <c r="E58" s="80"/>
      <c r="F58" s="80"/>
      <c r="G58" s="80"/>
      <c r="H58" s="80"/>
      <c r="I58" s="80"/>
      <c r="J58" s="80"/>
      <c r="K58" s="80"/>
      <c r="L58" s="80"/>
      <c r="M58" s="64"/>
      <c r="N58" s="7"/>
      <c r="O58" s="192"/>
      <c r="P58" s="106"/>
      <c r="Q58" s="63" t="s">
        <v>144</v>
      </c>
      <c r="R58" s="68">
        <f>FLOOR(IF(OR(R53=0,R53=1),IF(R51&gt;=R57,R57,R51)+0.00000001,IF(R55&gt;=R54,R54,R55))+0.00000001,1)</f>
        <v>0</v>
      </c>
      <c r="S58" s="68">
        <f t="shared" ref="S58" si="661">FLOOR(IF(OR(S53=0,S53=1),IF(S57&gt;S54,S54,IF(S51&gt;=S57,S57,S51)+0.00000001),IF(S55&gt;=S54,S54-R56,S55-R56)+0.00000001),1)</f>
        <v>0</v>
      </c>
      <c r="T58" s="68">
        <f t="shared" ref="T58" si="662">FLOOR(IF(OR(T53=0,T53=1),IF(T57&gt;T54,T54,IF(T51&gt;=T57,T57,T51)+0.00000001),IF(T55&gt;=T54,T54-S56,T55-S56)+0.00000001),1)</f>
        <v>0</v>
      </c>
      <c r="U58" s="68">
        <f t="shared" ref="U58" si="663">FLOOR(IF(OR(U53=0,U53=1),IF(U57&gt;U54,U54,IF(U51&gt;=U57,U57,U51)+0.00000001),IF(U55&gt;=U54,U54-T56,U55-T56)+0.00000001),1)</f>
        <v>0</v>
      </c>
      <c r="V58" s="68">
        <f t="shared" ref="V58" si="664">FLOOR(IF(OR(V53=0,V53=1),IF(V57&gt;V54,V54,IF(V51&gt;=V57,V57,V51)+0.00000001),IF(V55&gt;=V54,V54-U56,V55-U56)+0.00000001),1)</f>
        <v>0</v>
      </c>
      <c r="W58" s="68">
        <f t="shared" ref="W58" si="665">FLOOR(IF(OR(W53=0,W53=1),IF(W57&gt;W54,W54,IF(W51&gt;=W57,W57,W51)+0.00000001),IF(W55&gt;=W54,W54-V56,W55-V56)+0.00000001),1)</f>
        <v>0</v>
      </c>
      <c r="X58" s="68">
        <f t="shared" ref="X58" si="666">FLOOR(IF(OR(X53=0,X53=1),IF(X57&gt;X54,X54,IF(X51&gt;=X57,X57,X51)+0.00000001),IF(X55&gt;=X54,X54-W56,X55-W56)+0.00000001),1)</f>
        <v>0</v>
      </c>
      <c r="Y58" s="68">
        <f t="shared" ref="Y58" si="667">FLOOR(IF(OR(Y53=0,Y53=1),IF(Y57&gt;Y54,Y54,IF(Y51&gt;=Y57,Y57,Y51)+0.00000001),IF(Y55&gt;=Y54,Y54-X56,Y55-X56)+0.00000001),1)</f>
        <v>0</v>
      </c>
      <c r="Z58" s="68">
        <f t="shared" ref="Z58" si="668">FLOOR(IF(OR(Z53=0,Z53=1),IF(Z57&gt;Z54,Z54,IF(Z51&gt;=Z57,Z57,Z51)+0.00000001),IF(Z55&gt;=Z54,Z54-Y56,Z55-Y56)+0.00000001),1)</f>
        <v>0</v>
      </c>
      <c r="AA58" s="68">
        <f t="shared" ref="AA58" si="669">FLOOR(IF(OR(AA53=0,AA53=1),IF(AA57&gt;AA54,AA54,IF(AA51&gt;=AA57,AA57,AA51)+0.00000001),IF(AA55&gt;=AA54,AA54-Z56,AA55-Z56)+0.00000001),1)</f>
        <v>0</v>
      </c>
      <c r="AB58" s="68">
        <f t="shared" ref="AB58" si="670">FLOOR(IF(OR(AB53=0,AB53=1),IF(AB57&gt;AB54,AB54,IF(AB51&gt;=AB57,AB57,AB51)+0.00000001),IF(AB55&gt;=AB54,AB54-AA56,AB55-AA56)+0.00000001),1)</f>
        <v>0</v>
      </c>
      <c r="AC58" s="68">
        <f t="shared" ref="AC58" si="671">FLOOR(IF(OR(AC53=0,AC53=1),IF(AC57&gt;AC54,AC54,IF(AC51&gt;=AC57,AC57,AC51)+0.00000001),IF(AC55&gt;=AC54,AC54-AB56,AC55-AB56)+0.00000001),1)</f>
        <v>0</v>
      </c>
      <c r="AD58" s="68">
        <f t="shared" ref="AD58" si="672">FLOOR(IF(OR(AD53=0,AD53=1),IF(AD57&gt;AD54,AD54,IF(AD51&gt;=AD57,AD57,AD51)+0.00000001),IF(AD55&gt;=AD54,AD54-AC56,AD55-AC56)+0.00000001),1)</f>
        <v>0</v>
      </c>
      <c r="AE58" s="68">
        <f t="shared" ref="AE58" si="673">FLOOR(IF(OR(AE53=0,AE53=1),IF(AE57&gt;AE54,AE54,IF(AE51&gt;=AE57,AE57,AE51)+0.00000001),IF(AE55&gt;=AE54,AE54-AD56,AE55-AD56)+0.00000001),1)</f>
        <v>0</v>
      </c>
      <c r="AF58" s="68">
        <f t="shared" ref="AF58" si="674">FLOOR(IF(OR(AF53=0,AF53=1),IF(AF57&gt;AF54,AF54,IF(AF51&gt;=AF57,AF57,AF51)+0.00000001),IF(AF55&gt;=AF54,AF54-AE56,AF55-AE56)+0.00000001),1)</f>
        <v>0</v>
      </c>
      <c r="AG58" s="68">
        <f t="shared" ref="AG58" si="675">FLOOR(IF(OR(AG53=0,AG53=1),IF(AG57&gt;AG54,AG54,IF(AG51&gt;=AG57,AG57,AG51)+0.00000001),IF(AG55&gt;=AG54,AG54-AF56,AG55-AF56)+0.00000001),1)</f>
        <v>0</v>
      </c>
      <c r="AH58" s="68">
        <f t="shared" ref="AH58" si="676">FLOOR(IF(OR(AH53=0,AH53=1),IF(AH57&gt;AH54,AH54,IF(AH51&gt;=AH57,AH57,AH51)+0.00000001),IF(AH55&gt;=AH54,AH54-AG56,AH55-AG56)+0.00000001),1)</f>
        <v>0</v>
      </c>
      <c r="AI58" s="68">
        <f t="shared" ref="AI58" si="677">FLOOR(IF(OR(AI53=0,AI53=1),IF(AI57&gt;AI54,AI54,IF(AI51&gt;=AI57,AI57,AI51)+0.00000001),IF(AI55&gt;=AI54,AI54-AH56,AI55-AH56)+0.00000001),1)</f>
        <v>0</v>
      </c>
      <c r="AJ58" s="68">
        <f t="shared" ref="AJ58" si="678">FLOOR(IF(OR(AJ53=0,AJ53=1),IF(AJ57&gt;AJ54,AJ54,IF(AJ51&gt;=AJ57,AJ57,AJ51)+0.00000001),IF(AJ55&gt;=AJ54,AJ54-AI56,AJ55-AI56)+0.00000001),1)</f>
        <v>0</v>
      </c>
      <c r="AK58" s="68">
        <f t="shared" ref="AK58" si="679">FLOOR(IF(OR(AK53=0,AK53=1),IF(AK57&gt;AK54,AK54,IF(AK51&gt;=AK57,AK57,AK51)+0.00000001),IF(AK55&gt;=AK54,AK54-AJ56,AK55-AJ56)+0.00000001),1)</f>
        <v>0</v>
      </c>
      <c r="AL58" s="68">
        <f t="shared" ref="AL58" si="680">FLOOR(IF(OR(AL53=0,AL53=1),IF(AL57&gt;AL54,AL54,IF(AL51&gt;=AL57,AL57,AL51)+0.00000001),IF(AL55&gt;=AL54,AL54-AK56,AL55-AK56)+0.00000001),1)</f>
        <v>0</v>
      </c>
      <c r="AM58" s="68">
        <f t="shared" ref="AM58" si="681">FLOOR(IF(OR(AM53=0,AM53=1),IF(AM57&gt;AM54,AM54,IF(AM51&gt;=AM57,AM57,AM51)+0.00000001),IF(AM55&gt;=AM54,AM54-AL56,AM55-AL56)+0.00000001),1)</f>
        <v>0</v>
      </c>
      <c r="AN58" s="68">
        <f t="shared" ref="AN58" si="682">FLOOR(IF(OR(AN53=0,AN53=1),IF(AN57&gt;AN54,AN54,IF(AN51&gt;=AN57,AN57,AN51)+0.00000001),IF(AN55&gt;=AN54,AN54-AM56,AN55-AM56)+0.00000001),1)</f>
        <v>0</v>
      </c>
      <c r="AO58" s="68">
        <f t="shared" ref="AO58" si="683">FLOOR(IF(OR(AO53=0,AO53=1),IF(AO57&gt;AO54,AO54,IF(AO51&gt;=AO57,AO57,AO51)+0.00000001),IF(AO55&gt;=AO54,AO54-AN56,AO55-AN56)+0.00000001),1)</f>
        <v>0</v>
      </c>
      <c r="AP58" s="68">
        <f t="shared" ref="AP58" si="684">FLOOR(IF(OR(AP53=0,AP53=1),IF(AP57&gt;AP54,AP54,IF(AP51&gt;=AP57,AP57,AP51)+0.00000001),IF(AP55&gt;=AP54,AP54-AO56,AP55-AO56)+0.00000001),1)</f>
        <v>0</v>
      </c>
      <c r="AQ58" s="68">
        <f t="shared" ref="AQ58" si="685">FLOOR(IF(OR(AQ53=0,AQ53=1),IF(AQ57&gt;AQ54,AQ54,IF(AQ51&gt;=AQ57,AQ57,AQ51)+0.00000001),IF(AQ55&gt;=AQ54,AQ54-AP56,AQ55-AP56)+0.00000001),1)</f>
        <v>0</v>
      </c>
      <c r="AR58" s="68">
        <f t="shared" ref="AR58" si="686">FLOOR(IF(OR(AR53=0,AR53=1),IF(AR57&gt;AR54,AR54,IF(AR51&gt;=AR57,AR57,AR51)+0.00000001),IF(AR55&gt;=AR54,AR54-AQ56,AR55-AQ56)+0.00000001),1)</f>
        <v>0</v>
      </c>
      <c r="AS58" s="68">
        <f t="shared" ref="AS58" si="687">FLOOR(IF(OR(AS53=0,AS53=1),IF(AS57&gt;AS54,AS54,IF(AS51&gt;=AS57,AS57,AS51)+0.00000001),IF(AS55&gt;=AS54,AS54-AR56,AS55-AR56)+0.00000001),1)</f>
        <v>0</v>
      </c>
      <c r="AT58" s="68">
        <f t="shared" ref="AT58" si="688">FLOOR(IF(OR(AT53=0,AT53=1),IF(AT57&gt;AT54,AT54,IF(AT51&gt;=AT57,AT57,AT51)+0.00000001),IF(AT55&gt;=AT54,AT54-AS56,AT55-AS56)+0.00000001),1)</f>
        <v>0</v>
      </c>
      <c r="AU58" s="68">
        <f t="shared" ref="AU58" si="689">FLOOR(IF(OR(AU53=0,AU53=1),IF(AU57&gt;AU54,AU54,IF(AU51&gt;=AU57,AU57,AU51)+0.00000001),IF(AU55&gt;=AU54,AU54-AT56,AU55-AT56)+0.00000001),1)</f>
        <v>0</v>
      </c>
      <c r="AV58" s="68">
        <f t="shared" ref="AV58" si="690">FLOOR(IF(OR(AV53=0,AV53=1),IF(AV57&gt;AV54,AV54,IF(AV51&gt;=AV57,AV57,AV51)+0.00000001),IF(AV55&gt;=AV54,AV54-AU56,AV55-AU56)+0.00000001),1)</f>
        <v>0</v>
      </c>
      <c r="AW58" s="68">
        <f t="shared" ref="AW58" si="691">FLOOR(IF(OR(AW53=0,AW53=1),IF(AW57&gt;AW54,AW54,IF(AW51&gt;=AW57,AW57,AW51)+0.00000001),IF(AW55&gt;=AW54,AW54-AV56,AW55-AV56)+0.00000001),1)</f>
        <v>0</v>
      </c>
      <c r="AX58" s="68">
        <f t="shared" ref="AX58" si="692">FLOOR(IF(OR(AX53=0,AX53=1),IF(AX57&gt;AX54,AX54,IF(AX51&gt;=AX57,AX57,AX51)+0.00000001),IF(AX55&gt;=AX54,AX54-AW56,AX55-AW56)+0.00000001),1)</f>
        <v>0</v>
      </c>
      <c r="AY58" s="68">
        <f t="shared" ref="AY58" si="693">FLOOR(IF(OR(AY53=0,AY53=1),IF(AY57&gt;AY54,AY54,IF(AY51&gt;=AY57,AY57,AY51)+0.00000001),IF(AY55&gt;=AY54,AY54-AX56,AY55-AX56)+0.00000001),1)</f>
        <v>0</v>
      </c>
      <c r="AZ58" s="68">
        <f t="shared" ref="AZ58" si="694">FLOOR(IF(OR(AZ53=0,AZ53=1),IF(AZ57&gt;AZ54,AZ54,IF(AZ51&gt;=AZ57,AZ57,AZ51)+0.00000001),IF(AZ55&gt;=AZ54,AZ54-AY56,AZ55-AY56)+0.00000001),1)</f>
        <v>0</v>
      </c>
      <c r="BA58" s="68">
        <f t="shared" ref="BA58" si="695">FLOOR(IF(OR(BA53=0,BA53=1),IF(BA57&gt;BA54,BA54,IF(BA51&gt;=BA57,BA57,BA51)+0.00000001),IF(BA55&gt;=BA54,BA54-AZ56,BA55-AZ56)+0.00000001),1)</f>
        <v>0</v>
      </c>
      <c r="BB58" s="68">
        <f t="shared" ref="BB58" si="696">FLOOR(IF(OR(BB53=0,BB53=1),IF(BB57&gt;BB54,BB54,IF(BB51&gt;=BB57,BB57,BB51)+0.00000001),IF(BB55&gt;=BB54,BB54-BA56,BB55-BA56)+0.00000001),1)</f>
        <v>0</v>
      </c>
      <c r="BC58" s="68">
        <f t="shared" ref="BC58" si="697">FLOOR(IF(OR(BC53=0,BC53=1),IF(BC57&gt;BC54,BC54,IF(BC51&gt;=BC57,BC57,BC51)+0.00000001),IF(BC55&gt;=BC54,BC54-BB56,BC55-BB56)+0.00000001),1)</f>
        <v>0</v>
      </c>
      <c r="BD58" s="68">
        <f t="shared" ref="BD58" si="698">FLOOR(IF(OR(BD53=0,BD53=1),IF(BD57&gt;BD54,BD54,IF(BD51&gt;=BD57,BD57,BD51)+0.00000001),IF(BD55&gt;=BD54,BD54-BC56,BD55-BC56)+0.00000001),1)</f>
        <v>0</v>
      </c>
      <c r="BE58" s="68">
        <f t="shared" ref="BE58" si="699">FLOOR(IF(OR(BE53=0,BE53=1),IF(BE57&gt;BE54,BE54,IF(BE51&gt;=BE57,BE57,BE51)+0.00000001),IF(BE55&gt;=BE54,BE54-BD56,BE55-BD56)+0.00000001),1)</f>
        <v>0</v>
      </c>
      <c r="BF58" s="68">
        <f t="shared" ref="BF58" si="700">FLOOR(IF(OR(BF53=0,BF53=1),IF(BF57&gt;BF54,BF54,IF(BF51&gt;=BF57,BF57,BF51)+0.00000001),IF(BF55&gt;=BF54,BF54-BE56,BF55-BE56)+0.00000001),1)</f>
        <v>0</v>
      </c>
      <c r="BG58" s="68">
        <f t="shared" ref="BG58" si="701">FLOOR(IF(OR(BG53=0,BG53=1),IF(BG57&gt;BG54,BG54,IF(BG51&gt;=BG57,BG57,BG51)+0.00000001),IF(BG55&gt;=BG54,BG54-BF56,BG55-BF56)+0.00000001),1)</f>
        <v>0</v>
      </c>
      <c r="BH58" s="68">
        <f t="shared" ref="BH58" si="702">FLOOR(IF(OR(BH53=0,BH53=1),IF(BH57&gt;BH54,BH54,IF(BH51&gt;=BH57,BH57,BH51)+0.00000001),IF(BH55&gt;=BH54,BH54-BG56,BH55-BG56)+0.00000001),1)</f>
        <v>0</v>
      </c>
      <c r="BI58" s="68">
        <f t="shared" ref="BI58" si="703">FLOOR(IF(OR(BI53=0,BI53=1),IF(BI57&gt;BI54,BI54,IF(BI51&gt;=BI57,BI57,BI51)+0.00000001),IF(BI55&gt;=BI54,BI54-BH56,BI55-BH56)+0.00000001),1)</f>
        <v>0</v>
      </c>
      <c r="BJ58" s="68">
        <f t="shared" ref="BJ58" si="704">FLOOR(IF(OR(BJ53=0,BJ53=1),IF(BJ57&gt;BJ54,BJ54,IF(BJ51&gt;=BJ57,BJ57,BJ51)+0.00000001),IF(BJ55&gt;=BJ54,BJ54-BI56,BJ55-BI56)+0.00000001),1)</f>
        <v>0</v>
      </c>
      <c r="BK58" s="68">
        <f t="shared" ref="BK58" si="705">FLOOR(IF(OR(BK53=0,BK53=1),IF(BK57&gt;BK54,BK54,IF(BK51&gt;=BK57,BK57,BK51)+0.00000001),IF(BK55&gt;=BK54,BK54-BJ56,BK55-BJ56)+0.00000001),1)</f>
        <v>0</v>
      </c>
      <c r="BL58" s="68">
        <f t="shared" ref="BL58" si="706">FLOOR(IF(OR(BL53=0,BL53=1),IF(BL57&gt;BL54,BL54,IF(BL51&gt;=BL57,BL57,BL51)+0.00000001),IF(BL55&gt;=BL54,BL54-BK56,BL55-BK56)+0.00000001),1)</f>
        <v>0</v>
      </c>
      <c r="BM58" s="68">
        <f t="shared" ref="BM58" si="707">FLOOR(IF(OR(BM53=0,BM53=1),IF(BM57&gt;BM54,BM54,IF(BM51&gt;=BM57,BM57,BM51)+0.00000001),IF(BM55&gt;=BM54,BM54-BL56,BM55-BL56)+0.00000001),1)</f>
        <v>0</v>
      </c>
      <c r="BN58" s="362"/>
      <c r="BO58" s="364"/>
      <c r="BP58" s="366"/>
      <c r="BQ58" s="366"/>
      <c r="BR58" s="106"/>
      <c r="BS58" s="106"/>
      <c r="BT58" s="106"/>
      <c r="BU58" s="106"/>
      <c r="BV58" s="106"/>
      <c r="BW58" s="106"/>
      <c r="BX58" s="106"/>
      <c r="BY58" s="106"/>
      <c r="BZ58" s="106"/>
      <c r="CA58" s="106"/>
      <c r="CB58" s="106"/>
      <c r="CC58" s="106"/>
      <c r="CD58" s="106"/>
      <c r="CE58" s="106"/>
      <c r="CF58" s="106"/>
      <c r="CG58" s="106"/>
    </row>
    <row r="59" spans="1:85" s="245" customFormat="1" ht="25.4" customHeight="1" thickBot="1" x14ac:dyDescent="0.4">
      <c r="A59" s="243"/>
      <c r="B59" s="129"/>
      <c r="C59" s="69"/>
      <c r="D59" s="69"/>
      <c r="E59" s="69"/>
      <c r="F59" s="69"/>
      <c r="G59" s="69"/>
      <c r="H59" s="69"/>
      <c r="I59" s="69"/>
      <c r="J59" s="69"/>
      <c r="K59" s="69"/>
      <c r="L59" s="69"/>
      <c r="M59" s="70"/>
      <c r="N59" s="7"/>
      <c r="O59" s="193"/>
      <c r="P59" s="106"/>
      <c r="Q59" s="216" t="s">
        <v>145</v>
      </c>
      <c r="R59" s="72">
        <f>IF($J50="Ano",R58*'Podpůrná data'!$B$5,R58*'Podpůrná data'!$B$3)</f>
        <v>0</v>
      </c>
      <c r="S59" s="72">
        <f>IF($J50="Ano",S58*'Podpůrná data'!$B$5,S58*'Podpůrná data'!$B$3)</f>
        <v>0</v>
      </c>
      <c r="T59" s="72">
        <f>IF($J50="Ano",T58*'Podpůrná data'!$B$5,T58*'Podpůrná data'!$B$3)</f>
        <v>0</v>
      </c>
      <c r="U59" s="72">
        <f>IF($J50="Ano",U58*'Podpůrná data'!$B$5,U58*'Podpůrná data'!$B$3)</f>
        <v>0</v>
      </c>
      <c r="V59" s="72">
        <f>IF($J50="Ano",V58*'Podpůrná data'!$B$5,V58*'Podpůrná data'!$B$3)</f>
        <v>0</v>
      </c>
      <c r="W59" s="72">
        <f>IF($J50="Ano",W58*'Podpůrná data'!$B$5,W58*'Podpůrná data'!$B$3)</f>
        <v>0</v>
      </c>
      <c r="X59" s="72">
        <f>IF($J50="Ano",X58*'Podpůrná data'!$B$5,X58*'Podpůrná data'!$B$3)</f>
        <v>0</v>
      </c>
      <c r="Y59" s="72">
        <f>IF($J50="Ano",Y58*'Podpůrná data'!$B$5,Y58*'Podpůrná data'!$B$3)</f>
        <v>0</v>
      </c>
      <c r="Z59" s="72">
        <f>IF($J50="Ano",Z58*'Podpůrná data'!$B$5,Z58*'Podpůrná data'!$B$3)</f>
        <v>0</v>
      </c>
      <c r="AA59" s="72">
        <f>IF($J50="Ano",AA58*'Podpůrná data'!$B$5,AA58*'Podpůrná data'!$B$3)</f>
        <v>0</v>
      </c>
      <c r="AB59" s="72">
        <f>IF($J50="Ano",AB58*'Podpůrná data'!$B$5,AB58*'Podpůrná data'!$B$3)</f>
        <v>0</v>
      </c>
      <c r="AC59" s="72">
        <f>IF($J50="Ano",AC58*'Podpůrná data'!$B$5,AC58*'Podpůrná data'!$B$3)</f>
        <v>0</v>
      </c>
      <c r="AD59" s="72">
        <f>IF($J50="Ano",AD58*'Podpůrná data'!$B$5,AD58*'Podpůrná data'!$B$3)</f>
        <v>0</v>
      </c>
      <c r="AE59" s="72">
        <f>IF($J50="Ano",AE58*'Podpůrná data'!$B$5,AE58*'Podpůrná data'!$B$3)</f>
        <v>0</v>
      </c>
      <c r="AF59" s="72">
        <f>IF($J50="Ano",AF58*'Podpůrná data'!$B$5,AF58*'Podpůrná data'!$B$3)</f>
        <v>0</v>
      </c>
      <c r="AG59" s="72">
        <f>IF($J50="Ano",AG58*'Podpůrná data'!$B$5,AG58*'Podpůrná data'!$B$3)</f>
        <v>0</v>
      </c>
      <c r="AH59" s="72">
        <f>IF($J50="Ano",AH58*'Podpůrná data'!$B$5,AH58*'Podpůrná data'!$B$3)</f>
        <v>0</v>
      </c>
      <c r="AI59" s="72">
        <f>IF($J50="Ano",AI58*'Podpůrná data'!$B$5,AI58*'Podpůrná data'!$B$3)</f>
        <v>0</v>
      </c>
      <c r="AJ59" s="72">
        <f>IF($J50="Ano",AJ58*'Podpůrná data'!$B$5,AJ58*'Podpůrná data'!$B$3)</f>
        <v>0</v>
      </c>
      <c r="AK59" s="72">
        <f>IF($J50="Ano",AK58*'Podpůrná data'!$B$5,AK58*'Podpůrná data'!$B$3)</f>
        <v>0</v>
      </c>
      <c r="AL59" s="72">
        <f>IF($J50="Ano",AL58*'Podpůrná data'!$B$5,AL58*'Podpůrná data'!$B$3)</f>
        <v>0</v>
      </c>
      <c r="AM59" s="72">
        <f>IF($J50="Ano",AM58*'Podpůrná data'!$B$5,AM58*'Podpůrná data'!$B$3)</f>
        <v>0</v>
      </c>
      <c r="AN59" s="72">
        <f>IF($J50="Ano",AN58*'Podpůrná data'!$B$5,AN58*'Podpůrná data'!$B$3)</f>
        <v>0</v>
      </c>
      <c r="AO59" s="72">
        <f>IF($J50="Ano",AO58*'Podpůrná data'!$B$5,AO58*'Podpůrná data'!$B$3)</f>
        <v>0</v>
      </c>
      <c r="AP59" s="72">
        <f>IF($J50="Ano",AP58*'Podpůrná data'!$B$5,AP58*'Podpůrná data'!$B$3)</f>
        <v>0</v>
      </c>
      <c r="AQ59" s="72">
        <f>IF($J50="Ano",AQ58*'Podpůrná data'!$B$5,AQ58*'Podpůrná data'!$B$3)</f>
        <v>0</v>
      </c>
      <c r="AR59" s="72">
        <f>IF($J50="Ano",AR58*'Podpůrná data'!$B$5,AR58*'Podpůrná data'!$B$3)</f>
        <v>0</v>
      </c>
      <c r="AS59" s="72">
        <f>IF($J50="Ano",AS58*'Podpůrná data'!$B$5,AS58*'Podpůrná data'!$B$3)</f>
        <v>0</v>
      </c>
      <c r="AT59" s="72">
        <f>IF($J50="Ano",AT58*'Podpůrná data'!$B$5,AT58*'Podpůrná data'!$B$3)</f>
        <v>0</v>
      </c>
      <c r="AU59" s="72">
        <f>IF($J50="Ano",AU58*'Podpůrná data'!$B$5,AU58*'Podpůrná data'!$B$3)</f>
        <v>0</v>
      </c>
      <c r="AV59" s="72">
        <f>IF($J50="Ano",AV58*'Podpůrná data'!$B$5,AV58*'Podpůrná data'!$B$3)</f>
        <v>0</v>
      </c>
      <c r="AW59" s="72">
        <f>IF($J50="Ano",AW58*'Podpůrná data'!$B$5,AW58*'Podpůrná data'!$B$3)</f>
        <v>0</v>
      </c>
      <c r="AX59" s="72">
        <f>IF($J50="Ano",AX58*'Podpůrná data'!$B$5,AX58*'Podpůrná data'!$B$3)</f>
        <v>0</v>
      </c>
      <c r="AY59" s="72">
        <f>IF($J50="Ano",AY58*'Podpůrná data'!$B$5,AY58*'Podpůrná data'!$B$3)</f>
        <v>0</v>
      </c>
      <c r="AZ59" s="72">
        <f>IF($J50="Ano",AZ58*'Podpůrná data'!$B$5,AZ58*'Podpůrná data'!$B$3)</f>
        <v>0</v>
      </c>
      <c r="BA59" s="72">
        <f>IF($J50="Ano",BA58*'Podpůrná data'!$B$5,BA58*'Podpůrná data'!$B$3)</f>
        <v>0</v>
      </c>
      <c r="BB59" s="72">
        <f>IF($J50="Ano",BB58*'Podpůrná data'!$B$5,BB58*'Podpůrná data'!$B$3)</f>
        <v>0</v>
      </c>
      <c r="BC59" s="72">
        <f>IF($J50="Ano",BC58*'Podpůrná data'!$B$5,BC58*'Podpůrná data'!$B$3)</f>
        <v>0</v>
      </c>
      <c r="BD59" s="72">
        <f>IF($J50="Ano",BD58*'Podpůrná data'!$B$5,BD58*'Podpůrná data'!$B$3)</f>
        <v>0</v>
      </c>
      <c r="BE59" s="72">
        <f>IF($J50="Ano",BE58*'Podpůrná data'!$B$5,BE58*'Podpůrná data'!$B$3)</f>
        <v>0</v>
      </c>
      <c r="BF59" s="72">
        <f>IF($J50="Ano",BF58*'Podpůrná data'!$B$5,BF58*'Podpůrná data'!$B$3)</f>
        <v>0</v>
      </c>
      <c r="BG59" s="72">
        <f>IF($J50="Ano",BG58*'Podpůrná data'!$B$5,BG58*'Podpůrná data'!$B$3)</f>
        <v>0</v>
      </c>
      <c r="BH59" s="72">
        <f>IF($J50="Ano",BH58*'Podpůrná data'!$B$5,BH58*'Podpůrná data'!$B$3)</f>
        <v>0</v>
      </c>
      <c r="BI59" s="72">
        <f>IF($J50="Ano",BI58*'Podpůrná data'!$B$5,BI58*'Podpůrná data'!$B$3)</f>
        <v>0</v>
      </c>
      <c r="BJ59" s="72">
        <f>IF($J50="Ano",BJ58*'Podpůrná data'!$B$5,BJ58*'Podpůrná data'!$B$3)</f>
        <v>0</v>
      </c>
      <c r="BK59" s="72">
        <f>IF($J50="Ano",BK58*'Podpůrná data'!$B$5,BK58*'Podpůrná data'!$B$3)</f>
        <v>0</v>
      </c>
      <c r="BL59" s="72">
        <f>IF($J50="Ano",BL58*'Podpůrná data'!$B$5,BL58*'Podpůrná data'!$B$3)</f>
        <v>0</v>
      </c>
      <c r="BM59" s="72">
        <f>IF($J50="Ano",BM58*'Podpůrná data'!$B$5,BM58*'Podpůrná data'!$B$3)</f>
        <v>0</v>
      </c>
      <c r="BN59" s="363"/>
      <c r="BO59" s="365"/>
      <c r="BP59" s="367"/>
      <c r="BQ59" s="367"/>
      <c r="BR59" s="106"/>
      <c r="BS59" s="178">
        <f>SUMIFS($R59:$BM59,$R49:$BM49,"1. ZoR")</f>
        <v>0</v>
      </c>
      <c r="BT59" s="178">
        <f>SUMIFS($R59:$BM59,$R49:$BM49,"2. ZoR")</f>
        <v>0</v>
      </c>
      <c r="BU59" s="178">
        <f>SUMIFS($R59:$BM59,$R49:$BM49,"3. ZoR")</f>
        <v>0</v>
      </c>
      <c r="BV59" s="178">
        <f>SUMIFS($R59:$BM59,$R49:$BM49,"4. ZoR")</f>
        <v>0</v>
      </c>
      <c r="BW59" s="178">
        <f>SUMIFS($R59:$BM59,$R49:$BM49,"5. ZoR")</f>
        <v>0</v>
      </c>
      <c r="BX59" s="178">
        <f>SUMIFS($R59:$BM59,$R49:$BM49,"6. ZoR")</f>
        <v>0</v>
      </c>
      <c r="BY59" s="178">
        <f>SUMIFS($R59:$BM59,$R49:$BM49,"7. ZoR")</f>
        <v>0</v>
      </c>
      <c r="BZ59" s="178">
        <f>SUMIFS($R59:$BM59,$R49:$BM49,"8. ZoR")</f>
        <v>0</v>
      </c>
      <c r="CA59" s="178">
        <f>SUMIFS($R59:$BM59,$R49:$BM49,"9. ZoR")</f>
        <v>0</v>
      </c>
      <c r="CB59" s="178">
        <f>SUMIFS($R59:$BM59,$R49:$BM49,"10. ZoR")</f>
        <v>0</v>
      </c>
      <c r="CC59" s="178">
        <f>SUMIFS($R59:$BM59,$R49:$BM49,"11. ZoR")</f>
        <v>0</v>
      </c>
      <c r="CD59" s="178">
        <f>SUMIFS($R59:$BM59,$R49:$BM49,"12. ZoR")</f>
        <v>0</v>
      </c>
      <c r="CE59" s="178">
        <f>SUMIFS($R59:$BM59,$R49:$BM49,"13. ZoR")</f>
        <v>0</v>
      </c>
      <c r="CF59" s="178">
        <f>SUMIFS($R59:$BM59,$R49:$BM49,"14. ZoR")</f>
        <v>0</v>
      </c>
      <c r="CG59" s="178">
        <f>SUMIFS($R59:$BM59,$R49:$BM49,"15. ZoR")</f>
        <v>0</v>
      </c>
    </row>
    <row r="60" spans="1:85" ht="15" hidden="1" thickBot="1" x14ac:dyDescent="0.4">
      <c r="B60" s="105"/>
      <c r="C60" s="130"/>
      <c r="D60" s="130"/>
      <c r="E60" s="130"/>
      <c r="F60" s="130"/>
      <c r="G60" s="130"/>
      <c r="H60" s="105"/>
      <c r="I60" s="105"/>
      <c r="J60" s="105"/>
      <c r="K60" s="105"/>
      <c r="L60" s="105"/>
      <c r="M60" s="105"/>
      <c r="N60" s="7"/>
      <c r="O60" s="105"/>
      <c r="P60" s="105"/>
      <c r="Q60" s="105"/>
      <c r="R60" s="105"/>
      <c r="S60" s="105"/>
      <c r="T60" s="7"/>
      <c r="U60" s="105"/>
      <c r="V60" s="105"/>
      <c r="W60" s="105"/>
      <c r="X60" s="105"/>
      <c r="Y60" s="105"/>
      <c r="Z60" s="105"/>
      <c r="AA60" s="105"/>
      <c r="AB60" s="105"/>
      <c r="AC60" s="105"/>
      <c r="AD60" s="105"/>
      <c r="AE60" s="105"/>
      <c r="AF60" s="105"/>
      <c r="AG60" s="105"/>
      <c r="AH60" s="105"/>
      <c r="AI60" s="105"/>
      <c r="AJ60" s="105"/>
      <c r="AK60" s="105"/>
      <c r="AL60" s="105"/>
      <c r="AM60" s="105"/>
      <c r="AN60" s="105"/>
      <c r="AO60" s="105"/>
      <c r="AP60" s="105"/>
      <c r="AQ60" s="105"/>
      <c r="AR60" s="105"/>
      <c r="AS60" s="105"/>
      <c r="AT60" s="105"/>
      <c r="AU60" s="105"/>
      <c r="AV60" s="105"/>
      <c r="AW60" s="105"/>
      <c r="AX60" s="105"/>
      <c r="AY60" s="105"/>
      <c r="AZ60" s="105"/>
      <c r="BA60" s="105"/>
      <c r="BB60" s="105"/>
      <c r="BC60" s="105"/>
      <c r="BD60" s="105"/>
      <c r="BE60" s="105"/>
      <c r="BF60" s="105"/>
      <c r="BG60" s="105"/>
      <c r="BH60" s="105"/>
      <c r="BI60" s="105"/>
      <c r="BJ60" s="105"/>
      <c r="BK60" s="105"/>
      <c r="BL60" s="105"/>
      <c r="BM60" s="105"/>
      <c r="BN60" s="105"/>
      <c r="BO60" s="105"/>
      <c r="BP60" s="105"/>
      <c r="BQ60" s="105"/>
      <c r="BR60" s="105"/>
      <c r="BS60" s="105"/>
      <c r="BT60" s="105"/>
      <c r="BU60" s="105"/>
      <c r="BV60" s="105"/>
      <c r="BW60" s="105"/>
      <c r="BX60" s="105"/>
      <c r="BY60" s="105"/>
      <c r="BZ60" s="105"/>
      <c r="CA60" s="105"/>
      <c r="CB60" s="105"/>
      <c r="CC60" s="105"/>
      <c r="CD60" s="105"/>
      <c r="CE60" s="105"/>
      <c r="CF60" s="105"/>
      <c r="CG60" s="105"/>
    </row>
    <row r="61" spans="1:85" s="245" customFormat="1" ht="69.650000000000006" customHeight="1" thickBot="1" x14ac:dyDescent="0.4">
      <c r="A61" s="249"/>
      <c r="B61" s="120"/>
      <c r="C61" s="360" t="s">
        <v>2</v>
      </c>
      <c r="D61" s="121"/>
      <c r="E61" s="131" t="s">
        <v>206</v>
      </c>
      <c r="F61" s="131" t="s">
        <v>444</v>
      </c>
      <c r="G61" s="131" t="s">
        <v>208</v>
      </c>
      <c r="H61" s="122" t="s">
        <v>94</v>
      </c>
      <c r="I61" s="122" t="s">
        <v>95</v>
      </c>
      <c r="J61" s="122" t="s">
        <v>96</v>
      </c>
      <c r="K61" s="122" t="s">
        <v>216</v>
      </c>
      <c r="L61" s="122" t="s">
        <v>218</v>
      </c>
      <c r="M61" s="138" t="s">
        <v>1</v>
      </c>
      <c r="N61" s="7"/>
      <c r="O61" s="124">
        <v>208002</v>
      </c>
      <c r="P61" s="106"/>
      <c r="Q61" s="194" t="s">
        <v>128</v>
      </c>
      <c r="R61" s="83" t="s">
        <v>4</v>
      </c>
      <c r="S61" s="83" t="s">
        <v>5</v>
      </c>
      <c r="T61" s="83" t="s">
        <v>6</v>
      </c>
      <c r="U61" s="83" t="s">
        <v>7</v>
      </c>
      <c r="V61" s="83" t="s">
        <v>8</v>
      </c>
      <c r="W61" s="83" t="s">
        <v>9</v>
      </c>
      <c r="X61" s="83" t="s">
        <v>10</v>
      </c>
      <c r="Y61" s="83" t="s">
        <v>11</v>
      </c>
      <c r="Z61" s="83" t="s">
        <v>12</v>
      </c>
      <c r="AA61" s="83" t="s">
        <v>13</v>
      </c>
      <c r="AB61" s="83" t="s">
        <v>14</v>
      </c>
      <c r="AC61" s="83" t="s">
        <v>15</v>
      </c>
      <c r="AD61" s="83" t="s">
        <v>16</v>
      </c>
      <c r="AE61" s="83" t="s">
        <v>17</v>
      </c>
      <c r="AF61" s="83" t="s">
        <v>18</v>
      </c>
      <c r="AG61" s="83" t="s">
        <v>19</v>
      </c>
      <c r="AH61" s="83" t="s">
        <v>20</v>
      </c>
      <c r="AI61" s="83" t="s">
        <v>21</v>
      </c>
      <c r="AJ61" s="83" t="s">
        <v>22</v>
      </c>
      <c r="AK61" s="83" t="s">
        <v>23</v>
      </c>
      <c r="AL61" s="83" t="s">
        <v>24</v>
      </c>
      <c r="AM61" s="83" t="s">
        <v>25</v>
      </c>
      <c r="AN61" s="83" t="s">
        <v>26</v>
      </c>
      <c r="AO61" s="83" t="s">
        <v>27</v>
      </c>
      <c r="AP61" s="83" t="s">
        <v>28</v>
      </c>
      <c r="AQ61" s="83" t="s">
        <v>29</v>
      </c>
      <c r="AR61" s="83" t="s">
        <v>30</v>
      </c>
      <c r="AS61" s="83" t="s">
        <v>31</v>
      </c>
      <c r="AT61" s="83" t="s">
        <v>32</v>
      </c>
      <c r="AU61" s="83" t="s">
        <v>33</v>
      </c>
      <c r="AV61" s="83" t="s">
        <v>34</v>
      </c>
      <c r="AW61" s="83" t="s">
        <v>35</v>
      </c>
      <c r="AX61" s="83" t="s">
        <v>36</v>
      </c>
      <c r="AY61" s="83" t="s">
        <v>37</v>
      </c>
      <c r="AZ61" s="83" t="s">
        <v>38</v>
      </c>
      <c r="BA61" s="83" t="s">
        <v>39</v>
      </c>
      <c r="BB61" s="83" t="s">
        <v>40</v>
      </c>
      <c r="BC61" s="83" t="s">
        <v>41</v>
      </c>
      <c r="BD61" s="83" t="s">
        <v>42</v>
      </c>
      <c r="BE61" s="83" t="s">
        <v>43</v>
      </c>
      <c r="BF61" s="83" t="s">
        <v>44</v>
      </c>
      <c r="BG61" s="83" t="s">
        <v>45</v>
      </c>
      <c r="BH61" s="83" t="s">
        <v>46</v>
      </c>
      <c r="BI61" s="83" t="s">
        <v>47</v>
      </c>
      <c r="BJ61" s="83" t="s">
        <v>48</v>
      </c>
      <c r="BK61" s="83" t="s">
        <v>49</v>
      </c>
      <c r="BL61" s="83" t="s">
        <v>50</v>
      </c>
      <c r="BM61" s="83" t="s">
        <v>51</v>
      </c>
      <c r="BN61" s="134" t="s">
        <v>163</v>
      </c>
      <c r="BO61" s="135" t="s">
        <v>164</v>
      </c>
      <c r="BP61" s="135" t="s">
        <v>146</v>
      </c>
      <c r="BQ61" s="135" t="s">
        <v>214</v>
      </c>
      <c r="BR61" s="106"/>
      <c r="BS61" s="368" t="s">
        <v>238</v>
      </c>
      <c r="BT61" s="369"/>
      <c r="BU61" s="369"/>
      <c r="BV61" s="369"/>
      <c r="BW61" s="369"/>
      <c r="BX61" s="369"/>
      <c r="BY61" s="369"/>
      <c r="BZ61" s="369"/>
      <c r="CA61" s="369"/>
      <c r="CB61" s="369"/>
      <c r="CC61" s="369"/>
      <c r="CD61" s="369"/>
      <c r="CE61" s="369"/>
      <c r="CF61" s="369"/>
      <c r="CG61" s="369"/>
    </row>
    <row r="62" spans="1:85" s="245" customFormat="1" ht="21" hidden="1" customHeight="1" x14ac:dyDescent="0.35">
      <c r="A62" s="250"/>
      <c r="B62" s="113"/>
      <c r="C62" s="361"/>
      <c r="D62" s="125"/>
      <c r="E62" s="125"/>
      <c r="F62" s="125"/>
      <c r="G62" s="125"/>
      <c r="H62" s="370" t="s">
        <v>250</v>
      </c>
      <c r="I62" s="371" t="s">
        <v>425</v>
      </c>
      <c r="J62" s="357" t="s">
        <v>97</v>
      </c>
      <c r="K62" s="357" t="s">
        <v>217</v>
      </c>
      <c r="L62" s="137"/>
      <c r="M62" s="373" t="s">
        <v>93</v>
      </c>
      <c r="N62" s="7"/>
      <c r="O62" s="375" t="s">
        <v>3</v>
      </c>
      <c r="P62" s="106"/>
      <c r="Q62" s="84"/>
      <c r="R62" s="74">
        <f>MONTH(Úvod!$F$10)</f>
        <v>1</v>
      </c>
      <c r="S62" s="75">
        <f t="shared" ref="S62" si="708">IF(R62=12,1,R62+1)</f>
        <v>2</v>
      </c>
      <c r="T62" s="75">
        <f t="shared" ref="T62" si="709">IF(S62=12,1,S62+1)</f>
        <v>3</v>
      </c>
      <c r="U62" s="76">
        <f t="shared" ref="U62" si="710">IF(T62=12,1,T62+1)</f>
        <v>4</v>
      </c>
      <c r="V62" s="76">
        <f t="shared" ref="V62" si="711">IF(U62=12,1,U62+1)</f>
        <v>5</v>
      </c>
      <c r="W62" s="76">
        <f t="shared" ref="W62" si="712">IF(V62=12,1,V62+1)</f>
        <v>6</v>
      </c>
      <c r="X62" s="76">
        <f t="shared" ref="X62" si="713">IF(W62=12,1,W62+1)</f>
        <v>7</v>
      </c>
      <c r="Y62" s="76">
        <f t="shared" ref="Y62" si="714">IF(X62=12,1,X62+1)</f>
        <v>8</v>
      </c>
      <c r="Z62" s="76">
        <f t="shared" ref="Z62" si="715">IF(Y62=12,1,Y62+1)</f>
        <v>9</v>
      </c>
      <c r="AA62" s="76">
        <f>IF(Z62=12,1,Z62+1)</f>
        <v>10</v>
      </c>
      <c r="AB62" s="76">
        <f t="shared" ref="AB62" si="716">IF(AA62=12,1,AA62+1)</f>
        <v>11</v>
      </c>
      <c r="AC62" s="76">
        <f t="shared" ref="AC62" si="717">IF(AB62=12,1,AB62+1)</f>
        <v>12</v>
      </c>
      <c r="AD62" s="76">
        <f t="shared" ref="AD62" si="718">IF(AC62=12,1,AC62+1)</f>
        <v>1</v>
      </c>
      <c r="AE62" s="76">
        <f t="shared" ref="AE62" si="719">IF(AD62=12,1,AD62+1)</f>
        <v>2</v>
      </c>
      <c r="AF62" s="76">
        <f t="shared" ref="AF62" si="720">IF(AE62=12,1,AE62+1)</f>
        <v>3</v>
      </c>
      <c r="AG62" s="76">
        <f t="shared" ref="AG62" si="721">IF(AF62=12,1,AF62+1)</f>
        <v>4</v>
      </c>
      <c r="AH62" s="76">
        <f t="shared" ref="AH62" si="722">IF(AG62=12,1,AG62+1)</f>
        <v>5</v>
      </c>
      <c r="AI62" s="76">
        <f t="shared" ref="AI62" si="723">IF(AH62=12,1,AH62+1)</f>
        <v>6</v>
      </c>
      <c r="AJ62" s="76">
        <f>IF(AI62=12,1,AI62+1)</f>
        <v>7</v>
      </c>
      <c r="AK62" s="76">
        <f t="shared" ref="AK62" si="724">IF(AJ62=12,1,AJ62+1)</f>
        <v>8</v>
      </c>
      <c r="AL62" s="76">
        <f t="shared" ref="AL62" si="725">IF(AK62=12,1,AK62+1)</f>
        <v>9</v>
      </c>
      <c r="AM62" s="76">
        <f t="shared" ref="AM62" si="726">IF(AL62=12,1,AL62+1)</f>
        <v>10</v>
      </c>
      <c r="AN62" s="76">
        <f t="shared" ref="AN62" si="727">IF(AM62=12,1,AM62+1)</f>
        <v>11</v>
      </c>
      <c r="AO62" s="76">
        <f t="shared" ref="AO62" si="728">IF(AN62=12,1,AN62+1)</f>
        <v>12</v>
      </c>
      <c r="AP62" s="76">
        <f t="shared" ref="AP62" si="729">IF(AO62=12,1,AO62+1)</f>
        <v>1</v>
      </c>
      <c r="AQ62" s="76">
        <f t="shared" ref="AQ62" si="730">IF(AP62=12,1,AP62+1)</f>
        <v>2</v>
      </c>
      <c r="AR62" s="76">
        <f t="shared" ref="AR62" si="731">IF(AQ62=12,1,AQ62+1)</f>
        <v>3</v>
      </c>
      <c r="AS62" s="76">
        <f t="shared" ref="AS62" si="732">IF(AR62=12,1,AR62+1)</f>
        <v>4</v>
      </c>
      <c r="AT62" s="76">
        <f t="shared" ref="AT62" si="733">IF(AS62=12,1,AS62+1)</f>
        <v>5</v>
      </c>
      <c r="AU62" s="76">
        <f t="shared" ref="AU62" si="734">IF(AT62=12,1,AT62+1)</f>
        <v>6</v>
      </c>
      <c r="AV62" s="76">
        <f t="shared" ref="AV62" si="735">IF(AU62=12,1,AU62+1)</f>
        <v>7</v>
      </c>
      <c r="AW62" s="76">
        <f t="shared" ref="AW62" si="736">IF(AV62=12,1,AV62+1)</f>
        <v>8</v>
      </c>
      <c r="AX62" s="76">
        <f t="shared" ref="AX62" si="737">IF(AW62=12,1,AW62+1)</f>
        <v>9</v>
      </c>
      <c r="AY62" s="76">
        <f t="shared" ref="AY62" si="738">IF(AX62=12,1,AX62+1)</f>
        <v>10</v>
      </c>
      <c r="AZ62" s="76">
        <f t="shared" ref="AZ62" si="739">IF(AY62=12,1,AY62+1)</f>
        <v>11</v>
      </c>
      <c r="BA62" s="76">
        <f t="shared" ref="BA62" si="740">IF(AZ62=12,1,AZ62+1)</f>
        <v>12</v>
      </c>
      <c r="BB62" s="76">
        <f t="shared" ref="BB62" si="741">IF(BA62=12,1,BA62+1)</f>
        <v>1</v>
      </c>
      <c r="BC62" s="76">
        <f t="shared" ref="BC62" si="742">IF(BB62=12,1,BB62+1)</f>
        <v>2</v>
      </c>
      <c r="BD62" s="76">
        <f t="shared" ref="BD62" si="743">IF(BC62=12,1,BC62+1)</f>
        <v>3</v>
      </c>
      <c r="BE62" s="76">
        <f t="shared" ref="BE62" si="744">IF(BD62=12,1,BD62+1)</f>
        <v>4</v>
      </c>
      <c r="BF62" s="76">
        <f t="shared" ref="BF62" si="745">IF(BE62=12,1,BE62+1)</f>
        <v>5</v>
      </c>
      <c r="BG62" s="76">
        <f t="shared" ref="BG62" si="746">IF(BF62=12,1,BF62+1)</f>
        <v>6</v>
      </c>
      <c r="BH62" s="76">
        <f t="shared" ref="BH62" si="747">IF(BG62=12,1,BG62+1)</f>
        <v>7</v>
      </c>
      <c r="BI62" s="76">
        <f t="shared" ref="BI62" si="748">IF(BH62=12,1,BH62+1)</f>
        <v>8</v>
      </c>
      <c r="BJ62" s="76">
        <f t="shared" ref="BJ62" si="749">IF(BI62=12,1,BI62+1)</f>
        <v>9</v>
      </c>
      <c r="BK62" s="76">
        <f t="shared" ref="BK62" si="750">IF(BJ62=12,1,BJ62+1)</f>
        <v>10</v>
      </c>
      <c r="BL62" s="76">
        <f t="shared" ref="BL62" si="751">IF(BK62=12,1,BK62+1)</f>
        <v>11</v>
      </c>
      <c r="BM62" s="76">
        <f t="shared" ref="BM62" si="752">IF(BL62=12,1,BL62+1)</f>
        <v>12</v>
      </c>
      <c r="BN62" s="81"/>
      <c r="BO62" s="78"/>
      <c r="BP62" s="78"/>
      <c r="BQ62" s="78"/>
      <c r="BR62" s="106"/>
      <c r="BS62" s="106"/>
      <c r="BT62" s="106"/>
      <c r="BU62" s="106"/>
      <c r="BV62" s="106"/>
      <c r="BW62" s="106"/>
      <c r="BX62" s="106"/>
      <c r="BY62" s="106"/>
      <c r="BZ62" s="106"/>
      <c r="CA62" s="106"/>
      <c r="CB62" s="106"/>
      <c r="CC62" s="106"/>
      <c r="CD62" s="106"/>
      <c r="CE62" s="106"/>
      <c r="CF62" s="106"/>
      <c r="CG62" s="106"/>
    </row>
    <row r="63" spans="1:85" s="245" customFormat="1" ht="18" hidden="1" customHeight="1" x14ac:dyDescent="0.35">
      <c r="A63" s="250"/>
      <c r="B63" s="113"/>
      <c r="C63" s="361"/>
      <c r="D63" s="125"/>
      <c r="E63" s="125"/>
      <c r="F63" s="125"/>
      <c r="G63" s="125"/>
      <c r="H63" s="370"/>
      <c r="I63" s="371"/>
      <c r="J63" s="357"/>
      <c r="K63" s="357"/>
      <c r="L63" s="137"/>
      <c r="M63" s="373"/>
      <c r="N63" s="7"/>
      <c r="O63" s="376"/>
      <c r="P63" s="106"/>
      <c r="Q63" s="77"/>
      <c r="R63" s="59">
        <f t="shared" ref="R63:BM63" si="753">VALUE(_xlfn.CONCAT(R62,".",R65))</f>
        <v>1</v>
      </c>
      <c r="S63" s="73">
        <f t="shared" si="753"/>
        <v>32</v>
      </c>
      <c r="T63" s="73">
        <f t="shared" si="753"/>
        <v>61</v>
      </c>
      <c r="U63" s="73">
        <f t="shared" si="753"/>
        <v>92</v>
      </c>
      <c r="V63" s="73">
        <f t="shared" si="753"/>
        <v>122</v>
      </c>
      <c r="W63" s="73">
        <f t="shared" si="753"/>
        <v>153</v>
      </c>
      <c r="X63" s="73">
        <f t="shared" si="753"/>
        <v>183</v>
      </c>
      <c r="Y63" s="73">
        <f t="shared" si="753"/>
        <v>214</v>
      </c>
      <c r="Z63" s="73">
        <f t="shared" si="753"/>
        <v>245</v>
      </c>
      <c r="AA63" s="73">
        <f t="shared" si="753"/>
        <v>275</v>
      </c>
      <c r="AB63" s="73">
        <f t="shared" si="753"/>
        <v>306</v>
      </c>
      <c r="AC63" s="73">
        <f t="shared" si="753"/>
        <v>336</v>
      </c>
      <c r="AD63" s="73">
        <f t="shared" si="753"/>
        <v>367</v>
      </c>
      <c r="AE63" s="73">
        <f t="shared" si="753"/>
        <v>398</v>
      </c>
      <c r="AF63" s="73">
        <f t="shared" si="753"/>
        <v>426</v>
      </c>
      <c r="AG63" s="73">
        <f t="shared" si="753"/>
        <v>457</v>
      </c>
      <c r="AH63" s="73">
        <f t="shared" si="753"/>
        <v>487</v>
      </c>
      <c r="AI63" s="73">
        <f t="shared" si="753"/>
        <v>518</v>
      </c>
      <c r="AJ63" s="73">
        <f t="shared" si="753"/>
        <v>548</v>
      </c>
      <c r="AK63" s="73">
        <f t="shared" si="753"/>
        <v>579</v>
      </c>
      <c r="AL63" s="73">
        <f t="shared" si="753"/>
        <v>610</v>
      </c>
      <c r="AM63" s="73">
        <f t="shared" si="753"/>
        <v>640</v>
      </c>
      <c r="AN63" s="73">
        <f t="shared" si="753"/>
        <v>671</v>
      </c>
      <c r="AO63" s="73">
        <f t="shared" si="753"/>
        <v>701</v>
      </c>
      <c r="AP63" s="73">
        <f t="shared" si="753"/>
        <v>732</v>
      </c>
      <c r="AQ63" s="73">
        <f t="shared" si="753"/>
        <v>763</v>
      </c>
      <c r="AR63" s="73">
        <f t="shared" si="753"/>
        <v>791</v>
      </c>
      <c r="AS63" s="73">
        <f t="shared" si="753"/>
        <v>822</v>
      </c>
      <c r="AT63" s="73">
        <f t="shared" si="753"/>
        <v>852</v>
      </c>
      <c r="AU63" s="73">
        <f t="shared" si="753"/>
        <v>883</v>
      </c>
      <c r="AV63" s="73">
        <f t="shared" si="753"/>
        <v>913</v>
      </c>
      <c r="AW63" s="73">
        <f t="shared" si="753"/>
        <v>944</v>
      </c>
      <c r="AX63" s="73">
        <f t="shared" si="753"/>
        <v>975</v>
      </c>
      <c r="AY63" s="73">
        <f t="shared" si="753"/>
        <v>1005</v>
      </c>
      <c r="AZ63" s="73">
        <f t="shared" si="753"/>
        <v>1036</v>
      </c>
      <c r="BA63" s="73">
        <f t="shared" si="753"/>
        <v>1066</v>
      </c>
      <c r="BB63" s="73">
        <f t="shared" si="753"/>
        <v>1097</v>
      </c>
      <c r="BC63" s="73">
        <f t="shared" si="753"/>
        <v>1128</v>
      </c>
      <c r="BD63" s="73">
        <f t="shared" si="753"/>
        <v>1156</v>
      </c>
      <c r="BE63" s="73">
        <f t="shared" si="753"/>
        <v>1187</v>
      </c>
      <c r="BF63" s="73">
        <f t="shared" si="753"/>
        <v>1217</v>
      </c>
      <c r="BG63" s="73">
        <f t="shared" si="753"/>
        <v>1248</v>
      </c>
      <c r="BH63" s="73">
        <f t="shared" si="753"/>
        <v>1278</v>
      </c>
      <c r="BI63" s="73">
        <f t="shared" si="753"/>
        <v>1309</v>
      </c>
      <c r="BJ63" s="73">
        <f t="shared" si="753"/>
        <v>1340</v>
      </c>
      <c r="BK63" s="73">
        <f t="shared" si="753"/>
        <v>1370</v>
      </c>
      <c r="BL63" s="73">
        <f t="shared" si="753"/>
        <v>1401</v>
      </c>
      <c r="BM63" s="73">
        <f t="shared" si="753"/>
        <v>1431</v>
      </c>
      <c r="BN63" s="82"/>
      <c r="BO63" s="79"/>
      <c r="BP63" s="79"/>
      <c r="BQ63" s="79"/>
      <c r="BR63" s="106"/>
      <c r="BS63" s="106"/>
      <c r="BT63" s="106"/>
      <c r="BU63" s="106"/>
      <c r="BV63" s="106"/>
      <c r="BW63" s="106"/>
      <c r="BX63" s="106"/>
      <c r="BY63" s="106"/>
      <c r="BZ63" s="106"/>
      <c r="CA63" s="106"/>
      <c r="CB63" s="106"/>
      <c r="CC63" s="106"/>
      <c r="CD63" s="106"/>
      <c r="CE63" s="106"/>
      <c r="CF63" s="106"/>
      <c r="CG63" s="106"/>
    </row>
    <row r="64" spans="1:85" s="245" customFormat="1" ht="18" customHeight="1" x14ac:dyDescent="0.35">
      <c r="A64" s="250"/>
      <c r="B64" s="113"/>
      <c r="C64" s="361"/>
      <c r="D64" s="125"/>
      <c r="E64" s="357" t="s">
        <v>207</v>
      </c>
      <c r="F64" s="357" t="s">
        <v>207</v>
      </c>
      <c r="G64" s="357" t="s">
        <v>207</v>
      </c>
      <c r="H64" s="370"/>
      <c r="I64" s="371"/>
      <c r="J64" s="357"/>
      <c r="K64" s="357"/>
      <c r="L64" s="357" t="s">
        <v>219</v>
      </c>
      <c r="M64" s="373"/>
      <c r="N64" s="7"/>
      <c r="O64" s="376"/>
      <c r="P64" s="106"/>
      <c r="Q64" s="77"/>
      <c r="R64" s="60" t="str">
        <f>VLOOKUP(R62,'Podpůrná data'!$I$188:$J$199,2)</f>
        <v>leden</v>
      </c>
      <c r="S64" s="60" t="str">
        <f>VLOOKUP(S62,'Podpůrná data'!$I$188:$J$199,2)</f>
        <v>únor</v>
      </c>
      <c r="T64" s="60" t="str">
        <f>VLOOKUP(T62,'Podpůrná data'!$I$188:$J$199,2)</f>
        <v>březen</v>
      </c>
      <c r="U64" s="60" t="str">
        <f>VLOOKUP(U62,'Podpůrná data'!$I$188:$J$199,2)</f>
        <v>duben</v>
      </c>
      <c r="V64" s="60" t="str">
        <f>VLOOKUP(V62,'Podpůrná data'!$I$188:$J$199,2)</f>
        <v>květen</v>
      </c>
      <c r="W64" s="60" t="str">
        <f>VLOOKUP(W62,'Podpůrná data'!$I$188:$J$199,2)</f>
        <v>červen</v>
      </c>
      <c r="X64" s="60" t="str">
        <f>VLOOKUP(X62,'Podpůrná data'!$I$188:$J$199,2)</f>
        <v>červenec</v>
      </c>
      <c r="Y64" s="60" t="str">
        <f>VLOOKUP(Y62,'Podpůrná data'!$I$188:$J$199,2)</f>
        <v>srpen</v>
      </c>
      <c r="Z64" s="60" t="str">
        <f>VLOOKUP(Z62,'Podpůrná data'!$I$188:$J$199,2)</f>
        <v>září</v>
      </c>
      <c r="AA64" s="60" t="str">
        <f>VLOOKUP(AA62,'Podpůrná data'!$I$188:$J$199,2)</f>
        <v>říjen</v>
      </c>
      <c r="AB64" s="60" t="str">
        <f>VLOOKUP(AB62,'Podpůrná data'!$I$188:$J$199,2)</f>
        <v>listopad</v>
      </c>
      <c r="AC64" s="60" t="str">
        <f>VLOOKUP(AC62,'Podpůrná data'!$I$188:$J$199,2)</f>
        <v>prosinec</v>
      </c>
      <c r="AD64" s="60" t="str">
        <f>VLOOKUP(AD62,'Podpůrná data'!$I$188:$J$199,2)</f>
        <v>leden</v>
      </c>
      <c r="AE64" s="60" t="str">
        <f>VLOOKUP(AE62,'Podpůrná data'!$I$188:$J$199,2)</f>
        <v>únor</v>
      </c>
      <c r="AF64" s="60" t="str">
        <f>VLOOKUP(AF62,'Podpůrná data'!$I$188:$J$199,2)</f>
        <v>březen</v>
      </c>
      <c r="AG64" s="60" t="str">
        <f>VLOOKUP(AG62,'Podpůrná data'!$I$188:$J$199,2)</f>
        <v>duben</v>
      </c>
      <c r="AH64" s="60" t="str">
        <f>VLOOKUP(AH62,'Podpůrná data'!$I$188:$J$199,2)</f>
        <v>květen</v>
      </c>
      <c r="AI64" s="60" t="str">
        <f>VLOOKUP(AI62,'Podpůrná data'!$I$188:$J$199,2)</f>
        <v>červen</v>
      </c>
      <c r="AJ64" s="60" t="str">
        <f>VLOOKUP(AJ62,'Podpůrná data'!$I$188:$J$199,2)</f>
        <v>červenec</v>
      </c>
      <c r="AK64" s="60" t="str">
        <f>VLOOKUP(AK62,'Podpůrná data'!$I$188:$J$199,2)</f>
        <v>srpen</v>
      </c>
      <c r="AL64" s="60" t="str">
        <f>VLOOKUP(AL62,'Podpůrná data'!$I$188:$J$199,2)</f>
        <v>září</v>
      </c>
      <c r="AM64" s="60" t="str">
        <f>VLOOKUP(AM62,'Podpůrná data'!$I$188:$J$199,2)</f>
        <v>říjen</v>
      </c>
      <c r="AN64" s="60" t="str">
        <f>VLOOKUP(AN62,'Podpůrná data'!$I$188:$J$199,2)</f>
        <v>listopad</v>
      </c>
      <c r="AO64" s="60" t="str">
        <f>VLOOKUP(AO62,'Podpůrná data'!$I$188:$J$199,2)</f>
        <v>prosinec</v>
      </c>
      <c r="AP64" s="60" t="str">
        <f>VLOOKUP(AP62,'Podpůrná data'!$I$188:$J$199,2)</f>
        <v>leden</v>
      </c>
      <c r="AQ64" s="60" t="str">
        <f>VLOOKUP(AQ62,'Podpůrná data'!$I$188:$J$199,2)</f>
        <v>únor</v>
      </c>
      <c r="AR64" s="60" t="str">
        <f>VLOOKUP(AR62,'Podpůrná data'!$I$188:$J$199,2)</f>
        <v>březen</v>
      </c>
      <c r="AS64" s="60" t="str">
        <f>VLOOKUP(AS62,'Podpůrná data'!$I$188:$J$199,2)</f>
        <v>duben</v>
      </c>
      <c r="AT64" s="60" t="str">
        <f>VLOOKUP(AT62,'Podpůrná data'!$I$188:$J$199,2)</f>
        <v>květen</v>
      </c>
      <c r="AU64" s="60" t="str">
        <f>VLOOKUP(AU62,'Podpůrná data'!$I$188:$J$199,2)</f>
        <v>červen</v>
      </c>
      <c r="AV64" s="60" t="str">
        <f>VLOOKUP(AV62,'Podpůrná data'!$I$188:$J$199,2)</f>
        <v>červenec</v>
      </c>
      <c r="AW64" s="60" t="str">
        <f>VLOOKUP(AW62,'Podpůrná data'!$I$188:$J$199,2)</f>
        <v>srpen</v>
      </c>
      <c r="AX64" s="60" t="str">
        <f>VLOOKUP(AX62,'Podpůrná data'!$I$188:$J$199,2)</f>
        <v>září</v>
      </c>
      <c r="AY64" s="60" t="str">
        <f>VLOOKUP(AY62,'Podpůrná data'!$I$188:$J$199,2)</f>
        <v>říjen</v>
      </c>
      <c r="AZ64" s="60" t="str">
        <f>VLOOKUP(AZ62,'Podpůrná data'!$I$188:$J$199,2)</f>
        <v>listopad</v>
      </c>
      <c r="BA64" s="60" t="str">
        <f>VLOOKUP(BA62,'Podpůrná data'!$I$188:$J$199,2)</f>
        <v>prosinec</v>
      </c>
      <c r="BB64" s="60" t="str">
        <f>VLOOKUP(BB62,'Podpůrná data'!$I$188:$J$199,2)</f>
        <v>leden</v>
      </c>
      <c r="BC64" s="60" t="str">
        <f>VLOOKUP(BC62,'Podpůrná data'!$I$188:$J$199,2)</f>
        <v>únor</v>
      </c>
      <c r="BD64" s="60" t="str">
        <f>VLOOKUP(BD62,'Podpůrná data'!$I$188:$J$199,2)</f>
        <v>březen</v>
      </c>
      <c r="BE64" s="60" t="str">
        <f>VLOOKUP(BE62,'Podpůrná data'!$I$188:$J$199,2)</f>
        <v>duben</v>
      </c>
      <c r="BF64" s="60" t="str">
        <f>VLOOKUP(BF62,'Podpůrná data'!$I$188:$J$199,2)</f>
        <v>květen</v>
      </c>
      <c r="BG64" s="60" t="str">
        <f>VLOOKUP(BG62,'Podpůrná data'!$I$188:$J$199,2)</f>
        <v>červen</v>
      </c>
      <c r="BH64" s="60" t="str">
        <f>VLOOKUP(BH62,'Podpůrná data'!$I$188:$J$199,2)</f>
        <v>červenec</v>
      </c>
      <c r="BI64" s="60" t="str">
        <f>VLOOKUP(BI62,'Podpůrná data'!$I$188:$J$199,2)</f>
        <v>srpen</v>
      </c>
      <c r="BJ64" s="60" t="str">
        <f>VLOOKUP(BJ62,'Podpůrná data'!$I$188:$J$199,2)</f>
        <v>září</v>
      </c>
      <c r="BK64" s="60" t="str">
        <f>VLOOKUP(BK62,'Podpůrná data'!$I$188:$J$199,2)</f>
        <v>říjen</v>
      </c>
      <c r="BL64" s="60" t="str">
        <f>VLOOKUP(BL62,'Podpůrná data'!$I$188:$J$199,2)</f>
        <v>listopad</v>
      </c>
      <c r="BM64" s="60" t="str">
        <f>VLOOKUP(BM62,'Podpůrná data'!$I$188:$J$199,2)</f>
        <v>prosinec</v>
      </c>
      <c r="BN64" s="171"/>
      <c r="BO64" s="175"/>
      <c r="BP64" s="197"/>
      <c r="BQ64" s="197"/>
      <c r="BR64" s="106"/>
      <c r="BS64" s="179" t="s">
        <v>105</v>
      </c>
      <c r="BT64" s="179" t="s">
        <v>106</v>
      </c>
      <c r="BU64" s="179" t="s">
        <v>107</v>
      </c>
      <c r="BV64" s="179" t="s">
        <v>108</v>
      </c>
      <c r="BW64" s="179" t="s">
        <v>109</v>
      </c>
      <c r="BX64" s="179" t="s">
        <v>110</v>
      </c>
      <c r="BY64" s="179" t="s">
        <v>111</v>
      </c>
      <c r="BZ64" s="179" t="s">
        <v>112</v>
      </c>
      <c r="CA64" s="179" t="s">
        <v>113</v>
      </c>
      <c r="CB64" s="179" t="s">
        <v>155</v>
      </c>
      <c r="CC64" s="179" t="s">
        <v>156</v>
      </c>
      <c r="CD64" s="179" t="s">
        <v>157</v>
      </c>
      <c r="CE64" s="179" t="s">
        <v>202</v>
      </c>
      <c r="CF64" s="179" t="s">
        <v>203</v>
      </c>
      <c r="CG64" s="179" t="s">
        <v>204</v>
      </c>
    </row>
    <row r="65" spans="1:85" s="245" customFormat="1" ht="16.399999999999999" customHeight="1" x14ac:dyDescent="0.35">
      <c r="A65" s="250"/>
      <c r="B65" s="113"/>
      <c r="C65" s="361"/>
      <c r="D65" s="125"/>
      <c r="E65" s="357"/>
      <c r="F65" s="357"/>
      <c r="G65" s="357"/>
      <c r="H65" s="370"/>
      <c r="I65" s="371"/>
      <c r="J65" s="357"/>
      <c r="K65" s="357"/>
      <c r="L65" s="357"/>
      <c r="M65" s="373"/>
      <c r="N65" s="7"/>
      <c r="O65" s="376"/>
      <c r="P65" s="106"/>
      <c r="Q65" s="77"/>
      <c r="R65" s="60">
        <f>YEAR(Úvod!$F$10)</f>
        <v>1900</v>
      </c>
      <c r="S65" s="60">
        <f t="shared" ref="S65" si="754">IF(S62=1,R65+1,R65)</f>
        <v>1900</v>
      </c>
      <c r="T65" s="60">
        <f t="shared" ref="T65" si="755">IF(T62=1,S65+1,S65)</f>
        <v>1900</v>
      </c>
      <c r="U65" s="60">
        <f t="shared" ref="U65" si="756">IF(U62=1,T65+1,T65)</f>
        <v>1900</v>
      </c>
      <c r="V65" s="60">
        <f t="shared" ref="V65" si="757">IF(V62=1,U65+1,U65)</f>
        <v>1900</v>
      </c>
      <c r="W65" s="60">
        <f t="shared" ref="W65" si="758">IF(W62=1,V65+1,V65)</f>
        <v>1900</v>
      </c>
      <c r="X65" s="60">
        <f t="shared" ref="X65" si="759">IF(X62=1,W65+1,W65)</f>
        <v>1900</v>
      </c>
      <c r="Y65" s="60">
        <f t="shared" ref="Y65" si="760">IF(Y62=1,X65+1,X65)</f>
        <v>1900</v>
      </c>
      <c r="Z65" s="60">
        <f t="shared" ref="Z65" si="761">IF(Z62=1,Y65+1,Y65)</f>
        <v>1900</v>
      </c>
      <c r="AA65" s="60">
        <f t="shared" ref="AA65" si="762">IF(AA62=1,Z65+1,Z65)</f>
        <v>1900</v>
      </c>
      <c r="AB65" s="60">
        <f t="shared" ref="AB65" si="763">IF(AB62=1,AA65+1,AA65)</f>
        <v>1900</v>
      </c>
      <c r="AC65" s="60">
        <f t="shared" ref="AC65" si="764">IF(AC62=1,AB65+1,AB65)</f>
        <v>1900</v>
      </c>
      <c r="AD65" s="60">
        <f t="shared" ref="AD65" si="765">IF(AD62=1,AC65+1,AC65)</f>
        <v>1901</v>
      </c>
      <c r="AE65" s="60">
        <f t="shared" ref="AE65" si="766">IF(AE62=1,AD65+1,AD65)</f>
        <v>1901</v>
      </c>
      <c r="AF65" s="60">
        <f t="shared" ref="AF65" si="767">IF(AF62=1,AE65+1,AE65)</f>
        <v>1901</v>
      </c>
      <c r="AG65" s="60">
        <f t="shared" ref="AG65" si="768">IF(AG62=1,AF65+1,AF65)</f>
        <v>1901</v>
      </c>
      <c r="AH65" s="60">
        <f t="shared" ref="AH65" si="769">IF(AH62=1,AG65+1,AG65)</f>
        <v>1901</v>
      </c>
      <c r="AI65" s="60">
        <f t="shared" ref="AI65" si="770">IF(AI62=1,AH65+1,AH65)</f>
        <v>1901</v>
      </c>
      <c r="AJ65" s="60">
        <f t="shared" ref="AJ65" si="771">IF(AJ62=1,AI65+1,AI65)</f>
        <v>1901</v>
      </c>
      <c r="AK65" s="60">
        <f t="shared" ref="AK65" si="772">IF(AK62=1,AJ65+1,AJ65)</f>
        <v>1901</v>
      </c>
      <c r="AL65" s="60">
        <f t="shared" ref="AL65" si="773">IF(AL62=1,AK65+1,AK65)</f>
        <v>1901</v>
      </c>
      <c r="AM65" s="60">
        <f t="shared" ref="AM65" si="774">IF(AM62=1,AL65+1,AL65)</f>
        <v>1901</v>
      </c>
      <c r="AN65" s="60">
        <f t="shared" ref="AN65" si="775">IF(AN62=1,AM65+1,AM65)</f>
        <v>1901</v>
      </c>
      <c r="AO65" s="60">
        <f t="shared" ref="AO65" si="776">IF(AO62=1,AN65+1,AN65)</f>
        <v>1901</v>
      </c>
      <c r="AP65" s="60">
        <f t="shared" ref="AP65" si="777">IF(AP62=1,AO65+1,AO65)</f>
        <v>1902</v>
      </c>
      <c r="AQ65" s="60">
        <f t="shared" ref="AQ65" si="778">IF(AQ62=1,AP65+1,AP65)</f>
        <v>1902</v>
      </c>
      <c r="AR65" s="60">
        <f t="shared" ref="AR65" si="779">IF(AR62=1,AQ65+1,AQ65)</f>
        <v>1902</v>
      </c>
      <c r="AS65" s="60">
        <f t="shared" ref="AS65" si="780">IF(AS62=1,AR65+1,AR65)</f>
        <v>1902</v>
      </c>
      <c r="AT65" s="60">
        <f t="shared" ref="AT65" si="781">IF(AT62=1,AS65+1,AS65)</f>
        <v>1902</v>
      </c>
      <c r="AU65" s="60">
        <f t="shared" ref="AU65" si="782">IF(AU62=1,AT65+1,AT65)</f>
        <v>1902</v>
      </c>
      <c r="AV65" s="60">
        <f t="shared" ref="AV65" si="783">IF(AV62=1,AU65+1,AU65)</f>
        <v>1902</v>
      </c>
      <c r="AW65" s="60">
        <f t="shared" ref="AW65" si="784">IF(AW62=1,AV65+1,AV65)</f>
        <v>1902</v>
      </c>
      <c r="AX65" s="60">
        <f t="shared" ref="AX65" si="785">IF(AX62=1,AW65+1,AW65)</f>
        <v>1902</v>
      </c>
      <c r="AY65" s="60">
        <f t="shared" ref="AY65" si="786">IF(AY62=1,AX65+1,AX65)</f>
        <v>1902</v>
      </c>
      <c r="AZ65" s="60">
        <f t="shared" ref="AZ65" si="787">IF(AZ62=1,AY65+1,AY65)</f>
        <v>1902</v>
      </c>
      <c r="BA65" s="60">
        <f t="shared" ref="BA65" si="788">IF(BA62=1,AZ65+1,AZ65)</f>
        <v>1902</v>
      </c>
      <c r="BB65" s="60">
        <f t="shared" ref="BB65" si="789">IF(BB62=1,BA65+1,BA65)</f>
        <v>1903</v>
      </c>
      <c r="BC65" s="60">
        <f t="shared" ref="BC65" si="790">IF(BC62=1,BB65+1,BB65)</f>
        <v>1903</v>
      </c>
      <c r="BD65" s="60">
        <f t="shared" ref="BD65" si="791">IF(BD62=1,BC65+1,BC65)</f>
        <v>1903</v>
      </c>
      <c r="BE65" s="60">
        <f t="shared" ref="BE65" si="792">IF(BE62=1,BD65+1,BD65)</f>
        <v>1903</v>
      </c>
      <c r="BF65" s="60">
        <f t="shared" ref="BF65" si="793">IF(BF62=1,BE65+1,BE65)</f>
        <v>1903</v>
      </c>
      <c r="BG65" s="60">
        <f t="shared" ref="BG65" si="794">IF(BG62=1,BF65+1,BF65)</f>
        <v>1903</v>
      </c>
      <c r="BH65" s="60">
        <f t="shared" ref="BH65" si="795">IF(BH62=1,BG65+1,BG65)</f>
        <v>1903</v>
      </c>
      <c r="BI65" s="60">
        <f t="shared" ref="BI65" si="796">IF(BI62=1,BH65+1,BH65)</f>
        <v>1903</v>
      </c>
      <c r="BJ65" s="60">
        <f t="shared" ref="BJ65" si="797">IF(BJ62=1,BI65+1,BI65)</f>
        <v>1903</v>
      </c>
      <c r="BK65" s="60">
        <f t="shared" ref="BK65" si="798">IF(BK62=1,BJ65+1,BJ65)</f>
        <v>1903</v>
      </c>
      <c r="BL65" s="60">
        <f t="shared" ref="BL65" si="799">IF(BL62=1,BK65+1,BK65)</f>
        <v>1903</v>
      </c>
      <c r="BM65" s="60">
        <f t="shared" ref="BM65" si="800">IF(BM62=1,BL65+1,BL65)</f>
        <v>1903</v>
      </c>
      <c r="BN65" s="195"/>
      <c r="BO65" s="196"/>
      <c r="BP65" s="197"/>
      <c r="BQ65" s="197"/>
      <c r="BR65" s="106"/>
      <c r="BS65" s="106"/>
      <c r="BT65" s="106"/>
      <c r="BU65" s="106"/>
      <c r="BV65" s="106"/>
      <c r="BW65" s="106"/>
      <c r="BX65" s="106"/>
      <c r="BY65" s="106"/>
      <c r="BZ65" s="106"/>
      <c r="CA65" s="106"/>
      <c r="CB65" s="106"/>
      <c r="CC65" s="106"/>
      <c r="CD65" s="106"/>
      <c r="CE65" s="106"/>
      <c r="CF65" s="106"/>
      <c r="CG65" s="106"/>
    </row>
    <row r="66" spans="1:85" s="245" customFormat="1" ht="16.399999999999999" customHeight="1" x14ac:dyDescent="0.35">
      <c r="A66" s="250"/>
      <c r="B66" s="113"/>
      <c r="C66" s="125"/>
      <c r="D66" s="125"/>
      <c r="E66" s="357"/>
      <c r="F66" s="357"/>
      <c r="G66" s="357"/>
      <c r="H66" s="370"/>
      <c r="I66" s="371"/>
      <c r="J66" s="357"/>
      <c r="K66" s="372"/>
      <c r="L66" s="357"/>
      <c r="M66" s="374"/>
      <c r="N66" s="7"/>
      <c r="O66" s="377"/>
      <c r="P66" s="106"/>
      <c r="Q66" s="63" t="s">
        <v>159</v>
      </c>
      <c r="R66" s="251"/>
      <c r="S66" s="251"/>
      <c r="T66" s="251"/>
      <c r="U66" s="251"/>
      <c r="V66" s="251"/>
      <c r="W66" s="251"/>
      <c r="X66" s="251"/>
      <c r="Y66" s="251"/>
      <c r="Z66" s="251"/>
      <c r="AA66" s="251"/>
      <c r="AB66" s="251"/>
      <c r="AC66" s="251"/>
      <c r="AD66" s="251"/>
      <c r="AE66" s="251"/>
      <c r="AF66" s="251"/>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195"/>
      <c r="BO66" s="196"/>
      <c r="BP66" s="197"/>
      <c r="BQ66" s="197"/>
      <c r="BR66" s="106"/>
      <c r="BS66" s="106"/>
      <c r="BT66" s="106"/>
      <c r="BU66" s="106"/>
      <c r="BV66" s="106"/>
      <c r="BW66" s="106"/>
      <c r="BX66" s="106"/>
      <c r="BY66" s="106"/>
      <c r="BZ66" s="106"/>
      <c r="CA66" s="106"/>
      <c r="CB66" s="106"/>
      <c r="CC66" s="106"/>
      <c r="CD66" s="106"/>
      <c r="CE66" s="106"/>
      <c r="CF66" s="106"/>
      <c r="CG66" s="106"/>
    </row>
    <row r="67" spans="1:85" s="245" customFormat="1" ht="23.5" customHeight="1" x14ac:dyDescent="0.35">
      <c r="A67" s="243"/>
      <c r="B67" s="126" t="s">
        <v>7</v>
      </c>
      <c r="C67" s="359"/>
      <c r="D67" s="359"/>
      <c r="E67" s="252"/>
      <c r="F67" s="252"/>
      <c r="G67" s="241"/>
      <c r="H67" s="253"/>
      <c r="I67" s="254"/>
      <c r="J67" s="253"/>
      <c r="K67" s="205">
        <f>IF(J67="",0,IF(J67="ANO",'Podpůrná data'!$B$5,'Podpůrná data'!$B$3))</f>
        <v>0</v>
      </c>
      <c r="L67" s="203">
        <f>IFERROR(INT(ROUND(I67,2)*(VLOOKUP(INT(H67),'Podpůrná data'!$A$189:$B$233,2,FALSE))*(H67/(INT(H67)))),0)</f>
        <v>0</v>
      </c>
      <c r="M67" s="61">
        <f>K67*L67</f>
        <v>0</v>
      </c>
      <c r="N67" s="62">
        <f>IF(M67&gt;0,IF(ISTEXT(C67)=TRUE,0,1),0)</f>
        <v>0</v>
      </c>
      <c r="O67" s="166">
        <f>IF(M67&gt;0,1,0)</f>
        <v>0</v>
      </c>
      <c r="P67" s="127"/>
      <c r="Q67" s="63" t="s">
        <v>95</v>
      </c>
      <c r="R67" s="255"/>
      <c r="S67" s="255"/>
      <c r="T67" s="255"/>
      <c r="U67" s="255"/>
      <c r="V67" s="255"/>
      <c r="W67" s="255"/>
      <c r="X67" s="255"/>
      <c r="Y67" s="255"/>
      <c r="Z67" s="255"/>
      <c r="AA67" s="255"/>
      <c r="AB67" s="255"/>
      <c r="AC67" s="255"/>
      <c r="AD67" s="255"/>
      <c r="AE67" s="255"/>
      <c r="AF67" s="255"/>
      <c r="AG67" s="255"/>
      <c r="AH67" s="255"/>
      <c r="AI67" s="255"/>
      <c r="AJ67" s="255"/>
      <c r="AK67" s="255"/>
      <c r="AL67" s="255"/>
      <c r="AM67" s="255"/>
      <c r="AN67" s="255"/>
      <c r="AO67" s="255"/>
      <c r="AP67" s="255"/>
      <c r="AQ67" s="255"/>
      <c r="AR67" s="255"/>
      <c r="AS67" s="255"/>
      <c r="AT67" s="255"/>
      <c r="AU67" s="255"/>
      <c r="AV67" s="255"/>
      <c r="AW67" s="255"/>
      <c r="AX67" s="255"/>
      <c r="AY67" s="255"/>
      <c r="AZ67" s="255"/>
      <c r="BA67" s="255"/>
      <c r="BB67" s="255"/>
      <c r="BC67" s="255"/>
      <c r="BD67" s="255"/>
      <c r="BE67" s="255"/>
      <c r="BF67" s="255"/>
      <c r="BG67" s="255"/>
      <c r="BH67" s="255"/>
      <c r="BI67" s="255"/>
      <c r="BJ67" s="255"/>
      <c r="BK67" s="255"/>
      <c r="BL67" s="255"/>
      <c r="BM67" s="255"/>
      <c r="BN67" s="362">
        <f>SUM(R75:BM75)</f>
        <v>0</v>
      </c>
      <c r="BO67" s="364">
        <f>SUM(R76:BM76)</f>
        <v>0</v>
      </c>
      <c r="BP67" s="366">
        <f>IF($O67=0,0,IF($BN67&gt;=143*$I67,1,0))</f>
        <v>0</v>
      </c>
      <c r="BQ67" s="366">
        <f>IF($BN67&gt;=143*$I67,0,(CEILING(143*$I67,1)-$BN67))</f>
        <v>0</v>
      </c>
      <c r="BR67" s="106"/>
      <c r="BS67" s="106"/>
      <c r="BT67" s="106"/>
      <c r="BU67" s="106"/>
      <c r="BV67" s="106"/>
      <c r="BW67" s="106"/>
      <c r="BX67" s="106"/>
      <c r="BY67" s="106"/>
      <c r="BZ67" s="106"/>
      <c r="CA67" s="106"/>
      <c r="CB67" s="106"/>
      <c r="CC67" s="106"/>
      <c r="CD67" s="106"/>
      <c r="CE67" s="106"/>
      <c r="CF67" s="106"/>
      <c r="CG67" s="106"/>
    </row>
    <row r="68" spans="1:85" s="245" customFormat="1" ht="29" x14ac:dyDescent="0.35">
      <c r="A68" s="243"/>
      <c r="B68" s="128"/>
      <c r="C68" s="80"/>
      <c r="D68" s="80"/>
      <c r="E68" s="80"/>
      <c r="F68" s="80"/>
      <c r="G68" s="80"/>
      <c r="H68" s="80"/>
      <c r="I68" s="80"/>
      <c r="J68" s="80"/>
      <c r="K68" s="80"/>
      <c r="L68" s="80"/>
      <c r="M68" s="64"/>
      <c r="N68" s="7"/>
      <c r="O68" s="192"/>
      <c r="P68" s="106"/>
      <c r="Q68" s="63" t="s">
        <v>129</v>
      </c>
      <c r="R68" s="256"/>
      <c r="S68" s="256"/>
      <c r="T68" s="256"/>
      <c r="U68" s="256"/>
      <c r="V68" s="256"/>
      <c r="W68" s="256"/>
      <c r="X68" s="256"/>
      <c r="Y68" s="256"/>
      <c r="Z68" s="256"/>
      <c r="AA68" s="256"/>
      <c r="AB68" s="256"/>
      <c r="AC68" s="256"/>
      <c r="AD68" s="256"/>
      <c r="AE68" s="256"/>
      <c r="AF68" s="256"/>
      <c r="AG68" s="256"/>
      <c r="AH68" s="256"/>
      <c r="AI68" s="256"/>
      <c r="AJ68" s="256"/>
      <c r="AK68" s="256"/>
      <c r="AL68" s="256"/>
      <c r="AM68" s="256"/>
      <c r="AN68" s="256"/>
      <c r="AO68" s="256"/>
      <c r="AP68" s="256"/>
      <c r="AQ68" s="256"/>
      <c r="AR68" s="256"/>
      <c r="AS68" s="256"/>
      <c r="AT68" s="256"/>
      <c r="AU68" s="256"/>
      <c r="AV68" s="256"/>
      <c r="AW68" s="256"/>
      <c r="AX68" s="256"/>
      <c r="AY68" s="256"/>
      <c r="AZ68" s="256"/>
      <c r="BA68" s="256"/>
      <c r="BB68" s="256"/>
      <c r="BC68" s="256"/>
      <c r="BD68" s="256"/>
      <c r="BE68" s="256"/>
      <c r="BF68" s="256"/>
      <c r="BG68" s="256"/>
      <c r="BH68" s="256"/>
      <c r="BI68" s="256"/>
      <c r="BJ68" s="256"/>
      <c r="BK68" s="256"/>
      <c r="BL68" s="256"/>
      <c r="BM68" s="256"/>
      <c r="BN68" s="362"/>
      <c r="BO68" s="364"/>
      <c r="BP68" s="366"/>
      <c r="BQ68" s="366"/>
      <c r="BR68" s="106"/>
      <c r="BS68" s="106"/>
      <c r="BT68" s="106"/>
      <c r="BU68" s="106"/>
      <c r="BV68" s="106"/>
      <c r="BW68" s="106"/>
      <c r="BX68" s="106"/>
      <c r="BY68" s="106"/>
      <c r="BZ68" s="106"/>
      <c r="CA68" s="106"/>
      <c r="CB68" s="106"/>
      <c r="CC68" s="106"/>
      <c r="CD68" s="106"/>
      <c r="CE68" s="106"/>
      <c r="CF68" s="106"/>
      <c r="CG68" s="106"/>
    </row>
    <row r="69" spans="1:85" s="245" customFormat="1" ht="14.5" hidden="1" customHeight="1" x14ac:dyDescent="0.35">
      <c r="A69" s="243"/>
      <c r="B69" s="128"/>
      <c r="C69" s="80"/>
      <c r="D69" s="80"/>
      <c r="E69" s="80"/>
      <c r="F69" s="80"/>
      <c r="G69" s="80"/>
      <c r="H69" s="80"/>
      <c r="I69" s="80"/>
      <c r="J69" s="80"/>
      <c r="K69" s="80"/>
      <c r="L69" s="80"/>
      <c r="M69" s="64"/>
      <c r="N69" s="7"/>
      <c r="O69" s="192"/>
      <c r="P69" s="106"/>
      <c r="Q69" s="65" t="s">
        <v>130</v>
      </c>
      <c r="R69" s="66">
        <f>IF(R67&lt;&gt;0,1,0)</f>
        <v>0</v>
      </c>
      <c r="S69" s="66">
        <f t="shared" ref="S69" si="801">IF(R69&gt;0,R69+1,IF(S67&lt;&gt;0,1,0))</f>
        <v>0</v>
      </c>
      <c r="T69" s="66">
        <f t="shared" ref="T69" si="802">IF(S69&gt;0,S69+1,IF(T67&lt;&gt;0,1,0))</f>
        <v>0</v>
      </c>
      <c r="U69" s="66">
        <f t="shared" ref="U69" si="803">IF(T69&gt;0,T69+1,IF(U67&lt;&gt;0,1,0))</f>
        <v>0</v>
      </c>
      <c r="V69" s="66">
        <f t="shared" ref="V69" si="804">IF(U69&gt;0,U69+1,IF(V67&lt;&gt;0,1,0))</f>
        <v>0</v>
      </c>
      <c r="W69" s="66">
        <f t="shared" ref="W69" si="805">IF(V69&gt;0,V69+1,IF(W67&lt;&gt;0,1,0))</f>
        <v>0</v>
      </c>
      <c r="X69" s="66">
        <f t="shared" ref="X69" si="806">IF(W69&gt;0,W69+1,IF(X67&lt;&gt;0,1,0))</f>
        <v>0</v>
      </c>
      <c r="Y69" s="66">
        <f t="shared" ref="Y69" si="807">IF(X69&gt;0,X69+1,IF(Y67&lt;&gt;0,1,0))</f>
        <v>0</v>
      </c>
      <c r="Z69" s="66">
        <f t="shared" ref="Z69" si="808">IF(Y69&gt;0,Y69+1,IF(Z67&lt;&gt;0,1,0))</f>
        <v>0</v>
      </c>
      <c r="AA69" s="66">
        <f t="shared" ref="AA69" si="809">IF(Z69&gt;0,Z69+1,IF(AA67&lt;&gt;0,1,0))</f>
        <v>0</v>
      </c>
      <c r="AB69" s="66">
        <f t="shared" ref="AB69" si="810">IF(AA69&gt;0,AA69+1,IF(AB67&lt;&gt;0,1,0))</f>
        <v>0</v>
      </c>
      <c r="AC69" s="66">
        <f t="shared" ref="AC69" si="811">IF(AB69&gt;0,AB69+1,IF(AC67&lt;&gt;0,1,0))</f>
        <v>0</v>
      </c>
      <c r="AD69" s="66">
        <f t="shared" ref="AD69" si="812">IF(AC69&gt;0,AC69+1,IF(AD67&lt;&gt;0,1,0))</f>
        <v>0</v>
      </c>
      <c r="AE69" s="66">
        <f t="shared" ref="AE69" si="813">IF(AD69&gt;0,AD69+1,IF(AE67&lt;&gt;0,1,0))</f>
        <v>0</v>
      </c>
      <c r="AF69" s="66">
        <f t="shared" ref="AF69" si="814">IF(AE69&gt;0,AE69+1,IF(AF67&lt;&gt;0,1,0))</f>
        <v>0</v>
      </c>
      <c r="AG69" s="66">
        <f t="shared" ref="AG69" si="815">IF(AF69&gt;0,AF69+1,IF(AG67&lt;&gt;0,1,0))</f>
        <v>0</v>
      </c>
      <c r="AH69" s="66">
        <f t="shared" ref="AH69" si="816">IF(AG69&gt;0,AG69+1,IF(AH67&lt;&gt;0,1,0))</f>
        <v>0</v>
      </c>
      <c r="AI69" s="66">
        <f t="shared" ref="AI69" si="817">IF(AH69&gt;0,AH69+1,IF(AI67&lt;&gt;0,1,0))</f>
        <v>0</v>
      </c>
      <c r="AJ69" s="66">
        <f t="shared" ref="AJ69" si="818">IF(AI69&gt;0,AI69+1,IF(AJ67&lt;&gt;0,1,0))</f>
        <v>0</v>
      </c>
      <c r="AK69" s="66">
        <f t="shared" ref="AK69" si="819">IF(AJ69&gt;0,AJ69+1,IF(AK67&lt;&gt;0,1,0))</f>
        <v>0</v>
      </c>
      <c r="AL69" s="66">
        <f t="shared" ref="AL69" si="820">IF(AK69&gt;0,AK69+1,IF(AL67&lt;&gt;0,1,0))</f>
        <v>0</v>
      </c>
      <c r="AM69" s="66">
        <f t="shared" ref="AM69" si="821">IF(AL69&gt;0,AL69+1,IF(AM67&lt;&gt;0,1,0))</f>
        <v>0</v>
      </c>
      <c r="AN69" s="66">
        <f t="shared" ref="AN69" si="822">IF(AM69&gt;0,AM69+1,IF(AN67&lt;&gt;0,1,0))</f>
        <v>0</v>
      </c>
      <c r="AO69" s="66">
        <f t="shared" ref="AO69" si="823">IF(AN69&gt;0,AN69+1,IF(AO67&lt;&gt;0,1,0))</f>
        <v>0</v>
      </c>
      <c r="AP69" s="66">
        <f t="shared" ref="AP69" si="824">IF(AO69&gt;0,AO69+1,IF(AP67&lt;&gt;0,1,0))</f>
        <v>0</v>
      </c>
      <c r="AQ69" s="66">
        <f t="shared" ref="AQ69" si="825">IF(AP69&gt;0,AP69+1,IF(AQ67&lt;&gt;0,1,0))</f>
        <v>0</v>
      </c>
      <c r="AR69" s="66">
        <f t="shared" ref="AR69" si="826">IF(AQ69&gt;0,AQ69+1,IF(AR67&lt;&gt;0,1,0))</f>
        <v>0</v>
      </c>
      <c r="AS69" s="66">
        <f t="shared" ref="AS69" si="827">IF(AR69&gt;0,AR69+1,IF(AS67&lt;&gt;0,1,0))</f>
        <v>0</v>
      </c>
      <c r="AT69" s="66">
        <f t="shared" ref="AT69" si="828">IF(AS69&gt;0,AS69+1,IF(AT67&lt;&gt;0,1,0))</f>
        <v>0</v>
      </c>
      <c r="AU69" s="66">
        <f t="shared" ref="AU69" si="829">IF(AT69&gt;0,AT69+1,IF(AU67&lt;&gt;0,1,0))</f>
        <v>0</v>
      </c>
      <c r="AV69" s="66">
        <f t="shared" ref="AV69" si="830">IF(AU69&gt;0,AU69+1,IF(AV67&lt;&gt;0,1,0))</f>
        <v>0</v>
      </c>
      <c r="AW69" s="66">
        <f t="shared" ref="AW69" si="831">IF(AV69&gt;0,AV69+1,IF(AW67&lt;&gt;0,1,0))</f>
        <v>0</v>
      </c>
      <c r="AX69" s="66">
        <f t="shared" ref="AX69" si="832">IF(AW69&gt;0,AW69+1,IF(AX67&lt;&gt;0,1,0))</f>
        <v>0</v>
      </c>
      <c r="AY69" s="66">
        <f t="shared" ref="AY69" si="833">IF(AX69&gt;0,AX69+1,IF(AY67&lt;&gt;0,1,0))</f>
        <v>0</v>
      </c>
      <c r="AZ69" s="66">
        <f t="shared" ref="AZ69" si="834">IF(AY69&gt;0,AY69+1,IF(AZ67&lt;&gt;0,1,0))</f>
        <v>0</v>
      </c>
      <c r="BA69" s="66">
        <f t="shared" ref="BA69" si="835">IF(AZ69&gt;0,AZ69+1,IF(BA67&lt;&gt;0,1,0))</f>
        <v>0</v>
      </c>
      <c r="BB69" s="66">
        <f t="shared" ref="BB69" si="836">IF(BA69&gt;0,BA69+1,IF(BB67&lt;&gt;0,1,0))</f>
        <v>0</v>
      </c>
      <c r="BC69" s="66">
        <f t="shared" ref="BC69" si="837">IF(BB69&gt;0,BB69+1,IF(BC67&lt;&gt;0,1,0))</f>
        <v>0</v>
      </c>
      <c r="BD69" s="66">
        <f t="shared" ref="BD69" si="838">IF(BC69&gt;0,BC69+1,IF(BD67&lt;&gt;0,1,0))</f>
        <v>0</v>
      </c>
      <c r="BE69" s="66">
        <f t="shared" ref="BE69" si="839">IF(BD69&gt;0,BD69+1,IF(BE67&lt;&gt;0,1,0))</f>
        <v>0</v>
      </c>
      <c r="BF69" s="66">
        <f t="shared" ref="BF69" si="840">IF(BE69&gt;0,BE69+1,IF(BF67&lt;&gt;0,1,0))</f>
        <v>0</v>
      </c>
      <c r="BG69" s="66">
        <f t="shared" ref="BG69" si="841">IF(BF69&gt;0,BF69+1,IF(BG67&lt;&gt;0,1,0))</f>
        <v>0</v>
      </c>
      <c r="BH69" s="66">
        <f t="shared" ref="BH69" si="842">IF(BG69&gt;0,BG69+1,IF(BH67&lt;&gt;0,1,0))</f>
        <v>0</v>
      </c>
      <c r="BI69" s="66">
        <f t="shared" ref="BI69" si="843">IF(BH69&gt;0,BH69+1,IF(BI67&lt;&gt;0,1,0))</f>
        <v>0</v>
      </c>
      <c r="BJ69" s="66">
        <f t="shared" ref="BJ69" si="844">IF(BI69&gt;0,BI69+1,IF(BJ67&lt;&gt;0,1,0))</f>
        <v>0</v>
      </c>
      <c r="BK69" s="66">
        <f t="shared" ref="BK69" si="845">IF(BJ69&gt;0,BJ69+1,IF(BK67&lt;&gt;0,1,0))</f>
        <v>0</v>
      </c>
      <c r="BL69" s="66">
        <f t="shared" ref="BL69" si="846">IF(BK69&gt;0,BK69+1,IF(BL67&lt;&gt;0,1,0))</f>
        <v>0</v>
      </c>
      <c r="BM69" s="66">
        <f t="shared" ref="BM69" si="847">IF(BL69&gt;0,BL69+1,IF(BM67&lt;&gt;0,1,0))</f>
        <v>0</v>
      </c>
      <c r="BN69" s="362"/>
      <c r="BO69" s="364"/>
      <c r="BP69" s="366"/>
      <c r="BQ69" s="366"/>
      <c r="BR69" s="106"/>
      <c r="BS69" s="106"/>
      <c r="BT69" s="106"/>
      <c r="BU69" s="106"/>
      <c r="BV69" s="106"/>
      <c r="BW69" s="106"/>
      <c r="BX69" s="106"/>
      <c r="BY69" s="106"/>
      <c r="BZ69" s="106"/>
      <c r="CA69" s="106"/>
      <c r="CB69" s="106"/>
      <c r="CC69" s="106"/>
      <c r="CD69" s="106"/>
      <c r="CE69" s="106"/>
      <c r="CF69" s="106"/>
      <c r="CG69" s="106"/>
    </row>
    <row r="70" spans="1:85" s="245" customFormat="1" ht="14.5" hidden="1" customHeight="1" x14ac:dyDescent="0.35">
      <c r="A70" s="243"/>
      <c r="B70" s="128"/>
      <c r="C70" s="80"/>
      <c r="D70" s="80"/>
      <c r="E70" s="80"/>
      <c r="F70" s="80"/>
      <c r="G70" s="80"/>
      <c r="H70" s="80"/>
      <c r="I70" s="80"/>
      <c r="J70" s="80"/>
      <c r="K70" s="80"/>
      <c r="L70" s="80"/>
      <c r="M70" s="64"/>
      <c r="N70" s="7"/>
      <c r="O70" s="192"/>
      <c r="P70" s="106"/>
      <c r="Q70" s="65" t="s">
        <v>131</v>
      </c>
      <c r="R70" s="66">
        <f>R69</f>
        <v>0</v>
      </c>
      <c r="S70" s="66">
        <f>IF(S69=0,0,IF(OR(R70=0,R70=12),1,R70+1))</f>
        <v>0</v>
      </c>
      <c r="T70" s="66">
        <f t="shared" ref="T70" si="848">IF(T69=0,0,IF(OR(S70=0,S70=12),1,S70+1))</f>
        <v>0</v>
      </c>
      <c r="U70" s="66">
        <f t="shared" ref="U70" si="849">IF(U69=0,0,IF(OR(T70=0,T70=12),1,T70+1))</f>
        <v>0</v>
      </c>
      <c r="V70" s="66">
        <f t="shared" ref="V70" si="850">IF(V69=0,0,IF(OR(U70=0,U70=12),1,U70+1))</f>
        <v>0</v>
      </c>
      <c r="W70" s="66">
        <f t="shared" ref="W70" si="851">IF(W69=0,0,IF(OR(V70=0,V70=12),1,V70+1))</f>
        <v>0</v>
      </c>
      <c r="X70" s="66">
        <f t="shared" ref="X70" si="852">IF(X69=0,0,IF(OR(W70=0,W70=12),1,W70+1))</f>
        <v>0</v>
      </c>
      <c r="Y70" s="66">
        <f t="shared" ref="Y70" si="853">IF(Y69=0,0,IF(OR(X70=0,X70=12),1,X70+1))</f>
        <v>0</v>
      </c>
      <c r="Z70" s="66">
        <f t="shared" ref="Z70" si="854">IF(Z69=0,0,IF(OR(Y70=0,Y70=12),1,Y70+1))</f>
        <v>0</v>
      </c>
      <c r="AA70" s="66">
        <f t="shared" ref="AA70" si="855">IF(AA69=0,0,IF(OR(Z70=0,Z70=12),1,Z70+1))</f>
        <v>0</v>
      </c>
      <c r="AB70" s="66">
        <f t="shared" ref="AB70" si="856">IF(AB69=0,0,IF(OR(AA70=0,AA70=12),1,AA70+1))</f>
        <v>0</v>
      </c>
      <c r="AC70" s="66">
        <f t="shared" ref="AC70" si="857">IF(AC69=0,0,IF(OR(AB70=0,AB70=12),1,AB70+1))</f>
        <v>0</v>
      </c>
      <c r="AD70" s="66">
        <f t="shared" ref="AD70" si="858">IF(AD69=0,0,IF(OR(AC70=0,AC70=12),1,AC70+1))</f>
        <v>0</v>
      </c>
      <c r="AE70" s="66">
        <f t="shared" ref="AE70" si="859">IF(AE69=0,0,IF(OR(AD70=0,AD70=12),1,AD70+1))</f>
        <v>0</v>
      </c>
      <c r="AF70" s="66">
        <f t="shared" ref="AF70" si="860">IF(AF69=0,0,IF(OR(AE70=0,AE70=12),1,AE70+1))</f>
        <v>0</v>
      </c>
      <c r="AG70" s="66">
        <f t="shared" ref="AG70" si="861">IF(AG69=0,0,IF(OR(AF70=0,AF70=12),1,AF70+1))</f>
        <v>0</v>
      </c>
      <c r="AH70" s="66">
        <f t="shared" ref="AH70" si="862">IF(AH69=0,0,IF(OR(AG70=0,AG70=12),1,AG70+1))</f>
        <v>0</v>
      </c>
      <c r="AI70" s="66">
        <f t="shared" ref="AI70" si="863">IF(AI69=0,0,IF(OR(AH70=0,AH70=12),1,AH70+1))</f>
        <v>0</v>
      </c>
      <c r="AJ70" s="66">
        <f t="shared" ref="AJ70" si="864">IF(AJ69=0,0,IF(OR(AI70=0,AI70=12),1,AI70+1))</f>
        <v>0</v>
      </c>
      <c r="AK70" s="66">
        <f t="shared" ref="AK70" si="865">IF(AK69=0,0,IF(OR(AJ70=0,AJ70=12),1,AJ70+1))</f>
        <v>0</v>
      </c>
      <c r="AL70" s="66">
        <f t="shared" ref="AL70" si="866">IF(AL69=0,0,IF(OR(AK70=0,AK70=12),1,AK70+1))</f>
        <v>0</v>
      </c>
      <c r="AM70" s="66">
        <f t="shared" ref="AM70" si="867">IF(AM69=0,0,IF(OR(AL70=0,AL70=12),1,AL70+1))</f>
        <v>0</v>
      </c>
      <c r="AN70" s="66">
        <f t="shared" ref="AN70" si="868">IF(AN69=0,0,IF(OR(AM70=0,AM70=12),1,AM70+1))</f>
        <v>0</v>
      </c>
      <c r="AO70" s="66">
        <f t="shared" ref="AO70" si="869">IF(AO69=0,0,IF(OR(AN70=0,AN70=12),1,AN70+1))</f>
        <v>0</v>
      </c>
      <c r="AP70" s="66">
        <f t="shared" ref="AP70" si="870">IF(AP69=0,0,IF(OR(AO70=0,AO70=12),1,AO70+1))</f>
        <v>0</v>
      </c>
      <c r="AQ70" s="66">
        <f t="shared" ref="AQ70" si="871">IF(AQ69=0,0,IF(OR(AP70=0,AP70=12),1,AP70+1))</f>
        <v>0</v>
      </c>
      <c r="AR70" s="66">
        <f t="shared" ref="AR70" si="872">IF(AR69=0,0,IF(OR(AQ70=0,AQ70=12),1,AQ70+1))</f>
        <v>0</v>
      </c>
      <c r="AS70" s="66">
        <f t="shared" ref="AS70" si="873">IF(AS69=0,0,IF(OR(AR70=0,AR70=12),1,AR70+1))</f>
        <v>0</v>
      </c>
      <c r="AT70" s="66">
        <f t="shared" ref="AT70" si="874">IF(AT69=0,0,IF(OR(AS70=0,AS70=12),1,AS70+1))</f>
        <v>0</v>
      </c>
      <c r="AU70" s="66">
        <f t="shared" ref="AU70" si="875">IF(AU69=0,0,IF(OR(AT70=0,AT70=12),1,AT70+1))</f>
        <v>0</v>
      </c>
      <c r="AV70" s="66">
        <f t="shared" ref="AV70" si="876">IF(AV69=0,0,IF(OR(AU70=0,AU70=12),1,AU70+1))</f>
        <v>0</v>
      </c>
      <c r="AW70" s="66">
        <f t="shared" ref="AW70" si="877">IF(AW69=0,0,IF(OR(AV70=0,AV70=12),1,AV70+1))</f>
        <v>0</v>
      </c>
      <c r="AX70" s="66">
        <f t="shared" ref="AX70" si="878">IF(AX69=0,0,IF(OR(AW70=0,AW70=12),1,AW70+1))</f>
        <v>0</v>
      </c>
      <c r="AY70" s="66">
        <f t="shared" ref="AY70" si="879">IF(AY69=0,0,IF(OR(AX70=0,AX70=12),1,AX70+1))</f>
        <v>0</v>
      </c>
      <c r="AZ70" s="66">
        <f t="shared" ref="AZ70" si="880">IF(AZ69=0,0,IF(OR(AY70=0,AY70=12),1,AY70+1))</f>
        <v>0</v>
      </c>
      <c r="BA70" s="66">
        <f t="shared" ref="BA70" si="881">IF(BA69=0,0,IF(OR(AZ70=0,AZ70=12),1,AZ70+1))</f>
        <v>0</v>
      </c>
      <c r="BB70" s="66">
        <f t="shared" ref="BB70" si="882">IF(BB69=0,0,IF(OR(BA70=0,BA70=12),1,BA70+1))</f>
        <v>0</v>
      </c>
      <c r="BC70" s="66">
        <f t="shared" ref="BC70" si="883">IF(BC69=0,0,IF(OR(BB70=0,BB70=12),1,BB70+1))</f>
        <v>0</v>
      </c>
      <c r="BD70" s="66">
        <f t="shared" ref="BD70" si="884">IF(BD69=0,0,IF(OR(BC70=0,BC70=12),1,BC70+1))</f>
        <v>0</v>
      </c>
      <c r="BE70" s="66">
        <f t="shared" ref="BE70" si="885">IF(BE69=0,0,IF(OR(BD70=0,BD70=12),1,BD70+1))</f>
        <v>0</v>
      </c>
      <c r="BF70" s="66">
        <f t="shared" ref="BF70" si="886">IF(BF69=0,0,IF(OR(BE70=0,BE70=12),1,BE70+1))</f>
        <v>0</v>
      </c>
      <c r="BG70" s="66">
        <f t="shared" ref="BG70" si="887">IF(BG69=0,0,IF(OR(BF70=0,BF70=12),1,BF70+1))</f>
        <v>0</v>
      </c>
      <c r="BH70" s="66">
        <f t="shared" ref="BH70" si="888">IF(BH69=0,0,IF(OR(BG70=0,BG70=12),1,BG70+1))</f>
        <v>0</v>
      </c>
      <c r="BI70" s="66">
        <f t="shared" ref="BI70" si="889">IF(BI69=0,0,IF(OR(BH70=0,BH70=12),1,BH70+1))</f>
        <v>0</v>
      </c>
      <c r="BJ70" s="66">
        <f t="shared" ref="BJ70" si="890">IF(BJ69=0,0,IF(OR(BI70=0,BI70=12),1,BI70+1))</f>
        <v>0</v>
      </c>
      <c r="BK70" s="66">
        <f t="shared" ref="BK70" si="891">IF(BK69=0,0,IF(OR(BJ70=0,BJ70=12),1,BJ70+1))</f>
        <v>0</v>
      </c>
      <c r="BL70" s="66">
        <f t="shared" ref="BL70" si="892">IF(BL69=0,0,IF(OR(BK70=0,BK70=12),1,BK70+1))</f>
        <v>0</v>
      </c>
      <c r="BM70" s="66">
        <f t="shared" ref="BM70" si="893">IF(BM69=0,0,IF(OR(BL70=0,BL70=12),1,BL70+1))</f>
        <v>0</v>
      </c>
      <c r="BN70" s="362"/>
      <c r="BO70" s="364"/>
      <c r="BP70" s="366"/>
      <c r="BQ70" s="366"/>
      <c r="BR70" s="106"/>
      <c r="BS70" s="106"/>
      <c r="BT70" s="106"/>
      <c r="BU70" s="106"/>
      <c r="BV70" s="106"/>
      <c r="BW70" s="106"/>
      <c r="BX70" s="106"/>
      <c r="BY70" s="106"/>
      <c r="BZ70" s="106"/>
      <c r="CA70" s="106"/>
      <c r="CB70" s="106"/>
      <c r="CC70" s="106"/>
      <c r="CD70" s="106"/>
      <c r="CE70" s="106"/>
      <c r="CF70" s="106"/>
      <c r="CG70" s="106"/>
    </row>
    <row r="71" spans="1:85" s="245" customFormat="1" ht="43.5" x14ac:dyDescent="0.35">
      <c r="A71" s="243"/>
      <c r="B71" s="128"/>
      <c r="C71" s="80"/>
      <c r="D71" s="80"/>
      <c r="E71" s="80"/>
      <c r="F71" s="80"/>
      <c r="G71" s="80"/>
      <c r="H71" s="80"/>
      <c r="I71" s="80"/>
      <c r="J71" s="80"/>
      <c r="K71" s="80"/>
      <c r="L71" s="80"/>
      <c r="M71" s="64"/>
      <c r="N71" s="7"/>
      <c r="O71" s="192"/>
      <c r="P71" s="106"/>
      <c r="Q71" s="63" t="s">
        <v>237</v>
      </c>
      <c r="R71" s="68">
        <f>IF(R70&gt;0,IF(R74&gt;$L67,$L67,R74),0)</f>
        <v>0</v>
      </c>
      <c r="S71" s="68">
        <f>IF(S70&gt;0,IF((SUMIFS($R73:R73,$R70:R70,12)+IF(R70=12,0,R71)+S74)&gt;=$L67,$L67-FLOOR(SUMIFS($R73:R73,$R70:R70,12),1),IF(S70=1,S74,S74+R71)),0)</f>
        <v>0</v>
      </c>
      <c r="T71" s="68">
        <f>IF(T70&gt;0,IF((SUMIFS($R73:S73,$R70:S70,12)+IF(S70=12,0,S71)+T74)&gt;=$L67,$L67-FLOOR(SUMIFS($R73:S73,$R70:S70,12),1),IF(T70=1,T74,T74+S71)),0)</f>
        <v>0</v>
      </c>
      <c r="U71" s="68">
        <f>IF(U70&gt;0,IF((SUMIFS($R73:T73,$R70:T70,12)+IF(T70=12,0,T71)+U74)&gt;=$L67,$L67-FLOOR(SUMIFS($R73:T73,$R70:T70,12),1),IF(U70=1,U74,U74+T71)),0)</f>
        <v>0</v>
      </c>
      <c r="V71" s="68">
        <f>IF(V70&gt;0,IF((SUMIFS($R73:U73,$R70:U70,12)+IF(U70=12,0,U71)+V74)&gt;=$L67,$L67-FLOOR(SUMIFS($R73:U73,$R70:U70,12),1),IF(V70=1,V74,V74+U71)),0)</f>
        <v>0</v>
      </c>
      <c r="W71" s="68">
        <f>IF(W70&gt;0,IF((SUMIFS($R73:V73,$R70:V70,12)+IF(V70=12,0,V71)+W74)&gt;=$L67,$L67-FLOOR(SUMIFS($R73:V73,$R70:V70,12),1),IF(W70=1,W74,W74+V71)),0)</f>
        <v>0</v>
      </c>
      <c r="X71" s="68">
        <f>IF(X70&gt;0,IF((SUMIFS($R73:W73,$R70:W70,12)+IF(W70=12,0,W71)+X74)&gt;=$L67,$L67-FLOOR(SUMIFS($R73:W73,$R70:W70,12),1),IF(X70=1,X74,X74+W71)),0)</f>
        <v>0</v>
      </c>
      <c r="Y71" s="68">
        <f>IF(Y70&gt;0,IF((SUMIFS($R73:X73,$R70:X70,12)+IF(X70=12,0,X71)+Y74)&gt;=$L67,$L67-FLOOR(SUMIFS($R73:X73,$R70:X70,12),1),IF(Y70=1,Y74,Y74+X71)),0)</f>
        <v>0</v>
      </c>
      <c r="Z71" s="68">
        <f>IF(Z70&gt;0,IF((SUMIFS($R73:Y73,$R70:Y70,12)+IF(Y70=12,0,Y71)+Z74)&gt;=$L67,$L67-FLOOR(SUMIFS($R73:Y73,$R70:Y70,12),1),IF(Z70=1,Z74,Z74+Y71)),0)</f>
        <v>0</v>
      </c>
      <c r="AA71" s="68">
        <f>IF(AA70&gt;0,IF((SUMIFS($R73:Z73,$R70:Z70,12)+IF(Z70=12,0,Z71)+AA74)&gt;=$L67,$L67-FLOOR(SUMIFS($R73:Z73,$R70:Z70,12),1),IF(AA70=1,AA74,AA74+Z71)),0)</f>
        <v>0</v>
      </c>
      <c r="AB71" s="68">
        <f>IF(AB70&gt;0,IF((SUMIFS($R73:AA73,$R70:AA70,12)+IF(AA70=12,0,AA71)+AB74)&gt;=$L67,$L67-FLOOR(SUMIFS($R73:AA73,$R70:AA70,12),1),IF(AB70=1,AB74,AB74+AA71)),0)</f>
        <v>0</v>
      </c>
      <c r="AC71" s="68">
        <f>IF(AC70&gt;0,IF((SUMIFS($R73:AB73,$R70:AB70,12)+IF(AB70=12,0,AB71)+AC74)&gt;=$L67,$L67-FLOOR(SUMIFS($R73:AB73,$R70:AB70,12),1),IF(AC70=1,AC74,AC74+AB71)),0)</f>
        <v>0</v>
      </c>
      <c r="AD71" s="68">
        <f>IF(AD70&gt;0,IF((SUMIFS($R73:AC73,$R70:AC70,12)+IF(AC70=12,0,AC71)+AD74)&gt;=$L67,$L67-FLOOR(SUMIFS($R73:AC73,$R70:AC70,12),1),IF(AD70=1,AD74,AD74+AC71)),0)</f>
        <v>0</v>
      </c>
      <c r="AE71" s="68">
        <f>IF(AE70&gt;0,IF((SUMIFS($R73:AD73,$R70:AD70,12)+IF(AD70=12,0,AD71)+AE74)&gt;=$L67,$L67-FLOOR(SUMIFS($R73:AD73,$R70:AD70,12),1),IF(AE70=1,AE74,AE74+AD71)),0)</f>
        <v>0</v>
      </c>
      <c r="AF71" s="68">
        <f>IF(AF70&gt;0,IF((SUMIFS($R73:AE73,$R70:AE70,12)+IF(AE70=12,0,AE71)+AF74)&gt;=$L67,$L67-FLOOR(SUMIFS($R73:AE73,$R70:AE70,12),1),IF(AF70=1,AF74,AF74+AE71)),0)</f>
        <v>0</v>
      </c>
      <c r="AG71" s="68">
        <f>IF(AG70&gt;0,IF((SUMIFS($R73:AF73,$R70:AF70,12)+IF(AF70=12,0,AF71)+AG74)&gt;=$L67,$L67-FLOOR(SUMIFS($R73:AF73,$R70:AF70,12),1),IF(AG70=1,AG74,AG74+AF71)),0)</f>
        <v>0</v>
      </c>
      <c r="AH71" s="68">
        <f>IF(AH70&gt;0,IF((SUMIFS($R73:AG73,$R70:AG70,12)+IF(AG70=12,0,AG71)+AH74)&gt;=$L67,$L67-FLOOR(SUMIFS($R73:AG73,$R70:AG70,12),1),IF(AH70=1,AH74,AH74+AG71)),0)</f>
        <v>0</v>
      </c>
      <c r="AI71" s="68">
        <f>IF(AI70&gt;0,IF((SUMIFS($R73:AH73,$R70:AH70,12)+IF(AH70=12,0,AH71)+AI74)&gt;=$L67,$L67-FLOOR(SUMIFS($R73:AH73,$R70:AH70,12),1),IF(AI70=1,AI74,AI74+AH71)),0)</f>
        <v>0</v>
      </c>
      <c r="AJ71" s="68">
        <f>IF(AJ70&gt;0,IF((SUMIFS($R73:AI73,$R70:AI70,12)+IF(AI70=12,0,AI71)+AJ74)&gt;=$L67,$L67-FLOOR(SUMIFS($R73:AI73,$R70:AI70,12),1),IF(AJ70=1,AJ74,AJ74+AI71)),0)</f>
        <v>0</v>
      </c>
      <c r="AK71" s="68">
        <f>IF(AK70&gt;0,IF((SUMIFS($R73:AJ73,$R70:AJ70,12)+IF(AJ70=12,0,AJ71)+AK74)&gt;=$L67,$L67-FLOOR(SUMIFS($R73:AJ73,$R70:AJ70,12),1),IF(AK70=1,AK74,AK74+AJ71)),0)</f>
        <v>0</v>
      </c>
      <c r="AL71" s="68">
        <f>IF(AL70&gt;0,IF((SUMIFS($R73:AK73,$R70:AK70,12)+IF(AK70=12,0,AK71)+AL74)&gt;=$L67,$L67-FLOOR(SUMIFS($R73:AK73,$R70:AK70,12),1),IF(AL70=1,AL74,AL74+AK71)),0)</f>
        <v>0</v>
      </c>
      <c r="AM71" s="68">
        <f>IF(AM70&gt;0,IF((SUMIFS($R73:AL73,$R70:AL70,12)+IF(AL70=12,0,AL71)+AM74)&gt;=$L67,$L67-FLOOR(SUMIFS($R73:AL73,$R70:AL70,12),1),IF(AM70=1,AM74,AM74+AL71)),0)</f>
        <v>0</v>
      </c>
      <c r="AN71" s="68">
        <f>IF(AN70&gt;0,IF((SUMIFS($R73:AM73,$R70:AM70,12)+IF(AM70=12,0,AM71)+AN74)&gt;=$L67,$L67-FLOOR(SUMIFS($R73:AM73,$R70:AM70,12),1),IF(AN70=1,AN74,AN74+AM71)),0)</f>
        <v>0</v>
      </c>
      <c r="AO71" s="68">
        <f>IF(AO70&gt;0,IF((SUMIFS($R73:AN73,$R70:AN70,12)+IF(AN70=12,0,AN71)+AO74)&gt;=$L67,$L67-FLOOR(SUMIFS($R73:AN73,$R70:AN70,12),1),IF(AO70=1,AO74,AO74+AN71)),0)</f>
        <v>0</v>
      </c>
      <c r="AP71" s="68">
        <f>IF(AP70&gt;0,IF((SUMIFS($R73:AO73,$R70:AO70,12)+IF(AO70=12,0,AO71)+AP74)&gt;=$L67,$L67-FLOOR(SUMIFS($R73:AO73,$R70:AO70,12),1),IF(AP70=1,AP74,AP74+AO71)),0)</f>
        <v>0</v>
      </c>
      <c r="AQ71" s="68">
        <f>IF(AQ70&gt;0,IF((SUMIFS($R73:AP73,$R70:AP70,12)+IF(AP70=12,0,AP71)+AQ74)&gt;=$L67,$L67-FLOOR(SUMIFS($R73:AP73,$R70:AP70,12),1),IF(AQ70=1,AQ74,AQ74+AP71)),0)</f>
        <v>0</v>
      </c>
      <c r="AR71" s="68">
        <f>IF(AR70&gt;0,IF((SUMIFS($R73:AQ73,$R70:AQ70,12)+IF(AQ70=12,0,AQ71)+AR74)&gt;=$L67,$L67-FLOOR(SUMIFS($R73:AQ73,$R70:AQ70,12),1),IF(AR70=1,AR74,AR74+AQ71)),0)</f>
        <v>0</v>
      </c>
      <c r="AS71" s="68">
        <f>IF(AS70&gt;0,IF((SUMIFS($R73:AR73,$R70:AR70,12)+IF(AR70=12,0,AR71)+AS74)&gt;=$L67,$L67-FLOOR(SUMIFS($R73:AR73,$R70:AR70,12),1),IF(AS70=1,AS74,AS74+AR71)),0)</f>
        <v>0</v>
      </c>
      <c r="AT71" s="68">
        <f>IF(AT70&gt;0,IF((SUMIFS($R73:AS73,$R70:AS70,12)+IF(AS70=12,0,AS71)+AT74)&gt;=$L67,$L67-FLOOR(SUMIFS($R73:AS73,$R70:AS70,12),1),IF(AT70=1,AT74,AT74+AS71)),0)</f>
        <v>0</v>
      </c>
      <c r="AU71" s="68">
        <f>IF(AU70&gt;0,IF((SUMIFS($R73:AT73,$R70:AT70,12)+IF(AT70=12,0,AT71)+AU74)&gt;=$L67,$L67-FLOOR(SUMIFS($R73:AT73,$R70:AT70,12),1),IF(AU70=1,AU74,AU74+AT71)),0)</f>
        <v>0</v>
      </c>
      <c r="AV71" s="68">
        <f>IF(AV70&gt;0,IF((SUMIFS($R73:AU73,$R70:AU70,12)+IF(AU70=12,0,AU71)+AV74)&gt;=$L67,$L67-FLOOR(SUMIFS($R73:AU73,$R70:AU70,12),1),IF(AV70=1,AV74,AV74+AU71)),0)</f>
        <v>0</v>
      </c>
      <c r="AW71" s="68">
        <f>IF(AW70&gt;0,IF((SUMIFS($R73:AV73,$R70:AV70,12)+IF(AV70=12,0,AV71)+AW74)&gt;=$L67,$L67-FLOOR(SUMIFS($R73:AV73,$R70:AV70,12),1),IF(AW70=1,AW74,AW74+AV71)),0)</f>
        <v>0</v>
      </c>
      <c r="AX71" s="68">
        <f>IF(AX70&gt;0,IF((SUMIFS($R73:AW73,$R70:AW70,12)+IF(AW70=12,0,AW71)+AX74)&gt;=$L67,$L67-FLOOR(SUMIFS($R73:AW73,$R70:AW70,12),1),IF(AX70=1,AX74,AX74+AW71)),0)</f>
        <v>0</v>
      </c>
      <c r="AY71" s="68">
        <f>IF(AY70&gt;0,IF((SUMIFS($R73:AX73,$R70:AX70,12)+IF(AX70=12,0,AX71)+AY74)&gt;=$L67,$L67-FLOOR(SUMIFS($R73:AX73,$R70:AX70,12),1),IF(AY70=1,AY74,AY74+AX71)),0)</f>
        <v>0</v>
      </c>
      <c r="AZ71" s="68">
        <f>IF(AZ70&gt;0,IF((SUMIFS($R73:AY73,$R70:AY70,12)+IF(AY70=12,0,AY71)+AZ74)&gt;=$L67,$L67-FLOOR(SUMIFS($R73:AY73,$R70:AY70,12),1),IF(AZ70=1,AZ74,AZ74+AY71)),0)</f>
        <v>0</v>
      </c>
      <c r="BA71" s="68">
        <f>IF(BA70&gt;0,IF((SUMIFS($R73:AZ73,$R70:AZ70,12)+IF(AZ70=12,0,AZ71)+BA74)&gt;=$L67,$L67-FLOOR(SUMIFS($R73:AZ73,$R70:AZ70,12),1),IF(BA70=1,BA74,BA74+AZ71)),0)</f>
        <v>0</v>
      </c>
      <c r="BB71" s="68">
        <f>IF(BB70&gt;0,IF((SUMIFS($R73:BA73,$R70:BA70,12)+IF(BA70=12,0,BA71)+BB74)&gt;=$L67,$L67-FLOOR(SUMIFS($R73:BA73,$R70:BA70,12),1),IF(BB70=1,BB74,BB74+BA71)),0)</f>
        <v>0</v>
      </c>
      <c r="BC71" s="68">
        <f>IF(BC70&gt;0,IF((SUMIFS($R73:BB73,$R70:BB70,12)+IF(BB70=12,0,BB71)+BC74)&gt;=$L67,$L67-FLOOR(SUMIFS($R73:BB73,$R70:BB70,12),1),IF(BC70=1,BC74,BC74+BB71)),0)</f>
        <v>0</v>
      </c>
      <c r="BD71" s="68">
        <f>IF(BD70&gt;0,IF((SUMIFS($R73:BC73,$R70:BC70,12)+IF(BC70=12,0,BC71)+BD74)&gt;=$L67,$L67-FLOOR(SUMIFS($R73:BC73,$R70:BC70,12),1),IF(BD70=1,BD74,BD74+BC71)),0)</f>
        <v>0</v>
      </c>
      <c r="BE71" s="68">
        <f>IF(BE70&gt;0,IF((SUMIFS($R73:BD73,$R70:BD70,12)+IF(BD70=12,0,BD71)+BE74)&gt;=$L67,$L67-FLOOR(SUMIFS($R73:BD73,$R70:BD70,12),1),IF(BE70=1,BE74,BE74+BD71)),0)</f>
        <v>0</v>
      </c>
      <c r="BF71" s="68">
        <f>IF(BF70&gt;0,IF((SUMIFS($R73:BE73,$R70:BE70,12)+IF(BE70=12,0,BE71)+BF74)&gt;=$L67,$L67-FLOOR(SUMIFS($R73:BE73,$R70:BE70,12),1),IF(BF70=1,BF74,BF74+BE71)),0)</f>
        <v>0</v>
      </c>
      <c r="BG71" s="68">
        <f>IF(BG70&gt;0,IF((SUMIFS($R73:BF73,$R70:BF70,12)+IF(BF70=12,0,BF71)+BG74)&gt;=$L67,$L67-FLOOR(SUMIFS($R73:BF73,$R70:BF70,12),1),IF(BG70=1,BG74,BG74+BF71)),0)</f>
        <v>0</v>
      </c>
      <c r="BH71" s="68">
        <f>IF(BH70&gt;0,IF((SUMIFS($R73:BG73,$R70:BG70,12)+IF(BG70=12,0,BG71)+BH74)&gt;=$L67,$L67-FLOOR(SUMIFS($R73:BG73,$R70:BG70,12),1),IF(BH70=1,BH74,BH74+BG71)),0)</f>
        <v>0</v>
      </c>
      <c r="BI71" s="68">
        <f>IF(BI70&gt;0,IF((SUMIFS($R73:BH73,$R70:BH70,12)+IF(BH70=12,0,BH71)+BI74)&gt;=$L67,$L67-FLOOR(SUMIFS($R73:BH73,$R70:BH70,12),1),IF(BI70=1,BI74,BI74+BH71)),0)</f>
        <v>0</v>
      </c>
      <c r="BJ71" s="68">
        <f>IF(BJ70&gt;0,IF((SUMIFS($R73:BI73,$R70:BI70,12)+IF(BI70=12,0,BI71)+BJ74)&gt;=$L67,$L67-FLOOR(SUMIFS($R73:BI73,$R70:BI70,12),1),IF(BJ70=1,BJ74,BJ74+BI71)),0)</f>
        <v>0</v>
      </c>
      <c r="BK71" s="68">
        <f>IF(BK70&gt;0,IF((SUMIFS($R73:BJ73,$R70:BJ70,12)+IF(BJ70=12,0,BJ71)+BK74)&gt;=$L67,$L67-FLOOR(SUMIFS($R73:BJ73,$R70:BJ70,12),1),IF(BK70=1,BK74,BK74+BJ71)),0)</f>
        <v>0</v>
      </c>
      <c r="BL71" s="68">
        <f>IF(BL70&gt;0,IF((SUMIFS($R73:BK73,$R70:BK70,12)+IF(BK70=12,0,BK71)+BL74)&gt;=$L67,$L67-FLOOR(SUMIFS($R73:BK73,$R70:BK70,12),1),IF(BL70=1,BL74,BL74+BK71)),0)</f>
        <v>0</v>
      </c>
      <c r="BM71" s="68">
        <f>IF(BM70&gt;0,IF((SUMIFS($R73:BL73,$R70:BL70,12)+IF(BL70=12,0,BL71)+BM74)&gt;=$L67,$L67-FLOOR(SUMIFS($R73:BL73,$R70:BL70,12),1),IF(BM70=1,BM74,BM74+BL71)),0)</f>
        <v>0</v>
      </c>
      <c r="BN71" s="362"/>
      <c r="BO71" s="364"/>
      <c r="BP71" s="366"/>
      <c r="BQ71" s="366"/>
      <c r="BR71" s="106"/>
      <c r="BS71" s="106"/>
      <c r="BT71" s="106"/>
      <c r="BU71" s="106"/>
      <c r="BV71" s="106"/>
      <c r="BW71" s="106"/>
      <c r="BX71" s="106"/>
      <c r="BY71" s="106"/>
      <c r="BZ71" s="106"/>
      <c r="CA71" s="106"/>
      <c r="CB71" s="106"/>
      <c r="CC71" s="106"/>
      <c r="CD71" s="106"/>
      <c r="CE71" s="106"/>
      <c r="CF71" s="106"/>
      <c r="CG71" s="106"/>
    </row>
    <row r="72" spans="1:85" s="245" customFormat="1" ht="41.5" hidden="1" customHeight="1" x14ac:dyDescent="0.35">
      <c r="A72" s="243"/>
      <c r="B72" s="128"/>
      <c r="C72" s="80"/>
      <c r="D72" s="80"/>
      <c r="E72" s="80"/>
      <c r="F72" s="80"/>
      <c r="G72" s="80"/>
      <c r="H72" s="80"/>
      <c r="I72" s="80"/>
      <c r="J72" s="80"/>
      <c r="K72" s="80"/>
      <c r="L72" s="80"/>
      <c r="M72" s="64"/>
      <c r="N72" s="7"/>
      <c r="O72" s="192"/>
      <c r="P72" s="106"/>
      <c r="Q72" s="65" t="s">
        <v>161</v>
      </c>
      <c r="R72" s="67">
        <f>IF(R67&gt;0,R68,0)</f>
        <v>0</v>
      </c>
      <c r="S72" s="67">
        <f t="shared" ref="S72" si="894">IF(S67&gt;0,IF(S70=1,S68,S68+R72),R72)</f>
        <v>0</v>
      </c>
      <c r="T72" s="67">
        <f t="shared" ref="T72" si="895">IF(T67&gt;0,IF(T70=1,T68,T68+S72),S72)</f>
        <v>0</v>
      </c>
      <c r="U72" s="67">
        <f t="shared" ref="U72" si="896">IF(U67&gt;0,IF(U70=1,U68,U68+T72),T72)</f>
        <v>0</v>
      </c>
      <c r="V72" s="67">
        <f t="shared" ref="V72" si="897">IF(V67&gt;0,IF(V70=1,V68,V68+U72),U72)</f>
        <v>0</v>
      </c>
      <c r="W72" s="67">
        <f t="shared" ref="W72" si="898">IF(W67&gt;0,IF(W70=1,W68,W68+V72),V72)</f>
        <v>0</v>
      </c>
      <c r="X72" s="67">
        <f t="shared" ref="X72" si="899">IF(X67&gt;0,IF(X70=1,X68,X68+W72),W72)</f>
        <v>0</v>
      </c>
      <c r="Y72" s="67">
        <f t="shared" ref="Y72" si="900">IF(Y67&gt;0,IF(Y70=1,Y68,Y68+X72),X72)</f>
        <v>0</v>
      </c>
      <c r="Z72" s="67">
        <f t="shared" ref="Z72" si="901">IF(Z67&gt;0,IF(Z70=1,Z68,Z68+Y72),Y72)</f>
        <v>0</v>
      </c>
      <c r="AA72" s="67">
        <f t="shared" ref="AA72" si="902">IF(AA67&gt;0,IF(AA70=1,AA68,AA68+Z72),Z72)</f>
        <v>0</v>
      </c>
      <c r="AB72" s="67">
        <f t="shared" ref="AB72" si="903">IF(AB67&gt;0,IF(AB70=1,AB68,AB68+AA72),AA72)</f>
        <v>0</v>
      </c>
      <c r="AC72" s="67">
        <f t="shared" ref="AC72" si="904">IF(AC67&gt;0,IF(AC70=1,AC68,AC68+AB72),AB72)</f>
        <v>0</v>
      </c>
      <c r="AD72" s="67">
        <f t="shared" ref="AD72" si="905">IF(AD67&gt;0,IF(AD70=1,AD68,AD68+AC72),AC72)</f>
        <v>0</v>
      </c>
      <c r="AE72" s="67">
        <f t="shared" ref="AE72" si="906">IF(AE67&gt;0,IF(AE70=1,AE68,AE68+AD72),AD72)</f>
        <v>0</v>
      </c>
      <c r="AF72" s="67">
        <f t="shared" ref="AF72" si="907">IF(AF67&gt;0,IF(AF70=1,AF68,AF68+AE72),AE72)</f>
        <v>0</v>
      </c>
      <c r="AG72" s="67">
        <f t="shared" ref="AG72" si="908">IF(AG67&gt;0,IF(AG70=1,AG68,AG68+AF72),AF72)</f>
        <v>0</v>
      </c>
      <c r="AH72" s="67">
        <f t="shared" ref="AH72" si="909">IF(AH67&gt;0,IF(AH70=1,AH68,AH68+AG72),AG72)</f>
        <v>0</v>
      </c>
      <c r="AI72" s="67">
        <f t="shared" ref="AI72" si="910">IF(AI67&gt;0,IF(AI70=1,AI68,AI68+AH72),AH72)</f>
        <v>0</v>
      </c>
      <c r="AJ72" s="67">
        <f t="shared" ref="AJ72" si="911">IF(AJ67&gt;0,IF(AJ70=1,AJ68,AJ68+AI72),AI72)</f>
        <v>0</v>
      </c>
      <c r="AK72" s="67">
        <f t="shared" ref="AK72" si="912">IF(AK67&gt;0,IF(AK70=1,AK68,AK68+AJ72),AJ72)</f>
        <v>0</v>
      </c>
      <c r="AL72" s="67">
        <f t="shared" ref="AL72" si="913">IF(AL67&gt;0,IF(AL70=1,AL68,AL68+AK72),AK72)</f>
        <v>0</v>
      </c>
      <c r="AM72" s="67">
        <f t="shared" ref="AM72" si="914">IF(AM67&gt;0,IF(AM70=1,AM68,AM68+AL72),AL72)</f>
        <v>0</v>
      </c>
      <c r="AN72" s="67">
        <f t="shared" ref="AN72" si="915">IF(AN67&gt;0,IF(AN70=1,AN68,AN68+AM72),AM72)</f>
        <v>0</v>
      </c>
      <c r="AO72" s="67">
        <f t="shared" ref="AO72" si="916">IF(AO67&gt;0,IF(AO70=1,AO68,AO68+AN72),AN72)</f>
        <v>0</v>
      </c>
      <c r="AP72" s="67">
        <f t="shared" ref="AP72" si="917">IF(AP67&gt;0,IF(AP70=1,AP68,AP68+AO72),AO72)</f>
        <v>0</v>
      </c>
      <c r="AQ72" s="67">
        <f t="shared" ref="AQ72" si="918">IF(AQ67&gt;0,IF(AQ70=1,AQ68,AQ68+AP72),AP72)</f>
        <v>0</v>
      </c>
      <c r="AR72" s="67">
        <f t="shared" ref="AR72" si="919">IF(AR67&gt;0,IF(AR70=1,AR68,AR68+AQ72),AQ72)</f>
        <v>0</v>
      </c>
      <c r="AS72" s="67">
        <f t="shared" ref="AS72" si="920">IF(AS67&gt;0,IF(AS70=1,AS68,AS68+AR72),AR72)</f>
        <v>0</v>
      </c>
      <c r="AT72" s="67">
        <f t="shared" ref="AT72" si="921">IF(AT67&gt;0,IF(AT70=1,AT68,AT68+AS72),AS72)</f>
        <v>0</v>
      </c>
      <c r="AU72" s="67">
        <f t="shared" ref="AU72" si="922">IF(AU67&gt;0,IF(AU70=1,AU68,AU68+AT72),AT72)</f>
        <v>0</v>
      </c>
      <c r="AV72" s="67">
        <f t="shared" ref="AV72" si="923">IF(AV67&gt;0,IF(AV70=1,AV68,AV68+AU72),AU72)</f>
        <v>0</v>
      </c>
      <c r="AW72" s="67">
        <f t="shared" ref="AW72" si="924">IF(AW67&gt;0,IF(AW70=1,AW68,AW68+AV72),AV72)</f>
        <v>0</v>
      </c>
      <c r="AX72" s="67">
        <f t="shared" ref="AX72" si="925">IF(AX67&gt;0,IF(AX70=1,AX68,AX68+AW72),AW72)</f>
        <v>0</v>
      </c>
      <c r="AY72" s="67">
        <f t="shared" ref="AY72" si="926">IF(AY67&gt;0,IF(AY70=1,AY68,AY68+AX72),AX72)</f>
        <v>0</v>
      </c>
      <c r="AZ72" s="67">
        <f t="shared" ref="AZ72" si="927">IF(AZ67&gt;0,IF(AZ70=1,AZ68,AZ68+AY72),AY72)</f>
        <v>0</v>
      </c>
      <c r="BA72" s="67">
        <f t="shared" ref="BA72" si="928">IF(BA67&gt;0,IF(BA70=1,BA68,BA68+AZ72),AZ72)</f>
        <v>0</v>
      </c>
      <c r="BB72" s="67">
        <f t="shared" ref="BB72" si="929">IF(BB67&gt;0,IF(BB70=1,BB68,BB68+BA72),BA72)</f>
        <v>0</v>
      </c>
      <c r="BC72" s="67">
        <f t="shared" ref="BC72" si="930">IF(BC67&gt;0,IF(BC70=1,BC68,BC68+BB72),BB72)</f>
        <v>0</v>
      </c>
      <c r="BD72" s="67">
        <f t="shared" ref="BD72" si="931">IF(BD67&gt;0,IF(BD70=1,BD68,BD68+BC72),BC72)</f>
        <v>0</v>
      </c>
      <c r="BE72" s="67">
        <f t="shared" ref="BE72" si="932">IF(BE67&gt;0,IF(BE70=1,BE68,BE68+BD72),BD72)</f>
        <v>0</v>
      </c>
      <c r="BF72" s="67">
        <f t="shared" ref="BF72" si="933">IF(BF67&gt;0,IF(BF70=1,BF68,BF68+BE72),BE72)</f>
        <v>0</v>
      </c>
      <c r="BG72" s="67">
        <f t="shared" ref="BG72" si="934">IF(BG67&gt;0,IF(BG70=1,BG68,BG68+BF72),BF72)</f>
        <v>0</v>
      </c>
      <c r="BH72" s="67">
        <f t="shared" ref="BH72" si="935">IF(BH67&gt;0,IF(BH70=1,BH68,BH68+BG72),BG72)</f>
        <v>0</v>
      </c>
      <c r="BI72" s="67">
        <f t="shared" ref="BI72" si="936">IF(BI67&gt;0,IF(BI70=1,BI68,BI68+BH72),BH72)</f>
        <v>0</v>
      </c>
      <c r="BJ72" s="67">
        <f t="shared" ref="BJ72" si="937">IF(BJ67&gt;0,IF(BJ70=1,BJ68,BJ68+BI72),BI72)</f>
        <v>0</v>
      </c>
      <c r="BK72" s="67">
        <f t="shared" ref="BK72" si="938">IF(BK67&gt;0,IF(BK70=1,BK68,BK68+BJ72),BJ72)</f>
        <v>0</v>
      </c>
      <c r="BL72" s="67">
        <f t="shared" ref="BL72" si="939">IF(BL67&gt;0,IF(BL70=1,BL68,BL68+BK72),BK72)</f>
        <v>0</v>
      </c>
      <c r="BM72" s="67">
        <f t="shared" ref="BM72" si="940">IF(BM67&gt;0,IF(BM70=1,BM68,BM68+BL72),BL72)</f>
        <v>0</v>
      </c>
      <c r="BN72" s="362"/>
      <c r="BO72" s="364"/>
      <c r="BP72" s="366"/>
      <c r="BQ72" s="366"/>
      <c r="BR72" s="106"/>
      <c r="BS72" s="106"/>
      <c r="BT72" s="106"/>
      <c r="BU72" s="106"/>
      <c r="BV72" s="106"/>
      <c r="BW72" s="106"/>
      <c r="BX72" s="106"/>
      <c r="BY72" s="106"/>
      <c r="BZ72" s="106"/>
      <c r="CA72" s="106"/>
      <c r="CB72" s="106"/>
      <c r="CC72" s="106"/>
      <c r="CD72" s="106"/>
      <c r="CE72" s="106"/>
      <c r="CF72" s="106"/>
      <c r="CG72" s="106"/>
    </row>
    <row r="73" spans="1:85" s="245" customFormat="1" ht="41.5" hidden="1" customHeight="1" x14ac:dyDescent="0.35">
      <c r="A73" s="243"/>
      <c r="B73" s="128"/>
      <c r="C73" s="80"/>
      <c r="D73" s="80"/>
      <c r="E73" s="80"/>
      <c r="F73" s="80"/>
      <c r="G73" s="80"/>
      <c r="H73" s="80"/>
      <c r="I73" s="80"/>
      <c r="J73" s="80"/>
      <c r="K73" s="80"/>
      <c r="L73" s="80"/>
      <c r="M73" s="64"/>
      <c r="N73" s="7"/>
      <c r="O73" s="192"/>
      <c r="P73" s="106"/>
      <c r="Q73" s="65" t="s">
        <v>162</v>
      </c>
      <c r="R73" s="67">
        <f>R75</f>
        <v>0</v>
      </c>
      <c r="S73" s="67">
        <f t="shared" ref="S73" si="941">IF(S70=1,S75,S75+R73)</f>
        <v>0</v>
      </c>
      <c r="T73" s="67">
        <f t="shared" ref="T73" si="942">IF(T70=1,T75,T75+S73)</f>
        <v>0</v>
      </c>
      <c r="U73" s="67">
        <f t="shared" ref="U73" si="943">IF(U70=1,U75,U75+T73)</f>
        <v>0</v>
      </c>
      <c r="V73" s="67">
        <f t="shared" ref="V73" si="944">IF(V70=1,V75,V75+U73)</f>
        <v>0</v>
      </c>
      <c r="W73" s="67">
        <f t="shared" ref="W73" si="945">IF(W70=1,W75,W75+V73)</f>
        <v>0</v>
      </c>
      <c r="X73" s="67">
        <f t="shared" ref="X73" si="946">IF(X70=1,X75,X75+W73)</f>
        <v>0</v>
      </c>
      <c r="Y73" s="67">
        <f t="shared" ref="Y73" si="947">IF(Y70=1,Y75,Y75+X73)</f>
        <v>0</v>
      </c>
      <c r="Z73" s="67">
        <f t="shared" ref="Z73" si="948">IF(Z70=1,Z75,Z75+Y73)</f>
        <v>0</v>
      </c>
      <c r="AA73" s="67">
        <f t="shared" ref="AA73" si="949">IF(AA70=1,AA75,AA75+Z73)</f>
        <v>0</v>
      </c>
      <c r="AB73" s="67">
        <f t="shared" ref="AB73" si="950">IF(AB70=1,AB75,AB75+AA73)</f>
        <v>0</v>
      </c>
      <c r="AC73" s="67">
        <f t="shared" ref="AC73" si="951">IF(AC70=1,AC75,AC75+AB73)</f>
        <v>0</v>
      </c>
      <c r="AD73" s="67">
        <f t="shared" ref="AD73" si="952">IF(AD70=1,AD75,AD75+AC73)</f>
        <v>0</v>
      </c>
      <c r="AE73" s="67">
        <f t="shared" ref="AE73" si="953">IF(AE70=1,AE75,AE75+AD73)</f>
        <v>0</v>
      </c>
      <c r="AF73" s="67">
        <f t="shared" ref="AF73" si="954">IF(AF70=1,AF75,AF75+AE73)</f>
        <v>0</v>
      </c>
      <c r="AG73" s="67">
        <f t="shared" ref="AG73" si="955">IF(AG70=1,AG75,AG75+AF73)</f>
        <v>0</v>
      </c>
      <c r="AH73" s="67">
        <f t="shared" ref="AH73" si="956">IF(AH70=1,AH75,AH75+AG73)</f>
        <v>0</v>
      </c>
      <c r="AI73" s="67">
        <f t="shared" ref="AI73" si="957">IF(AI70=1,AI75,AI75+AH73)</f>
        <v>0</v>
      </c>
      <c r="AJ73" s="67">
        <f t="shared" ref="AJ73" si="958">IF(AJ70=1,AJ75,AJ75+AI73)</f>
        <v>0</v>
      </c>
      <c r="AK73" s="67">
        <f t="shared" ref="AK73" si="959">IF(AK70=1,AK75,AK75+AJ73)</f>
        <v>0</v>
      </c>
      <c r="AL73" s="67">
        <f t="shared" ref="AL73" si="960">IF(AL70=1,AL75,AL75+AK73)</f>
        <v>0</v>
      </c>
      <c r="AM73" s="67">
        <f t="shared" ref="AM73" si="961">IF(AM70=1,AM75,AM75+AL73)</f>
        <v>0</v>
      </c>
      <c r="AN73" s="67">
        <f t="shared" ref="AN73" si="962">IF(AN70=1,AN75,AN75+AM73)</f>
        <v>0</v>
      </c>
      <c r="AO73" s="67">
        <f t="shared" ref="AO73" si="963">IF(AO70=1,AO75,AO75+AN73)</f>
        <v>0</v>
      </c>
      <c r="AP73" s="67">
        <f t="shared" ref="AP73" si="964">IF(AP70=1,AP75,AP75+AO73)</f>
        <v>0</v>
      </c>
      <c r="AQ73" s="67">
        <f t="shared" ref="AQ73" si="965">IF(AQ70=1,AQ75,AQ75+AP73)</f>
        <v>0</v>
      </c>
      <c r="AR73" s="67">
        <f t="shared" ref="AR73" si="966">IF(AR70=1,AR75,AR75+AQ73)</f>
        <v>0</v>
      </c>
      <c r="AS73" s="67">
        <f t="shared" ref="AS73" si="967">IF(AS70=1,AS75,AS75+AR73)</f>
        <v>0</v>
      </c>
      <c r="AT73" s="67">
        <f t="shared" ref="AT73" si="968">IF(AT70=1,AT75,AT75+AS73)</f>
        <v>0</v>
      </c>
      <c r="AU73" s="67">
        <f t="shared" ref="AU73" si="969">IF(AU70=1,AU75,AU75+AT73)</f>
        <v>0</v>
      </c>
      <c r="AV73" s="67">
        <f t="shared" ref="AV73" si="970">IF(AV70=1,AV75,AV75+AU73)</f>
        <v>0</v>
      </c>
      <c r="AW73" s="67">
        <f t="shared" ref="AW73" si="971">IF(AW70=1,AW75,AW75+AV73)</f>
        <v>0</v>
      </c>
      <c r="AX73" s="67">
        <f t="shared" ref="AX73" si="972">IF(AX70=1,AX75,AX75+AW73)</f>
        <v>0</v>
      </c>
      <c r="AY73" s="67">
        <f t="shared" ref="AY73" si="973">IF(AY70=1,AY75,AY75+AX73)</f>
        <v>0</v>
      </c>
      <c r="AZ73" s="67">
        <f t="shared" ref="AZ73" si="974">IF(AZ70=1,AZ75,AZ75+AY73)</f>
        <v>0</v>
      </c>
      <c r="BA73" s="67">
        <f t="shared" ref="BA73" si="975">IF(BA70=1,BA75,BA75+AZ73)</f>
        <v>0</v>
      </c>
      <c r="BB73" s="67">
        <f t="shared" ref="BB73" si="976">IF(BB70=1,BB75,BB75+BA73)</f>
        <v>0</v>
      </c>
      <c r="BC73" s="67">
        <f t="shared" ref="BC73" si="977">IF(BC70=1,BC75,BC75+BB73)</f>
        <v>0</v>
      </c>
      <c r="BD73" s="67">
        <f t="shared" ref="BD73" si="978">IF(BD70=1,BD75,BD75+BC73)</f>
        <v>0</v>
      </c>
      <c r="BE73" s="67">
        <f t="shared" ref="BE73" si="979">IF(BE70=1,BE75,BE75+BD73)</f>
        <v>0</v>
      </c>
      <c r="BF73" s="67">
        <f t="shared" ref="BF73" si="980">IF(BF70=1,BF75,BF75+BE73)</f>
        <v>0</v>
      </c>
      <c r="BG73" s="67">
        <f t="shared" ref="BG73" si="981">IF(BG70=1,BG75,BG75+BF73)</f>
        <v>0</v>
      </c>
      <c r="BH73" s="67">
        <f t="shared" ref="BH73" si="982">IF(BH70=1,BH75,BH75+BG73)</f>
        <v>0</v>
      </c>
      <c r="BI73" s="67">
        <f t="shared" ref="BI73" si="983">IF(BI70=1,BI75,BI75+BH73)</f>
        <v>0</v>
      </c>
      <c r="BJ73" s="67">
        <f t="shared" ref="BJ73" si="984">IF(BJ70=1,BJ75,BJ75+BI73)</f>
        <v>0</v>
      </c>
      <c r="BK73" s="67">
        <f t="shared" ref="BK73" si="985">IF(BK70=1,BK75,BK75+BJ73)</f>
        <v>0</v>
      </c>
      <c r="BL73" s="67">
        <f t="shared" ref="BL73" si="986">IF(BL70=1,BL75,BL75+BK73)</f>
        <v>0</v>
      </c>
      <c r="BM73" s="67">
        <f t="shared" ref="BM73" si="987">IF(BM70=1,BM75,BM75+BL73)</f>
        <v>0</v>
      </c>
      <c r="BN73" s="362"/>
      <c r="BO73" s="364"/>
      <c r="BP73" s="366"/>
      <c r="BQ73" s="366"/>
      <c r="BR73" s="106"/>
      <c r="BS73" s="106"/>
      <c r="BT73" s="106"/>
      <c r="BU73" s="106"/>
      <c r="BV73" s="106"/>
      <c r="BW73" s="106"/>
      <c r="BX73" s="106"/>
      <c r="BY73" s="106"/>
      <c r="BZ73" s="106"/>
      <c r="CA73" s="106"/>
      <c r="CB73" s="106"/>
      <c r="CC73" s="106"/>
      <c r="CD73" s="106"/>
      <c r="CE73" s="106"/>
      <c r="CF73" s="106"/>
      <c r="CG73" s="106"/>
    </row>
    <row r="74" spans="1:85" s="245" customFormat="1" ht="29" x14ac:dyDescent="0.35">
      <c r="A74" s="243"/>
      <c r="B74" s="128"/>
      <c r="C74" s="80"/>
      <c r="D74" s="80"/>
      <c r="E74" s="80"/>
      <c r="F74" s="80"/>
      <c r="G74" s="80"/>
      <c r="H74" s="80"/>
      <c r="I74" s="80"/>
      <c r="J74" s="80"/>
      <c r="K74" s="80"/>
      <c r="L74" s="80"/>
      <c r="M74" s="64"/>
      <c r="N74" s="7"/>
      <c r="O74" s="192"/>
      <c r="P74" s="106"/>
      <c r="Q74" s="63" t="s">
        <v>160</v>
      </c>
      <c r="R74" s="68">
        <f t="shared" ref="R74:BM74" si="988">1720/12*R67</f>
        <v>0</v>
      </c>
      <c r="S74" s="68">
        <f t="shared" si="988"/>
        <v>0</v>
      </c>
      <c r="T74" s="68">
        <f t="shared" si="988"/>
        <v>0</v>
      </c>
      <c r="U74" s="68">
        <f t="shared" si="988"/>
        <v>0</v>
      </c>
      <c r="V74" s="68">
        <f t="shared" si="988"/>
        <v>0</v>
      </c>
      <c r="W74" s="68">
        <f t="shared" si="988"/>
        <v>0</v>
      </c>
      <c r="X74" s="68">
        <f t="shared" si="988"/>
        <v>0</v>
      </c>
      <c r="Y74" s="68">
        <f t="shared" si="988"/>
        <v>0</v>
      </c>
      <c r="Z74" s="68">
        <f t="shared" si="988"/>
        <v>0</v>
      </c>
      <c r="AA74" s="68">
        <f t="shared" si="988"/>
        <v>0</v>
      </c>
      <c r="AB74" s="68">
        <f t="shared" si="988"/>
        <v>0</v>
      </c>
      <c r="AC74" s="68">
        <f t="shared" si="988"/>
        <v>0</v>
      </c>
      <c r="AD74" s="68">
        <f t="shared" si="988"/>
        <v>0</v>
      </c>
      <c r="AE74" s="68">
        <f t="shared" si="988"/>
        <v>0</v>
      </c>
      <c r="AF74" s="68">
        <f t="shared" si="988"/>
        <v>0</v>
      </c>
      <c r="AG74" s="68">
        <f t="shared" si="988"/>
        <v>0</v>
      </c>
      <c r="AH74" s="68">
        <f t="shared" si="988"/>
        <v>0</v>
      </c>
      <c r="AI74" s="68">
        <f t="shared" si="988"/>
        <v>0</v>
      </c>
      <c r="AJ74" s="68">
        <f t="shared" si="988"/>
        <v>0</v>
      </c>
      <c r="AK74" s="68">
        <f t="shared" si="988"/>
        <v>0</v>
      </c>
      <c r="AL74" s="68">
        <f t="shared" si="988"/>
        <v>0</v>
      </c>
      <c r="AM74" s="68">
        <f t="shared" si="988"/>
        <v>0</v>
      </c>
      <c r="AN74" s="68">
        <f t="shared" si="988"/>
        <v>0</v>
      </c>
      <c r="AO74" s="68">
        <f t="shared" si="988"/>
        <v>0</v>
      </c>
      <c r="AP74" s="68">
        <f t="shared" si="988"/>
        <v>0</v>
      </c>
      <c r="AQ74" s="68">
        <f t="shared" si="988"/>
        <v>0</v>
      </c>
      <c r="AR74" s="68">
        <f t="shared" si="988"/>
        <v>0</v>
      </c>
      <c r="AS74" s="68">
        <f t="shared" si="988"/>
        <v>0</v>
      </c>
      <c r="AT74" s="68">
        <f t="shared" si="988"/>
        <v>0</v>
      </c>
      <c r="AU74" s="68">
        <f t="shared" si="988"/>
        <v>0</v>
      </c>
      <c r="AV74" s="68">
        <f t="shared" si="988"/>
        <v>0</v>
      </c>
      <c r="AW74" s="68">
        <f t="shared" si="988"/>
        <v>0</v>
      </c>
      <c r="AX74" s="68">
        <f t="shared" si="988"/>
        <v>0</v>
      </c>
      <c r="AY74" s="68">
        <f t="shared" si="988"/>
        <v>0</v>
      </c>
      <c r="AZ74" s="68">
        <f t="shared" si="988"/>
        <v>0</v>
      </c>
      <c r="BA74" s="68">
        <f t="shared" si="988"/>
        <v>0</v>
      </c>
      <c r="BB74" s="68">
        <f t="shared" si="988"/>
        <v>0</v>
      </c>
      <c r="BC74" s="68">
        <f t="shared" si="988"/>
        <v>0</v>
      </c>
      <c r="BD74" s="68">
        <f t="shared" si="988"/>
        <v>0</v>
      </c>
      <c r="BE74" s="68">
        <f t="shared" si="988"/>
        <v>0</v>
      </c>
      <c r="BF74" s="68">
        <f t="shared" si="988"/>
        <v>0</v>
      </c>
      <c r="BG74" s="68">
        <f t="shared" si="988"/>
        <v>0</v>
      </c>
      <c r="BH74" s="68">
        <f t="shared" si="988"/>
        <v>0</v>
      </c>
      <c r="BI74" s="68">
        <f t="shared" si="988"/>
        <v>0</v>
      </c>
      <c r="BJ74" s="68">
        <f t="shared" si="988"/>
        <v>0</v>
      </c>
      <c r="BK74" s="68">
        <f t="shared" si="988"/>
        <v>0</v>
      </c>
      <c r="BL74" s="68">
        <f t="shared" si="988"/>
        <v>0</v>
      </c>
      <c r="BM74" s="68">
        <f t="shared" si="988"/>
        <v>0</v>
      </c>
      <c r="BN74" s="362"/>
      <c r="BO74" s="364"/>
      <c r="BP74" s="366"/>
      <c r="BQ74" s="366"/>
      <c r="BR74" s="106"/>
      <c r="BS74" s="106"/>
      <c r="BT74" s="106"/>
      <c r="BU74" s="106"/>
      <c r="BV74" s="106"/>
      <c r="BW74" s="106"/>
      <c r="BX74" s="106"/>
      <c r="BY74" s="106"/>
      <c r="BZ74" s="106"/>
      <c r="CA74" s="106"/>
      <c r="CB74" s="106"/>
      <c r="CC74" s="106"/>
      <c r="CD74" s="106"/>
      <c r="CE74" s="106"/>
      <c r="CF74" s="106"/>
      <c r="CG74" s="106"/>
    </row>
    <row r="75" spans="1:85" s="245" customFormat="1" ht="29" x14ac:dyDescent="0.35">
      <c r="A75" s="243"/>
      <c r="B75" s="128"/>
      <c r="C75" s="80"/>
      <c r="D75" s="80"/>
      <c r="E75" s="80"/>
      <c r="F75" s="80"/>
      <c r="G75" s="80"/>
      <c r="H75" s="80"/>
      <c r="I75" s="80"/>
      <c r="J75" s="80"/>
      <c r="K75" s="80"/>
      <c r="L75" s="80"/>
      <c r="M75" s="64"/>
      <c r="N75" s="7"/>
      <c r="O75" s="192"/>
      <c r="P75" s="106"/>
      <c r="Q75" s="63" t="s">
        <v>144</v>
      </c>
      <c r="R75" s="68">
        <f>FLOOR(IF(OR(R70=0,R70=1),IF(R68&gt;=R74,R74,R68)+0.00000001,IF(R72&gt;=R71,R71,R72))+0.00000001,1)</f>
        <v>0</v>
      </c>
      <c r="S75" s="68">
        <f t="shared" ref="S75" si="989">FLOOR(IF(OR(S70=0,S70=1),IF(S74&gt;S71,S71,IF(S68&gt;=S74,S74,S68)+0.00000001),IF(S72&gt;=S71,S71-R73,S72-R73)+0.00000001),1)</f>
        <v>0</v>
      </c>
      <c r="T75" s="68">
        <f t="shared" ref="T75" si="990">FLOOR(IF(OR(T70=0,T70=1),IF(T74&gt;T71,T71,IF(T68&gt;=T74,T74,T68)+0.00000001),IF(T72&gt;=T71,T71-S73,T72-S73)+0.00000001),1)</f>
        <v>0</v>
      </c>
      <c r="U75" s="68">
        <f t="shared" ref="U75" si="991">FLOOR(IF(OR(U70=0,U70=1),IF(U74&gt;U71,U71,IF(U68&gt;=U74,U74,U68)+0.00000001),IF(U72&gt;=U71,U71-T73,U72-T73)+0.00000001),1)</f>
        <v>0</v>
      </c>
      <c r="V75" s="68">
        <f t="shared" ref="V75" si="992">FLOOR(IF(OR(V70=0,V70=1),IF(V74&gt;V71,V71,IF(V68&gt;=V74,V74,V68)+0.00000001),IF(V72&gt;=V71,V71-U73,V72-U73)+0.00000001),1)</f>
        <v>0</v>
      </c>
      <c r="W75" s="68">
        <f t="shared" ref="W75" si="993">FLOOR(IF(OR(W70=0,W70=1),IF(W74&gt;W71,W71,IF(W68&gt;=W74,W74,W68)+0.00000001),IF(W72&gt;=W71,W71-V73,W72-V73)+0.00000001),1)</f>
        <v>0</v>
      </c>
      <c r="X75" s="68">
        <f t="shared" ref="X75" si="994">FLOOR(IF(OR(X70=0,X70=1),IF(X74&gt;X71,X71,IF(X68&gt;=X74,X74,X68)+0.00000001),IF(X72&gt;=X71,X71-W73,X72-W73)+0.00000001),1)</f>
        <v>0</v>
      </c>
      <c r="Y75" s="68">
        <f t="shared" ref="Y75" si="995">FLOOR(IF(OR(Y70=0,Y70=1),IF(Y74&gt;Y71,Y71,IF(Y68&gt;=Y74,Y74,Y68)+0.00000001),IF(Y72&gt;=Y71,Y71-X73,Y72-X73)+0.00000001),1)</f>
        <v>0</v>
      </c>
      <c r="Z75" s="68">
        <f t="shared" ref="Z75" si="996">FLOOR(IF(OR(Z70=0,Z70=1),IF(Z74&gt;Z71,Z71,IF(Z68&gt;=Z74,Z74,Z68)+0.00000001),IF(Z72&gt;=Z71,Z71-Y73,Z72-Y73)+0.00000001),1)</f>
        <v>0</v>
      </c>
      <c r="AA75" s="68">
        <f t="shared" ref="AA75" si="997">FLOOR(IF(OR(AA70=0,AA70=1),IF(AA74&gt;AA71,AA71,IF(AA68&gt;=AA74,AA74,AA68)+0.00000001),IF(AA72&gt;=AA71,AA71-Z73,AA72-Z73)+0.00000001),1)</f>
        <v>0</v>
      </c>
      <c r="AB75" s="68">
        <f t="shared" ref="AB75" si="998">FLOOR(IF(OR(AB70=0,AB70=1),IF(AB74&gt;AB71,AB71,IF(AB68&gt;=AB74,AB74,AB68)+0.00000001),IF(AB72&gt;=AB71,AB71-AA73,AB72-AA73)+0.00000001),1)</f>
        <v>0</v>
      </c>
      <c r="AC75" s="68">
        <f t="shared" ref="AC75" si="999">FLOOR(IF(OR(AC70=0,AC70=1),IF(AC74&gt;AC71,AC71,IF(AC68&gt;=AC74,AC74,AC68)+0.00000001),IF(AC72&gt;=AC71,AC71-AB73,AC72-AB73)+0.00000001),1)</f>
        <v>0</v>
      </c>
      <c r="AD75" s="68">
        <f t="shared" ref="AD75" si="1000">FLOOR(IF(OR(AD70=0,AD70=1),IF(AD74&gt;AD71,AD71,IF(AD68&gt;=AD74,AD74,AD68)+0.00000001),IF(AD72&gt;=AD71,AD71-AC73,AD72-AC73)+0.00000001),1)</f>
        <v>0</v>
      </c>
      <c r="AE75" s="68">
        <f t="shared" ref="AE75" si="1001">FLOOR(IF(OR(AE70=0,AE70=1),IF(AE74&gt;AE71,AE71,IF(AE68&gt;=AE74,AE74,AE68)+0.00000001),IF(AE72&gt;=AE71,AE71-AD73,AE72-AD73)+0.00000001),1)</f>
        <v>0</v>
      </c>
      <c r="AF75" s="68">
        <f t="shared" ref="AF75" si="1002">FLOOR(IF(OR(AF70=0,AF70=1),IF(AF74&gt;AF71,AF71,IF(AF68&gt;=AF74,AF74,AF68)+0.00000001),IF(AF72&gt;=AF71,AF71-AE73,AF72-AE73)+0.00000001),1)</f>
        <v>0</v>
      </c>
      <c r="AG75" s="68">
        <f t="shared" ref="AG75" si="1003">FLOOR(IF(OR(AG70=0,AG70=1),IF(AG74&gt;AG71,AG71,IF(AG68&gt;=AG74,AG74,AG68)+0.00000001),IF(AG72&gt;=AG71,AG71-AF73,AG72-AF73)+0.00000001),1)</f>
        <v>0</v>
      </c>
      <c r="AH75" s="68">
        <f t="shared" ref="AH75" si="1004">FLOOR(IF(OR(AH70=0,AH70=1),IF(AH74&gt;AH71,AH71,IF(AH68&gt;=AH74,AH74,AH68)+0.00000001),IF(AH72&gt;=AH71,AH71-AG73,AH72-AG73)+0.00000001),1)</f>
        <v>0</v>
      </c>
      <c r="AI75" s="68">
        <f t="shared" ref="AI75" si="1005">FLOOR(IF(OR(AI70=0,AI70=1),IF(AI74&gt;AI71,AI71,IF(AI68&gt;=AI74,AI74,AI68)+0.00000001),IF(AI72&gt;=AI71,AI71-AH73,AI72-AH73)+0.00000001),1)</f>
        <v>0</v>
      </c>
      <c r="AJ75" s="68">
        <f t="shared" ref="AJ75" si="1006">FLOOR(IF(OR(AJ70=0,AJ70=1),IF(AJ74&gt;AJ71,AJ71,IF(AJ68&gt;=AJ74,AJ74,AJ68)+0.00000001),IF(AJ72&gt;=AJ71,AJ71-AI73,AJ72-AI73)+0.00000001),1)</f>
        <v>0</v>
      </c>
      <c r="AK75" s="68">
        <f t="shared" ref="AK75" si="1007">FLOOR(IF(OR(AK70=0,AK70=1),IF(AK74&gt;AK71,AK71,IF(AK68&gt;=AK74,AK74,AK68)+0.00000001),IF(AK72&gt;=AK71,AK71-AJ73,AK72-AJ73)+0.00000001),1)</f>
        <v>0</v>
      </c>
      <c r="AL75" s="68">
        <f t="shared" ref="AL75" si="1008">FLOOR(IF(OR(AL70=0,AL70=1),IF(AL74&gt;AL71,AL71,IF(AL68&gt;=AL74,AL74,AL68)+0.00000001),IF(AL72&gt;=AL71,AL71-AK73,AL72-AK73)+0.00000001),1)</f>
        <v>0</v>
      </c>
      <c r="AM75" s="68">
        <f t="shared" ref="AM75" si="1009">FLOOR(IF(OR(AM70=0,AM70=1),IF(AM74&gt;AM71,AM71,IF(AM68&gt;=AM74,AM74,AM68)+0.00000001),IF(AM72&gt;=AM71,AM71-AL73,AM72-AL73)+0.00000001),1)</f>
        <v>0</v>
      </c>
      <c r="AN75" s="68">
        <f t="shared" ref="AN75" si="1010">FLOOR(IF(OR(AN70=0,AN70=1),IF(AN74&gt;AN71,AN71,IF(AN68&gt;=AN74,AN74,AN68)+0.00000001),IF(AN72&gt;=AN71,AN71-AM73,AN72-AM73)+0.00000001),1)</f>
        <v>0</v>
      </c>
      <c r="AO75" s="68">
        <f t="shared" ref="AO75" si="1011">FLOOR(IF(OR(AO70=0,AO70=1),IF(AO74&gt;AO71,AO71,IF(AO68&gt;=AO74,AO74,AO68)+0.00000001),IF(AO72&gt;=AO71,AO71-AN73,AO72-AN73)+0.00000001),1)</f>
        <v>0</v>
      </c>
      <c r="AP75" s="68">
        <f t="shared" ref="AP75" si="1012">FLOOR(IF(OR(AP70=0,AP70=1),IF(AP74&gt;AP71,AP71,IF(AP68&gt;=AP74,AP74,AP68)+0.00000001),IF(AP72&gt;=AP71,AP71-AO73,AP72-AO73)+0.00000001),1)</f>
        <v>0</v>
      </c>
      <c r="AQ75" s="68">
        <f t="shared" ref="AQ75" si="1013">FLOOR(IF(OR(AQ70=0,AQ70=1),IF(AQ74&gt;AQ71,AQ71,IF(AQ68&gt;=AQ74,AQ74,AQ68)+0.00000001),IF(AQ72&gt;=AQ71,AQ71-AP73,AQ72-AP73)+0.00000001),1)</f>
        <v>0</v>
      </c>
      <c r="AR75" s="68">
        <f t="shared" ref="AR75" si="1014">FLOOR(IF(OR(AR70=0,AR70=1),IF(AR74&gt;AR71,AR71,IF(AR68&gt;=AR74,AR74,AR68)+0.00000001),IF(AR72&gt;=AR71,AR71-AQ73,AR72-AQ73)+0.00000001),1)</f>
        <v>0</v>
      </c>
      <c r="AS75" s="68">
        <f t="shared" ref="AS75" si="1015">FLOOR(IF(OR(AS70=0,AS70=1),IF(AS74&gt;AS71,AS71,IF(AS68&gt;=AS74,AS74,AS68)+0.00000001),IF(AS72&gt;=AS71,AS71-AR73,AS72-AR73)+0.00000001),1)</f>
        <v>0</v>
      </c>
      <c r="AT75" s="68">
        <f t="shared" ref="AT75" si="1016">FLOOR(IF(OR(AT70=0,AT70=1),IF(AT74&gt;AT71,AT71,IF(AT68&gt;=AT74,AT74,AT68)+0.00000001),IF(AT72&gt;=AT71,AT71-AS73,AT72-AS73)+0.00000001),1)</f>
        <v>0</v>
      </c>
      <c r="AU75" s="68">
        <f t="shared" ref="AU75" si="1017">FLOOR(IF(OR(AU70=0,AU70=1),IF(AU74&gt;AU71,AU71,IF(AU68&gt;=AU74,AU74,AU68)+0.00000001),IF(AU72&gt;=AU71,AU71-AT73,AU72-AT73)+0.00000001),1)</f>
        <v>0</v>
      </c>
      <c r="AV75" s="68">
        <f t="shared" ref="AV75" si="1018">FLOOR(IF(OR(AV70=0,AV70=1),IF(AV74&gt;AV71,AV71,IF(AV68&gt;=AV74,AV74,AV68)+0.00000001),IF(AV72&gt;=AV71,AV71-AU73,AV72-AU73)+0.00000001),1)</f>
        <v>0</v>
      </c>
      <c r="AW75" s="68">
        <f t="shared" ref="AW75" si="1019">FLOOR(IF(OR(AW70=0,AW70=1),IF(AW74&gt;AW71,AW71,IF(AW68&gt;=AW74,AW74,AW68)+0.00000001),IF(AW72&gt;=AW71,AW71-AV73,AW72-AV73)+0.00000001),1)</f>
        <v>0</v>
      </c>
      <c r="AX75" s="68">
        <f t="shared" ref="AX75" si="1020">FLOOR(IF(OR(AX70=0,AX70=1),IF(AX74&gt;AX71,AX71,IF(AX68&gt;=AX74,AX74,AX68)+0.00000001),IF(AX72&gt;=AX71,AX71-AW73,AX72-AW73)+0.00000001),1)</f>
        <v>0</v>
      </c>
      <c r="AY75" s="68">
        <f t="shared" ref="AY75" si="1021">FLOOR(IF(OR(AY70=0,AY70=1),IF(AY74&gt;AY71,AY71,IF(AY68&gt;=AY74,AY74,AY68)+0.00000001),IF(AY72&gt;=AY71,AY71-AX73,AY72-AX73)+0.00000001),1)</f>
        <v>0</v>
      </c>
      <c r="AZ75" s="68">
        <f t="shared" ref="AZ75" si="1022">FLOOR(IF(OR(AZ70=0,AZ70=1),IF(AZ74&gt;AZ71,AZ71,IF(AZ68&gt;=AZ74,AZ74,AZ68)+0.00000001),IF(AZ72&gt;=AZ71,AZ71-AY73,AZ72-AY73)+0.00000001),1)</f>
        <v>0</v>
      </c>
      <c r="BA75" s="68">
        <f t="shared" ref="BA75" si="1023">FLOOR(IF(OR(BA70=0,BA70=1),IF(BA74&gt;BA71,BA71,IF(BA68&gt;=BA74,BA74,BA68)+0.00000001),IF(BA72&gt;=BA71,BA71-AZ73,BA72-AZ73)+0.00000001),1)</f>
        <v>0</v>
      </c>
      <c r="BB75" s="68">
        <f t="shared" ref="BB75" si="1024">FLOOR(IF(OR(BB70=0,BB70=1),IF(BB74&gt;BB71,BB71,IF(BB68&gt;=BB74,BB74,BB68)+0.00000001),IF(BB72&gt;=BB71,BB71-BA73,BB72-BA73)+0.00000001),1)</f>
        <v>0</v>
      </c>
      <c r="BC75" s="68">
        <f t="shared" ref="BC75" si="1025">FLOOR(IF(OR(BC70=0,BC70=1),IF(BC74&gt;BC71,BC71,IF(BC68&gt;=BC74,BC74,BC68)+0.00000001),IF(BC72&gt;=BC71,BC71-BB73,BC72-BB73)+0.00000001),1)</f>
        <v>0</v>
      </c>
      <c r="BD75" s="68">
        <f t="shared" ref="BD75" si="1026">FLOOR(IF(OR(BD70=0,BD70=1),IF(BD74&gt;BD71,BD71,IF(BD68&gt;=BD74,BD74,BD68)+0.00000001),IF(BD72&gt;=BD71,BD71-BC73,BD72-BC73)+0.00000001),1)</f>
        <v>0</v>
      </c>
      <c r="BE75" s="68">
        <f t="shared" ref="BE75" si="1027">FLOOR(IF(OR(BE70=0,BE70=1),IF(BE74&gt;BE71,BE71,IF(BE68&gt;=BE74,BE74,BE68)+0.00000001),IF(BE72&gt;=BE71,BE71-BD73,BE72-BD73)+0.00000001),1)</f>
        <v>0</v>
      </c>
      <c r="BF75" s="68">
        <f t="shared" ref="BF75" si="1028">FLOOR(IF(OR(BF70=0,BF70=1),IF(BF74&gt;BF71,BF71,IF(BF68&gt;=BF74,BF74,BF68)+0.00000001),IF(BF72&gt;=BF71,BF71-BE73,BF72-BE73)+0.00000001),1)</f>
        <v>0</v>
      </c>
      <c r="BG75" s="68">
        <f t="shared" ref="BG75" si="1029">FLOOR(IF(OR(BG70=0,BG70=1),IF(BG74&gt;BG71,BG71,IF(BG68&gt;=BG74,BG74,BG68)+0.00000001),IF(BG72&gt;=BG71,BG71-BF73,BG72-BF73)+0.00000001),1)</f>
        <v>0</v>
      </c>
      <c r="BH75" s="68">
        <f t="shared" ref="BH75" si="1030">FLOOR(IF(OR(BH70=0,BH70=1),IF(BH74&gt;BH71,BH71,IF(BH68&gt;=BH74,BH74,BH68)+0.00000001),IF(BH72&gt;=BH71,BH71-BG73,BH72-BG73)+0.00000001),1)</f>
        <v>0</v>
      </c>
      <c r="BI75" s="68">
        <f t="shared" ref="BI75" si="1031">FLOOR(IF(OR(BI70=0,BI70=1),IF(BI74&gt;BI71,BI71,IF(BI68&gt;=BI74,BI74,BI68)+0.00000001),IF(BI72&gt;=BI71,BI71-BH73,BI72-BH73)+0.00000001),1)</f>
        <v>0</v>
      </c>
      <c r="BJ75" s="68">
        <f t="shared" ref="BJ75" si="1032">FLOOR(IF(OR(BJ70=0,BJ70=1),IF(BJ74&gt;BJ71,BJ71,IF(BJ68&gt;=BJ74,BJ74,BJ68)+0.00000001),IF(BJ72&gt;=BJ71,BJ71-BI73,BJ72-BI73)+0.00000001),1)</f>
        <v>0</v>
      </c>
      <c r="BK75" s="68">
        <f t="shared" ref="BK75" si="1033">FLOOR(IF(OR(BK70=0,BK70=1),IF(BK74&gt;BK71,BK71,IF(BK68&gt;=BK74,BK74,BK68)+0.00000001),IF(BK72&gt;=BK71,BK71-BJ73,BK72-BJ73)+0.00000001),1)</f>
        <v>0</v>
      </c>
      <c r="BL75" s="68">
        <f t="shared" ref="BL75" si="1034">FLOOR(IF(OR(BL70=0,BL70=1),IF(BL74&gt;BL71,BL71,IF(BL68&gt;=BL74,BL74,BL68)+0.00000001),IF(BL72&gt;=BL71,BL71-BK73,BL72-BK73)+0.00000001),1)</f>
        <v>0</v>
      </c>
      <c r="BM75" s="68">
        <f t="shared" ref="BM75" si="1035">FLOOR(IF(OR(BM70=0,BM70=1),IF(BM74&gt;BM71,BM71,IF(BM68&gt;=BM74,BM74,BM68)+0.00000001),IF(BM72&gt;=BM71,BM71-BL73,BM72-BL73)+0.00000001),1)</f>
        <v>0</v>
      </c>
      <c r="BN75" s="362"/>
      <c r="BO75" s="364"/>
      <c r="BP75" s="366"/>
      <c r="BQ75" s="366"/>
      <c r="BR75" s="106"/>
      <c r="BS75" s="106"/>
      <c r="BT75" s="106"/>
      <c r="BU75" s="106"/>
      <c r="BV75" s="106"/>
      <c r="BW75" s="106"/>
      <c r="BX75" s="106"/>
      <c r="BY75" s="106"/>
      <c r="BZ75" s="106"/>
      <c r="CA75" s="106"/>
      <c r="CB75" s="106"/>
      <c r="CC75" s="106"/>
      <c r="CD75" s="106"/>
      <c r="CE75" s="106"/>
      <c r="CF75" s="106"/>
      <c r="CG75" s="106"/>
    </row>
    <row r="76" spans="1:85" s="245" customFormat="1" ht="25.4" customHeight="1" thickBot="1" x14ac:dyDescent="0.4">
      <c r="A76" s="243"/>
      <c r="B76" s="129"/>
      <c r="C76" s="69"/>
      <c r="D76" s="69"/>
      <c r="E76" s="69"/>
      <c r="F76" s="69"/>
      <c r="G76" s="69"/>
      <c r="H76" s="69"/>
      <c r="I76" s="69"/>
      <c r="J76" s="69"/>
      <c r="K76" s="69"/>
      <c r="L76" s="69"/>
      <c r="M76" s="70"/>
      <c r="N76" s="7"/>
      <c r="O76" s="193"/>
      <c r="P76" s="106"/>
      <c r="Q76" s="216" t="s">
        <v>145</v>
      </c>
      <c r="R76" s="72">
        <f>IF($J67="Ano",R75*'Podpůrná data'!$B$5,R75*'Podpůrná data'!$B$3)</f>
        <v>0</v>
      </c>
      <c r="S76" s="72">
        <f>IF($J67="Ano",S75*'Podpůrná data'!$B$5,S75*'Podpůrná data'!$B$3)</f>
        <v>0</v>
      </c>
      <c r="T76" s="72">
        <f>IF($J67="Ano",T75*'Podpůrná data'!$B$5,T75*'Podpůrná data'!$B$3)</f>
        <v>0</v>
      </c>
      <c r="U76" s="72">
        <f>IF($J67="Ano",U75*'Podpůrná data'!$B$5,U75*'Podpůrná data'!$B$3)</f>
        <v>0</v>
      </c>
      <c r="V76" s="72">
        <f>IF($J67="Ano",V75*'Podpůrná data'!$B$5,V75*'Podpůrná data'!$B$3)</f>
        <v>0</v>
      </c>
      <c r="W76" s="72">
        <f>IF($J67="Ano",W75*'Podpůrná data'!$B$5,W75*'Podpůrná data'!$B$3)</f>
        <v>0</v>
      </c>
      <c r="X76" s="72">
        <f>IF($J67="Ano",X75*'Podpůrná data'!$B$5,X75*'Podpůrná data'!$B$3)</f>
        <v>0</v>
      </c>
      <c r="Y76" s="72">
        <f>IF($J67="Ano",Y75*'Podpůrná data'!$B$5,Y75*'Podpůrná data'!$B$3)</f>
        <v>0</v>
      </c>
      <c r="Z76" s="72">
        <f>IF($J67="Ano",Z75*'Podpůrná data'!$B$5,Z75*'Podpůrná data'!$B$3)</f>
        <v>0</v>
      </c>
      <c r="AA76" s="72">
        <f>IF($J67="Ano",AA75*'Podpůrná data'!$B$5,AA75*'Podpůrná data'!$B$3)</f>
        <v>0</v>
      </c>
      <c r="AB76" s="72">
        <f>IF($J67="Ano",AB75*'Podpůrná data'!$B$5,AB75*'Podpůrná data'!$B$3)</f>
        <v>0</v>
      </c>
      <c r="AC76" s="72">
        <f>IF($J67="Ano",AC75*'Podpůrná data'!$B$5,AC75*'Podpůrná data'!$B$3)</f>
        <v>0</v>
      </c>
      <c r="AD76" s="72">
        <f>IF($J67="Ano",AD75*'Podpůrná data'!$B$5,AD75*'Podpůrná data'!$B$3)</f>
        <v>0</v>
      </c>
      <c r="AE76" s="72">
        <f>IF($J67="Ano",AE75*'Podpůrná data'!$B$5,AE75*'Podpůrná data'!$B$3)</f>
        <v>0</v>
      </c>
      <c r="AF76" s="72">
        <f>IF($J67="Ano",AF75*'Podpůrná data'!$B$5,AF75*'Podpůrná data'!$B$3)</f>
        <v>0</v>
      </c>
      <c r="AG76" s="72">
        <f>IF($J67="Ano",AG75*'Podpůrná data'!$B$5,AG75*'Podpůrná data'!$B$3)</f>
        <v>0</v>
      </c>
      <c r="AH76" s="72">
        <f>IF($J67="Ano",AH75*'Podpůrná data'!$B$5,AH75*'Podpůrná data'!$B$3)</f>
        <v>0</v>
      </c>
      <c r="AI76" s="72">
        <f>IF($J67="Ano",AI75*'Podpůrná data'!$B$5,AI75*'Podpůrná data'!$B$3)</f>
        <v>0</v>
      </c>
      <c r="AJ76" s="72">
        <f>IF($J67="Ano",AJ75*'Podpůrná data'!$B$5,AJ75*'Podpůrná data'!$B$3)</f>
        <v>0</v>
      </c>
      <c r="AK76" s="72">
        <f>IF($J67="Ano",AK75*'Podpůrná data'!$B$5,AK75*'Podpůrná data'!$B$3)</f>
        <v>0</v>
      </c>
      <c r="AL76" s="72">
        <f>IF($J67="Ano",AL75*'Podpůrná data'!$B$5,AL75*'Podpůrná data'!$B$3)</f>
        <v>0</v>
      </c>
      <c r="AM76" s="72">
        <f>IF($J67="Ano",AM75*'Podpůrná data'!$B$5,AM75*'Podpůrná data'!$B$3)</f>
        <v>0</v>
      </c>
      <c r="AN76" s="72">
        <f>IF($J67="Ano",AN75*'Podpůrná data'!$B$5,AN75*'Podpůrná data'!$B$3)</f>
        <v>0</v>
      </c>
      <c r="AO76" s="72">
        <f>IF($J67="Ano",AO75*'Podpůrná data'!$B$5,AO75*'Podpůrná data'!$B$3)</f>
        <v>0</v>
      </c>
      <c r="AP76" s="72">
        <f>IF($J67="Ano",AP75*'Podpůrná data'!$B$5,AP75*'Podpůrná data'!$B$3)</f>
        <v>0</v>
      </c>
      <c r="AQ76" s="72">
        <f>IF($J67="Ano",AQ75*'Podpůrná data'!$B$5,AQ75*'Podpůrná data'!$B$3)</f>
        <v>0</v>
      </c>
      <c r="AR76" s="72">
        <f>IF($J67="Ano",AR75*'Podpůrná data'!$B$5,AR75*'Podpůrná data'!$B$3)</f>
        <v>0</v>
      </c>
      <c r="AS76" s="72">
        <f>IF($J67="Ano",AS75*'Podpůrná data'!$B$5,AS75*'Podpůrná data'!$B$3)</f>
        <v>0</v>
      </c>
      <c r="AT76" s="72">
        <f>IF($J67="Ano",AT75*'Podpůrná data'!$B$5,AT75*'Podpůrná data'!$B$3)</f>
        <v>0</v>
      </c>
      <c r="AU76" s="72">
        <f>IF($J67="Ano",AU75*'Podpůrná data'!$B$5,AU75*'Podpůrná data'!$B$3)</f>
        <v>0</v>
      </c>
      <c r="AV76" s="72">
        <f>IF($J67="Ano",AV75*'Podpůrná data'!$B$5,AV75*'Podpůrná data'!$B$3)</f>
        <v>0</v>
      </c>
      <c r="AW76" s="72">
        <f>IF($J67="Ano",AW75*'Podpůrná data'!$B$5,AW75*'Podpůrná data'!$B$3)</f>
        <v>0</v>
      </c>
      <c r="AX76" s="72">
        <f>IF($J67="Ano",AX75*'Podpůrná data'!$B$5,AX75*'Podpůrná data'!$B$3)</f>
        <v>0</v>
      </c>
      <c r="AY76" s="72">
        <f>IF($J67="Ano",AY75*'Podpůrná data'!$B$5,AY75*'Podpůrná data'!$B$3)</f>
        <v>0</v>
      </c>
      <c r="AZ76" s="72">
        <f>IF($J67="Ano",AZ75*'Podpůrná data'!$B$5,AZ75*'Podpůrná data'!$B$3)</f>
        <v>0</v>
      </c>
      <c r="BA76" s="72">
        <f>IF($J67="Ano",BA75*'Podpůrná data'!$B$5,BA75*'Podpůrná data'!$B$3)</f>
        <v>0</v>
      </c>
      <c r="BB76" s="72">
        <f>IF($J67="Ano",BB75*'Podpůrná data'!$B$5,BB75*'Podpůrná data'!$B$3)</f>
        <v>0</v>
      </c>
      <c r="BC76" s="72">
        <f>IF($J67="Ano",BC75*'Podpůrná data'!$B$5,BC75*'Podpůrná data'!$B$3)</f>
        <v>0</v>
      </c>
      <c r="BD76" s="72">
        <f>IF($J67="Ano",BD75*'Podpůrná data'!$B$5,BD75*'Podpůrná data'!$B$3)</f>
        <v>0</v>
      </c>
      <c r="BE76" s="72">
        <f>IF($J67="Ano",BE75*'Podpůrná data'!$B$5,BE75*'Podpůrná data'!$B$3)</f>
        <v>0</v>
      </c>
      <c r="BF76" s="72">
        <f>IF($J67="Ano",BF75*'Podpůrná data'!$B$5,BF75*'Podpůrná data'!$B$3)</f>
        <v>0</v>
      </c>
      <c r="BG76" s="72">
        <f>IF($J67="Ano",BG75*'Podpůrná data'!$B$5,BG75*'Podpůrná data'!$B$3)</f>
        <v>0</v>
      </c>
      <c r="BH76" s="72">
        <f>IF($J67="Ano",BH75*'Podpůrná data'!$B$5,BH75*'Podpůrná data'!$B$3)</f>
        <v>0</v>
      </c>
      <c r="BI76" s="72">
        <f>IF($J67="Ano",BI75*'Podpůrná data'!$B$5,BI75*'Podpůrná data'!$B$3)</f>
        <v>0</v>
      </c>
      <c r="BJ76" s="72">
        <f>IF($J67="Ano",BJ75*'Podpůrná data'!$B$5,BJ75*'Podpůrná data'!$B$3)</f>
        <v>0</v>
      </c>
      <c r="BK76" s="72">
        <f>IF($J67="Ano",BK75*'Podpůrná data'!$B$5,BK75*'Podpůrná data'!$B$3)</f>
        <v>0</v>
      </c>
      <c r="BL76" s="72">
        <f>IF($J67="Ano",BL75*'Podpůrná data'!$B$5,BL75*'Podpůrná data'!$B$3)</f>
        <v>0</v>
      </c>
      <c r="BM76" s="72">
        <f>IF($J67="Ano",BM75*'Podpůrná data'!$B$5,BM75*'Podpůrná data'!$B$3)</f>
        <v>0</v>
      </c>
      <c r="BN76" s="363"/>
      <c r="BO76" s="365"/>
      <c r="BP76" s="367"/>
      <c r="BQ76" s="367"/>
      <c r="BR76" s="106"/>
      <c r="BS76" s="178">
        <f>SUMIFS($R76:$BM76,$R66:$BM66,"1. ZoR")</f>
        <v>0</v>
      </c>
      <c r="BT76" s="178">
        <f>SUMIFS($R76:$BM76,$R66:$BM66,"2. ZoR")</f>
        <v>0</v>
      </c>
      <c r="BU76" s="178">
        <f>SUMIFS($R76:$BM76,$R66:$BM66,"3. ZoR")</f>
        <v>0</v>
      </c>
      <c r="BV76" s="178">
        <f>SUMIFS($R76:$BM76,$R66:$BM66,"4. ZoR")</f>
        <v>0</v>
      </c>
      <c r="BW76" s="178">
        <f>SUMIFS($R76:$BM76,$R66:$BM66,"5. ZoR")</f>
        <v>0</v>
      </c>
      <c r="BX76" s="178">
        <f>SUMIFS($R76:$BM76,$R66:$BM66,"6. ZoR")</f>
        <v>0</v>
      </c>
      <c r="BY76" s="178">
        <f>SUMIFS($R76:$BM76,$R66:$BM66,"7. ZoR")</f>
        <v>0</v>
      </c>
      <c r="BZ76" s="178">
        <f>SUMIFS($R76:$BM76,$R66:$BM66,"8. ZoR")</f>
        <v>0</v>
      </c>
      <c r="CA76" s="178">
        <f>SUMIFS($R76:$BM76,$R66:$BM66,"9. ZoR")</f>
        <v>0</v>
      </c>
      <c r="CB76" s="178">
        <f>SUMIFS($R76:$BM76,$R66:$BM66,"10. ZoR")</f>
        <v>0</v>
      </c>
      <c r="CC76" s="178">
        <f>SUMIFS($R76:$BM76,$R66:$BM66,"11. ZoR")</f>
        <v>0</v>
      </c>
      <c r="CD76" s="178">
        <f>SUMIFS($R76:$BM76,$R66:$BM66,"12. ZoR")</f>
        <v>0</v>
      </c>
      <c r="CE76" s="178">
        <f>SUMIFS($R76:$BM76,$R66:$BM66,"13. ZoR")</f>
        <v>0</v>
      </c>
      <c r="CF76" s="178">
        <f>SUMIFS($R76:$BM76,$R66:$BM66,"14. ZoR")</f>
        <v>0</v>
      </c>
      <c r="CG76" s="178">
        <f>SUMIFS($R76:$BM76,$R66:$BM66,"15. ZoR")</f>
        <v>0</v>
      </c>
    </row>
    <row r="77" spans="1:85" ht="15" hidden="1" thickBot="1" x14ac:dyDescent="0.4">
      <c r="B77" s="105"/>
      <c r="C77" s="130"/>
      <c r="D77" s="130"/>
      <c r="E77" s="130"/>
      <c r="F77" s="130"/>
      <c r="G77" s="130"/>
      <c r="H77" s="105"/>
      <c r="I77" s="105"/>
      <c r="J77" s="105"/>
      <c r="K77" s="105"/>
      <c r="L77" s="105"/>
      <c r="M77" s="105"/>
      <c r="N77" s="7"/>
      <c r="O77" s="105"/>
      <c r="P77" s="105"/>
      <c r="Q77" s="105"/>
      <c r="R77" s="105"/>
      <c r="S77" s="105"/>
      <c r="T77" s="7"/>
      <c r="U77" s="105"/>
      <c r="V77" s="105"/>
      <c r="W77" s="105"/>
      <c r="X77" s="105"/>
      <c r="Y77" s="105"/>
      <c r="Z77" s="105"/>
      <c r="AA77" s="105"/>
      <c r="AB77" s="105"/>
      <c r="AC77" s="105"/>
      <c r="AD77" s="105"/>
      <c r="AE77" s="105"/>
      <c r="AF77" s="105"/>
      <c r="AG77" s="105"/>
      <c r="AH77" s="105"/>
      <c r="AI77" s="105"/>
      <c r="AJ77" s="105"/>
      <c r="AK77" s="105"/>
      <c r="AL77" s="105"/>
      <c r="AM77" s="105"/>
      <c r="AN77" s="105"/>
      <c r="AO77" s="105"/>
      <c r="AP77" s="105"/>
      <c r="AQ77" s="105"/>
      <c r="AR77" s="105"/>
      <c r="AS77" s="105"/>
      <c r="AT77" s="105"/>
      <c r="AU77" s="105"/>
      <c r="AV77" s="105"/>
      <c r="AW77" s="105"/>
      <c r="AX77" s="105"/>
      <c r="AY77" s="105"/>
      <c r="AZ77" s="105"/>
      <c r="BA77" s="105"/>
      <c r="BB77" s="105"/>
      <c r="BC77" s="105"/>
      <c r="BD77" s="105"/>
      <c r="BE77" s="105"/>
      <c r="BF77" s="105"/>
      <c r="BG77" s="105"/>
      <c r="BH77" s="105"/>
      <c r="BI77" s="105"/>
      <c r="BJ77" s="105"/>
      <c r="BK77" s="105"/>
      <c r="BL77" s="105"/>
      <c r="BM77" s="105"/>
      <c r="BN77" s="105"/>
      <c r="BO77" s="105"/>
      <c r="BP77" s="105"/>
      <c r="BQ77" s="105"/>
      <c r="BR77" s="105"/>
      <c r="BS77" s="105"/>
      <c r="BT77" s="105"/>
      <c r="BU77" s="105"/>
      <c r="BV77" s="105"/>
      <c r="BW77" s="105"/>
      <c r="BX77" s="105"/>
      <c r="BY77" s="105"/>
      <c r="BZ77" s="105"/>
      <c r="CA77" s="105"/>
      <c r="CB77" s="105"/>
      <c r="CC77" s="105"/>
      <c r="CD77" s="105"/>
      <c r="CE77" s="105"/>
      <c r="CF77" s="105"/>
      <c r="CG77" s="105"/>
    </row>
    <row r="78" spans="1:85" s="245" customFormat="1" ht="69.650000000000006" customHeight="1" thickBot="1" x14ac:dyDescent="0.4">
      <c r="A78" s="249"/>
      <c r="B78" s="120"/>
      <c r="C78" s="360" t="s">
        <v>2</v>
      </c>
      <c r="D78" s="121"/>
      <c r="E78" s="131" t="s">
        <v>206</v>
      </c>
      <c r="F78" s="131" t="s">
        <v>444</v>
      </c>
      <c r="G78" s="131" t="s">
        <v>208</v>
      </c>
      <c r="H78" s="122" t="s">
        <v>94</v>
      </c>
      <c r="I78" s="122" t="s">
        <v>95</v>
      </c>
      <c r="J78" s="122" t="s">
        <v>96</v>
      </c>
      <c r="K78" s="122" t="s">
        <v>216</v>
      </c>
      <c r="L78" s="122" t="s">
        <v>218</v>
      </c>
      <c r="M78" s="138" t="s">
        <v>1</v>
      </c>
      <c r="N78" s="7"/>
      <c r="O78" s="124">
        <v>208002</v>
      </c>
      <c r="P78" s="106"/>
      <c r="Q78" s="194" t="s">
        <v>128</v>
      </c>
      <c r="R78" s="83" t="s">
        <v>4</v>
      </c>
      <c r="S78" s="83" t="s">
        <v>5</v>
      </c>
      <c r="T78" s="83" t="s">
        <v>6</v>
      </c>
      <c r="U78" s="83" t="s">
        <v>7</v>
      </c>
      <c r="V78" s="83" t="s">
        <v>8</v>
      </c>
      <c r="W78" s="83" t="s">
        <v>9</v>
      </c>
      <c r="X78" s="83" t="s">
        <v>10</v>
      </c>
      <c r="Y78" s="83" t="s">
        <v>11</v>
      </c>
      <c r="Z78" s="83" t="s">
        <v>12</v>
      </c>
      <c r="AA78" s="83" t="s">
        <v>13</v>
      </c>
      <c r="AB78" s="83" t="s">
        <v>14</v>
      </c>
      <c r="AC78" s="83" t="s">
        <v>15</v>
      </c>
      <c r="AD78" s="83" t="s">
        <v>16</v>
      </c>
      <c r="AE78" s="83" t="s">
        <v>17</v>
      </c>
      <c r="AF78" s="83" t="s">
        <v>18</v>
      </c>
      <c r="AG78" s="83" t="s">
        <v>19</v>
      </c>
      <c r="AH78" s="83" t="s">
        <v>20</v>
      </c>
      <c r="AI78" s="83" t="s">
        <v>21</v>
      </c>
      <c r="AJ78" s="83" t="s">
        <v>22</v>
      </c>
      <c r="AK78" s="83" t="s">
        <v>23</v>
      </c>
      <c r="AL78" s="83" t="s">
        <v>24</v>
      </c>
      <c r="AM78" s="83" t="s">
        <v>25</v>
      </c>
      <c r="AN78" s="83" t="s">
        <v>26</v>
      </c>
      <c r="AO78" s="83" t="s">
        <v>27</v>
      </c>
      <c r="AP78" s="83" t="s">
        <v>28</v>
      </c>
      <c r="AQ78" s="83" t="s">
        <v>29</v>
      </c>
      <c r="AR78" s="83" t="s">
        <v>30</v>
      </c>
      <c r="AS78" s="83" t="s">
        <v>31</v>
      </c>
      <c r="AT78" s="83" t="s">
        <v>32</v>
      </c>
      <c r="AU78" s="83" t="s">
        <v>33</v>
      </c>
      <c r="AV78" s="83" t="s">
        <v>34</v>
      </c>
      <c r="AW78" s="83" t="s">
        <v>35</v>
      </c>
      <c r="AX78" s="83" t="s">
        <v>36</v>
      </c>
      <c r="AY78" s="83" t="s">
        <v>37</v>
      </c>
      <c r="AZ78" s="83" t="s">
        <v>38</v>
      </c>
      <c r="BA78" s="83" t="s">
        <v>39</v>
      </c>
      <c r="BB78" s="83" t="s">
        <v>40</v>
      </c>
      <c r="BC78" s="83" t="s">
        <v>41</v>
      </c>
      <c r="BD78" s="83" t="s">
        <v>42</v>
      </c>
      <c r="BE78" s="83" t="s">
        <v>43</v>
      </c>
      <c r="BF78" s="83" t="s">
        <v>44</v>
      </c>
      <c r="BG78" s="83" t="s">
        <v>45</v>
      </c>
      <c r="BH78" s="83" t="s">
        <v>46</v>
      </c>
      <c r="BI78" s="83" t="s">
        <v>47</v>
      </c>
      <c r="BJ78" s="83" t="s">
        <v>48</v>
      </c>
      <c r="BK78" s="83" t="s">
        <v>49</v>
      </c>
      <c r="BL78" s="83" t="s">
        <v>50</v>
      </c>
      <c r="BM78" s="83" t="s">
        <v>51</v>
      </c>
      <c r="BN78" s="134" t="s">
        <v>163</v>
      </c>
      <c r="BO78" s="135" t="s">
        <v>164</v>
      </c>
      <c r="BP78" s="135" t="s">
        <v>146</v>
      </c>
      <c r="BQ78" s="135" t="s">
        <v>214</v>
      </c>
      <c r="BR78" s="106"/>
      <c r="BS78" s="368" t="s">
        <v>238</v>
      </c>
      <c r="BT78" s="369"/>
      <c r="BU78" s="369"/>
      <c r="BV78" s="369"/>
      <c r="BW78" s="369"/>
      <c r="BX78" s="369"/>
      <c r="BY78" s="369"/>
      <c r="BZ78" s="369"/>
      <c r="CA78" s="369"/>
      <c r="CB78" s="369"/>
      <c r="CC78" s="369"/>
      <c r="CD78" s="369"/>
      <c r="CE78" s="369"/>
      <c r="CF78" s="369"/>
      <c r="CG78" s="369"/>
    </row>
    <row r="79" spans="1:85" s="245" customFormat="1" ht="21" hidden="1" customHeight="1" x14ac:dyDescent="0.35">
      <c r="A79" s="250"/>
      <c r="B79" s="113"/>
      <c r="C79" s="361"/>
      <c r="D79" s="125"/>
      <c r="E79" s="125"/>
      <c r="F79" s="125"/>
      <c r="G79" s="125"/>
      <c r="H79" s="370" t="s">
        <v>250</v>
      </c>
      <c r="I79" s="371" t="s">
        <v>425</v>
      </c>
      <c r="J79" s="357" t="s">
        <v>97</v>
      </c>
      <c r="K79" s="357" t="s">
        <v>217</v>
      </c>
      <c r="L79" s="137"/>
      <c r="M79" s="373" t="s">
        <v>93</v>
      </c>
      <c r="N79" s="7"/>
      <c r="O79" s="375" t="s">
        <v>3</v>
      </c>
      <c r="P79" s="106"/>
      <c r="Q79" s="84"/>
      <c r="R79" s="74">
        <f>MONTH(Úvod!$F$10)</f>
        <v>1</v>
      </c>
      <c r="S79" s="75">
        <f t="shared" ref="S79" si="1036">IF(R79=12,1,R79+1)</f>
        <v>2</v>
      </c>
      <c r="T79" s="75">
        <f t="shared" ref="T79" si="1037">IF(S79=12,1,S79+1)</f>
        <v>3</v>
      </c>
      <c r="U79" s="76">
        <f t="shared" ref="U79" si="1038">IF(T79=12,1,T79+1)</f>
        <v>4</v>
      </c>
      <c r="V79" s="76">
        <f t="shared" ref="V79" si="1039">IF(U79=12,1,U79+1)</f>
        <v>5</v>
      </c>
      <c r="W79" s="76">
        <f t="shared" ref="W79" si="1040">IF(V79=12,1,V79+1)</f>
        <v>6</v>
      </c>
      <c r="X79" s="76">
        <f t="shared" ref="X79" si="1041">IF(W79=12,1,W79+1)</f>
        <v>7</v>
      </c>
      <c r="Y79" s="76">
        <f t="shared" ref="Y79" si="1042">IF(X79=12,1,X79+1)</f>
        <v>8</v>
      </c>
      <c r="Z79" s="76">
        <f t="shared" ref="Z79" si="1043">IF(Y79=12,1,Y79+1)</f>
        <v>9</v>
      </c>
      <c r="AA79" s="76">
        <f>IF(Z79=12,1,Z79+1)</f>
        <v>10</v>
      </c>
      <c r="AB79" s="76">
        <f t="shared" ref="AB79" si="1044">IF(AA79=12,1,AA79+1)</f>
        <v>11</v>
      </c>
      <c r="AC79" s="76">
        <f t="shared" ref="AC79" si="1045">IF(AB79=12,1,AB79+1)</f>
        <v>12</v>
      </c>
      <c r="AD79" s="76">
        <f t="shared" ref="AD79" si="1046">IF(AC79=12,1,AC79+1)</f>
        <v>1</v>
      </c>
      <c r="AE79" s="76">
        <f t="shared" ref="AE79" si="1047">IF(AD79=12,1,AD79+1)</f>
        <v>2</v>
      </c>
      <c r="AF79" s="76">
        <f t="shared" ref="AF79" si="1048">IF(AE79=12,1,AE79+1)</f>
        <v>3</v>
      </c>
      <c r="AG79" s="76">
        <f t="shared" ref="AG79" si="1049">IF(AF79=12,1,AF79+1)</f>
        <v>4</v>
      </c>
      <c r="AH79" s="76">
        <f t="shared" ref="AH79" si="1050">IF(AG79=12,1,AG79+1)</f>
        <v>5</v>
      </c>
      <c r="AI79" s="76">
        <f t="shared" ref="AI79" si="1051">IF(AH79=12,1,AH79+1)</f>
        <v>6</v>
      </c>
      <c r="AJ79" s="76">
        <f>IF(AI79=12,1,AI79+1)</f>
        <v>7</v>
      </c>
      <c r="AK79" s="76">
        <f t="shared" ref="AK79" si="1052">IF(AJ79=12,1,AJ79+1)</f>
        <v>8</v>
      </c>
      <c r="AL79" s="76">
        <f t="shared" ref="AL79" si="1053">IF(AK79=12,1,AK79+1)</f>
        <v>9</v>
      </c>
      <c r="AM79" s="76">
        <f t="shared" ref="AM79" si="1054">IF(AL79=12,1,AL79+1)</f>
        <v>10</v>
      </c>
      <c r="AN79" s="76">
        <f t="shared" ref="AN79" si="1055">IF(AM79=12,1,AM79+1)</f>
        <v>11</v>
      </c>
      <c r="AO79" s="76">
        <f t="shared" ref="AO79" si="1056">IF(AN79=12,1,AN79+1)</f>
        <v>12</v>
      </c>
      <c r="AP79" s="76">
        <f t="shared" ref="AP79" si="1057">IF(AO79=12,1,AO79+1)</f>
        <v>1</v>
      </c>
      <c r="AQ79" s="76">
        <f t="shared" ref="AQ79" si="1058">IF(AP79=12,1,AP79+1)</f>
        <v>2</v>
      </c>
      <c r="AR79" s="76">
        <f t="shared" ref="AR79" si="1059">IF(AQ79=12,1,AQ79+1)</f>
        <v>3</v>
      </c>
      <c r="AS79" s="76">
        <f t="shared" ref="AS79" si="1060">IF(AR79=12,1,AR79+1)</f>
        <v>4</v>
      </c>
      <c r="AT79" s="76">
        <f t="shared" ref="AT79" si="1061">IF(AS79=12,1,AS79+1)</f>
        <v>5</v>
      </c>
      <c r="AU79" s="76">
        <f t="shared" ref="AU79" si="1062">IF(AT79=12,1,AT79+1)</f>
        <v>6</v>
      </c>
      <c r="AV79" s="76">
        <f t="shared" ref="AV79" si="1063">IF(AU79=12,1,AU79+1)</f>
        <v>7</v>
      </c>
      <c r="AW79" s="76">
        <f t="shared" ref="AW79" si="1064">IF(AV79=12,1,AV79+1)</f>
        <v>8</v>
      </c>
      <c r="AX79" s="76">
        <f t="shared" ref="AX79" si="1065">IF(AW79=12,1,AW79+1)</f>
        <v>9</v>
      </c>
      <c r="AY79" s="76">
        <f t="shared" ref="AY79" si="1066">IF(AX79=12,1,AX79+1)</f>
        <v>10</v>
      </c>
      <c r="AZ79" s="76">
        <f t="shared" ref="AZ79" si="1067">IF(AY79=12,1,AY79+1)</f>
        <v>11</v>
      </c>
      <c r="BA79" s="76">
        <f t="shared" ref="BA79" si="1068">IF(AZ79=12,1,AZ79+1)</f>
        <v>12</v>
      </c>
      <c r="BB79" s="76">
        <f t="shared" ref="BB79" si="1069">IF(BA79=12,1,BA79+1)</f>
        <v>1</v>
      </c>
      <c r="BC79" s="76">
        <f t="shared" ref="BC79" si="1070">IF(BB79=12,1,BB79+1)</f>
        <v>2</v>
      </c>
      <c r="BD79" s="76">
        <f t="shared" ref="BD79" si="1071">IF(BC79=12,1,BC79+1)</f>
        <v>3</v>
      </c>
      <c r="BE79" s="76">
        <f t="shared" ref="BE79" si="1072">IF(BD79=12,1,BD79+1)</f>
        <v>4</v>
      </c>
      <c r="BF79" s="76">
        <f t="shared" ref="BF79" si="1073">IF(BE79=12,1,BE79+1)</f>
        <v>5</v>
      </c>
      <c r="BG79" s="76">
        <f t="shared" ref="BG79" si="1074">IF(BF79=12,1,BF79+1)</f>
        <v>6</v>
      </c>
      <c r="BH79" s="76">
        <f t="shared" ref="BH79" si="1075">IF(BG79=12,1,BG79+1)</f>
        <v>7</v>
      </c>
      <c r="BI79" s="76">
        <f t="shared" ref="BI79" si="1076">IF(BH79=12,1,BH79+1)</f>
        <v>8</v>
      </c>
      <c r="BJ79" s="76">
        <f t="shared" ref="BJ79" si="1077">IF(BI79=12,1,BI79+1)</f>
        <v>9</v>
      </c>
      <c r="BK79" s="76">
        <f t="shared" ref="BK79" si="1078">IF(BJ79=12,1,BJ79+1)</f>
        <v>10</v>
      </c>
      <c r="BL79" s="76">
        <f t="shared" ref="BL79" si="1079">IF(BK79=12,1,BK79+1)</f>
        <v>11</v>
      </c>
      <c r="BM79" s="76">
        <f t="shared" ref="BM79" si="1080">IF(BL79=12,1,BL79+1)</f>
        <v>12</v>
      </c>
      <c r="BN79" s="81"/>
      <c r="BO79" s="78"/>
      <c r="BP79" s="78"/>
      <c r="BQ79" s="78"/>
      <c r="BR79" s="106"/>
      <c r="BS79" s="106"/>
      <c r="BT79" s="106"/>
      <c r="BU79" s="106"/>
      <c r="BV79" s="106"/>
      <c r="BW79" s="106"/>
      <c r="BX79" s="106"/>
      <c r="BY79" s="106"/>
      <c r="BZ79" s="106"/>
      <c r="CA79" s="106"/>
      <c r="CB79" s="106"/>
      <c r="CC79" s="106"/>
      <c r="CD79" s="106"/>
      <c r="CE79" s="106"/>
      <c r="CF79" s="106"/>
      <c r="CG79" s="106"/>
    </row>
    <row r="80" spans="1:85" s="245" customFormat="1" ht="18" hidden="1" customHeight="1" x14ac:dyDescent="0.35">
      <c r="A80" s="250"/>
      <c r="B80" s="113"/>
      <c r="C80" s="361"/>
      <c r="D80" s="125"/>
      <c r="E80" s="125"/>
      <c r="F80" s="125"/>
      <c r="G80" s="125"/>
      <c r="H80" s="370"/>
      <c r="I80" s="371"/>
      <c r="J80" s="357"/>
      <c r="K80" s="357"/>
      <c r="L80" s="137"/>
      <c r="M80" s="373"/>
      <c r="N80" s="7"/>
      <c r="O80" s="376"/>
      <c r="P80" s="106"/>
      <c r="Q80" s="77"/>
      <c r="R80" s="59">
        <f t="shared" ref="R80:BM80" si="1081">VALUE(_xlfn.CONCAT(R79,".",R82))</f>
        <v>1</v>
      </c>
      <c r="S80" s="73">
        <f t="shared" si="1081"/>
        <v>32</v>
      </c>
      <c r="T80" s="73">
        <f t="shared" si="1081"/>
        <v>61</v>
      </c>
      <c r="U80" s="73">
        <f t="shared" si="1081"/>
        <v>92</v>
      </c>
      <c r="V80" s="73">
        <f t="shared" si="1081"/>
        <v>122</v>
      </c>
      <c r="W80" s="73">
        <f t="shared" si="1081"/>
        <v>153</v>
      </c>
      <c r="X80" s="73">
        <f t="shared" si="1081"/>
        <v>183</v>
      </c>
      <c r="Y80" s="73">
        <f t="shared" si="1081"/>
        <v>214</v>
      </c>
      <c r="Z80" s="73">
        <f t="shared" si="1081"/>
        <v>245</v>
      </c>
      <c r="AA80" s="73">
        <f t="shared" si="1081"/>
        <v>275</v>
      </c>
      <c r="AB80" s="73">
        <f t="shared" si="1081"/>
        <v>306</v>
      </c>
      <c r="AC80" s="73">
        <f t="shared" si="1081"/>
        <v>336</v>
      </c>
      <c r="AD80" s="73">
        <f t="shared" si="1081"/>
        <v>367</v>
      </c>
      <c r="AE80" s="73">
        <f t="shared" si="1081"/>
        <v>398</v>
      </c>
      <c r="AF80" s="73">
        <f t="shared" si="1081"/>
        <v>426</v>
      </c>
      <c r="AG80" s="73">
        <f t="shared" si="1081"/>
        <v>457</v>
      </c>
      <c r="AH80" s="73">
        <f t="shared" si="1081"/>
        <v>487</v>
      </c>
      <c r="AI80" s="73">
        <f t="shared" si="1081"/>
        <v>518</v>
      </c>
      <c r="AJ80" s="73">
        <f t="shared" si="1081"/>
        <v>548</v>
      </c>
      <c r="AK80" s="73">
        <f t="shared" si="1081"/>
        <v>579</v>
      </c>
      <c r="AL80" s="73">
        <f t="shared" si="1081"/>
        <v>610</v>
      </c>
      <c r="AM80" s="73">
        <f t="shared" si="1081"/>
        <v>640</v>
      </c>
      <c r="AN80" s="73">
        <f t="shared" si="1081"/>
        <v>671</v>
      </c>
      <c r="AO80" s="73">
        <f t="shared" si="1081"/>
        <v>701</v>
      </c>
      <c r="AP80" s="73">
        <f t="shared" si="1081"/>
        <v>732</v>
      </c>
      <c r="AQ80" s="73">
        <f t="shared" si="1081"/>
        <v>763</v>
      </c>
      <c r="AR80" s="73">
        <f t="shared" si="1081"/>
        <v>791</v>
      </c>
      <c r="AS80" s="73">
        <f t="shared" si="1081"/>
        <v>822</v>
      </c>
      <c r="AT80" s="73">
        <f t="shared" si="1081"/>
        <v>852</v>
      </c>
      <c r="AU80" s="73">
        <f t="shared" si="1081"/>
        <v>883</v>
      </c>
      <c r="AV80" s="73">
        <f t="shared" si="1081"/>
        <v>913</v>
      </c>
      <c r="AW80" s="73">
        <f t="shared" si="1081"/>
        <v>944</v>
      </c>
      <c r="AX80" s="73">
        <f t="shared" si="1081"/>
        <v>975</v>
      </c>
      <c r="AY80" s="73">
        <f t="shared" si="1081"/>
        <v>1005</v>
      </c>
      <c r="AZ80" s="73">
        <f t="shared" si="1081"/>
        <v>1036</v>
      </c>
      <c r="BA80" s="73">
        <f t="shared" si="1081"/>
        <v>1066</v>
      </c>
      <c r="BB80" s="73">
        <f t="shared" si="1081"/>
        <v>1097</v>
      </c>
      <c r="BC80" s="73">
        <f t="shared" si="1081"/>
        <v>1128</v>
      </c>
      <c r="BD80" s="73">
        <f t="shared" si="1081"/>
        <v>1156</v>
      </c>
      <c r="BE80" s="73">
        <f t="shared" si="1081"/>
        <v>1187</v>
      </c>
      <c r="BF80" s="73">
        <f t="shared" si="1081"/>
        <v>1217</v>
      </c>
      <c r="BG80" s="73">
        <f t="shared" si="1081"/>
        <v>1248</v>
      </c>
      <c r="BH80" s="73">
        <f t="shared" si="1081"/>
        <v>1278</v>
      </c>
      <c r="BI80" s="73">
        <f t="shared" si="1081"/>
        <v>1309</v>
      </c>
      <c r="BJ80" s="73">
        <f t="shared" si="1081"/>
        <v>1340</v>
      </c>
      <c r="BK80" s="73">
        <f t="shared" si="1081"/>
        <v>1370</v>
      </c>
      <c r="BL80" s="73">
        <f t="shared" si="1081"/>
        <v>1401</v>
      </c>
      <c r="BM80" s="73">
        <f t="shared" si="1081"/>
        <v>1431</v>
      </c>
      <c r="BN80" s="82"/>
      <c r="BO80" s="79"/>
      <c r="BP80" s="79"/>
      <c r="BQ80" s="79"/>
      <c r="BR80" s="106"/>
      <c r="BS80" s="106"/>
      <c r="BT80" s="106"/>
      <c r="BU80" s="106"/>
      <c r="BV80" s="106"/>
      <c r="BW80" s="106"/>
      <c r="BX80" s="106"/>
      <c r="BY80" s="106"/>
      <c r="BZ80" s="106"/>
      <c r="CA80" s="106"/>
      <c r="CB80" s="106"/>
      <c r="CC80" s="106"/>
      <c r="CD80" s="106"/>
      <c r="CE80" s="106"/>
      <c r="CF80" s="106"/>
      <c r="CG80" s="106"/>
    </row>
    <row r="81" spans="1:85" s="245" customFormat="1" ht="18" customHeight="1" x14ac:dyDescent="0.35">
      <c r="A81" s="250"/>
      <c r="B81" s="113"/>
      <c r="C81" s="361"/>
      <c r="D81" s="125"/>
      <c r="E81" s="357" t="s">
        <v>207</v>
      </c>
      <c r="F81" s="357" t="s">
        <v>207</v>
      </c>
      <c r="G81" s="357" t="s">
        <v>207</v>
      </c>
      <c r="H81" s="370"/>
      <c r="I81" s="371"/>
      <c r="J81" s="357"/>
      <c r="K81" s="357"/>
      <c r="L81" s="357" t="s">
        <v>219</v>
      </c>
      <c r="M81" s="373"/>
      <c r="N81" s="7"/>
      <c r="O81" s="376"/>
      <c r="P81" s="106"/>
      <c r="Q81" s="77"/>
      <c r="R81" s="60" t="str">
        <f>VLOOKUP(R79,'Podpůrná data'!$I$188:$J$199,2)</f>
        <v>leden</v>
      </c>
      <c r="S81" s="60" t="str">
        <f>VLOOKUP(S79,'Podpůrná data'!$I$188:$J$199,2)</f>
        <v>únor</v>
      </c>
      <c r="T81" s="60" t="str">
        <f>VLOOKUP(T79,'Podpůrná data'!$I$188:$J$199,2)</f>
        <v>březen</v>
      </c>
      <c r="U81" s="60" t="str">
        <f>VLOOKUP(U79,'Podpůrná data'!$I$188:$J$199,2)</f>
        <v>duben</v>
      </c>
      <c r="V81" s="60" t="str">
        <f>VLOOKUP(V79,'Podpůrná data'!$I$188:$J$199,2)</f>
        <v>květen</v>
      </c>
      <c r="W81" s="60" t="str">
        <f>VLOOKUP(W79,'Podpůrná data'!$I$188:$J$199,2)</f>
        <v>červen</v>
      </c>
      <c r="X81" s="60" t="str">
        <f>VLOOKUP(X79,'Podpůrná data'!$I$188:$J$199,2)</f>
        <v>červenec</v>
      </c>
      <c r="Y81" s="60" t="str">
        <f>VLOOKUP(Y79,'Podpůrná data'!$I$188:$J$199,2)</f>
        <v>srpen</v>
      </c>
      <c r="Z81" s="60" t="str">
        <f>VLOOKUP(Z79,'Podpůrná data'!$I$188:$J$199,2)</f>
        <v>září</v>
      </c>
      <c r="AA81" s="60" t="str">
        <f>VLOOKUP(AA79,'Podpůrná data'!$I$188:$J$199,2)</f>
        <v>říjen</v>
      </c>
      <c r="AB81" s="60" t="str">
        <f>VLOOKUP(AB79,'Podpůrná data'!$I$188:$J$199,2)</f>
        <v>listopad</v>
      </c>
      <c r="AC81" s="60" t="str">
        <f>VLOOKUP(AC79,'Podpůrná data'!$I$188:$J$199,2)</f>
        <v>prosinec</v>
      </c>
      <c r="AD81" s="60" t="str">
        <f>VLOOKUP(AD79,'Podpůrná data'!$I$188:$J$199,2)</f>
        <v>leden</v>
      </c>
      <c r="AE81" s="60" t="str">
        <f>VLOOKUP(AE79,'Podpůrná data'!$I$188:$J$199,2)</f>
        <v>únor</v>
      </c>
      <c r="AF81" s="60" t="str">
        <f>VLOOKUP(AF79,'Podpůrná data'!$I$188:$J$199,2)</f>
        <v>březen</v>
      </c>
      <c r="AG81" s="60" t="str">
        <f>VLOOKUP(AG79,'Podpůrná data'!$I$188:$J$199,2)</f>
        <v>duben</v>
      </c>
      <c r="AH81" s="60" t="str">
        <f>VLOOKUP(AH79,'Podpůrná data'!$I$188:$J$199,2)</f>
        <v>květen</v>
      </c>
      <c r="AI81" s="60" t="str">
        <f>VLOOKUP(AI79,'Podpůrná data'!$I$188:$J$199,2)</f>
        <v>červen</v>
      </c>
      <c r="AJ81" s="60" t="str">
        <f>VLOOKUP(AJ79,'Podpůrná data'!$I$188:$J$199,2)</f>
        <v>červenec</v>
      </c>
      <c r="AK81" s="60" t="str">
        <f>VLOOKUP(AK79,'Podpůrná data'!$I$188:$J$199,2)</f>
        <v>srpen</v>
      </c>
      <c r="AL81" s="60" t="str">
        <f>VLOOKUP(AL79,'Podpůrná data'!$I$188:$J$199,2)</f>
        <v>září</v>
      </c>
      <c r="AM81" s="60" t="str">
        <f>VLOOKUP(AM79,'Podpůrná data'!$I$188:$J$199,2)</f>
        <v>říjen</v>
      </c>
      <c r="AN81" s="60" t="str">
        <f>VLOOKUP(AN79,'Podpůrná data'!$I$188:$J$199,2)</f>
        <v>listopad</v>
      </c>
      <c r="AO81" s="60" t="str">
        <f>VLOOKUP(AO79,'Podpůrná data'!$I$188:$J$199,2)</f>
        <v>prosinec</v>
      </c>
      <c r="AP81" s="60" t="str">
        <f>VLOOKUP(AP79,'Podpůrná data'!$I$188:$J$199,2)</f>
        <v>leden</v>
      </c>
      <c r="AQ81" s="60" t="str">
        <f>VLOOKUP(AQ79,'Podpůrná data'!$I$188:$J$199,2)</f>
        <v>únor</v>
      </c>
      <c r="AR81" s="60" t="str">
        <f>VLOOKUP(AR79,'Podpůrná data'!$I$188:$J$199,2)</f>
        <v>březen</v>
      </c>
      <c r="AS81" s="60" t="str">
        <f>VLOOKUP(AS79,'Podpůrná data'!$I$188:$J$199,2)</f>
        <v>duben</v>
      </c>
      <c r="AT81" s="60" t="str">
        <f>VLOOKUP(AT79,'Podpůrná data'!$I$188:$J$199,2)</f>
        <v>květen</v>
      </c>
      <c r="AU81" s="60" t="str">
        <f>VLOOKUP(AU79,'Podpůrná data'!$I$188:$J$199,2)</f>
        <v>červen</v>
      </c>
      <c r="AV81" s="60" t="str">
        <f>VLOOKUP(AV79,'Podpůrná data'!$I$188:$J$199,2)</f>
        <v>červenec</v>
      </c>
      <c r="AW81" s="60" t="str">
        <f>VLOOKUP(AW79,'Podpůrná data'!$I$188:$J$199,2)</f>
        <v>srpen</v>
      </c>
      <c r="AX81" s="60" t="str">
        <f>VLOOKUP(AX79,'Podpůrná data'!$I$188:$J$199,2)</f>
        <v>září</v>
      </c>
      <c r="AY81" s="60" t="str">
        <f>VLOOKUP(AY79,'Podpůrná data'!$I$188:$J$199,2)</f>
        <v>říjen</v>
      </c>
      <c r="AZ81" s="60" t="str">
        <f>VLOOKUP(AZ79,'Podpůrná data'!$I$188:$J$199,2)</f>
        <v>listopad</v>
      </c>
      <c r="BA81" s="60" t="str">
        <f>VLOOKUP(BA79,'Podpůrná data'!$I$188:$J$199,2)</f>
        <v>prosinec</v>
      </c>
      <c r="BB81" s="60" t="str">
        <f>VLOOKUP(BB79,'Podpůrná data'!$I$188:$J$199,2)</f>
        <v>leden</v>
      </c>
      <c r="BC81" s="60" t="str">
        <f>VLOOKUP(BC79,'Podpůrná data'!$I$188:$J$199,2)</f>
        <v>únor</v>
      </c>
      <c r="BD81" s="60" t="str">
        <f>VLOOKUP(BD79,'Podpůrná data'!$I$188:$J$199,2)</f>
        <v>březen</v>
      </c>
      <c r="BE81" s="60" t="str">
        <f>VLOOKUP(BE79,'Podpůrná data'!$I$188:$J$199,2)</f>
        <v>duben</v>
      </c>
      <c r="BF81" s="60" t="str">
        <f>VLOOKUP(BF79,'Podpůrná data'!$I$188:$J$199,2)</f>
        <v>květen</v>
      </c>
      <c r="BG81" s="60" t="str">
        <f>VLOOKUP(BG79,'Podpůrná data'!$I$188:$J$199,2)</f>
        <v>červen</v>
      </c>
      <c r="BH81" s="60" t="str">
        <f>VLOOKUP(BH79,'Podpůrná data'!$I$188:$J$199,2)</f>
        <v>červenec</v>
      </c>
      <c r="BI81" s="60" t="str">
        <f>VLOOKUP(BI79,'Podpůrná data'!$I$188:$J$199,2)</f>
        <v>srpen</v>
      </c>
      <c r="BJ81" s="60" t="str">
        <f>VLOOKUP(BJ79,'Podpůrná data'!$I$188:$J$199,2)</f>
        <v>září</v>
      </c>
      <c r="BK81" s="60" t="str">
        <f>VLOOKUP(BK79,'Podpůrná data'!$I$188:$J$199,2)</f>
        <v>říjen</v>
      </c>
      <c r="BL81" s="60" t="str">
        <f>VLOOKUP(BL79,'Podpůrná data'!$I$188:$J$199,2)</f>
        <v>listopad</v>
      </c>
      <c r="BM81" s="60" t="str">
        <f>VLOOKUP(BM79,'Podpůrná data'!$I$188:$J$199,2)</f>
        <v>prosinec</v>
      </c>
      <c r="BN81" s="171"/>
      <c r="BO81" s="175"/>
      <c r="BP81" s="197"/>
      <c r="BQ81" s="197"/>
      <c r="BR81" s="106"/>
      <c r="BS81" s="179" t="s">
        <v>105</v>
      </c>
      <c r="BT81" s="179" t="s">
        <v>106</v>
      </c>
      <c r="BU81" s="179" t="s">
        <v>107</v>
      </c>
      <c r="BV81" s="179" t="s">
        <v>108</v>
      </c>
      <c r="BW81" s="179" t="s">
        <v>109</v>
      </c>
      <c r="BX81" s="179" t="s">
        <v>110</v>
      </c>
      <c r="BY81" s="179" t="s">
        <v>111</v>
      </c>
      <c r="BZ81" s="179" t="s">
        <v>112</v>
      </c>
      <c r="CA81" s="179" t="s">
        <v>113</v>
      </c>
      <c r="CB81" s="179" t="s">
        <v>155</v>
      </c>
      <c r="CC81" s="179" t="s">
        <v>156</v>
      </c>
      <c r="CD81" s="179" t="s">
        <v>157</v>
      </c>
      <c r="CE81" s="179" t="s">
        <v>202</v>
      </c>
      <c r="CF81" s="179" t="s">
        <v>203</v>
      </c>
      <c r="CG81" s="179" t="s">
        <v>204</v>
      </c>
    </row>
    <row r="82" spans="1:85" s="245" customFormat="1" ht="16.399999999999999" customHeight="1" x14ac:dyDescent="0.35">
      <c r="A82" s="250"/>
      <c r="B82" s="113"/>
      <c r="C82" s="361"/>
      <c r="D82" s="125"/>
      <c r="E82" s="357"/>
      <c r="F82" s="357"/>
      <c r="G82" s="357"/>
      <c r="H82" s="370"/>
      <c r="I82" s="371"/>
      <c r="J82" s="357"/>
      <c r="K82" s="357"/>
      <c r="L82" s="357"/>
      <c r="M82" s="373"/>
      <c r="N82" s="7"/>
      <c r="O82" s="376"/>
      <c r="P82" s="106"/>
      <c r="Q82" s="77"/>
      <c r="R82" s="60">
        <f>YEAR(Úvod!$F$10)</f>
        <v>1900</v>
      </c>
      <c r="S82" s="60">
        <f t="shared" ref="S82" si="1082">IF(S79=1,R82+1,R82)</f>
        <v>1900</v>
      </c>
      <c r="T82" s="60">
        <f t="shared" ref="T82" si="1083">IF(T79=1,S82+1,S82)</f>
        <v>1900</v>
      </c>
      <c r="U82" s="60">
        <f t="shared" ref="U82" si="1084">IF(U79=1,T82+1,T82)</f>
        <v>1900</v>
      </c>
      <c r="V82" s="60">
        <f t="shared" ref="V82" si="1085">IF(V79=1,U82+1,U82)</f>
        <v>1900</v>
      </c>
      <c r="W82" s="60">
        <f t="shared" ref="W82" si="1086">IF(W79=1,V82+1,V82)</f>
        <v>1900</v>
      </c>
      <c r="X82" s="60">
        <f t="shared" ref="X82" si="1087">IF(X79=1,W82+1,W82)</f>
        <v>1900</v>
      </c>
      <c r="Y82" s="60">
        <f t="shared" ref="Y82" si="1088">IF(Y79=1,X82+1,X82)</f>
        <v>1900</v>
      </c>
      <c r="Z82" s="60">
        <f t="shared" ref="Z82" si="1089">IF(Z79=1,Y82+1,Y82)</f>
        <v>1900</v>
      </c>
      <c r="AA82" s="60">
        <f t="shared" ref="AA82" si="1090">IF(AA79=1,Z82+1,Z82)</f>
        <v>1900</v>
      </c>
      <c r="AB82" s="60">
        <f t="shared" ref="AB82" si="1091">IF(AB79=1,AA82+1,AA82)</f>
        <v>1900</v>
      </c>
      <c r="AC82" s="60">
        <f t="shared" ref="AC82" si="1092">IF(AC79=1,AB82+1,AB82)</f>
        <v>1900</v>
      </c>
      <c r="AD82" s="60">
        <f t="shared" ref="AD82" si="1093">IF(AD79=1,AC82+1,AC82)</f>
        <v>1901</v>
      </c>
      <c r="AE82" s="60">
        <f t="shared" ref="AE82" si="1094">IF(AE79=1,AD82+1,AD82)</f>
        <v>1901</v>
      </c>
      <c r="AF82" s="60">
        <f t="shared" ref="AF82" si="1095">IF(AF79=1,AE82+1,AE82)</f>
        <v>1901</v>
      </c>
      <c r="AG82" s="60">
        <f t="shared" ref="AG82" si="1096">IF(AG79=1,AF82+1,AF82)</f>
        <v>1901</v>
      </c>
      <c r="AH82" s="60">
        <f t="shared" ref="AH82" si="1097">IF(AH79=1,AG82+1,AG82)</f>
        <v>1901</v>
      </c>
      <c r="AI82" s="60">
        <f t="shared" ref="AI82" si="1098">IF(AI79=1,AH82+1,AH82)</f>
        <v>1901</v>
      </c>
      <c r="AJ82" s="60">
        <f t="shared" ref="AJ82" si="1099">IF(AJ79=1,AI82+1,AI82)</f>
        <v>1901</v>
      </c>
      <c r="AK82" s="60">
        <f t="shared" ref="AK82" si="1100">IF(AK79=1,AJ82+1,AJ82)</f>
        <v>1901</v>
      </c>
      <c r="AL82" s="60">
        <f t="shared" ref="AL82" si="1101">IF(AL79=1,AK82+1,AK82)</f>
        <v>1901</v>
      </c>
      <c r="AM82" s="60">
        <f t="shared" ref="AM82" si="1102">IF(AM79=1,AL82+1,AL82)</f>
        <v>1901</v>
      </c>
      <c r="AN82" s="60">
        <f t="shared" ref="AN82" si="1103">IF(AN79=1,AM82+1,AM82)</f>
        <v>1901</v>
      </c>
      <c r="AO82" s="60">
        <f t="shared" ref="AO82" si="1104">IF(AO79=1,AN82+1,AN82)</f>
        <v>1901</v>
      </c>
      <c r="AP82" s="60">
        <f t="shared" ref="AP82" si="1105">IF(AP79=1,AO82+1,AO82)</f>
        <v>1902</v>
      </c>
      <c r="AQ82" s="60">
        <f t="shared" ref="AQ82" si="1106">IF(AQ79=1,AP82+1,AP82)</f>
        <v>1902</v>
      </c>
      <c r="AR82" s="60">
        <f t="shared" ref="AR82" si="1107">IF(AR79=1,AQ82+1,AQ82)</f>
        <v>1902</v>
      </c>
      <c r="AS82" s="60">
        <f t="shared" ref="AS82" si="1108">IF(AS79=1,AR82+1,AR82)</f>
        <v>1902</v>
      </c>
      <c r="AT82" s="60">
        <f t="shared" ref="AT82" si="1109">IF(AT79=1,AS82+1,AS82)</f>
        <v>1902</v>
      </c>
      <c r="AU82" s="60">
        <f t="shared" ref="AU82" si="1110">IF(AU79=1,AT82+1,AT82)</f>
        <v>1902</v>
      </c>
      <c r="AV82" s="60">
        <f t="shared" ref="AV82" si="1111">IF(AV79=1,AU82+1,AU82)</f>
        <v>1902</v>
      </c>
      <c r="AW82" s="60">
        <f t="shared" ref="AW82" si="1112">IF(AW79=1,AV82+1,AV82)</f>
        <v>1902</v>
      </c>
      <c r="AX82" s="60">
        <f t="shared" ref="AX82" si="1113">IF(AX79=1,AW82+1,AW82)</f>
        <v>1902</v>
      </c>
      <c r="AY82" s="60">
        <f t="shared" ref="AY82" si="1114">IF(AY79=1,AX82+1,AX82)</f>
        <v>1902</v>
      </c>
      <c r="AZ82" s="60">
        <f t="shared" ref="AZ82" si="1115">IF(AZ79=1,AY82+1,AY82)</f>
        <v>1902</v>
      </c>
      <c r="BA82" s="60">
        <f t="shared" ref="BA82" si="1116">IF(BA79=1,AZ82+1,AZ82)</f>
        <v>1902</v>
      </c>
      <c r="BB82" s="60">
        <f t="shared" ref="BB82" si="1117">IF(BB79=1,BA82+1,BA82)</f>
        <v>1903</v>
      </c>
      <c r="BC82" s="60">
        <f t="shared" ref="BC82" si="1118">IF(BC79=1,BB82+1,BB82)</f>
        <v>1903</v>
      </c>
      <c r="BD82" s="60">
        <f t="shared" ref="BD82" si="1119">IF(BD79=1,BC82+1,BC82)</f>
        <v>1903</v>
      </c>
      <c r="BE82" s="60">
        <f t="shared" ref="BE82" si="1120">IF(BE79=1,BD82+1,BD82)</f>
        <v>1903</v>
      </c>
      <c r="BF82" s="60">
        <f t="shared" ref="BF82" si="1121">IF(BF79=1,BE82+1,BE82)</f>
        <v>1903</v>
      </c>
      <c r="BG82" s="60">
        <f t="shared" ref="BG82" si="1122">IF(BG79=1,BF82+1,BF82)</f>
        <v>1903</v>
      </c>
      <c r="BH82" s="60">
        <f t="shared" ref="BH82" si="1123">IF(BH79=1,BG82+1,BG82)</f>
        <v>1903</v>
      </c>
      <c r="BI82" s="60">
        <f t="shared" ref="BI82" si="1124">IF(BI79=1,BH82+1,BH82)</f>
        <v>1903</v>
      </c>
      <c r="BJ82" s="60">
        <f t="shared" ref="BJ82" si="1125">IF(BJ79=1,BI82+1,BI82)</f>
        <v>1903</v>
      </c>
      <c r="BK82" s="60">
        <f t="shared" ref="BK82" si="1126">IF(BK79=1,BJ82+1,BJ82)</f>
        <v>1903</v>
      </c>
      <c r="BL82" s="60">
        <f t="shared" ref="BL82" si="1127">IF(BL79=1,BK82+1,BK82)</f>
        <v>1903</v>
      </c>
      <c r="BM82" s="60">
        <f t="shared" ref="BM82" si="1128">IF(BM79=1,BL82+1,BL82)</f>
        <v>1903</v>
      </c>
      <c r="BN82" s="195"/>
      <c r="BO82" s="196"/>
      <c r="BP82" s="197"/>
      <c r="BQ82" s="197"/>
      <c r="BR82" s="106"/>
      <c r="BS82" s="106"/>
      <c r="BT82" s="106"/>
      <c r="BU82" s="106"/>
      <c r="BV82" s="106"/>
      <c r="BW82" s="106"/>
      <c r="BX82" s="106"/>
      <c r="BY82" s="106"/>
      <c r="BZ82" s="106"/>
      <c r="CA82" s="106"/>
      <c r="CB82" s="106"/>
      <c r="CC82" s="106"/>
      <c r="CD82" s="106"/>
      <c r="CE82" s="106"/>
      <c r="CF82" s="106"/>
      <c r="CG82" s="106"/>
    </row>
    <row r="83" spans="1:85" s="245" customFormat="1" ht="16.399999999999999" customHeight="1" x14ac:dyDescent="0.35">
      <c r="A83" s="250"/>
      <c r="B83" s="113"/>
      <c r="C83" s="125"/>
      <c r="D83" s="125"/>
      <c r="E83" s="357"/>
      <c r="F83" s="357"/>
      <c r="G83" s="357"/>
      <c r="H83" s="370"/>
      <c r="I83" s="371"/>
      <c r="J83" s="357"/>
      <c r="K83" s="372"/>
      <c r="L83" s="357"/>
      <c r="M83" s="374"/>
      <c r="N83" s="7"/>
      <c r="O83" s="377"/>
      <c r="P83" s="106"/>
      <c r="Q83" s="63" t="s">
        <v>159</v>
      </c>
      <c r="R83" s="251"/>
      <c r="S83" s="251"/>
      <c r="T83" s="251"/>
      <c r="U83" s="251"/>
      <c r="V83" s="251"/>
      <c r="W83" s="251"/>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195"/>
      <c r="BO83" s="196"/>
      <c r="BP83" s="197"/>
      <c r="BQ83" s="197"/>
      <c r="BR83" s="106"/>
      <c r="BS83" s="106"/>
      <c r="BT83" s="106"/>
      <c r="BU83" s="106"/>
      <c r="BV83" s="106"/>
      <c r="BW83" s="106"/>
      <c r="BX83" s="106"/>
      <c r="BY83" s="106"/>
      <c r="BZ83" s="106"/>
      <c r="CA83" s="106"/>
      <c r="CB83" s="106"/>
      <c r="CC83" s="106"/>
      <c r="CD83" s="106"/>
      <c r="CE83" s="106"/>
      <c r="CF83" s="106"/>
      <c r="CG83" s="106"/>
    </row>
    <row r="84" spans="1:85" s="245" customFormat="1" ht="23.5" customHeight="1" x14ac:dyDescent="0.35">
      <c r="A84" s="243"/>
      <c r="B84" s="126" t="s">
        <v>8</v>
      </c>
      <c r="C84" s="359"/>
      <c r="D84" s="359"/>
      <c r="E84" s="252"/>
      <c r="F84" s="252"/>
      <c r="G84" s="241"/>
      <c r="H84" s="253"/>
      <c r="I84" s="254"/>
      <c r="J84" s="253"/>
      <c r="K84" s="205">
        <f>IF(J84="",0,IF(J84="ANO",'Podpůrná data'!$B$5,'Podpůrná data'!$B$3))</f>
        <v>0</v>
      </c>
      <c r="L84" s="203">
        <f>IFERROR(INT(ROUND(I84,2)*(VLOOKUP(INT(H84),'Podpůrná data'!$A$189:$B$233,2,FALSE))*(H84/(INT(H84)))),0)</f>
        <v>0</v>
      </c>
      <c r="M84" s="61">
        <f>K84*L84</f>
        <v>0</v>
      </c>
      <c r="N84" s="62">
        <f>IF(M84&gt;0,IF(ISTEXT(C84)=TRUE,0,1),0)</f>
        <v>0</v>
      </c>
      <c r="O84" s="166">
        <f>IF(M84&gt;0,1,0)</f>
        <v>0</v>
      </c>
      <c r="P84" s="127"/>
      <c r="Q84" s="63" t="s">
        <v>95</v>
      </c>
      <c r="R84" s="255"/>
      <c r="S84" s="255"/>
      <c r="T84" s="255"/>
      <c r="U84" s="255"/>
      <c r="V84" s="255"/>
      <c r="W84" s="255"/>
      <c r="X84" s="255"/>
      <c r="Y84" s="255"/>
      <c r="Z84" s="255"/>
      <c r="AA84" s="255"/>
      <c r="AB84" s="255"/>
      <c r="AC84" s="255"/>
      <c r="AD84" s="255"/>
      <c r="AE84" s="255"/>
      <c r="AF84" s="255"/>
      <c r="AG84" s="255"/>
      <c r="AH84" s="255"/>
      <c r="AI84" s="255"/>
      <c r="AJ84" s="255"/>
      <c r="AK84" s="255"/>
      <c r="AL84" s="255"/>
      <c r="AM84" s="255"/>
      <c r="AN84" s="255"/>
      <c r="AO84" s="255"/>
      <c r="AP84" s="255"/>
      <c r="AQ84" s="255"/>
      <c r="AR84" s="255"/>
      <c r="AS84" s="255"/>
      <c r="AT84" s="255"/>
      <c r="AU84" s="255"/>
      <c r="AV84" s="255"/>
      <c r="AW84" s="255"/>
      <c r="AX84" s="255"/>
      <c r="AY84" s="255"/>
      <c r="AZ84" s="255"/>
      <c r="BA84" s="255"/>
      <c r="BB84" s="255"/>
      <c r="BC84" s="255"/>
      <c r="BD84" s="255"/>
      <c r="BE84" s="255"/>
      <c r="BF84" s="255"/>
      <c r="BG84" s="255"/>
      <c r="BH84" s="255"/>
      <c r="BI84" s="255"/>
      <c r="BJ84" s="255"/>
      <c r="BK84" s="255"/>
      <c r="BL84" s="255"/>
      <c r="BM84" s="255"/>
      <c r="BN84" s="362">
        <f>SUM(R92:BM92)</f>
        <v>0</v>
      </c>
      <c r="BO84" s="364">
        <f>SUM(R93:BM93)</f>
        <v>0</v>
      </c>
      <c r="BP84" s="366">
        <f>IF($O84=0,0,IF($BN84&gt;=143*$I84,1,0))</f>
        <v>0</v>
      </c>
      <c r="BQ84" s="366">
        <f>IF($BN84&gt;=143*$I84,0,(CEILING(143*$I84,1)-$BN84))</f>
        <v>0</v>
      </c>
      <c r="BR84" s="106"/>
      <c r="BS84" s="106"/>
      <c r="BT84" s="106"/>
      <c r="BU84" s="106"/>
      <c r="BV84" s="106"/>
      <c r="BW84" s="106"/>
      <c r="BX84" s="106"/>
      <c r="BY84" s="106"/>
      <c r="BZ84" s="106"/>
      <c r="CA84" s="106"/>
      <c r="CB84" s="106"/>
      <c r="CC84" s="106"/>
      <c r="CD84" s="106"/>
      <c r="CE84" s="106"/>
      <c r="CF84" s="106"/>
      <c r="CG84" s="106"/>
    </row>
    <row r="85" spans="1:85" s="245" customFormat="1" ht="29" x14ac:dyDescent="0.35">
      <c r="A85" s="243"/>
      <c r="B85" s="128"/>
      <c r="C85" s="80"/>
      <c r="D85" s="80"/>
      <c r="E85" s="80"/>
      <c r="F85" s="80"/>
      <c r="G85" s="80"/>
      <c r="H85" s="80"/>
      <c r="I85" s="80"/>
      <c r="J85" s="80"/>
      <c r="K85" s="80"/>
      <c r="L85" s="80"/>
      <c r="M85" s="64"/>
      <c r="N85" s="7"/>
      <c r="O85" s="192"/>
      <c r="P85" s="106"/>
      <c r="Q85" s="63" t="s">
        <v>129</v>
      </c>
      <c r="R85" s="256"/>
      <c r="S85" s="256"/>
      <c r="T85" s="256"/>
      <c r="U85" s="256"/>
      <c r="V85" s="256"/>
      <c r="W85" s="256"/>
      <c r="X85" s="256"/>
      <c r="Y85" s="256"/>
      <c r="Z85" s="256"/>
      <c r="AA85" s="256"/>
      <c r="AB85" s="256"/>
      <c r="AC85" s="256"/>
      <c r="AD85" s="256"/>
      <c r="AE85" s="256"/>
      <c r="AF85" s="256"/>
      <c r="AG85" s="256"/>
      <c r="AH85" s="256"/>
      <c r="AI85" s="256"/>
      <c r="AJ85" s="256"/>
      <c r="AK85" s="256"/>
      <c r="AL85" s="256"/>
      <c r="AM85" s="256"/>
      <c r="AN85" s="256"/>
      <c r="AO85" s="256"/>
      <c r="AP85" s="256"/>
      <c r="AQ85" s="256"/>
      <c r="AR85" s="256"/>
      <c r="AS85" s="256"/>
      <c r="AT85" s="256"/>
      <c r="AU85" s="256"/>
      <c r="AV85" s="256"/>
      <c r="AW85" s="256"/>
      <c r="AX85" s="256"/>
      <c r="AY85" s="256"/>
      <c r="AZ85" s="256"/>
      <c r="BA85" s="256"/>
      <c r="BB85" s="256"/>
      <c r="BC85" s="256"/>
      <c r="BD85" s="256"/>
      <c r="BE85" s="256"/>
      <c r="BF85" s="256"/>
      <c r="BG85" s="256"/>
      <c r="BH85" s="256"/>
      <c r="BI85" s="256"/>
      <c r="BJ85" s="256"/>
      <c r="BK85" s="256"/>
      <c r="BL85" s="256"/>
      <c r="BM85" s="256"/>
      <c r="BN85" s="362"/>
      <c r="BO85" s="364"/>
      <c r="BP85" s="366"/>
      <c r="BQ85" s="366"/>
      <c r="BR85" s="106"/>
      <c r="BS85" s="106"/>
      <c r="BT85" s="106"/>
      <c r="BU85" s="106"/>
      <c r="BV85" s="106"/>
      <c r="BW85" s="106"/>
      <c r="BX85" s="106"/>
      <c r="BY85" s="106"/>
      <c r="BZ85" s="106"/>
      <c r="CA85" s="106"/>
      <c r="CB85" s="106"/>
      <c r="CC85" s="106"/>
      <c r="CD85" s="106"/>
      <c r="CE85" s="106"/>
      <c r="CF85" s="106"/>
      <c r="CG85" s="106"/>
    </row>
    <row r="86" spans="1:85" s="245" customFormat="1" ht="14.5" hidden="1" customHeight="1" x14ac:dyDescent="0.35">
      <c r="A86" s="243"/>
      <c r="B86" s="128"/>
      <c r="C86" s="80"/>
      <c r="D86" s="80"/>
      <c r="E86" s="80"/>
      <c r="F86" s="80"/>
      <c r="G86" s="80"/>
      <c r="H86" s="80"/>
      <c r="I86" s="80"/>
      <c r="J86" s="80"/>
      <c r="K86" s="80"/>
      <c r="L86" s="80"/>
      <c r="M86" s="64"/>
      <c r="N86" s="7"/>
      <c r="O86" s="192"/>
      <c r="P86" s="106"/>
      <c r="Q86" s="65" t="s">
        <v>130</v>
      </c>
      <c r="R86" s="66">
        <f>IF(R84&lt;&gt;0,1,0)</f>
        <v>0</v>
      </c>
      <c r="S86" s="66">
        <f t="shared" ref="S86" si="1129">IF(R86&gt;0,R86+1,IF(S84&lt;&gt;0,1,0))</f>
        <v>0</v>
      </c>
      <c r="T86" s="66">
        <f t="shared" ref="T86" si="1130">IF(S86&gt;0,S86+1,IF(T84&lt;&gt;0,1,0))</f>
        <v>0</v>
      </c>
      <c r="U86" s="66">
        <f t="shared" ref="U86" si="1131">IF(T86&gt;0,T86+1,IF(U84&lt;&gt;0,1,0))</f>
        <v>0</v>
      </c>
      <c r="V86" s="66">
        <f t="shared" ref="V86" si="1132">IF(U86&gt;0,U86+1,IF(V84&lt;&gt;0,1,0))</f>
        <v>0</v>
      </c>
      <c r="W86" s="66">
        <f t="shared" ref="W86" si="1133">IF(V86&gt;0,V86+1,IF(W84&lt;&gt;0,1,0))</f>
        <v>0</v>
      </c>
      <c r="X86" s="66">
        <f t="shared" ref="X86" si="1134">IF(W86&gt;0,W86+1,IF(X84&lt;&gt;0,1,0))</f>
        <v>0</v>
      </c>
      <c r="Y86" s="66">
        <f t="shared" ref="Y86" si="1135">IF(X86&gt;0,X86+1,IF(Y84&lt;&gt;0,1,0))</f>
        <v>0</v>
      </c>
      <c r="Z86" s="66">
        <f t="shared" ref="Z86" si="1136">IF(Y86&gt;0,Y86+1,IF(Z84&lt;&gt;0,1,0))</f>
        <v>0</v>
      </c>
      <c r="AA86" s="66">
        <f t="shared" ref="AA86" si="1137">IF(Z86&gt;0,Z86+1,IF(AA84&lt;&gt;0,1,0))</f>
        <v>0</v>
      </c>
      <c r="AB86" s="66">
        <f t="shared" ref="AB86" si="1138">IF(AA86&gt;0,AA86+1,IF(AB84&lt;&gt;0,1,0))</f>
        <v>0</v>
      </c>
      <c r="AC86" s="66">
        <f t="shared" ref="AC86" si="1139">IF(AB86&gt;0,AB86+1,IF(AC84&lt;&gt;0,1,0))</f>
        <v>0</v>
      </c>
      <c r="AD86" s="66">
        <f t="shared" ref="AD86" si="1140">IF(AC86&gt;0,AC86+1,IF(AD84&lt;&gt;0,1,0))</f>
        <v>0</v>
      </c>
      <c r="AE86" s="66">
        <f t="shared" ref="AE86" si="1141">IF(AD86&gt;0,AD86+1,IF(AE84&lt;&gt;0,1,0))</f>
        <v>0</v>
      </c>
      <c r="AF86" s="66">
        <f t="shared" ref="AF86" si="1142">IF(AE86&gt;0,AE86+1,IF(AF84&lt;&gt;0,1,0))</f>
        <v>0</v>
      </c>
      <c r="AG86" s="66">
        <f t="shared" ref="AG86" si="1143">IF(AF86&gt;0,AF86+1,IF(AG84&lt;&gt;0,1,0))</f>
        <v>0</v>
      </c>
      <c r="AH86" s="66">
        <f t="shared" ref="AH86" si="1144">IF(AG86&gt;0,AG86+1,IF(AH84&lt;&gt;0,1,0))</f>
        <v>0</v>
      </c>
      <c r="AI86" s="66">
        <f t="shared" ref="AI86" si="1145">IF(AH86&gt;0,AH86+1,IF(AI84&lt;&gt;0,1,0))</f>
        <v>0</v>
      </c>
      <c r="AJ86" s="66">
        <f t="shared" ref="AJ86" si="1146">IF(AI86&gt;0,AI86+1,IF(AJ84&lt;&gt;0,1,0))</f>
        <v>0</v>
      </c>
      <c r="AK86" s="66">
        <f t="shared" ref="AK86" si="1147">IF(AJ86&gt;0,AJ86+1,IF(AK84&lt;&gt;0,1,0))</f>
        <v>0</v>
      </c>
      <c r="AL86" s="66">
        <f t="shared" ref="AL86" si="1148">IF(AK86&gt;0,AK86+1,IF(AL84&lt;&gt;0,1,0))</f>
        <v>0</v>
      </c>
      <c r="AM86" s="66">
        <f t="shared" ref="AM86" si="1149">IF(AL86&gt;0,AL86+1,IF(AM84&lt;&gt;0,1,0))</f>
        <v>0</v>
      </c>
      <c r="AN86" s="66">
        <f t="shared" ref="AN86" si="1150">IF(AM86&gt;0,AM86+1,IF(AN84&lt;&gt;0,1,0))</f>
        <v>0</v>
      </c>
      <c r="AO86" s="66">
        <f t="shared" ref="AO86" si="1151">IF(AN86&gt;0,AN86+1,IF(AO84&lt;&gt;0,1,0))</f>
        <v>0</v>
      </c>
      <c r="AP86" s="66">
        <f t="shared" ref="AP86" si="1152">IF(AO86&gt;0,AO86+1,IF(AP84&lt;&gt;0,1,0))</f>
        <v>0</v>
      </c>
      <c r="AQ86" s="66">
        <f t="shared" ref="AQ86" si="1153">IF(AP86&gt;0,AP86+1,IF(AQ84&lt;&gt;0,1,0))</f>
        <v>0</v>
      </c>
      <c r="AR86" s="66">
        <f t="shared" ref="AR86" si="1154">IF(AQ86&gt;0,AQ86+1,IF(AR84&lt;&gt;0,1,0))</f>
        <v>0</v>
      </c>
      <c r="AS86" s="66">
        <f t="shared" ref="AS86" si="1155">IF(AR86&gt;0,AR86+1,IF(AS84&lt;&gt;0,1,0))</f>
        <v>0</v>
      </c>
      <c r="AT86" s="66">
        <f t="shared" ref="AT86" si="1156">IF(AS86&gt;0,AS86+1,IF(AT84&lt;&gt;0,1,0))</f>
        <v>0</v>
      </c>
      <c r="AU86" s="66">
        <f t="shared" ref="AU86" si="1157">IF(AT86&gt;0,AT86+1,IF(AU84&lt;&gt;0,1,0))</f>
        <v>0</v>
      </c>
      <c r="AV86" s="66">
        <f t="shared" ref="AV86" si="1158">IF(AU86&gt;0,AU86+1,IF(AV84&lt;&gt;0,1,0))</f>
        <v>0</v>
      </c>
      <c r="AW86" s="66">
        <f t="shared" ref="AW86" si="1159">IF(AV86&gt;0,AV86+1,IF(AW84&lt;&gt;0,1,0))</f>
        <v>0</v>
      </c>
      <c r="AX86" s="66">
        <f t="shared" ref="AX86" si="1160">IF(AW86&gt;0,AW86+1,IF(AX84&lt;&gt;0,1,0))</f>
        <v>0</v>
      </c>
      <c r="AY86" s="66">
        <f t="shared" ref="AY86" si="1161">IF(AX86&gt;0,AX86+1,IF(AY84&lt;&gt;0,1,0))</f>
        <v>0</v>
      </c>
      <c r="AZ86" s="66">
        <f t="shared" ref="AZ86" si="1162">IF(AY86&gt;0,AY86+1,IF(AZ84&lt;&gt;0,1,0))</f>
        <v>0</v>
      </c>
      <c r="BA86" s="66">
        <f t="shared" ref="BA86" si="1163">IF(AZ86&gt;0,AZ86+1,IF(BA84&lt;&gt;0,1,0))</f>
        <v>0</v>
      </c>
      <c r="BB86" s="66">
        <f t="shared" ref="BB86" si="1164">IF(BA86&gt;0,BA86+1,IF(BB84&lt;&gt;0,1,0))</f>
        <v>0</v>
      </c>
      <c r="BC86" s="66">
        <f t="shared" ref="BC86" si="1165">IF(BB86&gt;0,BB86+1,IF(BC84&lt;&gt;0,1,0))</f>
        <v>0</v>
      </c>
      <c r="BD86" s="66">
        <f t="shared" ref="BD86" si="1166">IF(BC86&gt;0,BC86+1,IF(BD84&lt;&gt;0,1,0))</f>
        <v>0</v>
      </c>
      <c r="BE86" s="66">
        <f t="shared" ref="BE86" si="1167">IF(BD86&gt;0,BD86+1,IF(BE84&lt;&gt;0,1,0))</f>
        <v>0</v>
      </c>
      <c r="BF86" s="66">
        <f t="shared" ref="BF86" si="1168">IF(BE86&gt;0,BE86+1,IF(BF84&lt;&gt;0,1,0))</f>
        <v>0</v>
      </c>
      <c r="BG86" s="66">
        <f t="shared" ref="BG86" si="1169">IF(BF86&gt;0,BF86+1,IF(BG84&lt;&gt;0,1,0))</f>
        <v>0</v>
      </c>
      <c r="BH86" s="66">
        <f t="shared" ref="BH86" si="1170">IF(BG86&gt;0,BG86+1,IF(BH84&lt;&gt;0,1,0))</f>
        <v>0</v>
      </c>
      <c r="BI86" s="66">
        <f t="shared" ref="BI86" si="1171">IF(BH86&gt;0,BH86+1,IF(BI84&lt;&gt;0,1,0))</f>
        <v>0</v>
      </c>
      <c r="BJ86" s="66">
        <f t="shared" ref="BJ86" si="1172">IF(BI86&gt;0,BI86+1,IF(BJ84&lt;&gt;0,1,0))</f>
        <v>0</v>
      </c>
      <c r="BK86" s="66">
        <f t="shared" ref="BK86" si="1173">IF(BJ86&gt;0,BJ86+1,IF(BK84&lt;&gt;0,1,0))</f>
        <v>0</v>
      </c>
      <c r="BL86" s="66">
        <f t="shared" ref="BL86" si="1174">IF(BK86&gt;0,BK86+1,IF(BL84&lt;&gt;0,1,0))</f>
        <v>0</v>
      </c>
      <c r="BM86" s="66">
        <f t="shared" ref="BM86" si="1175">IF(BL86&gt;0,BL86+1,IF(BM84&lt;&gt;0,1,0))</f>
        <v>0</v>
      </c>
      <c r="BN86" s="362"/>
      <c r="BO86" s="364"/>
      <c r="BP86" s="366"/>
      <c r="BQ86" s="366"/>
      <c r="BR86" s="106"/>
      <c r="BS86" s="106"/>
      <c r="BT86" s="106"/>
      <c r="BU86" s="106"/>
      <c r="BV86" s="106"/>
      <c r="BW86" s="106"/>
      <c r="BX86" s="106"/>
      <c r="BY86" s="106"/>
      <c r="BZ86" s="106"/>
      <c r="CA86" s="106"/>
      <c r="CB86" s="106"/>
      <c r="CC86" s="106"/>
      <c r="CD86" s="106"/>
      <c r="CE86" s="106"/>
      <c r="CF86" s="106"/>
      <c r="CG86" s="106"/>
    </row>
    <row r="87" spans="1:85" s="245" customFormat="1" ht="14.5" hidden="1" customHeight="1" x14ac:dyDescent="0.35">
      <c r="A87" s="243"/>
      <c r="B87" s="128"/>
      <c r="C87" s="80"/>
      <c r="D87" s="80"/>
      <c r="E87" s="80"/>
      <c r="F87" s="80"/>
      <c r="G87" s="80"/>
      <c r="H87" s="80"/>
      <c r="I87" s="80"/>
      <c r="J87" s="80"/>
      <c r="K87" s="80"/>
      <c r="L87" s="80"/>
      <c r="M87" s="64"/>
      <c r="N87" s="7"/>
      <c r="O87" s="192"/>
      <c r="P87" s="106"/>
      <c r="Q87" s="65" t="s">
        <v>131</v>
      </c>
      <c r="R87" s="66">
        <f>R86</f>
        <v>0</v>
      </c>
      <c r="S87" s="66">
        <f>IF(S86=0,0,IF(OR(R87=0,R87=12),1,R87+1))</f>
        <v>0</v>
      </c>
      <c r="T87" s="66">
        <f t="shared" ref="T87" si="1176">IF(T86=0,0,IF(OR(S87=0,S87=12),1,S87+1))</f>
        <v>0</v>
      </c>
      <c r="U87" s="66">
        <f t="shared" ref="U87" si="1177">IF(U86=0,0,IF(OR(T87=0,T87=12),1,T87+1))</f>
        <v>0</v>
      </c>
      <c r="V87" s="66">
        <f t="shared" ref="V87" si="1178">IF(V86=0,0,IF(OR(U87=0,U87=12),1,U87+1))</f>
        <v>0</v>
      </c>
      <c r="W87" s="66">
        <f t="shared" ref="W87" si="1179">IF(W86=0,0,IF(OR(V87=0,V87=12),1,V87+1))</f>
        <v>0</v>
      </c>
      <c r="X87" s="66">
        <f t="shared" ref="X87" si="1180">IF(X86=0,0,IF(OR(W87=0,W87=12),1,W87+1))</f>
        <v>0</v>
      </c>
      <c r="Y87" s="66">
        <f t="shared" ref="Y87" si="1181">IF(Y86=0,0,IF(OR(X87=0,X87=12),1,X87+1))</f>
        <v>0</v>
      </c>
      <c r="Z87" s="66">
        <f t="shared" ref="Z87" si="1182">IF(Z86=0,0,IF(OR(Y87=0,Y87=12),1,Y87+1))</f>
        <v>0</v>
      </c>
      <c r="AA87" s="66">
        <f t="shared" ref="AA87" si="1183">IF(AA86=0,0,IF(OR(Z87=0,Z87=12),1,Z87+1))</f>
        <v>0</v>
      </c>
      <c r="AB87" s="66">
        <f t="shared" ref="AB87" si="1184">IF(AB86=0,0,IF(OR(AA87=0,AA87=12),1,AA87+1))</f>
        <v>0</v>
      </c>
      <c r="AC87" s="66">
        <f t="shared" ref="AC87" si="1185">IF(AC86=0,0,IF(OR(AB87=0,AB87=12),1,AB87+1))</f>
        <v>0</v>
      </c>
      <c r="AD87" s="66">
        <f t="shared" ref="AD87" si="1186">IF(AD86=0,0,IF(OR(AC87=0,AC87=12),1,AC87+1))</f>
        <v>0</v>
      </c>
      <c r="AE87" s="66">
        <f t="shared" ref="AE87" si="1187">IF(AE86=0,0,IF(OR(AD87=0,AD87=12),1,AD87+1))</f>
        <v>0</v>
      </c>
      <c r="AF87" s="66">
        <f t="shared" ref="AF87" si="1188">IF(AF86=0,0,IF(OR(AE87=0,AE87=12),1,AE87+1))</f>
        <v>0</v>
      </c>
      <c r="AG87" s="66">
        <f t="shared" ref="AG87" si="1189">IF(AG86=0,0,IF(OR(AF87=0,AF87=12),1,AF87+1))</f>
        <v>0</v>
      </c>
      <c r="AH87" s="66">
        <f t="shared" ref="AH87" si="1190">IF(AH86=0,0,IF(OR(AG87=0,AG87=12),1,AG87+1))</f>
        <v>0</v>
      </c>
      <c r="AI87" s="66">
        <f t="shared" ref="AI87" si="1191">IF(AI86=0,0,IF(OR(AH87=0,AH87=12),1,AH87+1))</f>
        <v>0</v>
      </c>
      <c r="AJ87" s="66">
        <f t="shared" ref="AJ87" si="1192">IF(AJ86=0,0,IF(OR(AI87=0,AI87=12),1,AI87+1))</f>
        <v>0</v>
      </c>
      <c r="AK87" s="66">
        <f t="shared" ref="AK87" si="1193">IF(AK86=0,0,IF(OR(AJ87=0,AJ87=12),1,AJ87+1))</f>
        <v>0</v>
      </c>
      <c r="AL87" s="66">
        <f t="shared" ref="AL87" si="1194">IF(AL86=0,0,IF(OR(AK87=0,AK87=12),1,AK87+1))</f>
        <v>0</v>
      </c>
      <c r="AM87" s="66">
        <f t="shared" ref="AM87" si="1195">IF(AM86=0,0,IF(OR(AL87=0,AL87=12),1,AL87+1))</f>
        <v>0</v>
      </c>
      <c r="AN87" s="66">
        <f t="shared" ref="AN87" si="1196">IF(AN86=0,0,IF(OR(AM87=0,AM87=12),1,AM87+1))</f>
        <v>0</v>
      </c>
      <c r="AO87" s="66">
        <f t="shared" ref="AO87" si="1197">IF(AO86=0,0,IF(OR(AN87=0,AN87=12),1,AN87+1))</f>
        <v>0</v>
      </c>
      <c r="AP87" s="66">
        <f t="shared" ref="AP87" si="1198">IF(AP86=0,0,IF(OR(AO87=0,AO87=12),1,AO87+1))</f>
        <v>0</v>
      </c>
      <c r="AQ87" s="66">
        <f t="shared" ref="AQ87" si="1199">IF(AQ86=0,0,IF(OR(AP87=0,AP87=12),1,AP87+1))</f>
        <v>0</v>
      </c>
      <c r="AR87" s="66">
        <f t="shared" ref="AR87" si="1200">IF(AR86=0,0,IF(OR(AQ87=0,AQ87=12),1,AQ87+1))</f>
        <v>0</v>
      </c>
      <c r="AS87" s="66">
        <f t="shared" ref="AS87" si="1201">IF(AS86=0,0,IF(OR(AR87=0,AR87=12),1,AR87+1))</f>
        <v>0</v>
      </c>
      <c r="AT87" s="66">
        <f t="shared" ref="AT87" si="1202">IF(AT86=0,0,IF(OR(AS87=0,AS87=12),1,AS87+1))</f>
        <v>0</v>
      </c>
      <c r="AU87" s="66">
        <f t="shared" ref="AU87" si="1203">IF(AU86=0,0,IF(OR(AT87=0,AT87=12),1,AT87+1))</f>
        <v>0</v>
      </c>
      <c r="AV87" s="66">
        <f t="shared" ref="AV87" si="1204">IF(AV86=0,0,IF(OR(AU87=0,AU87=12),1,AU87+1))</f>
        <v>0</v>
      </c>
      <c r="AW87" s="66">
        <f t="shared" ref="AW87" si="1205">IF(AW86=0,0,IF(OR(AV87=0,AV87=12),1,AV87+1))</f>
        <v>0</v>
      </c>
      <c r="AX87" s="66">
        <f t="shared" ref="AX87" si="1206">IF(AX86=0,0,IF(OR(AW87=0,AW87=12),1,AW87+1))</f>
        <v>0</v>
      </c>
      <c r="AY87" s="66">
        <f t="shared" ref="AY87" si="1207">IF(AY86=0,0,IF(OR(AX87=0,AX87=12),1,AX87+1))</f>
        <v>0</v>
      </c>
      <c r="AZ87" s="66">
        <f t="shared" ref="AZ87" si="1208">IF(AZ86=0,0,IF(OR(AY87=0,AY87=12),1,AY87+1))</f>
        <v>0</v>
      </c>
      <c r="BA87" s="66">
        <f t="shared" ref="BA87" si="1209">IF(BA86=0,0,IF(OR(AZ87=0,AZ87=12),1,AZ87+1))</f>
        <v>0</v>
      </c>
      <c r="BB87" s="66">
        <f t="shared" ref="BB87" si="1210">IF(BB86=0,0,IF(OR(BA87=0,BA87=12),1,BA87+1))</f>
        <v>0</v>
      </c>
      <c r="BC87" s="66">
        <f t="shared" ref="BC87" si="1211">IF(BC86=0,0,IF(OR(BB87=0,BB87=12),1,BB87+1))</f>
        <v>0</v>
      </c>
      <c r="BD87" s="66">
        <f t="shared" ref="BD87" si="1212">IF(BD86=0,0,IF(OR(BC87=0,BC87=12),1,BC87+1))</f>
        <v>0</v>
      </c>
      <c r="BE87" s="66">
        <f t="shared" ref="BE87" si="1213">IF(BE86=0,0,IF(OR(BD87=0,BD87=12),1,BD87+1))</f>
        <v>0</v>
      </c>
      <c r="BF87" s="66">
        <f t="shared" ref="BF87" si="1214">IF(BF86=0,0,IF(OR(BE87=0,BE87=12),1,BE87+1))</f>
        <v>0</v>
      </c>
      <c r="BG87" s="66">
        <f t="shared" ref="BG87" si="1215">IF(BG86=0,0,IF(OR(BF87=0,BF87=12),1,BF87+1))</f>
        <v>0</v>
      </c>
      <c r="BH87" s="66">
        <f t="shared" ref="BH87" si="1216">IF(BH86=0,0,IF(OR(BG87=0,BG87=12),1,BG87+1))</f>
        <v>0</v>
      </c>
      <c r="BI87" s="66">
        <f t="shared" ref="BI87" si="1217">IF(BI86=0,0,IF(OR(BH87=0,BH87=12),1,BH87+1))</f>
        <v>0</v>
      </c>
      <c r="BJ87" s="66">
        <f t="shared" ref="BJ87" si="1218">IF(BJ86=0,0,IF(OR(BI87=0,BI87=12),1,BI87+1))</f>
        <v>0</v>
      </c>
      <c r="BK87" s="66">
        <f t="shared" ref="BK87" si="1219">IF(BK86=0,0,IF(OR(BJ87=0,BJ87=12),1,BJ87+1))</f>
        <v>0</v>
      </c>
      <c r="BL87" s="66">
        <f t="shared" ref="BL87" si="1220">IF(BL86=0,0,IF(OR(BK87=0,BK87=12),1,BK87+1))</f>
        <v>0</v>
      </c>
      <c r="BM87" s="66">
        <f t="shared" ref="BM87" si="1221">IF(BM86=0,0,IF(OR(BL87=0,BL87=12),1,BL87+1))</f>
        <v>0</v>
      </c>
      <c r="BN87" s="362"/>
      <c r="BO87" s="364"/>
      <c r="BP87" s="366"/>
      <c r="BQ87" s="366"/>
      <c r="BR87" s="106"/>
      <c r="BS87" s="106"/>
      <c r="BT87" s="106"/>
      <c r="BU87" s="106"/>
      <c r="BV87" s="106"/>
      <c r="BW87" s="106"/>
      <c r="BX87" s="106"/>
      <c r="BY87" s="106"/>
      <c r="BZ87" s="106"/>
      <c r="CA87" s="106"/>
      <c r="CB87" s="106"/>
      <c r="CC87" s="106"/>
      <c r="CD87" s="106"/>
      <c r="CE87" s="106"/>
      <c r="CF87" s="106"/>
      <c r="CG87" s="106"/>
    </row>
    <row r="88" spans="1:85" s="245" customFormat="1" ht="43.5" x14ac:dyDescent="0.35">
      <c r="A88" s="243"/>
      <c r="B88" s="128"/>
      <c r="C88" s="80"/>
      <c r="D88" s="80"/>
      <c r="E88" s="80"/>
      <c r="F88" s="80"/>
      <c r="G88" s="80"/>
      <c r="H88" s="80"/>
      <c r="I88" s="80"/>
      <c r="J88" s="80"/>
      <c r="K88" s="80"/>
      <c r="L88" s="80"/>
      <c r="M88" s="64"/>
      <c r="N88" s="7"/>
      <c r="O88" s="192"/>
      <c r="P88" s="106"/>
      <c r="Q88" s="63" t="s">
        <v>237</v>
      </c>
      <c r="R88" s="68">
        <f>IF(R87&gt;0,IF(R91&gt;$L84,$L84,R91),0)</f>
        <v>0</v>
      </c>
      <c r="S88" s="68">
        <f>IF(S87&gt;0,IF((SUMIFS($R90:R90,$R87:R87,12)+IF(R87=12,0,R88)+S91)&gt;=$L84,$L84-FLOOR(SUMIFS($R90:R90,$R87:R87,12),1),IF(S87=1,S91,S91+R88)),0)</f>
        <v>0</v>
      </c>
      <c r="T88" s="68">
        <f>IF(T87&gt;0,IF((SUMIFS($R90:S90,$R87:S87,12)+IF(S87=12,0,S88)+T91)&gt;=$L84,$L84-FLOOR(SUMIFS($R90:S90,$R87:S87,12),1),IF(T87=1,T91,T91+S88)),0)</f>
        <v>0</v>
      </c>
      <c r="U88" s="68">
        <f>IF(U87&gt;0,IF((SUMIFS($R90:T90,$R87:T87,12)+IF(T87=12,0,T88)+U91)&gt;=$L84,$L84-FLOOR(SUMIFS($R90:T90,$R87:T87,12),1),IF(U87=1,U91,U91+T88)),0)</f>
        <v>0</v>
      </c>
      <c r="V88" s="68">
        <f>IF(V87&gt;0,IF((SUMIFS($R90:U90,$R87:U87,12)+IF(U87=12,0,U88)+V91)&gt;=$L84,$L84-FLOOR(SUMIFS($R90:U90,$R87:U87,12),1),IF(V87=1,V91,V91+U88)),0)</f>
        <v>0</v>
      </c>
      <c r="W88" s="68">
        <f>IF(W87&gt;0,IF((SUMIFS($R90:V90,$R87:V87,12)+IF(V87=12,0,V88)+W91)&gt;=$L84,$L84-FLOOR(SUMIFS($R90:V90,$R87:V87,12),1),IF(W87=1,W91,W91+V88)),0)</f>
        <v>0</v>
      </c>
      <c r="X88" s="68">
        <f>IF(X87&gt;0,IF((SUMIFS($R90:W90,$R87:W87,12)+IF(W87=12,0,W88)+X91)&gt;=$L84,$L84-FLOOR(SUMIFS($R90:W90,$R87:W87,12),1),IF(X87=1,X91,X91+W88)),0)</f>
        <v>0</v>
      </c>
      <c r="Y88" s="68">
        <f>IF(Y87&gt;0,IF((SUMIFS($R90:X90,$R87:X87,12)+IF(X87=12,0,X88)+Y91)&gt;=$L84,$L84-FLOOR(SUMIFS($R90:X90,$R87:X87,12),1),IF(Y87=1,Y91,Y91+X88)),0)</f>
        <v>0</v>
      </c>
      <c r="Z88" s="68">
        <f>IF(Z87&gt;0,IF((SUMIFS($R90:Y90,$R87:Y87,12)+IF(Y87=12,0,Y88)+Z91)&gt;=$L84,$L84-FLOOR(SUMIFS($R90:Y90,$R87:Y87,12),1),IF(Z87=1,Z91,Z91+Y88)),0)</f>
        <v>0</v>
      </c>
      <c r="AA88" s="68">
        <f>IF(AA87&gt;0,IF((SUMIFS($R90:Z90,$R87:Z87,12)+IF(Z87=12,0,Z88)+AA91)&gt;=$L84,$L84-FLOOR(SUMIFS($R90:Z90,$R87:Z87,12),1),IF(AA87=1,AA91,AA91+Z88)),0)</f>
        <v>0</v>
      </c>
      <c r="AB88" s="68">
        <f>IF(AB87&gt;0,IF((SUMIFS($R90:AA90,$R87:AA87,12)+IF(AA87=12,0,AA88)+AB91)&gt;=$L84,$L84-FLOOR(SUMIFS($R90:AA90,$R87:AA87,12),1),IF(AB87=1,AB91,AB91+AA88)),0)</f>
        <v>0</v>
      </c>
      <c r="AC88" s="68">
        <f>IF(AC87&gt;0,IF((SUMIFS($R90:AB90,$R87:AB87,12)+IF(AB87=12,0,AB88)+AC91)&gt;=$L84,$L84-FLOOR(SUMIFS($R90:AB90,$R87:AB87,12),1),IF(AC87=1,AC91,AC91+AB88)),0)</f>
        <v>0</v>
      </c>
      <c r="AD88" s="68">
        <f>IF(AD87&gt;0,IF((SUMIFS($R90:AC90,$R87:AC87,12)+IF(AC87=12,0,AC88)+AD91)&gt;=$L84,$L84-FLOOR(SUMIFS($R90:AC90,$R87:AC87,12),1),IF(AD87=1,AD91,AD91+AC88)),0)</f>
        <v>0</v>
      </c>
      <c r="AE88" s="68">
        <f>IF(AE87&gt;0,IF((SUMIFS($R90:AD90,$R87:AD87,12)+IF(AD87=12,0,AD88)+AE91)&gt;=$L84,$L84-FLOOR(SUMIFS($R90:AD90,$R87:AD87,12),1),IF(AE87=1,AE91,AE91+AD88)),0)</f>
        <v>0</v>
      </c>
      <c r="AF88" s="68">
        <f>IF(AF87&gt;0,IF((SUMIFS($R90:AE90,$R87:AE87,12)+IF(AE87=12,0,AE88)+AF91)&gt;=$L84,$L84-FLOOR(SUMIFS($R90:AE90,$R87:AE87,12),1),IF(AF87=1,AF91,AF91+AE88)),0)</f>
        <v>0</v>
      </c>
      <c r="AG88" s="68">
        <f>IF(AG87&gt;0,IF((SUMIFS($R90:AF90,$R87:AF87,12)+IF(AF87=12,0,AF88)+AG91)&gt;=$L84,$L84-FLOOR(SUMIFS($R90:AF90,$R87:AF87,12),1),IF(AG87=1,AG91,AG91+AF88)),0)</f>
        <v>0</v>
      </c>
      <c r="AH88" s="68">
        <f>IF(AH87&gt;0,IF((SUMIFS($R90:AG90,$R87:AG87,12)+IF(AG87=12,0,AG88)+AH91)&gt;=$L84,$L84-FLOOR(SUMIFS($R90:AG90,$R87:AG87,12),1),IF(AH87=1,AH91,AH91+AG88)),0)</f>
        <v>0</v>
      </c>
      <c r="AI88" s="68">
        <f>IF(AI87&gt;0,IF((SUMIFS($R90:AH90,$R87:AH87,12)+IF(AH87=12,0,AH88)+AI91)&gt;=$L84,$L84-FLOOR(SUMIFS($R90:AH90,$R87:AH87,12),1),IF(AI87=1,AI91,AI91+AH88)),0)</f>
        <v>0</v>
      </c>
      <c r="AJ88" s="68">
        <f>IF(AJ87&gt;0,IF((SUMIFS($R90:AI90,$R87:AI87,12)+IF(AI87=12,0,AI88)+AJ91)&gt;=$L84,$L84-FLOOR(SUMIFS($R90:AI90,$R87:AI87,12),1),IF(AJ87=1,AJ91,AJ91+AI88)),0)</f>
        <v>0</v>
      </c>
      <c r="AK88" s="68">
        <f>IF(AK87&gt;0,IF((SUMIFS($R90:AJ90,$R87:AJ87,12)+IF(AJ87=12,0,AJ88)+AK91)&gt;=$L84,$L84-FLOOR(SUMIFS($R90:AJ90,$R87:AJ87,12),1),IF(AK87=1,AK91,AK91+AJ88)),0)</f>
        <v>0</v>
      </c>
      <c r="AL88" s="68">
        <f>IF(AL87&gt;0,IF((SUMIFS($R90:AK90,$R87:AK87,12)+IF(AK87=12,0,AK88)+AL91)&gt;=$L84,$L84-FLOOR(SUMIFS($R90:AK90,$R87:AK87,12),1),IF(AL87=1,AL91,AL91+AK88)),0)</f>
        <v>0</v>
      </c>
      <c r="AM88" s="68">
        <f>IF(AM87&gt;0,IF((SUMIFS($R90:AL90,$R87:AL87,12)+IF(AL87=12,0,AL88)+AM91)&gt;=$L84,$L84-FLOOR(SUMIFS($R90:AL90,$R87:AL87,12),1),IF(AM87=1,AM91,AM91+AL88)),0)</f>
        <v>0</v>
      </c>
      <c r="AN88" s="68">
        <f>IF(AN87&gt;0,IF((SUMIFS($R90:AM90,$R87:AM87,12)+IF(AM87=12,0,AM88)+AN91)&gt;=$L84,$L84-FLOOR(SUMIFS($R90:AM90,$R87:AM87,12),1),IF(AN87=1,AN91,AN91+AM88)),0)</f>
        <v>0</v>
      </c>
      <c r="AO88" s="68">
        <f>IF(AO87&gt;0,IF((SUMIFS($R90:AN90,$R87:AN87,12)+IF(AN87=12,0,AN88)+AO91)&gt;=$L84,$L84-FLOOR(SUMIFS($R90:AN90,$R87:AN87,12),1),IF(AO87=1,AO91,AO91+AN88)),0)</f>
        <v>0</v>
      </c>
      <c r="AP88" s="68">
        <f>IF(AP87&gt;0,IF((SUMIFS($R90:AO90,$R87:AO87,12)+IF(AO87=12,0,AO88)+AP91)&gt;=$L84,$L84-FLOOR(SUMIFS($R90:AO90,$R87:AO87,12),1),IF(AP87=1,AP91,AP91+AO88)),0)</f>
        <v>0</v>
      </c>
      <c r="AQ88" s="68">
        <f>IF(AQ87&gt;0,IF((SUMIFS($R90:AP90,$R87:AP87,12)+IF(AP87=12,0,AP88)+AQ91)&gt;=$L84,$L84-FLOOR(SUMIFS($R90:AP90,$R87:AP87,12),1),IF(AQ87=1,AQ91,AQ91+AP88)),0)</f>
        <v>0</v>
      </c>
      <c r="AR88" s="68">
        <f>IF(AR87&gt;0,IF((SUMIFS($R90:AQ90,$R87:AQ87,12)+IF(AQ87=12,0,AQ88)+AR91)&gt;=$L84,$L84-FLOOR(SUMIFS($R90:AQ90,$R87:AQ87,12),1),IF(AR87=1,AR91,AR91+AQ88)),0)</f>
        <v>0</v>
      </c>
      <c r="AS88" s="68">
        <f>IF(AS87&gt;0,IF((SUMIFS($R90:AR90,$R87:AR87,12)+IF(AR87=12,0,AR88)+AS91)&gt;=$L84,$L84-FLOOR(SUMIFS($R90:AR90,$R87:AR87,12),1),IF(AS87=1,AS91,AS91+AR88)),0)</f>
        <v>0</v>
      </c>
      <c r="AT88" s="68">
        <f>IF(AT87&gt;0,IF((SUMIFS($R90:AS90,$R87:AS87,12)+IF(AS87=12,0,AS88)+AT91)&gt;=$L84,$L84-FLOOR(SUMIFS($R90:AS90,$R87:AS87,12),1),IF(AT87=1,AT91,AT91+AS88)),0)</f>
        <v>0</v>
      </c>
      <c r="AU88" s="68">
        <f>IF(AU87&gt;0,IF((SUMIFS($R90:AT90,$R87:AT87,12)+IF(AT87=12,0,AT88)+AU91)&gt;=$L84,$L84-FLOOR(SUMIFS($R90:AT90,$R87:AT87,12),1),IF(AU87=1,AU91,AU91+AT88)),0)</f>
        <v>0</v>
      </c>
      <c r="AV88" s="68">
        <f>IF(AV87&gt;0,IF((SUMIFS($R90:AU90,$R87:AU87,12)+IF(AU87=12,0,AU88)+AV91)&gt;=$L84,$L84-FLOOR(SUMIFS($R90:AU90,$R87:AU87,12),1),IF(AV87=1,AV91,AV91+AU88)),0)</f>
        <v>0</v>
      </c>
      <c r="AW88" s="68">
        <f>IF(AW87&gt;0,IF((SUMIFS($R90:AV90,$R87:AV87,12)+IF(AV87=12,0,AV88)+AW91)&gt;=$L84,$L84-FLOOR(SUMIFS($R90:AV90,$R87:AV87,12),1),IF(AW87=1,AW91,AW91+AV88)),0)</f>
        <v>0</v>
      </c>
      <c r="AX88" s="68">
        <f>IF(AX87&gt;0,IF((SUMIFS($R90:AW90,$R87:AW87,12)+IF(AW87=12,0,AW88)+AX91)&gt;=$L84,$L84-FLOOR(SUMIFS($R90:AW90,$R87:AW87,12),1),IF(AX87=1,AX91,AX91+AW88)),0)</f>
        <v>0</v>
      </c>
      <c r="AY88" s="68">
        <f>IF(AY87&gt;0,IF((SUMIFS($R90:AX90,$R87:AX87,12)+IF(AX87=12,0,AX88)+AY91)&gt;=$L84,$L84-FLOOR(SUMIFS($R90:AX90,$R87:AX87,12),1),IF(AY87=1,AY91,AY91+AX88)),0)</f>
        <v>0</v>
      </c>
      <c r="AZ88" s="68">
        <f>IF(AZ87&gt;0,IF((SUMIFS($R90:AY90,$R87:AY87,12)+IF(AY87=12,0,AY88)+AZ91)&gt;=$L84,$L84-FLOOR(SUMIFS($R90:AY90,$R87:AY87,12),1),IF(AZ87=1,AZ91,AZ91+AY88)),0)</f>
        <v>0</v>
      </c>
      <c r="BA88" s="68">
        <f>IF(BA87&gt;0,IF((SUMIFS($R90:AZ90,$R87:AZ87,12)+IF(AZ87=12,0,AZ88)+BA91)&gt;=$L84,$L84-FLOOR(SUMIFS($R90:AZ90,$R87:AZ87,12),1),IF(BA87=1,BA91,BA91+AZ88)),0)</f>
        <v>0</v>
      </c>
      <c r="BB88" s="68">
        <f>IF(BB87&gt;0,IF((SUMIFS($R90:BA90,$R87:BA87,12)+IF(BA87=12,0,BA88)+BB91)&gt;=$L84,$L84-FLOOR(SUMIFS($R90:BA90,$R87:BA87,12),1),IF(BB87=1,BB91,BB91+BA88)),0)</f>
        <v>0</v>
      </c>
      <c r="BC88" s="68">
        <f>IF(BC87&gt;0,IF((SUMIFS($R90:BB90,$R87:BB87,12)+IF(BB87=12,0,BB88)+BC91)&gt;=$L84,$L84-FLOOR(SUMIFS($R90:BB90,$R87:BB87,12),1),IF(BC87=1,BC91,BC91+BB88)),0)</f>
        <v>0</v>
      </c>
      <c r="BD88" s="68">
        <f>IF(BD87&gt;0,IF((SUMIFS($R90:BC90,$R87:BC87,12)+IF(BC87=12,0,BC88)+BD91)&gt;=$L84,$L84-FLOOR(SUMIFS($R90:BC90,$R87:BC87,12),1),IF(BD87=1,BD91,BD91+BC88)),0)</f>
        <v>0</v>
      </c>
      <c r="BE88" s="68">
        <f>IF(BE87&gt;0,IF((SUMIFS($R90:BD90,$R87:BD87,12)+IF(BD87=12,0,BD88)+BE91)&gt;=$L84,$L84-FLOOR(SUMIFS($R90:BD90,$R87:BD87,12),1),IF(BE87=1,BE91,BE91+BD88)),0)</f>
        <v>0</v>
      </c>
      <c r="BF88" s="68">
        <f>IF(BF87&gt;0,IF((SUMIFS($R90:BE90,$R87:BE87,12)+IF(BE87=12,0,BE88)+BF91)&gt;=$L84,$L84-FLOOR(SUMIFS($R90:BE90,$R87:BE87,12),1),IF(BF87=1,BF91,BF91+BE88)),0)</f>
        <v>0</v>
      </c>
      <c r="BG88" s="68">
        <f>IF(BG87&gt;0,IF((SUMIFS($R90:BF90,$R87:BF87,12)+IF(BF87=12,0,BF88)+BG91)&gt;=$L84,$L84-FLOOR(SUMIFS($R90:BF90,$R87:BF87,12),1),IF(BG87=1,BG91,BG91+BF88)),0)</f>
        <v>0</v>
      </c>
      <c r="BH88" s="68">
        <f>IF(BH87&gt;0,IF((SUMIFS($R90:BG90,$R87:BG87,12)+IF(BG87=12,0,BG88)+BH91)&gt;=$L84,$L84-FLOOR(SUMIFS($R90:BG90,$R87:BG87,12),1),IF(BH87=1,BH91,BH91+BG88)),0)</f>
        <v>0</v>
      </c>
      <c r="BI88" s="68">
        <f>IF(BI87&gt;0,IF((SUMIFS($R90:BH90,$R87:BH87,12)+IF(BH87=12,0,BH88)+BI91)&gt;=$L84,$L84-FLOOR(SUMIFS($R90:BH90,$R87:BH87,12),1),IF(BI87=1,BI91,BI91+BH88)),0)</f>
        <v>0</v>
      </c>
      <c r="BJ88" s="68">
        <f>IF(BJ87&gt;0,IF((SUMIFS($R90:BI90,$R87:BI87,12)+IF(BI87=12,0,BI88)+BJ91)&gt;=$L84,$L84-FLOOR(SUMIFS($R90:BI90,$R87:BI87,12),1),IF(BJ87=1,BJ91,BJ91+BI88)),0)</f>
        <v>0</v>
      </c>
      <c r="BK88" s="68">
        <f>IF(BK87&gt;0,IF((SUMIFS($R90:BJ90,$R87:BJ87,12)+IF(BJ87=12,0,BJ88)+BK91)&gt;=$L84,$L84-FLOOR(SUMIFS($R90:BJ90,$R87:BJ87,12),1),IF(BK87=1,BK91,BK91+BJ88)),0)</f>
        <v>0</v>
      </c>
      <c r="BL88" s="68">
        <f>IF(BL87&gt;0,IF((SUMIFS($R90:BK90,$R87:BK87,12)+IF(BK87=12,0,BK88)+BL91)&gt;=$L84,$L84-FLOOR(SUMIFS($R90:BK90,$R87:BK87,12),1),IF(BL87=1,BL91,BL91+BK88)),0)</f>
        <v>0</v>
      </c>
      <c r="BM88" s="68">
        <f>IF(BM87&gt;0,IF((SUMIFS($R90:BL90,$R87:BL87,12)+IF(BL87=12,0,BL88)+BM91)&gt;=$L84,$L84-FLOOR(SUMIFS($R90:BL90,$R87:BL87,12),1),IF(BM87=1,BM91,BM91+BL88)),0)</f>
        <v>0</v>
      </c>
      <c r="BN88" s="362"/>
      <c r="BO88" s="364"/>
      <c r="BP88" s="366"/>
      <c r="BQ88" s="366"/>
      <c r="BR88" s="106"/>
      <c r="BS88" s="106"/>
      <c r="BT88" s="106"/>
      <c r="BU88" s="106"/>
      <c r="BV88" s="106"/>
      <c r="BW88" s="106"/>
      <c r="BX88" s="106"/>
      <c r="BY88" s="106"/>
      <c r="BZ88" s="106"/>
      <c r="CA88" s="106"/>
      <c r="CB88" s="106"/>
      <c r="CC88" s="106"/>
      <c r="CD88" s="106"/>
      <c r="CE88" s="106"/>
      <c r="CF88" s="106"/>
      <c r="CG88" s="106"/>
    </row>
    <row r="89" spans="1:85" s="245" customFormat="1" ht="41.5" hidden="1" customHeight="1" x14ac:dyDescent="0.35">
      <c r="A89" s="243"/>
      <c r="B89" s="128"/>
      <c r="C89" s="80"/>
      <c r="D89" s="80"/>
      <c r="E89" s="80"/>
      <c r="F89" s="80"/>
      <c r="G89" s="80"/>
      <c r="H89" s="80"/>
      <c r="I89" s="80"/>
      <c r="J89" s="80"/>
      <c r="K89" s="80"/>
      <c r="L89" s="80"/>
      <c r="M89" s="64"/>
      <c r="N89" s="7"/>
      <c r="O89" s="192"/>
      <c r="P89" s="106"/>
      <c r="Q89" s="65" t="s">
        <v>161</v>
      </c>
      <c r="R89" s="67">
        <f>IF(R84&gt;0,R85,0)</f>
        <v>0</v>
      </c>
      <c r="S89" s="67">
        <f t="shared" ref="S89" si="1222">IF(S84&gt;0,IF(S87=1,S85,S85+R89),R89)</f>
        <v>0</v>
      </c>
      <c r="T89" s="67">
        <f t="shared" ref="T89" si="1223">IF(T84&gt;0,IF(T87=1,T85,T85+S89),S89)</f>
        <v>0</v>
      </c>
      <c r="U89" s="67">
        <f t="shared" ref="U89" si="1224">IF(U84&gt;0,IF(U87=1,U85,U85+T89),T89)</f>
        <v>0</v>
      </c>
      <c r="V89" s="67">
        <f t="shared" ref="V89" si="1225">IF(V84&gt;0,IF(V87=1,V85,V85+U89),U89)</f>
        <v>0</v>
      </c>
      <c r="W89" s="67">
        <f t="shared" ref="W89" si="1226">IF(W84&gt;0,IF(W87=1,W85,W85+V89),V89)</f>
        <v>0</v>
      </c>
      <c r="X89" s="67">
        <f t="shared" ref="X89" si="1227">IF(X84&gt;0,IF(X87=1,X85,X85+W89),W89)</f>
        <v>0</v>
      </c>
      <c r="Y89" s="67">
        <f t="shared" ref="Y89" si="1228">IF(Y84&gt;0,IF(Y87=1,Y85,Y85+X89),X89)</f>
        <v>0</v>
      </c>
      <c r="Z89" s="67">
        <f t="shared" ref="Z89" si="1229">IF(Z84&gt;0,IF(Z87=1,Z85,Z85+Y89),Y89)</f>
        <v>0</v>
      </c>
      <c r="AA89" s="67">
        <f t="shared" ref="AA89" si="1230">IF(AA84&gt;0,IF(AA87=1,AA85,AA85+Z89),Z89)</f>
        <v>0</v>
      </c>
      <c r="AB89" s="67">
        <f t="shared" ref="AB89" si="1231">IF(AB84&gt;0,IF(AB87=1,AB85,AB85+AA89),AA89)</f>
        <v>0</v>
      </c>
      <c r="AC89" s="67">
        <f t="shared" ref="AC89" si="1232">IF(AC84&gt;0,IF(AC87=1,AC85,AC85+AB89),AB89)</f>
        <v>0</v>
      </c>
      <c r="AD89" s="67">
        <f t="shared" ref="AD89" si="1233">IF(AD84&gt;0,IF(AD87=1,AD85,AD85+AC89),AC89)</f>
        <v>0</v>
      </c>
      <c r="AE89" s="67">
        <f t="shared" ref="AE89" si="1234">IF(AE84&gt;0,IF(AE87=1,AE85,AE85+AD89),AD89)</f>
        <v>0</v>
      </c>
      <c r="AF89" s="67">
        <f t="shared" ref="AF89" si="1235">IF(AF84&gt;0,IF(AF87=1,AF85,AF85+AE89),AE89)</f>
        <v>0</v>
      </c>
      <c r="AG89" s="67">
        <f t="shared" ref="AG89" si="1236">IF(AG84&gt;0,IF(AG87=1,AG85,AG85+AF89),AF89)</f>
        <v>0</v>
      </c>
      <c r="AH89" s="67">
        <f t="shared" ref="AH89" si="1237">IF(AH84&gt;0,IF(AH87=1,AH85,AH85+AG89),AG89)</f>
        <v>0</v>
      </c>
      <c r="AI89" s="67">
        <f t="shared" ref="AI89" si="1238">IF(AI84&gt;0,IF(AI87=1,AI85,AI85+AH89),AH89)</f>
        <v>0</v>
      </c>
      <c r="AJ89" s="67">
        <f t="shared" ref="AJ89" si="1239">IF(AJ84&gt;0,IF(AJ87=1,AJ85,AJ85+AI89),AI89)</f>
        <v>0</v>
      </c>
      <c r="AK89" s="67">
        <f t="shared" ref="AK89" si="1240">IF(AK84&gt;0,IF(AK87=1,AK85,AK85+AJ89),AJ89)</f>
        <v>0</v>
      </c>
      <c r="AL89" s="67">
        <f t="shared" ref="AL89" si="1241">IF(AL84&gt;0,IF(AL87=1,AL85,AL85+AK89),AK89)</f>
        <v>0</v>
      </c>
      <c r="AM89" s="67">
        <f t="shared" ref="AM89" si="1242">IF(AM84&gt;0,IF(AM87=1,AM85,AM85+AL89),AL89)</f>
        <v>0</v>
      </c>
      <c r="AN89" s="67">
        <f t="shared" ref="AN89" si="1243">IF(AN84&gt;0,IF(AN87=1,AN85,AN85+AM89),AM89)</f>
        <v>0</v>
      </c>
      <c r="AO89" s="67">
        <f t="shared" ref="AO89" si="1244">IF(AO84&gt;0,IF(AO87=1,AO85,AO85+AN89),AN89)</f>
        <v>0</v>
      </c>
      <c r="AP89" s="67">
        <f t="shared" ref="AP89" si="1245">IF(AP84&gt;0,IF(AP87=1,AP85,AP85+AO89),AO89)</f>
        <v>0</v>
      </c>
      <c r="AQ89" s="67">
        <f t="shared" ref="AQ89" si="1246">IF(AQ84&gt;0,IF(AQ87=1,AQ85,AQ85+AP89),AP89)</f>
        <v>0</v>
      </c>
      <c r="AR89" s="67">
        <f t="shared" ref="AR89" si="1247">IF(AR84&gt;0,IF(AR87=1,AR85,AR85+AQ89),AQ89)</f>
        <v>0</v>
      </c>
      <c r="AS89" s="67">
        <f t="shared" ref="AS89" si="1248">IF(AS84&gt;0,IF(AS87=1,AS85,AS85+AR89),AR89)</f>
        <v>0</v>
      </c>
      <c r="AT89" s="67">
        <f t="shared" ref="AT89" si="1249">IF(AT84&gt;0,IF(AT87=1,AT85,AT85+AS89),AS89)</f>
        <v>0</v>
      </c>
      <c r="AU89" s="67">
        <f t="shared" ref="AU89" si="1250">IF(AU84&gt;0,IF(AU87=1,AU85,AU85+AT89),AT89)</f>
        <v>0</v>
      </c>
      <c r="AV89" s="67">
        <f t="shared" ref="AV89" si="1251">IF(AV84&gt;0,IF(AV87=1,AV85,AV85+AU89),AU89)</f>
        <v>0</v>
      </c>
      <c r="AW89" s="67">
        <f t="shared" ref="AW89" si="1252">IF(AW84&gt;0,IF(AW87=1,AW85,AW85+AV89),AV89)</f>
        <v>0</v>
      </c>
      <c r="AX89" s="67">
        <f t="shared" ref="AX89" si="1253">IF(AX84&gt;0,IF(AX87=1,AX85,AX85+AW89),AW89)</f>
        <v>0</v>
      </c>
      <c r="AY89" s="67">
        <f t="shared" ref="AY89" si="1254">IF(AY84&gt;0,IF(AY87=1,AY85,AY85+AX89),AX89)</f>
        <v>0</v>
      </c>
      <c r="AZ89" s="67">
        <f t="shared" ref="AZ89" si="1255">IF(AZ84&gt;0,IF(AZ87=1,AZ85,AZ85+AY89),AY89)</f>
        <v>0</v>
      </c>
      <c r="BA89" s="67">
        <f t="shared" ref="BA89" si="1256">IF(BA84&gt;0,IF(BA87=1,BA85,BA85+AZ89),AZ89)</f>
        <v>0</v>
      </c>
      <c r="BB89" s="67">
        <f t="shared" ref="BB89" si="1257">IF(BB84&gt;0,IF(BB87=1,BB85,BB85+BA89),BA89)</f>
        <v>0</v>
      </c>
      <c r="BC89" s="67">
        <f t="shared" ref="BC89" si="1258">IF(BC84&gt;0,IF(BC87=1,BC85,BC85+BB89),BB89)</f>
        <v>0</v>
      </c>
      <c r="BD89" s="67">
        <f t="shared" ref="BD89" si="1259">IF(BD84&gt;0,IF(BD87=1,BD85,BD85+BC89),BC89)</f>
        <v>0</v>
      </c>
      <c r="BE89" s="67">
        <f t="shared" ref="BE89" si="1260">IF(BE84&gt;0,IF(BE87=1,BE85,BE85+BD89),BD89)</f>
        <v>0</v>
      </c>
      <c r="BF89" s="67">
        <f t="shared" ref="BF89" si="1261">IF(BF84&gt;0,IF(BF87=1,BF85,BF85+BE89),BE89)</f>
        <v>0</v>
      </c>
      <c r="BG89" s="67">
        <f t="shared" ref="BG89" si="1262">IF(BG84&gt;0,IF(BG87=1,BG85,BG85+BF89),BF89)</f>
        <v>0</v>
      </c>
      <c r="BH89" s="67">
        <f t="shared" ref="BH89" si="1263">IF(BH84&gt;0,IF(BH87=1,BH85,BH85+BG89),BG89)</f>
        <v>0</v>
      </c>
      <c r="BI89" s="67">
        <f t="shared" ref="BI89" si="1264">IF(BI84&gt;0,IF(BI87=1,BI85,BI85+BH89),BH89)</f>
        <v>0</v>
      </c>
      <c r="BJ89" s="67">
        <f t="shared" ref="BJ89" si="1265">IF(BJ84&gt;0,IF(BJ87=1,BJ85,BJ85+BI89),BI89)</f>
        <v>0</v>
      </c>
      <c r="BK89" s="67">
        <f t="shared" ref="BK89" si="1266">IF(BK84&gt;0,IF(BK87=1,BK85,BK85+BJ89),BJ89)</f>
        <v>0</v>
      </c>
      <c r="BL89" s="67">
        <f t="shared" ref="BL89" si="1267">IF(BL84&gt;0,IF(BL87=1,BL85,BL85+BK89),BK89)</f>
        <v>0</v>
      </c>
      <c r="BM89" s="67">
        <f t="shared" ref="BM89" si="1268">IF(BM84&gt;0,IF(BM87=1,BM85,BM85+BL89),BL89)</f>
        <v>0</v>
      </c>
      <c r="BN89" s="362"/>
      <c r="BO89" s="364"/>
      <c r="BP89" s="366"/>
      <c r="BQ89" s="366"/>
      <c r="BR89" s="106"/>
      <c r="BS89" s="106"/>
      <c r="BT89" s="106"/>
      <c r="BU89" s="106"/>
      <c r="BV89" s="106"/>
      <c r="BW89" s="106"/>
      <c r="BX89" s="106"/>
      <c r="BY89" s="106"/>
      <c r="BZ89" s="106"/>
      <c r="CA89" s="106"/>
      <c r="CB89" s="106"/>
      <c r="CC89" s="106"/>
      <c r="CD89" s="106"/>
      <c r="CE89" s="106"/>
      <c r="CF89" s="106"/>
      <c r="CG89" s="106"/>
    </row>
    <row r="90" spans="1:85" s="245" customFormat="1" ht="41.5" hidden="1" customHeight="1" x14ac:dyDescent="0.35">
      <c r="A90" s="243"/>
      <c r="B90" s="128"/>
      <c r="C90" s="80"/>
      <c r="D90" s="80"/>
      <c r="E90" s="80"/>
      <c r="F90" s="80"/>
      <c r="G90" s="80"/>
      <c r="H90" s="80"/>
      <c r="I90" s="80"/>
      <c r="J90" s="80"/>
      <c r="K90" s="80"/>
      <c r="L90" s="80"/>
      <c r="M90" s="64"/>
      <c r="N90" s="7"/>
      <c r="O90" s="192"/>
      <c r="P90" s="106"/>
      <c r="Q90" s="65" t="s">
        <v>162</v>
      </c>
      <c r="R90" s="67">
        <f>R92</f>
        <v>0</v>
      </c>
      <c r="S90" s="67">
        <f t="shared" ref="S90" si="1269">IF(S87=1,S92,S92+R90)</f>
        <v>0</v>
      </c>
      <c r="T90" s="67">
        <f t="shared" ref="T90" si="1270">IF(T87=1,T92,T92+S90)</f>
        <v>0</v>
      </c>
      <c r="U90" s="67">
        <f t="shared" ref="U90" si="1271">IF(U87=1,U92,U92+T90)</f>
        <v>0</v>
      </c>
      <c r="V90" s="67">
        <f t="shared" ref="V90" si="1272">IF(V87=1,V92,V92+U90)</f>
        <v>0</v>
      </c>
      <c r="W90" s="67">
        <f t="shared" ref="W90" si="1273">IF(W87=1,W92,W92+V90)</f>
        <v>0</v>
      </c>
      <c r="X90" s="67">
        <f t="shared" ref="X90" si="1274">IF(X87=1,X92,X92+W90)</f>
        <v>0</v>
      </c>
      <c r="Y90" s="67">
        <f t="shared" ref="Y90" si="1275">IF(Y87=1,Y92,Y92+X90)</f>
        <v>0</v>
      </c>
      <c r="Z90" s="67">
        <f t="shared" ref="Z90" si="1276">IF(Z87=1,Z92,Z92+Y90)</f>
        <v>0</v>
      </c>
      <c r="AA90" s="67">
        <f t="shared" ref="AA90" si="1277">IF(AA87=1,AA92,AA92+Z90)</f>
        <v>0</v>
      </c>
      <c r="AB90" s="67">
        <f t="shared" ref="AB90" si="1278">IF(AB87=1,AB92,AB92+AA90)</f>
        <v>0</v>
      </c>
      <c r="AC90" s="67">
        <f t="shared" ref="AC90" si="1279">IF(AC87=1,AC92,AC92+AB90)</f>
        <v>0</v>
      </c>
      <c r="AD90" s="67">
        <f t="shared" ref="AD90" si="1280">IF(AD87=1,AD92,AD92+AC90)</f>
        <v>0</v>
      </c>
      <c r="AE90" s="67">
        <f t="shared" ref="AE90" si="1281">IF(AE87=1,AE92,AE92+AD90)</f>
        <v>0</v>
      </c>
      <c r="AF90" s="67">
        <f t="shared" ref="AF90" si="1282">IF(AF87=1,AF92,AF92+AE90)</f>
        <v>0</v>
      </c>
      <c r="AG90" s="67">
        <f t="shared" ref="AG90" si="1283">IF(AG87=1,AG92,AG92+AF90)</f>
        <v>0</v>
      </c>
      <c r="AH90" s="67">
        <f t="shared" ref="AH90" si="1284">IF(AH87=1,AH92,AH92+AG90)</f>
        <v>0</v>
      </c>
      <c r="AI90" s="67">
        <f t="shared" ref="AI90" si="1285">IF(AI87=1,AI92,AI92+AH90)</f>
        <v>0</v>
      </c>
      <c r="AJ90" s="67">
        <f t="shared" ref="AJ90" si="1286">IF(AJ87=1,AJ92,AJ92+AI90)</f>
        <v>0</v>
      </c>
      <c r="AK90" s="67">
        <f t="shared" ref="AK90" si="1287">IF(AK87=1,AK92,AK92+AJ90)</f>
        <v>0</v>
      </c>
      <c r="AL90" s="67">
        <f t="shared" ref="AL90" si="1288">IF(AL87=1,AL92,AL92+AK90)</f>
        <v>0</v>
      </c>
      <c r="AM90" s="67">
        <f t="shared" ref="AM90" si="1289">IF(AM87=1,AM92,AM92+AL90)</f>
        <v>0</v>
      </c>
      <c r="AN90" s="67">
        <f t="shared" ref="AN90" si="1290">IF(AN87=1,AN92,AN92+AM90)</f>
        <v>0</v>
      </c>
      <c r="AO90" s="67">
        <f t="shared" ref="AO90" si="1291">IF(AO87=1,AO92,AO92+AN90)</f>
        <v>0</v>
      </c>
      <c r="AP90" s="67">
        <f t="shared" ref="AP90" si="1292">IF(AP87=1,AP92,AP92+AO90)</f>
        <v>0</v>
      </c>
      <c r="AQ90" s="67">
        <f t="shared" ref="AQ90" si="1293">IF(AQ87=1,AQ92,AQ92+AP90)</f>
        <v>0</v>
      </c>
      <c r="AR90" s="67">
        <f t="shared" ref="AR90" si="1294">IF(AR87=1,AR92,AR92+AQ90)</f>
        <v>0</v>
      </c>
      <c r="AS90" s="67">
        <f t="shared" ref="AS90" si="1295">IF(AS87=1,AS92,AS92+AR90)</f>
        <v>0</v>
      </c>
      <c r="AT90" s="67">
        <f t="shared" ref="AT90" si="1296">IF(AT87=1,AT92,AT92+AS90)</f>
        <v>0</v>
      </c>
      <c r="AU90" s="67">
        <f t="shared" ref="AU90" si="1297">IF(AU87=1,AU92,AU92+AT90)</f>
        <v>0</v>
      </c>
      <c r="AV90" s="67">
        <f t="shared" ref="AV90" si="1298">IF(AV87=1,AV92,AV92+AU90)</f>
        <v>0</v>
      </c>
      <c r="AW90" s="67">
        <f t="shared" ref="AW90" si="1299">IF(AW87=1,AW92,AW92+AV90)</f>
        <v>0</v>
      </c>
      <c r="AX90" s="67">
        <f t="shared" ref="AX90" si="1300">IF(AX87=1,AX92,AX92+AW90)</f>
        <v>0</v>
      </c>
      <c r="AY90" s="67">
        <f t="shared" ref="AY90" si="1301">IF(AY87=1,AY92,AY92+AX90)</f>
        <v>0</v>
      </c>
      <c r="AZ90" s="67">
        <f t="shared" ref="AZ90" si="1302">IF(AZ87=1,AZ92,AZ92+AY90)</f>
        <v>0</v>
      </c>
      <c r="BA90" s="67">
        <f t="shared" ref="BA90" si="1303">IF(BA87=1,BA92,BA92+AZ90)</f>
        <v>0</v>
      </c>
      <c r="BB90" s="67">
        <f t="shared" ref="BB90" si="1304">IF(BB87=1,BB92,BB92+BA90)</f>
        <v>0</v>
      </c>
      <c r="BC90" s="67">
        <f t="shared" ref="BC90" si="1305">IF(BC87=1,BC92,BC92+BB90)</f>
        <v>0</v>
      </c>
      <c r="BD90" s="67">
        <f t="shared" ref="BD90" si="1306">IF(BD87=1,BD92,BD92+BC90)</f>
        <v>0</v>
      </c>
      <c r="BE90" s="67">
        <f t="shared" ref="BE90" si="1307">IF(BE87=1,BE92,BE92+BD90)</f>
        <v>0</v>
      </c>
      <c r="BF90" s="67">
        <f t="shared" ref="BF90" si="1308">IF(BF87=1,BF92,BF92+BE90)</f>
        <v>0</v>
      </c>
      <c r="BG90" s="67">
        <f t="shared" ref="BG90" si="1309">IF(BG87=1,BG92,BG92+BF90)</f>
        <v>0</v>
      </c>
      <c r="BH90" s="67">
        <f t="shared" ref="BH90" si="1310">IF(BH87=1,BH92,BH92+BG90)</f>
        <v>0</v>
      </c>
      <c r="BI90" s="67">
        <f t="shared" ref="BI90" si="1311">IF(BI87=1,BI92,BI92+BH90)</f>
        <v>0</v>
      </c>
      <c r="BJ90" s="67">
        <f t="shared" ref="BJ90" si="1312">IF(BJ87=1,BJ92,BJ92+BI90)</f>
        <v>0</v>
      </c>
      <c r="BK90" s="67">
        <f t="shared" ref="BK90" si="1313">IF(BK87=1,BK92,BK92+BJ90)</f>
        <v>0</v>
      </c>
      <c r="BL90" s="67">
        <f t="shared" ref="BL90" si="1314">IF(BL87=1,BL92,BL92+BK90)</f>
        <v>0</v>
      </c>
      <c r="BM90" s="67">
        <f t="shared" ref="BM90" si="1315">IF(BM87=1,BM92,BM92+BL90)</f>
        <v>0</v>
      </c>
      <c r="BN90" s="362"/>
      <c r="BO90" s="364"/>
      <c r="BP90" s="366"/>
      <c r="BQ90" s="366"/>
      <c r="BR90" s="106"/>
      <c r="BS90" s="106"/>
      <c r="BT90" s="106"/>
      <c r="BU90" s="106"/>
      <c r="BV90" s="106"/>
      <c r="BW90" s="106"/>
      <c r="BX90" s="106"/>
      <c r="BY90" s="106"/>
      <c r="BZ90" s="106"/>
      <c r="CA90" s="106"/>
      <c r="CB90" s="106"/>
      <c r="CC90" s="106"/>
      <c r="CD90" s="106"/>
      <c r="CE90" s="106"/>
      <c r="CF90" s="106"/>
      <c r="CG90" s="106"/>
    </row>
    <row r="91" spans="1:85" s="245" customFormat="1" ht="29" x14ac:dyDescent="0.35">
      <c r="A91" s="243"/>
      <c r="B91" s="128"/>
      <c r="C91" s="80"/>
      <c r="D91" s="80"/>
      <c r="E91" s="80"/>
      <c r="F91" s="80"/>
      <c r="G91" s="80"/>
      <c r="H91" s="80"/>
      <c r="I91" s="80"/>
      <c r="J91" s="80"/>
      <c r="K91" s="80"/>
      <c r="L91" s="80"/>
      <c r="M91" s="64"/>
      <c r="N91" s="7"/>
      <c r="O91" s="192"/>
      <c r="P91" s="106"/>
      <c r="Q91" s="63" t="s">
        <v>160</v>
      </c>
      <c r="R91" s="68">
        <f t="shared" ref="R91:BM91" si="1316">1720/12*R84</f>
        <v>0</v>
      </c>
      <c r="S91" s="68">
        <f t="shared" si="1316"/>
        <v>0</v>
      </c>
      <c r="T91" s="68">
        <f t="shared" si="1316"/>
        <v>0</v>
      </c>
      <c r="U91" s="68">
        <f t="shared" si="1316"/>
        <v>0</v>
      </c>
      <c r="V91" s="68">
        <f t="shared" si="1316"/>
        <v>0</v>
      </c>
      <c r="W91" s="68">
        <f t="shared" si="1316"/>
        <v>0</v>
      </c>
      <c r="X91" s="68">
        <f t="shared" si="1316"/>
        <v>0</v>
      </c>
      <c r="Y91" s="68">
        <f t="shared" si="1316"/>
        <v>0</v>
      </c>
      <c r="Z91" s="68">
        <f t="shared" si="1316"/>
        <v>0</v>
      </c>
      <c r="AA91" s="68">
        <f t="shared" si="1316"/>
        <v>0</v>
      </c>
      <c r="AB91" s="68">
        <f t="shared" si="1316"/>
        <v>0</v>
      </c>
      <c r="AC91" s="68">
        <f t="shared" si="1316"/>
        <v>0</v>
      </c>
      <c r="AD91" s="68">
        <f t="shared" si="1316"/>
        <v>0</v>
      </c>
      <c r="AE91" s="68">
        <f t="shared" si="1316"/>
        <v>0</v>
      </c>
      <c r="AF91" s="68">
        <f t="shared" si="1316"/>
        <v>0</v>
      </c>
      <c r="AG91" s="68">
        <f t="shared" si="1316"/>
        <v>0</v>
      </c>
      <c r="AH91" s="68">
        <f t="shared" si="1316"/>
        <v>0</v>
      </c>
      <c r="AI91" s="68">
        <f t="shared" si="1316"/>
        <v>0</v>
      </c>
      <c r="AJ91" s="68">
        <f t="shared" si="1316"/>
        <v>0</v>
      </c>
      <c r="AK91" s="68">
        <f t="shared" si="1316"/>
        <v>0</v>
      </c>
      <c r="AL91" s="68">
        <f t="shared" si="1316"/>
        <v>0</v>
      </c>
      <c r="AM91" s="68">
        <f t="shared" si="1316"/>
        <v>0</v>
      </c>
      <c r="AN91" s="68">
        <f t="shared" si="1316"/>
        <v>0</v>
      </c>
      <c r="AO91" s="68">
        <f t="shared" si="1316"/>
        <v>0</v>
      </c>
      <c r="AP91" s="68">
        <f t="shared" si="1316"/>
        <v>0</v>
      </c>
      <c r="AQ91" s="68">
        <f t="shared" si="1316"/>
        <v>0</v>
      </c>
      <c r="AR91" s="68">
        <f t="shared" si="1316"/>
        <v>0</v>
      </c>
      <c r="AS91" s="68">
        <f t="shared" si="1316"/>
        <v>0</v>
      </c>
      <c r="AT91" s="68">
        <f t="shared" si="1316"/>
        <v>0</v>
      </c>
      <c r="AU91" s="68">
        <f t="shared" si="1316"/>
        <v>0</v>
      </c>
      <c r="AV91" s="68">
        <f t="shared" si="1316"/>
        <v>0</v>
      </c>
      <c r="AW91" s="68">
        <f t="shared" si="1316"/>
        <v>0</v>
      </c>
      <c r="AX91" s="68">
        <f t="shared" si="1316"/>
        <v>0</v>
      </c>
      <c r="AY91" s="68">
        <f t="shared" si="1316"/>
        <v>0</v>
      </c>
      <c r="AZ91" s="68">
        <f t="shared" si="1316"/>
        <v>0</v>
      </c>
      <c r="BA91" s="68">
        <f t="shared" si="1316"/>
        <v>0</v>
      </c>
      <c r="BB91" s="68">
        <f t="shared" si="1316"/>
        <v>0</v>
      </c>
      <c r="BC91" s="68">
        <f t="shared" si="1316"/>
        <v>0</v>
      </c>
      <c r="BD91" s="68">
        <f t="shared" si="1316"/>
        <v>0</v>
      </c>
      <c r="BE91" s="68">
        <f t="shared" si="1316"/>
        <v>0</v>
      </c>
      <c r="BF91" s="68">
        <f t="shared" si="1316"/>
        <v>0</v>
      </c>
      <c r="BG91" s="68">
        <f t="shared" si="1316"/>
        <v>0</v>
      </c>
      <c r="BH91" s="68">
        <f t="shared" si="1316"/>
        <v>0</v>
      </c>
      <c r="BI91" s="68">
        <f t="shared" si="1316"/>
        <v>0</v>
      </c>
      <c r="BJ91" s="68">
        <f t="shared" si="1316"/>
        <v>0</v>
      </c>
      <c r="BK91" s="68">
        <f t="shared" si="1316"/>
        <v>0</v>
      </c>
      <c r="BL91" s="68">
        <f t="shared" si="1316"/>
        <v>0</v>
      </c>
      <c r="BM91" s="68">
        <f t="shared" si="1316"/>
        <v>0</v>
      </c>
      <c r="BN91" s="362"/>
      <c r="BO91" s="364"/>
      <c r="BP91" s="366"/>
      <c r="BQ91" s="366"/>
      <c r="BR91" s="106"/>
      <c r="BS91" s="106"/>
      <c r="BT91" s="106"/>
      <c r="BU91" s="106"/>
      <c r="BV91" s="106"/>
      <c r="BW91" s="106"/>
      <c r="BX91" s="106"/>
      <c r="BY91" s="106"/>
      <c r="BZ91" s="106"/>
      <c r="CA91" s="106"/>
      <c r="CB91" s="106"/>
      <c r="CC91" s="106"/>
      <c r="CD91" s="106"/>
      <c r="CE91" s="106"/>
      <c r="CF91" s="106"/>
      <c r="CG91" s="106"/>
    </row>
    <row r="92" spans="1:85" s="245" customFormat="1" ht="29" x14ac:dyDescent="0.35">
      <c r="A92" s="243"/>
      <c r="B92" s="128"/>
      <c r="C92" s="80"/>
      <c r="D92" s="80"/>
      <c r="E92" s="80"/>
      <c r="F92" s="80"/>
      <c r="G92" s="80"/>
      <c r="H92" s="80"/>
      <c r="I92" s="80"/>
      <c r="J92" s="80"/>
      <c r="K92" s="80"/>
      <c r="L92" s="80"/>
      <c r="M92" s="64"/>
      <c r="N92" s="7"/>
      <c r="O92" s="192"/>
      <c r="P92" s="106"/>
      <c r="Q92" s="63" t="s">
        <v>144</v>
      </c>
      <c r="R92" s="68">
        <f>FLOOR(IF(OR(R87=0,R87=1),IF(R85&gt;=R91,R91,R85)+0.00000001,IF(R89&gt;=R88,R88,R89))+0.00000001,1)</f>
        <v>0</v>
      </c>
      <c r="S92" s="68">
        <f t="shared" ref="S92" si="1317">FLOOR(IF(OR(S87=0,S87=1),IF(S91&gt;S88,S88,IF(S85&gt;=S91,S91,S85)+0.00000001),IF(S89&gt;=S88,S88-R90,S89-R90)+0.00000001),1)</f>
        <v>0</v>
      </c>
      <c r="T92" s="68">
        <f t="shared" ref="T92" si="1318">FLOOR(IF(OR(T87=0,T87=1),IF(T91&gt;T88,T88,IF(T85&gt;=T91,T91,T85)+0.00000001),IF(T89&gt;=T88,T88-S90,T89-S90)+0.00000001),1)</f>
        <v>0</v>
      </c>
      <c r="U92" s="68">
        <f t="shared" ref="U92" si="1319">FLOOR(IF(OR(U87=0,U87=1),IF(U91&gt;U88,U88,IF(U85&gt;=U91,U91,U85)+0.00000001),IF(U89&gt;=U88,U88-T90,U89-T90)+0.00000001),1)</f>
        <v>0</v>
      </c>
      <c r="V92" s="68">
        <f t="shared" ref="V92" si="1320">FLOOR(IF(OR(V87=0,V87=1),IF(V91&gt;V88,V88,IF(V85&gt;=V91,V91,V85)+0.00000001),IF(V89&gt;=V88,V88-U90,V89-U90)+0.00000001),1)</f>
        <v>0</v>
      </c>
      <c r="W92" s="68">
        <f t="shared" ref="W92" si="1321">FLOOR(IF(OR(W87=0,W87=1),IF(W91&gt;W88,W88,IF(W85&gt;=W91,W91,W85)+0.00000001),IF(W89&gt;=W88,W88-V90,W89-V90)+0.00000001),1)</f>
        <v>0</v>
      </c>
      <c r="X92" s="68">
        <f t="shared" ref="X92" si="1322">FLOOR(IF(OR(X87=0,X87=1),IF(X91&gt;X88,X88,IF(X85&gt;=X91,X91,X85)+0.00000001),IF(X89&gt;=X88,X88-W90,X89-W90)+0.00000001),1)</f>
        <v>0</v>
      </c>
      <c r="Y92" s="68">
        <f t="shared" ref="Y92" si="1323">FLOOR(IF(OR(Y87=0,Y87=1),IF(Y91&gt;Y88,Y88,IF(Y85&gt;=Y91,Y91,Y85)+0.00000001),IF(Y89&gt;=Y88,Y88-X90,Y89-X90)+0.00000001),1)</f>
        <v>0</v>
      </c>
      <c r="Z92" s="68">
        <f t="shared" ref="Z92" si="1324">FLOOR(IF(OR(Z87=0,Z87=1),IF(Z91&gt;Z88,Z88,IF(Z85&gt;=Z91,Z91,Z85)+0.00000001),IF(Z89&gt;=Z88,Z88-Y90,Z89-Y90)+0.00000001),1)</f>
        <v>0</v>
      </c>
      <c r="AA92" s="68">
        <f t="shared" ref="AA92" si="1325">FLOOR(IF(OR(AA87=0,AA87=1),IF(AA91&gt;AA88,AA88,IF(AA85&gt;=AA91,AA91,AA85)+0.00000001),IF(AA89&gt;=AA88,AA88-Z90,AA89-Z90)+0.00000001),1)</f>
        <v>0</v>
      </c>
      <c r="AB92" s="68">
        <f t="shared" ref="AB92" si="1326">FLOOR(IF(OR(AB87=0,AB87=1),IF(AB91&gt;AB88,AB88,IF(AB85&gt;=AB91,AB91,AB85)+0.00000001),IF(AB89&gt;=AB88,AB88-AA90,AB89-AA90)+0.00000001),1)</f>
        <v>0</v>
      </c>
      <c r="AC92" s="68">
        <f t="shared" ref="AC92" si="1327">FLOOR(IF(OR(AC87=0,AC87=1),IF(AC91&gt;AC88,AC88,IF(AC85&gt;=AC91,AC91,AC85)+0.00000001),IF(AC89&gt;=AC88,AC88-AB90,AC89-AB90)+0.00000001),1)</f>
        <v>0</v>
      </c>
      <c r="AD92" s="68">
        <f t="shared" ref="AD92" si="1328">FLOOR(IF(OR(AD87=0,AD87=1),IF(AD91&gt;AD88,AD88,IF(AD85&gt;=AD91,AD91,AD85)+0.00000001),IF(AD89&gt;=AD88,AD88-AC90,AD89-AC90)+0.00000001),1)</f>
        <v>0</v>
      </c>
      <c r="AE92" s="68">
        <f t="shared" ref="AE92" si="1329">FLOOR(IF(OR(AE87=0,AE87=1),IF(AE91&gt;AE88,AE88,IF(AE85&gt;=AE91,AE91,AE85)+0.00000001),IF(AE89&gt;=AE88,AE88-AD90,AE89-AD90)+0.00000001),1)</f>
        <v>0</v>
      </c>
      <c r="AF92" s="68">
        <f t="shared" ref="AF92" si="1330">FLOOR(IF(OR(AF87=0,AF87=1),IF(AF91&gt;AF88,AF88,IF(AF85&gt;=AF91,AF91,AF85)+0.00000001),IF(AF89&gt;=AF88,AF88-AE90,AF89-AE90)+0.00000001),1)</f>
        <v>0</v>
      </c>
      <c r="AG92" s="68">
        <f t="shared" ref="AG92" si="1331">FLOOR(IF(OR(AG87=0,AG87=1),IF(AG91&gt;AG88,AG88,IF(AG85&gt;=AG91,AG91,AG85)+0.00000001),IF(AG89&gt;=AG88,AG88-AF90,AG89-AF90)+0.00000001),1)</f>
        <v>0</v>
      </c>
      <c r="AH92" s="68">
        <f t="shared" ref="AH92" si="1332">FLOOR(IF(OR(AH87=0,AH87=1),IF(AH91&gt;AH88,AH88,IF(AH85&gt;=AH91,AH91,AH85)+0.00000001),IF(AH89&gt;=AH88,AH88-AG90,AH89-AG90)+0.00000001),1)</f>
        <v>0</v>
      </c>
      <c r="AI92" s="68">
        <f t="shared" ref="AI92" si="1333">FLOOR(IF(OR(AI87=0,AI87=1),IF(AI91&gt;AI88,AI88,IF(AI85&gt;=AI91,AI91,AI85)+0.00000001),IF(AI89&gt;=AI88,AI88-AH90,AI89-AH90)+0.00000001),1)</f>
        <v>0</v>
      </c>
      <c r="AJ92" s="68">
        <f t="shared" ref="AJ92" si="1334">FLOOR(IF(OR(AJ87=0,AJ87=1),IF(AJ91&gt;AJ88,AJ88,IF(AJ85&gt;=AJ91,AJ91,AJ85)+0.00000001),IF(AJ89&gt;=AJ88,AJ88-AI90,AJ89-AI90)+0.00000001),1)</f>
        <v>0</v>
      </c>
      <c r="AK92" s="68">
        <f t="shared" ref="AK92" si="1335">FLOOR(IF(OR(AK87=0,AK87=1),IF(AK91&gt;AK88,AK88,IF(AK85&gt;=AK91,AK91,AK85)+0.00000001),IF(AK89&gt;=AK88,AK88-AJ90,AK89-AJ90)+0.00000001),1)</f>
        <v>0</v>
      </c>
      <c r="AL92" s="68">
        <f t="shared" ref="AL92" si="1336">FLOOR(IF(OR(AL87=0,AL87=1),IF(AL91&gt;AL88,AL88,IF(AL85&gt;=AL91,AL91,AL85)+0.00000001),IF(AL89&gt;=AL88,AL88-AK90,AL89-AK90)+0.00000001),1)</f>
        <v>0</v>
      </c>
      <c r="AM92" s="68">
        <f t="shared" ref="AM92" si="1337">FLOOR(IF(OR(AM87=0,AM87=1),IF(AM91&gt;AM88,AM88,IF(AM85&gt;=AM91,AM91,AM85)+0.00000001),IF(AM89&gt;=AM88,AM88-AL90,AM89-AL90)+0.00000001),1)</f>
        <v>0</v>
      </c>
      <c r="AN92" s="68">
        <f t="shared" ref="AN92" si="1338">FLOOR(IF(OR(AN87=0,AN87=1),IF(AN91&gt;AN88,AN88,IF(AN85&gt;=AN91,AN91,AN85)+0.00000001),IF(AN89&gt;=AN88,AN88-AM90,AN89-AM90)+0.00000001),1)</f>
        <v>0</v>
      </c>
      <c r="AO92" s="68">
        <f t="shared" ref="AO92" si="1339">FLOOR(IF(OR(AO87=0,AO87=1),IF(AO91&gt;AO88,AO88,IF(AO85&gt;=AO91,AO91,AO85)+0.00000001),IF(AO89&gt;=AO88,AO88-AN90,AO89-AN90)+0.00000001),1)</f>
        <v>0</v>
      </c>
      <c r="AP92" s="68">
        <f t="shared" ref="AP92" si="1340">FLOOR(IF(OR(AP87=0,AP87=1),IF(AP91&gt;AP88,AP88,IF(AP85&gt;=AP91,AP91,AP85)+0.00000001),IF(AP89&gt;=AP88,AP88-AO90,AP89-AO90)+0.00000001),1)</f>
        <v>0</v>
      </c>
      <c r="AQ92" s="68">
        <f t="shared" ref="AQ92" si="1341">FLOOR(IF(OR(AQ87=0,AQ87=1),IF(AQ91&gt;AQ88,AQ88,IF(AQ85&gt;=AQ91,AQ91,AQ85)+0.00000001),IF(AQ89&gt;=AQ88,AQ88-AP90,AQ89-AP90)+0.00000001),1)</f>
        <v>0</v>
      </c>
      <c r="AR92" s="68">
        <f t="shared" ref="AR92" si="1342">FLOOR(IF(OR(AR87=0,AR87=1),IF(AR91&gt;AR88,AR88,IF(AR85&gt;=AR91,AR91,AR85)+0.00000001),IF(AR89&gt;=AR88,AR88-AQ90,AR89-AQ90)+0.00000001),1)</f>
        <v>0</v>
      </c>
      <c r="AS92" s="68">
        <f t="shared" ref="AS92" si="1343">FLOOR(IF(OR(AS87=0,AS87=1),IF(AS91&gt;AS88,AS88,IF(AS85&gt;=AS91,AS91,AS85)+0.00000001),IF(AS89&gt;=AS88,AS88-AR90,AS89-AR90)+0.00000001),1)</f>
        <v>0</v>
      </c>
      <c r="AT92" s="68">
        <f t="shared" ref="AT92" si="1344">FLOOR(IF(OR(AT87=0,AT87=1),IF(AT91&gt;AT88,AT88,IF(AT85&gt;=AT91,AT91,AT85)+0.00000001),IF(AT89&gt;=AT88,AT88-AS90,AT89-AS90)+0.00000001),1)</f>
        <v>0</v>
      </c>
      <c r="AU92" s="68">
        <f t="shared" ref="AU92" si="1345">FLOOR(IF(OR(AU87=0,AU87=1),IF(AU91&gt;AU88,AU88,IF(AU85&gt;=AU91,AU91,AU85)+0.00000001),IF(AU89&gt;=AU88,AU88-AT90,AU89-AT90)+0.00000001),1)</f>
        <v>0</v>
      </c>
      <c r="AV92" s="68">
        <f t="shared" ref="AV92" si="1346">FLOOR(IF(OR(AV87=0,AV87=1),IF(AV91&gt;AV88,AV88,IF(AV85&gt;=AV91,AV91,AV85)+0.00000001),IF(AV89&gt;=AV88,AV88-AU90,AV89-AU90)+0.00000001),1)</f>
        <v>0</v>
      </c>
      <c r="AW92" s="68">
        <f t="shared" ref="AW92" si="1347">FLOOR(IF(OR(AW87=0,AW87=1),IF(AW91&gt;AW88,AW88,IF(AW85&gt;=AW91,AW91,AW85)+0.00000001),IF(AW89&gt;=AW88,AW88-AV90,AW89-AV90)+0.00000001),1)</f>
        <v>0</v>
      </c>
      <c r="AX92" s="68">
        <f t="shared" ref="AX92" si="1348">FLOOR(IF(OR(AX87=0,AX87=1),IF(AX91&gt;AX88,AX88,IF(AX85&gt;=AX91,AX91,AX85)+0.00000001),IF(AX89&gt;=AX88,AX88-AW90,AX89-AW90)+0.00000001),1)</f>
        <v>0</v>
      </c>
      <c r="AY92" s="68">
        <f t="shared" ref="AY92" si="1349">FLOOR(IF(OR(AY87=0,AY87=1),IF(AY91&gt;AY88,AY88,IF(AY85&gt;=AY91,AY91,AY85)+0.00000001),IF(AY89&gt;=AY88,AY88-AX90,AY89-AX90)+0.00000001),1)</f>
        <v>0</v>
      </c>
      <c r="AZ92" s="68">
        <f t="shared" ref="AZ92" si="1350">FLOOR(IF(OR(AZ87=0,AZ87=1),IF(AZ91&gt;AZ88,AZ88,IF(AZ85&gt;=AZ91,AZ91,AZ85)+0.00000001),IF(AZ89&gt;=AZ88,AZ88-AY90,AZ89-AY90)+0.00000001),1)</f>
        <v>0</v>
      </c>
      <c r="BA92" s="68">
        <f t="shared" ref="BA92" si="1351">FLOOR(IF(OR(BA87=0,BA87=1),IF(BA91&gt;BA88,BA88,IF(BA85&gt;=BA91,BA91,BA85)+0.00000001),IF(BA89&gt;=BA88,BA88-AZ90,BA89-AZ90)+0.00000001),1)</f>
        <v>0</v>
      </c>
      <c r="BB92" s="68">
        <f t="shared" ref="BB92" si="1352">FLOOR(IF(OR(BB87=0,BB87=1),IF(BB91&gt;BB88,BB88,IF(BB85&gt;=BB91,BB91,BB85)+0.00000001),IF(BB89&gt;=BB88,BB88-BA90,BB89-BA90)+0.00000001),1)</f>
        <v>0</v>
      </c>
      <c r="BC92" s="68">
        <f t="shared" ref="BC92" si="1353">FLOOR(IF(OR(BC87=0,BC87=1),IF(BC91&gt;BC88,BC88,IF(BC85&gt;=BC91,BC91,BC85)+0.00000001),IF(BC89&gt;=BC88,BC88-BB90,BC89-BB90)+0.00000001),1)</f>
        <v>0</v>
      </c>
      <c r="BD92" s="68">
        <f t="shared" ref="BD92" si="1354">FLOOR(IF(OR(BD87=0,BD87=1),IF(BD91&gt;BD88,BD88,IF(BD85&gt;=BD91,BD91,BD85)+0.00000001),IF(BD89&gt;=BD88,BD88-BC90,BD89-BC90)+0.00000001),1)</f>
        <v>0</v>
      </c>
      <c r="BE92" s="68">
        <f t="shared" ref="BE92" si="1355">FLOOR(IF(OR(BE87=0,BE87=1),IF(BE91&gt;BE88,BE88,IF(BE85&gt;=BE91,BE91,BE85)+0.00000001),IF(BE89&gt;=BE88,BE88-BD90,BE89-BD90)+0.00000001),1)</f>
        <v>0</v>
      </c>
      <c r="BF92" s="68">
        <f t="shared" ref="BF92" si="1356">FLOOR(IF(OR(BF87=0,BF87=1),IF(BF91&gt;BF88,BF88,IF(BF85&gt;=BF91,BF91,BF85)+0.00000001),IF(BF89&gt;=BF88,BF88-BE90,BF89-BE90)+0.00000001),1)</f>
        <v>0</v>
      </c>
      <c r="BG92" s="68">
        <f t="shared" ref="BG92" si="1357">FLOOR(IF(OR(BG87=0,BG87=1),IF(BG91&gt;BG88,BG88,IF(BG85&gt;=BG91,BG91,BG85)+0.00000001),IF(BG89&gt;=BG88,BG88-BF90,BG89-BF90)+0.00000001),1)</f>
        <v>0</v>
      </c>
      <c r="BH92" s="68">
        <f t="shared" ref="BH92" si="1358">FLOOR(IF(OR(BH87=0,BH87=1),IF(BH91&gt;BH88,BH88,IF(BH85&gt;=BH91,BH91,BH85)+0.00000001),IF(BH89&gt;=BH88,BH88-BG90,BH89-BG90)+0.00000001),1)</f>
        <v>0</v>
      </c>
      <c r="BI92" s="68">
        <f t="shared" ref="BI92" si="1359">FLOOR(IF(OR(BI87=0,BI87=1),IF(BI91&gt;BI88,BI88,IF(BI85&gt;=BI91,BI91,BI85)+0.00000001),IF(BI89&gt;=BI88,BI88-BH90,BI89-BH90)+0.00000001),1)</f>
        <v>0</v>
      </c>
      <c r="BJ92" s="68">
        <f t="shared" ref="BJ92" si="1360">FLOOR(IF(OR(BJ87=0,BJ87=1),IF(BJ91&gt;BJ88,BJ88,IF(BJ85&gt;=BJ91,BJ91,BJ85)+0.00000001),IF(BJ89&gt;=BJ88,BJ88-BI90,BJ89-BI90)+0.00000001),1)</f>
        <v>0</v>
      </c>
      <c r="BK92" s="68">
        <f t="shared" ref="BK92" si="1361">FLOOR(IF(OR(BK87=0,BK87=1),IF(BK91&gt;BK88,BK88,IF(BK85&gt;=BK91,BK91,BK85)+0.00000001),IF(BK89&gt;=BK88,BK88-BJ90,BK89-BJ90)+0.00000001),1)</f>
        <v>0</v>
      </c>
      <c r="BL92" s="68">
        <f t="shared" ref="BL92" si="1362">FLOOR(IF(OR(BL87=0,BL87=1),IF(BL91&gt;BL88,BL88,IF(BL85&gt;=BL91,BL91,BL85)+0.00000001),IF(BL89&gt;=BL88,BL88-BK90,BL89-BK90)+0.00000001),1)</f>
        <v>0</v>
      </c>
      <c r="BM92" s="68">
        <f t="shared" ref="BM92" si="1363">FLOOR(IF(OR(BM87=0,BM87=1),IF(BM91&gt;BM88,BM88,IF(BM85&gt;=BM91,BM91,BM85)+0.00000001),IF(BM89&gt;=BM88,BM88-BL90,BM89-BL90)+0.00000001),1)</f>
        <v>0</v>
      </c>
      <c r="BN92" s="362"/>
      <c r="BO92" s="364"/>
      <c r="BP92" s="366"/>
      <c r="BQ92" s="366"/>
      <c r="BR92" s="106"/>
      <c r="BS92" s="106"/>
      <c r="BT92" s="106"/>
      <c r="BU92" s="106"/>
      <c r="BV92" s="106"/>
      <c r="BW92" s="106"/>
      <c r="BX92" s="106"/>
      <c r="BY92" s="106"/>
      <c r="BZ92" s="106"/>
      <c r="CA92" s="106"/>
      <c r="CB92" s="106"/>
      <c r="CC92" s="106"/>
      <c r="CD92" s="106"/>
      <c r="CE92" s="106"/>
      <c r="CF92" s="106"/>
      <c r="CG92" s="106"/>
    </row>
    <row r="93" spans="1:85" s="245" customFormat="1" ht="25.4" customHeight="1" thickBot="1" x14ac:dyDescent="0.4">
      <c r="A93" s="243"/>
      <c r="B93" s="129"/>
      <c r="C93" s="69"/>
      <c r="D93" s="69"/>
      <c r="E93" s="69"/>
      <c r="F93" s="69"/>
      <c r="G93" s="69"/>
      <c r="H93" s="69"/>
      <c r="I93" s="69"/>
      <c r="J93" s="69"/>
      <c r="K93" s="69"/>
      <c r="L93" s="69"/>
      <c r="M93" s="70"/>
      <c r="N93" s="7"/>
      <c r="O93" s="193"/>
      <c r="P93" s="106"/>
      <c r="Q93" s="216" t="s">
        <v>145</v>
      </c>
      <c r="R93" s="72">
        <f>IF($J84="Ano",R92*'Podpůrná data'!$B$5,R92*'Podpůrná data'!$B$3)</f>
        <v>0</v>
      </c>
      <c r="S93" s="72">
        <f>IF($J84="Ano",S92*'Podpůrná data'!$B$5,S92*'Podpůrná data'!$B$3)</f>
        <v>0</v>
      </c>
      <c r="T93" s="72">
        <f>IF($J84="Ano",T92*'Podpůrná data'!$B$5,T92*'Podpůrná data'!$B$3)</f>
        <v>0</v>
      </c>
      <c r="U93" s="72">
        <f>IF($J84="Ano",U92*'Podpůrná data'!$B$5,U92*'Podpůrná data'!$B$3)</f>
        <v>0</v>
      </c>
      <c r="V93" s="72">
        <f>IF($J84="Ano",V92*'Podpůrná data'!$B$5,V92*'Podpůrná data'!$B$3)</f>
        <v>0</v>
      </c>
      <c r="W93" s="72">
        <f>IF($J84="Ano",W92*'Podpůrná data'!$B$5,W92*'Podpůrná data'!$B$3)</f>
        <v>0</v>
      </c>
      <c r="X93" s="72">
        <f>IF($J84="Ano",X92*'Podpůrná data'!$B$5,X92*'Podpůrná data'!$B$3)</f>
        <v>0</v>
      </c>
      <c r="Y93" s="72">
        <f>IF($J84="Ano",Y92*'Podpůrná data'!$B$5,Y92*'Podpůrná data'!$B$3)</f>
        <v>0</v>
      </c>
      <c r="Z93" s="72">
        <f>IF($J84="Ano",Z92*'Podpůrná data'!$B$5,Z92*'Podpůrná data'!$B$3)</f>
        <v>0</v>
      </c>
      <c r="AA93" s="72">
        <f>IF($J84="Ano",AA92*'Podpůrná data'!$B$5,AA92*'Podpůrná data'!$B$3)</f>
        <v>0</v>
      </c>
      <c r="AB93" s="72">
        <f>IF($J84="Ano",AB92*'Podpůrná data'!$B$5,AB92*'Podpůrná data'!$B$3)</f>
        <v>0</v>
      </c>
      <c r="AC93" s="72">
        <f>IF($J84="Ano",AC92*'Podpůrná data'!$B$5,AC92*'Podpůrná data'!$B$3)</f>
        <v>0</v>
      </c>
      <c r="AD93" s="72">
        <f>IF($J84="Ano",AD92*'Podpůrná data'!$B$5,AD92*'Podpůrná data'!$B$3)</f>
        <v>0</v>
      </c>
      <c r="AE93" s="72">
        <f>IF($J84="Ano",AE92*'Podpůrná data'!$B$5,AE92*'Podpůrná data'!$B$3)</f>
        <v>0</v>
      </c>
      <c r="AF93" s="72">
        <f>IF($J84="Ano",AF92*'Podpůrná data'!$B$5,AF92*'Podpůrná data'!$B$3)</f>
        <v>0</v>
      </c>
      <c r="AG93" s="72">
        <f>IF($J84="Ano",AG92*'Podpůrná data'!$B$5,AG92*'Podpůrná data'!$B$3)</f>
        <v>0</v>
      </c>
      <c r="AH93" s="72">
        <f>IF($J84="Ano",AH92*'Podpůrná data'!$B$5,AH92*'Podpůrná data'!$B$3)</f>
        <v>0</v>
      </c>
      <c r="AI93" s="72">
        <f>IF($J84="Ano",AI92*'Podpůrná data'!$B$5,AI92*'Podpůrná data'!$B$3)</f>
        <v>0</v>
      </c>
      <c r="AJ93" s="72">
        <f>IF($J84="Ano",AJ92*'Podpůrná data'!$B$5,AJ92*'Podpůrná data'!$B$3)</f>
        <v>0</v>
      </c>
      <c r="AK93" s="72">
        <f>IF($J84="Ano",AK92*'Podpůrná data'!$B$5,AK92*'Podpůrná data'!$B$3)</f>
        <v>0</v>
      </c>
      <c r="AL93" s="72">
        <f>IF($J84="Ano",AL92*'Podpůrná data'!$B$5,AL92*'Podpůrná data'!$B$3)</f>
        <v>0</v>
      </c>
      <c r="AM93" s="72">
        <f>IF($J84="Ano",AM92*'Podpůrná data'!$B$5,AM92*'Podpůrná data'!$B$3)</f>
        <v>0</v>
      </c>
      <c r="AN93" s="72">
        <f>IF($J84="Ano",AN92*'Podpůrná data'!$B$5,AN92*'Podpůrná data'!$B$3)</f>
        <v>0</v>
      </c>
      <c r="AO93" s="72">
        <f>IF($J84="Ano",AO92*'Podpůrná data'!$B$5,AO92*'Podpůrná data'!$B$3)</f>
        <v>0</v>
      </c>
      <c r="AP93" s="72">
        <f>IF($J84="Ano",AP92*'Podpůrná data'!$B$5,AP92*'Podpůrná data'!$B$3)</f>
        <v>0</v>
      </c>
      <c r="AQ93" s="72">
        <f>IF($J84="Ano",AQ92*'Podpůrná data'!$B$5,AQ92*'Podpůrná data'!$B$3)</f>
        <v>0</v>
      </c>
      <c r="AR93" s="72">
        <f>IF($J84="Ano",AR92*'Podpůrná data'!$B$5,AR92*'Podpůrná data'!$B$3)</f>
        <v>0</v>
      </c>
      <c r="AS93" s="72">
        <f>IF($J84="Ano",AS92*'Podpůrná data'!$B$5,AS92*'Podpůrná data'!$B$3)</f>
        <v>0</v>
      </c>
      <c r="AT93" s="72">
        <f>IF($J84="Ano",AT92*'Podpůrná data'!$B$5,AT92*'Podpůrná data'!$B$3)</f>
        <v>0</v>
      </c>
      <c r="AU93" s="72">
        <f>IF($J84="Ano",AU92*'Podpůrná data'!$B$5,AU92*'Podpůrná data'!$B$3)</f>
        <v>0</v>
      </c>
      <c r="AV93" s="72">
        <f>IF($J84="Ano",AV92*'Podpůrná data'!$B$5,AV92*'Podpůrná data'!$B$3)</f>
        <v>0</v>
      </c>
      <c r="AW93" s="72">
        <f>IF($J84="Ano",AW92*'Podpůrná data'!$B$5,AW92*'Podpůrná data'!$B$3)</f>
        <v>0</v>
      </c>
      <c r="AX93" s="72">
        <f>IF($J84="Ano",AX92*'Podpůrná data'!$B$5,AX92*'Podpůrná data'!$B$3)</f>
        <v>0</v>
      </c>
      <c r="AY93" s="72">
        <f>IF($J84="Ano",AY92*'Podpůrná data'!$B$5,AY92*'Podpůrná data'!$B$3)</f>
        <v>0</v>
      </c>
      <c r="AZ93" s="72">
        <f>IF($J84="Ano",AZ92*'Podpůrná data'!$B$5,AZ92*'Podpůrná data'!$B$3)</f>
        <v>0</v>
      </c>
      <c r="BA93" s="72">
        <f>IF($J84="Ano",BA92*'Podpůrná data'!$B$5,BA92*'Podpůrná data'!$B$3)</f>
        <v>0</v>
      </c>
      <c r="BB93" s="72">
        <f>IF($J84="Ano",BB92*'Podpůrná data'!$B$5,BB92*'Podpůrná data'!$B$3)</f>
        <v>0</v>
      </c>
      <c r="BC93" s="72">
        <f>IF($J84="Ano",BC92*'Podpůrná data'!$B$5,BC92*'Podpůrná data'!$B$3)</f>
        <v>0</v>
      </c>
      <c r="BD93" s="72">
        <f>IF($J84="Ano",BD92*'Podpůrná data'!$B$5,BD92*'Podpůrná data'!$B$3)</f>
        <v>0</v>
      </c>
      <c r="BE93" s="72">
        <f>IF($J84="Ano",BE92*'Podpůrná data'!$B$5,BE92*'Podpůrná data'!$B$3)</f>
        <v>0</v>
      </c>
      <c r="BF93" s="72">
        <f>IF($J84="Ano",BF92*'Podpůrná data'!$B$5,BF92*'Podpůrná data'!$B$3)</f>
        <v>0</v>
      </c>
      <c r="BG93" s="72">
        <f>IF($J84="Ano",BG92*'Podpůrná data'!$B$5,BG92*'Podpůrná data'!$B$3)</f>
        <v>0</v>
      </c>
      <c r="BH93" s="72">
        <f>IF($J84="Ano",BH92*'Podpůrná data'!$B$5,BH92*'Podpůrná data'!$B$3)</f>
        <v>0</v>
      </c>
      <c r="BI93" s="72">
        <f>IF($J84="Ano",BI92*'Podpůrná data'!$B$5,BI92*'Podpůrná data'!$B$3)</f>
        <v>0</v>
      </c>
      <c r="BJ93" s="72">
        <f>IF($J84="Ano",BJ92*'Podpůrná data'!$B$5,BJ92*'Podpůrná data'!$B$3)</f>
        <v>0</v>
      </c>
      <c r="BK93" s="72">
        <f>IF($J84="Ano",BK92*'Podpůrná data'!$B$5,BK92*'Podpůrná data'!$B$3)</f>
        <v>0</v>
      </c>
      <c r="BL93" s="72">
        <f>IF($J84="Ano",BL92*'Podpůrná data'!$B$5,BL92*'Podpůrná data'!$B$3)</f>
        <v>0</v>
      </c>
      <c r="BM93" s="72">
        <f>IF($J84="Ano",BM92*'Podpůrná data'!$B$5,BM92*'Podpůrná data'!$B$3)</f>
        <v>0</v>
      </c>
      <c r="BN93" s="363"/>
      <c r="BO93" s="365"/>
      <c r="BP93" s="367"/>
      <c r="BQ93" s="367"/>
      <c r="BR93" s="106"/>
      <c r="BS93" s="178">
        <f>SUMIFS($R93:$BM93,$R83:$BM83,"1. ZoR")</f>
        <v>0</v>
      </c>
      <c r="BT93" s="178">
        <f>SUMIFS($R93:$BM93,$R83:$BM83,"2. ZoR")</f>
        <v>0</v>
      </c>
      <c r="BU93" s="178">
        <f>SUMIFS($R93:$BM93,$R83:$BM83,"3. ZoR")</f>
        <v>0</v>
      </c>
      <c r="BV93" s="178">
        <f>SUMIFS($R93:$BM93,$R83:$BM83,"4. ZoR")</f>
        <v>0</v>
      </c>
      <c r="BW93" s="178">
        <f>SUMIFS($R93:$BM93,$R83:$BM83,"5. ZoR")</f>
        <v>0</v>
      </c>
      <c r="BX93" s="178">
        <f>SUMIFS($R93:$BM93,$R83:$BM83,"6. ZoR")</f>
        <v>0</v>
      </c>
      <c r="BY93" s="178">
        <f>SUMIFS($R93:$BM93,$R83:$BM83,"7. ZoR")</f>
        <v>0</v>
      </c>
      <c r="BZ93" s="178">
        <f>SUMIFS($R93:$BM93,$R83:$BM83,"8. ZoR")</f>
        <v>0</v>
      </c>
      <c r="CA93" s="178">
        <f>SUMIFS($R93:$BM93,$R83:$BM83,"9. ZoR")</f>
        <v>0</v>
      </c>
      <c r="CB93" s="178">
        <f>SUMIFS($R93:$BM93,$R83:$BM83,"10. ZoR")</f>
        <v>0</v>
      </c>
      <c r="CC93" s="178">
        <f>SUMIFS($R93:$BM93,$R83:$BM83,"11. ZoR")</f>
        <v>0</v>
      </c>
      <c r="CD93" s="178">
        <f>SUMIFS($R93:$BM93,$R83:$BM83,"12. ZoR")</f>
        <v>0</v>
      </c>
      <c r="CE93" s="178">
        <f>SUMIFS($R93:$BM93,$R83:$BM83,"13. ZoR")</f>
        <v>0</v>
      </c>
      <c r="CF93" s="178">
        <f>SUMIFS($R93:$BM93,$R83:$BM83,"14. ZoR")</f>
        <v>0</v>
      </c>
      <c r="CG93" s="178">
        <f>SUMIFS($R93:$BM93,$R83:$BM83,"15. ZoR")</f>
        <v>0</v>
      </c>
    </row>
    <row r="94" spans="1:85" ht="15" hidden="1" thickBot="1" x14ac:dyDescent="0.4">
      <c r="B94" s="105"/>
      <c r="C94" s="130"/>
      <c r="D94" s="130"/>
      <c r="E94" s="130"/>
      <c r="F94" s="130"/>
      <c r="G94" s="130"/>
      <c r="H94" s="105"/>
      <c r="I94" s="105"/>
      <c r="J94" s="105"/>
      <c r="K94" s="105"/>
      <c r="L94" s="105"/>
      <c r="M94" s="105"/>
      <c r="N94" s="7"/>
      <c r="O94" s="105"/>
      <c r="P94" s="105"/>
      <c r="Q94" s="105"/>
      <c r="R94" s="105"/>
      <c r="S94" s="105"/>
      <c r="T94" s="7"/>
      <c r="U94" s="105"/>
      <c r="V94" s="105"/>
      <c r="W94" s="105"/>
      <c r="X94" s="105"/>
      <c r="Y94" s="105"/>
      <c r="Z94" s="105"/>
      <c r="AA94" s="105"/>
      <c r="AB94" s="105"/>
      <c r="AC94" s="105"/>
      <c r="AD94" s="105"/>
      <c r="AE94" s="105"/>
      <c r="AF94" s="105"/>
      <c r="AG94" s="105"/>
      <c r="AH94" s="105"/>
      <c r="AI94" s="105"/>
      <c r="AJ94" s="105"/>
      <c r="AK94" s="105"/>
      <c r="AL94" s="105"/>
      <c r="AM94" s="105"/>
      <c r="AN94" s="105"/>
      <c r="AO94" s="105"/>
      <c r="AP94" s="105"/>
      <c r="AQ94" s="105"/>
      <c r="AR94" s="105"/>
      <c r="AS94" s="105"/>
      <c r="AT94" s="105"/>
      <c r="AU94" s="105"/>
      <c r="AV94" s="105"/>
      <c r="AW94" s="105"/>
      <c r="AX94" s="105"/>
      <c r="AY94" s="105"/>
      <c r="AZ94" s="105"/>
      <c r="BA94" s="105"/>
      <c r="BB94" s="105"/>
      <c r="BC94" s="105"/>
      <c r="BD94" s="105"/>
      <c r="BE94" s="105"/>
      <c r="BF94" s="105"/>
      <c r="BG94" s="105"/>
      <c r="BH94" s="105"/>
      <c r="BI94" s="105"/>
      <c r="BJ94" s="105"/>
      <c r="BK94" s="105"/>
      <c r="BL94" s="105"/>
      <c r="BM94" s="105"/>
      <c r="BN94" s="105"/>
      <c r="BO94" s="105"/>
      <c r="BP94" s="105"/>
      <c r="BQ94" s="105"/>
      <c r="BR94" s="105"/>
      <c r="BS94" s="105"/>
      <c r="BT94" s="105"/>
      <c r="BU94" s="105"/>
      <c r="BV94" s="105"/>
      <c r="BW94" s="105"/>
      <c r="BX94" s="105"/>
      <c r="BY94" s="105"/>
      <c r="BZ94" s="105"/>
      <c r="CA94" s="105"/>
      <c r="CB94" s="105"/>
      <c r="CC94" s="105"/>
      <c r="CD94" s="105"/>
      <c r="CE94" s="105"/>
      <c r="CF94" s="105"/>
      <c r="CG94" s="105"/>
    </row>
    <row r="95" spans="1:85" s="245" customFormat="1" ht="69.650000000000006" customHeight="1" thickBot="1" x14ac:dyDescent="0.4">
      <c r="A95" s="249"/>
      <c r="B95" s="120"/>
      <c r="C95" s="360" t="s">
        <v>2</v>
      </c>
      <c r="D95" s="121"/>
      <c r="E95" s="131" t="s">
        <v>206</v>
      </c>
      <c r="F95" s="131" t="s">
        <v>444</v>
      </c>
      <c r="G95" s="131" t="s">
        <v>208</v>
      </c>
      <c r="H95" s="122" t="s">
        <v>94</v>
      </c>
      <c r="I95" s="122" t="s">
        <v>95</v>
      </c>
      <c r="J95" s="122" t="s">
        <v>96</v>
      </c>
      <c r="K95" s="122" t="s">
        <v>216</v>
      </c>
      <c r="L95" s="122" t="s">
        <v>218</v>
      </c>
      <c r="M95" s="138" t="s">
        <v>1</v>
      </c>
      <c r="N95" s="7"/>
      <c r="O95" s="124">
        <v>208002</v>
      </c>
      <c r="P95" s="106"/>
      <c r="Q95" s="194" t="s">
        <v>128</v>
      </c>
      <c r="R95" s="83" t="s">
        <v>4</v>
      </c>
      <c r="S95" s="83" t="s">
        <v>5</v>
      </c>
      <c r="T95" s="83" t="s">
        <v>6</v>
      </c>
      <c r="U95" s="83" t="s">
        <v>7</v>
      </c>
      <c r="V95" s="83" t="s">
        <v>8</v>
      </c>
      <c r="W95" s="83" t="s">
        <v>9</v>
      </c>
      <c r="X95" s="83" t="s">
        <v>10</v>
      </c>
      <c r="Y95" s="83" t="s">
        <v>11</v>
      </c>
      <c r="Z95" s="83" t="s">
        <v>12</v>
      </c>
      <c r="AA95" s="83" t="s">
        <v>13</v>
      </c>
      <c r="AB95" s="83" t="s">
        <v>14</v>
      </c>
      <c r="AC95" s="83" t="s">
        <v>15</v>
      </c>
      <c r="AD95" s="83" t="s">
        <v>16</v>
      </c>
      <c r="AE95" s="83" t="s">
        <v>17</v>
      </c>
      <c r="AF95" s="83" t="s">
        <v>18</v>
      </c>
      <c r="AG95" s="83" t="s">
        <v>19</v>
      </c>
      <c r="AH95" s="83" t="s">
        <v>20</v>
      </c>
      <c r="AI95" s="83" t="s">
        <v>21</v>
      </c>
      <c r="AJ95" s="83" t="s">
        <v>22</v>
      </c>
      <c r="AK95" s="83" t="s">
        <v>23</v>
      </c>
      <c r="AL95" s="83" t="s">
        <v>24</v>
      </c>
      <c r="AM95" s="83" t="s">
        <v>25</v>
      </c>
      <c r="AN95" s="83" t="s">
        <v>26</v>
      </c>
      <c r="AO95" s="83" t="s">
        <v>27</v>
      </c>
      <c r="AP95" s="83" t="s">
        <v>28</v>
      </c>
      <c r="AQ95" s="83" t="s">
        <v>29</v>
      </c>
      <c r="AR95" s="83" t="s">
        <v>30</v>
      </c>
      <c r="AS95" s="83" t="s">
        <v>31</v>
      </c>
      <c r="AT95" s="83" t="s">
        <v>32</v>
      </c>
      <c r="AU95" s="83" t="s">
        <v>33</v>
      </c>
      <c r="AV95" s="83" t="s">
        <v>34</v>
      </c>
      <c r="AW95" s="83" t="s">
        <v>35</v>
      </c>
      <c r="AX95" s="83" t="s">
        <v>36</v>
      </c>
      <c r="AY95" s="83" t="s">
        <v>37</v>
      </c>
      <c r="AZ95" s="83" t="s">
        <v>38</v>
      </c>
      <c r="BA95" s="83" t="s">
        <v>39</v>
      </c>
      <c r="BB95" s="83" t="s">
        <v>40</v>
      </c>
      <c r="BC95" s="83" t="s">
        <v>41</v>
      </c>
      <c r="BD95" s="83" t="s">
        <v>42</v>
      </c>
      <c r="BE95" s="83" t="s">
        <v>43</v>
      </c>
      <c r="BF95" s="83" t="s">
        <v>44</v>
      </c>
      <c r="BG95" s="83" t="s">
        <v>45</v>
      </c>
      <c r="BH95" s="83" t="s">
        <v>46</v>
      </c>
      <c r="BI95" s="83" t="s">
        <v>47</v>
      </c>
      <c r="BJ95" s="83" t="s">
        <v>48</v>
      </c>
      <c r="BK95" s="83" t="s">
        <v>49</v>
      </c>
      <c r="BL95" s="83" t="s">
        <v>50</v>
      </c>
      <c r="BM95" s="83" t="s">
        <v>51</v>
      </c>
      <c r="BN95" s="134" t="s">
        <v>163</v>
      </c>
      <c r="BO95" s="135" t="s">
        <v>164</v>
      </c>
      <c r="BP95" s="135" t="s">
        <v>146</v>
      </c>
      <c r="BQ95" s="135" t="s">
        <v>214</v>
      </c>
      <c r="BR95" s="106"/>
      <c r="BS95" s="368" t="s">
        <v>238</v>
      </c>
      <c r="BT95" s="369"/>
      <c r="BU95" s="369"/>
      <c r="BV95" s="369"/>
      <c r="BW95" s="369"/>
      <c r="BX95" s="369"/>
      <c r="BY95" s="369"/>
      <c r="BZ95" s="369"/>
      <c r="CA95" s="369"/>
      <c r="CB95" s="369"/>
      <c r="CC95" s="369"/>
      <c r="CD95" s="369"/>
      <c r="CE95" s="369"/>
      <c r="CF95" s="369"/>
      <c r="CG95" s="369"/>
    </row>
    <row r="96" spans="1:85" s="245" customFormat="1" ht="21" hidden="1" customHeight="1" x14ac:dyDescent="0.35">
      <c r="A96" s="250"/>
      <c r="B96" s="113"/>
      <c r="C96" s="361"/>
      <c r="D96" s="125"/>
      <c r="E96" s="125"/>
      <c r="F96" s="125"/>
      <c r="G96" s="125"/>
      <c r="H96" s="370" t="s">
        <v>250</v>
      </c>
      <c r="I96" s="371" t="s">
        <v>425</v>
      </c>
      <c r="J96" s="357" t="s">
        <v>97</v>
      </c>
      <c r="K96" s="357" t="s">
        <v>217</v>
      </c>
      <c r="L96" s="137"/>
      <c r="M96" s="373" t="s">
        <v>93</v>
      </c>
      <c r="N96" s="7"/>
      <c r="O96" s="375" t="s">
        <v>3</v>
      </c>
      <c r="P96" s="106"/>
      <c r="Q96" s="84"/>
      <c r="R96" s="74">
        <f>MONTH(Úvod!$F$10)</f>
        <v>1</v>
      </c>
      <c r="S96" s="75">
        <f t="shared" ref="S96" si="1364">IF(R96=12,1,R96+1)</f>
        <v>2</v>
      </c>
      <c r="T96" s="75">
        <f t="shared" ref="T96" si="1365">IF(S96=12,1,S96+1)</f>
        <v>3</v>
      </c>
      <c r="U96" s="76">
        <f t="shared" ref="U96" si="1366">IF(T96=12,1,T96+1)</f>
        <v>4</v>
      </c>
      <c r="V96" s="76">
        <f t="shared" ref="V96" si="1367">IF(U96=12,1,U96+1)</f>
        <v>5</v>
      </c>
      <c r="W96" s="76">
        <f t="shared" ref="W96" si="1368">IF(V96=12,1,V96+1)</f>
        <v>6</v>
      </c>
      <c r="X96" s="76">
        <f t="shared" ref="X96" si="1369">IF(W96=12,1,W96+1)</f>
        <v>7</v>
      </c>
      <c r="Y96" s="76">
        <f t="shared" ref="Y96" si="1370">IF(X96=12,1,X96+1)</f>
        <v>8</v>
      </c>
      <c r="Z96" s="76">
        <f t="shared" ref="Z96" si="1371">IF(Y96=12,1,Y96+1)</f>
        <v>9</v>
      </c>
      <c r="AA96" s="76">
        <f>IF(Z96=12,1,Z96+1)</f>
        <v>10</v>
      </c>
      <c r="AB96" s="76">
        <f t="shared" ref="AB96" si="1372">IF(AA96=12,1,AA96+1)</f>
        <v>11</v>
      </c>
      <c r="AC96" s="76">
        <f t="shared" ref="AC96" si="1373">IF(AB96=12,1,AB96+1)</f>
        <v>12</v>
      </c>
      <c r="AD96" s="76">
        <f t="shared" ref="AD96" si="1374">IF(AC96=12,1,AC96+1)</f>
        <v>1</v>
      </c>
      <c r="AE96" s="76">
        <f t="shared" ref="AE96" si="1375">IF(AD96=12,1,AD96+1)</f>
        <v>2</v>
      </c>
      <c r="AF96" s="76">
        <f t="shared" ref="AF96" si="1376">IF(AE96=12,1,AE96+1)</f>
        <v>3</v>
      </c>
      <c r="AG96" s="76">
        <f t="shared" ref="AG96" si="1377">IF(AF96=12,1,AF96+1)</f>
        <v>4</v>
      </c>
      <c r="AH96" s="76">
        <f t="shared" ref="AH96" si="1378">IF(AG96=12,1,AG96+1)</f>
        <v>5</v>
      </c>
      <c r="AI96" s="76">
        <f t="shared" ref="AI96" si="1379">IF(AH96=12,1,AH96+1)</f>
        <v>6</v>
      </c>
      <c r="AJ96" s="76">
        <f>IF(AI96=12,1,AI96+1)</f>
        <v>7</v>
      </c>
      <c r="AK96" s="76">
        <f t="shared" ref="AK96" si="1380">IF(AJ96=12,1,AJ96+1)</f>
        <v>8</v>
      </c>
      <c r="AL96" s="76">
        <f t="shared" ref="AL96" si="1381">IF(AK96=12,1,AK96+1)</f>
        <v>9</v>
      </c>
      <c r="AM96" s="76">
        <f t="shared" ref="AM96" si="1382">IF(AL96=12,1,AL96+1)</f>
        <v>10</v>
      </c>
      <c r="AN96" s="76">
        <f t="shared" ref="AN96" si="1383">IF(AM96=12,1,AM96+1)</f>
        <v>11</v>
      </c>
      <c r="AO96" s="76">
        <f t="shared" ref="AO96" si="1384">IF(AN96=12,1,AN96+1)</f>
        <v>12</v>
      </c>
      <c r="AP96" s="76">
        <f t="shared" ref="AP96" si="1385">IF(AO96=12,1,AO96+1)</f>
        <v>1</v>
      </c>
      <c r="AQ96" s="76">
        <f t="shared" ref="AQ96" si="1386">IF(AP96=12,1,AP96+1)</f>
        <v>2</v>
      </c>
      <c r="AR96" s="76">
        <f t="shared" ref="AR96" si="1387">IF(AQ96=12,1,AQ96+1)</f>
        <v>3</v>
      </c>
      <c r="AS96" s="76">
        <f t="shared" ref="AS96" si="1388">IF(AR96=12,1,AR96+1)</f>
        <v>4</v>
      </c>
      <c r="AT96" s="76">
        <f t="shared" ref="AT96" si="1389">IF(AS96=12,1,AS96+1)</f>
        <v>5</v>
      </c>
      <c r="AU96" s="76">
        <f t="shared" ref="AU96" si="1390">IF(AT96=12,1,AT96+1)</f>
        <v>6</v>
      </c>
      <c r="AV96" s="76">
        <f t="shared" ref="AV96" si="1391">IF(AU96=12,1,AU96+1)</f>
        <v>7</v>
      </c>
      <c r="AW96" s="76">
        <f t="shared" ref="AW96" si="1392">IF(AV96=12,1,AV96+1)</f>
        <v>8</v>
      </c>
      <c r="AX96" s="76">
        <f t="shared" ref="AX96" si="1393">IF(AW96=12,1,AW96+1)</f>
        <v>9</v>
      </c>
      <c r="AY96" s="76">
        <f t="shared" ref="AY96" si="1394">IF(AX96=12,1,AX96+1)</f>
        <v>10</v>
      </c>
      <c r="AZ96" s="76">
        <f t="shared" ref="AZ96" si="1395">IF(AY96=12,1,AY96+1)</f>
        <v>11</v>
      </c>
      <c r="BA96" s="76">
        <f t="shared" ref="BA96" si="1396">IF(AZ96=12,1,AZ96+1)</f>
        <v>12</v>
      </c>
      <c r="BB96" s="76">
        <f t="shared" ref="BB96" si="1397">IF(BA96=12,1,BA96+1)</f>
        <v>1</v>
      </c>
      <c r="BC96" s="76">
        <f t="shared" ref="BC96" si="1398">IF(BB96=12,1,BB96+1)</f>
        <v>2</v>
      </c>
      <c r="BD96" s="76">
        <f t="shared" ref="BD96" si="1399">IF(BC96=12,1,BC96+1)</f>
        <v>3</v>
      </c>
      <c r="BE96" s="76">
        <f t="shared" ref="BE96" si="1400">IF(BD96=12,1,BD96+1)</f>
        <v>4</v>
      </c>
      <c r="BF96" s="76">
        <f t="shared" ref="BF96" si="1401">IF(BE96=12,1,BE96+1)</f>
        <v>5</v>
      </c>
      <c r="BG96" s="76">
        <f t="shared" ref="BG96" si="1402">IF(BF96=12,1,BF96+1)</f>
        <v>6</v>
      </c>
      <c r="BH96" s="76">
        <f t="shared" ref="BH96" si="1403">IF(BG96=12,1,BG96+1)</f>
        <v>7</v>
      </c>
      <c r="BI96" s="76">
        <f t="shared" ref="BI96" si="1404">IF(BH96=12,1,BH96+1)</f>
        <v>8</v>
      </c>
      <c r="BJ96" s="76">
        <f t="shared" ref="BJ96" si="1405">IF(BI96=12,1,BI96+1)</f>
        <v>9</v>
      </c>
      <c r="BK96" s="76">
        <f t="shared" ref="BK96" si="1406">IF(BJ96=12,1,BJ96+1)</f>
        <v>10</v>
      </c>
      <c r="BL96" s="76">
        <f t="shared" ref="BL96" si="1407">IF(BK96=12,1,BK96+1)</f>
        <v>11</v>
      </c>
      <c r="BM96" s="76">
        <f t="shared" ref="BM96" si="1408">IF(BL96=12,1,BL96+1)</f>
        <v>12</v>
      </c>
      <c r="BN96" s="81"/>
      <c r="BO96" s="78"/>
      <c r="BP96" s="78"/>
      <c r="BQ96" s="78"/>
      <c r="BR96" s="106"/>
      <c r="BS96" s="106"/>
      <c r="BT96" s="106"/>
      <c r="BU96" s="106"/>
      <c r="BV96" s="106"/>
      <c r="BW96" s="106"/>
      <c r="BX96" s="106"/>
      <c r="BY96" s="106"/>
      <c r="BZ96" s="106"/>
      <c r="CA96" s="106"/>
      <c r="CB96" s="106"/>
      <c r="CC96" s="106"/>
      <c r="CD96" s="106"/>
      <c r="CE96" s="106"/>
      <c r="CF96" s="106"/>
      <c r="CG96" s="106"/>
    </row>
    <row r="97" spans="1:85" s="245" customFormat="1" ht="18" hidden="1" customHeight="1" x14ac:dyDescent="0.35">
      <c r="A97" s="250"/>
      <c r="B97" s="113"/>
      <c r="C97" s="361"/>
      <c r="D97" s="125"/>
      <c r="E97" s="125"/>
      <c r="F97" s="125"/>
      <c r="G97" s="125"/>
      <c r="H97" s="370"/>
      <c r="I97" s="371"/>
      <c r="J97" s="357"/>
      <c r="K97" s="357"/>
      <c r="L97" s="137"/>
      <c r="M97" s="373"/>
      <c r="N97" s="7"/>
      <c r="O97" s="376"/>
      <c r="P97" s="106"/>
      <c r="Q97" s="77"/>
      <c r="R97" s="59">
        <f t="shared" ref="R97:BM97" si="1409">VALUE(_xlfn.CONCAT(R96,".",R99))</f>
        <v>1</v>
      </c>
      <c r="S97" s="73">
        <f t="shared" si="1409"/>
        <v>32</v>
      </c>
      <c r="T97" s="73">
        <f t="shared" si="1409"/>
        <v>61</v>
      </c>
      <c r="U97" s="73">
        <f t="shared" si="1409"/>
        <v>92</v>
      </c>
      <c r="V97" s="73">
        <f t="shared" si="1409"/>
        <v>122</v>
      </c>
      <c r="W97" s="73">
        <f t="shared" si="1409"/>
        <v>153</v>
      </c>
      <c r="X97" s="73">
        <f t="shared" si="1409"/>
        <v>183</v>
      </c>
      <c r="Y97" s="73">
        <f t="shared" si="1409"/>
        <v>214</v>
      </c>
      <c r="Z97" s="73">
        <f t="shared" si="1409"/>
        <v>245</v>
      </c>
      <c r="AA97" s="73">
        <f t="shared" si="1409"/>
        <v>275</v>
      </c>
      <c r="AB97" s="73">
        <f t="shared" si="1409"/>
        <v>306</v>
      </c>
      <c r="AC97" s="73">
        <f t="shared" si="1409"/>
        <v>336</v>
      </c>
      <c r="AD97" s="73">
        <f t="shared" si="1409"/>
        <v>367</v>
      </c>
      <c r="AE97" s="73">
        <f t="shared" si="1409"/>
        <v>398</v>
      </c>
      <c r="AF97" s="73">
        <f t="shared" si="1409"/>
        <v>426</v>
      </c>
      <c r="AG97" s="73">
        <f t="shared" si="1409"/>
        <v>457</v>
      </c>
      <c r="AH97" s="73">
        <f t="shared" si="1409"/>
        <v>487</v>
      </c>
      <c r="AI97" s="73">
        <f t="shared" si="1409"/>
        <v>518</v>
      </c>
      <c r="AJ97" s="73">
        <f t="shared" si="1409"/>
        <v>548</v>
      </c>
      <c r="AK97" s="73">
        <f t="shared" si="1409"/>
        <v>579</v>
      </c>
      <c r="AL97" s="73">
        <f t="shared" si="1409"/>
        <v>610</v>
      </c>
      <c r="AM97" s="73">
        <f t="shared" si="1409"/>
        <v>640</v>
      </c>
      <c r="AN97" s="73">
        <f t="shared" si="1409"/>
        <v>671</v>
      </c>
      <c r="AO97" s="73">
        <f t="shared" si="1409"/>
        <v>701</v>
      </c>
      <c r="AP97" s="73">
        <f t="shared" si="1409"/>
        <v>732</v>
      </c>
      <c r="AQ97" s="73">
        <f t="shared" si="1409"/>
        <v>763</v>
      </c>
      <c r="AR97" s="73">
        <f t="shared" si="1409"/>
        <v>791</v>
      </c>
      <c r="AS97" s="73">
        <f t="shared" si="1409"/>
        <v>822</v>
      </c>
      <c r="AT97" s="73">
        <f t="shared" si="1409"/>
        <v>852</v>
      </c>
      <c r="AU97" s="73">
        <f t="shared" si="1409"/>
        <v>883</v>
      </c>
      <c r="AV97" s="73">
        <f t="shared" si="1409"/>
        <v>913</v>
      </c>
      <c r="AW97" s="73">
        <f t="shared" si="1409"/>
        <v>944</v>
      </c>
      <c r="AX97" s="73">
        <f t="shared" si="1409"/>
        <v>975</v>
      </c>
      <c r="AY97" s="73">
        <f t="shared" si="1409"/>
        <v>1005</v>
      </c>
      <c r="AZ97" s="73">
        <f t="shared" si="1409"/>
        <v>1036</v>
      </c>
      <c r="BA97" s="73">
        <f t="shared" si="1409"/>
        <v>1066</v>
      </c>
      <c r="BB97" s="73">
        <f t="shared" si="1409"/>
        <v>1097</v>
      </c>
      <c r="BC97" s="73">
        <f t="shared" si="1409"/>
        <v>1128</v>
      </c>
      <c r="BD97" s="73">
        <f t="shared" si="1409"/>
        <v>1156</v>
      </c>
      <c r="BE97" s="73">
        <f t="shared" si="1409"/>
        <v>1187</v>
      </c>
      <c r="BF97" s="73">
        <f t="shared" si="1409"/>
        <v>1217</v>
      </c>
      <c r="BG97" s="73">
        <f t="shared" si="1409"/>
        <v>1248</v>
      </c>
      <c r="BH97" s="73">
        <f t="shared" si="1409"/>
        <v>1278</v>
      </c>
      <c r="BI97" s="73">
        <f t="shared" si="1409"/>
        <v>1309</v>
      </c>
      <c r="BJ97" s="73">
        <f t="shared" si="1409"/>
        <v>1340</v>
      </c>
      <c r="BK97" s="73">
        <f t="shared" si="1409"/>
        <v>1370</v>
      </c>
      <c r="BL97" s="73">
        <f t="shared" si="1409"/>
        <v>1401</v>
      </c>
      <c r="BM97" s="73">
        <f t="shared" si="1409"/>
        <v>1431</v>
      </c>
      <c r="BN97" s="82"/>
      <c r="BO97" s="79"/>
      <c r="BP97" s="79"/>
      <c r="BQ97" s="79"/>
      <c r="BR97" s="106"/>
      <c r="BS97" s="106"/>
      <c r="BT97" s="106"/>
      <c r="BU97" s="106"/>
      <c r="BV97" s="106"/>
      <c r="BW97" s="106"/>
      <c r="BX97" s="106"/>
      <c r="BY97" s="106"/>
      <c r="BZ97" s="106"/>
      <c r="CA97" s="106"/>
      <c r="CB97" s="106"/>
      <c r="CC97" s="106"/>
      <c r="CD97" s="106"/>
      <c r="CE97" s="106"/>
      <c r="CF97" s="106"/>
      <c r="CG97" s="106"/>
    </row>
    <row r="98" spans="1:85" s="245" customFormat="1" ht="18" customHeight="1" x14ac:dyDescent="0.35">
      <c r="A98" s="250"/>
      <c r="B98" s="113"/>
      <c r="C98" s="361"/>
      <c r="D98" s="125"/>
      <c r="E98" s="357" t="s">
        <v>207</v>
      </c>
      <c r="F98" s="357" t="s">
        <v>207</v>
      </c>
      <c r="G98" s="357" t="s">
        <v>207</v>
      </c>
      <c r="H98" s="370"/>
      <c r="I98" s="371"/>
      <c r="J98" s="357"/>
      <c r="K98" s="357"/>
      <c r="L98" s="357" t="s">
        <v>219</v>
      </c>
      <c r="M98" s="373"/>
      <c r="N98" s="7"/>
      <c r="O98" s="376"/>
      <c r="P98" s="106"/>
      <c r="Q98" s="77"/>
      <c r="R98" s="60" t="str">
        <f>VLOOKUP(R96,'Podpůrná data'!$I$188:$J$199,2)</f>
        <v>leden</v>
      </c>
      <c r="S98" s="60" t="str">
        <f>VLOOKUP(S96,'Podpůrná data'!$I$188:$J$199,2)</f>
        <v>únor</v>
      </c>
      <c r="T98" s="60" t="str">
        <f>VLOOKUP(T96,'Podpůrná data'!$I$188:$J$199,2)</f>
        <v>březen</v>
      </c>
      <c r="U98" s="60" t="str">
        <f>VLOOKUP(U96,'Podpůrná data'!$I$188:$J$199,2)</f>
        <v>duben</v>
      </c>
      <c r="V98" s="60" t="str">
        <f>VLOOKUP(V96,'Podpůrná data'!$I$188:$J$199,2)</f>
        <v>květen</v>
      </c>
      <c r="W98" s="60" t="str">
        <f>VLOOKUP(W96,'Podpůrná data'!$I$188:$J$199,2)</f>
        <v>červen</v>
      </c>
      <c r="X98" s="60" t="str">
        <f>VLOOKUP(X96,'Podpůrná data'!$I$188:$J$199,2)</f>
        <v>červenec</v>
      </c>
      <c r="Y98" s="60" t="str">
        <f>VLOOKUP(Y96,'Podpůrná data'!$I$188:$J$199,2)</f>
        <v>srpen</v>
      </c>
      <c r="Z98" s="60" t="str">
        <f>VLOOKUP(Z96,'Podpůrná data'!$I$188:$J$199,2)</f>
        <v>září</v>
      </c>
      <c r="AA98" s="60" t="str">
        <f>VLOOKUP(AA96,'Podpůrná data'!$I$188:$J$199,2)</f>
        <v>říjen</v>
      </c>
      <c r="AB98" s="60" t="str">
        <f>VLOOKUP(AB96,'Podpůrná data'!$I$188:$J$199,2)</f>
        <v>listopad</v>
      </c>
      <c r="AC98" s="60" t="str">
        <f>VLOOKUP(AC96,'Podpůrná data'!$I$188:$J$199,2)</f>
        <v>prosinec</v>
      </c>
      <c r="AD98" s="60" t="str">
        <f>VLOOKUP(AD96,'Podpůrná data'!$I$188:$J$199,2)</f>
        <v>leden</v>
      </c>
      <c r="AE98" s="60" t="str">
        <f>VLOOKUP(AE96,'Podpůrná data'!$I$188:$J$199,2)</f>
        <v>únor</v>
      </c>
      <c r="AF98" s="60" t="str">
        <f>VLOOKUP(AF96,'Podpůrná data'!$I$188:$J$199,2)</f>
        <v>březen</v>
      </c>
      <c r="AG98" s="60" t="str">
        <f>VLOOKUP(AG96,'Podpůrná data'!$I$188:$J$199,2)</f>
        <v>duben</v>
      </c>
      <c r="AH98" s="60" t="str">
        <f>VLOOKUP(AH96,'Podpůrná data'!$I$188:$J$199,2)</f>
        <v>květen</v>
      </c>
      <c r="AI98" s="60" t="str">
        <f>VLOOKUP(AI96,'Podpůrná data'!$I$188:$J$199,2)</f>
        <v>červen</v>
      </c>
      <c r="AJ98" s="60" t="str">
        <f>VLOOKUP(AJ96,'Podpůrná data'!$I$188:$J$199,2)</f>
        <v>červenec</v>
      </c>
      <c r="AK98" s="60" t="str">
        <f>VLOOKUP(AK96,'Podpůrná data'!$I$188:$J$199,2)</f>
        <v>srpen</v>
      </c>
      <c r="AL98" s="60" t="str">
        <f>VLOOKUP(AL96,'Podpůrná data'!$I$188:$J$199,2)</f>
        <v>září</v>
      </c>
      <c r="AM98" s="60" t="str">
        <f>VLOOKUP(AM96,'Podpůrná data'!$I$188:$J$199,2)</f>
        <v>říjen</v>
      </c>
      <c r="AN98" s="60" t="str">
        <f>VLOOKUP(AN96,'Podpůrná data'!$I$188:$J$199,2)</f>
        <v>listopad</v>
      </c>
      <c r="AO98" s="60" t="str">
        <f>VLOOKUP(AO96,'Podpůrná data'!$I$188:$J$199,2)</f>
        <v>prosinec</v>
      </c>
      <c r="AP98" s="60" t="str">
        <f>VLOOKUP(AP96,'Podpůrná data'!$I$188:$J$199,2)</f>
        <v>leden</v>
      </c>
      <c r="AQ98" s="60" t="str">
        <f>VLOOKUP(AQ96,'Podpůrná data'!$I$188:$J$199,2)</f>
        <v>únor</v>
      </c>
      <c r="AR98" s="60" t="str">
        <f>VLOOKUP(AR96,'Podpůrná data'!$I$188:$J$199,2)</f>
        <v>březen</v>
      </c>
      <c r="AS98" s="60" t="str">
        <f>VLOOKUP(AS96,'Podpůrná data'!$I$188:$J$199,2)</f>
        <v>duben</v>
      </c>
      <c r="AT98" s="60" t="str">
        <f>VLOOKUP(AT96,'Podpůrná data'!$I$188:$J$199,2)</f>
        <v>květen</v>
      </c>
      <c r="AU98" s="60" t="str">
        <f>VLOOKUP(AU96,'Podpůrná data'!$I$188:$J$199,2)</f>
        <v>červen</v>
      </c>
      <c r="AV98" s="60" t="str">
        <f>VLOOKUP(AV96,'Podpůrná data'!$I$188:$J$199,2)</f>
        <v>červenec</v>
      </c>
      <c r="AW98" s="60" t="str">
        <f>VLOOKUP(AW96,'Podpůrná data'!$I$188:$J$199,2)</f>
        <v>srpen</v>
      </c>
      <c r="AX98" s="60" t="str">
        <f>VLOOKUP(AX96,'Podpůrná data'!$I$188:$J$199,2)</f>
        <v>září</v>
      </c>
      <c r="AY98" s="60" t="str">
        <f>VLOOKUP(AY96,'Podpůrná data'!$I$188:$J$199,2)</f>
        <v>říjen</v>
      </c>
      <c r="AZ98" s="60" t="str">
        <f>VLOOKUP(AZ96,'Podpůrná data'!$I$188:$J$199,2)</f>
        <v>listopad</v>
      </c>
      <c r="BA98" s="60" t="str">
        <f>VLOOKUP(BA96,'Podpůrná data'!$I$188:$J$199,2)</f>
        <v>prosinec</v>
      </c>
      <c r="BB98" s="60" t="str">
        <f>VLOOKUP(BB96,'Podpůrná data'!$I$188:$J$199,2)</f>
        <v>leden</v>
      </c>
      <c r="BC98" s="60" t="str">
        <f>VLOOKUP(BC96,'Podpůrná data'!$I$188:$J$199,2)</f>
        <v>únor</v>
      </c>
      <c r="BD98" s="60" t="str">
        <f>VLOOKUP(BD96,'Podpůrná data'!$I$188:$J$199,2)</f>
        <v>březen</v>
      </c>
      <c r="BE98" s="60" t="str">
        <f>VLOOKUP(BE96,'Podpůrná data'!$I$188:$J$199,2)</f>
        <v>duben</v>
      </c>
      <c r="BF98" s="60" t="str">
        <f>VLOOKUP(BF96,'Podpůrná data'!$I$188:$J$199,2)</f>
        <v>květen</v>
      </c>
      <c r="BG98" s="60" t="str">
        <f>VLOOKUP(BG96,'Podpůrná data'!$I$188:$J$199,2)</f>
        <v>červen</v>
      </c>
      <c r="BH98" s="60" t="str">
        <f>VLOOKUP(BH96,'Podpůrná data'!$I$188:$J$199,2)</f>
        <v>červenec</v>
      </c>
      <c r="BI98" s="60" t="str">
        <f>VLOOKUP(BI96,'Podpůrná data'!$I$188:$J$199,2)</f>
        <v>srpen</v>
      </c>
      <c r="BJ98" s="60" t="str">
        <f>VLOOKUP(BJ96,'Podpůrná data'!$I$188:$J$199,2)</f>
        <v>září</v>
      </c>
      <c r="BK98" s="60" t="str">
        <f>VLOOKUP(BK96,'Podpůrná data'!$I$188:$J$199,2)</f>
        <v>říjen</v>
      </c>
      <c r="BL98" s="60" t="str">
        <f>VLOOKUP(BL96,'Podpůrná data'!$I$188:$J$199,2)</f>
        <v>listopad</v>
      </c>
      <c r="BM98" s="60" t="str">
        <f>VLOOKUP(BM96,'Podpůrná data'!$I$188:$J$199,2)</f>
        <v>prosinec</v>
      </c>
      <c r="BN98" s="171"/>
      <c r="BO98" s="175"/>
      <c r="BP98" s="197"/>
      <c r="BQ98" s="197"/>
      <c r="BR98" s="106"/>
      <c r="BS98" s="179" t="s">
        <v>105</v>
      </c>
      <c r="BT98" s="179" t="s">
        <v>106</v>
      </c>
      <c r="BU98" s="179" t="s">
        <v>107</v>
      </c>
      <c r="BV98" s="179" t="s">
        <v>108</v>
      </c>
      <c r="BW98" s="179" t="s">
        <v>109</v>
      </c>
      <c r="BX98" s="179" t="s">
        <v>110</v>
      </c>
      <c r="BY98" s="179" t="s">
        <v>111</v>
      </c>
      <c r="BZ98" s="179" t="s">
        <v>112</v>
      </c>
      <c r="CA98" s="179" t="s">
        <v>113</v>
      </c>
      <c r="CB98" s="179" t="s">
        <v>155</v>
      </c>
      <c r="CC98" s="179" t="s">
        <v>156</v>
      </c>
      <c r="CD98" s="179" t="s">
        <v>157</v>
      </c>
      <c r="CE98" s="179" t="s">
        <v>202</v>
      </c>
      <c r="CF98" s="179" t="s">
        <v>203</v>
      </c>
      <c r="CG98" s="179" t="s">
        <v>204</v>
      </c>
    </row>
    <row r="99" spans="1:85" s="245" customFormat="1" ht="16.399999999999999" customHeight="1" x14ac:dyDescent="0.35">
      <c r="A99" s="250"/>
      <c r="B99" s="113"/>
      <c r="C99" s="361"/>
      <c r="D99" s="125"/>
      <c r="E99" s="357"/>
      <c r="F99" s="357"/>
      <c r="G99" s="357"/>
      <c r="H99" s="370"/>
      <c r="I99" s="371"/>
      <c r="J99" s="357"/>
      <c r="K99" s="357"/>
      <c r="L99" s="357"/>
      <c r="M99" s="373"/>
      <c r="N99" s="7"/>
      <c r="O99" s="376"/>
      <c r="P99" s="106"/>
      <c r="Q99" s="77"/>
      <c r="R99" s="60">
        <f>YEAR(Úvod!$F$10)</f>
        <v>1900</v>
      </c>
      <c r="S99" s="60">
        <f t="shared" ref="S99" si="1410">IF(S96=1,R99+1,R99)</f>
        <v>1900</v>
      </c>
      <c r="T99" s="60">
        <f t="shared" ref="T99" si="1411">IF(T96=1,S99+1,S99)</f>
        <v>1900</v>
      </c>
      <c r="U99" s="60">
        <f t="shared" ref="U99" si="1412">IF(U96=1,T99+1,T99)</f>
        <v>1900</v>
      </c>
      <c r="V99" s="60">
        <f t="shared" ref="V99" si="1413">IF(V96=1,U99+1,U99)</f>
        <v>1900</v>
      </c>
      <c r="W99" s="60">
        <f t="shared" ref="W99" si="1414">IF(W96=1,V99+1,V99)</f>
        <v>1900</v>
      </c>
      <c r="X99" s="60">
        <f t="shared" ref="X99" si="1415">IF(X96=1,W99+1,W99)</f>
        <v>1900</v>
      </c>
      <c r="Y99" s="60">
        <f t="shared" ref="Y99" si="1416">IF(Y96=1,X99+1,X99)</f>
        <v>1900</v>
      </c>
      <c r="Z99" s="60">
        <f t="shared" ref="Z99" si="1417">IF(Z96=1,Y99+1,Y99)</f>
        <v>1900</v>
      </c>
      <c r="AA99" s="60">
        <f t="shared" ref="AA99" si="1418">IF(AA96=1,Z99+1,Z99)</f>
        <v>1900</v>
      </c>
      <c r="AB99" s="60">
        <f t="shared" ref="AB99" si="1419">IF(AB96=1,AA99+1,AA99)</f>
        <v>1900</v>
      </c>
      <c r="AC99" s="60">
        <f t="shared" ref="AC99" si="1420">IF(AC96=1,AB99+1,AB99)</f>
        <v>1900</v>
      </c>
      <c r="AD99" s="60">
        <f t="shared" ref="AD99" si="1421">IF(AD96=1,AC99+1,AC99)</f>
        <v>1901</v>
      </c>
      <c r="AE99" s="60">
        <f t="shared" ref="AE99" si="1422">IF(AE96=1,AD99+1,AD99)</f>
        <v>1901</v>
      </c>
      <c r="AF99" s="60">
        <f t="shared" ref="AF99" si="1423">IF(AF96=1,AE99+1,AE99)</f>
        <v>1901</v>
      </c>
      <c r="AG99" s="60">
        <f t="shared" ref="AG99" si="1424">IF(AG96=1,AF99+1,AF99)</f>
        <v>1901</v>
      </c>
      <c r="AH99" s="60">
        <f t="shared" ref="AH99" si="1425">IF(AH96=1,AG99+1,AG99)</f>
        <v>1901</v>
      </c>
      <c r="AI99" s="60">
        <f t="shared" ref="AI99" si="1426">IF(AI96=1,AH99+1,AH99)</f>
        <v>1901</v>
      </c>
      <c r="AJ99" s="60">
        <f t="shared" ref="AJ99" si="1427">IF(AJ96=1,AI99+1,AI99)</f>
        <v>1901</v>
      </c>
      <c r="AK99" s="60">
        <f t="shared" ref="AK99" si="1428">IF(AK96=1,AJ99+1,AJ99)</f>
        <v>1901</v>
      </c>
      <c r="AL99" s="60">
        <f t="shared" ref="AL99" si="1429">IF(AL96=1,AK99+1,AK99)</f>
        <v>1901</v>
      </c>
      <c r="AM99" s="60">
        <f t="shared" ref="AM99" si="1430">IF(AM96=1,AL99+1,AL99)</f>
        <v>1901</v>
      </c>
      <c r="AN99" s="60">
        <f t="shared" ref="AN99" si="1431">IF(AN96=1,AM99+1,AM99)</f>
        <v>1901</v>
      </c>
      <c r="AO99" s="60">
        <f t="shared" ref="AO99" si="1432">IF(AO96=1,AN99+1,AN99)</f>
        <v>1901</v>
      </c>
      <c r="AP99" s="60">
        <f t="shared" ref="AP99" si="1433">IF(AP96=1,AO99+1,AO99)</f>
        <v>1902</v>
      </c>
      <c r="AQ99" s="60">
        <f t="shared" ref="AQ99" si="1434">IF(AQ96=1,AP99+1,AP99)</f>
        <v>1902</v>
      </c>
      <c r="AR99" s="60">
        <f t="shared" ref="AR99" si="1435">IF(AR96=1,AQ99+1,AQ99)</f>
        <v>1902</v>
      </c>
      <c r="AS99" s="60">
        <f t="shared" ref="AS99" si="1436">IF(AS96=1,AR99+1,AR99)</f>
        <v>1902</v>
      </c>
      <c r="AT99" s="60">
        <f t="shared" ref="AT99" si="1437">IF(AT96=1,AS99+1,AS99)</f>
        <v>1902</v>
      </c>
      <c r="AU99" s="60">
        <f t="shared" ref="AU99" si="1438">IF(AU96=1,AT99+1,AT99)</f>
        <v>1902</v>
      </c>
      <c r="AV99" s="60">
        <f t="shared" ref="AV99" si="1439">IF(AV96=1,AU99+1,AU99)</f>
        <v>1902</v>
      </c>
      <c r="AW99" s="60">
        <f t="shared" ref="AW99" si="1440">IF(AW96=1,AV99+1,AV99)</f>
        <v>1902</v>
      </c>
      <c r="AX99" s="60">
        <f t="shared" ref="AX99" si="1441">IF(AX96=1,AW99+1,AW99)</f>
        <v>1902</v>
      </c>
      <c r="AY99" s="60">
        <f t="shared" ref="AY99" si="1442">IF(AY96=1,AX99+1,AX99)</f>
        <v>1902</v>
      </c>
      <c r="AZ99" s="60">
        <f t="shared" ref="AZ99" si="1443">IF(AZ96=1,AY99+1,AY99)</f>
        <v>1902</v>
      </c>
      <c r="BA99" s="60">
        <f t="shared" ref="BA99" si="1444">IF(BA96=1,AZ99+1,AZ99)</f>
        <v>1902</v>
      </c>
      <c r="BB99" s="60">
        <f t="shared" ref="BB99" si="1445">IF(BB96=1,BA99+1,BA99)</f>
        <v>1903</v>
      </c>
      <c r="BC99" s="60">
        <f t="shared" ref="BC99" si="1446">IF(BC96=1,BB99+1,BB99)</f>
        <v>1903</v>
      </c>
      <c r="BD99" s="60">
        <f t="shared" ref="BD99" si="1447">IF(BD96=1,BC99+1,BC99)</f>
        <v>1903</v>
      </c>
      <c r="BE99" s="60">
        <f t="shared" ref="BE99" si="1448">IF(BE96=1,BD99+1,BD99)</f>
        <v>1903</v>
      </c>
      <c r="BF99" s="60">
        <f t="shared" ref="BF99" si="1449">IF(BF96=1,BE99+1,BE99)</f>
        <v>1903</v>
      </c>
      <c r="BG99" s="60">
        <f t="shared" ref="BG99" si="1450">IF(BG96=1,BF99+1,BF99)</f>
        <v>1903</v>
      </c>
      <c r="BH99" s="60">
        <f t="shared" ref="BH99" si="1451">IF(BH96=1,BG99+1,BG99)</f>
        <v>1903</v>
      </c>
      <c r="BI99" s="60">
        <f t="shared" ref="BI99" si="1452">IF(BI96=1,BH99+1,BH99)</f>
        <v>1903</v>
      </c>
      <c r="BJ99" s="60">
        <f t="shared" ref="BJ99" si="1453">IF(BJ96=1,BI99+1,BI99)</f>
        <v>1903</v>
      </c>
      <c r="BK99" s="60">
        <f t="shared" ref="BK99" si="1454">IF(BK96=1,BJ99+1,BJ99)</f>
        <v>1903</v>
      </c>
      <c r="BL99" s="60">
        <f t="shared" ref="BL99" si="1455">IF(BL96=1,BK99+1,BK99)</f>
        <v>1903</v>
      </c>
      <c r="BM99" s="60">
        <f t="shared" ref="BM99" si="1456">IF(BM96=1,BL99+1,BL99)</f>
        <v>1903</v>
      </c>
      <c r="BN99" s="195"/>
      <c r="BO99" s="196"/>
      <c r="BP99" s="197"/>
      <c r="BQ99" s="197"/>
      <c r="BR99" s="106"/>
      <c r="BS99" s="106"/>
      <c r="BT99" s="106"/>
      <c r="BU99" s="106"/>
      <c r="BV99" s="106"/>
      <c r="BW99" s="106"/>
      <c r="BX99" s="106"/>
      <c r="BY99" s="106"/>
      <c r="BZ99" s="106"/>
      <c r="CA99" s="106"/>
      <c r="CB99" s="106"/>
      <c r="CC99" s="106"/>
      <c r="CD99" s="106"/>
      <c r="CE99" s="106"/>
      <c r="CF99" s="106"/>
      <c r="CG99" s="106"/>
    </row>
    <row r="100" spans="1:85" s="245" customFormat="1" ht="16.399999999999999" customHeight="1" x14ac:dyDescent="0.35">
      <c r="A100" s="250"/>
      <c r="B100" s="113"/>
      <c r="C100" s="125"/>
      <c r="D100" s="125"/>
      <c r="E100" s="357"/>
      <c r="F100" s="357"/>
      <c r="G100" s="357"/>
      <c r="H100" s="370"/>
      <c r="I100" s="371"/>
      <c r="J100" s="357"/>
      <c r="K100" s="372"/>
      <c r="L100" s="357"/>
      <c r="M100" s="374"/>
      <c r="N100" s="7"/>
      <c r="O100" s="377"/>
      <c r="P100" s="106"/>
      <c r="Q100" s="63" t="s">
        <v>159</v>
      </c>
      <c r="R100" s="251"/>
      <c r="S100" s="251"/>
      <c r="T100" s="251"/>
      <c r="U100" s="251"/>
      <c r="V100" s="251"/>
      <c r="W100" s="251"/>
      <c r="X100" s="251"/>
      <c r="Y100" s="251"/>
      <c r="Z100" s="251"/>
      <c r="AA100" s="251"/>
      <c r="AB100" s="251"/>
      <c r="AC100" s="251"/>
      <c r="AD100" s="251"/>
      <c r="AE100" s="251"/>
      <c r="AF100" s="251"/>
      <c r="AG100" s="251"/>
      <c r="AH100" s="251"/>
      <c r="AI100" s="251"/>
      <c r="AJ100" s="251"/>
      <c r="AK100" s="251"/>
      <c r="AL100" s="251"/>
      <c r="AM100" s="251"/>
      <c r="AN100" s="251"/>
      <c r="AO100" s="251"/>
      <c r="AP100" s="251"/>
      <c r="AQ100" s="251"/>
      <c r="AR100" s="251"/>
      <c r="AS100" s="251"/>
      <c r="AT100" s="251"/>
      <c r="AU100" s="251"/>
      <c r="AV100" s="251"/>
      <c r="AW100" s="251"/>
      <c r="AX100" s="251"/>
      <c r="AY100" s="251"/>
      <c r="AZ100" s="251"/>
      <c r="BA100" s="251"/>
      <c r="BB100" s="251"/>
      <c r="BC100" s="251"/>
      <c r="BD100" s="251"/>
      <c r="BE100" s="251"/>
      <c r="BF100" s="251"/>
      <c r="BG100" s="251"/>
      <c r="BH100" s="251"/>
      <c r="BI100" s="251"/>
      <c r="BJ100" s="251"/>
      <c r="BK100" s="251"/>
      <c r="BL100" s="251"/>
      <c r="BM100" s="251"/>
      <c r="BN100" s="195"/>
      <c r="BO100" s="196"/>
      <c r="BP100" s="197"/>
      <c r="BQ100" s="197"/>
      <c r="BR100" s="106"/>
      <c r="BS100" s="106"/>
      <c r="BT100" s="106"/>
      <c r="BU100" s="106"/>
      <c r="BV100" s="106"/>
      <c r="BW100" s="106"/>
      <c r="BX100" s="106"/>
      <c r="BY100" s="106"/>
      <c r="BZ100" s="106"/>
      <c r="CA100" s="106"/>
      <c r="CB100" s="106"/>
      <c r="CC100" s="106"/>
      <c r="CD100" s="106"/>
      <c r="CE100" s="106"/>
      <c r="CF100" s="106"/>
      <c r="CG100" s="106"/>
    </row>
    <row r="101" spans="1:85" s="245" customFormat="1" ht="23.5" customHeight="1" x14ac:dyDescent="0.35">
      <c r="A101" s="243"/>
      <c r="B101" s="126" t="s">
        <v>9</v>
      </c>
      <c r="C101" s="359"/>
      <c r="D101" s="359"/>
      <c r="E101" s="252"/>
      <c r="F101" s="252"/>
      <c r="G101" s="241"/>
      <c r="H101" s="253"/>
      <c r="I101" s="254"/>
      <c r="J101" s="253"/>
      <c r="K101" s="205">
        <f>IF(J101="",0,IF(J101="ANO",'Podpůrná data'!$B$5,'Podpůrná data'!$B$3))</f>
        <v>0</v>
      </c>
      <c r="L101" s="203">
        <f>IFERROR(INT(ROUND(I101,2)*(VLOOKUP(INT(H101),'Podpůrná data'!$A$189:$B$233,2,FALSE))*(H101/(INT(H101)))),0)</f>
        <v>0</v>
      </c>
      <c r="M101" s="61">
        <f>K101*L101</f>
        <v>0</v>
      </c>
      <c r="N101" s="62">
        <f>IF(M101&gt;0,IF(ISTEXT(C101)=TRUE,0,1),0)</f>
        <v>0</v>
      </c>
      <c r="O101" s="166">
        <f>IF(M101&gt;0,1,0)</f>
        <v>0</v>
      </c>
      <c r="P101" s="127"/>
      <c r="Q101" s="63" t="s">
        <v>95</v>
      </c>
      <c r="R101" s="255"/>
      <c r="S101" s="255"/>
      <c r="T101" s="255"/>
      <c r="U101" s="255"/>
      <c r="V101" s="255"/>
      <c r="W101" s="255"/>
      <c r="X101" s="255"/>
      <c r="Y101" s="255"/>
      <c r="Z101" s="255"/>
      <c r="AA101" s="255"/>
      <c r="AB101" s="255"/>
      <c r="AC101" s="255"/>
      <c r="AD101" s="255"/>
      <c r="AE101" s="255"/>
      <c r="AF101" s="255"/>
      <c r="AG101" s="255"/>
      <c r="AH101" s="255"/>
      <c r="AI101" s="255"/>
      <c r="AJ101" s="255"/>
      <c r="AK101" s="255"/>
      <c r="AL101" s="255"/>
      <c r="AM101" s="255"/>
      <c r="AN101" s="255"/>
      <c r="AO101" s="255"/>
      <c r="AP101" s="255"/>
      <c r="AQ101" s="255"/>
      <c r="AR101" s="255"/>
      <c r="AS101" s="255"/>
      <c r="AT101" s="255"/>
      <c r="AU101" s="255"/>
      <c r="AV101" s="255"/>
      <c r="AW101" s="255"/>
      <c r="AX101" s="255"/>
      <c r="AY101" s="255"/>
      <c r="AZ101" s="255"/>
      <c r="BA101" s="255"/>
      <c r="BB101" s="255"/>
      <c r="BC101" s="255"/>
      <c r="BD101" s="255"/>
      <c r="BE101" s="255"/>
      <c r="BF101" s="255"/>
      <c r="BG101" s="255"/>
      <c r="BH101" s="255"/>
      <c r="BI101" s="255"/>
      <c r="BJ101" s="255"/>
      <c r="BK101" s="255"/>
      <c r="BL101" s="255"/>
      <c r="BM101" s="255"/>
      <c r="BN101" s="362">
        <f>SUM(R109:BM109)</f>
        <v>0</v>
      </c>
      <c r="BO101" s="364">
        <f>SUM(R110:BM110)</f>
        <v>0</v>
      </c>
      <c r="BP101" s="366">
        <f>IF($O101=0,0,IF($BN101&gt;=143*$I101,1,0))</f>
        <v>0</v>
      </c>
      <c r="BQ101" s="366">
        <f>IF($BN101&gt;=143*$I101,0,(CEILING(143*$I101,1)-$BN101))</f>
        <v>0</v>
      </c>
      <c r="BR101" s="106"/>
      <c r="BS101" s="106"/>
      <c r="BT101" s="106"/>
      <c r="BU101" s="106"/>
      <c r="BV101" s="106"/>
      <c r="BW101" s="106"/>
      <c r="BX101" s="106"/>
      <c r="BY101" s="106"/>
      <c r="BZ101" s="106"/>
      <c r="CA101" s="106"/>
      <c r="CB101" s="106"/>
      <c r="CC101" s="106"/>
      <c r="CD101" s="106"/>
      <c r="CE101" s="106"/>
      <c r="CF101" s="106"/>
      <c r="CG101" s="106"/>
    </row>
    <row r="102" spans="1:85" s="245" customFormat="1" ht="29" x14ac:dyDescent="0.35">
      <c r="A102" s="243"/>
      <c r="B102" s="128"/>
      <c r="C102" s="80"/>
      <c r="D102" s="80"/>
      <c r="E102" s="80"/>
      <c r="F102" s="80"/>
      <c r="G102" s="80"/>
      <c r="H102" s="80"/>
      <c r="I102" s="80"/>
      <c r="J102" s="80"/>
      <c r="K102" s="80"/>
      <c r="L102" s="80"/>
      <c r="M102" s="64"/>
      <c r="N102" s="7"/>
      <c r="O102" s="192"/>
      <c r="P102" s="106"/>
      <c r="Q102" s="63" t="s">
        <v>129</v>
      </c>
      <c r="R102" s="256"/>
      <c r="S102" s="256"/>
      <c r="T102" s="256"/>
      <c r="U102" s="256"/>
      <c r="V102" s="256"/>
      <c r="W102" s="256"/>
      <c r="X102" s="256"/>
      <c r="Y102" s="256"/>
      <c r="Z102" s="256"/>
      <c r="AA102" s="256"/>
      <c r="AB102" s="256"/>
      <c r="AC102" s="256"/>
      <c r="AD102" s="256"/>
      <c r="AE102" s="256"/>
      <c r="AF102" s="256"/>
      <c r="AG102" s="256"/>
      <c r="AH102" s="256"/>
      <c r="AI102" s="256"/>
      <c r="AJ102" s="256"/>
      <c r="AK102" s="256"/>
      <c r="AL102" s="256"/>
      <c r="AM102" s="256"/>
      <c r="AN102" s="256"/>
      <c r="AO102" s="256"/>
      <c r="AP102" s="256"/>
      <c r="AQ102" s="256"/>
      <c r="AR102" s="256"/>
      <c r="AS102" s="256"/>
      <c r="AT102" s="256"/>
      <c r="AU102" s="256"/>
      <c r="AV102" s="256"/>
      <c r="AW102" s="256"/>
      <c r="AX102" s="256"/>
      <c r="AY102" s="256"/>
      <c r="AZ102" s="256"/>
      <c r="BA102" s="256"/>
      <c r="BB102" s="256"/>
      <c r="BC102" s="256"/>
      <c r="BD102" s="256"/>
      <c r="BE102" s="256"/>
      <c r="BF102" s="256"/>
      <c r="BG102" s="256"/>
      <c r="BH102" s="256"/>
      <c r="BI102" s="256"/>
      <c r="BJ102" s="256"/>
      <c r="BK102" s="256"/>
      <c r="BL102" s="256"/>
      <c r="BM102" s="256"/>
      <c r="BN102" s="362"/>
      <c r="BO102" s="364"/>
      <c r="BP102" s="366"/>
      <c r="BQ102" s="366"/>
      <c r="BR102" s="106"/>
      <c r="BS102" s="106"/>
      <c r="BT102" s="106"/>
      <c r="BU102" s="106"/>
      <c r="BV102" s="106"/>
      <c r="BW102" s="106"/>
      <c r="BX102" s="106"/>
      <c r="BY102" s="106"/>
      <c r="BZ102" s="106"/>
      <c r="CA102" s="106"/>
      <c r="CB102" s="106"/>
      <c r="CC102" s="106"/>
      <c r="CD102" s="106"/>
      <c r="CE102" s="106"/>
      <c r="CF102" s="106"/>
      <c r="CG102" s="106"/>
    </row>
    <row r="103" spans="1:85" s="245" customFormat="1" ht="14.5" hidden="1" customHeight="1" x14ac:dyDescent="0.35">
      <c r="A103" s="243"/>
      <c r="B103" s="128"/>
      <c r="C103" s="80"/>
      <c r="D103" s="80"/>
      <c r="E103" s="80"/>
      <c r="F103" s="80"/>
      <c r="G103" s="80"/>
      <c r="H103" s="80"/>
      <c r="I103" s="80"/>
      <c r="J103" s="80"/>
      <c r="K103" s="80"/>
      <c r="L103" s="80"/>
      <c r="M103" s="64"/>
      <c r="N103" s="7"/>
      <c r="O103" s="192"/>
      <c r="P103" s="106"/>
      <c r="Q103" s="65" t="s">
        <v>130</v>
      </c>
      <c r="R103" s="66">
        <f>IF(R101&lt;&gt;0,1,0)</f>
        <v>0</v>
      </c>
      <c r="S103" s="66">
        <f t="shared" ref="S103" si="1457">IF(R103&gt;0,R103+1,IF(S101&lt;&gt;0,1,0))</f>
        <v>0</v>
      </c>
      <c r="T103" s="66">
        <f t="shared" ref="T103" si="1458">IF(S103&gt;0,S103+1,IF(T101&lt;&gt;0,1,0))</f>
        <v>0</v>
      </c>
      <c r="U103" s="66">
        <f t="shared" ref="U103" si="1459">IF(T103&gt;0,T103+1,IF(U101&lt;&gt;0,1,0))</f>
        <v>0</v>
      </c>
      <c r="V103" s="66">
        <f t="shared" ref="V103" si="1460">IF(U103&gt;0,U103+1,IF(V101&lt;&gt;0,1,0))</f>
        <v>0</v>
      </c>
      <c r="W103" s="66">
        <f t="shared" ref="W103" si="1461">IF(V103&gt;0,V103+1,IF(W101&lt;&gt;0,1,0))</f>
        <v>0</v>
      </c>
      <c r="X103" s="66">
        <f t="shared" ref="X103" si="1462">IF(W103&gt;0,W103+1,IF(X101&lt;&gt;0,1,0))</f>
        <v>0</v>
      </c>
      <c r="Y103" s="66">
        <f t="shared" ref="Y103" si="1463">IF(X103&gt;0,X103+1,IF(Y101&lt;&gt;0,1,0))</f>
        <v>0</v>
      </c>
      <c r="Z103" s="66">
        <f t="shared" ref="Z103" si="1464">IF(Y103&gt;0,Y103+1,IF(Z101&lt;&gt;0,1,0))</f>
        <v>0</v>
      </c>
      <c r="AA103" s="66">
        <f t="shared" ref="AA103" si="1465">IF(Z103&gt;0,Z103+1,IF(AA101&lt;&gt;0,1,0))</f>
        <v>0</v>
      </c>
      <c r="AB103" s="66">
        <f t="shared" ref="AB103" si="1466">IF(AA103&gt;0,AA103+1,IF(AB101&lt;&gt;0,1,0))</f>
        <v>0</v>
      </c>
      <c r="AC103" s="66">
        <f t="shared" ref="AC103" si="1467">IF(AB103&gt;0,AB103+1,IF(AC101&lt;&gt;0,1,0))</f>
        <v>0</v>
      </c>
      <c r="AD103" s="66">
        <f t="shared" ref="AD103" si="1468">IF(AC103&gt;0,AC103+1,IF(AD101&lt;&gt;0,1,0))</f>
        <v>0</v>
      </c>
      <c r="AE103" s="66">
        <f t="shared" ref="AE103" si="1469">IF(AD103&gt;0,AD103+1,IF(AE101&lt;&gt;0,1,0))</f>
        <v>0</v>
      </c>
      <c r="AF103" s="66">
        <f t="shared" ref="AF103" si="1470">IF(AE103&gt;0,AE103+1,IF(AF101&lt;&gt;0,1,0))</f>
        <v>0</v>
      </c>
      <c r="AG103" s="66">
        <f t="shared" ref="AG103" si="1471">IF(AF103&gt;0,AF103+1,IF(AG101&lt;&gt;0,1,0))</f>
        <v>0</v>
      </c>
      <c r="AH103" s="66">
        <f t="shared" ref="AH103" si="1472">IF(AG103&gt;0,AG103+1,IF(AH101&lt;&gt;0,1,0))</f>
        <v>0</v>
      </c>
      <c r="AI103" s="66">
        <f t="shared" ref="AI103" si="1473">IF(AH103&gt;0,AH103+1,IF(AI101&lt;&gt;0,1,0))</f>
        <v>0</v>
      </c>
      <c r="AJ103" s="66">
        <f t="shared" ref="AJ103" si="1474">IF(AI103&gt;0,AI103+1,IF(AJ101&lt;&gt;0,1,0))</f>
        <v>0</v>
      </c>
      <c r="AK103" s="66">
        <f t="shared" ref="AK103" si="1475">IF(AJ103&gt;0,AJ103+1,IF(AK101&lt;&gt;0,1,0))</f>
        <v>0</v>
      </c>
      <c r="AL103" s="66">
        <f t="shared" ref="AL103" si="1476">IF(AK103&gt;0,AK103+1,IF(AL101&lt;&gt;0,1,0))</f>
        <v>0</v>
      </c>
      <c r="AM103" s="66">
        <f t="shared" ref="AM103" si="1477">IF(AL103&gt;0,AL103+1,IF(AM101&lt;&gt;0,1,0))</f>
        <v>0</v>
      </c>
      <c r="AN103" s="66">
        <f t="shared" ref="AN103" si="1478">IF(AM103&gt;0,AM103+1,IF(AN101&lt;&gt;0,1,0))</f>
        <v>0</v>
      </c>
      <c r="AO103" s="66">
        <f t="shared" ref="AO103" si="1479">IF(AN103&gt;0,AN103+1,IF(AO101&lt;&gt;0,1,0))</f>
        <v>0</v>
      </c>
      <c r="AP103" s="66">
        <f t="shared" ref="AP103" si="1480">IF(AO103&gt;0,AO103+1,IF(AP101&lt;&gt;0,1,0))</f>
        <v>0</v>
      </c>
      <c r="AQ103" s="66">
        <f t="shared" ref="AQ103" si="1481">IF(AP103&gt;0,AP103+1,IF(AQ101&lt;&gt;0,1,0))</f>
        <v>0</v>
      </c>
      <c r="AR103" s="66">
        <f t="shared" ref="AR103" si="1482">IF(AQ103&gt;0,AQ103+1,IF(AR101&lt;&gt;0,1,0))</f>
        <v>0</v>
      </c>
      <c r="AS103" s="66">
        <f t="shared" ref="AS103" si="1483">IF(AR103&gt;0,AR103+1,IF(AS101&lt;&gt;0,1,0))</f>
        <v>0</v>
      </c>
      <c r="AT103" s="66">
        <f t="shared" ref="AT103" si="1484">IF(AS103&gt;0,AS103+1,IF(AT101&lt;&gt;0,1,0))</f>
        <v>0</v>
      </c>
      <c r="AU103" s="66">
        <f t="shared" ref="AU103" si="1485">IF(AT103&gt;0,AT103+1,IF(AU101&lt;&gt;0,1,0))</f>
        <v>0</v>
      </c>
      <c r="AV103" s="66">
        <f t="shared" ref="AV103" si="1486">IF(AU103&gt;0,AU103+1,IF(AV101&lt;&gt;0,1,0))</f>
        <v>0</v>
      </c>
      <c r="AW103" s="66">
        <f t="shared" ref="AW103" si="1487">IF(AV103&gt;0,AV103+1,IF(AW101&lt;&gt;0,1,0))</f>
        <v>0</v>
      </c>
      <c r="AX103" s="66">
        <f t="shared" ref="AX103" si="1488">IF(AW103&gt;0,AW103+1,IF(AX101&lt;&gt;0,1,0))</f>
        <v>0</v>
      </c>
      <c r="AY103" s="66">
        <f t="shared" ref="AY103" si="1489">IF(AX103&gt;0,AX103+1,IF(AY101&lt;&gt;0,1,0))</f>
        <v>0</v>
      </c>
      <c r="AZ103" s="66">
        <f t="shared" ref="AZ103" si="1490">IF(AY103&gt;0,AY103+1,IF(AZ101&lt;&gt;0,1,0))</f>
        <v>0</v>
      </c>
      <c r="BA103" s="66">
        <f t="shared" ref="BA103" si="1491">IF(AZ103&gt;0,AZ103+1,IF(BA101&lt;&gt;0,1,0))</f>
        <v>0</v>
      </c>
      <c r="BB103" s="66">
        <f t="shared" ref="BB103" si="1492">IF(BA103&gt;0,BA103+1,IF(BB101&lt;&gt;0,1,0))</f>
        <v>0</v>
      </c>
      <c r="BC103" s="66">
        <f t="shared" ref="BC103" si="1493">IF(BB103&gt;0,BB103+1,IF(BC101&lt;&gt;0,1,0))</f>
        <v>0</v>
      </c>
      <c r="BD103" s="66">
        <f t="shared" ref="BD103" si="1494">IF(BC103&gt;0,BC103+1,IF(BD101&lt;&gt;0,1,0))</f>
        <v>0</v>
      </c>
      <c r="BE103" s="66">
        <f t="shared" ref="BE103" si="1495">IF(BD103&gt;0,BD103+1,IF(BE101&lt;&gt;0,1,0))</f>
        <v>0</v>
      </c>
      <c r="BF103" s="66">
        <f t="shared" ref="BF103" si="1496">IF(BE103&gt;0,BE103+1,IF(BF101&lt;&gt;0,1,0))</f>
        <v>0</v>
      </c>
      <c r="BG103" s="66">
        <f t="shared" ref="BG103" si="1497">IF(BF103&gt;0,BF103+1,IF(BG101&lt;&gt;0,1,0))</f>
        <v>0</v>
      </c>
      <c r="BH103" s="66">
        <f t="shared" ref="BH103" si="1498">IF(BG103&gt;0,BG103+1,IF(BH101&lt;&gt;0,1,0))</f>
        <v>0</v>
      </c>
      <c r="BI103" s="66">
        <f t="shared" ref="BI103" si="1499">IF(BH103&gt;0,BH103+1,IF(BI101&lt;&gt;0,1,0))</f>
        <v>0</v>
      </c>
      <c r="BJ103" s="66">
        <f t="shared" ref="BJ103" si="1500">IF(BI103&gt;0,BI103+1,IF(BJ101&lt;&gt;0,1,0))</f>
        <v>0</v>
      </c>
      <c r="BK103" s="66">
        <f t="shared" ref="BK103" si="1501">IF(BJ103&gt;0,BJ103+1,IF(BK101&lt;&gt;0,1,0))</f>
        <v>0</v>
      </c>
      <c r="BL103" s="66">
        <f t="shared" ref="BL103" si="1502">IF(BK103&gt;0,BK103+1,IF(BL101&lt;&gt;0,1,0))</f>
        <v>0</v>
      </c>
      <c r="BM103" s="66">
        <f t="shared" ref="BM103" si="1503">IF(BL103&gt;0,BL103+1,IF(BM101&lt;&gt;0,1,0))</f>
        <v>0</v>
      </c>
      <c r="BN103" s="362"/>
      <c r="BO103" s="364"/>
      <c r="BP103" s="366"/>
      <c r="BQ103" s="366"/>
      <c r="BR103" s="106"/>
      <c r="BS103" s="106"/>
      <c r="BT103" s="106"/>
      <c r="BU103" s="106"/>
      <c r="BV103" s="106"/>
      <c r="BW103" s="106"/>
      <c r="BX103" s="106"/>
      <c r="BY103" s="106"/>
      <c r="BZ103" s="106"/>
      <c r="CA103" s="106"/>
      <c r="CB103" s="106"/>
      <c r="CC103" s="106"/>
      <c r="CD103" s="106"/>
      <c r="CE103" s="106"/>
      <c r="CF103" s="106"/>
      <c r="CG103" s="106"/>
    </row>
    <row r="104" spans="1:85" s="245" customFormat="1" ht="14.5" hidden="1" customHeight="1" x14ac:dyDescent="0.35">
      <c r="A104" s="243"/>
      <c r="B104" s="128"/>
      <c r="C104" s="80"/>
      <c r="D104" s="80"/>
      <c r="E104" s="80"/>
      <c r="F104" s="80"/>
      <c r="G104" s="80"/>
      <c r="H104" s="80"/>
      <c r="I104" s="80"/>
      <c r="J104" s="80"/>
      <c r="K104" s="80"/>
      <c r="L104" s="80"/>
      <c r="M104" s="64"/>
      <c r="N104" s="7"/>
      <c r="O104" s="192"/>
      <c r="P104" s="106"/>
      <c r="Q104" s="65" t="s">
        <v>131</v>
      </c>
      <c r="R104" s="66">
        <f>R103</f>
        <v>0</v>
      </c>
      <c r="S104" s="66">
        <f>IF(S103=0,0,IF(OR(R104=0,R104=12),1,R104+1))</f>
        <v>0</v>
      </c>
      <c r="T104" s="66">
        <f t="shared" ref="T104" si="1504">IF(T103=0,0,IF(OR(S104=0,S104=12),1,S104+1))</f>
        <v>0</v>
      </c>
      <c r="U104" s="66">
        <f t="shared" ref="U104" si="1505">IF(U103=0,0,IF(OR(T104=0,T104=12),1,T104+1))</f>
        <v>0</v>
      </c>
      <c r="V104" s="66">
        <f t="shared" ref="V104" si="1506">IF(V103=0,0,IF(OR(U104=0,U104=12),1,U104+1))</f>
        <v>0</v>
      </c>
      <c r="W104" s="66">
        <f t="shared" ref="W104" si="1507">IF(W103=0,0,IF(OR(V104=0,V104=12),1,V104+1))</f>
        <v>0</v>
      </c>
      <c r="X104" s="66">
        <f t="shared" ref="X104" si="1508">IF(X103=0,0,IF(OR(W104=0,W104=12),1,W104+1))</f>
        <v>0</v>
      </c>
      <c r="Y104" s="66">
        <f t="shared" ref="Y104" si="1509">IF(Y103=0,0,IF(OR(X104=0,X104=12),1,X104+1))</f>
        <v>0</v>
      </c>
      <c r="Z104" s="66">
        <f t="shared" ref="Z104" si="1510">IF(Z103=0,0,IF(OR(Y104=0,Y104=12),1,Y104+1))</f>
        <v>0</v>
      </c>
      <c r="AA104" s="66">
        <f t="shared" ref="AA104" si="1511">IF(AA103=0,0,IF(OR(Z104=0,Z104=12),1,Z104+1))</f>
        <v>0</v>
      </c>
      <c r="AB104" s="66">
        <f t="shared" ref="AB104" si="1512">IF(AB103=0,0,IF(OR(AA104=0,AA104=12),1,AA104+1))</f>
        <v>0</v>
      </c>
      <c r="AC104" s="66">
        <f t="shared" ref="AC104" si="1513">IF(AC103=0,0,IF(OR(AB104=0,AB104=12),1,AB104+1))</f>
        <v>0</v>
      </c>
      <c r="AD104" s="66">
        <f t="shared" ref="AD104" si="1514">IF(AD103=0,0,IF(OR(AC104=0,AC104=12),1,AC104+1))</f>
        <v>0</v>
      </c>
      <c r="AE104" s="66">
        <f t="shared" ref="AE104" si="1515">IF(AE103=0,0,IF(OR(AD104=0,AD104=12),1,AD104+1))</f>
        <v>0</v>
      </c>
      <c r="AF104" s="66">
        <f t="shared" ref="AF104" si="1516">IF(AF103=0,0,IF(OR(AE104=0,AE104=12),1,AE104+1))</f>
        <v>0</v>
      </c>
      <c r="AG104" s="66">
        <f t="shared" ref="AG104" si="1517">IF(AG103=0,0,IF(OR(AF104=0,AF104=12),1,AF104+1))</f>
        <v>0</v>
      </c>
      <c r="AH104" s="66">
        <f t="shared" ref="AH104" si="1518">IF(AH103=0,0,IF(OR(AG104=0,AG104=12),1,AG104+1))</f>
        <v>0</v>
      </c>
      <c r="AI104" s="66">
        <f t="shared" ref="AI104" si="1519">IF(AI103=0,0,IF(OR(AH104=0,AH104=12),1,AH104+1))</f>
        <v>0</v>
      </c>
      <c r="AJ104" s="66">
        <f t="shared" ref="AJ104" si="1520">IF(AJ103=0,0,IF(OR(AI104=0,AI104=12),1,AI104+1))</f>
        <v>0</v>
      </c>
      <c r="AK104" s="66">
        <f t="shared" ref="AK104" si="1521">IF(AK103=0,0,IF(OR(AJ104=0,AJ104=12),1,AJ104+1))</f>
        <v>0</v>
      </c>
      <c r="AL104" s="66">
        <f t="shared" ref="AL104" si="1522">IF(AL103=0,0,IF(OR(AK104=0,AK104=12),1,AK104+1))</f>
        <v>0</v>
      </c>
      <c r="AM104" s="66">
        <f t="shared" ref="AM104" si="1523">IF(AM103=0,0,IF(OR(AL104=0,AL104=12),1,AL104+1))</f>
        <v>0</v>
      </c>
      <c r="AN104" s="66">
        <f t="shared" ref="AN104" si="1524">IF(AN103=0,0,IF(OR(AM104=0,AM104=12),1,AM104+1))</f>
        <v>0</v>
      </c>
      <c r="AO104" s="66">
        <f t="shared" ref="AO104" si="1525">IF(AO103=0,0,IF(OR(AN104=0,AN104=12),1,AN104+1))</f>
        <v>0</v>
      </c>
      <c r="AP104" s="66">
        <f t="shared" ref="AP104" si="1526">IF(AP103=0,0,IF(OR(AO104=0,AO104=12),1,AO104+1))</f>
        <v>0</v>
      </c>
      <c r="AQ104" s="66">
        <f t="shared" ref="AQ104" si="1527">IF(AQ103=0,0,IF(OR(AP104=0,AP104=12),1,AP104+1))</f>
        <v>0</v>
      </c>
      <c r="AR104" s="66">
        <f t="shared" ref="AR104" si="1528">IF(AR103=0,0,IF(OR(AQ104=0,AQ104=12),1,AQ104+1))</f>
        <v>0</v>
      </c>
      <c r="AS104" s="66">
        <f t="shared" ref="AS104" si="1529">IF(AS103=0,0,IF(OR(AR104=0,AR104=12),1,AR104+1))</f>
        <v>0</v>
      </c>
      <c r="AT104" s="66">
        <f t="shared" ref="AT104" si="1530">IF(AT103=0,0,IF(OR(AS104=0,AS104=12),1,AS104+1))</f>
        <v>0</v>
      </c>
      <c r="AU104" s="66">
        <f t="shared" ref="AU104" si="1531">IF(AU103=0,0,IF(OR(AT104=0,AT104=12),1,AT104+1))</f>
        <v>0</v>
      </c>
      <c r="AV104" s="66">
        <f t="shared" ref="AV104" si="1532">IF(AV103=0,0,IF(OR(AU104=0,AU104=12),1,AU104+1))</f>
        <v>0</v>
      </c>
      <c r="AW104" s="66">
        <f t="shared" ref="AW104" si="1533">IF(AW103=0,0,IF(OR(AV104=0,AV104=12),1,AV104+1))</f>
        <v>0</v>
      </c>
      <c r="AX104" s="66">
        <f t="shared" ref="AX104" si="1534">IF(AX103=0,0,IF(OR(AW104=0,AW104=12),1,AW104+1))</f>
        <v>0</v>
      </c>
      <c r="AY104" s="66">
        <f t="shared" ref="AY104" si="1535">IF(AY103=0,0,IF(OR(AX104=0,AX104=12),1,AX104+1))</f>
        <v>0</v>
      </c>
      <c r="AZ104" s="66">
        <f t="shared" ref="AZ104" si="1536">IF(AZ103=0,0,IF(OR(AY104=0,AY104=12),1,AY104+1))</f>
        <v>0</v>
      </c>
      <c r="BA104" s="66">
        <f t="shared" ref="BA104" si="1537">IF(BA103=0,0,IF(OR(AZ104=0,AZ104=12),1,AZ104+1))</f>
        <v>0</v>
      </c>
      <c r="BB104" s="66">
        <f t="shared" ref="BB104" si="1538">IF(BB103=0,0,IF(OR(BA104=0,BA104=12),1,BA104+1))</f>
        <v>0</v>
      </c>
      <c r="BC104" s="66">
        <f t="shared" ref="BC104" si="1539">IF(BC103=0,0,IF(OR(BB104=0,BB104=12),1,BB104+1))</f>
        <v>0</v>
      </c>
      <c r="BD104" s="66">
        <f t="shared" ref="BD104" si="1540">IF(BD103=0,0,IF(OR(BC104=0,BC104=12),1,BC104+1))</f>
        <v>0</v>
      </c>
      <c r="BE104" s="66">
        <f t="shared" ref="BE104" si="1541">IF(BE103=0,0,IF(OR(BD104=0,BD104=12),1,BD104+1))</f>
        <v>0</v>
      </c>
      <c r="BF104" s="66">
        <f t="shared" ref="BF104" si="1542">IF(BF103=0,0,IF(OR(BE104=0,BE104=12),1,BE104+1))</f>
        <v>0</v>
      </c>
      <c r="BG104" s="66">
        <f t="shared" ref="BG104" si="1543">IF(BG103=0,0,IF(OR(BF104=0,BF104=12),1,BF104+1))</f>
        <v>0</v>
      </c>
      <c r="BH104" s="66">
        <f t="shared" ref="BH104" si="1544">IF(BH103=0,0,IF(OR(BG104=0,BG104=12),1,BG104+1))</f>
        <v>0</v>
      </c>
      <c r="BI104" s="66">
        <f t="shared" ref="BI104" si="1545">IF(BI103=0,0,IF(OR(BH104=0,BH104=12),1,BH104+1))</f>
        <v>0</v>
      </c>
      <c r="BJ104" s="66">
        <f t="shared" ref="BJ104" si="1546">IF(BJ103=0,0,IF(OR(BI104=0,BI104=12),1,BI104+1))</f>
        <v>0</v>
      </c>
      <c r="BK104" s="66">
        <f t="shared" ref="BK104" si="1547">IF(BK103=0,0,IF(OR(BJ104=0,BJ104=12),1,BJ104+1))</f>
        <v>0</v>
      </c>
      <c r="BL104" s="66">
        <f t="shared" ref="BL104" si="1548">IF(BL103=0,0,IF(OR(BK104=0,BK104=12),1,BK104+1))</f>
        <v>0</v>
      </c>
      <c r="BM104" s="66">
        <f t="shared" ref="BM104" si="1549">IF(BM103=0,0,IF(OR(BL104=0,BL104=12),1,BL104+1))</f>
        <v>0</v>
      </c>
      <c r="BN104" s="362"/>
      <c r="BO104" s="364"/>
      <c r="BP104" s="366"/>
      <c r="BQ104" s="366"/>
      <c r="BR104" s="106"/>
      <c r="BS104" s="106"/>
      <c r="BT104" s="106"/>
      <c r="BU104" s="106"/>
      <c r="BV104" s="106"/>
      <c r="BW104" s="106"/>
      <c r="BX104" s="106"/>
      <c r="BY104" s="106"/>
      <c r="BZ104" s="106"/>
      <c r="CA104" s="106"/>
      <c r="CB104" s="106"/>
      <c r="CC104" s="106"/>
      <c r="CD104" s="106"/>
      <c r="CE104" s="106"/>
      <c r="CF104" s="106"/>
      <c r="CG104" s="106"/>
    </row>
    <row r="105" spans="1:85" s="245" customFormat="1" ht="43.5" x14ac:dyDescent="0.35">
      <c r="A105" s="243"/>
      <c r="B105" s="128"/>
      <c r="C105" s="80"/>
      <c r="D105" s="80"/>
      <c r="E105" s="80"/>
      <c r="F105" s="80"/>
      <c r="G105" s="80"/>
      <c r="H105" s="80"/>
      <c r="I105" s="80"/>
      <c r="J105" s="80"/>
      <c r="K105" s="80"/>
      <c r="L105" s="80"/>
      <c r="M105" s="64"/>
      <c r="N105" s="7"/>
      <c r="O105" s="192"/>
      <c r="P105" s="106"/>
      <c r="Q105" s="63" t="s">
        <v>237</v>
      </c>
      <c r="R105" s="68">
        <f>IF(R104&gt;0,IF(R108&gt;$L101,$L101,R108),0)</f>
        <v>0</v>
      </c>
      <c r="S105" s="68">
        <f>IF(S104&gt;0,IF((SUMIFS($R107:R107,$R104:R104,12)+IF(R104=12,0,R105)+S108)&gt;=$L101,$L101-FLOOR(SUMIFS($R107:R107,$R104:R104,12),1),IF(S104=1,S108,S108+R105)),0)</f>
        <v>0</v>
      </c>
      <c r="T105" s="68">
        <f>IF(T104&gt;0,IF((SUMIFS($R107:S107,$R104:S104,12)+IF(S104=12,0,S105)+T108)&gt;=$L101,$L101-FLOOR(SUMIFS($R107:S107,$R104:S104,12),1),IF(T104=1,T108,T108+S105)),0)</f>
        <v>0</v>
      </c>
      <c r="U105" s="68">
        <f>IF(U104&gt;0,IF((SUMIFS($R107:T107,$R104:T104,12)+IF(T104=12,0,T105)+U108)&gt;=$L101,$L101-FLOOR(SUMIFS($R107:T107,$R104:T104,12),1),IF(U104=1,U108,U108+T105)),0)</f>
        <v>0</v>
      </c>
      <c r="V105" s="68">
        <f>IF(V104&gt;0,IF((SUMIFS($R107:U107,$R104:U104,12)+IF(U104=12,0,U105)+V108)&gt;=$L101,$L101-FLOOR(SUMIFS($R107:U107,$R104:U104,12),1),IF(V104=1,V108,V108+U105)),0)</f>
        <v>0</v>
      </c>
      <c r="W105" s="68">
        <f>IF(W104&gt;0,IF((SUMIFS($R107:V107,$R104:V104,12)+IF(V104=12,0,V105)+W108)&gt;=$L101,$L101-FLOOR(SUMIFS($R107:V107,$R104:V104,12),1),IF(W104=1,W108,W108+V105)),0)</f>
        <v>0</v>
      </c>
      <c r="X105" s="68">
        <f>IF(X104&gt;0,IF((SUMIFS($R107:W107,$R104:W104,12)+IF(W104=12,0,W105)+X108)&gt;=$L101,$L101-FLOOR(SUMIFS($R107:W107,$R104:W104,12),1),IF(X104=1,X108,X108+W105)),0)</f>
        <v>0</v>
      </c>
      <c r="Y105" s="68">
        <f>IF(Y104&gt;0,IF((SUMIFS($R107:X107,$R104:X104,12)+IF(X104=12,0,X105)+Y108)&gt;=$L101,$L101-FLOOR(SUMIFS($R107:X107,$R104:X104,12),1),IF(Y104=1,Y108,Y108+X105)),0)</f>
        <v>0</v>
      </c>
      <c r="Z105" s="68">
        <f>IF(Z104&gt;0,IF((SUMIFS($R107:Y107,$R104:Y104,12)+IF(Y104=12,0,Y105)+Z108)&gt;=$L101,$L101-FLOOR(SUMIFS($R107:Y107,$R104:Y104,12),1),IF(Z104=1,Z108,Z108+Y105)),0)</f>
        <v>0</v>
      </c>
      <c r="AA105" s="68">
        <f>IF(AA104&gt;0,IF((SUMIFS($R107:Z107,$R104:Z104,12)+IF(Z104=12,0,Z105)+AA108)&gt;=$L101,$L101-FLOOR(SUMIFS($R107:Z107,$R104:Z104,12),1),IF(AA104=1,AA108,AA108+Z105)),0)</f>
        <v>0</v>
      </c>
      <c r="AB105" s="68">
        <f>IF(AB104&gt;0,IF((SUMIFS($R107:AA107,$R104:AA104,12)+IF(AA104=12,0,AA105)+AB108)&gt;=$L101,$L101-FLOOR(SUMIFS($R107:AA107,$R104:AA104,12),1),IF(AB104=1,AB108,AB108+AA105)),0)</f>
        <v>0</v>
      </c>
      <c r="AC105" s="68">
        <f>IF(AC104&gt;0,IF((SUMIFS($R107:AB107,$R104:AB104,12)+IF(AB104=12,0,AB105)+AC108)&gt;=$L101,$L101-FLOOR(SUMIFS($R107:AB107,$R104:AB104,12),1),IF(AC104=1,AC108,AC108+AB105)),0)</f>
        <v>0</v>
      </c>
      <c r="AD105" s="68">
        <f>IF(AD104&gt;0,IF((SUMIFS($R107:AC107,$R104:AC104,12)+IF(AC104=12,0,AC105)+AD108)&gt;=$L101,$L101-FLOOR(SUMIFS($R107:AC107,$R104:AC104,12),1),IF(AD104=1,AD108,AD108+AC105)),0)</f>
        <v>0</v>
      </c>
      <c r="AE105" s="68">
        <f>IF(AE104&gt;0,IF((SUMIFS($R107:AD107,$R104:AD104,12)+IF(AD104=12,0,AD105)+AE108)&gt;=$L101,$L101-FLOOR(SUMIFS($R107:AD107,$R104:AD104,12),1),IF(AE104=1,AE108,AE108+AD105)),0)</f>
        <v>0</v>
      </c>
      <c r="AF105" s="68">
        <f>IF(AF104&gt;0,IF((SUMIFS($R107:AE107,$R104:AE104,12)+IF(AE104=12,0,AE105)+AF108)&gt;=$L101,$L101-FLOOR(SUMIFS($R107:AE107,$R104:AE104,12),1),IF(AF104=1,AF108,AF108+AE105)),0)</f>
        <v>0</v>
      </c>
      <c r="AG105" s="68">
        <f>IF(AG104&gt;0,IF((SUMIFS($R107:AF107,$R104:AF104,12)+IF(AF104=12,0,AF105)+AG108)&gt;=$L101,$L101-FLOOR(SUMIFS($R107:AF107,$R104:AF104,12),1),IF(AG104=1,AG108,AG108+AF105)),0)</f>
        <v>0</v>
      </c>
      <c r="AH105" s="68">
        <f>IF(AH104&gt;0,IF((SUMIFS($R107:AG107,$R104:AG104,12)+IF(AG104=12,0,AG105)+AH108)&gt;=$L101,$L101-FLOOR(SUMIFS($R107:AG107,$R104:AG104,12),1),IF(AH104=1,AH108,AH108+AG105)),0)</f>
        <v>0</v>
      </c>
      <c r="AI105" s="68">
        <f>IF(AI104&gt;0,IF((SUMIFS($R107:AH107,$R104:AH104,12)+IF(AH104=12,0,AH105)+AI108)&gt;=$L101,$L101-FLOOR(SUMIFS($R107:AH107,$R104:AH104,12),1),IF(AI104=1,AI108,AI108+AH105)),0)</f>
        <v>0</v>
      </c>
      <c r="AJ105" s="68">
        <f>IF(AJ104&gt;0,IF((SUMIFS($R107:AI107,$R104:AI104,12)+IF(AI104=12,0,AI105)+AJ108)&gt;=$L101,$L101-FLOOR(SUMIFS($R107:AI107,$R104:AI104,12),1),IF(AJ104=1,AJ108,AJ108+AI105)),0)</f>
        <v>0</v>
      </c>
      <c r="AK105" s="68">
        <f>IF(AK104&gt;0,IF((SUMIFS($R107:AJ107,$R104:AJ104,12)+IF(AJ104=12,0,AJ105)+AK108)&gt;=$L101,$L101-FLOOR(SUMIFS($R107:AJ107,$R104:AJ104,12),1),IF(AK104=1,AK108,AK108+AJ105)),0)</f>
        <v>0</v>
      </c>
      <c r="AL105" s="68">
        <f>IF(AL104&gt;0,IF((SUMIFS($R107:AK107,$R104:AK104,12)+IF(AK104=12,0,AK105)+AL108)&gt;=$L101,$L101-FLOOR(SUMIFS($R107:AK107,$R104:AK104,12),1),IF(AL104=1,AL108,AL108+AK105)),0)</f>
        <v>0</v>
      </c>
      <c r="AM105" s="68">
        <f>IF(AM104&gt;0,IF((SUMIFS($R107:AL107,$R104:AL104,12)+IF(AL104=12,0,AL105)+AM108)&gt;=$L101,$L101-FLOOR(SUMIFS($R107:AL107,$R104:AL104,12),1),IF(AM104=1,AM108,AM108+AL105)),0)</f>
        <v>0</v>
      </c>
      <c r="AN105" s="68">
        <f>IF(AN104&gt;0,IF((SUMIFS($R107:AM107,$R104:AM104,12)+IF(AM104=12,0,AM105)+AN108)&gt;=$L101,$L101-FLOOR(SUMIFS($R107:AM107,$R104:AM104,12),1),IF(AN104=1,AN108,AN108+AM105)),0)</f>
        <v>0</v>
      </c>
      <c r="AO105" s="68">
        <f>IF(AO104&gt;0,IF((SUMIFS($R107:AN107,$R104:AN104,12)+IF(AN104=12,0,AN105)+AO108)&gt;=$L101,$L101-FLOOR(SUMIFS($R107:AN107,$R104:AN104,12),1),IF(AO104=1,AO108,AO108+AN105)),0)</f>
        <v>0</v>
      </c>
      <c r="AP105" s="68">
        <f>IF(AP104&gt;0,IF((SUMIFS($R107:AO107,$R104:AO104,12)+IF(AO104=12,0,AO105)+AP108)&gt;=$L101,$L101-FLOOR(SUMIFS($R107:AO107,$R104:AO104,12),1),IF(AP104=1,AP108,AP108+AO105)),0)</f>
        <v>0</v>
      </c>
      <c r="AQ105" s="68">
        <f>IF(AQ104&gt;0,IF((SUMIFS($R107:AP107,$R104:AP104,12)+IF(AP104=12,0,AP105)+AQ108)&gt;=$L101,$L101-FLOOR(SUMIFS($R107:AP107,$R104:AP104,12),1),IF(AQ104=1,AQ108,AQ108+AP105)),0)</f>
        <v>0</v>
      </c>
      <c r="AR105" s="68">
        <f>IF(AR104&gt;0,IF((SUMIFS($R107:AQ107,$R104:AQ104,12)+IF(AQ104=12,0,AQ105)+AR108)&gt;=$L101,$L101-FLOOR(SUMIFS($R107:AQ107,$R104:AQ104,12),1),IF(AR104=1,AR108,AR108+AQ105)),0)</f>
        <v>0</v>
      </c>
      <c r="AS105" s="68">
        <f>IF(AS104&gt;0,IF((SUMIFS($R107:AR107,$R104:AR104,12)+IF(AR104=12,0,AR105)+AS108)&gt;=$L101,$L101-FLOOR(SUMIFS($R107:AR107,$R104:AR104,12),1),IF(AS104=1,AS108,AS108+AR105)),0)</f>
        <v>0</v>
      </c>
      <c r="AT105" s="68">
        <f>IF(AT104&gt;0,IF((SUMIFS($R107:AS107,$R104:AS104,12)+IF(AS104=12,0,AS105)+AT108)&gt;=$L101,$L101-FLOOR(SUMIFS($R107:AS107,$R104:AS104,12),1),IF(AT104=1,AT108,AT108+AS105)),0)</f>
        <v>0</v>
      </c>
      <c r="AU105" s="68">
        <f>IF(AU104&gt;0,IF((SUMIFS($R107:AT107,$R104:AT104,12)+IF(AT104=12,0,AT105)+AU108)&gt;=$L101,$L101-FLOOR(SUMIFS($R107:AT107,$R104:AT104,12),1),IF(AU104=1,AU108,AU108+AT105)),0)</f>
        <v>0</v>
      </c>
      <c r="AV105" s="68">
        <f>IF(AV104&gt;0,IF((SUMIFS($R107:AU107,$R104:AU104,12)+IF(AU104=12,0,AU105)+AV108)&gt;=$L101,$L101-FLOOR(SUMIFS($R107:AU107,$R104:AU104,12),1),IF(AV104=1,AV108,AV108+AU105)),0)</f>
        <v>0</v>
      </c>
      <c r="AW105" s="68">
        <f>IF(AW104&gt;0,IF((SUMIFS($R107:AV107,$R104:AV104,12)+IF(AV104=12,0,AV105)+AW108)&gt;=$L101,$L101-FLOOR(SUMIFS($R107:AV107,$R104:AV104,12),1),IF(AW104=1,AW108,AW108+AV105)),0)</f>
        <v>0</v>
      </c>
      <c r="AX105" s="68">
        <f>IF(AX104&gt;0,IF((SUMIFS($R107:AW107,$R104:AW104,12)+IF(AW104=12,0,AW105)+AX108)&gt;=$L101,$L101-FLOOR(SUMIFS($R107:AW107,$R104:AW104,12),1),IF(AX104=1,AX108,AX108+AW105)),0)</f>
        <v>0</v>
      </c>
      <c r="AY105" s="68">
        <f>IF(AY104&gt;0,IF((SUMIFS($R107:AX107,$R104:AX104,12)+IF(AX104=12,0,AX105)+AY108)&gt;=$L101,$L101-FLOOR(SUMIFS($R107:AX107,$R104:AX104,12),1),IF(AY104=1,AY108,AY108+AX105)),0)</f>
        <v>0</v>
      </c>
      <c r="AZ105" s="68">
        <f>IF(AZ104&gt;0,IF((SUMIFS($R107:AY107,$R104:AY104,12)+IF(AY104=12,0,AY105)+AZ108)&gt;=$L101,$L101-FLOOR(SUMIFS($R107:AY107,$R104:AY104,12),1),IF(AZ104=1,AZ108,AZ108+AY105)),0)</f>
        <v>0</v>
      </c>
      <c r="BA105" s="68">
        <f>IF(BA104&gt;0,IF((SUMIFS($R107:AZ107,$R104:AZ104,12)+IF(AZ104=12,0,AZ105)+BA108)&gt;=$L101,$L101-FLOOR(SUMIFS($R107:AZ107,$R104:AZ104,12),1),IF(BA104=1,BA108,BA108+AZ105)),0)</f>
        <v>0</v>
      </c>
      <c r="BB105" s="68">
        <f>IF(BB104&gt;0,IF((SUMIFS($R107:BA107,$R104:BA104,12)+IF(BA104=12,0,BA105)+BB108)&gt;=$L101,$L101-FLOOR(SUMIFS($R107:BA107,$R104:BA104,12),1),IF(BB104=1,BB108,BB108+BA105)),0)</f>
        <v>0</v>
      </c>
      <c r="BC105" s="68">
        <f>IF(BC104&gt;0,IF((SUMIFS($R107:BB107,$R104:BB104,12)+IF(BB104=12,0,BB105)+BC108)&gt;=$L101,$L101-FLOOR(SUMIFS($R107:BB107,$R104:BB104,12),1),IF(BC104=1,BC108,BC108+BB105)),0)</f>
        <v>0</v>
      </c>
      <c r="BD105" s="68">
        <f>IF(BD104&gt;0,IF((SUMIFS($R107:BC107,$R104:BC104,12)+IF(BC104=12,0,BC105)+BD108)&gt;=$L101,$L101-FLOOR(SUMIFS($R107:BC107,$R104:BC104,12),1),IF(BD104=1,BD108,BD108+BC105)),0)</f>
        <v>0</v>
      </c>
      <c r="BE105" s="68">
        <f>IF(BE104&gt;0,IF((SUMIFS($R107:BD107,$R104:BD104,12)+IF(BD104=12,0,BD105)+BE108)&gt;=$L101,$L101-FLOOR(SUMIFS($R107:BD107,$R104:BD104,12),1),IF(BE104=1,BE108,BE108+BD105)),0)</f>
        <v>0</v>
      </c>
      <c r="BF105" s="68">
        <f>IF(BF104&gt;0,IF((SUMIFS($R107:BE107,$R104:BE104,12)+IF(BE104=12,0,BE105)+BF108)&gt;=$L101,$L101-FLOOR(SUMIFS($R107:BE107,$R104:BE104,12),1),IF(BF104=1,BF108,BF108+BE105)),0)</f>
        <v>0</v>
      </c>
      <c r="BG105" s="68">
        <f>IF(BG104&gt;0,IF((SUMIFS($R107:BF107,$R104:BF104,12)+IF(BF104=12,0,BF105)+BG108)&gt;=$L101,$L101-FLOOR(SUMIFS($R107:BF107,$R104:BF104,12),1),IF(BG104=1,BG108,BG108+BF105)),0)</f>
        <v>0</v>
      </c>
      <c r="BH105" s="68">
        <f>IF(BH104&gt;0,IF((SUMIFS($R107:BG107,$R104:BG104,12)+IF(BG104=12,0,BG105)+BH108)&gt;=$L101,$L101-FLOOR(SUMIFS($R107:BG107,$R104:BG104,12),1),IF(BH104=1,BH108,BH108+BG105)),0)</f>
        <v>0</v>
      </c>
      <c r="BI105" s="68">
        <f>IF(BI104&gt;0,IF((SUMIFS($R107:BH107,$R104:BH104,12)+IF(BH104=12,0,BH105)+BI108)&gt;=$L101,$L101-FLOOR(SUMIFS($R107:BH107,$R104:BH104,12),1),IF(BI104=1,BI108,BI108+BH105)),0)</f>
        <v>0</v>
      </c>
      <c r="BJ105" s="68">
        <f>IF(BJ104&gt;0,IF((SUMIFS($R107:BI107,$R104:BI104,12)+IF(BI104=12,0,BI105)+BJ108)&gt;=$L101,$L101-FLOOR(SUMIFS($R107:BI107,$R104:BI104,12),1),IF(BJ104=1,BJ108,BJ108+BI105)),0)</f>
        <v>0</v>
      </c>
      <c r="BK105" s="68">
        <f>IF(BK104&gt;0,IF((SUMIFS($R107:BJ107,$R104:BJ104,12)+IF(BJ104=12,0,BJ105)+BK108)&gt;=$L101,$L101-FLOOR(SUMIFS($R107:BJ107,$R104:BJ104,12),1),IF(BK104=1,BK108,BK108+BJ105)),0)</f>
        <v>0</v>
      </c>
      <c r="BL105" s="68">
        <f>IF(BL104&gt;0,IF((SUMIFS($R107:BK107,$R104:BK104,12)+IF(BK104=12,0,BK105)+BL108)&gt;=$L101,$L101-FLOOR(SUMIFS($R107:BK107,$R104:BK104,12),1),IF(BL104=1,BL108,BL108+BK105)),0)</f>
        <v>0</v>
      </c>
      <c r="BM105" s="68">
        <f>IF(BM104&gt;0,IF((SUMIFS($R107:BL107,$R104:BL104,12)+IF(BL104=12,0,BL105)+BM108)&gt;=$L101,$L101-FLOOR(SUMIFS($R107:BL107,$R104:BL104,12),1),IF(BM104=1,BM108,BM108+BL105)),0)</f>
        <v>0</v>
      </c>
      <c r="BN105" s="362"/>
      <c r="BO105" s="364"/>
      <c r="BP105" s="366"/>
      <c r="BQ105" s="366"/>
      <c r="BR105" s="106"/>
      <c r="BS105" s="106"/>
      <c r="BT105" s="106"/>
      <c r="BU105" s="106"/>
      <c r="BV105" s="106"/>
      <c r="BW105" s="106"/>
      <c r="BX105" s="106"/>
      <c r="BY105" s="106"/>
      <c r="BZ105" s="106"/>
      <c r="CA105" s="106"/>
      <c r="CB105" s="106"/>
      <c r="CC105" s="106"/>
      <c r="CD105" s="106"/>
      <c r="CE105" s="106"/>
      <c r="CF105" s="106"/>
      <c r="CG105" s="106"/>
    </row>
    <row r="106" spans="1:85" s="245" customFormat="1" ht="41.5" hidden="1" customHeight="1" x14ac:dyDescent="0.35">
      <c r="A106" s="243"/>
      <c r="B106" s="128"/>
      <c r="C106" s="80"/>
      <c r="D106" s="80"/>
      <c r="E106" s="80"/>
      <c r="F106" s="80"/>
      <c r="G106" s="80"/>
      <c r="H106" s="80"/>
      <c r="I106" s="80"/>
      <c r="J106" s="80"/>
      <c r="K106" s="80"/>
      <c r="L106" s="80"/>
      <c r="M106" s="64"/>
      <c r="N106" s="7"/>
      <c r="O106" s="192"/>
      <c r="P106" s="106"/>
      <c r="Q106" s="65" t="s">
        <v>161</v>
      </c>
      <c r="R106" s="67">
        <f>IF(R101&gt;0,R102,0)</f>
        <v>0</v>
      </c>
      <c r="S106" s="67">
        <f t="shared" ref="S106" si="1550">IF(S101&gt;0,IF(S104=1,S102,S102+R106),R106)</f>
        <v>0</v>
      </c>
      <c r="T106" s="67">
        <f t="shared" ref="T106" si="1551">IF(T101&gt;0,IF(T104=1,T102,T102+S106),S106)</f>
        <v>0</v>
      </c>
      <c r="U106" s="67">
        <f t="shared" ref="U106" si="1552">IF(U101&gt;0,IF(U104=1,U102,U102+T106),T106)</f>
        <v>0</v>
      </c>
      <c r="V106" s="67">
        <f t="shared" ref="V106" si="1553">IF(V101&gt;0,IF(V104=1,V102,V102+U106),U106)</f>
        <v>0</v>
      </c>
      <c r="W106" s="67">
        <f t="shared" ref="W106" si="1554">IF(W101&gt;0,IF(W104=1,W102,W102+V106),V106)</f>
        <v>0</v>
      </c>
      <c r="X106" s="67">
        <f t="shared" ref="X106" si="1555">IF(X101&gt;0,IF(X104=1,X102,X102+W106),W106)</f>
        <v>0</v>
      </c>
      <c r="Y106" s="67">
        <f t="shared" ref="Y106" si="1556">IF(Y101&gt;0,IF(Y104=1,Y102,Y102+X106),X106)</f>
        <v>0</v>
      </c>
      <c r="Z106" s="67">
        <f t="shared" ref="Z106" si="1557">IF(Z101&gt;0,IF(Z104=1,Z102,Z102+Y106),Y106)</f>
        <v>0</v>
      </c>
      <c r="AA106" s="67">
        <f t="shared" ref="AA106" si="1558">IF(AA101&gt;0,IF(AA104=1,AA102,AA102+Z106),Z106)</f>
        <v>0</v>
      </c>
      <c r="AB106" s="67">
        <f t="shared" ref="AB106" si="1559">IF(AB101&gt;0,IF(AB104=1,AB102,AB102+AA106),AA106)</f>
        <v>0</v>
      </c>
      <c r="AC106" s="67">
        <f t="shared" ref="AC106" si="1560">IF(AC101&gt;0,IF(AC104=1,AC102,AC102+AB106),AB106)</f>
        <v>0</v>
      </c>
      <c r="AD106" s="67">
        <f t="shared" ref="AD106" si="1561">IF(AD101&gt;0,IF(AD104=1,AD102,AD102+AC106),AC106)</f>
        <v>0</v>
      </c>
      <c r="AE106" s="67">
        <f t="shared" ref="AE106" si="1562">IF(AE101&gt;0,IF(AE104=1,AE102,AE102+AD106),AD106)</f>
        <v>0</v>
      </c>
      <c r="AF106" s="67">
        <f t="shared" ref="AF106" si="1563">IF(AF101&gt;0,IF(AF104=1,AF102,AF102+AE106),AE106)</f>
        <v>0</v>
      </c>
      <c r="AG106" s="67">
        <f t="shared" ref="AG106" si="1564">IF(AG101&gt;0,IF(AG104=1,AG102,AG102+AF106),AF106)</f>
        <v>0</v>
      </c>
      <c r="AH106" s="67">
        <f t="shared" ref="AH106" si="1565">IF(AH101&gt;0,IF(AH104=1,AH102,AH102+AG106),AG106)</f>
        <v>0</v>
      </c>
      <c r="AI106" s="67">
        <f t="shared" ref="AI106" si="1566">IF(AI101&gt;0,IF(AI104=1,AI102,AI102+AH106),AH106)</f>
        <v>0</v>
      </c>
      <c r="AJ106" s="67">
        <f t="shared" ref="AJ106" si="1567">IF(AJ101&gt;0,IF(AJ104=1,AJ102,AJ102+AI106),AI106)</f>
        <v>0</v>
      </c>
      <c r="AK106" s="67">
        <f t="shared" ref="AK106" si="1568">IF(AK101&gt;0,IF(AK104=1,AK102,AK102+AJ106),AJ106)</f>
        <v>0</v>
      </c>
      <c r="AL106" s="67">
        <f t="shared" ref="AL106" si="1569">IF(AL101&gt;0,IF(AL104=1,AL102,AL102+AK106),AK106)</f>
        <v>0</v>
      </c>
      <c r="AM106" s="67">
        <f t="shared" ref="AM106" si="1570">IF(AM101&gt;0,IF(AM104=1,AM102,AM102+AL106),AL106)</f>
        <v>0</v>
      </c>
      <c r="AN106" s="67">
        <f t="shared" ref="AN106" si="1571">IF(AN101&gt;0,IF(AN104=1,AN102,AN102+AM106),AM106)</f>
        <v>0</v>
      </c>
      <c r="AO106" s="67">
        <f t="shared" ref="AO106" si="1572">IF(AO101&gt;0,IF(AO104=1,AO102,AO102+AN106),AN106)</f>
        <v>0</v>
      </c>
      <c r="AP106" s="67">
        <f t="shared" ref="AP106" si="1573">IF(AP101&gt;0,IF(AP104=1,AP102,AP102+AO106),AO106)</f>
        <v>0</v>
      </c>
      <c r="AQ106" s="67">
        <f t="shared" ref="AQ106" si="1574">IF(AQ101&gt;0,IF(AQ104=1,AQ102,AQ102+AP106),AP106)</f>
        <v>0</v>
      </c>
      <c r="AR106" s="67">
        <f t="shared" ref="AR106" si="1575">IF(AR101&gt;0,IF(AR104=1,AR102,AR102+AQ106),AQ106)</f>
        <v>0</v>
      </c>
      <c r="AS106" s="67">
        <f t="shared" ref="AS106" si="1576">IF(AS101&gt;0,IF(AS104=1,AS102,AS102+AR106),AR106)</f>
        <v>0</v>
      </c>
      <c r="AT106" s="67">
        <f t="shared" ref="AT106" si="1577">IF(AT101&gt;0,IF(AT104=1,AT102,AT102+AS106),AS106)</f>
        <v>0</v>
      </c>
      <c r="AU106" s="67">
        <f t="shared" ref="AU106" si="1578">IF(AU101&gt;0,IF(AU104=1,AU102,AU102+AT106),AT106)</f>
        <v>0</v>
      </c>
      <c r="AV106" s="67">
        <f t="shared" ref="AV106" si="1579">IF(AV101&gt;0,IF(AV104=1,AV102,AV102+AU106),AU106)</f>
        <v>0</v>
      </c>
      <c r="AW106" s="67">
        <f t="shared" ref="AW106" si="1580">IF(AW101&gt;0,IF(AW104=1,AW102,AW102+AV106),AV106)</f>
        <v>0</v>
      </c>
      <c r="AX106" s="67">
        <f t="shared" ref="AX106" si="1581">IF(AX101&gt;0,IF(AX104=1,AX102,AX102+AW106),AW106)</f>
        <v>0</v>
      </c>
      <c r="AY106" s="67">
        <f t="shared" ref="AY106" si="1582">IF(AY101&gt;0,IF(AY104=1,AY102,AY102+AX106),AX106)</f>
        <v>0</v>
      </c>
      <c r="AZ106" s="67">
        <f t="shared" ref="AZ106" si="1583">IF(AZ101&gt;0,IF(AZ104=1,AZ102,AZ102+AY106),AY106)</f>
        <v>0</v>
      </c>
      <c r="BA106" s="67">
        <f t="shared" ref="BA106" si="1584">IF(BA101&gt;0,IF(BA104=1,BA102,BA102+AZ106),AZ106)</f>
        <v>0</v>
      </c>
      <c r="BB106" s="67">
        <f t="shared" ref="BB106" si="1585">IF(BB101&gt;0,IF(BB104=1,BB102,BB102+BA106),BA106)</f>
        <v>0</v>
      </c>
      <c r="BC106" s="67">
        <f t="shared" ref="BC106" si="1586">IF(BC101&gt;0,IF(BC104=1,BC102,BC102+BB106),BB106)</f>
        <v>0</v>
      </c>
      <c r="BD106" s="67">
        <f t="shared" ref="BD106" si="1587">IF(BD101&gt;0,IF(BD104=1,BD102,BD102+BC106),BC106)</f>
        <v>0</v>
      </c>
      <c r="BE106" s="67">
        <f t="shared" ref="BE106" si="1588">IF(BE101&gt;0,IF(BE104=1,BE102,BE102+BD106),BD106)</f>
        <v>0</v>
      </c>
      <c r="BF106" s="67">
        <f t="shared" ref="BF106" si="1589">IF(BF101&gt;0,IF(BF104=1,BF102,BF102+BE106),BE106)</f>
        <v>0</v>
      </c>
      <c r="BG106" s="67">
        <f t="shared" ref="BG106" si="1590">IF(BG101&gt;0,IF(BG104=1,BG102,BG102+BF106),BF106)</f>
        <v>0</v>
      </c>
      <c r="BH106" s="67">
        <f t="shared" ref="BH106" si="1591">IF(BH101&gt;0,IF(BH104=1,BH102,BH102+BG106),BG106)</f>
        <v>0</v>
      </c>
      <c r="BI106" s="67">
        <f t="shared" ref="BI106" si="1592">IF(BI101&gt;0,IF(BI104=1,BI102,BI102+BH106),BH106)</f>
        <v>0</v>
      </c>
      <c r="BJ106" s="67">
        <f t="shared" ref="BJ106" si="1593">IF(BJ101&gt;0,IF(BJ104=1,BJ102,BJ102+BI106),BI106)</f>
        <v>0</v>
      </c>
      <c r="BK106" s="67">
        <f t="shared" ref="BK106" si="1594">IF(BK101&gt;0,IF(BK104=1,BK102,BK102+BJ106),BJ106)</f>
        <v>0</v>
      </c>
      <c r="BL106" s="67">
        <f t="shared" ref="BL106" si="1595">IF(BL101&gt;0,IF(BL104=1,BL102,BL102+BK106),BK106)</f>
        <v>0</v>
      </c>
      <c r="BM106" s="67">
        <f t="shared" ref="BM106" si="1596">IF(BM101&gt;0,IF(BM104=1,BM102,BM102+BL106),BL106)</f>
        <v>0</v>
      </c>
      <c r="BN106" s="362"/>
      <c r="BO106" s="364"/>
      <c r="BP106" s="366"/>
      <c r="BQ106" s="366"/>
      <c r="BR106" s="106"/>
      <c r="BS106" s="106"/>
      <c r="BT106" s="106"/>
      <c r="BU106" s="106"/>
      <c r="BV106" s="106"/>
      <c r="BW106" s="106"/>
      <c r="BX106" s="106"/>
      <c r="BY106" s="106"/>
      <c r="BZ106" s="106"/>
      <c r="CA106" s="106"/>
      <c r="CB106" s="106"/>
      <c r="CC106" s="106"/>
      <c r="CD106" s="106"/>
      <c r="CE106" s="106"/>
      <c r="CF106" s="106"/>
      <c r="CG106" s="106"/>
    </row>
    <row r="107" spans="1:85" s="245" customFormat="1" ht="41.5" hidden="1" customHeight="1" x14ac:dyDescent="0.35">
      <c r="A107" s="243"/>
      <c r="B107" s="128"/>
      <c r="C107" s="80"/>
      <c r="D107" s="80"/>
      <c r="E107" s="80"/>
      <c r="F107" s="80"/>
      <c r="G107" s="80"/>
      <c r="H107" s="80"/>
      <c r="I107" s="80"/>
      <c r="J107" s="80"/>
      <c r="K107" s="80"/>
      <c r="L107" s="80"/>
      <c r="M107" s="64"/>
      <c r="N107" s="7"/>
      <c r="O107" s="192"/>
      <c r="P107" s="106"/>
      <c r="Q107" s="65" t="s">
        <v>162</v>
      </c>
      <c r="R107" s="67">
        <f>R109</f>
        <v>0</v>
      </c>
      <c r="S107" s="67">
        <f t="shared" ref="S107" si="1597">IF(S104=1,S109,S109+R107)</f>
        <v>0</v>
      </c>
      <c r="T107" s="67">
        <f t="shared" ref="T107" si="1598">IF(T104=1,T109,T109+S107)</f>
        <v>0</v>
      </c>
      <c r="U107" s="67">
        <f t="shared" ref="U107" si="1599">IF(U104=1,U109,U109+T107)</f>
        <v>0</v>
      </c>
      <c r="V107" s="67">
        <f t="shared" ref="V107" si="1600">IF(V104=1,V109,V109+U107)</f>
        <v>0</v>
      </c>
      <c r="W107" s="67">
        <f t="shared" ref="W107" si="1601">IF(W104=1,W109,W109+V107)</f>
        <v>0</v>
      </c>
      <c r="X107" s="67">
        <f t="shared" ref="X107" si="1602">IF(X104=1,X109,X109+W107)</f>
        <v>0</v>
      </c>
      <c r="Y107" s="67">
        <f t="shared" ref="Y107" si="1603">IF(Y104=1,Y109,Y109+X107)</f>
        <v>0</v>
      </c>
      <c r="Z107" s="67">
        <f t="shared" ref="Z107" si="1604">IF(Z104=1,Z109,Z109+Y107)</f>
        <v>0</v>
      </c>
      <c r="AA107" s="67">
        <f t="shared" ref="AA107" si="1605">IF(AA104=1,AA109,AA109+Z107)</f>
        <v>0</v>
      </c>
      <c r="AB107" s="67">
        <f t="shared" ref="AB107" si="1606">IF(AB104=1,AB109,AB109+AA107)</f>
        <v>0</v>
      </c>
      <c r="AC107" s="67">
        <f t="shared" ref="AC107" si="1607">IF(AC104=1,AC109,AC109+AB107)</f>
        <v>0</v>
      </c>
      <c r="AD107" s="67">
        <f t="shared" ref="AD107" si="1608">IF(AD104=1,AD109,AD109+AC107)</f>
        <v>0</v>
      </c>
      <c r="AE107" s="67">
        <f t="shared" ref="AE107" si="1609">IF(AE104=1,AE109,AE109+AD107)</f>
        <v>0</v>
      </c>
      <c r="AF107" s="67">
        <f t="shared" ref="AF107" si="1610">IF(AF104=1,AF109,AF109+AE107)</f>
        <v>0</v>
      </c>
      <c r="AG107" s="67">
        <f t="shared" ref="AG107" si="1611">IF(AG104=1,AG109,AG109+AF107)</f>
        <v>0</v>
      </c>
      <c r="AH107" s="67">
        <f t="shared" ref="AH107" si="1612">IF(AH104=1,AH109,AH109+AG107)</f>
        <v>0</v>
      </c>
      <c r="AI107" s="67">
        <f t="shared" ref="AI107" si="1613">IF(AI104=1,AI109,AI109+AH107)</f>
        <v>0</v>
      </c>
      <c r="AJ107" s="67">
        <f t="shared" ref="AJ107" si="1614">IF(AJ104=1,AJ109,AJ109+AI107)</f>
        <v>0</v>
      </c>
      <c r="AK107" s="67">
        <f t="shared" ref="AK107" si="1615">IF(AK104=1,AK109,AK109+AJ107)</f>
        <v>0</v>
      </c>
      <c r="AL107" s="67">
        <f t="shared" ref="AL107" si="1616">IF(AL104=1,AL109,AL109+AK107)</f>
        <v>0</v>
      </c>
      <c r="AM107" s="67">
        <f t="shared" ref="AM107" si="1617">IF(AM104=1,AM109,AM109+AL107)</f>
        <v>0</v>
      </c>
      <c r="AN107" s="67">
        <f t="shared" ref="AN107" si="1618">IF(AN104=1,AN109,AN109+AM107)</f>
        <v>0</v>
      </c>
      <c r="AO107" s="67">
        <f t="shared" ref="AO107" si="1619">IF(AO104=1,AO109,AO109+AN107)</f>
        <v>0</v>
      </c>
      <c r="AP107" s="67">
        <f t="shared" ref="AP107" si="1620">IF(AP104=1,AP109,AP109+AO107)</f>
        <v>0</v>
      </c>
      <c r="AQ107" s="67">
        <f t="shared" ref="AQ107" si="1621">IF(AQ104=1,AQ109,AQ109+AP107)</f>
        <v>0</v>
      </c>
      <c r="AR107" s="67">
        <f t="shared" ref="AR107" si="1622">IF(AR104=1,AR109,AR109+AQ107)</f>
        <v>0</v>
      </c>
      <c r="AS107" s="67">
        <f t="shared" ref="AS107" si="1623">IF(AS104=1,AS109,AS109+AR107)</f>
        <v>0</v>
      </c>
      <c r="AT107" s="67">
        <f t="shared" ref="AT107" si="1624">IF(AT104=1,AT109,AT109+AS107)</f>
        <v>0</v>
      </c>
      <c r="AU107" s="67">
        <f t="shared" ref="AU107" si="1625">IF(AU104=1,AU109,AU109+AT107)</f>
        <v>0</v>
      </c>
      <c r="AV107" s="67">
        <f t="shared" ref="AV107" si="1626">IF(AV104=1,AV109,AV109+AU107)</f>
        <v>0</v>
      </c>
      <c r="AW107" s="67">
        <f t="shared" ref="AW107" si="1627">IF(AW104=1,AW109,AW109+AV107)</f>
        <v>0</v>
      </c>
      <c r="AX107" s="67">
        <f t="shared" ref="AX107" si="1628">IF(AX104=1,AX109,AX109+AW107)</f>
        <v>0</v>
      </c>
      <c r="AY107" s="67">
        <f t="shared" ref="AY107" si="1629">IF(AY104=1,AY109,AY109+AX107)</f>
        <v>0</v>
      </c>
      <c r="AZ107" s="67">
        <f t="shared" ref="AZ107" si="1630">IF(AZ104=1,AZ109,AZ109+AY107)</f>
        <v>0</v>
      </c>
      <c r="BA107" s="67">
        <f t="shared" ref="BA107" si="1631">IF(BA104=1,BA109,BA109+AZ107)</f>
        <v>0</v>
      </c>
      <c r="BB107" s="67">
        <f t="shared" ref="BB107" si="1632">IF(BB104=1,BB109,BB109+BA107)</f>
        <v>0</v>
      </c>
      <c r="BC107" s="67">
        <f t="shared" ref="BC107" si="1633">IF(BC104=1,BC109,BC109+BB107)</f>
        <v>0</v>
      </c>
      <c r="BD107" s="67">
        <f t="shared" ref="BD107" si="1634">IF(BD104=1,BD109,BD109+BC107)</f>
        <v>0</v>
      </c>
      <c r="BE107" s="67">
        <f t="shared" ref="BE107" si="1635">IF(BE104=1,BE109,BE109+BD107)</f>
        <v>0</v>
      </c>
      <c r="BF107" s="67">
        <f t="shared" ref="BF107" si="1636">IF(BF104=1,BF109,BF109+BE107)</f>
        <v>0</v>
      </c>
      <c r="BG107" s="67">
        <f t="shared" ref="BG107" si="1637">IF(BG104=1,BG109,BG109+BF107)</f>
        <v>0</v>
      </c>
      <c r="BH107" s="67">
        <f t="shared" ref="BH107" si="1638">IF(BH104=1,BH109,BH109+BG107)</f>
        <v>0</v>
      </c>
      <c r="BI107" s="67">
        <f t="shared" ref="BI107" si="1639">IF(BI104=1,BI109,BI109+BH107)</f>
        <v>0</v>
      </c>
      <c r="BJ107" s="67">
        <f t="shared" ref="BJ107" si="1640">IF(BJ104=1,BJ109,BJ109+BI107)</f>
        <v>0</v>
      </c>
      <c r="BK107" s="67">
        <f t="shared" ref="BK107" si="1641">IF(BK104=1,BK109,BK109+BJ107)</f>
        <v>0</v>
      </c>
      <c r="BL107" s="67">
        <f t="shared" ref="BL107" si="1642">IF(BL104=1,BL109,BL109+BK107)</f>
        <v>0</v>
      </c>
      <c r="BM107" s="67">
        <f t="shared" ref="BM107" si="1643">IF(BM104=1,BM109,BM109+BL107)</f>
        <v>0</v>
      </c>
      <c r="BN107" s="362"/>
      <c r="BO107" s="364"/>
      <c r="BP107" s="366"/>
      <c r="BQ107" s="366"/>
      <c r="BR107" s="106"/>
      <c r="BS107" s="106"/>
      <c r="BT107" s="106"/>
      <c r="BU107" s="106"/>
      <c r="BV107" s="106"/>
      <c r="BW107" s="106"/>
      <c r="BX107" s="106"/>
      <c r="BY107" s="106"/>
      <c r="BZ107" s="106"/>
      <c r="CA107" s="106"/>
      <c r="CB107" s="106"/>
      <c r="CC107" s="106"/>
      <c r="CD107" s="106"/>
      <c r="CE107" s="106"/>
      <c r="CF107" s="106"/>
      <c r="CG107" s="106"/>
    </row>
    <row r="108" spans="1:85" s="245" customFormat="1" ht="29" x14ac:dyDescent="0.35">
      <c r="A108" s="243"/>
      <c r="B108" s="128"/>
      <c r="C108" s="80"/>
      <c r="D108" s="80"/>
      <c r="E108" s="80"/>
      <c r="F108" s="80"/>
      <c r="G108" s="80"/>
      <c r="H108" s="80"/>
      <c r="I108" s="80"/>
      <c r="J108" s="80"/>
      <c r="K108" s="80"/>
      <c r="L108" s="80"/>
      <c r="M108" s="64"/>
      <c r="N108" s="7"/>
      <c r="O108" s="192"/>
      <c r="P108" s="106"/>
      <c r="Q108" s="63" t="s">
        <v>160</v>
      </c>
      <c r="R108" s="68">
        <f t="shared" ref="R108:BM108" si="1644">1720/12*R101</f>
        <v>0</v>
      </c>
      <c r="S108" s="68">
        <f t="shared" si="1644"/>
        <v>0</v>
      </c>
      <c r="T108" s="68">
        <f t="shared" si="1644"/>
        <v>0</v>
      </c>
      <c r="U108" s="68">
        <f t="shared" si="1644"/>
        <v>0</v>
      </c>
      <c r="V108" s="68">
        <f t="shared" si="1644"/>
        <v>0</v>
      </c>
      <c r="W108" s="68">
        <f t="shared" si="1644"/>
        <v>0</v>
      </c>
      <c r="X108" s="68">
        <f t="shared" si="1644"/>
        <v>0</v>
      </c>
      <c r="Y108" s="68">
        <f t="shared" si="1644"/>
        <v>0</v>
      </c>
      <c r="Z108" s="68">
        <f t="shared" si="1644"/>
        <v>0</v>
      </c>
      <c r="AA108" s="68">
        <f t="shared" si="1644"/>
        <v>0</v>
      </c>
      <c r="AB108" s="68">
        <f t="shared" si="1644"/>
        <v>0</v>
      </c>
      <c r="AC108" s="68">
        <f t="shared" si="1644"/>
        <v>0</v>
      </c>
      <c r="AD108" s="68">
        <f t="shared" si="1644"/>
        <v>0</v>
      </c>
      <c r="AE108" s="68">
        <f t="shared" si="1644"/>
        <v>0</v>
      </c>
      <c r="AF108" s="68">
        <f t="shared" si="1644"/>
        <v>0</v>
      </c>
      <c r="AG108" s="68">
        <f t="shared" si="1644"/>
        <v>0</v>
      </c>
      <c r="AH108" s="68">
        <f t="shared" si="1644"/>
        <v>0</v>
      </c>
      <c r="AI108" s="68">
        <f t="shared" si="1644"/>
        <v>0</v>
      </c>
      <c r="AJ108" s="68">
        <f t="shared" si="1644"/>
        <v>0</v>
      </c>
      <c r="AK108" s="68">
        <f t="shared" si="1644"/>
        <v>0</v>
      </c>
      <c r="AL108" s="68">
        <f t="shared" si="1644"/>
        <v>0</v>
      </c>
      <c r="AM108" s="68">
        <f t="shared" si="1644"/>
        <v>0</v>
      </c>
      <c r="AN108" s="68">
        <f t="shared" si="1644"/>
        <v>0</v>
      </c>
      <c r="AO108" s="68">
        <f t="shared" si="1644"/>
        <v>0</v>
      </c>
      <c r="AP108" s="68">
        <f t="shared" si="1644"/>
        <v>0</v>
      </c>
      <c r="AQ108" s="68">
        <f t="shared" si="1644"/>
        <v>0</v>
      </c>
      <c r="AR108" s="68">
        <f t="shared" si="1644"/>
        <v>0</v>
      </c>
      <c r="AS108" s="68">
        <f t="shared" si="1644"/>
        <v>0</v>
      </c>
      <c r="AT108" s="68">
        <f t="shared" si="1644"/>
        <v>0</v>
      </c>
      <c r="AU108" s="68">
        <f t="shared" si="1644"/>
        <v>0</v>
      </c>
      <c r="AV108" s="68">
        <f t="shared" si="1644"/>
        <v>0</v>
      </c>
      <c r="AW108" s="68">
        <f t="shared" si="1644"/>
        <v>0</v>
      </c>
      <c r="AX108" s="68">
        <f t="shared" si="1644"/>
        <v>0</v>
      </c>
      <c r="AY108" s="68">
        <f t="shared" si="1644"/>
        <v>0</v>
      </c>
      <c r="AZ108" s="68">
        <f t="shared" si="1644"/>
        <v>0</v>
      </c>
      <c r="BA108" s="68">
        <f t="shared" si="1644"/>
        <v>0</v>
      </c>
      <c r="BB108" s="68">
        <f t="shared" si="1644"/>
        <v>0</v>
      </c>
      <c r="BC108" s="68">
        <f t="shared" si="1644"/>
        <v>0</v>
      </c>
      <c r="BD108" s="68">
        <f t="shared" si="1644"/>
        <v>0</v>
      </c>
      <c r="BE108" s="68">
        <f t="shared" si="1644"/>
        <v>0</v>
      </c>
      <c r="BF108" s="68">
        <f t="shared" si="1644"/>
        <v>0</v>
      </c>
      <c r="BG108" s="68">
        <f t="shared" si="1644"/>
        <v>0</v>
      </c>
      <c r="BH108" s="68">
        <f t="shared" si="1644"/>
        <v>0</v>
      </c>
      <c r="BI108" s="68">
        <f t="shared" si="1644"/>
        <v>0</v>
      </c>
      <c r="BJ108" s="68">
        <f t="shared" si="1644"/>
        <v>0</v>
      </c>
      <c r="BK108" s="68">
        <f t="shared" si="1644"/>
        <v>0</v>
      </c>
      <c r="BL108" s="68">
        <f t="shared" si="1644"/>
        <v>0</v>
      </c>
      <c r="BM108" s="68">
        <f t="shared" si="1644"/>
        <v>0</v>
      </c>
      <c r="BN108" s="362"/>
      <c r="BO108" s="364"/>
      <c r="BP108" s="366"/>
      <c r="BQ108" s="366"/>
      <c r="BR108" s="106"/>
      <c r="BS108" s="106"/>
      <c r="BT108" s="106"/>
      <c r="BU108" s="106"/>
      <c r="BV108" s="106"/>
      <c r="BW108" s="106"/>
      <c r="BX108" s="106"/>
      <c r="BY108" s="106"/>
      <c r="BZ108" s="106"/>
      <c r="CA108" s="106"/>
      <c r="CB108" s="106"/>
      <c r="CC108" s="106"/>
      <c r="CD108" s="106"/>
      <c r="CE108" s="106"/>
      <c r="CF108" s="106"/>
      <c r="CG108" s="106"/>
    </row>
    <row r="109" spans="1:85" s="245" customFormat="1" ht="29" x14ac:dyDescent="0.35">
      <c r="A109" s="243"/>
      <c r="B109" s="128"/>
      <c r="C109" s="80"/>
      <c r="D109" s="80"/>
      <c r="E109" s="80"/>
      <c r="F109" s="80"/>
      <c r="G109" s="80"/>
      <c r="H109" s="80"/>
      <c r="I109" s="80"/>
      <c r="J109" s="80"/>
      <c r="K109" s="80"/>
      <c r="L109" s="80"/>
      <c r="M109" s="64"/>
      <c r="N109" s="7"/>
      <c r="O109" s="192"/>
      <c r="P109" s="106"/>
      <c r="Q109" s="63" t="s">
        <v>144</v>
      </c>
      <c r="R109" s="68">
        <f>FLOOR(IF(OR(R104=0,R104=1),IF(R102&gt;=R108,R108,R102)+0.00000001,IF(R106&gt;=R105,R105,R106))+0.00000001,1)</f>
        <v>0</v>
      </c>
      <c r="S109" s="68">
        <f t="shared" ref="S109" si="1645">FLOOR(IF(OR(S104=0,S104=1),IF(S108&gt;S105,S105,IF(S102&gt;=S108,S108,S102)+0.00000001),IF(S106&gt;=S105,S105-R107,S106-R107)+0.00000001),1)</f>
        <v>0</v>
      </c>
      <c r="T109" s="68">
        <f t="shared" ref="T109" si="1646">FLOOR(IF(OR(T104=0,T104=1),IF(T108&gt;T105,T105,IF(T102&gt;=T108,T108,T102)+0.00000001),IF(T106&gt;=T105,T105-S107,T106-S107)+0.00000001),1)</f>
        <v>0</v>
      </c>
      <c r="U109" s="68">
        <f t="shared" ref="U109" si="1647">FLOOR(IF(OR(U104=0,U104=1),IF(U108&gt;U105,U105,IF(U102&gt;=U108,U108,U102)+0.00000001),IF(U106&gt;=U105,U105-T107,U106-T107)+0.00000001),1)</f>
        <v>0</v>
      </c>
      <c r="V109" s="68">
        <f t="shared" ref="V109" si="1648">FLOOR(IF(OR(V104=0,V104=1),IF(V108&gt;V105,V105,IF(V102&gt;=V108,V108,V102)+0.00000001),IF(V106&gt;=V105,V105-U107,V106-U107)+0.00000001),1)</f>
        <v>0</v>
      </c>
      <c r="W109" s="68">
        <f t="shared" ref="W109" si="1649">FLOOR(IF(OR(W104=0,W104=1),IF(W108&gt;W105,W105,IF(W102&gt;=W108,W108,W102)+0.00000001),IF(W106&gt;=W105,W105-V107,W106-V107)+0.00000001),1)</f>
        <v>0</v>
      </c>
      <c r="X109" s="68">
        <f t="shared" ref="X109" si="1650">FLOOR(IF(OR(X104=0,X104=1),IF(X108&gt;X105,X105,IF(X102&gt;=X108,X108,X102)+0.00000001),IF(X106&gt;=X105,X105-W107,X106-W107)+0.00000001),1)</f>
        <v>0</v>
      </c>
      <c r="Y109" s="68">
        <f t="shared" ref="Y109" si="1651">FLOOR(IF(OR(Y104=0,Y104=1),IF(Y108&gt;Y105,Y105,IF(Y102&gt;=Y108,Y108,Y102)+0.00000001),IF(Y106&gt;=Y105,Y105-X107,Y106-X107)+0.00000001),1)</f>
        <v>0</v>
      </c>
      <c r="Z109" s="68">
        <f t="shared" ref="Z109" si="1652">FLOOR(IF(OR(Z104=0,Z104=1),IF(Z108&gt;Z105,Z105,IF(Z102&gt;=Z108,Z108,Z102)+0.00000001),IF(Z106&gt;=Z105,Z105-Y107,Z106-Y107)+0.00000001),1)</f>
        <v>0</v>
      </c>
      <c r="AA109" s="68">
        <f t="shared" ref="AA109" si="1653">FLOOR(IF(OR(AA104=0,AA104=1),IF(AA108&gt;AA105,AA105,IF(AA102&gt;=AA108,AA108,AA102)+0.00000001),IF(AA106&gt;=AA105,AA105-Z107,AA106-Z107)+0.00000001),1)</f>
        <v>0</v>
      </c>
      <c r="AB109" s="68">
        <f t="shared" ref="AB109" si="1654">FLOOR(IF(OR(AB104=0,AB104=1),IF(AB108&gt;AB105,AB105,IF(AB102&gt;=AB108,AB108,AB102)+0.00000001),IF(AB106&gt;=AB105,AB105-AA107,AB106-AA107)+0.00000001),1)</f>
        <v>0</v>
      </c>
      <c r="AC109" s="68">
        <f t="shared" ref="AC109" si="1655">FLOOR(IF(OR(AC104=0,AC104=1),IF(AC108&gt;AC105,AC105,IF(AC102&gt;=AC108,AC108,AC102)+0.00000001),IF(AC106&gt;=AC105,AC105-AB107,AC106-AB107)+0.00000001),1)</f>
        <v>0</v>
      </c>
      <c r="AD109" s="68">
        <f t="shared" ref="AD109" si="1656">FLOOR(IF(OR(AD104=0,AD104=1),IF(AD108&gt;AD105,AD105,IF(AD102&gt;=AD108,AD108,AD102)+0.00000001),IF(AD106&gt;=AD105,AD105-AC107,AD106-AC107)+0.00000001),1)</f>
        <v>0</v>
      </c>
      <c r="AE109" s="68">
        <f t="shared" ref="AE109" si="1657">FLOOR(IF(OR(AE104=0,AE104=1),IF(AE108&gt;AE105,AE105,IF(AE102&gt;=AE108,AE108,AE102)+0.00000001),IF(AE106&gt;=AE105,AE105-AD107,AE106-AD107)+0.00000001),1)</f>
        <v>0</v>
      </c>
      <c r="AF109" s="68">
        <f t="shared" ref="AF109" si="1658">FLOOR(IF(OR(AF104=0,AF104=1),IF(AF108&gt;AF105,AF105,IF(AF102&gt;=AF108,AF108,AF102)+0.00000001),IF(AF106&gt;=AF105,AF105-AE107,AF106-AE107)+0.00000001),1)</f>
        <v>0</v>
      </c>
      <c r="AG109" s="68">
        <f t="shared" ref="AG109" si="1659">FLOOR(IF(OR(AG104=0,AG104=1),IF(AG108&gt;AG105,AG105,IF(AG102&gt;=AG108,AG108,AG102)+0.00000001),IF(AG106&gt;=AG105,AG105-AF107,AG106-AF107)+0.00000001),1)</f>
        <v>0</v>
      </c>
      <c r="AH109" s="68">
        <f t="shared" ref="AH109" si="1660">FLOOR(IF(OR(AH104=0,AH104=1),IF(AH108&gt;AH105,AH105,IF(AH102&gt;=AH108,AH108,AH102)+0.00000001),IF(AH106&gt;=AH105,AH105-AG107,AH106-AG107)+0.00000001),1)</f>
        <v>0</v>
      </c>
      <c r="AI109" s="68">
        <f t="shared" ref="AI109" si="1661">FLOOR(IF(OR(AI104=0,AI104=1),IF(AI108&gt;AI105,AI105,IF(AI102&gt;=AI108,AI108,AI102)+0.00000001),IF(AI106&gt;=AI105,AI105-AH107,AI106-AH107)+0.00000001),1)</f>
        <v>0</v>
      </c>
      <c r="AJ109" s="68">
        <f t="shared" ref="AJ109" si="1662">FLOOR(IF(OR(AJ104=0,AJ104=1),IF(AJ108&gt;AJ105,AJ105,IF(AJ102&gt;=AJ108,AJ108,AJ102)+0.00000001),IF(AJ106&gt;=AJ105,AJ105-AI107,AJ106-AI107)+0.00000001),1)</f>
        <v>0</v>
      </c>
      <c r="AK109" s="68">
        <f t="shared" ref="AK109" si="1663">FLOOR(IF(OR(AK104=0,AK104=1),IF(AK108&gt;AK105,AK105,IF(AK102&gt;=AK108,AK108,AK102)+0.00000001),IF(AK106&gt;=AK105,AK105-AJ107,AK106-AJ107)+0.00000001),1)</f>
        <v>0</v>
      </c>
      <c r="AL109" s="68">
        <f t="shared" ref="AL109" si="1664">FLOOR(IF(OR(AL104=0,AL104=1),IF(AL108&gt;AL105,AL105,IF(AL102&gt;=AL108,AL108,AL102)+0.00000001),IF(AL106&gt;=AL105,AL105-AK107,AL106-AK107)+0.00000001),1)</f>
        <v>0</v>
      </c>
      <c r="AM109" s="68">
        <f t="shared" ref="AM109" si="1665">FLOOR(IF(OR(AM104=0,AM104=1),IF(AM108&gt;AM105,AM105,IF(AM102&gt;=AM108,AM108,AM102)+0.00000001),IF(AM106&gt;=AM105,AM105-AL107,AM106-AL107)+0.00000001),1)</f>
        <v>0</v>
      </c>
      <c r="AN109" s="68">
        <f t="shared" ref="AN109" si="1666">FLOOR(IF(OR(AN104=0,AN104=1),IF(AN108&gt;AN105,AN105,IF(AN102&gt;=AN108,AN108,AN102)+0.00000001),IF(AN106&gt;=AN105,AN105-AM107,AN106-AM107)+0.00000001),1)</f>
        <v>0</v>
      </c>
      <c r="AO109" s="68">
        <f t="shared" ref="AO109" si="1667">FLOOR(IF(OR(AO104=0,AO104=1),IF(AO108&gt;AO105,AO105,IF(AO102&gt;=AO108,AO108,AO102)+0.00000001),IF(AO106&gt;=AO105,AO105-AN107,AO106-AN107)+0.00000001),1)</f>
        <v>0</v>
      </c>
      <c r="AP109" s="68">
        <f t="shared" ref="AP109" si="1668">FLOOR(IF(OR(AP104=0,AP104=1),IF(AP108&gt;AP105,AP105,IF(AP102&gt;=AP108,AP108,AP102)+0.00000001),IF(AP106&gt;=AP105,AP105-AO107,AP106-AO107)+0.00000001),1)</f>
        <v>0</v>
      </c>
      <c r="AQ109" s="68">
        <f t="shared" ref="AQ109" si="1669">FLOOR(IF(OR(AQ104=0,AQ104=1),IF(AQ108&gt;AQ105,AQ105,IF(AQ102&gt;=AQ108,AQ108,AQ102)+0.00000001),IF(AQ106&gt;=AQ105,AQ105-AP107,AQ106-AP107)+0.00000001),1)</f>
        <v>0</v>
      </c>
      <c r="AR109" s="68">
        <f t="shared" ref="AR109" si="1670">FLOOR(IF(OR(AR104=0,AR104=1),IF(AR108&gt;AR105,AR105,IF(AR102&gt;=AR108,AR108,AR102)+0.00000001),IF(AR106&gt;=AR105,AR105-AQ107,AR106-AQ107)+0.00000001),1)</f>
        <v>0</v>
      </c>
      <c r="AS109" s="68">
        <f t="shared" ref="AS109" si="1671">FLOOR(IF(OR(AS104=0,AS104=1),IF(AS108&gt;AS105,AS105,IF(AS102&gt;=AS108,AS108,AS102)+0.00000001),IF(AS106&gt;=AS105,AS105-AR107,AS106-AR107)+0.00000001),1)</f>
        <v>0</v>
      </c>
      <c r="AT109" s="68">
        <f t="shared" ref="AT109" si="1672">FLOOR(IF(OR(AT104=0,AT104=1),IF(AT108&gt;AT105,AT105,IF(AT102&gt;=AT108,AT108,AT102)+0.00000001),IF(AT106&gt;=AT105,AT105-AS107,AT106-AS107)+0.00000001),1)</f>
        <v>0</v>
      </c>
      <c r="AU109" s="68">
        <f t="shared" ref="AU109" si="1673">FLOOR(IF(OR(AU104=0,AU104=1),IF(AU108&gt;AU105,AU105,IF(AU102&gt;=AU108,AU108,AU102)+0.00000001),IF(AU106&gt;=AU105,AU105-AT107,AU106-AT107)+0.00000001),1)</f>
        <v>0</v>
      </c>
      <c r="AV109" s="68">
        <f t="shared" ref="AV109" si="1674">FLOOR(IF(OR(AV104=0,AV104=1),IF(AV108&gt;AV105,AV105,IF(AV102&gt;=AV108,AV108,AV102)+0.00000001),IF(AV106&gt;=AV105,AV105-AU107,AV106-AU107)+0.00000001),1)</f>
        <v>0</v>
      </c>
      <c r="AW109" s="68">
        <f t="shared" ref="AW109" si="1675">FLOOR(IF(OR(AW104=0,AW104=1),IF(AW108&gt;AW105,AW105,IF(AW102&gt;=AW108,AW108,AW102)+0.00000001),IF(AW106&gt;=AW105,AW105-AV107,AW106-AV107)+0.00000001),1)</f>
        <v>0</v>
      </c>
      <c r="AX109" s="68">
        <f t="shared" ref="AX109" si="1676">FLOOR(IF(OR(AX104=0,AX104=1),IF(AX108&gt;AX105,AX105,IF(AX102&gt;=AX108,AX108,AX102)+0.00000001),IF(AX106&gt;=AX105,AX105-AW107,AX106-AW107)+0.00000001),1)</f>
        <v>0</v>
      </c>
      <c r="AY109" s="68">
        <f t="shared" ref="AY109" si="1677">FLOOR(IF(OR(AY104=0,AY104=1),IF(AY108&gt;AY105,AY105,IF(AY102&gt;=AY108,AY108,AY102)+0.00000001),IF(AY106&gt;=AY105,AY105-AX107,AY106-AX107)+0.00000001),1)</f>
        <v>0</v>
      </c>
      <c r="AZ109" s="68">
        <f t="shared" ref="AZ109" si="1678">FLOOR(IF(OR(AZ104=0,AZ104=1),IF(AZ108&gt;AZ105,AZ105,IF(AZ102&gt;=AZ108,AZ108,AZ102)+0.00000001),IF(AZ106&gt;=AZ105,AZ105-AY107,AZ106-AY107)+0.00000001),1)</f>
        <v>0</v>
      </c>
      <c r="BA109" s="68">
        <f t="shared" ref="BA109" si="1679">FLOOR(IF(OR(BA104=0,BA104=1),IF(BA108&gt;BA105,BA105,IF(BA102&gt;=BA108,BA108,BA102)+0.00000001),IF(BA106&gt;=BA105,BA105-AZ107,BA106-AZ107)+0.00000001),1)</f>
        <v>0</v>
      </c>
      <c r="BB109" s="68">
        <f t="shared" ref="BB109" si="1680">FLOOR(IF(OR(BB104=0,BB104=1),IF(BB108&gt;BB105,BB105,IF(BB102&gt;=BB108,BB108,BB102)+0.00000001),IF(BB106&gt;=BB105,BB105-BA107,BB106-BA107)+0.00000001),1)</f>
        <v>0</v>
      </c>
      <c r="BC109" s="68">
        <f t="shared" ref="BC109" si="1681">FLOOR(IF(OR(BC104=0,BC104=1),IF(BC108&gt;BC105,BC105,IF(BC102&gt;=BC108,BC108,BC102)+0.00000001),IF(BC106&gt;=BC105,BC105-BB107,BC106-BB107)+0.00000001),1)</f>
        <v>0</v>
      </c>
      <c r="BD109" s="68">
        <f t="shared" ref="BD109" si="1682">FLOOR(IF(OR(BD104=0,BD104=1),IF(BD108&gt;BD105,BD105,IF(BD102&gt;=BD108,BD108,BD102)+0.00000001),IF(BD106&gt;=BD105,BD105-BC107,BD106-BC107)+0.00000001),1)</f>
        <v>0</v>
      </c>
      <c r="BE109" s="68">
        <f t="shared" ref="BE109" si="1683">FLOOR(IF(OR(BE104=0,BE104=1),IF(BE108&gt;BE105,BE105,IF(BE102&gt;=BE108,BE108,BE102)+0.00000001),IF(BE106&gt;=BE105,BE105-BD107,BE106-BD107)+0.00000001),1)</f>
        <v>0</v>
      </c>
      <c r="BF109" s="68">
        <f t="shared" ref="BF109" si="1684">FLOOR(IF(OR(BF104=0,BF104=1),IF(BF108&gt;BF105,BF105,IF(BF102&gt;=BF108,BF108,BF102)+0.00000001),IF(BF106&gt;=BF105,BF105-BE107,BF106-BE107)+0.00000001),1)</f>
        <v>0</v>
      </c>
      <c r="BG109" s="68">
        <f t="shared" ref="BG109" si="1685">FLOOR(IF(OR(BG104=0,BG104=1),IF(BG108&gt;BG105,BG105,IF(BG102&gt;=BG108,BG108,BG102)+0.00000001),IF(BG106&gt;=BG105,BG105-BF107,BG106-BF107)+0.00000001),1)</f>
        <v>0</v>
      </c>
      <c r="BH109" s="68">
        <f t="shared" ref="BH109" si="1686">FLOOR(IF(OR(BH104=0,BH104=1),IF(BH108&gt;BH105,BH105,IF(BH102&gt;=BH108,BH108,BH102)+0.00000001),IF(BH106&gt;=BH105,BH105-BG107,BH106-BG107)+0.00000001),1)</f>
        <v>0</v>
      </c>
      <c r="BI109" s="68">
        <f t="shared" ref="BI109" si="1687">FLOOR(IF(OR(BI104=0,BI104=1),IF(BI108&gt;BI105,BI105,IF(BI102&gt;=BI108,BI108,BI102)+0.00000001),IF(BI106&gt;=BI105,BI105-BH107,BI106-BH107)+0.00000001),1)</f>
        <v>0</v>
      </c>
      <c r="BJ109" s="68">
        <f t="shared" ref="BJ109" si="1688">FLOOR(IF(OR(BJ104=0,BJ104=1),IF(BJ108&gt;BJ105,BJ105,IF(BJ102&gt;=BJ108,BJ108,BJ102)+0.00000001),IF(BJ106&gt;=BJ105,BJ105-BI107,BJ106-BI107)+0.00000001),1)</f>
        <v>0</v>
      </c>
      <c r="BK109" s="68">
        <f t="shared" ref="BK109" si="1689">FLOOR(IF(OR(BK104=0,BK104=1),IF(BK108&gt;BK105,BK105,IF(BK102&gt;=BK108,BK108,BK102)+0.00000001),IF(BK106&gt;=BK105,BK105-BJ107,BK106-BJ107)+0.00000001),1)</f>
        <v>0</v>
      </c>
      <c r="BL109" s="68">
        <f t="shared" ref="BL109" si="1690">FLOOR(IF(OR(BL104=0,BL104=1),IF(BL108&gt;BL105,BL105,IF(BL102&gt;=BL108,BL108,BL102)+0.00000001),IF(BL106&gt;=BL105,BL105-BK107,BL106-BK107)+0.00000001),1)</f>
        <v>0</v>
      </c>
      <c r="BM109" s="68">
        <f t="shared" ref="BM109" si="1691">FLOOR(IF(OR(BM104=0,BM104=1),IF(BM108&gt;BM105,BM105,IF(BM102&gt;=BM108,BM108,BM102)+0.00000001),IF(BM106&gt;=BM105,BM105-BL107,BM106-BL107)+0.00000001),1)</f>
        <v>0</v>
      </c>
      <c r="BN109" s="362"/>
      <c r="BO109" s="364"/>
      <c r="BP109" s="366"/>
      <c r="BQ109" s="366"/>
      <c r="BR109" s="106"/>
      <c r="BS109" s="106"/>
      <c r="BT109" s="106"/>
      <c r="BU109" s="106"/>
      <c r="BV109" s="106"/>
      <c r="BW109" s="106"/>
      <c r="BX109" s="106"/>
      <c r="BY109" s="106"/>
      <c r="BZ109" s="106"/>
      <c r="CA109" s="106"/>
      <c r="CB109" s="106"/>
      <c r="CC109" s="106"/>
      <c r="CD109" s="106"/>
      <c r="CE109" s="106"/>
      <c r="CF109" s="106"/>
      <c r="CG109" s="106"/>
    </row>
    <row r="110" spans="1:85" s="245" customFormat="1" ht="25.4" customHeight="1" thickBot="1" x14ac:dyDescent="0.4">
      <c r="A110" s="243"/>
      <c r="B110" s="129"/>
      <c r="C110" s="69"/>
      <c r="D110" s="69"/>
      <c r="E110" s="69"/>
      <c r="F110" s="69"/>
      <c r="G110" s="69"/>
      <c r="H110" s="69"/>
      <c r="I110" s="69"/>
      <c r="J110" s="69"/>
      <c r="K110" s="69"/>
      <c r="L110" s="69"/>
      <c r="M110" s="70"/>
      <c r="N110" s="7"/>
      <c r="O110" s="193"/>
      <c r="P110" s="106"/>
      <c r="Q110" s="216" t="s">
        <v>145</v>
      </c>
      <c r="R110" s="72">
        <f>IF($J101="Ano",R109*'Podpůrná data'!$B$5,R109*'Podpůrná data'!$B$3)</f>
        <v>0</v>
      </c>
      <c r="S110" s="72">
        <f>IF($J101="Ano",S109*'Podpůrná data'!$B$5,S109*'Podpůrná data'!$B$3)</f>
        <v>0</v>
      </c>
      <c r="T110" s="72">
        <f>IF($J101="Ano",T109*'Podpůrná data'!$B$5,T109*'Podpůrná data'!$B$3)</f>
        <v>0</v>
      </c>
      <c r="U110" s="72">
        <f>IF($J101="Ano",U109*'Podpůrná data'!$B$5,U109*'Podpůrná data'!$B$3)</f>
        <v>0</v>
      </c>
      <c r="V110" s="72">
        <f>IF($J101="Ano",V109*'Podpůrná data'!$B$5,V109*'Podpůrná data'!$B$3)</f>
        <v>0</v>
      </c>
      <c r="W110" s="72">
        <f>IF($J101="Ano",W109*'Podpůrná data'!$B$5,W109*'Podpůrná data'!$B$3)</f>
        <v>0</v>
      </c>
      <c r="X110" s="72">
        <f>IF($J101="Ano",X109*'Podpůrná data'!$B$5,X109*'Podpůrná data'!$B$3)</f>
        <v>0</v>
      </c>
      <c r="Y110" s="72">
        <f>IF($J101="Ano",Y109*'Podpůrná data'!$B$5,Y109*'Podpůrná data'!$B$3)</f>
        <v>0</v>
      </c>
      <c r="Z110" s="72">
        <f>IF($J101="Ano",Z109*'Podpůrná data'!$B$5,Z109*'Podpůrná data'!$B$3)</f>
        <v>0</v>
      </c>
      <c r="AA110" s="72">
        <f>IF($J101="Ano",AA109*'Podpůrná data'!$B$5,AA109*'Podpůrná data'!$B$3)</f>
        <v>0</v>
      </c>
      <c r="AB110" s="72">
        <f>IF($J101="Ano",AB109*'Podpůrná data'!$B$5,AB109*'Podpůrná data'!$B$3)</f>
        <v>0</v>
      </c>
      <c r="AC110" s="72">
        <f>IF($J101="Ano",AC109*'Podpůrná data'!$B$5,AC109*'Podpůrná data'!$B$3)</f>
        <v>0</v>
      </c>
      <c r="AD110" s="72">
        <f>IF($J101="Ano",AD109*'Podpůrná data'!$B$5,AD109*'Podpůrná data'!$B$3)</f>
        <v>0</v>
      </c>
      <c r="AE110" s="72">
        <f>IF($J101="Ano",AE109*'Podpůrná data'!$B$5,AE109*'Podpůrná data'!$B$3)</f>
        <v>0</v>
      </c>
      <c r="AF110" s="72">
        <f>IF($J101="Ano",AF109*'Podpůrná data'!$B$5,AF109*'Podpůrná data'!$B$3)</f>
        <v>0</v>
      </c>
      <c r="AG110" s="72">
        <f>IF($J101="Ano",AG109*'Podpůrná data'!$B$5,AG109*'Podpůrná data'!$B$3)</f>
        <v>0</v>
      </c>
      <c r="AH110" s="72">
        <f>IF($J101="Ano",AH109*'Podpůrná data'!$B$5,AH109*'Podpůrná data'!$B$3)</f>
        <v>0</v>
      </c>
      <c r="AI110" s="72">
        <f>IF($J101="Ano",AI109*'Podpůrná data'!$B$5,AI109*'Podpůrná data'!$B$3)</f>
        <v>0</v>
      </c>
      <c r="AJ110" s="72">
        <f>IF($J101="Ano",AJ109*'Podpůrná data'!$B$5,AJ109*'Podpůrná data'!$B$3)</f>
        <v>0</v>
      </c>
      <c r="AK110" s="72">
        <f>IF($J101="Ano",AK109*'Podpůrná data'!$B$5,AK109*'Podpůrná data'!$B$3)</f>
        <v>0</v>
      </c>
      <c r="AL110" s="72">
        <f>IF($J101="Ano",AL109*'Podpůrná data'!$B$5,AL109*'Podpůrná data'!$B$3)</f>
        <v>0</v>
      </c>
      <c r="AM110" s="72">
        <f>IF($J101="Ano",AM109*'Podpůrná data'!$B$5,AM109*'Podpůrná data'!$B$3)</f>
        <v>0</v>
      </c>
      <c r="AN110" s="72">
        <f>IF($J101="Ano",AN109*'Podpůrná data'!$B$5,AN109*'Podpůrná data'!$B$3)</f>
        <v>0</v>
      </c>
      <c r="AO110" s="72">
        <f>IF($J101="Ano",AO109*'Podpůrná data'!$B$5,AO109*'Podpůrná data'!$B$3)</f>
        <v>0</v>
      </c>
      <c r="AP110" s="72">
        <f>IF($J101="Ano",AP109*'Podpůrná data'!$B$5,AP109*'Podpůrná data'!$B$3)</f>
        <v>0</v>
      </c>
      <c r="AQ110" s="72">
        <f>IF($J101="Ano",AQ109*'Podpůrná data'!$B$5,AQ109*'Podpůrná data'!$B$3)</f>
        <v>0</v>
      </c>
      <c r="AR110" s="72">
        <f>IF($J101="Ano",AR109*'Podpůrná data'!$B$5,AR109*'Podpůrná data'!$B$3)</f>
        <v>0</v>
      </c>
      <c r="AS110" s="72">
        <f>IF($J101="Ano",AS109*'Podpůrná data'!$B$5,AS109*'Podpůrná data'!$B$3)</f>
        <v>0</v>
      </c>
      <c r="AT110" s="72">
        <f>IF($J101="Ano",AT109*'Podpůrná data'!$B$5,AT109*'Podpůrná data'!$B$3)</f>
        <v>0</v>
      </c>
      <c r="AU110" s="72">
        <f>IF($J101="Ano",AU109*'Podpůrná data'!$B$5,AU109*'Podpůrná data'!$B$3)</f>
        <v>0</v>
      </c>
      <c r="AV110" s="72">
        <f>IF($J101="Ano",AV109*'Podpůrná data'!$B$5,AV109*'Podpůrná data'!$B$3)</f>
        <v>0</v>
      </c>
      <c r="AW110" s="72">
        <f>IF($J101="Ano",AW109*'Podpůrná data'!$B$5,AW109*'Podpůrná data'!$B$3)</f>
        <v>0</v>
      </c>
      <c r="AX110" s="72">
        <f>IF($J101="Ano",AX109*'Podpůrná data'!$B$5,AX109*'Podpůrná data'!$B$3)</f>
        <v>0</v>
      </c>
      <c r="AY110" s="72">
        <f>IF($J101="Ano",AY109*'Podpůrná data'!$B$5,AY109*'Podpůrná data'!$B$3)</f>
        <v>0</v>
      </c>
      <c r="AZ110" s="72">
        <f>IF($J101="Ano",AZ109*'Podpůrná data'!$B$5,AZ109*'Podpůrná data'!$B$3)</f>
        <v>0</v>
      </c>
      <c r="BA110" s="72">
        <f>IF($J101="Ano",BA109*'Podpůrná data'!$B$5,BA109*'Podpůrná data'!$B$3)</f>
        <v>0</v>
      </c>
      <c r="BB110" s="72">
        <f>IF($J101="Ano",BB109*'Podpůrná data'!$B$5,BB109*'Podpůrná data'!$B$3)</f>
        <v>0</v>
      </c>
      <c r="BC110" s="72">
        <f>IF($J101="Ano",BC109*'Podpůrná data'!$B$5,BC109*'Podpůrná data'!$B$3)</f>
        <v>0</v>
      </c>
      <c r="BD110" s="72">
        <f>IF($J101="Ano",BD109*'Podpůrná data'!$B$5,BD109*'Podpůrná data'!$B$3)</f>
        <v>0</v>
      </c>
      <c r="BE110" s="72">
        <f>IF($J101="Ano",BE109*'Podpůrná data'!$B$5,BE109*'Podpůrná data'!$B$3)</f>
        <v>0</v>
      </c>
      <c r="BF110" s="72">
        <f>IF($J101="Ano",BF109*'Podpůrná data'!$B$5,BF109*'Podpůrná data'!$B$3)</f>
        <v>0</v>
      </c>
      <c r="BG110" s="72">
        <f>IF($J101="Ano",BG109*'Podpůrná data'!$B$5,BG109*'Podpůrná data'!$B$3)</f>
        <v>0</v>
      </c>
      <c r="BH110" s="72">
        <f>IF($J101="Ano",BH109*'Podpůrná data'!$B$5,BH109*'Podpůrná data'!$B$3)</f>
        <v>0</v>
      </c>
      <c r="BI110" s="72">
        <f>IF($J101="Ano",BI109*'Podpůrná data'!$B$5,BI109*'Podpůrná data'!$B$3)</f>
        <v>0</v>
      </c>
      <c r="BJ110" s="72">
        <f>IF($J101="Ano",BJ109*'Podpůrná data'!$B$5,BJ109*'Podpůrná data'!$B$3)</f>
        <v>0</v>
      </c>
      <c r="BK110" s="72">
        <f>IF($J101="Ano",BK109*'Podpůrná data'!$B$5,BK109*'Podpůrná data'!$B$3)</f>
        <v>0</v>
      </c>
      <c r="BL110" s="72">
        <f>IF($J101="Ano",BL109*'Podpůrná data'!$B$5,BL109*'Podpůrná data'!$B$3)</f>
        <v>0</v>
      </c>
      <c r="BM110" s="72">
        <f>IF($J101="Ano",BM109*'Podpůrná data'!$B$5,BM109*'Podpůrná data'!$B$3)</f>
        <v>0</v>
      </c>
      <c r="BN110" s="363"/>
      <c r="BO110" s="365"/>
      <c r="BP110" s="367"/>
      <c r="BQ110" s="367"/>
      <c r="BR110" s="106"/>
      <c r="BS110" s="178">
        <f>SUMIFS($R110:$BM110,$R100:$BM100,"1. ZoR")</f>
        <v>0</v>
      </c>
      <c r="BT110" s="178">
        <f>SUMIFS($R110:$BM110,$R100:$BM100,"2. ZoR")</f>
        <v>0</v>
      </c>
      <c r="BU110" s="178">
        <f>SUMIFS($R110:$BM110,$R100:$BM100,"3. ZoR")</f>
        <v>0</v>
      </c>
      <c r="BV110" s="178">
        <f>SUMIFS($R110:$BM110,$R100:$BM100,"4. ZoR")</f>
        <v>0</v>
      </c>
      <c r="BW110" s="178">
        <f>SUMIFS($R110:$BM110,$R100:$BM100,"5. ZoR")</f>
        <v>0</v>
      </c>
      <c r="BX110" s="178">
        <f>SUMIFS($R110:$BM110,$R100:$BM100,"6. ZoR")</f>
        <v>0</v>
      </c>
      <c r="BY110" s="178">
        <f>SUMIFS($R110:$BM110,$R100:$BM100,"7. ZoR")</f>
        <v>0</v>
      </c>
      <c r="BZ110" s="178">
        <f>SUMIFS($R110:$BM110,$R100:$BM100,"8. ZoR")</f>
        <v>0</v>
      </c>
      <c r="CA110" s="178">
        <f>SUMIFS($R110:$BM110,$R100:$BM100,"9. ZoR")</f>
        <v>0</v>
      </c>
      <c r="CB110" s="178">
        <f>SUMIFS($R110:$BM110,$R100:$BM100,"10. ZoR")</f>
        <v>0</v>
      </c>
      <c r="CC110" s="178">
        <f>SUMIFS($R110:$BM110,$R100:$BM100,"11. ZoR")</f>
        <v>0</v>
      </c>
      <c r="CD110" s="178">
        <f>SUMIFS($R110:$BM110,$R100:$BM100,"12. ZoR")</f>
        <v>0</v>
      </c>
      <c r="CE110" s="178">
        <f>SUMIFS($R110:$BM110,$R100:$BM100,"13. ZoR")</f>
        <v>0</v>
      </c>
      <c r="CF110" s="178">
        <f>SUMIFS($R110:$BM110,$R100:$BM100,"14. ZoR")</f>
        <v>0</v>
      </c>
      <c r="CG110" s="178">
        <f>SUMIFS($R110:$BM110,$R100:$BM100,"15. ZoR")</f>
        <v>0</v>
      </c>
    </row>
    <row r="111" spans="1:85" ht="15" hidden="1" thickBot="1" x14ac:dyDescent="0.4">
      <c r="B111" s="105"/>
      <c r="C111" s="130"/>
      <c r="D111" s="130"/>
      <c r="E111" s="130"/>
      <c r="F111" s="130"/>
      <c r="G111" s="130"/>
      <c r="H111" s="105"/>
      <c r="I111" s="105"/>
      <c r="J111" s="105"/>
      <c r="K111" s="105"/>
      <c r="L111" s="105"/>
      <c r="M111" s="105"/>
      <c r="N111" s="7"/>
      <c r="O111" s="105"/>
      <c r="P111" s="105"/>
      <c r="Q111" s="105"/>
      <c r="R111" s="105"/>
      <c r="S111" s="105"/>
      <c r="T111" s="7"/>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5"/>
      <c r="AR111" s="105"/>
      <c r="AS111" s="105"/>
      <c r="AT111" s="105"/>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c r="BP111" s="105"/>
      <c r="BQ111" s="105"/>
      <c r="BR111" s="105"/>
      <c r="BS111" s="105"/>
      <c r="BT111" s="105"/>
      <c r="BU111" s="105"/>
      <c r="BV111" s="105"/>
      <c r="BW111" s="105"/>
      <c r="BX111" s="105"/>
      <c r="BY111" s="105"/>
      <c r="BZ111" s="105"/>
      <c r="CA111" s="105"/>
      <c r="CB111" s="105"/>
      <c r="CC111" s="105"/>
      <c r="CD111" s="105"/>
      <c r="CE111" s="105"/>
      <c r="CF111" s="105"/>
      <c r="CG111" s="105"/>
    </row>
    <row r="112" spans="1:85" s="245" customFormat="1" ht="69.650000000000006" customHeight="1" thickBot="1" x14ac:dyDescent="0.4">
      <c r="A112" s="249"/>
      <c r="B112" s="120"/>
      <c r="C112" s="360" t="s">
        <v>2</v>
      </c>
      <c r="D112" s="121"/>
      <c r="E112" s="131" t="s">
        <v>206</v>
      </c>
      <c r="F112" s="131" t="s">
        <v>444</v>
      </c>
      <c r="G112" s="131" t="s">
        <v>208</v>
      </c>
      <c r="H112" s="122" t="s">
        <v>94</v>
      </c>
      <c r="I112" s="122" t="s">
        <v>95</v>
      </c>
      <c r="J112" s="122" t="s">
        <v>96</v>
      </c>
      <c r="K112" s="122" t="s">
        <v>216</v>
      </c>
      <c r="L112" s="122" t="s">
        <v>218</v>
      </c>
      <c r="M112" s="138" t="s">
        <v>1</v>
      </c>
      <c r="N112" s="7"/>
      <c r="O112" s="124">
        <v>208002</v>
      </c>
      <c r="P112" s="106"/>
      <c r="Q112" s="194" t="s">
        <v>128</v>
      </c>
      <c r="R112" s="83" t="s">
        <v>4</v>
      </c>
      <c r="S112" s="83" t="s">
        <v>5</v>
      </c>
      <c r="T112" s="83" t="s">
        <v>6</v>
      </c>
      <c r="U112" s="83" t="s">
        <v>7</v>
      </c>
      <c r="V112" s="83" t="s">
        <v>8</v>
      </c>
      <c r="W112" s="83" t="s">
        <v>9</v>
      </c>
      <c r="X112" s="83" t="s">
        <v>10</v>
      </c>
      <c r="Y112" s="83" t="s">
        <v>11</v>
      </c>
      <c r="Z112" s="83" t="s">
        <v>12</v>
      </c>
      <c r="AA112" s="83" t="s">
        <v>13</v>
      </c>
      <c r="AB112" s="83" t="s">
        <v>14</v>
      </c>
      <c r="AC112" s="83" t="s">
        <v>15</v>
      </c>
      <c r="AD112" s="83" t="s">
        <v>16</v>
      </c>
      <c r="AE112" s="83" t="s">
        <v>17</v>
      </c>
      <c r="AF112" s="83" t="s">
        <v>18</v>
      </c>
      <c r="AG112" s="83" t="s">
        <v>19</v>
      </c>
      <c r="AH112" s="83" t="s">
        <v>20</v>
      </c>
      <c r="AI112" s="83" t="s">
        <v>21</v>
      </c>
      <c r="AJ112" s="83" t="s">
        <v>22</v>
      </c>
      <c r="AK112" s="83" t="s">
        <v>23</v>
      </c>
      <c r="AL112" s="83" t="s">
        <v>24</v>
      </c>
      <c r="AM112" s="83" t="s">
        <v>25</v>
      </c>
      <c r="AN112" s="83" t="s">
        <v>26</v>
      </c>
      <c r="AO112" s="83" t="s">
        <v>27</v>
      </c>
      <c r="AP112" s="83" t="s">
        <v>28</v>
      </c>
      <c r="AQ112" s="83" t="s">
        <v>29</v>
      </c>
      <c r="AR112" s="83" t="s">
        <v>30</v>
      </c>
      <c r="AS112" s="83" t="s">
        <v>31</v>
      </c>
      <c r="AT112" s="83" t="s">
        <v>32</v>
      </c>
      <c r="AU112" s="83" t="s">
        <v>33</v>
      </c>
      <c r="AV112" s="83" t="s">
        <v>34</v>
      </c>
      <c r="AW112" s="83" t="s">
        <v>35</v>
      </c>
      <c r="AX112" s="83" t="s">
        <v>36</v>
      </c>
      <c r="AY112" s="83" t="s">
        <v>37</v>
      </c>
      <c r="AZ112" s="83" t="s">
        <v>38</v>
      </c>
      <c r="BA112" s="83" t="s">
        <v>39</v>
      </c>
      <c r="BB112" s="83" t="s">
        <v>40</v>
      </c>
      <c r="BC112" s="83" t="s">
        <v>41</v>
      </c>
      <c r="BD112" s="83" t="s">
        <v>42</v>
      </c>
      <c r="BE112" s="83" t="s">
        <v>43</v>
      </c>
      <c r="BF112" s="83" t="s">
        <v>44</v>
      </c>
      <c r="BG112" s="83" t="s">
        <v>45</v>
      </c>
      <c r="BH112" s="83" t="s">
        <v>46</v>
      </c>
      <c r="BI112" s="83" t="s">
        <v>47</v>
      </c>
      <c r="BJ112" s="83" t="s">
        <v>48</v>
      </c>
      <c r="BK112" s="83" t="s">
        <v>49</v>
      </c>
      <c r="BL112" s="83" t="s">
        <v>50</v>
      </c>
      <c r="BM112" s="83" t="s">
        <v>51</v>
      </c>
      <c r="BN112" s="134" t="s">
        <v>163</v>
      </c>
      <c r="BO112" s="135" t="s">
        <v>164</v>
      </c>
      <c r="BP112" s="135" t="s">
        <v>146</v>
      </c>
      <c r="BQ112" s="135" t="s">
        <v>214</v>
      </c>
      <c r="BR112" s="106"/>
      <c r="BS112" s="368" t="s">
        <v>238</v>
      </c>
      <c r="BT112" s="369"/>
      <c r="BU112" s="369"/>
      <c r="BV112" s="369"/>
      <c r="BW112" s="369"/>
      <c r="BX112" s="369"/>
      <c r="BY112" s="369"/>
      <c r="BZ112" s="369"/>
      <c r="CA112" s="369"/>
      <c r="CB112" s="369"/>
      <c r="CC112" s="369"/>
      <c r="CD112" s="369"/>
      <c r="CE112" s="369"/>
      <c r="CF112" s="369"/>
      <c r="CG112" s="369"/>
    </row>
    <row r="113" spans="1:85" s="245" customFormat="1" ht="21" hidden="1" customHeight="1" x14ac:dyDescent="0.35">
      <c r="A113" s="250"/>
      <c r="B113" s="113"/>
      <c r="C113" s="361"/>
      <c r="D113" s="125"/>
      <c r="E113" s="125"/>
      <c r="F113" s="125"/>
      <c r="G113" s="125"/>
      <c r="H113" s="370" t="s">
        <v>250</v>
      </c>
      <c r="I113" s="371" t="s">
        <v>425</v>
      </c>
      <c r="J113" s="357" t="s">
        <v>97</v>
      </c>
      <c r="K113" s="357" t="s">
        <v>217</v>
      </c>
      <c r="L113" s="137"/>
      <c r="M113" s="373" t="s">
        <v>93</v>
      </c>
      <c r="N113" s="7"/>
      <c r="O113" s="375" t="s">
        <v>3</v>
      </c>
      <c r="P113" s="106"/>
      <c r="Q113" s="84"/>
      <c r="R113" s="74">
        <f>MONTH(Úvod!$F$10)</f>
        <v>1</v>
      </c>
      <c r="S113" s="75">
        <f t="shared" ref="S113" si="1692">IF(R113=12,1,R113+1)</f>
        <v>2</v>
      </c>
      <c r="T113" s="75">
        <f t="shared" ref="T113" si="1693">IF(S113=12,1,S113+1)</f>
        <v>3</v>
      </c>
      <c r="U113" s="76">
        <f t="shared" ref="U113" si="1694">IF(T113=12,1,T113+1)</f>
        <v>4</v>
      </c>
      <c r="V113" s="76">
        <f t="shared" ref="V113" si="1695">IF(U113=12,1,U113+1)</f>
        <v>5</v>
      </c>
      <c r="W113" s="76">
        <f t="shared" ref="W113" si="1696">IF(V113=12,1,V113+1)</f>
        <v>6</v>
      </c>
      <c r="X113" s="76">
        <f t="shared" ref="X113" si="1697">IF(W113=12,1,W113+1)</f>
        <v>7</v>
      </c>
      <c r="Y113" s="76">
        <f t="shared" ref="Y113" si="1698">IF(X113=12,1,X113+1)</f>
        <v>8</v>
      </c>
      <c r="Z113" s="76">
        <f t="shared" ref="Z113" si="1699">IF(Y113=12,1,Y113+1)</f>
        <v>9</v>
      </c>
      <c r="AA113" s="76">
        <f>IF(Z113=12,1,Z113+1)</f>
        <v>10</v>
      </c>
      <c r="AB113" s="76">
        <f t="shared" ref="AB113" si="1700">IF(AA113=12,1,AA113+1)</f>
        <v>11</v>
      </c>
      <c r="AC113" s="76">
        <f t="shared" ref="AC113" si="1701">IF(AB113=12,1,AB113+1)</f>
        <v>12</v>
      </c>
      <c r="AD113" s="76">
        <f t="shared" ref="AD113" si="1702">IF(AC113=12,1,AC113+1)</f>
        <v>1</v>
      </c>
      <c r="AE113" s="76">
        <f t="shared" ref="AE113" si="1703">IF(AD113=12,1,AD113+1)</f>
        <v>2</v>
      </c>
      <c r="AF113" s="76">
        <f t="shared" ref="AF113" si="1704">IF(AE113=12,1,AE113+1)</f>
        <v>3</v>
      </c>
      <c r="AG113" s="76">
        <f t="shared" ref="AG113" si="1705">IF(AF113=12,1,AF113+1)</f>
        <v>4</v>
      </c>
      <c r="AH113" s="76">
        <f t="shared" ref="AH113" si="1706">IF(AG113=12,1,AG113+1)</f>
        <v>5</v>
      </c>
      <c r="AI113" s="76">
        <f t="shared" ref="AI113" si="1707">IF(AH113=12,1,AH113+1)</f>
        <v>6</v>
      </c>
      <c r="AJ113" s="76">
        <f>IF(AI113=12,1,AI113+1)</f>
        <v>7</v>
      </c>
      <c r="AK113" s="76">
        <f t="shared" ref="AK113" si="1708">IF(AJ113=12,1,AJ113+1)</f>
        <v>8</v>
      </c>
      <c r="AL113" s="76">
        <f t="shared" ref="AL113" si="1709">IF(AK113=12,1,AK113+1)</f>
        <v>9</v>
      </c>
      <c r="AM113" s="76">
        <f t="shared" ref="AM113" si="1710">IF(AL113=12,1,AL113+1)</f>
        <v>10</v>
      </c>
      <c r="AN113" s="76">
        <f t="shared" ref="AN113" si="1711">IF(AM113=12,1,AM113+1)</f>
        <v>11</v>
      </c>
      <c r="AO113" s="76">
        <f t="shared" ref="AO113" si="1712">IF(AN113=12,1,AN113+1)</f>
        <v>12</v>
      </c>
      <c r="AP113" s="76">
        <f t="shared" ref="AP113" si="1713">IF(AO113=12,1,AO113+1)</f>
        <v>1</v>
      </c>
      <c r="AQ113" s="76">
        <f t="shared" ref="AQ113" si="1714">IF(AP113=12,1,AP113+1)</f>
        <v>2</v>
      </c>
      <c r="AR113" s="76">
        <f t="shared" ref="AR113" si="1715">IF(AQ113=12,1,AQ113+1)</f>
        <v>3</v>
      </c>
      <c r="AS113" s="76">
        <f t="shared" ref="AS113" si="1716">IF(AR113=12,1,AR113+1)</f>
        <v>4</v>
      </c>
      <c r="AT113" s="76">
        <f t="shared" ref="AT113" si="1717">IF(AS113=12,1,AS113+1)</f>
        <v>5</v>
      </c>
      <c r="AU113" s="76">
        <f t="shared" ref="AU113" si="1718">IF(AT113=12,1,AT113+1)</f>
        <v>6</v>
      </c>
      <c r="AV113" s="76">
        <f t="shared" ref="AV113" si="1719">IF(AU113=12,1,AU113+1)</f>
        <v>7</v>
      </c>
      <c r="AW113" s="76">
        <f t="shared" ref="AW113" si="1720">IF(AV113=12,1,AV113+1)</f>
        <v>8</v>
      </c>
      <c r="AX113" s="76">
        <f t="shared" ref="AX113" si="1721">IF(AW113=12,1,AW113+1)</f>
        <v>9</v>
      </c>
      <c r="AY113" s="76">
        <f t="shared" ref="AY113" si="1722">IF(AX113=12,1,AX113+1)</f>
        <v>10</v>
      </c>
      <c r="AZ113" s="76">
        <f t="shared" ref="AZ113" si="1723">IF(AY113=12,1,AY113+1)</f>
        <v>11</v>
      </c>
      <c r="BA113" s="76">
        <f t="shared" ref="BA113" si="1724">IF(AZ113=12,1,AZ113+1)</f>
        <v>12</v>
      </c>
      <c r="BB113" s="76">
        <f t="shared" ref="BB113" si="1725">IF(BA113=12,1,BA113+1)</f>
        <v>1</v>
      </c>
      <c r="BC113" s="76">
        <f t="shared" ref="BC113" si="1726">IF(BB113=12,1,BB113+1)</f>
        <v>2</v>
      </c>
      <c r="BD113" s="76">
        <f t="shared" ref="BD113" si="1727">IF(BC113=12,1,BC113+1)</f>
        <v>3</v>
      </c>
      <c r="BE113" s="76">
        <f t="shared" ref="BE113" si="1728">IF(BD113=12,1,BD113+1)</f>
        <v>4</v>
      </c>
      <c r="BF113" s="76">
        <f t="shared" ref="BF113" si="1729">IF(BE113=12,1,BE113+1)</f>
        <v>5</v>
      </c>
      <c r="BG113" s="76">
        <f t="shared" ref="BG113" si="1730">IF(BF113=12,1,BF113+1)</f>
        <v>6</v>
      </c>
      <c r="BH113" s="76">
        <f t="shared" ref="BH113" si="1731">IF(BG113=12,1,BG113+1)</f>
        <v>7</v>
      </c>
      <c r="BI113" s="76">
        <f t="shared" ref="BI113" si="1732">IF(BH113=12,1,BH113+1)</f>
        <v>8</v>
      </c>
      <c r="BJ113" s="76">
        <f t="shared" ref="BJ113" si="1733">IF(BI113=12,1,BI113+1)</f>
        <v>9</v>
      </c>
      <c r="BK113" s="76">
        <f t="shared" ref="BK113" si="1734">IF(BJ113=12,1,BJ113+1)</f>
        <v>10</v>
      </c>
      <c r="BL113" s="76">
        <f t="shared" ref="BL113" si="1735">IF(BK113=12,1,BK113+1)</f>
        <v>11</v>
      </c>
      <c r="BM113" s="76">
        <f t="shared" ref="BM113" si="1736">IF(BL113=12,1,BL113+1)</f>
        <v>12</v>
      </c>
      <c r="BN113" s="81"/>
      <c r="BO113" s="78"/>
      <c r="BP113" s="78"/>
      <c r="BQ113" s="78"/>
      <c r="BR113" s="106"/>
      <c r="BS113" s="106"/>
      <c r="BT113" s="106"/>
      <c r="BU113" s="106"/>
      <c r="BV113" s="106"/>
      <c r="BW113" s="106"/>
      <c r="BX113" s="106"/>
      <c r="BY113" s="106"/>
      <c r="BZ113" s="106"/>
      <c r="CA113" s="106"/>
      <c r="CB113" s="106"/>
      <c r="CC113" s="106"/>
      <c r="CD113" s="106"/>
      <c r="CE113" s="106"/>
      <c r="CF113" s="106"/>
      <c r="CG113" s="106"/>
    </row>
    <row r="114" spans="1:85" s="245" customFormat="1" ht="18" hidden="1" customHeight="1" x14ac:dyDescent="0.35">
      <c r="A114" s="250"/>
      <c r="B114" s="113"/>
      <c r="C114" s="361"/>
      <c r="D114" s="125"/>
      <c r="E114" s="125"/>
      <c r="F114" s="125"/>
      <c r="G114" s="125"/>
      <c r="H114" s="370"/>
      <c r="I114" s="371"/>
      <c r="J114" s="357"/>
      <c r="K114" s="357"/>
      <c r="L114" s="137"/>
      <c r="M114" s="373"/>
      <c r="N114" s="7"/>
      <c r="O114" s="376"/>
      <c r="P114" s="106"/>
      <c r="Q114" s="77"/>
      <c r="R114" s="59">
        <f t="shared" ref="R114:BM114" si="1737">VALUE(_xlfn.CONCAT(R113,".",R116))</f>
        <v>1</v>
      </c>
      <c r="S114" s="73">
        <f t="shared" si="1737"/>
        <v>32</v>
      </c>
      <c r="T114" s="73">
        <f t="shared" si="1737"/>
        <v>61</v>
      </c>
      <c r="U114" s="73">
        <f t="shared" si="1737"/>
        <v>92</v>
      </c>
      <c r="V114" s="73">
        <f t="shared" si="1737"/>
        <v>122</v>
      </c>
      <c r="W114" s="73">
        <f t="shared" si="1737"/>
        <v>153</v>
      </c>
      <c r="X114" s="73">
        <f t="shared" si="1737"/>
        <v>183</v>
      </c>
      <c r="Y114" s="73">
        <f t="shared" si="1737"/>
        <v>214</v>
      </c>
      <c r="Z114" s="73">
        <f t="shared" si="1737"/>
        <v>245</v>
      </c>
      <c r="AA114" s="73">
        <f t="shared" si="1737"/>
        <v>275</v>
      </c>
      <c r="AB114" s="73">
        <f t="shared" si="1737"/>
        <v>306</v>
      </c>
      <c r="AC114" s="73">
        <f t="shared" si="1737"/>
        <v>336</v>
      </c>
      <c r="AD114" s="73">
        <f t="shared" si="1737"/>
        <v>367</v>
      </c>
      <c r="AE114" s="73">
        <f t="shared" si="1737"/>
        <v>398</v>
      </c>
      <c r="AF114" s="73">
        <f t="shared" si="1737"/>
        <v>426</v>
      </c>
      <c r="AG114" s="73">
        <f t="shared" si="1737"/>
        <v>457</v>
      </c>
      <c r="AH114" s="73">
        <f t="shared" si="1737"/>
        <v>487</v>
      </c>
      <c r="AI114" s="73">
        <f t="shared" si="1737"/>
        <v>518</v>
      </c>
      <c r="AJ114" s="73">
        <f t="shared" si="1737"/>
        <v>548</v>
      </c>
      <c r="AK114" s="73">
        <f t="shared" si="1737"/>
        <v>579</v>
      </c>
      <c r="AL114" s="73">
        <f t="shared" si="1737"/>
        <v>610</v>
      </c>
      <c r="AM114" s="73">
        <f t="shared" si="1737"/>
        <v>640</v>
      </c>
      <c r="AN114" s="73">
        <f t="shared" si="1737"/>
        <v>671</v>
      </c>
      <c r="AO114" s="73">
        <f t="shared" si="1737"/>
        <v>701</v>
      </c>
      <c r="AP114" s="73">
        <f t="shared" si="1737"/>
        <v>732</v>
      </c>
      <c r="AQ114" s="73">
        <f t="shared" si="1737"/>
        <v>763</v>
      </c>
      <c r="AR114" s="73">
        <f t="shared" si="1737"/>
        <v>791</v>
      </c>
      <c r="AS114" s="73">
        <f t="shared" si="1737"/>
        <v>822</v>
      </c>
      <c r="AT114" s="73">
        <f t="shared" si="1737"/>
        <v>852</v>
      </c>
      <c r="AU114" s="73">
        <f t="shared" si="1737"/>
        <v>883</v>
      </c>
      <c r="AV114" s="73">
        <f t="shared" si="1737"/>
        <v>913</v>
      </c>
      <c r="AW114" s="73">
        <f t="shared" si="1737"/>
        <v>944</v>
      </c>
      <c r="AX114" s="73">
        <f t="shared" si="1737"/>
        <v>975</v>
      </c>
      <c r="AY114" s="73">
        <f t="shared" si="1737"/>
        <v>1005</v>
      </c>
      <c r="AZ114" s="73">
        <f t="shared" si="1737"/>
        <v>1036</v>
      </c>
      <c r="BA114" s="73">
        <f t="shared" si="1737"/>
        <v>1066</v>
      </c>
      <c r="BB114" s="73">
        <f t="shared" si="1737"/>
        <v>1097</v>
      </c>
      <c r="BC114" s="73">
        <f t="shared" si="1737"/>
        <v>1128</v>
      </c>
      <c r="BD114" s="73">
        <f t="shared" si="1737"/>
        <v>1156</v>
      </c>
      <c r="BE114" s="73">
        <f t="shared" si="1737"/>
        <v>1187</v>
      </c>
      <c r="BF114" s="73">
        <f t="shared" si="1737"/>
        <v>1217</v>
      </c>
      <c r="BG114" s="73">
        <f t="shared" si="1737"/>
        <v>1248</v>
      </c>
      <c r="BH114" s="73">
        <f t="shared" si="1737"/>
        <v>1278</v>
      </c>
      <c r="BI114" s="73">
        <f t="shared" si="1737"/>
        <v>1309</v>
      </c>
      <c r="BJ114" s="73">
        <f t="shared" si="1737"/>
        <v>1340</v>
      </c>
      <c r="BK114" s="73">
        <f t="shared" si="1737"/>
        <v>1370</v>
      </c>
      <c r="BL114" s="73">
        <f t="shared" si="1737"/>
        <v>1401</v>
      </c>
      <c r="BM114" s="73">
        <f t="shared" si="1737"/>
        <v>1431</v>
      </c>
      <c r="BN114" s="82"/>
      <c r="BO114" s="79"/>
      <c r="BP114" s="79"/>
      <c r="BQ114" s="79"/>
      <c r="BR114" s="106"/>
      <c r="BS114" s="106"/>
      <c r="BT114" s="106"/>
      <c r="BU114" s="106"/>
      <c r="BV114" s="106"/>
      <c r="BW114" s="106"/>
      <c r="BX114" s="106"/>
      <c r="BY114" s="106"/>
      <c r="BZ114" s="106"/>
      <c r="CA114" s="106"/>
      <c r="CB114" s="106"/>
      <c r="CC114" s="106"/>
      <c r="CD114" s="106"/>
      <c r="CE114" s="106"/>
      <c r="CF114" s="106"/>
      <c r="CG114" s="106"/>
    </row>
    <row r="115" spans="1:85" s="245" customFormat="1" ht="18" customHeight="1" x14ac:dyDescent="0.35">
      <c r="A115" s="250"/>
      <c r="B115" s="113"/>
      <c r="C115" s="361"/>
      <c r="D115" s="125"/>
      <c r="E115" s="357" t="s">
        <v>207</v>
      </c>
      <c r="F115" s="357" t="s">
        <v>207</v>
      </c>
      <c r="G115" s="357" t="s">
        <v>207</v>
      </c>
      <c r="H115" s="370"/>
      <c r="I115" s="371"/>
      <c r="J115" s="357"/>
      <c r="K115" s="357"/>
      <c r="L115" s="357" t="s">
        <v>219</v>
      </c>
      <c r="M115" s="373"/>
      <c r="N115" s="7"/>
      <c r="O115" s="376"/>
      <c r="P115" s="106"/>
      <c r="Q115" s="77"/>
      <c r="R115" s="60" t="str">
        <f>VLOOKUP(R113,'Podpůrná data'!$I$188:$J$199,2)</f>
        <v>leden</v>
      </c>
      <c r="S115" s="60" t="str">
        <f>VLOOKUP(S113,'Podpůrná data'!$I$188:$J$199,2)</f>
        <v>únor</v>
      </c>
      <c r="T115" s="60" t="str">
        <f>VLOOKUP(T113,'Podpůrná data'!$I$188:$J$199,2)</f>
        <v>březen</v>
      </c>
      <c r="U115" s="60" t="str">
        <f>VLOOKUP(U113,'Podpůrná data'!$I$188:$J$199,2)</f>
        <v>duben</v>
      </c>
      <c r="V115" s="60" t="str">
        <f>VLOOKUP(V113,'Podpůrná data'!$I$188:$J$199,2)</f>
        <v>květen</v>
      </c>
      <c r="W115" s="60" t="str">
        <f>VLOOKUP(W113,'Podpůrná data'!$I$188:$J$199,2)</f>
        <v>červen</v>
      </c>
      <c r="X115" s="60" t="str">
        <f>VLOOKUP(X113,'Podpůrná data'!$I$188:$J$199,2)</f>
        <v>červenec</v>
      </c>
      <c r="Y115" s="60" t="str">
        <f>VLOOKUP(Y113,'Podpůrná data'!$I$188:$J$199,2)</f>
        <v>srpen</v>
      </c>
      <c r="Z115" s="60" t="str">
        <f>VLOOKUP(Z113,'Podpůrná data'!$I$188:$J$199,2)</f>
        <v>září</v>
      </c>
      <c r="AA115" s="60" t="str">
        <f>VLOOKUP(AA113,'Podpůrná data'!$I$188:$J$199,2)</f>
        <v>říjen</v>
      </c>
      <c r="AB115" s="60" t="str">
        <f>VLOOKUP(AB113,'Podpůrná data'!$I$188:$J$199,2)</f>
        <v>listopad</v>
      </c>
      <c r="AC115" s="60" t="str">
        <f>VLOOKUP(AC113,'Podpůrná data'!$I$188:$J$199,2)</f>
        <v>prosinec</v>
      </c>
      <c r="AD115" s="60" t="str">
        <f>VLOOKUP(AD113,'Podpůrná data'!$I$188:$J$199,2)</f>
        <v>leden</v>
      </c>
      <c r="AE115" s="60" t="str">
        <f>VLOOKUP(AE113,'Podpůrná data'!$I$188:$J$199,2)</f>
        <v>únor</v>
      </c>
      <c r="AF115" s="60" t="str">
        <f>VLOOKUP(AF113,'Podpůrná data'!$I$188:$J$199,2)</f>
        <v>březen</v>
      </c>
      <c r="AG115" s="60" t="str">
        <f>VLOOKUP(AG113,'Podpůrná data'!$I$188:$J$199,2)</f>
        <v>duben</v>
      </c>
      <c r="AH115" s="60" t="str">
        <f>VLOOKUP(AH113,'Podpůrná data'!$I$188:$J$199,2)</f>
        <v>květen</v>
      </c>
      <c r="AI115" s="60" t="str">
        <f>VLOOKUP(AI113,'Podpůrná data'!$I$188:$J$199,2)</f>
        <v>červen</v>
      </c>
      <c r="AJ115" s="60" t="str">
        <f>VLOOKUP(AJ113,'Podpůrná data'!$I$188:$J$199,2)</f>
        <v>červenec</v>
      </c>
      <c r="AK115" s="60" t="str">
        <f>VLOOKUP(AK113,'Podpůrná data'!$I$188:$J$199,2)</f>
        <v>srpen</v>
      </c>
      <c r="AL115" s="60" t="str">
        <f>VLOOKUP(AL113,'Podpůrná data'!$I$188:$J$199,2)</f>
        <v>září</v>
      </c>
      <c r="AM115" s="60" t="str">
        <f>VLOOKUP(AM113,'Podpůrná data'!$I$188:$J$199,2)</f>
        <v>říjen</v>
      </c>
      <c r="AN115" s="60" t="str">
        <f>VLOOKUP(AN113,'Podpůrná data'!$I$188:$J$199,2)</f>
        <v>listopad</v>
      </c>
      <c r="AO115" s="60" t="str">
        <f>VLOOKUP(AO113,'Podpůrná data'!$I$188:$J$199,2)</f>
        <v>prosinec</v>
      </c>
      <c r="AP115" s="60" t="str">
        <f>VLOOKUP(AP113,'Podpůrná data'!$I$188:$J$199,2)</f>
        <v>leden</v>
      </c>
      <c r="AQ115" s="60" t="str">
        <f>VLOOKUP(AQ113,'Podpůrná data'!$I$188:$J$199,2)</f>
        <v>únor</v>
      </c>
      <c r="AR115" s="60" t="str">
        <f>VLOOKUP(AR113,'Podpůrná data'!$I$188:$J$199,2)</f>
        <v>březen</v>
      </c>
      <c r="AS115" s="60" t="str">
        <f>VLOOKUP(AS113,'Podpůrná data'!$I$188:$J$199,2)</f>
        <v>duben</v>
      </c>
      <c r="AT115" s="60" t="str">
        <f>VLOOKUP(AT113,'Podpůrná data'!$I$188:$J$199,2)</f>
        <v>květen</v>
      </c>
      <c r="AU115" s="60" t="str">
        <f>VLOOKUP(AU113,'Podpůrná data'!$I$188:$J$199,2)</f>
        <v>červen</v>
      </c>
      <c r="AV115" s="60" t="str">
        <f>VLOOKUP(AV113,'Podpůrná data'!$I$188:$J$199,2)</f>
        <v>červenec</v>
      </c>
      <c r="AW115" s="60" t="str">
        <f>VLOOKUP(AW113,'Podpůrná data'!$I$188:$J$199,2)</f>
        <v>srpen</v>
      </c>
      <c r="AX115" s="60" t="str">
        <f>VLOOKUP(AX113,'Podpůrná data'!$I$188:$J$199,2)</f>
        <v>září</v>
      </c>
      <c r="AY115" s="60" t="str">
        <f>VLOOKUP(AY113,'Podpůrná data'!$I$188:$J$199,2)</f>
        <v>říjen</v>
      </c>
      <c r="AZ115" s="60" t="str">
        <f>VLOOKUP(AZ113,'Podpůrná data'!$I$188:$J$199,2)</f>
        <v>listopad</v>
      </c>
      <c r="BA115" s="60" t="str">
        <f>VLOOKUP(BA113,'Podpůrná data'!$I$188:$J$199,2)</f>
        <v>prosinec</v>
      </c>
      <c r="BB115" s="60" t="str">
        <f>VLOOKUP(BB113,'Podpůrná data'!$I$188:$J$199,2)</f>
        <v>leden</v>
      </c>
      <c r="BC115" s="60" t="str">
        <f>VLOOKUP(BC113,'Podpůrná data'!$I$188:$J$199,2)</f>
        <v>únor</v>
      </c>
      <c r="BD115" s="60" t="str">
        <f>VLOOKUP(BD113,'Podpůrná data'!$I$188:$J$199,2)</f>
        <v>březen</v>
      </c>
      <c r="BE115" s="60" t="str">
        <f>VLOOKUP(BE113,'Podpůrná data'!$I$188:$J$199,2)</f>
        <v>duben</v>
      </c>
      <c r="BF115" s="60" t="str">
        <f>VLOOKUP(BF113,'Podpůrná data'!$I$188:$J$199,2)</f>
        <v>květen</v>
      </c>
      <c r="BG115" s="60" t="str">
        <f>VLOOKUP(BG113,'Podpůrná data'!$I$188:$J$199,2)</f>
        <v>červen</v>
      </c>
      <c r="BH115" s="60" t="str">
        <f>VLOOKUP(BH113,'Podpůrná data'!$I$188:$J$199,2)</f>
        <v>červenec</v>
      </c>
      <c r="BI115" s="60" t="str">
        <f>VLOOKUP(BI113,'Podpůrná data'!$I$188:$J$199,2)</f>
        <v>srpen</v>
      </c>
      <c r="BJ115" s="60" t="str">
        <f>VLOOKUP(BJ113,'Podpůrná data'!$I$188:$J$199,2)</f>
        <v>září</v>
      </c>
      <c r="BK115" s="60" t="str">
        <f>VLOOKUP(BK113,'Podpůrná data'!$I$188:$J$199,2)</f>
        <v>říjen</v>
      </c>
      <c r="BL115" s="60" t="str">
        <f>VLOOKUP(BL113,'Podpůrná data'!$I$188:$J$199,2)</f>
        <v>listopad</v>
      </c>
      <c r="BM115" s="60" t="str">
        <f>VLOOKUP(BM113,'Podpůrná data'!$I$188:$J$199,2)</f>
        <v>prosinec</v>
      </c>
      <c r="BN115" s="171"/>
      <c r="BO115" s="175"/>
      <c r="BP115" s="197"/>
      <c r="BQ115" s="197"/>
      <c r="BR115" s="106"/>
      <c r="BS115" s="179" t="s">
        <v>105</v>
      </c>
      <c r="BT115" s="179" t="s">
        <v>106</v>
      </c>
      <c r="BU115" s="179" t="s">
        <v>107</v>
      </c>
      <c r="BV115" s="179" t="s">
        <v>108</v>
      </c>
      <c r="BW115" s="179" t="s">
        <v>109</v>
      </c>
      <c r="BX115" s="179" t="s">
        <v>110</v>
      </c>
      <c r="BY115" s="179" t="s">
        <v>111</v>
      </c>
      <c r="BZ115" s="179" t="s">
        <v>112</v>
      </c>
      <c r="CA115" s="179" t="s">
        <v>113</v>
      </c>
      <c r="CB115" s="179" t="s">
        <v>155</v>
      </c>
      <c r="CC115" s="179" t="s">
        <v>156</v>
      </c>
      <c r="CD115" s="179" t="s">
        <v>157</v>
      </c>
      <c r="CE115" s="179" t="s">
        <v>202</v>
      </c>
      <c r="CF115" s="179" t="s">
        <v>203</v>
      </c>
      <c r="CG115" s="179" t="s">
        <v>204</v>
      </c>
    </row>
    <row r="116" spans="1:85" s="245" customFormat="1" ht="16.399999999999999" customHeight="1" x14ac:dyDescent="0.35">
      <c r="A116" s="250"/>
      <c r="B116" s="113"/>
      <c r="C116" s="361"/>
      <c r="D116" s="125"/>
      <c r="E116" s="357"/>
      <c r="F116" s="357"/>
      <c r="G116" s="357"/>
      <c r="H116" s="370"/>
      <c r="I116" s="371"/>
      <c r="J116" s="357"/>
      <c r="K116" s="357"/>
      <c r="L116" s="357"/>
      <c r="M116" s="373"/>
      <c r="N116" s="7"/>
      <c r="O116" s="376"/>
      <c r="P116" s="106"/>
      <c r="Q116" s="77"/>
      <c r="R116" s="60">
        <f>YEAR(Úvod!$F$10)</f>
        <v>1900</v>
      </c>
      <c r="S116" s="60">
        <f t="shared" ref="S116" si="1738">IF(S113=1,R116+1,R116)</f>
        <v>1900</v>
      </c>
      <c r="T116" s="60">
        <f t="shared" ref="T116" si="1739">IF(T113=1,S116+1,S116)</f>
        <v>1900</v>
      </c>
      <c r="U116" s="60">
        <f t="shared" ref="U116" si="1740">IF(U113=1,T116+1,T116)</f>
        <v>1900</v>
      </c>
      <c r="V116" s="60">
        <f t="shared" ref="V116" si="1741">IF(V113=1,U116+1,U116)</f>
        <v>1900</v>
      </c>
      <c r="W116" s="60">
        <f t="shared" ref="W116" si="1742">IF(W113=1,V116+1,V116)</f>
        <v>1900</v>
      </c>
      <c r="X116" s="60">
        <f t="shared" ref="X116" si="1743">IF(X113=1,W116+1,W116)</f>
        <v>1900</v>
      </c>
      <c r="Y116" s="60">
        <f t="shared" ref="Y116" si="1744">IF(Y113=1,X116+1,X116)</f>
        <v>1900</v>
      </c>
      <c r="Z116" s="60">
        <f t="shared" ref="Z116" si="1745">IF(Z113=1,Y116+1,Y116)</f>
        <v>1900</v>
      </c>
      <c r="AA116" s="60">
        <f t="shared" ref="AA116" si="1746">IF(AA113=1,Z116+1,Z116)</f>
        <v>1900</v>
      </c>
      <c r="AB116" s="60">
        <f t="shared" ref="AB116" si="1747">IF(AB113=1,AA116+1,AA116)</f>
        <v>1900</v>
      </c>
      <c r="AC116" s="60">
        <f t="shared" ref="AC116" si="1748">IF(AC113=1,AB116+1,AB116)</f>
        <v>1900</v>
      </c>
      <c r="AD116" s="60">
        <f t="shared" ref="AD116" si="1749">IF(AD113=1,AC116+1,AC116)</f>
        <v>1901</v>
      </c>
      <c r="AE116" s="60">
        <f t="shared" ref="AE116" si="1750">IF(AE113=1,AD116+1,AD116)</f>
        <v>1901</v>
      </c>
      <c r="AF116" s="60">
        <f t="shared" ref="AF116" si="1751">IF(AF113=1,AE116+1,AE116)</f>
        <v>1901</v>
      </c>
      <c r="AG116" s="60">
        <f t="shared" ref="AG116" si="1752">IF(AG113=1,AF116+1,AF116)</f>
        <v>1901</v>
      </c>
      <c r="AH116" s="60">
        <f t="shared" ref="AH116" si="1753">IF(AH113=1,AG116+1,AG116)</f>
        <v>1901</v>
      </c>
      <c r="AI116" s="60">
        <f t="shared" ref="AI116" si="1754">IF(AI113=1,AH116+1,AH116)</f>
        <v>1901</v>
      </c>
      <c r="AJ116" s="60">
        <f t="shared" ref="AJ116" si="1755">IF(AJ113=1,AI116+1,AI116)</f>
        <v>1901</v>
      </c>
      <c r="AK116" s="60">
        <f t="shared" ref="AK116" si="1756">IF(AK113=1,AJ116+1,AJ116)</f>
        <v>1901</v>
      </c>
      <c r="AL116" s="60">
        <f t="shared" ref="AL116" si="1757">IF(AL113=1,AK116+1,AK116)</f>
        <v>1901</v>
      </c>
      <c r="AM116" s="60">
        <f t="shared" ref="AM116" si="1758">IF(AM113=1,AL116+1,AL116)</f>
        <v>1901</v>
      </c>
      <c r="AN116" s="60">
        <f t="shared" ref="AN116" si="1759">IF(AN113=1,AM116+1,AM116)</f>
        <v>1901</v>
      </c>
      <c r="AO116" s="60">
        <f t="shared" ref="AO116" si="1760">IF(AO113=1,AN116+1,AN116)</f>
        <v>1901</v>
      </c>
      <c r="AP116" s="60">
        <f t="shared" ref="AP116" si="1761">IF(AP113=1,AO116+1,AO116)</f>
        <v>1902</v>
      </c>
      <c r="AQ116" s="60">
        <f t="shared" ref="AQ116" si="1762">IF(AQ113=1,AP116+1,AP116)</f>
        <v>1902</v>
      </c>
      <c r="AR116" s="60">
        <f t="shared" ref="AR116" si="1763">IF(AR113=1,AQ116+1,AQ116)</f>
        <v>1902</v>
      </c>
      <c r="AS116" s="60">
        <f t="shared" ref="AS116" si="1764">IF(AS113=1,AR116+1,AR116)</f>
        <v>1902</v>
      </c>
      <c r="AT116" s="60">
        <f t="shared" ref="AT116" si="1765">IF(AT113=1,AS116+1,AS116)</f>
        <v>1902</v>
      </c>
      <c r="AU116" s="60">
        <f t="shared" ref="AU116" si="1766">IF(AU113=1,AT116+1,AT116)</f>
        <v>1902</v>
      </c>
      <c r="AV116" s="60">
        <f t="shared" ref="AV116" si="1767">IF(AV113=1,AU116+1,AU116)</f>
        <v>1902</v>
      </c>
      <c r="AW116" s="60">
        <f t="shared" ref="AW116" si="1768">IF(AW113=1,AV116+1,AV116)</f>
        <v>1902</v>
      </c>
      <c r="AX116" s="60">
        <f t="shared" ref="AX116" si="1769">IF(AX113=1,AW116+1,AW116)</f>
        <v>1902</v>
      </c>
      <c r="AY116" s="60">
        <f t="shared" ref="AY116" si="1770">IF(AY113=1,AX116+1,AX116)</f>
        <v>1902</v>
      </c>
      <c r="AZ116" s="60">
        <f t="shared" ref="AZ116" si="1771">IF(AZ113=1,AY116+1,AY116)</f>
        <v>1902</v>
      </c>
      <c r="BA116" s="60">
        <f t="shared" ref="BA116" si="1772">IF(BA113=1,AZ116+1,AZ116)</f>
        <v>1902</v>
      </c>
      <c r="BB116" s="60">
        <f t="shared" ref="BB116" si="1773">IF(BB113=1,BA116+1,BA116)</f>
        <v>1903</v>
      </c>
      <c r="BC116" s="60">
        <f t="shared" ref="BC116" si="1774">IF(BC113=1,BB116+1,BB116)</f>
        <v>1903</v>
      </c>
      <c r="BD116" s="60">
        <f t="shared" ref="BD116" si="1775">IF(BD113=1,BC116+1,BC116)</f>
        <v>1903</v>
      </c>
      <c r="BE116" s="60">
        <f t="shared" ref="BE116" si="1776">IF(BE113=1,BD116+1,BD116)</f>
        <v>1903</v>
      </c>
      <c r="BF116" s="60">
        <f t="shared" ref="BF116" si="1777">IF(BF113=1,BE116+1,BE116)</f>
        <v>1903</v>
      </c>
      <c r="BG116" s="60">
        <f t="shared" ref="BG116" si="1778">IF(BG113=1,BF116+1,BF116)</f>
        <v>1903</v>
      </c>
      <c r="BH116" s="60">
        <f t="shared" ref="BH116" si="1779">IF(BH113=1,BG116+1,BG116)</f>
        <v>1903</v>
      </c>
      <c r="BI116" s="60">
        <f t="shared" ref="BI116" si="1780">IF(BI113=1,BH116+1,BH116)</f>
        <v>1903</v>
      </c>
      <c r="BJ116" s="60">
        <f t="shared" ref="BJ116" si="1781">IF(BJ113=1,BI116+1,BI116)</f>
        <v>1903</v>
      </c>
      <c r="BK116" s="60">
        <f t="shared" ref="BK116" si="1782">IF(BK113=1,BJ116+1,BJ116)</f>
        <v>1903</v>
      </c>
      <c r="BL116" s="60">
        <f t="shared" ref="BL116" si="1783">IF(BL113=1,BK116+1,BK116)</f>
        <v>1903</v>
      </c>
      <c r="BM116" s="60">
        <f t="shared" ref="BM116" si="1784">IF(BM113=1,BL116+1,BL116)</f>
        <v>1903</v>
      </c>
      <c r="BN116" s="195"/>
      <c r="BO116" s="196"/>
      <c r="BP116" s="197"/>
      <c r="BQ116" s="197"/>
      <c r="BR116" s="106"/>
      <c r="BS116" s="106"/>
      <c r="BT116" s="106"/>
      <c r="BU116" s="106"/>
      <c r="BV116" s="106"/>
      <c r="BW116" s="106"/>
      <c r="BX116" s="106"/>
      <c r="BY116" s="106"/>
      <c r="BZ116" s="106"/>
      <c r="CA116" s="106"/>
      <c r="CB116" s="106"/>
      <c r="CC116" s="106"/>
      <c r="CD116" s="106"/>
      <c r="CE116" s="106"/>
      <c r="CF116" s="106"/>
      <c r="CG116" s="106"/>
    </row>
    <row r="117" spans="1:85" s="245" customFormat="1" ht="16.399999999999999" customHeight="1" x14ac:dyDescent="0.35">
      <c r="A117" s="250"/>
      <c r="B117" s="113"/>
      <c r="C117" s="125"/>
      <c r="D117" s="125"/>
      <c r="E117" s="357"/>
      <c r="F117" s="357"/>
      <c r="G117" s="357"/>
      <c r="H117" s="370"/>
      <c r="I117" s="371"/>
      <c r="J117" s="357"/>
      <c r="K117" s="372"/>
      <c r="L117" s="357"/>
      <c r="M117" s="374"/>
      <c r="N117" s="7"/>
      <c r="O117" s="377"/>
      <c r="P117" s="106"/>
      <c r="Q117" s="63" t="s">
        <v>159</v>
      </c>
      <c r="R117" s="251"/>
      <c r="S117" s="251"/>
      <c r="T117" s="251"/>
      <c r="U117" s="251"/>
      <c r="V117" s="251"/>
      <c r="W117" s="251"/>
      <c r="X117" s="251"/>
      <c r="Y117" s="251"/>
      <c r="Z117" s="251"/>
      <c r="AA117" s="251"/>
      <c r="AB117" s="251"/>
      <c r="AC117" s="251"/>
      <c r="AD117" s="251"/>
      <c r="AE117" s="251"/>
      <c r="AF117" s="251"/>
      <c r="AG117" s="251"/>
      <c r="AH117" s="251"/>
      <c r="AI117" s="251"/>
      <c r="AJ117" s="251"/>
      <c r="AK117" s="251"/>
      <c r="AL117" s="251"/>
      <c r="AM117" s="251"/>
      <c r="AN117" s="251"/>
      <c r="AO117" s="251"/>
      <c r="AP117" s="251"/>
      <c r="AQ117" s="251"/>
      <c r="AR117" s="251"/>
      <c r="AS117" s="251"/>
      <c r="AT117" s="251"/>
      <c r="AU117" s="251"/>
      <c r="AV117" s="251"/>
      <c r="AW117" s="251"/>
      <c r="AX117" s="251"/>
      <c r="AY117" s="251"/>
      <c r="AZ117" s="251"/>
      <c r="BA117" s="251"/>
      <c r="BB117" s="251"/>
      <c r="BC117" s="251"/>
      <c r="BD117" s="251"/>
      <c r="BE117" s="251"/>
      <c r="BF117" s="251"/>
      <c r="BG117" s="251"/>
      <c r="BH117" s="251"/>
      <c r="BI117" s="251"/>
      <c r="BJ117" s="251"/>
      <c r="BK117" s="251"/>
      <c r="BL117" s="251"/>
      <c r="BM117" s="251"/>
      <c r="BN117" s="195"/>
      <c r="BO117" s="196"/>
      <c r="BP117" s="197"/>
      <c r="BQ117" s="197"/>
      <c r="BR117" s="106"/>
      <c r="BS117" s="106"/>
      <c r="BT117" s="106"/>
      <c r="BU117" s="106"/>
      <c r="BV117" s="106"/>
      <c r="BW117" s="106"/>
      <c r="BX117" s="106"/>
      <c r="BY117" s="106"/>
      <c r="BZ117" s="106"/>
      <c r="CA117" s="106"/>
      <c r="CB117" s="106"/>
      <c r="CC117" s="106"/>
      <c r="CD117" s="106"/>
      <c r="CE117" s="106"/>
      <c r="CF117" s="106"/>
      <c r="CG117" s="106"/>
    </row>
    <row r="118" spans="1:85" s="245" customFormat="1" ht="23.5" customHeight="1" x14ac:dyDescent="0.35">
      <c r="A118" s="243"/>
      <c r="B118" s="126" t="s">
        <v>10</v>
      </c>
      <c r="C118" s="359"/>
      <c r="D118" s="359"/>
      <c r="E118" s="252"/>
      <c r="F118" s="252"/>
      <c r="G118" s="241"/>
      <c r="H118" s="253"/>
      <c r="I118" s="254"/>
      <c r="J118" s="253"/>
      <c r="K118" s="205">
        <f>IF(J118="",0,IF(J118="ANO",'Podpůrná data'!$B$5,'Podpůrná data'!$B$3))</f>
        <v>0</v>
      </c>
      <c r="L118" s="203">
        <f>IFERROR(INT(ROUND(I118,2)*(VLOOKUP(INT(H118),'Podpůrná data'!$A$189:$B$233,2,FALSE))*(H118/(INT(H118)))),0)</f>
        <v>0</v>
      </c>
      <c r="M118" s="61">
        <f>K118*L118</f>
        <v>0</v>
      </c>
      <c r="N118" s="62">
        <f>IF(M118&gt;0,IF(ISTEXT(C118)=TRUE,0,1),0)</f>
        <v>0</v>
      </c>
      <c r="O118" s="166">
        <f>IF(M118&gt;0,1,0)</f>
        <v>0</v>
      </c>
      <c r="P118" s="127"/>
      <c r="Q118" s="63" t="s">
        <v>95</v>
      </c>
      <c r="R118" s="255"/>
      <c r="S118" s="255"/>
      <c r="T118" s="255"/>
      <c r="U118" s="255"/>
      <c r="V118" s="255"/>
      <c r="W118" s="255"/>
      <c r="X118" s="255"/>
      <c r="Y118" s="255"/>
      <c r="Z118" s="255"/>
      <c r="AA118" s="255"/>
      <c r="AB118" s="255"/>
      <c r="AC118" s="255"/>
      <c r="AD118" s="255"/>
      <c r="AE118" s="255"/>
      <c r="AF118" s="255"/>
      <c r="AG118" s="255"/>
      <c r="AH118" s="255"/>
      <c r="AI118" s="255"/>
      <c r="AJ118" s="255"/>
      <c r="AK118" s="255"/>
      <c r="AL118" s="255"/>
      <c r="AM118" s="255"/>
      <c r="AN118" s="255"/>
      <c r="AO118" s="255"/>
      <c r="AP118" s="255"/>
      <c r="AQ118" s="255"/>
      <c r="AR118" s="255"/>
      <c r="AS118" s="255"/>
      <c r="AT118" s="255"/>
      <c r="AU118" s="255"/>
      <c r="AV118" s="255"/>
      <c r="AW118" s="255"/>
      <c r="AX118" s="255"/>
      <c r="AY118" s="255"/>
      <c r="AZ118" s="255"/>
      <c r="BA118" s="255"/>
      <c r="BB118" s="255"/>
      <c r="BC118" s="255"/>
      <c r="BD118" s="255"/>
      <c r="BE118" s="255"/>
      <c r="BF118" s="255"/>
      <c r="BG118" s="255"/>
      <c r="BH118" s="255"/>
      <c r="BI118" s="255"/>
      <c r="BJ118" s="255"/>
      <c r="BK118" s="255"/>
      <c r="BL118" s="255"/>
      <c r="BM118" s="255"/>
      <c r="BN118" s="362">
        <f>SUM(R126:BM126)</f>
        <v>0</v>
      </c>
      <c r="BO118" s="364">
        <f>SUM(R127:BM127)</f>
        <v>0</v>
      </c>
      <c r="BP118" s="366">
        <f>IF($O118=0,0,IF($BN118&gt;=143*$I118,1,0))</f>
        <v>0</v>
      </c>
      <c r="BQ118" s="366">
        <f>IF($BN118&gt;=143*$I118,0,(CEILING(143*$I118,1)-$BN118))</f>
        <v>0</v>
      </c>
      <c r="BR118" s="106"/>
      <c r="BS118" s="106"/>
      <c r="BT118" s="106"/>
      <c r="BU118" s="106"/>
      <c r="BV118" s="106"/>
      <c r="BW118" s="106"/>
      <c r="BX118" s="106"/>
      <c r="BY118" s="106"/>
      <c r="BZ118" s="106"/>
      <c r="CA118" s="106"/>
      <c r="CB118" s="106"/>
      <c r="CC118" s="106"/>
      <c r="CD118" s="106"/>
      <c r="CE118" s="106"/>
      <c r="CF118" s="106"/>
      <c r="CG118" s="106"/>
    </row>
    <row r="119" spans="1:85" s="245" customFormat="1" ht="29" x14ac:dyDescent="0.35">
      <c r="A119" s="243"/>
      <c r="B119" s="128"/>
      <c r="C119" s="80"/>
      <c r="D119" s="80"/>
      <c r="E119" s="80"/>
      <c r="F119" s="80"/>
      <c r="G119" s="80"/>
      <c r="H119" s="80"/>
      <c r="I119" s="80"/>
      <c r="J119" s="80"/>
      <c r="K119" s="80"/>
      <c r="L119" s="80"/>
      <c r="M119" s="64"/>
      <c r="N119" s="7"/>
      <c r="O119" s="192"/>
      <c r="P119" s="106"/>
      <c r="Q119" s="63" t="s">
        <v>129</v>
      </c>
      <c r="R119" s="256"/>
      <c r="S119" s="256"/>
      <c r="T119" s="256"/>
      <c r="U119" s="256"/>
      <c r="V119" s="256"/>
      <c r="W119" s="256"/>
      <c r="X119" s="256"/>
      <c r="Y119" s="256"/>
      <c r="Z119" s="256"/>
      <c r="AA119" s="256"/>
      <c r="AB119" s="256"/>
      <c r="AC119" s="256"/>
      <c r="AD119" s="256"/>
      <c r="AE119" s="256"/>
      <c r="AF119" s="256"/>
      <c r="AG119" s="256"/>
      <c r="AH119" s="256"/>
      <c r="AI119" s="256"/>
      <c r="AJ119" s="256"/>
      <c r="AK119" s="256"/>
      <c r="AL119" s="256"/>
      <c r="AM119" s="256"/>
      <c r="AN119" s="256"/>
      <c r="AO119" s="256"/>
      <c r="AP119" s="256"/>
      <c r="AQ119" s="256"/>
      <c r="AR119" s="256"/>
      <c r="AS119" s="256"/>
      <c r="AT119" s="256"/>
      <c r="AU119" s="256"/>
      <c r="AV119" s="256"/>
      <c r="AW119" s="256"/>
      <c r="AX119" s="256"/>
      <c r="AY119" s="256"/>
      <c r="AZ119" s="256"/>
      <c r="BA119" s="256"/>
      <c r="BB119" s="256"/>
      <c r="BC119" s="256"/>
      <c r="BD119" s="256"/>
      <c r="BE119" s="256"/>
      <c r="BF119" s="256"/>
      <c r="BG119" s="256"/>
      <c r="BH119" s="256"/>
      <c r="BI119" s="256"/>
      <c r="BJ119" s="256"/>
      <c r="BK119" s="256"/>
      <c r="BL119" s="256"/>
      <c r="BM119" s="256"/>
      <c r="BN119" s="362"/>
      <c r="BO119" s="364"/>
      <c r="BP119" s="366"/>
      <c r="BQ119" s="366"/>
      <c r="BR119" s="106"/>
      <c r="BS119" s="106"/>
      <c r="BT119" s="106"/>
      <c r="BU119" s="106"/>
      <c r="BV119" s="106"/>
      <c r="BW119" s="106"/>
      <c r="BX119" s="106"/>
      <c r="BY119" s="106"/>
      <c r="BZ119" s="106"/>
      <c r="CA119" s="106"/>
      <c r="CB119" s="106"/>
      <c r="CC119" s="106"/>
      <c r="CD119" s="106"/>
      <c r="CE119" s="106"/>
      <c r="CF119" s="106"/>
      <c r="CG119" s="106"/>
    </row>
    <row r="120" spans="1:85" s="245" customFormat="1" ht="14.5" hidden="1" customHeight="1" x14ac:dyDescent="0.35">
      <c r="A120" s="243"/>
      <c r="B120" s="128"/>
      <c r="C120" s="80"/>
      <c r="D120" s="80"/>
      <c r="E120" s="80"/>
      <c r="F120" s="80"/>
      <c r="G120" s="80"/>
      <c r="H120" s="80"/>
      <c r="I120" s="80"/>
      <c r="J120" s="80"/>
      <c r="K120" s="80"/>
      <c r="L120" s="80"/>
      <c r="M120" s="64"/>
      <c r="N120" s="7"/>
      <c r="O120" s="192"/>
      <c r="P120" s="106"/>
      <c r="Q120" s="65" t="s">
        <v>130</v>
      </c>
      <c r="R120" s="66">
        <f>IF(R118&lt;&gt;0,1,0)</f>
        <v>0</v>
      </c>
      <c r="S120" s="66">
        <f t="shared" ref="S120" si="1785">IF(R120&gt;0,R120+1,IF(S118&lt;&gt;0,1,0))</f>
        <v>0</v>
      </c>
      <c r="T120" s="66">
        <f t="shared" ref="T120" si="1786">IF(S120&gt;0,S120+1,IF(T118&lt;&gt;0,1,0))</f>
        <v>0</v>
      </c>
      <c r="U120" s="66">
        <f t="shared" ref="U120" si="1787">IF(T120&gt;0,T120+1,IF(U118&lt;&gt;0,1,0))</f>
        <v>0</v>
      </c>
      <c r="V120" s="66">
        <f t="shared" ref="V120" si="1788">IF(U120&gt;0,U120+1,IF(V118&lt;&gt;0,1,0))</f>
        <v>0</v>
      </c>
      <c r="W120" s="66">
        <f t="shared" ref="W120" si="1789">IF(V120&gt;0,V120+1,IF(W118&lt;&gt;0,1,0))</f>
        <v>0</v>
      </c>
      <c r="X120" s="66">
        <f t="shared" ref="X120" si="1790">IF(W120&gt;0,W120+1,IF(X118&lt;&gt;0,1,0))</f>
        <v>0</v>
      </c>
      <c r="Y120" s="66">
        <f t="shared" ref="Y120" si="1791">IF(X120&gt;0,X120+1,IF(Y118&lt;&gt;0,1,0))</f>
        <v>0</v>
      </c>
      <c r="Z120" s="66">
        <f t="shared" ref="Z120" si="1792">IF(Y120&gt;0,Y120+1,IF(Z118&lt;&gt;0,1,0))</f>
        <v>0</v>
      </c>
      <c r="AA120" s="66">
        <f t="shared" ref="AA120" si="1793">IF(Z120&gt;0,Z120+1,IF(AA118&lt;&gt;0,1,0))</f>
        <v>0</v>
      </c>
      <c r="AB120" s="66">
        <f t="shared" ref="AB120" si="1794">IF(AA120&gt;0,AA120+1,IF(AB118&lt;&gt;0,1,0))</f>
        <v>0</v>
      </c>
      <c r="AC120" s="66">
        <f t="shared" ref="AC120" si="1795">IF(AB120&gt;0,AB120+1,IF(AC118&lt;&gt;0,1,0))</f>
        <v>0</v>
      </c>
      <c r="AD120" s="66">
        <f t="shared" ref="AD120" si="1796">IF(AC120&gt;0,AC120+1,IF(AD118&lt;&gt;0,1,0))</f>
        <v>0</v>
      </c>
      <c r="AE120" s="66">
        <f t="shared" ref="AE120" si="1797">IF(AD120&gt;0,AD120+1,IF(AE118&lt;&gt;0,1,0))</f>
        <v>0</v>
      </c>
      <c r="AF120" s="66">
        <f t="shared" ref="AF120" si="1798">IF(AE120&gt;0,AE120+1,IF(AF118&lt;&gt;0,1,0))</f>
        <v>0</v>
      </c>
      <c r="AG120" s="66">
        <f t="shared" ref="AG120" si="1799">IF(AF120&gt;0,AF120+1,IF(AG118&lt;&gt;0,1,0))</f>
        <v>0</v>
      </c>
      <c r="AH120" s="66">
        <f t="shared" ref="AH120" si="1800">IF(AG120&gt;0,AG120+1,IF(AH118&lt;&gt;0,1,0))</f>
        <v>0</v>
      </c>
      <c r="AI120" s="66">
        <f t="shared" ref="AI120" si="1801">IF(AH120&gt;0,AH120+1,IF(AI118&lt;&gt;0,1,0))</f>
        <v>0</v>
      </c>
      <c r="AJ120" s="66">
        <f t="shared" ref="AJ120" si="1802">IF(AI120&gt;0,AI120+1,IF(AJ118&lt;&gt;0,1,0))</f>
        <v>0</v>
      </c>
      <c r="AK120" s="66">
        <f t="shared" ref="AK120" si="1803">IF(AJ120&gt;0,AJ120+1,IF(AK118&lt;&gt;0,1,0))</f>
        <v>0</v>
      </c>
      <c r="AL120" s="66">
        <f t="shared" ref="AL120" si="1804">IF(AK120&gt;0,AK120+1,IF(AL118&lt;&gt;0,1,0))</f>
        <v>0</v>
      </c>
      <c r="AM120" s="66">
        <f t="shared" ref="AM120" si="1805">IF(AL120&gt;0,AL120+1,IF(AM118&lt;&gt;0,1,0))</f>
        <v>0</v>
      </c>
      <c r="AN120" s="66">
        <f t="shared" ref="AN120" si="1806">IF(AM120&gt;0,AM120+1,IF(AN118&lt;&gt;0,1,0))</f>
        <v>0</v>
      </c>
      <c r="AO120" s="66">
        <f t="shared" ref="AO120" si="1807">IF(AN120&gt;0,AN120+1,IF(AO118&lt;&gt;0,1,0))</f>
        <v>0</v>
      </c>
      <c r="AP120" s="66">
        <f t="shared" ref="AP120" si="1808">IF(AO120&gt;0,AO120+1,IF(AP118&lt;&gt;0,1,0))</f>
        <v>0</v>
      </c>
      <c r="AQ120" s="66">
        <f t="shared" ref="AQ120" si="1809">IF(AP120&gt;0,AP120+1,IF(AQ118&lt;&gt;0,1,0))</f>
        <v>0</v>
      </c>
      <c r="AR120" s="66">
        <f t="shared" ref="AR120" si="1810">IF(AQ120&gt;0,AQ120+1,IF(AR118&lt;&gt;0,1,0))</f>
        <v>0</v>
      </c>
      <c r="AS120" s="66">
        <f t="shared" ref="AS120" si="1811">IF(AR120&gt;0,AR120+1,IF(AS118&lt;&gt;0,1,0))</f>
        <v>0</v>
      </c>
      <c r="AT120" s="66">
        <f t="shared" ref="AT120" si="1812">IF(AS120&gt;0,AS120+1,IF(AT118&lt;&gt;0,1,0))</f>
        <v>0</v>
      </c>
      <c r="AU120" s="66">
        <f t="shared" ref="AU120" si="1813">IF(AT120&gt;0,AT120+1,IF(AU118&lt;&gt;0,1,0))</f>
        <v>0</v>
      </c>
      <c r="AV120" s="66">
        <f t="shared" ref="AV120" si="1814">IF(AU120&gt;0,AU120+1,IF(AV118&lt;&gt;0,1,0))</f>
        <v>0</v>
      </c>
      <c r="AW120" s="66">
        <f t="shared" ref="AW120" si="1815">IF(AV120&gt;0,AV120+1,IF(AW118&lt;&gt;0,1,0))</f>
        <v>0</v>
      </c>
      <c r="AX120" s="66">
        <f t="shared" ref="AX120" si="1816">IF(AW120&gt;0,AW120+1,IF(AX118&lt;&gt;0,1,0))</f>
        <v>0</v>
      </c>
      <c r="AY120" s="66">
        <f t="shared" ref="AY120" si="1817">IF(AX120&gt;0,AX120+1,IF(AY118&lt;&gt;0,1,0))</f>
        <v>0</v>
      </c>
      <c r="AZ120" s="66">
        <f t="shared" ref="AZ120" si="1818">IF(AY120&gt;0,AY120+1,IF(AZ118&lt;&gt;0,1,0))</f>
        <v>0</v>
      </c>
      <c r="BA120" s="66">
        <f t="shared" ref="BA120" si="1819">IF(AZ120&gt;0,AZ120+1,IF(BA118&lt;&gt;0,1,0))</f>
        <v>0</v>
      </c>
      <c r="BB120" s="66">
        <f t="shared" ref="BB120" si="1820">IF(BA120&gt;0,BA120+1,IF(BB118&lt;&gt;0,1,0))</f>
        <v>0</v>
      </c>
      <c r="BC120" s="66">
        <f t="shared" ref="BC120" si="1821">IF(BB120&gt;0,BB120+1,IF(BC118&lt;&gt;0,1,0))</f>
        <v>0</v>
      </c>
      <c r="BD120" s="66">
        <f t="shared" ref="BD120" si="1822">IF(BC120&gt;0,BC120+1,IF(BD118&lt;&gt;0,1,0))</f>
        <v>0</v>
      </c>
      <c r="BE120" s="66">
        <f t="shared" ref="BE120" si="1823">IF(BD120&gt;0,BD120+1,IF(BE118&lt;&gt;0,1,0))</f>
        <v>0</v>
      </c>
      <c r="BF120" s="66">
        <f t="shared" ref="BF120" si="1824">IF(BE120&gt;0,BE120+1,IF(BF118&lt;&gt;0,1,0))</f>
        <v>0</v>
      </c>
      <c r="BG120" s="66">
        <f t="shared" ref="BG120" si="1825">IF(BF120&gt;0,BF120+1,IF(BG118&lt;&gt;0,1,0))</f>
        <v>0</v>
      </c>
      <c r="BH120" s="66">
        <f t="shared" ref="BH120" si="1826">IF(BG120&gt;0,BG120+1,IF(BH118&lt;&gt;0,1,0))</f>
        <v>0</v>
      </c>
      <c r="BI120" s="66">
        <f t="shared" ref="BI120" si="1827">IF(BH120&gt;0,BH120+1,IF(BI118&lt;&gt;0,1,0))</f>
        <v>0</v>
      </c>
      <c r="BJ120" s="66">
        <f t="shared" ref="BJ120" si="1828">IF(BI120&gt;0,BI120+1,IF(BJ118&lt;&gt;0,1,0))</f>
        <v>0</v>
      </c>
      <c r="BK120" s="66">
        <f t="shared" ref="BK120" si="1829">IF(BJ120&gt;0,BJ120+1,IF(BK118&lt;&gt;0,1,0))</f>
        <v>0</v>
      </c>
      <c r="BL120" s="66">
        <f t="shared" ref="BL120" si="1830">IF(BK120&gt;0,BK120+1,IF(BL118&lt;&gt;0,1,0))</f>
        <v>0</v>
      </c>
      <c r="BM120" s="66">
        <f t="shared" ref="BM120" si="1831">IF(BL120&gt;0,BL120+1,IF(BM118&lt;&gt;0,1,0))</f>
        <v>0</v>
      </c>
      <c r="BN120" s="362"/>
      <c r="BO120" s="364"/>
      <c r="BP120" s="366"/>
      <c r="BQ120" s="366"/>
      <c r="BR120" s="106"/>
      <c r="BS120" s="106"/>
      <c r="BT120" s="106"/>
      <c r="BU120" s="106"/>
      <c r="BV120" s="106"/>
      <c r="BW120" s="106"/>
      <c r="BX120" s="106"/>
      <c r="BY120" s="106"/>
      <c r="BZ120" s="106"/>
      <c r="CA120" s="106"/>
      <c r="CB120" s="106"/>
      <c r="CC120" s="106"/>
      <c r="CD120" s="106"/>
      <c r="CE120" s="106"/>
      <c r="CF120" s="106"/>
      <c r="CG120" s="106"/>
    </row>
    <row r="121" spans="1:85" s="245" customFormat="1" ht="14.5" hidden="1" customHeight="1" x14ac:dyDescent="0.35">
      <c r="A121" s="243"/>
      <c r="B121" s="128"/>
      <c r="C121" s="80"/>
      <c r="D121" s="80"/>
      <c r="E121" s="80"/>
      <c r="F121" s="80"/>
      <c r="G121" s="80"/>
      <c r="H121" s="80"/>
      <c r="I121" s="80"/>
      <c r="J121" s="80"/>
      <c r="K121" s="80"/>
      <c r="L121" s="80"/>
      <c r="M121" s="64"/>
      <c r="N121" s="7"/>
      <c r="O121" s="192"/>
      <c r="P121" s="106"/>
      <c r="Q121" s="65" t="s">
        <v>131</v>
      </c>
      <c r="R121" s="66">
        <f>R120</f>
        <v>0</v>
      </c>
      <c r="S121" s="66">
        <f>IF(S120=0,0,IF(OR(R121=0,R121=12),1,R121+1))</f>
        <v>0</v>
      </c>
      <c r="T121" s="66">
        <f t="shared" ref="T121" si="1832">IF(T120=0,0,IF(OR(S121=0,S121=12),1,S121+1))</f>
        <v>0</v>
      </c>
      <c r="U121" s="66">
        <f t="shared" ref="U121" si="1833">IF(U120=0,0,IF(OR(T121=0,T121=12),1,T121+1))</f>
        <v>0</v>
      </c>
      <c r="V121" s="66">
        <f t="shared" ref="V121" si="1834">IF(V120=0,0,IF(OR(U121=0,U121=12),1,U121+1))</f>
        <v>0</v>
      </c>
      <c r="W121" s="66">
        <f t="shared" ref="W121" si="1835">IF(W120=0,0,IF(OR(V121=0,V121=12),1,V121+1))</f>
        <v>0</v>
      </c>
      <c r="X121" s="66">
        <f t="shared" ref="X121" si="1836">IF(X120=0,0,IF(OR(W121=0,W121=12),1,W121+1))</f>
        <v>0</v>
      </c>
      <c r="Y121" s="66">
        <f t="shared" ref="Y121" si="1837">IF(Y120=0,0,IF(OR(X121=0,X121=12),1,X121+1))</f>
        <v>0</v>
      </c>
      <c r="Z121" s="66">
        <f t="shared" ref="Z121" si="1838">IF(Z120=0,0,IF(OR(Y121=0,Y121=12),1,Y121+1))</f>
        <v>0</v>
      </c>
      <c r="AA121" s="66">
        <f t="shared" ref="AA121" si="1839">IF(AA120=0,0,IF(OR(Z121=0,Z121=12),1,Z121+1))</f>
        <v>0</v>
      </c>
      <c r="AB121" s="66">
        <f t="shared" ref="AB121" si="1840">IF(AB120=0,0,IF(OR(AA121=0,AA121=12),1,AA121+1))</f>
        <v>0</v>
      </c>
      <c r="AC121" s="66">
        <f t="shared" ref="AC121" si="1841">IF(AC120=0,0,IF(OR(AB121=0,AB121=12),1,AB121+1))</f>
        <v>0</v>
      </c>
      <c r="AD121" s="66">
        <f t="shared" ref="AD121" si="1842">IF(AD120=0,0,IF(OR(AC121=0,AC121=12),1,AC121+1))</f>
        <v>0</v>
      </c>
      <c r="AE121" s="66">
        <f t="shared" ref="AE121" si="1843">IF(AE120=0,0,IF(OR(AD121=0,AD121=12),1,AD121+1))</f>
        <v>0</v>
      </c>
      <c r="AF121" s="66">
        <f t="shared" ref="AF121" si="1844">IF(AF120=0,0,IF(OR(AE121=0,AE121=12),1,AE121+1))</f>
        <v>0</v>
      </c>
      <c r="AG121" s="66">
        <f t="shared" ref="AG121" si="1845">IF(AG120=0,0,IF(OR(AF121=0,AF121=12),1,AF121+1))</f>
        <v>0</v>
      </c>
      <c r="AH121" s="66">
        <f t="shared" ref="AH121" si="1846">IF(AH120=0,0,IF(OR(AG121=0,AG121=12),1,AG121+1))</f>
        <v>0</v>
      </c>
      <c r="AI121" s="66">
        <f t="shared" ref="AI121" si="1847">IF(AI120=0,0,IF(OR(AH121=0,AH121=12),1,AH121+1))</f>
        <v>0</v>
      </c>
      <c r="AJ121" s="66">
        <f t="shared" ref="AJ121" si="1848">IF(AJ120=0,0,IF(OR(AI121=0,AI121=12),1,AI121+1))</f>
        <v>0</v>
      </c>
      <c r="AK121" s="66">
        <f t="shared" ref="AK121" si="1849">IF(AK120=0,0,IF(OR(AJ121=0,AJ121=12),1,AJ121+1))</f>
        <v>0</v>
      </c>
      <c r="AL121" s="66">
        <f t="shared" ref="AL121" si="1850">IF(AL120=0,0,IF(OR(AK121=0,AK121=12),1,AK121+1))</f>
        <v>0</v>
      </c>
      <c r="AM121" s="66">
        <f t="shared" ref="AM121" si="1851">IF(AM120=0,0,IF(OR(AL121=0,AL121=12),1,AL121+1))</f>
        <v>0</v>
      </c>
      <c r="AN121" s="66">
        <f t="shared" ref="AN121" si="1852">IF(AN120=0,0,IF(OR(AM121=0,AM121=12),1,AM121+1))</f>
        <v>0</v>
      </c>
      <c r="AO121" s="66">
        <f t="shared" ref="AO121" si="1853">IF(AO120=0,0,IF(OR(AN121=0,AN121=12),1,AN121+1))</f>
        <v>0</v>
      </c>
      <c r="AP121" s="66">
        <f t="shared" ref="AP121" si="1854">IF(AP120=0,0,IF(OR(AO121=0,AO121=12),1,AO121+1))</f>
        <v>0</v>
      </c>
      <c r="AQ121" s="66">
        <f t="shared" ref="AQ121" si="1855">IF(AQ120=0,0,IF(OR(AP121=0,AP121=12),1,AP121+1))</f>
        <v>0</v>
      </c>
      <c r="AR121" s="66">
        <f t="shared" ref="AR121" si="1856">IF(AR120=0,0,IF(OR(AQ121=0,AQ121=12),1,AQ121+1))</f>
        <v>0</v>
      </c>
      <c r="AS121" s="66">
        <f t="shared" ref="AS121" si="1857">IF(AS120=0,0,IF(OR(AR121=0,AR121=12),1,AR121+1))</f>
        <v>0</v>
      </c>
      <c r="AT121" s="66">
        <f t="shared" ref="AT121" si="1858">IF(AT120=0,0,IF(OR(AS121=0,AS121=12),1,AS121+1))</f>
        <v>0</v>
      </c>
      <c r="AU121" s="66">
        <f t="shared" ref="AU121" si="1859">IF(AU120=0,0,IF(OR(AT121=0,AT121=12),1,AT121+1))</f>
        <v>0</v>
      </c>
      <c r="AV121" s="66">
        <f t="shared" ref="AV121" si="1860">IF(AV120=0,0,IF(OR(AU121=0,AU121=12),1,AU121+1))</f>
        <v>0</v>
      </c>
      <c r="AW121" s="66">
        <f t="shared" ref="AW121" si="1861">IF(AW120=0,0,IF(OR(AV121=0,AV121=12),1,AV121+1))</f>
        <v>0</v>
      </c>
      <c r="AX121" s="66">
        <f t="shared" ref="AX121" si="1862">IF(AX120=0,0,IF(OR(AW121=0,AW121=12),1,AW121+1))</f>
        <v>0</v>
      </c>
      <c r="AY121" s="66">
        <f t="shared" ref="AY121" si="1863">IF(AY120=0,0,IF(OR(AX121=0,AX121=12),1,AX121+1))</f>
        <v>0</v>
      </c>
      <c r="AZ121" s="66">
        <f t="shared" ref="AZ121" si="1864">IF(AZ120=0,0,IF(OR(AY121=0,AY121=12),1,AY121+1))</f>
        <v>0</v>
      </c>
      <c r="BA121" s="66">
        <f t="shared" ref="BA121" si="1865">IF(BA120=0,0,IF(OR(AZ121=0,AZ121=12),1,AZ121+1))</f>
        <v>0</v>
      </c>
      <c r="BB121" s="66">
        <f t="shared" ref="BB121" si="1866">IF(BB120=0,0,IF(OR(BA121=0,BA121=12),1,BA121+1))</f>
        <v>0</v>
      </c>
      <c r="BC121" s="66">
        <f t="shared" ref="BC121" si="1867">IF(BC120=0,0,IF(OR(BB121=0,BB121=12),1,BB121+1))</f>
        <v>0</v>
      </c>
      <c r="BD121" s="66">
        <f t="shared" ref="BD121" si="1868">IF(BD120=0,0,IF(OR(BC121=0,BC121=12),1,BC121+1))</f>
        <v>0</v>
      </c>
      <c r="BE121" s="66">
        <f t="shared" ref="BE121" si="1869">IF(BE120=0,0,IF(OR(BD121=0,BD121=12),1,BD121+1))</f>
        <v>0</v>
      </c>
      <c r="BF121" s="66">
        <f t="shared" ref="BF121" si="1870">IF(BF120=0,0,IF(OR(BE121=0,BE121=12),1,BE121+1))</f>
        <v>0</v>
      </c>
      <c r="BG121" s="66">
        <f t="shared" ref="BG121" si="1871">IF(BG120=0,0,IF(OR(BF121=0,BF121=12),1,BF121+1))</f>
        <v>0</v>
      </c>
      <c r="BH121" s="66">
        <f t="shared" ref="BH121" si="1872">IF(BH120=0,0,IF(OR(BG121=0,BG121=12),1,BG121+1))</f>
        <v>0</v>
      </c>
      <c r="BI121" s="66">
        <f t="shared" ref="BI121" si="1873">IF(BI120=0,0,IF(OR(BH121=0,BH121=12),1,BH121+1))</f>
        <v>0</v>
      </c>
      <c r="BJ121" s="66">
        <f t="shared" ref="BJ121" si="1874">IF(BJ120=0,0,IF(OR(BI121=0,BI121=12),1,BI121+1))</f>
        <v>0</v>
      </c>
      <c r="BK121" s="66">
        <f t="shared" ref="BK121" si="1875">IF(BK120=0,0,IF(OR(BJ121=0,BJ121=12),1,BJ121+1))</f>
        <v>0</v>
      </c>
      <c r="BL121" s="66">
        <f t="shared" ref="BL121" si="1876">IF(BL120=0,0,IF(OR(BK121=0,BK121=12),1,BK121+1))</f>
        <v>0</v>
      </c>
      <c r="BM121" s="66">
        <f t="shared" ref="BM121" si="1877">IF(BM120=0,0,IF(OR(BL121=0,BL121=12),1,BL121+1))</f>
        <v>0</v>
      </c>
      <c r="BN121" s="362"/>
      <c r="BO121" s="364"/>
      <c r="BP121" s="366"/>
      <c r="BQ121" s="366"/>
      <c r="BR121" s="106"/>
      <c r="BS121" s="106"/>
      <c r="BT121" s="106"/>
      <c r="BU121" s="106"/>
      <c r="BV121" s="106"/>
      <c r="BW121" s="106"/>
      <c r="BX121" s="106"/>
      <c r="BY121" s="106"/>
      <c r="BZ121" s="106"/>
      <c r="CA121" s="106"/>
      <c r="CB121" s="106"/>
      <c r="CC121" s="106"/>
      <c r="CD121" s="106"/>
      <c r="CE121" s="106"/>
      <c r="CF121" s="106"/>
      <c r="CG121" s="106"/>
    </row>
    <row r="122" spans="1:85" s="245" customFormat="1" ht="43.5" x14ac:dyDescent="0.35">
      <c r="A122" s="243"/>
      <c r="B122" s="128"/>
      <c r="C122" s="80"/>
      <c r="D122" s="80"/>
      <c r="E122" s="80"/>
      <c r="F122" s="80"/>
      <c r="G122" s="80"/>
      <c r="H122" s="80"/>
      <c r="I122" s="80"/>
      <c r="J122" s="80"/>
      <c r="K122" s="80"/>
      <c r="L122" s="80"/>
      <c r="M122" s="64"/>
      <c r="N122" s="7"/>
      <c r="O122" s="192"/>
      <c r="P122" s="106"/>
      <c r="Q122" s="63" t="s">
        <v>237</v>
      </c>
      <c r="R122" s="68">
        <f>IF(R121&gt;0,IF(R125&gt;$L118,$L118,R125),0)</f>
        <v>0</v>
      </c>
      <c r="S122" s="68">
        <f>IF(S121&gt;0,IF((SUMIFS($R124:R124,$R121:R121,12)+IF(R121=12,0,R122)+S125)&gt;=$L118,$L118-FLOOR(SUMIFS($R124:R124,$R121:R121,12),1),IF(S121=1,S125,S125+R122)),0)</f>
        <v>0</v>
      </c>
      <c r="T122" s="68">
        <f>IF(T121&gt;0,IF((SUMIFS($R124:S124,$R121:S121,12)+IF(S121=12,0,S122)+T125)&gt;=$L118,$L118-FLOOR(SUMIFS($R124:S124,$R121:S121,12),1),IF(T121=1,T125,T125+S122)),0)</f>
        <v>0</v>
      </c>
      <c r="U122" s="68">
        <f>IF(U121&gt;0,IF((SUMIFS($R124:T124,$R121:T121,12)+IF(T121=12,0,T122)+U125)&gt;=$L118,$L118-FLOOR(SUMIFS($R124:T124,$R121:T121,12),1),IF(U121=1,U125,U125+T122)),0)</f>
        <v>0</v>
      </c>
      <c r="V122" s="68">
        <f>IF(V121&gt;0,IF((SUMIFS($R124:U124,$R121:U121,12)+IF(U121=12,0,U122)+V125)&gt;=$L118,$L118-FLOOR(SUMIFS($R124:U124,$R121:U121,12),1),IF(V121=1,V125,V125+U122)),0)</f>
        <v>0</v>
      </c>
      <c r="W122" s="68">
        <f>IF(W121&gt;0,IF((SUMIFS($R124:V124,$R121:V121,12)+IF(V121=12,0,V122)+W125)&gt;=$L118,$L118-FLOOR(SUMIFS($R124:V124,$R121:V121,12),1),IF(W121=1,W125,W125+V122)),0)</f>
        <v>0</v>
      </c>
      <c r="X122" s="68">
        <f>IF(X121&gt;0,IF((SUMIFS($R124:W124,$R121:W121,12)+IF(W121=12,0,W122)+X125)&gt;=$L118,$L118-FLOOR(SUMIFS($R124:W124,$R121:W121,12),1),IF(X121=1,X125,X125+W122)),0)</f>
        <v>0</v>
      </c>
      <c r="Y122" s="68">
        <f>IF(Y121&gt;0,IF((SUMIFS($R124:X124,$R121:X121,12)+IF(X121=12,0,X122)+Y125)&gt;=$L118,$L118-FLOOR(SUMIFS($R124:X124,$R121:X121,12),1),IF(Y121=1,Y125,Y125+X122)),0)</f>
        <v>0</v>
      </c>
      <c r="Z122" s="68">
        <f>IF(Z121&gt;0,IF((SUMIFS($R124:Y124,$R121:Y121,12)+IF(Y121=12,0,Y122)+Z125)&gt;=$L118,$L118-FLOOR(SUMIFS($R124:Y124,$R121:Y121,12),1),IF(Z121=1,Z125,Z125+Y122)),0)</f>
        <v>0</v>
      </c>
      <c r="AA122" s="68">
        <f>IF(AA121&gt;0,IF((SUMIFS($R124:Z124,$R121:Z121,12)+IF(Z121=12,0,Z122)+AA125)&gt;=$L118,$L118-FLOOR(SUMIFS($R124:Z124,$R121:Z121,12),1),IF(AA121=1,AA125,AA125+Z122)),0)</f>
        <v>0</v>
      </c>
      <c r="AB122" s="68">
        <f>IF(AB121&gt;0,IF((SUMIFS($R124:AA124,$R121:AA121,12)+IF(AA121=12,0,AA122)+AB125)&gt;=$L118,$L118-FLOOR(SUMIFS($R124:AA124,$R121:AA121,12),1),IF(AB121=1,AB125,AB125+AA122)),0)</f>
        <v>0</v>
      </c>
      <c r="AC122" s="68">
        <f>IF(AC121&gt;0,IF((SUMIFS($R124:AB124,$R121:AB121,12)+IF(AB121=12,0,AB122)+AC125)&gt;=$L118,$L118-FLOOR(SUMIFS($R124:AB124,$R121:AB121,12),1),IF(AC121=1,AC125,AC125+AB122)),0)</f>
        <v>0</v>
      </c>
      <c r="AD122" s="68">
        <f>IF(AD121&gt;0,IF((SUMIFS($R124:AC124,$R121:AC121,12)+IF(AC121=12,0,AC122)+AD125)&gt;=$L118,$L118-FLOOR(SUMIFS($R124:AC124,$R121:AC121,12),1),IF(AD121=1,AD125,AD125+AC122)),0)</f>
        <v>0</v>
      </c>
      <c r="AE122" s="68">
        <f>IF(AE121&gt;0,IF((SUMIFS($R124:AD124,$R121:AD121,12)+IF(AD121=12,0,AD122)+AE125)&gt;=$L118,$L118-FLOOR(SUMIFS($R124:AD124,$R121:AD121,12),1),IF(AE121=1,AE125,AE125+AD122)),0)</f>
        <v>0</v>
      </c>
      <c r="AF122" s="68">
        <f>IF(AF121&gt;0,IF((SUMIFS($R124:AE124,$R121:AE121,12)+IF(AE121=12,0,AE122)+AF125)&gt;=$L118,$L118-FLOOR(SUMIFS($R124:AE124,$R121:AE121,12),1),IF(AF121=1,AF125,AF125+AE122)),0)</f>
        <v>0</v>
      </c>
      <c r="AG122" s="68">
        <f>IF(AG121&gt;0,IF((SUMIFS($R124:AF124,$R121:AF121,12)+IF(AF121=12,0,AF122)+AG125)&gt;=$L118,$L118-FLOOR(SUMIFS($R124:AF124,$R121:AF121,12),1),IF(AG121=1,AG125,AG125+AF122)),0)</f>
        <v>0</v>
      </c>
      <c r="AH122" s="68">
        <f>IF(AH121&gt;0,IF((SUMIFS($R124:AG124,$R121:AG121,12)+IF(AG121=12,0,AG122)+AH125)&gt;=$L118,$L118-FLOOR(SUMIFS($R124:AG124,$R121:AG121,12),1),IF(AH121=1,AH125,AH125+AG122)),0)</f>
        <v>0</v>
      </c>
      <c r="AI122" s="68">
        <f>IF(AI121&gt;0,IF((SUMIFS($R124:AH124,$R121:AH121,12)+IF(AH121=12,0,AH122)+AI125)&gt;=$L118,$L118-FLOOR(SUMIFS($R124:AH124,$R121:AH121,12),1),IF(AI121=1,AI125,AI125+AH122)),0)</f>
        <v>0</v>
      </c>
      <c r="AJ122" s="68">
        <f>IF(AJ121&gt;0,IF((SUMIFS($R124:AI124,$R121:AI121,12)+IF(AI121=12,0,AI122)+AJ125)&gt;=$L118,$L118-FLOOR(SUMIFS($R124:AI124,$R121:AI121,12),1),IF(AJ121=1,AJ125,AJ125+AI122)),0)</f>
        <v>0</v>
      </c>
      <c r="AK122" s="68">
        <f>IF(AK121&gt;0,IF((SUMIFS($R124:AJ124,$R121:AJ121,12)+IF(AJ121=12,0,AJ122)+AK125)&gt;=$L118,$L118-FLOOR(SUMIFS($R124:AJ124,$R121:AJ121,12),1),IF(AK121=1,AK125,AK125+AJ122)),0)</f>
        <v>0</v>
      </c>
      <c r="AL122" s="68">
        <f>IF(AL121&gt;0,IF((SUMIFS($R124:AK124,$R121:AK121,12)+IF(AK121=12,0,AK122)+AL125)&gt;=$L118,$L118-FLOOR(SUMIFS($R124:AK124,$R121:AK121,12),1),IF(AL121=1,AL125,AL125+AK122)),0)</f>
        <v>0</v>
      </c>
      <c r="AM122" s="68">
        <f>IF(AM121&gt;0,IF((SUMIFS($R124:AL124,$R121:AL121,12)+IF(AL121=12,0,AL122)+AM125)&gt;=$L118,$L118-FLOOR(SUMIFS($R124:AL124,$R121:AL121,12),1),IF(AM121=1,AM125,AM125+AL122)),0)</f>
        <v>0</v>
      </c>
      <c r="AN122" s="68">
        <f>IF(AN121&gt;0,IF((SUMIFS($R124:AM124,$R121:AM121,12)+IF(AM121=12,0,AM122)+AN125)&gt;=$L118,$L118-FLOOR(SUMIFS($R124:AM124,$R121:AM121,12),1),IF(AN121=1,AN125,AN125+AM122)),0)</f>
        <v>0</v>
      </c>
      <c r="AO122" s="68">
        <f>IF(AO121&gt;0,IF((SUMIFS($R124:AN124,$R121:AN121,12)+IF(AN121=12,0,AN122)+AO125)&gt;=$L118,$L118-FLOOR(SUMIFS($R124:AN124,$R121:AN121,12),1),IF(AO121=1,AO125,AO125+AN122)),0)</f>
        <v>0</v>
      </c>
      <c r="AP122" s="68">
        <f>IF(AP121&gt;0,IF((SUMIFS($R124:AO124,$R121:AO121,12)+IF(AO121=12,0,AO122)+AP125)&gt;=$L118,$L118-FLOOR(SUMIFS($R124:AO124,$R121:AO121,12),1),IF(AP121=1,AP125,AP125+AO122)),0)</f>
        <v>0</v>
      </c>
      <c r="AQ122" s="68">
        <f>IF(AQ121&gt;0,IF((SUMIFS($R124:AP124,$R121:AP121,12)+IF(AP121=12,0,AP122)+AQ125)&gt;=$L118,$L118-FLOOR(SUMIFS($R124:AP124,$R121:AP121,12),1),IF(AQ121=1,AQ125,AQ125+AP122)),0)</f>
        <v>0</v>
      </c>
      <c r="AR122" s="68">
        <f>IF(AR121&gt;0,IF((SUMIFS($R124:AQ124,$R121:AQ121,12)+IF(AQ121=12,0,AQ122)+AR125)&gt;=$L118,$L118-FLOOR(SUMIFS($R124:AQ124,$R121:AQ121,12),1),IF(AR121=1,AR125,AR125+AQ122)),0)</f>
        <v>0</v>
      </c>
      <c r="AS122" s="68">
        <f>IF(AS121&gt;0,IF((SUMIFS($R124:AR124,$R121:AR121,12)+IF(AR121=12,0,AR122)+AS125)&gt;=$L118,$L118-FLOOR(SUMIFS($R124:AR124,$R121:AR121,12),1),IF(AS121=1,AS125,AS125+AR122)),0)</f>
        <v>0</v>
      </c>
      <c r="AT122" s="68">
        <f>IF(AT121&gt;0,IF((SUMIFS($R124:AS124,$R121:AS121,12)+IF(AS121=12,0,AS122)+AT125)&gt;=$L118,$L118-FLOOR(SUMIFS($R124:AS124,$R121:AS121,12),1),IF(AT121=1,AT125,AT125+AS122)),0)</f>
        <v>0</v>
      </c>
      <c r="AU122" s="68">
        <f>IF(AU121&gt;0,IF((SUMIFS($R124:AT124,$R121:AT121,12)+IF(AT121=12,0,AT122)+AU125)&gt;=$L118,$L118-FLOOR(SUMIFS($R124:AT124,$R121:AT121,12),1),IF(AU121=1,AU125,AU125+AT122)),0)</f>
        <v>0</v>
      </c>
      <c r="AV122" s="68">
        <f>IF(AV121&gt;0,IF((SUMIFS($R124:AU124,$R121:AU121,12)+IF(AU121=12,0,AU122)+AV125)&gt;=$L118,$L118-FLOOR(SUMIFS($R124:AU124,$R121:AU121,12),1),IF(AV121=1,AV125,AV125+AU122)),0)</f>
        <v>0</v>
      </c>
      <c r="AW122" s="68">
        <f>IF(AW121&gt;0,IF((SUMIFS($R124:AV124,$R121:AV121,12)+IF(AV121=12,0,AV122)+AW125)&gt;=$L118,$L118-FLOOR(SUMIFS($R124:AV124,$R121:AV121,12),1),IF(AW121=1,AW125,AW125+AV122)),0)</f>
        <v>0</v>
      </c>
      <c r="AX122" s="68">
        <f>IF(AX121&gt;0,IF((SUMIFS($R124:AW124,$R121:AW121,12)+IF(AW121=12,0,AW122)+AX125)&gt;=$L118,$L118-FLOOR(SUMIFS($R124:AW124,$R121:AW121,12),1),IF(AX121=1,AX125,AX125+AW122)),0)</f>
        <v>0</v>
      </c>
      <c r="AY122" s="68">
        <f>IF(AY121&gt;0,IF((SUMIFS($R124:AX124,$R121:AX121,12)+IF(AX121=12,0,AX122)+AY125)&gt;=$L118,$L118-FLOOR(SUMIFS($R124:AX124,$R121:AX121,12),1),IF(AY121=1,AY125,AY125+AX122)),0)</f>
        <v>0</v>
      </c>
      <c r="AZ122" s="68">
        <f>IF(AZ121&gt;0,IF((SUMIFS($R124:AY124,$R121:AY121,12)+IF(AY121=12,0,AY122)+AZ125)&gt;=$L118,$L118-FLOOR(SUMIFS($R124:AY124,$R121:AY121,12),1),IF(AZ121=1,AZ125,AZ125+AY122)),0)</f>
        <v>0</v>
      </c>
      <c r="BA122" s="68">
        <f>IF(BA121&gt;0,IF((SUMIFS($R124:AZ124,$R121:AZ121,12)+IF(AZ121=12,0,AZ122)+BA125)&gt;=$L118,$L118-FLOOR(SUMIFS($R124:AZ124,$R121:AZ121,12),1),IF(BA121=1,BA125,BA125+AZ122)),0)</f>
        <v>0</v>
      </c>
      <c r="BB122" s="68">
        <f>IF(BB121&gt;0,IF((SUMIFS($R124:BA124,$R121:BA121,12)+IF(BA121=12,0,BA122)+BB125)&gt;=$L118,$L118-FLOOR(SUMIFS($R124:BA124,$R121:BA121,12),1),IF(BB121=1,BB125,BB125+BA122)),0)</f>
        <v>0</v>
      </c>
      <c r="BC122" s="68">
        <f>IF(BC121&gt;0,IF((SUMIFS($R124:BB124,$R121:BB121,12)+IF(BB121=12,0,BB122)+BC125)&gt;=$L118,$L118-FLOOR(SUMIFS($R124:BB124,$R121:BB121,12),1),IF(BC121=1,BC125,BC125+BB122)),0)</f>
        <v>0</v>
      </c>
      <c r="BD122" s="68">
        <f>IF(BD121&gt;0,IF((SUMIFS($R124:BC124,$R121:BC121,12)+IF(BC121=12,0,BC122)+BD125)&gt;=$L118,$L118-FLOOR(SUMIFS($R124:BC124,$R121:BC121,12),1),IF(BD121=1,BD125,BD125+BC122)),0)</f>
        <v>0</v>
      </c>
      <c r="BE122" s="68">
        <f>IF(BE121&gt;0,IF((SUMIFS($R124:BD124,$R121:BD121,12)+IF(BD121=12,0,BD122)+BE125)&gt;=$L118,$L118-FLOOR(SUMIFS($R124:BD124,$R121:BD121,12),1),IF(BE121=1,BE125,BE125+BD122)),0)</f>
        <v>0</v>
      </c>
      <c r="BF122" s="68">
        <f>IF(BF121&gt;0,IF((SUMIFS($R124:BE124,$R121:BE121,12)+IF(BE121=12,0,BE122)+BF125)&gt;=$L118,$L118-FLOOR(SUMIFS($R124:BE124,$R121:BE121,12),1),IF(BF121=1,BF125,BF125+BE122)),0)</f>
        <v>0</v>
      </c>
      <c r="BG122" s="68">
        <f>IF(BG121&gt;0,IF((SUMIFS($R124:BF124,$R121:BF121,12)+IF(BF121=12,0,BF122)+BG125)&gt;=$L118,$L118-FLOOR(SUMIFS($R124:BF124,$R121:BF121,12),1),IF(BG121=1,BG125,BG125+BF122)),0)</f>
        <v>0</v>
      </c>
      <c r="BH122" s="68">
        <f>IF(BH121&gt;0,IF((SUMIFS($R124:BG124,$R121:BG121,12)+IF(BG121=12,0,BG122)+BH125)&gt;=$L118,$L118-FLOOR(SUMIFS($R124:BG124,$R121:BG121,12),1),IF(BH121=1,BH125,BH125+BG122)),0)</f>
        <v>0</v>
      </c>
      <c r="BI122" s="68">
        <f>IF(BI121&gt;0,IF((SUMIFS($R124:BH124,$R121:BH121,12)+IF(BH121=12,0,BH122)+BI125)&gt;=$L118,$L118-FLOOR(SUMIFS($R124:BH124,$R121:BH121,12),1),IF(BI121=1,BI125,BI125+BH122)),0)</f>
        <v>0</v>
      </c>
      <c r="BJ122" s="68">
        <f>IF(BJ121&gt;0,IF((SUMIFS($R124:BI124,$R121:BI121,12)+IF(BI121=12,0,BI122)+BJ125)&gt;=$L118,$L118-FLOOR(SUMIFS($R124:BI124,$R121:BI121,12),1),IF(BJ121=1,BJ125,BJ125+BI122)),0)</f>
        <v>0</v>
      </c>
      <c r="BK122" s="68">
        <f>IF(BK121&gt;0,IF((SUMIFS($R124:BJ124,$R121:BJ121,12)+IF(BJ121=12,0,BJ122)+BK125)&gt;=$L118,$L118-FLOOR(SUMIFS($R124:BJ124,$R121:BJ121,12),1),IF(BK121=1,BK125,BK125+BJ122)),0)</f>
        <v>0</v>
      </c>
      <c r="BL122" s="68">
        <f>IF(BL121&gt;0,IF((SUMIFS($R124:BK124,$R121:BK121,12)+IF(BK121=12,0,BK122)+BL125)&gt;=$L118,$L118-FLOOR(SUMIFS($R124:BK124,$R121:BK121,12),1),IF(BL121=1,BL125,BL125+BK122)),0)</f>
        <v>0</v>
      </c>
      <c r="BM122" s="68">
        <f>IF(BM121&gt;0,IF((SUMIFS($R124:BL124,$R121:BL121,12)+IF(BL121=12,0,BL122)+BM125)&gt;=$L118,$L118-FLOOR(SUMIFS($R124:BL124,$R121:BL121,12),1),IF(BM121=1,BM125,BM125+BL122)),0)</f>
        <v>0</v>
      </c>
      <c r="BN122" s="362"/>
      <c r="BO122" s="364"/>
      <c r="BP122" s="366"/>
      <c r="BQ122" s="366"/>
      <c r="BR122" s="106"/>
      <c r="BS122" s="106"/>
      <c r="BT122" s="106"/>
      <c r="BU122" s="106"/>
      <c r="BV122" s="106"/>
      <c r="BW122" s="106"/>
      <c r="BX122" s="106"/>
      <c r="BY122" s="106"/>
      <c r="BZ122" s="106"/>
      <c r="CA122" s="106"/>
      <c r="CB122" s="106"/>
      <c r="CC122" s="106"/>
      <c r="CD122" s="106"/>
      <c r="CE122" s="106"/>
      <c r="CF122" s="106"/>
      <c r="CG122" s="106"/>
    </row>
    <row r="123" spans="1:85" s="245" customFormat="1" ht="41.5" hidden="1" customHeight="1" x14ac:dyDescent="0.35">
      <c r="A123" s="243"/>
      <c r="B123" s="128"/>
      <c r="C123" s="80"/>
      <c r="D123" s="80"/>
      <c r="E123" s="80"/>
      <c r="F123" s="80"/>
      <c r="G123" s="80"/>
      <c r="H123" s="80"/>
      <c r="I123" s="80"/>
      <c r="J123" s="80"/>
      <c r="K123" s="80"/>
      <c r="L123" s="80"/>
      <c r="M123" s="64"/>
      <c r="N123" s="7"/>
      <c r="O123" s="192"/>
      <c r="P123" s="106"/>
      <c r="Q123" s="65" t="s">
        <v>161</v>
      </c>
      <c r="R123" s="67">
        <f>IF(R118&gt;0,R119,0)</f>
        <v>0</v>
      </c>
      <c r="S123" s="67">
        <f t="shared" ref="S123" si="1878">IF(S118&gt;0,IF(S121=1,S119,S119+R123),R123)</f>
        <v>0</v>
      </c>
      <c r="T123" s="67">
        <f t="shared" ref="T123" si="1879">IF(T118&gt;0,IF(T121=1,T119,T119+S123),S123)</f>
        <v>0</v>
      </c>
      <c r="U123" s="67">
        <f t="shared" ref="U123" si="1880">IF(U118&gt;0,IF(U121=1,U119,U119+T123),T123)</f>
        <v>0</v>
      </c>
      <c r="V123" s="67">
        <f t="shared" ref="V123" si="1881">IF(V118&gt;0,IF(V121=1,V119,V119+U123),U123)</f>
        <v>0</v>
      </c>
      <c r="W123" s="67">
        <f t="shared" ref="W123" si="1882">IF(W118&gt;0,IF(W121=1,W119,W119+V123),V123)</f>
        <v>0</v>
      </c>
      <c r="X123" s="67">
        <f t="shared" ref="X123" si="1883">IF(X118&gt;0,IF(X121=1,X119,X119+W123),W123)</f>
        <v>0</v>
      </c>
      <c r="Y123" s="67">
        <f t="shared" ref="Y123" si="1884">IF(Y118&gt;0,IF(Y121=1,Y119,Y119+X123),X123)</f>
        <v>0</v>
      </c>
      <c r="Z123" s="67">
        <f t="shared" ref="Z123" si="1885">IF(Z118&gt;0,IF(Z121=1,Z119,Z119+Y123),Y123)</f>
        <v>0</v>
      </c>
      <c r="AA123" s="67">
        <f t="shared" ref="AA123" si="1886">IF(AA118&gt;0,IF(AA121=1,AA119,AA119+Z123),Z123)</f>
        <v>0</v>
      </c>
      <c r="AB123" s="67">
        <f t="shared" ref="AB123" si="1887">IF(AB118&gt;0,IF(AB121=1,AB119,AB119+AA123),AA123)</f>
        <v>0</v>
      </c>
      <c r="AC123" s="67">
        <f t="shared" ref="AC123" si="1888">IF(AC118&gt;0,IF(AC121=1,AC119,AC119+AB123),AB123)</f>
        <v>0</v>
      </c>
      <c r="AD123" s="67">
        <f t="shared" ref="AD123" si="1889">IF(AD118&gt;0,IF(AD121=1,AD119,AD119+AC123),AC123)</f>
        <v>0</v>
      </c>
      <c r="AE123" s="67">
        <f t="shared" ref="AE123" si="1890">IF(AE118&gt;0,IF(AE121=1,AE119,AE119+AD123),AD123)</f>
        <v>0</v>
      </c>
      <c r="AF123" s="67">
        <f t="shared" ref="AF123" si="1891">IF(AF118&gt;0,IF(AF121=1,AF119,AF119+AE123),AE123)</f>
        <v>0</v>
      </c>
      <c r="AG123" s="67">
        <f t="shared" ref="AG123" si="1892">IF(AG118&gt;0,IF(AG121=1,AG119,AG119+AF123),AF123)</f>
        <v>0</v>
      </c>
      <c r="AH123" s="67">
        <f t="shared" ref="AH123" si="1893">IF(AH118&gt;0,IF(AH121=1,AH119,AH119+AG123),AG123)</f>
        <v>0</v>
      </c>
      <c r="AI123" s="67">
        <f t="shared" ref="AI123" si="1894">IF(AI118&gt;0,IF(AI121=1,AI119,AI119+AH123),AH123)</f>
        <v>0</v>
      </c>
      <c r="AJ123" s="67">
        <f t="shared" ref="AJ123" si="1895">IF(AJ118&gt;0,IF(AJ121=1,AJ119,AJ119+AI123),AI123)</f>
        <v>0</v>
      </c>
      <c r="AK123" s="67">
        <f t="shared" ref="AK123" si="1896">IF(AK118&gt;0,IF(AK121=1,AK119,AK119+AJ123),AJ123)</f>
        <v>0</v>
      </c>
      <c r="AL123" s="67">
        <f t="shared" ref="AL123" si="1897">IF(AL118&gt;0,IF(AL121=1,AL119,AL119+AK123),AK123)</f>
        <v>0</v>
      </c>
      <c r="AM123" s="67">
        <f t="shared" ref="AM123" si="1898">IF(AM118&gt;0,IF(AM121=1,AM119,AM119+AL123),AL123)</f>
        <v>0</v>
      </c>
      <c r="AN123" s="67">
        <f t="shared" ref="AN123" si="1899">IF(AN118&gt;0,IF(AN121=1,AN119,AN119+AM123),AM123)</f>
        <v>0</v>
      </c>
      <c r="AO123" s="67">
        <f t="shared" ref="AO123" si="1900">IF(AO118&gt;0,IF(AO121=1,AO119,AO119+AN123),AN123)</f>
        <v>0</v>
      </c>
      <c r="AP123" s="67">
        <f t="shared" ref="AP123" si="1901">IF(AP118&gt;0,IF(AP121=1,AP119,AP119+AO123),AO123)</f>
        <v>0</v>
      </c>
      <c r="AQ123" s="67">
        <f t="shared" ref="AQ123" si="1902">IF(AQ118&gt;0,IF(AQ121=1,AQ119,AQ119+AP123),AP123)</f>
        <v>0</v>
      </c>
      <c r="AR123" s="67">
        <f t="shared" ref="AR123" si="1903">IF(AR118&gt;0,IF(AR121=1,AR119,AR119+AQ123),AQ123)</f>
        <v>0</v>
      </c>
      <c r="AS123" s="67">
        <f t="shared" ref="AS123" si="1904">IF(AS118&gt;0,IF(AS121=1,AS119,AS119+AR123),AR123)</f>
        <v>0</v>
      </c>
      <c r="AT123" s="67">
        <f t="shared" ref="AT123" si="1905">IF(AT118&gt;0,IF(AT121=1,AT119,AT119+AS123),AS123)</f>
        <v>0</v>
      </c>
      <c r="AU123" s="67">
        <f t="shared" ref="AU123" si="1906">IF(AU118&gt;0,IF(AU121=1,AU119,AU119+AT123),AT123)</f>
        <v>0</v>
      </c>
      <c r="AV123" s="67">
        <f t="shared" ref="AV123" si="1907">IF(AV118&gt;0,IF(AV121=1,AV119,AV119+AU123),AU123)</f>
        <v>0</v>
      </c>
      <c r="AW123" s="67">
        <f t="shared" ref="AW123" si="1908">IF(AW118&gt;0,IF(AW121=1,AW119,AW119+AV123),AV123)</f>
        <v>0</v>
      </c>
      <c r="AX123" s="67">
        <f t="shared" ref="AX123" si="1909">IF(AX118&gt;0,IF(AX121=1,AX119,AX119+AW123),AW123)</f>
        <v>0</v>
      </c>
      <c r="AY123" s="67">
        <f t="shared" ref="AY123" si="1910">IF(AY118&gt;0,IF(AY121=1,AY119,AY119+AX123),AX123)</f>
        <v>0</v>
      </c>
      <c r="AZ123" s="67">
        <f t="shared" ref="AZ123" si="1911">IF(AZ118&gt;0,IF(AZ121=1,AZ119,AZ119+AY123),AY123)</f>
        <v>0</v>
      </c>
      <c r="BA123" s="67">
        <f t="shared" ref="BA123" si="1912">IF(BA118&gt;0,IF(BA121=1,BA119,BA119+AZ123),AZ123)</f>
        <v>0</v>
      </c>
      <c r="BB123" s="67">
        <f t="shared" ref="BB123" si="1913">IF(BB118&gt;0,IF(BB121=1,BB119,BB119+BA123),BA123)</f>
        <v>0</v>
      </c>
      <c r="BC123" s="67">
        <f t="shared" ref="BC123" si="1914">IF(BC118&gt;0,IF(BC121=1,BC119,BC119+BB123),BB123)</f>
        <v>0</v>
      </c>
      <c r="BD123" s="67">
        <f t="shared" ref="BD123" si="1915">IF(BD118&gt;0,IF(BD121=1,BD119,BD119+BC123),BC123)</f>
        <v>0</v>
      </c>
      <c r="BE123" s="67">
        <f t="shared" ref="BE123" si="1916">IF(BE118&gt;0,IF(BE121=1,BE119,BE119+BD123),BD123)</f>
        <v>0</v>
      </c>
      <c r="BF123" s="67">
        <f t="shared" ref="BF123" si="1917">IF(BF118&gt;0,IF(BF121=1,BF119,BF119+BE123),BE123)</f>
        <v>0</v>
      </c>
      <c r="BG123" s="67">
        <f t="shared" ref="BG123" si="1918">IF(BG118&gt;0,IF(BG121=1,BG119,BG119+BF123),BF123)</f>
        <v>0</v>
      </c>
      <c r="BH123" s="67">
        <f t="shared" ref="BH123" si="1919">IF(BH118&gt;0,IF(BH121=1,BH119,BH119+BG123),BG123)</f>
        <v>0</v>
      </c>
      <c r="BI123" s="67">
        <f t="shared" ref="BI123" si="1920">IF(BI118&gt;0,IF(BI121=1,BI119,BI119+BH123),BH123)</f>
        <v>0</v>
      </c>
      <c r="BJ123" s="67">
        <f t="shared" ref="BJ123" si="1921">IF(BJ118&gt;0,IF(BJ121=1,BJ119,BJ119+BI123),BI123)</f>
        <v>0</v>
      </c>
      <c r="BK123" s="67">
        <f t="shared" ref="BK123" si="1922">IF(BK118&gt;0,IF(BK121=1,BK119,BK119+BJ123),BJ123)</f>
        <v>0</v>
      </c>
      <c r="BL123" s="67">
        <f t="shared" ref="BL123" si="1923">IF(BL118&gt;0,IF(BL121=1,BL119,BL119+BK123),BK123)</f>
        <v>0</v>
      </c>
      <c r="BM123" s="67">
        <f t="shared" ref="BM123" si="1924">IF(BM118&gt;0,IF(BM121=1,BM119,BM119+BL123),BL123)</f>
        <v>0</v>
      </c>
      <c r="BN123" s="362"/>
      <c r="BO123" s="364"/>
      <c r="BP123" s="366"/>
      <c r="BQ123" s="366"/>
      <c r="BR123" s="106"/>
      <c r="BS123" s="106"/>
      <c r="BT123" s="106"/>
      <c r="BU123" s="106"/>
      <c r="BV123" s="106"/>
      <c r="BW123" s="106"/>
      <c r="BX123" s="106"/>
      <c r="BY123" s="106"/>
      <c r="BZ123" s="106"/>
      <c r="CA123" s="106"/>
      <c r="CB123" s="106"/>
      <c r="CC123" s="106"/>
      <c r="CD123" s="106"/>
      <c r="CE123" s="106"/>
      <c r="CF123" s="106"/>
      <c r="CG123" s="106"/>
    </row>
    <row r="124" spans="1:85" s="245" customFormat="1" ht="41.5" hidden="1" customHeight="1" x14ac:dyDescent="0.35">
      <c r="A124" s="243"/>
      <c r="B124" s="128"/>
      <c r="C124" s="80"/>
      <c r="D124" s="80"/>
      <c r="E124" s="80"/>
      <c r="F124" s="80"/>
      <c r="G124" s="80"/>
      <c r="H124" s="80"/>
      <c r="I124" s="80"/>
      <c r="J124" s="80"/>
      <c r="K124" s="80"/>
      <c r="L124" s="80"/>
      <c r="M124" s="64"/>
      <c r="N124" s="7"/>
      <c r="O124" s="192"/>
      <c r="P124" s="106"/>
      <c r="Q124" s="65" t="s">
        <v>162</v>
      </c>
      <c r="R124" s="67">
        <f>R126</f>
        <v>0</v>
      </c>
      <c r="S124" s="67">
        <f t="shared" ref="S124" si="1925">IF(S121=1,S126,S126+R124)</f>
        <v>0</v>
      </c>
      <c r="T124" s="67">
        <f t="shared" ref="T124" si="1926">IF(T121=1,T126,T126+S124)</f>
        <v>0</v>
      </c>
      <c r="U124" s="67">
        <f t="shared" ref="U124" si="1927">IF(U121=1,U126,U126+T124)</f>
        <v>0</v>
      </c>
      <c r="V124" s="67">
        <f t="shared" ref="V124" si="1928">IF(V121=1,V126,V126+U124)</f>
        <v>0</v>
      </c>
      <c r="W124" s="67">
        <f t="shared" ref="W124" si="1929">IF(W121=1,W126,W126+V124)</f>
        <v>0</v>
      </c>
      <c r="X124" s="67">
        <f t="shared" ref="X124" si="1930">IF(X121=1,X126,X126+W124)</f>
        <v>0</v>
      </c>
      <c r="Y124" s="67">
        <f t="shared" ref="Y124" si="1931">IF(Y121=1,Y126,Y126+X124)</f>
        <v>0</v>
      </c>
      <c r="Z124" s="67">
        <f t="shared" ref="Z124" si="1932">IF(Z121=1,Z126,Z126+Y124)</f>
        <v>0</v>
      </c>
      <c r="AA124" s="67">
        <f t="shared" ref="AA124" si="1933">IF(AA121=1,AA126,AA126+Z124)</f>
        <v>0</v>
      </c>
      <c r="AB124" s="67">
        <f t="shared" ref="AB124" si="1934">IF(AB121=1,AB126,AB126+AA124)</f>
        <v>0</v>
      </c>
      <c r="AC124" s="67">
        <f t="shared" ref="AC124" si="1935">IF(AC121=1,AC126,AC126+AB124)</f>
        <v>0</v>
      </c>
      <c r="AD124" s="67">
        <f t="shared" ref="AD124" si="1936">IF(AD121=1,AD126,AD126+AC124)</f>
        <v>0</v>
      </c>
      <c r="AE124" s="67">
        <f t="shared" ref="AE124" si="1937">IF(AE121=1,AE126,AE126+AD124)</f>
        <v>0</v>
      </c>
      <c r="AF124" s="67">
        <f t="shared" ref="AF124" si="1938">IF(AF121=1,AF126,AF126+AE124)</f>
        <v>0</v>
      </c>
      <c r="AG124" s="67">
        <f t="shared" ref="AG124" si="1939">IF(AG121=1,AG126,AG126+AF124)</f>
        <v>0</v>
      </c>
      <c r="AH124" s="67">
        <f t="shared" ref="AH124" si="1940">IF(AH121=1,AH126,AH126+AG124)</f>
        <v>0</v>
      </c>
      <c r="AI124" s="67">
        <f t="shared" ref="AI124" si="1941">IF(AI121=1,AI126,AI126+AH124)</f>
        <v>0</v>
      </c>
      <c r="AJ124" s="67">
        <f t="shared" ref="AJ124" si="1942">IF(AJ121=1,AJ126,AJ126+AI124)</f>
        <v>0</v>
      </c>
      <c r="AK124" s="67">
        <f t="shared" ref="AK124" si="1943">IF(AK121=1,AK126,AK126+AJ124)</f>
        <v>0</v>
      </c>
      <c r="AL124" s="67">
        <f t="shared" ref="AL124" si="1944">IF(AL121=1,AL126,AL126+AK124)</f>
        <v>0</v>
      </c>
      <c r="AM124" s="67">
        <f t="shared" ref="AM124" si="1945">IF(AM121=1,AM126,AM126+AL124)</f>
        <v>0</v>
      </c>
      <c r="AN124" s="67">
        <f t="shared" ref="AN124" si="1946">IF(AN121=1,AN126,AN126+AM124)</f>
        <v>0</v>
      </c>
      <c r="AO124" s="67">
        <f t="shared" ref="AO124" si="1947">IF(AO121=1,AO126,AO126+AN124)</f>
        <v>0</v>
      </c>
      <c r="AP124" s="67">
        <f t="shared" ref="AP124" si="1948">IF(AP121=1,AP126,AP126+AO124)</f>
        <v>0</v>
      </c>
      <c r="AQ124" s="67">
        <f t="shared" ref="AQ124" si="1949">IF(AQ121=1,AQ126,AQ126+AP124)</f>
        <v>0</v>
      </c>
      <c r="AR124" s="67">
        <f t="shared" ref="AR124" si="1950">IF(AR121=1,AR126,AR126+AQ124)</f>
        <v>0</v>
      </c>
      <c r="AS124" s="67">
        <f t="shared" ref="AS124" si="1951">IF(AS121=1,AS126,AS126+AR124)</f>
        <v>0</v>
      </c>
      <c r="AT124" s="67">
        <f t="shared" ref="AT124" si="1952">IF(AT121=1,AT126,AT126+AS124)</f>
        <v>0</v>
      </c>
      <c r="AU124" s="67">
        <f t="shared" ref="AU124" si="1953">IF(AU121=1,AU126,AU126+AT124)</f>
        <v>0</v>
      </c>
      <c r="AV124" s="67">
        <f t="shared" ref="AV124" si="1954">IF(AV121=1,AV126,AV126+AU124)</f>
        <v>0</v>
      </c>
      <c r="AW124" s="67">
        <f t="shared" ref="AW124" si="1955">IF(AW121=1,AW126,AW126+AV124)</f>
        <v>0</v>
      </c>
      <c r="AX124" s="67">
        <f t="shared" ref="AX124" si="1956">IF(AX121=1,AX126,AX126+AW124)</f>
        <v>0</v>
      </c>
      <c r="AY124" s="67">
        <f t="shared" ref="AY124" si="1957">IF(AY121=1,AY126,AY126+AX124)</f>
        <v>0</v>
      </c>
      <c r="AZ124" s="67">
        <f t="shared" ref="AZ124" si="1958">IF(AZ121=1,AZ126,AZ126+AY124)</f>
        <v>0</v>
      </c>
      <c r="BA124" s="67">
        <f t="shared" ref="BA124" si="1959">IF(BA121=1,BA126,BA126+AZ124)</f>
        <v>0</v>
      </c>
      <c r="BB124" s="67">
        <f t="shared" ref="BB124" si="1960">IF(BB121=1,BB126,BB126+BA124)</f>
        <v>0</v>
      </c>
      <c r="BC124" s="67">
        <f t="shared" ref="BC124" si="1961">IF(BC121=1,BC126,BC126+BB124)</f>
        <v>0</v>
      </c>
      <c r="BD124" s="67">
        <f t="shared" ref="BD124" si="1962">IF(BD121=1,BD126,BD126+BC124)</f>
        <v>0</v>
      </c>
      <c r="BE124" s="67">
        <f t="shared" ref="BE124" si="1963">IF(BE121=1,BE126,BE126+BD124)</f>
        <v>0</v>
      </c>
      <c r="BF124" s="67">
        <f t="shared" ref="BF124" si="1964">IF(BF121=1,BF126,BF126+BE124)</f>
        <v>0</v>
      </c>
      <c r="BG124" s="67">
        <f t="shared" ref="BG124" si="1965">IF(BG121=1,BG126,BG126+BF124)</f>
        <v>0</v>
      </c>
      <c r="BH124" s="67">
        <f t="shared" ref="BH124" si="1966">IF(BH121=1,BH126,BH126+BG124)</f>
        <v>0</v>
      </c>
      <c r="BI124" s="67">
        <f t="shared" ref="BI124" si="1967">IF(BI121=1,BI126,BI126+BH124)</f>
        <v>0</v>
      </c>
      <c r="BJ124" s="67">
        <f t="shared" ref="BJ124" si="1968">IF(BJ121=1,BJ126,BJ126+BI124)</f>
        <v>0</v>
      </c>
      <c r="BK124" s="67">
        <f t="shared" ref="BK124" si="1969">IF(BK121=1,BK126,BK126+BJ124)</f>
        <v>0</v>
      </c>
      <c r="BL124" s="67">
        <f t="shared" ref="BL124" si="1970">IF(BL121=1,BL126,BL126+BK124)</f>
        <v>0</v>
      </c>
      <c r="BM124" s="67">
        <f t="shared" ref="BM124" si="1971">IF(BM121=1,BM126,BM126+BL124)</f>
        <v>0</v>
      </c>
      <c r="BN124" s="362"/>
      <c r="BO124" s="364"/>
      <c r="BP124" s="366"/>
      <c r="BQ124" s="366"/>
      <c r="BR124" s="106"/>
      <c r="BS124" s="106"/>
      <c r="BT124" s="106"/>
      <c r="BU124" s="106"/>
      <c r="BV124" s="106"/>
      <c r="BW124" s="106"/>
      <c r="BX124" s="106"/>
      <c r="BY124" s="106"/>
      <c r="BZ124" s="106"/>
      <c r="CA124" s="106"/>
      <c r="CB124" s="106"/>
      <c r="CC124" s="106"/>
      <c r="CD124" s="106"/>
      <c r="CE124" s="106"/>
      <c r="CF124" s="106"/>
      <c r="CG124" s="106"/>
    </row>
    <row r="125" spans="1:85" s="245" customFormat="1" ht="29" x14ac:dyDescent="0.35">
      <c r="A125" s="243"/>
      <c r="B125" s="128"/>
      <c r="C125" s="80"/>
      <c r="D125" s="80"/>
      <c r="E125" s="80"/>
      <c r="F125" s="80"/>
      <c r="G125" s="80"/>
      <c r="H125" s="80"/>
      <c r="I125" s="80"/>
      <c r="J125" s="80"/>
      <c r="K125" s="80"/>
      <c r="L125" s="80"/>
      <c r="M125" s="64"/>
      <c r="N125" s="7"/>
      <c r="O125" s="192"/>
      <c r="P125" s="106"/>
      <c r="Q125" s="63" t="s">
        <v>160</v>
      </c>
      <c r="R125" s="68">
        <f t="shared" ref="R125:BM125" si="1972">1720/12*R118</f>
        <v>0</v>
      </c>
      <c r="S125" s="68">
        <f t="shared" si="1972"/>
        <v>0</v>
      </c>
      <c r="T125" s="68">
        <f t="shared" si="1972"/>
        <v>0</v>
      </c>
      <c r="U125" s="68">
        <f t="shared" si="1972"/>
        <v>0</v>
      </c>
      <c r="V125" s="68">
        <f t="shared" si="1972"/>
        <v>0</v>
      </c>
      <c r="W125" s="68">
        <f t="shared" si="1972"/>
        <v>0</v>
      </c>
      <c r="X125" s="68">
        <f t="shared" si="1972"/>
        <v>0</v>
      </c>
      <c r="Y125" s="68">
        <f t="shared" si="1972"/>
        <v>0</v>
      </c>
      <c r="Z125" s="68">
        <f t="shared" si="1972"/>
        <v>0</v>
      </c>
      <c r="AA125" s="68">
        <f t="shared" si="1972"/>
        <v>0</v>
      </c>
      <c r="AB125" s="68">
        <f t="shared" si="1972"/>
        <v>0</v>
      </c>
      <c r="AC125" s="68">
        <f t="shared" si="1972"/>
        <v>0</v>
      </c>
      <c r="AD125" s="68">
        <f t="shared" si="1972"/>
        <v>0</v>
      </c>
      <c r="AE125" s="68">
        <f t="shared" si="1972"/>
        <v>0</v>
      </c>
      <c r="AF125" s="68">
        <f t="shared" si="1972"/>
        <v>0</v>
      </c>
      <c r="AG125" s="68">
        <f t="shared" si="1972"/>
        <v>0</v>
      </c>
      <c r="AH125" s="68">
        <f t="shared" si="1972"/>
        <v>0</v>
      </c>
      <c r="AI125" s="68">
        <f t="shared" si="1972"/>
        <v>0</v>
      </c>
      <c r="AJ125" s="68">
        <f t="shared" si="1972"/>
        <v>0</v>
      </c>
      <c r="AK125" s="68">
        <f t="shared" si="1972"/>
        <v>0</v>
      </c>
      <c r="AL125" s="68">
        <f t="shared" si="1972"/>
        <v>0</v>
      </c>
      <c r="AM125" s="68">
        <f t="shared" si="1972"/>
        <v>0</v>
      </c>
      <c r="AN125" s="68">
        <f t="shared" si="1972"/>
        <v>0</v>
      </c>
      <c r="AO125" s="68">
        <f t="shared" si="1972"/>
        <v>0</v>
      </c>
      <c r="AP125" s="68">
        <f t="shared" si="1972"/>
        <v>0</v>
      </c>
      <c r="AQ125" s="68">
        <f t="shared" si="1972"/>
        <v>0</v>
      </c>
      <c r="AR125" s="68">
        <f t="shared" si="1972"/>
        <v>0</v>
      </c>
      <c r="AS125" s="68">
        <f t="shared" si="1972"/>
        <v>0</v>
      </c>
      <c r="AT125" s="68">
        <f t="shared" si="1972"/>
        <v>0</v>
      </c>
      <c r="AU125" s="68">
        <f t="shared" si="1972"/>
        <v>0</v>
      </c>
      <c r="AV125" s="68">
        <f t="shared" si="1972"/>
        <v>0</v>
      </c>
      <c r="AW125" s="68">
        <f t="shared" si="1972"/>
        <v>0</v>
      </c>
      <c r="AX125" s="68">
        <f t="shared" si="1972"/>
        <v>0</v>
      </c>
      <c r="AY125" s="68">
        <f t="shared" si="1972"/>
        <v>0</v>
      </c>
      <c r="AZ125" s="68">
        <f t="shared" si="1972"/>
        <v>0</v>
      </c>
      <c r="BA125" s="68">
        <f t="shared" si="1972"/>
        <v>0</v>
      </c>
      <c r="BB125" s="68">
        <f t="shared" si="1972"/>
        <v>0</v>
      </c>
      <c r="BC125" s="68">
        <f t="shared" si="1972"/>
        <v>0</v>
      </c>
      <c r="BD125" s="68">
        <f t="shared" si="1972"/>
        <v>0</v>
      </c>
      <c r="BE125" s="68">
        <f t="shared" si="1972"/>
        <v>0</v>
      </c>
      <c r="BF125" s="68">
        <f t="shared" si="1972"/>
        <v>0</v>
      </c>
      <c r="BG125" s="68">
        <f t="shared" si="1972"/>
        <v>0</v>
      </c>
      <c r="BH125" s="68">
        <f t="shared" si="1972"/>
        <v>0</v>
      </c>
      <c r="BI125" s="68">
        <f t="shared" si="1972"/>
        <v>0</v>
      </c>
      <c r="BJ125" s="68">
        <f t="shared" si="1972"/>
        <v>0</v>
      </c>
      <c r="BK125" s="68">
        <f t="shared" si="1972"/>
        <v>0</v>
      </c>
      <c r="BL125" s="68">
        <f t="shared" si="1972"/>
        <v>0</v>
      </c>
      <c r="BM125" s="68">
        <f t="shared" si="1972"/>
        <v>0</v>
      </c>
      <c r="BN125" s="362"/>
      <c r="BO125" s="364"/>
      <c r="BP125" s="366"/>
      <c r="BQ125" s="366"/>
      <c r="BR125" s="106"/>
      <c r="BS125" s="106"/>
      <c r="BT125" s="106"/>
      <c r="BU125" s="106"/>
      <c r="BV125" s="106"/>
      <c r="BW125" s="106"/>
      <c r="BX125" s="106"/>
      <c r="BY125" s="106"/>
      <c r="BZ125" s="106"/>
      <c r="CA125" s="106"/>
      <c r="CB125" s="106"/>
      <c r="CC125" s="106"/>
      <c r="CD125" s="106"/>
      <c r="CE125" s="106"/>
      <c r="CF125" s="106"/>
      <c r="CG125" s="106"/>
    </row>
    <row r="126" spans="1:85" s="245" customFormat="1" ht="29" x14ac:dyDescent="0.35">
      <c r="A126" s="243"/>
      <c r="B126" s="128"/>
      <c r="C126" s="80"/>
      <c r="D126" s="80"/>
      <c r="E126" s="80"/>
      <c r="F126" s="80"/>
      <c r="G126" s="80"/>
      <c r="H126" s="80"/>
      <c r="I126" s="80"/>
      <c r="J126" s="80"/>
      <c r="K126" s="80"/>
      <c r="L126" s="80"/>
      <c r="M126" s="64"/>
      <c r="N126" s="7"/>
      <c r="O126" s="192"/>
      <c r="P126" s="106"/>
      <c r="Q126" s="63" t="s">
        <v>144</v>
      </c>
      <c r="R126" s="68">
        <f>FLOOR(IF(OR(R121=0,R121=1),IF(R119&gt;=R125,R125,R119)+0.00000001,IF(R123&gt;=R122,R122,R123))+0.00000001,1)</f>
        <v>0</v>
      </c>
      <c r="S126" s="68">
        <f t="shared" ref="S126" si="1973">FLOOR(IF(OR(S121=0,S121=1),IF(S125&gt;S122,S122,IF(S119&gt;=S125,S125,S119)+0.00000001),IF(S123&gt;=S122,S122-R124,S123-R124)+0.00000001),1)</f>
        <v>0</v>
      </c>
      <c r="T126" s="68">
        <f t="shared" ref="T126" si="1974">FLOOR(IF(OR(T121=0,T121=1),IF(T125&gt;T122,T122,IF(T119&gt;=T125,T125,T119)+0.00000001),IF(T123&gt;=T122,T122-S124,T123-S124)+0.00000001),1)</f>
        <v>0</v>
      </c>
      <c r="U126" s="68">
        <f t="shared" ref="U126" si="1975">FLOOR(IF(OR(U121=0,U121=1),IF(U125&gt;U122,U122,IF(U119&gt;=U125,U125,U119)+0.00000001),IF(U123&gt;=U122,U122-T124,U123-T124)+0.00000001),1)</f>
        <v>0</v>
      </c>
      <c r="V126" s="68">
        <f t="shared" ref="V126" si="1976">FLOOR(IF(OR(V121=0,V121=1),IF(V125&gt;V122,V122,IF(V119&gt;=V125,V125,V119)+0.00000001),IF(V123&gt;=V122,V122-U124,V123-U124)+0.00000001),1)</f>
        <v>0</v>
      </c>
      <c r="W126" s="68">
        <f t="shared" ref="W126" si="1977">FLOOR(IF(OR(W121=0,W121=1),IF(W125&gt;W122,W122,IF(W119&gt;=W125,W125,W119)+0.00000001),IF(W123&gt;=W122,W122-V124,W123-V124)+0.00000001),1)</f>
        <v>0</v>
      </c>
      <c r="X126" s="68">
        <f t="shared" ref="X126" si="1978">FLOOR(IF(OR(X121=0,X121=1),IF(X125&gt;X122,X122,IF(X119&gt;=X125,X125,X119)+0.00000001),IF(X123&gt;=X122,X122-W124,X123-W124)+0.00000001),1)</f>
        <v>0</v>
      </c>
      <c r="Y126" s="68">
        <f t="shared" ref="Y126" si="1979">FLOOR(IF(OR(Y121=0,Y121=1),IF(Y125&gt;Y122,Y122,IF(Y119&gt;=Y125,Y125,Y119)+0.00000001),IF(Y123&gt;=Y122,Y122-X124,Y123-X124)+0.00000001),1)</f>
        <v>0</v>
      </c>
      <c r="Z126" s="68">
        <f t="shared" ref="Z126" si="1980">FLOOR(IF(OR(Z121=0,Z121=1),IF(Z125&gt;Z122,Z122,IF(Z119&gt;=Z125,Z125,Z119)+0.00000001),IF(Z123&gt;=Z122,Z122-Y124,Z123-Y124)+0.00000001),1)</f>
        <v>0</v>
      </c>
      <c r="AA126" s="68">
        <f t="shared" ref="AA126" si="1981">FLOOR(IF(OR(AA121=0,AA121=1),IF(AA125&gt;AA122,AA122,IF(AA119&gt;=AA125,AA125,AA119)+0.00000001),IF(AA123&gt;=AA122,AA122-Z124,AA123-Z124)+0.00000001),1)</f>
        <v>0</v>
      </c>
      <c r="AB126" s="68">
        <f t="shared" ref="AB126" si="1982">FLOOR(IF(OR(AB121=0,AB121=1),IF(AB125&gt;AB122,AB122,IF(AB119&gt;=AB125,AB125,AB119)+0.00000001),IF(AB123&gt;=AB122,AB122-AA124,AB123-AA124)+0.00000001),1)</f>
        <v>0</v>
      </c>
      <c r="AC126" s="68">
        <f t="shared" ref="AC126" si="1983">FLOOR(IF(OR(AC121=0,AC121=1),IF(AC125&gt;AC122,AC122,IF(AC119&gt;=AC125,AC125,AC119)+0.00000001),IF(AC123&gt;=AC122,AC122-AB124,AC123-AB124)+0.00000001),1)</f>
        <v>0</v>
      </c>
      <c r="AD126" s="68">
        <f t="shared" ref="AD126" si="1984">FLOOR(IF(OR(AD121=0,AD121=1),IF(AD125&gt;AD122,AD122,IF(AD119&gt;=AD125,AD125,AD119)+0.00000001),IF(AD123&gt;=AD122,AD122-AC124,AD123-AC124)+0.00000001),1)</f>
        <v>0</v>
      </c>
      <c r="AE126" s="68">
        <f t="shared" ref="AE126" si="1985">FLOOR(IF(OR(AE121=0,AE121=1),IF(AE125&gt;AE122,AE122,IF(AE119&gt;=AE125,AE125,AE119)+0.00000001),IF(AE123&gt;=AE122,AE122-AD124,AE123-AD124)+0.00000001),1)</f>
        <v>0</v>
      </c>
      <c r="AF126" s="68">
        <f t="shared" ref="AF126" si="1986">FLOOR(IF(OR(AF121=0,AF121=1),IF(AF125&gt;AF122,AF122,IF(AF119&gt;=AF125,AF125,AF119)+0.00000001),IF(AF123&gt;=AF122,AF122-AE124,AF123-AE124)+0.00000001),1)</f>
        <v>0</v>
      </c>
      <c r="AG126" s="68">
        <f t="shared" ref="AG126" si="1987">FLOOR(IF(OR(AG121=0,AG121=1),IF(AG125&gt;AG122,AG122,IF(AG119&gt;=AG125,AG125,AG119)+0.00000001),IF(AG123&gt;=AG122,AG122-AF124,AG123-AF124)+0.00000001),1)</f>
        <v>0</v>
      </c>
      <c r="AH126" s="68">
        <f t="shared" ref="AH126" si="1988">FLOOR(IF(OR(AH121=0,AH121=1),IF(AH125&gt;AH122,AH122,IF(AH119&gt;=AH125,AH125,AH119)+0.00000001),IF(AH123&gt;=AH122,AH122-AG124,AH123-AG124)+0.00000001),1)</f>
        <v>0</v>
      </c>
      <c r="AI126" s="68">
        <f t="shared" ref="AI126" si="1989">FLOOR(IF(OR(AI121=0,AI121=1),IF(AI125&gt;AI122,AI122,IF(AI119&gt;=AI125,AI125,AI119)+0.00000001),IF(AI123&gt;=AI122,AI122-AH124,AI123-AH124)+0.00000001),1)</f>
        <v>0</v>
      </c>
      <c r="AJ126" s="68">
        <f t="shared" ref="AJ126" si="1990">FLOOR(IF(OR(AJ121=0,AJ121=1),IF(AJ125&gt;AJ122,AJ122,IF(AJ119&gt;=AJ125,AJ125,AJ119)+0.00000001),IF(AJ123&gt;=AJ122,AJ122-AI124,AJ123-AI124)+0.00000001),1)</f>
        <v>0</v>
      </c>
      <c r="AK126" s="68">
        <f t="shared" ref="AK126" si="1991">FLOOR(IF(OR(AK121=0,AK121=1),IF(AK125&gt;AK122,AK122,IF(AK119&gt;=AK125,AK125,AK119)+0.00000001),IF(AK123&gt;=AK122,AK122-AJ124,AK123-AJ124)+0.00000001),1)</f>
        <v>0</v>
      </c>
      <c r="AL126" s="68">
        <f t="shared" ref="AL126" si="1992">FLOOR(IF(OR(AL121=0,AL121=1),IF(AL125&gt;AL122,AL122,IF(AL119&gt;=AL125,AL125,AL119)+0.00000001),IF(AL123&gt;=AL122,AL122-AK124,AL123-AK124)+0.00000001),1)</f>
        <v>0</v>
      </c>
      <c r="AM126" s="68">
        <f t="shared" ref="AM126" si="1993">FLOOR(IF(OR(AM121=0,AM121=1),IF(AM125&gt;AM122,AM122,IF(AM119&gt;=AM125,AM125,AM119)+0.00000001),IF(AM123&gt;=AM122,AM122-AL124,AM123-AL124)+0.00000001),1)</f>
        <v>0</v>
      </c>
      <c r="AN126" s="68">
        <f t="shared" ref="AN126" si="1994">FLOOR(IF(OR(AN121=0,AN121=1),IF(AN125&gt;AN122,AN122,IF(AN119&gt;=AN125,AN125,AN119)+0.00000001),IF(AN123&gt;=AN122,AN122-AM124,AN123-AM124)+0.00000001),1)</f>
        <v>0</v>
      </c>
      <c r="AO126" s="68">
        <f t="shared" ref="AO126" si="1995">FLOOR(IF(OR(AO121=0,AO121=1),IF(AO125&gt;AO122,AO122,IF(AO119&gt;=AO125,AO125,AO119)+0.00000001),IF(AO123&gt;=AO122,AO122-AN124,AO123-AN124)+0.00000001),1)</f>
        <v>0</v>
      </c>
      <c r="AP126" s="68">
        <f t="shared" ref="AP126" si="1996">FLOOR(IF(OR(AP121=0,AP121=1),IF(AP125&gt;AP122,AP122,IF(AP119&gt;=AP125,AP125,AP119)+0.00000001),IF(AP123&gt;=AP122,AP122-AO124,AP123-AO124)+0.00000001),1)</f>
        <v>0</v>
      </c>
      <c r="AQ126" s="68">
        <f t="shared" ref="AQ126" si="1997">FLOOR(IF(OR(AQ121=0,AQ121=1),IF(AQ125&gt;AQ122,AQ122,IF(AQ119&gt;=AQ125,AQ125,AQ119)+0.00000001),IF(AQ123&gt;=AQ122,AQ122-AP124,AQ123-AP124)+0.00000001),1)</f>
        <v>0</v>
      </c>
      <c r="AR126" s="68">
        <f t="shared" ref="AR126" si="1998">FLOOR(IF(OR(AR121=0,AR121=1),IF(AR125&gt;AR122,AR122,IF(AR119&gt;=AR125,AR125,AR119)+0.00000001),IF(AR123&gt;=AR122,AR122-AQ124,AR123-AQ124)+0.00000001),1)</f>
        <v>0</v>
      </c>
      <c r="AS126" s="68">
        <f t="shared" ref="AS126" si="1999">FLOOR(IF(OR(AS121=0,AS121=1),IF(AS125&gt;AS122,AS122,IF(AS119&gt;=AS125,AS125,AS119)+0.00000001),IF(AS123&gt;=AS122,AS122-AR124,AS123-AR124)+0.00000001),1)</f>
        <v>0</v>
      </c>
      <c r="AT126" s="68">
        <f t="shared" ref="AT126" si="2000">FLOOR(IF(OR(AT121=0,AT121=1),IF(AT125&gt;AT122,AT122,IF(AT119&gt;=AT125,AT125,AT119)+0.00000001),IF(AT123&gt;=AT122,AT122-AS124,AT123-AS124)+0.00000001),1)</f>
        <v>0</v>
      </c>
      <c r="AU126" s="68">
        <f t="shared" ref="AU126" si="2001">FLOOR(IF(OR(AU121=0,AU121=1),IF(AU125&gt;AU122,AU122,IF(AU119&gt;=AU125,AU125,AU119)+0.00000001),IF(AU123&gt;=AU122,AU122-AT124,AU123-AT124)+0.00000001),1)</f>
        <v>0</v>
      </c>
      <c r="AV126" s="68">
        <f t="shared" ref="AV126" si="2002">FLOOR(IF(OR(AV121=0,AV121=1),IF(AV125&gt;AV122,AV122,IF(AV119&gt;=AV125,AV125,AV119)+0.00000001),IF(AV123&gt;=AV122,AV122-AU124,AV123-AU124)+0.00000001),1)</f>
        <v>0</v>
      </c>
      <c r="AW126" s="68">
        <f t="shared" ref="AW126" si="2003">FLOOR(IF(OR(AW121=0,AW121=1),IF(AW125&gt;AW122,AW122,IF(AW119&gt;=AW125,AW125,AW119)+0.00000001),IF(AW123&gt;=AW122,AW122-AV124,AW123-AV124)+0.00000001),1)</f>
        <v>0</v>
      </c>
      <c r="AX126" s="68">
        <f t="shared" ref="AX126" si="2004">FLOOR(IF(OR(AX121=0,AX121=1),IF(AX125&gt;AX122,AX122,IF(AX119&gt;=AX125,AX125,AX119)+0.00000001),IF(AX123&gt;=AX122,AX122-AW124,AX123-AW124)+0.00000001),1)</f>
        <v>0</v>
      </c>
      <c r="AY126" s="68">
        <f t="shared" ref="AY126" si="2005">FLOOR(IF(OR(AY121=0,AY121=1),IF(AY125&gt;AY122,AY122,IF(AY119&gt;=AY125,AY125,AY119)+0.00000001),IF(AY123&gt;=AY122,AY122-AX124,AY123-AX124)+0.00000001),1)</f>
        <v>0</v>
      </c>
      <c r="AZ126" s="68">
        <f t="shared" ref="AZ126" si="2006">FLOOR(IF(OR(AZ121=0,AZ121=1),IF(AZ125&gt;AZ122,AZ122,IF(AZ119&gt;=AZ125,AZ125,AZ119)+0.00000001),IF(AZ123&gt;=AZ122,AZ122-AY124,AZ123-AY124)+0.00000001),1)</f>
        <v>0</v>
      </c>
      <c r="BA126" s="68">
        <f t="shared" ref="BA126" si="2007">FLOOR(IF(OR(BA121=0,BA121=1),IF(BA125&gt;BA122,BA122,IF(BA119&gt;=BA125,BA125,BA119)+0.00000001),IF(BA123&gt;=BA122,BA122-AZ124,BA123-AZ124)+0.00000001),1)</f>
        <v>0</v>
      </c>
      <c r="BB126" s="68">
        <f t="shared" ref="BB126" si="2008">FLOOR(IF(OR(BB121=0,BB121=1),IF(BB125&gt;BB122,BB122,IF(BB119&gt;=BB125,BB125,BB119)+0.00000001),IF(BB123&gt;=BB122,BB122-BA124,BB123-BA124)+0.00000001),1)</f>
        <v>0</v>
      </c>
      <c r="BC126" s="68">
        <f t="shared" ref="BC126" si="2009">FLOOR(IF(OR(BC121=0,BC121=1),IF(BC125&gt;BC122,BC122,IF(BC119&gt;=BC125,BC125,BC119)+0.00000001),IF(BC123&gt;=BC122,BC122-BB124,BC123-BB124)+0.00000001),1)</f>
        <v>0</v>
      </c>
      <c r="BD126" s="68">
        <f t="shared" ref="BD126" si="2010">FLOOR(IF(OR(BD121=0,BD121=1),IF(BD125&gt;BD122,BD122,IF(BD119&gt;=BD125,BD125,BD119)+0.00000001),IF(BD123&gt;=BD122,BD122-BC124,BD123-BC124)+0.00000001),1)</f>
        <v>0</v>
      </c>
      <c r="BE126" s="68">
        <f t="shared" ref="BE126" si="2011">FLOOR(IF(OR(BE121=0,BE121=1),IF(BE125&gt;BE122,BE122,IF(BE119&gt;=BE125,BE125,BE119)+0.00000001),IF(BE123&gt;=BE122,BE122-BD124,BE123-BD124)+0.00000001),1)</f>
        <v>0</v>
      </c>
      <c r="BF126" s="68">
        <f t="shared" ref="BF126" si="2012">FLOOR(IF(OR(BF121=0,BF121=1),IF(BF125&gt;BF122,BF122,IF(BF119&gt;=BF125,BF125,BF119)+0.00000001),IF(BF123&gt;=BF122,BF122-BE124,BF123-BE124)+0.00000001),1)</f>
        <v>0</v>
      </c>
      <c r="BG126" s="68">
        <f t="shared" ref="BG126" si="2013">FLOOR(IF(OR(BG121=0,BG121=1),IF(BG125&gt;BG122,BG122,IF(BG119&gt;=BG125,BG125,BG119)+0.00000001),IF(BG123&gt;=BG122,BG122-BF124,BG123-BF124)+0.00000001),1)</f>
        <v>0</v>
      </c>
      <c r="BH126" s="68">
        <f t="shared" ref="BH126" si="2014">FLOOR(IF(OR(BH121=0,BH121=1),IF(BH125&gt;BH122,BH122,IF(BH119&gt;=BH125,BH125,BH119)+0.00000001),IF(BH123&gt;=BH122,BH122-BG124,BH123-BG124)+0.00000001),1)</f>
        <v>0</v>
      </c>
      <c r="BI126" s="68">
        <f t="shared" ref="BI126" si="2015">FLOOR(IF(OR(BI121=0,BI121=1),IF(BI125&gt;BI122,BI122,IF(BI119&gt;=BI125,BI125,BI119)+0.00000001),IF(BI123&gt;=BI122,BI122-BH124,BI123-BH124)+0.00000001),1)</f>
        <v>0</v>
      </c>
      <c r="BJ126" s="68">
        <f t="shared" ref="BJ126" si="2016">FLOOR(IF(OR(BJ121=0,BJ121=1),IF(BJ125&gt;BJ122,BJ122,IF(BJ119&gt;=BJ125,BJ125,BJ119)+0.00000001),IF(BJ123&gt;=BJ122,BJ122-BI124,BJ123-BI124)+0.00000001),1)</f>
        <v>0</v>
      </c>
      <c r="BK126" s="68">
        <f t="shared" ref="BK126" si="2017">FLOOR(IF(OR(BK121=0,BK121=1),IF(BK125&gt;BK122,BK122,IF(BK119&gt;=BK125,BK125,BK119)+0.00000001),IF(BK123&gt;=BK122,BK122-BJ124,BK123-BJ124)+0.00000001),1)</f>
        <v>0</v>
      </c>
      <c r="BL126" s="68">
        <f t="shared" ref="BL126" si="2018">FLOOR(IF(OR(BL121=0,BL121=1),IF(BL125&gt;BL122,BL122,IF(BL119&gt;=BL125,BL125,BL119)+0.00000001),IF(BL123&gt;=BL122,BL122-BK124,BL123-BK124)+0.00000001),1)</f>
        <v>0</v>
      </c>
      <c r="BM126" s="68">
        <f t="shared" ref="BM126" si="2019">FLOOR(IF(OR(BM121=0,BM121=1),IF(BM125&gt;BM122,BM122,IF(BM119&gt;=BM125,BM125,BM119)+0.00000001),IF(BM123&gt;=BM122,BM122-BL124,BM123-BL124)+0.00000001),1)</f>
        <v>0</v>
      </c>
      <c r="BN126" s="362"/>
      <c r="BO126" s="364"/>
      <c r="BP126" s="366"/>
      <c r="BQ126" s="366"/>
      <c r="BR126" s="106"/>
      <c r="BS126" s="106"/>
      <c r="BT126" s="106"/>
      <c r="BU126" s="106"/>
      <c r="BV126" s="106"/>
      <c r="BW126" s="106"/>
      <c r="BX126" s="106"/>
      <c r="BY126" s="106"/>
      <c r="BZ126" s="106"/>
      <c r="CA126" s="106"/>
      <c r="CB126" s="106"/>
      <c r="CC126" s="106"/>
      <c r="CD126" s="106"/>
      <c r="CE126" s="106"/>
      <c r="CF126" s="106"/>
      <c r="CG126" s="106"/>
    </row>
    <row r="127" spans="1:85" s="245" customFormat="1" ht="25.4" customHeight="1" thickBot="1" x14ac:dyDescent="0.4">
      <c r="A127" s="243"/>
      <c r="B127" s="129"/>
      <c r="C127" s="69"/>
      <c r="D127" s="69"/>
      <c r="E127" s="69"/>
      <c r="F127" s="69"/>
      <c r="G127" s="69"/>
      <c r="H127" s="69"/>
      <c r="I127" s="69"/>
      <c r="J127" s="69"/>
      <c r="K127" s="69"/>
      <c r="L127" s="69"/>
      <c r="M127" s="70"/>
      <c r="N127" s="7"/>
      <c r="O127" s="193"/>
      <c r="P127" s="106"/>
      <c r="Q127" s="216" t="s">
        <v>145</v>
      </c>
      <c r="R127" s="72">
        <f>IF($J118="Ano",R126*'Podpůrná data'!$B$5,R126*'Podpůrná data'!$B$3)</f>
        <v>0</v>
      </c>
      <c r="S127" s="72">
        <f>IF($J118="Ano",S126*'Podpůrná data'!$B$5,S126*'Podpůrná data'!$B$3)</f>
        <v>0</v>
      </c>
      <c r="T127" s="72">
        <f>IF($J118="Ano",T126*'Podpůrná data'!$B$5,T126*'Podpůrná data'!$B$3)</f>
        <v>0</v>
      </c>
      <c r="U127" s="72">
        <f>IF($J118="Ano",U126*'Podpůrná data'!$B$5,U126*'Podpůrná data'!$B$3)</f>
        <v>0</v>
      </c>
      <c r="V127" s="72">
        <f>IF($J118="Ano",V126*'Podpůrná data'!$B$5,V126*'Podpůrná data'!$B$3)</f>
        <v>0</v>
      </c>
      <c r="W127" s="72">
        <f>IF($J118="Ano",W126*'Podpůrná data'!$B$5,W126*'Podpůrná data'!$B$3)</f>
        <v>0</v>
      </c>
      <c r="X127" s="72">
        <f>IF($J118="Ano",X126*'Podpůrná data'!$B$5,X126*'Podpůrná data'!$B$3)</f>
        <v>0</v>
      </c>
      <c r="Y127" s="72">
        <f>IF($J118="Ano",Y126*'Podpůrná data'!$B$5,Y126*'Podpůrná data'!$B$3)</f>
        <v>0</v>
      </c>
      <c r="Z127" s="72">
        <f>IF($J118="Ano",Z126*'Podpůrná data'!$B$5,Z126*'Podpůrná data'!$B$3)</f>
        <v>0</v>
      </c>
      <c r="AA127" s="72">
        <f>IF($J118="Ano",AA126*'Podpůrná data'!$B$5,AA126*'Podpůrná data'!$B$3)</f>
        <v>0</v>
      </c>
      <c r="AB127" s="72">
        <f>IF($J118="Ano",AB126*'Podpůrná data'!$B$5,AB126*'Podpůrná data'!$B$3)</f>
        <v>0</v>
      </c>
      <c r="AC127" s="72">
        <f>IF($J118="Ano",AC126*'Podpůrná data'!$B$5,AC126*'Podpůrná data'!$B$3)</f>
        <v>0</v>
      </c>
      <c r="AD127" s="72">
        <f>IF($J118="Ano",AD126*'Podpůrná data'!$B$5,AD126*'Podpůrná data'!$B$3)</f>
        <v>0</v>
      </c>
      <c r="AE127" s="72">
        <f>IF($J118="Ano",AE126*'Podpůrná data'!$B$5,AE126*'Podpůrná data'!$B$3)</f>
        <v>0</v>
      </c>
      <c r="AF127" s="72">
        <f>IF($J118="Ano",AF126*'Podpůrná data'!$B$5,AF126*'Podpůrná data'!$B$3)</f>
        <v>0</v>
      </c>
      <c r="AG127" s="72">
        <f>IF($J118="Ano",AG126*'Podpůrná data'!$B$5,AG126*'Podpůrná data'!$B$3)</f>
        <v>0</v>
      </c>
      <c r="AH127" s="72">
        <f>IF($J118="Ano",AH126*'Podpůrná data'!$B$5,AH126*'Podpůrná data'!$B$3)</f>
        <v>0</v>
      </c>
      <c r="AI127" s="72">
        <f>IF($J118="Ano",AI126*'Podpůrná data'!$B$5,AI126*'Podpůrná data'!$B$3)</f>
        <v>0</v>
      </c>
      <c r="AJ127" s="72">
        <f>IF($J118="Ano",AJ126*'Podpůrná data'!$B$5,AJ126*'Podpůrná data'!$B$3)</f>
        <v>0</v>
      </c>
      <c r="AK127" s="72">
        <f>IF($J118="Ano",AK126*'Podpůrná data'!$B$5,AK126*'Podpůrná data'!$B$3)</f>
        <v>0</v>
      </c>
      <c r="AL127" s="72">
        <f>IF($J118="Ano",AL126*'Podpůrná data'!$B$5,AL126*'Podpůrná data'!$B$3)</f>
        <v>0</v>
      </c>
      <c r="AM127" s="72">
        <f>IF($J118="Ano",AM126*'Podpůrná data'!$B$5,AM126*'Podpůrná data'!$B$3)</f>
        <v>0</v>
      </c>
      <c r="AN127" s="72">
        <f>IF($J118="Ano",AN126*'Podpůrná data'!$B$5,AN126*'Podpůrná data'!$B$3)</f>
        <v>0</v>
      </c>
      <c r="AO127" s="72">
        <f>IF($J118="Ano",AO126*'Podpůrná data'!$B$5,AO126*'Podpůrná data'!$B$3)</f>
        <v>0</v>
      </c>
      <c r="AP127" s="72">
        <f>IF($J118="Ano",AP126*'Podpůrná data'!$B$5,AP126*'Podpůrná data'!$B$3)</f>
        <v>0</v>
      </c>
      <c r="AQ127" s="72">
        <f>IF($J118="Ano",AQ126*'Podpůrná data'!$B$5,AQ126*'Podpůrná data'!$B$3)</f>
        <v>0</v>
      </c>
      <c r="AR127" s="72">
        <f>IF($J118="Ano",AR126*'Podpůrná data'!$B$5,AR126*'Podpůrná data'!$B$3)</f>
        <v>0</v>
      </c>
      <c r="AS127" s="72">
        <f>IF($J118="Ano",AS126*'Podpůrná data'!$B$5,AS126*'Podpůrná data'!$B$3)</f>
        <v>0</v>
      </c>
      <c r="AT127" s="72">
        <f>IF($J118="Ano",AT126*'Podpůrná data'!$B$5,AT126*'Podpůrná data'!$B$3)</f>
        <v>0</v>
      </c>
      <c r="AU127" s="72">
        <f>IF($J118="Ano",AU126*'Podpůrná data'!$B$5,AU126*'Podpůrná data'!$B$3)</f>
        <v>0</v>
      </c>
      <c r="AV127" s="72">
        <f>IF($J118="Ano",AV126*'Podpůrná data'!$B$5,AV126*'Podpůrná data'!$B$3)</f>
        <v>0</v>
      </c>
      <c r="AW127" s="72">
        <f>IF($J118="Ano",AW126*'Podpůrná data'!$B$5,AW126*'Podpůrná data'!$B$3)</f>
        <v>0</v>
      </c>
      <c r="AX127" s="72">
        <f>IF($J118="Ano",AX126*'Podpůrná data'!$B$5,AX126*'Podpůrná data'!$B$3)</f>
        <v>0</v>
      </c>
      <c r="AY127" s="72">
        <f>IF($J118="Ano",AY126*'Podpůrná data'!$B$5,AY126*'Podpůrná data'!$B$3)</f>
        <v>0</v>
      </c>
      <c r="AZ127" s="72">
        <f>IF($J118="Ano",AZ126*'Podpůrná data'!$B$5,AZ126*'Podpůrná data'!$B$3)</f>
        <v>0</v>
      </c>
      <c r="BA127" s="72">
        <f>IF($J118="Ano",BA126*'Podpůrná data'!$B$5,BA126*'Podpůrná data'!$B$3)</f>
        <v>0</v>
      </c>
      <c r="BB127" s="72">
        <f>IF($J118="Ano",BB126*'Podpůrná data'!$B$5,BB126*'Podpůrná data'!$B$3)</f>
        <v>0</v>
      </c>
      <c r="BC127" s="72">
        <f>IF($J118="Ano",BC126*'Podpůrná data'!$B$5,BC126*'Podpůrná data'!$B$3)</f>
        <v>0</v>
      </c>
      <c r="BD127" s="72">
        <f>IF($J118="Ano",BD126*'Podpůrná data'!$B$5,BD126*'Podpůrná data'!$B$3)</f>
        <v>0</v>
      </c>
      <c r="BE127" s="72">
        <f>IF($J118="Ano",BE126*'Podpůrná data'!$B$5,BE126*'Podpůrná data'!$B$3)</f>
        <v>0</v>
      </c>
      <c r="BF127" s="72">
        <f>IF($J118="Ano",BF126*'Podpůrná data'!$B$5,BF126*'Podpůrná data'!$B$3)</f>
        <v>0</v>
      </c>
      <c r="BG127" s="72">
        <f>IF($J118="Ano",BG126*'Podpůrná data'!$B$5,BG126*'Podpůrná data'!$B$3)</f>
        <v>0</v>
      </c>
      <c r="BH127" s="72">
        <f>IF($J118="Ano",BH126*'Podpůrná data'!$B$5,BH126*'Podpůrná data'!$B$3)</f>
        <v>0</v>
      </c>
      <c r="BI127" s="72">
        <f>IF($J118="Ano",BI126*'Podpůrná data'!$B$5,BI126*'Podpůrná data'!$B$3)</f>
        <v>0</v>
      </c>
      <c r="BJ127" s="72">
        <f>IF($J118="Ano",BJ126*'Podpůrná data'!$B$5,BJ126*'Podpůrná data'!$B$3)</f>
        <v>0</v>
      </c>
      <c r="BK127" s="72">
        <f>IF($J118="Ano",BK126*'Podpůrná data'!$B$5,BK126*'Podpůrná data'!$B$3)</f>
        <v>0</v>
      </c>
      <c r="BL127" s="72">
        <f>IF($J118="Ano",BL126*'Podpůrná data'!$B$5,BL126*'Podpůrná data'!$B$3)</f>
        <v>0</v>
      </c>
      <c r="BM127" s="72">
        <f>IF($J118="Ano",BM126*'Podpůrná data'!$B$5,BM126*'Podpůrná data'!$B$3)</f>
        <v>0</v>
      </c>
      <c r="BN127" s="363"/>
      <c r="BO127" s="365"/>
      <c r="BP127" s="367"/>
      <c r="BQ127" s="367"/>
      <c r="BR127" s="106"/>
      <c r="BS127" s="178">
        <f>SUMIFS($R127:$BM127,$R117:$BM117,"1. ZoR")</f>
        <v>0</v>
      </c>
      <c r="BT127" s="178">
        <f>SUMIFS($R127:$BM127,$R117:$BM117,"2. ZoR")</f>
        <v>0</v>
      </c>
      <c r="BU127" s="178">
        <f>SUMIFS($R127:$BM127,$R117:$BM117,"3. ZoR")</f>
        <v>0</v>
      </c>
      <c r="BV127" s="178">
        <f>SUMIFS($R127:$BM127,$R117:$BM117,"4. ZoR")</f>
        <v>0</v>
      </c>
      <c r="BW127" s="178">
        <f>SUMIFS($R127:$BM127,$R117:$BM117,"5. ZoR")</f>
        <v>0</v>
      </c>
      <c r="BX127" s="178">
        <f>SUMIFS($R127:$BM127,$R117:$BM117,"6. ZoR")</f>
        <v>0</v>
      </c>
      <c r="BY127" s="178">
        <f>SUMIFS($R127:$BM127,$R117:$BM117,"7. ZoR")</f>
        <v>0</v>
      </c>
      <c r="BZ127" s="178">
        <f>SUMIFS($R127:$BM127,$R117:$BM117,"8. ZoR")</f>
        <v>0</v>
      </c>
      <c r="CA127" s="178">
        <f>SUMIFS($R127:$BM127,$R117:$BM117,"9. ZoR")</f>
        <v>0</v>
      </c>
      <c r="CB127" s="178">
        <f>SUMIFS($R127:$BM127,$R117:$BM117,"10. ZoR")</f>
        <v>0</v>
      </c>
      <c r="CC127" s="178">
        <f>SUMIFS($R127:$BM127,$R117:$BM117,"11. ZoR")</f>
        <v>0</v>
      </c>
      <c r="CD127" s="178">
        <f>SUMIFS($R127:$BM127,$R117:$BM117,"12. ZoR")</f>
        <v>0</v>
      </c>
      <c r="CE127" s="178">
        <f>SUMIFS($R127:$BM127,$R117:$BM117,"13. ZoR")</f>
        <v>0</v>
      </c>
      <c r="CF127" s="178">
        <f>SUMIFS($R127:$BM127,$R117:$BM117,"14. ZoR")</f>
        <v>0</v>
      </c>
      <c r="CG127" s="178">
        <f>SUMIFS($R127:$BM127,$R117:$BM117,"15. ZoR")</f>
        <v>0</v>
      </c>
    </row>
    <row r="128" spans="1:85" ht="15" hidden="1" thickBot="1" x14ac:dyDescent="0.4">
      <c r="B128" s="105"/>
      <c r="C128" s="130"/>
      <c r="D128" s="130"/>
      <c r="E128" s="130"/>
      <c r="F128" s="130"/>
      <c r="G128" s="130"/>
      <c r="H128" s="105"/>
      <c r="I128" s="105"/>
      <c r="J128" s="105"/>
      <c r="K128" s="105"/>
      <c r="L128" s="105"/>
      <c r="M128" s="105"/>
      <c r="N128" s="7"/>
      <c r="O128" s="105"/>
      <c r="P128" s="105"/>
      <c r="Q128" s="105"/>
      <c r="R128" s="105"/>
      <c r="S128" s="105"/>
      <c r="T128" s="7"/>
      <c r="U128" s="105"/>
      <c r="V128" s="105"/>
      <c r="W128" s="105"/>
      <c r="X128" s="105"/>
      <c r="Y128" s="105"/>
      <c r="Z128" s="105"/>
      <c r="AA128" s="105"/>
      <c r="AB128" s="105"/>
      <c r="AC128" s="105"/>
      <c r="AD128" s="105"/>
      <c r="AE128" s="105"/>
      <c r="AF128" s="105"/>
      <c r="AG128" s="105"/>
      <c r="AH128" s="105"/>
      <c r="AI128" s="105"/>
      <c r="AJ128" s="105"/>
      <c r="AK128" s="105"/>
      <c r="AL128" s="105"/>
      <c r="AM128" s="105"/>
      <c r="AN128" s="105"/>
      <c r="AO128" s="105"/>
      <c r="AP128" s="105"/>
      <c r="AQ128" s="105"/>
      <c r="AR128" s="105"/>
      <c r="AS128" s="105"/>
      <c r="AT128" s="105"/>
      <c r="AU128" s="105"/>
      <c r="AV128" s="105"/>
      <c r="AW128" s="105"/>
      <c r="AX128" s="105"/>
      <c r="AY128" s="105"/>
      <c r="AZ128" s="105"/>
      <c r="BA128" s="105"/>
      <c r="BB128" s="105"/>
      <c r="BC128" s="105"/>
      <c r="BD128" s="105"/>
      <c r="BE128" s="105"/>
      <c r="BF128" s="105"/>
      <c r="BG128" s="105"/>
      <c r="BH128" s="105"/>
      <c r="BI128" s="105"/>
      <c r="BJ128" s="105"/>
      <c r="BK128" s="105"/>
      <c r="BL128" s="105"/>
      <c r="BM128" s="105"/>
      <c r="BN128" s="105"/>
      <c r="BO128" s="105"/>
      <c r="BP128" s="105"/>
      <c r="BQ128" s="105"/>
      <c r="BR128" s="105"/>
      <c r="BS128" s="105"/>
      <c r="BT128" s="105"/>
      <c r="BU128" s="105"/>
      <c r="BV128" s="105"/>
      <c r="BW128" s="105"/>
      <c r="BX128" s="105"/>
      <c r="BY128" s="105"/>
      <c r="BZ128" s="105"/>
      <c r="CA128" s="105"/>
      <c r="CB128" s="105"/>
      <c r="CC128" s="105"/>
      <c r="CD128" s="105"/>
      <c r="CE128" s="105"/>
      <c r="CF128" s="105"/>
      <c r="CG128" s="105"/>
    </row>
    <row r="129" spans="1:85" s="245" customFormat="1" ht="69.650000000000006" customHeight="1" thickBot="1" x14ac:dyDescent="0.4">
      <c r="A129" s="249"/>
      <c r="B129" s="120"/>
      <c r="C129" s="360" t="s">
        <v>2</v>
      </c>
      <c r="D129" s="121"/>
      <c r="E129" s="131" t="s">
        <v>206</v>
      </c>
      <c r="F129" s="131" t="s">
        <v>444</v>
      </c>
      <c r="G129" s="131" t="s">
        <v>208</v>
      </c>
      <c r="H129" s="122" t="s">
        <v>94</v>
      </c>
      <c r="I129" s="122" t="s">
        <v>95</v>
      </c>
      <c r="J129" s="122" t="s">
        <v>96</v>
      </c>
      <c r="K129" s="122" t="s">
        <v>216</v>
      </c>
      <c r="L129" s="122" t="s">
        <v>218</v>
      </c>
      <c r="M129" s="138" t="s">
        <v>1</v>
      </c>
      <c r="N129" s="7"/>
      <c r="O129" s="124">
        <v>208002</v>
      </c>
      <c r="P129" s="106"/>
      <c r="Q129" s="194" t="s">
        <v>128</v>
      </c>
      <c r="R129" s="83" t="s">
        <v>4</v>
      </c>
      <c r="S129" s="83" t="s">
        <v>5</v>
      </c>
      <c r="T129" s="83" t="s">
        <v>6</v>
      </c>
      <c r="U129" s="83" t="s">
        <v>7</v>
      </c>
      <c r="V129" s="83" t="s">
        <v>8</v>
      </c>
      <c r="W129" s="83" t="s">
        <v>9</v>
      </c>
      <c r="X129" s="83" t="s">
        <v>10</v>
      </c>
      <c r="Y129" s="83" t="s">
        <v>11</v>
      </c>
      <c r="Z129" s="83" t="s">
        <v>12</v>
      </c>
      <c r="AA129" s="83" t="s">
        <v>13</v>
      </c>
      <c r="AB129" s="83" t="s">
        <v>14</v>
      </c>
      <c r="AC129" s="83" t="s">
        <v>15</v>
      </c>
      <c r="AD129" s="83" t="s">
        <v>16</v>
      </c>
      <c r="AE129" s="83" t="s">
        <v>17</v>
      </c>
      <c r="AF129" s="83" t="s">
        <v>18</v>
      </c>
      <c r="AG129" s="83" t="s">
        <v>19</v>
      </c>
      <c r="AH129" s="83" t="s">
        <v>20</v>
      </c>
      <c r="AI129" s="83" t="s">
        <v>21</v>
      </c>
      <c r="AJ129" s="83" t="s">
        <v>22</v>
      </c>
      <c r="AK129" s="83" t="s">
        <v>23</v>
      </c>
      <c r="AL129" s="83" t="s">
        <v>24</v>
      </c>
      <c r="AM129" s="83" t="s">
        <v>25</v>
      </c>
      <c r="AN129" s="83" t="s">
        <v>26</v>
      </c>
      <c r="AO129" s="83" t="s">
        <v>27</v>
      </c>
      <c r="AP129" s="83" t="s">
        <v>28</v>
      </c>
      <c r="AQ129" s="83" t="s">
        <v>29</v>
      </c>
      <c r="AR129" s="83" t="s">
        <v>30</v>
      </c>
      <c r="AS129" s="83" t="s">
        <v>31</v>
      </c>
      <c r="AT129" s="83" t="s">
        <v>32</v>
      </c>
      <c r="AU129" s="83" t="s">
        <v>33</v>
      </c>
      <c r="AV129" s="83" t="s">
        <v>34</v>
      </c>
      <c r="AW129" s="83" t="s">
        <v>35</v>
      </c>
      <c r="AX129" s="83" t="s">
        <v>36</v>
      </c>
      <c r="AY129" s="83" t="s">
        <v>37</v>
      </c>
      <c r="AZ129" s="83" t="s">
        <v>38</v>
      </c>
      <c r="BA129" s="83" t="s">
        <v>39</v>
      </c>
      <c r="BB129" s="83" t="s">
        <v>40</v>
      </c>
      <c r="BC129" s="83" t="s">
        <v>41</v>
      </c>
      <c r="BD129" s="83" t="s">
        <v>42</v>
      </c>
      <c r="BE129" s="83" t="s">
        <v>43</v>
      </c>
      <c r="BF129" s="83" t="s">
        <v>44</v>
      </c>
      <c r="BG129" s="83" t="s">
        <v>45</v>
      </c>
      <c r="BH129" s="83" t="s">
        <v>46</v>
      </c>
      <c r="BI129" s="83" t="s">
        <v>47</v>
      </c>
      <c r="BJ129" s="83" t="s">
        <v>48</v>
      </c>
      <c r="BK129" s="83" t="s">
        <v>49</v>
      </c>
      <c r="BL129" s="83" t="s">
        <v>50</v>
      </c>
      <c r="BM129" s="83" t="s">
        <v>51</v>
      </c>
      <c r="BN129" s="134" t="s">
        <v>163</v>
      </c>
      <c r="BO129" s="135" t="s">
        <v>164</v>
      </c>
      <c r="BP129" s="135" t="s">
        <v>146</v>
      </c>
      <c r="BQ129" s="135" t="s">
        <v>214</v>
      </c>
      <c r="BR129" s="106"/>
      <c r="BS129" s="368" t="s">
        <v>238</v>
      </c>
      <c r="BT129" s="369"/>
      <c r="BU129" s="369"/>
      <c r="BV129" s="369"/>
      <c r="BW129" s="369"/>
      <c r="BX129" s="369"/>
      <c r="BY129" s="369"/>
      <c r="BZ129" s="369"/>
      <c r="CA129" s="369"/>
      <c r="CB129" s="369"/>
      <c r="CC129" s="369"/>
      <c r="CD129" s="369"/>
      <c r="CE129" s="369"/>
      <c r="CF129" s="369"/>
      <c r="CG129" s="369"/>
    </row>
    <row r="130" spans="1:85" s="245" customFormat="1" ht="21" hidden="1" customHeight="1" x14ac:dyDescent="0.35">
      <c r="A130" s="250"/>
      <c r="B130" s="113"/>
      <c r="C130" s="361"/>
      <c r="D130" s="125"/>
      <c r="E130" s="125"/>
      <c r="F130" s="125"/>
      <c r="G130" s="125"/>
      <c r="H130" s="370" t="s">
        <v>250</v>
      </c>
      <c r="I130" s="371" t="s">
        <v>425</v>
      </c>
      <c r="J130" s="357" t="s">
        <v>97</v>
      </c>
      <c r="K130" s="357" t="s">
        <v>217</v>
      </c>
      <c r="L130" s="137"/>
      <c r="M130" s="373" t="s">
        <v>93</v>
      </c>
      <c r="N130" s="7"/>
      <c r="O130" s="375" t="s">
        <v>3</v>
      </c>
      <c r="P130" s="106"/>
      <c r="Q130" s="84"/>
      <c r="R130" s="74">
        <f>MONTH(Úvod!$F$10)</f>
        <v>1</v>
      </c>
      <c r="S130" s="75">
        <f t="shared" ref="S130" si="2020">IF(R130=12,1,R130+1)</f>
        <v>2</v>
      </c>
      <c r="T130" s="75">
        <f t="shared" ref="T130" si="2021">IF(S130=12,1,S130+1)</f>
        <v>3</v>
      </c>
      <c r="U130" s="76">
        <f t="shared" ref="U130" si="2022">IF(T130=12,1,T130+1)</f>
        <v>4</v>
      </c>
      <c r="V130" s="76">
        <f t="shared" ref="V130" si="2023">IF(U130=12,1,U130+1)</f>
        <v>5</v>
      </c>
      <c r="W130" s="76">
        <f t="shared" ref="W130" si="2024">IF(V130=12,1,V130+1)</f>
        <v>6</v>
      </c>
      <c r="X130" s="76">
        <f t="shared" ref="X130" si="2025">IF(W130=12,1,W130+1)</f>
        <v>7</v>
      </c>
      <c r="Y130" s="76">
        <f t="shared" ref="Y130" si="2026">IF(X130=12,1,X130+1)</f>
        <v>8</v>
      </c>
      <c r="Z130" s="76">
        <f t="shared" ref="Z130" si="2027">IF(Y130=12,1,Y130+1)</f>
        <v>9</v>
      </c>
      <c r="AA130" s="76">
        <f>IF(Z130=12,1,Z130+1)</f>
        <v>10</v>
      </c>
      <c r="AB130" s="76">
        <f t="shared" ref="AB130" si="2028">IF(AA130=12,1,AA130+1)</f>
        <v>11</v>
      </c>
      <c r="AC130" s="76">
        <f t="shared" ref="AC130" si="2029">IF(AB130=12,1,AB130+1)</f>
        <v>12</v>
      </c>
      <c r="AD130" s="76">
        <f t="shared" ref="AD130" si="2030">IF(AC130=12,1,AC130+1)</f>
        <v>1</v>
      </c>
      <c r="AE130" s="76">
        <f t="shared" ref="AE130" si="2031">IF(AD130=12,1,AD130+1)</f>
        <v>2</v>
      </c>
      <c r="AF130" s="76">
        <f t="shared" ref="AF130" si="2032">IF(AE130=12,1,AE130+1)</f>
        <v>3</v>
      </c>
      <c r="AG130" s="76">
        <f t="shared" ref="AG130" si="2033">IF(AF130=12,1,AF130+1)</f>
        <v>4</v>
      </c>
      <c r="AH130" s="76">
        <f t="shared" ref="AH130" si="2034">IF(AG130=12,1,AG130+1)</f>
        <v>5</v>
      </c>
      <c r="AI130" s="76">
        <f t="shared" ref="AI130" si="2035">IF(AH130=12,1,AH130+1)</f>
        <v>6</v>
      </c>
      <c r="AJ130" s="76">
        <f>IF(AI130=12,1,AI130+1)</f>
        <v>7</v>
      </c>
      <c r="AK130" s="76">
        <f t="shared" ref="AK130" si="2036">IF(AJ130=12,1,AJ130+1)</f>
        <v>8</v>
      </c>
      <c r="AL130" s="76">
        <f t="shared" ref="AL130" si="2037">IF(AK130=12,1,AK130+1)</f>
        <v>9</v>
      </c>
      <c r="AM130" s="76">
        <f t="shared" ref="AM130" si="2038">IF(AL130=12,1,AL130+1)</f>
        <v>10</v>
      </c>
      <c r="AN130" s="76">
        <f t="shared" ref="AN130" si="2039">IF(AM130=12,1,AM130+1)</f>
        <v>11</v>
      </c>
      <c r="AO130" s="76">
        <f t="shared" ref="AO130" si="2040">IF(AN130=12,1,AN130+1)</f>
        <v>12</v>
      </c>
      <c r="AP130" s="76">
        <f t="shared" ref="AP130" si="2041">IF(AO130=12,1,AO130+1)</f>
        <v>1</v>
      </c>
      <c r="AQ130" s="76">
        <f t="shared" ref="AQ130" si="2042">IF(AP130=12,1,AP130+1)</f>
        <v>2</v>
      </c>
      <c r="AR130" s="76">
        <f t="shared" ref="AR130" si="2043">IF(AQ130=12,1,AQ130+1)</f>
        <v>3</v>
      </c>
      <c r="AS130" s="76">
        <f t="shared" ref="AS130" si="2044">IF(AR130=12,1,AR130+1)</f>
        <v>4</v>
      </c>
      <c r="AT130" s="76">
        <f t="shared" ref="AT130" si="2045">IF(AS130=12,1,AS130+1)</f>
        <v>5</v>
      </c>
      <c r="AU130" s="76">
        <f t="shared" ref="AU130" si="2046">IF(AT130=12,1,AT130+1)</f>
        <v>6</v>
      </c>
      <c r="AV130" s="76">
        <f t="shared" ref="AV130" si="2047">IF(AU130=12,1,AU130+1)</f>
        <v>7</v>
      </c>
      <c r="AW130" s="76">
        <f t="shared" ref="AW130" si="2048">IF(AV130=12,1,AV130+1)</f>
        <v>8</v>
      </c>
      <c r="AX130" s="76">
        <f t="shared" ref="AX130" si="2049">IF(AW130=12,1,AW130+1)</f>
        <v>9</v>
      </c>
      <c r="AY130" s="76">
        <f t="shared" ref="AY130" si="2050">IF(AX130=12,1,AX130+1)</f>
        <v>10</v>
      </c>
      <c r="AZ130" s="76">
        <f t="shared" ref="AZ130" si="2051">IF(AY130=12,1,AY130+1)</f>
        <v>11</v>
      </c>
      <c r="BA130" s="76">
        <f t="shared" ref="BA130" si="2052">IF(AZ130=12,1,AZ130+1)</f>
        <v>12</v>
      </c>
      <c r="BB130" s="76">
        <f t="shared" ref="BB130" si="2053">IF(BA130=12,1,BA130+1)</f>
        <v>1</v>
      </c>
      <c r="BC130" s="76">
        <f t="shared" ref="BC130" si="2054">IF(BB130=12,1,BB130+1)</f>
        <v>2</v>
      </c>
      <c r="BD130" s="76">
        <f t="shared" ref="BD130" si="2055">IF(BC130=12,1,BC130+1)</f>
        <v>3</v>
      </c>
      <c r="BE130" s="76">
        <f t="shared" ref="BE130" si="2056">IF(BD130=12,1,BD130+1)</f>
        <v>4</v>
      </c>
      <c r="BF130" s="76">
        <f t="shared" ref="BF130" si="2057">IF(BE130=12,1,BE130+1)</f>
        <v>5</v>
      </c>
      <c r="BG130" s="76">
        <f t="shared" ref="BG130" si="2058">IF(BF130=12,1,BF130+1)</f>
        <v>6</v>
      </c>
      <c r="BH130" s="76">
        <f t="shared" ref="BH130" si="2059">IF(BG130=12,1,BG130+1)</f>
        <v>7</v>
      </c>
      <c r="BI130" s="76">
        <f t="shared" ref="BI130" si="2060">IF(BH130=12,1,BH130+1)</f>
        <v>8</v>
      </c>
      <c r="BJ130" s="76">
        <f t="shared" ref="BJ130" si="2061">IF(BI130=12,1,BI130+1)</f>
        <v>9</v>
      </c>
      <c r="BK130" s="76">
        <f t="shared" ref="BK130" si="2062">IF(BJ130=12,1,BJ130+1)</f>
        <v>10</v>
      </c>
      <c r="BL130" s="76">
        <f t="shared" ref="BL130" si="2063">IF(BK130=12,1,BK130+1)</f>
        <v>11</v>
      </c>
      <c r="BM130" s="76">
        <f t="shared" ref="BM130" si="2064">IF(BL130=12,1,BL130+1)</f>
        <v>12</v>
      </c>
      <c r="BN130" s="81"/>
      <c r="BO130" s="78"/>
      <c r="BP130" s="78"/>
      <c r="BQ130" s="78"/>
      <c r="BR130" s="106"/>
      <c r="BS130" s="106"/>
      <c r="BT130" s="106"/>
      <c r="BU130" s="106"/>
      <c r="BV130" s="106"/>
      <c r="BW130" s="106"/>
      <c r="BX130" s="106"/>
      <c r="BY130" s="106"/>
      <c r="BZ130" s="106"/>
      <c r="CA130" s="106"/>
      <c r="CB130" s="106"/>
      <c r="CC130" s="106"/>
      <c r="CD130" s="106"/>
      <c r="CE130" s="106"/>
      <c r="CF130" s="106"/>
      <c r="CG130" s="106"/>
    </row>
    <row r="131" spans="1:85" s="245" customFormat="1" ht="18" hidden="1" customHeight="1" x14ac:dyDescent="0.35">
      <c r="A131" s="250"/>
      <c r="B131" s="113"/>
      <c r="C131" s="361"/>
      <c r="D131" s="125"/>
      <c r="E131" s="125"/>
      <c r="F131" s="125"/>
      <c r="G131" s="125"/>
      <c r="H131" s="370"/>
      <c r="I131" s="371"/>
      <c r="J131" s="357"/>
      <c r="K131" s="357"/>
      <c r="L131" s="137"/>
      <c r="M131" s="373"/>
      <c r="N131" s="7"/>
      <c r="O131" s="376"/>
      <c r="P131" s="106"/>
      <c r="Q131" s="77"/>
      <c r="R131" s="59">
        <f t="shared" ref="R131:BM131" si="2065">VALUE(_xlfn.CONCAT(R130,".",R133))</f>
        <v>1</v>
      </c>
      <c r="S131" s="73">
        <f t="shared" si="2065"/>
        <v>32</v>
      </c>
      <c r="T131" s="73">
        <f t="shared" si="2065"/>
        <v>61</v>
      </c>
      <c r="U131" s="73">
        <f t="shared" si="2065"/>
        <v>92</v>
      </c>
      <c r="V131" s="73">
        <f t="shared" si="2065"/>
        <v>122</v>
      </c>
      <c r="W131" s="73">
        <f t="shared" si="2065"/>
        <v>153</v>
      </c>
      <c r="X131" s="73">
        <f t="shared" si="2065"/>
        <v>183</v>
      </c>
      <c r="Y131" s="73">
        <f t="shared" si="2065"/>
        <v>214</v>
      </c>
      <c r="Z131" s="73">
        <f t="shared" si="2065"/>
        <v>245</v>
      </c>
      <c r="AA131" s="73">
        <f t="shared" si="2065"/>
        <v>275</v>
      </c>
      <c r="AB131" s="73">
        <f t="shared" si="2065"/>
        <v>306</v>
      </c>
      <c r="AC131" s="73">
        <f t="shared" si="2065"/>
        <v>336</v>
      </c>
      <c r="AD131" s="73">
        <f t="shared" si="2065"/>
        <v>367</v>
      </c>
      <c r="AE131" s="73">
        <f t="shared" si="2065"/>
        <v>398</v>
      </c>
      <c r="AF131" s="73">
        <f t="shared" si="2065"/>
        <v>426</v>
      </c>
      <c r="AG131" s="73">
        <f t="shared" si="2065"/>
        <v>457</v>
      </c>
      <c r="AH131" s="73">
        <f t="shared" si="2065"/>
        <v>487</v>
      </c>
      <c r="AI131" s="73">
        <f t="shared" si="2065"/>
        <v>518</v>
      </c>
      <c r="AJ131" s="73">
        <f t="shared" si="2065"/>
        <v>548</v>
      </c>
      <c r="AK131" s="73">
        <f t="shared" si="2065"/>
        <v>579</v>
      </c>
      <c r="AL131" s="73">
        <f t="shared" si="2065"/>
        <v>610</v>
      </c>
      <c r="AM131" s="73">
        <f t="shared" si="2065"/>
        <v>640</v>
      </c>
      <c r="AN131" s="73">
        <f t="shared" si="2065"/>
        <v>671</v>
      </c>
      <c r="AO131" s="73">
        <f t="shared" si="2065"/>
        <v>701</v>
      </c>
      <c r="AP131" s="73">
        <f t="shared" si="2065"/>
        <v>732</v>
      </c>
      <c r="AQ131" s="73">
        <f t="shared" si="2065"/>
        <v>763</v>
      </c>
      <c r="AR131" s="73">
        <f t="shared" si="2065"/>
        <v>791</v>
      </c>
      <c r="AS131" s="73">
        <f t="shared" si="2065"/>
        <v>822</v>
      </c>
      <c r="AT131" s="73">
        <f t="shared" si="2065"/>
        <v>852</v>
      </c>
      <c r="AU131" s="73">
        <f t="shared" si="2065"/>
        <v>883</v>
      </c>
      <c r="AV131" s="73">
        <f t="shared" si="2065"/>
        <v>913</v>
      </c>
      <c r="AW131" s="73">
        <f t="shared" si="2065"/>
        <v>944</v>
      </c>
      <c r="AX131" s="73">
        <f t="shared" si="2065"/>
        <v>975</v>
      </c>
      <c r="AY131" s="73">
        <f t="shared" si="2065"/>
        <v>1005</v>
      </c>
      <c r="AZ131" s="73">
        <f t="shared" si="2065"/>
        <v>1036</v>
      </c>
      <c r="BA131" s="73">
        <f t="shared" si="2065"/>
        <v>1066</v>
      </c>
      <c r="BB131" s="73">
        <f t="shared" si="2065"/>
        <v>1097</v>
      </c>
      <c r="BC131" s="73">
        <f t="shared" si="2065"/>
        <v>1128</v>
      </c>
      <c r="BD131" s="73">
        <f t="shared" si="2065"/>
        <v>1156</v>
      </c>
      <c r="BE131" s="73">
        <f t="shared" si="2065"/>
        <v>1187</v>
      </c>
      <c r="BF131" s="73">
        <f t="shared" si="2065"/>
        <v>1217</v>
      </c>
      <c r="BG131" s="73">
        <f t="shared" si="2065"/>
        <v>1248</v>
      </c>
      <c r="BH131" s="73">
        <f t="shared" si="2065"/>
        <v>1278</v>
      </c>
      <c r="BI131" s="73">
        <f t="shared" si="2065"/>
        <v>1309</v>
      </c>
      <c r="BJ131" s="73">
        <f t="shared" si="2065"/>
        <v>1340</v>
      </c>
      <c r="BK131" s="73">
        <f t="shared" si="2065"/>
        <v>1370</v>
      </c>
      <c r="BL131" s="73">
        <f t="shared" si="2065"/>
        <v>1401</v>
      </c>
      <c r="BM131" s="73">
        <f t="shared" si="2065"/>
        <v>1431</v>
      </c>
      <c r="BN131" s="82"/>
      <c r="BO131" s="79"/>
      <c r="BP131" s="79"/>
      <c r="BQ131" s="79"/>
      <c r="BR131" s="106"/>
      <c r="BS131" s="106"/>
      <c r="BT131" s="106"/>
      <c r="BU131" s="106"/>
      <c r="BV131" s="106"/>
      <c r="BW131" s="106"/>
      <c r="BX131" s="106"/>
      <c r="BY131" s="106"/>
      <c r="BZ131" s="106"/>
      <c r="CA131" s="106"/>
      <c r="CB131" s="106"/>
      <c r="CC131" s="106"/>
      <c r="CD131" s="106"/>
      <c r="CE131" s="106"/>
      <c r="CF131" s="106"/>
      <c r="CG131" s="106"/>
    </row>
    <row r="132" spans="1:85" s="245" customFormat="1" ht="18" customHeight="1" x14ac:dyDescent="0.35">
      <c r="A132" s="250"/>
      <c r="B132" s="113"/>
      <c r="C132" s="361"/>
      <c r="D132" s="125"/>
      <c r="E132" s="357" t="s">
        <v>207</v>
      </c>
      <c r="F132" s="357" t="s">
        <v>207</v>
      </c>
      <c r="G132" s="357" t="s">
        <v>207</v>
      </c>
      <c r="H132" s="370"/>
      <c r="I132" s="371"/>
      <c r="J132" s="357"/>
      <c r="K132" s="357"/>
      <c r="L132" s="357" t="s">
        <v>219</v>
      </c>
      <c r="M132" s="373"/>
      <c r="N132" s="7"/>
      <c r="O132" s="376"/>
      <c r="P132" s="106"/>
      <c r="Q132" s="77"/>
      <c r="R132" s="60" t="str">
        <f>VLOOKUP(R130,'Podpůrná data'!$I$188:$J$199,2)</f>
        <v>leden</v>
      </c>
      <c r="S132" s="60" t="str">
        <f>VLOOKUP(S130,'Podpůrná data'!$I$188:$J$199,2)</f>
        <v>únor</v>
      </c>
      <c r="T132" s="60" t="str">
        <f>VLOOKUP(T130,'Podpůrná data'!$I$188:$J$199,2)</f>
        <v>březen</v>
      </c>
      <c r="U132" s="60" t="str">
        <f>VLOOKUP(U130,'Podpůrná data'!$I$188:$J$199,2)</f>
        <v>duben</v>
      </c>
      <c r="V132" s="60" t="str">
        <f>VLOOKUP(V130,'Podpůrná data'!$I$188:$J$199,2)</f>
        <v>květen</v>
      </c>
      <c r="W132" s="60" t="str">
        <f>VLOOKUP(W130,'Podpůrná data'!$I$188:$J$199,2)</f>
        <v>červen</v>
      </c>
      <c r="X132" s="60" t="str">
        <f>VLOOKUP(X130,'Podpůrná data'!$I$188:$J$199,2)</f>
        <v>červenec</v>
      </c>
      <c r="Y132" s="60" t="str">
        <f>VLOOKUP(Y130,'Podpůrná data'!$I$188:$J$199,2)</f>
        <v>srpen</v>
      </c>
      <c r="Z132" s="60" t="str">
        <f>VLOOKUP(Z130,'Podpůrná data'!$I$188:$J$199,2)</f>
        <v>září</v>
      </c>
      <c r="AA132" s="60" t="str">
        <f>VLOOKUP(AA130,'Podpůrná data'!$I$188:$J$199,2)</f>
        <v>říjen</v>
      </c>
      <c r="AB132" s="60" t="str">
        <f>VLOOKUP(AB130,'Podpůrná data'!$I$188:$J$199,2)</f>
        <v>listopad</v>
      </c>
      <c r="AC132" s="60" t="str">
        <f>VLOOKUP(AC130,'Podpůrná data'!$I$188:$J$199,2)</f>
        <v>prosinec</v>
      </c>
      <c r="AD132" s="60" t="str">
        <f>VLOOKUP(AD130,'Podpůrná data'!$I$188:$J$199,2)</f>
        <v>leden</v>
      </c>
      <c r="AE132" s="60" t="str">
        <f>VLOOKUP(AE130,'Podpůrná data'!$I$188:$J$199,2)</f>
        <v>únor</v>
      </c>
      <c r="AF132" s="60" t="str">
        <f>VLOOKUP(AF130,'Podpůrná data'!$I$188:$J$199,2)</f>
        <v>březen</v>
      </c>
      <c r="AG132" s="60" t="str">
        <f>VLOOKUP(AG130,'Podpůrná data'!$I$188:$J$199,2)</f>
        <v>duben</v>
      </c>
      <c r="AH132" s="60" t="str">
        <f>VLOOKUP(AH130,'Podpůrná data'!$I$188:$J$199,2)</f>
        <v>květen</v>
      </c>
      <c r="AI132" s="60" t="str">
        <f>VLOOKUP(AI130,'Podpůrná data'!$I$188:$J$199,2)</f>
        <v>červen</v>
      </c>
      <c r="AJ132" s="60" t="str">
        <f>VLOOKUP(AJ130,'Podpůrná data'!$I$188:$J$199,2)</f>
        <v>červenec</v>
      </c>
      <c r="AK132" s="60" t="str">
        <f>VLOOKUP(AK130,'Podpůrná data'!$I$188:$J$199,2)</f>
        <v>srpen</v>
      </c>
      <c r="AL132" s="60" t="str">
        <f>VLOOKUP(AL130,'Podpůrná data'!$I$188:$J$199,2)</f>
        <v>září</v>
      </c>
      <c r="AM132" s="60" t="str">
        <f>VLOOKUP(AM130,'Podpůrná data'!$I$188:$J$199,2)</f>
        <v>říjen</v>
      </c>
      <c r="AN132" s="60" t="str">
        <f>VLOOKUP(AN130,'Podpůrná data'!$I$188:$J$199,2)</f>
        <v>listopad</v>
      </c>
      <c r="AO132" s="60" t="str">
        <f>VLOOKUP(AO130,'Podpůrná data'!$I$188:$J$199,2)</f>
        <v>prosinec</v>
      </c>
      <c r="AP132" s="60" t="str">
        <f>VLOOKUP(AP130,'Podpůrná data'!$I$188:$J$199,2)</f>
        <v>leden</v>
      </c>
      <c r="AQ132" s="60" t="str">
        <f>VLOOKUP(AQ130,'Podpůrná data'!$I$188:$J$199,2)</f>
        <v>únor</v>
      </c>
      <c r="AR132" s="60" t="str">
        <f>VLOOKUP(AR130,'Podpůrná data'!$I$188:$J$199,2)</f>
        <v>březen</v>
      </c>
      <c r="AS132" s="60" t="str">
        <f>VLOOKUP(AS130,'Podpůrná data'!$I$188:$J$199,2)</f>
        <v>duben</v>
      </c>
      <c r="AT132" s="60" t="str">
        <f>VLOOKUP(AT130,'Podpůrná data'!$I$188:$J$199,2)</f>
        <v>květen</v>
      </c>
      <c r="AU132" s="60" t="str">
        <f>VLOOKUP(AU130,'Podpůrná data'!$I$188:$J$199,2)</f>
        <v>červen</v>
      </c>
      <c r="AV132" s="60" t="str">
        <f>VLOOKUP(AV130,'Podpůrná data'!$I$188:$J$199,2)</f>
        <v>červenec</v>
      </c>
      <c r="AW132" s="60" t="str">
        <f>VLOOKUP(AW130,'Podpůrná data'!$I$188:$J$199,2)</f>
        <v>srpen</v>
      </c>
      <c r="AX132" s="60" t="str">
        <f>VLOOKUP(AX130,'Podpůrná data'!$I$188:$J$199,2)</f>
        <v>září</v>
      </c>
      <c r="AY132" s="60" t="str">
        <f>VLOOKUP(AY130,'Podpůrná data'!$I$188:$J$199,2)</f>
        <v>říjen</v>
      </c>
      <c r="AZ132" s="60" t="str">
        <f>VLOOKUP(AZ130,'Podpůrná data'!$I$188:$J$199,2)</f>
        <v>listopad</v>
      </c>
      <c r="BA132" s="60" t="str">
        <f>VLOOKUP(BA130,'Podpůrná data'!$I$188:$J$199,2)</f>
        <v>prosinec</v>
      </c>
      <c r="BB132" s="60" t="str">
        <f>VLOOKUP(BB130,'Podpůrná data'!$I$188:$J$199,2)</f>
        <v>leden</v>
      </c>
      <c r="BC132" s="60" t="str">
        <f>VLOOKUP(BC130,'Podpůrná data'!$I$188:$J$199,2)</f>
        <v>únor</v>
      </c>
      <c r="BD132" s="60" t="str">
        <f>VLOOKUP(BD130,'Podpůrná data'!$I$188:$J$199,2)</f>
        <v>březen</v>
      </c>
      <c r="BE132" s="60" t="str">
        <f>VLOOKUP(BE130,'Podpůrná data'!$I$188:$J$199,2)</f>
        <v>duben</v>
      </c>
      <c r="BF132" s="60" t="str">
        <f>VLOOKUP(BF130,'Podpůrná data'!$I$188:$J$199,2)</f>
        <v>květen</v>
      </c>
      <c r="BG132" s="60" t="str">
        <f>VLOOKUP(BG130,'Podpůrná data'!$I$188:$J$199,2)</f>
        <v>červen</v>
      </c>
      <c r="BH132" s="60" t="str">
        <f>VLOOKUP(BH130,'Podpůrná data'!$I$188:$J$199,2)</f>
        <v>červenec</v>
      </c>
      <c r="BI132" s="60" t="str">
        <f>VLOOKUP(BI130,'Podpůrná data'!$I$188:$J$199,2)</f>
        <v>srpen</v>
      </c>
      <c r="BJ132" s="60" t="str">
        <f>VLOOKUP(BJ130,'Podpůrná data'!$I$188:$J$199,2)</f>
        <v>září</v>
      </c>
      <c r="BK132" s="60" t="str">
        <f>VLOOKUP(BK130,'Podpůrná data'!$I$188:$J$199,2)</f>
        <v>říjen</v>
      </c>
      <c r="BL132" s="60" t="str">
        <f>VLOOKUP(BL130,'Podpůrná data'!$I$188:$J$199,2)</f>
        <v>listopad</v>
      </c>
      <c r="BM132" s="60" t="str">
        <f>VLOOKUP(BM130,'Podpůrná data'!$I$188:$J$199,2)</f>
        <v>prosinec</v>
      </c>
      <c r="BN132" s="171"/>
      <c r="BO132" s="175"/>
      <c r="BP132" s="197"/>
      <c r="BQ132" s="197"/>
      <c r="BR132" s="106"/>
      <c r="BS132" s="179" t="s">
        <v>105</v>
      </c>
      <c r="BT132" s="179" t="s">
        <v>106</v>
      </c>
      <c r="BU132" s="179" t="s">
        <v>107</v>
      </c>
      <c r="BV132" s="179" t="s">
        <v>108</v>
      </c>
      <c r="BW132" s="179" t="s">
        <v>109</v>
      </c>
      <c r="BX132" s="179" t="s">
        <v>110</v>
      </c>
      <c r="BY132" s="179" t="s">
        <v>111</v>
      </c>
      <c r="BZ132" s="179" t="s">
        <v>112</v>
      </c>
      <c r="CA132" s="179" t="s">
        <v>113</v>
      </c>
      <c r="CB132" s="179" t="s">
        <v>155</v>
      </c>
      <c r="CC132" s="179" t="s">
        <v>156</v>
      </c>
      <c r="CD132" s="179" t="s">
        <v>157</v>
      </c>
      <c r="CE132" s="179" t="s">
        <v>202</v>
      </c>
      <c r="CF132" s="179" t="s">
        <v>203</v>
      </c>
      <c r="CG132" s="179" t="s">
        <v>204</v>
      </c>
    </row>
    <row r="133" spans="1:85" s="245" customFormat="1" ht="16.399999999999999" customHeight="1" x14ac:dyDescent="0.35">
      <c r="A133" s="250"/>
      <c r="B133" s="113"/>
      <c r="C133" s="361"/>
      <c r="D133" s="125"/>
      <c r="E133" s="357"/>
      <c r="F133" s="357"/>
      <c r="G133" s="357"/>
      <c r="H133" s="370"/>
      <c r="I133" s="371"/>
      <c r="J133" s="357"/>
      <c r="K133" s="357"/>
      <c r="L133" s="357"/>
      <c r="M133" s="373"/>
      <c r="N133" s="7"/>
      <c r="O133" s="376"/>
      <c r="P133" s="106"/>
      <c r="Q133" s="77"/>
      <c r="R133" s="60">
        <f>YEAR(Úvod!$F$10)</f>
        <v>1900</v>
      </c>
      <c r="S133" s="60">
        <f t="shared" ref="S133" si="2066">IF(S130=1,R133+1,R133)</f>
        <v>1900</v>
      </c>
      <c r="T133" s="60">
        <f t="shared" ref="T133" si="2067">IF(T130=1,S133+1,S133)</f>
        <v>1900</v>
      </c>
      <c r="U133" s="60">
        <f t="shared" ref="U133" si="2068">IF(U130=1,T133+1,T133)</f>
        <v>1900</v>
      </c>
      <c r="V133" s="60">
        <f t="shared" ref="V133" si="2069">IF(V130=1,U133+1,U133)</f>
        <v>1900</v>
      </c>
      <c r="W133" s="60">
        <f t="shared" ref="W133" si="2070">IF(W130=1,V133+1,V133)</f>
        <v>1900</v>
      </c>
      <c r="X133" s="60">
        <f t="shared" ref="X133" si="2071">IF(X130=1,W133+1,W133)</f>
        <v>1900</v>
      </c>
      <c r="Y133" s="60">
        <f t="shared" ref="Y133" si="2072">IF(Y130=1,X133+1,X133)</f>
        <v>1900</v>
      </c>
      <c r="Z133" s="60">
        <f t="shared" ref="Z133" si="2073">IF(Z130=1,Y133+1,Y133)</f>
        <v>1900</v>
      </c>
      <c r="AA133" s="60">
        <f t="shared" ref="AA133" si="2074">IF(AA130=1,Z133+1,Z133)</f>
        <v>1900</v>
      </c>
      <c r="AB133" s="60">
        <f t="shared" ref="AB133" si="2075">IF(AB130=1,AA133+1,AA133)</f>
        <v>1900</v>
      </c>
      <c r="AC133" s="60">
        <f t="shared" ref="AC133" si="2076">IF(AC130=1,AB133+1,AB133)</f>
        <v>1900</v>
      </c>
      <c r="AD133" s="60">
        <f t="shared" ref="AD133" si="2077">IF(AD130=1,AC133+1,AC133)</f>
        <v>1901</v>
      </c>
      <c r="AE133" s="60">
        <f t="shared" ref="AE133" si="2078">IF(AE130=1,AD133+1,AD133)</f>
        <v>1901</v>
      </c>
      <c r="AF133" s="60">
        <f t="shared" ref="AF133" si="2079">IF(AF130=1,AE133+1,AE133)</f>
        <v>1901</v>
      </c>
      <c r="AG133" s="60">
        <f t="shared" ref="AG133" si="2080">IF(AG130=1,AF133+1,AF133)</f>
        <v>1901</v>
      </c>
      <c r="AH133" s="60">
        <f t="shared" ref="AH133" si="2081">IF(AH130=1,AG133+1,AG133)</f>
        <v>1901</v>
      </c>
      <c r="AI133" s="60">
        <f t="shared" ref="AI133" si="2082">IF(AI130=1,AH133+1,AH133)</f>
        <v>1901</v>
      </c>
      <c r="AJ133" s="60">
        <f t="shared" ref="AJ133" si="2083">IF(AJ130=1,AI133+1,AI133)</f>
        <v>1901</v>
      </c>
      <c r="AK133" s="60">
        <f t="shared" ref="AK133" si="2084">IF(AK130=1,AJ133+1,AJ133)</f>
        <v>1901</v>
      </c>
      <c r="AL133" s="60">
        <f t="shared" ref="AL133" si="2085">IF(AL130=1,AK133+1,AK133)</f>
        <v>1901</v>
      </c>
      <c r="AM133" s="60">
        <f t="shared" ref="AM133" si="2086">IF(AM130=1,AL133+1,AL133)</f>
        <v>1901</v>
      </c>
      <c r="AN133" s="60">
        <f t="shared" ref="AN133" si="2087">IF(AN130=1,AM133+1,AM133)</f>
        <v>1901</v>
      </c>
      <c r="AO133" s="60">
        <f t="shared" ref="AO133" si="2088">IF(AO130=1,AN133+1,AN133)</f>
        <v>1901</v>
      </c>
      <c r="AP133" s="60">
        <f t="shared" ref="AP133" si="2089">IF(AP130=1,AO133+1,AO133)</f>
        <v>1902</v>
      </c>
      <c r="AQ133" s="60">
        <f t="shared" ref="AQ133" si="2090">IF(AQ130=1,AP133+1,AP133)</f>
        <v>1902</v>
      </c>
      <c r="AR133" s="60">
        <f t="shared" ref="AR133" si="2091">IF(AR130=1,AQ133+1,AQ133)</f>
        <v>1902</v>
      </c>
      <c r="AS133" s="60">
        <f t="shared" ref="AS133" si="2092">IF(AS130=1,AR133+1,AR133)</f>
        <v>1902</v>
      </c>
      <c r="AT133" s="60">
        <f t="shared" ref="AT133" si="2093">IF(AT130=1,AS133+1,AS133)</f>
        <v>1902</v>
      </c>
      <c r="AU133" s="60">
        <f t="shared" ref="AU133" si="2094">IF(AU130=1,AT133+1,AT133)</f>
        <v>1902</v>
      </c>
      <c r="AV133" s="60">
        <f t="shared" ref="AV133" si="2095">IF(AV130=1,AU133+1,AU133)</f>
        <v>1902</v>
      </c>
      <c r="AW133" s="60">
        <f t="shared" ref="AW133" si="2096">IF(AW130=1,AV133+1,AV133)</f>
        <v>1902</v>
      </c>
      <c r="AX133" s="60">
        <f t="shared" ref="AX133" si="2097">IF(AX130=1,AW133+1,AW133)</f>
        <v>1902</v>
      </c>
      <c r="AY133" s="60">
        <f t="shared" ref="AY133" si="2098">IF(AY130=1,AX133+1,AX133)</f>
        <v>1902</v>
      </c>
      <c r="AZ133" s="60">
        <f t="shared" ref="AZ133" si="2099">IF(AZ130=1,AY133+1,AY133)</f>
        <v>1902</v>
      </c>
      <c r="BA133" s="60">
        <f t="shared" ref="BA133" si="2100">IF(BA130=1,AZ133+1,AZ133)</f>
        <v>1902</v>
      </c>
      <c r="BB133" s="60">
        <f t="shared" ref="BB133" si="2101">IF(BB130=1,BA133+1,BA133)</f>
        <v>1903</v>
      </c>
      <c r="BC133" s="60">
        <f t="shared" ref="BC133" si="2102">IF(BC130=1,BB133+1,BB133)</f>
        <v>1903</v>
      </c>
      <c r="BD133" s="60">
        <f t="shared" ref="BD133" si="2103">IF(BD130=1,BC133+1,BC133)</f>
        <v>1903</v>
      </c>
      <c r="BE133" s="60">
        <f t="shared" ref="BE133" si="2104">IF(BE130=1,BD133+1,BD133)</f>
        <v>1903</v>
      </c>
      <c r="BF133" s="60">
        <f t="shared" ref="BF133" si="2105">IF(BF130=1,BE133+1,BE133)</f>
        <v>1903</v>
      </c>
      <c r="BG133" s="60">
        <f t="shared" ref="BG133" si="2106">IF(BG130=1,BF133+1,BF133)</f>
        <v>1903</v>
      </c>
      <c r="BH133" s="60">
        <f t="shared" ref="BH133" si="2107">IF(BH130=1,BG133+1,BG133)</f>
        <v>1903</v>
      </c>
      <c r="BI133" s="60">
        <f t="shared" ref="BI133" si="2108">IF(BI130=1,BH133+1,BH133)</f>
        <v>1903</v>
      </c>
      <c r="BJ133" s="60">
        <f t="shared" ref="BJ133" si="2109">IF(BJ130=1,BI133+1,BI133)</f>
        <v>1903</v>
      </c>
      <c r="BK133" s="60">
        <f t="shared" ref="BK133" si="2110">IF(BK130=1,BJ133+1,BJ133)</f>
        <v>1903</v>
      </c>
      <c r="BL133" s="60">
        <f t="shared" ref="BL133" si="2111">IF(BL130=1,BK133+1,BK133)</f>
        <v>1903</v>
      </c>
      <c r="BM133" s="60">
        <f t="shared" ref="BM133" si="2112">IF(BM130=1,BL133+1,BL133)</f>
        <v>1903</v>
      </c>
      <c r="BN133" s="195"/>
      <c r="BO133" s="196"/>
      <c r="BP133" s="197"/>
      <c r="BQ133" s="197"/>
      <c r="BR133" s="106"/>
      <c r="BS133" s="106"/>
      <c r="BT133" s="106"/>
      <c r="BU133" s="106"/>
      <c r="BV133" s="106"/>
      <c r="BW133" s="106"/>
      <c r="BX133" s="106"/>
      <c r="BY133" s="106"/>
      <c r="BZ133" s="106"/>
      <c r="CA133" s="106"/>
      <c r="CB133" s="106"/>
      <c r="CC133" s="106"/>
      <c r="CD133" s="106"/>
      <c r="CE133" s="106"/>
      <c r="CF133" s="106"/>
      <c r="CG133" s="106"/>
    </row>
    <row r="134" spans="1:85" s="245" customFormat="1" ht="16.399999999999999" customHeight="1" x14ac:dyDescent="0.35">
      <c r="A134" s="250"/>
      <c r="B134" s="113"/>
      <c r="C134" s="125"/>
      <c r="D134" s="125"/>
      <c r="E134" s="357"/>
      <c r="F134" s="357"/>
      <c r="G134" s="357"/>
      <c r="H134" s="370"/>
      <c r="I134" s="371"/>
      <c r="J134" s="357"/>
      <c r="K134" s="372"/>
      <c r="L134" s="357"/>
      <c r="M134" s="374"/>
      <c r="N134" s="7"/>
      <c r="O134" s="377"/>
      <c r="P134" s="106"/>
      <c r="Q134" s="63" t="s">
        <v>159</v>
      </c>
      <c r="R134" s="251"/>
      <c r="S134" s="251"/>
      <c r="T134" s="251"/>
      <c r="U134" s="251"/>
      <c r="V134" s="251"/>
      <c r="W134" s="251"/>
      <c r="X134" s="251"/>
      <c r="Y134" s="251"/>
      <c r="Z134" s="251"/>
      <c r="AA134" s="251"/>
      <c r="AB134" s="251"/>
      <c r="AC134" s="251"/>
      <c r="AD134" s="251"/>
      <c r="AE134" s="251"/>
      <c r="AF134" s="251"/>
      <c r="AG134" s="251"/>
      <c r="AH134" s="251"/>
      <c r="AI134" s="251"/>
      <c r="AJ134" s="251"/>
      <c r="AK134" s="251"/>
      <c r="AL134" s="251"/>
      <c r="AM134" s="251"/>
      <c r="AN134" s="251"/>
      <c r="AO134" s="251"/>
      <c r="AP134" s="251"/>
      <c r="AQ134" s="251"/>
      <c r="AR134" s="251"/>
      <c r="AS134" s="251"/>
      <c r="AT134" s="251"/>
      <c r="AU134" s="251"/>
      <c r="AV134" s="251"/>
      <c r="AW134" s="251"/>
      <c r="AX134" s="251"/>
      <c r="AY134" s="251"/>
      <c r="AZ134" s="251"/>
      <c r="BA134" s="251"/>
      <c r="BB134" s="251"/>
      <c r="BC134" s="251"/>
      <c r="BD134" s="251"/>
      <c r="BE134" s="251"/>
      <c r="BF134" s="251"/>
      <c r="BG134" s="251"/>
      <c r="BH134" s="251"/>
      <c r="BI134" s="251"/>
      <c r="BJ134" s="251"/>
      <c r="BK134" s="251"/>
      <c r="BL134" s="251"/>
      <c r="BM134" s="251"/>
      <c r="BN134" s="195"/>
      <c r="BO134" s="196"/>
      <c r="BP134" s="197"/>
      <c r="BQ134" s="197"/>
      <c r="BR134" s="106"/>
      <c r="BS134" s="106"/>
      <c r="BT134" s="106"/>
      <c r="BU134" s="106"/>
      <c r="BV134" s="106"/>
      <c r="BW134" s="106"/>
      <c r="BX134" s="106"/>
      <c r="BY134" s="106"/>
      <c r="BZ134" s="106"/>
      <c r="CA134" s="106"/>
      <c r="CB134" s="106"/>
      <c r="CC134" s="106"/>
      <c r="CD134" s="106"/>
      <c r="CE134" s="106"/>
      <c r="CF134" s="106"/>
      <c r="CG134" s="106"/>
    </row>
    <row r="135" spans="1:85" s="245" customFormat="1" ht="23.5" customHeight="1" x14ac:dyDescent="0.35">
      <c r="A135" s="243"/>
      <c r="B135" s="126" t="s">
        <v>11</v>
      </c>
      <c r="C135" s="359"/>
      <c r="D135" s="359"/>
      <c r="E135" s="252"/>
      <c r="F135" s="252"/>
      <c r="G135" s="241"/>
      <c r="H135" s="253"/>
      <c r="I135" s="254"/>
      <c r="J135" s="253"/>
      <c r="K135" s="205">
        <f>IF(J135="",0,IF(J135="ANO",'Podpůrná data'!$B$5,'Podpůrná data'!$B$3))</f>
        <v>0</v>
      </c>
      <c r="L135" s="203">
        <f>IFERROR(INT(ROUND(I135,2)*(VLOOKUP(INT(H135),'Podpůrná data'!$A$189:$B$233,2,FALSE))*(H135/(INT(H135)))),0)</f>
        <v>0</v>
      </c>
      <c r="M135" s="61">
        <f>K135*L135</f>
        <v>0</v>
      </c>
      <c r="N135" s="62">
        <f>IF(M135&gt;0,IF(ISTEXT(C135)=TRUE,0,1),0)</f>
        <v>0</v>
      </c>
      <c r="O135" s="166">
        <f>IF(M135&gt;0,1,0)</f>
        <v>0</v>
      </c>
      <c r="P135" s="127"/>
      <c r="Q135" s="63" t="s">
        <v>95</v>
      </c>
      <c r="R135" s="255"/>
      <c r="S135" s="255"/>
      <c r="T135" s="255"/>
      <c r="U135" s="255"/>
      <c r="V135" s="255"/>
      <c r="W135" s="255"/>
      <c r="X135" s="255"/>
      <c r="Y135" s="255"/>
      <c r="Z135" s="255"/>
      <c r="AA135" s="255"/>
      <c r="AB135" s="255"/>
      <c r="AC135" s="255"/>
      <c r="AD135" s="255"/>
      <c r="AE135" s="255"/>
      <c r="AF135" s="255"/>
      <c r="AG135" s="255"/>
      <c r="AH135" s="255"/>
      <c r="AI135" s="255"/>
      <c r="AJ135" s="255"/>
      <c r="AK135" s="255"/>
      <c r="AL135" s="255"/>
      <c r="AM135" s="255"/>
      <c r="AN135" s="255"/>
      <c r="AO135" s="255"/>
      <c r="AP135" s="255"/>
      <c r="AQ135" s="255"/>
      <c r="AR135" s="255"/>
      <c r="AS135" s="255"/>
      <c r="AT135" s="255"/>
      <c r="AU135" s="255"/>
      <c r="AV135" s="255"/>
      <c r="AW135" s="255"/>
      <c r="AX135" s="255"/>
      <c r="AY135" s="255"/>
      <c r="AZ135" s="255"/>
      <c r="BA135" s="255"/>
      <c r="BB135" s="255"/>
      <c r="BC135" s="255"/>
      <c r="BD135" s="255"/>
      <c r="BE135" s="255"/>
      <c r="BF135" s="255"/>
      <c r="BG135" s="255"/>
      <c r="BH135" s="255"/>
      <c r="BI135" s="255"/>
      <c r="BJ135" s="255"/>
      <c r="BK135" s="255"/>
      <c r="BL135" s="255"/>
      <c r="BM135" s="255"/>
      <c r="BN135" s="362">
        <f>SUM(R143:BM143)</f>
        <v>0</v>
      </c>
      <c r="BO135" s="364">
        <f>SUM(R144:BM144)</f>
        <v>0</v>
      </c>
      <c r="BP135" s="366">
        <f>IF($O135=0,0,IF($BN135&gt;=143*$I135,1,0))</f>
        <v>0</v>
      </c>
      <c r="BQ135" s="366">
        <f>IF($BN135&gt;=143*$I135,0,(CEILING(143*$I135,1)-$BN135))</f>
        <v>0</v>
      </c>
      <c r="BR135" s="106"/>
      <c r="BS135" s="106"/>
      <c r="BT135" s="106"/>
      <c r="BU135" s="106"/>
      <c r="BV135" s="106"/>
      <c r="BW135" s="106"/>
      <c r="BX135" s="106"/>
      <c r="BY135" s="106"/>
      <c r="BZ135" s="106"/>
      <c r="CA135" s="106"/>
      <c r="CB135" s="106"/>
      <c r="CC135" s="106"/>
      <c r="CD135" s="106"/>
      <c r="CE135" s="106"/>
      <c r="CF135" s="106"/>
      <c r="CG135" s="106"/>
    </row>
    <row r="136" spans="1:85" s="245" customFormat="1" ht="29" x14ac:dyDescent="0.35">
      <c r="A136" s="243"/>
      <c r="B136" s="128"/>
      <c r="C136" s="80"/>
      <c r="D136" s="80"/>
      <c r="E136" s="80"/>
      <c r="F136" s="80"/>
      <c r="G136" s="80"/>
      <c r="H136" s="80"/>
      <c r="I136" s="80"/>
      <c r="J136" s="80"/>
      <c r="K136" s="80"/>
      <c r="L136" s="80"/>
      <c r="M136" s="64"/>
      <c r="N136" s="7"/>
      <c r="O136" s="192"/>
      <c r="P136" s="106"/>
      <c r="Q136" s="63" t="s">
        <v>129</v>
      </c>
      <c r="R136" s="256"/>
      <c r="S136" s="256"/>
      <c r="T136" s="256"/>
      <c r="U136" s="256"/>
      <c r="V136" s="256"/>
      <c r="W136" s="256"/>
      <c r="X136" s="256"/>
      <c r="Y136" s="256"/>
      <c r="Z136" s="256"/>
      <c r="AA136" s="256"/>
      <c r="AB136" s="256"/>
      <c r="AC136" s="256"/>
      <c r="AD136" s="256"/>
      <c r="AE136" s="256"/>
      <c r="AF136" s="256"/>
      <c r="AG136" s="256"/>
      <c r="AH136" s="256"/>
      <c r="AI136" s="256"/>
      <c r="AJ136" s="256"/>
      <c r="AK136" s="256"/>
      <c r="AL136" s="256"/>
      <c r="AM136" s="256"/>
      <c r="AN136" s="256"/>
      <c r="AO136" s="256"/>
      <c r="AP136" s="256"/>
      <c r="AQ136" s="256"/>
      <c r="AR136" s="256"/>
      <c r="AS136" s="256"/>
      <c r="AT136" s="256"/>
      <c r="AU136" s="256"/>
      <c r="AV136" s="256"/>
      <c r="AW136" s="256"/>
      <c r="AX136" s="256"/>
      <c r="AY136" s="256"/>
      <c r="AZ136" s="256"/>
      <c r="BA136" s="256"/>
      <c r="BB136" s="256"/>
      <c r="BC136" s="256"/>
      <c r="BD136" s="256"/>
      <c r="BE136" s="256"/>
      <c r="BF136" s="256"/>
      <c r="BG136" s="256"/>
      <c r="BH136" s="256"/>
      <c r="BI136" s="256"/>
      <c r="BJ136" s="256"/>
      <c r="BK136" s="256"/>
      <c r="BL136" s="256"/>
      <c r="BM136" s="256"/>
      <c r="BN136" s="362"/>
      <c r="BO136" s="364"/>
      <c r="BP136" s="366"/>
      <c r="BQ136" s="366"/>
      <c r="BR136" s="106"/>
      <c r="BS136" s="106"/>
      <c r="BT136" s="106"/>
      <c r="BU136" s="106"/>
      <c r="BV136" s="106"/>
      <c r="BW136" s="106"/>
      <c r="BX136" s="106"/>
      <c r="BY136" s="106"/>
      <c r="BZ136" s="106"/>
      <c r="CA136" s="106"/>
      <c r="CB136" s="106"/>
      <c r="CC136" s="106"/>
      <c r="CD136" s="106"/>
      <c r="CE136" s="106"/>
      <c r="CF136" s="106"/>
      <c r="CG136" s="106"/>
    </row>
    <row r="137" spans="1:85" s="245" customFormat="1" ht="14.5" hidden="1" customHeight="1" x14ac:dyDescent="0.35">
      <c r="A137" s="243"/>
      <c r="B137" s="128"/>
      <c r="C137" s="80"/>
      <c r="D137" s="80"/>
      <c r="E137" s="80"/>
      <c r="F137" s="80"/>
      <c r="G137" s="80"/>
      <c r="H137" s="80"/>
      <c r="I137" s="80"/>
      <c r="J137" s="80"/>
      <c r="K137" s="80"/>
      <c r="L137" s="80"/>
      <c r="M137" s="64"/>
      <c r="N137" s="7"/>
      <c r="O137" s="192"/>
      <c r="P137" s="106"/>
      <c r="Q137" s="65" t="s">
        <v>130</v>
      </c>
      <c r="R137" s="66">
        <f>IF(R135&lt;&gt;0,1,0)</f>
        <v>0</v>
      </c>
      <c r="S137" s="66">
        <f t="shared" ref="S137" si="2113">IF(R137&gt;0,R137+1,IF(S135&lt;&gt;0,1,0))</f>
        <v>0</v>
      </c>
      <c r="T137" s="66">
        <f t="shared" ref="T137" si="2114">IF(S137&gt;0,S137+1,IF(T135&lt;&gt;0,1,0))</f>
        <v>0</v>
      </c>
      <c r="U137" s="66">
        <f t="shared" ref="U137" si="2115">IF(T137&gt;0,T137+1,IF(U135&lt;&gt;0,1,0))</f>
        <v>0</v>
      </c>
      <c r="V137" s="66">
        <f t="shared" ref="V137" si="2116">IF(U137&gt;0,U137+1,IF(V135&lt;&gt;0,1,0))</f>
        <v>0</v>
      </c>
      <c r="W137" s="66">
        <f t="shared" ref="W137" si="2117">IF(V137&gt;0,V137+1,IF(W135&lt;&gt;0,1,0))</f>
        <v>0</v>
      </c>
      <c r="X137" s="66">
        <f t="shared" ref="X137" si="2118">IF(W137&gt;0,W137+1,IF(X135&lt;&gt;0,1,0))</f>
        <v>0</v>
      </c>
      <c r="Y137" s="66">
        <f t="shared" ref="Y137" si="2119">IF(X137&gt;0,X137+1,IF(Y135&lt;&gt;0,1,0))</f>
        <v>0</v>
      </c>
      <c r="Z137" s="66">
        <f t="shared" ref="Z137" si="2120">IF(Y137&gt;0,Y137+1,IF(Z135&lt;&gt;0,1,0))</f>
        <v>0</v>
      </c>
      <c r="AA137" s="66">
        <f t="shared" ref="AA137" si="2121">IF(Z137&gt;0,Z137+1,IF(AA135&lt;&gt;0,1,0))</f>
        <v>0</v>
      </c>
      <c r="AB137" s="66">
        <f t="shared" ref="AB137" si="2122">IF(AA137&gt;0,AA137+1,IF(AB135&lt;&gt;0,1,0))</f>
        <v>0</v>
      </c>
      <c r="AC137" s="66">
        <f t="shared" ref="AC137" si="2123">IF(AB137&gt;0,AB137+1,IF(AC135&lt;&gt;0,1,0))</f>
        <v>0</v>
      </c>
      <c r="AD137" s="66">
        <f t="shared" ref="AD137" si="2124">IF(AC137&gt;0,AC137+1,IF(AD135&lt;&gt;0,1,0))</f>
        <v>0</v>
      </c>
      <c r="AE137" s="66">
        <f t="shared" ref="AE137" si="2125">IF(AD137&gt;0,AD137+1,IF(AE135&lt;&gt;0,1,0))</f>
        <v>0</v>
      </c>
      <c r="AF137" s="66">
        <f t="shared" ref="AF137" si="2126">IF(AE137&gt;0,AE137+1,IF(AF135&lt;&gt;0,1,0))</f>
        <v>0</v>
      </c>
      <c r="AG137" s="66">
        <f t="shared" ref="AG137" si="2127">IF(AF137&gt;0,AF137+1,IF(AG135&lt;&gt;0,1,0))</f>
        <v>0</v>
      </c>
      <c r="AH137" s="66">
        <f t="shared" ref="AH137" si="2128">IF(AG137&gt;0,AG137+1,IF(AH135&lt;&gt;0,1,0))</f>
        <v>0</v>
      </c>
      <c r="AI137" s="66">
        <f t="shared" ref="AI137" si="2129">IF(AH137&gt;0,AH137+1,IF(AI135&lt;&gt;0,1,0))</f>
        <v>0</v>
      </c>
      <c r="AJ137" s="66">
        <f t="shared" ref="AJ137" si="2130">IF(AI137&gt;0,AI137+1,IF(AJ135&lt;&gt;0,1,0))</f>
        <v>0</v>
      </c>
      <c r="AK137" s="66">
        <f t="shared" ref="AK137" si="2131">IF(AJ137&gt;0,AJ137+1,IF(AK135&lt;&gt;0,1,0))</f>
        <v>0</v>
      </c>
      <c r="AL137" s="66">
        <f t="shared" ref="AL137" si="2132">IF(AK137&gt;0,AK137+1,IF(AL135&lt;&gt;0,1,0))</f>
        <v>0</v>
      </c>
      <c r="AM137" s="66">
        <f t="shared" ref="AM137" si="2133">IF(AL137&gt;0,AL137+1,IF(AM135&lt;&gt;0,1,0))</f>
        <v>0</v>
      </c>
      <c r="AN137" s="66">
        <f t="shared" ref="AN137" si="2134">IF(AM137&gt;0,AM137+1,IF(AN135&lt;&gt;0,1,0))</f>
        <v>0</v>
      </c>
      <c r="AO137" s="66">
        <f t="shared" ref="AO137" si="2135">IF(AN137&gt;0,AN137+1,IF(AO135&lt;&gt;0,1,0))</f>
        <v>0</v>
      </c>
      <c r="AP137" s="66">
        <f t="shared" ref="AP137" si="2136">IF(AO137&gt;0,AO137+1,IF(AP135&lt;&gt;0,1,0))</f>
        <v>0</v>
      </c>
      <c r="AQ137" s="66">
        <f t="shared" ref="AQ137" si="2137">IF(AP137&gt;0,AP137+1,IF(AQ135&lt;&gt;0,1,0))</f>
        <v>0</v>
      </c>
      <c r="AR137" s="66">
        <f t="shared" ref="AR137" si="2138">IF(AQ137&gt;0,AQ137+1,IF(AR135&lt;&gt;0,1,0))</f>
        <v>0</v>
      </c>
      <c r="AS137" s="66">
        <f t="shared" ref="AS137" si="2139">IF(AR137&gt;0,AR137+1,IF(AS135&lt;&gt;0,1,0))</f>
        <v>0</v>
      </c>
      <c r="AT137" s="66">
        <f t="shared" ref="AT137" si="2140">IF(AS137&gt;0,AS137+1,IF(AT135&lt;&gt;0,1,0))</f>
        <v>0</v>
      </c>
      <c r="AU137" s="66">
        <f t="shared" ref="AU137" si="2141">IF(AT137&gt;0,AT137+1,IF(AU135&lt;&gt;0,1,0))</f>
        <v>0</v>
      </c>
      <c r="AV137" s="66">
        <f t="shared" ref="AV137" si="2142">IF(AU137&gt;0,AU137+1,IF(AV135&lt;&gt;0,1,0))</f>
        <v>0</v>
      </c>
      <c r="AW137" s="66">
        <f t="shared" ref="AW137" si="2143">IF(AV137&gt;0,AV137+1,IF(AW135&lt;&gt;0,1,0))</f>
        <v>0</v>
      </c>
      <c r="AX137" s="66">
        <f t="shared" ref="AX137" si="2144">IF(AW137&gt;0,AW137+1,IF(AX135&lt;&gt;0,1,0))</f>
        <v>0</v>
      </c>
      <c r="AY137" s="66">
        <f t="shared" ref="AY137" si="2145">IF(AX137&gt;0,AX137+1,IF(AY135&lt;&gt;0,1,0))</f>
        <v>0</v>
      </c>
      <c r="AZ137" s="66">
        <f t="shared" ref="AZ137" si="2146">IF(AY137&gt;0,AY137+1,IF(AZ135&lt;&gt;0,1,0))</f>
        <v>0</v>
      </c>
      <c r="BA137" s="66">
        <f t="shared" ref="BA137" si="2147">IF(AZ137&gt;0,AZ137+1,IF(BA135&lt;&gt;0,1,0))</f>
        <v>0</v>
      </c>
      <c r="BB137" s="66">
        <f t="shared" ref="BB137" si="2148">IF(BA137&gt;0,BA137+1,IF(BB135&lt;&gt;0,1,0))</f>
        <v>0</v>
      </c>
      <c r="BC137" s="66">
        <f t="shared" ref="BC137" si="2149">IF(BB137&gt;0,BB137+1,IF(BC135&lt;&gt;0,1,0))</f>
        <v>0</v>
      </c>
      <c r="BD137" s="66">
        <f t="shared" ref="BD137" si="2150">IF(BC137&gt;0,BC137+1,IF(BD135&lt;&gt;0,1,0))</f>
        <v>0</v>
      </c>
      <c r="BE137" s="66">
        <f t="shared" ref="BE137" si="2151">IF(BD137&gt;0,BD137+1,IF(BE135&lt;&gt;0,1,0))</f>
        <v>0</v>
      </c>
      <c r="BF137" s="66">
        <f t="shared" ref="BF137" si="2152">IF(BE137&gt;0,BE137+1,IF(BF135&lt;&gt;0,1,0))</f>
        <v>0</v>
      </c>
      <c r="BG137" s="66">
        <f t="shared" ref="BG137" si="2153">IF(BF137&gt;0,BF137+1,IF(BG135&lt;&gt;0,1,0))</f>
        <v>0</v>
      </c>
      <c r="BH137" s="66">
        <f t="shared" ref="BH137" si="2154">IF(BG137&gt;0,BG137+1,IF(BH135&lt;&gt;0,1,0))</f>
        <v>0</v>
      </c>
      <c r="BI137" s="66">
        <f t="shared" ref="BI137" si="2155">IF(BH137&gt;0,BH137+1,IF(BI135&lt;&gt;0,1,0))</f>
        <v>0</v>
      </c>
      <c r="BJ137" s="66">
        <f t="shared" ref="BJ137" si="2156">IF(BI137&gt;0,BI137+1,IF(BJ135&lt;&gt;0,1,0))</f>
        <v>0</v>
      </c>
      <c r="BK137" s="66">
        <f t="shared" ref="BK137" si="2157">IF(BJ137&gt;0,BJ137+1,IF(BK135&lt;&gt;0,1,0))</f>
        <v>0</v>
      </c>
      <c r="BL137" s="66">
        <f t="shared" ref="BL137" si="2158">IF(BK137&gt;0,BK137+1,IF(BL135&lt;&gt;0,1,0))</f>
        <v>0</v>
      </c>
      <c r="BM137" s="66">
        <f t="shared" ref="BM137" si="2159">IF(BL137&gt;0,BL137+1,IF(BM135&lt;&gt;0,1,0))</f>
        <v>0</v>
      </c>
      <c r="BN137" s="362"/>
      <c r="BO137" s="364"/>
      <c r="BP137" s="366"/>
      <c r="BQ137" s="366"/>
      <c r="BR137" s="106"/>
      <c r="BS137" s="106"/>
      <c r="BT137" s="106"/>
      <c r="BU137" s="106"/>
      <c r="BV137" s="106"/>
      <c r="BW137" s="106"/>
      <c r="BX137" s="106"/>
      <c r="BY137" s="106"/>
      <c r="BZ137" s="106"/>
      <c r="CA137" s="106"/>
      <c r="CB137" s="106"/>
      <c r="CC137" s="106"/>
      <c r="CD137" s="106"/>
      <c r="CE137" s="106"/>
      <c r="CF137" s="106"/>
      <c r="CG137" s="106"/>
    </row>
    <row r="138" spans="1:85" s="245" customFormat="1" ht="14.5" hidden="1" customHeight="1" x14ac:dyDescent="0.35">
      <c r="A138" s="243"/>
      <c r="B138" s="128"/>
      <c r="C138" s="80"/>
      <c r="D138" s="80"/>
      <c r="E138" s="80"/>
      <c r="F138" s="80"/>
      <c r="G138" s="80"/>
      <c r="H138" s="80"/>
      <c r="I138" s="80"/>
      <c r="J138" s="80"/>
      <c r="K138" s="80"/>
      <c r="L138" s="80"/>
      <c r="M138" s="64"/>
      <c r="N138" s="7"/>
      <c r="O138" s="192"/>
      <c r="P138" s="106"/>
      <c r="Q138" s="65" t="s">
        <v>131</v>
      </c>
      <c r="R138" s="66">
        <f>R137</f>
        <v>0</v>
      </c>
      <c r="S138" s="66">
        <f>IF(S137=0,0,IF(OR(R138=0,R138=12),1,R138+1))</f>
        <v>0</v>
      </c>
      <c r="T138" s="66">
        <f t="shared" ref="T138" si="2160">IF(T137=0,0,IF(OR(S138=0,S138=12),1,S138+1))</f>
        <v>0</v>
      </c>
      <c r="U138" s="66">
        <f t="shared" ref="U138" si="2161">IF(U137=0,0,IF(OR(T138=0,T138=12),1,T138+1))</f>
        <v>0</v>
      </c>
      <c r="V138" s="66">
        <f t="shared" ref="V138" si="2162">IF(V137=0,0,IF(OR(U138=0,U138=12),1,U138+1))</f>
        <v>0</v>
      </c>
      <c r="W138" s="66">
        <f t="shared" ref="W138" si="2163">IF(W137=0,0,IF(OR(V138=0,V138=12),1,V138+1))</f>
        <v>0</v>
      </c>
      <c r="X138" s="66">
        <f t="shared" ref="X138" si="2164">IF(X137=0,0,IF(OR(W138=0,W138=12),1,W138+1))</f>
        <v>0</v>
      </c>
      <c r="Y138" s="66">
        <f t="shared" ref="Y138" si="2165">IF(Y137=0,0,IF(OR(X138=0,X138=12),1,X138+1))</f>
        <v>0</v>
      </c>
      <c r="Z138" s="66">
        <f t="shared" ref="Z138" si="2166">IF(Z137=0,0,IF(OR(Y138=0,Y138=12),1,Y138+1))</f>
        <v>0</v>
      </c>
      <c r="AA138" s="66">
        <f t="shared" ref="AA138" si="2167">IF(AA137=0,0,IF(OR(Z138=0,Z138=12),1,Z138+1))</f>
        <v>0</v>
      </c>
      <c r="AB138" s="66">
        <f t="shared" ref="AB138" si="2168">IF(AB137=0,0,IF(OR(AA138=0,AA138=12),1,AA138+1))</f>
        <v>0</v>
      </c>
      <c r="AC138" s="66">
        <f t="shared" ref="AC138" si="2169">IF(AC137=0,0,IF(OR(AB138=0,AB138=12),1,AB138+1))</f>
        <v>0</v>
      </c>
      <c r="AD138" s="66">
        <f t="shared" ref="AD138" si="2170">IF(AD137=0,0,IF(OR(AC138=0,AC138=12),1,AC138+1))</f>
        <v>0</v>
      </c>
      <c r="AE138" s="66">
        <f t="shared" ref="AE138" si="2171">IF(AE137=0,0,IF(OR(AD138=0,AD138=12),1,AD138+1))</f>
        <v>0</v>
      </c>
      <c r="AF138" s="66">
        <f t="shared" ref="AF138" si="2172">IF(AF137=0,0,IF(OR(AE138=0,AE138=12),1,AE138+1))</f>
        <v>0</v>
      </c>
      <c r="AG138" s="66">
        <f t="shared" ref="AG138" si="2173">IF(AG137=0,0,IF(OR(AF138=0,AF138=12),1,AF138+1))</f>
        <v>0</v>
      </c>
      <c r="AH138" s="66">
        <f t="shared" ref="AH138" si="2174">IF(AH137=0,0,IF(OR(AG138=0,AG138=12),1,AG138+1))</f>
        <v>0</v>
      </c>
      <c r="AI138" s="66">
        <f t="shared" ref="AI138" si="2175">IF(AI137=0,0,IF(OR(AH138=0,AH138=12),1,AH138+1))</f>
        <v>0</v>
      </c>
      <c r="AJ138" s="66">
        <f t="shared" ref="AJ138" si="2176">IF(AJ137=0,0,IF(OR(AI138=0,AI138=12),1,AI138+1))</f>
        <v>0</v>
      </c>
      <c r="AK138" s="66">
        <f t="shared" ref="AK138" si="2177">IF(AK137=0,0,IF(OR(AJ138=0,AJ138=12),1,AJ138+1))</f>
        <v>0</v>
      </c>
      <c r="AL138" s="66">
        <f t="shared" ref="AL138" si="2178">IF(AL137=0,0,IF(OR(AK138=0,AK138=12),1,AK138+1))</f>
        <v>0</v>
      </c>
      <c r="AM138" s="66">
        <f t="shared" ref="AM138" si="2179">IF(AM137=0,0,IF(OR(AL138=0,AL138=12),1,AL138+1))</f>
        <v>0</v>
      </c>
      <c r="AN138" s="66">
        <f t="shared" ref="AN138" si="2180">IF(AN137=0,0,IF(OR(AM138=0,AM138=12),1,AM138+1))</f>
        <v>0</v>
      </c>
      <c r="AO138" s="66">
        <f t="shared" ref="AO138" si="2181">IF(AO137=0,0,IF(OR(AN138=0,AN138=12),1,AN138+1))</f>
        <v>0</v>
      </c>
      <c r="AP138" s="66">
        <f t="shared" ref="AP138" si="2182">IF(AP137=0,0,IF(OR(AO138=0,AO138=12),1,AO138+1))</f>
        <v>0</v>
      </c>
      <c r="AQ138" s="66">
        <f t="shared" ref="AQ138" si="2183">IF(AQ137=0,0,IF(OR(AP138=0,AP138=12),1,AP138+1))</f>
        <v>0</v>
      </c>
      <c r="AR138" s="66">
        <f t="shared" ref="AR138" si="2184">IF(AR137=0,0,IF(OR(AQ138=0,AQ138=12),1,AQ138+1))</f>
        <v>0</v>
      </c>
      <c r="AS138" s="66">
        <f t="shared" ref="AS138" si="2185">IF(AS137=0,0,IF(OR(AR138=0,AR138=12),1,AR138+1))</f>
        <v>0</v>
      </c>
      <c r="AT138" s="66">
        <f t="shared" ref="AT138" si="2186">IF(AT137=0,0,IF(OR(AS138=0,AS138=12),1,AS138+1))</f>
        <v>0</v>
      </c>
      <c r="AU138" s="66">
        <f t="shared" ref="AU138" si="2187">IF(AU137=0,0,IF(OR(AT138=0,AT138=12),1,AT138+1))</f>
        <v>0</v>
      </c>
      <c r="AV138" s="66">
        <f t="shared" ref="AV138" si="2188">IF(AV137=0,0,IF(OR(AU138=0,AU138=12),1,AU138+1))</f>
        <v>0</v>
      </c>
      <c r="AW138" s="66">
        <f t="shared" ref="AW138" si="2189">IF(AW137=0,0,IF(OR(AV138=0,AV138=12),1,AV138+1))</f>
        <v>0</v>
      </c>
      <c r="AX138" s="66">
        <f t="shared" ref="AX138" si="2190">IF(AX137=0,0,IF(OR(AW138=0,AW138=12),1,AW138+1))</f>
        <v>0</v>
      </c>
      <c r="AY138" s="66">
        <f t="shared" ref="AY138" si="2191">IF(AY137=0,0,IF(OR(AX138=0,AX138=12),1,AX138+1))</f>
        <v>0</v>
      </c>
      <c r="AZ138" s="66">
        <f t="shared" ref="AZ138" si="2192">IF(AZ137=0,0,IF(OR(AY138=0,AY138=12),1,AY138+1))</f>
        <v>0</v>
      </c>
      <c r="BA138" s="66">
        <f t="shared" ref="BA138" si="2193">IF(BA137=0,0,IF(OR(AZ138=0,AZ138=12),1,AZ138+1))</f>
        <v>0</v>
      </c>
      <c r="BB138" s="66">
        <f t="shared" ref="BB138" si="2194">IF(BB137=0,0,IF(OR(BA138=0,BA138=12),1,BA138+1))</f>
        <v>0</v>
      </c>
      <c r="BC138" s="66">
        <f t="shared" ref="BC138" si="2195">IF(BC137=0,0,IF(OR(BB138=0,BB138=12),1,BB138+1))</f>
        <v>0</v>
      </c>
      <c r="BD138" s="66">
        <f t="shared" ref="BD138" si="2196">IF(BD137=0,0,IF(OR(BC138=0,BC138=12),1,BC138+1))</f>
        <v>0</v>
      </c>
      <c r="BE138" s="66">
        <f t="shared" ref="BE138" si="2197">IF(BE137=0,0,IF(OR(BD138=0,BD138=12),1,BD138+1))</f>
        <v>0</v>
      </c>
      <c r="BF138" s="66">
        <f t="shared" ref="BF138" si="2198">IF(BF137=0,0,IF(OR(BE138=0,BE138=12),1,BE138+1))</f>
        <v>0</v>
      </c>
      <c r="BG138" s="66">
        <f t="shared" ref="BG138" si="2199">IF(BG137=0,0,IF(OR(BF138=0,BF138=12),1,BF138+1))</f>
        <v>0</v>
      </c>
      <c r="BH138" s="66">
        <f t="shared" ref="BH138" si="2200">IF(BH137=0,0,IF(OR(BG138=0,BG138=12),1,BG138+1))</f>
        <v>0</v>
      </c>
      <c r="BI138" s="66">
        <f t="shared" ref="BI138" si="2201">IF(BI137=0,0,IF(OR(BH138=0,BH138=12),1,BH138+1))</f>
        <v>0</v>
      </c>
      <c r="BJ138" s="66">
        <f t="shared" ref="BJ138" si="2202">IF(BJ137=0,0,IF(OR(BI138=0,BI138=12),1,BI138+1))</f>
        <v>0</v>
      </c>
      <c r="BK138" s="66">
        <f t="shared" ref="BK138" si="2203">IF(BK137=0,0,IF(OR(BJ138=0,BJ138=12),1,BJ138+1))</f>
        <v>0</v>
      </c>
      <c r="BL138" s="66">
        <f t="shared" ref="BL138" si="2204">IF(BL137=0,0,IF(OR(BK138=0,BK138=12),1,BK138+1))</f>
        <v>0</v>
      </c>
      <c r="BM138" s="66">
        <f t="shared" ref="BM138" si="2205">IF(BM137=0,0,IF(OR(BL138=0,BL138=12),1,BL138+1))</f>
        <v>0</v>
      </c>
      <c r="BN138" s="362"/>
      <c r="BO138" s="364"/>
      <c r="BP138" s="366"/>
      <c r="BQ138" s="366"/>
      <c r="BR138" s="106"/>
      <c r="BS138" s="106"/>
      <c r="BT138" s="106"/>
      <c r="BU138" s="106"/>
      <c r="BV138" s="106"/>
      <c r="BW138" s="106"/>
      <c r="BX138" s="106"/>
      <c r="BY138" s="106"/>
      <c r="BZ138" s="106"/>
      <c r="CA138" s="106"/>
      <c r="CB138" s="106"/>
      <c r="CC138" s="106"/>
      <c r="CD138" s="106"/>
      <c r="CE138" s="106"/>
      <c r="CF138" s="106"/>
      <c r="CG138" s="106"/>
    </row>
    <row r="139" spans="1:85" s="245" customFormat="1" ht="43.5" x14ac:dyDescent="0.35">
      <c r="A139" s="243"/>
      <c r="B139" s="128"/>
      <c r="C139" s="80"/>
      <c r="D139" s="80"/>
      <c r="E139" s="80"/>
      <c r="F139" s="80"/>
      <c r="G139" s="80"/>
      <c r="H139" s="80"/>
      <c r="I139" s="80"/>
      <c r="J139" s="80"/>
      <c r="K139" s="80"/>
      <c r="L139" s="80"/>
      <c r="M139" s="64"/>
      <c r="N139" s="7"/>
      <c r="O139" s="192"/>
      <c r="P139" s="106"/>
      <c r="Q139" s="63" t="s">
        <v>237</v>
      </c>
      <c r="R139" s="68">
        <f>IF(R138&gt;0,IF(R142&gt;$L135,$L135,R142),0)</f>
        <v>0</v>
      </c>
      <c r="S139" s="68">
        <f>IF(S138&gt;0,IF((SUMIFS($R141:R141,$R138:R138,12)+IF(R138=12,0,R139)+S142)&gt;=$L135,$L135-FLOOR(SUMIFS($R141:R141,$R138:R138,12),1),IF(S138=1,S142,S142+R139)),0)</f>
        <v>0</v>
      </c>
      <c r="T139" s="68">
        <f>IF(T138&gt;0,IF((SUMIFS($R141:S141,$R138:S138,12)+IF(S138=12,0,S139)+T142)&gt;=$L135,$L135-FLOOR(SUMIFS($R141:S141,$R138:S138,12),1),IF(T138=1,T142,T142+S139)),0)</f>
        <v>0</v>
      </c>
      <c r="U139" s="68">
        <f>IF(U138&gt;0,IF((SUMIFS($R141:T141,$R138:T138,12)+IF(T138=12,0,T139)+U142)&gt;=$L135,$L135-FLOOR(SUMIFS($R141:T141,$R138:T138,12),1),IF(U138=1,U142,U142+T139)),0)</f>
        <v>0</v>
      </c>
      <c r="V139" s="68">
        <f>IF(V138&gt;0,IF((SUMIFS($R141:U141,$R138:U138,12)+IF(U138=12,0,U139)+V142)&gt;=$L135,$L135-FLOOR(SUMIFS($R141:U141,$R138:U138,12),1),IF(V138=1,V142,V142+U139)),0)</f>
        <v>0</v>
      </c>
      <c r="W139" s="68">
        <f>IF(W138&gt;0,IF((SUMIFS($R141:V141,$R138:V138,12)+IF(V138=12,0,V139)+W142)&gt;=$L135,$L135-FLOOR(SUMIFS($R141:V141,$R138:V138,12),1),IF(W138=1,W142,W142+V139)),0)</f>
        <v>0</v>
      </c>
      <c r="X139" s="68">
        <f>IF(X138&gt;0,IF((SUMIFS($R141:W141,$R138:W138,12)+IF(W138=12,0,W139)+X142)&gt;=$L135,$L135-FLOOR(SUMIFS($R141:W141,$R138:W138,12),1),IF(X138=1,X142,X142+W139)),0)</f>
        <v>0</v>
      </c>
      <c r="Y139" s="68">
        <f>IF(Y138&gt;0,IF((SUMIFS($R141:X141,$R138:X138,12)+IF(X138=12,0,X139)+Y142)&gt;=$L135,$L135-FLOOR(SUMIFS($R141:X141,$R138:X138,12),1),IF(Y138=1,Y142,Y142+X139)),0)</f>
        <v>0</v>
      </c>
      <c r="Z139" s="68">
        <f>IF(Z138&gt;0,IF((SUMIFS($R141:Y141,$R138:Y138,12)+IF(Y138=12,0,Y139)+Z142)&gt;=$L135,$L135-FLOOR(SUMIFS($R141:Y141,$R138:Y138,12),1),IF(Z138=1,Z142,Z142+Y139)),0)</f>
        <v>0</v>
      </c>
      <c r="AA139" s="68">
        <f>IF(AA138&gt;0,IF((SUMIFS($R141:Z141,$R138:Z138,12)+IF(Z138=12,0,Z139)+AA142)&gt;=$L135,$L135-FLOOR(SUMIFS($R141:Z141,$R138:Z138,12),1),IF(AA138=1,AA142,AA142+Z139)),0)</f>
        <v>0</v>
      </c>
      <c r="AB139" s="68">
        <f>IF(AB138&gt;0,IF((SUMIFS($R141:AA141,$R138:AA138,12)+IF(AA138=12,0,AA139)+AB142)&gt;=$L135,$L135-FLOOR(SUMIFS($R141:AA141,$R138:AA138,12),1),IF(AB138=1,AB142,AB142+AA139)),0)</f>
        <v>0</v>
      </c>
      <c r="AC139" s="68">
        <f>IF(AC138&gt;0,IF((SUMIFS($R141:AB141,$R138:AB138,12)+IF(AB138=12,0,AB139)+AC142)&gt;=$L135,$L135-FLOOR(SUMIFS($R141:AB141,$R138:AB138,12),1),IF(AC138=1,AC142,AC142+AB139)),0)</f>
        <v>0</v>
      </c>
      <c r="AD139" s="68">
        <f>IF(AD138&gt;0,IF((SUMIFS($R141:AC141,$R138:AC138,12)+IF(AC138=12,0,AC139)+AD142)&gt;=$L135,$L135-FLOOR(SUMIFS($R141:AC141,$R138:AC138,12),1),IF(AD138=1,AD142,AD142+AC139)),0)</f>
        <v>0</v>
      </c>
      <c r="AE139" s="68">
        <f>IF(AE138&gt;0,IF((SUMIFS($R141:AD141,$R138:AD138,12)+IF(AD138=12,0,AD139)+AE142)&gt;=$L135,$L135-FLOOR(SUMIFS($R141:AD141,$R138:AD138,12),1),IF(AE138=1,AE142,AE142+AD139)),0)</f>
        <v>0</v>
      </c>
      <c r="AF139" s="68">
        <f>IF(AF138&gt;0,IF((SUMIFS($R141:AE141,$R138:AE138,12)+IF(AE138=12,0,AE139)+AF142)&gt;=$L135,$L135-FLOOR(SUMIFS($R141:AE141,$R138:AE138,12),1),IF(AF138=1,AF142,AF142+AE139)),0)</f>
        <v>0</v>
      </c>
      <c r="AG139" s="68">
        <f>IF(AG138&gt;0,IF((SUMIFS($R141:AF141,$R138:AF138,12)+IF(AF138=12,0,AF139)+AG142)&gt;=$L135,$L135-FLOOR(SUMIFS($R141:AF141,$R138:AF138,12),1),IF(AG138=1,AG142,AG142+AF139)),0)</f>
        <v>0</v>
      </c>
      <c r="AH139" s="68">
        <f>IF(AH138&gt;0,IF((SUMIFS($R141:AG141,$R138:AG138,12)+IF(AG138=12,0,AG139)+AH142)&gt;=$L135,$L135-FLOOR(SUMIFS($R141:AG141,$R138:AG138,12),1),IF(AH138=1,AH142,AH142+AG139)),0)</f>
        <v>0</v>
      </c>
      <c r="AI139" s="68">
        <f>IF(AI138&gt;0,IF((SUMIFS($R141:AH141,$R138:AH138,12)+IF(AH138=12,0,AH139)+AI142)&gt;=$L135,$L135-FLOOR(SUMIFS($R141:AH141,$R138:AH138,12),1),IF(AI138=1,AI142,AI142+AH139)),0)</f>
        <v>0</v>
      </c>
      <c r="AJ139" s="68">
        <f>IF(AJ138&gt;0,IF((SUMIFS($R141:AI141,$R138:AI138,12)+IF(AI138=12,0,AI139)+AJ142)&gt;=$L135,$L135-FLOOR(SUMIFS($R141:AI141,$R138:AI138,12),1),IF(AJ138=1,AJ142,AJ142+AI139)),0)</f>
        <v>0</v>
      </c>
      <c r="AK139" s="68">
        <f>IF(AK138&gt;0,IF((SUMIFS($R141:AJ141,$R138:AJ138,12)+IF(AJ138=12,0,AJ139)+AK142)&gt;=$L135,$L135-FLOOR(SUMIFS($R141:AJ141,$R138:AJ138,12),1),IF(AK138=1,AK142,AK142+AJ139)),0)</f>
        <v>0</v>
      </c>
      <c r="AL139" s="68">
        <f>IF(AL138&gt;0,IF((SUMIFS($R141:AK141,$R138:AK138,12)+IF(AK138=12,0,AK139)+AL142)&gt;=$L135,$L135-FLOOR(SUMIFS($R141:AK141,$R138:AK138,12),1),IF(AL138=1,AL142,AL142+AK139)),0)</f>
        <v>0</v>
      </c>
      <c r="AM139" s="68">
        <f>IF(AM138&gt;0,IF((SUMIFS($R141:AL141,$R138:AL138,12)+IF(AL138=12,0,AL139)+AM142)&gt;=$L135,$L135-FLOOR(SUMIFS($R141:AL141,$R138:AL138,12),1),IF(AM138=1,AM142,AM142+AL139)),0)</f>
        <v>0</v>
      </c>
      <c r="AN139" s="68">
        <f>IF(AN138&gt;0,IF((SUMIFS($R141:AM141,$R138:AM138,12)+IF(AM138=12,0,AM139)+AN142)&gt;=$L135,$L135-FLOOR(SUMIFS($R141:AM141,$R138:AM138,12),1),IF(AN138=1,AN142,AN142+AM139)),0)</f>
        <v>0</v>
      </c>
      <c r="AO139" s="68">
        <f>IF(AO138&gt;0,IF((SUMIFS($R141:AN141,$R138:AN138,12)+IF(AN138=12,0,AN139)+AO142)&gt;=$L135,$L135-FLOOR(SUMIFS($R141:AN141,$R138:AN138,12),1),IF(AO138=1,AO142,AO142+AN139)),0)</f>
        <v>0</v>
      </c>
      <c r="AP139" s="68">
        <f>IF(AP138&gt;0,IF((SUMIFS($R141:AO141,$R138:AO138,12)+IF(AO138=12,0,AO139)+AP142)&gt;=$L135,$L135-FLOOR(SUMIFS($R141:AO141,$R138:AO138,12),1),IF(AP138=1,AP142,AP142+AO139)),0)</f>
        <v>0</v>
      </c>
      <c r="AQ139" s="68">
        <f>IF(AQ138&gt;0,IF((SUMIFS($R141:AP141,$R138:AP138,12)+IF(AP138=12,0,AP139)+AQ142)&gt;=$L135,$L135-FLOOR(SUMIFS($R141:AP141,$R138:AP138,12),1),IF(AQ138=1,AQ142,AQ142+AP139)),0)</f>
        <v>0</v>
      </c>
      <c r="AR139" s="68">
        <f>IF(AR138&gt;0,IF((SUMIFS($R141:AQ141,$R138:AQ138,12)+IF(AQ138=12,0,AQ139)+AR142)&gt;=$L135,$L135-FLOOR(SUMIFS($R141:AQ141,$R138:AQ138,12),1),IF(AR138=1,AR142,AR142+AQ139)),0)</f>
        <v>0</v>
      </c>
      <c r="AS139" s="68">
        <f>IF(AS138&gt;0,IF((SUMIFS($R141:AR141,$R138:AR138,12)+IF(AR138=12,0,AR139)+AS142)&gt;=$L135,$L135-FLOOR(SUMIFS($R141:AR141,$R138:AR138,12),1),IF(AS138=1,AS142,AS142+AR139)),0)</f>
        <v>0</v>
      </c>
      <c r="AT139" s="68">
        <f>IF(AT138&gt;0,IF((SUMIFS($R141:AS141,$R138:AS138,12)+IF(AS138=12,0,AS139)+AT142)&gt;=$L135,$L135-FLOOR(SUMIFS($R141:AS141,$R138:AS138,12),1),IF(AT138=1,AT142,AT142+AS139)),0)</f>
        <v>0</v>
      </c>
      <c r="AU139" s="68">
        <f>IF(AU138&gt;0,IF((SUMIFS($R141:AT141,$R138:AT138,12)+IF(AT138=12,0,AT139)+AU142)&gt;=$L135,$L135-FLOOR(SUMIFS($R141:AT141,$R138:AT138,12),1),IF(AU138=1,AU142,AU142+AT139)),0)</f>
        <v>0</v>
      </c>
      <c r="AV139" s="68">
        <f>IF(AV138&gt;0,IF((SUMIFS($R141:AU141,$R138:AU138,12)+IF(AU138=12,0,AU139)+AV142)&gt;=$L135,$L135-FLOOR(SUMIFS($R141:AU141,$R138:AU138,12),1),IF(AV138=1,AV142,AV142+AU139)),0)</f>
        <v>0</v>
      </c>
      <c r="AW139" s="68">
        <f>IF(AW138&gt;0,IF((SUMIFS($R141:AV141,$R138:AV138,12)+IF(AV138=12,0,AV139)+AW142)&gt;=$L135,$L135-FLOOR(SUMIFS($R141:AV141,$R138:AV138,12),1),IF(AW138=1,AW142,AW142+AV139)),0)</f>
        <v>0</v>
      </c>
      <c r="AX139" s="68">
        <f>IF(AX138&gt;0,IF((SUMIFS($R141:AW141,$R138:AW138,12)+IF(AW138=12,0,AW139)+AX142)&gt;=$L135,$L135-FLOOR(SUMIFS($R141:AW141,$R138:AW138,12),1),IF(AX138=1,AX142,AX142+AW139)),0)</f>
        <v>0</v>
      </c>
      <c r="AY139" s="68">
        <f>IF(AY138&gt;0,IF((SUMIFS($R141:AX141,$R138:AX138,12)+IF(AX138=12,0,AX139)+AY142)&gt;=$L135,$L135-FLOOR(SUMIFS($R141:AX141,$R138:AX138,12),1),IF(AY138=1,AY142,AY142+AX139)),0)</f>
        <v>0</v>
      </c>
      <c r="AZ139" s="68">
        <f>IF(AZ138&gt;0,IF((SUMIFS($R141:AY141,$R138:AY138,12)+IF(AY138=12,0,AY139)+AZ142)&gt;=$L135,$L135-FLOOR(SUMIFS($R141:AY141,$R138:AY138,12),1),IF(AZ138=1,AZ142,AZ142+AY139)),0)</f>
        <v>0</v>
      </c>
      <c r="BA139" s="68">
        <f>IF(BA138&gt;0,IF((SUMIFS($R141:AZ141,$R138:AZ138,12)+IF(AZ138=12,0,AZ139)+BA142)&gt;=$L135,$L135-FLOOR(SUMIFS($R141:AZ141,$R138:AZ138,12),1),IF(BA138=1,BA142,BA142+AZ139)),0)</f>
        <v>0</v>
      </c>
      <c r="BB139" s="68">
        <f>IF(BB138&gt;0,IF((SUMIFS($R141:BA141,$R138:BA138,12)+IF(BA138=12,0,BA139)+BB142)&gt;=$L135,$L135-FLOOR(SUMIFS($R141:BA141,$R138:BA138,12),1),IF(BB138=1,BB142,BB142+BA139)),0)</f>
        <v>0</v>
      </c>
      <c r="BC139" s="68">
        <f>IF(BC138&gt;0,IF((SUMIFS($R141:BB141,$R138:BB138,12)+IF(BB138=12,0,BB139)+BC142)&gt;=$L135,$L135-FLOOR(SUMIFS($R141:BB141,$R138:BB138,12),1),IF(BC138=1,BC142,BC142+BB139)),0)</f>
        <v>0</v>
      </c>
      <c r="BD139" s="68">
        <f>IF(BD138&gt;0,IF((SUMIFS($R141:BC141,$R138:BC138,12)+IF(BC138=12,0,BC139)+BD142)&gt;=$L135,$L135-FLOOR(SUMIFS($R141:BC141,$R138:BC138,12),1),IF(BD138=1,BD142,BD142+BC139)),0)</f>
        <v>0</v>
      </c>
      <c r="BE139" s="68">
        <f>IF(BE138&gt;0,IF((SUMIFS($R141:BD141,$R138:BD138,12)+IF(BD138=12,0,BD139)+BE142)&gt;=$L135,$L135-FLOOR(SUMIFS($R141:BD141,$R138:BD138,12),1),IF(BE138=1,BE142,BE142+BD139)),0)</f>
        <v>0</v>
      </c>
      <c r="BF139" s="68">
        <f>IF(BF138&gt;0,IF((SUMIFS($R141:BE141,$R138:BE138,12)+IF(BE138=12,0,BE139)+BF142)&gt;=$L135,$L135-FLOOR(SUMIFS($R141:BE141,$R138:BE138,12),1),IF(BF138=1,BF142,BF142+BE139)),0)</f>
        <v>0</v>
      </c>
      <c r="BG139" s="68">
        <f>IF(BG138&gt;0,IF((SUMIFS($R141:BF141,$R138:BF138,12)+IF(BF138=12,0,BF139)+BG142)&gt;=$L135,$L135-FLOOR(SUMIFS($R141:BF141,$R138:BF138,12),1),IF(BG138=1,BG142,BG142+BF139)),0)</f>
        <v>0</v>
      </c>
      <c r="BH139" s="68">
        <f>IF(BH138&gt;0,IF((SUMIFS($R141:BG141,$R138:BG138,12)+IF(BG138=12,0,BG139)+BH142)&gt;=$L135,$L135-FLOOR(SUMIFS($R141:BG141,$R138:BG138,12),1),IF(BH138=1,BH142,BH142+BG139)),0)</f>
        <v>0</v>
      </c>
      <c r="BI139" s="68">
        <f>IF(BI138&gt;0,IF((SUMIFS($R141:BH141,$R138:BH138,12)+IF(BH138=12,0,BH139)+BI142)&gt;=$L135,$L135-FLOOR(SUMIFS($R141:BH141,$R138:BH138,12),1),IF(BI138=1,BI142,BI142+BH139)),0)</f>
        <v>0</v>
      </c>
      <c r="BJ139" s="68">
        <f>IF(BJ138&gt;0,IF((SUMIFS($R141:BI141,$R138:BI138,12)+IF(BI138=12,0,BI139)+BJ142)&gt;=$L135,$L135-FLOOR(SUMIFS($R141:BI141,$R138:BI138,12),1),IF(BJ138=1,BJ142,BJ142+BI139)),0)</f>
        <v>0</v>
      </c>
      <c r="BK139" s="68">
        <f>IF(BK138&gt;0,IF((SUMIFS($R141:BJ141,$R138:BJ138,12)+IF(BJ138=12,0,BJ139)+BK142)&gt;=$L135,$L135-FLOOR(SUMIFS($R141:BJ141,$R138:BJ138,12),1),IF(BK138=1,BK142,BK142+BJ139)),0)</f>
        <v>0</v>
      </c>
      <c r="BL139" s="68">
        <f>IF(BL138&gt;0,IF((SUMIFS($R141:BK141,$R138:BK138,12)+IF(BK138=12,0,BK139)+BL142)&gt;=$L135,$L135-FLOOR(SUMIFS($R141:BK141,$R138:BK138,12),1),IF(BL138=1,BL142,BL142+BK139)),0)</f>
        <v>0</v>
      </c>
      <c r="BM139" s="68">
        <f>IF(BM138&gt;0,IF((SUMIFS($R141:BL141,$R138:BL138,12)+IF(BL138=12,0,BL139)+BM142)&gt;=$L135,$L135-FLOOR(SUMIFS($R141:BL141,$R138:BL138,12),1),IF(BM138=1,BM142,BM142+BL139)),0)</f>
        <v>0</v>
      </c>
      <c r="BN139" s="362"/>
      <c r="BO139" s="364"/>
      <c r="BP139" s="366"/>
      <c r="BQ139" s="366"/>
      <c r="BR139" s="106"/>
      <c r="BS139" s="106"/>
      <c r="BT139" s="106"/>
      <c r="BU139" s="106"/>
      <c r="BV139" s="106"/>
      <c r="BW139" s="106"/>
      <c r="BX139" s="106"/>
      <c r="BY139" s="106"/>
      <c r="BZ139" s="106"/>
      <c r="CA139" s="106"/>
      <c r="CB139" s="106"/>
      <c r="CC139" s="106"/>
      <c r="CD139" s="106"/>
      <c r="CE139" s="106"/>
      <c r="CF139" s="106"/>
      <c r="CG139" s="106"/>
    </row>
    <row r="140" spans="1:85" s="245" customFormat="1" ht="41.5" hidden="1" customHeight="1" x14ac:dyDescent="0.35">
      <c r="A140" s="243"/>
      <c r="B140" s="128"/>
      <c r="C140" s="80"/>
      <c r="D140" s="80"/>
      <c r="E140" s="80"/>
      <c r="F140" s="80"/>
      <c r="G140" s="80"/>
      <c r="H140" s="80"/>
      <c r="I140" s="80"/>
      <c r="J140" s="80"/>
      <c r="K140" s="80"/>
      <c r="L140" s="80"/>
      <c r="M140" s="64"/>
      <c r="N140" s="7"/>
      <c r="O140" s="192"/>
      <c r="P140" s="106"/>
      <c r="Q140" s="65" t="s">
        <v>161</v>
      </c>
      <c r="R140" s="67">
        <f>IF(R135&gt;0,R136,0)</f>
        <v>0</v>
      </c>
      <c r="S140" s="67">
        <f t="shared" ref="S140" si="2206">IF(S135&gt;0,IF(S138=1,S136,S136+R140),R140)</f>
        <v>0</v>
      </c>
      <c r="T140" s="67">
        <f t="shared" ref="T140" si="2207">IF(T135&gt;0,IF(T138=1,T136,T136+S140),S140)</f>
        <v>0</v>
      </c>
      <c r="U140" s="67">
        <f t="shared" ref="U140" si="2208">IF(U135&gt;0,IF(U138=1,U136,U136+T140),T140)</f>
        <v>0</v>
      </c>
      <c r="V140" s="67">
        <f t="shared" ref="V140" si="2209">IF(V135&gt;0,IF(V138=1,V136,V136+U140),U140)</f>
        <v>0</v>
      </c>
      <c r="W140" s="67">
        <f t="shared" ref="W140" si="2210">IF(W135&gt;0,IF(W138=1,W136,W136+V140),V140)</f>
        <v>0</v>
      </c>
      <c r="X140" s="67">
        <f t="shared" ref="X140" si="2211">IF(X135&gt;0,IF(X138=1,X136,X136+W140),W140)</f>
        <v>0</v>
      </c>
      <c r="Y140" s="67">
        <f t="shared" ref="Y140" si="2212">IF(Y135&gt;0,IF(Y138=1,Y136,Y136+X140),X140)</f>
        <v>0</v>
      </c>
      <c r="Z140" s="67">
        <f t="shared" ref="Z140" si="2213">IF(Z135&gt;0,IF(Z138=1,Z136,Z136+Y140),Y140)</f>
        <v>0</v>
      </c>
      <c r="AA140" s="67">
        <f t="shared" ref="AA140" si="2214">IF(AA135&gt;0,IF(AA138=1,AA136,AA136+Z140),Z140)</f>
        <v>0</v>
      </c>
      <c r="AB140" s="67">
        <f t="shared" ref="AB140" si="2215">IF(AB135&gt;0,IF(AB138=1,AB136,AB136+AA140),AA140)</f>
        <v>0</v>
      </c>
      <c r="AC140" s="67">
        <f t="shared" ref="AC140" si="2216">IF(AC135&gt;0,IF(AC138=1,AC136,AC136+AB140),AB140)</f>
        <v>0</v>
      </c>
      <c r="AD140" s="67">
        <f t="shared" ref="AD140" si="2217">IF(AD135&gt;0,IF(AD138=1,AD136,AD136+AC140),AC140)</f>
        <v>0</v>
      </c>
      <c r="AE140" s="67">
        <f t="shared" ref="AE140" si="2218">IF(AE135&gt;0,IF(AE138=1,AE136,AE136+AD140),AD140)</f>
        <v>0</v>
      </c>
      <c r="AF140" s="67">
        <f t="shared" ref="AF140" si="2219">IF(AF135&gt;0,IF(AF138=1,AF136,AF136+AE140),AE140)</f>
        <v>0</v>
      </c>
      <c r="AG140" s="67">
        <f t="shared" ref="AG140" si="2220">IF(AG135&gt;0,IF(AG138=1,AG136,AG136+AF140),AF140)</f>
        <v>0</v>
      </c>
      <c r="AH140" s="67">
        <f t="shared" ref="AH140" si="2221">IF(AH135&gt;0,IF(AH138=1,AH136,AH136+AG140),AG140)</f>
        <v>0</v>
      </c>
      <c r="AI140" s="67">
        <f t="shared" ref="AI140" si="2222">IF(AI135&gt;0,IF(AI138=1,AI136,AI136+AH140),AH140)</f>
        <v>0</v>
      </c>
      <c r="AJ140" s="67">
        <f t="shared" ref="AJ140" si="2223">IF(AJ135&gt;0,IF(AJ138=1,AJ136,AJ136+AI140),AI140)</f>
        <v>0</v>
      </c>
      <c r="AK140" s="67">
        <f t="shared" ref="AK140" si="2224">IF(AK135&gt;0,IF(AK138=1,AK136,AK136+AJ140),AJ140)</f>
        <v>0</v>
      </c>
      <c r="AL140" s="67">
        <f t="shared" ref="AL140" si="2225">IF(AL135&gt;0,IF(AL138=1,AL136,AL136+AK140),AK140)</f>
        <v>0</v>
      </c>
      <c r="AM140" s="67">
        <f t="shared" ref="AM140" si="2226">IF(AM135&gt;0,IF(AM138=1,AM136,AM136+AL140),AL140)</f>
        <v>0</v>
      </c>
      <c r="AN140" s="67">
        <f t="shared" ref="AN140" si="2227">IF(AN135&gt;0,IF(AN138=1,AN136,AN136+AM140),AM140)</f>
        <v>0</v>
      </c>
      <c r="AO140" s="67">
        <f t="shared" ref="AO140" si="2228">IF(AO135&gt;0,IF(AO138=1,AO136,AO136+AN140),AN140)</f>
        <v>0</v>
      </c>
      <c r="AP140" s="67">
        <f t="shared" ref="AP140" si="2229">IF(AP135&gt;0,IF(AP138=1,AP136,AP136+AO140),AO140)</f>
        <v>0</v>
      </c>
      <c r="AQ140" s="67">
        <f t="shared" ref="AQ140" si="2230">IF(AQ135&gt;0,IF(AQ138=1,AQ136,AQ136+AP140),AP140)</f>
        <v>0</v>
      </c>
      <c r="AR140" s="67">
        <f t="shared" ref="AR140" si="2231">IF(AR135&gt;0,IF(AR138=1,AR136,AR136+AQ140),AQ140)</f>
        <v>0</v>
      </c>
      <c r="AS140" s="67">
        <f t="shared" ref="AS140" si="2232">IF(AS135&gt;0,IF(AS138=1,AS136,AS136+AR140),AR140)</f>
        <v>0</v>
      </c>
      <c r="AT140" s="67">
        <f t="shared" ref="AT140" si="2233">IF(AT135&gt;0,IF(AT138=1,AT136,AT136+AS140),AS140)</f>
        <v>0</v>
      </c>
      <c r="AU140" s="67">
        <f t="shared" ref="AU140" si="2234">IF(AU135&gt;0,IF(AU138=1,AU136,AU136+AT140),AT140)</f>
        <v>0</v>
      </c>
      <c r="AV140" s="67">
        <f t="shared" ref="AV140" si="2235">IF(AV135&gt;0,IF(AV138=1,AV136,AV136+AU140),AU140)</f>
        <v>0</v>
      </c>
      <c r="AW140" s="67">
        <f t="shared" ref="AW140" si="2236">IF(AW135&gt;0,IF(AW138=1,AW136,AW136+AV140),AV140)</f>
        <v>0</v>
      </c>
      <c r="AX140" s="67">
        <f t="shared" ref="AX140" si="2237">IF(AX135&gt;0,IF(AX138=1,AX136,AX136+AW140),AW140)</f>
        <v>0</v>
      </c>
      <c r="AY140" s="67">
        <f t="shared" ref="AY140" si="2238">IF(AY135&gt;0,IF(AY138=1,AY136,AY136+AX140),AX140)</f>
        <v>0</v>
      </c>
      <c r="AZ140" s="67">
        <f t="shared" ref="AZ140" si="2239">IF(AZ135&gt;0,IF(AZ138=1,AZ136,AZ136+AY140),AY140)</f>
        <v>0</v>
      </c>
      <c r="BA140" s="67">
        <f t="shared" ref="BA140" si="2240">IF(BA135&gt;0,IF(BA138=1,BA136,BA136+AZ140),AZ140)</f>
        <v>0</v>
      </c>
      <c r="BB140" s="67">
        <f t="shared" ref="BB140" si="2241">IF(BB135&gt;0,IF(BB138=1,BB136,BB136+BA140),BA140)</f>
        <v>0</v>
      </c>
      <c r="BC140" s="67">
        <f t="shared" ref="BC140" si="2242">IF(BC135&gt;0,IF(BC138=1,BC136,BC136+BB140),BB140)</f>
        <v>0</v>
      </c>
      <c r="BD140" s="67">
        <f t="shared" ref="BD140" si="2243">IF(BD135&gt;0,IF(BD138=1,BD136,BD136+BC140),BC140)</f>
        <v>0</v>
      </c>
      <c r="BE140" s="67">
        <f t="shared" ref="BE140" si="2244">IF(BE135&gt;0,IF(BE138=1,BE136,BE136+BD140),BD140)</f>
        <v>0</v>
      </c>
      <c r="BF140" s="67">
        <f t="shared" ref="BF140" si="2245">IF(BF135&gt;0,IF(BF138=1,BF136,BF136+BE140),BE140)</f>
        <v>0</v>
      </c>
      <c r="BG140" s="67">
        <f t="shared" ref="BG140" si="2246">IF(BG135&gt;0,IF(BG138=1,BG136,BG136+BF140),BF140)</f>
        <v>0</v>
      </c>
      <c r="BH140" s="67">
        <f t="shared" ref="BH140" si="2247">IF(BH135&gt;0,IF(BH138=1,BH136,BH136+BG140),BG140)</f>
        <v>0</v>
      </c>
      <c r="BI140" s="67">
        <f t="shared" ref="BI140" si="2248">IF(BI135&gt;0,IF(BI138=1,BI136,BI136+BH140),BH140)</f>
        <v>0</v>
      </c>
      <c r="BJ140" s="67">
        <f t="shared" ref="BJ140" si="2249">IF(BJ135&gt;0,IF(BJ138=1,BJ136,BJ136+BI140),BI140)</f>
        <v>0</v>
      </c>
      <c r="BK140" s="67">
        <f t="shared" ref="BK140" si="2250">IF(BK135&gt;0,IF(BK138=1,BK136,BK136+BJ140),BJ140)</f>
        <v>0</v>
      </c>
      <c r="BL140" s="67">
        <f t="shared" ref="BL140" si="2251">IF(BL135&gt;0,IF(BL138=1,BL136,BL136+BK140),BK140)</f>
        <v>0</v>
      </c>
      <c r="BM140" s="67">
        <f t="shared" ref="BM140" si="2252">IF(BM135&gt;0,IF(BM138=1,BM136,BM136+BL140),BL140)</f>
        <v>0</v>
      </c>
      <c r="BN140" s="362"/>
      <c r="BO140" s="364"/>
      <c r="BP140" s="366"/>
      <c r="BQ140" s="366"/>
      <c r="BR140" s="106"/>
      <c r="BS140" s="106"/>
      <c r="BT140" s="106"/>
      <c r="BU140" s="106"/>
      <c r="BV140" s="106"/>
      <c r="BW140" s="106"/>
      <c r="BX140" s="106"/>
      <c r="BY140" s="106"/>
      <c r="BZ140" s="106"/>
      <c r="CA140" s="106"/>
      <c r="CB140" s="106"/>
      <c r="CC140" s="106"/>
      <c r="CD140" s="106"/>
      <c r="CE140" s="106"/>
      <c r="CF140" s="106"/>
      <c r="CG140" s="106"/>
    </row>
    <row r="141" spans="1:85" s="245" customFormat="1" ht="41.5" hidden="1" customHeight="1" x14ac:dyDescent="0.35">
      <c r="A141" s="243"/>
      <c r="B141" s="128"/>
      <c r="C141" s="80"/>
      <c r="D141" s="80"/>
      <c r="E141" s="80"/>
      <c r="F141" s="80"/>
      <c r="G141" s="80"/>
      <c r="H141" s="80"/>
      <c r="I141" s="80"/>
      <c r="J141" s="80"/>
      <c r="K141" s="80"/>
      <c r="L141" s="80"/>
      <c r="M141" s="64"/>
      <c r="N141" s="7"/>
      <c r="O141" s="192"/>
      <c r="P141" s="106"/>
      <c r="Q141" s="65" t="s">
        <v>162</v>
      </c>
      <c r="R141" s="67">
        <f>R143</f>
        <v>0</v>
      </c>
      <c r="S141" s="67">
        <f t="shared" ref="S141" si="2253">IF(S138=1,S143,S143+R141)</f>
        <v>0</v>
      </c>
      <c r="T141" s="67">
        <f t="shared" ref="T141" si="2254">IF(T138=1,T143,T143+S141)</f>
        <v>0</v>
      </c>
      <c r="U141" s="67">
        <f t="shared" ref="U141" si="2255">IF(U138=1,U143,U143+T141)</f>
        <v>0</v>
      </c>
      <c r="V141" s="67">
        <f t="shared" ref="V141" si="2256">IF(V138=1,V143,V143+U141)</f>
        <v>0</v>
      </c>
      <c r="W141" s="67">
        <f t="shared" ref="W141" si="2257">IF(W138=1,W143,W143+V141)</f>
        <v>0</v>
      </c>
      <c r="X141" s="67">
        <f t="shared" ref="X141" si="2258">IF(X138=1,X143,X143+W141)</f>
        <v>0</v>
      </c>
      <c r="Y141" s="67">
        <f t="shared" ref="Y141" si="2259">IF(Y138=1,Y143,Y143+X141)</f>
        <v>0</v>
      </c>
      <c r="Z141" s="67">
        <f t="shared" ref="Z141" si="2260">IF(Z138=1,Z143,Z143+Y141)</f>
        <v>0</v>
      </c>
      <c r="AA141" s="67">
        <f t="shared" ref="AA141" si="2261">IF(AA138=1,AA143,AA143+Z141)</f>
        <v>0</v>
      </c>
      <c r="AB141" s="67">
        <f t="shared" ref="AB141" si="2262">IF(AB138=1,AB143,AB143+AA141)</f>
        <v>0</v>
      </c>
      <c r="AC141" s="67">
        <f t="shared" ref="AC141" si="2263">IF(AC138=1,AC143,AC143+AB141)</f>
        <v>0</v>
      </c>
      <c r="AD141" s="67">
        <f t="shared" ref="AD141" si="2264">IF(AD138=1,AD143,AD143+AC141)</f>
        <v>0</v>
      </c>
      <c r="AE141" s="67">
        <f t="shared" ref="AE141" si="2265">IF(AE138=1,AE143,AE143+AD141)</f>
        <v>0</v>
      </c>
      <c r="AF141" s="67">
        <f t="shared" ref="AF141" si="2266">IF(AF138=1,AF143,AF143+AE141)</f>
        <v>0</v>
      </c>
      <c r="AG141" s="67">
        <f t="shared" ref="AG141" si="2267">IF(AG138=1,AG143,AG143+AF141)</f>
        <v>0</v>
      </c>
      <c r="AH141" s="67">
        <f t="shared" ref="AH141" si="2268">IF(AH138=1,AH143,AH143+AG141)</f>
        <v>0</v>
      </c>
      <c r="AI141" s="67">
        <f t="shared" ref="AI141" si="2269">IF(AI138=1,AI143,AI143+AH141)</f>
        <v>0</v>
      </c>
      <c r="AJ141" s="67">
        <f t="shared" ref="AJ141" si="2270">IF(AJ138=1,AJ143,AJ143+AI141)</f>
        <v>0</v>
      </c>
      <c r="AK141" s="67">
        <f t="shared" ref="AK141" si="2271">IF(AK138=1,AK143,AK143+AJ141)</f>
        <v>0</v>
      </c>
      <c r="AL141" s="67">
        <f t="shared" ref="AL141" si="2272">IF(AL138=1,AL143,AL143+AK141)</f>
        <v>0</v>
      </c>
      <c r="AM141" s="67">
        <f t="shared" ref="AM141" si="2273">IF(AM138=1,AM143,AM143+AL141)</f>
        <v>0</v>
      </c>
      <c r="AN141" s="67">
        <f t="shared" ref="AN141" si="2274">IF(AN138=1,AN143,AN143+AM141)</f>
        <v>0</v>
      </c>
      <c r="AO141" s="67">
        <f t="shared" ref="AO141" si="2275">IF(AO138=1,AO143,AO143+AN141)</f>
        <v>0</v>
      </c>
      <c r="AP141" s="67">
        <f t="shared" ref="AP141" si="2276">IF(AP138=1,AP143,AP143+AO141)</f>
        <v>0</v>
      </c>
      <c r="AQ141" s="67">
        <f t="shared" ref="AQ141" si="2277">IF(AQ138=1,AQ143,AQ143+AP141)</f>
        <v>0</v>
      </c>
      <c r="AR141" s="67">
        <f t="shared" ref="AR141" si="2278">IF(AR138=1,AR143,AR143+AQ141)</f>
        <v>0</v>
      </c>
      <c r="AS141" s="67">
        <f t="shared" ref="AS141" si="2279">IF(AS138=1,AS143,AS143+AR141)</f>
        <v>0</v>
      </c>
      <c r="AT141" s="67">
        <f t="shared" ref="AT141" si="2280">IF(AT138=1,AT143,AT143+AS141)</f>
        <v>0</v>
      </c>
      <c r="AU141" s="67">
        <f t="shared" ref="AU141" si="2281">IF(AU138=1,AU143,AU143+AT141)</f>
        <v>0</v>
      </c>
      <c r="AV141" s="67">
        <f t="shared" ref="AV141" si="2282">IF(AV138=1,AV143,AV143+AU141)</f>
        <v>0</v>
      </c>
      <c r="AW141" s="67">
        <f t="shared" ref="AW141" si="2283">IF(AW138=1,AW143,AW143+AV141)</f>
        <v>0</v>
      </c>
      <c r="AX141" s="67">
        <f t="shared" ref="AX141" si="2284">IF(AX138=1,AX143,AX143+AW141)</f>
        <v>0</v>
      </c>
      <c r="AY141" s="67">
        <f t="shared" ref="AY141" si="2285">IF(AY138=1,AY143,AY143+AX141)</f>
        <v>0</v>
      </c>
      <c r="AZ141" s="67">
        <f t="shared" ref="AZ141" si="2286">IF(AZ138=1,AZ143,AZ143+AY141)</f>
        <v>0</v>
      </c>
      <c r="BA141" s="67">
        <f t="shared" ref="BA141" si="2287">IF(BA138=1,BA143,BA143+AZ141)</f>
        <v>0</v>
      </c>
      <c r="BB141" s="67">
        <f t="shared" ref="BB141" si="2288">IF(BB138=1,BB143,BB143+BA141)</f>
        <v>0</v>
      </c>
      <c r="BC141" s="67">
        <f t="shared" ref="BC141" si="2289">IF(BC138=1,BC143,BC143+BB141)</f>
        <v>0</v>
      </c>
      <c r="BD141" s="67">
        <f t="shared" ref="BD141" si="2290">IF(BD138=1,BD143,BD143+BC141)</f>
        <v>0</v>
      </c>
      <c r="BE141" s="67">
        <f t="shared" ref="BE141" si="2291">IF(BE138=1,BE143,BE143+BD141)</f>
        <v>0</v>
      </c>
      <c r="BF141" s="67">
        <f t="shared" ref="BF141" si="2292">IF(BF138=1,BF143,BF143+BE141)</f>
        <v>0</v>
      </c>
      <c r="BG141" s="67">
        <f t="shared" ref="BG141" si="2293">IF(BG138=1,BG143,BG143+BF141)</f>
        <v>0</v>
      </c>
      <c r="BH141" s="67">
        <f t="shared" ref="BH141" si="2294">IF(BH138=1,BH143,BH143+BG141)</f>
        <v>0</v>
      </c>
      <c r="BI141" s="67">
        <f t="shared" ref="BI141" si="2295">IF(BI138=1,BI143,BI143+BH141)</f>
        <v>0</v>
      </c>
      <c r="BJ141" s="67">
        <f t="shared" ref="BJ141" si="2296">IF(BJ138=1,BJ143,BJ143+BI141)</f>
        <v>0</v>
      </c>
      <c r="BK141" s="67">
        <f t="shared" ref="BK141" si="2297">IF(BK138=1,BK143,BK143+BJ141)</f>
        <v>0</v>
      </c>
      <c r="BL141" s="67">
        <f t="shared" ref="BL141" si="2298">IF(BL138=1,BL143,BL143+BK141)</f>
        <v>0</v>
      </c>
      <c r="BM141" s="67">
        <f t="shared" ref="BM141" si="2299">IF(BM138=1,BM143,BM143+BL141)</f>
        <v>0</v>
      </c>
      <c r="BN141" s="362"/>
      <c r="BO141" s="364"/>
      <c r="BP141" s="366"/>
      <c r="BQ141" s="366"/>
      <c r="BR141" s="106"/>
      <c r="BS141" s="106"/>
      <c r="BT141" s="106"/>
      <c r="BU141" s="106"/>
      <c r="BV141" s="106"/>
      <c r="BW141" s="106"/>
      <c r="BX141" s="106"/>
      <c r="BY141" s="106"/>
      <c r="BZ141" s="106"/>
      <c r="CA141" s="106"/>
      <c r="CB141" s="106"/>
      <c r="CC141" s="106"/>
      <c r="CD141" s="106"/>
      <c r="CE141" s="106"/>
      <c r="CF141" s="106"/>
      <c r="CG141" s="106"/>
    </row>
    <row r="142" spans="1:85" s="245" customFormat="1" ht="29" x14ac:dyDescent="0.35">
      <c r="A142" s="243"/>
      <c r="B142" s="128"/>
      <c r="C142" s="80"/>
      <c r="D142" s="80"/>
      <c r="E142" s="80"/>
      <c r="F142" s="80"/>
      <c r="G142" s="80"/>
      <c r="H142" s="80"/>
      <c r="I142" s="80"/>
      <c r="J142" s="80"/>
      <c r="K142" s="80"/>
      <c r="L142" s="80"/>
      <c r="M142" s="64"/>
      <c r="N142" s="7"/>
      <c r="O142" s="192"/>
      <c r="P142" s="106"/>
      <c r="Q142" s="63" t="s">
        <v>160</v>
      </c>
      <c r="R142" s="68">
        <f t="shared" ref="R142:BM142" si="2300">1720/12*R135</f>
        <v>0</v>
      </c>
      <c r="S142" s="68">
        <f t="shared" si="2300"/>
        <v>0</v>
      </c>
      <c r="T142" s="68">
        <f t="shared" si="2300"/>
        <v>0</v>
      </c>
      <c r="U142" s="68">
        <f t="shared" si="2300"/>
        <v>0</v>
      </c>
      <c r="V142" s="68">
        <f t="shared" si="2300"/>
        <v>0</v>
      </c>
      <c r="W142" s="68">
        <f t="shared" si="2300"/>
        <v>0</v>
      </c>
      <c r="X142" s="68">
        <f t="shared" si="2300"/>
        <v>0</v>
      </c>
      <c r="Y142" s="68">
        <f t="shared" si="2300"/>
        <v>0</v>
      </c>
      <c r="Z142" s="68">
        <f t="shared" si="2300"/>
        <v>0</v>
      </c>
      <c r="AA142" s="68">
        <f t="shared" si="2300"/>
        <v>0</v>
      </c>
      <c r="AB142" s="68">
        <f t="shared" si="2300"/>
        <v>0</v>
      </c>
      <c r="AC142" s="68">
        <f t="shared" si="2300"/>
        <v>0</v>
      </c>
      <c r="AD142" s="68">
        <f t="shared" si="2300"/>
        <v>0</v>
      </c>
      <c r="AE142" s="68">
        <f t="shared" si="2300"/>
        <v>0</v>
      </c>
      <c r="AF142" s="68">
        <f t="shared" si="2300"/>
        <v>0</v>
      </c>
      <c r="AG142" s="68">
        <f t="shared" si="2300"/>
        <v>0</v>
      </c>
      <c r="AH142" s="68">
        <f t="shared" si="2300"/>
        <v>0</v>
      </c>
      <c r="AI142" s="68">
        <f t="shared" si="2300"/>
        <v>0</v>
      </c>
      <c r="AJ142" s="68">
        <f t="shared" si="2300"/>
        <v>0</v>
      </c>
      <c r="AK142" s="68">
        <f t="shared" si="2300"/>
        <v>0</v>
      </c>
      <c r="AL142" s="68">
        <f t="shared" si="2300"/>
        <v>0</v>
      </c>
      <c r="AM142" s="68">
        <f t="shared" si="2300"/>
        <v>0</v>
      </c>
      <c r="AN142" s="68">
        <f t="shared" si="2300"/>
        <v>0</v>
      </c>
      <c r="AO142" s="68">
        <f t="shared" si="2300"/>
        <v>0</v>
      </c>
      <c r="AP142" s="68">
        <f t="shared" si="2300"/>
        <v>0</v>
      </c>
      <c r="AQ142" s="68">
        <f t="shared" si="2300"/>
        <v>0</v>
      </c>
      <c r="AR142" s="68">
        <f t="shared" si="2300"/>
        <v>0</v>
      </c>
      <c r="AS142" s="68">
        <f t="shared" si="2300"/>
        <v>0</v>
      </c>
      <c r="AT142" s="68">
        <f t="shared" si="2300"/>
        <v>0</v>
      </c>
      <c r="AU142" s="68">
        <f t="shared" si="2300"/>
        <v>0</v>
      </c>
      <c r="AV142" s="68">
        <f t="shared" si="2300"/>
        <v>0</v>
      </c>
      <c r="AW142" s="68">
        <f t="shared" si="2300"/>
        <v>0</v>
      </c>
      <c r="AX142" s="68">
        <f t="shared" si="2300"/>
        <v>0</v>
      </c>
      <c r="AY142" s="68">
        <f t="shared" si="2300"/>
        <v>0</v>
      </c>
      <c r="AZ142" s="68">
        <f t="shared" si="2300"/>
        <v>0</v>
      </c>
      <c r="BA142" s="68">
        <f t="shared" si="2300"/>
        <v>0</v>
      </c>
      <c r="BB142" s="68">
        <f t="shared" si="2300"/>
        <v>0</v>
      </c>
      <c r="BC142" s="68">
        <f t="shared" si="2300"/>
        <v>0</v>
      </c>
      <c r="BD142" s="68">
        <f t="shared" si="2300"/>
        <v>0</v>
      </c>
      <c r="BE142" s="68">
        <f t="shared" si="2300"/>
        <v>0</v>
      </c>
      <c r="BF142" s="68">
        <f t="shared" si="2300"/>
        <v>0</v>
      </c>
      <c r="BG142" s="68">
        <f t="shared" si="2300"/>
        <v>0</v>
      </c>
      <c r="BH142" s="68">
        <f t="shared" si="2300"/>
        <v>0</v>
      </c>
      <c r="BI142" s="68">
        <f t="shared" si="2300"/>
        <v>0</v>
      </c>
      <c r="BJ142" s="68">
        <f t="shared" si="2300"/>
        <v>0</v>
      </c>
      <c r="BK142" s="68">
        <f t="shared" si="2300"/>
        <v>0</v>
      </c>
      <c r="BL142" s="68">
        <f t="shared" si="2300"/>
        <v>0</v>
      </c>
      <c r="BM142" s="68">
        <f t="shared" si="2300"/>
        <v>0</v>
      </c>
      <c r="BN142" s="362"/>
      <c r="BO142" s="364"/>
      <c r="BP142" s="366"/>
      <c r="BQ142" s="366"/>
      <c r="BR142" s="106"/>
      <c r="BS142" s="106"/>
      <c r="BT142" s="106"/>
      <c r="BU142" s="106"/>
      <c r="BV142" s="106"/>
      <c r="BW142" s="106"/>
      <c r="BX142" s="106"/>
      <c r="BY142" s="106"/>
      <c r="BZ142" s="106"/>
      <c r="CA142" s="106"/>
      <c r="CB142" s="106"/>
      <c r="CC142" s="106"/>
      <c r="CD142" s="106"/>
      <c r="CE142" s="106"/>
      <c r="CF142" s="106"/>
      <c r="CG142" s="106"/>
    </row>
    <row r="143" spans="1:85" s="245" customFormat="1" ht="29" x14ac:dyDescent="0.35">
      <c r="A143" s="243"/>
      <c r="B143" s="128"/>
      <c r="C143" s="80"/>
      <c r="D143" s="80"/>
      <c r="E143" s="80"/>
      <c r="F143" s="80"/>
      <c r="G143" s="80"/>
      <c r="H143" s="80"/>
      <c r="I143" s="80"/>
      <c r="J143" s="80"/>
      <c r="K143" s="80"/>
      <c r="L143" s="80"/>
      <c r="M143" s="64"/>
      <c r="N143" s="7"/>
      <c r="O143" s="192"/>
      <c r="P143" s="106"/>
      <c r="Q143" s="63" t="s">
        <v>144</v>
      </c>
      <c r="R143" s="68">
        <f>FLOOR(IF(OR(R138=0,R138=1),IF(R136&gt;=R142,R142,R136)+0.00000001,IF(R140&gt;=R139,R139,R140))+0.00000001,1)</f>
        <v>0</v>
      </c>
      <c r="S143" s="68">
        <f t="shared" ref="S143" si="2301">FLOOR(IF(OR(S138=0,S138=1),IF(S142&gt;S139,S139,IF(S136&gt;=S142,S142,S136)+0.00000001),IF(S140&gt;=S139,S139-R141,S140-R141)+0.00000001),1)</f>
        <v>0</v>
      </c>
      <c r="T143" s="68">
        <f t="shared" ref="T143" si="2302">FLOOR(IF(OR(T138=0,T138=1),IF(T142&gt;T139,T139,IF(T136&gt;=T142,T142,T136)+0.00000001),IF(T140&gt;=T139,T139-S141,T140-S141)+0.00000001),1)</f>
        <v>0</v>
      </c>
      <c r="U143" s="68">
        <f t="shared" ref="U143" si="2303">FLOOR(IF(OR(U138=0,U138=1),IF(U142&gt;U139,U139,IF(U136&gt;=U142,U142,U136)+0.00000001),IF(U140&gt;=U139,U139-T141,U140-T141)+0.00000001),1)</f>
        <v>0</v>
      </c>
      <c r="V143" s="68">
        <f t="shared" ref="V143" si="2304">FLOOR(IF(OR(V138=0,V138=1),IF(V142&gt;V139,V139,IF(V136&gt;=V142,V142,V136)+0.00000001),IF(V140&gt;=V139,V139-U141,V140-U141)+0.00000001),1)</f>
        <v>0</v>
      </c>
      <c r="W143" s="68">
        <f t="shared" ref="W143" si="2305">FLOOR(IF(OR(W138=0,W138=1),IF(W142&gt;W139,W139,IF(W136&gt;=W142,W142,W136)+0.00000001),IF(W140&gt;=W139,W139-V141,W140-V141)+0.00000001),1)</f>
        <v>0</v>
      </c>
      <c r="X143" s="68">
        <f t="shared" ref="X143" si="2306">FLOOR(IF(OR(X138=0,X138=1),IF(X142&gt;X139,X139,IF(X136&gt;=X142,X142,X136)+0.00000001),IF(X140&gt;=X139,X139-W141,X140-W141)+0.00000001),1)</f>
        <v>0</v>
      </c>
      <c r="Y143" s="68">
        <f t="shared" ref="Y143" si="2307">FLOOR(IF(OR(Y138=0,Y138=1),IF(Y142&gt;Y139,Y139,IF(Y136&gt;=Y142,Y142,Y136)+0.00000001),IF(Y140&gt;=Y139,Y139-X141,Y140-X141)+0.00000001),1)</f>
        <v>0</v>
      </c>
      <c r="Z143" s="68">
        <f t="shared" ref="Z143" si="2308">FLOOR(IF(OR(Z138=0,Z138=1),IF(Z142&gt;Z139,Z139,IF(Z136&gt;=Z142,Z142,Z136)+0.00000001),IF(Z140&gt;=Z139,Z139-Y141,Z140-Y141)+0.00000001),1)</f>
        <v>0</v>
      </c>
      <c r="AA143" s="68">
        <f t="shared" ref="AA143" si="2309">FLOOR(IF(OR(AA138=0,AA138=1),IF(AA142&gt;AA139,AA139,IF(AA136&gt;=AA142,AA142,AA136)+0.00000001),IF(AA140&gt;=AA139,AA139-Z141,AA140-Z141)+0.00000001),1)</f>
        <v>0</v>
      </c>
      <c r="AB143" s="68">
        <f t="shared" ref="AB143" si="2310">FLOOR(IF(OR(AB138=0,AB138=1),IF(AB142&gt;AB139,AB139,IF(AB136&gt;=AB142,AB142,AB136)+0.00000001),IF(AB140&gt;=AB139,AB139-AA141,AB140-AA141)+0.00000001),1)</f>
        <v>0</v>
      </c>
      <c r="AC143" s="68">
        <f t="shared" ref="AC143" si="2311">FLOOR(IF(OR(AC138=0,AC138=1),IF(AC142&gt;AC139,AC139,IF(AC136&gt;=AC142,AC142,AC136)+0.00000001),IF(AC140&gt;=AC139,AC139-AB141,AC140-AB141)+0.00000001),1)</f>
        <v>0</v>
      </c>
      <c r="AD143" s="68">
        <f t="shared" ref="AD143" si="2312">FLOOR(IF(OR(AD138=0,AD138=1),IF(AD142&gt;AD139,AD139,IF(AD136&gt;=AD142,AD142,AD136)+0.00000001),IF(AD140&gt;=AD139,AD139-AC141,AD140-AC141)+0.00000001),1)</f>
        <v>0</v>
      </c>
      <c r="AE143" s="68">
        <f t="shared" ref="AE143" si="2313">FLOOR(IF(OR(AE138=0,AE138=1),IF(AE142&gt;AE139,AE139,IF(AE136&gt;=AE142,AE142,AE136)+0.00000001),IF(AE140&gt;=AE139,AE139-AD141,AE140-AD141)+0.00000001),1)</f>
        <v>0</v>
      </c>
      <c r="AF143" s="68">
        <f t="shared" ref="AF143" si="2314">FLOOR(IF(OR(AF138=0,AF138=1),IF(AF142&gt;AF139,AF139,IF(AF136&gt;=AF142,AF142,AF136)+0.00000001),IF(AF140&gt;=AF139,AF139-AE141,AF140-AE141)+0.00000001),1)</f>
        <v>0</v>
      </c>
      <c r="AG143" s="68">
        <f t="shared" ref="AG143" si="2315">FLOOR(IF(OR(AG138=0,AG138=1),IF(AG142&gt;AG139,AG139,IF(AG136&gt;=AG142,AG142,AG136)+0.00000001),IF(AG140&gt;=AG139,AG139-AF141,AG140-AF141)+0.00000001),1)</f>
        <v>0</v>
      </c>
      <c r="AH143" s="68">
        <f t="shared" ref="AH143" si="2316">FLOOR(IF(OR(AH138=0,AH138=1),IF(AH142&gt;AH139,AH139,IF(AH136&gt;=AH142,AH142,AH136)+0.00000001),IF(AH140&gt;=AH139,AH139-AG141,AH140-AG141)+0.00000001),1)</f>
        <v>0</v>
      </c>
      <c r="AI143" s="68">
        <f t="shared" ref="AI143" si="2317">FLOOR(IF(OR(AI138=0,AI138=1),IF(AI142&gt;AI139,AI139,IF(AI136&gt;=AI142,AI142,AI136)+0.00000001),IF(AI140&gt;=AI139,AI139-AH141,AI140-AH141)+0.00000001),1)</f>
        <v>0</v>
      </c>
      <c r="AJ143" s="68">
        <f t="shared" ref="AJ143" si="2318">FLOOR(IF(OR(AJ138=0,AJ138=1),IF(AJ142&gt;AJ139,AJ139,IF(AJ136&gt;=AJ142,AJ142,AJ136)+0.00000001),IF(AJ140&gt;=AJ139,AJ139-AI141,AJ140-AI141)+0.00000001),1)</f>
        <v>0</v>
      </c>
      <c r="AK143" s="68">
        <f t="shared" ref="AK143" si="2319">FLOOR(IF(OR(AK138=0,AK138=1),IF(AK142&gt;AK139,AK139,IF(AK136&gt;=AK142,AK142,AK136)+0.00000001),IF(AK140&gt;=AK139,AK139-AJ141,AK140-AJ141)+0.00000001),1)</f>
        <v>0</v>
      </c>
      <c r="AL143" s="68">
        <f t="shared" ref="AL143" si="2320">FLOOR(IF(OR(AL138=0,AL138=1),IF(AL142&gt;AL139,AL139,IF(AL136&gt;=AL142,AL142,AL136)+0.00000001),IF(AL140&gt;=AL139,AL139-AK141,AL140-AK141)+0.00000001),1)</f>
        <v>0</v>
      </c>
      <c r="AM143" s="68">
        <f t="shared" ref="AM143" si="2321">FLOOR(IF(OR(AM138=0,AM138=1),IF(AM142&gt;AM139,AM139,IF(AM136&gt;=AM142,AM142,AM136)+0.00000001),IF(AM140&gt;=AM139,AM139-AL141,AM140-AL141)+0.00000001),1)</f>
        <v>0</v>
      </c>
      <c r="AN143" s="68">
        <f t="shared" ref="AN143" si="2322">FLOOR(IF(OR(AN138=0,AN138=1),IF(AN142&gt;AN139,AN139,IF(AN136&gt;=AN142,AN142,AN136)+0.00000001),IF(AN140&gt;=AN139,AN139-AM141,AN140-AM141)+0.00000001),1)</f>
        <v>0</v>
      </c>
      <c r="AO143" s="68">
        <f t="shared" ref="AO143" si="2323">FLOOR(IF(OR(AO138=0,AO138=1),IF(AO142&gt;AO139,AO139,IF(AO136&gt;=AO142,AO142,AO136)+0.00000001),IF(AO140&gt;=AO139,AO139-AN141,AO140-AN141)+0.00000001),1)</f>
        <v>0</v>
      </c>
      <c r="AP143" s="68">
        <f t="shared" ref="AP143" si="2324">FLOOR(IF(OR(AP138=0,AP138=1),IF(AP142&gt;AP139,AP139,IF(AP136&gt;=AP142,AP142,AP136)+0.00000001),IF(AP140&gt;=AP139,AP139-AO141,AP140-AO141)+0.00000001),1)</f>
        <v>0</v>
      </c>
      <c r="AQ143" s="68">
        <f t="shared" ref="AQ143" si="2325">FLOOR(IF(OR(AQ138=0,AQ138=1),IF(AQ142&gt;AQ139,AQ139,IF(AQ136&gt;=AQ142,AQ142,AQ136)+0.00000001),IF(AQ140&gt;=AQ139,AQ139-AP141,AQ140-AP141)+0.00000001),1)</f>
        <v>0</v>
      </c>
      <c r="AR143" s="68">
        <f t="shared" ref="AR143" si="2326">FLOOR(IF(OR(AR138=0,AR138=1),IF(AR142&gt;AR139,AR139,IF(AR136&gt;=AR142,AR142,AR136)+0.00000001),IF(AR140&gt;=AR139,AR139-AQ141,AR140-AQ141)+0.00000001),1)</f>
        <v>0</v>
      </c>
      <c r="AS143" s="68">
        <f t="shared" ref="AS143" si="2327">FLOOR(IF(OR(AS138=0,AS138=1),IF(AS142&gt;AS139,AS139,IF(AS136&gt;=AS142,AS142,AS136)+0.00000001),IF(AS140&gt;=AS139,AS139-AR141,AS140-AR141)+0.00000001),1)</f>
        <v>0</v>
      </c>
      <c r="AT143" s="68">
        <f t="shared" ref="AT143" si="2328">FLOOR(IF(OR(AT138=0,AT138=1),IF(AT142&gt;AT139,AT139,IF(AT136&gt;=AT142,AT142,AT136)+0.00000001),IF(AT140&gt;=AT139,AT139-AS141,AT140-AS141)+0.00000001),1)</f>
        <v>0</v>
      </c>
      <c r="AU143" s="68">
        <f t="shared" ref="AU143" si="2329">FLOOR(IF(OR(AU138=0,AU138=1),IF(AU142&gt;AU139,AU139,IF(AU136&gt;=AU142,AU142,AU136)+0.00000001),IF(AU140&gt;=AU139,AU139-AT141,AU140-AT141)+0.00000001),1)</f>
        <v>0</v>
      </c>
      <c r="AV143" s="68">
        <f t="shared" ref="AV143" si="2330">FLOOR(IF(OR(AV138=0,AV138=1),IF(AV142&gt;AV139,AV139,IF(AV136&gt;=AV142,AV142,AV136)+0.00000001),IF(AV140&gt;=AV139,AV139-AU141,AV140-AU141)+0.00000001),1)</f>
        <v>0</v>
      </c>
      <c r="AW143" s="68">
        <f t="shared" ref="AW143" si="2331">FLOOR(IF(OR(AW138=0,AW138=1),IF(AW142&gt;AW139,AW139,IF(AW136&gt;=AW142,AW142,AW136)+0.00000001),IF(AW140&gt;=AW139,AW139-AV141,AW140-AV141)+0.00000001),1)</f>
        <v>0</v>
      </c>
      <c r="AX143" s="68">
        <f t="shared" ref="AX143" si="2332">FLOOR(IF(OR(AX138=0,AX138=1),IF(AX142&gt;AX139,AX139,IF(AX136&gt;=AX142,AX142,AX136)+0.00000001),IF(AX140&gt;=AX139,AX139-AW141,AX140-AW141)+0.00000001),1)</f>
        <v>0</v>
      </c>
      <c r="AY143" s="68">
        <f t="shared" ref="AY143" si="2333">FLOOR(IF(OR(AY138=0,AY138=1),IF(AY142&gt;AY139,AY139,IF(AY136&gt;=AY142,AY142,AY136)+0.00000001),IF(AY140&gt;=AY139,AY139-AX141,AY140-AX141)+0.00000001),1)</f>
        <v>0</v>
      </c>
      <c r="AZ143" s="68">
        <f t="shared" ref="AZ143" si="2334">FLOOR(IF(OR(AZ138=0,AZ138=1),IF(AZ142&gt;AZ139,AZ139,IF(AZ136&gt;=AZ142,AZ142,AZ136)+0.00000001),IF(AZ140&gt;=AZ139,AZ139-AY141,AZ140-AY141)+0.00000001),1)</f>
        <v>0</v>
      </c>
      <c r="BA143" s="68">
        <f t="shared" ref="BA143" si="2335">FLOOR(IF(OR(BA138=0,BA138=1),IF(BA142&gt;BA139,BA139,IF(BA136&gt;=BA142,BA142,BA136)+0.00000001),IF(BA140&gt;=BA139,BA139-AZ141,BA140-AZ141)+0.00000001),1)</f>
        <v>0</v>
      </c>
      <c r="BB143" s="68">
        <f t="shared" ref="BB143" si="2336">FLOOR(IF(OR(BB138=0,BB138=1),IF(BB142&gt;BB139,BB139,IF(BB136&gt;=BB142,BB142,BB136)+0.00000001),IF(BB140&gt;=BB139,BB139-BA141,BB140-BA141)+0.00000001),1)</f>
        <v>0</v>
      </c>
      <c r="BC143" s="68">
        <f t="shared" ref="BC143" si="2337">FLOOR(IF(OR(BC138=0,BC138=1),IF(BC142&gt;BC139,BC139,IF(BC136&gt;=BC142,BC142,BC136)+0.00000001),IF(BC140&gt;=BC139,BC139-BB141,BC140-BB141)+0.00000001),1)</f>
        <v>0</v>
      </c>
      <c r="BD143" s="68">
        <f t="shared" ref="BD143" si="2338">FLOOR(IF(OR(BD138=0,BD138=1),IF(BD142&gt;BD139,BD139,IF(BD136&gt;=BD142,BD142,BD136)+0.00000001),IF(BD140&gt;=BD139,BD139-BC141,BD140-BC141)+0.00000001),1)</f>
        <v>0</v>
      </c>
      <c r="BE143" s="68">
        <f t="shared" ref="BE143" si="2339">FLOOR(IF(OR(BE138=0,BE138=1),IF(BE142&gt;BE139,BE139,IF(BE136&gt;=BE142,BE142,BE136)+0.00000001),IF(BE140&gt;=BE139,BE139-BD141,BE140-BD141)+0.00000001),1)</f>
        <v>0</v>
      </c>
      <c r="BF143" s="68">
        <f t="shared" ref="BF143" si="2340">FLOOR(IF(OR(BF138=0,BF138=1),IF(BF142&gt;BF139,BF139,IF(BF136&gt;=BF142,BF142,BF136)+0.00000001),IF(BF140&gt;=BF139,BF139-BE141,BF140-BE141)+0.00000001),1)</f>
        <v>0</v>
      </c>
      <c r="BG143" s="68">
        <f t="shared" ref="BG143" si="2341">FLOOR(IF(OR(BG138=0,BG138=1),IF(BG142&gt;BG139,BG139,IF(BG136&gt;=BG142,BG142,BG136)+0.00000001),IF(BG140&gt;=BG139,BG139-BF141,BG140-BF141)+0.00000001),1)</f>
        <v>0</v>
      </c>
      <c r="BH143" s="68">
        <f t="shared" ref="BH143" si="2342">FLOOR(IF(OR(BH138=0,BH138=1),IF(BH142&gt;BH139,BH139,IF(BH136&gt;=BH142,BH142,BH136)+0.00000001),IF(BH140&gt;=BH139,BH139-BG141,BH140-BG141)+0.00000001),1)</f>
        <v>0</v>
      </c>
      <c r="BI143" s="68">
        <f t="shared" ref="BI143" si="2343">FLOOR(IF(OR(BI138=0,BI138=1),IF(BI142&gt;BI139,BI139,IF(BI136&gt;=BI142,BI142,BI136)+0.00000001),IF(BI140&gt;=BI139,BI139-BH141,BI140-BH141)+0.00000001),1)</f>
        <v>0</v>
      </c>
      <c r="BJ143" s="68">
        <f t="shared" ref="BJ143" si="2344">FLOOR(IF(OR(BJ138=0,BJ138=1),IF(BJ142&gt;BJ139,BJ139,IF(BJ136&gt;=BJ142,BJ142,BJ136)+0.00000001),IF(BJ140&gt;=BJ139,BJ139-BI141,BJ140-BI141)+0.00000001),1)</f>
        <v>0</v>
      </c>
      <c r="BK143" s="68">
        <f t="shared" ref="BK143" si="2345">FLOOR(IF(OR(BK138=0,BK138=1),IF(BK142&gt;BK139,BK139,IF(BK136&gt;=BK142,BK142,BK136)+0.00000001),IF(BK140&gt;=BK139,BK139-BJ141,BK140-BJ141)+0.00000001),1)</f>
        <v>0</v>
      </c>
      <c r="BL143" s="68">
        <f t="shared" ref="BL143" si="2346">FLOOR(IF(OR(BL138=0,BL138=1),IF(BL142&gt;BL139,BL139,IF(BL136&gt;=BL142,BL142,BL136)+0.00000001),IF(BL140&gt;=BL139,BL139-BK141,BL140-BK141)+0.00000001),1)</f>
        <v>0</v>
      </c>
      <c r="BM143" s="68">
        <f t="shared" ref="BM143" si="2347">FLOOR(IF(OR(BM138=0,BM138=1),IF(BM142&gt;BM139,BM139,IF(BM136&gt;=BM142,BM142,BM136)+0.00000001),IF(BM140&gt;=BM139,BM139-BL141,BM140-BL141)+0.00000001),1)</f>
        <v>0</v>
      </c>
      <c r="BN143" s="362"/>
      <c r="BO143" s="364"/>
      <c r="BP143" s="366"/>
      <c r="BQ143" s="366"/>
      <c r="BR143" s="106"/>
      <c r="BS143" s="106"/>
      <c r="BT143" s="106"/>
      <c r="BU143" s="106"/>
      <c r="BV143" s="106"/>
      <c r="BW143" s="106"/>
      <c r="BX143" s="106"/>
      <c r="BY143" s="106"/>
      <c r="BZ143" s="106"/>
      <c r="CA143" s="106"/>
      <c r="CB143" s="106"/>
      <c r="CC143" s="106"/>
      <c r="CD143" s="106"/>
      <c r="CE143" s="106"/>
      <c r="CF143" s="106"/>
      <c r="CG143" s="106"/>
    </row>
    <row r="144" spans="1:85" s="245" customFormat="1" ht="25.4" customHeight="1" thickBot="1" x14ac:dyDescent="0.4">
      <c r="A144" s="243"/>
      <c r="B144" s="129"/>
      <c r="C144" s="69"/>
      <c r="D144" s="69"/>
      <c r="E144" s="69"/>
      <c r="F144" s="69"/>
      <c r="G144" s="69"/>
      <c r="H144" s="69"/>
      <c r="I144" s="69"/>
      <c r="J144" s="69"/>
      <c r="K144" s="69"/>
      <c r="L144" s="69"/>
      <c r="M144" s="70"/>
      <c r="N144" s="7"/>
      <c r="O144" s="193"/>
      <c r="P144" s="106"/>
      <c r="Q144" s="216" t="s">
        <v>145</v>
      </c>
      <c r="R144" s="72">
        <f>IF($J135="Ano",R143*'Podpůrná data'!$B$5,R143*'Podpůrná data'!$B$3)</f>
        <v>0</v>
      </c>
      <c r="S144" s="72">
        <f>IF($J135="Ano",S143*'Podpůrná data'!$B$5,S143*'Podpůrná data'!$B$3)</f>
        <v>0</v>
      </c>
      <c r="T144" s="72">
        <f>IF($J135="Ano",T143*'Podpůrná data'!$B$5,T143*'Podpůrná data'!$B$3)</f>
        <v>0</v>
      </c>
      <c r="U144" s="72">
        <f>IF($J135="Ano",U143*'Podpůrná data'!$B$5,U143*'Podpůrná data'!$B$3)</f>
        <v>0</v>
      </c>
      <c r="V144" s="72">
        <f>IF($J135="Ano",V143*'Podpůrná data'!$B$5,V143*'Podpůrná data'!$B$3)</f>
        <v>0</v>
      </c>
      <c r="W144" s="72">
        <f>IF($J135="Ano",W143*'Podpůrná data'!$B$5,W143*'Podpůrná data'!$B$3)</f>
        <v>0</v>
      </c>
      <c r="X144" s="72">
        <f>IF($J135="Ano",X143*'Podpůrná data'!$B$5,X143*'Podpůrná data'!$B$3)</f>
        <v>0</v>
      </c>
      <c r="Y144" s="72">
        <f>IF($J135="Ano",Y143*'Podpůrná data'!$B$5,Y143*'Podpůrná data'!$B$3)</f>
        <v>0</v>
      </c>
      <c r="Z144" s="72">
        <f>IF($J135="Ano",Z143*'Podpůrná data'!$B$5,Z143*'Podpůrná data'!$B$3)</f>
        <v>0</v>
      </c>
      <c r="AA144" s="72">
        <f>IF($J135="Ano",AA143*'Podpůrná data'!$B$5,AA143*'Podpůrná data'!$B$3)</f>
        <v>0</v>
      </c>
      <c r="AB144" s="72">
        <f>IF($J135="Ano",AB143*'Podpůrná data'!$B$5,AB143*'Podpůrná data'!$B$3)</f>
        <v>0</v>
      </c>
      <c r="AC144" s="72">
        <f>IF($J135="Ano",AC143*'Podpůrná data'!$B$5,AC143*'Podpůrná data'!$B$3)</f>
        <v>0</v>
      </c>
      <c r="AD144" s="72">
        <f>IF($J135="Ano",AD143*'Podpůrná data'!$B$5,AD143*'Podpůrná data'!$B$3)</f>
        <v>0</v>
      </c>
      <c r="AE144" s="72">
        <f>IF($J135="Ano",AE143*'Podpůrná data'!$B$5,AE143*'Podpůrná data'!$B$3)</f>
        <v>0</v>
      </c>
      <c r="AF144" s="72">
        <f>IF($J135="Ano",AF143*'Podpůrná data'!$B$5,AF143*'Podpůrná data'!$B$3)</f>
        <v>0</v>
      </c>
      <c r="AG144" s="72">
        <f>IF($J135="Ano",AG143*'Podpůrná data'!$B$5,AG143*'Podpůrná data'!$B$3)</f>
        <v>0</v>
      </c>
      <c r="AH144" s="72">
        <f>IF($J135="Ano",AH143*'Podpůrná data'!$B$5,AH143*'Podpůrná data'!$B$3)</f>
        <v>0</v>
      </c>
      <c r="AI144" s="72">
        <f>IF($J135="Ano",AI143*'Podpůrná data'!$B$5,AI143*'Podpůrná data'!$B$3)</f>
        <v>0</v>
      </c>
      <c r="AJ144" s="72">
        <f>IF($J135="Ano",AJ143*'Podpůrná data'!$B$5,AJ143*'Podpůrná data'!$B$3)</f>
        <v>0</v>
      </c>
      <c r="AK144" s="72">
        <f>IF($J135="Ano",AK143*'Podpůrná data'!$B$5,AK143*'Podpůrná data'!$B$3)</f>
        <v>0</v>
      </c>
      <c r="AL144" s="72">
        <f>IF($J135="Ano",AL143*'Podpůrná data'!$B$5,AL143*'Podpůrná data'!$B$3)</f>
        <v>0</v>
      </c>
      <c r="AM144" s="72">
        <f>IF($J135="Ano",AM143*'Podpůrná data'!$B$5,AM143*'Podpůrná data'!$B$3)</f>
        <v>0</v>
      </c>
      <c r="AN144" s="72">
        <f>IF($J135="Ano",AN143*'Podpůrná data'!$B$5,AN143*'Podpůrná data'!$B$3)</f>
        <v>0</v>
      </c>
      <c r="AO144" s="72">
        <f>IF($J135="Ano",AO143*'Podpůrná data'!$B$5,AO143*'Podpůrná data'!$B$3)</f>
        <v>0</v>
      </c>
      <c r="AP144" s="72">
        <f>IF($J135="Ano",AP143*'Podpůrná data'!$B$5,AP143*'Podpůrná data'!$B$3)</f>
        <v>0</v>
      </c>
      <c r="AQ144" s="72">
        <f>IF($J135="Ano",AQ143*'Podpůrná data'!$B$5,AQ143*'Podpůrná data'!$B$3)</f>
        <v>0</v>
      </c>
      <c r="AR144" s="72">
        <f>IF($J135="Ano",AR143*'Podpůrná data'!$B$5,AR143*'Podpůrná data'!$B$3)</f>
        <v>0</v>
      </c>
      <c r="AS144" s="72">
        <f>IF($J135="Ano",AS143*'Podpůrná data'!$B$5,AS143*'Podpůrná data'!$B$3)</f>
        <v>0</v>
      </c>
      <c r="AT144" s="72">
        <f>IF($J135="Ano",AT143*'Podpůrná data'!$B$5,AT143*'Podpůrná data'!$B$3)</f>
        <v>0</v>
      </c>
      <c r="AU144" s="72">
        <f>IF($J135="Ano",AU143*'Podpůrná data'!$B$5,AU143*'Podpůrná data'!$B$3)</f>
        <v>0</v>
      </c>
      <c r="AV144" s="72">
        <f>IF($J135="Ano",AV143*'Podpůrná data'!$B$5,AV143*'Podpůrná data'!$B$3)</f>
        <v>0</v>
      </c>
      <c r="AW144" s="72">
        <f>IF($J135="Ano",AW143*'Podpůrná data'!$B$5,AW143*'Podpůrná data'!$B$3)</f>
        <v>0</v>
      </c>
      <c r="AX144" s="72">
        <f>IF($J135="Ano",AX143*'Podpůrná data'!$B$5,AX143*'Podpůrná data'!$B$3)</f>
        <v>0</v>
      </c>
      <c r="AY144" s="72">
        <f>IF($J135="Ano",AY143*'Podpůrná data'!$B$5,AY143*'Podpůrná data'!$B$3)</f>
        <v>0</v>
      </c>
      <c r="AZ144" s="72">
        <f>IF($J135="Ano",AZ143*'Podpůrná data'!$B$5,AZ143*'Podpůrná data'!$B$3)</f>
        <v>0</v>
      </c>
      <c r="BA144" s="72">
        <f>IF($J135="Ano",BA143*'Podpůrná data'!$B$5,BA143*'Podpůrná data'!$B$3)</f>
        <v>0</v>
      </c>
      <c r="BB144" s="72">
        <f>IF($J135="Ano",BB143*'Podpůrná data'!$B$5,BB143*'Podpůrná data'!$B$3)</f>
        <v>0</v>
      </c>
      <c r="BC144" s="72">
        <f>IF($J135="Ano",BC143*'Podpůrná data'!$B$5,BC143*'Podpůrná data'!$B$3)</f>
        <v>0</v>
      </c>
      <c r="BD144" s="72">
        <f>IF($J135="Ano",BD143*'Podpůrná data'!$B$5,BD143*'Podpůrná data'!$B$3)</f>
        <v>0</v>
      </c>
      <c r="BE144" s="72">
        <f>IF($J135="Ano",BE143*'Podpůrná data'!$B$5,BE143*'Podpůrná data'!$B$3)</f>
        <v>0</v>
      </c>
      <c r="BF144" s="72">
        <f>IF($J135="Ano",BF143*'Podpůrná data'!$B$5,BF143*'Podpůrná data'!$B$3)</f>
        <v>0</v>
      </c>
      <c r="BG144" s="72">
        <f>IF($J135="Ano",BG143*'Podpůrná data'!$B$5,BG143*'Podpůrná data'!$B$3)</f>
        <v>0</v>
      </c>
      <c r="BH144" s="72">
        <f>IF($J135="Ano",BH143*'Podpůrná data'!$B$5,BH143*'Podpůrná data'!$B$3)</f>
        <v>0</v>
      </c>
      <c r="BI144" s="72">
        <f>IF($J135="Ano",BI143*'Podpůrná data'!$B$5,BI143*'Podpůrná data'!$B$3)</f>
        <v>0</v>
      </c>
      <c r="BJ144" s="72">
        <f>IF($J135="Ano",BJ143*'Podpůrná data'!$B$5,BJ143*'Podpůrná data'!$B$3)</f>
        <v>0</v>
      </c>
      <c r="BK144" s="72">
        <f>IF($J135="Ano",BK143*'Podpůrná data'!$B$5,BK143*'Podpůrná data'!$B$3)</f>
        <v>0</v>
      </c>
      <c r="BL144" s="72">
        <f>IF($J135="Ano",BL143*'Podpůrná data'!$B$5,BL143*'Podpůrná data'!$B$3)</f>
        <v>0</v>
      </c>
      <c r="BM144" s="72">
        <f>IF($J135="Ano",BM143*'Podpůrná data'!$B$5,BM143*'Podpůrná data'!$B$3)</f>
        <v>0</v>
      </c>
      <c r="BN144" s="363"/>
      <c r="BO144" s="365"/>
      <c r="BP144" s="367"/>
      <c r="BQ144" s="367"/>
      <c r="BR144" s="106"/>
      <c r="BS144" s="178">
        <f>SUMIFS($R144:$BM144,$R134:$BM134,"1. ZoR")</f>
        <v>0</v>
      </c>
      <c r="BT144" s="178">
        <f>SUMIFS($R144:$BM144,$R134:$BM134,"2. ZoR")</f>
        <v>0</v>
      </c>
      <c r="BU144" s="178">
        <f>SUMIFS($R144:$BM144,$R134:$BM134,"3. ZoR")</f>
        <v>0</v>
      </c>
      <c r="BV144" s="178">
        <f>SUMIFS($R144:$BM144,$R134:$BM134,"4. ZoR")</f>
        <v>0</v>
      </c>
      <c r="BW144" s="178">
        <f>SUMIFS($R144:$BM144,$R134:$BM134,"5. ZoR")</f>
        <v>0</v>
      </c>
      <c r="BX144" s="178">
        <f>SUMIFS($R144:$BM144,$R134:$BM134,"6. ZoR")</f>
        <v>0</v>
      </c>
      <c r="BY144" s="178">
        <f>SUMIFS($R144:$BM144,$R134:$BM134,"7. ZoR")</f>
        <v>0</v>
      </c>
      <c r="BZ144" s="178">
        <f>SUMIFS($R144:$BM144,$R134:$BM134,"8. ZoR")</f>
        <v>0</v>
      </c>
      <c r="CA144" s="178">
        <f>SUMIFS($R144:$BM144,$R134:$BM134,"9. ZoR")</f>
        <v>0</v>
      </c>
      <c r="CB144" s="178">
        <f>SUMIFS($R144:$BM144,$R134:$BM134,"10. ZoR")</f>
        <v>0</v>
      </c>
      <c r="CC144" s="178">
        <f>SUMIFS($R144:$BM144,$R134:$BM134,"11. ZoR")</f>
        <v>0</v>
      </c>
      <c r="CD144" s="178">
        <f>SUMIFS($R144:$BM144,$R134:$BM134,"12. ZoR")</f>
        <v>0</v>
      </c>
      <c r="CE144" s="178">
        <f>SUMIFS($R144:$BM144,$R134:$BM134,"13. ZoR")</f>
        <v>0</v>
      </c>
      <c r="CF144" s="178">
        <f>SUMIFS($R144:$BM144,$R134:$BM134,"14. ZoR")</f>
        <v>0</v>
      </c>
      <c r="CG144" s="178">
        <f>SUMIFS($R144:$BM144,$R134:$BM134,"15. ZoR")</f>
        <v>0</v>
      </c>
    </row>
    <row r="145" spans="1:85" ht="15" hidden="1" thickBot="1" x14ac:dyDescent="0.4">
      <c r="B145" s="105"/>
      <c r="C145" s="130"/>
      <c r="D145" s="130"/>
      <c r="E145" s="130"/>
      <c r="F145" s="130"/>
      <c r="G145" s="130"/>
      <c r="H145" s="105"/>
      <c r="I145" s="105"/>
      <c r="J145" s="105"/>
      <c r="K145" s="105"/>
      <c r="L145" s="105"/>
      <c r="M145" s="105"/>
      <c r="N145" s="7"/>
      <c r="O145" s="105"/>
      <c r="P145" s="105"/>
      <c r="Q145" s="105"/>
      <c r="R145" s="105"/>
      <c r="S145" s="105"/>
      <c r="T145" s="7"/>
      <c r="U145" s="105"/>
      <c r="V145" s="105"/>
      <c r="W145" s="105"/>
      <c r="X145" s="105"/>
      <c r="Y145" s="105"/>
      <c r="Z145" s="105"/>
      <c r="AA145" s="105"/>
      <c r="AB145" s="105"/>
      <c r="AC145" s="105"/>
      <c r="AD145" s="105"/>
      <c r="AE145" s="105"/>
      <c r="AF145" s="105"/>
      <c r="AG145" s="105"/>
      <c r="AH145" s="105"/>
      <c r="AI145" s="105"/>
      <c r="AJ145" s="105"/>
      <c r="AK145" s="105"/>
      <c r="AL145" s="105"/>
      <c r="AM145" s="105"/>
      <c r="AN145" s="105"/>
      <c r="AO145" s="105"/>
      <c r="AP145" s="105"/>
      <c r="AQ145" s="105"/>
      <c r="AR145" s="105"/>
      <c r="AS145" s="105"/>
      <c r="AT145" s="105"/>
      <c r="AU145" s="105"/>
      <c r="AV145" s="105"/>
      <c r="AW145" s="105"/>
      <c r="AX145" s="105"/>
      <c r="AY145" s="105"/>
      <c r="AZ145" s="105"/>
      <c r="BA145" s="105"/>
      <c r="BB145" s="105"/>
      <c r="BC145" s="105"/>
      <c r="BD145" s="105"/>
      <c r="BE145" s="105"/>
      <c r="BF145" s="105"/>
      <c r="BG145" s="105"/>
      <c r="BH145" s="105"/>
      <c r="BI145" s="105"/>
      <c r="BJ145" s="105"/>
      <c r="BK145" s="105"/>
      <c r="BL145" s="105"/>
      <c r="BM145" s="105"/>
      <c r="BN145" s="105"/>
      <c r="BO145" s="105"/>
      <c r="BP145" s="105"/>
      <c r="BQ145" s="105"/>
      <c r="BR145" s="105"/>
      <c r="BS145" s="105"/>
      <c r="BT145" s="105"/>
      <c r="BU145" s="105"/>
      <c r="BV145" s="105"/>
      <c r="BW145" s="105"/>
      <c r="BX145" s="105"/>
      <c r="BY145" s="105"/>
      <c r="BZ145" s="105"/>
      <c r="CA145" s="105"/>
      <c r="CB145" s="105"/>
      <c r="CC145" s="105"/>
      <c r="CD145" s="105"/>
      <c r="CE145" s="105"/>
      <c r="CF145" s="105"/>
      <c r="CG145" s="105"/>
    </row>
    <row r="146" spans="1:85" s="245" customFormat="1" ht="69.650000000000006" customHeight="1" thickBot="1" x14ac:dyDescent="0.4">
      <c r="A146" s="249"/>
      <c r="B146" s="120"/>
      <c r="C146" s="360" t="s">
        <v>2</v>
      </c>
      <c r="D146" s="121"/>
      <c r="E146" s="131" t="s">
        <v>206</v>
      </c>
      <c r="F146" s="131" t="s">
        <v>444</v>
      </c>
      <c r="G146" s="131" t="s">
        <v>208</v>
      </c>
      <c r="H146" s="122" t="s">
        <v>94</v>
      </c>
      <c r="I146" s="122" t="s">
        <v>95</v>
      </c>
      <c r="J146" s="122" t="s">
        <v>96</v>
      </c>
      <c r="K146" s="122" t="s">
        <v>216</v>
      </c>
      <c r="L146" s="122" t="s">
        <v>218</v>
      </c>
      <c r="M146" s="138" t="s">
        <v>1</v>
      </c>
      <c r="N146" s="7"/>
      <c r="O146" s="124">
        <v>208002</v>
      </c>
      <c r="P146" s="106"/>
      <c r="Q146" s="194" t="s">
        <v>128</v>
      </c>
      <c r="R146" s="83" t="s">
        <v>4</v>
      </c>
      <c r="S146" s="83" t="s">
        <v>5</v>
      </c>
      <c r="T146" s="83" t="s">
        <v>6</v>
      </c>
      <c r="U146" s="83" t="s">
        <v>7</v>
      </c>
      <c r="V146" s="83" t="s">
        <v>8</v>
      </c>
      <c r="W146" s="83" t="s">
        <v>9</v>
      </c>
      <c r="X146" s="83" t="s">
        <v>10</v>
      </c>
      <c r="Y146" s="83" t="s">
        <v>11</v>
      </c>
      <c r="Z146" s="83" t="s">
        <v>12</v>
      </c>
      <c r="AA146" s="83" t="s">
        <v>13</v>
      </c>
      <c r="AB146" s="83" t="s">
        <v>14</v>
      </c>
      <c r="AC146" s="83" t="s">
        <v>15</v>
      </c>
      <c r="AD146" s="83" t="s">
        <v>16</v>
      </c>
      <c r="AE146" s="83" t="s">
        <v>17</v>
      </c>
      <c r="AF146" s="83" t="s">
        <v>18</v>
      </c>
      <c r="AG146" s="83" t="s">
        <v>19</v>
      </c>
      <c r="AH146" s="83" t="s">
        <v>20</v>
      </c>
      <c r="AI146" s="83" t="s">
        <v>21</v>
      </c>
      <c r="AJ146" s="83" t="s">
        <v>22</v>
      </c>
      <c r="AK146" s="83" t="s">
        <v>23</v>
      </c>
      <c r="AL146" s="83" t="s">
        <v>24</v>
      </c>
      <c r="AM146" s="83" t="s">
        <v>25</v>
      </c>
      <c r="AN146" s="83" t="s">
        <v>26</v>
      </c>
      <c r="AO146" s="83" t="s">
        <v>27</v>
      </c>
      <c r="AP146" s="83" t="s">
        <v>28</v>
      </c>
      <c r="AQ146" s="83" t="s">
        <v>29</v>
      </c>
      <c r="AR146" s="83" t="s">
        <v>30</v>
      </c>
      <c r="AS146" s="83" t="s">
        <v>31</v>
      </c>
      <c r="AT146" s="83" t="s">
        <v>32</v>
      </c>
      <c r="AU146" s="83" t="s">
        <v>33</v>
      </c>
      <c r="AV146" s="83" t="s">
        <v>34</v>
      </c>
      <c r="AW146" s="83" t="s">
        <v>35</v>
      </c>
      <c r="AX146" s="83" t="s">
        <v>36</v>
      </c>
      <c r="AY146" s="83" t="s">
        <v>37</v>
      </c>
      <c r="AZ146" s="83" t="s">
        <v>38</v>
      </c>
      <c r="BA146" s="83" t="s">
        <v>39</v>
      </c>
      <c r="BB146" s="83" t="s">
        <v>40</v>
      </c>
      <c r="BC146" s="83" t="s">
        <v>41</v>
      </c>
      <c r="BD146" s="83" t="s">
        <v>42</v>
      </c>
      <c r="BE146" s="83" t="s">
        <v>43</v>
      </c>
      <c r="BF146" s="83" t="s">
        <v>44</v>
      </c>
      <c r="BG146" s="83" t="s">
        <v>45</v>
      </c>
      <c r="BH146" s="83" t="s">
        <v>46</v>
      </c>
      <c r="BI146" s="83" t="s">
        <v>47</v>
      </c>
      <c r="BJ146" s="83" t="s">
        <v>48</v>
      </c>
      <c r="BK146" s="83" t="s">
        <v>49</v>
      </c>
      <c r="BL146" s="83" t="s">
        <v>50</v>
      </c>
      <c r="BM146" s="83" t="s">
        <v>51</v>
      </c>
      <c r="BN146" s="134" t="s">
        <v>163</v>
      </c>
      <c r="BO146" s="135" t="s">
        <v>164</v>
      </c>
      <c r="BP146" s="135" t="s">
        <v>146</v>
      </c>
      <c r="BQ146" s="135" t="s">
        <v>214</v>
      </c>
      <c r="BR146" s="106"/>
      <c r="BS146" s="368" t="s">
        <v>238</v>
      </c>
      <c r="BT146" s="369"/>
      <c r="BU146" s="369"/>
      <c r="BV146" s="369"/>
      <c r="BW146" s="369"/>
      <c r="BX146" s="369"/>
      <c r="BY146" s="369"/>
      <c r="BZ146" s="369"/>
      <c r="CA146" s="369"/>
      <c r="CB146" s="369"/>
      <c r="CC146" s="369"/>
      <c r="CD146" s="369"/>
      <c r="CE146" s="369"/>
      <c r="CF146" s="369"/>
      <c r="CG146" s="369"/>
    </row>
    <row r="147" spans="1:85" s="245" customFormat="1" ht="21" hidden="1" customHeight="1" x14ac:dyDescent="0.35">
      <c r="A147" s="250"/>
      <c r="B147" s="113"/>
      <c r="C147" s="361"/>
      <c r="D147" s="125"/>
      <c r="E147" s="125"/>
      <c r="F147" s="125"/>
      <c r="G147" s="125"/>
      <c r="H147" s="370" t="s">
        <v>250</v>
      </c>
      <c r="I147" s="371" t="s">
        <v>425</v>
      </c>
      <c r="J147" s="357" t="s">
        <v>97</v>
      </c>
      <c r="K147" s="357" t="s">
        <v>217</v>
      </c>
      <c r="L147" s="137"/>
      <c r="M147" s="373" t="s">
        <v>93</v>
      </c>
      <c r="N147" s="7"/>
      <c r="O147" s="375" t="s">
        <v>3</v>
      </c>
      <c r="P147" s="106"/>
      <c r="Q147" s="84"/>
      <c r="R147" s="74">
        <f>MONTH(Úvod!$F$10)</f>
        <v>1</v>
      </c>
      <c r="S147" s="75">
        <f t="shared" ref="S147" si="2348">IF(R147=12,1,R147+1)</f>
        <v>2</v>
      </c>
      <c r="T147" s="75">
        <f t="shared" ref="T147" si="2349">IF(S147=12,1,S147+1)</f>
        <v>3</v>
      </c>
      <c r="U147" s="76">
        <f t="shared" ref="U147" si="2350">IF(T147=12,1,T147+1)</f>
        <v>4</v>
      </c>
      <c r="V147" s="76">
        <f t="shared" ref="V147" si="2351">IF(U147=12,1,U147+1)</f>
        <v>5</v>
      </c>
      <c r="W147" s="76">
        <f t="shared" ref="W147" si="2352">IF(V147=12,1,V147+1)</f>
        <v>6</v>
      </c>
      <c r="X147" s="76">
        <f t="shared" ref="X147" si="2353">IF(W147=12,1,W147+1)</f>
        <v>7</v>
      </c>
      <c r="Y147" s="76">
        <f t="shared" ref="Y147" si="2354">IF(X147=12,1,X147+1)</f>
        <v>8</v>
      </c>
      <c r="Z147" s="76">
        <f t="shared" ref="Z147" si="2355">IF(Y147=12,1,Y147+1)</f>
        <v>9</v>
      </c>
      <c r="AA147" s="76">
        <f>IF(Z147=12,1,Z147+1)</f>
        <v>10</v>
      </c>
      <c r="AB147" s="76">
        <f t="shared" ref="AB147" si="2356">IF(AA147=12,1,AA147+1)</f>
        <v>11</v>
      </c>
      <c r="AC147" s="76">
        <f t="shared" ref="AC147" si="2357">IF(AB147=12,1,AB147+1)</f>
        <v>12</v>
      </c>
      <c r="AD147" s="76">
        <f t="shared" ref="AD147" si="2358">IF(AC147=12,1,AC147+1)</f>
        <v>1</v>
      </c>
      <c r="AE147" s="76">
        <f t="shared" ref="AE147" si="2359">IF(AD147=12,1,AD147+1)</f>
        <v>2</v>
      </c>
      <c r="AF147" s="76">
        <f t="shared" ref="AF147" si="2360">IF(AE147=12,1,AE147+1)</f>
        <v>3</v>
      </c>
      <c r="AG147" s="76">
        <f t="shared" ref="AG147" si="2361">IF(AF147=12,1,AF147+1)</f>
        <v>4</v>
      </c>
      <c r="AH147" s="76">
        <f t="shared" ref="AH147" si="2362">IF(AG147=12,1,AG147+1)</f>
        <v>5</v>
      </c>
      <c r="AI147" s="76">
        <f t="shared" ref="AI147" si="2363">IF(AH147=12,1,AH147+1)</f>
        <v>6</v>
      </c>
      <c r="AJ147" s="76">
        <f>IF(AI147=12,1,AI147+1)</f>
        <v>7</v>
      </c>
      <c r="AK147" s="76">
        <f t="shared" ref="AK147" si="2364">IF(AJ147=12,1,AJ147+1)</f>
        <v>8</v>
      </c>
      <c r="AL147" s="76">
        <f t="shared" ref="AL147" si="2365">IF(AK147=12,1,AK147+1)</f>
        <v>9</v>
      </c>
      <c r="AM147" s="76">
        <f t="shared" ref="AM147" si="2366">IF(AL147=12,1,AL147+1)</f>
        <v>10</v>
      </c>
      <c r="AN147" s="76">
        <f t="shared" ref="AN147" si="2367">IF(AM147=12,1,AM147+1)</f>
        <v>11</v>
      </c>
      <c r="AO147" s="76">
        <f t="shared" ref="AO147" si="2368">IF(AN147=12,1,AN147+1)</f>
        <v>12</v>
      </c>
      <c r="AP147" s="76">
        <f t="shared" ref="AP147" si="2369">IF(AO147=12,1,AO147+1)</f>
        <v>1</v>
      </c>
      <c r="AQ147" s="76">
        <f t="shared" ref="AQ147" si="2370">IF(AP147=12,1,AP147+1)</f>
        <v>2</v>
      </c>
      <c r="AR147" s="76">
        <f t="shared" ref="AR147" si="2371">IF(AQ147=12,1,AQ147+1)</f>
        <v>3</v>
      </c>
      <c r="AS147" s="76">
        <f t="shared" ref="AS147" si="2372">IF(AR147=12,1,AR147+1)</f>
        <v>4</v>
      </c>
      <c r="AT147" s="76">
        <f t="shared" ref="AT147" si="2373">IF(AS147=12,1,AS147+1)</f>
        <v>5</v>
      </c>
      <c r="AU147" s="76">
        <f t="shared" ref="AU147" si="2374">IF(AT147=12,1,AT147+1)</f>
        <v>6</v>
      </c>
      <c r="AV147" s="76">
        <f t="shared" ref="AV147" si="2375">IF(AU147=12,1,AU147+1)</f>
        <v>7</v>
      </c>
      <c r="AW147" s="76">
        <f t="shared" ref="AW147" si="2376">IF(AV147=12,1,AV147+1)</f>
        <v>8</v>
      </c>
      <c r="AX147" s="76">
        <f t="shared" ref="AX147" si="2377">IF(AW147=12,1,AW147+1)</f>
        <v>9</v>
      </c>
      <c r="AY147" s="76">
        <f t="shared" ref="AY147" si="2378">IF(AX147=12,1,AX147+1)</f>
        <v>10</v>
      </c>
      <c r="AZ147" s="76">
        <f t="shared" ref="AZ147" si="2379">IF(AY147=12,1,AY147+1)</f>
        <v>11</v>
      </c>
      <c r="BA147" s="76">
        <f t="shared" ref="BA147" si="2380">IF(AZ147=12,1,AZ147+1)</f>
        <v>12</v>
      </c>
      <c r="BB147" s="76">
        <f t="shared" ref="BB147" si="2381">IF(BA147=12,1,BA147+1)</f>
        <v>1</v>
      </c>
      <c r="BC147" s="76">
        <f t="shared" ref="BC147" si="2382">IF(BB147=12,1,BB147+1)</f>
        <v>2</v>
      </c>
      <c r="BD147" s="76">
        <f t="shared" ref="BD147" si="2383">IF(BC147=12,1,BC147+1)</f>
        <v>3</v>
      </c>
      <c r="BE147" s="76">
        <f t="shared" ref="BE147" si="2384">IF(BD147=12,1,BD147+1)</f>
        <v>4</v>
      </c>
      <c r="BF147" s="76">
        <f t="shared" ref="BF147" si="2385">IF(BE147=12,1,BE147+1)</f>
        <v>5</v>
      </c>
      <c r="BG147" s="76">
        <f t="shared" ref="BG147" si="2386">IF(BF147=12,1,BF147+1)</f>
        <v>6</v>
      </c>
      <c r="BH147" s="76">
        <f t="shared" ref="BH147" si="2387">IF(BG147=12,1,BG147+1)</f>
        <v>7</v>
      </c>
      <c r="BI147" s="76">
        <f t="shared" ref="BI147" si="2388">IF(BH147=12,1,BH147+1)</f>
        <v>8</v>
      </c>
      <c r="BJ147" s="76">
        <f t="shared" ref="BJ147" si="2389">IF(BI147=12,1,BI147+1)</f>
        <v>9</v>
      </c>
      <c r="BK147" s="76">
        <f t="shared" ref="BK147" si="2390">IF(BJ147=12,1,BJ147+1)</f>
        <v>10</v>
      </c>
      <c r="BL147" s="76">
        <f t="shared" ref="BL147" si="2391">IF(BK147=12,1,BK147+1)</f>
        <v>11</v>
      </c>
      <c r="BM147" s="76">
        <f t="shared" ref="BM147" si="2392">IF(BL147=12,1,BL147+1)</f>
        <v>12</v>
      </c>
      <c r="BN147" s="81"/>
      <c r="BO147" s="78"/>
      <c r="BP147" s="78"/>
      <c r="BQ147" s="78"/>
      <c r="BR147" s="106"/>
      <c r="BS147" s="106"/>
      <c r="BT147" s="106"/>
      <c r="BU147" s="106"/>
      <c r="BV147" s="106"/>
      <c r="BW147" s="106"/>
      <c r="BX147" s="106"/>
      <c r="BY147" s="106"/>
      <c r="BZ147" s="106"/>
      <c r="CA147" s="106"/>
      <c r="CB147" s="106"/>
      <c r="CC147" s="106"/>
      <c r="CD147" s="106"/>
      <c r="CE147" s="106"/>
      <c r="CF147" s="106"/>
      <c r="CG147" s="106"/>
    </row>
    <row r="148" spans="1:85" s="245" customFormat="1" ht="18" hidden="1" customHeight="1" x14ac:dyDescent="0.35">
      <c r="A148" s="250"/>
      <c r="B148" s="113"/>
      <c r="C148" s="361"/>
      <c r="D148" s="125"/>
      <c r="E148" s="125"/>
      <c r="F148" s="125"/>
      <c r="G148" s="125"/>
      <c r="H148" s="370"/>
      <c r="I148" s="371"/>
      <c r="J148" s="357"/>
      <c r="K148" s="357"/>
      <c r="L148" s="137"/>
      <c r="M148" s="373"/>
      <c r="N148" s="7"/>
      <c r="O148" s="376"/>
      <c r="P148" s="106"/>
      <c r="Q148" s="77"/>
      <c r="R148" s="59">
        <f t="shared" ref="R148:BM148" si="2393">VALUE(_xlfn.CONCAT(R147,".",R150))</f>
        <v>1</v>
      </c>
      <c r="S148" s="73">
        <f t="shared" si="2393"/>
        <v>32</v>
      </c>
      <c r="T148" s="73">
        <f t="shared" si="2393"/>
        <v>61</v>
      </c>
      <c r="U148" s="73">
        <f t="shared" si="2393"/>
        <v>92</v>
      </c>
      <c r="V148" s="73">
        <f t="shared" si="2393"/>
        <v>122</v>
      </c>
      <c r="W148" s="73">
        <f t="shared" si="2393"/>
        <v>153</v>
      </c>
      <c r="X148" s="73">
        <f t="shared" si="2393"/>
        <v>183</v>
      </c>
      <c r="Y148" s="73">
        <f t="shared" si="2393"/>
        <v>214</v>
      </c>
      <c r="Z148" s="73">
        <f t="shared" si="2393"/>
        <v>245</v>
      </c>
      <c r="AA148" s="73">
        <f t="shared" si="2393"/>
        <v>275</v>
      </c>
      <c r="AB148" s="73">
        <f t="shared" si="2393"/>
        <v>306</v>
      </c>
      <c r="AC148" s="73">
        <f t="shared" si="2393"/>
        <v>336</v>
      </c>
      <c r="AD148" s="73">
        <f t="shared" si="2393"/>
        <v>367</v>
      </c>
      <c r="AE148" s="73">
        <f t="shared" si="2393"/>
        <v>398</v>
      </c>
      <c r="AF148" s="73">
        <f t="shared" si="2393"/>
        <v>426</v>
      </c>
      <c r="AG148" s="73">
        <f t="shared" si="2393"/>
        <v>457</v>
      </c>
      <c r="AH148" s="73">
        <f t="shared" si="2393"/>
        <v>487</v>
      </c>
      <c r="AI148" s="73">
        <f t="shared" si="2393"/>
        <v>518</v>
      </c>
      <c r="AJ148" s="73">
        <f t="shared" si="2393"/>
        <v>548</v>
      </c>
      <c r="AK148" s="73">
        <f t="shared" si="2393"/>
        <v>579</v>
      </c>
      <c r="AL148" s="73">
        <f t="shared" si="2393"/>
        <v>610</v>
      </c>
      <c r="AM148" s="73">
        <f t="shared" si="2393"/>
        <v>640</v>
      </c>
      <c r="AN148" s="73">
        <f t="shared" si="2393"/>
        <v>671</v>
      </c>
      <c r="AO148" s="73">
        <f t="shared" si="2393"/>
        <v>701</v>
      </c>
      <c r="AP148" s="73">
        <f t="shared" si="2393"/>
        <v>732</v>
      </c>
      <c r="AQ148" s="73">
        <f t="shared" si="2393"/>
        <v>763</v>
      </c>
      <c r="AR148" s="73">
        <f t="shared" si="2393"/>
        <v>791</v>
      </c>
      <c r="AS148" s="73">
        <f t="shared" si="2393"/>
        <v>822</v>
      </c>
      <c r="AT148" s="73">
        <f t="shared" si="2393"/>
        <v>852</v>
      </c>
      <c r="AU148" s="73">
        <f t="shared" si="2393"/>
        <v>883</v>
      </c>
      <c r="AV148" s="73">
        <f t="shared" si="2393"/>
        <v>913</v>
      </c>
      <c r="AW148" s="73">
        <f t="shared" si="2393"/>
        <v>944</v>
      </c>
      <c r="AX148" s="73">
        <f t="shared" si="2393"/>
        <v>975</v>
      </c>
      <c r="AY148" s="73">
        <f t="shared" si="2393"/>
        <v>1005</v>
      </c>
      <c r="AZ148" s="73">
        <f t="shared" si="2393"/>
        <v>1036</v>
      </c>
      <c r="BA148" s="73">
        <f t="shared" si="2393"/>
        <v>1066</v>
      </c>
      <c r="BB148" s="73">
        <f t="shared" si="2393"/>
        <v>1097</v>
      </c>
      <c r="BC148" s="73">
        <f t="shared" si="2393"/>
        <v>1128</v>
      </c>
      <c r="BD148" s="73">
        <f t="shared" si="2393"/>
        <v>1156</v>
      </c>
      <c r="BE148" s="73">
        <f t="shared" si="2393"/>
        <v>1187</v>
      </c>
      <c r="BF148" s="73">
        <f t="shared" si="2393"/>
        <v>1217</v>
      </c>
      <c r="BG148" s="73">
        <f t="shared" si="2393"/>
        <v>1248</v>
      </c>
      <c r="BH148" s="73">
        <f t="shared" si="2393"/>
        <v>1278</v>
      </c>
      <c r="BI148" s="73">
        <f t="shared" si="2393"/>
        <v>1309</v>
      </c>
      <c r="BJ148" s="73">
        <f t="shared" si="2393"/>
        <v>1340</v>
      </c>
      <c r="BK148" s="73">
        <f t="shared" si="2393"/>
        <v>1370</v>
      </c>
      <c r="BL148" s="73">
        <f t="shared" si="2393"/>
        <v>1401</v>
      </c>
      <c r="BM148" s="73">
        <f t="shared" si="2393"/>
        <v>1431</v>
      </c>
      <c r="BN148" s="82"/>
      <c r="BO148" s="79"/>
      <c r="BP148" s="79"/>
      <c r="BQ148" s="79"/>
      <c r="BR148" s="106"/>
      <c r="BS148" s="106"/>
      <c r="BT148" s="106"/>
      <c r="BU148" s="106"/>
      <c r="BV148" s="106"/>
      <c r="BW148" s="106"/>
      <c r="BX148" s="106"/>
      <c r="BY148" s="106"/>
      <c r="BZ148" s="106"/>
      <c r="CA148" s="106"/>
      <c r="CB148" s="106"/>
      <c r="CC148" s="106"/>
      <c r="CD148" s="106"/>
      <c r="CE148" s="106"/>
      <c r="CF148" s="106"/>
      <c r="CG148" s="106"/>
    </row>
    <row r="149" spans="1:85" s="245" customFormat="1" ht="18" customHeight="1" x14ac:dyDescent="0.35">
      <c r="A149" s="250"/>
      <c r="B149" s="113"/>
      <c r="C149" s="361"/>
      <c r="D149" s="125"/>
      <c r="E149" s="357" t="s">
        <v>207</v>
      </c>
      <c r="F149" s="357" t="s">
        <v>207</v>
      </c>
      <c r="G149" s="357" t="s">
        <v>207</v>
      </c>
      <c r="H149" s="370"/>
      <c r="I149" s="371"/>
      <c r="J149" s="357"/>
      <c r="K149" s="357"/>
      <c r="L149" s="357" t="s">
        <v>219</v>
      </c>
      <c r="M149" s="373"/>
      <c r="N149" s="7"/>
      <c r="O149" s="376"/>
      <c r="P149" s="106"/>
      <c r="Q149" s="77"/>
      <c r="R149" s="60" t="str">
        <f>VLOOKUP(R147,'Podpůrná data'!$I$188:$J$199,2)</f>
        <v>leden</v>
      </c>
      <c r="S149" s="60" t="str">
        <f>VLOOKUP(S147,'Podpůrná data'!$I$188:$J$199,2)</f>
        <v>únor</v>
      </c>
      <c r="T149" s="60" t="str">
        <f>VLOOKUP(T147,'Podpůrná data'!$I$188:$J$199,2)</f>
        <v>březen</v>
      </c>
      <c r="U149" s="60" t="str">
        <f>VLOOKUP(U147,'Podpůrná data'!$I$188:$J$199,2)</f>
        <v>duben</v>
      </c>
      <c r="V149" s="60" t="str">
        <f>VLOOKUP(V147,'Podpůrná data'!$I$188:$J$199,2)</f>
        <v>květen</v>
      </c>
      <c r="W149" s="60" t="str">
        <f>VLOOKUP(W147,'Podpůrná data'!$I$188:$J$199,2)</f>
        <v>červen</v>
      </c>
      <c r="X149" s="60" t="str">
        <f>VLOOKUP(X147,'Podpůrná data'!$I$188:$J$199,2)</f>
        <v>červenec</v>
      </c>
      <c r="Y149" s="60" t="str">
        <f>VLOOKUP(Y147,'Podpůrná data'!$I$188:$J$199,2)</f>
        <v>srpen</v>
      </c>
      <c r="Z149" s="60" t="str">
        <f>VLOOKUP(Z147,'Podpůrná data'!$I$188:$J$199,2)</f>
        <v>září</v>
      </c>
      <c r="AA149" s="60" t="str">
        <f>VLOOKUP(AA147,'Podpůrná data'!$I$188:$J$199,2)</f>
        <v>říjen</v>
      </c>
      <c r="AB149" s="60" t="str">
        <f>VLOOKUP(AB147,'Podpůrná data'!$I$188:$J$199,2)</f>
        <v>listopad</v>
      </c>
      <c r="AC149" s="60" t="str">
        <f>VLOOKUP(AC147,'Podpůrná data'!$I$188:$J$199,2)</f>
        <v>prosinec</v>
      </c>
      <c r="AD149" s="60" t="str">
        <f>VLOOKUP(AD147,'Podpůrná data'!$I$188:$J$199,2)</f>
        <v>leden</v>
      </c>
      <c r="AE149" s="60" t="str">
        <f>VLOOKUP(AE147,'Podpůrná data'!$I$188:$J$199,2)</f>
        <v>únor</v>
      </c>
      <c r="AF149" s="60" t="str">
        <f>VLOOKUP(AF147,'Podpůrná data'!$I$188:$J$199,2)</f>
        <v>březen</v>
      </c>
      <c r="AG149" s="60" t="str">
        <f>VLOOKUP(AG147,'Podpůrná data'!$I$188:$J$199,2)</f>
        <v>duben</v>
      </c>
      <c r="AH149" s="60" t="str">
        <f>VLOOKUP(AH147,'Podpůrná data'!$I$188:$J$199,2)</f>
        <v>květen</v>
      </c>
      <c r="AI149" s="60" t="str">
        <f>VLOOKUP(AI147,'Podpůrná data'!$I$188:$J$199,2)</f>
        <v>červen</v>
      </c>
      <c r="AJ149" s="60" t="str">
        <f>VLOOKUP(AJ147,'Podpůrná data'!$I$188:$J$199,2)</f>
        <v>červenec</v>
      </c>
      <c r="AK149" s="60" t="str">
        <f>VLOOKUP(AK147,'Podpůrná data'!$I$188:$J$199,2)</f>
        <v>srpen</v>
      </c>
      <c r="AL149" s="60" t="str">
        <f>VLOOKUP(AL147,'Podpůrná data'!$I$188:$J$199,2)</f>
        <v>září</v>
      </c>
      <c r="AM149" s="60" t="str">
        <f>VLOOKUP(AM147,'Podpůrná data'!$I$188:$J$199,2)</f>
        <v>říjen</v>
      </c>
      <c r="AN149" s="60" t="str">
        <f>VLOOKUP(AN147,'Podpůrná data'!$I$188:$J$199,2)</f>
        <v>listopad</v>
      </c>
      <c r="AO149" s="60" t="str">
        <f>VLOOKUP(AO147,'Podpůrná data'!$I$188:$J$199,2)</f>
        <v>prosinec</v>
      </c>
      <c r="AP149" s="60" t="str">
        <f>VLOOKUP(AP147,'Podpůrná data'!$I$188:$J$199,2)</f>
        <v>leden</v>
      </c>
      <c r="AQ149" s="60" t="str">
        <f>VLOOKUP(AQ147,'Podpůrná data'!$I$188:$J$199,2)</f>
        <v>únor</v>
      </c>
      <c r="AR149" s="60" t="str">
        <f>VLOOKUP(AR147,'Podpůrná data'!$I$188:$J$199,2)</f>
        <v>březen</v>
      </c>
      <c r="AS149" s="60" t="str">
        <f>VLOOKUP(AS147,'Podpůrná data'!$I$188:$J$199,2)</f>
        <v>duben</v>
      </c>
      <c r="AT149" s="60" t="str">
        <f>VLOOKUP(AT147,'Podpůrná data'!$I$188:$J$199,2)</f>
        <v>květen</v>
      </c>
      <c r="AU149" s="60" t="str">
        <f>VLOOKUP(AU147,'Podpůrná data'!$I$188:$J$199,2)</f>
        <v>červen</v>
      </c>
      <c r="AV149" s="60" t="str">
        <f>VLOOKUP(AV147,'Podpůrná data'!$I$188:$J$199,2)</f>
        <v>červenec</v>
      </c>
      <c r="AW149" s="60" t="str">
        <f>VLOOKUP(AW147,'Podpůrná data'!$I$188:$J$199,2)</f>
        <v>srpen</v>
      </c>
      <c r="AX149" s="60" t="str">
        <f>VLOOKUP(AX147,'Podpůrná data'!$I$188:$J$199,2)</f>
        <v>září</v>
      </c>
      <c r="AY149" s="60" t="str">
        <f>VLOOKUP(AY147,'Podpůrná data'!$I$188:$J$199,2)</f>
        <v>říjen</v>
      </c>
      <c r="AZ149" s="60" t="str">
        <f>VLOOKUP(AZ147,'Podpůrná data'!$I$188:$J$199,2)</f>
        <v>listopad</v>
      </c>
      <c r="BA149" s="60" t="str">
        <f>VLOOKUP(BA147,'Podpůrná data'!$I$188:$J$199,2)</f>
        <v>prosinec</v>
      </c>
      <c r="BB149" s="60" t="str">
        <f>VLOOKUP(BB147,'Podpůrná data'!$I$188:$J$199,2)</f>
        <v>leden</v>
      </c>
      <c r="BC149" s="60" t="str">
        <f>VLOOKUP(BC147,'Podpůrná data'!$I$188:$J$199,2)</f>
        <v>únor</v>
      </c>
      <c r="BD149" s="60" t="str">
        <f>VLOOKUP(BD147,'Podpůrná data'!$I$188:$J$199,2)</f>
        <v>březen</v>
      </c>
      <c r="BE149" s="60" t="str">
        <f>VLOOKUP(BE147,'Podpůrná data'!$I$188:$J$199,2)</f>
        <v>duben</v>
      </c>
      <c r="BF149" s="60" t="str">
        <f>VLOOKUP(BF147,'Podpůrná data'!$I$188:$J$199,2)</f>
        <v>květen</v>
      </c>
      <c r="BG149" s="60" t="str">
        <f>VLOOKUP(BG147,'Podpůrná data'!$I$188:$J$199,2)</f>
        <v>červen</v>
      </c>
      <c r="BH149" s="60" t="str">
        <f>VLOOKUP(BH147,'Podpůrná data'!$I$188:$J$199,2)</f>
        <v>červenec</v>
      </c>
      <c r="BI149" s="60" t="str">
        <f>VLOOKUP(BI147,'Podpůrná data'!$I$188:$J$199,2)</f>
        <v>srpen</v>
      </c>
      <c r="BJ149" s="60" t="str">
        <f>VLOOKUP(BJ147,'Podpůrná data'!$I$188:$J$199,2)</f>
        <v>září</v>
      </c>
      <c r="BK149" s="60" t="str">
        <f>VLOOKUP(BK147,'Podpůrná data'!$I$188:$J$199,2)</f>
        <v>říjen</v>
      </c>
      <c r="BL149" s="60" t="str">
        <f>VLOOKUP(BL147,'Podpůrná data'!$I$188:$J$199,2)</f>
        <v>listopad</v>
      </c>
      <c r="BM149" s="60" t="str">
        <f>VLOOKUP(BM147,'Podpůrná data'!$I$188:$J$199,2)</f>
        <v>prosinec</v>
      </c>
      <c r="BN149" s="171"/>
      <c r="BO149" s="175"/>
      <c r="BP149" s="197"/>
      <c r="BQ149" s="197"/>
      <c r="BR149" s="106"/>
      <c r="BS149" s="179" t="s">
        <v>105</v>
      </c>
      <c r="BT149" s="179" t="s">
        <v>106</v>
      </c>
      <c r="BU149" s="179" t="s">
        <v>107</v>
      </c>
      <c r="BV149" s="179" t="s">
        <v>108</v>
      </c>
      <c r="BW149" s="179" t="s">
        <v>109</v>
      </c>
      <c r="BX149" s="179" t="s">
        <v>110</v>
      </c>
      <c r="BY149" s="179" t="s">
        <v>111</v>
      </c>
      <c r="BZ149" s="179" t="s">
        <v>112</v>
      </c>
      <c r="CA149" s="179" t="s">
        <v>113</v>
      </c>
      <c r="CB149" s="179" t="s">
        <v>155</v>
      </c>
      <c r="CC149" s="179" t="s">
        <v>156</v>
      </c>
      <c r="CD149" s="179" t="s">
        <v>157</v>
      </c>
      <c r="CE149" s="179" t="s">
        <v>202</v>
      </c>
      <c r="CF149" s="179" t="s">
        <v>203</v>
      </c>
      <c r="CG149" s="179" t="s">
        <v>204</v>
      </c>
    </row>
    <row r="150" spans="1:85" s="245" customFormat="1" ht="16.399999999999999" customHeight="1" x14ac:dyDescent="0.35">
      <c r="A150" s="250"/>
      <c r="B150" s="113"/>
      <c r="C150" s="361"/>
      <c r="D150" s="125"/>
      <c r="E150" s="357"/>
      <c r="F150" s="357"/>
      <c r="G150" s="357"/>
      <c r="H150" s="370"/>
      <c r="I150" s="371"/>
      <c r="J150" s="357"/>
      <c r="K150" s="357"/>
      <c r="L150" s="357"/>
      <c r="M150" s="373"/>
      <c r="N150" s="7"/>
      <c r="O150" s="376"/>
      <c r="P150" s="106"/>
      <c r="Q150" s="77"/>
      <c r="R150" s="60">
        <f>YEAR(Úvod!$F$10)</f>
        <v>1900</v>
      </c>
      <c r="S150" s="60">
        <f t="shared" ref="S150" si="2394">IF(S147=1,R150+1,R150)</f>
        <v>1900</v>
      </c>
      <c r="T150" s="60">
        <f t="shared" ref="T150" si="2395">IF(T147=1,S150+1,S150)</f>
        <v>1900</v>
      </c>
      <c r="U150" s="60">
        <f t="shared" ref="U150" si="2396">IF(U147=1,T150+1,T150)</f>
        <v>1900</v>
      </c>
      <c r="V150" s="60">
        <f t="shared" ref="V150" si="2397">IF(V147=1,U150+1,U150)</f>
        <v>1900</v>
      </c>
      <c r="W150" s="60">
        <f t="shared" ref="W150" si="2398">IF(W147=1,V150+1,V150)</f>
        <v>1900</v>
      </c>
      <c r="X150" s="60">
        <f t="shared" ref="X150" si="2399">IF(X147=1,W150+1,W150)</f>
        <v>1900</v>
      </c>
      <c r="Y150" s="60">
        <f t="shared" ref="Y150" si="2400">IF(Y147=1,X150+1,X150)</f>
        <v>1900</v>
      </c>
      <c r="Z150" s="60">
        <f t="shared" ref="Z150" si="2401">IF(Z147=1,Y150+1,Y150)</f>
        <v>1900</v>
      </c>
      <c r="AA150" s="60">
        <f t="shared" ref="AA150" si="2402">IF(AA147=1,Z150+1,Z150)</f>
        <v>1900</v>
      </c>
      <c r="AB150" s="60">
        <f t="shared" ref="AB150" si="2403">IF(AB147=1,AA150+1,AA150)</f>
        <v>1900</v>
      </c>
      <c r="AC150" s="60">
        <f t="shared" ref="AC150" si="2404">IF(AC147=1,AB150+1,AB150)</f>
        <v>1900</v>
      </c>
      <c r="AD150" s="60">
        <f t="shared" ref="AD150" si="2405">IF(AD147=1,AC150+1,AC150)</f>
        <v>1901</v>
      </c>
      <c r="AE150" s="60">
        <f t="shared" ref="AE150" si="2406">IF(AE147=1,AD150+1,AD150)</f>
        <v>1901</v>
      </c>
      <c r="AF150" s="60">
        <f t="shared" ref="AF150" si="2407">IF(AF147=1,AE150+1,AE150)</f>
        <v>1901</v>
      </c>
      <c r="AG150" s="60">
        <f t="shared" ref="AG150" si="2408">IF(AG147=1,AF150+1,AF150)</f>
        <v>1901</v>
      </c>
      <c r="AH150" s="60">
        <f t="shared" ref="AH150" si="2409">IF(AH147=1,AG150+1,AG150)</f>
        <v>1901</v>
      </c>
      <c r="AI150" s="60">
        <f t="shared" ref="AI150" si="2410">IF(AI147=1,AH150+1,AH150)</f>
        <v>1901</v>
      </c>
      <c r="AJ150" s="60">
        <f t="shared" ref="AJ150" si="2411">IF(AJ147=1,AI150+1,AI150)</f>
        <v>1901</v>
      </c>
      <c r="AK150" s="60">
        <f t="shared" ref="AK150" si="2412">IF(AK147=1,AJ150+1,AJ150)</f>
        <v>1901</v>
      </c>
      <c r="AL150" s="60">
        <f t="shared" ref="AL150" si="2413">IF(AL147=1,AK150+1,AK150)</f>
        <v>1901</v>
      </c>
      <c r="AM150" s="60">
        <f t="shared" ref="AM150" si="2414">IF(AM147=1,AL150+1,AL150)</f>
        <v>1901</v>
      </c>
      <c r="AN150" s="60">
        <f t="shared" ref="AN150" si="2415">IF(AN147=1,AM150+1,AM150)</f>
        <v>1901</v>
      </c>
      <c r="AO150" s="60">
        <f t="shared" ref="AO150" si="2416">IF(AO147=1,AN150+1,AN150)</f>
        <v>1901</v>
      </c>
      <c r="AP150" s="60">
        <f t="shared" ref="AP150" si="2417">IF(AP147=1,AO150+1,AO150)</f>
        <v>1902</v>
      </c>
      <c r="AQ150" s="60">
        <f t="shared" ref="AQ150" si="2418">IF(AQ147=1,AP150+1,AP150)</f>
        <v>1902</v>
      </c>
      <c r="AR150" s="60">
        <f t="shared" ref="AR150" si="2419">IF(AR147=1,AQ150+1,AQ150)</f>
        <v>1902</v>
      </c>
      <c r="AS150" s="60">
        <f t="shared" ref="AS150" si="2420">IF(AS147=1,AR150+1,AR150)</f>
        <v>1902</v>
      </c>
      <c r="AT150" s="60">
        <f t="shared" ref="AT150" si="2421">IF(AT147=1,AS150+1,AS150)</f>
        <v>1902</v>
      </c>
      <c r="AU150" s="60">
        <f t="shared" ref="AU150" si="2422">IF(AU147=1,AT150+1,AT150)</f>
        <v>1902</v>
      </c>
      <c r="AV150" s="60">
        <f t="shared" ref="AV150" si="2423">IF(AV147=1,AU150+1,AU150)</f>
        <v>1902</v>
      </c>
      <c r="AW150" s="60">
        <f t="shared" ref="AW150" si="2424">IF(AW147=1,AV150+1,AV150)</f>
        <v>1902</v>
      </c>
      <c r="AX150" s="60">
        <f t="shared" ref="AX150" si="2425">IF(AX147=1,AW150+1,AW150)</f>
        <v>1902</v>
      </c>
      <c r="AY150" s="60">
        <f t="shared" ref="AY150" si="2426">IF(AY147=1,AX150+1,AX150)</f>
        <v>1902</v>
      </c>
      <c r="AZ150" s="60">
        <f t="shared" ref="AZ150" si="2427">IF(AZ147=1,AY150+1,AY150)</f>
        <v>1902</v>
      </c>
      <c r="BA150" s="60">
        <f t="shared" ref="BA150" si="2428">IF(BA147=1,AZ150+1,AZ150)</f>
        <v>1902</v>
      </c>
      <c r="BB150" s="60">
        <f t="shared" ref="BB150" si="2429">IF(BB147=1,BA150+1,BA150)</f>
        <v>1903</v>
      </c>
      <c r="BC150" s="60">
        <f t="shared" ref="BC150" si="2430">IF(BC147=1,BB150+1,BB150)</f>
        <v>1903</v>
      </c>
      <c r="BD150" s="60">
        <f t="shared" ref="BD150" si="2431">IF(BD147=1,BC150+1,BC150)</f>
        <v>1903</v>
      </c>
      <c r="BE150" s="60">
        <f t="shared" ref="BE150" si="2432">IF(BE147=1,BD150+1,BD150)</f>
        <v>1903</v>
      </c>
      <c r="BF150" s="60">
        <f t="shared" ref="BF150" si="2433">IF(BF147=1,BE150+1,BE150)</f>
        <v>1903</v>
      </c>
      <c r="BG150" s="60">
        <f t="shared" ref="BG150" si="2434">IF(BG147=1,BF150+1,BF150)</f>
        <v>1903</v>
      </c>
      <c r="BH150" s="60">
        <f t="shared" ref="BH150" si="2435">IF(BH147=1,BG150+1,BG150)</f>
        <v>1903</v>
      </c>
      <c r="BI150" s="60">
        <f t="shared" ref="BI150" si="2436">IF(BI147=1,BH150+1,BH150)</f>
        <v>1903</v>
      </c>
      <c r="BJ150" s="60">
        <f t="shared" ref="BJ150" si="2437">IF(BJ147=1,BI150+1,BI150)</f>
        <v>1903</v>
      </c>
      <c r="BK150" s="60">
        <f t="shared" ref="BK150" si="2438">IF(BK147=1,BJ150+1,BJ150)</f>
        <v>1903</v>
      </c>
      <c r="BL150" s="60">
        <f t="shared" ref="BL150" si="2439">IF(BL147=1,BK150+1,BK150)</f>
        <v>1903</v>
      </c>
      <c r="BM150" s="60">
        <f t="shared" ref="BM150" si="2440">IF(BM147=1,BL150+1,BL150)</f>
        <v>1903</v>
      </c>
      <c r="BN150" s="195"/>
      <c r="BO150" s="196"/>
      <c r="BP150" s="197"/>
      <c r="BQ150" s="197"/>
      <c r="BR150" s="106"/>
      <c r="BS150" s="106"/>
      <c r="BT150" s="106"/>
      <c r="BU150" s="106"/>
      <c r="BV150" s="106"/>
      <c r="BW150" s="106"/>
      <c r="BX150" s="106"/>
      <c r="BY150" s="106"/>
      <c r="BZ150" s="106"/>
      <c r="CA150" s="106"/>
      <c r="CB150" s="106"/>
      <c r="CC150" s="106"/>
      <c r="CD150" s="106"/>
      <c r="CE150" s="106"/>
      <c r="CF150" s="106"/>
      <c r="CG150" s="106"/>
    </row>
    <row r="151" spans="1:85" s="245" customFormat="1" ht="16.399999999999999" customHeight="1" x14ac:dyDescent="0.35">
      <c r="A151" s="250"/>
      <c r="B151" s="113"/>
      <c r="C151" s="125"/>
      <c r="D151" s="125"/>
      <c r="E151" s="357"/>
      <c r="F151" s="357"/>
      <c r="G151" s="357"/>
      <c r="H151" s="370"/>
      <c r="I151" s="371"/>
      <c r="J151" s="357"/>
      <c r="K151" s="372"/>
      <c r="L151" s="357"/>
      <c r="M151" s="374"/>
      <c r="N151" s="7"/>
      <c r="O151" s="377"/>
      <c r="P151" s="106"/>
      <c r="Q151" s="63" t="s">
        <v>159</v>
      </c>
      <c r="R151" s="251"/>
      <c r="S151" s="251"/>
      <c r="T151" s="251"/>
      <c r="U151" s="251"/>
      <c r="V151" s="251"/>
      <c r="W151" s="251"/>
      <c r="X151" s="251"/>
      <c r="Y151" s="251"/>
      <c r="Z151" s="251"/>
      <c r="AA151" s="251"/>
      <c r="AB151" s="251"/>
      <c r="AC151" s="251"/>
      <c r="AD151" s="251"/>
      <c r="AE151" s="251"/>
      <c r="AF151" s="251"/>
      <c r="AG151" s="251"/>
      <c r="AH151" s="251"/>
      <c r="AI151" s="251"/>
      <c r="AJ151" s="251"/>
      <c r="AK151" s="251"/>
      <c r="AL151" s="251"/>
      <c r="AM151" s="251"/>
      <c r="AN151" s="251"/>
      <c r="AO151" s="251"/>
      <c r="AP151" s="251"/>
      <c r="AQ151" s="251"/>
      <c r="AR151" s="251"/>
      <c r="AS151" s="251"/>
      <c r="AT151" s="251"/>
      <c r="AU151" s="251"/>
      <c r="AV151" s="251"/>
      <c r="AW151" s="251"/>
      <c r="AX151" s="251"/>
      <c r="AY151" s="251"/>
      <c r="AZ151" s="251"/>
      <c r="BA151" s="251"/>
      <c r="BB151" s="251"/>
      <c r="BC151" s="251"/>
      <c r="BD151" s="251"/>
      <c r="BE151" s="251"/>
      <c r="BF151" s="251"/>
      <c r="BG151" s="251"/>
      <c r="BH151" s="251"/>
      <c r="BI151" s="251"/>
      <c r="BJ151" s="251"/>
      <c r="BK151" s="251"/>
      <c r="BL151" s="251"/>
      <c r="BM151" s="251"/>
      <c r="BN151" s="195"/>
      <c r="BO151" s="196"/>
      <c r="BP151" s="197"/>
      <c r="BQ151" s="197"/>
      <c r="BR151" s="106"/>
      <c r="BS151" s="106"/>
      <c r="BT151" s="106"/>
      <c r="BU151" s="106"/>
      <c r="BV151" s="106"/>
      <c r="BW151" s="106"/>
      <c r="BX151" s="106"/>
      <c r="BY151" s="106"/>
      <c r="BZ151" s="106"/>
      <c r="CA151" s="106"/>
      <c r="CB151" s="106"/>
      <c r="CC151" s="106"/>
      <c r="CD151" s="106"/>
      <c r="CE151" s="106"/>
      <c r="CF151" s="106"/>
      <c r="CG151" s="106"/>
    </row>
    <row r="152" spans="1:85" s="245" customFormat="1" ht="23.5" customHeight="1" x14ac:dyDescent="0.35">
      <c r="A152" s="243"/>
      <c r="B152" s="126" t="s">
        <v>12</v>
      </c>
      <c r="C152" s="359"/>
      <c r="D152" s="359"/>
      <c r="E152" s="252"/>
      <c r="F152" s="252"/>
      <c r="G152" s="241"/>
      <c r="H152" s="253"/>
      <c r="I152" s="254"/>
      <c r="J152" s="253"/>
      <c r="K152" s="205">
        <f>IF(J152="",0,IF(J152="ANO",'Podpůrná data'!$B$5,'Podpůrná data'!$B$3))</f>
        <v>0</v>
      </c>
      <c r="L152" s="203">
        <f>IFERROR(INT(ROUND(I152,2)*(VLOOKUP(INT(H152),'Podpůrná data'!$A$189:$B$233,2,FALSE))*(H152/(INT(H152)))),0)</f>
        <v>0</v>
      </c>
      <c r="M152" s="61">
        <f>K152*L152</f>
        <v>0</v>
      </c>
      <c r="N152" s="62">
        <f>IF(M152&gt;0,IF(ISTEXT(C152)=TRUE,0,1),0)</f>
        <v>0</v>
      </c>
      <c r="O152" s="166">
        <f>IF(M152&gt;0,1,0)</f>
        <v>0</v>
      </c>
      <c r="P152" s="127"/>
      <c r="Q152" s="63" t="s">
        <v>95</v>
      </c>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255"/>
      <c r="BJ152" s="255"/>
      <c r="BK152" s="255"/>
      <c r="BL152" s="255"/>
      <c r="BM152" s="255"/>
      <c r="BN152" s="362">
        <f>SUM(R160:BM160)</f>
        <v>0</v>
      </c>
      <c r="BO152" s="364">
        <f>SUM(R161:BM161)</f>
        <v>0</v>
      </c>
      <c r="BP152" s="366">
        <f>IF($O152=0,0,IF($BN152&gt;=143*$I152,1,0))</f>
        <v>0</v>
      </c>
      <c r="BQ152" s="366">
        <f>IF($BN152&gt;=143*$I152,0,(CEILING(143*$I152,1)-$BN152))</f>
        <v>0</v>
      </c>
      <c r="BR152" s="106"/>
      <c r="BS152" s="106"/>
      <c r="BT152" s="106"/>
      <c r="BU152" s="106"/>
      <c r="BV152" s="106"/>
      <c r="BW152" s="106"/>
      <c r="BX152" s="106"/>
      <c r="BY152" s="106"/>
      <c r="BZ152" s="106"/>
      <c r="CA152" s="106"/>
      <c r="CB152" s="106"/>
      <c r="CC152" s="106"/>
      <c r="CD152" s="106"/>
      <c r="CE152" s="106"/>
      <c r="CF152" s="106"/>
      <c r="CG152" s="106"/>
    </row>
    <row r="153" spans="1:85" s="245" customFormat="1" ht="29" x14ac:dyDescent="0.35">
      <c r="A153" s="243"/>
      <c r="B153" s="128"/>
      <c r="C153" s="80"/>
      <c r="D153" s="80"/>
      <c r="E153" s="80"/>
      <c r="F153" s="80"/>
      <c r="G153" s="80"/>
      <c r="H153" s="80"/>
      <c r="I153" s="80"/>
      <c r="J153" s="80"/>
      <c r="K153" s="80"/>
      <c r="L153" s="80"/>
      <c r="M153" s="64"/>
      <c r="N153" s="7"/>
      <c r="O153" s="192"/>
      <c r="P153" s="106"/>
      <c r="Q153" s="63" t="s">
        <v>129</v>
      </c>
      <c r="R153" s="256"/>
      <c r="S153" s="256"/>
      <c r="T153" s="256"/>
      <c r="U153" s="256"/>
      <c r="V153" s="256"/>
      <c r="W153" s="256"/>
      <c r="X153" s="256"/>
      <c r="Y153" s="256"/>
      <c r="Z153" s="256"/>
      <c r="AA153" s="256"/>
      <c r="AB153" s="256"/>
      <c r="AC153" s="256"/>
      <c r="AD153" s="256"/>
      <c r="AE153" s="256"/>
      <c r="AF153" s="256"/>
      <c r="AG153" s="256"/>
      <c r="AH153" s="256"/>
      <c r="AI153" s="256"/>
      <c r="AJ153" s="256"/>
      <c r="AK153" s="256"/>
      <c r="AL153" s="256"/>
      <c r="AM153" s="256"/>
      <c r="AN153" s="256"/>
      <c r="AO153" s="256"/>
      <c r="AP153" s="256"/>
      <c r="AQ153" s="256"/>
      <c r="AR153" s="256"/>
      <c r="AS153" s="256"/>
      <c r="AT153" s="256"/>
      <c r="AU153" s="256"/>
      <c r="AV153" s="256"/>
      <c r="AW153" s="256"/>
      <c r="AX153" s="256"/>
      <c r="AY153" s="256"/>
      <c r="AZ153" s="256"/>
      <c r="BA153" s="256"/>
      <c r="BB153" s="256"/>
      <c r="BC153" s="256"/>
      <c r="BD153" s="256"/>
      <c r="BE153" s="256"/>
      <c r="BF153" s="256"/>
      <c r="BG153" s="256"/>
      <c r="BH153" s="256"/>
      <c r="BI153" s="256"/>
      <c r="BJ153" s="256"/>
      <c r="BK153" s="256"/>
      <c r="BL153" s="256"/>
      <c r="BM153" s="256"/>
      <c r="BN153" s="362"/>
      <c r="BO153" s="364"/>
      <c r="BP153" s="366"/>
      <c r="BQ153" s="366"/>
      <c r="BR153" s="106"/>
      <c r="BS153" s="106"/>
      <c r="BT153" s="106"/>
      <c r="BU153" s="106"/>
      <c r="BV153" s="106"/>
      <c r="BW153" s="106"/>
      <c r="BX153" s="106"/>
      <c r="BY153" s="106"/>
      <c r="BZ153" s="106"/>
      <c r="CA153" s="106"/>
      <c r="CB153" s="106"/>
      <c r="CC153" s="106"/>
      <c r="CD153" s="106"/>
      <c r="CE153" s="106"/>
      <c r="CF153" s="106"/>
      <c r="CG153" s="106"/>
    </row>
    <row r="154" spans="1:85" s="245" customFormat="1" ht="14.5" hidden="1" customHeight="1" x14ac:dyDescent="0.35">
      <c r="A154" s="243"/>
      <c r="B154" s="128"/>
      <c r="C154" s="80"/>
      <c r="D154" s="80"/>
      <c r="E154" s="80"/>
      <c r="F154" s="80"/>
      <c r="G154" s="80"/>
      <c r="H154" s="80"/>
      <c r="I154" s="80"/>
      <c r="J154" s="80"/>
      <c r="K154" s="80"/>
      <c r="L154" s="80"/>
      <c r="M154" s="64"/>
      <c r="N154" s="7"/>
      <c r="O154" s="192"/>
      <c r="P154" s="106"/>
      <c r="Q154" s="65" t="s">
        <v>130</v>
      </c>
      <c r="R154" s="66">
        <f>IF(R152&lt;&gt;0,1,0)</f>
        <v>0</v>
      </c>
      <c r="S154" s="66">
        <f t="shared" ref="S154" si="2441">IF(R154&gt;0,R154+1,IF(S152&lt;&gt;0,1,0))</f>
        <v>0</v>
      </c>
      <c r="T154" s="66">
        <f t="shared" ref="T154" si="2442">IF(S154&gt;0,S154+1,IF(T152&lt;&gt;0,1,0))</f>
        <v>0</v>
      </c>
      <c r="U154" s="66">
        <f t="shared" ref="U154" si="2443">IF(T154&gt;0,T154+1,IF(U152&lt;&gt;0,1,0))</f>
        <v>0</v>
      </c>
      <c r="V154" s="66">
        <f t="shared" ref="V154" si="2444">IF(U154&gt;0,U154+1,IF(V152&lt;&gt;0,1,0))</f>
        <v>0</v>
      </c>
      <c r="W154" s="66">
        <f t="shared" ref="W154" si="2445">IF(V154&gt;0,V154+1,IF(W152&lt;&gt;0,1,0))</f>
        <v>0</v>
      </c>
      <c r="X154" s="66">
        <f t="shared" ref="X154" si="2446">IF(W154&gt;0,W154+1,IF(X152&lt;&gt;0,1,0))</f>
        <v>0</v>
      </c>
      <c r="Y154" s="66">
        <f t="shared" ref="Y154" si="2447">IF(X154&gt;0,X154+1,IF(Y152&lt;&gt;0,1,0))</f>
        <v>0</v>
      </c>
      <c r="Z154" s="66">
        <f t="shared" ref="Z154" si="2448">IF(Y154&gt;0,Y154+1,IF(Z152&lt;&gt;0,1,0))</f>
        <v>0</v>
      </c>
      <c r="AA154" s="66">
        <f t="shared" ref="AA154" si="2449">IF(Z154&gt;0,Z154+1,IF(AA152&lt;&gt;0,1,0))</f>
        <v>0</v>
      </c>
      <c r="AB154" s="66">
        <f t="shared" ref="AB154" si="2450">IF(AA154&gt;0,AA154+1,IF(AB152&lt;&gt;0,1,0))</f>
        <v>0</v>
      </c>
      <c r="AC154" s="66">
        <f t="shared" ref="AC154" si="2451">IF(AB154&gt;0,AB154+1,IF(AC152&lt;&gt;0,1,0))</f>
        <v>0</v>
      </c>
      <c r="AD154" s="66">
        <f t="shared" ref="AD154" si="2452">IF(AC154&gt;0,AC154+1,IF(AD152&lt;&gt;0,1,0))</f>
        <v>0</v>
      </c>
      <c r="AE154" s="66">
        <f t="shared" ref="AE154" si="2453">IF(AD154&gt;0,AD154+1,IF(AE152&lt;&gt;0,1,0))</f>
        <v>0</v>
      </c>
      <c r="AF154" s="66">
        <f t="shared" ref="AF154" si="2454">IF(AE154&gt;0,AE154+1,IF(AF152&lt;&gt;0,1,0))</f>
        <v>0</v>
      </c>
      <c r="AG154" s="66">
        <f t="shared" ref="AG154" si="2455">IF(AF154&gt;0,AF154+1,IF(AG152&lt;&gt;0,1,0))</f>
        <v>0</v>
      </c>
      <c r="AH154" s="66">
        <f t="shared" ref="AH154" si="2456">IF(AG154&gt;0,AG154+1,IF(AH152&lt;&gt;0,1,0))</f>
        <v>0</v>
      </c>
      <c r="AI154" s="66">
        <f t="shared" ref="AI154" si="2457">IF(AH154&gt;0,AH154+1,IF(AI152&lt;&gt;0,1,0))</f>
        <v>0</v>
      </c>
      <c r="AJ154" s="66">
        <f t="shared" ref="AJ154" si="2458">IF(AI154&gt;0,AI154+1,IF(AJ152&lt;&gt;0,1,0))</f>
        <v>0</v>
      </c>
      <c r="AK154" s="66">
        <f t="shared" ref="AK154" si="2459">IF(AJ154&gt;0,AJ154+1,IF(AK152&lt;&gt;0,1,0))</f>
        <v>0</v>
      </c>
      <c r="AL154" s="66">
        <f t="shared" ref="AL154" si="2460">IF(AK154&gt;0,AK154+1,IF(AL152&lt;&gt;0,1,0))</f>
        <v>0</v>
      </c>
      <c r="AM154" s="66">
        <f t="shared" ref="AM154" si="2461">IF(AL154&gt;0,AL154+1,IF(AM152&lt;&gt;0,1,0))</f>
        <v>0</v>
      </c>
      <c r="AN154" s="66">
        <f t="shared" ref="AN154" si="2462">IF(AM154&gt;0,AM154+1,IF(AN152&lt;&gt;0,1,0))</f>
        <v>0</v>
      </c>
      <c r="AO154" s="66">
        <f t="shared" ref="AO154" si="2463">IF(AN154&gt;0,AN154+1,IF(AO152&lt;&gt;0,1,0))</f>
        <v>0</v>
      </c>
      <c r="AP154" s="66">
        <f t="shared" ref="AP154" si="2464">IF(AO154&gt;0,AO154+1,IF(AP152&lt;&gt;0,1,0))</f>
        <v>0</v>
      </c>
      <c r="AQ154" s="66">
        <f t="shared" ref="AQ154" si="2465">IF(AP154&gt;0,AP154+1,IF(AQ152&lt;&gt;0,1,0))</f>
        <v>0</v>
      </c>
      <c r="AR154" s="66">
        <f t="shared" ref="AR154" si="2466">IF(AQ154&gt;0,AQ154+1,IF(AR152&lt;&gt;0,1,0))</f>
        <v>0</v>
      </c>
      <c r="AS154" s="66">
        <f t="shared" ref="AS154" si="2467">IF(AR154&gt;0,AR154+1,IF(AS152&lt;&gt;0,1,0))</f>
        <v>0</v>
      </c>
      <c r="AT154" s="66">
        <f t="shared" ref="AT154" si="2468">IF(AS154&gt;0,AS154+1,IF(AT152&lt;&gt;0,1,0))</f>
        <v>0</v>
      </c>
      <c r="AU154" s="66">
        <f t="shared" ref="AU154" si="2469">IF(AT154&gt;0,AT154+1,IF(AU152&lt;&gt;0,1,0))</f>
        <v>0</v>
      </c>
      <c r="AV154" s="66">
        <f t="shared" ref="AV154" si="2470">IF(AU154&gt;0,AU154+1,IF(AV152&lt;&gt;0,1,0))</f>
        <v>0</v>
      </c>
      <c r="AW154" s="66">
        <f t="shared" ref="AW154" si="2471">IF(AV154&gt;0,AV154+1,IF(AW152&lt;&gt;0,1,0))</f>
        <v>0</v>
      </c>
      <c r="AX154" s="66">
        <f t="shared" ref="AX154" si="2472">IF(AW154&gt;0,AW154+1,IF(AX152&lt;&gt;0,1,0))</f>
        <v>0</v>
      </c>
      <c r="AY154" s="66">
        <f t="shared" ref="AY154" si="2473">IF(AX154&gt;0,AX154+1,IF(AY152&lt;&gt;0,1,0))</f>
        <v>0</v>
      </c>
      <c r="AZ154" s="66">
        <f t="shared" ref="AZ154" si="2474">IF(AY154&gt;0,AY154+1,IF(AZ152&lt;&gt;0,1,0))</f>
        <v>0</v>
      </c>
      <c r="BA154" s="66">
        <f t="shared" ref="BA154" si="2475">IF(AZ154&gt;0,AZ154+1,IF(BA152&lt;&gt;0,1,0))</f>
        <v>0</v>
      </c>
      <c r="BB154" s="66">
        <f t="shared" ref="BB154" si="2476">IF(BA154&gt;0,BA154+1,IF(BB152&lt;&gt;0,1,0))</f>
        <v>0</v>
      </c>
      <c r="BC154" s="66">
        <f t="shared" ref="BC154" si="2477">IF(BB154&gt;0,BB154+1,IF(BC152&lt;&gt;0,1,0))</f>
        <v>0</v>
      </c>
      <c r="BD154" s="66">
        <f t="shared" ref="BD154" si="2478">IF(BC154&gt;0,BC154+1,IF(BD152&lt;&gt;0,1,0))</f>
        <v>0</v>
      </c>
      <c r="BE154" s="66">
        <f t="shared" ref="BE154" si="2479">IF(BD154&gt;0,BD154+1,IF(BE152&lt;&gt;0,1,0))</f>
        <v>0</v>
      </c>
      <c r="BF154" s="66">
        <f t="shared" ref="BF154" si="2480">IF(BE154&gt;0,BE154+1,IF(BF152&lt;&gt;0,1,0))</f>
        <v>0</v>
      </c>
      <c r="BG154" s="66">
        <f t="shared" ref="BG154" si="2481">IF(BF154&gt;0,BF154+1,IF(BG152&lt;&gt;0,1,0))</f>
        <v>0</v>
      </c>
      <c r="BH154" s="66">
        <f t="shared" ref="BH154" si="2482">IF(BG154&gt;0,BG154+1,IF(BH152&lt;&gt;0,1,0))</f>
        <v>0</v>
      </c>
      <c r="BI154" s="66">
        <f t="shared" ref="BI154" si="2483">IF(BH154&gt;0,BH154+1,IF(BI152&lt;&gt;0,1,0))</f>
        <v>0</v>
      </c>
      <c r="BJ154" s="66">
        <f t="shared" ref="BJ154" si="2484">IF(BI154&gt;0,BI154+1,IF(BJ152&lt;&gt;0,1,0))</f>
        <v>0</v>
      </c>
      <c r="BK154" s="66">
        <f t="shared" ref="BK154" si="2485">IF(BJ154&gt;0,BJ154+1,IF(BK152&lt;&gt;0,1,0))</f>
        <v>0</v>
      </c>
      <c r="BL154" s="66">
        <f t="shared" ref="BL154" si="2486">IF(BK154&gt;0,BK154+1,IF(BL152&lt;&gt;0,1,0))</f>
        <v>0</v>
      </c>
      <c r="BM154" s="66">
        <f t="shared" ref="BM154" si="2487">IF(BL154&gt;0,BL154+1,IF(BM152&lt;&gt;0,1,0))</f>
        <v>0</v>
      </c>
      <c r="BN154" s="362"/>
      <c r="BO154" s="364"/>
      <c r="BP154" s="366"/>
      <c r="BQ154" s="366"/>
      <c r="BR154" s="106"/>
      <c r="BS154" s="106"/>
      <c r="BT154" s="106"/>
      <c r="BU154" s="106"/>
      <c r="BV154" s="106"/>
      <c r="BW154" s="106"/>
      <c r="BX154" s="106"/>
      <c r="BY154" s="106"/>
      <c r="BZ154" s="106"/>
      <c r="CA154" s="106"/>
      <c r="CB154" s="106"/>
      <c r="CC154" s="106"/>
      <c r="CD154" s="106"/>
      <c r="CE154" s="106"/>
      <c r="CF154" s="106"/>
      <c r="CG154" s="106"/>
    </row>
    <row r="155" spans="1:85" s="245" customFormat="1" ht="14.5" hidden="1" customHeight="1" x14ac:dyDescent="0.35">
      <c r="A155" s="243"/>
      <c r="B155" s="128"/>
      <c r="C155" s="80"/>
      <c r="D155" s="80"/>
      <c r="E155" s="80"/>
      <c r="F155" s="80"/>
      <c r="G155" s="80"/>
      <c r="H155" s="80"/>
      <c r="I155" s="80"/>
      <c r="J155" s="80"/>
      <c r="K155" s="80"/>
      <c r="L155" s="80"/>
      <c r="M155" s="64"/>
      <c r="N155" s="7"/>
      <c r="O155" s="192"/>
      <c r="P155" s="106"/>
      <c r="Q155" s="65" t="s">
        <v>131</v>
      </c>
      <c r="R155" s="66">
        <f>R154</f>
        <v>0</v>
      </c>
      <c r="S155" s="66">
        <f>IF(S154=0,0,IF(OR(R155=0,R155=12),1,R155+1))</f>
        <v>0</v>
      </c>
      <c r="T155" s="66">
        <f t="shared" ref="T155" si="2488">IF(T154=0,0,IF(OR(S155=0,S155=12),1,S155+1))</f>
        <v>0</v>
      </c>
      <c r="U155" s="66">
        <f t="shared" ref="U155" si="2489">IF(U154=0,0,IF(OR(T155=0,T155=12),1,T155+1))</f>
        <v>0</v>
      </c>
      <c r="V155" s="66">
        <f t="shared" ref="V155" si="2490">IF(V154=0,0,IF(OR(U155=0,U155=12),1,U155+1))</f>
        <v>0</v>
      </c>
      <c r="W155" s="66">
        <f t="shared" ref="W155" si="2491">IF(W154=0,0,IF(OR(V155=0,V155=12),1,V155+1))</f>
        <v>0</v>
      </c>
      <c r="X155" s="66">
        <f t="shared" ref="X155" si="2492">IF(X154=0,0,IF(OR(W155=0,W155=12),1,W155+1))</f>
        <v>0</v>
      </c>
      <c r="Y155" s="66">
        <f t="shared" ref="Y155" si="2493">IF(Y154=0,0,IF(OR(X155=0,X155=12),1,X155+1))</f>
        <v>0</v>
      </c>
      <c r="Z155" s="66">
        <f t="shared" ref="Z155" si="2494">IF(Z154=0,0,IF(OR(Y155=0,Y155=12),1,Y155+1))</f>
        <v>0</v>
      </c>
      <c r="AA155" s="66">
        <f t="shared" ref="AA155" si="2495">IF(AA154=0,0,IF(OR(Z155=0,Z155=12),1,Z155+1))</f>
        <v>0</v>
      </c>
      <c r="AB155" s="66">
        <f t="shared" ref="AB155" si="2496">IF(AB154=0,0,IF(OR(AA155=0,AA155=12),1,AA155+1))</f>
        <v>0</v>
      </c>
      <c r="AC155" s="66">
        <f t="shared" ref="AC155" si="2497">IF(AC154=0,0,IF(OR(AB155=0,AB155=12),1,AB155+1))</f>
        <v>0</v>
      </c>
      <c r="AD155" s="66">
        <f t="shared" ref="AD155" si="2498">IF(AD154=0,0,IF(OR(AC155=0,AC155=12),1,AC155+1))</f>
        <v>0</v>
      </c>
      <c r="AE155" s="66">
        <f t="shared" ref="AE155" si="2499">IF(AE154=0,0,IF(OR(AD155=0,AD155=12),1,AD155+1))</f>
        <v>0</v>
      </c>
      <c r="AF155" s="66">
        <f t="shared" ref="AF155" si="2500">IF(AF154=0,0,IF(OR(AE155=0,AE155=12),1,AE155+1))</f>
        <v>0</v>
      </c>
      <c r="AG155" s="66">
        <f t="shared" ref="AG155" si="2501">IF(AG154=0,0,IF(OR(AF155=0,AF155=12),1,AF155+1))</f>
        <v>0</v>
      </c>
      <c r="AH155" s="66">
        <f t="shared" ref="AH155" si="2502">IF(AH154=0,0,IF(OR(AG155=0,AG155=12),1,AG155+1))</f>
        <v>0</v>
      </c>
      <c r="AI155" s="66">
        <f t="shared" ref="AI155" si="2503">IF(AI154=0,0,IF(OR(AH155=0,AH155=12),1,AH155+1))</f>
        <v>0</v>
      </c>
      <c r="AJ155" s="66">
        <f t="shared" ref="AJ155" si="2504">IF(AJ154=0,0,IF(OR(AI155=0,AI155=12),1,AI155+1))</f>
        <v>0</v>
      </c>
      <c r="AK155" s="66">
        <f t="shared" ref="AK155" si="2505">IF(AK154=0,0,IF(OR(AJ155=0,AJ155=12),1,AJ155+1))</f>
        <v>0</v>
      </c>
      <c r="AL155" s="66">
        <f t="shared" ref="AL155" si="2506">IF(AL154=0,0,IF(OR(AK155=0,AK155=12),1,AK155+1))</f>
        <v>0</v>
      </c>
      <c r="AM155" s="66">
        <f t="shared" ref="AM155" si="2507">IF(AM154=0,0,IF(OR(AL155=0,AL155=12),1,AL155+1))</f>
        <v>0</v>
      </c>
      <c r="AN155" s="66">
        <f t="shared" ref="AN155" si="2508">IF(AN154=0,0,IF(OR(AM155=0,AM155=12),1,AM155+1))</f>
        <v>0</v>
      </c>
      <c r="AO155" s="66">
        <f t="shared" ref="AO155" si="2509">IF(AO154=0,0,IF(OR(AN155=0,AN155=12),1,AN155+1))</f>
        <v>0</v>
      </c>
      <c r="AP155" s="66">
        <f t="shared" ref="AP155" si="2510">IF(AP154=0,0,IF(OR(AO155=0,AO155=12),1,AO155+1))</f>
        <v>0</v>
      </c>
      <c r="AQ155" s="66">
        <f t="shared" ref="AQ155" si="2511">IF(AQ154=0,0,IF(OR(AP155=0,AP155=12),1,AP155+1))</f>
        <v>0</v>
      </c>
      <c r="AR155" s="66">
        <f t="shared" ref="AR155" si="2512">IF(AR154=0,0,IF(OR(AQ155=0,AQ155=12),1,AQ155+1))</f>
        <v>0</v>
      </c>
      <c r="AS155" s="66">
        <f t="shared" ref="AS155" si="2513">IF(AS154=0,0,IF(OR(AR155=0,AR155=12),1,AR155+1))</f>
        <v>0</v>
      </c>
      <c r="AT155" s="66">
        <f t="shared" ref="AT155" si="2514">IF(AT154=0,0,IF(OR(AS155=0,AS155=12),1,AS155+1))</f>
        <v>0</v>
      </c>
      <c r="AU155" s="66">
        <f t="shared" ref="AU155" si="2515">IF(AU154=0,0,IF(OR(AT155=0,AT155=12),1,AT155+1))</f>
        <v>0</v>
      </c>
      <c r="AV155" s="66">
        <f t="shared" ref="AV155" si="2516">IF(AV154=0,0,IF(OR(AU155=0,AU155=12),1,AU155+1))</f>
        <v>0</v>
      </c>
      <c r="AW155" s="66">
        <f t="shared" ref="AW155" si="2517">IF(AW154=0,0,IF(OR(AV155=0,AV155=12),1,AV155+1))</f>
        <v>0</v>
      </c>
      <c r="AX155" s="66">
        <f t="shared" ref="AX155" si="2518">IF(AX154=0,0,IF(OR(AW155=0,AW155=12),1,AW155+1))</f>
        <v>0</v>
      </c>
      <c r="AY155" s="66">
        <f t="shared" ref="AY155" si="2519">IF(AY154=0,0,IF(OR(AX155=0,AX155=12),1,AX155+1))</f>
        <v>0</v>
      </c>
      <c r="AZ155" s="66">
        <f t="shared" ref="AZ155" si="2520">IF(AZ154=0,0,IF(OR(AY155=0,AY155=12),1,AY155+1))</f>
        <v>0</v>
      </c>
      <c r="BA155" s="66">
        <f t="shared" ref="BA155" si="2521">IF(BA154=0,0,IF(OR(AZ155=0,AZ155=12),1,AZ155+1))</f>
        <v>0</v>
      </c>
      <c r="BB155" s="66">
        <f t="shared" ref="BB155" si="2522">IF(BB154=0,0,IF(OR(BA155=0,BA155=12),1,BA155+1))</f>
        <v>0</v>
      </c>
      <c r="BC155" s="66">
        <f t="shared" ref="BC155" si="2523">IF(BC154=0,0,IF(OR(BB155=0,BB155=12),1,BB155+1))</f>
        <v>0</v>
      </c>
      <c r="BD155" s="66">
        <f t="shared" ref="BD155" si="2524">IF(BD154=0,0,IF(OR(BC155=0,BC155=12),1,BC155+1))</f>
        <v>0</v>
      </c>
      <c r="BE155" s="66">
        <f t="shared" ref="BE155" si="2525">IF(BE154=0,0,IF(OR(BD155=0,BD155=12),1,BD155+1))</f>
        <v>0</v>
      </c>
      <c r="BF155" s="66">
        <f t="shared" ref="BF155" si="2526">IF(BF154=0,0,IF(OR(BE155=0,BE155=12),1,BE155+1))</f>
        <v>0</v>
      </c>
      <c r="BG155" s="66">
        <f t="shared" ref="BG155" si="2527">IF(BG154=0,0,IF(OR(BF155=0,BF155=12),1,BF155+1))</f>
        <v>0</v>
      </c>
      <c r="BH155" s="66">
        <f t="shared" ref="BH155" si="2528">IF(BH154=0,0,IF(OR(BG155=0,BG155=12),1,BG155+1))</f>
        <v>0</v>
      </c>
      <c r="BI155" s="66">
        <f t="shared" ref="BI155" si="2529">IF(BI154=0,0,IF(OR(BH155=0,BH155=12),1,BH155+1))</f>
        <v>0</v>
      </c>
      <c r="BJ155" s="66">
        <f t="shared" ref="BJ155" si="2530">IF(BJ154=0,0,IF(OR(BI155=0,BI155=12),1,BI155+1))</f>
        <v>0</v>
      </c>
      <c r="BK155" s="66">
        <f t="shared" ref="BK155" si="2531">IF(BK154=0,0,IF(OR(BJ155=0,BJ155=12),1,BJ155+1))</f>
        <v>0</v>
      </c>
      <c r="BL155" s="66">
        <f t="shared" ref="BL155" si="2532">IF(BL154=0,0,IF(OR(BK155=0,BK155=12),1,BK155+1))</f>
        <v>0</v>
      </c>
      <c r="BM155" s="66">
        <f t="shared" ref="BM155" si="2533">IF(BM154=0,0,IF(OR(BL155=0,BL155=12),1,BL155+1))</f>
        <v>0</v>
      </c>
      <c r="BN155" s="362"/>
      <c r="BO155" s="364"/>
      <c r="BP155" s="366"/>
      <c r="BQ155" s="366"/>
      <c r="BR155" s="106"/>
      <c r="BS155" s="106"/>
      <c r="BT155" s="106"/>
      <c r="BU155" s="106"/>
      <c r="BV155" s="106"/>
      <c r="BW155" s="106"/>
      <c r="BX155" s="106"/>
      <c r="BY155" s="106"/>
      <c r="BZ155" s="106"/>
      <c r="CA155" s="106"/>
      <c r="CB155" s="106"/>
      <c r="CC155" s="106"/>
      <c r="CD155" s="106"/>
      <c r="CE155" s="106"/>
      <c r="CF155" s="106"/>
      <c r="CG155" s="106"/>
    </row>
    <row r="156" spans="1:85" s="245" customFormat="1" ht="43.5" x14ac:dyDescent="0.35">
      <c r="A156" s="243"/>
      <c r="B156" s="128"/>
      <c r="C156" s="80"/>
      <c r="D156" s="80"/>
      <c r="E156" s="80"/>
      <c r="F156" s="80"/>
      <c r="G156" s="80"/>
      <c r="H156" s="80"/>
      <c r="I156" s="80"/>
      <c r="J156" s="80"/>
      <c r="K156" s="80"/>
      <c r="L156" s="80"/>
      <c r="M156" s="64"/>
      <c r="N156" s="7"/>
      <c r="O156" s="192"/>
      <c r="P156" s="106"/>
      <c r="Q156" s="63" t="s">
        <v>237</v>
      </c>
      <c r="R156" s="68">
        <f>IF(R155&gt;0,IF(R159&gt;$L152,$L152,R159),0)</f>
        <v>0</v>
      </c>
      <c r="S156" s="68">
        <f>IF(S155&gt;0,IF((SUMIFS($R158:R158,$R155:R155,12)+IF(R155=12,0,R156)+S159)&gt;=$L152,$L152-FLOOR(SUMIFS($R158:R158,$R155:R155,12),1),IF(S155=1,S159,S159+R156)),0)</f>
        <v>0</v>
      </c>
      <c r="T156" s="68">
        <f>IF(T155&gt;0,IF((SUMIFS($R158:S158,$R155:S155,12)+IF(S155=12,0,S156)+T159)&gt;=$L152,$L152-FLOOR(SUMIFS($R158:S158,$R155:S155,12),1),IF(T155=1,T159,T159+S156)),0)</f>
        <v>0</v>
      </c>
      <c r="U156" s="68">
        <f>IF(U155&gt;0,IF((SUMIFS($R158:T158,$R155:T155,12)+IF(T155=12,0,T156)+U159)&gt;=$L152,$L152-FLOOR(SUMIFS($R158:T158,$R155:T155,12),1),IF(U155=1,U159,U159+T156)),0)</f>
        <v>0</v>
      </c>
      <c r="V156" s="68">
        <f>IF(V155&gt;0,IF((SUMIFS($R158:U158,$R155:U155,12)+IF(U155=12,0,U156)+V159)&gt;=$L152,$L152-FLOOR(SUMIFS($R158:U158,$R155:U155,12),1),IF(V155=1,V159,V159+U156)),0)</f>
        <v>0</v>
      </c>
      <c r="W156" s="68">
        <f>IF(W155&gt;0,IF((SUMIFS($R158:V158,$R155:V155,12)+IF(V155=12,0,V156)+W159)&gt;=$L152,$L152-FLOOR(SUMIFS($R158:V158,$R155:V155,12),1),IF(W155=1,W159,W159+V156)),0)</f>
        <v>0</v>
      </c>
      <c r="X156" s="68">
        <f>IF(X155&gt;0,IF((SUMIFS($R158:W158,$R155:W155,12)+IF(W155=12,0,W156)+X159)&gt;=$L152,$L152-FLOOR(SUMIFS($R158:W158,$R155:W155,12),1),IF(X155=1,X159,X159+W156)),0)</f>
        <v>0</v>
      </c>
      <c r="Y156" s="68">
        <f>IF(Y155&gt;0,IF((SUMIFS($R158:X158,$R155:X155,12)+IF(X155=12,0,X156)+Y159)&gt;=$L152,$L152-FLOOR(SUMIFS($R158:X158,$R155:X155,12),1),IF(Y155=1,Y159,Y159+X156)),0)</f>
        <v>0</v>
      </c>
      <c r="Z156" s="68">
        <f>IF(Z155&gt;0,IF((SUMIFS($R158:Y158,$R155:Y155,12)+IF(Y155=12,0,Y156)+Z159)&gt;=$L152,$L152-FLOOR(SUMIFS($R158:Y158,$R155:Y155,12),1),IF(Z155=1,Z159,Z159+Y156)),0)</f>
        <v>0</v>
      </c>
      <c r="AA156" s="68">
        <f>IF(AA155&gt;0,IF((SUMIFS($R158:Z158,$R155:Z155,12)+IF(Z155=12,0,Z156)+AA159)&gt;=$L152,$L152-FLOOR(SUMIFS($R158:Z158,$R155:Z155,12),1),IF(AA155=1,AA159,AA159+Z156)),0)</f>
        <v>0</v>
      </c>
      <c r="AB156" s="68">
        <f>IF(AB155&gt;0,IF((SUMIFS($R158:AA158,$R155:AA155,12)+IF(AA155=12,0,AA156)+AB159)&gt;=$L152,$L152-FLOOR(SUMIFS($R158:AA158,$R155:AA155,12),1),IF(AB155=1,AB159,AB159+AA156)),0)</f>
        <v>0</v>
      </c>
      <c r="AC156" s="68">
        <f>IF(AC155&gt;0,IF((SUMIFS($R158:AB158,$R155:AB155,12)+IF(AB155=12,0,AB156)+AC159)&gt;=$L152,$L152-FLOOR(SUMIFS($R158:AB158,$R155:AB155,12),1),IF(AC155=1,AC159,AC159+AB156)),0)</f>
        <v>0</v>
      </c>
      <c r="AD156" s="68">
        <f>IF(AD155&gt;0,IF((SUMIFS($R158:AC158,$R155:AC155,12)+IF(AC155=12,0,AC156)+AD159)&gt;=$L152,$L152-FLOOR(SUMIFS($R158:AC158,$R155:AC155,12),1),IF(AD155=1,AD159,AD159+AC156)),0)</f>
        <v>0</v>
      </c>
      <c r="AE156" s="68">
        <f>IF(AE155&gt;0,IF((SUMIFS($R158:AD158,$R155:AD155,12)+IF(AD155=12,0,AD156)+AE159)&gt;=$L152,$L152-FLOOR(SUMIFS($R158:AD158,$R155:AD155,12),1),IF(AE155=1,AE159,AE159+AD156)),0)</f>
        <v>0</v>
      </c>
      <c r="AF156" s="68">
        <f>IF(AF155&gt;0,IF((SUMIFS($R158:AE158,$R155:AE155,12)+IF(AE155=12,0,AE156)+AF159)&gt;=$L152,$L152-FLOOR(SUMIFS($R158:AE158,$R155:AE155,12),1),IF(AF155=1,AF159,AF159+AE156)),0)</f>
        <v>0</v>
      </c>
      <c r="AG156" s="68">
        <f>IF(AG155&gt;0,IF((SUMIFS($R158:AF158,$R155:AF155,12)+IF(AF155=12,0,AF156)+AG159)&gt;=$L152,$L152-FLOOR(SUMIFS($R158:AF158,$R155:AF155,12),1),IF(AG155=1,AG159,AG159+AF156)),0)</f>
        <v>0</v>
      </c>
      <c r="AH156" s="68">
        <f>IF(AH155&gt;0,IF((SUMIFS($R158:AG158,$R155:AG155,12)+IF(AG155=12,0,AG156)+AH159)&gt;=$L152,$L152-FLOOR(SUMIFS($R158:AG158,$R155:AG155,12),1),IF(AH155=1,AH159,AH159+AG156)),0)</f>
        <v>0</v>
      </c>
      <c r="AI156" s="68">
        <f>IF(AI155&gt;0,IF((SUMIFS($R158:AH158,$R155:AH155,12)+IF(AH155=12,0,AH156)+AI159)&gt;=$L152,$L152-FLOOR(SUMIFS($R158:AH158,$R155:AH155,12),1),IF(AI155=1,AI159,AI159+AH156)),0)</f>
        <v>0</v>
      </c>
      <c r="AJ156" s="68">
        <f>IF(AJ155&gt;0,IF((SUMIFS($R158:AI158,$R155:AI155,12)+IF(AI155=12,0,AI156)+AJ159)&gt;=$L152,$L152-FLOOR(SUMIFS($R158:AI158,$R155:AI155,12),1),IF(AJ155=1,AJ159,AJ159+AI156)),0)</f>
        <v>0</v>
      </c>
      <c r="AK156" s="68">
        <f>IF(AK155&gt;0,IF((SUMIFS($R158:AJ158,$R155:AJ155,12)+IF(AJ155=12,0,AJ156)+AK159)&gt;=$L152,$L152-FLOOR(SUMIFS($R158:AJ158,$R155:AJ155,12),1),IF(AK155=1,AK159,AK159+AJ156)),0)</f>
        <v>0</v>
      </c>
      <c r="AL156" s="68">
        <f>IF(AL155&gt;0,IF((SUMIFS($R158:AK158,$R155:AK155,12)+IF(AK155=12,0,AK156)+AL159)&gt;=$L152,$L152-FLOOR(SUMIFS($R158:AK158,$R155:AK155,12),1),IF(AL155=1,AL159,AL159+AK156)),0)</f>
        <v>0</v>
      </c>
      <c r="AM156" s="68">
        <f>IF(AM155&gt;0,IF((SUMIFS($R158:AL158,$R155:AL155,12)+IF(AL155=12,0,AL156)+AM159)&gt;=$L152,$L152-FLOOR(SUMIFS($R158:AL158,$R155:AL155,12),1),IF(AM155=1,AM159,AM159+AL156)),0)</f>
        <v>0</v>
      </c>
      <c r="AN156" s="68">
        <f>IF(AN155&gt;0,IF((SUMIFS($R158:AM158,$R155:AM155,12)+IF(AM155=12,0,AM156)+AN159)&gt;=$L152,$L152-FLOOR(SUMIFS($R158:AM158,$R155:AM155,12),1),IF(AN155=1,AN159,AN159+AM156)),0)</f>
        <v>0</v>
      </c>
      <c r="AO156" s="68">
        <f>IF(AO155&gt;0,IF((SUMIFS($R158:AN158,$R155:AN155,12)+IF(AN155=12,0,AN156)+AO159)&gt;=$L152,$L152-FLOOR(SUMIFS($R158:AN158,$R155:AN155,12),1),IF(AO155=1,AO159,AO159+AN156)),0)</f>
        <v>0</v>
      </c>
      <c r="AP156" s="68">
        <f>IF(AP155&gt;0,IF((SUMIFS($R158:AO158,$R155:AO155,12)+IF(AO155=12,0,AO156)+AP159)&gt;=$L152,$L152-FLOOR(SUMIFS($R158:AO158,$R155:AO155,12),1),IF(AP155=1,AP159,AP159+AO156)),0)</f>
        <v>0</v>
      </c>
      <c r="AQ156" s="68">
        <f>IF(AQ155&gt;0,IF((SUMIFS($R158:AP158,$R155:AP155,12)+IF(AP155=12,0,AP156)+AQ159)&gt;=$L152,$L152-FLOOR(SUMIFS($R158:AP158,$R155:AP155,12),1),IF(AQ155=1,AQ159,AQ159+AP156)),0)</f>
        <v>0</v>
      </c>
      <c r="AR156" s="68">
        <f>IF(AR155&gt;0,IF((SUMIFS($R158:AQ158,$R155:AQ155,12)+IF(AQ155=12,0,AQ156)+AR159)&gt;=$L152,$L152-FLOOR(SUMIFS($R158:AQ158,$R155:AQ155,12),1),IF(AR155=1,AR159,AR159+AQ156)),0)</f>
        <v>0</v>
      </c>
      <c r="AS156" s="68">
        <f>IF(AS155&gt;0,IF((SUMIFS($R158:AR158,$R155:AR155,12)+IF(AR155=12,0,AR156)+AS159)&gt;=$L152,$L152-FLOOR(SUMIFS($R158:AR158,$R155:AR155,12),1),IF(AS155=1,AS159,AS159+AR156)),0)</f>
        <v>0</v>
      </c>
      <c r="AT156" s="68">
        <f>IF(AT155&gt;0,IF((SUMIFS($R158:AS158,$R155:AS155,12)+IF(AS155=12,0,AS156)+AT159)&gt;=$L152,$L152-FLOOR(SUMIFS($R158:AS158,$R155:AS155,12),1),IF(AT155=1,AT159,AT159+AS156)),0)</f>
        <v>0</v>
      </c>
      <c r="AU156" s="68">
        <f>IF(AU155&gt;0,IF((SUMIFS($R158:AT158,$R155:AT155,12)+IF(AT155=12,0,AT156)+AU159)&gt;=$L152,$L152-FLOOR(SUMIFS($R158:AT158,$R155:AT155,12),1),IF(AU155=1,AU159,AU159+AT156)),0)</f>
        <v>0</v>
      </c>
      <c r="AV156" s="68">
        <f>IF(AV155&gt;0,IF((SUMIFS($R158:AU158,$R155:AU155,12)+IF(AU155=12,0,AU156)+AV159)&gt;=$L152,$L152-FLOOR(SUMIFS($R158:AU158,$R155:AU155,12),1),IF(AV155=1,AV159,AV159+AU156)),0)</f>
        <v>0</v>
      </c>
      <c r="AW156" s="68">
        <f>IF(AW155&gt;0,IF((SUMIFS($R158:AV158,$R155:AV155,12)+IF(AV155=12,0,AV156)+AW159)&gt;=$L152,$L152-FLOOR(SUMIFS($R158:AV158,$R155:AV155,12),1),IF(AW155=1,AW159,AW159+AV156)),0)</f>
        <v>0</v>
      </c>
      <c r="AX156" s="68">
        <f>IF(AX155&gt;0,IF((SUMIFS($R158:AW158,$R155:AW155,12)+IF(AW155=12,0,AW156)+AX159)&gt;=$L152,$L152-FLOOR(SUMIFS($R158:AW158,$R155:AW155,12),1),IF(AX155=1,AX159,AX159+AW156)),0)</f>
        <v>0</v>
      </c>
      <c r="AY156" s="68">
        <f>IF(AY155&gt;0,IF((SUMIFS($R158:AX158,$R155:AX155,12)+IF(AX155=12,0,AX156)+AY159)&gt;=$L152,$L152-FLOOR(SUMIFS($R158:AX158,$R155:AX155,12),1),IF(AY155=1,AY159,AY159+AX156)),0)</f>
        <v>0</v>
      </c>
      <c r="AZ156" s="68">
        <f>IF(AZ155&gt;0,IF((SUMIFS($R158:AY158,$R155:AY155,12)+IF(AY155=12,0,AY156)+AZ159)&gt;=$L152,$L152-FLOOR(SUMIFS($R158:AY158,$R155:AY155,12),1),IF(AZ155=1,AZ159,AZ159+AY156)),0)</f>
        <v>0</v>
      </c>
      <c r="BA156" s="68">
        <f>IF(BA155&gt;0,IF((SUMIFS($R158:AZ158,$R155:AZ155,12)+IF(AZ155=12,0,AZ156)+BA159)&gt;=$L152,$L152-FLOOR(SUMIFS($R158:AZ158,$R155:AZ155,12),1),IF(BA155=1,BA159,BA159+AZ156)),0)</f>
        <v>0</v>
      </c>
      <c r="BB156" s="68">
        <f>IF(BB155&gt;0,IF((SUMIFS($R158:BA158,$R155:BA155,12)+IF(BA155=12,0,BA156)+BB159)&gt;=$L152,$L152-FLOOR(SUMIFS($R158:BA158,$R155:BA155,12),1),IF(BB155=1,BB159,BB159+BA156)),0)</f>
        <v>0</v>
      </c>
      <c r="BC156" s="68">
        <f>IF(BC155&gt;0,IF((SUMIFS($R158:BB158,$R155:BB155,12)+IF(BB155=12,0,BB156)+BC159)&gt;=$L152,$L152-FLOOR(SUMIFS($R158:BB158,$R155:BB155,12),1),IF(BC155=1,BC159,BC159+BB156)),0)</f>
        <v>0</v>
      </c>
      <c r="BD156" s="68">
        <f>IF(BD155&gt;0,IF((SUMIFS($R158:BC158,$R155:BC155,12)+IF(BC155=12,0,BC156)+BD159)&gt;=$L152,$L152-FLOOR(SUMIFS($R158:BC158,$R155:BC155,12),1),IF(BD155=1,BD159,BD159+BC156)),0)</f>
        <v>0</v>
      </c>
      <c r="BE156" s="68">
        <f>IF(BE155&gt;0,IF((SUMIFS($R158:BD158,$R155:BD155,12)+IF(BD155=12,0,BD156)+BE159)&gt;=$L152,$L152-FLOOR(SUMIFS($R158:BD158,$R155:BD155,12),1),IF(BE155=1,BE159,BE159+BD156)),0)</f>
        <v>0</v>
      </c>
      <c r="BF156" s="68">
        <f>IF(BF155&gt;0,IF((SUMIFS($R158:BE158,$R155:BE155,12)+IF(BE155=12,0,BE156)+BF159)&gt;=$L152,$L152-FLOOR(SUMIFS($R158:BE158,$R155:BE155,12),1),IF(BF155=1,BF159,BF159+BE156)),0)</f>
        <v>0</v>
      </c>
      <c r="BG156" s="68">
        <f>IF(BG155&gt;0,IF((SUMIFS($R158:BF158,$R155:BF155,12)+IF(BF155=12,0,BF156)+BG159)&gt;=$L152,$L152-FLOOR(SUMIFS($R158:BF158,$R155:BF155,12),1),IF(BG155=1,BG159,BG159+BF156)),0)</f>
        <v>0</v>
      </c>
      <c r="BH156" s="68">
        <f>IF(BH155&gt;0,IF((SUMIFS($R158:BG158,$R155:BG155,12)+IF(BG155=12,0,BG156)+BH159)&gt;=$L152,$L152-FLOOR(SUMIFS($R158:BG158,$R155:BG155,12),1),IF(BH155=1,BH159,BH159+BG156)),0)</f>
        <v>0</v>
      </c>
      <c r="BI156" s="68">
        <f>IF(BI155&gt;0,IF((SUMIFS($R158:BH158,$R155:BH155,12)+IF(BH155=12,0,BH156)+BI159)&gt;=$L152,$L152-FLOOR(SUMIFS($R158:BH158,$R155:BH155,12),1),IF(BI155=1,BI159,BI159+BH156)),0)</f>
        <v>0</v>
      </c>
      <c r="BJ156" s="68">
        <f>IF(BJ155&gt;0,IF((SUMIFS($R158:BI158,$R155:BI155,12)+IF(BI155=12,0,BI156)+BJ159)&gt;=$L152,$L152-FLOOR(SUMIFS($R158:BI158,$R155:BI155,12),1),IF(BJ155=1,BJ159,BJ159+BI156)),0)</f>
        <v>0</v>
      </c>
      <c r="BK156" s="68">
        <f>IF(BK155&gt;0,IF((SUMIFS($R158:BJ158,$R155:BJ155,12)+IF(BJ155=12,0,BJ156)+BK159)&gt;=$L152,$L152-FLOOR(SUMIFS($R158:BJ158,$R155:BJ155,12),1),IF(BK155=1,BK159,BK159+BJ156)),0)</f>
        <v>0</v>
      </c>
      <c r="BL156" s="68">
        <f>IF(BL155&gt;0,IF((SUMIFS($R158:BK158,$R155:BK155,12)+IF(BK155=12,0,BK156)+BL159)&gt;=$L152,$L152-FLOOR(SUMIFS($R158:BK158,$R155:BK155,12),1),IF(BL155=1,BL159,BL159+BK156)),0)</f>
        <v>0</v>
      </c>
      <c r="BM156" s="68">
        <f>IF(BM155&gt;0,IF((SUMIFS($R158:BL158,$R155:BL155,12)+IF(BL155=12,0,BL156)+BM159)&gt;=$L152,$L152-FLOOR(SUMIFS($R158:BL158,$R155:BL155,12),1),IF(BM155=1,BM159,BM159+BL156)),0)</f>
        <v>0</v>
      </c>
      <c r="BN156" s="362"/>
      <c r="BO156" s="364"/>
      <c r="BP156" s="366"/>
      <c r="BQ156" s="366"/>
      <c r="BR156" s="106"/>
      <c r="BS156" s="106"/>
      <c r="BT156" s="106"/>
      <c r="BU156" s="106"/>
      <c r="BV156" s="106"/>
      <c r="BW156" s="106"/>
      <c r="BX156" s="106"/>
      <c r="BY156" s="106"/>
      <c r="BZ156" s="106"/>
      <c r="CA156" s="106"/>
      <c r="CB156" s="106"/>
      <c r="CC156" s="106"/>
      <c r="CD156" s="106"/>
      <c r="CE156" s="106"/>
      <c r="CF156" s="106"/>
      <c r="CG156" s="106"/>
    </row>
    <row r="157" spans="1:85" s="245" customFormat="1" ht="41.5" hidden="1" customHeight="1" x14ac:dyDescent="0.35">
      <c r="A157" s="243"/>
      <c r="B157" s="128"/>
      <c r="C157" s="80"/>
      <c r="D157" s="80"/>
      <c r="E157" s="80"/>
      <c r="F157" s="80"/>
      <c r="G157" s="80"/>
      <c r="H157" s="80"/>
      <c r="I157" s="80"/>
      <c r="J157" s="80"/>
      <c r="K157" s="80"/>
      <c r="L157" s="80"/>
      <c r="M157" s="64"/>
      <c r="N157" s="7"/>
      <c r="O157" s="192"/>
      <c r="P157" s="106"/>
      <c r="Q157" s="65" t="s">
        <v>161</v>
      </c>
      <c r="R157" s="67">
        <f>IF(R152&gt;0,R153,0)</f>
        <v>0</v>
      </c>
      <c r="S157" s="67">
        <f t="shared" ref="S157" si="2534">IF(S152&gt;0,IF(S155=1,S153,S153+R157),R157)</f>
        <v>0</v>
      </c>
      <c r="T157" s="67">
        <f t="shared" ref="T157" si="2535">IF(T152&gt;0,IF(T155=1,T153,T153+S157),S157)</f>
        <v>0</v>
      </c>
      <c r="U157" s="67">
        <f t="shared" ref="U157" si="2536">IF(U152&gt;0,IF(U155=1,U153,U153+T157),T157)</f>
        <v>0</v>
      </c>
      <c r="V157" s="67">
        <f t="shared" ref="V157" si="2537">IF(V152&gt;0,IF(V155=1,V153,V153+U157),U157)</f>
        <v>0</v>
      </c>
      <c r="W157" s="67">
        <f t="shared" ref="W157" si="2538">IF(W152&gt;0,IF(W155=1,W153,W153+V157),V157)</f>
        <v>0</v>
      </c>
      <c r="X157" s="67">
        <f t="shared" ref="X157" si="2539">IF(X152&gt;0,IF(X155=1,X153,X153+W157),W157)</f>
        <v>0</v>
      </c>
      <c r="Y157" s="67">
        <f t="shared" ref="Y157" si="2540">IF(Y152&gt;0,IF(Y155=1,Y153,Y153+X157),X157)</f>
        <v>0</v>
      </c>
      <c r="Z157" s="67">
        <f t="shared" ref="Z157" si="2541">IF(Z152&gt;0,IF(Z155=1,Z153,Z153+Y157),Y157)</f>
        <v>0</v>
      </c>
      <c r="AA157" s="67">
        <f t="shared" ref="AA157" si="2542">IF(AA152&gt;0,IF(AA155=1,AA153,AA153+Z157),Z157)</f>
        <v>0</v>
      </c>
      <c r="AB157" s="67">
        <f t="shared" ref="AB157" si="2543">IF(AB152&gt;0,IF(AB155=1,AB153,AB153+AA157),AA157)</f>
        <v>0</v>
      </c>
      <c r="AC157" s="67">
        <f t="shared" ref="AC157" si="2544">IF(AC152&gt;0,IF(AC155=1,AC153,AC153+AB157),AB157)</f>
        <v>0</v>
      </c>
      <c r="AD157" s="67">
        <f t="shared" ref="AD157" si="2545">IF(AD152&gt;0,IF(AD155=1,AD153,AD153+AC157),AC157)</f>
        <v>0</v>
      </c>
      <c r="AE157" s="67">
        <f t="shared" ref="AE157" si="2546">IF(AE152&gt;0,IF(AE155=1,AE153,AE153+AD157),AD157)</f>
        <v>0</v>
      </c>
      <c r="AF157" s="67">
        <f t="shared" ref="AF157" si="2547">IF(AF152&gt;0,IF(AF155=1,AF153,AF153+AE157),AE157)</f>
        <v>0</v>
      </c>
      <c r="AG157" s="67">
        <f t="shared" ref="AG157" si="2548">IF(AG152&gt;0,IF(AG155=1,AG153,AG153+AF157),AF157)</f>
        <v>0</v>
      </c>
      <c r="AH157" s="67">
        <f t="shared" ref="AH157" si="2549">IF(AH152&gt;0,IF(AH155=1,AH153,AH153+AG157),AG157)</f>
        <v>0</v>
      </c>
      <c r="AI157" s="67">
        <f t="shared" ref="AI157" si="2550">IF(AI152&gt;0,IF(AI155=1,AI153,AI153+AH157),AH157)</f>
        <v>0</v>
      </c>
      <c r="AJ157" s="67">
        <f t="shared" ref="AJ157" si="2551">IF(AJ152&gt;0,IF(AJ155=1,AJ153,AJ153+AI157),AI157)</f>
        <v>0</v>
      </c>
      <c r="AK157" s="67">
        <f t="shared" ref="AK157" si="2552">IF(AK152&gt;0,IF(AK155=1,AK153,AK153+AJ157),AJ157)</f>
        <v>0</v>
      </c>
      <c r="AL157" s="67">
        <f t="shared" ref="AL157" si="2553">IF(AL152&gt;0,IF(AL155=1,AL153,AL153+AK157),AK157)</f>
        <v>0</v>
      </c>
      <c r="AM157" s="67">
        <f t="shared" ref="AM157" si="2554">IF(AM152&gt;0,IF(AM155=1,AM153,AM153+AL157),AL157)</f>
        <v>0</v>
      </c>
      <c r="AN157" s="67">
        <f t="shared" ref="AN157" si="2555">IF(AN152&gt;0,IF(AN155=1,AN153,AN153+AM157),AM157)</f>
        <v>0</v>
      </c>
      <c r="AO157" s="67">
        <f t="shared" ref="AO157" si="2556">IF(AO152&gt;0,IF(AO155=1,AO153,AO153+AN157),AN157)</f>
        <v>0</v>
      </c>
      <c r="AP157" s="67">
        <f t="shared" ref="AP157" si="2557">IF(AP152&gt;0,IF(AP155=1,AP153,AP153+AO157),AO157)</f>
        <v>0</v>
      </c>
      <c r="AQ157" s="67">
        <f t="shared" ref="AQ157" si="2558">IF(AQ152&gt;0,IF(AQ155=1,AQ153,AQ153+AP157),AP157)</f>
        <v>0</v>
      </c>
      <c r="AR157" s="67">
        <f t="shared" ref="AR157" si="2559">IF(AR152&gt;0,IF(AR155=1,AR153,AR153+AQ157),AQ157)</f>
        <v>0</v>
      </c>
      <c r="AS157" s="67">
        <f t="shared" ref="AS157" si="2560">IF(AS152&gt;0,IF(AS155=1,AS153,AS153+AR157),AR157)</f>
        <v>0</v>
      </c>
      <c r="AT157" s="67">
        <f t="shared" ref="AT157" si="2561">IF(AT152&gt;0,IF(AT155=1,AT153,AT153+AS157),AS157)</f>
        <v>0</v>
      </c>
      <c r="AU157" s="67">
        <f t="shared" ref="AU157" si="2562">IF(AU152&gt;0,IF(AU155=1,AU153,AU153+AT157),AT157)</f>
        <v>0</v>
      </c>
      <c r="AV157" s="67">
        <f t="shared" ref="AV157" si="2563">IF(AV152&gt;0,IF(AV155=1,AV153,AV153+AU157),AU157)</f>
        <v>0</v>
      </c>
      <c r="AW157" s="67">
        <f t="shared" ref="AW157" si="2564">IF(AW152&gt;0,IF(AW155=1,AW153,AW153+AV157),AV157)</f>
        <v>0</v>
      </c>
      <c r="AX157" s="67">
        <f t="shared" ref="AX157" si="2565">IF(AX152&gt;0,IF(AX155=1,AX153,AX153+AW157),AW157)</f>
        <v>0</v>
      </c>
      <c r="AY157" s="67">
        <f t="shared" ref="AY157" si="2566">IF(AY152&gt;0,IF(AY155=1,AY153,AY153+AX157),AX157)</f>
        <v>0</v>
      </c>
      <c r="AZ157" s="67">
        <f t="shared" ref="AZ157" si="2567">IF(AZ152&gt;0,IF(AZ155=1,AZ153,AZ153+AY157),AY157)</f>
        <v>0</v>
      </c>
      <c r="BA157" s="67">
        <f t="shared" ref="BA157" si="2568">IF(BA152&gt;0,IF(BA155=1,BA153,BA153+AZ157),AZ157)</f>
        <v>0</v>
      </c>
      <c r="BB157" s="67">
        <f t="shared" ref="BB157" si="2569">IF(BB152&gt;0,IF(BB155=1,BB153,BB153+BA157),BA157)</f>
        <v>0</v>
      </c>
      <c r="BC157" s="67">
        <f t="shared" ref="BC157" si="2570">IF(BC152&gt;0,IF(BC155=1,BC153,BC153+BB157),BB157)</f>
        <v>0</v>
      </c>
      <c r="BD157" s="67">
        <f t="shared" ref="BD157" si="2571">IF(BD152&gt;0,IF(BD155=1,BD153,BD153+BC157),BC157)</f>
        <v>0</v>
      </c>
      <c r="BE157" s="67">
        <f t="shared" ref="BE157" si="2572">IF(BE152&gt;0,IF(BE155=1,BE153,BE153+BD157),BD157)</f>
        <v>0</v>
      </c>
      <c r="BF157" s="67">
        <f t="shared" ref="BF157" si="2573">IF(BF152&gt;0,IF(BF155=1,BF153,BF153+BE157),BE157)</f>
        <v>0</v>
      </c>
      <c r="BG157" s="67">
        <f t="shared" ref="BG157" si="2574">IF(BG152&gt;0,IF(BG155=1,BG153,BG153+BF157),BF157)</f>
        <v>0</v>
      </c>
      <c r="BH157" s="67">
        <f t="shared" ref="BH157" si="2575">IF(BH152&gt;0,IF(BH155=1,BH153,BH153+BG157),BG157)</f>
        <v>0</v>
      </c>
      <c r="BI157" s="67">
        <f t="shared" ref="BI157" si="2576">IF(BI152&gt;0,IF(BI155=1,BI153,BI153+BH157),BH157)</f>
        <v>0</v>
      </c>
      <c r="BJ157" s="67">
        <f t="shared" ref="BJ157" si="2577">IF(BJ152&gt;0,IF(BJ155=1,BJ153,BJ153+BI157),BI157)</f>
        <v>0</v>
      </c>
      <c r="BK157" s="67">
        <f t="shared" ref="BK157" si="2578">IF(BK152&gt;0,IF(BK155=1,BK153,BK153+BJ157),BJ157)</f>
        <v>0</v>
      </c>
      <c r="BL157" s="67">
        <f t="shared" ref="BL157" si="2579">IF(BL152&gt;0,IF(BL155=1,BL153,BL153+BK157),BK157)</f>
        <v>0</v>
      </c>
      <c r="BM157" s="67">
        <f t="shared" ref="BM157" si="2580">IF(BM152&gt;0,IF(BM155=1,BM153,BM153+BL157),BL157)</f>
        <v>0</v>
      </c>
      <c r="BN157" s="362"/>
      <c r="BO157" s="364"/>
      <c r="BP157" s="366"/>
      <c r="BQ157" s="366"/>
      <c r="BR157" s="106"/>
      <c r="BS157" s="106"/>
      <c r="BT157" s="106"/>
      <c r="BU157" s="106"/>
      <c r="BV157" s="106"/>
      <c r="BW157" s="106"/>
      <c r="BX157" s="106"/>
      <c r="BY157" s="106"/>
      <c r="BZ157" s="106"/>
      <c r="CA157" s="106"/>
      <c r="CB157" s="106"/>
      <c r="CC157" s="106"/>
      <c r="CD157" s="106"/>
      <c r="CE157" s="106"/>
      <c r="CF157" s="106"/>
      <c r="CG157" s="106"/>
    </row>
    <row r="158" spans="1:85" s="245" customFormat="1" ht="41.5" hidden="1" customHeight="1" x14ac:dyDescent="0.35">
      <c r="A158" s="243"/>
      <c r="B158" s="128"/>
      <c r="C158" s="80"/>
      <c r="D158" s="80"/>
      <c r="E158" s="80"/>
      <c r="F158" s="80"/>
      <c r="G158" s="80"/>
      <c r="H158" s="80"/>
      <c r="I158" s="80"/>
      <c r="J158" s="80"/>
      <c r="K158" s="80"/>
      <c r="L158" s="80"/>
      <c r="M158" s="64"/>
      <c r="N158" s="7"/>
      <c r="O158" s="192"/>
      <c r="P158" s="106"/>
      <c r="Q158" s="65" t="s">
        <v>162</v>
      </c>
      <c r="R158" s="67">
        <f>R160</f>
        <v>0</v>
      </c>
      <c r="S158" s="67">
        <f t="shared" ref="S158" si="2581">IF(S155=1,S160,S160+R158)</f>
        <v>0</v>
      </c>
      <c r="T158" s="67">
        <f t="shared" ref="T158" si="2582">IF(T155=1,T160,T160+S158)</f>
        <v>0</v>
      </c>
      <c r="U158" s="67">
        <f t="shared" ref="U158" si="2583">IF(U155=1,U160,U160+T158)</f>
        <v>0</v>
      </c>
      <c r="V158" s="67">
        <f t="shared" ref="V158" si="2584">IF(V155=1,V160,V160+U158)</f>
        <v>0</v>
      </c>
      <c r="W158" s="67">
        <f t="shared" ref="W158" si="2585">IF(W155=1,W160,W160+V158)</f>
        <v>0</v>
      </c>
      <c r="X158" s="67">
        <f t="shared" ref="X158" si="2586">IF(X155=1,X160,X160+W158)</f>
        <v>0</v>
      </c>
      <c r="Y158" s="67">
        <f t="shared" ref="Y158" si="2587">IF(Y155=1,Y160,Y160+X158)</f>
        <v>0</v>
      </c>
      <c r="Z158" s="67">
        <f t="shared" ref="Z158" si="2588">IF(Z155=1,Z160,Z160+Y158)</f>
        <v>0</v>
      </c>
      <c r="AA158" s="67">
        <f t="shared" ref="AA158" si="2589">IF(AA155=1,AA160,AA160+Z158)</f>
        <v>0</v>
      </c>
      <c r="AB158" s="67">
        <f t="shared" ref="AB158" si="2590">IF(AB155=1,AB160,AB160+AA158)</f>
        <v>0</v>
      </c>
      <c r="AC158" s="67">
        <f t="shared" ref="AC158" si="2591">IF(AC155=1,AC160,AC160+AB158)</f>
        <v>0</v>
      </c>
      <c r="AD158" s="67">
        <f t="shared" ref="AD158" si="2592">IF(AD155=1,AD160,AD160+AC158)</f>
        <v>0</v>
      </c>
      <c r="AE158" s="67">
        <f t="shared" ref="AE158" si="2593">IF(AE155=1,AE160,AE160+AD158)</f>
        <v>0</v>
      </c>
      <c r="AF158" s="67">
        <f t="shared" ref="AF158" si="2594">IF(AF155=1,AF160,AF160+AE158)</f>
        <v>0</v>
      </c>
      <c r="AG158" s="67">
        <f t="shared" ref="AG158" si="2595">IF(AG155=1,AG160,AG160+AF158)</f>
        <v>0</v>
      </c>
      <c r="AH158" s="67">
        <f t="shared" ref="AH158" si="2596">IF(AH155=1,AH160,AH160+AG158)</f>
        <v>0</v>
      </c>
      <c r="AI158" s="67">
        <f t="shared" ref="AI158" si="2597">IF(AI155=1,AI160,AI160+AH158)</f>
        <v>0</v>
      </c>
      <c r="AJ158" s="67">
        <f t="shared" ref="AJ158" si="2598">IF(AJ155=1,AJ160,AJ160+AI158)</f>
        <v>0</v>
      </c>
      <c r="AK158" s="67">
        <f t="shared" ref="AK158" si="2599">IF(AK155=1,AK160,AK160+AJ158)</f>
        <v>0</v>
      </c>
      <c r="AL158" s="67">
        <f t="shared" ref="AL158" si="2600">IF(AL155=1,AL160,AL160+AK158)</f>
        <v>0</v>
      </c>
      <c r="AM158" s="67">
        <f t="shared" ref="AM158" si="2601">IF(AM155=1,AM160,AM160+AL158)</f>
        <v>0</v>
      </c>
      <c r="AN158" s="67">
        <f t="shared" ref="AN158" si="2602">IF(AN155=1,AN160,AN160+AM158)</f>
        <v>0</v>
      </c>
      <c r="AO158" s="67">
        <f t="shared" ref="AO158" si="2603">IF(AO155=1,AO160,AO160+AN158)</f>
        <v>0</v>
      </c>
      <c r="AP158" s="67">
        <f t="shared" ref="AP158" si="2604">IF(AP155=1,AP160,AP160+AO158)</f>
        <v>0</v>
      </c>
      <c r="AQ158" s="67">
        <f t="shared" ref="AQ158" si="2605">IF(AQ155=1,AQ160,AQ160+AP158)</f>
        <v>0</v>
      </c>
      <c r="AR158" s="67">
        <f t="shared" ref="AR158" si="2606">IF(AR155=1,AR160,AR160+AQ158)</f>
        <v>0</v>
      </c>
      <c r="AS158" s="67">
        <f t="shared" ref="AS158" si="2607">IF(AS155=1,AS160,AS160+AR158)</f>
        <v>0</v>
      </c>
      <c r="AT158" s="67">
        <f t="shared" ref="AT158" si="2608">IF(AT155=1,AT160,AT160+AS158)</f>
        <v>0</v>
      </c>
      <c r="AU158" s="67">
        <f t="shared" ref="AU158" si="2609">IF(AU155=1,AU160,AU160+AT158)</f>
        <v>0</v>
      </c>
      <c r="AV158" s="67">
        <f t="shared" ref="AV158" si="2610">IF(AV155=1,AV160,AV160+AU158)</f>
        <v>0</v>
      </c>
      <c r="AW158" s="67">
        <f t="shared" ref="AW158" si="2611">IF(AW155=1,AW160,AW160+AV158)</f>
        <v>0</v>
      </c>
      <c r="AX158" s="67">
        <f t="shared" ref="AX158" si="2612">IF(AX155=1,AX160,AX160+AW158)</f>
        <v>0</v>
      </c>
      <c r="AY158" s="67">
        <f t="shared" ref="AY158" si="2613">IF(AY155=1,AY160,AY160+AX158)</f>
        <v>0</v>
      </c>
      <c r="AZ158" s="67">
        <f t="shared" ref="AZ158" si="2614">IF(AZ155=1,AZ160,AZ160+AY158)</f>
        <v>0</v>
      </c>
      <c r="BA158" s="67">
        <f t="shared" ref="BA158" si="2615">IF(BA155=1,BA160,BA160+AZ158)</f>
        <v>0</v>
      </c>
      <c r="BB158" s="67">
        <f t="shared" ref="BB158" si="2616">IF(BB155=1,BB160,BB160+BA158)</f>
        <v>0</v>
      </c>
      <c r="BC158" s="67">
        <f t="shared" ref="BC158" si="2617">IF(BC155=1,BC160,BC160+BB158)</f>
        <v>0</v>
      </c>
      <c r="BD158" s="67">
        <f t="shared" ref="BD158" si="2618">IF(BD155=1,BD160,BD160+BC158)</f>
        <v>0</v>
      </c>
      <c r="BE158" s="67">
        <f t="shared" ref="BE158" si="2619">IF(BE155=1,BE160,BE160+BD158)</f>
        <v>0</v>
      </c>
      <c r="BF158" s="67">
        <f t="shared" ref="BF158" si="2620">IF(BF155=1,BF160,BF160+BE158)</f>
        <v>0</v>
      </c>
      <c r="BG158" s="67">
        <f t="shared" ref="BG158" si="2621">IF(BG155=1,BG160,BG160+BF158)</f>
        <v>0</v>
      </c>
      <c r="BH158" s="67">
        <f t="shared" ref="BH158" si="2622">IF(BH155=1,BH160,BH160+BG158)</f>
        <v>0</v>
      </c>
      <c r="BI158" s="67">
        <f t="shared" ref="BI158" si="2623">IF(BI155=1,BI160,BI160+BH158)</f>
        <v>0</v>
      </c>
      <c r="BJ158" s="67">
        <f t="shared" ref="BJ158" si="2624">IF(BJ155=1,BJ160,BJ160+BI158)</f>
        <v>0</v>
      </c>
      <c r="BK158" s="67">
        <f t="shared" ref="BK158" si="2625">IF(BK155=1,BK160,BK160+BJ158)</f>
        <v>0</v>
      </c>
      <c r="BL158" s="67">
        <f t="shared" ref="BL158" si="2626">IF(BL155=1,BL160,BL160+BK158)</f>
        <v>0</v>
      </c>
      <c r="BM158" s="67">
        <f t="shared" ref="BM158" si="2627">IF(BM155=1,BM160,BM160+BL158)</f>
        <v>0</v>
      </c>
      <c r="BN158" s="362"/>
      <c r="BO158" s="364"/>
      <c r="BP158" s="366"/>
      <c r="BQ158" s="366"/>
      <c r="BR158" s="106"/>
      <c r="BS158" s="106"/>
      <c r="BT158" s="106"/>
      <c r="BU158" s="106"/>
      <c r="BV158" s="106"/>
      <c r="BW158" s="106"/>
      <c r="BX158" s="106"/>
      <c r="BY158" s="106"/>
      <c r="BZ158" s="106"/>
      <c r="CA158" s="106"/>
      <c r="CB158" s="106"/>
      <c r="CC158" s="106"/>
      <c r="CD158" s="106"/>
      <c r="CE158" s="106"/>
      <c r="CF158" s="106"/>
      <c r="CG158" s="106"/>
    </row>
    <row r="159" spans="1:85" s="245" customFormat="1" ht="29" x14ac:dyDescent="0.35">
      <c r="A159" s="243"/>
      <c r="B159" s="128"/>
      <c r="C159" s="80"/>
      <c r="D159" s="80"/>
      <c r="E159" s="80"/>
      <c r="F159" s="80"/>
      <c r="G159" s="80"/>
      <c r="H159" s="80"/>
      <c r="I159" s="80"/>
      <c r="J159" s="80"/>
      <c r="K159" s="80"/>
      <c r="L159" s="80"/>
      <c r="M159" s="64"/>
      <c r="N159" s="7"/>
      <c r="O159" s="192"/>
      <c r="P159" s="106"/>
      <c r="Q159" s="63" t="s">
        <v>160</v>
      </c>
      <c r="R159" s="68">
        <f t="shared" ref="R159:BM159" si="2628">1720/12*R152</f>
        <v>0</v>
      </c>
      <c r="S159" s="68">
        <f t="shared" si="2628"/>
        <v>0</v>
      </c>
      <c r="T159" s="68">
        <f t="shared" si="2628"/>
        <v>0</v>
      </c>
      <c r="U159" s="68">
        <f t="shared" si="2628"/>
        <v>0</v>
      </c>
      <c r="V159" s="68">
        <f t="shared" si="2628"/>
        <v>0</v>
      </c>
      <c r="W159" s="68">
        <f t="shared" si="2628"/>
        <v>0</v>
      </c>
      <c r="X159" s="68">
        <f t="shared" si="2628"/>
        <v>0</v>
      </c>
      <c r="Y159" s="68">
        <f t="shared" si="2628"/>
        <v>0</v>
      </c>
      <c r="Z159" s="68">
        <f t="shared" si="2628"/>
        <v>0</v>
      </c>
      <c r="AA159" s="68">
        <f t="shared" si="2628"/>
        <v>0</v>
      </c>
      <c r="AB159" s="68">
        <f t="shared" si="2628"/>
        <v>0</v>
      </c>
      <c r="AC159" s="68">
        <f t="shared" si="2628"/>
        <v>0</v>
      </c>
      <c r="AD159" s="68">
        <f t="shared" si="2628"/>
        <v>0</v>
      </c>
      <c r="AE159" s="68">
        <f t="shared" si="2628"/>
        <v>0</v>
      </c>
      <c r="AF159" s="68">
        <f t="shared" si="2628"/>
        <v>0</v>
      </c>
      <c r="AG159" s="68">
        <f t="shared" si="2628"/>
        <v>0</v>
      </c>
      <c r="AH159" s="68">
        <f t="shared" si="2628"/>
        <v>0</v>
      </c>
      <c r="AI159" s="68">
        <f t="shared" si="2628"/>
        <v>0</v>
      </c>
      <c r="AJ159" s="68">
        <f t="shared" si="2628"/>
        <v>0</v>
      </c>
      <c r="AK159" s="68">
        <f t="shared" si="2628"/>
        <v>0</v>
      </c>
      <c r="AL159" s="68">
        <f t="shared" si="2628"/>
        <v>0</v>
      </c>
      <c r="AM159" s="68">
        <f t="shared" si="2628"/>
        <v>0</v>
      </c>
      <c r="AN159" s="68">
        <f t="shared" si="2628"/>
        <v>0</v>
      </c>
      <c r="AO159" s="68">
        <f t="shared" si="2628"/>
        <v>0</v>
      </c>
      <c r="AP159" s="68">
        <f t="shared" si="2628"/>
        <v>0</v>
      </c>
      <c r="AQ159" s="68">
        <f t="shared" si="2628"/>
        <v>0</v>
      </c>
      <c r="AR159" s="68">
        <f t="shared" si="2628"/>
        <v>0</v>
      </c>
      <c r="AS159" s="68">
        <f t="shared" si="2628"/>
        <v>0</v>
      </c>
      <c r="AT159" s="68">
        <f t="shared" si="2628"/>
        <v>0</v>
      </c>
      <c r="AU159" s="68">
        <f t="shared" si="2628"/>
        <v>0</v>
      </c>
      <c r="AV159" s="68">
        <f t="shared" si="2628"/>
        <v>0</v>
      </c>
      <c r="AW159" s="68">
        <f t="shared" si="2628"/>
        <v>0</v>
      </c>
      <c r="AX159" s="68">
        <f t="shared" si="2628"/>
        <v>0</v>
      </c>
      <c r="AY159" s="68">
        <f t="shared" si="2628"/>
        <v>0</v>
      </c>
      <c r="AZ159" s="68">
        <f t="shared" si="2628"/>
        <v>0</v>
      </c>
      <c r="BA159" s="68">
        <f t="shared" si="2628"/>
        <v>0</v>
      </c>
      <c r="BB159" s="68">
        <f t="shared" si="2628"/>
        <v>0</v>
      </c>
      <c r="BC159" s="68">
        <f t="shared" si="2628"/>
        <v>0</v>
      </c>
      <c r="BD159" s="68">
        <f t="shared" si="2628"/>
        <v>0</v>
      </c>
      <c r="BE159" s="68">
        <f t="shared" si="2628"/>
        <v>0</v>
      </c>
      <c r="BF159" s="68">
        <f t="shared" si="2628"/>
        <v>0</v>
      </c>
      <c r="BG159" s="68">
        <f t="shared" si="2628"/>
        <v>0</v>
      </c>
      <c r="BH159" s="68">
        <f t="shared" si="2628"/>
        <v>0</v>
      </c>
      <c r="BI159" s="68">
        <f t="shared" si="2628"/>
        <v>0</v>
      </c>
      <c r="BJ159" s="68">
        <f t="shared" si="2628"/>
        <v>0</v>
      </c>
      <c r="BK159" s="68">
        <f t="shared" si="2628"/>
        <v>0</v>
      </c>
      <c r="BL159" s="68">
        <f t="shared" si="2628"/>
        <v>0</v>
      </c>
      <c r="BM159" s="68">
        <f t="shared" si="2628"/>
        <v>0</v>
      </c>
      <c r="BN159" s="362"/>
      <c r="BO159" s="364"/>
      <c r="BP159" s="366"/>
      <c r="BQ159" s="366"/>
      <c r="BR159" s="106"/>
      <c r="BS159" s="106"/>
      <c r="BT159" s="106"/>
      <c r="BU159" s="106"/>
      <c r="BV159" s="106"/>
      <c r="BW159" s="106"/>
      <c r="BX159" s="106"/>
      <c r="BY159" s="106"/>
      <c r="BZ159" s="106"/>
      <c r="CA159" s="106"/>
      <c r="CB159" s="106"/>
      <c r="CC159" s="106"/>
      <c r="CD159" s="106"/>
      <c r="CE159" s="106"/>
      <c r="CF159" s="106"/>
      <c r="CG159" s="106"/>
    </row>
    <row r="160" spans="1:85" s="245" customFormat="1" ht="29" x14ac:dyDescent="0.35">
      <c r="A160" s="243"/>
      <c r="B160" s="128"/>
      <c r="C160" s="80"/>
      <c r="D160" s="80"/>
      <c r="E160" s="80"/>
      <c r="F160" s="80"/>
      <c r="G160" s="80"/>
      <c r="H160" s="80"/>
      <c r="I160" s="80"/>
      <c r="J160" s="80"/>
      <c r="K160" s="80"/>
      <c r="L160" s="80"/>
      <c r="M160" s="64"/>
      <c r="N160" s="7"/>
      <c r="O160" s="192"/>
      <c r="P160" s="106"/>
      <c r="Q160" s="63" t="s">
        <v>144</v>
      </c>
      <c r="R160" s="68">
        <f>FLOOR(IF(OR(R155=0,R155=1),IF(R153&gt;=R159,R159,R153)+0.00000001,IF(R157&gt;=R156,R156,R157))+0.00000001,1)</f>
        <v>0</v>
      </c>
      <c r="S160" s="68">
        <f t="shared" ref="S160" si="2629">FLOOR(IF(OR(S155=0,S155=1),IF(S159&gt;S156,S156,IF(S153&gt;=S159,S159,S153)+0.00000001),IF(S157&gt;=S156,S156-R158,S157-R158)+0.00000001),1)</f>
        <v>0</v>
      </c>
      <c r="T160" s="68">
        <f t="shared" ref="T160" si="2630">FLOOR(IF(OR(T155=0,T155=1),IF(T159&gt;T156,T156,IF(T153&gt;=T159,T159,T153)+0.00000001),IF(T157&gt;=T156,T156-S158,T157-S158)+0.00000001),1)</f>
        <v>0</v>
      </c>
      <c r="U160" s="68">
        <f t="shared" ref="U160" si="2631">FLOOR(IF(OR(U155=0,U155=1),IF(U159&gt;U156,U156,IF(U153&gt;=U159,U159,U153)+0.00000001),IF(U157&gt;=U156,U156-T158,U157-T158)+0.00000001),1)</f>
        <v>0</v>
      </c>
      <c r="V160" s="68">
        <f t="shared" ref="V160" si="2632">FLOOR(IF(OR(V155=0,V155=1),IF(V159&gt;V156,V156,IF(V153&gt;=V159,V159,V153)+0.00000001),IF(V157&gt;=V156,V156-U158,V157-U158)+0.00000001),1)</f>
        <v>0</v>
      </c>
      <c r="W160" s="68">
        <f t="shared" ref="W160" si="2633">FLOOR(IF(OR(W155=0,W155=1),IF(W159&gt;W156,W156,IF(W153&gt;=W159,W159,W153)+0.00000001),IF(W157&gt;=W156,W156-V158,W157-V158)+0.00000001),1)</f>
        <v>0</v>
      </c>
      <c r="X160" s="68">
        <f t="shared" ref="X160" si="2634">FLOOR(IF(OR(X155=0,X155=1),IF(X159&gt;X156,X156,IF(X153&gt;=X159,X159,X153)+0.00000001),IF(X157&gt;=X156,X156-W158,X157-W158)+0.00000001),1)</f>
        <v>0</v>
      </c>
      <c r="Y160" s="68">
        <f t="shared" ref="Y160" si="2635">FLOOR(IF(OR(Y155=0,Y155=1),IF(Y159&gt;Y156,Y156,IF(Y153&gt;=Y159,Y159,Y153)+0.00000001),IF(Y157&gt;=Y156,Y156-X158,Y157-X158)+0.00000001),1)</f>
        <v>0</v>
      </c>
      <c r="Z160" s="68">
        <f t="shared" ref="Z160" si="2636">FLOOR(IF(OR(Z155=0,Z155=1),IF(Z159&gt;Z156,Z156,IF(Z153&gt;=Z159,Z159,Z153)+0.00000001),IF(Z157&gt;=Z156,Z156-Y158,Z157-Y158)+0.00000001),1)</f>
        <v>0</v>
      </c>
      <c r="AA160" s="68">
        <f t="shared" ref="AA160" si="2637">FLOOR(IF(OR(AA155=0,AA155=1),IF(AA159&gt;AA156,AA156,IF(AA153&gt;=AA159,AA159,AA153)+0.00000001),IF(AA157&gt;=AA156,AA156-Z158,AA157-Z158)+0.00000001),1)</f>
        <v>0</v>
      </c>
      <c r="AB160" s="68">
        <f t="shared" ref="AB160" si="2638">FLOOR(IF(OR(AB155=0,AB155=1),IF(AB159&gt;AB156,AB156,IF(AB153&gt;=AB159,AB159,AB153)+0.00000001),IF(AB157&gt;=AB156,AB156-AA158,AB157-AA158)+0.00000001),1)</f>
        <v>0</v>
      </c>
      <c r="AC160" s="68">
        <f t="shared" ref="AC160" si="2639">FLOOR(IF(OR(AC155=0,AC155=1),IF(AC159&gt;AC156,AC156,IF(AC153&gt;=AC159,AC159,AC153)+0.00000001),IF(AC157&gt;=AC156,AC156-AB158,AC157-AB158)+0.00000001),1)</f>
        <v>0</v>
      </c>
      <c r="AD160" s="68">
        <f t="shared" ref="AD160" si="2640">FLOOR(IF(OR(AD155=0,AD155=1),IF(AD159&gt;AD156,AD156,IF(AD153&gt;=AD159,AD159,AD153)+0.00000001),IF(AD157&gt;=AD156,AD156-AC158,AD157-AC158)+0.00000001),1)</f>
        <v>0</v>
      </c>
      <c r="AE160" s="68">
        <f t="shared" ref="AE160" si="2641">FLOOR(IF(OR(AE155=0,AE155=1),IF(AE159&gt;AE156,AE156,IF(AE153&gt;=AE159,AE159,AE153)+0.00000001),IF(AE157&gt;=AE156,AE156-AD158,AE157-AD158)+0.00000001),1)</f>
        <v>0</v>
      </c>
      <c r="AF160" s="68">
        <f t="shared" ref="AF160" si="2642">FLOOR(IF(OR(AF155=0,AF155=1),IF(AF159&gt;AF156,AF156,IF(AF153&gt;=AF159,AF159,AF153)+0.00000001),IF(AF157&gt;=AF156,AF156-AE158,AF157-AE158)+0.00000001),1)</f>
        <v>0</v>
      </c>
      <c r="AG160" s="68">
        <f t="shared" ref="AG160" si="2643">FLOOR(IF(OR(AG155=0,AG155=1),IF(AG159&gt;AG156,AG156,IF(AG153&gt;=AG159,AG159,AG153)+0.00000001),IF(AG157&gt;=AG156,AG156-AF158,AG157-AF158)+0.00000001),1)</f>
        <v>0</v>
      </c>
      <c r="AH160" s="68">
        <f t="shared" ref="AH160" si="2644">FLOOR(IF(OR(AH155=0,AH155=1),IF(AH159&gt;AH156,AH156,IF(AH153&gt;=AH159,AH159,AH153)+0.00000001),IF(AH157&gt;=AH156,AH156-AG158,AH157-AG158)+0.00000001),1)</f>
        <v>0</v>
      </c>
      <c r="AI160" s="68">
        <f t="shared" ref="AI160" si="2645">FLOOR(IF(OR(AI155=0,AI155=1),IF(AI159&gt;AI156,AI156,IF(AI153&gt;=AI159,AI159,AI153)+0.00000001),IF(AI157&gt;=AI156,AI156-AH158,AI157-AH158)+0.00000001),1)</f>
        <v>0</v>
      </c>
      <c r="AJ160" s="68">
        <f t="shared" ref="AJ160" si="2646">FLOOR(IF(OR(AJ155=0,AJ155=1),IF(AJ159&gt;AJ156,AJ156,IF(AJ153&gt;=AJ159,AJ159,AJ153)+0.00000001),IF(AJ157&gt;=AJ156,AJ156-AI158,AJ157-AI158)+0.00000001),1)</f>
        <v>0</v>
      </c>
      <c r="AK160" s="68">
        <f t="shared" ref="AK160" si="2647">FLOOR(IF(OR(AK155=0,AK155=1),IF(AK159&gt;AK156,AK156,IF(AK153&gt;=AK159,AK159,AK153)+0.00000001),IF(AK157&gt;=AK156,AK156-AJ158,AK157-AJ158)+0.00000001),1)</f>
        <v>0</v>
      </c>
      <c r="AL160" s="68">
        <f t="shared" ref="AL160" si="2648">FLOOR(IF(OR(AL155=0,AL155=1),IF(AL159&gt;AL156,AL156,IF(AL153&gt;=AL159,AL159,AL153)+0.00000001),IF(AL157&gt;=AL156,AL156-AK158,AL157-AK158)+0.00000001),1)</f>
        <v>0</v>
      </c>
      <c r="AM160" s="68">
        <f t="shared" ref="AM160" si="2649">FLOOR(IF(OR(AM155=0,AM155=1),IF(AM159&gt;AM156,AM156,IF(AM153&gt;=AM159,AM159,AM153)+0.00000001),IF(AM157&gt;=AM156,AM156-AL158,AM157-AL158)+0.00000001),1)</f>
        <v>0</v>
      </c>
      <c r="AN160" s="68">
        <f t="shared" ref="AN160" si="2650">FLOOR(IF(OR(AN155=0,AN155=1),IF(AN159&gt;AN156,AN156,IF(AN153&gt;=AN159,AN159,AN153)+0.00000001),IF(AN157&gt;=AN156,AN156-AM158,AN157-AM158)+0.00000001),1)</f>
        <v>0</v>
      </c>
      <c r="AO160" s="68">
        <f t="shared" ref="AO160" si="2651">FLOOR(IF(OR(AO155=0,AO155=1),IF(AO159&gt;AO156,AO156,IF(AO153&gt;=AO159,AO159,AO153)+0.00000001),IF(AO157&gt;=AO156,AO156-AN158,AO157-AN158)+0.00000001),1)</f>
        <v>0</v>
      </c>
      <c r="AP160" s="68">
        <f t="shared" ref="AP160" si="2652">FLOOR(IF(OR(AP155=0,AP155=1),IF(AP159&gt;AP156,AP156,IF(AP153&gt;=AP159,AP159,AP153)+0.00000001),IF(AP157&gt;=AP156,AP156-AO158,AP157-AO158)+0.00000001),1)</f>
        <v>0</v>
      </c>
      <c r="AQ160" s="68">
        <f t="shared" ref="AQ160" si="2653">FLOOR(IF(OR(AQ155=0,AQ155=1),IF(AQ159&gt;AQ156,AQ156,IF(AQ153&gt;=AQ159,AQ159,AQ153)+0.00000001),IF(AQ157&gt;=AQ156,AQ156-AP158,AQ157-AP158)+0.00000001),1)</f>
        <v>0</v>
      </c>
      <c r="AR160" s="68">
        <f t="shared" ref="AR160" si="2654">FLOOR(IF(OR(AR155=0,AR155=1),IF(AR159&gt;AR156,AR156,IF(AR153&gt;=AR159,AR159,AR153)+0.00000001),IF(AR157&gt;=AR156,AR156-AQ158,AR157-AQ158)+0.00000001),1)</f>
        <v>0</v>
      </c>
      <c r="AS160" s="68">
        <f t="shared" ref="AS160" si="2655">FLOOR(IF(OR(AS155=0,AS155=1),IF(AS159&gt;AS156,AS156,IF(AS153&gt;=AS159,AS159,AS153)+0.00000001),IF(AS157&gt;=AS156,AS156-AR158,AS157-AR158)+0.00000001),1)</f>
        <v>0</v>
      </c>
      <c r="AT160" s="68">
        <f t="shared" ref="AT160" si="2656">FLOOR(IF(OR(AT155=0,AT155=1),IF(AT159&gt;AT156,AT156,IF(AT153&gt;=AT159,AT159,AT153)+0.00000001),IF(AT157&gt;=AT156,AT156-AS158,AT157-AS158)+0.00000001),1)</f>
        <v>0</v>
      </c>
      <c r="AU160" s="68">
        <f t="shared" ref="AU160" si="2657">FLOOR(IF(OR(AU155=0,AU155=1),IF(AU159&gt;AU156,AU156,IF(AU153&gt;=AU159,AU159,AU153)+0.00000001),IF(AU157&gt;=AU156,AU156-AT158,AU157-AT158)+0.00000001),1)</f>
        <v>0</v>
      </c>
      <c r="AV160" s="68">
        <f t="shared" ref="AV160" si="2658">FLOOR(IF(OR(AV155=0,AV155=1),IF(AV159&gt;AV156,AV156,IF(AV153&gt;=AV159,AV159,AV153)+0.00000001),IF(AV157&gt;=AV156,AV156-AU158,AV157-AU158)+0.00000001),1)</f>
        <v>0</v>
      </c>
      <c r="AW160" s="68">
        <f t="shared" ref="AW160" si="2659">FLOOR(IF(OR(AW155=0,AW155=1),IF(AW159&gt;AW156,AW156,IF(AW153&gt;=AW159,AW159,AW153)+0.00000001),IF(AW157&gt;=AW156,AW156-AV158,AW157-AV158)+0.00000001),1)</f>
        <v>0</v>
      </c>
      <c r="AX160" s="68">
        <f t="shared" ref="AX160" si="2660">FLOOR(IF(OR(AX155=0,AX155=1),IF(AX159&gt;AX156,AX156,IF(AX153&gt;=AX159,AX159,AX153)+0.00000001),IF(AX157&gt;=AX156,AX156-AW158,AX157-AW158)+0.00000001),1)</f>
        <v>0</v>
      </c>
      <c r="AY160" s="68">
        <f t="shared" ref="AY160" si="2661">FLOOR(IF(OR(AY155=0,AY155=1),IF(AY159&gt;AY156,AY156,IF(AY153&gt;=AY159,AY159,AY153)+0.00000001),IF(AY157&gt;=AY156,AY156-AX158,AY157-AX158)+0.00000001),1)</f>
        <v>0</v>
      </c>
      <c r="AZ160" s="68">
        <f t="shared" ref="AZ160" si="2662">FLOOR(IF(OR(AZ155=0,AZ155=1),IF(AZ159&gt;AZ156,AZ156,IF(AZ153&gt;=AZ159,AZ159,AZ153)+0.00000001),IF(AZ157&gt;=AZ156,AZ156-AY158,AZ157-AY158)+0.00000001),1)</f>
        <v>0</v>
      </c>
      <c r="BA160" s="68">
        <f t="shared" ref="BA160" si="2663">FLOOR(IF(OR(BA155=0,BA155=1),IF(BA159&gt;BA156,BA156,IF(BA153&gt;=BA159,BA159,BA153)+0.00000001),IF(BA157&gt;=BA156,BA156-AZ158,BA157-AZ158)+0.00000001),1)</f>
        <v>0</v>
      </c>
      <c r="BB160" s="68">
        <f t="shared" ref="BB160" si="2664">FLOOR(IF(OR(BB155=0,BB155=1),IF(BB159&gt;BB156,BB156,IF(BB153&gt;=BB159,BB159,BB153)+0.00000001),IF(BB157&gt;=BB156,BB156-BA158,BB157-BA158)+0.00000001),1)</f>
        <v>0</v>
      </c>
      <c r="BC160" s="68">
        <f t="shared" ref="BC160" si="2665">FLOOR(IF(OR(BC155=0,BC155=1),IF(BC159&gt;BC156,BC156,IF(BC153&gt;=BC159,BC159,BC153)+0.00000001),IF(BC157&gt;=BC156,BC156-BB158,BC157-BB158)+0.00000001),1)</f>
        <v>0</v>
      </c>
      <c r="BD160" s="68">
        <f t="shared" ref="BD160" si="2666">FLOOR(IF(OR(BD155=0,BD155=1),IF(BD159&gt;BD156,BD156,IF(BD153&gt;=BD159,BD159,BD153)+0.00000001),IF(BD157&gt;=BD156,BD156-BC158,BD157-BC158)+0.00000001),1)</f>
        <v>0</v>
      </c>
      <c r="BE160" s="68">
        <f t="shared" ref="BE160" si="2667">FLOOR(IF(OR(BE155=0,BE155=1),IF(BE159&gt;BE156,BE156,IF(BE153&gt;=BE159,BE159,BE153)+0.00000001),IF(BE157&gt;=BE156,BE156-BD158,BE157-BD158)+0.00000001),1)</f>
        <v>0</v>
      </c>
      <c r="BF160" s="68">
        <f t="shared" ref="BF160" si="2668">FLOOR(IF(OR(BF155=0,BF155=1),IF(BF159&gt;BF156,BF156,IF(BF153&gt;=BF159,BF159,BF153)+0.00000001),IF(BF157&gt;=BF156,BF156-BE158,BF157-BE158)+0.00000001),1)</f>
        <v>0</v>
      </c>
      <c r="BG160" s="68">
        <f t="shared" ref="BG160" si="2669">FLOOR(IF(OR(BG155=0,BG155=1),IF(BG159&gt;BG156,BG156,IF(BG153&gt;=BG159,BG159,BG153)+0.00000001),IF(BG157&gt;=BG156,BG156-BF158,BG157-BF158)+0.00000001),1)</f>
        <v>0</v>
      </c>
      <c r="BH160" s="68">
        <f t="shared" ref="BH160" si="2670">FLOOR(IF(OR(BH155=0,BH155=1),IF(BH159&gt;BH156,BH156,IF(BH153&gt;=BH159,BH159,BH153)+0.00000001),IF(BH157&gt;=BH156,BH156-BG158,BH157-BG158)+0.00000001),1)</f>
        <v>0</v>
      </c>
      <c r="BI160" s="68">
        <f t="shared" ref="BI160" si="2671">FLOOR(IF(OR(BI155=0,BI155=1),IF(BI159&gt;BI156,BI156,IF(BI153&gt;=BI159,BI159,BI153)+0.00000001),IF(BI157&gt;=BI156,BI156-BH158,BI157-BH158)+0.00000001),1)</f>
        <v>0</v>
      </c>
      <c r="BJ160" s="68">
        <f t="shared" ref="BJ160" si="2672">FLOOR(IF(OR(BJ155=0,BJ155=1),IF(BJ159&gt;BJ156,BJ156,IF(BJ153&gt;=BJ159,BJ159,BJ153)+0.00000001),IF(BJ157&gt;=BJ156,BJ156-BI158,BJ157-BI158)+0.00000001),1)</f>
        <v>0</v>
      </c>
      <c r="BK160" s="68">
        <f t="shared" ref="BK160" si="2673">FLOOR(IF(OR(BK155=0,BK155=1),IF(BK159&gt;BK156,BK156,IF(BK153&gt;=BK159,BK159,BK153)+0.00000001),IF(BK157&gt;=BK156,BK156-BJ158,BK157-BJ158)+0.00000001),1)</f>
        <v>0</v>
      </c>
      <c r="BL160" s="68">
        <f t="shared" ref="BL160" si="2674">FLOOR(IF(OR(BL155=0,BL155=1),IF(BL159&gt;BL156,BL156,IF(BL153&gt;=BL159,BL159,BL153)+0.00000001),IF(BL157&gt;=BL156,BL156-BK158,BL157-BK158)+0.00000001),1)</f>
        <v>0</v>
      </c>
      <c r="BM160" s="68">
        <f t="shared" ref="BM160" si="2675">FLOOR(IF(OR(BM155=0,BM155=1),IF(BM159&gt;BM156,BM156,IF(BM153&gt;=BM159,BM159,BM153)+0.00000001),IF(BM157&gt;=BM156,BM156-BL158,BM157-BL158)+0.00000001),1)</f>
        <v>0</v>
      </c>
      <c r="BN160" s="362"/>
      <c r="BO160" s="364"/>
      <c r="BP160" s="366"/>
      <c r="BQ160" s="366"/>
      <c r="BR160" s="106"/>
      <c r="BS160" s="106"/>
      <c r="BT160" s="106"/>
      <c r="BU160" s="106"/>
      <c r="BV160" s="106"/>
      <c r="BW160" s="106"/>
      <c r="BX160" s="106"/>
      <c r="BY160" s="106"/>
      <c r="BZ160" s="106"/>
      <c r="CA160" s="106"/>
      <c r="CB160" s="106"/>
      <c r="CC160" s="106"/>
      <c r="CD160" s="106"/>
      <c r="CE160" s="106"/>
      <c r="CF160" s="106"/>
      <c r="CG160" s="106"/>
    </row>
    <row r="161" spans="1:85" s="245" customFormat="1" ht="25.4" customHeight="1" thickBot="1" x14ac:dyDescent="0.4">
      <c r="A161" s="243"/>
      <c r="B161" s="129"/>
      <c r="C161" s="69"/>
      <c r="D161" s="69"/>
      <c r="E161" s="69"/>
      <c r="F161" s="69"/>
      <c r="G161" s="69"/>
      <c r="H161" s="69"/>
      <c r="I161" s="69"/>
      <c r="J161" s="69"/>
      <c r="K161" s="69"/>
      <c r="L161" s="69"/>
      <c r="M161" s="70"/>
      <c r="N161" s="7"/>
      <c r="O161" s="193"/>
      <c r="P161" s="106"/>
      <c r="Q161" s="216" t="s">
        <v>145</v>
      </c>
      <c r="R161" s="72">
        <f>IF($J152="Ano",R160*'Podpůrná data'!$B$5,R160*'Podpůrná data'!$B$3)</f>
        <v>0</v>
      </c>
      <c r="S161" s="72">
        <f>IF($J152="Ano",S160*'Podpůrná data'!$B$5,S160*'Podpůrná data'!$B$3)</f>
        <v>0</v>
      </c>
      <c r="T161" s="72">
        <f>IF($J152="Ano",T160*'Podpůrná data'!$B$5,T160*'Podpůrná data'!$B$3)</f>
        <v>0</v>
      </c>
      <c r="U161" s="72">
        <f>IF($J152="Ano",U160*'Podpůrná data'!$B$5,U160*'Podpůrná data'!$B$3)</f>
        <v>0</v>
      </c>
      <c r="V161" s="72">
        <f>IF($J152="Ano",V160*'Podpůrná data'!$B$5,V160*'Podpůrná data'!$B$3)</f>
        <v>0</v>
      </c>
      <c r="W161" s="72">
        <f>IF($J152="Ano",W160*'Podpůrná data'!$B$5,W160*'Podpůrná data'!$B$3)</f>
        <v>0</v>
      </c>
      <c r="X161" s="72">
        <f>IF($J152="Ano",X160*'Podpůrná data'!$B$5,X160*'Podpůrná data'!$B$3)</f>
        <v>0</v>
      </c>
      <c r="Y161" s="72">
        <f>IF($J152="Ano",Y160*'Podpůrná data'!$B$5,Y160*'Podpůrná data'!$B$3)</f>
        <v>0</v>
      </c>
      <c r="Z161" s="72">
        <f>IF($J152="Ano",Z160*'Podpůrná data'!$B$5,Z160*'Podpůrná data'!$B$3)</f>
        <v>0</v>
      </c>
      <c r="AA161" s="72">
        <f>IF($J152="Ano",AA160*'Podpůrná data'!$B$5,AA160*'Podpůrná data'!$B$3)</f>
        <v>0</v>
      </c>
      <c r="AB161" s="72">
        <f>IF($J152="Ano",AB160*'Podpůrná data'!$B$5,AB160*'Podpůrná data'!$B$3)</f>
        <v>0</v>
      </c>
      <c r="AC161" s="72">
        <f>IF($J152="Ano",AC160*'Podpůrná data'!$B$5,AC160*'Podpůrná data'!$B$3)</f>
        <v>0</v>
      </c>
      <c r="AD161" s="72">
        <f>IF($J152="Ano",AD160*'Podpůrná data'!$B$5,AD160*'Podpůrná data'!$B$3)</f>
        <v>0</v>
      </c>
      <c r="AE161" s="72">
        <f>IF($J152="Ano",AE160*'Podpůrná data'!$B$5,AE160*'Podpůrná data'!$B$3)</f>
        <v>0</v>
      </c>
      <c r="AF161" s="72">
        <f>IF($J152="Ano",AF160*'Podpůrná data'!$B$5,AF160*'Podpůrná data'!$B$3)</f>
        <v>0</v>
      </c>
      <c r="AG161" s="72">
        <f>IF($J152="Ano",AG160*'Podpůrná data'!$B$5,AG160*'Podpůrná data'!$B$3)</f>
        <v>0</v>
      </c>
      <c r="AH161" s="72">
        <f>IF($J152="Ano",AH160*'Podpůrná data'!$B$5,AH160*'Podpůrná data'!$B$3)</f>
        <v>0</v>
      </c>
      <c r="AI161" s="72">
        <f>IF($J152="Ano",AI160*'Podpůrná data'!$B$5,AI160*'Podpůrná data'!$B$3)</f>
        <v>0</v>
      </c>
      <c r="AJ161" s="72">
        <f>IF($J152="Ano",AJ160*'Podpůrná data'!$B$5,AJ160*'Podpůrná data'!$B$3)</f>
        <v>0</v>
      </c>
      <c r="AK161" s="72">
        <f>IF($J152="Ano",AK160*'Podpůrná data'!$B$5,AK160*'Podpůrná data'!$B$3)</f>
        <v>0</v>
      </c>
      <c r="AL161" s="72">
        <f>IF($J152="Ano",AL160*'Podpůrná data'!$B$5,AL160*'Podpůrná data'!$B$3)</f>
        <v>0</v>
      </c>
      <c r="AM161" s="72">
        <f>IF($J152="Ano",AM160*'Podpůrná data'!$B$5,AM160*'Podpůrná data'!$B$3)</f>
        <v>0</v>
      </c>
      <c r="AN161" s="72">
        <f>IF($J152="Ano",AN160*'Podpůrná data'!$B$5,AN160*'Podpůrná data'!$B$3)</f>
        <v>0</v>
      </c>
      <c r="AO161" s="72">
        <f>IF($J152="Ano",AO160*'Podpůrná data'!$B$5,AO160*'Podpůrná data'!$B$3)</f>
        <v>0</v>
      </c>
      <c r="AP161" s="72">
        <f>IF($J152="Ano",AP160*'Podpůrná data'!$B$5,AP160*'Podpůrná data'!$B$3)</f>
        <v>0</v>
      </c>
      <c r="AQ161" s="72">
        <f>IF($J152="Ano",AQ160*'Podpůrná data'!$B$5,AQ160*'Podpůrná data'!$B$3)</f>
        <v>0</v>
      </c>
      <c r="AR161" s="72">
        <f>IF($J152="Ano",AR160*'Podpůrná data'!$B$5,AR160*'Podpůrná data'!$B$3)</f>
        <v>0</v>
      </c>
      <c r="AS161" s="72">
        <f>IF($J152="Ano",AS160*'Podpůrná data'!$B$5,AS160*'Podpůrná data'!$B$3)</f>
        <v>0</v>
      </c>
      <c r="AT161" s="72">
        <f>IF($J152="Ano",AT160*'Podpůrná data'!$B$5,AT160*'Podpůrná data'!$B$3)</f>
        <v>0</v>
      </c>
      <c r="AU161" s="72">
        <f>IF($J152="Ano",AU160*'Podpůrná data'!$B$5,AU160*'Podpůrná data'!$B$3)</f>
        <v>0</v>
      </c>
      <c r="AV161" s="72">
        <f>IF($J152="Ano",AV160*'Podpůrná data'!$B$5,AV160*'Podpůrná data'!$B$3)</f>
        <v>0</v>
      </c>
      <c r="AW161" s="72">
        <f>IF($J152="Ano",AW160*'Podpůrná data'!$B$5,AW160*'Podpůrná data'!$B$3)</f>
        <v>0</v>
      </c>
      <c r="AX161" s="72">
        <f>IF($J152="Ano",AX160*'Podpůrná data'!$B$5,AX160*'Podpůrná data'!$B$3)</f>
        <v>0</v>
      </c>
      <c r="AY161" s="72">
        <f>IF($J152="Ano",AY160*'Podpůrná data'!$B$5,AY160*'Podpůrná data'!$B$3)</f>
        <v>0</v>
      </c>
      <c r="AZ161" s="72">
        <f>IF($J152="Ano",AZ160*'Podpůrná data'!$B$5,AZ160*'Podpůrná data'!$B$3)</f>
        <v>0</v>
      </c>
      <c r="BA161" s="72">
        <f>IF($J152="Ano",BA160*'Podpůrná data'!$B$5,BA160*'Podpůrná data'!$B$3)</f>
        <v>0</v>
      </c>
      <c r="BB161" s="72">
        <f>IF($J152="Ano",BB160*'Podpůrná data'!$B$5,BB160*'Podpůrná data'!$B$3)</f>
        <v>0</v>
      </c>
      <c r="BC161" s="72">
        <f>IF($J152="Ano",BC160*'Podpůrná data'!$B$5,BC160*'Podpůrná data'!$B$3)</f>
        <v>0</v>
      </c>
      <c r="BD161" s="72">
        <f>IF($J152="Ano",BD160*'Podpůrná data'!$B$5,BD160*'Podpůrná data'!$B$3)</f>
        <v>0</v>
      </c>
      <c r="BE161" s="72">
        <f>IF($J152="Ano",BE160*'Podpůrná data'!$B$5,BE160*'Podpůrná data'!$B$3)</f>
        <v>0</v>
      </c>
      <c r="BF161" s="72">
        <f>IF($J152="Ano",BF160*'Podpůrná data'!$B$5,BF160*'Podpůrná data'!$B$3)</f>
        <v>0</v>
      </c>
      <c r="BG161" s="72">
        <f>IF($J152="Ano",BG160*'Podpůrná data'!$B$5,BG160*'Podpůrná data'!$B$3)</f>
        <v>0</v>
      </c>
      <c r="BH161" s="72">
        <f>IF($J152="Ano",BH160*'Podpůrná data'!$B$5,BH160*'Podpůrná data'!$B$3)</f>
        <v>0</v>
      </c>
      <c r="BI161" s="72">
        <f>IF($J152="Ano",BI160*'Podpůrná data'!$B$5,BI160*'Podpůrná data'!$B$3)</f>
        <v>0</v>
      </c>
      <c r="BJ161" s="72">
        <f>IF($J152="Ano",BJ160*'Podpůrná data'!$B$5,BJ160*'Podpůrná data'!$B$3)</f>
        <v>0</v>
      </c>
      <c r="BK161" s="72">
        <f>IF($J152="Ano",BK160*'Podpůrná data'!$B$5,BK160*'Podpůrná data'!$B$3)</f>
        <v>0</v>
      </c>
      <c r="BL161" s="72">
        <f>IF($J152="Ano",BL160*'Podpůrná data'!$B$5,BL160*'Podpůrná data'!$B$3)</f>
        <v>0</v>
      </c>
      <c r="BM161" s="72">
        <f>IF($J152="Ano",BM160*'Podpůrná data'!$B$5,BM160*'Podpůrná data'!$B$3)</f>
        <v>0</v>
      </c>
      <c r="BN161" s="363"/>
      <c r="BO161" s="365"/>
      <c r="BP161" s="367"/>
      <c r="BQ161" s="367"/>
      <c r="BR161" s="106"/>
      <c r="BS161" s="178">
        <f>SUMIFS($R161:$BM161,$R151:$BM151,"1. ZoR")</f>
        <v>0</v>
      </c>
      <c r="BT161" s="178">
        <f>SUMIFS($R161:$BM161,$R151:$BM151,"2. ZoR")</f>
        <v>0</v>
      </c>
      <c r="BU161" s="178">
        <f>SUMIFS($R161:$BM161,$R151:$BM151,"3. ZoR")</f>
        <v>0</v>
      </c>
      <c r="BV161" s="178">
        <f>SUMIFS($R161:$BM161,$R151:$BM151,"4. ZoR")</f>
        <v>0</v>
      </c>
      <c r="BW161" s="178">
        <f>SUMIFS($R161:$BM161,$R151:$BM151,"5. ZoR")</f>
        <v>0</v>
      </c>
      <c r="BX161" s="178">
        <f>SUMIFS($R161:$BM161,$R151:$BM151,"6. ZoR")</f>
        <v>0</v>
      </c>
      <c r="BY161" s="178">
        <f>SUMIFS($R161:$BM161,$R151:$BM151,"7. ZoR")</f>
        <v>0</v>
      </c>
      <c r="BZ161" s="178">
        <f>SUMIFS($R161:$BM161,$R151:$BM151,"8. ZoR")</f>
        <v>0</v>
      </c>
      <c r="CA161" s="178">
        <f>SUMIFS($R161:$BM161,$R151:$BM151,"9. ZoR")</f>
        <v>0</v>
      </c>
      <c r="CB161" s="178">
        <f>SUMIFS($R161:$BM161,$R151:$BM151,"10. ZoR")</f>
        <v>0</v>
      </c>
      <c r="CC161" s="178">
        <f>SUMIFS($R161:$BM161,$R151:$BM151,"11. ZoR")</f>
        <v>0</v>
      </c>
      <c r="CD161" s="178">
        <f>SUMIFS($R161:$BM161,$R151:$BM151,"12. ZoR")</f>
        <v>0</v>
      </c>
      <c r="CE161" s="178">
        <f>SUMIFS($R161:$BM161,$R151:$BM151,"13. ZoR")</f>
        <v>0</v>
      </c>
      <c r="CF161" s="178">
        <f>SUMIFS($R161:$BM161,$R151:$BM151,"14. ZoR")</f>
        <v>0</v>
      </c>
      <c r="CG161" s="178">
        <f>SUMIFS($R161:$BM161,$R151:$BM151,"15. ZoR")</f>
        <v>0</v>
      </c>
    </row>
    <row r="162" spans="1:85" ht="15" hidden="1" thickBot="1" x14ac:dyDescent="0.4">
      <c r="B162" s="105"/>
      <c r="C162" s="130"/>
      <c r="D162" s="130"/>
      <c r="E162" s="130"/>
      <c r="F162" s="130"/>
      <c r="G162" s="130"/>
      <c r="H162" s="105"/>
      <c r="I162" s="105"/>
      <c r="J162" s="105"/>
      <c r="K162" s="105"/>
      <c r="L162" s="105"/>
      <c r="M162" s="105"/>
      <c r="N162" s="7"/>
      <c r="O162" s="105"/>
      <c r="P162" s="105"/>
      <c r="Q162" s="105"/>
      <c r="R162" s="105"/>
      <c r="S162" s="105"/>
      <c r="T162" s="7"/>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05"/>
      <c r="BP162" s="105"/>
      <c r="BQ162" s="105"/>
      <c r="BR162" s="105"/>
      <c r="BS162" s="105"/>
      <c r="BT162" s="105"/>
      <c r="BU162" s="105"/>
      <c r="BV162" s="105"/>
      <c r="BW162" s="105"/>
      <c r="BX162" s="105"/>
      <c r="BY162" s="105"/>
      <c r="BZ162" s="105"/>
      <c r="CA162" s="105"/>
      <c r="CB162" s="105"/>
      <c r="CC162" s="105"/>
      <c r="CD162" s="105"/>
      <c r="CE162" s="105"/>
      <c r="CF162" s="105"/>
      <c r="CG162" s="105"/>
    </row>
    <row r="163" spans="1:85" s="245" customFormat="1" ht="69.650000000000006" customHeight="1" thickBot="1" x14ac:dyDescent="0.4">
      <c r="A163" s="249"/>
      <c r="B163" s="120"/>
      <c r="C163" s="360" t="s">
        <v>2</v>
      </c>
      <c r="D163" s="121"/>
      <c r="E163" s="131" t="s">
        <v>206</v>
      </c>
      <c r="F163" s="131" t="s">
        <v>444</v>
      </c>
      <c r="G163" s="131" t="s">
        <v>208</v>
      </c>
      <c r="H163" s="122" t="s">
        <v>94</v>
      </c>
      <c r="I163" s="122" t="s">
        <v>95</v>
      </c>
      <c r="J163" s="122" t="s">
        <v>96</v>
      </c>
      <c r="K163" s="122" t="s">
        <v>216</v>
      </c>
      <c r="L163" s="122" t="s">
        <v>218</v>
      </c>
      <c r="M163" s="138" t="s">
        <v>1</v>
      </c>
      <c r="N163" s="7"/>
      <c r="O163" s="124">
        <v>208002</v>
      </c>
      <c r="P163" s="106"/>
      <c r="Q163" s="194" t="s">
        <v>128</v>
      </c>
      <c r="R163" s="83" t="s">
        <v>4</v>
      </c>
      <c r="S163" s="83" t="s">
        <v>5</v>
      </c>
      <c r="T163" s="83" t="s">
        <v>6</v>
      </c>
      <c r="U163" s="83" t="s">
        <v>7</v>
      </c>
      <c r="V163" s="83" t="s">
        <v>8</v>
      </c>
      <c r="W163" s="83" t="s">
        <v>9</v>
      </c>
      <c r="X163" s="83" t="s">
        <v>10</v>
      </c>
      <c r="Y163" s="83" t="s">
        <v>11</v>
      </c>
      <c r="Z163" s="83" t="s">
        <v>12</v>
      </c>
      <c r="AA163" s="83" t="s">
        <v>13</v>
      </c>
      <c r="AB163" s="83" t="s">
        <v>14</v>
      </c>
      <c r="AC163" s="83" t="s">
        <v>15</v>
      </c>
      <c r="AD163" s="83" t="s">
        <v>16</v>
      </c>
      <c r="AE163" s="83" t="s">
        <v>17</v>
      </c>
      <c r="AF163" s="83" t="s">
        <v>18</v>
      </c>
      <c r="AG163" s="83" t="s">
        <v>19</v>
      </c>
      <c r="AH163" s="83" t="s">
        <v>20</v>
      </c>
      <c r="AI163" s="83" t="s">
        <v>21</v>
      </c>
      <c r="AJ163" s="83" t="s">
        <v>22</v>
      </c>
      <c r="AK163" s="83" t="s">
        <v>23</v>
      </c>
      <c r="AL163" s="83" t="s">
        <v>24</v>
      </c>
      <c r="AM163" s="83" t="s">
        <v>25</v>
      </c>
      <c r="AN163" s="83" t="s">
        <v>26</v>
      </c>
      <c r="AO163" s="83" t="s">
        <v>27</v>
      </c>
      <c r="AP163" s="83" t="s">
        <v>28</v>
      </c>
      <c r="AQ163" s="83" t="s">
        <v>29</v>
      </c>
      <c r="AR163" s="83" t="s">
        <v>30</v>
      </c>
      <c r="AS163" s="83" t="s">
        <v>31</v>
      </c>
      <c r="AT163" s="83" t="s">
        <v>32</v>
      </c>
      <c r="AU163" s="83" t="s">
        <v>33</v>
      </c>
      <c r="AV163" s="83" t="s">
        <v>34</v>
      </c>
      <c r="AW163" s="83" t="s">
        <v>35</v>
      </c>
      <c r="AX163" s="83" t="s">
        <v>36</v>
      </c>
      <c r="AY163" s="83" t="s">
        <v>37</v>
      </c>
      <c r="AZ163" s="83" t="s">
        <v>38</v>
      </c>
      <c r="BA163" s="83" t="s">
        <v>39</v>
      </c>
      <c r="BB163" s="83" t="s">
        <v>40</v>
      </c>
      <c r="BC163" s="83" t="s">
        <v>41</v>
      </c>
      <c r="BD163" s="83" t="s">
        <v>42</v>
      </c>
      <c r="BE163" s="83" t="s">
        <v>43</v>
      </c>
      <c r="BF163" s="83" t="s">
        <v>44</v>
      </c>
      <c r="BG163" s="83" t="s">
        <v>45</v>
      </c>
      <c r="BH163" s="83" t="s">
        <v>46</v>
      </c>
      <c r="BI163" s="83" t="s">
        <v>47</v>
      </c>
      <c r="BJ163" s="83" t="s">
        <v>48</v>
      </c>
      <c r="BK163" s="83" t="s">
        <v>49</v>
      </c>
      <c r="BL163" s="83" t="s">
        <v>50</v>
      </c>
      <c r="BM163" s="83" t="s">
        <v>51</v>
      </c>
      <c r="BN163" s="134" t="s">
        <v>163</v>
      </c>
      <c r="BO163" s="135" t="s">
        <v>164</v>
      </c>
      <c r="BP163" s="135" t="s">
        <v>146</v>
      </c>
      <c r="BQ163" s="135" t="s">
        <v>214</v>
      </c>
      <c r="BR163" s="106"/>
      <c r="BS163" s="368" t="s">
        <v>238</v>
      </c>
      <c r="BT163" s="369"/>
      <c r="BU163" s="369"/>
      <c r="BV163" s="369"/>
      <c r="BW163" s="369"/>
      <c r="BX163" s="369"/>
      <c r="BY163" s="369"/>
      <c r="BZ163" s="369"/>
      <c r="CA163" s="369"/>
      <c r="CB163" s="369"/>
      <c r="CC163" s="369"/>
      <c r="CD163" s="369"/>
      <c r="CE163" s="369"/>
      <c r="CF163" s="369"/>
      <c r="CG163" s="369"/>
    </row>
    <row r="164" spans="1:85" s="245" customFormat="1" ht="21" hidden="1" customHeight="1" x14ac:dyDescent="0.35">
      <c r="A164" s="250"/>
      <c r="B164" s="113"/>
      <c r="C164" s="361"/>
      <c r="D164" s="125"/>
      <c r="E164" s="125"/>
      <c r="F164" s="125"/>
      <c r="G164" s="125"/>
      <c r="H164" s="370" t="s">
        <v>250</v>
      </c>
      <c r="I164" s="371" t="s">
        <v>425</v>
      </c>
      <c r="J164" s="357" t="s">
        <v>97</v>
      </c>
      <c r="K164" s="357" t="s">
        <v>217</v>
      </c>
      <c r="L164" s="137"/>
      <c r="M164" s="373" t="s">
        <v>93</v>
      </c>
      <c r="N164" s="7"/>
      <c r="O164" s="375" t="s">
        <v>3</v>
      </c>
      <c r="P164" s="106"/>
      <c r="Q164" s="84"/>
      <c r="R164" s="74">
        <f>MONTH(Úvod!$F$10)</f>
        <v>1</v>
      </c>
      <c r="S164" s="75">
        <f t="shared" ref="S164" si="2676">IF(R164=12,1,R164+1)</f>
        <v>2</v>
      </c>
      <c r="T164" s="75">
        <f t="shared" ref="T164" si="2677">IF(S164=12,1,S164+1)</f>
        <v>3</v>
      </c>
      <c r="U164" s="76">
        <f t="shared" ref="U164" si="2678">IF(T164=12,1,T164+1)</f>
        <v>4</v>
      </c>
      <c r="V164" s="76">
        <f t="shared" ref="V164" si="2679">IF(U164=12,1,U164+1)</f>
        <v>5</v>
      </c>
      <c r="W164" s="76">
        <f t="shared" ref="W164" si="2680">IF(V164=12,1,V164+1)</f>
        <v>6</v>
      </c>
      <c r="X164" s="76">
        <f t="shared" ref="X164" si="2681">IF(W164=12,1,W164+1)</f>
        <v>7</v>
      </c>
      <c r="Y164" s="76">
        <f t="shared" ref="Y164" si="2682">IF(X164=12,1,X164+1)</f>
        <v>8</v>
      </c>
      <c r="Z164" s="76">
        <f t="shared" ref="Z164" si="2683">IF(Y164=12,1,Y164+1)</f>
        <v>9</v>
      </c>
      <c r="AA164" s="76">
        <f>IF(Z164=12,1,Z164+1)</f>
        <v>10</v>
      </c>
      <c r="AB164" s="76">
        <f t="shared" ref="AB164" si="2684">IF(AA164=12,1,AA164+1)</f>
        <v>11</v>
      </c>
      <c r="AC164" s="76">
        <f t="shared" ref="AC164" si="2685">IF(AB164=12,1,AB164+1)</f>
        <v>12</v>
      </c>
      <c r="AD164" s="76">
        <f t="shared" ref="AD164" si="2686">IF(AC164=12,1,AC164+1)</f>
        <v>1</v>
      </c>
      <c r="AE164" s="76">
        <f t="shared" ref="AE164" si="2687">IF(AD164=12,1,AD164+1)</f>
        <v>2</v>
      </c>
      <c r="AF164" s="76">
        <f t="shared" ref="AF164" si="2688">IF(AE164=12,1,AE164+1)</f>
        <v>3</v>
      </c>
      <c r="AG164" s="76">
        <f t="shared" ref="AG164" si="2689">IF(AF164=12,1,AF164+1)</f>
        <v>4</v>
      </c>
      <c r="AH164" s="76">
        <f t="shared" ref="AH164" si="2690">IF(AG164=12,1,AG164+1)</f>
        <v>5</v>
      </c>
      <c r="AI164" s="76">
        <f t="shared" ref="AI164" si="2691">IF(AH164=12,1,AH164+1)</f>
        <v>6</v>
      </c>
      <c r="AJ164" s="76">
        <f>IF(AI164=12,1,AI164+1)</f>
        <v>7</v>
      </c>
      <c r="AK164" s="76">
        <f t="shared" ref="AK164" si="2692">IF(AJ164=12,1,AJ164+1)</f>
        <v>8</v>
      </c>
      <c r="AL164" s="76">
        <f t="shared" ref="AL164" si="2693">IF(AK164=12,1,AK164+1)</f>
        <v>9</v>
      </c>
      <c r="AM164" s="76">
        <f t="shared" ref="AM164" si="2694">IF(AL164=12,1,AL164+1)</f>
        <v>10</v>
      </c>
      <c r="AN164" s="76">
        <f t="shared" ref="AN164" si="2695">IF(AM164=12,1,AM164+1)</f>
        <v>11</v>
      </c>
      <c r="AO164" s="76">
        <f t="shared" ref="AO164" si="2696">IF(AN164=12,1,AN164+1)</f>
        <v>12</v>
      </c>
      <c r="AP164" s="76">
        <f t="shared" ref="AP164" si="2697">IF(AO164=12,1,AO164+1)</f>
        <v>1</v>
      </c>
      <c r="AQ164" s="76">
        <f t="shared" ref="AQ164" si="2698">IF(AP164=12,1,AP164+1)</f>
        <v>2</v>
      </c>
      <c r="AR164" s="76">
        <f t="shared" ref="AR164" si="2699">IF(AQ164=12,1,AQ164+1)</f>
        <v>3</v>
      </c>
      <c r="AS164" s="76">
        <f t="shared" ref="AS164" si="2700">IF(AR164=12,1,AR164+1)</f>
        <v>4</v>
      </c>
      <c r="AT164" s="76">
        <f t="shared" ref="AT164" si="2701">IF(AS164=12,1,AS164+1)</f>
        <v>5</v>
      </c>
      <c r="AU164" s="76">
        <f t="shared" ref="AU164" si="2702">IF(AT164=12,1,AT164+1)</f>
        <v>6</v>
      </c>
      <c r="AV164" s="76">
        <f t="shared" ref="AV164" si="2703">IF(AU164=12,1,AU164+1)</f>
        <v>7</v>
      </c>
      <c r="AW164" s="76">
        <f t="shared" ref="AW164" si="2704">IF(AV164=12,1,AV164+1)</f>
        <v>8</v>
      </c>
      <c r="AX164" s="76">
        <f t="shared" ref="AX164" si="2705">IF(AW164=12,1,AW164+1)</f>
        <v>9</v>
      </c>
      <c r="AY164" s="76">
        <f t="shared" ref="AY164" si="2706">IF(AX164=12,1,AX164+1)</f>
        <v>10</v>
      </c>
      <c r="AZ164" s="76">
        <f t="shared" ref="AZ164" si="2707">IF(AY164=12,1,AY164+1)</f>
        <v>11</v>
      </c>
      <c r="BA164" s="76">
        <f t="shared" ref="BA164" si="2708">IF(AZ164=12,1,AZ164+1)</f>
        <v>12</v>
      </c>
      <c r="BB164" s="76">
        <f t="shared" ref="BB164" si="2709">IF(BA164=12,1,BA164+1)</f>
        <v>1</v>
      </c>
      <c r="BC164" s="76">
        <f t="shared" ref="BC164" si="2710">IF(BB164=12,1,BB164+1)</f>
        <v>2</v>
      </c>
      <c r="BD164" s="76">
        <f t="shared" ref="BD164" si="2711">IF(BC164=12,1,BC164+1)</f>
        <v>3</v>
      </c>
      <c r="BE164" s="76">
        <f t="shared" ref="BE164" si="2712">IF(BD164=12,1,BD164+1)</f>
        <v>4</v>
      </c>
      <c r="BF164" s="76">
        <f t="shared" ref="BF164" si="2713">IF(BE164=12,1,BE164+1)</f>
        <v>5</v>
      </c>
      <c r="BG164" s="76">
        <f t="shared" ref="BG164" si="2714">IF(BF164=12,1,BF164+1)</f>
        <v>6</v>
      </c>
      <c r="BH164" s="76">
        <f t="shared" ref="BH164" si="2715">IF(BG164=12,1,BG164+1)</f>
        <v>7</v>
      </c>
      <c r="BI164" s="76">
        <f t="shared" ref="BI164" si="2716">IF(BH164=12,1,BH164+1)</f>
        <v>8</v>
      </c>
      <c r="BJ164" s="76">
        <f t="shared" ref="BJ164" si="2717">IF(BI164=12,1,BI164+1)</f>
        <v>9</v>
      </c>
      <c r="BK164" s="76">
        <f t="shared" ref="BK164" si="2718">IF(BJ164=12,1,BJ164+1)</f>
        <v>10</v>
      </c>
      <c r="BL164" s="76">
        <f t="shared" ref="BL164" si="2719">IF(BK164=12,1,BK164+1)</f>
        <v>11</v>
      </c>
      <c r="BM164" s="76">
        <f t="shared" ref="BM164" si="2720">IF(BL164=12,1,BL164+1)</f>
        <v>12</v>
      </c>
      <c r="BN164" s="81"/>
      <c r="BO164" s="78"/>
      <c r="BP164" s="78"/>
      <c r="BQ164" s="78"/>
      <c r="BR164" s="106"/>
      <c r="BS164" s="106"/>
      <c r="BT164" s="106"/>
      <c r="BU164" s="106"/>
      <c r="BV164" s="106"/>
      <c r="BW164" s="106"/>
      <c r="BX164" s="106"/>
      <c r="BY164" s="106"/>
      <c r="BZ164" s="106"/>
      <c r="CA164" s="106"/>
      <c r="CB164" s="106"/>
      <c r="CC164" s="106"/>
      <c r="CD164" s="106"/>
      <c r="CE164" s="106"/>
      <c r="CF164" s="106"/>
      <c r="CG164" s="106"/>
    </row>
    <row r="165" spans="1:85" s="245" customFormat="1" ht="18" hidden="1" customHeight="1" x14ac:dyDescent="0.35">
      <c r="A165" s="250"/>
      <c r="B165" s="113"/>
      <c r="C165" s="361"/>
      <c r="D165" s="125"/>
      <c r="E165" s="125"/>
      <c r="F165" s="125"/>
      <c r="G165" s="125"/>
      <c r="H165" s="370"/>
      <c r="I165" s="371"/>
      <c r="J165" s="357"/>
      <c r="K165" s="357"/>
      <c r="L165" s="137"/>
      <c r="M165" s="373"/>
      <c r="N165" s="7"/>
      <c r="O165" s="376"/>
      <c r="P165" s="106"/>
      <c r="Q165" s="77"/>
      <c r="R165" s="59">
        <f t="shared" ref="R165:BM165" si="2721">VALUE(_xlfn.CONCAT(R164,".",R167))</f>
        <v>1</v>
      </c>
      <c r="S165" s="73">
        <f t="shared" si="2721"/>
        <v>32</v>
      </c>
      <c r="T165" s="73">
        <f t="shared" si="2721"/>
        <v>61</v>
      </c>
      <c r="U165" s="73">
        <f t="shared" si="2721"/>
        <v>92</v>
      </c>
      <c r="V165" s="73">
        <f t="shared" si="2721"/>
        <v>122</v>
      </c>
      <c r="W165" s="73">
        <f t="shared" si="2721"/>
        <v>153</v>
      </c>
      <c r="X165" s="73">
        <f t="shared" si="2721"/>
        <v>183</v>
      </c>
      <c r="Y165" s="73">
        <f t="shared" si="2721"/>
        <v>214</v>
      </c>
      <c r="Z165" s="73">
        <f t="shared" si="2721"/>
        <v>245</v>
      </c>
      <c r="AA165" s="73">
        <f t="shared" si="2721"/>
        <v>275</v>
      </c>
      <c r="AB165" s="73">
        <f t="shared" si="2721"/>
        <v>306</v>
      </c>
      <c r="AC165" s="73">
        <f t="shared" si="2721"/>
        <v>336</v>
      </c>
      <c r="AD165" s="73">
        <f t="shared" si="2721"/>
        <v>367</v>
      </c>
      <c r="AE165" s="73">
        <f t="shared" si="2721"/>
        <v>398</v>
      </c>
      <c r="AF165" s="73">
        <f t="shared" si="2721"/>
        <v>426</v>
      </c>
      <c r="AG165" s="73">
        <f t="shared" si="2721"/>
        <v>457</v>
      </c>
      <c r="AH165" s="73">
        <f t="shared" si="2721"/>
        <v>487</v>
      </c>
      <c r="AI165" s="73">
        <f t="shared" si="2721"/>
        <v>518</v>
      </c>
      <c r="AJ165" s="73">
        <f t="shared" si="2721"/>
        <v>548</v>
      </c>
      <c r="AK165" s="73">
        <f t="shared" si="2721"/>
        <v>579</v>
      </c>
      <c r="AL165" s="73">
        <f t="shared" si="2721"/>
        <v>610</v>
      </c>
      <c r="AM165" s="73">
        <f t="shared" si="2721"/>
        <v>640</v>
      </c>
      <c r="AN165" s="73">
        <f t="shared" si="2721"/>
        <v>671</v>
      </c>
      <c r="AO165" s="73">
        <f t="shared" si="2721"/>
        <v>701</v>
      </c>
      <c r="AP165" s="73">
        <f t="shared" si="2721"/>
        <v>732</v>
      </c>
      <c r="AQ165" s="73">
        <f t="shared" si="2721"/>
        <v>763</v>
      </c>
      <c r="AR165" s="73">
        <f t="shared" si="2721"/>
        <v>791</v>
      </c>
      <c r="AS165" s="73">
        <f t="shared" si="2721"/>
        <v>822</v>
      </c>
      <c r="AT165" s="73">
        <f t="shared" si="2721"/>
        <v>852</v>
      </c>
      <c r="AU165" s="73">
        <f t="shared" si="2721"/>
        <v>883</v>
      </c>
      <c r="AV165" s="73">
        <f t="shared" si="2721"/>
        <v>913</v>
      </c>
      <c r="AW165" s="73">
        <f t="shared" si="2721"/>
        <v>944</v>
      </c>
      <c r="AX165" s="73">
        <f t="shared" si="2721"/>
        <v>975</v>
      </c>
      <c r="AY165" s="73">
        <f t="shared" si="2721"/>
        <v>1005</v>
      </c>
      <c r="AZ165" s="73">
        <f t="shared" si="2721"/>
        <v>1036</v>
      </c>
      <c r="BA165" s="73">
        <f t="shared" si="2721"/>
        <v>1066</v>
      </c>
      <c r="BB165" s="73">
        <f t="shared" si="2721"/>
        <v>1097</v>
      </c>
      <c r="BC165" s="73">
        <f t="shared" si="2721"/>
        <v>1128</v>
      </c>
      <c r="BD165" s="73">
        <f t="shared" si="2721"/>
        <v>1156</v>
      </c>
      <c r="BE165" s="73">
        <f t="shared" si="2721"/>
        <v>1187</v>
      </c>
      <c r="BF165" s="73">
        <f t="shared" si="2721"/>
        <v>1217</v>
      </c>
      <c r="BG165" s="73">
        <f t="shared" si="2721"/>
        <v>1248</v>
      </c>
      <c r="BH165" s="73">
        <f t="shared" si="2721"/>
        <v>1278</v>
      </c>
      <c r="BI165" s="73">
        <f t="shared" si="2721"/>
        <v>1309</v>
      </c>
      <c r="BJ165" s="73">
        <f t="shared" si="2721"/>
        <v>1340</v>
      </c>
      <c r="BK165" s="73">
        <f t="shared" si="2721"/>
        <v>1370</v>
      </c>
      <c r="BL165" s="73">
        <f t="shared" si="2721"/>
        <v>1401</v>
      </c>
      <c r="BM165" s="73">
        <f t="shared" si="2721"/>
        <v>1431</v>
      </c>
      <c r="BN165" s="82"/>
      <c r="BO165" s="79"/>
      <c r="BP165" s="79"/>
      <c r="BQ165" s="79"/>
      <c r="BR165" s="106"/>
      <c r="BS165" s="106"/>
      <c r="BT165" s="106"/>
      <c r="BU165" s="106"/>
      <c r="BV165" s="106"/>
      <c r="BW165" s="106"/>
      <c r="BX165" s="106"/>
      <c r="BY165" s="106"/>
      <c r="BZ165" s="106"/>
      <c r="CA165" s="106"/>
      <c r="CB165" s="106"/>
      <c r="CC165" s="106"/>
      <c r="CD165" s="106"/>
      <c r="CE165" s="106"/>
      <c r="CF165" s="106"/>
      <c r="CG165" s="106"/>
    </row>
    <row r="166" spans="1:85" s="245" customFormat="1" ht="18" customHeight="1" x14ac:dyDescent="0.35">
      <c r="A166" s="250"/>
      <c r="B166" s="113"/>
      <c r="C166" s="361"/>
      <c r="D166" s="125"/>
      <c r="E166" s="357" t="s">
        <v>207</v>
      </c>
      <c r="F166" s="357" t="s">
        <v>207</v>
      </c>
      <c r="G166" s="357" t="s">
        <v>207</v>
      </c>
      <c r="H166" s="370"/>
      <c r="I166" s="371"/>
      <c r="J166" s="357"/>
      <c r="K166" s="357"/>
      <c r="L166" s="357" t="s">
        <v>219</v>
      </c>
      <c r="M166" s="373"/>
      <c r="N166" s="7"/>
      <c r="O166" s="376"/>
      <c r="P166" s="106"/>
      <c r="Q166" s="77"/>
      <c r="R166" s="60" t="str">
        <f>VLOOKUP(R164,'Podpůrná data'!$I$188:$J$199,2)</f>
        <v>leden</v>
      </c>
      <c r="S166" s="60" t="str">
        <f>VLOOKUP(S164,'Podpůrná data'!$I$188:$J$199,2)</f>
        <v>únor</v>
      </c>
      <c r="T166" s="60" t="str">
        <f>VLOOKUP(T164,'Podpůrná data'!$I$188:$J$199,2)</f>
        <v>březen</v>
      </c>
      <c r="U166" s="60" t="str">
        <f>VLOOKUP(U164,'Podpůrná data'!$I$188:$J$199,2)</f>
        <v>duben</v>
      </c>
      <c r="V166" s="60" t="str">
        <f>VLOOKUP(V164,'Podpůrná data'!$I$188:$J$199,2)</f>
        <v>květen</v>
      </c>
      <c r="W166" s="60" t="str">
        <f>VLOOKUP(W164,'Podpůrná data'!$I$188:$J$199,2)</f>
        <v>červen</v>
      </c>
      <c r="X166" s="60" t="str">
        <f>VLOOKUP(X164,'Podpůrná data'!$I$188:$J$199,2)</f>
        <v>červenec</v>
      </c>
      <c r="Y166" s="60" t="str">
        <f>VLOOKUP(Y164,'Podpůrná data'!$I$188:$J$199,2)</f>
        <v>srpen</v>
      </c>
      <c r="Z166" s="60" t="str">
        <f>VLOOKUP(Z164,'Podpůrná data'!$I$188:$J$199,2)</f>
        <v>září</v>
      </c>
      <c r="AA166" s="60" t="str">
        <f>VLOOKUP(AA164,'Podpůrná data'!$I$188:$J$199,2)</f>
        <v>říjen</v>
      </c>
      <c r="AB166" s="60" t="str">
        <f>VLOOKUP(AB164,'Podpůrná data'!$I$188:$J$199,2)</f>
        <v>listopad</v>
      </c>
      <c r="AC166" s="60" t="str">
        <f>VLOOKUP(AC164,'Podpůrná data'!$I$188:$J$199,2)</f>
        <v>prosinec</v>
      </c>
      <c r="AD166" s="60" t="str">
        <f>VLOOKUP(AD164,'Podpůrná data'!$I$188:$J$199,2)</f>
        <v>leden</v>
      </c>
      <c r="AE166" s="60" t="str">
        <f>VLOOKUP(AE164,'Podpůrná data'!$I$188:$J$199,2)</f>
        <v>únor</v>
      </c>
      <c r="AF166" s="60" t="str">
        <f>VLOOKUP(AF164,'Podpůrná data'!$I$188:$J$199,2)</f>
        <v>březen</v>
      </c>
      <c r="AG166" s="60" t="str">
        <f>VLOOKUP(AG164,'Podpůrná data'!$I$188:$J$199,2)</f>
        <v>duben</v>
      </c>
      <c r="AH166" s="60" t="str">
        <f>VLOOKUP(AH164,'Podpůrná data'!$I$188:$J$199,2)</f>
        <v>květen</v>
      </c>
      <c r="AI166" s="60" t="str">
        <f>VLOOKUP(AI164,'Podpůrná data'!$I$188:$J$199,2)</f>
        <v>červen</v>
      </c>
      <c r="AJ166" s="60" t="str">
        <f>VLOOKUP(AJ164,'Podpůrná data'!$I$188:$J$199,2)</f>
        <v>červenec</v>
      </c>
      <c r="AK166" s="60" t="str">
        <f>VLOOKUP(AK164,'Podpůrná data'!$I$188:$J$199,2)</f>
        <v>srpen</v>
      </c>
      <c r="AL166" s="60" t="str">
        <f>VLOOKUP(AL164,'Podpůrná data'!$I$188:$J$199,2)</f>
        <v>září</v>
      </c>
      <c r="AM166" s="60" t="str">
        <f>VLOOKUP(AM164,'Podpůrná data'!$I$188:$J$199,2)</f>
        <v>říjen</v>
      </c>
      <c r="AN166" s="60" t="str">
        <f>VLOOKUP(AN164,'Podpůrná data'!$I$188:$J$199,2)</f>
        <v>listopad</v>
      </c>
      <c r="AO166" s="60" t="str">
        <f>VLOOKUP(AO164,'Podpůrná data'!$I$188:$J$199,2)</f>
        <v>prosinec</v>
      </c>
      <c r="AP166" s="60" t="str">
        <f>VLOOKUP(AP164,'Podpůrná data'!$I$188:$J$199,2)</f>
        <v>leden</v>
      </c>
      <c r="AQ166" s="60" t="str">
        <f>VLOOKUP(AQ164,'Podpůrná data'!$I$188:$J$199,2)</f>
        <v>únor</v>
      </c>
      <c r="AR166" s="60" t="str">
        <f>VLOOKUP(AR164,'Podpůrná data'!$I$188:$J$199,2)</f>
        <v>březen</v>
      </c>
      <c r="AS166" s="60" t="str">
        <f>VLOOKUP(AS164,'Podpůrná data'!$I$188:$J$199,2)</f>
        <v>duben</v>
      </c>
      <c r="AT166" s="60" t="str">
        <f>VLOOKUP(AT164,'Podpůrná data'!$I$188:$J$199,2)</f>
        <v>květen</v>
      </c>
      <c r="AU166" s="60" t="str">
        <f>VLOOKUP(AU164,'Podpůrná data'!$I$188:$J$199,2)</f>
        <v>červen</v>
      </c>
      <c r="AV166" s="60" t="str">
        <f>VLOOKUP(AV164,'Podpůrná data'!$I$188:$J$199,2)</f>
        <v>červenec</v>
      </c>
      <c r="AW166" s="60" t="str">
        <f>VLOOKUP(AW164,'Podpůrná data'!$I$188:$J$199,2)</f>
        <v>srpen</v>
      </c>
      <c r="AX166" s="60" t="str">
        <f>VLOOKUP(AX164,'Podpůrná data'!$I$188:$J$199,2)</f>
        <v>září</v>
      </c>
      <c r="AY166" s="60" t="str">
        <f>VLOOKUP(AY164,'Podpůrná data'!$I$188:$J$199,2)</f>
        <v>říjen</v>
      </c>
      <c r="AZ166" s="60" t="str">
        <f>VLOOKUP(AZ164,'Podpůrná data'!$I$188:$J$199,2)</f>
        <v>listopad</v>
      </c>
      <c r="BA166" s="60" t="str">
        <f>VLOOKUP(BA164,'Podpůrná data'!$I$188:$J$199,2)</f>
        <v>prosinec</v>
      </c>
      <c r="BB166" s="60" t="str">
        <f>VLOOKUP(BB164,'Podpůrná data'!$I$188:$J$199,2)</f>
        <v>leden</v>
      </c>
      <c r="BC166" s="60" t="str">
        <f>VLOOKUP(BC164,'Podpůrná data'!$I$188:$J$199,2)</f>
        <v>únor</v>
      </c>
      <c r="BD166" s="60" t="str">
        <f>VLOOKUP(BD164,'Podpůrná data'!$I$188:$J$199,2)</f>
        <v>březen</v>
      </c>
      <c r="BE166" s="60" t="str">
        <f>VLOOKUP(BE164,'Podpůrná data'!$I$188:$J$199,2)</f>
        <v>duben</v>
      </c>
      <c r="BF166" s="60" t="str">
        <f>VLOOKUP(BF164,'Podpůrná data'!$I$188:$J$199,2)</f>
        <v>květen</v>
      </c>
      <c r="BG166" s="60" t="str">
        <f>VLOOKUP(BG164,'Podpůrná data'!$I$188:$J$199,2)</f>
        <v>červen</v>
      </c>
      <c r="BH166" s="60" t="str">
        <f>VLOOKUP(BH164,'Podpůrná data'!$I$188:$J$199,2)</f>
        <v>červenec</v>
      </c>
      <c r="BI166" s="60" t="str">
        <f>VLOOKUP(BI164,'Podpůrná data'!$I$188:$J$199,2)</f>
        <v>srpen</v>
      </c>
      <c r="BJ166" s="60" t="str">
        <f>VLOOKUP(BJ164,'Podpůrná data'!$I$188:$J$199,2)</f>
        <v>září</v>
      </c>
      <c r="BK166" s="60" t="str">
        <f>VLOOKUP(BK164,'Podpůrná data'!$I$188:$J$199,2)</f>
        <v>říjen</v>
      </c>
      <c r="BL166" s="60" t="str">
        <f>VLOOKUP(BL164,'Podpůrná data'!$I$188:$J$199,2)</f>
        <v>listopad</v>
      </c>
      <c r="BM166" s="60" t="str">
        <f>VLOOKUP(BM164,'Podpůrná data'!$I$188:$J$199,2)</f>
        <v>prosinec</v>
      </c>
      <c r="BN166" s="171"/>
      <c r="BO166" s="175"/>
      <c r="BP166" s="197"/>
      <c r="BQ166" s="197"/>
      <c r="BR166" s="106"/>
      <c r="BS166" s="179" t="s">
        <v>105</v>
      </c>
      <c r="BT166" s="179" t="s">
        <v>106</v>
      </c>
      <c r="BU166" s="179" t="s">
        <v>107</v>
      </c>
      <c r="BV166" s="179" t="s">
        <v>108</v>
      </c>
      <c r="BW166" s="179" t="s">
        <v>109</v>
      </c>
      <c r="BX166" s="179" t="s">
        <v>110</v>
      </c>
      <c r="BY166" s="179" t="s">
        <v>111</v>
      </c>
      <c r="BZ166" s="179" t="s">
        <v>112</v>
      </c>
      <c r="CA166" s="179" t="s">
        <v>113</v>
      </c>
      <c r="CB166" s="179" t="s">
        <v>155</v>
      </c>
      <c r="CC166" s="179" t="s">
        <v>156</v>
      </c>
      <c r="CD166" s="179" t="s">
        <v>157</v>
      </c>
      <c r="CE166" s="179" t="s">
        <v>202</v>
      </c>
      <c r="CF166" s="179" t="s">
        <v>203</v>
      </c>
      <c r="CG166" s="179" t="s">
        <v>204</v>
      </c>
    </row>
    <row r="167" spans="1:85" s="245" customFormat="1" ht="16.399999999999999" customHeight="1" x14ac:dyDescent="0.35">
      <c r="A167" s="250"/>
      <c r="B167" s="113"/>
      <c r="C167" s="361"/>
      <c r="D167" s="125"/>
      <c r="E167" s="357"/>
      <c r="F167" s="357"/>
      <c r="G167" s="357"/>
      <c r="H167" s="370"/>
      <c r="I167" s="371"/>
      <c r="J167" s="357"/>
      <c r="K167" s="357"/>
      <c r="L167" s="357"/>
      <c r="M167" s="373"/>
      <c r="N167" s="7"/>
      <c r="O167" s="376"/>
      <c r="P167" s="106"/>
      <c r="Q167" s="77"/>
      <c r="R167" s="60">
        <f>YEAR(Úvod!$F$10)</f>
        <v>1900</v>
      </c>
      <c r="S167" s="60">
        <f t="shared" ref="S167" si="2722">IF(S164=1,R167+1,R167)</f>
        <v>1900</v>
      </c>
      <c r="T167" s="60">
        <f t="shared" ref="T167" si="2723">IF(T164=1,S167+1,S167)</f>
        <v>1900</v>
      </c>
      <c r="U167" s="60">
        <f t="shared" ref="U167" si="2724">IF(U164=1,T167+1,T167)</f>
        <v>1900</v>
      </c>
      <c r="V167" s="60">
        <f t="shared" ref="V167" si="2725">IF(V164=1,U167+1,U167)</f>
        <v>1900</v>
      </c>
      <c r="W167" s="60">
        <f t="shared" ref="W167" si="2726">IF(W164=1,V167+1,V167)</f>
        <v>1900</v>
      </c>
      <c r="X167" s="60">
        <f t="shared" ref="X167" si="2727">IF(X164=1,W167+1,W167)</f>
        <v>1900</v>
      </c>
      <c r="Y167" s="60">
        <f t="shared" ref="Y167" si="2728">IF(Y164=1,X167+1,X167)</f>
        <v>1900</v>
      </c>
      <c r="Z167" s="60">
        <f t="shared" ref="Z167" si="2729">IF(Z164=1,Y167+1,Y167)</f>
        <v>1900</v>
      </c>
      <c r="AA167" s="60">
        <f t="shared" ref="AA167" si="2730">IF(AA164=1,Z167+1,Z167)</f>
        <v>1900</v>
      </c>
      <c r="AB167" s="60">
        <f t="shared" ref="AB167" si="2731">IF(AB164=1,AA167+1,AA167)</f>
        <v>1900</v>
      </c>
      <c r="AC167" s="60">
        <f t="shared" ref="AC167" si="2732">IF(AC164=1,AB167+1,AB167)</f>
        <v>1900</v>
      </c>
      <c r="AD167" s="60">
        <f t="shared" ref="AD167" si="2733">IF(AD164=1,AC167+1,AC167)</f>
        <v>1901</v>
      </c>
      <c r="AE167" s="60">
        <f t="shared" ref="AE167" si="2734">IF(AE164=1,AD167+1,AD167)</f>
        <v>1901</v>
      </c>
      <c r="AF167" s="60">
        <f t="shared" ref="AF167" si="2735">IF(AF164=1,AE167+1,AE167)</f>
        <v>1901</v>
      </c>
      <c r="AG167" s="60">
        <f t="shared" ref="AG167" si="2736">IF(AG164=1,AF167+1,AF167)</f>
        <v>1901</v>
      </c>
      <c r="AH167" s="60">
        <f t="shared" ref="AH167" si="2737">IF(AH164=1,AG167+1,AG167)</f>
        <v>1901</v>
      </c>
      <c r="AI167" s="60">
        <f t="shared" ref="AI167" si="2738">IF(AI164=1,AH167+1,AH167)</f>
        <v>1901</v>
      </c>
      <c r="AJ167" s="60">
        <f t="shared" ref="AJ167" si="2739">IF(AJ164=1,AI167+1,AI167)</f>
        <v>1901</v>
      </c>
      <c r="AK167" s="60">
        <f t="shared" ref="AK167" si="2740">IF(AK164=1,AJ167+1,AJ167)</f>
        <v>1901</v>
      </c>
      <c r="AL167" s="60">
        <f t="shared" ref="AL167" si="2741">IF(AL164=1,AK167+1,AK167)</f>
        <v>1901</v>
      </c>
      <c r="AM167" s="60">
        <f t="shared" ref="AM167" si="2742">IF(AM164=1,AL167+1,AL167)</f>
        <v>1901</v>
      </c>
      <c r="AN167" s="60">
        <f t="shared" ref="AN167" si="2743">IF(AN164=1,AM167+1,AM167)</f>
        <v>1901</v>
      </c>
      <c r="AO167" s="60">
        <f t="shared" ref="AO167" si="2744">IF(AO164=1,AN167+1,AN167)</f>
        <v>1901</v>
      </c>
      <c r="AP167" s="60">
        <f t="shared" ref="AP167" si="2745">IF(AP164=1,AO167+1,AO167)</f>
        <v>1902</v>
      </c>
      <c r="AQ167" s="60">
        <f t="shared" ref="AQ167" si="2746">IF(AQ164=1,AP167+1,AP167)</f>
        <v>1902</v>
      </c>
      <c r="AR167" s="60">
        <f t="shared" ref="AR167" si="2747">IF(AR164=1,AQ167+1,AQ167)</f>
        <v>1902</v>
      </c>
      <c r="AS167" s="60">
        <f t="shared" ref="AS167" si="2748">IF(AS164=1,AR167+1,AR167)</f>
        <v>1902</v>
      </c>
      <c r="AT167" s="60">
        <f t="shared" ref="AT167" si="2749">IF(AT164=1,AS167+1,AS167)</f>
        <v>1902</v>
      </c>
      <c r="AU167" s="60">
        <f t="shared" ref="AU167" si="2750">IF(AU164=1,AT167+1,AT167)</f>
        <v>1902</v>
      </c>
      <c r="AV167" s="60">
        <f t="shared" ref="AV167" si="2751">IF(AV164=1,AU167+1,AU167)</f>
        <v>1902</v>
      </c>
      <c r="AW167" s="60">
        <f t="shared" ref="AW167" si="2752">IF(AW164=1,AV167+1,AV167)</f>
        <v>1902</v>
      </c>
      <c r="AX167" s="60">
        <f t="shared" ref="AX167" si="2753">IF(AX164=1,AW167+1,AW167)</f>
        <v>1902</v>
      </c>
      <c r="AY167" s="60">
        <f t="shared" ref="AY167" si="2754">IF(AY164=1,AX167+1,AX167)</f>
        <v>1902</v>
      </c>
      <c r="AZ167" s="60">
        <f t="shared" ref="AZ167" si="2755">IF(AZ164=1,AY167+1,AY167)</f>
        <v>1902</v>
      </c>
      <c r="BA167" s="60">
        <f t="shared" ref="BA167" si="2756">IF(BA164=1,AZ167+1,AZ167)</f>
        <v>1902</v>
      </c>
      <c r="BB167" s="60">
        <f t="shared" ref="BB167" si="2757">IF(BB164=1,BA167+1,BA167)</f>
        <v>1903</v>
      </c>
      <c r="BC167" s="60">
        <f t="shared" ref="BC167" si="2758">IF(BC164=1,BB167+1,BB167)</f>
        <v>1903</v>
      </c>
      <c r="BD167" s="60">
        <f t="shared" ref="BD167" si="2759">IF(BD164=1,BC167+1,BC167)</f>
        <v>1903</v>
      </c>
      <c r="BE167" s="60">
        <f t="shared" ref="BE167" si="2760">IF(BE164=1,BD167+1,BD167)</f>
        <v>1903</v>
      </c>
      <c r="BF167" s="60">
        <f t="shared" ref="BF167" si="2761">IF(BF164=1,BE167+1,BE167)</f>
        <v>1903</v>
      </c>
      <c r="BG167" s="60">
        <f t="shared" ref="BG167" si="2762">IF(BG164=1,BF167+1,BF167)</f>
        <v>1903</v>
      </c>
      <c r="BH167" s="60">
        <f t="shared" ref="BH167" si="2763">IF(BH164=1,BG167+1,BG167)</f>
        <v>1903</v>
      </c>
      <c r="BI167" s="60">
        <f t="shared" ref="BI167" si="2764">IF(BI164=1,BH167+1,BH167)</f>
        <v>1903</v>
      </c>
      <c r="BJ167" s="60">
        <f t="shared" ref="BJ167" si="2765">IF(BJ164=1,BI167+1,BI167)</f>
        <v>1903</v>
      </c>
      <c r="BK167" s="60">
        <f t="shared" ref="BK167" si="2766">IF(BK164=1,BJ167+1,BJ167)</f>
        <v>1903</v>
      </c>
      <c r="BL167" s="60">
        <f t="shared" ref="BL167" si="2767">IF(BL164=1,BK167+1,BK167)</f>
        <v>1903</v>
      </c>
      <c r="BM167" s="60">
        <f t="shared" ref="BM167" si="2768">IF(BM164=1,BL167+1,BL167)</f>
        <v>1903</v>
      </c>
      <c r="BN167" s="195"/>
      <c r="BO167" s="196"/>
      <c r="BP167" s="197"/>
      <c r="BQ167" s="197"/>
      <c r="BR167" s="106"/>
      <c r="BS167" s="106"/>
      <c r="BT167" s="106"/>
      <c r="BU167" s="106"/>
      <c r="BV167" s="106"/>
      <c r="BW167" s="106"/>
      <c r="BX167" s="106"/>
      <c r="BY167" s="106"/>
      <c r="BZ167" s="106"/>
      <c r="CA167" s="106"/>
      <c r="CB167" s="106"/>
      <c r="CC167" s="106"/>
      <c r="CD167" s="106"/>
      <c r="CE167" s="106"/>
      <c r="CF167" s="106"/>
      <c r="CG167" s="106"/>
    </row>
    <row r="168" spans="1:85" s="245" customFormat="1" ht="16.399999999999999" customHeight="1" x14ac:dyDescent="0.35">
      <c r="A168" s="250"/>
      <c r="B168" s="113"/>
      <c r="C168" s="125"/>
      <c r="D168" s="125"/>
      <c r="E168" s="357"/>
      <c r="F168" s="357"/>
      <c r="G168" s="357"/>
      <c r="H168" s="370"/>
      <c r="I168" s="371"/>
      <c r="J168" s="357"/>
      <c r="K168" s="372"/>
      <c r="L168" s="357"/>
      <c r="M168" s="374"/>
      <c r="N168" s="7"/>
      <c r="O168" s="377"/>
      <c r="P168" s="106"/>
      <c r="Q168" s="63" t="s">
        <v>159</v>
      </c>
      <c r="R168" s="251"/>
      <c r="S168" s="251"/>
      <c r="T168" s="251"/>
      <c r="U168" s="251"/>
      <c r="V168" s="251"/>
      <c r="W168" s="251"/>
      <c r="X168" s="251"/>
      <c r="Y168" s="251"/>
      <c r="Z168" s="251"/>
      <c r="AA168" s="251"/>
      <c r="AB168" s="251"/>
      <c r="AC168" s="251"/>
      <c r="AD168" s="251"/>
      <c r="AE168" s="251"/>
      <c r="AF168" s="251"/>
      <c r="AG168" s="251"/>
      <c r="AH168" s="251"/>
      <c r="AI168" s="251"/>
      <c r="AJ168" s="251"/>
      <c r="AK168" s="251"/>
      <c r="AL168" s="251"/>
      <c r="AM168" s="251"/>
      <c r="AN168" s="251"/>
      <c r="AO168" s="251"/>
      <c r="AP168" s="251"/>
      <c r="AQ168" s="251"/>
      <c r="AR168" s="251"/>
      <c r="AS168" s="251"/>
      <c r="AT168" s="251"/>
      <c r="AU168" s="251"/>
      <c r="AV168" s="251"/>
      <c r="AW168" s="251"/>
      <c r="AX168" s="251"/>
      <c r="AY168" s="251"/>
      <c r="AZ168" s="251"/>
      <c r="BA168" s="251"/>
      <c r="BB168" s="251"/>
      <c r="BC168" s="251"/>
      <c r="BD168" s="251"/>
      <c r="BE168" s="251"/>
      <c r="BF168" s="251"/>
      <c r="BG168" s="251"/>
      <c r="BH168" s="251"/>
      <c r="BI168" s="251"/>
      <c r="BJ168" s="251"/>
      <c r="BK168" s="251"/>
      <c r="BL168" s="251"/>
      <c r="BM168" s="251"/>
      <c r="BN168" s="195"/>
      <c r="BO168" s="196"/>
      <c r="BP168" s="197"/>
      <c r="BQ168" s="197"/>
      <c r="BR168" s="106"/>
      <c r="BS168" s="106"/>
      <c r="BT168" s="106"/>
      <c r="BU168" s="106"/>
      <c r="BV168" s="106"/>
      <c r="BW168" s="106"/>
      <c r="BX168" s="106"/>
      <c r="BY168" s="106"/>
      <c r="BZ168" s="106"/>
      <c r="CA168" s="106"/>
      <c r="CB168" s="106"/>
      <c r="CC168" s="106"/>
      <c r="CD168" s="106"/>
      <c r="CE168" s="106"/>
      <c r="CF168" s="106"/>
      <c r="CG168" s="106"/>
    </row>
    <row r="169" spans="1:85" s="245" customFormat="1" ht="23.5" customHeight="1" x14ac:dyDescent="0.35">
      <c r="A169" s="243"/>
      <c r="B169" s="126" t="s">
        <v>13</v>
      </c>
      <c r="C169" s="359"/>
      <c r="D169" s="359"/>
      <c r="E169" s="252"/>
      <c r="F169" s="252"/>
      <c r="G169" s="241"/>
      <c r="H169" s="253"/>
      <c r="I169" s="254"/>
      <c r="J169" s="253"/>
      <c r="K169" s="205">
        <f>IF(J169="",0,IF(J169="ANO",'Podpůrná data'!$B$5,'Podpůrná data'!$B$3))</f>
        <v>0</v>
      </c>
      <c r="L169" s="203">
        <f>IFERROR(INT(ROUND(I169,2)*(VLOOKUP(INT(H169),'Podpůrná data'!$A$189:$B$233,2,FALSE))*(H169/(INT(H169)))),0)</f>
        <v>0</v>
      </c>
      <c r="M169" s="61">
        <f>K169*L169</f>
        <v>0</v>
      </c>
      <c r="N169" s="62">
        <f>IF(M169&gt;0,IF(ISTEXT(C169)=TRUE,0,1),0)</f>
        <v>0</v>
      </c>
      <c r="O169" s="166">
        <f>IF(M169&gt;0,1,0)</f>
        <v>0</v>
      </c>
      <c r="P169" s="127"/>
      <c r="Q169" s="63" t="s">
        <v>95</v>
      </c>
      <c r="R169" s="255"/>
      <c r="S169" s="255"/>
      <c r="T169" s="255"/>
      <c r="U169" s="255"/>
      <c r="V169" s="255"/>
      <c r="W169" s="255"/>
      <c r="X169" s="255"/>
      <c r="Y169" s="255"/>
      <c r="Z169" s="255"/>
      <c r="AA169" s="255"/>
      <c r="AB169" s="255"/>
      <c r="AC169" s="255"/>
      <c r="AD169" s="255"/>
      <c r="AE169" s="255"/>
      <c r="AF169" s="255"/>
      <c r="AG169" s="255"/>
      <c r="AH169" s="255"/>
      <c r="AI169" s="255"/>
      <c r="AJ169" s="255"/>
      <c r="AK169" s="255"/>
      <c r="AL169" s="255"/>
      <c r="AM169" s="255"/>
      <c r="AN169" s="255"/>
      <c r="AO169" s="255"/>
      <c r="AP169" s="255"/>
      <c r="AQ169" s="255"/>
      <c r="AR169" s="255"/>
      <c r="AS169" s="255"/>
      <c r="AT169" s="255"/>
      <c r="AU169" s="255"/>
      <c r="AV169" s="255"/>
      <c r="AW169" s="255"/>
      <c r="AX169" s="255"/>
      <c r="AY169" s="255"/>
      <c r="AZ169" s="255"/>
      <c r="BA169" s="255"/>
      <c r="BB169" s="255"/>
      <c r="BC169" s="255"/>
      <c r="BD169" s="255"/>
      <c r="BE169" s="255"/>
      <c r="BF169" s="255"/>
      <c r="BG169" s="255"/>
      <c r="BH169" s="255"/>
      <c r="BI169" s="255"/>
      <c r="BJ169" s="255"/>
      <c r="BK169" s="255"/>
      <c r="BL169" s="255"/>
      <c r="BM169" s="255"/>
      <c r="BN169" s="362">
        <f>SUM(R177:BM177)</f>
        <v>0</v>
      </c>
      <c r="BO169" s="364">
        <f>SUM(R178:BM178)</f>
        <v>0</v>
      </c>
      <c r="BP169" s="366">
        <f>IF($O169=0,0,IF($BN169&gt;=143*$I169,1,0))</f>
        <v>0</v>
      </c>
      <c r="BQ169" s="366">
        <f>IF($BN169&gt;=143*$I169,0,(CEILING(143*$I169,1)-$BN169))</f>
        <v>0</v>
      </c>
      <c r="BR169" s="106"/>
      <c r="BS169" s="106"/>
      <c r="BT169" s="106"/>
      <c r="BU169" s="106"/>
      <c r="BV169" s="106"/>
      <c r="BW169" s="106"/>
      <c r="BX169" s="106"/>
      <c r="BY169" s="106"/>
      <c r="BZ169" s="106"/>
      <c r="CA169" s="106"/>
      <c r="CB169" s="106"/>
      <c r="CC169" s="106"/>
      <c r="CD169" s="106"/>
      <c r="CE169" s="106"/>
      <c r="CF169" s="106"/>
      <c r="CG169" s="106"/>
    </row>
    <row r="170" spans="1:85" s="245" customFormat="1" ht="29" x14ac:dyDescent="0.35">
      <c r="A170" s="243"/>
      <c r="B170" s="128"/>
      <c r="C170" s="80"/>
      <c r="D170" s="80"/>
      <c r="E170" s="80"/>
      <c r="F170" s="80"/>
      <c r="G170" s="80"/>
      <c r="H170" s="80"/>
      <c r="I170" s="80"/>
      <c r="J170" s="80"/>
      <c r="K170" s="80"/>
      <c r="L170" s="80"/>
      <c r="M170" s="64"/>
      <c r="N170" s="7"/>
      <c r="O170" s="192"/>
      <c r="P170" s="106"/>
      <c r="Q170" s="63" t="s">
        <v>129</v>
      </c>
      <c r="R170" s="256"/>
      <c r="S170" s="256"/>
      <c r="T170" s="256"/>
      <c r="U170" s="256"/>
      <c r="V170" s="256"/>
      <c r="W170" s="256"/>
      <c r="X170" s="256"/>
      <c r="Y170" s="256"/>
      <c r="Z170" s="256"/>
      <c r="AA170" s="256"/>
      <c r="AB170" s="256"/>
      <c r="AC170" s="256"/>
      <c r="AD170" s="256"/>
      <c r="AE170" s="256"/>
      <c r="AF170" s="256"/>
      <c r="AG170" s="256"/>
      <c r="AH170" s="256"/>
      <c r="AI170" s="256"/>
      <c r="AJ170" s="256"/>
      <c r="AK170" s="256"/>
      <c r="AL170" s="256"/>
      <c r="AM170" s="256"/>
      <c r="AN170" s="256"/>
      <c r="AO170" s="256"/>
      <c r="AP170" s="256"/>
      <c r="AQ170" s="256"/>
      <c r="AR170" s="256"/>
      <c r="AS170" s="256"/>
      <c r="AT170" s="256"/>
      <c r="AU170" s="256"/>
      <c r="AV170" s="256"/>
      <c r="AW170" s="256"/>
      <c r="AX170" s="256"/>
      <c r="AY170" s="256"/>
      <c r="AZ170" s="256"/>
      <c r="BA170" s="256"/>
      <c r="BB170" s="256"/>
      <c r="BC170" s="256"/>
      <c r="BD170" s="256"/>
      <c r="BE170" s="256"/>
      <c r="BF170" s="256"/>
      <c r="BG170" s="256"/>
      <c r="BH170" s="256"/>
      <c r="BI170" s="256"/>
      <c r="BJ170" s="256"/>
      <c r="BK170" s="256"/>
      <c r="BL170" s="256"/>
      <c r="BM170" s="256"/>
      <c r="BN170" s="362"/>
      <c r="BO170" s="364"/>
      <c r="BP170" s="366"/>
      <c r="BQ170" s="366"/>
      <c r="BR170" s="106"/>
      <c r="BS170" s="106"/>
      <c r="BT170" s="106"/>
      <c r="BU170" s="106"/>
      <c r="BV170" s="106"/>
      <c r="BW170" s="106"/>
      <c r="BX170" s="106"/>
      <c r="BY170" s="106"/>
      <c r="BZ170" s="106"/>
      <c r="CA170" s="106"/>
      <c r="CB170" s="106"/>
      <c r="CC170" s="106"/>
      <c r="CD170" s="106"/>
      <c r="CE170" s="106"/>
      <c r="CF170" s="106"/>
      <c r="CG170" s="106"/>
    </row>
    <row r="171" spans="1:85" s="245" customFormat="1" ht="14.5" hidden="1" customHeight="1" x14ac:dyDescent="0.35">
      <c r="A171" s="243"/>
      <c r="B171" s="128"/>
      <c r="C171" s="80"/>
      <c r="D171" s="80"/>
      <c r="E171" s="80"/>
      <c r="F171" s="80"/>
      <c r="G171" s="80"/>
      <c r="H171" s="80"/>
      <c r="I171" s="80"/>
      <c r="J171" s="80"/>
      <c r="K171" s="80"/>
      <c r="L171" s="80"/>
      <c r="M171" s="64"/>
      <c r="N171" s="7"/>
      <c r="O171" s="192"/>
      <c r="P171" s="106"/>
      <c r="Q171" s="65" t="s">
        <v>130</v>
      </c>
      <c r="R171" s="66">
        <f>IF(R169&lt;&gt;0,1,0)</f>
        <v>0</v>
      </c>
      <c r="S171" s="66">
        <f t="shared" ref="S171" si="2769">IF(R171&gt;0,R171+1,IF(S169&lt;&gt;0,1,0))</f>
        <v>0</v>
      </c>
      <c r="T171" s="66">
        <f t="shared" ref="T171" si="2770">IF(S171&gt;0,S171+1,IF(T169&lt;&gt;0,1,0))</f>
        <v>0</v>
      </c>
      <c r="U171" s="66">
        <f t="shared" ref="U171" si="2771">IF(T171&gt;0,T171+1,IF(U169&lt;&gt;0,1,0))</f>
        <v>0</v>
      </c>
      <c r="V171" s="66">
        <f t="shared" ref="V171" si="2772">IF(U171&gt;0,U171+1,IF(V169&lt;&gt;0,1,0))</f>
        <v>0</v>
      </c>
      <c r="W171" s="66">
        <f t="shared" ref="W171" si="2773">IF(V171&gt;0,V171+1,IF(W169&lt;&gt;0,1,0))</f>
        <v>0</v>
      </c>
      <c r="X171" s="66">
        <f t="shared" ref="X171" si="2774">IF(W171&gt;0,W171+1,IF(X169&lt;&gt;0,1,0))</f>
        <v>0</v>
      </c>
      <c r="Y171" s="66">
        <f t="shared" ref="Y171" si="2775">IF(X171&gt;0,X171+1,IF(Y169&lt;&gt;0,1,0))</f>
        <v>0</v>
      </c>
      <c r="Z171" s="66">
        <f t="shared" ref="Z171" si="2776">IF(Y171&gt;0,Y171+1,IF(Z169&lt;&gt;0,1,0))</f>
        <v>0</v>
      </c>
      <c r="AA171" s="66">
        <f t="shared" ref="AA171" si="2777">IF(Z171&gt;0,Z171+1,IF(AA169&lt;&gt;0,1,0))</f>
        <v>0</v>
      </c>
      <c r="AB171" s="66">
        <f t="shared" ref="AB171" si="2778">IF(AA171&gt;0,AA171+1,IF(AB169&lt;&gt;0,1,0))</f>
        <v>0</v>
      </c>
      <c r="AC171" s="66">
        <f t="shared" ref="AC171" si="2779">IF(AB171&gt;0,AB171+1,IF(AC169&lt;&gt;0,1,0))</f>
        <v>0</v>
      </c>
      <c r="AD171" s="66">
        <f t="shared" ref="AD171" si="2780">IF(AC171&gt;0,AC171+1,IF(AD169&lt;&gt;0,1,0))</f>
        <v>0</v>
      </c>
      <c r="AE171" s="66">
        <f t="shared" ref="AE171" si="2781">IF(AD171&gt;0,AD171+1,IF(AE169&lt;&gt;0,1,0))</f>
        <v>0</v>
      </c>
      <c r="AF171" s="66">
        <f t="shared" ref="AF171" si="2782">IF(AE171&gt;0,AE171+1,IF(AF169&lt;&gt;0,1,0))</f>
        <v>0</v>
      </c>
      <c r="AG171" s="66">
        <f t="shared" ref="AG171" si="2783">IF(AF171&gt;0,AF171+1,IF(AG169&lt;&gt;0,1,0))</f>
        <v>0</v>
      </c>
      <c r="AH171" s="66">
        <f t="shared" ref="AH171" si="2784">IF(AG171&gt;0,AG171+1,IF(AH169&lt;&gt;0,1,0))</f>
        <v>0</v>
      </c>
      <c r="AI171" s="66">
        <f t="shared" ref="AI171" si="2785">IF(AH171&gt;0,AH171+1,IF(AI169&lt;&gt;0,1,0))</f>
        <v>0</v>
      </c>
      <c r="AJ171" s="66">
        <f t="shared" ref="AJ171" si="2786">IF(AI171&gt;0,AI171+1,IF(AJ169&lt;&gt;0,1,0))</f>
        <v>0</v>
      </c>
      <c r="AK171" s="66">
        <f t="shared" ref="AK171" si="2787">IF(AJ171&gt;0,AJ171+1,IF(AK169&lt;&gt;0,1,0))</f>
        <v>0</v>
      </c>
      <c r="AL171" s="66">
        <f t="shared" ref="AL171" si="2788">IF(AK171&gt;0,AK171+1,IF(AL169&lt;&gt;0,1,0))</f>
        <v>0</v>
      </c>
      <c r="AM171" s="66">
        <f t="shared" ref="AM171" si="2789">IF(AL171&gt;0,AL171+1,IF(AM169&lt;&gt;0,1,0))</f>
        <v>0</v>
      </c>
      <c r="AN171" s="66">
        <f t="shared" ref="AN171" si="2790">IF(AM171&gt;0,AM171+1,IF(AN169&lt;&gt;0,1,0))</f>
        <v>0</v>
      </c>
      <c r="AO171" s="66">
        <f t="shared" ref="AO171" si="2791">IF(AN171&gt;0,AN171+1,IF(AO169&lt;&gt;0,1,0))</f>
        <v>0</v>
      </c>
      <c r="AP171" s="66">
        <f t="shared" ref="AP171" si="2792">IF(AO171&gt;0,AO171+1,IF(AP169&lt;&gt;0,1,0))</f>
        <v>0</v>
      </c>
      <c r="AQ171" s="66">
        <f t="shared" ref="AQ171" si="2793">IF(AP171&gt;0,AP171+1,IF(AQ169&lt;&gt;0,1,0))</f>
        <v>0</v>
      </c>
      <c r="AR171" s="66">
        <f t="shared" ref="AR171" si="2794">IF(AQ171&gt;0,AQ171+1,IF(AR169&lt;&gt;0,1,0))</f>
        <v>0</v>
      </c>
      <c r="AS171" s="66">
        <f t="shared" ref="AS171" si="2795">IF(AR171&gt;0,AR171+1,IF(AS169&lt;&gt;0,1,0))</f>
        <v>0</v>
      </c>
      <c r="AT171" s="66">
        <f t="shared" ref="AT171" si="2796">IF(AS171&gt;0,AS171+1,IF(AT169&lt;&gt;0,1,0))</f>
        <v>0</v>
      </c>
      <c r="AU171" s="66">
        <f t="shared" ref="AU171" si="2797">IF(AT171&gt;0,AT171+1,IF(AU169&lt;&gt;0,1,0))</f>
        <v>0</v>
      </c>
      <c r="AV171" s="66">
        <f t="shared" ref="AV171" si="2798">IF(AU171&gt;0,AU171+1,IF(AV169&lt;&gt;0,1,0))</f>
        <v>0</v>
      </c>
      <c r="AW171" s="66">
        <f t="shared" ref="AW171" si="2799">IF(AV171&gt;0,AV171+1,IF(AW169&lt;&gt;0,1,0))</f>
        <v>0</v>
      </c>
      <c r="AX171" s="66">
        <f t="shared" ref="AX171" si="2800">IF(AW171&gt;0,AW171+1,IF(AX169&lt;&gt;0,1,0))</f>
        <v>0</v>
      </c>
      <c r="AY171" s="66">
        <f t="shared" ref="AY171" si="2801">IF(AX171&gt;0,AX171+1,IF(AY169&lt;&gt;0,1,0))</f>
        <v>0</v>
      </c>
      <c r="AZ171" s="66">
        <f t="shared" ref="AZ171" si="2802">IF(AY171&gt;0,AY171+1,IF(AZ169&lt;&gt;0,1,0))</f>
        <v>0</v>
      </c>
      <c r="BA171" s="66">
        <f t="shared" ref="BA171" si="2803">IF(AZ171&gt;0,AZ171+1,IF(BA169&lt;&gt;0,1,0))</f>
        <v>0</v>
      </c>
      <c r="BB171" s="66">
        <f t="shared" ref="BB171" si="2804">IF(BA171&gt;0,BA171+1,IF(BB169&lt;&gt;0,1,0))</f>
        <v>0</v>
      </c>
      <c r="BC171" s="66">
        <f t="shared" ref="BC171" si="2805">IF(BB171&gt;0,BB171+1,IF(BC169&lt;&gt;0,1,0))</f>
        <v>0</v>
      </c>
      <c r="BD171" s="66">
        <f t="shared" ref="BD171" si="2806">IF(BC171&gt;0,BC171+1,IF(BD169&lt;&gt;0,1,0))</f>
        <v>0</v>
      </c>
      <c r="BE171" s="66">
        <f t="shared" ref="BE171" si="2807">IF(BD171&gt;0,BD171+1,IF(BE169&lt;&gt;0,1,0))</f>
        <v>0</v>
      </c>
      <c r="BF171" s="66">
        <f t="shared" ref="BF171" si="2808">IF(BE171&gt;0,BE171+1,IF(BF169&lt;&gt;0,1,0))</f>
        <v>0</v>
      </c>
      <c r="BG171" s="66">
        <f t="shared" ref="BG171" si="2809">IF(BF171&gt;0,BF171+1,IF(BG169&lt;&gt;0,1,0))</f>
        <v>0</v>
      </c>
      <c r="BH171" s="66">
        <f t="shared" ref="BH171" si="2810">IF(BG171&gt;0,BG171+1,IF(BH169&lt;&gt;0,1,0))</f>
        <v>0</v>
      </c>
      <c r="BI171" s="66">
        <f t="shared" ref="BI171" si="2811">IF(BH171&gt;0,BH171+1,IF(BI169&lt;&gt;0,1,0))</f>
        <v>0</v>
      </c>
      <c r="BJ171" s="66">
        <f t="shared" ref="BJ171" si="2812">IF(BI171&gt;0,BI171+1,IF(BJ169&lt;&gt;0,1,0))</f>
        <v>0</v>
      </c>
      <c r="BK171" s="66">
        <f t="shared" ref="BK171" si="2813">IF(BJ171&gt;0,BJ171+1,IF(BK169&lt;&gt;0,1,0))</f>
        <v>0</v>
      </c>
      <c r="BL171" s="66">
        <f t="shared" ref="BL171" si="2814">IF(BK171&gt;0,BK171+1,IF(BL169&lt;&gt;0,1,0))</f>
        <v>0</v>
      </c>
      <c r="BM171" s="66">
        <f t="shared" ref="BM171" si="2815">IF(BL171&gt;0,BL171+1,IF(BM169&lt;&gt;0,1,0))</f>
        <v>0</v>
      </c>
      <c r="BN171" s="362"/>
      <c r="BO171" s="364"/>
      <c r="BP171" s="366"/>
      <c r="BQ171" s="366"/>
      <c r="BR171" s="106"/>
      <c r="BS171" s="106"/>
      <c r="BT171" s="106"/>
      <c r="BU171" s="106"/>
      <c r="BV171" s="106"/>
      <c r="BW171" s="106"/>
      <c r="BX171" s="106"/>
      <c r="BY171" s="106"/>
      <c r="BZ171" s="106"/>
      <c r="CA171" s="106"/>
      <c r="CB171" s="106"/>
      <c r="CC171" s="106"/>
      <c r="CD171" s="106"/>
      <c r="CE171" s="106"/>
      <c r="CF171" s="106"/>
      <c r="CG171" s="106"/>
    </row>
    <row r="172" spans="1:85" s="245" customFormat="1" ht="14.5" hidden="1" customHeight="1" x14ac:dyDescent="0.35">
      <c r="A172" s="243"/>
      <c r="B172" s="128"/>
      <c r="C172" s="80"/>
      <c r="D172" s="80"/>
      <c r="E172" s="80"/>
      <c r="F172" s="80"/>
      <c r="G172" s="80"/>
      <c r="H172" s="80"/>
      <c r="I172" s="80"/>
      <c r="J172" s="80"/>
      <c r="K172" s="80"/>
      <c r="L172" s="80"/>
      <c r="M172" s="64"/>
      <c r="N172" s="7"/>
      <c r="O172" s="192"/>
      <c r="P172" s="106"/>
      <c r="Q172" s="65" t="s">
        <v>131</v>
      </c>
      <c r="R172" s="66">
        <f>R171</f>
        <v>0</v>
      </c>
      <c r="S172" s="66">
        <f>IF(S171=0,0,IF(OR(R172=0,R172=12),1,R172+1))</f>
        <v>0</v>
      </c>
      <c r="T172" s="66">
        <f t="shared" ref="T172" si="2816">IF(T171=0,0,IF(OR(S172=0,S172=12),1,S172+1))</f>
        <v>0</v>
      </c>
      <c r="U172" s="66">
        <f t="shared" ref="U172" si="2817">IF(U171=0,0,IF(OR(T172=0,T172=12),1,T172+1))</f>
        <v>0</v>
      </c>
      <c r="V172" s="66">
        <f t="shared" ref="V172" si="2818">IF(V171=0,0,IF(OR(U172=0,U172=12),1,U172+1))</f>
        <v>0</v>
      </c>
      <c r="W172" s="66">
        <f t="shared" ref="W172" si="2819">IF(W171=0,0,IF(OR(V172=0,V172=12),1,V172+1))</f>
        <v>0</v>
      </c>
      <c r="X172" s="66">
        <f t="shared" ref="X172" si="2820">IF(X171=0,0,IF(OR(W172=0,W172=12),1,W172+1))</f>
        <v>0</v>
      </c>
      <c r="Y172" s="66">
        <f t="shared" ref="Y172" si="2821">IF(Y171=0,0,IF(OR(X172=0,X172=12),1,X172+1))</f>
        <v>0</v>
      </c>
      <c r="Z172" s="66">
        <f t="shared" ref="Z172" si="2822">IF(Z171=0,0,IF(OR(Y172=0,Y172=12),1,Y172+1))</f>
        <v>0</v>
      </c>
      <c r="AA172" s="66">
        <f t="shared" ref="AA172" si="2823">IF(AA171=0,0,IF(OR(Z172=0,Z172=12),1,Z172+1))</f>
        <v>0</v>
      </c>
      <c r="AB172" s="66">
        <f t="shared" ref="AB172" si="2824">IF(AB171=0,0,IF(OR(AA172=0,AA172=12),1,AA172+1))</f>
        <v>0</v>
      </c>
      <c r="AC172" s="66">
        <f t="shared" ref="AC172" si="2825">IF(AC171=0,0,IF(OR(AB172=0,AB172=12),1,AB172+1))</f>
        <v>0</v>
      </c>
      <c r="AD172" s="66">
        <f t="shared" ref="AD172" si="2826">IF(AD171=0,0,IF(OR(AC172=0,AC172=12),1,AC172+1))</f>
        <v>0</v>
      </c>
      <c r="AE172" s="66">
        <f t="shared" ref="AE172" si="2827">IF(AE171=0,0,IF(OR(AD172=0,AD172=12),1,AD172+1))</f>
        <v>0</v>
      </c>
      <c r="AF172" s="66">
        <f t="shared" ref="AF172" si="2828">IF(AF171=0,0,IF(OR(AE172=0,AE172=12),1,AE172+1))</f>
        <v>0</v>
      </c>
      <c r="AG172" s="66">
        <f t="shared" ref="AG172" si="2829">IF(AG171=0,0,IF(OR(AF172=0,AF172=12),1,AF172+1))</f>
        <v>0</v>
      </c>
      <c r="AH172" s="66">
        <f t="shared" ref="AH172" si="2830">IF(AH171=0,0,IF(OR(AG172=0,AG172=12),1,AG172+1))</f>
        <v>0</v>
      </c>
      <c r="AI172" s="66">
        <f t="shared" ref="AI172" si="2831">IF(AI171=0,0,IF(OR(AH172=0,AH172=12),1,AH172+1))</f>
        <v>0</v>
      </c>
      <c r="AJ172" s="66">
        <f t="shared" ref="AJ172" si="2832">IF(AJ171=0,0,IF(OR(AI172=0,AI172=12),1,AI172+1))</f>
        <v>0</v>
      </c>
      <c r="AK172" s="66">
        <f t="shared" ref="AK172" si="2833">IF(AK171=0,0,IF(OR(AJ172=0,AJ172=12),1,AJ172+1))</f>
        <v>0</v>
      </c>
      <c r="AL172" s="66">
        <f t="shared" ref="AL172" si="2834">IF(AL171=0,0,IF(OR(AK172=0,AK172=12),1,AK172+1))</f>
        <v>0</v>
      </c>
      <c r="AM172" s="66">
        <f t="shared" ref="AM172" si="2835">IF(AM171=0,0,IF(OR(AL172=0,AL172=12),1,AL172+1))</f>
        <v>0</v>
      </c>
      <c r="AN172" s="66">
        <f t="shared" ref="AN172" si="2836">IF(AN171=0,0,IF(OR(AM172=0,AM172=12),1,AM172+1))</f>
        <v>0</v>
      </c>
      <c r="AO172" s="66">
        <f t="shared" ref="AO172" si="2837">IF(AO171=0,0,IF(OR(AN172=0,AN172=12),1,AN172+1))</f>
        <v>0</v>
      </c>
      <c r="AP172" s="66">
        <f t="shared" ref="AP172" si="2838">IF(AP171=0,0,IF(OR(AO172=0,AO172=12),1,AO172+1))</f>
        <v>0</v>
      </c>
      <c r="AQ172" s="66">
        <f t="shared" ref="AQ172" si="2839">IF(AQ171=0,0,IF(OR(AP172=0,AP172=12),1,AP172+1))</f>
        <v>0</v>
      </c>
      <c r="AR172" s="66">
        <f t="shared" ref="AR172" si="2840">IF(AR171=0,0,IF(OR(AQ172=0,AQ172=12),1,AQ172+1))</f>
        <v>0</v>
      </c>
      <c r="AS172" s="66">
        <f t="shared" ref="AS172" si="2841">IF(AS171=0,0,IF(OR(AR172=0,AR172=12),1,AR172+1))</f>
        <v>0</v>
      </c>
      <c r="AT172" s="66">
        <f t="shared" ref="AT172" si="2842">IF(AT171=0,0,IF(OR(AS172=0,AS172=12),1,AS172+1))</f>
        <v>0</v>
      </c>
      <c r="AU172" s="66">
        <f t="shared" ref="AU172" si="2843">IF(AU171=0,0,IF(OR(AT172=0,AT172=12),1,AT172+1))</f>
        <v>0</v>
      </c>
      <c r="AV172" s="66">
        <f t="shared" ref="AV172" si="2844">IF(AV171=0,0,IF(OR(AU172=0,AU172=12),1,AU172+1))</f>
        <v>0</v>
      </c>
      <c r="AW172" s="66">
        <f t="shared" ref="AW172" si="2845">IF(AW171=0,0,IF(OR(AV172=0,AV172=12),1,AV172+1))</f>
        <v>0</v>
      </c>
      <c r="AX172" s="66">
        <f t="shared" ref="AX172" si="2846">IF(AX171=0,0,IF(OR(AW172=0,AW172=12),1,AW172+1))</f>
        <v>0</v>
      </c>
      <c r="AY172" s="66">
        <f t="shared" ref="AY172" si="2847">IF(AY171=0,0,IF(OR(AX172=0,AX172=12),1,AX172+1))</f>
        <v>0</v>
      </c>
      <c r="AZ172" s="66">
        <f t="shared" ref="AZ172" si="2848">IF(AZ171=0,0,IF(OR(AY172=0,AY172=12),1,AY172+1))</f>
        <v>0</v>
      </c>
      <c r="BA172" s="66">
        <f t="shared" ref="BA172" si="2849">IF(BA171=0,0,IF(OR(AZ172=0,AZ172=12),1,AZ172+1))</f>
        <v>0</v>
      </c>
      <c r="BB172" s="66">
        <f t="shared" ref="BB172" si="2850">IF(BB171=0,0,IF(OR(BA172=0,BA172=12),1,BA172+1))</f>
        <v>0</v>
      </c>
      <c r="BC172" s="66">
        <f t="shared" ref="BC172" si="2851">IF(BC171=0,0,IF(OR(BB172=0,BB172=12),1,BB172+1))</f>
        <v>0</v>
      </c>
      <c r="BD172" s="66">
        <f t="shared" ref="BD172" si="2852">IF(BD171=0,0,IF(OR(BC172=0,BC172=12),1,BC172+1))</f>
        <v>0</v>
      </c>
      <c r="BE172" s="66">
        <f t="shared" ref="BE172" si="2853">IF(BE171=0,0,IF(OR(BD172=0,BD172=12),1,BD172+1))</f>
        <v>0</v>
      </c>
      <c r="BF172" s="66">
        <f t="shared" ref="BF172" si="2854">IF(BF171=0,0,IF(OR(BE172=0,BE172=12),1,BE172+1))</f>
        <v>0</v>
      </c>
      <c r="BG172" s="66">
        <f t="shared" ref="BG172" si="2855">IF(BG171=0,0,IF(OR(BF172=0,BF172=12),1,BF172+1))</f>
        <v>0</v>
      </c>
      <c r="BH172" s="66">
        <f t="shared" ref="BH172" si="2856">IF(BH171=0,0,IF(OR(BG172=0,BG172=12),1,BG172+1))</f>
        <v>0</v>
      </c>
      <c r="BI172" s="66">
        <f t="shared" ref="BI172" si="2857">IF(BI171=0,0,IF(OR(BH172=0,BH172=12),1,BH172+1))</f>
        <v>0</v>
      </c>
      <c r="BJ172" s="66">
        <f t="shared" ref="BJ172" si="2858">IF(BJ171=0,0,IF(OR(BI172=0,BI172=12),1,BI172+1))</f>
        <v>0</v>
      </c>
      <c r="BK172" s="66">
        <f t="shared" ref="BK172" si="2859">IF(BK171=0,0,IF(OR(BJ172=0,BJ172=12),1,BJ172+1))</f>
        <v>0</v>
      </c>
      <c r="BL172" s="66">
        <f t="shared" ref="BL172" si="2860">IF(BL171=0,0,IF(OR(BK172=0,BK172=12),1,BK172+1))</f>
        <v>0</v>
      </c>
      <c r="BM172" s="66">
        <f t="shared" ref="BM172" si="2861">IF(BM171=0,0,IF(OR(BL172=0,BL172=12),1,BL172+1))</f>
        <v>0</v>
      </c>
      <c r="BN172" s="362"/>
      <c r="BO172" s="364"/>
      <c r="BP172" s="366"/>
      <c r="BQ172" s="366"/>
      <c r="BR172" s="106"/>
      <c r="BS172" s="106"/>
      <c r="BT172" s="106"/>
      <c r="BU172" s="106"/>
      <c r="BV172" s="106"/>
      <c r="BW172" s="106"/>
      <c r="BX172" s="106"/>
      <c r="BY172" s="106"/>
      <c r="BZ172" s="106"/>
      <c r="CA172" s="106"/>
      <c r="CB172" s="106"/>
      <c r="CC172" s="106"/>
      <c r="CD172" s="106"/>
      <c r="CE172" s="106"/>
      <c r="CF172" s="106"/>
      <c r="CG172" s="106"/>
    </row>
    <row r="173" spans="1:85" s="245" customFormat="1" ht="43.5" x14ac:dyDescent="0.35">
      <c r="A173" s="243"/>
      <c r="B173" s="128"/>
      <c r="C173" s="80"/>
      <c r="D173" s="80"/>
      <c r="E173" s="80"/>
      <c r="F173" s="80"/>
      <c r="G173" s="80"/>
      <c r="H173" s="80"/>
      <c r="I173" s="80"/>
      <c r="J173" s="80"/>
      <c r="K173" s="80"/>
      <c r="L173" s="80"/>
      <c r="M173" s="64"/>
      <c r="N173" s="7"/>
      <c r="O173" s="192"/>
      <c r="P173" s="106"/>
      <c r="Q173" s="63" t="s">
        <v>237</v>
      </c>
      <c r="R173" s="68">
        <f>IF(R172&gt;0,IF(R176&gt;$L169,$L169,R176),0)</f>
        <v>0</v>
      </c>
      <c r="S173" s="68">
        <f>IF(S172&gt;0,IF((SUMIFS($R175:R175,$R172:R172,12)+IF(R172=12,0,R173)+S176)&gt;=$L169,$L169-FLOOR(SUMIFS($R175:R175,$R172:R172,12),1),IF(S172=1,S176,S176+R173)),0)</f>
        <v>0</v>
      </c>
      <c r="T173" s="68">
        <f>IF(T172&gt;0,IF((SUMIFS($R175:S175,$R172:S172,12)+IF(S172=12,0,S173)+T176)&gt;=$L169,$L169-FLOOR(SUMIFS($R175:S175,$R172:S172,12),1),IF(T172=1,T176,T176+S173)),0)</f>
        <v>0</v>
      </c>
      <c r="U173" s="68">
        <f>IF(U172&gt;0,IF((SUMIFS($R175:T175,$R172:T172,12)+IF(T172=12,0,T173)+U176)&gt;=$L169,$L169-FLOOR(SUMIFS($R175:T175,$R172:T172,12),1),IF(U172=1,U176,U176+T173)),0)</f>
        <v>0</v>
      </c>
      <c r="V173" s="68">
        <f>IF(V172&gt;0,IF((SUMIFS($R175:U175,$R172:U172,12)+IF(U172=12,0,U173)+V176)&gt;=$L169,$L169-FLOOR(SUMIFS($R175:U175,$R172:U172,12),1),IF(V172=1,V176,V176+U173)),0)</f>
        <v>0</v>
      </c>
      <c r="W173" s="68">
        <f>IF(W172&gt;0,IF((SUMIFS($R175:V175,$R172:V172,12)+IF(V172=12,0,V173)+W176)&gt;=$L169,$L169-FLOOR(SUMIFS($R175:V175,$R172:V172,12),1),IF(W172=1,W176,W176+V173)),0)</f>
        <v>0</v>
      </c>
      <c r="X173" s="68">
        <f>IF(X172&gt;0,IF((SUMIFS($R175:W175,$R172:W172,12)+IF(W172=12,0,W173)+X176)&gt;=$L169,$L169-FLOOR(SUMIFS($R175:W175,$R172:W172,12),1),IF(X172=1,X176,X176+W173)),0)</f>
        <v>0</v>
      </c>
      <c r="Y173" s="68">
        <f>IF(Y172&gt;0,IF((SUMIFS($R175:X175,$R172:X172,12)+IF(X172=12,0,X173)+Y176)&gt;=$L169,$L169-FLOOR(SUMIFS($R175:X175,$R172:X172,12),1),IF(Y172=1,Y176,Y176+X173)),0)</f>
        <v>0</v>
      </c>
      <c r="Z173" s="68">
        <f>IF(Z172&gt;0,IF((SUMIFS($R175:Y175,$R172:Y172,12)+IF(Y172=12,0,Y173)+Z176)&gt;=$L169,$L169-FLOOR(SUMIFS($R175:Y175,$R172:Y172,12),1),IF(Z172=1,Z176,Z176+Y173)),0)</f>
        <v>0</v>
      </c>
      <c r="AA173" s="68">
        <f>IF(AA172&gt;0,IF((SUMIFS($R175:Z175,$R172:Z172,12)+IF(Z172=12,0,Z173)+AA176)&gt;=$L169,$L169-FLOOR(SUMIFS($R175:Z175,$R172:Z172,12),1),IF(AA172=1,AA176,AA176+Z173)),0)</f>
        <v>0</v>
      </c>
      <c r="AB173" s="68">
        <f>IF(AB172&gt;0,IF((SUMIFS($R175:AA175,$R172:AA172,12)+IF(AA172=12,0,AA173)+AB176)&gt;=$L169,$L169-FLOOR(SUMIFS($R175:AA175,$R172:AA172,12),1),IF(AB172=1,AB176,AB176+AA173)),0)</f>
        <v>0</v>
      </c>
      <c r="AC173" s="68">
        <f>IF(AC172&gt;0,IF((SUMIFS($R175:AB175,$R172:AB172,12)+IF(AB172=12,0,AB173)+AC176)&gt;=$L169,$L169-FLOOR(SUMIFS($R175:AB175,$R172:AB172,12),1),IF(AC172=1,AC176,AC176+AB173)),0)</f>
        <v>0</v>
      </c>
      <c r="AD173" s="68">
        <f>IF(AD172&gt;0,IF((SUMIFS($R175:AC175,$R172:AC172,12)+IF(AC172=12,0,AC173)+AD176)&gt;=$L169,$L169-FLOOR(SUMIFS($R175:AC175,$R172:AC172,12),1),IF(AD172=1,AD176,AD176+AC173)),0)</f>
        <v>0</v>
      </c>
      <c r="AE173" s="68">
        <f>IF(AE172&gt;0,IF((SUMIFS($R175:AD175,$R172:AD172,12)+IF(AD172=12,0,AD173)+AE176)&gt;=$L169,$L169-FLOOR(SUMIFS($R175:AD175,$R172:AD172,12),1),IF(AE172=1,AE176,AE176+AD173)),0)</f>
        <v>0</v>
      </c>
      <c r="AF173" s="68">
        <f>IF(AF172&gt;0,IF((SUMIFS($R175:AE175,$R172:AE172,12)+IF(AE172=12,0,AE173)+AF176)&gt;=$L169,$L169-FLOOR(SUMIFS($R175:AE175,$R172:AE172,12),1),IF(AF172=1,AF176,AF176+AE173)),0)</f>
        <v>0</v>
      </c>
      <c r="AG173" s="68">
        <f>IF(AG172&gt;0,IF((SUMIFS($R175:AF175,$R172:AF172,12)+IF(AF172=12,0,AF173)+AG176)&gt;=$L169,$L169-FLOOR(SUMIFS($R175:AF175,$R172:AF172,12),1),IF(AG172=1,AG176,AG176+AF173)),0)</f>
        <v>0</v>
      </c>
      <c r="AH173" s="68">
        <f>IF(AH172&gt;0,IF((SUMIFS($R175:AG175,$R172:AG172,12)+IF(AG172=12,0,AG173)+AH176)&gt;=$L169,$L169-FLOOR(SUMIFS($R175:AG175,$R172:AG172,12),1),IF(AH172=1,AH176,AH176+AG173)),0)</f>
        <v>0</v>
      </c>
      <c r="AI173" s="68">
        <f>IF(AI172&gt;0,IF((SUMIFS($R175:AH175,$R172:AH172,12)+IF(AH172=12,0,AH173)+AI176)&gt;=$L169,$L169-FLOOR(SUMIFS($R175:AH175,$R172:AH172,12),1),IF(AI172=1,AI176,AI176+AH173)),0)</f>
        <v>0</v>
      </c>
      <c r="AJ173" s="68">
        <f>IF(AJ172&gt;0,IF((SUMIFS($R175:AI175,$R172:AI172,12)+IF(AI172=12,0,AI173)+AJ176)&gt;=$L169,$L169-FLOOR(SUMIFS($R175:AI175,$R172:AI172,12),1),IF(AJ172=1,AJ176,AJ176+AI173)),0)</f>
        <v>0</v>
      </c>
      <c r="AK173" s="68">
        <f>IF(AK172&gt;0,IF((SUMIFS($R175:AJ175,$R172:AJ172,12)+IF(AJ172=12,0,AJ173)+AK176)&gt;=$L169,$L169-FLOOR(SUMIFS($R175:AJ175,$R172:AJ172,12),1),IF(AK172=1,AK176,AK176+AJ173)),0)</f>
        <v>0</v>
      </c>
      <c r="AL173" s="68">
        <f>IF(AL172&gt;0,IF((SUMIFS($R175:AK175,$R172:AK172,12)+IF(AK172=12,0,AK173)+AL176)&gt;=$L169,$L169-FLOOR(SUMIFS($R175:AK175,$R172:AK172,12),1),IF(AL172=1,AL176,AL176+AK173)),0)</f>
        <v>0</v>
      </c>
      <c r="AM173" s="68">
        <f>IF(AM172&gt;0,IF((SUMIFS($R175:AL175,$R172:AL172,12)+IF(AL172=12,0,AL173)+AM176)&gt;=$L169,$L169-FLOOR(SUMIFS($R175:AL175,$R172:AL172,12),1),IF(AM172=1,AM176,AM176+AL173)),0)</f>
        <v>0</v>
      </c>
      <c r="AN173" s="68">
        <f>IF(AN172&gt;0,IF((SUMIFS($R175:AM175,$R172:AM172,12)+IF(AM172=12,0,AM173)+AN176)&gt;=$L169,$L169-FLOOR(SUMIFS($R175:AM175,$R172:AM172,12),1),IF(AN172=1,AN176,AN176+AM173)),0)</f>
        <v>0</v>
      </c>
      <c r="AO173" s="68">
        <f>IF(AO172&gt;0,IF((SUMIFS($R175:AN175,$R172:AN172,12)+IF(AN172=12,0,AN173)+AO176)&gt;=$L169,$L169-FLOOR(SUMIFS($R175:AN175,$R172:AN172,12),1),IF(AO172=1,AO176,AO176+AN173)),0)</f>
        <v>0</v>
      </c>
      <c r="AP173" s="68">
        <f>IF(AP172&gt;0,IF((SUMIFS($R175:AO175,$R172:AO172,12)+IF(AO172=12,0,AO173)+AP176)&gt;=$L169,$L169-FLOOR(SUMIFS($R175:AO175,$R172:AO172,12),1),IF(AP172=1,AP176,AP176+AO173)),0)</f>
        <v>0</v>
      </c>
      <c r="AQ173" s="68">
        <f>IF(AQ172&gt;0,IF((SUMIFS($R175:AP175,$R172:AP172,12)+IF(AP172=12,0,AP173)+AQ176)&gt;=$L169,$L169-FLOOR(SUMIFS($R175:AP175,$R172:AP172,12),1),IF(AQ172=1,AQ176,AQ176+AP173)),0)</f>
        <v>0</v>
      </c>
      <c r="AR173" s="68">
        <f>IF(AR172&gt;0,IF((SUMIFS($R175:AQ175,$R172:AQ172,12)+IF(AQ172=12,0,AQ173)+AR176)&gt;=$L169,$L169-FLOOR(SUMIFS($R175:AQ175,$R172:AQ172,12),1),IF(AR172=1,AR176,AR176+AQ173)),0)</f>
        <v>0</v>
      </c>
      <c r="AS173" s="68">
        <f>IF(AS172&gt;0,IF((SUMIFS($R175:AR175,$R172:AR172,12)+IF(AR172=12,0,AR173)+AS176)&gt;=$L169,$L169-FLOOR(SUMIFS($R175:AR175,$R172:AR172,12),1),IF(AS172=1,AS176,AS176+AR173)),0)</f>
        <v>0</v>
      </c>
      <c r="AT173" s="68">
        <f>IF(AT172&gt;0,IF((SUMIFS($R175:AS175,$R172:AS172,12)+IF(AS172=12,0,AS173)+AT176)&gt;=$L169,$L169-FLOOR(SUMIFS($R175:AS175,$R172:AS172,12),1),IF(AT172=1,AT176,AT176+AS173)),0)</f>
        <v>0</v>
      </c>
      <c r="AU173" s="68">
        <f>IF(AU172&gt;0,IF((SUMIFS($R175:AT175,$R172:AT172,12)+IF(AT172=12,0,AT173)+AU176)&gt;=$L169,$L169-FLOOR(SUMIFS($R175:AT175,$R172:AT172,12),1),IF(AU172=1,AU176,AU176+AT173)),0)</f>
        <v>0</v>
      </c>
      <c r="AV173" s="68">
        <f>IF(AV172&gt;0,IF((SUMIFS($R175:AU175,$R172:AU172,12)+IF(AU172=12,0,AU173)+AV176)&gt;=$L169,$L169-FLOOR(SUMIFS($R175:AU175,$R172:AU172,12),1),IF(AV172=1,AV176,AV176+AU173)),0)</f>
        <v>0</v>
      </c>
      <c r="AW173" s="68">
        <f>IF(AW172&gt;0,IF((SUMIFS($R175:AV175,$R172:AV172,12)+IF(AV172=12,0,AV173)+AW176)&gt;=$L169,$L169-FLOOR(SUMIFS($R175:AV175,$R172:AV172,12),1),IF(AW172=1,AW176,AW176+AV173)),0)</f>
        <v>0</v>
      </c>
      <c r="AX173" s="68">
        <f>IF(AX172&gt;0,IF((SUMIFS($R175:AW175,$R172:AW172,12)+IF(AW172=12,0,AW173)+AX176)&gt;=$L169,$L169-FLOOR(SUMIFS($R175:AW175,$R172:AW172,12),1),IF(AX172=1,AX176,AX176+AW173)),0)</f>
        <v>0</v>
      </c>
      <c r="AY173" s="68">
        <f>IF(AY172&gt;0,IF((SUMIFS($R175:AX175,$R172:AX172,12)+IF(AX172=12,0,AX173)+AY176)&gt;=$L169,$L169-FLOOR(SUMIFS($R175:AX175,$R172:AX172,12),1),IF(AY172=1,AY176,AY176+AX173)),0)</f>
        <v>0</v>
      </c>
      <c r="AZ173" s="68">
        <f>IF(AZ172&gt;0,IF((SUMIFS($R175:AY175,$R172:AY172,12)+IF(AY172=12,0,AY173)+AZ176)&gt;=$L169,$L169-FLOOR(SUMIFS($R175:AY175,$R172:AY172,12),1),IF(AZ172=1,AZ176,AZ176+AY173)),0)</f>
        <v>0</v>
      </c>
      <c r="BA173" s="68">
        <f>IF(BA172&gt;0,IF((SUMIFS($R175:AZ175,$R172:AZ172,12)+IF(AZ172=12,0,AZ173)+BA176)&gt;=$L169,$L169-FLOOR(SUMIFS($R175:AZ175,$R172:AZ172,12),1),IF(BA172=1,BA176,BA176+AZ173)),0)</f>
        <v>0</v>
      </c>
      <c r="BB173" s="68">
        <f>IF(BB172&gt;0,IF((SUMIFS($R175:BA175,$R172:BA172,12)+IF(BA172=12,0,BA173)+BB176)&gt;=$L169,$L169-FLOOR(SUMIFS($R175:BA175,$R172:BA172,12),1),IF(BB172=1,BB176,BB176+BA173)),0)</f>
        <v>0</v>
      </c>
      <c r="BC173" s="68">
        <f>IF(BC172&gt;0,IF((SUMIFS($R175:BB175,$R172:BB172,12)+IF(BB172=12,0,BB173)+BC176)&gt;=$L169,$L169-FLOOR(SUMIFS($R175:BB175,$R172:BB172,12),1),IF(BC172=1,BC176,BC176+BB173)),0)</f>
        <v>0</v>
      </c>
      <c r="BD173" s="68">
        <f>IF(BD172&gt;0,IF((SUMIFS($R175:BC175,$R172:BC172,12)+IF(BC172=12,0,BC173)+BD176)&gt;=$L169,$L169-FLOOR(SUMIFS($R175:BC175,$R172:BC172,12),1),IF(BD172=1,BD176,BD176+BC173)),0)</f>
        <v>0</v>
      </c>
      <c r="BE173" s="68">
        <f>IF(BE172&gt;0,IF((SUMIFS($R175:BD175,$R172:BD172,12)+IF(BD172=12,0,BD173)+BE176)&gt;=$L169,$L169-FLOOR(SUMIFS($R175:BD175,$R172:BD172,12),1),IF(BE172=1,BE176,BE176+BD173)),0)</f>
        <v>0</v>
      </c>
      <c r="BF173" s="68">
        <f>IF(BF172&gt;0,IF((SUMIFS($R175:BE175,$R172:BE172,12)+IF(BE172=12,0,BE173)+BF176)&gt;=$L169,$L169-FLOOR(SUMIFS($R175:BE175,$R172:BE172,12),1),IF(BF172=1,BF176,BF176+BE173)),0)</f>
        <v>0</v>
      </c>
      <c r="BG173" s="68">
        <f>IF(BG172&gt;0,IF((SUMIFS($R175:BF175,$R172:BF172,12)+IF(BF172=12,0,BF173)+BG176)&gt;=$L169,$L169-FLOOR(SUMIFS($R175:BF175,$R172:BF172,12),1),IF(BG172=1,BG176,BG176+BF173)),0)</f>
        <v>0</v>
      </c>
      <c r="BH173" s="68">
        <f>IF(BH172&gt;0,IF((SUMIFS($R175:BG175,$R172:BG172,12)+IF(BG172=12,0,BG173)+BH176)&gt;=$L169,$L169-FLOOR(SUMIFS($R175:BG175,$R172:BG172,12),1),IF(BH172=1,BH176,BH176+BG173)),0)</f>
        <v>0</v>
      </c>
      <c r="BI173" s="68">
        <f>IF(BI172&gt;0,IF((SUMIFS($R175:BH175,$R172:BH172,12)+IF(BH172=12,0,BH173)+BI176)&gt;=$L169,$L169-FLOOR(SUMIFS($R175:BH175,$R172:BH172,12),1),IF(BI172=1,BI176,BI176+BH173)),0)</f>
        <v>0</v>
      </c>
      <c r="BJ173" s="68">
        <f>IF(BJ172&gt;0,IF((SUMIFS($R175:BI175,$R172:BI172,12)+IF(BI172=12,0,BI173)+BJ176)&gt;=$L169,$L169-FLOOR(SUMIFS($R175:BI175,$R172:BI172,12),1),IF(BJ172=1,BJ176,BJ176+BI173)),0)</f>
        <v>0</v>
      </c>
      <c r="BK173" s="68">
        <f>IF(BK172&gt;0,IF((SUMIFS($R175:BJ175,$R172:BJ172,12)+IF(BJ172=12,0,BJ173)+BK176)&gt;=$L169,$L169-FLOOR(SUMIFS($R175:BJ175,$R172:BJ172,12),1),IF(BK172=1,BK176,BK176+BJ173)),0)</f>
        <v>0</v>
      </c>
      <c r="BL173" s="68">
        <f>IF(BL172&gt;0,IF((SUMIFS($R175:BK175,$R172:BK172,12)+IF(BK172=12,0,BK173)+BL176)&gt;=$L169,$L169-FLOOR(SUMIFS($R175:BK175,$R172:BK172,12),1),IF(BL172=1,BL176,BL176+BK173)),0)</f>
        <v>0</v>
      </c>
      <c r="BM173" s="68">
        <f>IF(BM172&gt;0,IF((SUMIFS($R175:BL175,$R172:BL172,12)+IF(BL172=12,0,BL173)+BM176)&gt;=$L169,$L169-FLOOR(SUMIFS($R175:BL175,$R172:BL172,12),1),IF(BM172=1,BM176,BM176+BL173)),0)</f>
        <v>0</v>
      </c>
      <c r="BN173" s="362"/>
      <c r="BO173" s="364"/>
      <c r="BP173" s="366"/>
      <c r="BQ173" s="366"/>
      <c r="BR173" s="106"/>
      <c r="BS173" s="106"/>
      <c r="BT173" s="106"/>
      <c r="BU173" s="106"/>
      <c r="BV173" s="106"/>
      <c r="BW173" s="106"/>
      <c r="BX173" s="106"/>
      <c r="BY173" s="106"/>
      <c r="BZ173" s="106"/>
      <c r="CA173" s="106"/>
      <c r="CB173" s="106"/>
      <c r="CC173" s="106"/>
      <c r="CD173" s="106"/>
      <c r="CE173" s="106"/>
      <c r="CF173" s="106"/>
      <c r="CG173" s="106"/>
    </row>
    <row r="174" spans="1:85" s="245" customFormat="1" ht="41.5" hidden="1" customHeight="1" x14ac:dyDescent="0.35">
      <c r="A174" s="243"/>
      <c r="B174" s="128"/>
      <c r="C174" s="80"/>
      <c r="D174" s="80"/>
      <c r="E174" s="80"/>
      <c r="F174" s="80"/>
      <c r="G174" s="80"/>
      <c r="H174" s="80"/>
      <c r="I174" s="80"/>
      <c r="J174" s="80"/>
      <c r="K174" s="80"/>
      <c r="L174" s="80"/>
      <c r="M174" s="64"/>
      <c r="N174" s="7"/>
      <c r="O174" s="192"/>
      <c r="P174" s="106"/>
      <c r="Q174" s="65" t="s">
        <v>161</v>
      </c>
      <c r="R174" s="67">
        <f>IF(R169&gt;0,R170,0)</f>
        <v>0</v>
      </c>
      <c r="S174" s="67">
        <f t="shared" ref="S174" si="2862">IF(S169&gt;0,IF(S172=1,S170,S170+R174),R174)</f>
        <v>0</v>
      </c>
      <c r="T174" s="67">
        <f t="shared" ref="T174" si="2863">IF(T169&gt;0,IF(T172=1,T170,T170+S174),S174)</f>
        <v>0</v>
      </c>
      <c r="U174" s="67">
        <f t="shared" ref="U174" si="2864">IF(U169&gt;0,IF(U172=1,U170,U170+T174),T174)</f>
        <v>0</v>
      </c>
      <c r="V174" s="67">
        <f t="shared" ref="V174" si="2865">IF(V169&gt;0,IF(V172=1,V170,V170+U174),U174)</f>
        <v>0</v>
      </c>
      <c r="W174" s="67">
        <f t="shared" ref="W174" si="2866">IF(W169&gt;0,IF(W172=1,W170,W170+V174),V174)</f>
        <v>0</v>
      </c>
      <c r="X174" s="67">
        <f t="shared" ref="X174" si="2867">IF(X169&gt;0,IF(X172=1,X170,X170+W174),W174)</f>
        <v>0</v>
      </c>
      <c r="Y174" s="67">
        <f t="shared" ref="Y174" si="2868">IF(Y169&gt;0,IF(Y172=1,Y170,Y170+X174),X174)</f>
        <v>0</v>
      </c>
      <c r="Z174" s="67">
        <f t="shared" ref="Z174" si="2869">IF(Z169&gt;0,IF(Z172=1,Z170,Z170+Y174),Y174)</f>
        <v>0</v>
      </c>
      <c r="AA174" s="67">
        <f t="shared" ref="AA174" si="2870">IF(AA169&gt;0,IF(AA172=1,AA170,AA170+Z174),Z174)</f>
        <v>0</v>
      </c>
      <c r="AB174" s="67">
        <f t="shared" ref="AB174" si="2871">IF(AB169&gt;0,IF(AB172=1,AB170,AB170+AA174),AA174)</f>
        <v>0</v>
      </c>
      <c r="AC174" s="67">
        <f t="shared" ref="AC174" si="2872">IF(AC169&gt;0,IF(AC172=1,AC170,AC170+AB174),AB174)</f>
        <v>0</v>
      </c>
      <c r="AD174" s="67">
        <f t="shared" ref="AD174" si="2873">IF(AD169&gt;0,IF(AD172=1,AD170,AD170+AC174),AC174)</f>
        <v>0</v>
      </c>
      <c r="AE174" s="67">
        <f t="shared" ref="AE174" si="2874">IF(AE169&gt;0,IF(AE172=1,AE170,AE170+AD174),AD174)</f>
        <v>0</v>
      </c>
      <c r="AF174" s="67">
        <f t="shared" ref="AF174" si="2875">IF(AF169&gt;0,IF(AF172=1,AF170,AF170+AE174),AE174)</f>
        <v>0</v>
      </c>
      <c r="AG174" s="67">
        <f t="shared" ref="AG174" si="2876">IF(AG169&gt;0,IF(AG172=1,AG170,AG170+AF174),AF174)</f>
        <v>0</v>
      </c>
      <c r="AH174" s="67">
        <f t="shared" ref="AH174" si="2877">IF(AH169&gt;0,IF(AH172=1,AH170,AH170+AG174),AG174)</f>
        <v>0</v>
      </c>
      <c r="AI174" s="67">
        <f t="shared" ref="AI174" si="2878">IF(AI169&gt;0,IF(AI172=1,AI170,AI170+AH174),AH174)</f>
        <v>0</v>
      </c>
      <c r="AJ174" s="67">
        <f t="shared" ref="AJ174" si="2879">IF(AJ169&gt;0,IF(AJ172=1,AJ170,AJ170+AI174),AI174)</f>
        <v>0</v>
      </c>
      <c r="AK174" s="67">
        <f t="shared" ref="AK174" si="2880">IF(AK169&gt;0,IF(AK172=1,AK170,AK170+AJ174),AJ174)</f>
        <v>0</v>
      </c>
      <c r="AL174" s="67">
        <f t="shared" ref="AL174" si="2881">IF(AL169&gt;0,IF(AL172=1,AL170,AL170+AK174),AK174)</f>
        <v>0</v>
      </c>
      <c r="AM174" s="67">
        <f t="shared" ref="AM174" si="2882">IF(AM169&gt;0,IF(AM172=1,AM170,AM170+AL174),AL174)</f>
        <v>0</v>
      </c>
      <c r="AN174" s="67">
        <f t="shared" ref="AN174" si="2883">IF(AN169&gt;0,IF(AN172=1,AN170,AN170+AM174),AM174)</f>
        <v>0</v>
      </c>
      <c r="AO174" s="67">
        <f t="shared" ref="AO174" si="2884">IF(AO169&gt;0,IF(AO172=1,AO170,AO170+AN174),AN174)</f>
        <v>0</v>
      </c>
      <c r="AP174" s="67">
        <f t="shared" ref="AP174" si="2885">IF(AP169&gt;0,IF(AP172=1,AP170,AP170+AO174),AO174)</f>
        <v>0</v>
      </c>
      <c r="AQ174" s="67">
        <f t="shared" ref="AQ174" si="2886">IF(AQ169&gt;0,IF(AQ172=1,AQ170,AQ170+AP174),AP174)</f>
        <v>0</v>
      </c>
      <c r="AR174" s="67">
        <f t="shared" ref="AR174" si="2887">IF(AR169&gt;0,IF(AR172=1,AR170,AR170+AQ174),AQ174)</f>
        <v>0</v>
      </c>
      <c r="AS174" s="67">
        <f t="shared" ref="AS174" si="2888">IF(AS169&gt;0,IF(AS172=1,AS170,AS170+AR174),AR174)</f>
        <v>0</v>
      </c>
      <c r="AT174" s="67">
        <f t="shared" ref="AT174" si="2889">IF(AT169&gt;0,IF(AT172=1,AT170,AT170+AS174),AS174)</f>
        <v>0</v>
      </c>
      <c r="AU174" s="67">
        <f t="shared" ref="AU174" si="2890">IF(AU169&gt;0,IF(AU172=1,AU170,AU170+AT174),AT174)</f>
        <v>0</v>
      </c>
      <c r="AV174" s="67">
        <f t="shared" ref="AV174" si="2891">IF(AV169&gt;0,IF(AV172=1,AV170,AV170+AU174),AU174)</f>
        <v>0</v>
      </c>
      <c r="AW174" s="67">
        <f t="shared" ref="AW174" si="2892">IF(AW169&gt;0,IF(AW172=1,AW170,AW170+AV174),AV174)</f>
        <v>0</v>
      </c>
      <c r="AX174" s="67">
        <f t="shared" ref="AX174" si="2893">IF(AX169&gt;0,IF(AX172=1,AX170,AX170+AW174),AW174)</f>
        <v>0</v>
      </c>
      <c r="AY174" s="67">
        <f t="shared" ref="AY174" si="2894">IF(AY169&gt;0,IF(AY172=1,AY170,AY170+AX174),AX174)</f>
        <v>0</v>
      </c>
      <c r="AZ174" s="67">
        <f t="shared" ref="AZ174" si="2895">IF(AZ169&gt;0,IF(AZ172=1,AZ170,AZ170+AY174),AY174)</f>
        <v>0</v>
      </c>
      <c r="BA174" s="67">
        <f t="shared" ref="BA174" si="2896">IF(BA169&gt;0,IF(BA172=1,BA170,BA170+AZ174),AZ174)</f>
        <v>0</v>
      </c>
      <c r="BB174" s="67">
        <f t="shared" ref="BB174" si="2897">IF(BB169&gt;0,IF(BB172=1,BB170,BB170+BA174),BA174)</f>
        <v>0</v>
      </c>
      <c r="BC174" s="67">
        <f t="shared" ref="BC174" si="2898">IF(BC169&gt;0,IF(BC172=1,BC170,BC170+BB174),BB174)</f>
        <v>0</v>
      </c>
      <c r="BD174" s="67">
        <f t="shared" ref="BD174" si="2899">IF(BD169&gt;0,IF(BD172=1,BD170,BD170+BC174),BC174)</f>
        <v>0</v>
      </c>
      <c r="BE174" s="67">
        <f t="shared" ref="BE174" si="2900">IF(BE169&gt;0,IF(BE172=1,BE170,BE170+BD174),BD174)</f>
        <v>0</v>
      </c>
      <c r="BF174" s="67">
        <f t="shared" ref="BF174" si="2901">IF(BF169&gt;0,IF(BF172=1,BF170,BF170+BE174),BE174)</f>
        <v>0</v>
      </c>
      <c r="BG174" s="67">
        <f t="shared" ref="BG174" si="2902">IF(BG169&gt;0,IF(BG172=1,BG170,BG170+BF174),BF174)</f>
        <v>0</v>
      </c>
      <c r="BH174" s="67">
        <f t="shared" ref="BH174" si="2903">IF(BH169&gt;0,IF(BH172=1,BH170,BH170+BG174),BG174)</f>
        <v>0</v>
      </c>
      <c r="BI174" s="67">
        <f t="shared" ref="BI174" si="2904">IF(BI169&gt;0,IF(BI172=1,BI170,BI170+BH174),BH174)</f>
        <v>0</v>
      </c>
      <c r="BJ174" s="67">
        <f t="shared" ref="BJ174" si="2905">IF(BJ169&gt;0,IF(BJ172=1,BJ170,BJ170+BI174),BI174)</f>
        <v>0</v>
      </c>
      <c r="BK174" s="67">
        <f t="shared" ref="BK174" si="2906">IF(BK169&gt;0,IF(BK172=1,BK170,BK170+BJ174),BJ174)</f>
        <v>0</v>
      </c>
      <c r="BL174" s="67">
        <f t="shared" ref="BL174" si="2907">IF(BL169&gt;0,IF(BL172=1,BL170,BL170+BK174),BK174)</f>
        <v>0</v>
      </c>
      <c r="BM174" s="67">
        <f t="shared" ref="BM174" si="2908">IF(BM169&gt;0,IF(BM172=1,BM170,BM170+BL174),BL174)</f>
        <v>0</v>
      </c>
      <c r="BN174" s="362"/>
      <c r="BO174" s="364"/>
      <c r="BP174" s="366"/>
      <c r="BQ174" s="366"/>
      <c r="BR174" s="106"/>
      <c r="BS174" s="106"/>
      <c r="BT174" s="106"/>
      <c r="BU174" s="106"/>
      <c r="BV174" s="106"/>
      <c r="BW174" s="106"/>
      <c r="BX174" s="106"/>
      <c r="BY174" s="106"/>
      <c r="BZ174" s="106"/>
      <c r="CA174" s="106"/>
      <c r="CB174" s="106"/>
      <c r="CC174" s="106"/>
      <c r="CD174" s="106"/>
      <c r="CE174" s="106"/>
      <c r="CF174" s="106"/>
      <c r="CG174" s="106"/>
    </row>
    <row r="175" spans="1:85" s="245" customFormat="1" ht="41.5" hidden="1" customHeight="1" x14ac:dyDescent="0.35">
      <c r="A175" s="243"/>
      <c r="B175" s="128"/>
      <c r="C175" s="80"/>
      <c r="D175" s="80"/>
      <c r="E175" s="80"/>
      <c r="F175" s="80"/>
      <c r="G175" s="80"/>
      <c r="H175" s="80"/>
      <c r="I175" s="80"/>
      <c r="J175" s="80"/>
      <c r="K175" s="80"/>
      <c r="L175" s="80"/>
      <c r="M175" s="64"/>
      <c r="N175" s="7"/>
      <c r="O175" s="192"/>
      <c r="P175" s="106"/>
      <c r="Q175" s="65" t="s">
        <v>162</v>
      </c>
      <c r="R175" s="67">
        <f>R177</f>
        <v>0</v>
      </c>
      <c r="S175" s="67">
        <f t="shared" ref="S175" si="2909">IF(S172=1,S177,S177+R175)</f>
        <v>0</v>
      </c>
      <c r="T175" s="67">
        <f t="shared" ref="T175" si="2910">IF(T172=1,T177,T177+S175)</f>
        <v>0</v>
      </c>
      <c r="U175" s="67">
        <f t="shared" ref="U175" si="2911">IF(U172=1,U177,U177+T175)</f>
        <v>0</v>
      </c>
      <c r="V175" s="67">
        <f t="shared" ref="V175" si="2912">IF(V172=1,V177,V177+U175)</f>
        <v>0</v>
      </c>
      <c r="W175" s="67">
        <f t="shared" ref="W175" si="2913">IF(W172=1,W177,W177+V175)</f>
        <v>0</v>
      </c>
      <c r="X175" s="67">
        <f t="shared" ref="X175" si="2914">IF(X172=1,X177,X177+W175)</f>
        <v>0</v>
      </c>
      <c r="Y175" s="67">
        <f t="shared" ref="Y175" si="2915">IF(Y172=1,Y177,Y177+X175)</f>
        <v>0</v>
      </c>
      <c r="Z175" s="67">
        <f t="shared" ref="Z175" si="2916">IF(Z172=1,Z177,Z177+Y175)</f>
        <v>0</v>
      </c>
      <c r="AA175" s="67">
        <f t="shared" ref="AA175" si="2917">IF(AA172=1,AA177,AA177+Z175)</f>
        <v>0</v>
      </c>
      <c r="AB175" s="67">
        <f t="shared" ref="AB175" si="2918">IF(AB172=1,AB177,AB177+AA175)</f>
        <v>0</v>
      </c>
      <c r="AC175" s="67">
        <f t="shared" ref="AC175" si="2919">IF(AC172=1,AC177,AC177+AB175)</f>
        <v>0</v>
      </c>
      <c r="AD175" s="67">
        <f t="shared" ref="AD175" si="2920">IF(AD172=1,AD177,AD177+AC175)</f>
        <v>0</v>
      </c>
      <c r="AE175" s="67">
        <f t="shared" ref="AE175" si="2921">IF(AE172=1,AE177,AE177+AD175)</f>
        <v>0</v>
      </c>
      <c r="AF175" s="67">
        <f t="shared" ref="AF175" si="2922">IF(AF172=1,AF177,AF177+AE175)</f>
        <v>0</v>
      </c>
      <c r="AG175" s="67">
        <f t="shared" ref="AG175" si="2923">IF(AG172=1,AG177,AG177+AF175)</f>
        <v>0</v>
      </c>
      <c r="AH175" s="67">
        <f t="shared" ref="AH175" si="2924">IF(AH172=1,AH177,AH177+AG175)</f>
        <v>0</v>
      </c>
      <c r="AI175" s="67">
        <f t="shared" ref="AI175" si="2925">IF(AI172=1,AI177,AI177+AH175)</f>
        <v>0</v>
      </c>
      <c r="AJ175" s="67">
        <f t="shared" ref="AJ175" si="2926">IF(AJ172=1,AJ177,AJ177+AI175)</f>
        <v>0</v>
      </c>
      <c r="AK175" s="67">
        <f t="shared" ref="AK175" si="2927">IF(AK172=1,AK177,AK177+AJ175)</f>
        <v>0</v>
      </c>
      <c r="AL175" s="67">
        <f t="shared" ref="AL175" si="2928">IF(AL172=1,AL177,AL177+AK175)</f>
        <v>0</v>
      </c>
      <c r="AM175" s="67">
        <f t="shared" ref="AM175" si="2929">IF(AM172=1,AM177,AM177+AL175)</f>
        <v>0</v>
      </c>
      <c r="AN175" s="67">
        <f t="shared" ref="AN175" si="2930">IF(AN172=1,AN177,AN177+AM175)</f>
        <v>0</v>
      </c>
      <c r="AO175" s="67">
        <f t="shared" ref="AO175" si="2931">IF(AO172=1,AO177,AO177+AN175)</f>
        <v>0</v>
      </c>
      <c r="AP175" s="67">
        <f t="shared" ref="AP175" si="2932">IF(AP172=1,AP177,AP177+AO175)</f>
        <v>0</v>
      </c>
      <c r="AQ175" s="67">
        <f t="shared" ref="AQ175" si="2933">IF(AQ172=1,AQ177,AQ177+AP175)</f>
        <v>0</v>
      </c>
      <c r="AR175" s="67">
        <f t="shared" ref="AR175" si="2934">IF(AR172=1,AR177,AR177+AQ175)</f>
        <v>0</v>
      </c>
      <c r="AS175" s="67">
        <f t="shared" ref="AS175" si="2935">IF(AS172=1,AS177,AS177+AR175)</f>
        <v>0</v>
      </c>
      <c r="AT175" s="67">
        <f t="shared" ref="AT175" si="2936">IF(AT172=1,AT177,AT177+AS175)</f>
        <v>0</v>
      </c>
      <c r="AU175" s="67">
        <f t="shared" ref="AU175" si="2937">IF(AU172=1,AU177,AU177+AT175)</f>
        <v>0</v>
      </c>
      <c r="AV175" s="67">
        <f t="shared" ref="AV175" si="2938">IF(AV172=1,AV177,AV177+AU175)</f>
        <v>0</v>
      </c>
      <c r="AW175" s="67">
        <f t="shared" ref="AW175" si="2939">IF(AW172=1,AW177,AW177+AV175)</f>
        <v>0</v>
      </c>
      <c r="AX175" s="67">
        <f t="shared" ref="AX175" si="2940">IF(AX172=1,AX177,AX177+AW175)</f>
        <v>0</v>
      </c>
      <c r="AY175" s="67">
        <f t="shared" ref="AY175" si="2941">IF(AY172=1,AY177,AY177+AX175)</f>
        <v>0</v>
      </c>
      <c r="AZ175" s="67">
        <f t="shared" ref="AZ175" si="2942">IF(AZ172=1,AZ177,AZ177+AY175)</f>
        <v>0</v>
      </c>
      <c r="BA175" s="67">
        <f t="shared" ref="BA175" si="2943">IF(BA172=1,BA177,BA177+AZ175)</f>
        <v>0</v>
      </c>
      <c r="BB175" s="67">
        <f t="shared" ref="BB175" si="2944">IF(BB172=1,BB177,BB177+BA175)</f>
        <v>0</v>
      </c>
      <c r="BC175" s="67">
        <f t="shared" ref="BC175" si="2945">IF(BC172=1,BC177,BC177+BB175)</f>
        <v>0</v>
      </c>
      <c r="BD175" s="67">
        <f t="shared" ref="BD175" si="2946">IF(BD172=1,BD177,BD177+BC175)</f>
        <v>0</v>
      </c>
      <c r="BE175" s="67">
        <f t="shared" ref="BE175" si="2947">IF(BE172=1,BE177,BE177+BD175)</f>
        <v>0</v>
      </c>
      <c r="BF175" s="67">
        <f t="shared" ref="BF175" si="2948">IF(BF172=1,BF177,BF177+BE175)</f>
        <v>0</v>
      </c>
      <c r="BG175" s="67">
        <f t="shared" ref="BG175" si="2949">IF(BG172=1,BG177,BG177+BF175)</f>
        <v>0</v>
      </c>
      <c r="BH175" s="67">
        <f t="shared" ref="BH175" si="2950">IF(BH172=1,BH177,BH177+BG175)</f>
        <v>0</v>
      </c>
      <c r="BI175" s="67">
        <f t="shared" ref="BI175" si="2951">IF(BI172=1,BI177,BI177+BH175)</f>
        <v>0</v>
      </c>
      <c r="BJ175" s="67">
        <f t="shared" ref="BJ175" si="2952">IF(BJ172=1,BJ177,BJ177+BI175)</f>
        <v>0</v>
      </c>
      <c r="BK175" s="67">
        <f t="shared" ref="BK175" si="2953">IF(BK172=1,BK177,BK177+BJ175)</f>
        <v>0</v>
      </c>
      <c r="BL175" s="67">
        <f t="shared" ref="BL175" si="2954">IF(BL172=1,BL177,BL177+BK175)</f>
        <v>0</v>
      </c>
      <c r="BM175" s="67">
        <f t="shared" ref="BM175" si="2955">IF(BM172=1,BM177,BM177+BL175)</f>
        <v>0</v>
      </c>
      <c r="BN175" s="362"/>
      <c r="BO175" s="364"/>
      <c r="BP175" s="366"/>
      <c r="BQ175" s="366"/>
      <c r="BR175" s="106"/>
      <c r="BS175" s="106"/>
      <c r="BT175" s="106"/>
      <c r="BU175" s="106"/>
      <c r="BV175" s="106"/>
      <c r="BW175" s="106"/>
      <c r="BX175" s="106"/>
      <c r="BY175" s="106"/>
      <c r="BZ175" s="106"/>
      <c r="CA175" s="106"/>
      <c r="CB175" s="106"/>
      <c r="CC175" s="106"/>
      <c r="CD175" s="106"/>
      <c r="CE175" s="106"/>
      <c r="CF175" s="106"/>
      <c r="CG175" s="106"/>
    </row>
    <row r="176" spans="1:85" s="245" customFormat="1" ht="29" x14ac:dyDescent="0.35">
      <c r="A176" s="243"/>
      <c r="B176" s="128"/>
      <c r="C176" s="80"/>
      <c r="D176" s="80"/>
      <c r="E176" s="80"/>
      <c r="F176" s="80"/>
      <c r="G176" s="80"/>
      <c r="H176" s="80"/>
      <c r="I176" s="80"/>
      <c r="J176" s="80"/>
      <c r="K176" s="80"/>
      <c r="L176" s="80"/>
      <c r="M176" s="64"/>
      <c r="N176" s="7"/>
      <c r="O176" s="192"/>
      <c r="P176" s="106"/>
      <c r="Q176" s="63" t="s">
        <v>160</v>
      </c>
      <c r="R176" s="68">
        <f t="shared" ref="R176:BM176" si="2956">1720/12*R169</f>
        <v>0</v>
      </c>
      <c r="S176" s="68">
        <f t="shared" si="2956"/>
        <v>0</v>
      </c>
      <c r="T176" s="68">
        <f t="shared" si="2956"/>
        <v>0</v>
      </c>
      <c r="U176" s="68">
        <f t="shared" si="2956"/>
        <v>0</v>
      </c>
      <c r="V176" s="68">
        <f t="shared" si="2956"/>
        <v>0</v>
      </c>
      <c r="W176" s="68">
        <f t="shared" si="2956"/>
        <v>0</v>
      </c>
      <c r="X176" s="68">
        <f t="shared" si="2956"/>
        <v>0</v>
      </c>
      <c r="Y176" s="68">
        <f t="shared" si="2956"/>
        <v>0</v>
      </c>
      <c r="Z176" s="68">
        <f t="shared" si="2956"/>
        <v>0</v>
      </c>
      <c r="AA176" s="68">
        <f t="shared" si="2956"/>
        <v>0</v>
      </c>
      <c r="AB176" s="68">
        <f t="shared" si="2956"/>
        <v>0</v>
      </c>
      <c r="AC176" s="68">
        <f t="shared" si="2956"/>
        <v>0</v>
      </c>
      <c r="AD176" s="68">
        <f t="shared" si="2956"/>
        <v>0</v>
      </c>
      <c r="AE176" s="68">
        <f t="shared" si="2956"/>
        <v>0</v>
      </c>
      <c r="AF176" s="68">
        <f t="shared" si="2956"/>
        <v>0</v>
      </c>
      <c r="AG176" s="68">
        <f t="shared" si="2956"/>
        <v>0</v>
      </c>
      <c r="AH176" s="68">
        <f t="shared" si="2956"/>
        <v>0</v>
      </c>
      <c r="AI176" s="68">
        <f t="shared" si="2956"/>
        <v>0</v>
      </c>
      <c r="AJ176" s="68">
        <f t="shared" si="2956"/>
        <v>0</v>
      </c>
      <c r="AK176" s="68">
        <f t="shared" si="2956"/>
        <v>0</v>
      </c>
      <c r="AL176" s="68">
        <f t="shared" si="2956"/>
        <v>0</v>
      </c>
      <c r="AM176" s="68">
        <f t="shared" si="2956"/>
        <v>0</v>
      </c>
      <c r="AN176" s="68">
        <f t="shared" si="2956"/>
        <v>0</v>
      </c>
      <c r="AO176" s="68">
        <f t="shared" si="2956"/>
        <v>0</v>
      </c>
      <c r="AP176" s="68">
        <f t="shared" si="2956"/>
        <v>0</v>
      </c>
      <c r="AQ176" s="68">
        <f t="shared" si="2956"/>
        <v>0</v>
      </c>
      <c r="AR176" s="68">
        <f t="shared" si="2956"/>
        <v>0</v>
      </c>
      <c r="AS176" s="68">
        <f t="shared" si="2956"/>
        <v>0</v>
      </c>
      <c r="AT176" s="68">
        <f t="shared" si="2956"/>
        <v>0</v>
      </c>
      <c r="AU176" s="68">
        <f t="shared" si="2956"/>
        <v>0</v>
      </c>
      <c r="AV176" s="68">
        <f t="shared" si="2956"/>
        <v>0</v>
      </c>
      <c r="AW176" s="68">
        <f t="shared" si="2956"/>
        <v>0</v>
      </c>
      <c r="AX176" s="68">
        <f t="shared" si="2956"/>
        <v>0</v>
      </c>
      <c r="AY176" s="68">
        <f t="shared" si="2956"/>
        <v>0</v>
      </c>
      <c r="AZ176" s="68">
        <f t="shared" si="2956"/>
        <v>0</v>
      </c>
      <c r="BA176" s="68">
        <f t="shared" si="2956"/>
        <v>0</v>
      </c>
      <c r="BB176" s="68">
        <f t="shared" si="2956"/>
        <v>0</v>
      </c>
      <c r="BC176" s="68">
        <f t="shared" si="2956"/>
        <v>0</v>
      </c>
      <c r="BD176" s="68">
        <f t="shared" si="2956"/>
        <v>0</v>
      </c>
      <c r="BE176" s="68">
        <f t="shared" si="2956"/>
        <v>0</v>
      </c>
      <c r="BF176" s="68">
        <f t="shared" si="2956"/>
        <v>0</v>
      </c>
      <c r="BG176" s="68">
        <f t="shared" si="2956"/>
        <v>0</v>
      </c>
      <c r="BH176" s="68">
        <f t="shared" si="2956"/>
        <v>0</v>
      </c>
      <c r="BI176" s="68">
        <f t="shared" si="2956"/>
        <v>0</v>
      </c>
      <c r="BJ176" s="68">
        <f t="shared" si="2956"/>
        <v>0</v>
      </c>
      <c r="BK176" s="68">
        <f t="shared" si="2956"/>
        <v>0</v>
      </c>
      <c r="BL176" s="68">
        <f t="shared" si="2956"/>
        <v>0</v>
      </c>
      <c r="BM176" s="68">
        <f t="shared" si="2956"/>
        <v>0</v>
      </c>
      <c r="BN176" s="362"/>
      <c r="BO176" s="364"/>
      <c r="BP176" s="366"/>
      <c r="BQ176" s="366"/>
      <c r="BR176" s="106"/>
      <c r="BS176" s="106"/>
      <c r="BT176" s="106"/>
      <c r="BU176" s="106"/>
      <c r="BV176" s="106"/>
      <c r="BW176" s="106"/>
      <c r="BX176" s="106"/>
      <c r="BY176" s="106"/>
      <c r="BZ176" s="106"/>
      <c r="CA176" s="106"/>
      <c r="CB176" s="106"/>
      <c r="CC176" s="106"/>
      <c r="CD176" s="106"/>
      <c r="CE176" s="106"/>
      <c r="CF176" s="106"/>
      <c r="CG176" s="106"/>
    </row>
    <row r="177" spans="1:85" s="245" customFormat="1" ht="29" x14ac:dyDescent="0.35">
      <c r="A177" s="243"/>
      <c r="B177" s="128"/>
      <c r="C177" s="80"/>
      <c r="D177" s="80"/>
      <c r="E177" s="80"/>
      <c r="F177" s="80"/>
      <c r="G177" s="80"/>
      <c r="H177" s="80"/>
      <c r="I177" s="80"/>
      <c r="J177" s="80"/>
      <c r="K177" s="80"/>
      <c r="L177" s="80"/>
      <c r="M177" s="64"/>
      <c r="N177" s="7"/>
      <c r="O177" s="192"/>
      <c r="P177" s="106"/>
      <c r="Q177" s="63" t="s">
        <v>144</v>
      </c>
      <c r="R177" s="68">
        <f>FLOOR(IF(OR(R172=0,R172=1),IF(R170&gt;=R176,R176,R170)+0.00000001,IF(R174&gt;=R173,R173,R174))+0.00000001,1)</f>
        <v>0</v>
      </c>
      <c r="S177" s="68">
        <f t="shared" ref="S177" si="2957">FLOOR(IF(OR(S172=0,S172=1),IF(S176&gt;S173,S173,IF(S170&gt;=S176,S176,S170)+0.00000001),IF(S174&gt;=S173,S173-R175,S174-R175)+0.00000001),1)</f>
        <v>0</v>
      </c>
      <c r="T177" s="68">
        <f t="shared" ref="T177" si="2958">FLOOR(IF(OR(T172=0,T172=1),IF(T176&gt;T173,T173,IF(T170&gt;=T176,T176,T170)+0.00000001),IF(T174&gt;=T173,T173-S175,T174-S175)+0.00000001),1)</f>
        <v>0</v>
      </c>
      <c r="U177" s="68">
        <f t="shared" ref="U177" si="2959">FLOOR(IF(OR(U172=0,U172=1),IF(U176&gt;U173,U173,IF(U170&gt;=U176,U176,U170)+0.00000001),IF(U174&gt;=U173,U173-T175,U174-T175)+0.00000001),1)</f>
        <v>0</v>
      </c>
      <c r="V177" s="68">
        <f t="shared" ref="V177" si="2960">FLOOR(IF(OR(V172=0,V172=1),IF(V176&gt;V173,V173,IF(V170&gt;=V176,V176,V170)+0.00000001),IF(V174&gt;=V173,V173-U175,V174-U175)+0.00000001),1)</f>
        <v>0</v>
      </c>
      <c r="W177" s="68">
        <f t="shared" ref="W177" si="2961">FLOOR(IF(OR(W172=0,W172=1),IF(W176&gt;W173,W173,IF(W170&gt;=W176,W176,W170)+0.00000001),IF(W174&gt;=W173,W173-V175,W174-V175)+0.00000001),1)</f>
        <v>0</v>
      </c>
      <c r="X177" s="68">
        <f t="shared" ref="X177" si="2962">FLOOR(IF(OR(X172=0,X172=1),IF(X176&gt;X173,X173,IF(X170&gt;=X176,X176,X170)+0.00000001),IF(X174&gt;=X173,X173-W175,X174-W175)+0.00000001),1)</f>
        <v>0</v>
      </c>
      <c r="Y177" s="68">
        <f t="shared" ref="Y177" si="2963">FLOOR(IF(OR(Y172=0,Y172=1),IF(Y176&gt;Y173,Y173,IF(Y170&gt;=Y176,Y176,Y170)+0.00000001),IF(Y174&gt;=Y173,Y173-X175,Y174-X175)+0.00000001),1)</f>
        <v>0</v>
      </c>
      <c r="Z177" s="68">
        <f t="shared" ref="Z177" si="2964">FLOOR(IF(OR(Z172=0,Z172=1),IF(Z176&gt;Z173,Z173,IF(Z170&gt;=Z176,Z176,Z170)+0.00000001),IF(Z174&gt;=Z173,Z173-Y175,Z174-Y175)+0.00000001),1)</f>
        <v>0</v>
      </c>
      <c r="AA177" s="68">
        <f t="shared" ref="AA177" si="2965">FLOOR(IF(OR(AA172=0,AA172=1),IF(AA176&gt;AA173,AA173,IF(AA170&gt;=AA176,AA176,AA170)+0.00000001),IF(AA174&gt;=AA173,AA173-Z175,AA174-Z175)+0.00000001),1)</f>
        <v>0</v>
      </c>
      <c r="AB177" s="68">
        <f t="shared" ref="AB177" si="2966">FLOOR(IF(OR(AB172=0,AB172=1),IF(AB176&gt;AB173,AB173,IF(AB170&gt;=AB176,AB176,AB170)+0.00000001),IF(AB174&gt;=AB173,AB173-AA175,AB174-AA175)+0.00000001),1)</f>
        <v>0</v>
      </c>
      <c r="AC177" s="68">
        <f t="shared" ref="AC177" si="2967">FLOOR(IF(OR(AC172=0,AC172=1),IF(AC176&gt;AC173,AC173,IF(AC170&gt;=AC176,AC176,AC170)+0.00000001),IF(AC174&gt;=AC173,AC173-AB175,AC174-AB175)+0.00000001),1)</f>
        <v>0</v>
      </c>
      <c r="AD177" s="68">
        <f t="shared" ref="AD177" si="2968">FLOOR(IF(OR(AD172=0,AD172=1),IF(AD176&gt;AD173,AD173,IF(AD170&gt;=AD176,AD176,AD170)+0.00000001),IF(AD174&gt;=AD173,AD173-AC175,AD174-AC175)+0.00000001),1)</f>
        <v>0</v>
      </c>
      <c r="AE177" s="68">
        <f t="shared" ref="AE177" si="2969">FLOOR(IF(OR(AE172=0,AE172=1),IF(AE176&gt;AE173,AE173,IF(AE170&gt;=AE176,AE176,AE170)+0.00000001),IF(AE174&gt;=AE173,AE173-AD175,AE174-AD175)+0.00000001),1)</f>
        <v>0</v>
      </c>
      <c r="AF177" s="68">
        <f t="shared" ref="AF177" si="2970">FLOOR(IF(OR(AF172=0,AF172=1),IF(AF176&gt;AF173,AF173,IF(AF170&gt;=AF176,AF176,AF170)+0.00000001),IF(AF174&gt;=AF173,AF173-AE175,AF174-AE175)+0.00000001),1)</f>
        <v>0</v>
      </c>
      <c r="AG177" s="68">
        <f t="shared" ref="AG177" si="2971">FLOOR(IF(OR(AG172=0,AG172=1),IF(AG176&gt;AG173,AG173,IF(AG170&gt;=AG176,AG176,AG170)+0.00000001),IF(AG174&gt;=AG173,AG173-AF175,AG174-AF175)+0.00000001),1)</f>
        <v>0</v>
      </c>
      <c r="AH177" s="68">
        <f t="shared" ref="AH177" si="2972">FLOOR(IF(OR(AH172=0,AH172=1),IF(AH176&gt;AH173,AH173,IF(AH170&gt;=AH176,AH176,AH170)+0.00000001),IF(AH174&gt;=AH173,AH173-AG175,AH174-AG175)+0.00000001),1)</f>
        <v>0</v>
      </c>
      <c r="AI177" s="68">
        <f t="shared" ref="AI177" si="2973">FLOOR(IF(OR(AI172=0,AI172=1),IF(AI176&gt;AI173,AI173,IF(AI170&gt;=AI176,AI176,AI170)+0.00000001),IF(AI174&gt;=AI173,AI173-AH175,AI174-AH175)+0.00000001),1)</f>
        <v>0</v>
      </c>
      <c r="AJ177" s="68">
        <f t="shared" ref="AJ177" si="2974">FLOOR(IF(OR(AJ172=0,AJ172=1),IF(AJ176&gt;AJ173,AJ173,IF(AJ170&gt;=AJ176,AJ176,AJ170)+0.00000001),IF(AJ174&gt;=AJ173,AJ173-AI175,AJ174-AI175)+0.00000001),1)</f>
        <v>0</v>
      </c>
      <c r="AK177" s="68">
        <f t="shared" ref="AK177" si="2975">FLOOR(IF(OR(AK172=0,AK172=1),IF(AK176&gt;AK173,AK173,IF(AK170&gt;=AK176,AK176,AK170)+0.00000001),IF(AK174&gt;=AK173,AK173-AJ175,AK174-AJ175)+0.00000001),1)</f>
        <v>0</v>
      </c>
      <c r="AL177" s="68">
        <f t="shared" ref="AL177" si="2976">FLOOR(IF(OR(AL172=0,AL172=1),IF(AL176&gt;AL173,AL173,IF(AL170&gt;=AL176,AL176,AL170)+0.00000001),IF(AL174&gt;=AL173,AL173-AK175,AL174-AK175)+0.00000001),1)</f>
        <v>0</v>
      </c>
      <c r="AM177" s="68">
        <f t="shared" ref="AM177" si="2977">FLOOR(IF(OR(AM172=0,AM172=1),IF(AM176&gt;AM173,AM173,IF(AM170&gt;=AM176,AM176,AM170)+0.00000001),IF(AM174&gt;=AM173,AM173-AL175,AM174-AL175)+0.00000001),1)</f>
        <v>0</v>
      </c>
      <c r="AN177" s="68">
        <f t="shared" ref="AN177" si="2978">FLOOR(IF(OR(AN172=0,AN172=1),IF(AN176&gt;AN173,AN173,IF(AN170&gt;=AN176,AN176,AN170)+0.00000001),IF(AN174&gt;=AN173,AN173-AM175,AN174-AM175)+0.00000001),1)</f>
        <v>0</v>
      </c>
      <c r="AO177" s="68">
        <f t="shared" ref="AO177" si="2979">FLOOR(IF(OR(AO172=0,AO172=1),IF(AO176&gt;AO173,AO173,IF(AO170&gt;=AO176,AO176,AO170)+0.00000001),IF(AO174&gt;=AO173,AO173-AN175,AO174-AN175)+0.00000001),1)</f>
        <v>0</v>
      </c>
      <c r="AP177" s="68">
        <f t="shared" ref="AP177" si="2980">FLOOR(IF(OR(AP172=0,AP172=1),IF(AP176&gt;AP173,AP173,IF(AP170&gt;=AP176,AP176,AP170)+0.00000001),IF(AP174&gt;=AP173,AP173-AO175,AP174-AO175)+0.00000001),1)</f>
        <v>0</v>
      </c>
      <c r="AQ177" s="68">
        <f t="shared" ref="AQ177" si="2981">FLOOR(IF(OR(AQ172=0,AQ172=1),IF(AQ176&gt;AQ173,AQ173,IF(AQ170&gt;=AQ176,AQ176,AQ170)+0.00000001),IF(AQ174&gt;=AQ173,AQ173-AP175,AQ174-AP175)+0.00000001),1)</f>
        <v>0</v>
      </c>
      <c r="AR177" s="68">
        <f t="shared" ref="AR177" si="2982">FLOOR(IF(OR(AR172=0,AR172=1),IF(AR176&gt;AR173,AR173,IF(AR170&gt;=AR176,AR176,AR170)+0.00000001),IF(AR174&gt;=AR173,AR173-AQ175,AR174-AQ175)+0.00000001),1)</f>
        <v>0</v>
      </c>
      <c r="AS177" s="68">
        <f t="shared" ref="AS177" si="2983">FLOOR(IF(OR(AS172=0,AS172=1),IF(AS176&gt;AS173,AS173,IF(AS170&gt;=AS176,AS176,AS170)+0.00000001),IF(AS174&gt;=AS173,AS173-AR175,AS174-AR175)+0.00000001),1)</f>
        <v>0</v>
      </c>
      <c r="AT177" s="68">
        <f t="shared" ref="AT177" si="2984">FLOOR(IF(OR(AT172=0,AT172=1),IF(AT176&gt;AT173,AT173,IF(AT170&gt;=AT176,AT176,AT170)+0.00000001),IF(AT174&gt;=AT173,AT173-AS175,AT174-AS175)+0.00000001),1)</f>
        <v>0</v>
      </c>
      <c r="AU177" s="68">
        <f t="shared" ref="AU177" si="2985">FLOOR(IF(OR(AU172=0,AU172=1),IF(AU176&gt;AU173,AU173,IF(AU170&gt;=AU176,AU176,AU170)+0.00000001),IF(AU174&gt;=AU173,AU173-AT175,AU174-AT175)+0.00000001),1)</f>
        <v>0</v>
      </c>
      <c r="AV177" s="68">
        <f t="shared" ref="AV177" si="2986">FLOOR(IF(OR(AV172=0,AV172=1),IF(AV176&gt;AV173,AV173,IF(AV170&gt;=AV176,AV176,AV170)+0.00000001),IF(AV174&gt;=AV173,AV173-AU175,AV174-AU175)+0.00000001),1)</f>
        <v>0</v>
      </c>
      <c r="AW177" s="68">
        <f t="shared" ref="AW177" si="2987">FLOOR(IF(OR(AW172=0,AW172=1),IF(AW176&gt;AW173,AW173,IF(AW170&gt;=AW176,AW176,AW170)+0.00000001),IF(AW174&gt;=AW173,AW173-AV175,AW174-AV175)+0.00000001),1)</f>
        <v>0</v>
      </c>
      <c r="AX177" s="68">
        <f t="shared" ref="AX177" si="2988">FLOOR(IF(OR(AX172=0,AX172=1),IF(AX176&gt;AX173,AX173,IF(AX170&gt;=AX176,AX176,AX170)+0.00000001),IF(AX174&gt;=AX173,AX173-AW175,AX174-AW175)+0.00000001),1)</f>
        <v>0</v>
      </c>
      <c r="AY177" s="68">
        <f t="shared" ref="AY177" si="2989">FLOOR(IF(OR(AY172=0,AY172=1),IF(AY176&gt;AY173,AY173,IF(AY170&gt;=AY176,AY176,AY170)+0.00000001),IF(AY174&gt;=AY173,AY173-AX175,AY174-AX175)+0.00000001),1)</f>
        <v>0</v>
      </c>
      <c r="AZ177" s="68">
        <f t="shared" ref="AZ177" si="2990">FLOOR(IF(OR(AZ172=0,AZ172=1),IF(AZ176&gt;AZ173,AZ173,IF(AZ170&gt;=AZ176,AZ176,AZ170)+0.00000001),IF(AZ174&gt;=AZ173,AZ173-AY175,AZ174-AY175)+0.00000001),1)</f>
        <v>0</v>
      </c>
      <c r="BA177" s="68">
        <f t="shared" ref="BA177" si="2991">FLOOR(IF(OR(BA172=0,BA172=1),IF(BA176&gt;BA173,BA173,IF(BA170&gt;=BA176,BA176,BA170)+0.00000001),IF(BA174&gt;=BA173,BA173-AZ175,BA174-AZ175)+0.00000001),1)</f>
        <v>0</v>
      </c>
      <c r="BB177" s="68">
        <f t="shared" ref="BB177" si="2992">FLOOR(IF(OR(BB172=0,BB172=1),IF(BB176&gt;BB173,BB173,IF(BB170&gt;=BB176,BB176,BB170)+0.00000001),IF(BB174&gt;=BB173,BB173-BA175,BB174-BA175)+0.00000001),1)</f>
        <v>0</v>
      </c>
      <c r="BC177" s="68">
        <f t="shared" ref="BC177" si="2993">FLOOR(IF(OR(BC172=0,BC172=1),IF(BC176&gt;BC173,BC173,IF(BC170&gt;=BC176,BC176,BC170)+0.00000001),IF(BC174&gt;=BC173,BC173-BB175,BC174-BB175)+0.00000001),1)</f>
        <v>0</v>
      </c>
      <c r="BD177" s="68">
        <f t="shared" ref="BD177" si="2994">FLOOR(IF(OR(BD172=0,BD172=1),IF(BD176&gt;BD173,BD173,IF(BD170&gt;=BD176,BD176,BD170)+0.00000001),IF(BD174&gt;=BD173,BD173-BC175,BD174-BC175)+0.00000001),1)</f>
        <v>0</v>
      </c>
      <c r="BE177" s="68">
        <f t="shared" ref="BE177" si="2995">FLOOR(IF(OR(BE172=0,BE172=1),IF(BE176&gt;BE173,BE173,IF(BE170&gt;=BE176,BE176,BE170)+0.00000001),IF(BE174&gt;=BE173,BE173-BD175,BE174-BD175)+0.00000001),1)</f>
        <v>0</v>
      </c>
      <c r="BF177" s="68">
        <f t="shared" ref="BF177" si="2996">FLOOR(IF(OR(BF172=0,BF172=1),IF(BF176&gt;BF173,BF173,IF(BF170&gt;=BF176,BF176,BF170)+0.00000001),IF(BF174&gt;=BF173,BF173-BE175,BF174-BE175)+0.00000001),1)</f>
        <v>0</v>
      </c>
      <c r="BG177" s="68">
        <f t="shared" ref="BG177" si="2997">FLOOR(IF(OR(BG172=0,BG172=1),IF(BG176&gt;BG173,BG173,IF(BG170&gt;=BG176,BG176,BG170)+0.00000001),IF(BG174&gt;=BG173,BG173-BF175,BG174-BF175)+0.00000001),1)</f>
        <v>0</v>
      </c>
      <c r="BH177" s="68">
        <f t="shared" ref="BH177" si="2998">FLOOR(IF(OR(BH172=0,BH172=1),IF(BH176&gt;BH173,BH173,IF(BH170&gt;=BH176,BH176,BH170)+0.00000001),IF(BH174&gt;=BH173,BH173-BG175,BH174-BG175)+0.00000001),1)</f>
        <v>0</v>
      </c>
      <c r="BI177" s="68">
        <f t="shared" ref="BI177" si="2999">FLOOR(IF(OR(BI172=0,BI172=1),IF(BI176&gt;BI173,BI173,IF(BI170&gt;=BI176,BI176,BI170)+0.00000001),IF(BI174&gt;=BI173,BI173-BH175,BI174-BH175)+0.00000001),1)</f>
        <v>0</v>
      </c>
      <c r="BJ177" s="68">
        <f t="shared" ref="BJ177" si="3000">FLOOR(IF(OR(BJ172=0,BJ172=1),IF(BJ176&gt;BJ173,BJ173,IF(BJ170&gt;=BJ176,BJ176,BJ170)+0.00000001),IF(BJ174&gt;=BJ173,BJ173-BI175,BJ174-BI175)+0.00000001),1)</f>
        <v>0</v>
      </c>
      <c r="BK177" s="68">
        <f t="shared" ref="BK177" si="3001">FLOOR(IF(OR(BK172=0,BK172=1),IF(BK176&gt;BK173,BK173,IF(BK170&gt;=BK176,BK176,BK170)+0.00000001),IF(BK174&gt;=BK173,BK173-BJ175,BK174-BJ175)+0.00000001),1)</f>
        <v>0</v>
      </c>
      <c r="BL177" s="68">
        <f t="shared" ref="BL177" si="3002">FLOOR(IF(OR(BL172=0,BL172=1),IF(BL176&gt;BL173,BL173,IF(BL170&gt;=BL176,BL176,BL170)+0.00000001),IF(BL174&gt;=BL173,BL173-BK175,BL174-BK175)+0.00000001),1)</f>
        <v>0</v>
      </c>
      <c r="BM177" s="68">
        <f t="shared" ref="BM177" si="3003">FLOOR(IF(OR(BM172=0,BM172=1),IF(BM176&gt;BM173,BM173,IF(BM170&gt;=BM176,BM176,BM170)+0.00000001),IF(BM174&gt;=BM173,BM173-BL175,BM174-BL175)+0.00000001),1)</f>
        <v>0</v>
      </c>
      <c r="BN177" s="362"/>
      <c r="BO177" s="364"/>
      <c r="BP177" s="366"/>
      <c r="BQ177" s="366"/>
      <c r="BR177" s="106"/>
      <c r="BS177" s="106"/>
      <c r="BT177" s="106"/>
      <c r="BU177" s="106"/>
      <c r="BV177" s="106"/>
      <c r="BW177" s="106"/>
      <c r="BX177" s="106"/>
      <c r="BY177" s="106"/>
      <c r="BZ177" s="106"/>
      <c r="CA177" s="106"/>
      <c r="CB177" s="106"/>
      <c r="CC177" s="106"/>
      <c r="CD177" s="106"/>
      <c r="CE177" s="106"/>
      <c r="CF177" s="106"/>
      <c r="CG177" s="106"/>
    </row>
    <row r="178" spans="1:85" s="245" customFormat="1" ht="25.4" customHeight="1" thickBot="1" x14ac:dyDescent="0.4">
      <c r="A178" s="243"/>
      <c r="B178" s="129"/>
      <c r="C178" s="69"/>
      <c r="D178" s="69"/>
      <c r="E178" s="69"/>
      <c r="F178" s="69"/>
      <c r="G178" s="69"/>
      <c r="H178" s="69"/>
      <c r="I178" s="69"/>
      <c r="J178" s="69"/>
      <c r="K178" s="69"/>
      <c r="L178" s="69"/>
      <c r="M178" s="70"/>
      <c r="N178" s="7"/>
      <c r="O178" s="193"/>
      <c r="P178" s="106"/>
      <c r="Q178" s="216" t="s">
        <v>145</v>
      </c>
      <c r="R178" s="72">
        <f>IF($J169="Ano",R177*'Podpůrná data'!$B$5,R177*'Podpůrná data'!$B$3)</f>
        <v>0</v>
      </c>
      <c r="S178" s="72">
        <f>IF($J169="Ano",S177*'Podpůrná data'!$B$5,S177*'Podpůrná data'!$B$3)</f>
        <v>0</v>
      </c>
      <c r="T178" s="72">
        <f>IF($J169="Ano",T177*'Podpůrná data'!$B$5,T177*'Podpůrná data'!$B$3)</f>
        <v>0</v>
      </c>
      <c r="U178" s="72">
        <f>IF($J169="Ano",U177*'Podpůrná data'!$B$5,U177*'Podpůrná data'!$B$3)</f>
        <v>0</v>
      </c>
      <c r="V178" s="72">
        <f>IF($J169="Ano",V177*'Podpůrná data'!$B$5,V177*'Podpůrná data'!$B$3)</f>
        <v>0</v>
      </c>
      <c r="W178" s="72">
        <f>IF($J169="Ano",W177*'Podpůrná data'!$B$5,W177*'Podpůrná data'!$B$3)</f>
        <v>0</v>
      </c>
      <c r="X178" s="72">
        <f>IF($J169="Ano",X177*'Podpůrná data'!$B$5,X177*'Podpůrná data'!$B$3)</f>
        <v>0</v>
      </c>
      <c r="Y178" s="72">
        <f>IF($J169="Ano",Y177*'Podpůrná data'!$B$5,Y177*'Podpůrná data'!$B$3)</f>
        <v>0</v>
      </c>
      <c r="Z178" s="72">
        <f>IF($J169="Ano",Z177*'Podpůrná data'!$B$5,Z177*'Podpůrná data'!$B$3)</f>
        <v>0</v>
      </c>
      <c r="AA178" s="72">
        <f>IF($J169="Ano",AA177*'Podpůrná data'!$B$5,AA177*'Podpůrná data'!$B$3)</f>
        <v>0</v>
      </c>
      <c r="AB178" s="72">
        <f>IF($J169="Ano",AB177*'Podpůrná data'!$B$5,AB177*'Podpůrná data'!$B$3)</f>
        <v>0</v>
      </c>
      <c r="AC178" s="72">
        <f>IF($J169="Ano",AC177*'Podpůrná data'!$B$5,AC177*'Podpůrná data'!$B$3)</f>
        <v>0</v>
      </c>
      <c r="AD178" s="72">
        <f>IF($J169="Ano",AD177*'Podpůrná data'!$B$5,AD177*'Podpůrná data'!$B$3)</f>
        <v>0</v>
      </c>
      <c r="AE178" s="72">
        <f>IF($J169="Ano",AE177*'Podpůrná data'!$B$5,AE177*'Podpůrná data'!$B$3)</f>
        <v>0</v>
      </c>
      <c r="AF178" s="72">
        <f>IF($J169="Ano",AF177*'Podpůrná data'!$B$5,AF177*'Podpůrná data'!$B$3)</f>
        <v>0</v>
      </c>
      <c r="AG178" s="72">
        <f>IF($J169="Ano",AG177*'Podpůrná data'!$B$5,AG177*'Podpůrná data'!$B$3)</f>
        <v>0</v>
      </c>
      <c r="AH178" s="72">
        <f>IF($J169="Ano",AH177*'Podpůrná data'!$B$5,AH177*'Podpůrná data'!$B$3)</f>
        <v>0</v>
      </c>
      <c r="AI178" s="72">
        <f>IF($J169="Ano",AI177*'Podpůrná data'!$B$5,AI177*'Podpůrná data'!$B$3)</f>
        <v>0</v>
      </c>
      <c r="AJ178" s="72">
        <f>IF($J169="Ano",AJ177*'Podpůrná data'!$B$5,AJ177*'Podpůrná data'!$B$3)</f>
        <v>0</v>
      </c>
      <c r="AK178" s="72">
        <f>IF($J169="Ano",AK177*'Podpůrná data'!$B$5,AK177*'Podpůrná data'!$B$3)</f>
        <v>0</v>
      </c>
      <c r="AL178" s="72">
        <f>IF($J169="Ano",AL177*'Podpůrná data'!$B$5,AL177*'Podpůrná data'!$B$3)</f>
        <v>0</v>
      </c>
      <c r="AM178" s="72">
        <f>IF($J169="Ano",AM177*'Podpůrná data'!$B$5,AM177*'Podpůrná data'!$B$3)</f>
        <v>0</v>
      </c>
      <c r="AN178" s="72">
        <f>IF($J169="Ano",AN177*'Podpůrná data'!$B$5,AN177*'Podpůrná data'!$B$3)</f>
        <v>0</v>
      </c>
      <c r="AO178" s="72">
        <f>IF($J169="Ano",AO177*'Podpůrná data'!$B$5,AO177*'Podpůrná data'!$B$3)</f>
        <v>0</v>
      </c>
      <c r="AP178" s="72">
        <f>IF($J169="Ano",AP177*'Podpůrná data'!$B$5,AP177*'Podpůrná data'!$B$3)</f>
        <v>0</v>
      </c>
      <c r="AQ178" s="72">
        <f>IF($J169="Ano",AQ177*'Podpůrná data'!$B$5,AQ177*'Podpůrná data'!$B$3)</f>
        <v>0</v>
      </c>
      <c r="AR178" s="72">
        <f>IF($J169="Ano",AR177*'Podpůrná data'!$B$5,AR177*'Podpůrná data'!$B$3)</f>
        <v>0</v>
      </c>
      <c r="AS178" s="72">
        <f>IF($J169="Ano",AS177*'Podpůrná data'!$B$5,AS177*'Podpůrná data'!$B$3)</f>
        <v>0</v>
      </c>
      <c r="AT178" s="72">
        <f>IF($J169="Ano",AT177*'Podpůrná data'!$B$5,AT177*'Podpůrná data'!$B$3)</f>
        <v>0</v>
      </c>
      <c r="AU178" s="72">
        <f>IF($J169="Ano",AU177*'Podpůrná data'!$B$5,AU177*'Podpůrná data'!$B$3)</f>
        <v>0</v>
      </c>
      <c r="AV178" s="72">
        <f>IF($J169="Ano",AV177*'Podpůrná data'!$B$5,AV177*'Podpůrná data'!$B$3)</f>
        <v>0</v>
      </c>
      <c r="AW178" s="72">
        <f>IF($J169="Ano",AW177*'Podpůrná data'!$B$5,AW177*'Podpůrná data'!$B$3)</f>
        <v>0</v>
      </c>
      <c r="AX178" s="72">
        <f>IF($J169="Ano",AX177*'Podpůrná data'!$B$5,AX177*'Podpůrná data'!$B$3)</f>
        <v>0</v>
      </c>
      <c r="AY178" s="72">
        <f>IF($J169="Ano",AY177*'Podpůrná data'!$B$5,AY177*'Podpůrná data'!$B$3)</f>
        <v>0</v>
      </c>
      <c r="AZ178" s="72">
        <f>IF($J169="Ano",AZ177*'Podpůrná data'!$B$5,AZ177*'Podpůrná data'!$B$3)</f>
        <v>0</v>
      </c>
      <c r="BA178" s="72">
        <f>IF($J169="Ano",BA177*'Podpůrná data'!$B$5,BA177*'Podpůrná data'!$B$3)</f>
        <v>0</v>
      </c>
      <c r="BB178" s="72">
        <f>IF($J169="Ano",BB177*'Podpůrná data'!$B$5,BB177*'Podpůrná data'!$B$3)</f>
        <v>0</v>
      </c>
      <c r="BC178" s="72">
        <f>IF($J169="Ano",BC177*'Podpůrná data'!$B$5,BC177*'Podpůrná data'!$B$3)</f>
        <v>0</v>
      </c>
      <c r="BD178" s="72">
        <f>IF($J169="Ano",BD177*'Podpůrná data'!$B$5,BD177*'Podpůrná data'!$B$3)</f>
        <v>0</v>
      </c>
      <c r="BE178" s="72">
        <f>IF($J169="Ano",BE177*'Podpůrná data'!$B$5,BE177*'Podpůrná data'!$B$3)</f>
        <v>0</v>
      </c>
      <c r="BF178" s="72">
        <f>IF($J169="Ano",BF177*'Podpůrná data'!$B$5,BF177*'Podpůrná data'!$B$3)</f>
        <v>0</v>
      </c>
      <c r="BG178" s="72">
        <f>IF($J169="Ano",BG177*'Podpůrná data'!$B$5,BG177*'Podpůrná data'!$B$3)</f>
        <v>0</v>
      </c>
      <c r="BH178" s="72">
        <f>IF($J169="Ano",BH177*'Podpůrná data'!$B$5,BH177*'Podpůrná data'!$B$3)</f>
        <v>0</v>
      </c>
      <c r="BI178" s="72">
        <f>IF($J169="Ano",BI177*'Podpůrná data'!$B$5,BI177*'Podpůrná data'!$B$3)</f>
        <v>0</v>
      </c>
      <c r="BJ178" s="72">
        <f>IF($J169="Ano",BJ177*'Podpůrná data'!$B$5,BJ177*'Podpůrná data'!$B$3)</f>
        <v>0</v>
      </c>
      <c r="BK178" s="72">
        <f>IF($J169="Ano",BK177*'Podpůrná data'!$B$5,BK177*'Podpůrná data'!$B$3)</f>
        <v>0</v>
      </c>
      <c r="BL178" s="72">
        <f>IF($J169="Ano",BL177*'Podpůrná data'!$B$5,BL177*'Podpůrná data'!$B$3)</f>
        <v>0</v>
      </c>
      <c r="BM178" s="72">
        <f>IF($J169="Ano",BM177*'Podpůrná data'!$B$5,BM177*'Podpůrná data'!$B$3)</f>
        <v>0</v>
      </c>
      <c r="BN178" s="363"/>
      <c r="BO178" s="365"/>
      <c r="BP178" s="367"/>
      <c r="BQ178" s="367"/>
      <c r="BR178" s="106"/>
      <c r="BS178" s="178">
        <f>SUMIFS($R178:$BM178,$R168:$BM168,"1. ZoR")</f>
        <v>0</v>
      </c>
      <c r="BT178" s="178">
        <f>SUMIFS($R178:$BM178,$R168:$BM168,"2. ZoR")</f>
        <v>0</v>
      </c>
      <c r="BU178" s="178">
        <f>SUMIFS($R178:$BM178,$R168:$BM168,"3. ZoR")</f>
        <v>0</v>
      </c>
      <c r="BV178" s="178">
        <f>SUMIFS($R178:$BM178,$R168:$BM168,"4. ZoR")</f>
        <v>0</v>
      </c>
      <c r="BW178" s="178">
        <f>SUMIFS($R178:$BM178,$R168:$BM168,"5. ZoR")</f>
        <v>0</v>
      </c>
      <c r="BX178" s="178">
        <f>SUMIFS($R178:$BM178,$R168:$BM168,"6. ZoR")</f>
        <v>0</v>
      </c>
      <c r="BY178" s="178">
        <f>SUMIFS($R178:$BM178,$R168:$BM168,"7. ZoR")</f>
        <v>0</v>
      </c>
      <c r="BZ178" s="178">
        <f>SUMIFS($R178:$BM178,$R168:$BM168,"8. ZoR")</f>
        <v>0</v>
      </c>
      <c r="CA178" s="178">
        <f>SUMIFS($R178:$BM178,$R168:$BM168,"9. ZoR")</f>
        <v>0</v>
      </c>
      <c r="CB178" s="178">
        <f>SUMIFS($R178:$BM178,$R168:$BM168,"10. ZoR")</f>
        <v>0</v>
      </c>
      <c r="CC178" s="178">
        <f>SUMIFS($R178:$BM178,$R168:$BM168,"11. ZoR")</f>
        <v>0</v>
      </c>
      <c r="CD178" s="178">
        <f>SUMIFS($R178:$BM178,$R168:$BM168,"12. ZoR")</f>
        <v>0</v>
      </c>
      <c r="CE178" s="178">
        <f>SUMIFS($R178:$BM178,$R168:$BM168,"13. ZoR")</f>
        <v>0</v>
      </c>
      <c r="CF178" s="178">
        <f>SUMIFS($R178:$BM178,$R168:$BM168,"14. ZoR")</f>
        <v>0</v>
      </c>
      <c r="CG178" s="178">
        <f>SUMIFS($R178:$BM178,$R168:$BM168,"15. ZoR")</f>
        <v>0</v>
      </c>
    </row>
    <row r="179" spans="1:85" ht="15" hidden="1" thickBot="1" x14ac:dyDescent="0.4">
      <c r="B179" s="105"/>
      <c r="C179" s="130"/>
      <c r="D179" s="130"/>
      <c r="E179" s="130"/>
      <c r="F179" s="130"/>
      <c r="G179" s="130"/>
      <c r="H179" s="105"/>
      <c r="I179" s="105"/>
      <c r="J179" s="105"/>
      <c r="K179" s="105"/>
      <c r="L179" s="105"/>
      <c r="M179" s="105"/>
      <c r="N179" s="7"/>
      <c r="O179" s="105"/>
      <c r="P179" s="105"/>
      <c r="Q179" s="105"/>
      <c r="R179" s="105"/>
      <c r="S179" s="105"/>
      <c r="T179" s="7"/>
      <c r="U179" s="105"/>
      <c r="V179" s="105"/>
      <c r="W179" s="105"/>
      <c r="X179" s="105"/>
      <c r="Y179" s="105"/>
      <c r="Z179" s="105"/>
      <c r="AA179" s="105"/>
      <c r="AB179" s="105"/>
      <c r="AC179" s="105"/>
      <c r="AD179" s="105"/>
      <c r="AE179" s="105"/>
      <c r="AF179" s="105"/>
      <c r="AG179" s="105"/>
      <c r="AH179" s="105"/>
      <c r="AI179" s="105"/>
      <c r="AJ179" s="105"/>
      <c r="AK179" s="105"/>
      <c r="AL179" s="105"/>
      <c r="AM179" s="105"/>
      <c r="AN179" s="105"/>
      <c r="AO179" s="105"/>
      <c r="AP179" s="105"/>
      <c r="AQ179" s="105"/>
      <c r="AR179" s="105"/>
      <c r="AS179" s="105"/>
      <c r="AT179" s="105"/>
      <c r="AU179" s="105"/>
      <c r="AV179" s="105"/>
      <c r="AW179" s="105"/>
      <c r="AX179" s="105"/>
      <c r="AY179" s="105"/>
      <c r="AZ179" s="105"/>
      <c r="BA179" s="105"/>
      <c r="BB179" s="105"/>
      <c r="BC179" s="105"/>
      <c r="BD179" s="105"/>
      <c r="BE179" s="105"/>
      <c r="BF179" s="105"/>
      <c r="BG179" s="105"/>
      <c r="BH179" s="105"/>
      <c r="BI179" s="105"/>
      <c r="BJ179" s="105"/>
      <c r="BK179" s="105"/>
      <c r="BL179" s="105"/>
      <c r="BM179" s="105"/>
      <c r="BN179" s="105"/>
      <c r="BO179" s="105"/>
      <c r="BP179" s="105"/>
      <c r="BQ179" s="105"/>
      <c r="BR179" s="105"/>
      <c r="BS179" s="105"/>
      <c r="BT179" s="105"/>
      <c r="BU179" s="105"/>
      <c r="BV179" s="105"/>
      <c r="BW179" s="105"/>
      <c r="BX179" s="105"/>
      <c r="BY179" s="105"/>
      <c r="BZ179" s="105"/>
      <c r="CA179" s="105"/>
      <c r="CB179" s="105"/>
      <c r="CC179" s="105"/>
      <c r="CD179" s="105"/>
      <c r="CE179" s="105"/>
      <c r="CF179" s="105"/>
      <c r="CG179" s="105"/>
    </row>
    <row r="180" spans="1:85" s="245" customFormat="1" ht="69.650000000000006" customHeight="1" thickBot="1" x14ac:dyDescent="0.4">
      <c r="A180" s="249"/>
      <c r="B180" s="120"/>
      <c r="C180" s="360" t="s">
        <v>2</v>
      </c>
      <c r="D180" s="121"/>
      <c r="E180" s="131" t="s">
        <v>206</v>
      </c>
      <c r="F180" s="131" t="s">
        <v>444</v>
      </c>
      <c r="G180" s="131" t="s">
        <v>208</v>
      </c>
      <c r="H180" s="122" t="s">
        <v>94</v>
      </c>
      <c r="I180" s="122" t="s">
        <v>95</v>
      </c>
      <c r="J180" s="122" t="s">
        <v>96</v>
      </c>
      <c r="K180" s="122" t="s">
        <v>216</v>
      </c>
      <c r="L180" s="122" t="s">
        <v>218</v>
      </c>
      <c r="M180" s="138" t="s">
        <v>1</v>
      </c>
      <c r="N180" s="7"/>
      <c r="O180" s="124">
        <v>208002</v>
      </c>
      <c r="P180" s="106"/>
      <c r="Q180" s="194" t="s">
        <v>128</v>
      </c>
      <c r="R180" s="83" t="s">
        <v>4</v>
      </c>
      <c r="S180" s="83" t="s">
        <v>5</v>
      </c>
      <c r="T180" s="83" t="s">
        <v>6</v>
      </c>
      <c r="U180" s="83" t="s">
        <v>7</v>
      </c>
      <c r="V180" s="83" t="s">
        <v>8</v>
      </c>
      <c r="W180" s="83" t="s">
        <v>9</v>
      </c>
      <c r="X180" s="83" t="s">
        <v>10</v>
      </c>
      <c r="Y180" s="83" t="s">
        <v>11</v>
      </c>
      <c r="Z180" s="83" t="s">
        <v>12</v>
      </c>
      <c r="AA180" s="83" t="s">
        <v>13</v>
      </c>
      <c r="AB180" s="83" t="s">
        <v>14</v>
      </c>
      <c r="AC180" s="83" t="s">
        <v>15</v>
      </c>
      <c r="AD180" s="83" t="s">
        <v>16</v>
      </c>
      <c r="AE180" s="83" t="s">
        <v>17</v>
      </c>
      <c r="AF180" s="83" t="s">
        <v>18</v>
      </c>
      <c r="AG180" s="83" t="s">
        <v>19</v>
      </c>
      <c r="AH180" s="83" t="s">
        <v>20</v>
      </c>
      <c r="AI180" s="83" t="s">
        <v>21</v>
      </c>
      <c r="AJ180" s="83" t="s">
        <v>22</v>
      </c>
      <c r="AK180" s="83" t="s">
        <v>23</v>
      </c>
      <c r="AL180" s="83" t="s">
        <v>24</v>
      </c>
      <c r="AM180" s="83" t="s">
        <v>25</v>
      </c>
      <c r="AN180" s="83" t="s">
        <v>26</v>
      </c>
      <c r="AO180" s="83" t="s">
        <v>27</v>
      </c>
      <c r="AP180" s="83" t="s">
        <v>28</v>
      </c>
      <c r="AQ180" s="83" t="s">
        <v>29</v>
      </c>
      <c r="AR180" s="83" t="s">
        <v>30</v>
      </c>
      <c r="AS180" s="83" t="s">
        <v>31</v>
      </c>
      <c r="AT180" s="83" t="s">
        <v>32</v>
      </c>
      <c r="AU180" s="83" t="s">
        <v>33</v>
      </c>
      <c r="AV180" s="83" t="s">
        <v>34</v>
      </c>
      <c r="AW180" s="83" t="s">
        <v>35</v>
      </c>
      <c r="AX180" s="83" t="s">
        <v>36</v>
      </c>
      <c r="AY180" s="83" t="s">
        <v>37</v>
      </c>
      <c r="AZ180" s="83" t="s">
        <v>38</v>
      </c>
      <c r="BA180" s="83" t="s">
        <v>39</v>
      </c>
      <c r="BB180" s="83" t="s">
        <v>40</v>
      </c>
      <c r="BC180" s="83" t="s">
        <v>41</v>
      </c>
      <c r="BD180" s="83" t="s">
        <v>42</v>
      </c>
      <c r="BE180" s="83" t="s">
        <v>43</v>
      </c>
      <c r="BF180" s="83" t="s">
        <v>44</v>
      </c>
      <c r="BG180" s="83" t="s">
        <v>45</v>
      </c>
      <c r="BH180" s="83" t="s">
        <v>46</v>
      </c>
      <c r="BI180" s="83" t="s">
        <v>47</v>
      </c>
      <c r="BJ180" s="83" t="s">
        <v>48</v>
      </c>
      <c r="BK180" s="83" t="s">
        <v>49</v>
      </c>
      <c r="BL180" s="83" t="s">
        <v>50</v>
      </c>
      <c r="BM180" s="83" t="s">
        <v>51</v>
      </c>
      <c r="BN180" s="134" t="s">
        <v>163</v>
      </c>
      <c r="BO180" s="135" t="s">
        <v>164</v>
      </c>
      <c r="BP180" s="135" t="s">
        <v>146</v>
      </c>
      <c r="BQ180" s="135" t="s">
        <v>214</v>
      </c>
      <c r="BR180" s="106"/>
      <c r="BS180" s="368" t="s">
        <v>238</v>
      </c>
      <c r="BT180" s="369"/>
      <c r="BU180" s="369"/>
      <c r="BV180" s="369"/>
      <c r="BW180" s="369"/>
      <c r="BX180" s="369"/>
      <c r="BY180" s="369"/>
      <c r="BZ180" s="369"/>
      <c r="CA180" s="369"/>
      <c r="CB180" s="369"/>
      <c r="CC180" s="369"/>
      <c r="CD180" s="369"/>
      <c r="CE180" s="369"/>
      <c r="CF180" s="369"/>
      <c r="CG180" s="369"/>
    </row>
    <row r="181" spans="1:85" s="245" customFormat="1" ht="21" hidden="1" customHeight="1" x14ac:dyDescent="0.35">
      <c r="A181" s="250"/>
      <c r="B181" s="113"/>
      <c r="C181" s="361"/>
      <c r="D181" s="125"/>
      <c r="E181" s="125"/>
      <c r="F181" s="125"/>
      <c r="G181" s="125"/>
      <c r="H181" s="370" t="s">
        <v>250</v>
      </c>
      <c r="I181" s="371" t="s">
        <v>425</v>
      </c>
      <c r="J181" s="357" t="s">
        <v>97</v>
      </c>
      <c r="K181" s="357" t="s">
        <v>217</v>
      </c>
      <c r="L181" s="137"/>
      <c r="M181" s="373" t="s">
        <v>93</v>
      </c>
      <c r="N181" s="7"/>
      <c r="O181" s="375" t="s">
        <v>3</v>
      </c>
      <c r="P181" s="106"/>
      <c r="Q181" s="84"/>
      <c r="R181" s="74">
        <f>MONTH(Úvod!$F$10)</f>
        <v>1</v>
      </c>
      <c r="S181" s="75">
        <f t="shared" ref="S181" si="3004">IF(R181=12,1,R181+1)</f>
        <v>2</v>
      </c>
      <c r="T181" s="75">
        <f t="shared" ref="T181" si="3005">IF(S181=12,1,S181+1)</f>
        <v>3</v>
      </c>
      <c r="U181" s="76">
        <f t="shared" ref="U181" si="3006">IF(T181=12,1,T181+1)</f>
        <v>4</v>
      </c>
      <c r="V181" s="76">
        <f t="shared" ref="V181" si="3007">IF(U181=12,1,U181+1)</f>
        <v>5</v>
      </c>
      <c r="W181" s="76">
        <f t="shared" ref="W181" si="3008">IF(V181=12,1,V181+1)</f>
        <v>6</v>
      </c>
      <c r="X181" s="76">
        <f t="shared" ref="X181" si="3009">IF(W181=12,1,W181+1)</f>
        <v>7</v>
      </c>
      <c r="Y181" s="76">
        <f t="shared" ref="Y181" si="3010">IF(X181=12,1,X181+1)</f>
        <v>8</v>
      </c>
      <c r="Z181" s="76">
        <f t="shared" ref="Z181" si="3011">IF(Y181=12,1,Y181+1)</f>
        <v>9</v>
      </c>
      <c r="AA181" s="76">
        <f>IF(Z181=12,1,Z181+1)</f>
        <v>10</v>
      </c>
      <c r="AB181" s="76">
        <f t="shared" ref="AB181" si="3012">IF(AA181=12,1,AA181+1)</f>
        <v>11</v>
      </c>
      <c r="AC181" s="76">
        <f t="shared" ref="AC181" si="3013">IF(AB181=12,1,AB181+1)</f>
        <v>12</v>
      </c>
      <c r="AD181" s="76">
        <f t="shared" ref="AD181" si="3014">IF(AC181=12,1,AC181+1)</f>
        <v>1</v>
      </c>
      <c r="AE181" s="76">
        <f t="shared" ref="AE181" si="3015">IF(AD181=12,1,AD181+1)</f>
        <v>2</v>
      </c>
      <c r="AF181" s="76">
        <f t="shared" ref="AF181" si="3016">IF(AE181=12,1,AE181+1)</f>
        <v>3</v>
      </c>
      <c r="AG181" s="76">
        <f t="shared" ref="AG181" si="3017">IF(AF181=12,1,AF181+1)</f>
        <v>4</v>
      </c>
      <c r="AH181" s="76">
        <f t="shared" ref="AH181" si="3018">IF(AG181=12,1,AG181+1)</f>
        <v>5</v>
      </c>
      <c r="AI181" s="76">
        <f t="shared" ref="AI181" si="3019">IF(AH181=12,1,AH181+1)</f>
        <v>6</v>
      </c>
      <c r="AJ181" s="76">
        <f>IF(AI181=12,1,AI181+1)</f>
        <v>7</v>
      </c>
      <c r="AK181" s="76">
        <f t="shared" ref="AK181" si="3020">IF(AJ181=12,1,AJ181+1)</f>
        <v>8</v>
      </c>
      <c r="AL181" s="76">
        <f t="shared" ref="AL181" si="3021">IF(AK181=12,1,AK181+1)</f>
        <v>9</v>
      </c>
      <c r="AM181" s="76">
        <f t="shared" ref="AM181" si="3022">IF(AL181=12,1,AL181+1)</f>
        <v>10</v>
      </c>
      <c r="AN181" s="76">
        <f t="shared" ref="AN181" si="3023">IF(AM181=12,1,AM181+1)</f>
        <v>11</v>
      </c>
      <c r="AO181" s="76">
        <f t="shared" ref="AO181" si="3024">IF(AN181=12,1,AN181+1)</f>
        <v>12</v>
      </c>
      <c r="AP181" s="76">
        <f t="shared" ref="AP181" si="3025">IF(AO181=12,1,AO181+1)</f>
        <v>1</v>
      </c>
      <c r="AQ181" s="76">
        <f t="shared" ref="AQ181" si="3026">IF(AP181=12,1,AP181+1)</f>
        <v>2</v>
      </c>
      <c r="AR181" s="76">
        <f t="shared" ref="AR181" si="3027">IF(AQ181=12,1,AQ181+1)</f>
        <v>3</v>
      </c>
      <c r="AS181" s="76">
        <f t="shared" ref="AS181" si="3028">IF(AR181=12,1,AR181+1)</f>
        <v>4</v>
      </c>
      <c r="AT181" s="76">
        <f t="shared" ref="AT181" si="3029">IF(AS181=12,1,AS181+1)</f>
        <v>5</v>
      </c>
      <c r="AU181" s="76">
        <f t="shared" ref="AU181" si="3030">IF(AT181=12,1,AT181+1)</f>
        <v>6</v>
      </c>
      <c r="AV181" s="76">
        <f t="shared" ref="AV181" si="3031">IF(AU181=12,1,AU181+1)</f>
        <v>7</v>
      </c>
      <c r="AW181" s="76">
        <f t="shared" ref="AW181" si="3032">IF(AV181=12,1,AV181+1)</f>
        <v>8</v>
      </c>
      <c r="AX181" s="76">
        <f t="shared" ref="AX181" si="3033">IF(AW181=12,1,AW181+1)</f>
        <v>9</v>
      </c>
      <c r="AY181" s="76">
        <f t="shared" ref="AY181" si="3034">IF(AX181=12,1,AX181+1)</f>
        <v>10</v>
      </c>
      <c r="AZ181" s="76">
        <f t="shared" ref="AZ181" si="3035">IF(AY181=12,1,AY181+1)</f>
        <v>11</v>
      </c>
      <c r="BA181" s="76">
        <f t="shared" ref="BA181" si="3036">IF(AZ181=12,1,AZ181+1)</f>
        <v>12</v>
      </c>
      <c r="BB181" s="76">
        <f t="shared" ref="BB181" si="3037">IF(BA181=12,1,BA181+1)</f>
        <v>1</v>
      </c>
      <c r="BC181" s="76">
        <f t="shared" ref="BC181" si="3038">IF(BB181=12,1,BB181+1)</f>
        <v>2</v>
      </c>
      <c r="BD181" s="76">
        <f t="shared" ref="BD181" si="3039">IF(BC181=12,1,BC181+1)</f>
        <v>3</v>
      </c>
      <c r="BE181" s="76">
        <f t="shared" ref="BE181" si="3040">IF(BD181=12,1,BD181+1)</f>
        <v>4</v>
      </c>
      <c r="BF181" s="76">
        <f t="shared" ref="BF181" si="3041">IF(BE181=12,1,BE181+1)</f>
        <v>5</v>
      </c>
      <c r="BG181" s="76">
        <f t="shared" ref="BG181" si="3042">IF(BF181=12,1,BF181+1)</f>
        <v>6</v>
      </c>
      <c r="BH181" s="76">
        <f t="shared" ref="BH181" si="3043">IF(BG181=12,1,BG181+1)</f>
        <v>7</v>
      </c>
      <c r="BI181" s="76">
        <f t="shared" ref="BI181" si="3044">IF(BH181=12,1,BH181+1)</f>
        <v>8</v>
      </c>
      <c r="BJ181" s="76">
        <f t="shared" ref="BJ181" si="3045">IF(BI181=12,1,BI181+1)</f>
        <v>9</v>
      </c>
      <c r="BK181" s="76">
        <f t="shared" ref="BK181" si="3046">IF(BJ181=12,1,BJ181+1)</f>
        <v>10</v>
      </c>
      <c r="BL181" s="76">
        <f t="shared" ref="BL181" si="3047">IF(BK181=12,1,BK181+1)</f>
        <v>11</v>
      </c>
      <c r="BM181" s="76">
        <f t="shared" ref="BM181" si="3048">IF(BL181=12,1,BL181+1)</f>
        <v>12</v>
      </c>
      <c r="BN181" s="81"/>
      <c r="BO181" s="78"/>
      <c r="BP181" s="78"/>
      <c r="BQ181" s="78"/>
      <c r="BR181" s="106"/>
      <c r="BS181" s="106"/>
      <c r="BT181" s="106"/>
      <c r="BU181" s="106"/>
      <c r="BV181" s="106"/>
      <c r="BW181" s="106"/>
      <c r="BX181" s="106"/>
      <c r="BY181" s="106"/>
      <c r="BZ181" s="106"/>
      <c r="CA181" s="106"/>
      <c r="CB181" s="106"/>
      <c r="CC181" s="106"/>
      <c r="CD181" s="106"/>
      <c r="CE181" s="106"/>
      <c r="CF181" s="106"/>
      <c r="CG181" s="106"/>
    </row>
    <row r="182" spans="1:85" s="245" customFormat="1" ht="18" hidden="1" customHeight="1" x14ac:dyDescent="0.35">
      <c r="A182" s="250"/>
      <c r="B182" s="113"/>
      <c r="C182" s="361"/>
      <c r="D182" s="125"/>
      <c r="E182" s="125"/>
      <c r="F182" s="125"/>
      <c r="G182" s="125"/>
      <c r="H182" s="370"/>
      <c r="I182" s="371"/>
      <c r="J182" s="357"/>
      <c r="K182" s="357"/>
      <c r="L182" s="137"/>
      <c r="M182" s="373"/>
      <c r="N182" s="7"/>
      <c r="O182" s="376"/>
      <c r="P182" s="106"/>
      <c r="Q182" s="77"/>
      <c r="R182" s="59">
        <f t="shared" ref="R182:BM182" si="3049">VALUE(_xlfn.CONCAT(R181,".",R184))</f>
        <v>1</v>
      </c>
      <c r="S182" s="73">
        <f t="shared" si="3049"/>
        <v>32</v>
      </c>
      <c r="T182" s="73">
        <f t="shared" si="3049"/>
        <v>61</v>
      </c>
      <c r="U182" s="73">
        <f t="shared" si="3049"/>
        <v>92</v>
      </c>
      <c r="V182" s="73">
        <f t="shared" si="3049"/>
        <v>122</v>
      </c>
      <c r="W182" s="73">
        <f t="shared" si="3049"/>
        <v>153</v>
      </c>
      <c r="X182" s="73">
        <f t="shared" si="3049"/>
        <v>183</v>
      </c>
      <c r="Y182" s="73">
        <f t="shared" si="3049"/>
        <v>214</v>
      </c>
      <c r="Z182" s="73">
        <f t="shared" si="3049"/>
        <v>245</v>
      </c>
      <c r="AA182" s="73">
        <f t="shared" si="3049"/>
        <v>275</v>
      </c>
      <c r="AB182" s="73">
        <f t="shared" si="3049"/>
        <v>306</v>
      </c>
      <c r="AC182" s="73">
        <f t="shared" si="3049"/>
        <v>336</v>
      </c>
      <c r="AD182" s="73">
        <f t="shared" si="3049"/>
        <v>367</v>
      </c>
      <c r="AE182" s="73">
        <f t="shared" si="3049"/>
        <v>398</v>
      </c>
      <c r="AF182" s="73">
        <f t="shared" si="3049"/>
        <v>426</v>
      </c>
      <c r="AG182" s="73">
        <f t="shared" si="3049"/>
        <v>457</v>
      </c>
      <c r="AH182" s="73">
        <f t="shared" si="3049"/>
        <v>487</v>
      </c>
      <c r="AI182" s="73">
        <f t="shared" si="3049"/>
        <v>518</v>
      </c>
      <c r="AJ182" s="73">
        <f t="shared" si="3049"/>
        <v>548</v>
      </c>
      <c r="AK182" s="73">
        <f t="shared" si="3049"/>
        <v>579</v>
      </c>
      <c r="AL182" s="73">
        <f t="shared" si="3049"/>
        <v>610</v>
      </c>
      <c r="AM182" s="73">
        <f t="shared" si="3049"/>
        <v>640</v>
      </c>
      <c r="AN182" s="73">
        <f t="shared" si="3049"/>
        <v>671</v>
      </c>
      <c r="AO182" s="73">
        <f t="shared" si="3049"/>
        <v>701</v>
      </c>
      <c r="AP182" s="73">
        <f t="shared" si="3049"/>
        <v>732</v>
      </c>
      <c r="AQ182" s="73">
        <f t="shared" si="3049"/>
        <v>763</v>
      </c>
      <c r="AR182" s="73">
        <f t="shared" si="3049"/>
        <v>791</v>
      </c>
      <c r="AS182" s="73">
        <f t="shared" si="3049"/>
        <v>822</v>
      </c>
      <c r="AT182" s="73">
        <f t="shared" si="3049"/>
        <v>852</v>
      </c>
      <c r="AU182" s="73">
        <f t="shared" si="3049"/>
        <v>883</v>
      </c>
      <c r="AV182" s="73">
        <f t="shared" si="3049"/>
        <v>913</v>
      </c>
      <c r="AW182" s="73">
        <f t="shared" si="3049"/>
        <v>944</v>
      </c>
      <c r="AX182" s="73">
        <f t="shared" si="3049"/>
        <v>975</v>
      </c>
      <c r="AY182" s="73">
        <f t="shared" si="3049"/>
        <v>1005</v>
      </c>
      <c r="AZ182" s="73">
        <f t="shared" si="3049"/>
        <v>1036</v>
      </c>
      <c r="BA182" s="73">
        <f t="shared" si="3049"/>
        <v>1066</v>
      </c>
      <c r="BB182" s="73">
        <f t="shared" si="3049"/>
        <v>1097</v>
      </c>
      <c r="BC182" s="73">
        <f t="shared" si="3049"/>
        <v>1128</v>
      </c>
      <c r="BD182" s="73">
        <f t="shared" si="3049"/>
        <v>1156</v>
      </c>
      <c r="BE182" s="73">
        <f t="shared" si="3049"/>
        <v>1187</v>
      </c>
      <c r="BF182" s="73">
        <f t="shared" si="3049"/>
        <v>1217</v>
      </c>
      <c r="BG182" s="73">
        <f t="shared" si="3049"/>
        <v>1248</v>
      </c>
      <c r="BH182" s="73">
        <f t="shared" si="3049"/>
        <v>1278</v>
      </c>
      <c r="BI182" s="73">
        <f t="shared" si="3049"/>
        <v>1309</v>
      </c>
      <c r="BJ182" s="73">
        <f t="shared" si="3049"/>
        <v>1340</v>
      </c>
      <c r="BK182" s="73">
        <f t="shared" si="3049"/>
        <v>1370</v>
      </c>
      <c r="BL182" s="73">
        <f t="shared" si="3049"/>
        <v>1401</v>
      </c>
      <c r="BM182" s="73">
        <f t="shared" si="3049"/>
        <v>1431</v>
      </c>
      <c r="BN182" s="82"/>
      <c r="BO182" s="79"/>
      <c r="BP182" s="79"/>
      <c r="BQ182" s="79"/>
      <c r="BR182" s="106"/>
      <c r="BS182" s="106"/>
      <c r="BT182" s="106"/>
      <c r="BU182" s="106"/>
      <c r="BV182" s="106"/>
      <c r="BW182" s="106"/>
      <c r="BX182" s="106"/>
      <c r="BY182" s="106"/>
      <c r="BZ182" s="106"/>
      <c r="CA182" s="106"/>
      <c r="CB182" s="106"/>
      <c r="CC182" s="106"/>
      <c r="CD182" s="106"/>
      <c r="CE182" s="106"/>
      <c r="CF182" s="106"/>
      <c r="CG182" s="106"/>
    </row>
    <row r="183" spans="1:85" s="245" customFormat="1" ht="18" customHeight="1" x14ac:dyDescent="0.35">
      <c r="A183" s="250"/>
      <c r="B183" s="113"/>
      <c r="C183" s="361"/>
      <c r="D183" s="125"/>
      <c r="E183" s="357" t="s">
        <v>207</v>
      </c>
      <c r="F183" s="357" t="s">
        <v>207</v>
      </c>
      <c r="G183" s="357" t="s">
        <v>207</v>
      </c>
      <c r="H183" s="370"/>
      <c r="I183" s="371"/>
      <c r="J183" s="357"/>
      <c r="K183" s="357"/>
      <c r="L183" s="357" t="s">
        <v>219</v>
      </c>
      <c r="M183" s="373"/>
      <c r="N183" s="7"/>
      <c r="O183" s="376"/>
      <c r="P183" s="106"/>
      <c r="Q183" s="77"/>
      <c r="R183" s="60" t="str">
        <f>VLOOKUP(R181,'Podpůrná data'!$I$188:$J$199,2)</f>
        <v>leden</v>
      </c>
      <c r="S183" s="60" t="str">
        <f>VLOOKUP(S181,'Podpůrná data'!$I$188:$J$199,2)</f>
        <v>únor</v>
      </c>
      <c r="T183" s="60" t="str">
        <f>VLOOKUP(T181,'Podpůrná data'!$I$188:$J$199,2)</f>
        <v>březen</v>
      </c>
      <c r="U183" s="60" t="str">
        <f>VLOOKUP(U181,'Podpůrná data'!$I$188:$J$199,2)</f>
        <v>duben</v>
      </c>
      <c r="V183" s="60" t="str">
        <f>VLOOKUP(V181,'Podpůrná data'!$I$188:$J$199,2)</f>
        <v>květen</v>
      </c>
      <c r="W183" s="60" t="str">
        <f>VLOOKUP(W181,'Podpůrná data'!$I$188:$J$199,2)</f>
        <v>červen</v>
      </c>
      <c r="X183" s="60" t="str">
        <f>VLOOKUP(X181,'Podpůrná data'!$I$188:$J$199,2)</f>
        <v>červenec</v>
      </c>
      <c r="Y183" s="60" t="str">
        <f>VLOOKUP(Y181,'Podpůrná data'!$I$188:$J$199,2)</f>
        <v>srpen</v>
      </c>
      <c r="Z183" s="60" t="str">
        <f>VLOOKUP(Z181,'Podpůrná data'!$I$188:$J$199,2)</f>
        <v>září</v>
      </c>
      <c r="AA183" s="60" t="str">
        <f>VLOOKUP(AA181,'Podpůrná data'!$I$188:$J$199,2)</f>
        <v>říjen</v>
      </c>
      <c r="AB183" s="60" t="str">
        <f>VLOOKUP(AB181,'Podpůrná data'!$I$188:$J$199,2)</f>
        <v>listopad</v>
      </c>
      <c r="AC183" s="60" t="str">
        <f>VLOOKUP(AC181,'Podpůrná data'!$I$188:$J$199,2)</f>
        <v>prosinec</v>
      </c>
      <c r="AD183" s="60" t="str">
        <f>VLOOKUP(AD181,'Podpůrná data'!$I$188:$J$199,2)</f>
        <v>leden</v>
      </c>
      <c r="AE183" s="60" t="str">
        <f>VLOOKUP(AE181,'Podpůrná data'!$I$188:$J$199,2)</f>
        <v>únor</v>
      </c>
      <c r="AF183" s="60" t="str">
        <f>VLOOKUP(AF181,'Podpůrná data'!$I$188:$J$199,2)</f>
        <v>březen</v>
      </c>
      <c r="AG183" s="60" t="str">
        <f>VLOOKUP(AG181,'Podpůrná data'!$I$188:$J$199,2)</f>
        <v>duben</v>
      </c>
      <c r="AH183" s="60" t="str">
        <f>VLOOKUP(AH181,'Podpůrná data'!$I$188:$J$199,2)</f>
        <v>květen</v>
      </c>
      <c r="AI183" s="60" t="str">
        <f>VLOOKUP(AI181,'Podpůrná data'!$I$188:$J$199,2)</f>
        <v>červen</v>
      </c>
      <c r="AJ183" s="60" t="str">
        <f>VLOOKUP(AJ181,'Podpůrná data'!$I$188:$J$199,2)</f>
        <v>červenec</v>
      </c>
      <c r="AK183" s="60" t="str">
        <f>VLOOKUP(AK181,'Podpůrná data'!$I$188:$J$199,2)</f>
        <v>srpen</v>
      </c>
      <c r="AL183" s="60" t="str">
        <f>VLOOKUP(AL181,'Podpůrná data'!$I$188:$J$199,2)</f>
        <v>září</v>
      </c>
      <c r="AM183" s="60" t="str">
        <f>VLOOKUP(AM181,'Podpůrná data'!$I$188:$J$199,2)</f>
        <v>říjen</v>
      </c>
      <c r="AN183" s="60" t="str">
        <f>VLOOKUP(AN181,'Podpůrná data'!$I$188:$J$199,2)</f>
        <v>listopad</v>
      </c>
      <c r="AO183" s="60" t="str">
        <f>VLOOKUP(AO181,'Podpůrná data'!$I$188:$J$199,2)</f>
        <v>prosinec</v>
      </c>
      <c r="AP183" s="60" t="str">
        <f>VLOOKUP(AP181,'Podpůrná data'!$I$188:$J$199,2)</f>
        <v>leden</v>
      </c>
      <c r="AQ183" s="60" t="str">
        <f>VLOOKUP(AQ181,'Podpůrná data'!$I$188:$J$199,2)</f>
        <v>únor</v>
      </c>
      <c r="AR183" s="60" t="str">
        <f>VLOOKUP(AR181,'Podpůrná data'!$I$188:$J$199,2)</f>
        <v>březen</v>
      </c>
      <c r="AS183" s="60" t="str">
        <f>VLOOKUP(AS181,'Podpůrná data'!$I$188:$J$199,2)</f>
        <v>duben</v>
      </c>
      <c r="AT183" s="60" t="str">
        <f>VLOOKUP(AT181,'Podpůrná data'!$I$188:$J$199,2)</f>
        <v>květen</v>
      </c>
      <c r="AU183" s="60" t="str">
        <f>VLOOKUP(AU181,'Podpůrná data'!$I$188:$J$199,2)</f>
        <v>červen</v>
      </c>
      <c r="AV183" s="60" t="str">
        <f>VLOOKUP(AV181,'Podpůrná data'!$I$188:$J$199,2)</f>
        <v>červenec</v>
      </c>
      <c r="AW183" s="60" t="str">
        <f>VLOOKUP(AW181,'Podpůrná data'!$I$188:$J$199,2)</f>
        <v>srpen</v>
      </c>
      <c r="AX183" s="60" t="str">
        <f>VLOOKUP(AX181,'Podpůrná data'!$I$188:$J$199,2)</f>
        <v>září</v>
      </c>
      <c r="AY183" s="60" t="str">
        <f>VLOOKUP(AY181,'Podpůrná data'!$I$188:$J$199,2)</f>
        <v>říjen</v>
      </c>
      <c r="AZ183" s="60" t="str">
        <f>VLOOKUP(AZ181,'Podpůrná data'!$I$188:$J$199,2)</f>
        <v>listopad</v>
      </c>
      <c r="BA183" s="60" t="str">
        <f>VLOOKUP(BA181,'Podpůrná data'!$I$188:$J$199,2)</f>
        <v>prosinec</v>
      </c>
      <c r="BB183" s="60" t="str">
        <f>VLOOKUP(BB181,'Podpůrná data'!$I$188:$J$199,2)</f>
        <v>leden</v>
      </c>
      <c r="BC183" s="60" t="str">
        <f>VLOOKUP(BC181,'Podpůrná data'!$I$188:$J$199,2)</f>
        <v>únor</v>
      </c>
      <c r="BD183" s="60" t="str">
        <f>VLOOKUP(BD181,'Podpůrná data'!$I$188:$J$199,2)</f>
        <v>březen</v>
      </c>
      <c r="BE183" s="60" t="str">
        <f>VLOOKUP(BE181,'Podpůrná data'!$I$188:$J$199,2)</f>
        <v>duben</v>
      </c>
      <c r="BF183" s="60" t="str">
        <f>VLOOKUP(BF181,'Podpůrná data'!$I$188:$J$199,2)</f>
        <v>květen</v>
      </c>
      <c r="BG183" s="60" t="str">
        <f>VLOOKUP(BG181,'Podpůrná data'!$I$188:$J$199,2)</f>
        <v>červen</v>
      </c>
      <c r="BH183" s="60" t="str">
        <f>VLOOKUP(BH181,'Podpůrná data'!$I$188:$J$199,2)</f>
        <v>červenec</v>
      </c>
      <c r="BI183" s="60" t="str">
        <f>VLOOKUP(BI181,'Podpůrná data'!$I$188:$J$199,2)</f>
        <v>srpen</v>
      </c>
      <c r="BJ183" s="60" t="str">
        <f>VLOOKUP(BJ181,'Podpůrná data'!$I$188:$J$199,2)</f>
        <v>září</v>
      </c>
      <c r="BK183" s="60" t="str">
        <f>VLOOKUP(BK181,'Podpůrná data'!$I$188:$J$199,2)</f>
        <v>říjen</v>
      </c>
      <c r="BL183" s="60" t="str">
        <f>VLOOKUP(BL181,'Podpůrná data'!$I$188:$J$199,2)</f>
        <v>listopad</v>
      </c>
      <c r="BM183" s="60" t="str">
        <f>VLOOKUP(BM181,'Podpůrná data'!$I$188:$J$199,2)</f>
        <v>prosinec</v>
      </c>
      <c r="BN183" s="171"/>
      <c r="BO183" s="175"/>
      <c r="BP183" s="197"/>
      <c r="BQ183" s="197"/>
      <c r="BR183" s="106"/>
      <c r="BS183" s="179" t="s">
        <v>105</v>
      </c>
      <c r="BT183" s="179" t="s">
        <v>106</v>
      </c>
      <c r="BU183" s="179" t="s">
        <v>107</v>
      </c>
      <c r="BV183" s="179" t="s">
        <v>108</v>
      </c>
      <c r="BW183" s="179" t="s">
        <v>109</v>
      </c>
      <c r="BX183" s="179" t="s">
        <v>110</v>
      </c>
      <c r="BY183" s="179" t="s">
        <v>111</v>
      </c>
      <c r="BZ183" s="179" t="s">
        <v>112</v>
      </c>
      <c r="CA183" s="179" t="s">
        <v>113</v>
      </c>
      <c r="CB183" s="179" t="s">
        <v>155</v>
      </c>
      <c r="CC183" s="179" t="s">
        <v>156</v>
      </c>
      <c r="CD183" s="179" t="s">
        <v>157</v>
      </c>
      <c r="CE183" s="179" t="s">
        <v>202</v>
      </c>
      <c r="CF183" s="179" t="s">
        <v>203</v>
      </c>
      <c r="CG183" s="179" t="s">
        <v>204</v>
      </c>
    </row>
    <row r="184" spans="1:85" s="245" customFormat="1" ht="16.399999999999999" customHeight="1" x14ac:dyDescent="0.35">
      <c r="A184" s="250"/>
      <c r="B184" s="113"/>
      <c r="C184" s="361"/>
      <c r="D184" s="125"/>
      <c r="E184" s="357"/>
      <c r="F184" s="357"/>
      <c r="G184" s="357"/>
      <c r="H184" s="370"/>
      <c r="I184" s="371"/>
      <c r="J184" s="357"/>
      <c r="K184" s="357"/>
      <c r="L184" s="357"/>
      <c r="M184" s="373"/>
      <c r="N184" s="7"/>
      <c r="O184" s="376"/>
      <c r="P184" s="106"/>
      <c r="Q184" s="77"/>
      <c r="R184" s="60">
        <f>YEAR(Úvod!$F$10)</f>
        <v>1900</v>
      </c>
      <c r="S184" s="60">
        <f t="shared" ref="S184" si="3050">IF(S181=1,R184+1,R184)</f>
        <v>1900</v>
      </c>
      <c r="T184" s="60">
        <f t="shared" ref="T184" si="3051">IF(T181=1,S184+1,S184)</f>
        <v>1900</v>
      </c>
      <c r="U184" s="60">
        <f t="shared" ref="U184" si="3052">IF(U181=1,T184+1,T184)</f>
        <v>1900</v>
      </c>
      <c r="V184" s="60">
        <f t="shared" ref="V184" si="3053">IF(V181=1,U184+1,U184)</f>
        <v>1900</v>
      </c>
      <c r="W184" s="60">
        <f t="shared" ref="W184" si="3054">IF(W181=1,V184+1,V184)</f>
        <v>1900</v>
      </c>
      <c r="X184" s="60">
        <f t="shared" ref="X184" si="3055">IF(X181=1,W184+1,W184)</f>
        <v>1900</v>
      </c>
      <c r="Y184" s="60">
        <f t="shared" ref="Y184" si="3056">IF(Y181=1,X184+1,X184)</f>
        <v>1900</v>
      </c>
      <c r="Z184" s="60">
        <f t="shared" ref="Z184" si="3057">IF(Z181=1,Y184+1,Y184)</f>
        <v>1900</v>
      </c>
      <c r="AA184" s="60">
        <f t="shared" ref="AA184" si="3058">IF(AA181=1,Z184+1,Z184)</f>
        <v>1900</v>
      </c>
      <c r="AB184" s="60">
        <f t="shared" ref="AB184" si="3059">IF(AB181=1,AA184+1,AA184)</f>
        <v>1900</v>
      </c>
      <c r="AC184" s="60">
        <f t="shared" ref="AC184" si="3060">IF(AC181=1,AB184+1,AB184)</f>
        <v>1900</v>
      </c>
      <c r="AD184" s="60">
        <f t="shared" ref="AD184" si="3061">IF(AD181=1,AC184+1,AC184)</f>
        <v>1901</v>
      </c>
      <c r="AE184" s="60">
        <f t="shared" ref="AE184" si="3062">IF(AE181=1,AD184+1,AD184)</f>
        <v>1901</v>
      </c>
      <c r="AF184" s="60">
        <f t="shared" ref="AF184" si="3063">IF(AF181=1,AE184+1,AE184)</f>
        <v>1901</v>
      </c>
      <c r="AG184" s="60">
        <f t="shared" ref="AG184" si="3064">IF(AG181=1,AF184+1,AF184)</f>
        <v>1901</v>
      </c>
      <c r="AH184" s="60">
        <f t="shared" ref="AH184" si="3065">IF(AH181=1,AG184+1,AG184)</f>
        <v>1901</v>
      </c>
      <c r="AI184" s="60">
        <f t="shared" ref="AI184" si="3066">IF(AI181=1,AH184+1,AH184)</f>
        <v>1901</v>
      </c>
      <c r="AJ184" s="60">
        <f t="shared" ref="AJ184" si="3067">IF(AJ181=1,AI184+1,AI184)</f>
        <v>1901</v>
      </c>
      <c r="AK184" s="60">
        <f t="shared" ref="AK184" si="3068">IF(AK181=1,AJ184+1,AJ184)</f>
        <v>1901</v>
      </c>
      <c r="AL184" s="60">
        <f t="shared" ref="AL184" si="3069">IF(AL181=1,AK184+1,AK184)</f>
        <v>1901</v>
      </c>
      <c r="AM184" s="60">
        <f t="shared" ref="AM184" si="3070">IF(AM181=1,AL184+1,AL184)</f>
        <v>1901</v>
      </c>
      <c r="AN184" s="60">
        <f t="shared" ref="AN184" si="3071">IF(AN181=1,AM184+1,AM184)</f>
        <v>1901</v>
      </c>
      <c r="AO184" s="60">
        <f t="shared" ref="AO184" si="3072">IF(AO181=1,AN184+1,AN184)</f>
        <v>1901</v>
      </c>
      <c r="AP184" s="60">
        <f t="shared" ref="AP184" si="3073">IF(AP181=1,AO184+1,AO184)</f>
        <v>1902</v>
      </c>
      <c r="AQ184" s="60">
        <f t="shared" ref="AQ184" si="3074">IF(AQ181=1,AP184+1,AP184)</f>
        <v>1902</v>
      </c>
      <c r="AR184" s="60">
        <f t="shared" ref="AR184" si="3075">IF(AR181=1,AQ184+1,AQ184)</f>
        <v>1902</v>
      </c>
      <c r="AS184" s="60">
        <f t="shared" ref="AS184" si="3076">IF(AS181=1,AR184+1,AR184)</f>
        <v>1902</v>
      </c>
      <c r="AT184" s="60">
        <f t="shared" ref="AT184" si="3077">IF(AT181=1,AS184+1,AS184)</f>
        <v>1902</v>
      </c>
      <c r="AU184" s="60">
        <f t="shared" ref="AU184" si="3078">IF(AU181=1,AT184+1,AT184)</f>
        <v>1902</v>
      </c>
      <c r="AV184" s="60">
        <f t="shared" ref="AV184" si="3079">IF(AV181=1,AU184+1,AU184)</f>
        <v>1902</v>
      </c>
      <c r="AW184" s="60">
        <f t="shared" ref="AW184" si="3080">IF(AW181=1,AV184+1,AV184)</f>
        <v>1902</v>
      </c>
      <c r="AX184" s="60">
        <f t="shared" ref="AX184" si="3081">IF(AX181=1,AW184+1,AW184)</f>
        <v>1902</v>
      </c>
      <c r="AY184" s="60">
        <f t="shared" ref="AY184" si="3082">IF(AY181=1,AX184+1,AX184)</f>
        <v>1902</v>
      </c>
      <c r="AZ184" s="60">
        <f t="shared" ref="AZ184" si="3083">IF(AZ181=1,AY184+1,AY184)</f>
        <v>1902</v>
      </c>
      <c r="BA184" s="60">
        <f t="shared" ref="BA184" si="3084">IF(BA181=1,AZ184+1,AZ184)</f>
        <v>1902</v>
      </c>
      <c r="BB184" s="60">
        <f t="shared" ref="BB184" si="3085">IF(BB181=1,BA184+1,BA184)</f>
        <v>1903</v>
      </c>
      <c r="BC184" s="60">
        <f t="shared" ref="BC184" si="3086">IF(BC181=1,BB184+1,BB184)</f>
        <v>1903</v>
      </c>
      <c r="BD184" s="60">
        <f t="shared" ref="BD184" si="3087">IF(BD181=1,BC184+1,BC184)</f>
        <v>1903</v>
      </c>
      <c r="BE184" s="60">
        <f t="shared" ref="BE184" si="3088">IF(BE181=1,BD184+1,BD184)</f>
        <v>1903</v>
      </c>
      <c r="BF184" s="60">
        <f t="shared" ref="BF184" si="3089">IF(BF181=1,BE184+1,BE184)</f>
        <v>1903</v>
      </c>
      <c r="BG184" s="60">
        <f t="shared" ref="BG184" si="3090">IF(BG181=1,BF184+1,BF184)</f>
        <v>1903</v>
      </c>
      <c r="BH184" s="60">
        <f t="shared" ref="BH184" si="3091">IF(BH181=1,BG184+1,BG184)</f>
        <v>1903</v>
      </c>
      <c r="BI184" s="60">
        <f t="shared" ref="BI184" si="3092">IF(BI181=1,BH184+1,BH184)</f>
        <v>1903</v>
      </c>
      <c r="BJ184" s="60">
        <f t="shared" ref="BJ184" si="3093">IF(BJ181=1,BI184+1,BI184)</f>
        <v>1903</v>
      </c>
      <c r="BK184" s="60">
        <f t="shared" ref="BK184" si="3094">IF(BK181=1,BJ184+1,BJ184)</f>
        <v>1903</v>
      </c>
      <c r="BL184" s="60">
        <f t="shared" ref="BL184" si="3095">IF(BL181=1,BK184+1,BK184)</f>
        <v>1903</v>
      </c>
      <c r="BM184" s="60">
        <f t="shared" ref="BM184" si="3096">IF(BM181=1,BL184+1,BL184)</f>
        <v>1903</v>
      </c>
      <c r="BN184" s="195"/>
      <c r="BO184" s="196"/>
      <c r="BP184" s="197"/>
      <c r="BQ184" s="197"/>
      <c r="BR184" s="106"/>
      <c r="BS184" s="106"/>
      <c r="BT184" s="106"/>
      <c r="BU184" s="106"/>
      <c r="BV184" s="106"/>
      <c r="BW184" s="106"/>
      <c r="BX184" s="106"/>
      <c r="BY184" s="106"/>
      <c r="BZ184" s="106"/>
      <c r="CA184" s="106"/>
      <c r="CB184" s="106"/>
      <c r="CC184" s="106"/>
      <c r="CD184" s="106"/>
      <c r="CE184" s="106"/>
      <c r="CF184" s="106"/>
      <c r="CG184" s="106"/>
    </row>
    <row r="185" spans="1:85" s="245" customFormat="1" ht="16.399999999999999" customHeight="1" x14ac:dyDescent="0.35">
      <c r="A185" s="250"/>
      <c r="B185" s="113"/>
      <c r="C185" s="125"/>
      <c r="D185" s="125"/>
      <c r="E185" s="357"/>
      <c r="F185" s="357"/>
      <c r="G185" s="357"/>
      <c r="H185" s="370"/>
      <c r="I185" s="371"/>
      <c r="J185" s="357"/>
      <c r="K185" s="372"/>
      <c r="L185" s="357"/>
      <c r="M185" s="374"/>
      <c r="N185" s="7"/>
      <c r="O185" s="377"/>
      <c r="P185" s="106"/>
      <c r="Q185" s="63" t="s">
        <v>159</v>
      </c>
      <c r="R185" s="251"/>
      <c r="S185" s="251"/>
      <c r="T185" s="251"/>
      <c r="U185" s="251"/>
      <c r="V185" s="251"/>
      <c r="W185" s="251"/>
      <c r="X185" s="251"/>
      <c r="Y185" s="251"/>
      <c r="Z185" s="251"/>
      <c r="AA185" s="251"/>
      <c r="AB185" s="251"/>
      <c r="AC185" s="251"/>
      <c r="AD185" s="251"/>
      <c r="AE185" s="251"/>
      <c r="AF185" s="251"/>
      <c r="AG185" s="251"/>
      <c r="AH185" s="251"/>
      <c r="AI185" s="251"/>
      <c r="AJ185" s="251"/>
      <c r="AK185" s="251"/>
      <c r="AL185" s="251"/>
      <c r="AM185" s="251"/>
      <c r="AN185" s="251"/>
      <c r="AO185" s="251"/>
      <c r="AP185" s="251"/>
      <c r="AQ185" s="251"/>
      <c r="AR185" s="251"/>
      <c r="AS185" s="251"/>
      <c r="AT185" s="251"/>
      <c r="AU185" s="251"/>
      <c r="AV185" s="251"/>
      <c r="AW185" s="251"/>
      <c r="AX185" s="251"/>
      <c r="AY185" s="251"/>
      <c r="AZ185" s="251"/>
      <c r="BA185" s="251"/>
      <c r="BB185" s="251"/>
      <c r="BC185" s="251"/>
      <c r="BD185" s="251"/>
      <c r="BE185" s="251"/>
      <c r="BF185" s="251"/>
      <c r="BG185" s="251"/>
      <c r="BH185" s="251"/>
      <c r="BI185" s="251"/>
      <c r="BJ185" s="251"/>
      <c r="BK185" s="251"/>
      <c r="BL185" s="251"/>
      <c r="BM185" s="251"/>
      <c r="BN185" s="195"/>
      <c r="BO185" s="196"/>
      <c r="BP185" s="197"/>
      <c r="BQ185" s="197"/>
      <c r="BR185" s="106"/>
      <c r="BS185" s="106"/>
      <c r="BT185" s="106"/>
      <c r="BU185" s="106"/>
      <c r="BV185" s="106"/>
      <c r="BW185" s="106"/>
      <c r="BX185" s="106"/>
      <c r="BY185" s="106"/>
      <c r="BZ185" s="106"/>
      <c r="CA185" s="106"/>
      <c r="CB185" s="106"/>
      <c r="CC185" s="106"/>
      <c r="CD185" s="106"/>
      <c r="CE185" s="106"/>
      <c r="CF185" s="106"/>
      <c r="CG185" s="106"/>
    </row>
    <row r="186" spans="1:85" s="245" customFormat="1" ht="23.5" customHeight="1" x14ac:dyDescent="0.35">
      <c r="A186" s="243"/>
      <c r="B186" s="126" t="s">
        <v>14</v>
      </c>
      <c r="C186" s="359"/>
      <c r="D186" s="359"/>
      <c r="E186" s="252"/>
      <c r="F186" s="252"/>
      <c r="G186" s="241"/>
      <c r="H186" s="253"/>
      <c r="I186" s="254"/>
      <c r="J186" s="253"/>
      <c r="K186" s="205">
        <f>IF(J186="",0,IF(J186="ANO",'Podpůrná data'!$B$5,'Podpůrná data'!$B$3))</f>
        <v>0</v>
      </c>
      <c r="L186" s="203">
        <f>IFERROR(INT(ROUND(I186,2)*(VLOOKUP(INT(H186),'Podpůrná data'!$A$189:$B$233,2,FALSE))*(H186/(INT(H186)))),0)</f>
        <v>0</v>
      </c>
      <c r="M186" s="61">
        <f>K186*L186</f>
        <v>0</v>
      </c>
      <c r="N186" s="62">
        <f>IF(M186&gt;0,IF(ISTEXT(C186)=TRUE,0,1),0)</f>
        <v>0</v>
      </c>
      <c r="O186" s="166">
        <f>IF(M186&gt;0,1,0)</f>
        <v>0</v>
      </c>
      <c r="P186" s="127"/>
      <c r="Q186" s="63" t="s">
        <v>95</v>
      </c>
      <c r="R186" s="255"/>
      <c r="S186" s="255"/>
      <c r="T186" s="255"/>
      <c r="U186" s="255"/>
      <c r="V186" s="255"/>
      <c r="W186" s="255"/>
      <c r="X186" s="255"/>
      <c r="Y186" s="255"/>
      <c r="Z186" s="255"/>
      <c r="AA186" s="255"/>
      <c r="AB186" s="255"/>
      <c r="AC186" s="255"/>
      <c r="AD186" s="255"/>
      <c r="AE186" s="255"/>
      <c r="AF186" s="255"/>
      <c r="AG186" s="255"/>
      <c r="AH186" s="255"/>
      <c r="AI186" s="255"/>
      <c r="AJ186" s="255"/>
      <c r="AK186" s="255"/>
      <c r="AL186" s="255"/>
      <c r="AM186" s="255"/>
      <c r="AN186" s="255"/>
      <c r="AO186" s="255"/>
      <c r="AP186" s="255"/>
      <c r="AQ186" s="255"/>
      <c r="AR186" s="255"/>
      <c r="AS186" s="255"/>
      <c r="AT186" s="255"/>
      <c r="AU186" s="255"/>
      <c r="AV186" s="255"/>
      <c r="AW186" s="255"/>
      <c r="AX186" s="255"/>
      <c r="AY186" s="255"/>
      <c r="AZ186" s="255"/>
      <c r="BA186" s="255"/>
      <c r="BB186" s="255"/>
      <c r="BC186" s="255"/>
      <c r="BD186" s="255"/>
      <c r="BE186" s="255"/>
      <c r="BF186" s="255"/>
      <c r="BG186" s="255"/>
      <c r="BH186" s="255"/>
      <c r="BI186" s="255"/>
      <c r="BJ186" s="255"/>
      <c r="BK186" s="255"/>
      <c r="BL186" s="255"/>
      <c r="BM186" s="255"/>
      <c r="BN186" s="362">
        <f>SUM(R194:BM194)</f>
        <v>0</v>
      </c>
      <c r="BO186" s="364">
        <f>SUM(R195:BM195)</f>
        <v>0</v>
      </c>
      <c r="BP186" s="366">
        <f>IF($O186=0,0,IF($BN186&gt;=143*$I186,1,0))</f>
        <v>0</v>
      </c>
      <c r="BQ186" s="366">
        <f>IF($BN186&gt;=143*$I186,0,(CEILING(143*$I186,1)-$BN186))</f>
        <v>0</v>
      </c>
      <c r="BR186" s="106"/>
      <c r="BS186" s="106"/>
      <c r="BT186" s="106"/>
      <c r="BU186" s="106"/>
      <c r="BV186" s="106"/>
      <c r="BW186" s="106"/>
      <c r="BX186" s="106"/>
      <c r="BY186" s="106"/>
      <c r="BZ186" s="106"/>
      <c r="CA186" s="106"/>
      <c r="CB186" s="106"/>
      <c r="CC186" s="106"/>
      <c r="CD186" s="106"/>
      <c r="CE186" s="106"/>
      <c r="CF186" s="106"/>
      <c r="CG186" s="106"/>
    </row>
    <row r="187" spans="1:85" s="245" customFormat="1" ht="29" x14ac:dyDescent="0.35">
      <c r="A187" s="243"/>
      <c r="B187" s="128"/>
      <c r="C187" s="80"/>
      <c r="D187" s="80"/>
      <c r="E187" s="80"/>
      <c r="F187" s="80"/>
      <c r="G187" s="80"/>
      <c r="H187" s="80"/>
      <c r="I187" s="80"/>
      <c r="J187" s="80"/>
      <c r="K187" s="80"/>
      <c r="L187" s="80"/>
      <c r="M187" s="64"/>
      <c r="N187" s="7"/>
      <c r="O187" s="192"/>
      <c r="P187" s="106"/>
      <c r="Q187" s="63" t="s">
        <v>129</v>
      </c>
      <c r="R187" s="256"/>
      <c r="S187" s="256"/>
      <c r="T187" s="256"/>
      <c r="U187" s="256"/>
      <c r="V187" s="256"/>
      <c r="W187" s="256"/>
      <c r="X187" s="256"/>
      <c r="Y187" s="256"/>
      <c r="Z187" s="256"/>
      <c r="AA187" s="256"/>
      <c r="AB187" s="256"/>
      <c r="AC187" s="256"/>
      <c r="AD187" s="256"/>
      <c r="AE187" s="256"/>
      <c r="AF187" s="256"/>
      <c r="AG187" s="256"/>
      <c r="AH187" s="256"/>
      <c r="AI187" s="256"/>
      <c r="AJ187" s="256"/>
      <c r="AK187" s="256"/>
      <c r="AL187" s="256"/>
      <c r="AM187" s="256"/>
      <c r="AN187" s="256"/>
      <c r="AO187" s="256"/>
      <c r="AP187" s="256"/>
      <c r="AQ187" s="256"/>
      <c r="AR187" s="256"/>
      <c r="AS187" s="256"/>
      <c r="AT187" s="256"/>
      <c r="AU187" s="256"/>
      <c r="AV187" s="256"/>
      <c r="AW187" s="256"/>
      <c r="AX187" s="256"/>
      <c r="AY187" s="256"/>
      <c r="AZ187" s="256"/>
      <c r="BA187" s="256"/>
      <c r="BB187" s="256"/>
      <c r="BC187" s="256"/>
      <c r="BD187" s="256"/>
      <c r="BE187" s="256"/>
      <c r="BF187" s="256"/>
      <c r="BG187" s="256"/>
      <c r="BH187" s="256"/>
      <c r="BI187" s="256"/>
      <c r="BJ187" s="256"/>
      <c r="BK187" s="256"/>
      <c r="BL187" s="256"/>
      <c r="BM187" s="256"/>
      <c r="BN187" s="362"/>
      <c r="BO187" s="364"/>
      <c r="BP187" s="366"/>
      <c r="BQ187" s="366"/>
      <c r="BR187" s="106"/>
      <c r="BS187" s="106"/>
      <c r="BT187" s="106"/>
      <c r="BU187" s="106"/>
      <c r="BV187" s="106"/>
      <c r="BW187" s="106"/>
      <c r="BX187" s="106"/>
      <c r="BY187" s="106"/>
      <c r="BZ187" s="106"/>
      <c r="CA187" s="106"/>
      <c r="CB187" s="106"/>
      <c r="CC187" s="106"/>
      <c r="CD187" s="106"/>
      <c r="CE187" s="106"/>
      <c r="CF187" s="106"/>
      <c r="CG187" s="106"/>
    </row>
    <row r="188" spans="1:85" s="245" customFormat="1" ht="14.5" hidden="1" customHeight="1" x14ac:dyDescent="0.35">
      <c r="A188" s="243"/>
      <c r="B188" s="128"/>
      <c r="C188" s="80"/>
      <c r="D188" s="80"/>
      <c r="E188" s="80"/>
      <c r="F188" s="80"/>
      <c r="G188" s="80"/>
      <c r="H188" s="80"/>
      <c r="I188" s="80"/>
      <c r="J188" s="80"/>
      <c r="K188" s="80"/>
      <c r="L188" s="80"/>
      <c r="M188" s="64"/>
      <c r="N188" s="7"/>
      <c r="O188" s="192"/>
      <c r="P188" s="106"/>
      <c r="Q188" s="65" t="s">
        <v>130</v>
      </c>
      <c r="R188" s="66">
        <f>IF(R186&lt;&gt;0,1,0)</f>
        <v>0</v>
      </c>
      <c r="S188" s="66">
        <f t="shared" ref="S188" si="3097">IF(R188&gt;0,R188+1,IF(S186&lt;&gt;0,1,0))</f>
        <v>0</v>
      </c>
      <c r="T188" s="66">
        <f t="shared" ref="T188" si="3098">IF(S188&gt;0,S188+1,IF(T186&lt;&gt;0,1,0))</f>
        <v>0</v>
      </c>
      <c r="U188" s="66">
        <f t="shared" ref="U188" si="3099">IF(T188&gt;0,T188+1,IF(U186&lt;&gt;0,1,0))</f>
        <v>0</v>
      </c>
      <c r="V188" s="66">
        <f t="shared" ref="V188" si="3100">IF(U188&gt;0,U188+1,IF(V186&lt;&gt;0,1,0))</f>
        <v>0</v>
      </c>
      <c r="W188" s="66">
        <f t="shared" ref="W188" si="3101">IF(V188&gt;0,V188+1,IF(W186&lt;&gt;0,1,0))</f>
        <v>0</v>
      </c>
      <c r="X188" s="66">
        <f t="shared" ref="X188" si="3102">IF(W188&gt;0,W188+1,IF(X186&lt;&gt;0,1,0))</f>
        <v>0</v>
      </c>
      <c r="Y188" s="66">
        <f t="shared" ref="Y188" si="3103">IF(X188&gt;0,X188+1,IF(Y186&lt;&gt;0,1,0))</f>
        <v>0</v>
      </c>
      <c r="Z188" s="66">
        <f t="shared" ref="Z188" si="3104">IF(Y188&gt;0,Y188+1,IF(Z186&lt;&gt;0,1,0))</f>
        <v>0</v>
      </c>
      <c r="AA188" s="66">
        <f t="shared" ref="AA188" si="3105">IF(Z188&gt;0,Z188+1,IF(AA186&lt;&gt;0,1,0))</f>
        <v>0</v>
      </c>
      <c r="AB188" s="66">
        <f t="shared" ref="AB188" si="3106">IF(AA188&gt;0,AA188+1,IF(AB186&lt;&gt;0,1,0))</f>
        <v>0</v>
      </c>
      <c r="AC188" s="66">
        <f t="shared" ref="AC188" si="3107">IF(AB188&gt;0,AB188+1,IF(AC186&lt;&gt;0,1,0))</f>
        <v>0</v>
      </c>
      <c r="AD188" s="66">
        <f t="shared" ref="AD188" si="3108">IF(AC188&gt;0,AC188+1,IF(AD186&lt;&gt;0,1,0))</f>
        <v>0</v>
      </c>
      <c r="AE188" s="66">
        <f t="shared" ref="AE188" si="3109">IF(AD188&gt;0,AD188+1,IF(AE186&lt;&gt;0,1,0))</f>
        <v>0</v>
      </c>
      <c r="AF188" s="66">
        <f t="shared" ref="AF188" si="3110">IF(AE188&gt;0,AE188+1,IF(AF186&lt;&gt;0,1,0))</f>
        <v>0</v>
      </c>
      <c r="AG188" s="66">
        <f t="shared" ref="AG188" si="3111">IF(AF188&gt;0,AF188+1,IF(AG186&lt;&gt;0,1,0))</f>
        <v>0</v>
      </c>
      <c r="AH188" s="66">
        <f t="shared" ref="AH188" si="3112">IF(AG188&gt;0,AG188+1,IF(AH186&lt;&gt;0,1,0))</f>
        <v>0</v>
      </c>
      <c r="AI188" s="66">
        <f t="shared" ref="AI188" si="3113">IF(AH188&gt;0,AH188+1,IF(AI186&lt;&gt;0,1,0))</f>
        <v>0</v>
      </c>
      <c r="AJ188" s="66">
        <f t="shared" ref="AJ188" si="3114">IF(AI188&gt;0,AI188+1,IF(AJ186&lt;&gt;0,1,0))</f>
        <v>0</v>
      </c>
      <c r="AK188" s="66">
        <f t="shared" ref="AK188" si="3115">IF(AJ188&gt;0,AJ188+1,IF(AK186&lt;&gt;0,1,0))</f>
        <v>0</v>
      </c>
      <c r="AL188" s="66">
        <f t="shared" ref="AL188" si="3116">IF(AK188&gt;0,AK188+1,IF(AL186&lt;&gt;0,1,0))</f>
        <v>0</v>
      </c>
      <c r="AM188" s="66">
        <f t="shared" ref="AM188" si="3117">IF(AL188&gt;0,AL188+1,IF(AM186&lt;&gt;0,1,0))</f>
        <v>0</v>
      </c>
      <c r="AN188" s="66">
        <f t="shared" ref="AN188" si="3118">IF(AM188&gt;0,AM188+1,IF(AN186&lt;&gt;0,1,0))</f>
        <v>0</v>
      </c>
      <c r="AO188" s="66">
        <f t="shared" ref="AO188" si="3119">IF(AN188&gt;0,AN188+1,IF(AO186&lt;&gt;0,1,0))</f>
        <v>0</v>
      </c>
      <c r="AP188" s="66">
        <f t="shared" ref="AP188" si="3120">IF(AO188&gt;0,AO188+1,IF(AP186&lt;&gt;0,1,0))</f>
        <v>0</v>
      </c>
      <c r="AQ188" s="66">
        <f t="shared" ref="AQ188" si="3121">IF(AP188&gt;0,AP188+1,IF(AQ186&lt;&gt;0,1,0))</f>
        <v>0</v>
      </c>
      <c r="AR188" s="66">
        <f t="shared" ref="AR188" si="3122">IF(AQ188&gt;0,AQ188+1,IF(AR186&lt;&gt;0,1,0))</f>
        <v>0</v>
      </c>
      <c r="AS188" s="66">
        <f t="shared" ref="AS188" si="3123">IF(AR188&gt;0,AR188+1,IF(AS186&lt;&gt;0,1,0))</f>
        <v>0</v>
      </c>
      <c r="AT188" s="66">
        <f t="shared" ref="AT188" si="3124">IF(AS188&gt;0,AS188+1,IF(AT186&lt;&gt;0,1,0))</f>
        <v>0</v>
      </c>
      <c r="AU188" s="66">
        <f t="shared" ref="AU188" si="3125">IF(AT188&gt;0,AT188+1,IF(AU186&lt;&gt;0,1,0))</f>
        <v>0</v>
      </c>
      <c r="AV188" s="66">
        <f t="shared" ref="AV188" si="3126">IF(AU188&gt;0,AU188+1,IF(AV186&lt;&gt;0,1,0))</f>
        <v>0</v>
      </c>
      <c r="AW188" s="66">
        <f t="shared" ref="AW188" si="3127">IF(AV188&gt;0,AV188+1,IF(AW186&lt;&gt;0,1,0))</f>
        <v>0</v>
      </c>
      <c r="AX188" s="66">
        <f t="shared" ref="AX188" si="3128">IF(AW188&gt;0,AW188+1,IF(AX186&lt;&gt;0,1,0))</f>
        <v>0</v>
      </c>
      <c r="AY188" s="66">
        <f t="shared" ref="AY188" si="3129">IF(AX188&gt;0,AX188+1,IF(AY186&lt;&gt;0,1,0))</f>
        <v>0</v>
      </c>
      <c r="AZ188" s="66">
        <f t="shared" ref="AZ188" si="3130">IF(AY188&gt;0,AY188+1,IF(AZ186&lt;&gt;0,1,0))</f>
        <v>0</v>
      </c>
      <c r="BA188" s="66">
        <f t="shared" ref="BA188" si="3131">IF(AZ188&gt;0,AZ188+1,IF(BA186&lt;&gt;0,1,0))</f>
        <v>0</v>
      </c>
      <c r="BB188" s="66">
        <f t="shared" ref="BB188" si="3132">IF(BA188&gt;0,BA188+1,IF(BB186&lt;&gt;0,1,0))</f>
        <v>0</v>
      </c>
      <c r="BC188" s="66">
        <f t="shared" ref="BC188" si="3133">IF(BB188&gt;0,BB188+1,IF(BC186&lt;&gt;0,1,0))</f>
        <v>0</v>
      </c>
      <c r="BD188" s="66">
        <f t="shared" ref="BD188" si="3134">IF(BC188&gt;0,BC188+1,IF(BD186&lt;&gt;0,1,0))</f>
        <v>0</v>
      </c>
      <c r="BE188" s="66">
        <f t="shared" ref="BE188" si="3135">IF(BD188&gt;0,BD188+1,IF(BE186&lt;&gt;0,1,0))</f>
        <v>0</v>
      </c>
      <c r="BF188" s="66">
        <f t="shared" ref="BF188" si="3136">IF(BE188&gt;0,BE188+1,IF(BF186&lt;&gt;0,1,0))</f>
        <v>0</v>
      </c>
      <c r="BG188" s="66">
        <f t="shared" ref="BG188" si="3137">IF(BF188&gt;0,BF188+1,IF(BG186&lt;&gt;0,1,0))</f>
        <v>0</v>
      </c>
      <c r="BH188" s="66">
        <f t="shared" ref="BH188" si="3138">IF(BG188&gt;0,BG188+1,IF(BH186&lt;&gt;0,1,0))</f>
        <v>0</v>
      </c>
      <c r="BI188" s="66">
        <f t="shared" ref="BI188" si="3139">IF(BH188&gt;0,BH188+1,IF(BI186&lt;&gt;0,1,0))</f>
        <v>0</v>
      </c>
      <c r="BJ188" s="66">
        <f t="shared" ref="BJ188" si="3140">IF(BI188&gt;0,BI188+1,IF(BJ186&lt;&gt;0,1,0))</f>
        <v>0</v>
      </c>
      <c r="BK188" s="66">
        <f t="shared" ref="BK188" si="3141">IF(BJ188&gt;0,BJ188+1,IF(BK186&lt;&gt;0,1,0))</f>
        <v>0</v>
      </c>
      <c r="BL188" s="66">
        <f t="shared" ref="BL188" si="3142">IF(BK188&gt;0,BK188+1,IF(BL186&lt;&gt;0,1,0))</f>
        <v>0</v>
      </c>
      <c r="BM188" s="66">
        <f t="shared" ref="BM188" si="3143">IF(BL188&gt;0,BL188+1,IF(BM186&lt;&gt;0,1,0))</f>
        <v>0</v>
      </c>
      <c r="BN188" s="362"/>
      <c r="BO188" s="364"/>
      <c r="BP188" s="366"/>
      <c r="BQ188" s="366"/>
      <c r="BR188" s="106"/>
      <c r="BS188" s="106"/>
      <c r="BT188" s="106"/>
      <c r="BU188" s="106"/>
      <c r="BV188" s="106"/>
      <c r="BW188" s="106"/>
      <c r="BX188" s="106"/>
      <c r="BY188" s="106"/>
      <c r="BZ188" s="106"/>
      <c r="CA188" s="106"/>
      <c r="CB188" s="106"/>
      <c r="CC188" s="106"/>
      <c r="CD188" s="106"/>
      <c r="CE188" s="106"/>
      <c r="CF188" s="106"/>
      <c r="CG188" s="106"/>
    </row>
    <row r="189" spans="1:85" s="245" customFormat="1" ht="14.5" hidden="1" customHeight="1" x14ac:dyDescent="0.35">
      <c r="A189" s="243"/>
      <c r="B189" s="128"/>
      <c r="C189" s="80"/>
      <c r="D189" s="80"/>
      <c r="E189" s="80"/>
      <c r="F189" s="80"/>
      <c r="G189" s="80"/>
      <c r="H189" s="80"/>
      <c r="I189" s="80"/>
      <c r="J189" s="80"/>
      <c r="K189" s="80"/>
      <c r="L189" s="80"/>
      <c r="M189" s="64"/>
      <c r="N189" s="7"/>
      <c r="O189" s="192"/>
      <c r="P189" s="106"/>
      <c r="Q189" s="65" t="s">
        <v>131</v>
      </c>
      <c r="R189" s="66">
        <f>R188</f>
        <v>0</v>
      </c>
      <c r="S189" s="66">
        <f>IF(S188=0,0,IF(OR(R189=0,R189=12),1,R189+1))</f>
        <v>0</v>
      </c>
      <c r="T189" s="66">
        <f t="shared" ref="T189" si="3144">IF(T188=0,0,IF(OR(S189=0,S189=12),1,S189+1))</f>
        <v>0</v>
      </c>
      <c r="U189" s="66">
        <f t="shared" ref="U189" si="3145">IF(U188=0,0,IF(OR(T189=0,T189=12),1,T189+1))</f>
        <v>0</v>
      </c>
      <c r="V189" s="66">
        <f t="shared" ref="V189" si="3146">IF(V188=0,0,IF(OR(U189=0,U189=12),1,U189+1))</f>
        <v>0</v>
      </c>
      <c r="W189" s="66">
        <f t="shared" ref="W189" si="3147">IF(W188=0,0,IF(OR(V189=0,V189=12),1,V189+1))</f>
        <v>0</v>
      </c>
      <c r="X189" s="66">
        <f t="shared" ref="X189" si="3148">IF(X188=0,0,IF(OR(W189=0,W189=12),1,W189+1))</f>
        <v>0</v>
      </c>
      <c r="Y189" s="66">
        <f t="shared" ref="Y189" si="3149">IF(Y188=0,0,IF(OR(X189=0,X189=12),1,X189+1))</f>
        <v>0</v>
      </c>
      <c r="Z189" s="66">
        <f t="shared" ref="Z189" si="3150">IF(Z188=0,0,IF(OR(Y189=0,Y189=12),1,Y189+1))</f>
        <v>0</v>
      </c>
      <c r="AA189" s="66">
        <f t="shared" ref="AA189" si="3151">IF(AA188=0,0,IF(OR(Z189=0,Z189=12),1,Z189+1))</f>
        <v>0</v>
      </c>
      <c r="AB189" s="66">
        <f t="shared" ref="AB189" si="3152">IF(AB188=0,0,IF(OR(AA189=0,AA189=12),1,AA189+1))</f>
        <v>0</v>
      </c>
      <c r="AC189" s="66">
        <f t="shared" ref="AC189" si="3153">IF(AC188=0,0,IF(OR(AB189=0,AB189=12),1,AB189+1))</f>
        <v>0</v>
      </c>
      <c r="AD189" s="66">
        <f t="shared" ref="AD189" si="3154">IF(AD188=0,0,IF(OR(AC189=0,AC189=12),1,AC189+1))</f>
        <v>0</v>
      </c>
      <c r="AE189" s="66">
        <f t="shared" ref="AE189" si="3155">IF(AE188=0,0,IF(OR(AD189=0,AD189=12),1,AD189+1))</f>
        <v>0</v>
      </c>
      <c r="AF189" s="66">
        <f t="shared" ref="AF189" si="3156">IF(AF188=0,0,IF(OR(AE189=0,AE189=12),1,AE189+1))</f>
        <v>0</v>
      </c>
      <c r="AG189" s="66">
        <f t="shared" ref="AG189" si="3157">IF(AG188=0,0,IF(OR(AF189=0,AF189=12),1,AF189+1))</f>
        <v>0</v>
      </c>
      <c r="AH189" s="66">
        <f t="shared" ref="AH189" si="3158">IF(AH188=0,0,IF(OR(AG189=0,AG189=12),1,AG189+1))</f>
        <v>0</v>
      </c>
      <c r="AI189" s="66">
        <f t="shared" ref="AI189" si="3159">IF(AI188=0,0,IF(OR(AH189=0,AH189=12),1,AH189+1))</f>
        <v>0</v>
      </c>
      <c r="AJ189" s="66">
        <f t="shared" ref="AJ189" si="3160">IF(AJ188=0,0,IF(OR(AI189=0,AI189=12),1,AI189+1))</f>
        <v>0</v>
      </c>
      <c r="AK189" s="66">
        <f t="shared" ref="AK189" si="3161">IF(AK188=0,0,IF(OR(AJ189=0,AJ189=12),1,AJ189+1))</f>
        <v>0</v>
      </c>
      <c r="AL189" s="66">
        <f t="shared" ref="AL189" si="3162">IF(AL188=0,0,IF(OR(AK189=0,AK189=12),1,AK189+1))</f>
        <v>0</v>
      </c>
      <c r="AM189" s="66">
        <f t="shared" ref="AM189" si="3163">IF(AM188=0,0,IF(OR(AL189=0,AL189=12),1,AL189+1))</f>
        <v>0</v>
      </c>
      <c r="AN189" s="66">
        <f t="shared" ref="AN189" si="3164">IF(AN188=0,0,IF(OR(AM189=0,AM189=12),1,AM189+1))</f>
        <v>0</v>
      </c>
      <c r="AO189" s="66">
        <f t="shared" ref="AO189" si="3165">IF(AO188=0,0,IF(OR(AN189=0,AN189=12),1,AN189+1))</f>
        <v>0</v>
      </c>
      <c r="AP189" s="66">
        <f t="shared" ref="AP189" si="3166">IF(AP188=0,0,IF(OR(AO189=0,AO189=12),1,AO189+1))</f>
        <v>0</v>
      </c>
      <c r="AQ189" s="66">
        <f t="shared" ref="AQ189" si="3167">IF(AQ188=0,0,IF(OR(AP189=0,AP189=12),1,AP189+1))</f>
        <v>0</v>
      </c>
      <c r="AR189" s="66">
        <f t="shared" ref="AR189" si="3168">IF(AR188=0,0,IF(OR(AQ189=0,AQ189=12),1,AQ189+1))</f>
        <v>0</v>
      </c>
      <c r="AS189" s="66">
        <f t="shared" ref="AS189" si="3169">IF(AS188=0,0,IF(OR(AR189=0,AR189=12),1,AR189+1))</f>
        <v>0</v>
      </c>
      <c r="AT189" s="66">
        <f t="shared" ref="AT189" si="3170">IF(AT188=0,0,IF(OR(AS189=0,AS189=12),1,AS189+1))</f>
        <v>0</v>
      </c>
      <c r="AU189" s="66">
        <f t="shared" ref="AU189" si="3171">IF(AU188=0,0,IF(OR(AT189=0,AT189=12),1,AT189+1))</f>
        <v>0</v>
      </c>
      <c r="AV189" s="66">
        <f t="shared" ref="AV189" si="3172">IF(AV188=0,0,IF(OR(AU189=0,AU189=12),1,AU189+1))</f>
        <v>0</v>
      </c>
      <c r="AW189" s="66">
        <f t="shared" ref="AW189" si="3173">IF(AW188=0,0,IF(OR(AV189=0,AV189=12),1,AV189+1))</f>
        <v>0</v>
      </c>
      <c r="AX189" s="66">
        <f t="shared" ref="AX189" si="3174">IF(AX188=0,0,IF(OR(AW189=0,AW189=12),1,AW189+1))</f>
        <v>0</v>
      </c>
      <c r="AY189" s="66">
        <f t="shared" ref="AY189" si="3175">IF(AY188=0,0,IF(OR(AX189=0,AX189=12),1,AX189+1))</f>
        <v>0</v>
      </c>
      <c r="AZ189" s="66">
        <f t="shared" ref="AZ189" si="3176">IF(AZ188=0,0,IF(OR(AY189=0,AY189=12),1,AY189+1))</f>
        <v>0</v>
      </c>
      <c r="BA189" s="66">
        <f t="shared" ref="BA189" si="3177">IF(BA188=0,0,IF(OR(AZ189=0,AZ189=12),1,AZ189+1))</f>
        <v>0</v>
      </c>
      <c r="BB189" s="66">
        <f t="shared" ref="BB189" si="3178">IF(BB188=0,0,IF(OR(BA189=0,BA189=12),1,BA189+1))</f>
        <v>0</v>
      </c>
      <c r="BC189" s="66">
        <f t="shared" ref="BC189" si="3179">IF(BC188=0,0,IF(OR(BB189=0,BB189=12),1,BB189+1))</f>
        <v>0</v>
      </c>
      <c r="BD189" s="66">
        <f t="shared" ref="BD189" si="3180">IF(BD188=0,0,IF(OR(BC189=0,BC189=12),1,BC189+1))</f>
        <v>0</v>
      </c>
      <c r="BE189" s="66">
        <f t="shared" ref="BE189" si="3181">IF(BE188=0,0,IF(OR(BD189=0,BD189=12),1,BD189+1))</f>
        <v>0</v>
      </c>
      <c r="BF189" s="66">
        <f t="shared" ref="BF189" si="3182">IF(BF188=0,0,IF(OR(BE189=0,BE189=12),1,BE189+1))</f>
        <v>0</v>
      </c>
      <c r="BG189" s="66">
        <f t="shared" ref="BG189" si="3183">IF(BG188=0,0,IF(OR(BF189=0,BF189=12),1,BF189+1))</f>
        <v>0</v>
      </c>
      <c r="BH189" s="66">
        <f t="shared" ref="BH189" si="3184">IF(BH188=0,0,IF(OR(BG189=0,BG189=12),1,BG189+1))</f>
        <v>0</v>
      </c>
      <c r="BI189" s="66">
        <f t="shared" ref="BI189" si="3185">IF(BI188=0,0,IF(OR(BH189=0,BH189=12),1,BH189+1))</f>
        <v>0</v>
      </c>
      <c r="BJ189" s="66">
        <f t="shared" ref="BJ189" si="3186">IF(BJ188=0,0,IF(OR(BI189=0,BI189=12),1,BI189+1))</f>
        <v>0</v>
      </c>
      <c r="BK189" s="66">
        <f t="shared" ref="BK189" si="3187">IF(BK188=0,0,IF(OR(BJ189=0,BJ189=12),1,BJ189+1))</f>
        <v>0</v>
      </c>
      <c r="BL189" s="66">
        <f t="shared" ref="BL189" si="3188">IF(BL188=0,0,IF(OR(BK189=0,BK189=12),1,BK189+1))</f>
        <v>0</v>
      </c>
      <c r="BM189" s="66">
        <f t="shared" ref="BM189" si="3189">IF(BM188=0,0,IF(OR(BL189=0,BL189=12),1,BL189+1))</f>
        <v>0</v>
      </c>
      <c r="BN189" s="362"/>
      <c r="BO189" s="364"/>
      <c r="BP189" s="366"/>
      <c r="BQ189" s="366"/>
      <c r="BR189" s="106"/>
      <c r="BS189" s="106"/>
      <c r="BT189" s="106"/>
      <c r="BU189" s="106"/>
      <c r="BV189" s="106"/>
      <c r="BW189" s="106"/>
      <c r="BX189" s="106"/>
      <c r="BY189" s="106"/>
      <c r="BZ189" s="106"/>
      <c r="CA189" s="106"/>
      <c r="CB189" s="106"/>
      <c r="CC189" s="106"/>
      <c r="CD189" s="106"/>
      <c r="CE189" s="106"/>
      <c r="CF189" s="106"/>
      <c r="CG189" s="106"/>
    </row>
    <row r="190" spans="1:85" s="245" customFormat="1" ht="43.5" x14ac:dyDescent="0.35">
      <c r="A190" s="243"/>
      <c r="B190" s="128"/>
      <c r="C190" s="80"/>
      <c r="D190" s="80"/>
      <c r="E190" s="80"/>
      <c r="F190" s="80"/>
      <c r="G190" s="80"/>
      <c r="H190" s="80"/>
      <c r="I190" s="80"/>
      <c r="J190" s="80"/>
      <c r="K190" s="80"/>
      <c r="L190" s="80"/>
      <c r="M190" s="64"/>
      <c r="N190" s="7"/>
      <c r="O190" s="192"/>
      <c r="P190" s="106"/>
      <c r="Q190" s="63" t="s">
        <v>237</v>
      </c>
      <c r="R190" s="68">
        <f>IF(R189&gt;0,IF(R193&gt;$L186,$L186,R193),0)</f>
        <v>0</v>
      </c>
      <c r="S190" s="68">
        <f>IF(S189&gt;0,IF((SUMIFS($R192:R192,$R189:R189,12)+IF(R189=12,0,R190)+S193)&gt;=$L186,$L186-FLOOR(SUMIFS($R192:R192,$R189:R189,12),1),IF(S189=1,S193,S193+R190)),0)</f>
        <v>0</v>
      </c>
      <c r="T190" s="68">
        <f>IF(T189&gt;0,IF((SUMIFS($R192:S192,$R189:S189,12)+IF(S189=12,0,S190)+T193)&gt;=$L186,$L186-FLOOR(SUMIFS($R192:S192,$R189:S189,12),1),IF(T189=1,T193,T193+S190)),0)</f>
        <v>0</v>
      </c>
      <c r="U190" s="68">
        <f>IF(U189&gt;0,IF((SUMIFS($R192:T192,$R189:T189,12)+IF(T189=12,0,T190)+U193)&gt;=$L186,$L186-FLOOR(SUMIFS($R192:T192,$R189:T189,12),1),IF(U189=1,U193,U193+T190)),0)</f>
        <v>0</v>
      </c>
      <c r="V190" s="68">
        <f>IF(V189&gt;0,IF((SUMIFS($R192:U192,$R189:U189,12)+IF(U189=12,0,U190)+V193)&gt;=$L186,$L186-FLOOR(SUMIFS($R192:U192,$R189:U189,12),1),IF(V189=1,V193,V193+U190)),0)</f>
        <v>0</v>
      </c>
      <c r="W190" s="68">
        <f>IF(W189&gt;0,IF((SUMIFS($R192:V192,$R189:V189,12)+IF(V189=12,0,V190)+W193)&gt;=$L186,$L186-FLOOR(SUMIFS($R192:V192,$R189:V189,12),1),IF(W189=1,W193,W193+V190)),0)</f>
        <v>0</v>
      </c>
      <c r="X190" s="68">
        <f>IF(X189&gt;0,IF((SUMIFS($R192:W192,$R189:W189,12)+IF(W189=12,0,W190)+X193)&gt;=$L186,$L186-FLOOR(SUMIFS($R192:W192,$R189:W189,12),1),IF(X189=1,X193,X193+W190)),0)</f>
        <v>0</v>
      </c>
      <c r="Y190" s="68">
        <f>IF(Y189&gt;0,IF((SUMIFS($R192:X192,$R189:X189,12)+IF(X189=12,0,X190)+Y193)&gt;=$L186,$L186-FLOOR(SUMIFS($R192:X192,$R189:X189,12),1),IF(Y189=1,Y193,Y193+X190)),0)</f>
        <v>0</v>
      </c>
      <c r="Z190" s="68">
        <f>IF(Z189&gt;0,IF((SUMIFS($R192:Y192,$R189:Y189,12)+IF(Y189=12,0,Y190)+Z193)&gt;=$L186,$L186-FLOOR(SUMIFS($R192:Y192,$R189:Y189,12),1),IF(Z189=1,Z193,Z193+Y190)),0)</f>
        <v>0</v>
      </c>
      <c r="AA190" s="68">
        <f>IF(AA189&gt;0,IF((SUMIFS($R192:Z192,$R189:Z189,12)+IF(Z189=12,0,Z190)+AA193)&gt;=$L186,$L186-FLOOR(SUMIFS($R192:Z192,$R189:Z189,12),1),IF(AA189=1,AA193,AA193+Z190)),0)</f>
        <v>0</v>
      </c>
      <c r="AB190" s="68">
        <f>IF(AB189&gt;0,IF((SUMIFS($R192:AA192,$R189:AA189,12)+IF(AA189=12,0,AA190)+AB193)&gt;=$L186,$L186-FLOOR(SUMIFS($R192:AA192,$R189:AA189,12),1),IF(AB189=1,AB193,AB193+AA190)),0)</f>
        <v>0</v>
      </c>
      <c r="AC190" s="68">
        <f>IF(AC189&gt;0,IF((SUMIFS($R192:AB192,$R189:AB189,12)+IF(AB189=12,0,AB190)+AC193)&gt;=$L186,$L186-FLOOR(SUMIFS($R192:AB192,$R189:AB189,12),1),IF(AC189=1,AC193,AC193+AB190)),0)</f>
        <v>0</v>
      </c>
      <c r="AD190" s="68">
        <f>IF(AD189&gt;0,IF((SUMIFS($R192:AC192,$R189:AC189,12)+IF(AC189=12,0,AC190)+AD193)&gt;=$L186,$L186-FLOOR(SUMIFS($R192:AC192,$R189:AC189,12),1),IF(AD189=1,AD193,AD193+AC190)),0)</f>
        <v>0</v>
      </c>
      <c r="AE190" s="68">
        <f>IF(AE189&gt;0,IF((SUMIFS($R192:AD192,$R189:AD189,12)+IF(AD189=12,0,AD190)+AE193)&gt;=$L186,$L186-FLOOR(SUMIFS($R192:AD192,$R189:AD189,12),1),IF(AE189=1,AE193,AE193+AD190)),0)</f>
        <v>0</v>
      </c>
      <c r="AF190" s="68">
        <f>IF(AF189&gt;0,IF((SUMIFS($R192:AE192,$R189:AE189,12)+IF(AE189=12,0,AE190)+AF193)&gt;=$L186,$L186-FLOOR(SUMIFS($R192:AE192,$R189:AE189,12),1),IF(AF189=1,AF193,AF193+AE190)),0)</f>
        <v>0</v>
      </c>
      <c r="AG190" s="68">
        <f>IF(AG189&gt;0,IF((SUMIFS($R192:AF192,$R189:AF189,12)+IF(AF189=12,0,AF190)+AG193)&gt;=$L186,$L186-FLOOR(SUMIFS($R192:AF192,$R189:AF189,12),1),IF(AG189=1,AG193,AG193+AF190)),0)</f>
        <v>0</v>
      </c>
      <c r="AH190" s="68">
        <f>IF(AH189&gt;0,IF((SUMIFS($R192:AG192,$R189:AG189,12)+IF(AG189=12,0,AG190)+AH193)&gt;=$L186,$L186-FLOOR(SUMIFS($R192:AG192,$R189:AG189,12),1),IF(AH189=1,AH193,AH193+AG190)),0)</f>
        <v>0</v>
      </c>
      <c r="AI190" s="68">
        <f>IF(AI189&gt;0,IF((SUMIFS($R192:AH192,$R189:AH189,12)+IF(AH189=12,0,AH190)+AI193)&gt;=$L186,$L186-FLOOR(SUMIFS($R192:AH192,$R189:AH189,12),1),IF(AI189=1,AI193,AI193+AH190)),0)</f>
        <v>0</v>
      </c>
      <c r="AJ190" s="68">
        <f>IF(AJ189&gt;0,IF((SUMIFS($R192:AI192,$R189:AI189,12)+IF(AI189=12,0,AI190)+AJ193)&gt;=$L186,$L186-FLOOR(SUMIFS($R192:AI192,$R189:AI189,12),1),IF(AJ189=1,AJ193,AJ193+AI190)),0)</f>
        <v>0</v>
      </c>
      <c r="AK190" s="68">
        <f>IF(AK189&gt;0,IF((SUMIFS($R192:AJ192,$R189:AJ189,12)+IF(AJ189=12,0,AJ190)+AK193)&gt;=$L186,$L186-FLOOR(SUMIFS($R192:AJ192,$R189:AJ189,12),1),IF(AK189=1,AK193,AK193+AJ190)),0)</f>
        <v>0</v>
      </c>
      <c r="AL190" s="68">
        <f>IF(AL189&gt;0,IF((SUMIFS($R192:AK192,$R189:AK189,12)+IF(AK189=12,0,AK190)+AL193)&gt;=$L186,$L186-FLOOR(SUMIFS($R192:AK192,$R189:AK189,12),1),IF(AL189=1,AL193,AL193+AK190)),0)</f>
        <v>0</v>
      </c>
      <c r="AM190" s="68">
        <f>IF(AM189&gt;0,IF((SUMIFS($R192:AL192,$R189:AL189,12)+IF(AL189=12,0,AL190)+AM193)&gt;=$L186,$L186-FLOOR(SUMIFS($R192:AL192,$R189:AL189,12),1),IF(AM189=1,AM193,AM193+AL190)),0)</f>
        <v>0</v>
      </c>
      <c r="AN190" s="68">
        <f>IF(AN189&gt;0,IF((SUMIFS($R192:AM192,$R189:AM189,12)+IF(AM189=12,0,AM190)+AN193)&gt;=$L186,$L186-FLOOR(SUMIFS($R192:AM192,$R189:AM189,12),1),IF(AN189=1,AN193,AN193+AM190)),0)</f>
        <v>0</v>
      </c>
      <c r="AO190" s="68">
        <f>IF(AO189&gt;0,IF((SUMIFS($R192:AN192,$R189:AN189,12)+IF(AN189=12,0,AN190)+AO193)&gt;=$L186,$L186-FLOOR(SUMIFS($R192:AN192,$R189:AN189,12),1),IF(AO189=1,AO193,AO193+AN190)),0)</f>
        <v>0</v>
      </c>
      <c r="AP190" s="68">
        <f>IF(AP189&gt;0,IF((SUMIFS($R192:AO192,$R189:AO189,12)+IF(AO189=12,0,AO190)+AP193)&gt;=$L186,$L186-FLOOR(SUMIFS($R192:AO192,$R189:AO189,12),1),IF(AP189=1,AP193,AP193+AO190)),0)</f>
        <v>0</v>
      </c>
      <c r="AQ190" s="68">
        <f>IF(AQ189&gt;0,IF((SUMIFS($R192:AP192,$R189:AP189,12)+IF(AP189=12,0,AP190)+AQ193)&gt;=$L186,$L186-FLOOR(SUMIFS($R192:AP192,$R189:AP189,12),1),IF(AQ189=1,AQ193,AQ193+AP190)),0)</f>
        <v>0</v>
      </c>
      <c r="AR190" s="68">
        <f>IF(AR189&gt;0,IF((SUMIFS($R192:AQ192,$R189:AQ189,12)+IF(AQ189=12,0,AQ190)+AR193)&gt;=$L186,$L186-FLOOR(SUMIFS($R192:AQ192,$R189:AQ189,12),1),IF(AR189=1,AR193,AR193+AQ190)),0)</f>
        <v>0</v>
      </c>
      <c r="AS190" s="68">
        <f>IF(AS189&gt;0,IF((SUMIFS($R192:AR192,$R189:AR189,12)+IF(AR189=12,0,AR190)+AS193)&gt;=$L186,$L186-FLOOR(SUMIFS($R192:AR192,$R189:AR189,12),1),IF(AS189=1,AS193,AS193+AR190)),0)</f>
        <v>0</v>
      </c>
      <c r="AT190" s="68">
        <f>IF(AT189&gt;0,IF((SUMIFS($R192:AS192,$R189:AS189,12)+IF(AS189=12,0,AS190)+AT193)&gt;=$L186,$L186-FLOOR(SUMIFS($R192:AS192,$R189:AS189,12),1),IF(AT189=1,AT193,AT193+AS190)),0)</f>
        <v>0</v>
      </c>
      <c r="AU190" s="68">
        <f>IF(AU189&gt;0,IF((SUMIFS($R192:AT192,$R189:AT189,12)+IF(AT189=12,0,AT190)+AU193)&gt;=$L186,$L186-FLOOR(SUMIFS($R192:AT192,$R189:AT189,12),1),IF(AU189=1,AU193,AU193+AT190)),0)</f>
        <v>0</v>
      </c>
      <c r="AV190" s="68">
        <f>IF(AV189&gt;0,IF((SUMIFS($R192:AU192,$R189:AU189,12)+IF(AU189=12,0,AU190)+AV193)&gt;=$L186,$L186-FLOOR(SUMIFS($R192:AU192,$R189:AU189,12),1),IF(AV189=1,AV193,AV193+AU190)),0)</f>
        <v>0</v>
      </c>
      <c r="AW190" s="68">
        <f>IF(AW189&gt;0,IF((SUMIFS($R192:AV192,$R189:AV189,12)+IF(AV189=12,0,AV190)+AW193)&gt;=$L186,$L186-FLOOR(SUMIFS($R192:AV192,$R189:AV189,12),1),IF(AW189=1,AW193,AW193+AV190)),0)</f>
        <v>0</v>
      </c>
      <c r="AX190" s="68">
        <f>IF(AX189&gt;0,IF((SUMIFS($R192:AW192,$R189:AW189,12)+IF(AW189=12,0,AW190)+AX193)&gt;=$L186,$L186-FLOOR(SUMIFS($R192:AW192,$R189:AW189,12),1),IF(AX189=1,AX193,AX193+AW190)),0)</f>
        <v>0</v>
      </c>
      <c r="AY190" s="68">
        <f>IF(AY189&gt;0,IF((SUMIFS($R192:AX192,$R189:AX189,12)+IF(AX189=12,0,AX190)+AY193)&gt;=$L186,$L186-FLOOR(SUMIFS($R192:AX192,$R189:AX189,12),1),IF(AY189=1,AY193,AY193+AX190)),0)</f>
        <v>0</v>
      </c>
      <c r="AZ190" s="68">
        <f>IF(AZ189&gt;0,IF((SUMIFS($R192:AY192,$R189:AY189,12)+IF(AY189=12,0,AY190)+AZ193)&gt;=$L186,$L186-FLOOR(SUMIFS($R192:AY192,$R189:AY189,12),1),IF(AZ189=1,AZ193,AZ193+AY190)),0)</f>
        <v>0</v>
      </c>
      <c r="BA190" s="68">
        <f>IF(BA189&gt;0,IF((SUMIFS($R192:AZ192,$R189:AZ189,12)+IF(AZ189=12,0,AZ190)+BA193)&gt;=$L186,$L186-FLOOR(SUMIFS($R192:AZ192,$R189:AZ189,12),1),IF(BA189=1,BA193,BA193+AZ190)),0)</f>
        <v>0</v>
      </c>
      <c r="BB190" s="68">
        <f>IF(BB189&gt;0,IF((SUMIFS($R192:BA192,$R189:BA189,12)+IF(BA189=12,0,BA190)+BB193)&gt;=$L186,$L186-FLOOR(SUMIFS($R192:BA192,$R189:BA189,12),1),IF(BB189=1,BB193,BB193+BA190)),0)</f>
        <v>0</v>
      </c>
      <c r="BC190" s="68">
        <f>IF(BC189&gt;0,IF((SUMIFS($R192:BB192,$R189:BB189,12)+IF(BB189=12,0,BB190)+BC193)&gt;=$L186,$L186-FLOOR(SUMIFS($R192:BB192,$R189:BB189,12),1),IF(BC189=1,BC193,BC193+BB190)),0)</f>
        <v>0</v>
      </c>
      <c r="BD190" s="68">
        <f>IF(BD189&gt;0,IF((SUMIFS($R192:BC192,$R189:BC189,12)+IF(BC189=12,0,BC190)+BD193)&gt;=$L186,$L186-FLOOR(SUMIFS($R192:BC192,$R189:BC189,12),1),IF(BD189=1,BD193,BD193+BC190)),0)</f>
        <v>0</v>
      </c>
      <c r="BE190" s="68">
        <f>IF(BE189&gt;0,IF((SUMIFS($R192:BD192,$R189:BD189,12)+IF(BD189=12,0,BD190)+BE193)&gt;=$L186,$L186-FLOOR(SUMIFS($R192:BD192,$R189:BD189,12),1),IF(BE189=1,BE193,BE193+BD190)),0)</f>
        <v>0</v>
      </c>
      <c r="BF190" s="68">
        <f>IF(BF189&gt;0,IF((SUMIFS($R192:BE192,$R189:BE189,12)+IF(BE189=12,0,BE190)+BF193)&gt;=$L186,$L186-FLOOR(SUMIFS($R192:BE192,$R189:BE189,12),1),IF(BF189=1,BF193,BF193+BE190)),0)</f>
        <v>0</v>
      </c>
      <c r="BG190" s="68">
        <f>IF(BG189&gt;0,IF((SUMIFS($R192:BF192,$R189:BF189,12)+IF(BF189=12,0,BF190)+BG193)&gt;=$L186,$L186-FLOOR(SUMIFS($R192:BF192,$R189:BF189,12),1),IF(BG189=1,BG193,BG193+BF190)),0)</f>
        <v>0</v>
      </c>
      <c r="BH190" s="68">
        <f>IF(BH189&gt;0,IF((SUMIFS($R192:BG192,$R189:BG189,12)+IF(BG189=12,0,BG190)+BH193)&gt;=$L186,$L186-FLOOR(SUMIFS($R192:BG192,$R189:BG189,12),1),IF(BH189=1,BH193,BH193+BG190)),0)</f>
        <v>0</v>
      </c>
      <c r="BI190" s="68">
        <f>IF(BI189&gt;0,IF((SUMIFS($R192:BH192,$R189:BH189,12)+IF(BH189=12,0,BH190)+BI193)&gt;=$L186,$L186-FLOOR(SUMIFS($R192:BH192,$R189:BH189,12),1),IF(BI189=1,BI193,BI193+BH190)),0)</f>
        <v>0</v>
      </c>
      <c r="BJ190" s="68">
        <f>IF(BJ189&gt;0,IF((SUMIFS($R192:BI192,$R189:BI189,12)+IF(BI189=12,0,BI190)+BJ193)&gt;=$L186,$L186-FLOOR(SUMIFS($R192:BI192,$R189:BI189,12),1),IF(BJ189=1,BJ193,BJ193+BI190)),0)</f>
        <v>0</v>
      </c>
      <c r="BK190" s="68">
        <f>IF(BK189&gt;0,IF((SUMIFS($R192:BJ192,$R189:BJ189,12)+IF(BJ189=12,0,BJ190)+BK193)&gt;=$L186,$L186-FLOOR(SUMIFS($R192:BJ192,$R189:BJ189,12),1),IF(BK189=1,BK193,BK193+BJ190)),0)</f>
        <v>0</v>
      </c>
      <c r="BL190" s="68">
        <f>IF(BL189&gt;0,IF((SUMIFS($R192:BK192,$R189:BK189,12)+IF(BK189=12,0,BK190)+BL193)&gt;=$L186,$L186-FLOOR(SUMIFS($R192:BK192,$R189:BK189,12),1),IF(BL189=1,BL193,BL193+BK190)),0)</f>
        <v>0</v>
      </c>
      <c r="BM190" s="68">
        <f>IF(BM189&gt;0,IF((SUMIFS($R192:BL192,$R189:BL189,12)+IF(BL189=12,0,BL190)+BM193)&gt;=$L186,$L186-FLOOR(SUMIFS($R192:BL192,$R189:BL189,12),1),IF(BM189=1,BM193,BM193+BL190)),0)</f>
        <v>0</v>
      </c>
      <c r="BN190" s="362"/>
      <c r="BO190" s="364"/>
      <c r="BP190" s="366"/>
      <c r="BQ190" s="366"/>
      <c r="BR190" s="106"/>
      <c r="BS190" s="106"/>
      <c r="BT190" s="106"/>
      <c r="BU190" s="106"/>
      <c r="BV190" s="106"/>
      <c r="BW190" s="106"/>
      <c r="BX190" s="106"/>
      <c r="BY190" s="106"/>
      <c r="BZ190" s="106"/>
      <c r="CA190" s="106"/>
      <c r="CB190" s="106"/>
      <c r="CC190" s="106"/>
      <c r="CD190" s="106"/>
      <c r="CE190" s="106"/>
      <c r="CF190" s="106"/>
      <c r="CG190" s="106"/>
    </row>
    <row r="191" spans="1:85" s="245" customFormat="1" ht="41.5" hidden="1" customHeight="1" x14ac:dyDescent="0.35">
      <c r="A191" s="243"/>
      <c r="B191" s="128"/>
      <c r="C191" s="80"/>
      <c r="D191" s="80"/>
      <c r="E191" s="80"/>
      <c r="F191" s="80"/>
      <c r="G191" s="80"/>
      <c r="H191" s="80"/>
      <c r="I191" s="80"/>
      <c r="J191" s="80"/>
      <c r="K191" s="80"/>
      <c r="L191" s="80"/>
      <c r="M191" s="64"/>
      <c r="N191" s="7"/>
      <c r="O191" s="192"/>
      <c r="P191" s="106"/>
      <c r="Q191" s="65" t="s">
        <v>161</v>
      </c>
      <c r="R191" s="67">
        <f>IF(R186&gt;0,R187,0)</f>
        <v>0</v>
      </c>
      <c r="S191" s="67">
        <f t="shared" ref="S191" si="3190">IF(S186&gt;0,IF(S189=1,S187,S187+R191),R191)</f>
        <v>0</v>
      </c>
      <c r="T191" s="67">
        <f t="shared" ref="T191" si="3191">IF(T186&gt;0,IF(T189=1,T187,T187+S191),S191)</f>
        <v>0</v>
      </c>
      <c r="U191" s="67">
        <f t="shared" ref="U191" si="3192">IF(U186&gt;0,IF(U189=1,U187,U187+T191),T191)</f>
        <v>0</v>
      </c>
      <c r="V191" s="67">
        <f t="shared" ref="V191" si="3193">IF(V186&gt;0,IF(V189=1,V187,V187+U191),U191)</f>
        <v>0</v>
      </c>
      <c r="W191" s="67">
        <f t="shared" ref="W191" si="3194">IF(W186&gt;0,IF(W189=1,W187,W187+V191),V191)</f>
        <v>0</v>
      </c>
      <c r="X191" s="67">
        <f t="shared" ref="X191" si="3195">IF(X186&gt;0,IF(X189=1,X187,X187+W191),W191)</f>
        <v>0</v>
      </c>
      <c r="Y191" s="67">
        <f t="shared" ref="Y191" si="3196">IF(Y186&gt;0,IF(Y189=1,Y187,Y187+X191),X191)</f>
        <v>0</v>
      </c>
      <c r="Z191" s="67">
        <f t="shared" ref="Z191" si="3197">IF(Z186&gt;0,IF(Z189=1,Z187,Z187+Y191),Y191)</f>
        <v>0</v>
      </c>
      <c r="AA191" s="67">
        <f t="shared" ref="AA191" si="3198">IF(AA186&gt;0,IF(AA189=1,AA187,AA187+Z191),Z191)</f>
        <v>0</v>
      </c>
      <c r="AB191" s="67">
        <f t="shared" ref="AB191" si="3199">IF(AB186&gt;0,IF(AB189=1,AB187,AB187+AA191),AA191)</f>
        <v>0</v>
      </c>
      <c r="AC191" s="67">
        <f t="shared" ref="AC191" si="3200">IF(AC186&gt;0,IF(AC189=1,AC187,AC187+AB191),AB191)</f>
        <v>0</v>
      </c>
      <c r="AD191" s="67">
        <f t="shared" ref="AD191" si="3201">IF(AD186&gt;0,IF(AD189=1,AD187,AD187+AC191),AC191)</f>
        <v>0</v>
      </c>
      <c r="AE191" s="67">
        <f t="shared" ref="AE191" si="3202">IF(AE186&gt;0,IF(AE189=1,AE187,AE187+AD191),AD191)</f>
        <v>0</v>
      </c>
      <c r="AF191" s="67">
        <f t="shared" ref="AF191" si="3203">IF(AF186&gt;0,IF(AF189=1,AF187,AF187+AE191),AE191)</f>
        <v>0</v>
      </c>
      <c r="AG191" s="67">
        <f t="shared" ref="AG191" si="3204">IF(AG186&gt;0,IF(AG189=1,AG187,AG187+AF191),AF191)</f>
        <v>0</v>
      </c>
      <c r="AH191" s="67">
        <f t="shared" ref="AH191" si="3205">IF(AH186&gt;0,IF(AH189=1,AH187,AH187+AG191),AG191)</f>
        <v>0</v>
      </c>
      <c r="AI191" s="67">
        <f t="shared" ref="AI191" si="3206">IF(AI186&gt;0,IF(AI189=1,AI187,AI187+AH191),AH191)</f>
        <v>0</v>
      </c>
      <c r="AJ191" s="67">
        <f t="shared" ref="AJ191" si="3207">IF(AJ186&gt;0,IF(AJ189=1,AJ187,AJ187+AI191),AI191)</f>
        <v>0</v>
      </c>
      <c r="AK191" s="67">
        <f t="shared" ref="AK191" si="3208">IF(AK186&gt;0,IF(AK189=1,AK187,AK187+AJ191),AJ191)</f>
        <v>0</v>
      </c>
      <c r="AL191" s="67">
        <f t="shared" ref="AL191" si="3209">IF(AL186&gt;0,IF(AL189=1,AL187,AL187+AK191),AK191)</f>
        <v>0</v>
      </c>
      <c r="AM191" s="67">
        <f t="shared" ref="AM191" si="3210">IF(AM186&gt;0,IF(AM189=1,AM187,AM187+AL191),AL191)</f>
        <v>0</v>
      </c>
      <c r="AN191" s="67">
        <f t="shared" ref="AN191" si="3211">IF(AN186&gt;0,IF(AN189=1,AN187,AN187+AM191),AM191)</f>
        <v>0</v>
      </c>
      <c r="AO191" s="67">
        <f t="shared" ref="AO191" si="3212">IF(AO186&gt;0,IF(AO189=1,AO187,AO187+AN191),AN191)</f>
        <v>0</v>
      </c>
      <c r="AP191" s="67">
        <f t="shared" ref="AP191" si="3213">IF(AP186&gt;0,IF(AP189=1,AP187,AP187+AO191),AO191)</f>
        <v>0</v>
      </c>
      <c r="AQ191" s="67">
        <f t="shared" ref="AQ191" si="3214">IF(AQ186&gt;0,IF(AQ189=1,AQ187,AQ187+AP191),AP191)</f>
        <v>0</v>
      </c>
      <c r="AR191" s="67">
        <f t="shared" ref="AR191" si="3215">IF(AR186&gt;0,IF(AR189=1,AR187,AR187+AQ191),AQ191)</f>
        <v>0</v>
      </c>
      <c r="AS191" s="67">
        <f t="shared" ref="AS191" si="3216">IF(AS186&gt;0,IF(AS189=1,AS187,AS187+AR191),AR191)</f>
        <v>0</v>
      </c>
      <c r="AT191" s="67">
        <f t="shared" ref="AT191" si="3217">IF(AT186&gt;0,IF(AT189=1,AT187,AT187+AS191),AS191)</f>
        <v>0</v>
      </c>
      <c r="AU191" s="67">
        <f t="shared" ref="AU191" si="3218">IF(AU186&gt;0,IF(AU189=1,AU187,AU187+AT191),AT191)</f>
        <v>0</v>
      </c>
      <c r="AV191" s="67">
        <f t="shared" ref="AV191" si="3219">IF(AV186&gt;0,IF(AV189=1,AV187,AV187+AU191),AU191)</f>
        <v>0</v>
      </c>
      <c r="AW191" s="67">
        <f t="shared" ref="AW191" si="3220">IF(AW186&gt;0,IF(AW189=1,AW187,AW187+AV191),AV191)</f>
        <v>0</v>
      </c>
      <c r="AX191" s="67">
        <f t="shared" ref="AX191" si="3221">IF(AX186&gt;0,IF(AX189=1,AX187,AX187+AW191),AW191)</f>
        <v>0</v>
      </c>
      <c r="AY191" s="67">
        <f t="shared" ref="AY191" si="3222">IF(AY186&gt;0,IF(AY189=1,AY187,AY187+AX191),AX191)</f>
        <v>0</v>
      </c>
      <c r="AZ191" s="67">
        <f t="shared" ref="AZ191" si="3223">IF(AZ186&gt;0,IF(AZ189=1,AZ187,AZ187+AY191),AY191)</f>
        <v>0</v>
      </c>
      <c r="BA191" s="67">
        <f t="shared" ref="BA191" si="3224">IF(BA186&gt;0,IF(BA189=1,BA187,BA187+AZ191),AZ191)</f>
        <v>0</v>
      </c>
      <c r="BB191" s="67">
        <f t="shared" ref="BB191" si="3225">IF(BB186&gt;0,IF(BB189=1,BB187,BB187+BA191),BA191)</f>
        <v>0</v>
      </c>
      <c r="BC191" s="67">
        <f t="shared" ref="BC191" si="3226">IF(BC186&gt;0,IF(BC189=1,BC187,BC187+BB191),BB191)</f>
        <v>0</v>
      </c>
      <c r="BD191" s="67">
        <f t="shared" ref="BD191" si="3227">IF(BD186&gt;0,IF(BD189=1,BD187,BD187+BC191),BC191)</f>
        <v>0</v>
      </c>
      <c r="BE191" s="67">
        <f t="shared" ref="BE191" si="3228">IF(BE186&gt;0,IF(BE189=1,BE187,BE187+BD191),BD191)</f>
        <v>0</v>
      </c>
      <c r="BF191" s="67">
        <f t="shared" ref="BF191" si="3229">IF(BF186&gt;0,IF(BF189=1,BF187,BF187+BE191),BE191)</f>
        <v>0</v>
      </c>
      <c r="BG191" s="67">
        <f t="shared" ref="BG191" si="3230">IF(BG186&gt;0,IF(BG189=1,BG187,BG187+BF191),BF191)</f>
        <v>0</v>
      </c>
      <c r="BH191" s="67">
        <f t="shared" ref="BH191" si="3231">IF(BH186&gt;0,IF(BH189=1,BH187,BH187+BG191),BG191)</f>
        <v>0</v>
      </c>
      <c r="BI191" s="67">
        <f t="shared" ref="BI191" si="3232">IF(BI186&gt;0,IF(BI189=1,BI187,BI187+BH191),BH191)</f>
        <v>0</v>
      </c>
      <c r="BJ191" s="67">
        <f t="shared" ref="BJ191" si="3233">IF(BJ186&gt;0,IF(BJ189=1,BJ187,BJ187+BI191),BI191)</f>
        <v>0</v>
      </c>
      <c r="BK191" s="67">
        <f t="shared" ref="BK191" si="3234">IF(BK186&gt;0,IF(BK189=1,BK187,BK187+BJ191),BJ191)</f>
        <v>0</v>
      </c>
      <c r="BL191" s="67">
        <f t="shared" ref="BL191" si="3235">IF(BL186&gt;0,IF(BL189=1,BL187,BL187+BK191),BK191)</f>
        <v>0</v>
      </c>
      <c r="BM191" s="67">
        <f t="shared" ref="BM191" si="3236">IF(BM186&gt;0,IF(BM189=1,BM187,BM187+BL191),BL191)</f>
        <v>0</v>
      </c>
      <c r="BN191" s="362"/>
      <c r="BO191" s="364"/>
      <c r="BP191" s="366"/>
      <c r="BQ191" s="366"/>
      <c r="BR191" s="106"/>
      <c r="BS191" s="106"/>
      <c r="BT191" s="106"/>
      <c r="BU191" s="106"/>
      <c r="BV191" s="106"/>
      <c r="BW191" s="106"/>
      <c r="BX191" s="106"/>
      <c r="BY191" s="106"/>
      <c r="BZ191" s="106"/>
      <c r="CA191" s="106"/>
      <c r="CB191" s="106"/>
      <c r="CC191" s="106"/>
      <c r="CD191" s="106"/>
      <c r="CE191" s="106"/>
      <c r="CF191" s="106"/>
      <c r="CG191" s="106"/>
    </row>
    <row r="192" spans="1:85" s="245" customFormat="1" ht="41.5" hidden="1" customHeight="1" x14ac:dyDescent="0.35">
      <c r="A192" s="243"/>
      <c r="B192" s="128"/>
      <c r="C192" s="80"/>
      <c r="D192" s="80"/>
      <c r="E192" s="80"/>
      <c r="F192" s="80"/>
      <c r="G192" s="80"/>
      <c r="H192" s="80"/>
      <c r="I192" s="80"/>
      <c r="J192" s="80"/>
      <c r="K192" s="80"/>
      <c r="L192" s="80"/>
      <c r="M192" s="64"/>
      <c r="N192" s="7"/>
      <c r="O192" s="192"/>
      <c r="P192" s="106"/>
      <c r="Q192" s="65" t="s">
        <v>162</v>
      </c>
      <c r="R192" s="67">
        <f>R194</f>
        <v>0</v>
      </c>
      <c r="S192" s="67">
        <f t="shared" ref="S192" si="3237">IF(S189=1,S194,S194+R192)</f>
        <v>0</v>
      </c>
      <c r="T192" s="67">
        <f t="shared" ref="T192" si="3238">IF(T189=1,T194,T194+S192)</f>
        <v>0</v>
      </c>
      <c r="U192" s="67">
        <f t="shared" ref="U192" si="3239">IF(U189=1,U194,U194+T192)</f>
        <v>0</v>
      </c>
      <c r="V192" s="67">
        <f t="shared" ref="V192" si="3240">IF(V189=1,V194,V194+U192)</f>
        <v>0</v>
      </c>
      <c r="W192" s="67">
        <f t="shared" ref="W192" si="3241">IF(W189=1,W194,W194+V192)</f>
        <v>0</v>
      </c>
      <c r="X192" s="67">
        <f t="shared" ref="X192" si="3242">IF(X189=1,X194,X194+W192)</f>
        <v>0</v>
      </c>
      <c r="Y192" s="67">
        <f t="shared" ref="Y192" si="3243">IF(Y189=1,Y194,Y194+X192)</f>
        <v>0</v>
      </c>
      <c r="Z192" s="67">
        <f t="shared" ref="Z192" si="3244">IF(Z189=1,Z194,Z194+Y192)</f>
        <v>0</v>
      </c>
      <c r="AA192" s="67">
        <f t="shared" ref="AA192" si="3245">IF(AA189=1,AA194,AA194+Z192)</f>
        <v>0</v>
      </c>
      <c r="AB192" s="67">
        <f t="shared" ref="AB192" si="3246">IF(AB189=1,AB194,AB194+AA192)</f>
        <v>0</v>
      </c>
      <c r="AC192" s="67">
        <f t="shared" ref="AC192" si="3247">IF(AC189=1,AC194,AC194+AB192)</f>
        <v>0</v>
      </c>
      <c r="AD192" s="67">
        <f t="shared" ref="AD192" si="3248">IF(AD189=1,AD194,AD194+AC192)</f>
        <v>0</v>
      </c>
      <c r="AE192" s="67">
        <f t="shared" ref="AE192" si="3249">IF(AE189=1,AE194,AE194+AD192)</f>
        <v>0</v>
      </c>
      <c r="AF192" s="67">
        <f t="shared" ref="AF192" si="3250">IF(AF189=1,AF194,AF194+AE192)</f>
        <v>0</v>
      </c>
      <c r="AG192" s="67">
        <f t="shared" ref="AG192" si="3251">IF(AG189=1,AG194,AG194+AF192)</f>
        <v>0</v>
      </c>
      <c r="AH192" s="67">
        <f t="shared" ref="AH192" si="3252">IF(AH189=1,AH194,AH194+AG192)</f>
        <v>0</v>
      </c>
      <c r="AI192" s="67">
        <f t="shared" ref="AI192" si="3253">IF(AI189=1,AI194,AI194+AH192)</f>
        <v>0</v>
      </c>
      <c r="AJ192" s="67">
        <f t="shared" ref="AJ192" si="3254">IF(AJ189=1,AJ194,AJ194+AI192)</f>
        <v>0</v>
      </c>
      <c r="AK192" s="67">
        <f t="shared" ref="AK192" si="3255">IF(AK189=1,AK194,AK194+AJ192)</f>
        <v>0</v>
      </c>
      <c r="AL192" s="67">
        <f t="shared" ref="AL192" si="3256">IF(AL189=1,AL194,AL194+AK192)</f>
        <v>0</v>
      </c>
      <c r="AM192" s="67">
        <f t="shared" ref="AM192" si="3257">IF(AM189=1,AM194,AM194+AL192)</f>
        <v>0</v>
      </c>
      <c r="AN192" s="67">
        <f t="shared" ref="AN192" si="3258">IF(AN189=1,AN194,AN194+AM192)</f>
        <v>0</v>
      </c>
      <c r="AO192" s="67">
        <f t="shared" ref="AO192" si="3259">IF(AO189=1,AO194,AO194+AN192)</f>
        <v>0</v>
      </c>
      <c r="AP192" s="67">
        <f t="shared" ref="AP192" si="3260">IF(AP189=1,AP194,AP194+AO192)</f>
        <v>0</v>
      </c>
      <c r="AQ192" s="67">
        <f t="shared" ref="AQ192" si="3261">IF(AQ189=1,AQ194,AQ194+AP192)</f>
        <v>0</v>
      </c>
      <c r="AR192" s="67">
        <f t="shared" ref="AR192" si="3262">IF(AR189=1,AR194,AR194+AQ192)</f>
        <v>0</v>
      </c>
      <c r="AS192" s="67">
        <f t="shared" ref="AS192" si="3263">IF(AS189=1,AS194,AS194+AR192)</f>
        <v>0</v>
      </c>
      <c r="AT192" s="67">
        <f t="shared" ref="AT192" si="3264">IF(AT189=1,AT194,AT194+AS192)</f>
        <v>0</v>
      </c>
      <c r="AU192" s="67">
        <f t="shared" ref="AU192" si="3265">IF(AU189=1,AU194,AU194+AT192)</f>
        <v>0</v>
      </c>
      <c r="AV192" s="67">
        <f t="shared" ref="AV192" si="3266">IF(AV189=1,AV194,AV194+AU192)</f>
        <v>0</v>
      </c>
      <c r="AW192" s="67">
        <f t="shared" ref="AW192" si="3267">IF(AW189=1,AW194,AW194+AV192)</f>
        <v>0</v>
      </c>
      <c r="AX192" s="67">
        <f t="shared" ref="AX192" si="3268">IF(AX189=1,AX194,AX194+AW192)</f>
        <v>0</v>
      </c>
      <c r="AY192" s="67">
        <f t="shared" ref="AY192" si="3269">IF(AY189=1,AY194,AY194+AX192)</f>
        <v>0</v>
      </c>
      <c r="AZ192" s="67">
        <f t="shared" ref="AZ192" si="3270">IF(AZ189=1,AZ194,AZ194+AY192)</f>
        <v>0</v>
      </c>
      <c r="BA192" s="67">
        <f t="shared" ref="BA192" si="3271">IF(BA189=1,BA194,BA194+AZ192)</f>
        <v>0</v>
      </c>
      <c r="BB192" s="67">
        <f t="shared" ref="BB192" si="3272">IF(BB189=1,BB194,BB194+BA192)</f>
        <v>0</v>
      </c>
      <c r="BC192" s="67">
        <f t="shared" ref="BC192" si="3273">IF(BC189=1,BC194,BC194+BB192)</f>
        <v>0</v>
      </c>
      <c r="BD192" s="67">
        <f t="shared" ref="BD192" si="3274">IF(BD189=1,BD194,BD194+BC192)</f>
        <v>0</v>
      </c>
      <c r="BE192" s="67">
        <f t="shared" ref="BE192" si="3275">IF(BE189=1,BE194,BE194+BD192)</f>
        <v>0</v>
      </c>
      <c r="BF192" s="67">
        <f t="shared" ref="BF192" si="3276">IF(BF189=1,BF194,BF194+BE192)</f>
        <v>0</v>
      </c>
      <c r="BG192" s="67">
        <f t="shared" ref="BG192" si="3277">IF(BG189=1,BG194,BG194+BF192)</f>
        <v>0</v>
      </c>
      <c r="BH192" s="67">
        <f t="shared" ref="BH192" si="3278">IF(BH189=1,BH194,BH194+BG192)</f>
        <v>0</v>
      </c>
      <c r="BI192" s="67">
        <f t="shared" ref="BI192" si="3279">IF(BI189=1,BI194,BI194+BH192)</f>
        <v>0</v>
      </c>
      <c r="BJ192" s="67">
        <f t="shared" ref="BJ192" si="3280">IF(BJ189=1,BJ194,BJ194+BI192)</f>
        <v>0</v>
      </c>
      <c r="BK192" s="67">
        <f t="shared" ref="BK192" si="3281">IF(BK189=1,BK194,BK194+BJ192)</f>
        <v>0</v>
      </c>
      <c r="BL192" s="67">
        <f t="shared" ref="BL192" si="3282">IF(BL189=1,BL194,BL194+BK192)</f>
        <v>0</v>
      </c>
      <c r="BM192" s="67">
        <f t="shared" ref="BM192" si="3283">IF(BM189=1,BM194,BM194+BL192)</f>
        <v>0</v>
      </c>
      <c r="BN192" s="362"/>
      <c r="BO192" s="364"/>
      <c r="BP192" s="366"/>
      <c r="BQ192" s="366"/>
      <c r="BR192" s="106"/>
      <c r="BS192" s="106"/>
      <c r="BT192" s="106"/>
      <c r="BU192" s="106"/>
      <c r="BV192" s="106"/>
      <c r="BW192" s="106"/>
      <c r="BX192" s="106"/>
      <c r="BY192" s="106"/>
      <c r="BZ192" s="106"/>
      <c r="CA192" s="106"/>
      <c r="CB192" s="106"/>
      <c r="CC192" s="106"/>
      <c r="CD192" s="106"/>
      <c r="CE192" s="106"/>
      <c r="CF192" s="106"/>
      <c r="CG192" s="106"/>
    </row>
    <row r="193" spans="1:85" s="245" customFormat="1" ht="29" x14ac:dyDescent="0.35">
      <c r="A193" s="243"/>
      <c r="B193" s="128"/>
      <c r="C193" s="80"/>
      <c r="D193" s="80"/>
      <c r="E193" s="80"/>
      <c r="F193" s="80"/>
      <c r="G193" s="80"/>
      <c r="H193" s="80"/>
      <c r="I193" s="80"/>
      <c r="J193" s="80"/>
      <c r="K193" s="80"/>
      <c r="L193" s="80"/>
      <c r="M193" s="64"/>
      <c r="N193" s="7"/>
      <c r="O193" s="192"/>
      <c r="P193" s="106"/>
      <c r="Q193" s="63" t="s">
        <v>160</v>
      </c>
      <c r="R193" s="68">
        <f t="shared" ref="R193:BM193" si="3284">1720/12*R186</f>
        <v>0</v>
      </c>
      <c r="S193" s="68">
        <f t="shared" si="3284"/>
        <v>0</v>
      </c>
      <c r="T193" s="68">
        <f t="shared" si="3284"/>
        <v>0</v>
      </c>
      <c r="U193" s="68">
        <f t="shared" si="3284"/>
        <v>0</v>
      </c>
      <c r="V193" s="68">
        <f t="shared" si="3284"/>
        <v>0</v>
      </c>
      <c r="W193" s="68">
        <f t="shared" si="3284"/>
        <v>0</v>
      </c>
      <c r="X193" s="68">
        <f t="shared" si="3284"/>
        <v>0</v>
      </c>
      <c r="Y193" s="68">
        <f t="shared" si="3284"/>
        <v>0</v>
      </c>
      <c r="Z193" s="68">
        <f t="shared" si="3284"/>
        <v>0</v>
      </c>
      <c r="AA193" s="68">
        <f t="shared" si="3284"/>
        <v>0</v>
      </c>
      <c r="AB193" s="68">
        <f t="shared" si="3284"/>
        <v>0</v>
      </c>
      <c r="AC193" s="68">
        <f t="shared" si="3284"/>
        <v>0</v>
      </c>
      <c r="AD193" s="68">
        <f t="shared" si="3284"/>
        <v>0</v>
      </c>
      <c r="AE193" s="68">
        <f t="shared" si="3284"/>
        <v>0</v>
      </c>
      <c r="AF193" s="68">
        <f t="shared" si="3284"/>
        <v>0</v>
      </c>
      <c r="AG193" s="68">
        <f t="shared" si="3284"/>
        <v>0</v>
      </c>
      <c r="AH193" s="68">
        <f t="shared" si="3284"/>
        <v>0</v>
      </c>
      <c r="AI193" s="68">
        <f t="shared" si="3284"/>
        <v>0</v>
      </c>
      <c r="AJ193" s="68">
        <f t="shared" si="3284"/>
        <v>0</v>
      </c>
      <c r="AK193" s="68">
        <f t="shared" si="3284"/>
        <v>0</v>
      </c>
      <c r="AL193" s="68">
        <f t="shared" si="3284"/>
        <v>0</v>
      </c>
      <c r="AM193" s="68">
        <f t="shared" si="3284"/>
        <v>0</v>
      </c>
      <c r="AN193" s="68">
        <f t="shared" si="3284"/>
        <v>0</v>
      </c>
      <c r="AO193" s="68">
        <f t="shared" si="3284"/>
        <v>0</v>
      </c>
      <c r="AP193" s="68">
        <f t="shared" si="3284"/>
        <v>0</v>
      </c>
      <c r="AQ193" s="68">
        <f t="shared" si="3284"/>
        <v>0</v>
      </c>
      <c r="AR193" s="68">
        <f t="shared" si="3284"/>
        <v>0</v>
      </c>
      <c r="AS193" s="68">
        <f t="shared" si="3284"/>
        <v>0</v>
      </c>
      <c r="AT193" s="68">
        <f t="shared" si="3284"/>
        <v>0</v>
      </c>
      <c r="AU193" s="68">
        <f t="shared" si="3284"/>
        <v>0</v>
      </c>
      <c r="AV193" s="68">
        <f t="shared" si="3284"/>
        <v>0</v>
      </c>
      <c r="AW193" s="68">
        <f t="shared" si="3284"/>
        <v>0</v>
      </c>
      <c r="AX193" s="68">
        <f t="shared" si="3284"/>
        <v>0</v>
      </c>
      <c r="AY193" s="68">
        <f t="shared" si="3284"/>
        <v>0</v>
      </c>
      <c r="AZ193" s="68">
        <f t="shared" si="3284"/>
        <v>0</v>
      </c>
      <c r="BA193" s="68">
        <f t="shared" si="3284"/>
        <v>0</v>
      </c>
      <c r="BB193" s="68">
        <f t="shared" si="3284"/>
        <v>0</v>
      </c>
      <c r="BC193" s="68">
        <f t="shared" si="3284"/>
        <v>0</v>
      </c>
      <c r="BD193" s="68">
        <f t="shared" si="3284"/>
        <v>0</v>
      </c>
      <c r="BE193" s="68">
        <f t="shared" si="3284"/>
        <v>0</v>
      </c>
      <c r="BF193" s="68">
        <f t="shared" si="3284"/>
        <v>0</v>
      </c>
      <c r="BG193" s="68">
        <f t="shared" si="3284"/>
        <v>0</v>
      </c>
      <c r="BH193" s="68">
        <f t="shared" si="3284"/>
        <v>0</v>
      </c>
      <c r="BI193" s="68">
        <f t="shared" si="3284"/>
        <v>0</v>
      </c>
      <c r="BJ193" s="68">
        <f t="shared" si="3284"/>
        <v>0</v>
      </c>
      <c r="BK193" s="68">
        <f t="shared" si="3284"/>
        <v>0</v>
      </c>
      <c r="BL193" s="68">
        <f t="shared" si="3284"/>
        <v>0</v>
      </c>
      <c r="BM193" s="68">
        <f t="shared" si="3284"/>
        <v>0</v>
      </c>
      <c r="BN193" s="362"/>
      <c r="BO193" s="364"/>
      <c r="BP193" s="366"/>
      <c r="BQ193" s="366"/>
      <c r="BR193" s="106"/>
      <c r="BS193" s="106"/>
      <c r="BT193" s="106"/>
      <c r="BU193" s="106"/>
      <c r="BV193" s="106"/>
      <c r="BW193" s="106"/>
      <c r="BX193" s="106"/>
      <c r="BY193" s="106"/>
      <c r="BZ193" s="106"/>
      <c r="CA193" s="106"/>
      <c r="CB193" s="106"/>
      <c r="CC193" s="106"/>
      <c r="CD193" s="106"/>
      <c r="CE193" s="106"/>
      <c r="CF193" s="106"/>
      <c r="CG193" s="106"/>
    </row>
    <row r="194" spans="1:85" s="245" customFormat="1" ht="29" x14ac:dyDescent="0.35">
      <c r="A194" s="243"/>
      <c r="B194" s="128"/>
      <c r="C194" s="80"/>
      <c r="D194" s="80"/>
      <c r="E194" s="80"/>
      <c r="F194" s="80"/>
      <c r="G194" s="80"/>
      <c r="H194" s="80"/>
      <c r="I194" s="80"/>
      <c r="J194" s="80"/>
      <c r="K194" s="80"/>
      <c r="L194" s="80"/>
      <c r="M194" s="64"/>
      <c r="N194" s="7"/>
      <c r="O194" s="192"/>
      <c r="P194" s="106"/>
      <c r="Q194" s="63" t="s">
        <v>144</v>
      </c>
      <c r="R194" s="68">
        <f>FLOOR(IF(OR(R189=0,R189=1),IF(R187&gt;=R193,R193,R187)+0.00000001,IF(R191&gt;=R190,R190,R191))+0.00000001,1)</f>
        <v>0</v>
      </c>
      <c r="S194" s="68">
        <f t="shared" ref="S194" si="3285">FLOOR(IF(OR(S189=0,S189=1),IF(S193&gt;S190,S190,IF(S187&gt;=S193,S193,S187)+0.00000001),IF(S191&gt;=S190,S190-R192,S191-R192)+0.00000001),1)</f>
        <v>0</v>
      </c>
      <c r="T194" s="68">
        <f t="shared" ref="T194" si="3286">FLOOR(IF(OR(T189=0,T189=1),IF(T193&gt;T190,T190,IF(T187&gt;=T193,T193,T187)+0.00000001),IF(T191&gt;=T190,T190-S192,T191-S192)+0.00000001),1)</f>
        <v>0</v>
      </c>
      <c r="U194" s="68">
        <f t="shared" ref="U194" si="3287">FLOOR(IF(OR(U189=0,U189=1),IF(U193&gt;U190,U190,IF(U187&gt;=U193,U193,U187)+0.00000001),IF(U191&gt;=U190,U190-T192,U191-T192)+0.00000001),1)</f>
        <v>0</v>
      </c>
      <c r="V194" s="68">
        <f t="shared" ref="V194" si="3288">FLOOR(IF(OR(V189=0,V189=1),IF(V193&gt;V190,V190,IF(V187&gt;=V193,V193,V187)+0.00000001),IF(V191&gt;=V190,V190-U192,V191-U192)+0.00000001),1)</f>
        <v>0</v>
      </c>
      <c r="W194" s="68">
        <f t="shared" ref="W194" si="3289">FLOOR(IF(OR(W189=0,W189=1),IF(W193&gt;W190,W190,IF(W187&gt;=W193,W193,W187)+0.00000001),IF(W191&gt;=W190,W190-V192,W191-V192)+0.00000001),1)</f>
        <v>0</v>
      </c>
      <c r="X194" s="68">
        <f t="shared" ref="X194" si="3290">FLOOR(IF(OR(X189=0,X189=1),IF(X193&gt;X190,X190,IF(X187&gt;=X193,X193,X187)+0.00000001),IF(X191&gt;=X190,X190-W192,X191-W192)+0.00000001),1)</f>
        <v>0</v>
      </c>
      <c r="Y194" s="68">
        <f t="shared" ref="Y194" si="3291">FLOOR(IF(OR(Y189=0,Y189=1),IF(Y193&gt;Y190,Y190,IF(Y187&gt;=Y193,Y193,Y187)+0.00000001),IF(Y191&gt;=Y190,Y190-X192,Y191-X192)+0.00000001),1)</f>
        <v>0</v>
      </c>
      <c r="Z194" s="68">
        <f t="shared" ref="Z194" si="3292">FLOOR(IF(OR(Z189=0,Z189=1),IF(Z193&gt;Z190,Z190,IF(Z187&gt;=Z193,Z193,Z187)+0.00000001),IF(Z191&gt;=Z190,Z190-Y192,Z191-Y192)+0.00000001),1)</f>
        <v>0</v>
      </c>
      <c r="AA194" s="68">
        <f t="shared" ref="AA194" si="3293">FLOOR(IF(OR(AA189=0,AA189=1),IF(AA193&gt;AA190,AA190,IF(AA187&gt;=AA193,AA193,AA187)+0.00000001),IF(AA191&gt;=AA190,AA190-Z192,AA191-Z192)+0.00000001),1)</f>
        <v>0</v>
      </c>
      <c r="AB194" s="68">
        <f t="shared" ref="AB194" si="3294">FLOOR(IF(OR(AB189=0,AB189=1),IF(AB193&gt;AB190,AB190,IF(AB187&gt;=AB193,AB193,AB187)+0.00000001),IF(AB191&gt;=AB190,AB190-AA192,AB191-AA192)+0.00000001),1)</f>
        <v>0</v>
      </c>
      <c r="AC194" s="68">
        <f t="shared" ref="AC194" si="3295">FLOOR(IF(OR(AC189=0,AC189=1),IF(AC193&gt;AC190,AC190,IF(AC187&gt;=AC193,AC193,AC187)+0.00000001),IF(AC191&gt;=AC190,AC190-AB192,AC191-AB192)+0.00000001),1)</f>
        <v>0</v>
      </c>
      <c r="AD194" s="68">
        <f t="shared" ref="AD194" si="3296">FLOOR(IF(OR(AD189=0,AD189=1),IF(AD193&gt;AD190,AD190,IF(AD187&gt;=AD193,AD193,AD187)+0.00000001),IF(AD191&gt;=AD190,AD190-AC192,AD191-AC192)+0.00000001),1)</f>
        <v>0</v>
      </c>
      <c r="AE194" s="68">
        <f t="shared" ref="AE194" si="3297">FLOOR(IF(OR(AE189=0,AE189=1),IF(AE193&gt;AE190,AE190,IF(AE187&gt;=AE193,AE193,AE187)+0.00000001),IF(AE191&gt;=AE190,AE190-AD192,AE191-AD192)+0.00000001),1)</f>
        <v>0</v>
      </c>
      <c r="AF194" s="68">
        <f t="shared" ref="AF194" si="3298">FLOOR(IF(OR(AF189=0,AF189=1),IF(AF193&gt;AF190,AF190,IF(AF187&gt;=AF193,AF193,AF187)+0.00000001),IF(AF191&gt;=AF190,AF190-AE192,AF191-AE192)+0.00000001),1)</f>
        <v>0</v>
      </c>
      <c r="AG194" s="68">
        <f t="shared" ref="AG194" si="3299">FLOOR(IF(OR(AG189=0,AG189=1),IF(AG193&gt;AG190,AG190,IF(AG187&gt;=AG193,AG193,AG187)+0.00000001),IF(AG191&gt;=AG190,AG190-AF192,AG191-AF192)+0.00000001),1)</f>
        <v>0</v>
      </c>
      <c r="AH194" s="68">
        <f t="shared" ref="AH194" si="3300">FLOOR(IF(OR(AH189=0,AH189=1),IF(AH193&gt;AH190,AH190,IF(AH187&gt;=AH193,AH193,AH187)+0.00000001),IF(AH191&gt;=AH190,AH190-AG192,AH191-AG192)+0.00000001),1)</f>
        <v>0</v>
      </c>
      <c r="AI194" s="68">
        <f t="shared" ref="AI194" si="3301">FLOOR(IF(OR(AI189=0,AI189=1),IF(AI193&gt;AI190,AI190,IF(AI187&gt;=AI193,AI193,AI187)+0.00000001),IF(AI191&gt;=AI190,AI190-AH192,AI191-AH192)+0.00000001),1)</f>
        <v>0</v>
      </c>
      <c r="AJ194" s="68">
        <f t="shared" ref="AJ194" si="3302">FLOOR(IF(OR(AJ189=0,AJ189=1),IF(AJ193&gt;AJ190,AJ190,IF(AJ187&gt;=AJ193,AJ193,AJ187)+0.00000001),IF(AJ191&gt;=AJ190,AJ190-AI192,AJ191-AI192)+0.00000001),1)</f>
        <v>0</v>
      </c>
      <c r="AK194" s="68">
        <f t="shared" ref="AK194" si="3303">FLOOR(IF(OR(AK189=0,AK189=1),IF(AK193&gt;AK190,AK190,IF(AK187&gt;=AK193,AK193,AK187)+0.00000001),IF(AK191&gt;=AK190,AK190-AJ192,AK191-AJ192)+0.00000001),1)</f>
        <v>0</v>
      </c>
      <c r="AL194" s="68">
        <f t="shared" ref="AL194" si="3304">FLOOR(IF(OR(AL189=0,AL189=1),IF(AL193&gt;AL190,AL190,IF(AL187&gt;=AL193,AL193,AL187)+0.00000001),IF(AL191&gt;=AL190,AL190-AK192,AL191-AK192)+0.00000001),1)</f>
        <v>0</v>
      </c>
      <c r="AM194" s="68">
        <f t="shared" ref="AM194" si="3305">FLOOR(IF(OR(AM189=0,AM189=1),IF(AM193&gt;AM190,AM190,IF(AM187&gt;=AM193,AM193,AM187)+0.00000001),IF(AM191&gt;=AM190,AM190-AL192,AM191-AL192)+0.00000001),1)</f>
        <v>0</v>
      </c>
      <c r="AN194" s="68">
        <f t="shared" ref="AN194" si="3306">FLOOR(IF(OR(AN189=0,AN189=1),IF(AN193&gt;AN190,AN190,IF(AN187&gt;=AN193,AN193,AN187)+0.00000001),IF(AN191&gt;=AN190,AN190-AM192,AN191-AM192)+0.00000001),1)</f>
        <v>0</v>
      </c>
      <c r="AO194" s="68">
        <f t="shared" ref="AO194" si="3307">FLOOR(IF(OR(AO189=0,AO189=1),IF(AO193&gt;AO190,AO190,IF(AO187&gt;=AO193,AO193,AO187)+0.00000001),IF(AO191&gt;=AO190,AO190-AN192,AO191-AN192)+0.00000001),1)</f>
        <v>0</v>
      </c>
      <c r="AP194" s="68">
        <f t="shared" ref="AP194" si="3308">FLOOR(IF(OR(AP189=0,AP189=1),IF(AP193&gt;AP190,AP190,IF(AP187&gt;=AP193,AP193,AP187)+0.00000001),IF(AP191&gt;=AP190,AP190-AO192,AP191-AO192)+0.00000001),1)</f>
        <v>0</v>
      </c>
      <c r="AQ194" s="68">
        <f t="shared" ref="AQ194" si="3309">FLOOR(IF(OR(AQ189=0,AQ189=1),IF(AQ193&gt;AQ190,AQ190,IF(AQ187&gt;=AQ193,AQ193,AQ187)+0.00000001),IF(AQ191&gt;=AQ190,AQ190-AP192,AQ191-AP192)+0.00000001),1)</f>
        <v>0</v>
      </c>
      <c r="AR194" s="68">
        <f t="shared" ref="AR194" si="3310">FLOOR(IF(OR(AR189=0,AR189=1),IF(AR193&gt;AR190,AR190,IF(AR187&gt;=AR193,AR193,AR187)+0.00000001),IF(AR191&gt;=AR190,AR190-AQ192,AR191-AQ192)+0.00000001),1)</f>
        <v>0</v>
      </c>
      <c r="AS194" s="68">
        <f t="shared" ref="AS194" si="3311">FLOOR(IF(OR(AS189=0,AS189=1),IF(AS193&gt;AS190,AS190,IF(AS187&gt;=AS193,AS193,AS187)+0.00000001),IF(AS191&gt;=AS190,AS190-AR192,AS191-AR192)+0.00000001),1)</f>
        <v>0</v>
      </c>
      <c r="AT194" s="68">
        <f t="shared" ref="AT194" si="3312">FLOOR(IF(OR(AT189=0,AT189=1),IF(AT193&gt;AT190,AT190,IF(AT187&gt;=AT193,AT193,AT187)+0.00000001),IF(AT191&gt;=AT190,AT190-AS192,AT191-AS192)+0.00000001),1)</f>
        <v>0</v>
      </c>
      <c r="AU194" s="68">
        <f t="shared" ref="AU194" si="3313">FLOOR(IF(OR(AU189=0,AU189=1),IF(AU193&gt;AU190,AU190,IF(AU187&gt;=AU193,AU193,AU187)+0.00000001),IF(AU191&gt;=AU190,AU190-AT192,AU191-AT192)+0.00000001),1)</f>
        <v>0</v>
      </c>
      <c r="AV194" s="68">
        <f t="shared" ref="AV194" si="3314">FLOOR(IF(OR(AV189=0,AV189=1),IF(AV193&gt;AV190,AV190,IF(AV187&gt;=AV193,AV193,AV187)+0.00000001),IF(AV191&gt;=AV190,AV190-AU192,AV191-AU192)+0.00000001),1)</f>
        <v>0</v>
      </c>
      <c r="AW194" s="68">
        <f t="shared" ref="AW194" si="3315">FLOOR(IF(OR(AW189=0,AW189=1),IF(AW193&gt;AW190,AW190,IF(AW187&gt;=AW193,AW193,AW187)+0.00000001),IF(AW191&gt;=AW190,AW190-AV192,AW191-AV192)+0.00000001),1)</f>
        <v>0</v>
      </c>
      <c r="AX194" s="68">
        <f t="shared" ref="AX194" si="3316">FLOOR(IF(OR(AX189=0,AX189=1),IF(AX193&gt;AX190,AX190,IF(AX187&gt;=AX193,AX193,AX187)+0.00000001),IF(AX191&gt;=AX190,AX190-AW192,AX191-AW192)+0.00000001),1)</f>
        <v>0</v>
      </c>
      <c r="AY194" s="68">
        <f t="shared" ref="AY194" si="3317">FLOOR(IF(OR(AY189=0,AY189=1),IF(AY193&gt;AY190,AY190,IF(AY187&gt;=AY193,AY193,AY187)+0.00000001),IF(AY191&gt;=AY190,AY190-AX192,AY191-AX192)+0.00000001),1)</f>
        <v>0</v>
      </c>
      <c r="AZ194" s="68">
        <f t="shared" ref="AZ194" si="3318">FLOOR(IF(OR(AZ189=0,AZ189=1),IF(AZ193&gt;AZ190,AZ190,IF(AZ187&gt;=AZ193,AZ193,AZ187)+0.00000001),IF(AZ191&gt;=AZ190,AZ190-AY192,AZ191-AY192)+0.00000001),1)</f>
        <v>0</v>
      </c>
      <c r="BA194" s="68">
        <f t="shared" ref="BA194" si="3319">FLOOR(IF(OR(BA189=0,BA189=1),IF(BA193&gt;BA190,BA190,IF(BA187&gt;=BA193,BA193,BA187)+0.00000001),IF(BA191&gt;=BA190,BA190-AZ192,BA191-AZ192)+0.00000001),1)</f>
        <v>0</v>
      </c>
      <c r="BB194" s="68">
        <f t="shared" ref="BB194" si="3320">FLOOR(IF(OR(BB189=0,BB189=1),IF(BB193&gt;BB190,BB190,IF(BB187&gt;=BB193,BB193,BB187)+0.00000001),IF(BB191&gt;=BB190,BB190-BA192,BB191-BA192)+0.00000001),1)</f>
        <v>0</v>
      </c>
      <c r="BC194" s="68">
        <f t="shared" ref="BC194" si="3321">FLOOR(IF(OR(BC189=0,BC189=1),IF(BC193&gt;BC190,BC190,IF(BC187&gt;=BC193,BC193,BC187)+0.00000001),IF(BC191&gt;=BC190,BC190-BB192,BC191-BB192)+0.00000001),1)</f>
        <v>0</v>
      </c>
      <c r="BD194" s="68">
        <f t="shared" ref="BD194" si="3322">FLOOR(IF(OR(BD189=0,BD189=1),IF(BD193&gt;BD190,BD190,IF(BD187&gt;=BD193,BD193,BD187)+0.00000001),IF(BD191&gt;=BD190,BD190-BC192,BD191-BC192)+0.00000001),1)</f>
        <v>0</v>
      </c>
      <c r="BE194" s="68">
        <f t="shared" ref="BE194" si="3323">FLOOR(IF(OR(BE189=0,BE189=1),IF(BE193&gt;BE190,BE190,IF(BE187&gt;=BE193,BE193,BE187)+0.00000001),IF(BE191&gt;=BE190,BE190-BD192,BE191-BD192)+0.00000001),1)</f>
        <v>0</v>
      </c>
      <c r="BF194" s="68">
        <f t="shared" ref="BF194" si="3324">FLOOR(IF(OR(BF189=0,BF189=1),IF(BF193&gt;BF190,BF190,IF(BF187&gt;=BF193,BF193,BF187)+0.00000001),IF(BF191&gt;=BF190,BF190-BE192,BF191-BE192)+0.00000001),1)</f>
        <v>0</v>
      </c>
      <c r="BG194" s="68">
        <f t="shared" ref="BG194" si="3325">FLOOR(IF(OR(BG189=0,BG189=1),IF(BG193&gt;BG190,BG190,IF(BG187&gt;=BG193,BG193,BG187)+0.00000001),IF(BG191&gt;=BG190,BG190-BF192,BG191-BF192)+0.00000001),1)</f>
        <v>0</v>
      </c>
      <c r="BH194" s="68">
        <f t="shared" ref="BH194" si="3326">FLOOR(IF(OR(BH189=0,BH189=1),IF(BH193&gt;BH190,BH190,IF(BH187&gt;=BH193,BH193,BH187)+0.00000001),IF(BH191&gt;=BH190,BH190-BG192,BH191-BG192)+0.00000001),1)</f>
        <v>0</v>
      </c>
      <c r="BI194" s="68">
        <f t="shared" ref="BI194" si="3327">FLOOR(IF(OR(BI189=0,BI189=1),IF(BI193&gt;BI190,BI190,IF(BI187&gt;=BI193,BI193,BI187)+0.00000001),IF(BI191&gt;=BI190,BI190-BH192,BI191-BH192)+0.00000001),1)</f>
        <v>0</v>
      </c>
      <c r="BJ194" s="68">
        <f t="shared" ref="BJ194" si="3328">FLOOR(IF(OR(BJ189=0,BJ189=1),IF(BJ193&gt;BJ190,BJ190,IF(BJ187&gt;=BJ193,BJ193,BJ187)+0.00000001),IF(BJ191&gt;=BJ190,BJ190-BI192,BJ191-BI192)+0.00000001),1)</f>
        <v>0</v>
      </c>
      <c r="BK194" s="68">
        <f t="shared" ref="BK194" si="3329">FLOOR(IF(OR(BK189=0,BK189=1),IF(BK193&gt;BK190,BK190,IF(BK187&gt;=BK193,BK193,BK187)+0.00000001),IF(BK191&gt;=BK190,BK190-BJ192,BK191-BJ192)+0.00000001),1)</f>
        <v>0</v>
      </c>
      <c r="BL194" s="68">
        <f t="shared" ref="BL194" si="3330">FLOOR(IF(OR(BL189=0,BL189=1),IF(BL193&gt;BL190,BL190,IF(BL187&gt;=BL193,BL193,BL187)+0.00000001),IF(BL191&gt;=BL190,BL190-BK192,BL191-BK192)+0.00000001),1)</f>
        <v>0</v>
      </c>
      <c r="BM194" s="68">
        <f t="shared" ref="BM194" si="3331">FLOOR(IF(OR(BM189=0,BM189=1),IF(BM193&gt;BM190,BM190,IF(BM187&gt;=BM193,BM193,BM187)+0.00000001),IF(BM191&gt;=BM190,BM190-BL192,BM191-BL192)+0.00000001),1)</f>
        <v>0</v>
      </c>
      <c r="BN194" s="362"/>
      <c r="BO194" s="364"/>
      <c r="BP194" s="366"/>
      <c r="BQ194" s="366"/>
      <c r="BR194" s="106"/>
      <c r="BS194" s="106"/>
      <c r="BT194" s="106"/>
      <c r="BU194" s="106"/>
      <c r="BV194" s="106"/>
      <c r="BW194" s="106"/>
      <c r="BX194" s="106"/>
      <c r="BY194" s="106"/>
      <c r="BZ194" s="106"/>
      <c r="CA194" s="106"/>
      <c r="CB194" s="106"/>
      <c r="CC194" s="106"/>
      <c r="CD194" s="106"/>
      <c r="CE194" s="106"/>
      <c r="CF194" s="106"/>
      <c r="CG194" s="106"/>
    </row>
    <row r="195" spans="1:85" s="245" customFormat="1" ht="25.4" customHeight="1" thickBot="1" x14ac:dyDescent="0.4">
      <c r="A195" s="243"/>
      <c r="B195" s="129"/>
      <c r="C195" s="69"/>
      <c r="D195" s="69"/>
      <c r="E195" s="69"/>
      <c r="F195" s="69"/>
      <c r="G195" s="69"/>
      <c r="H195" s="69"/>
      <c r="I195" s="69"/>
      <c r="J195" s="69"/>
      <c r="K195" s="69"/>
      <c r="L195" s="69"/>
      <c r="M195" s="70"/>
      <c r="N195" s="7"/>
      <c r="O195" s="193"/>
      <c r="P195" s="106"/>
      <c r="Q195" s="216" t="s">
        <v>145</v>
      </c>
      <c r="R195" s="72">
        <f>IF($J186="Ano",R194*'Podpůrná data'!$B$5,R194*'Podpůrná data'!$B$3)</f>
        <v>0</v>
      </c>
      <c r="S195" s="72">
        <f>IF($J186="Ano",S194*'Podpůrná data'!$B$5,S194*'Podpůrná data'!$B$3)</f>
        <v>0</v>
      </c>
      <c r="T195" s="72">
        <f>IF($J186="Ano",T194*'Podpůrná data'!$B$5,T194*'Podpůrná data'!$B$3)</f>
        <v>0</v>
      </c>
      <c r="U195" s="72">
        <f>IF($J186="Ano",U194*'Podpůrná data'!$B$5,U194*'Podpůrná data'!$B$3)</f>
        <v>0</v>
      </c>
      <c r="V195" s="72">
        <f>IF($J186="Ano",V194*'Podpůrná data'!$B$5,V194*'Podpůrná data'!$B$3)</f>
        <v>0</v>
      </c>
      <c r="W195" s="72">
        <f>IF($J186="Ano",W194*'Podpůrná data'!$B$5,W194*'Podpůrná data'!$B$3)</f>
        <v>0</v>
      </c>
      <c r="X195" s="72">
        <f>IF($J186="Ano",X194*'Podpůrná data'!$B$5,X194*'Podpůrná data'!$B$3)</f>
        <v>0</v>
      </c>
      <c r="Y195" s="72">
        <f>IF($J186="Ano",Y194*'Podpůrná data'!$B$5,Y194*'Podpůrná data'!$B$3)</f>
        <v>0</v>
      </c>
      <c r="Z195" s="72">
        <f>IF($J186="Ano",Z194*'Podpůrná data'!$B$5,Z194*'Podpůrná data'!$B$3)</f>
        <v>0</v>
      </c>
      <c r="AA195" s="72">
        <f>IF($J186="Ano",AA194*'Podpůrná data'!$B$5,AA194*'Podpůrná data'!$B$3)</f>
        <v>0</v>
      </c>
      <c r="AB195" s="72">
        <f>IF($J186="Ano",AB194*'Podpůrná data'!$B$5,AB194*'Podpůrná data'!$B$3)</f>
        <v>0</v>
      </c>
      <c r="AC195" s="72">
        <f>IF($J186="Ano",AC194*'Podpůrná data'!$B$5,AC194*'Podpůrná data'!$B$3)</f>
        <v>0</v>
      </c>
      <c r="AD195" s="72">
        <f>IF($J186="Ano",AD194*'Podpůrná data'!$B$5,AD194*'Podpůrná data'!$B$3)</f>
        <v>0</v>
      </c>
      <c r="AE195" s="72">
        <f>IF($J186="Ano",AE194*'Podpůrná data'!$B$5,AE194*'Podpůrná data'!$B$3)</f>
        <v>0</v>
      </c>
      <c r="AF195" s="72">
        <f>IF($J186="Ano",AF194*'Podpůrná data'!$B$5,AF194*'Podpůrná data'!$B$3)</f>
        <v>0</v>
      </c>
      <c r="AG195" s="72">
        <f>IF($J186="Ano",AG194*'Podpůrná data'!$B$5,AG194*'Podpůrná data'!$B$3)</f>
        <v>0</v>
      </c>
      <c r="AH195" s="72">
        <f>IF($J186="Ano",AH194*'Podpůrná data'!$B$5,AH194*'Podpůrná data'!$B$3)</f>
        <v>0</v>
      </c>
      <c r="AI195" s="72">
        <f>IF($J186="Ano",AI194*'Podpůrná data'!$B$5,AI194*'Podpůrná data'!$B$3)</f>
        <v>0</v>
      </c>
      <c r="AJ195" s="72">
        <f>IF($J186="Ano",AJ194*'Podpůrná data'!$B$5,AJ194*'Podpůrná data'!$B$3)</f>
        <v>0</v>
      </c>
      <c r="AK195" s="72">
        <f>IF($J186="Ano",AK194*'Podpůrná data'!$B$5,AK194*'Podpůrná data'!$B$3)</f>
        <v>0</v>
      </c>
      <c r="AL195" s="72">
        <f>IF($J186="Ano",AL194*'Podpůrná data'!$B$5,AL194*'Podpůrná data'!$B$3)</f>
        <v>0</v>
      </c>
      <c r="AM195" s="72">
        <f>IF($J186="Ano",AM194*'Podpůrná data'!$B$5,AM194*'Podpůrná data'!$B$3)</f>
        <v>0</v>
      </c>
      <c r="AN195" s="72">
        <f>IF($J186="Ano",AN194*'Podpůrná data'!$B$5,AN194*'Podpůrná data'!$B$3)</f>
        <v>0</v>
      </c>
      <c r="AO195" s="72">
        <f>IF($J186="Ano",AO194*'Podpůrná data'!$B$5,AO194*'Podpůrná data'!$B$3)</f>
        <v>0</v>
      </c>
      <c r="AP195" s="72">
        <f>IF($J186="Ano",AP194*'Podpůrná data'!$B$5,AP194*'Podpůrná data'!$B$3)</f>
        <v>0</v>
      </c>
      <c r="AQ195" s="72">
        <f>IF($J186="Ano",AQ194*'Podpůrná data'!$B$5,AQ194*'Podpůrná data'!$B$3)</f>
        <v>0</v>
      </c>
      <c r="AR195" s="72">
        <f>IF($J186="Ano",AR194*'Podpůrná data'!$B$5,AR194*'Podpůrná data'!$B$3)</f>
        <v>0</v>
      </c>
      <c r="AS195" s="72">
        <f>IF($J186="Ano",AS194*'Podpůrná data'!$B$5,AS194*'Podpůrná data'!$B$3)</f>
        <v>0</v>
      </c>
      <c r="AT195" s="72">
        <f>IF($J186="Ano",AT194*'Podpůrná data'!$B$5,AT194*'Podpůrná data'!$B$3)</f>
        <v>0</v>
      </c>
      <c r="AU195" s="72">
        <f>IF($J186="Ano",AU194*'Podpůrná data'!$B$5,AU194*'Podpůrná data'!$B$3)</f>
        <v>0</v>
      </c>
      <c r="AV195" s="72">
        <f>IF($J186="Ano",AV194*'Podpůrná data'!$B$5,AV194*'Podpůrná data'!$B$3)</f>
        <v>0</v>
      </c>
      <c r="AW195" s="72">
        <f>IF($J186="Ano",AW194*'Podpůrná data'!$B$5,AW194*'Podpůrná data'!$B$3)</f>
        <v>0</v>
      </c>
      <c r="AX195" s="72">
        <f>IF($J186="Ano",AX194*'Podpůrná data'!$B$5,AX194*'Podpůrná data'!$B$3)</f>
        <v>0</v>
      </c>
      <c r="AY195" s="72">
        <f>IF($J186="Ano",AY194*'Podpůrná data'!$B$5,AY194*'Podpůrná data'!$B$3)</f>
        <v>0</v>
      </c>
      <c r="AZ195" s="72">
        <f>IF($J186="Ano",AZ194*'Podpůrná data'!$B$5,AZ194*'Podpůrná data'!$B$3)</f>
        <v>0</v>
      </c>
      <c r="BA195" s="72">
        <f>IF($J186="Ano",BA194*'Podpůrná data'!$B$5,BA194*'Podpůrná data'!$B$3)</f>
        <v>0</v>
      </c>
      <c r="BB195" s="72">
        <f>IF($J186="Ano",BB194*'Podpůrná data'!$B$5,BB194*'Podpůrná data'!$B$3)</f>
        <v>0</v>
      </c>
      <c r="BC195" s="72">
        <f>IF($J186="Ano",BC194*'Podpůrná data'!$B$5,BC194*'Podpůrná data'!$B$3)</f>
        <v>0</v>
      </c>
      <c r="BD195" s="72">
        <f>IF($J186="Ano",BD194*'Podpůrná data'!$B$5,BD194*'Podpůrná data'!$B$3)</f>
        <v>0</v>
      </c>
      <c r="BE195" s="72">
        <f>IF($J186="Ano",BE194*'Podpůrná data'!$B$5,BE194*'Podpůrná data'!$B$3)</f>
        <v>0</v>
      </c>
      <c r="BF195" s="72">
        <f>IF($J186="Ano",BF194*'Podpůrná data'!$B$5,BF194*'Podpůrná data'!$B$3)</f>
        <v>0</v>
      </c>
      <c r="BG195" s="72">
        <f>IF($J186="Ano",BG194*'Podpůrná data'!$B$5,BG194*'Podpůrná data'!$B$3)</f>
        <v>0</v>
      </c>
      <c r="BH195" s="72">
        <f>IF($J186="Ano",BH194*'Podpůrná data'!$B$5,BH194*'Podpůrná data'!$B$3)</f>
        <v>0</v>
      </c>
      <c r="BI195" s="72">
        <f>IF($J186="Ano",BI194*'Podpůrná data'!$B$5,BI194*'Podpůrná data'!$B$3)</f>
        <v>0</v>
      </c>
      <c r="BJ195" s="72">
        <f>IF($J186="Ano",BJ194*'Podpůrná data'!$B$5,BJ194*'Podpůrná data'!$B$3)</f>
        <v>0</v>
      </c>
      <c r="BK195" s="72">
        <f>IF($J186="Ano",BK194*'Podpůrná data'!$B$5,BK194*'Podpůrná data'!$B$3)</f>
        <v>0</v>
      </c>
      <c r="BL195" s="72">
        <f>IF($J186="Ano",BL194*'Podpůrná data'!$B$5,BL194*'Podpůrná data'!$B$3)</f>
        <v>0</v>
      </c>
      <c r="BM195" s="72">
        <f>IF($J186="Ano",BM194*'Podpůrná data'!$B$5,BM194*'Podpůrná data'!$B$3)</f>
        <v>0</v>
      </c>
      <c r="BN195" s="363"/>
      <c r="BO195" s="365"/>
      <c r="BP195" s="367"/>
      <c r="BQ195" s="367"/>
      <c r="BR195" s="106"/>
      <c r="BS195" s="178">
        <f>SUMIFS($R195:$BM195,$R185:$BM185,"1. ZoR")</f>
        <v>0</v>
      </c>
      <c r="BT195" s="178">
        <f>SUMIFS($R195:$BM195,$R185:$BM185,"2. ZoR")</f>
        <v>0</v>
      </c>
      <c r="BU195" s="178">
        <f>SUMIFS($R195:$BM195,$R185:$BM185,"3. ZoR")</f>
        <v>0</v>
      </c>
      <c r="BV195" s="178">
        <f>SUMIFS($R195:$BM195,$R185:$BM185,"4. ZoR")</f>
        <v>0</v>
      </c>
      <c r="BW195" s="178">
        <f>SUMIFS($R195:$BM195,$R185:$BM185,"5. ZoR")</f>
        <v>0</v>
      </c>
      <c r="BX195" s="178">
        <f>SUMIFS($R195:$BM195,$R185:$BM185,"6. ZoR")</f>
        <v>0</v>
      </c>
      <c r="BY195" s="178">
        <f>SUMIFS($R195:$BM195,$R185:$BM185,"7. ZoR")</f>
        <v>0</v>
      </c>
      <c r="BZ195" s="178">
        <f>SUMIFS($R195:$BM195,$R185:$BM185,"8. ZoR")</f>
        <v>0</v>
      </c>
      <c r="CA195" s="178">
        <f>SUMIFS($R195:$BM195,$R185:$BM185,"9. ZoR")</f>
        <v>0</v>
      </c>
      <c r="CB195" s="178">
        <f>SUMIFS($R195:$BM195,$R185:$BM185,"10. ZoR")</f>
        <v>0</v>
      </c>
      <c r="CC195" s="178">
        <f>SUMIFS($R195:$BM195,$R185:$BM185,"11. ZoR")</f>
        <v>0</v>
      </c>
      <c r="CD195" s="178">
        <f>SUMIFS($R195:$BM195,$R185:$BM185,"12. ZoR")</f>
        <v>0</v>
      </c>
      <c r="CE195" s="178">
        <f>SUMIFS($R195:$BM195,$R185:$BM185,"13. ZoR")</f>
        <v>0</v>
      </c>
      <c r="CF195" s="178">
        <f>SUMIFS($R195:$BM195,$R185:$BM185,"14. ZoR")</f>
        <v>0</v>
      </c>
      <c r="CG195" s="178">
        <f>SUMIFS($R195:$BM195,$R185:$BM185,"15. ZoR")</f>
        <v>0</v>
      </c>
    </row>
    <row r="196" spans="1:85" ht="15" hidden="1" thickBot="1" x14ac:dyDescent="0.4">
      <c r="B196" s="105"/>
      <c r="C196" s="130"/>
      <c r="D196" s="130"/>
      <c r="E196" s="130"/>
      <c r="F196" s="130"/>
      <c r="G196" s="130"/>
      <c r="H196" s="105"/>
      <c r="I196" s="105"/>
      <c r="J196" s="105"/>
      <c r="K196" s="105"/>
      <c r="L196" s="105"/>
      <c r="M196" s="105"/>
      <c r="N196" s="7"/>
      <c r="O196" s="105"/>
      <c r="P196" s="105"/>
      <c r="Q196" s="105"/>
      <c r="R196" s="105"/>
      <c r="S196" s="105"/>
      <c r="T196" s="7"/>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5"/>
      <c r="AS196" s="105"/>
      <c r="AT196" s="105"/>
      <c r="AU196" s="105"/>
      <c r="AV196" s="105"/>
      <c r="AW196" s="105"/>
      <c r="AX196" s="105"/>
      <c r="AY196" s="105"/>
      <c r="AZ196" s="105"/>
      <c r="BA196" s="105"/>
      <c r="BB196" s="105"/>
      <c r="BC196" s="105"/>
      <c r="BD196" s="105"/>
      <c r="BE196" s="105"/>
      <c r="BF196" s="105"/>
      <c r="BG196" s="105"/>
      <c r="BH196" s="105"/>
      <c r="BI196" s="105"/>
      <c r="BJ196" s="105"/>
      <c r="BK196" s="105"/>
      <c r="BL196" s="105"/>
      <c r="BM196" s="105"/>
      <c r="BN196" s="105"/>
      <c r="BO196" s="105"/>
      <c r="BP196" s="105"/>
      <c r="BQ196" s="105"/>
      <c r="BR196" s="105"/>
      <c r="BS196" s="105"/>
      <c r="BT196" s="105"/>
      <c r="BU196" s="105"/>
      <c r="BV196" s="105"/>
      <c r="BW196" s="105"/>
      <c r="BX196" s="105"/>
      <c r="BY196" s="105"/>
      <c r="BZ196" s="105"/>
      <c r="CA196" s="105"/>
      <c r="CB196" s="105"/>
      <c r="CC196" s="105"/>
      <c r="CD196" s="105"/>
      <c r="CE196" s="105"/>
      <c r="CF196" s="105"/>
      <c r="CG196" s="105"/>
    </row>
    <row r="197" spans="1:85" s="245" customFormat="1" ht="69.650000000000006" customHeight="1" thickBot="1" x14ac:dyDescent="0.4">
      <c r="A197" s="249"/>
      <c r="B197" s="120"/>
      <c r="C197" s="360" t="s">
        <v>2</v>
      </c>
      <c r="D197" s="121"/>
      <c r="E197" s="131" t="s">
        <v>206</v>
      </c>
      <c r="F197" s="131" t="s">
        <v>444</v>
      </c>
      <c r="G197" s="131" t="s">
        <v>208</v>
      </c>
      <c r="H197" s="122" t="s">
        <v>94</v>
      </c>
      <c r="I197" s="122" t="s">
        <v>95</v>
      </c>
      <c r="J197" s="122" t="s">
        <v>96</v>
      </c>
      <c r="K197" s="122" t="s">
        <v>216</v>
      </c>
      <c r="L197" s="122" t="s">
        <v>218</v>
      </c>
      <c r="M197" s="138" t="s">
        <v>1</v>
      </c>
      <c r="N197" s="7"/>
      <c r="O197" s="124">
        <v>208002</v>
      </c>
      <c r="P197" s="106"/>
      <c r="Q197" s="194" t="s">
        <v>128</v>
      </c>
      <c r="R197" s="83" t="s">
        <v>4</v>
      </c>
      <c r="S197" s="83" t="s">
        <v>5</v>
      </c>
      <c r="T197" s="83" t="s">
        <v>6</v>
      </c>
      <c r="U197" s="83" t="s">
        <v>7</v>
      </c>
      <c r="V197" s="83" t="s">
        <v>8</v>
      </c>
      <c r="W197" s="83" t="s">
        <v>9</v>
      </c>
      <c r="X197" s="83" t="s">
        <v>10</v>
      </c>
      <c r="Y197" s="83" t="s">
        <v>11</v>
      </c>
      <c r="Z197" s="83" t="s">
        <v>12</v>
      </c>
      <c r="AA197" s="83" t="s">
        <v>13</v>
      </c>
      <c r="AB197" s="83" t="s">
        <v>14</v>
      </c>
      <c r="AC197" s="83" t="s">
        <v>15</v>
      </c>
      <c r="AD197" s="83" t="s">
        <v>16</v>
      </c>
      <c r="AE197" s="83" t="s">
        <v>17</v>
      </c>
      <c r="AF197" s="83" t="s">
        <v>18</v>
      </c>
      <c r="AG197" s="83" t="s">
        <v>19</v>
      </c>
      <c r="AH197" s="83" t="s">
        <v>20</v>
      </c>
      <c r="AI197" s="83" t="s">
        <v>21</v>
      </c>
      <c r="AJ197" s="83" t="s">
        <v>22</v>
      </c>
      <c r="AK197" s="83" t="s">
        <v>23</v>
      </c>
      <c r="AL197" s="83" t="s">
        <v>24</v>
      </c>
      <c r="AM197" s="83" t="s">
        <v>25</v>
      </c>
      <c r="AN197" s="83" t="s">
        <v>26</v>
      </c>
      <c r="AO197" s="83" t="s">
        <v>27</v>
      </c>
      <c r="AP197" s="83" t="s">
        <v>28</v>
      </c>
      <c r="AQ197" s="83" t="s">
        <v>29</v>
      </c>
      <c r="AR197" s="83" t="s">
        <v>30</v>
      </c>
      <c r="AS197" s="83" t="s">
        <v>31</v>
      </c>
      <c r="AT197" s="83" t="s">
        <v>32</v>
      </c>
      <c r="AU197" s="83" t="s">
        <v>33</v>
      </c>
      <c r="AV197" s="83" t="s">
        <v>34</v>
      </c>
      <c r="AW197" s="83" t="s">
        <v>35</v>
      </c>
      <c r="AX197" s="83" t="s">
        <v>36</v>
      </c>
      <c r="AY197" s="83" t="s">
        <v>37</v>
      </c>
      <c r="AZ197" s="83" t="s">
        <v>38</v>
      </c>
      <c r="BA197" s="83" t="s">
        <v>39</v>
      </c>
      <c r="BB197" s="83" t="s">
        <v>40</v>
      </c>
      <c r="BC197" s="83" t="s">
        <v>41</v>
      </c>
      <c r="BD197" s="83" t="s">
        <v>42</v>
      </c>
      <c r="BE197" s="83" t="s">
        <v>43</v>
      </c>
      <c r="BF197" s="83" t="s">
        <v>44</v>
      </c>
      <c r="BG197" s="83" t="s">
        <v>45</v>
      </c>
      <c r="BH197" s="83" t="s">
        <v>46</v>
      </c>
      <c r="BI197" s="83" t="s">
        <v>47</v>
      </c>
      <c r="BJ197" s="83" t="s">
        <v>48</v>
      </c>
      <c r="BK197" s="83" t="s">
        <v>49</v>
      </c>
      <c r="BL197" s="83" t="s">
        <v>50</v>
      </c>
      <c r="BM197" s="83" t="s">
        <v>51</v>
      </c>
      <c r="BN197" s="134" t="s">
        <v>163</v>
      </c>
      <c r="BO197" s="135" t="s">
        <v>164</v>
      </c>
      <c r="BP197" s="135" t="s">
        <v>146</v>
      </c>
      <c r="BQ197" s="135" t="s">
        <v>214</v>
      </c>
      <c r="BR197" s="106"/>
      <c r="BS197" s="368" t="s">
        <v>238</v>
      </c>
      <c r="BT197" s="369"/>
      <c r="BU197" s="369"/>
      <c r="BV197" s="369"/>
      <c r="BW197" s="369"/>
      <c r="BX197" s="369"/>
      <c r="BY197" s="369"/>
      <c r="BZ197" s="369"/>
      <c r="CA197" s="369"/>
      <c r="CB197" s="369"/>
      <c r="CC197" s="369"/>
      <c r="CD197" s="369"/>
      <c r="CE197" s="369"/>
      <c r="CF197" s="369"/>
      <c r="CG197" s="369"/>
    </row>
    <row r="198" spans="1:85" s="245" customFormat="1" ht="21" hidden="1" customHeight="1" x14ac:dyDescent="0.35">
      <c r="A198" s="250"/>
      <c r="B198" s="113"/>
      <c r="C198" s="361"/>
      <c r="D198" s="125"/>
      <c r="E198" s="125"/>
      <c r="F198" s="125"/>
      <c r="G198" s="125"/>
      <c r="H198" s="370" t="s">
        <v>250</v>
      </c>
      <c r="I198" s="371" t="s">
        <v>425</v>
      </c>
      <c r="J198" s="357" t="s">
        <v>97</v>
      </c>
      <c r="K198" s="357" t="s">
        <v>217</v>
      </c>
      <c r="L198" s="137"/>
      <c r="M198" s="373" t="s">
        <v>93</v>
      </c>
      <c r="N198" s="7"/>
      <c r="O198" s="375" t="s">
        <v>3</v>
      </c>
      <c r="P198" s="106"/>
      <c r="Q198" s="84"/>
      <c r="R198" s="74">
        <f>MONTH(Úvod!$F$10)</f>
        <v>1</v>
      </c>
      <c r="S198" s="75">
        <f t="shared" ref="S198" si="3332">IF(R198=12,1,R198+1)</f>
        <v>2</v>
      </c>
      <c r="T198" s="75">
        <f t="shared" ref="T198" si="3333">IF(S198=12,1,S198+1)</f>
        <v>3</v>
      </c>
      <c r="U198" s="76">
        <f t="shared" ref="U198" si="3334">IF(T198=12,1,T198+1)</f>
        <v>4</v>
      </c>
      <c r="V198" s="76">
        <f t="shared" ref="V198" si="3335">IF(U198=12,1,U198+1)</f>
        <v>5</v>
      </c>
      <c r="W198" s="76">
        <f t="shared" ref="W198" si="3336">IF(V198=12,1,V198+1)</f>
        <v>6</v>
      </c>
      <c r="X198" s="76">
        <f t="shared" ref="X198" si="3337">IF(W198=12,1,W198+1)</f>
        <v>7</v>
      </c>
      <c r="Y198" s="76">
        <f t="shared" ref="Y198" si="3338">IF(X198=12,1,X198+1)</f>
        <v>8</v>
      </c>
      <c r="Z198" s="76">
        <f t="shared" ref="Z198" si="3339">IF(Y198=12,1,Y198+1)</f>
        <v>9</v>
      </c>
      <c r="AA198" s="76">
        <f>IF(Z198=12,1,Z198+1)</f>
        <v>10</v>
      </c>
      <c r="AB198" s="76">
        <f t="shared" ref="AB198" si="3340">IF(AA198=12,1,AA198+1)</f>
        <v>11</v>
      </c>
      <c r="AC198" s="76">
        <f t="shared" ref="AC198" si="3341">IF(AB198=12,1,AB198+1)</f>
        <v>12</v>
      </c>
      <c r="AD198" s="76">
        <f t="shared" ref="AD198" si="3342">IF(AC198=12,1,AC198+1)</f>
        <v>1</v>
      </c>
      <c r="AE198" s="76">
        <f t="shared" ref="AE198" si="3343">IF(AD198=12,1,AD198+1)</f>
        <v>2</v>
      </c>
      <c r="AF198" s="76">
        <f t="shared" ref="AF198" si="3344">IF(AE198=12,1,AE198+1)</f>
        <v>3</v>
      </c>
      <c r="AG198" s="76">
        <f t="shared" ref="AG198" si="3345">IF(AF198=12,1,AF198+1)</f>
        <v>4</v>
      </c>
      <c r="AH198" s="76">
        <f t="shared" ref="AH198" si="3346">IF(AG198=12,1,AG198+1)</f>
        <v>5</v>
      </c>
      <c r="AI198" s="76">
        <f t="shared" ref="AI198" si="3347">IF(AH198=12,1,AH198+1)</f>
        <v>6</v>
      </c>
      <c r="AJ198" s="76">
        <f>IF(AI198=12,1,AI198+1)</f>
        <v>7</v>
      </c>
      <c r="AK198" s="76">
        <f t="shared" ref="AK198" si="3348">IF(AJ198=12,1,AJ198+1)</f>
        <v>8</v>
      </c>
      <c r="AL198" s="76">
        <f t="shared" ref="AL198" si="3349">IF(AK198=12,1,AK198+1)</f>
        <v>9</v>
      </c>
      <c r="AM198" s="76">
        <f t="shared" ref="AM198" si="3350">IF(AL198=12,1,AL198+1)</f>
        <v>10</v>
      </c>
      <c r="AN198" s="76">
        <f t="shared" ref="AN198" si="3351">IF(AM198=12,1,AM198+1)</f>
        <v>11</v>
      </c>
      <c r="AO198" s="76">
        <f t="shared" ref="AO198" si="3352">IF(AN198=12,1,AN198+1)</f>
        <v>12</v>
      </c>
      <c r="AP198" s="76">
        <f t="shared" ref="AP198" si="3353">IF(AO198=12,1,AO198+1)</f>
        <v>1</v>
      </c>
      <c r="AQ198" s="76">
        <f t="shared" ref="AQ198" si="3354">IF(AP198=12,1,AP198+1)</f>
        <v>2</v>
      </c>
      <c r="AR198" s="76">
        <f t="shared" ref="AR198" si="3355">IF(AQ198=12,1,AQ198+1)</f>
        <v>3</v>
      </c>
      <c r="AS198" s="76">
        <f t="shared" ref="AS198" si="3356">IF(AR198=12,1,AR198+1)</f>
        <v>4</v>
      </c>
      <c r="AT198" s="76">
        <f t="shared" ref="AT198" si="3357">IF(AS198=12,1,AS198+1)</f>
        <v>5</v>
      </c>
      <c r="AU198" s="76">
        <f t="shared" ref="AU198" si="3358">IF(AT198=12,1,AT198+1)</f>
        <v>6</v>
      </c>
      <c r="AV198" s="76">
        <f t="shared" ref="AV198" si="3359">IF(AU198=12,1,AU198+1)</f>
        <v>7</v>
      </c>
      <c r="AW198" s="76">
        <f t="shared" ref="AW198" si="3360">IF(AV198=12,1,AV198+1)</f>
        <v>8</v>
      </c>
      <c r="AX198" s="76">
        <f t="shared" ref="AX198" si="3361">IF(AW198=12,1,AW198+1)</f>
        <v>9</v>
      </c>
      <c r="AY198" s="76">
        <f t="shared" ref="AY198" si="3362">IF(AX198=12,1,AX198+1)</f>
        <v>10</v>
      </c>
      <c r="AZ198" s="76">
        <f t="shared" ref="AZ198" si="3363">IF(AY198=12,1,AY198+1)</f>
        <v>11</v>
      </c>
      <c r="BA198" s="76">
        <f t="shared" ref="BA198" si="3364">IF(AZ198=12,1,AZ198+1)</f>
        <v>12</v>
      </c>
      <c r="BB198" s="76">
        <f t="shared" ref="BB198" si="3365">IF(BA198=12,1,BA198+1)</f>
        <v>1</v>
      </c>
      <c r="BC198" s="76">
        <f t="shared" ref="BC198" si="3366">IF(BB198=12,1,BB198+1)</f>
        <v>2</v>
      </c>
      <c r="BD198" s="76">
        <f t="shared" ref="BD198" si="3367">IF(BC198=12,1,BC198+1)</f>
        <v>3</v>
      </c>
      <c r="BE198" s="76">
        <f t="shared" ref="BE198" si="3368">IF(BD198=12,1,BD198+1)</f>
        <v>4</v>
      </c>
      <c r="BF198" s="76">
        <f t="shared" ref="BF198" si="3369">IF(BE198=12,1,BE198+1)</f>
        <v>5</v>
      </c>
      <c r="BG198" s="76">
        <f t="shared" ref="BG198" si="3370">IF(BF198=12,1,BF198+1)</f>
        <v>6</v>
      </c>
      <c r="BH198" s="76">
        <f t="shared" ref="BH198" si="3371">IF(BG198=12,1,BG198+1)</f>
        <v>7</v>
      </c>
      <c r="BI198" s="76">
        <f t="shared" ref="BI198" si="3372">IF(BH198=12,1,BH198+1)</f>
        <v>8</v>
      </c>
      <c r="BJ198" s="76">
        <f t="shared" ref="BJ198" si="3373">IF(BI198=12,1,BI198+1)</f>
        <v>9</v>
      </c>
      <c r="BK198" s="76">
        <f t="shared" ref="BK198" si="3374">IF(BJ198=12,1,BJ198+1)</f>
        <v>10</v>
      </c>
      <c r="BL198" s="76">
        <f t="shared" ref="BL198" si="3375">IF(BK198=12,1,BK198+1)</f>
        <v>11</v>
      </c>
      <c r="BM198" s="76">
        <f t="shared" ref="BM198" si="3376">IF(BL198=12,1,BL198+1)</f>
        <v>12</v>
      </c>
      <c r="BN198" s="81"/>
      <c r="BO198" s="78"/>
      <c r="BP198" s="78"/>
      <c r="BQ198" s="78"/>
      <c r="BR198" s="106"/>
      <c r="BS198" s="106"/>
      <c r="BT198" s="106"/>
      <c r="BU198" s="106"/>
      <c r="BV198" s="106"/>
      <c r="BW198" s="106"/>
      <c r="BX198" s="106"/>
      <c r="BY198" s="106"/>
      <c r="BZ198" s="106"/>
      <c r="CA198" s="106"/>
      <c r="CB198" s="106"/>
      <c r="CC198" s="106"/>
      <c r="CD198" s="106"/>
      <c r="CE198" s="106"/>
      <c r="CF198" s="106"/>
      <c r="CG198" s="106"/>
    </row>
    <row r="199" spans="1:85" s="245" customFormat="1" ht="18" hidden="1" customHeight="1" x14ac:dyDescent="0.35">
      <c r="A199" s="250"/>
      <c r="B199" s="113"/>
      <c r="C199" s="361"/>
      <c r="D199" s="125"/>
      <c r="E199" s="125"/>
      <c r="F199" s="125"/>
      <c r="G199" s="125"/>
      <c r="H199" s="370"/>
      <c r="I199" s="371"/>
      <c r="J199" s="357"/>
      <c r="K199" s="357"/>
      <c r="L199" s="137"/>
      <c r="M199" s="373"/>
      <c r="N199" s="7"/>
      <c r="O199" s="376"/>
      <c r="P199" s="106"/>
      <c r="Q199" s="77"/>
      <c r="R199" s="59">
        <f t="shared" ref="R199:BM199" si="3377">VALUE(_xlfn.CONCAT(R198,".",R201))</f>
        <v>1</v>
      </c>
      <c r="S199" s="73">
        <f t="shared" si="3377"/>
        <v>32</v>
      </c>
      <c r="T199" s="73">
        <f t="shared" si="3377"/>
        <v>61</v>
      </c>
      <c r="U199" s="73">
        <f t="shared" si="3377"/>
        <v>92</v>
      </c>
      <c r="V199" s="73">
        <f t="shared" si="3377"/>
        <v>122</v>
      </c>
      <c r="W199" s="73">
        <f t="shared" si="3377"/>
        <v>153</v>
      </c>
      <c r="X199" s="73">
        <f t="shared" si="3377"/>
        <v>183</v>
      </c>
      <c r="Y199" s="73">
        <f t="shared" si="3377"/>
        <v>214</v>
      </c>
      <c r="Z199" s="73">
        <f t="shared" si="3377"/>
        <v>245</v>
      </c>
      <c r="AA199" s="73">
        <f t="shared" si="3377"/>
        <v>275</v>
      </c>
      <c r="AB199" s="73">
        <f t="shared" si="3377"/>
        <v>306</v>
      </c>
      <c r="AC199" s="73">
        <f t="shared" si="3377"/>
        <v>336</v>
      </c>
      <c r="AD199" s="73">
        <f t="shared" si="3377"/>
        <v>367</v>
      </c>
      <c r="AE199" s="73">
        <f t="shared" si="3377"/>
        <v>398</v>
      </c>
      <c r="AF199" s="73">
        <f t="shared" si="3377"/>
        <v>426</v>
      </c>
      <c r="AG199" s="73">
        <f t="shared" si="3377"/>
        <v>457</v>
      </c>
      <c r="AH199" s="73">
        <f t="shared" si="3377"/>
        <v>487</v>
      </c>
      <c r="AI199" s="73">
        <f t="shared" si="3377"/>
        <v>518</v>
      </c>
      <c r="AJ199" s="73">
        <f t="shared" si="3377"/>
        <v>548</v>
      </c>
      <c r="AK199" s="73">
        <f t="shared" si="3377"/>
        <v>579</v>
      </c>
      <c r="AL199" s="73">
        <f t="shared" si="3377"/>
        <v>610</v>
      </c>
      <c r="AM199" s="73">
        <f t="shared" si="3377"/>
        <v>640</v>
      </c>
      <c r="AN199" s="73">
        <f t="shared" si="3377"/>
        <v>671</v>
      </c>
      <c r="AO199" s="73">
        <f t="shared" si="3377"/>
        <v>701</v>
      </c>
      <c r="AP199" s="73">
        <f t="shared" si="3377"/>
        <v>732</v>
      </c>
      <c r="AQ199" s="73">
        <f t="shared" si="3377"/>
        <v>763</v>
      </c>
      <c r="AR199" s="73">
        <f t="shared" si="3377"/>
        <v>791</v>
      </c>
      <c r="AS199" s="73">
        <f t="shared" si="3377"/>
        <v>822</v>
      </c>
      <c r="AT199" s="73">
        <f t="shared" si="3377"/>
        <v>852</v>
      </c>
      <c r="AU199" s="73">
        <f t="shared" si="3377"/>
        <v>883</v>
      </c>
      <c r="AV199" s="73">
        <f t="shared" si="3377"/>
        <v>913</v>
      </c>
      <c r="AW199" s="73">
        <f t="shared" si="3377"/>
        <v>944</v>
      </c>
      <c r="AX199" s="73">
        <f t="shared" si="3377"/>
        <v>975</v>
      </c>
      <c r="AY199" s="73">
        <f t="shared" si="3377"/>
        <v>1005</v>
      </c>
      <c r="AZ199" s="73">
        <f t="shared" si="3377"/>
        <v>1036</v>
      </c>
      <c r="BA199" s="73">
        <f t="shared" si="3377"/>
        <v>1066</v>
      </c>
      <c r="BB199" s="73">
        <f t="shared" si="3377"/>
        <v>1097</v>
      </c>
      <c r="BC199" s="73">
        <f t="shared" si="3377"/>
        <v>1128</v>
      </c>
      <c r="BD199" s="73">
        <f t="shared" si="3377"/>
        <v>1156</v>
      </c>
      <c r="BE199" s="73">
        <f t="shared" si="3377"/>
        <v>1187</v>
      </c>
      <c r="BF199" s="73">
        <f t="shared" si="3377"/>
        <v>1217</v>
      </c>
      <c r="BG199" s="73">
        <f t="shared" si="3377"/>
        <v>1248</v>
      </c>
      <c r="BH199" s="73">
        <f t="shared" si="3377"/>
        <v>1278</v>
      </c>
      <c r="BI199" s="73">
        <f t="shared" si="3377"/>
        <v>1309</v>
      </c>
      <c r="BJ199" s="73">
        <f t="shared" si="3377"/>
        <v>1340</v>
      </c>
      <c r="BK199" s="73">
        <f t="shared" si="3377"/>
        <v>1370</v>
      </c>
      <c r="BL199" s="73">
        <f t="shared" si="3377"/>
        <v>1401</v>
      </c>
      <c r="BM199" s="73">
        <f t="shared" si="3377"/>
        <v>1431</v>
      </c>
      <c r="BN199" s="82"/>
      <c r="BO199" s="79"/>
      <c r="BP199" s="79"/>
      <c r="BQ199" s="79"/>
      <c r="BR199" s="106"/>
      <c r="BS199" s="106"/>
      <c r="BT199" s="106"/>
      <c r="BU199" s="106"/>
      <c r="BV199" s="106"/>
      <c r="BW199" s="106"/>
      <c r="BX199" s="106"/>
      <c r="BY199" s="106"/>
      <c r="BZ199" s="106"/>
      <c r="CA199" s="106"/>
      <c r="CB199" s="106"/>
      <c r="CC199" s="106"/>
      <c r="CD199" s="106"/>
      <c r="CE199" s="106"/>
      <c r="CF199" s="106"/>
      <c r="CG199" s="106"/>
    </row>
    <row r="200" spans="1:85" s="245" customFormat="1" ht="18" customHeight="1" x14ac:dyDescent="0.35">
      <c r="A200" s="250"/>
      <c r="B200" s="113"/>
      <c r="C200" s="361"/>
      <c r="D200" s="125"/>
      <c r="E200" s="357" t="s">
        <v>207</v>
      </c>
      <c r="F200" s="357" t="s">
        <v>207</v>
      </c>
      <c r="G200" s="357" t="s">
        <v>207</v>
      </c>
      <c r="H200" s="370"/>
      <c r="I200" s="371"/>
      <c r="J200" s="357"/>
      <c r="K200" s="357"/>
      <c r="L200" s="357" t="s">
        <v>219</v>
      </c>
      <c r="M200" s="373"/>
      <c r="N200" s="7"/>
      <c r="O200" s="376"/>
      <c r="P200" s="106"/>
      <c r="Q200" s="77"/>
      <c r="R200" s="60" t="str">
        <f>VLOOKUP(R198,'Podpůrná data'!$I$188:$J$199,2)</f>
        <v>leden</v>
      </c>
      <c r="S200" s="60" t="str">
        <f>VLOOKUP(S198,'Podpůrná data'!$I$188:$J$199,2)</f>
        <v>únor</v>
      </c>
      <c r="T200" s="60" t="str">
        <f>VLOOKUP(T198,'Podpůrná data'!$I$188:$J$199,2)</f>
        <v>březen</v>
      </c>
      <c r="U200" s="60" t="str">
        <f>VLOOKUP(U198,'Podpůrná data'!$I$188:$J$199,2)</f>
        <v>duben</v>
      </c>
      <c r="V200" s="60" t="str">
        <f>VLOOKUP(V198,'Podpůrná data'!$I$188:$J$199,2)</f>
        <v>květen</v>
      </c>
      <c r="W200" s="60" t="str">
        <f>VLOOKUP(W198,'Podpůrná data'!$I$188:$J$199,2)</f>
        <v>červen</v>
      </c>
      <c r="X200" s="60" t="str">
        <f>VLOOKUP(X198,'Podpůrná data'!$I$188:$J$199,2)</f>
        <v>červenec</v>
      </c>
      <c r="Y200" s="60" t="str">
        <f>VLOOKUP(Y198,'Podpůrná data'!$I$188:$J$199,2)</f>
        <v>srpen</v>
      </c>
      <c r="Z200" s="60" t="str">
        <f>VLOOKUP(Z198,'Podpůrná data'!$I$188:$J$199,2)</f>
        <v>září</v>
      </c>
      <c r="AA200" s="60" t="str">
        <f>VLOOKUP(AA198,'Podpůrná data'!$I$188:$J$199,2)</f>
        <v>říjen</v>
      </c>
      <c r="AB200" s="60" t="str">
        <f>VLOOKUP(AB198,'Podpůrná data'!$I$188:$J$199,2)</f>
        <v>listopad</v>
      </c>
      <c r="AC200" s="60" t="str">
        <f>VLOOKUP(AC198,'Podpůrná data'!$I$188:$J$199,2)</f>
        <v>prosinec</v>
      </c>
      <c r="AD200" s="60" t="str">
        <f>VLOOKUP(AD198,'Podpůrná data'!$I$188:$J$199,2)</f>
        <v>leden</v>
      </c>
      <c r="AE200" s="60" t="str">
        <f>VLOOKUP(AE198,'Podpůrná data'!$I$188:$J$199,2)</f>
        <v>únor</v>
      </c>
      <c r="AF200" s="60" t="str">
        <f>VLOOKUP(AF198,'Podpůrná data'!$I$188:$J$199,2)</f>
        <v>březen</v>
      </c>
      <c r="AG200" s="60" t="str">
        <f>VLOOKUP(AG198,'Podpůrná data'!$I$188:$J$199,2)</f>
        <v>duben</v>
      </c>
      <c r="AH200" s="60" t="str">
        <f>VLOOKUP(AH198,'Podpůrná data'!$I$188:$J$199,2)</f>
        <v>květen</v>
      </c>
      <c r="AI200" s="60" t="str">
        <f>VLOOKUP(AI198,'Podpůrná data'!$I$188:$J$199,2)</f>
        <v>červen</v>
      </c>
      <c r="AJ200" s="60" t="str">
        <f>VLOOKUP(AJ198,'Podpůrná data'!$I$188:$J$199,2)</f>
        <v>červenec</v>
      </c>
      <c r="AK200" s="60" t="str">
        <f>VLOOKUP(AK198,'Podpůrná data'!$I$188:$J$199,2)</f>
        <v>srpen</v>
      </c>
      <c r="AL200" s="60" t="str">
        <f>VLOOKUP(AL198,'Podpůrná data'!$I$188:$J$199,2)</f>
        <v>září</v>
      </c>
      <c r="AM200" s="60" t="str">
        <f>VLOOKUP(AM198,'Podpůrná data'!$I$188:$J$199,2)</f>
        <v>říjen</v>
      </c>
      <c r="AN200" s="60" t="str">
        <f>VLOOKUP(AN198,'Podpůrná data'!$I$188:$J$199,2)</f>
        <v>listopad</v>
      </c>
      <c r="AO200" s="60" t="str">
        <f>VLOOKUP(AO198,'Podpůrná data'!$I$188:$J$199,2)</f>
        <v>prosinec</v>
      </c>
      <c r="AP200" s="60" t="str">
        <f>VLOOKUP(AP198,'Podpůrná data'!$I$188:$J$199,2)</f>
        <v>leden</v>
      </c>
      <c r="AQ200" s="60" t="str">
        <f>VLOOKUP(AQ198,'Podpůrná data'!$I$188:$J$199,2)</f>
        <v>únor</v>
      </c>
      <c r="AR200" s="60" t="str">
        <f>VLOOKUP(AR198,'Podpůrná data'!$I$188:$J$199,2)</f>
        <v>březen</v>
      </c>
      <c r="AS200" s="60" t="str">
        <f>VLOOKUP(AS198,'Podpůrná data'!$I$188:$J$199,2)</f>
        <v>duben</v>
      </c>
      <c r="AT200" s="60" t="str">
        <f>VLOOKUP(AT198,'Podpůrná data'!$I$188:$J$199,2)</f>
        <v>květen</v>
      </c>
      <c r="AU200" s="60" t="str">
        <f>VLOOKUP(AU198,'Podpůrná data'!$I$188:$J$199,2)</f>
        <v>červen</v>
      </c>
      <c r="AV200" s="60" t="str">
        <f>VLOOKUP(AV198,'Podpůrná data'!$I$188:$J$199,2)</f>
        <v>červenec</v>
      </c>
      <c r="AW200" s="60" t="str">
        <f>VLOOKUP(AW198,'Podpůrná data'!$I$188:$J$199,2)</f>
        <v>srpen</v>
      </c>
      <c r="AX200" s="60" t="str">
        <f>VLOOKUP(AX198,'Podpůrná data'!$I$188:$J$199,2)</f>
        <v>září</v>
      </c>
      <c r="AY200" s="60" t="str">
        <f>VLOOKUP(AY198,'Podpůrná data'!$I$188:$J$199,2)</f>
        <v>říjen</v>
      </c>
      <c r="AZ200" s="60" t="str">
        <f>VLOOKUP(AZ198,'Podpůrná data'!$I$188:$J$199,2)</f>
        <v>listopad</v>
      </c>
      <c r="BA200" s="60" t="str">
        <f>VLOOKUP(BA198,'Podpůrná data'!$I$188:$J$199,2)</f>
        <v>prosinec</v>
      </c>
      <c r="BB200" s="60" t="str">
        <f>VLOOKUP(BB198,'Podpůrná data'!$I$188:$J$199,2)</f>
        <v>leden</v>
      </c>
      <c r="BC200" s="60" t="str">
        <f>VLOOKUP(BC198,'Podpůrná data'!$I$188:$J$199,2)</f>
        <v>únor</v>
      </c>
      <c r="BD200" s="60" t="str">
        <f>VLOOKUP(BD198,'Podpůrná data'!$I$188:$J$199,2)</f>
        <v>březen</v>
      </c>
      <c r="BE200" s="60" t="str">
        <f>VLOOKUP(BE198,'Podpůrná data'!$I$188:$J$199,2)</f>
        <v>duben</v>
      </c>
      <c r="BF200" s="60" t="str">
        <f>VLOOKUP(BF198,'Podpůrná data'!$I$188:$J$199,2)</f>
        <v>květen</v>
      </c>
      <c r="BG200" s="60" t="str">
        <f>VLOOKUP(BG198,'Podpůrná data'!$I$188:$J$199,2)</f>
        <v>červen</v>
      </c>
      <c r="BH200" s="60" t="str">
        <f>VLOOKUP(BH198,'Podpůrná data'!$I$188:$J$199,2)</f>
        <v>červenec</v>
      </c>
      <c r="BI200" s="60" t="str">
        <f>VLOOKUP(BI198,'Podpůrná data'!$I$188:$J$199,2)</f>
        <v>srpen</v>
      </c>
      <c r="BJ200" s="60" t="str">
        <f>VLOOKUP(BJ198,'Podpůrná data'!$I$188:$J$199,2)</f>
        <v>září</v>
      </c>
      <c r="BK200" s="60" t="str">
        <f>VLOOKUP(BK198,'Podpůrná data'!$I$188:$J$199,2)</f>
        <v>říjen</v>
      </c>
      <c r="BL200" s="60" t="str">
        <f>VLOOKUP(BL198,'Podpůrná data'!$I$188:$J$199,2)</f>
        <v>listopad</v>
      </c>
      <c r="BM200" s="60" t="str">
        <f>VLOOKUP(BM198,'Podpůrná data'!$I$188:$J$199,2)</f>
        <v>prosinec</v>
      </c>
      <c r="BN200" s="171"/>
      <c r="BO200" s="175"/>
      <c r="BP200" s="197"/>
      <c r="BQ200" s="197"/>
      <c r="BR200" s="106"/>
      <c r="BS200" s="179" t="s">
        <v>105</v>
      </c>
      <c r="BT200" s="179" t="s">
        <v>106</v>
      </c>
      <c r="BU200" s="179" t="s">
        <v>107</v>
      </c>
      <c r="BV200" s="179" t="s">
        <v>108</v>
      </c>
      <c r="BW200" s="179" t="s">
        <v>109</v>
      </c>
      <c r="BX200" s="179" t="s">
        <v>110</v>
      </c>
      <c r="BY200" s="179" t="s">
        <v>111</v>
      </c>
      <c r="BZ200" s="179" t="s">
        <v>112</v>
      </c>
      <c r="CA200" s="179" t="s">
        <v>113</v>
      </c>
      <c r="CB200" s="179" t="s">
        <v>155</v>
      </c>
      <c r="CC200" s="179" t="s">
        <v>156</v>
      </c>
      <c r="CD200" s="179" t="s">
        <v>157</v>
      </c>
      <c r="CE200" s="179" t="s">
        <v>202</v>
      </c>
      <c r="CF200" s="179" t="s">
        <v>203</v>
      </c>
      <c r="CG200" s="179" t="s">
        <v>204</v>
      </c>
    </row>
    <row r="201" spans="1:85" s="245" customFormat="1" ht="16.399999999999999" customHeight="1" x14ac:dyDescent="0.35">
      <c r="A201" s="250"/>
      <c r="B201" s="113"/>
      <c r="C201" s="361"/>
      <c r="D201" s="125"/>
      <c r="E201" s="357"/>
      <c r="F201" s="357"/>
      <c r="G201" s="357"/>
      <c r="H201" s="370"/>
      <c r="I201" s="371"/>
      <c r="J201" s="357"/>
      <c r="K201" s="357"/>
      <c r="L201" s="357"/>
      <c r="M201" s="373"/>
      <c r="N201" s="7"/>
      <c r="O201" s="376"/>
      <c r="P201" s="106"/>
      <c r="Q201" s="77"/>
      <c r="R201" s="60">
        <f>YEAR(Úvod!$F$10)</f>
        <v>1900</v>
      </c>
      <c r="S201" s="60">
        <f t="shared" ref="S201" si="3378">IF(S198=1,R201+1,R201)</f>
        <v>1900</v>
      </c>
      <c r="T201" s="60">
        <f t="shared" ref="T201" si="3379">IF(T198=1,S201+1,S201)</f>
        <v>1900</v>
      </c>
      <c r="U201" s="60">
        <f t="shared" ref="U201" si="3380">IF(U198=1,T201+1,T201)</f>
        <v>1900</v>
      </c>
      <c r="V201" s="60">
        <f t="shared" ref="V201" si="3381">IF(V198=1,U201+1,U201)</f>
        <v>1900</v>
      </c>
      <c r="W201" s="60">
        <f t="shared" ref="W201" si="3382">IF(W198=1,V201+1,V201)</f>
        <v>1900</v>
      </c>
      <c r="X201" s="60">
        <f t="shared" ref="X201" si="3383">IF(X198=1,W201+1,W201)</f>
        <v>1900</v>
      </c>
      <c r="Y201" s="60">
        <f t="shared" ref="Y201" si="3384">IF(Y198=1,X201+1,X201)</f>
        <v>1900</v>
      </c>
      <c r="Z201" s="60">
        <f t="shared" ref="Z201" si="3385">IF(Z198=1,Y201+1,Y201)</f>
        <v>1900</v>
      </c>
      <c r="AA201" s="60">
        <f t="shared" ref="AA201" si="3386">IF(AA198=1,Z201+1,Z201)</f>
        <v>1900</v>
      </c>
      <c r="AB201" s="60">
        <f t="shared" ref="AB201" si="3387">IF(AB198=1,AA201+1,AA201)</f>
        <v>1900</v>
      </c>
      <c r="AC201" s="60">
        <f t="shared" ref="AC201" si="3388">IF(AC198=1,AB201+1,AB201)</f>
        <v>1900</v>
      </c>
      <c r="AD201" s="60">
        <f t="shared" ref="AD201" si="3389">IF(AD198=1,AC201+1,AC201)</f>
        <v>1901</v>
      </c>
      <c r="AE201" s="60">
        <f t="shared" ref="AE201" si="3390">IF(AE198=1,AD201+1,AD201)</f>
        <v>1901</v>
      </c>
      <c r="AF201" s="60">
        <f t="shared" ref="AF201" si="3391">IF(AF198=1,AE201+1,AE201)</f>
        <v>1901</v>
      </c>
      <c r="AG201" s="60">
        <f t="shared" ref="AG201" si="3392">IF(AG198=1,AF201+1,AF201)</f>
        <v>1901</v>
      </c>
      <c r="AH201" s="60">
        <f t="shared" ref="AH201" si="3393">IF(AH198=1,AG201+1,AG201)</f>
        <v>1901</v>
      </c>
      <c r="AI201" s="60">
        <f t="shared" ref="AI201" si="3394">IF(AI198=1,AH201+1,AH201)</f>
        <v>1901</v>
      </c>
      <c r="AJ201" s="60">
        <f t="shared" ref="AJ201" si="3395">IF(AJ198=1,AI201+1,AI201)</f>
        <v>1901</v>
      </c>
      <c r="AK201" s="60">
        <f t="shared" ref="AK201" si="3396">IF(AK198=1,AJ201+1,AJ201)</f>
        <v>1901</v>
      </c>
      <c r="AL201" s="60">
        <f t="shared" ref="AL201" si="3397">IF(AL198=1,AK201+1,AK201)</f>
        <v>1901</v>
      </c>
      <c r="AM201" s="60">
        <f t="shared" ref="AM201" si="3398">IF(AM198=1,AL201+1,AL201)</f>
        <v>1901</v>
      </c>
      <c r="AN201" s="60">
        <f t="shared" ref="AN201" si="3399">IF(AN198=1,AM201+1,AM201)</f>
        <v>1901</v>
      </c>
      <c r="AO201" s="60">
        <f t="shared" ref="AO201" si="3400">IF(AO198=1,AN201+1,AN201)</f>
        <v>1901</v>
      </c>
      <c r="AP201" s="60">
        <f t="shared" ref="AP201" si="3401">IF(AP198=1,AO201+1,AO201)</f>
        <v>1902</v>
      </c>
      <c r="AQ201" s="60">
        <f t="shared" ref="AQ201" si="3402">IF(AQ198=1,AP201+1,AP201)</f>
        <v>1902</v>
      </c>
      <c r="AR201" s="60">
        <f t="shared" ref="AR201" si="3403">IF(AR198=1,AQ201+1,AQ201)</f>
        <v>1902</v>
      </c>
      <c r="AS201" s="60">
        <f t="shared" ref="AS201" si="3404">IF(AS198=1,AR201+1,AR201)</f>
        <v>1902</v>
      </c>
      <c r="AT201" s="60">
        <f t="shared" ref="AT201" si="3405">IF(AT198=1,AS201+1,AS201)</f>
        <v>1902</v>
      </c>
      <c r="AU201" s="60">
        <f t="shared" ref="AU201" si="3406">IF(AU198=1,AT201+1,AT201)</f>
        <v>1902</v>
      </c>
      <c r="AV201" s="60">
        <f t="shared" ref="AV201" si="3407">IF(AV198=1,AU201+1,AU201)</f>
        <v>1902</v>
      </c>
      <c r="AW201" s="60">
        <f t="shared" ref="AW201" si="3408">IF(AW198=1,AV201+1,AV201)</f>
        <v>1902</v>
      </c>
      <c r="AX201" s="60">
        <f t="shared" ref="AX201" si="3409">IF(AX198=1,AW201+1,AW201)</f>
        <v>1902</v>
      </c>
      <c r="AY201" s="60">
        <f t="shared" ref="AY201" si="3410">IF(AY198=1,AX201+1,AX201)</f>
        <v>1902</v>
      </c>
      <c r="AZ201" s="60">
        <f t="shared" ref="AZ201" si="3411">IF(AZ198=1,AY201+1,AY201)</f>
        <v>1902</v>
      </c>
      <c r="BA201" s="60">
        <f t="shared" ref="BA201" si="3412">IF(BA198=1,AZ201+1,AZ201)</f>
        <v>1902</v>
      </c>
      <c r="BB201" s="60">
        <f t="shared" ref="BB201" si="3413">IF(BB198=1,BA201+1,BA201)</f>
        <v>1903</v>
      </c>
      <c r="BC201" s="60">
        <f t="shared" ref="BC201" si="3414">IF(BC198=1,BB201+1,BB201)</f>
        <v>1903</v>
      </c>
      <c r="BD201" s="60">
        <f t="shared" ref="BD201" si="3415">IF(BD198=1,BC201+1,BC201)</f>
        <v>1903</v>
      </c>
      <c r="BE201" s="60">
        <f t="shared" ref="BE201" si="3416">IF(BE198=1,BD201+1,BD201)</f>
        <v>1903</v>
      </c>
      <c r="BF201" s="60">
        <f t="shared" ref="BF201" si="3417">IF(BF198=1,BE201+1,BE201)</f>
        <v>1903</v>
      </c>
      <c r="BG201" s="60">
        <f t="shared" ref="BG201" si="3418">IF(BG198=1,BF201+1,BF201)</f>
        <v>1903</v>
      </c>
      <c r="BH201" s="60">
        <f t="shared" ref="BH201" si="3419">IF(BH198=1,BG201+1,BG201)</f>
        <v>1903</v>
      </c>
      <c r="BI201" s="60">
        <f t="shared" ref="BI201" si="3420">IF(BI198=1,BH201+1,BH201)</f>
        <v>1903</v>
      </c>
      <c r="BJ201" s="60">
        <f t="shared" ref="BJ201" si="3421">IF(BJ198=1,BI201+1,BI201)</f>
        <v>1903</v>
      </c>
      <c r="BK201" s="60">
        <f t="shared" ref="BK201" si="3422">IF(BK198=1,BJ201+1,BJ201)</f>
        <v>1903</v>
      </c>
      <c r="BL201" s="60">
        <f t="shared" ref="BL201" si="3423">IF(BL198=1,BK201+1,BK201)</f>
        <v>1903</v>
      </c>
      <c r="BM201" s="60">
        <f t="shared" ref="BM201" si="3424">IF(BM198=1,BL201+1,BL201)</f>
        <v>1903</v>
      </c>
      <c r="BN201" s="195"/>
      <c r="BO201" s="196"/>
      <c r="BP201" s="197"/>
      <c r="BQ201" s="197"/>
      <c r="BR201" s="106"/>
      <c r="BS201" s="106"/>
      <c r="BT201" s="106"/>
      <c r="BU201" s="106"/>
      <c r="BV201" s="106"/>
      <c r="BW201" s="106"/>
      <c r="BX201" s="106"/>
      <c r="BY201" s="106"/>
      <c r="BZ201" s="106"/>
      <c r="CA201" s="106"/>
      <c r="CB201" s="106"/>
      <c r="CC201" s="106"/>
      <c r="CD201" s="106"/>
      <c r="CE201" s="106"/>
      <c r="CF201" s="106"/>
      <c r="CG201" s="106"/>
    </row>
    <row r="202" spans="1:85" s="245" customFormat="1" ht="16.399999999999999" customHeight="1" x14ac:dyDescent="0.35">
      <c r="A202" s="250"/>
      <c r="B202" s="113"/>
      <c r="C202" s="125"/>
      <c r="D202" s="125"/>
      <c r="E202" s="357"/>
      <c r="F202" s="357"/>
      <c r="G202" s="357"/>
      <c r="H202" s="370"/>
      <c r="I202" s="371"/>
      <c r="J202" s="357"/>
      <c r="K202" s="372"/>
      <c r="L202" s="357"/>
      <c r="M202" s="374"/>
      <c r="N202" s="7"/>
      <c r="O202" s="377"/>
      <c r="P202" s="106"/>
      <c r="Q202" s="63" t="s">
        <v>159</v>
      </c>
      <c r="R202" s="251"/>
      <c r="S202" s="251"/>
      <c r="T202" s="251"/>
      <c r="U202" s="251"/>
      <c r="V202" s="251"/>
      <c r="W202" s="251"/>
      <c r="X202" s="251"/>
      <c r="Y202" s="251"/>
      <c r="Z202" s="251"/>
      <c r="AA202" s="251"/>
      <c r="AB202" s="251"/>
      <c r="AC202" s="251"/>
      <c r="AD202" s="251"/>
      <c r="AE202" s="251"/>
      <c r="AF202" s="251"/>
      <c r="AG202" s="251"/>
      <c r="AH202" s="251"/>
      <c r="AI202" s="251"/>
      <c r="AJ202" s="251"/>
      <c r="AK202" s="251"/>
      <c r="AL202" s="251"/>
      <c r="AM202" s="251"/>
      <c r="AN202" s="251"/>
      <c r="AO202" s="251"/>
      <c r="AP202" s="251"/>
      <c r="AQ202" s="251"/>
      <c r="AR202" s="251"/>
      <c r="AS202" s="251"/>
      <c r="AT202" s="251"/>
      <c r="AU202" s="251"/>
      <c r="AV202" s="251"/>
      <c r="AW202" s="251"/>
      <c r="AX202" s="251"/>
      <c r="AY202" s="251"/>
      <c r="AZ202" s="251"/>
      <c r="BA202" s="251"/>
      <c r="BB202" s="251"/>
      <c r="BC202" s="251"/>
      <c r="BD202" s="251"/>
      <c r="BE202" s="251"/>
      <c r="BF202" s="251"/>
      <c r="BG202" s="251"/>
      <c r="BH202" s="251"/>
      <c r="BI202" s="251"/>
      <c r="BJ202" s="251"/>
      <c r="BK202" s="251"/>
      <c r="BL202" s="251"/>
      <c r="BM202" s="251"/>
      <c r="BN202" s="195"/>
      <c r="BO202" s="196"/>
      <c r="BP202" s="197"/>
      <c r="BQ202" s="197"/>
      <c r="BR202" s="106"/>
      <c r="BS202" s="106"/>
      <c r="BT202" s="106"/>
      <c r="BU202" s="106"/>
      <c r="BV202" s="106"/>
      <c r="BW202" s="106"/>
      <c r="BX202" s="106"/>
      <c r="BY202" s="106"/>
      <c r="BZ202" s="106"/>
      <c r="CA202" s="106"/>
      <c r="CB202" s="106"/>
      <c r="CC202" s="106"/>
      <c r="CD202" s="106"/>
      <c r="CE202" s="106"/>
      <c r="CF202" s="106"/>
      <c r="CG202" s="106"/>
    </row>
    <row r="203" spans="1:85" s="245" customFormat="1" ht="23.5" customHeight="1" x14ac:dyDescent="0.35">
      <c r="A203" s="243"/>
      <c r="B203" s="126" t="s">
        <v>15</v>
      </c>
      <c r="C203" s="359"/>
      <c r="D203" s="359"/>
      <c r="E203" s="252"/>
      <c r="F203" s="252"/>
      <c r="G203" s="241"/>
      <c r="H203" s="253"/>
      <c r="I203" s="254"/>
      <c r="J203" s="253"/>
      <c r="K203" s="205">
        <f>IF(J203="",0,IF(J203="ANO",'Podpůrná data'!$B$5,'Podpůrná data'!$B$3))</f>
        <v>0</v>
      </c>
      <c r="L203" s="203">
        <f>IFERROR(INT(ROUND(I203,2)*(VLOOKUP(INT(H203),'Podpůrná data'!$A$189:$B$233,2,FALSE))*(H203/(INT(H203)))),0)</f>
        <v>0</v>
      </c>
      <c r="M203" s="61">
        <f>K203*L203</f>
        <v>0</v>
      </c>
      <c r="N203" s="62">
        <f>IF(M203&gt;0,IF(ISTEXT(C203)=TRUE,0,1),0)</f>
        <v>0</v>
      </c>
      <c r="O203" s="166">
        <f>IF(M203&gt;0,1,0)</f>
        <v>0</v>
      </c>
      <c r="P203" s="127"/>
      <c r="Q203" s="63" t="s">
        <v>95</v>
      </c>
      <c r="R203" s="255"/>
      <c r="S203" s="255"/>
      <c r="T203" s="255"/>
      <c r="U203" s="255"/>
      <c r="V203" s="255"/>
      <c r="W203" s="255"/>
      <c r="X203" s="255"/>
      <c r="Y203" s="255"/>
      <c r="Z203" s="255"/>
      <c r="AA203" s="255"/>
      <c r="AB203" s="255"/>
      <c r="AC203" s="255"/>
      <c r="AD203" s="255"/>
      <c r="AE203" s="255"/>
      <c r="AF203" s="255"/>
      <c r="AG203" s="255"/>
      <c r="AH203" s="255"/>
      <c r="AI203" s="255"/>
      <c r="AJ203" s="255"/>
      <c r="AK203" s="255"/>
      <c r="AL203" s="255"/>
      <c r="AM203" s="255"/>
      <c r="AN203" s="255"/>
      <c r="AO203" s="255"/>
      <c r="AP203" s="255"/>
      <c r="AQ203" s="255"/>
      <c r="AR203" s="255"/>
      <c r="AS203" s="255"/>
      <c r="AT203" s="255"/>
      <c r="AU203" s="255"/>
      <c r="AV203" s="255"/>
      <c r="AW203" s="255"/>
      <c r="AX203" s="255"/>
      <c r="AY203" s="255"/>
      <c r="AZ203" s="255"/>
      <c r="BA203" s="255"/>
      <c r="BB203" s="255"/>
      <c r="BC203" s="255"/>
      <c r="BD203" s="255"/>
      <c r="BE203" s="255"/>
      <c r="BF203" s="255"/>
      <c r="BG203" s="255"/>
      <c r="BH203" s="255"/>
      <c r="BI203" s="255"/>
      <c r="BJ203" s="255"/>
      <c r="BK203" s="255"/>
      <c r="BL203" s="255"/>
      <c r="BM203" s="255"/>
      <c r="BN203" s="362">
        <f>SUM(R211:BM211)</f>
        <v>0</v>
      </c>
      <c r="BO203" s="364">
        <f>SUM(R212:BM212)</f>
        <v>0</v>
      </c>
      <c r="BP203" s="366">
        <f>IF($O203=0,0,IF($BN203&gt;=143*$I203,1,0))</f>
        <v>0</v>
      </c>
      <c r="BQ203" s="366">
        <f>IF($BN203&gt;=143*$I203,0,(CEILING(143*$I203,1)-$BN203))</f>
        <v>0</v>
      </c>
      <c r="BR203" s="106"/>
      <c r="BS203" s="106"/>
      <c r="BT203" s="106"/>
      <c r="BU203" s="106"/>
      <c r="BV203" s="106"/>
      <c r="BW203" s="106"/>
      <c r="BX203" s="106"/>
      <c r="BY203" s="106"/>
      <c r="BZ203" s="106"/>
      <c r="CA203" s="106"/>
      <c r="CB203" s="106"/>
      <c r="CC203" s="106"/>
      <c r="CD203" s="106"/>
      <c r="CE203" s="106"/>
      <c r="CF203" s="106"/>
      <c r="CG203" s="106"/>
    </row>
    <row r="204" spans="1:85" s="245" customFormat="1" ht="29" x14ac:dyDescent="0.35">
      <c r="A204" s="243"/>
      <c r="B204" s="128"/>
      <c r="C204" s="80"/>
      <c r="D204" s="80"/>
      <c r="E204" s="80"/>
      <c r="F204" s="80"/>
      <c r="G204" s="80"/>
      <c r="H204" s="80"/>
      <c r="I204" s="80"/>
      <c r="J204" s="80"/>
      <c r="K204" s="80"/>
      <c r="L204" s="80"/>
      <c r="M204" s="64"/>
      <c r="N204" s="7"/>
      <c r="O204" s="192"/>
      <c r="P204" s="106"/>
      <c r="Q204" s="63" t="s">
        <v>129</v>
      </c>
      <c r="R204" s="256"/>
      <c r="S204" s="256"/>
      <c r="T204" s="256"/>
      <c r="U204" s="256"/>
      <c r="V204" s="256"/>
      <c r="W204" s="256"/>
      <c r="X204" s="256"/>
      <c r="Y204" s="256"/>
      <c r="Z204" s="256"/>
      <c r="AA204" s="256"/>
      <c r="AB204" s="256"/>
      <c r="AC204" s="256"/>
      <c r="AD204" s="256"/>
      <c r="AE204" s="256"/>
      <c r="AF204" s="256"/>
      <c r="AG204" s="256"/>
      <c r="AH204" s="256"/>
      <c r="AI204" s="256"/>
      <c r="AJ204" s="256"/>
      <c r="AK204" s="256"/>
      <c r="AL204" s="256"/>
      <c r="AM204" s="256"/>
      <c r="AN204" s="256"/>
      <c r="AO204" s="256"/>
      <c r="AP204" s="256"/>
      <c r="AQ204" s="256"/>
      <c r="AR204" s="256"/>
      <c r="AS204" s="256"/>
      <c r="AT204" s="256"/>
      <c r="AU204" s="256"/>
      <c r="AV204" s="256"/>
      <c r="AW204" s="256"/>
      <c r="AX204" s="256"/>
      <c r="AY204" s="256"/>
      <c r="AZ204" s="256"/>
      <c r="BA204" s="256"/>
      <c r="BB204" s="256"/>
      <c r="BC204" s="256"/>
      <c r="BD204" s="256"/>
      <c r="BE204" s="256"/>
      <c r="BF204" s="256"/>
      <c r="BG204" s="256"/>
      <c r="BH204" s="256"/>
      <c r="BI204" s="256"/>
      <c r="BJ204" s="256"/>
      <c r="BK204" s="256"/>
      <c r="BL204" s="256"/>
      <c r="BM204" s="256"/>
      <c r="BN204" s="362"/>
      <c r="BO204" s="364"/>
      <c r="BP204" s="366"/>
      <c r="BQ204" s="366"/>
      <c r="BR204" s="106"/>
      <c r="BS204" s="106"/>
      <c r="BT204" s="106"/>
      <c r="BU204" s="106"/>
      <c r="BV204" s="106"/>
      <c r="BW204" s="106"/>
      <c r="BX204" s="106"/>
      <c r="BY204" s="106"/>
      <c r="BZ204" s="106"/>
      <c r="CA204" s="106"/>
      <c r="CB204" s="106"/>
      <c r="CC204" s="106"/>
      <c r="CD204" s="106"/>
      <c r="CE204" s="106"/>
      <c r="CF204" s="106"/>
      <c r="CG204" s="106"/>
    </row>
    <row r="205" spans="1:85" s="245" customFormat="1" ht="14.5" hidden="1" customHeight="1" x14ac:dyDescent="0.35">
      <c r="A205" s="243"/>
      <c r="B205" s="128"/>
      <c r="C205" s="80"/>
      <c r="D205" s="80"/>
      <c r="E205" s="80"/>
      <c r="F205" s="80"/>
      <c r="G205" s="80"/>
      <c r="H205" s="80"/>
      <c r="I205" s="80"/>
      <c r="J205" s="80"/>
      <c r="K205" s="80"/>
      <c r="L205" s="80"/>
      <c r="M205" s="64"/>
      <c r="N205" s="7"/>
      <c r="O205" s="192"/>
      <c r="P205" s="106"/>
      <c r="Q205" s="65" t="s">
        <v>130</v>
      </c>
      <c r="R205" s="66">
        <f>IF(R203&lt;&gt;0,1,0)</f>
        <v>0</v>
      </c>
      <c r="S205" s="66">
        <f t="shared" ref="S205" si="3425">IF(R205&gt;0,R205+1,IF(S203&lt;&gt;0,1,0))</f>
        <v>0</v>
      </c>
      <c r="T205" s="66">
        <f t="shared" ref="T205" si="3426">IF(S205&gt;0,S205+1,IF(T203&lt;&gt;0,1,0))</f>
        <v>0</v>
      </c>
      <c r="U205" s="66">
        <f t="shared" ref="U205" si="3427">IF(T205&gt;0,T205+1,IF(U203&lt;&gt;0,1,0))</f>
        <v>0</v>
      </c>
      <c r="V205" s="66">
        <f t="shared" ref="V205" si="3428">IF(U205&gt;0,U205+1,IF(V203&lt;&gt;0,1,0))</f>
        <v>0</v>
      </c>
      <c r="W205" s="66">
        <f t="shared" ref="W205" si="3429">IF(V205&gt;0,V205+1,IF(W203&lt;&gt;0,1,0))</f>
        <v>0</v>
      </c>
      <c r="X205" s="66">
        <f t="shared" ref="X205" si="3430">IF(W205&gt;0,W205+1,IF(X203&lt;&gt;0,1,0))</f>
        <v>0</v>
      </c>
      <c r="Y205" s="66">
        <f t="shared" ref="Y205" si="3431">IF(X205&gt;0,X205+1,IF(Y203&lt;&gt;0,1,0))</f>
        <v>0</v>
      </c>
      <c r="Z205" s="66">
        <f t="shared" ref="Z205" si="3432">IF(Y205&gt;0,Y205+1,IF(Z203&lt;&gt;0,1,0))</f>
        <v>0</v>
      </c>
      <c r="AA205" s="66">
        <f t="shared" ref="AA205" si="3433">IF(Z205&gt;0,Z205+1,IF(AA203&lt;&gt;0,1,0))</f>
        <v>0</v>
      </c>
      <c r="AB205" s="66">
        <f t="shared" ref="AB205" si="3434">IF(AA205&gt;0,AA205+1,IF(AB203&lt;&gt;0,1,0))</f>
        <v>0</v>
      </c>
      <c r="AC205" s="66">
        <f t="shared" ref="AC205" si="3435">IF(AB205&gt;0,AB205+1,IF(AC203&lt;&gt;0,1,0))</f>
        <v>0</v>
      </c>
      <c r="AD205" s="66">
        <f t="shared" ref="AD205" si="3436">IF(AC205&gt;0,AC205+1,IF(AD203&lt;&gt;0,1,0))</f>
        <v>0</v>
      </c>
      <c r="AE205" s="66">
        <f t="shared" ref="AE205" si="3437">IF(AD205&gt;0,AD205+1,IF(AE203&lt;&gt;0,1,0))</f>
        <v>0</v>
      </c>
      <c r="AF205" s="66">
        <f t="shared" ref="AF205" si="3438">IF(AE205&gt;0,AE205+1,IF(AF203&lt;&gt;0,1,0))</f>
        <v>0</v>
      </c>
      <c r="AG205" s="66">
        <f t="shared" ref="AG205" si="3439">IF(AF205&gt;0,AF205+1,IF(AG203&lt;&gt;0,1,0))</f>
        <v>0</v>
      </c>
      <c r="AH205" s="66">
        <f t="shared" ref="AH205" si="3440">IF(AG205&gt;0,AG205+1,IF(AH203&lt;&gt;0,1,0))</f>
        <v>0</v>
      </c>
      <c r="AI205" s="66">
        <f t="shared" ref="AI205" si="3441">IF(AH205&gt;0,AH205+1,IF(AI203&lt;&gt;0,1,0))</f>
        <v>0</v>
      </c>
      <c r="AJ205" s="66">
        <f t="shared" ref="AJ205" si="3442">IF(AI205&gt;0,AI205+1,IF(AJ203&lt;&gt;0,1,0))</f>
        <v>0</v>
      </c>
      <c r="AK205" s="66">
        <f t="shared" ref="AK205" si="3443">IF(AJ205&gt;0,AJ205+1,IF(AK203&lt;&gt;0,1,0))</f>
        <v>0</v>
      </c>
      <c r="AL205" s="66">
        <f t="shared" ref="AL205" si="3444">IF(AK205&gt;0,AK205+1,IF(AL203&lt;&gt;0,1,0))</f>
        <v>0</v>
      </c>
      <c r="AM205" s="66">
        <f t="shared" ref="AM205" si="3445">IF(AL205&gt;0,AL205+1,IF(AM203&lt;&gt;0,1,0))</f>
        <v>0</v>
      </c>
      <c r="AN205" s="66">
        <f t="shared" ref="AN205" si="3446">IF(AM205&gt;0,AM205+1,IF(AN203&lt;&gt;0,1,0))</f>
        <v>0</v>
      </c>
      <c r="AO205" s="66">
        <f t="shared" ref="AO205" si="3447">IF(AN205&gt;0,AN205+1,IF(AO203&lt;&gt;0,1,0))</f>
        <v>0</v>
      </c>
      <c r="AP205" s="66">
        <f t="shared" ref="AP205" si="3448">IF(AO205&gt;0,AO205+1,IF(AP203&lt;&gt;0,1,0))</f>
        <v>0</v>
      </c>
      <c r="AQ205" s="66">
        <f t="shared" ref="AQ205" si="3449">IF(AP205&gt;0,AP205+1,IF(AQ203&lt;&gt;0,1,0))</f>
        <v>0</v>
      </c>
      <c r="AR205" s="66">
        <f t="shared" ref="AR205" si="3450">IF(AQ205&gt;0,AQ205+1,IF(AR203&lt;&gt;0,1,0))</f>
        <v>0</v>
      </c>
      <c r="AS205" s="66">
        <f t="shared" ref="AS205" si="3451">IF(AR205&gt;0,AR205+1,IF(AS203&lt;&gt;0,1,0))</f>
        <v>0</v>
      </c>
      <c r="AT205" s="66">
        <f t="shared" ref="AT205" si="3452">IF(AS205&gt;0,AS205+1,IF(AT203&lt;&gt;0,1,0))</f>
        <v>0</v>
      </c>
      <c r="AU205" s="66">
        <f t="shared" ref="AU205" si="3453">IF(AT205&gt;0,AT205+1,IF(AU203&lt;&gt;0,1,0))</f>
        <v>0</v>
      </c>
      <c r="AV205" s="66">
        <f t="shared" ref="AV205" si="3454">IF(AU205&gt;0,AU205+1,IF(AV203&lt;&gt;0,1,0))</f>
        <v>0</v>
      </c>
      <c r="AW205" s="66">
        <f t="shared" ref="AW205" si="3455">IF(AV205&gt;0,AV205+1,IF(AW203&lt;&gt;0,1,0))</f>
        <v>0</v>
      </c>
      <c r="AX205" s="66">
        <f t="shared" ref="AX205" si="3456">IF(AW205&gt;0,AW205+1,IF(AX203&lt;&gt;0,1,0))</f>
        <v>0</v>
      </c>
      <c r="AY205" s="66">
        <f t="shared" ref="AY205" si="3457">IF(AX205&gt;0,AX205+1,IF(AY203&lt;&gt;0,1,0))</f>
        <v>0</v>
      </c>
      <c r="AZ205" s="66">
        <f t="shared" ref="AZ205" si="3458">IF(AY205&gt;0,AY205+1,IF(AZ203&lt;&gt;0,1,0))</f>
        <v>0</v>
      </c>
      <c r="BA205" s="66">
        <f t="shared" ref="BA205" si="3459">IF(AZ205&gt;0,AZ205+1,IF(BA203&lt;&gt;0,1,0))</f>
        <v>0</v>
      </c>
      <c r="BB205" s="66">
        <f t="shared" ref="BB205" si="3460">IF(BA205&gt;0,BA205+1,IF(BB203&lt;&gt;0,1,0))</f>
        <v>0</v>
      </c>
      <c r="BC205" s="66">
        <f t="shared" ref="BC205" si="3461">IF(BB205&gt;0,BB205+1,IF(BC203&lt;&gt;0,1,0))</f>
        <v>0</v>
      </c>
      <c r="BD205" s="66">
        <f t="shared" ref="BD205" si="3462">IF(BC205&gt;0,BC205+1,IF(BD203&lt;&gt;0,1,0))</f>
        <v>0</v>
      </c>
      <c r="BE205" s="66">
        <f t="shared" ref="BE205" si="3463">IF(BD205&gt;0,BD205+1,IF(BE203&lt;&gt;0,1,0))</f>
        <v>0</v>
      </c>
      <c r="BF205" s="66">
        <f t="shared" ref="BF205" si="3464">IF(BE205&gt;0,BE205+1,IF(BF203&lt;&gt;0,1,0))</f>
        <v>0</v>
      </c>
      <c r="BG205" s="66">
        <f t="shared" ref="BG205" si="3465">IF(BF205&gt;0,BF205+1,IF(BG203&lt;&gt;0,1,0))</f>
        <v>0</v>
      </c>
      <c r="BH205" s="66">
        <f t="shared" ref="BH205" si="3466">IF(BG205&gt;0,BG205+1,IF(BH203&lt;&gt;0,1,0))</f>
        <v>0</v>
      </c>
      <c r="BI205" s="66">
        <f t="shared" ref="BI205" si="3467">IF(BH205&gt;0,BH205+1,IF(BI203&lt;&gt;0,1,0))</f>
        <v>0</v>
      </c>
      <c r="BJ205" s="66">
        <f t="shared" ref="BJ205" si="3468">IF(BI205&gt;0,BI205+1,IF(BJ203&lt;&gt;0,1,0))</f>
        <v>0</v>
      </c>
      <c r="BK205" s="66">
        <f t="shared" ref="BK205" si="3469">IF(BJ205&gt;0,BJ205+1,IF(BK203&lt;&gt;0,1,0))</f>
        <v>0</v>
      </c>
      <c r="BL205" s="66">
        <f t="shared" ref="BL205" si="3470">IF(BK205&gt;0,BK205+1,IF(BL203&lt;&gt;0,1,0))</f>
        <v>0</v>
      </c>
      <c r="BM205" s="66">
        <f t="shared" ref="BM205" si="3471">IF(BL205&gt;0,BL205+1,IF(BM203&lt;&gt;0,1,0))</f>
        <v>0</v>
      </c>
      <c r="BN205" s="362"/>
      <c r="BO205" s="364"/>
      <c r="BP205" s="366"/>
      <c r="BQ205" s="366"/>
      <c r="BR205" s="106"/>
      <c r="BS205" s="106"/>
      <c r="BT205" s="106"/>
      <c r="BU205" s="106"/>
      <c r="BV205" s="106"/>
      <c r="BW205" s="106"/>
      <c r="BX205" s="106"/>
      <c r="BY205" s="106"/>
      <c r="BZ205" s="106"/>
      <c r="CA205" s="106"/>
      <c r="CB205" s="106"/>
      <c r="CC205" s="106"/>
      <c r="CD205" s="106"/>
      <c r="CE205" s="106"/>
      <c r="CF205" s="106"/>
      <c r="CG205" s="106"/>
    </row>
    <row r="206" spans="1:85" s="245" customFormat="1" ht="14.5" hidden="1" customHeight="1" x14ac:dyDescent="0.35">
      <c r="A206" s="243"/>
      <c r="B206" s="128"/>
      <c r="C206" s="80"/>
      <c r="D206" s="80"/>
      <c r="E206" s="80"/>
      <c r="F206" s="80"/>
      <c r="G206" s="80"/>
      <c r="H206" s="80"/>
      <c r="I206" s="80"/>
      <c r="J206" s="80"/>
      <c r="K206" s="80"/>
      <c r="L206" s="80"/>
      <c r="M206" s="64"/>
      <c r="N206" s="7"/>
      <c r="O206" s="192"/>
      <c r="P206" s="106"/>
      <c r="Q206" s="65" t="s">
        <v>131</v>
      </c>
      <c r="R206" s="66">
        <f>R205</f>
        <v>0</v>
      </c>
      <c r="S206" s="66">
        <f>IF(S205=0,0,IF(OR(R206=0,R206=12),1,R206+1))</f>
        <v>0</v>
      </c>
      <c r="T206" s="66">
        <f t="shared" ref="T206" si="3472">IF(T205=0,0,IF(OR(S206=0,S206=12),1,S206+1))</f>
        <v>0</v>
      </c>
      <c r="U206" s="66">
        <f t="shared" ref="U206" si="3473">IF(U205=0,0,IF(OR(T206=0,T206=12),1,T206+1))</f>
        <v>0</v>
      </c>
      <c r="V206" s="66">
        <f t="shared" ref="V206" si="3474">IF(V205=0,0,IF(OR(U206=0,U206=12),1,U206+1))</f>
        <v>0</v>
      </c>
      <c r="W206" s="66">
        <f t="shared" ref="W206" si="3475">IF(W205=0,0,IF(OR(V206=0,V206=12),1,V206+1))</f>
        <v>0</v>
      </c>
      <c r="X206" s="66">
        <f t="shared" ref="X206" si="3476">IF(X205=0,0,IF(OR(W206=0,W206=12),1,W206+1))</f>
        <v>0</v>
      </c>
      <c r="Y206" s="66">
        <f t="shared" ref="Y206" si="3477">IF(Y205=0,0,IF(OR(X206=0,X206=12),1,X206+1))</f>
        <v>0</v>
      </c>
      <c r="Z206" s="66">
        <f t="shared" ref="Z206" si="3478">IF(Z205=0,0,IF(OR(Y206=0,Y206=12),1,Y206+1))</f>
        <v>0</v>
      </c>
      <c r="AA206" s="66">
        <f t="shared" ref="AA206" si="3479">IF(AA205=0,0,IF(OR(Z206=0,Z206=12),1,Z206+1))</f>
        <v>0</v>
      </c>
      <c r="AB206" s="66">
        <f t="shared" ref="AB206" si="3480">IF(AB205=0,0,IF(OR(AA206=0,AA206=12),1,AA206+1))</f>
        <v>0</v>
      </c>
      <c r="AC206" s="66">
        <f t="shared" ref="AC206" si="3481">IF(AC205=0,0,IF(OR(AB206=0,AB206=12),1,AB206+1))</f>
        <v>0</v>
      </c>
      <c r="AD206" s="66">
        <f t="shared" ref="AD206" si="3482">IF(AD205=0,0,IF(OR(AC206=0,AC206=12),1,AC206+1))</f>
        <v>0</v>
      </c>
      <c r="AE206" s="66">
        <f t="shared" ref="AE206" si="3483">IF(AE205=0,0,IF(OR(AD206=0,AD206=12),1,AD206+1))</f>
        <v>0</v>
      </c>
      <c r="AF206" s="66">
        <f t="shared" ref="AF206" si="3484">IF(AF205=0,0,IF(OR(AE206=0,AE206=12),1,AE206+1))</f>
        <v>0</v>
      </c>
      <c r="AG206" s="66">
        <f t="shared" ref="AG206" si="3485">IF(AG205=0,0,IF(OR(AF206=0,AF206=12),1,AF206+1))</f>
        <v>0</v>
      </c>
      <c r="AH206" s="66">
        <f t="shared" ref="AH206" si="3486">IF(AH205=0,0,IF(OR(AG206=0,AG206=12),1,AG206+1))</f>
        <v>0</v>
      </c>
      <c r="AI206" s="66">
        <f t="shared" ref="AI206" si="3487">IF(AI205=0,0,IF(OR(AH206=0,AH206=12),1,AH206+1))</f>
        <v>0</v>
      </c>
      <c r="AJ206" s="66">
        <f t="shared" ref="AJ206" si="3488">IF(AJ205=0,0,IF(OR(AI206=0,AI206=12),1,AI206+1))</f>
        <v>0</v>
      </c>
      <c r="AK206" s="66">
        <f t="shared" ref="AK206" si="3489">IF(AK205=0,0,IF(OR(AJ206=0,AJ206=12),1,AJ206+1))</f>
        <v>0</v>
      </c>
      <c r="AL206" s="66">
        <f t="shared" ref="AL206" si="3490">IF(AL205=0,0,IF(OR(AK206=0,AK206=12),1,AK206+1))</f>
        <v>0</v>
      </c>
      <c r="AM206" s="66">
        <f t="shared" ref="AM206" si="3491">IF(AM205=0,0,IF(OR(AL206=0,AL206=12),1,AL206+1))</f>
        <v>0</v>
      </c>
      <c r="AN206" s="66">
        <f t="shared" ref="AN206" si="3492">IF(AN205=0,0,IF(OR(AM206=0,AM206=12),1,AM206+1))</f>
        <v>0</v>
      </c>
      <c r="AO206" s="66">
        <f t="shared" ref="AO206" si="3493">IF(AO205=0,0,IF(OR(AN206=0,AN206=12),1,AN206+1))</f>
        <v>0</v>
      </c>
      <c r="AP206" s="66">
        <f t="shared" ref="AP206" si="3494">IF(AP205=0,0,IF(OR(AO206=0,AO206=12),1,AO206+1))</f>
        <v>0</v>
      </c>
      <c r="AQ206" s="66">
        <f t="shared" ref="AQ206" si="3495">IF(AQ205=0,0,IF(OR(AP206=0,AP206=12),1,AP206+1))</f>
        <v>0</v>
      </c>
      <c r="AR206" s="66">
        <f t="shared" ref="AR206" si="3496">IF(AR205=0,0,IF(OR(AQ206=0,AQ206=12),1,AQ206+1))</f>
        <v>0</v>
      </c>
      <c r="AS206" s="66">
        <f t="shared" ref="AS206" si="3497">IF(AS205=0,0,IF(OR(AR206=0,AR206=12),1,AR206+1))</f>
        <v>0</v>
      </c>
      <c r="AT206" s="66">
        <f t="shared" ref="AT206" si="3498">IF(AT205=0,0,IF(OR(AS206=0,AS206=12),1,AS206+1))</f>
        <v>0</v>
      </c>
      <c r="AU206" s="66">
        <f t="shared" ref="AU206" si="3499">IF(AU205=0,0,IF(OR(AT206=0,AT206=12),1,AT206+1))</f>
        <v>0</v>
      </c>
      <c r="AV206" s="66">
        <f t="shared" ref="AV206" si="3500">IF(AV205=0,0,IF(OR(AU206=0,AU206=12),1,AU206+1))</f>
        <v>0</v>
      </c>
      <c r="AW206" s="66">
        <f t="shared" ref="AW206" si="3501">IF(AW205=0,0,IF(OR(AV206=0,AV206=12),1,AV206+1))</f>
        <v>0</v>
      </c>
      <c r="AX206" s="66">
        <f t="shared" ref="AX206" si="3502">IF(AX205=0,0,IF(OR(AW206=0,AW206=12),1,AW206+1))</f>
        <v>0</v>
      </c>
      <c r="AY206" s="66">
        <f t="shared" ref="AY206" si="3503">IF(AY205=0,0,IF(OR(AX206=0,AX206=12),1,AX206+1))</f>
        <v>0</v>
      </c>
      <c r="AZ206" s="66">
        <f t="shared" ref="AZ206" si="3504">IF(AZ205=0,0,IF(OR(AY206=0,AY206=12),1,AY206+1))</f>
        <v>0</v>
      </c>
      <c r="BA206" s="66">
        <f t="shared" ref="BA206" si="3505">IF(BA205=0,0,IF(OR(AZ206=0,AZ206=12),1,AZ206+1))</f>
        <v>0</v>
      </c>
      <c r="BB206" s="66">
        <f t="shared" ref="BB206" si="3506">IF(BB205=0,0,IF(OR(BA206=0,BA206=12),1,BA206+1))</f>
        <v>0</v>
      </c>
      <c r="BC206" s="66">
        <f t="shared" ref="BC206" si="3507">IF(BC205=0,0,IF(OR(BB206=0,BB206=12),1,BB206+1))</f>
        <v>0</v>
      </c>
      <c r="BD206" s="66">
        <f t="shared" ref="BD206" si="3508">IF(BD205=0,0,IF(OR(BC206=0,BC206=12),1,BC206+1))</f>
        <v>0</v>
      </c>
      <c r="BE206" s="66">
        <f t="shared" ref="BE206" si="3509">IF(BE205=0,0,IF(OR(BD206=0,BD206=12),1,BD206+1))</f>
        <v>0</v>
      </c>
      <c r="BF206" s="66">
        <f t="shared" ref="BF206" si="3510">IF(BF205=0,0,IF(OR(BE206=0,BE206=12),1,BE206+1))</f>
        <v>0</v>
      </c>
      <c r="BG206" s="66">
        <f t="shared" ref="BG206" si="3511">IF(BG205=0,0,IF(OR(BF206=0,BF206=12),1,BF206+1))</f>
        <v>0</v>
      </c>
      <c r="BH206" s="66">
        <f t="shared" ref="BH206" si="3512">IF(BH205=0,0,IF(OR(BG206=0,BG206=12),1,BG206+1))</f>
        <v>0</v>
      </c>
      <c r="BI206" s="66">
        <f t="shared" ref="BI206" si="3513">IF(BI205=0,0,IF(OR(BH206=0,BH206=12),1,BH206+1))</f>
        <v>0</v>
      </c>
      <c r="BJ206" s="66">
        <f t="shared" ref="BJ206" si="3514">IF(BJ205=0,0,IF(OR(BI206=0,BI206=12),1,BI206+1))</f>
        <v>0</v>
      </c>
      <c r="BK206" s="66">
        <f t="shared" ref="BK206" si="3515">IF(BK205=0,0,IF(OR(BJ206=0,BJ206=12),1,BJ206+1))</f>
        <v>0</v>
      </c>
      <c r="BL206" s="66">
        <f t="shared" ref="BL206" si="3516">IF(BL205=0,0,IF(OR(BK206=0,BK206=12),1,BK206+1))</f>
        <v>0</v>
      </c>
      <c r="BM206" s="66">
        <f t="shared" ref="BM206" si="3517">IF(BM205=0,0,IF(OR(BL206=0,BL206=12),1,BL206+1))</f>
        <v>0</v>
      </c>
      <c r="BN206" s="362"/>
      <c r="BO206" s="364"/>
      <c r="BP206" s="366"/>
      <c r="BQ206" s="366"/>
      <c r="BR206" s="106"/>
      <c r="BS206" s="106"/>
      <c r="BT206" s="106"/>
      <c r="BU206" s="106"/>
      <c r="BV206" s="106"/>
      <c r="BW206" s="106"/>
      <c r="BX206" s="106"/>
      <c r="BY206" s="106"/>
      <c r="BZ206" s="106"/>
      <c r="CA206" s="106"/>
      <c r="CB206" s="106"/>
      <c r="CC206" s="106"/>
      <c r="CD206" s="106"/>
      <c r="CE206" s="106"/>
      <c r="CF206" s="106"/>
      <c r="CG206" s="106"/>
    </row>
    <row r="207" spans="1:85" s="245" customFormat="1" ht="43.5" x14ac:dyDescent="0.35">
      <c r="A207" s="243"/>
      <c r="B207" s="128"/>
      <c r="C207" s="80"/>
      <c r="D207" s="80"/>
      <c r="E207" s="80"/>
      <c r="F207" s="80"/>
      <c r="G207" s="80"/>
      <c r="H207" s="80"/>
      <c r="I207" s="80"/>
      <c r="J207" s="80"/>
      <c r="K207" s="80"/>
      <c r="L207" s="80"/>
      <c r="M207" s="64"/>
      <c r="N207" s="7"/>
      <c r="O207" s="192"/>
      <c r="P207" s="106"/>
      <c r="Q207" s="63" t="s">
        <v>237</v>
      </c>
      <c r="R207" s="68">
        <f>IF(R206&gt;0,IF(R210&gt;$L203,$L203,R210),0)</f>
        <v>0</v>
      </c>
      <c r="S207" s="68">
        <f>IF(S206&gt;0,IF((SUMIFS($R209:R209,$R206:R206,12)+IF(R206=12,0,R207)+S210)&gt;=$L203,$L203-FLOOR(SUMIFS($R209:R209,$R206:R206,12),1),IF(S206=1,S210,S210+R207)),0)</f>
        <v>0</v>
      </c>
      <c r="T207" s="68">
        <f>IF(T206&gt;0,IF((SUMIFS($R209:S209,$R206:S206,12)+IF(S206=12,0,S207)+T210)&gt;=$L203,$L203-FLOOR(SUMIFS($R209:S209,$R206:S206,12),1),IF(T206=1,T210,T210+S207)),0)</f>
        <v>0</v>
      </c>
      <c r="U207" s="68">
        <f>IF(U206&gt;0,IF((SUMIFS($R209:T209,$R206:T206,12)+IF(T206=12,0,T207)+U210)&gt;=$L203,$L203-FLOOR(SUMIFS($R209:T209,$R206:T206,12),1),IF(U206=1,U210,U210+T207)),0)</f>
        <v>0</v>
      </c>
      <c r="V207" s="68">
        <f>IF(V206&gt;0,IF((SUMIFS($R209:U209,$R206:U206,12)+IF(U206=12,0,U207)+V210)&gt;=$L203,$L203-FLOOR(SUMIFS($R209:U209,$R206:U206,12),1),IF(V206=1,V210,V210+U207)),0)</f>
        <v>0</v>
      </c>
      <c r="W207" s="68">
        <f>IF(W206&gt;0,IF((SUMIFS($R209:V209,$R206:V206,12)+IF(V206=12,0,V207)+W210)&gt;=$L203,$L203-FLOOR(SUMIFS($R209:V209,$R206:V206,12),1),IF(W206=1,W210,W210+V207)),0)</f>
        <v>0</v>
      </c>
      <c r="X207" s="68">
        <f>IF(X206&gt;0,IF((SUMIFS($R209:W209,$R206:W206,12)+IF(W206=12,0,W207)+X210)&gt;=$L203,$L203-FLOOR(SUMIFS($R209:W209,$R206:W206,12),1),IF(X206=1,X210,X210+W207)),0)</f>
        <v>0</v>
      </c>
      <c r="Y207" s="68">
        <f>IF(Y206&gt;0,IF((SUMIFS($R209:X209,$R206:X206,12)+IF(X206=12,0,X207)+Y210)&gt;=$L203,$L203-FLOOR(SUMIFS($R209:X209,$R206:X206,12),1),IF(Y206=1,Y210,Y210+X207)),0)</f>
        <v>0</v>
      </c>
      <c r="Z207" s="68">
        <f>IF(Z206&gt;0,IF((SUMIFS($R209:Y209,$R206:Y206,12)+IF(Y206=12,0,Y207)+Z210)&gt;=$L203,$L203-FLOOR(SUMIFS($R209:Y209,$R206:Y206,12),1),IF(Z206=1,Z210,Z210+Y207)),0)</f>
        <v>0</v>
      </c>
      <c r="AA207" s="68">
        <f>IF(AA206&gt;0,IF((SUMIFS($R209:Z209,$R206:Z206,12)+IF(Z206=12,0,Z207)+AA210)&gt;=$L203,$L203-FLOOR(SUMIFS($R209:Z209,$R206:Z206,12),1),IF(AA206=1,AA210,AA210+Z207)),0)</f>
        <v>0</v>
      </c>
      <c r="AB207" s="68">
        <f>IF(AB206&gt;0,IF((SUMIFS($R209:AA209,$R206:AA206,12)+IF(AA206=12,0,AA207)+AB210)&gt;=$L203,$L203-FLOOR(SUMIFS($R209:AA209,$R206:AA206,12),1),IF(AB206=1,AB210,AB210+AA207)),0)</f>
        <v>0</v>
      </c>
      <c r="AC207" s="68">
        <f>IF(AC206&gt;0,IF((SUMIFS($R209:AB209,$R206:AB206,12)+IF(AB206=12,0,AB207)+AC210)&gt;=$L203,$L203-FLOOR(SUMIFS($R209:AB209,$R206:AB206,12),1),IF(AC206=1,AC210,AC210+AB207)),0)</f>
        <v>0</v>
      </c>
      <c r="AD207" s="68">
        <f>IF(AD206&gt;0,IF((SUMIFS($R209:AC209,$R206:AC206,12)+IF(AC206=12,0,AC207)+AD210)&gt;=$L203,$L203-FLOOR(SUMIFS($R209:AC209,$R206:AC206,12),1),IF(AD206=1,AD210,AD210+AC207)),0)</f>
        <v>0</v>
      </c>
      <c r="AE207" s="68">
        <f>IF(AE206&gt;0,IF((SUMIFS($R209:AD209,$R206:AD206,12)+IF(AD206=12,0,AD207)+AE210)&gt;=$L203,$L203-FLOOR(SUMIFS($R209:AD209,$R206:AD206,12),1),IF(AE206=1,AE210,AE210+AD207)),0)</f>
        <v>0</v>
      </c>
      <c r="AF207" s="68">
        <f>IF(AF206&gt;0,IF((SUMIFS($R209:AE209,$R206:AE206,12)+IF(AE206=12,0,AE207)+AF210)&gt;=$L203,$L203-FLOOR(SUMIFS($R209:AE209,$R206:AE206,12),1),IF(AF206=1,AF210,AF210+AE207)),0)</f>
        <v>0</v>
      </c>
      <c r="AG207" s="68">
        <f>IF(AG206&gt;0,IF((SUMIFS($R209:AF209,$R206:AF206,12)+IF(AF206=12,0,AF207)+AG210)&gt;=$L203,$L203-FLOOR(SUMIFS($R209:AF209,$R206:AF206,12),1),IF(AG206=1,AG210,AG210+AF207)),0)</f>
        <v>0</v>
      </c>
      <c r="AH207" s="68">
        <f>IF(AH206&gt;0,IF((SUMIFS($R209:AG209,$R206:AG206,12)+IF(AG206=12,0,AG207)+AH210)&gt;=$L203,$L203-FLOOR(SUMIFS($R209:AG209,$R206:AG206,12),1),IF(AH206=1,AH210,AH210+AG207)),0)</f>
        <v>0</v>
      </c>
      <c r="AI207" s="68">
        <f>IF(AI206&gt;0,IF((SUMIFS($R209:AH209,$R206:AH206,12)+IF(AH206=12,0,AH207)+AI210)&gt;=$L203,$L203-FLOOR(SUMIFS($R209:AH209,$R206:AH206,12),1),IF(AI206=1,AI210,AI210+AH207)),0)</f>
        <v>0</v>
      </c>
      <c r="AJ207" s="68">
        <f>IF(AJ206&gt;0,IF((SUMIFS($R209:AI209,$R206:AI206,12)+IF(AI206=12,0,AI207)+AJ210)&gt;=$L203,$L203-FLOOR(SUMIFS($R209:AI209,$R206:AI206,12),1),IF(AJ206=1,AJ210,AJ210+AI207)),0)</f>
        <v>0</v>
      </c>
      <c r="AK207" s="68">
        <f>IF(AK206&gt;0,IF((SUMIFS($R209:AJ209,$R206:AJ206,12)+IF(AJ206=12,0,AJ207)+AK210)&gt;=$L203,$L203-FLOOR(SUMIFS($R209:AJ209,$R206:AJ206,12),1),IF(AK206=1,AK210,AK210+AJ207)),0)</f>
        <v>0</v>
      </c>
      <c r="AL207" s="68">
        <f>IF(AL206&gt;0,IF((SUMIFS($R209:AK209,$R206:AK206,12)+IF(AK206=12,0,AK207)+AL210)&gt;=$L203,$L203-FLOOR(SUMIFS($R209:AK209,$R206:AK206,12),1),IF(AL206=1,AL210,AL210+AK207)),0)</f>
        <v>0</v>
      </c>
      <c r="AM207" s="68">
        <f>IF(AM206&gt;0,IF((SUMIFS($R209:AL209,$R206:AL206,12)+IF(AL206=12,0,AL207)+AM210)&gt;=$L203,$L203-FLOOR(SUMIFS($R209:AL209,$R206:AL206,12),1),IF(AM206=1,AM210,AM210+AL207)),0)</f>
        <v>0</v>
      </c>
      <c r="AN207" s="68">
        <f>IF(AN206&gt;0,IF((SUMIFS($R209:AM209,$R206:AM206,12)+IF(AM206=12,0,AM207)+AN210)&gt;=$L203,$L203-FLOOR(SUMIFS($R209:AM209,$R206:AM206,12),1),IF(AN206=1,AN210,AN210+AM207)),0)</f>
        <v>0</v>
      </c>
      <c r="AO207" s="68">
        <f>IF(AO206&gt;0,IF((SUMIFS($R209:AN209,$R206:AN206,12)+IF(AN206=12,0,AN207)+AO210)&gt;=$L203,$L203-FLOOR(SUMIFS($R209:AN209,$R206:AN206,12),1),IF(AO206=1,AO210,AO210+AN207)),0)</f>
        <v>0</v>
      </c>
      <c r="AP207" s="68">
        <f>IF(AP206&gt;0,IF((SUMIFS($R209:AO209,$R206:AO206,12)+IF(AO206=12,0,AO207)+AP210)&gt;=$L203,$L203-FLOOR(SUMIFS($R209:AO209,$R206:AO206,12),1),IF(AP206=1,AP210,AP210+AO207)),0)</f>
        <v>0</v>
      </c>
      <c r="AQ207" s="68">
        <f>IF(AQ206&gt;0,IF((SUMIFS($R209:AP209,$R206:AP206,12)+IF(AP206=12,0,AP207)+AQ210)&gt;=$L203,$L203-FLOOR(SUMIFS($R209:AP209,$R206:AP206,12),1),IF(AQ206=1,AQ210,AQ210+AP207)),0)</f>
        <v>0</v>
      </c>
      <c r="AR207" s="68">
        <f>IF(AR206&gt;0,IF((SUMIFS($R209:AQ209,$R206:AQ206,12)+IF(AQ206=12,0,AQ207)+AR210)&gt;=$L203,$L203-FLOOR(SUMIFS($R209:AQ209,$R206:AQ206,12),1),IF(AR206=1,AR210,AR210+AQ207)),0)</f>
        <v>0</v>
      </c>
      <c r="AS207" s="68">
        <f>IF(AS206&gt;0,IF((SUMIFS($R209:AR209,$R206:AR206,12)+IF(AR206=12,0,AR207)+AS210)&gt;=$L203,$L203-FLOOR(SUMIFS($R209:AR209,$R206:AR206,12),1),IF(AS206=1,AS210,AS210+AR207)),0)</f>
        <v>0</v>
      </c>
      <c r="AT207" s="68">
        <f>IF(AT206&gt;0,IF((SUMIFS($R209:AS209,$R206:AS206,12)+IF(AS206=12,0,AS207)+AT210)&gt;=$L203,$L203-FLOOR(SUMIFS($R209:AS209,$R206:AS206,12),1),IF(AT206=1,AT210,AT210+AS207)),0)</f>
        <v>0</v>
      </c>
      <c r="AU207" s="68">
        <f>IF(AU206&gt;0,IF((SUMIFS($R209:AT209,$R206:AT206,12)+IF(AT206=12,0,AT207)+AU210)&gt;=$L203,$L203-FLOOR(SUMIFS($R209:AT209,$R206:AT206,12),1),IF(AU206=1,AU210,AU210+AT207)),0)</f>
        <v>0</v>
      </c>
      <c r="AV207" s="68">
        <f>IF(AV206&gt;0,IF((SUMIFS($R209:AU209,$R206:AU206,12)+IF(AU206=12,0,AU207)+AV210)&gt;=$L203,$L203-FLOOR(SUMIFS($R209:AU209,$R206:AU206,12),1),IF(AV206=1,AV210,AV210+AU207)),0)</f>
        <v>0</v>
      </c>
      <c r="AW207" s="68">
        <f>IF(AW206&gt;0,IF((SUMIFS($R209:AV209,$R206:AV206,12)+IF(AV206=12,0,AV207)+AW210)&gt;=$L203,$L203-FLOOR(SUMIFS($R209:AV209,$R206:AV206,12),1),IF(AW206=1,AW210,AW210+AV207)),0)</f>
        <v>0</v>
      </c>
      <c r="AX207" s="68">
        <f>IF(AX206&gt;0,IF((SUMIFS($R209:AW209,$R206:AW206,12)+IF(AW206=12,0,AW207)+AX210)&gt;=$L203,$L203-FLOOR(SUMIFS($R209:AW209,$R206:AW206,12),1),IF(AX206=1,AX210,AX210+AW207)),0)</f>
        <v>0</v>
      </c>
      <c r="AY207" s="68">
        <f>IF(AY206&gt;0,IF((SUMIFS($R209:AX209,$R206:AX206,12)+IF(AX206=12,0,AX207)+AY210)&gt;=$L203,$L203-FLOOR(SUMIFS($R209:AX209,$R206:AX206,12),1),IF(AY206=1,AY210,AY210+AX207)),0)</f>
        <v>0</v>
      </c>
      <c r="AZ207" s="68">
        <f>IF(AZ206&gt;0,IF((SUMIFS($R209:AY209,$R206:AY206,12)+IF(AY206=12,0,AY207)+AZ210)&gt;=$L203,$L203-FLOOR(SUMIFS($R209:AY209,$R206:AY206,12),1),IF(AZ206=1,AZ210,AZ210+AY207)),0)</f>
        <v>0</v>
      </c>
      <c r="BA207" s="68">
        <f>IF(BA206&gt;0,IF((SUMIFS($R209:AZ209,$R206:AZ206,12)+IF(AZ206=12,0,AZ207)+BA210)&gt;=$L203,$L203-FLOOR(SUMIFS($R209:AZ209,$R206:AZ206,12),1),IF(BA206=1,BA210,BA210+AZ207)),0)</f>
        <v>0</v>
      </c>
      <c r="BB207" s="68">
        <f>IF(BB206&gt;0,IF((SUMIFS($R209:BA209,$R206:BA206,12)+IF(BA206=12,0,BA207)+BB210)&gt;=$L203,$L203-FLOOR(SUMIFS($R209:BA209,$R206:BA206,12),1),IF(BB206=1,BB210,BB210+BA207)),0)</f>
        <v>0</v>
      </c>
      <c r="BC207" s="68">
        <f>IF(BC206&gt;0,IF((SUMIFS($R209:BB209,$R206:BB206,12)+IF(BB206=12,0,BB207)+BC210)&gt;=$L203,$L203-FLOOR(SUMIFS($R209:BB209,$R206:BB206,12),1),IF(BC206=1,BC210,BC210+BB207)),0)</f>
        <v>0</v>
      </c>
      <c r="BD207" s="68">
        <f>IF(BD206&gt;0,IF((SUMIFS($R209:BC209,$R206:BC206,12)+IF(BC206=12,0,BC207)+BD210)&gt;=$L203,$L203-FLOOR(SUMIFS($R209:BC209,$R206:BC206,12),1),IF(BD206=1,BD210,BD210+BC207)),0)</f>
        <v>0</v>
      </c>
      <c r="BE207" s="68">
        <f>IF(BE206&gt;0,IF((SUMIFS($R209:BD209,$R206:BD206,12)+IF(BD206=12,0,BD207)+BE210)&gt;=$L203,$L203-FLOOR(SUMIFS($R209:BD209,$R206:BD206,12),1),IF(BE206=1,BE210,BE210+BD207)),0)</f>
        <v>0</v>
      </c>
      <c r="BF207" s="68">
        <f>IF(BF206&gt;0,IF((SUMIFS($R209:BE209,$R206:BE206,12)+IF(BE206=12,0,BE207)+BF210)&gt;=$L203,$L203-FLOOR(SUMIFS($R209:BE209,$R206:BE206,12),1),IF(BF206=1,BF210,BF210+BE207)),0)</f>
        <v>0</v>
      </c>
      <c r="BG207" s="68">
        <f>IF(BG206&gt;0,IF((SUMIFS($R209:BF209,$R206:BF206,12)+IF(BF206=12,0,BF207)+BG210)&gt;=$L203,$L203-FLOOR(SUMIFS($R209:BF209,$R206:BF206,12),1),IF(BG206=1,BG210,BG210+BF207)),0)</f>
        <v>0</v>
      </c>
      <c r="BH207" s="68">
        <f>IF(BH206&gt;0,IF((SUMIFS($R209:BG209,$R206:BG206,12)+IF(BG206=12,0,BG207)+BH210)&gt;=$L203,$L203-FLOOR(SUMIFS($R209:BG209,$R206:BG206,12),1),IF(BH206=1,BH210,BH210+BG207)),0)</f>
        <v>0</v>
      </c>
      <c r="BI207" s="68">
        <f>IF(BI206&gt;0,IF((SUMIFS($R209:BH209,$R206:BH206,12)+IF(BH206=12,0,BH207)+BI210)&gt;=$L203,$L203-FLOOR(SUMIFS($R209:BH209,$R206:BH206,12),1),IF(BI206=1,BI210,BI210+BH207)),0)</f>
        <v>0</v>
      </c>
      <c r="BJ207" s="68">
        <f>IF(BJ206&gt;0,IF((SUMIFS($R209:BI209,$R206:BI206,12)+IF(BI206=12,0,BI207)+BJ210)&gt;=$L203,$L203-FLOOR(SUMIFS($R209:BI209,$R206:BI206,12),1),IF(BJ206=1,BJ210,BJ210+BI207)),0)</f>
        <v>0</v>
      </c>
      <c r="BK207" s="68">
        <f>IF(BK206&gt;0,IF((SUMIFS($R209:BJ209,$R206:BJ206,12)+IF(BJ206=12,0,BJ207)+BK210)&gt;=$L203,$L203-FLOOR(SUMIFS($R209:BJ209,$R206:BJ206,12),1),IF(BK206=1,BK210,BK210+BJ207)),0)</f>
        <v>0</v>
      </c>
      <c r="BL207" s="68">
        <f>IF(BL206&gt;0,IF((SUMIFS($R209:BK209,$R206:BK206,12)+IF(BK206=12,0,BK207)+BL210)&gt;=$L203,$L203-FLOOR(SUMIFS($R209:BK209,$R206:BK206,12),1),IF(BL206=1,BL210,BL210+BK207)),0)</f>
        <v>0</v>
      </c>
      <c r="BM207" s="68">
        <f>IF(BM206&gt;0,IF((SUMIFS($R209:BL209,$R206:BL206,12)+IF(BL206=12,0,BL207)+BM210)&gt;=$L203,$L203-FLOOR(SUMIFS($R209:BL209,$R206:BL206,12),1),IF(BM206=1,BM210,BM210+BL207)),0)</f>
        <v>0</v>
      </c>
      <c r="BN207" s="362"/>
      <c r="BO207" s="364"/>
      <c r="BP207" s="366"/>
      <c r="BQ207" s="366"/>
      <c r="BR207" s="106"/>
      <c r="BS207" s="106"/>
      <c r="BT207" s="106"/>
      <c r="BU207" s="106"/>
      <c r="BV207" s="106"/>
      <c r="BW207" s="106"/>
      <c r="BX207" s="106"/>
      <c r="BY207" s="106"/>
      <c r="BZ207" s="106"/>
      <c r="CA207" s="106"/>
      <c r="CB207" s="106"/>
      <c r="CC207" s="106"/>
      <c r="CD207" s="106"/>
      <c r="CE207" s="106"/>
      <c r="CF207" s="106"/>
      <c r="CG207" s="106"/>
    </row>
    <row r="208" spans="1:85" s="245" customFormat="1" ht="41.5" hidden="1" customHeight="1" x14ac:dyDescent="0.35">
      <c r="A208" s="243"/>
      <c r="B208" s="128"/>
      <c r="C208" s="80"/>
      <c r="D208" s="80"/>
      <c r="E208" s="80"/>
      <c r="F208" s="80"/>
      <c r="G208" s="80"/>
      <c r="H208" s="80"/>
      <c r="I208" s="80"/>
      <c r="J208" s="80"/>
      <c r="K208" s="80"/>
      <c r="L208" s="80"/>
      <c r="M208" s="64"/>
      <c r="N208" s="7"/>
      <c r="O208" s="192"/>
      <c r="P208" s="106"/>
      <c r="Q208" s="65" t="s">
        <v>161</v>
      </c>
      <c r="R208" s="67">
        <f>IF(R203&gt;0,R204,0)</f>
        <v>0</v>
      </c>
      <c r="S208" s="67">
        <f t="shared" ref="S208" si="3518">IF(S203&gt;0,IF(S206=1,S204,S204+R208),R208)</f>
        <v>0</v>
      </c>
      <c r="T208" s="67">
        <f t="shared" ref="T208" si="3519">IF(T203&gt;0,IF(T206=1,T204,T204+S208),S208)</f>
        <v>0</v>
      </c>
      <c r="U208" s="67">
        <f t="shared" ref="U208" si="3520">IF(U203&gt;0,IF(U206=1,U204,U204+T208),T208)</f>
        <v>0</v>
      </c>
      <c r="V208" s="67">
        <f t="shared" ref="V208" si="3521">IF(V203&gt;0,IF(V206=1,V204,V204+U208),U208)</f>
        <v>0</v>
      </c>
      <c r="W208" s="67">
        <f t="shared" ref="W208" si="3522">IF(W203&gt;0,IF(W206=1,W204,W204+V208),V208)</f>
        <v>0</v>
      </c>
      <c r="X208" s="67">
        <f t="shared" ref="X208" si="3523">IF(X203&gt;0,IF(X206=1,X204,X204+W208),W208)</f>
        <v>0</v>
      </c>
      <c r="Y208" s="67">
        <f t="shared" ref="Y208" si="3524">IF(Y203&gt;0,IF(Y206=1,Y204,Y204+X208),X208)</f>
        <v>0</v>
      </c>
      <c r="Z208" s="67">
        <f t="shared" ref="Z208" si="3525">IF(Z203&gt;0,IF(Z206=1,Z204,Z204+Y208),Y208)</f>
        <v>0</v>
      </c>
      <c r="AA208" s="67">
        <f t="shared" ref="AA208" si="3526">IF(AA203&gt;0,IF(AA206=1,AA204,AA204+Z208),Z208)</f>
        <v>0</v>
      </c>
      <c r="AB208" s="67">
        <f t="shared" ref="AB208" si="3527">IF(AB203&gt;0,IF(AB206=1,AB204,AB204+AA208),AA208)</f>
        <v>0</v>
      </c>
      <c r="AC208" s="67">
        <f t="shared" ref="AC208" si="3528">IF(AC203&gt;0,IF(AC206=1,AC204,AC204+AB208),AB208)</f>
        <v>0</v>
      </c>
      <c r="AD208" s="67">
        <f t="shared" ref="AD208" si="3529">IF(AD203&gt;0,IF(AD206=1,AD204,AD204+AC208),AC208)</f>
        <v>0</v>
      </c>
      <c r="AE208" s="67">
        <f t="shared" ref="AE208" si="3530">IF(AE203&gt;0,IF(AE206=1,AE204,AE204+AD208),AD208)</f>
        <v>0</v>
      </c>
      <c r="AF208" s="67">
        <f t="shared" ref="AF208" si="3531">IF(AF203&gt;0,IF(AF206=1,AF204,AF204+AE208),AE208)</f>
        <v>0</v>
      </c>
      <c r="AG208" s="67">
        <f t="shared" ref="AG208" si="3532">IF(AG203&gt;0,IF(AG206=1,AG204,AG204+AF208),AF208)</f>
        <v>0</v>
      </c>
      <c r="AH208" s="67">
        <f t="shared" ref="AH208" si="3533">IF(AH203&gt;0,IF(AH206=1,AH204,AH204+AG208),AG208)</f>
        <v>0</v>
      </c>
      <c r="AI208" s="67">
        <f t="shared" ref="AI208" si="3534">IF(AI203&gt;0,IF(AI206=1,AI204,AI204+AH208),AH208)</f>
        <v>0</v>
      </c>
      <c r="AJ208" s="67">
        <f t="shared" ref="AJ208" si="3535">IF(AJ203&gt;0,IF(AJ206=1,AJ204,AJ204+AI208),AI208)</f>
        <v>0</v>
      </c>
      <c r="AK208" s="67">
        <f t="shared" ref="AK208" si="3536">IF(AK203&gt;0,IF(AK206=1,AK204,AK204+AJ208),AJ208)</f>
        <v>0</v>
      </c>
      <c r="AL208" s="67">
        <f t="shared" ref="AL208" si="3537">IF(AL203&gt;0,IF(AL206=1,AL204,AL204+AK208),AK208)</f>
        <v>0</v>
      </c>
      <c r="AM208" s="67">
        <f t="shared" ref="AM208" si="3538">IF(AM203&gt;0,IF(AM206=1,AM204,AM204+AL208),AL208)</f>
        <v>0</v>
      </c>
      <c r="AN208" s="67">
        <f t="shared" ref="AN208" si="3539">IF(AN203&gt;0,IF(AN206=1,AN204,AN204+AM208),AM208)</f>
        <v>0</v>
      </c>
      <c r="AO208" s="67">
        <f t="shared" ref="AO208" si="3540">IF(AO203&gt;0,IF(AO206=1,AO204,AO204+AN208),AN208)</f>
        <v>0</v>
      </c>
      <c r="AP208" s="67">
        <f t="shared" ref="AP208" si="3541">IF(AP203&gt;0,IF(AP206=1,AP204,AP204+AO208),AO208)</f>
        <v>0</v>
      </c>
      <c r="AQ208" s="67">
        <f t="shared" ref="AQ208" si="3542">IF(AQ203&gt;0,IF(AQ206=1,AQ204,AQ204+AP208),AP208)</f>
        <v>0</v>
      </c>
      <c r="AR208" s="67">
        <f t="shared" ref="AR208" si="3543">IF(AR203&gt;0,IF(AR206=1,AR204,AR204+AQ208),AQ208)</f>
        <v>0</v>
      </c>
      <c r="AS208" s="67">
        <f t="shared" ref="AS208" si="3544">IF(AS203&gt;0,IF(AS206=1,AS204,AS204+AR208),AR208)</f>
        <v>0</v>
      </c>
      <c r="AT208" s="67">
        <f t="shared" ref="AT208" si="3545">IF(AT203&gt;0,IF(AT206=1,AT204,AT204+AS208),AS208)</f>
        <v>0</v>
      </c>
      <c r="AU208" s="67">
        <f t="shared" ref="AU208" si="3546">IF(AU203&gt;0,IF(AU206=1,AU204,AU204+AT208),AT208)</f>
        <v>0</v>
      </c>
      <c r="AV208" s="67">
        <f t="shared" ref="AV208" si="3547">IF(AV203&gt;0,IF(AV206=1,AV204,AV204+AU208),AU208)</f>
        <v>0</v>
      </c>
      <c r="AW208" s="67">
        <f t="shared" ref="AW208" si="3548">IF(AW203&gt;0,IF(AW206=1,AW204,AW204+AV208),AV208)</f>
        <v>0</v>
      </c>
      <c r="AX208" s="67">
        <f t="shared" ref="AX208" si="3549">IF(AX203&gt;0,IF(AX206=1,AX204,AX204+AW208),AW208)</f>
        <v>0</v>
      </c>
      <c r="AY208" s="67">
        <f t="shared" ref="AY208" si="3550">IF(AY203&gt;0,IF(AY206=1,AY204,AY204+AX208),AX208)</f>
        <v>0</v>
      </c>
      <c r="AZ208" s="67">
        <f t="shared" ref="AZ208" si="3551">IF(AZ203&gt;0,IF(AZ206=1,AZ204,AZ204+AY208),AY208)</f>
        <v>0</v>
      </c>
      <c r="BA208" s="67">
        <f t="shared" ref="BA208" si="3552">IF(BA203&gt;0,IF(BA206=1,BA204,BA204+AZ208),AZ208)</f>
        <v>0</v>
      </c>
      <c r="BB208" s="67">
        <f t="shared" ref="BB208" si="3553">IF(BB203&gt;0,IF(BB206=1,BB204,BB204+BA208),BA208)</f>
        <v>0</v>
      </c>
      <c r="BC208" s="67">
        <f t="shared" ref="BC208" si="3554">IF(BC203&gt;0,IF(BC206=1,BC204,BC204+BB208),BB208)</f>
        <v>0</v>
      </c>
      <c r="BD208" s="67">
        <f t="shared" ref="BD208" si="3555">IF(BD203&gt;0,IF(BD206=1,BD204,BD204+BC208),BC208)</f>
        <v>0</v>
      </c>
      <c r="BE208" s="67">
        <f t="shared" ref="BE208" si="3556">IF(BE203&gt;0,IF(BE206=1,BE204,BE204+BD208),BD208)</f>
        <v>0</v>
      </c>
      <c r="BF208" s="67">
        <f t="shared" ref="BF208" si="3557">IF(BF203&gt;0,IF(BF206=1,BF204,BF204+BE208),BE208)</f>
        <v>0</v>
      </c>
      <c r="BG208" s="67">
        <f t="shared" ref="BG208" si="3558">IF(BG203&gt;0,IF(BG206=1,BG204,BG204+BF208),BF208)</f>
        <v>0</v>
      </c>
      <c r="BH208" s="67">
        <f t="shared" ref="BH208" si="3559">IF(BH203&gt;0,IF(BH206=1,BH204,BH204+BG208),BG208)</f>
        <v>0</v>
      </c>
      <c r="BI208" s="67">
        <f t="shared" ref="BI208" si="3560">IF(BI203&gt;0,IF(BI206=1,BI204,BI204+BH208),BH208)</f>
        <v>0</v>
      </c>
      <c r="BJ208" s="67">
        <f t="shared" ref="BJ208" si="3561">IF(BJ203&gt;0,IF(BJ206=1,BJ204,BJ204+BI208),BI208)</f>
        <v>0</v>
      </c>
      <c r="BK208" s="67">
        <f t="shared" ref="BK208" si="3562">IF(BK203&gt;0,IF(BK206=1,BK204,BK204+BJ208),BJ208)</f>
        <v>0</v>
      </c>
      <c r="BL208" s="67">
        <f t="shared" ref="BL208" si="3563">IF(BL203&gt;0,IF(BL206=1,BL204,BL204+BK208),BK208)</f>
        <v>0</v>
      </c>
      <c r="BM208" s="67">
        <f t="shared" ref="BM208" si="3564">IF(BM203&gt;0,IF(BM206=1,BM204,BM204+BL208),BL208)</f>
        <v>0</v>
      </c>
      <c r="BN208" s="362"/>
      <c r="BO208" s="364"/>
      <c r="BP208" s="366"/>
      <c r="BQ208" s="366"/>
      <c r="BR208" s="106"/>
      <c r="BS208" s="106"/>
      <c r="BT208" s="106"/>
      <c r="BU208" s="106"/>
      <c r="BV208" s="106"/>
      <c r="BW208" s="106"/>
      <c r="BX208" s="106"/>
      <c r="BY208" s="106"/>
      <c r="BZ208" s="106"/>
      <c r="CA208" s="106"/>
      <c r="CB208" s="106"/>
      <c r="CC208" s="106"/>
      <c r="CD208" s="106"/>
      <c r="CE208" s="106"/>
      <c r="CF208" s="106"/>
      <c r="CG208" s="106"/>
    </row>
    <row r="209" spans="1:85" s="245" customFormat="1" ht="41.5" hidden="1" customHeight="1" x14ac:dyDescent="0.35">
      <c r="A209" s="243"/>
      <c r="B209" s="128"/>
      <c r="C209" s="80"/>
      <c r="D209" s="80"/>
      <c r="E209" s="80"/>
      <c r="F209" s="80"/>
      <c r="G209" s="80"/>
      <c r="H209" s="80"/>
      <c r="I209" s="80"/>
      <c r="J209" s="80"/>
      <c r="K209" s="80"/>
      <c r="L209" s="80"/>
      <c r="M209" s="64"/>
      <c r="N209" s="7"/>
      <c r="O209" s="192"/>
      <c r="P209" s="106"/>
      <c r="Q209" s="65" t="s">
        <v>162</v>
      </c>
      <c r="R209" s="67">
        <f>R211</f>
        <v>0</v>
      </c>
      <c r="S209" s="67">
        <f t="shared" ref="S209" si="3565">IF(S206=1,S211,S211+R209)</f>
        <v>0</v>
      </c>
      <c r="T209" s="67">
        <f t="shared" ref="T209" si="3566">IF(T206=1,T211,T211+S209)</f>
        <v>0</v>
      </c>
      <c r="U209" s="67">
        <f t="shared" ref="U209" si="3567">IF(U206=1,U211,U211+T209)</f>
        <v>0</v>
      </c>
      <c r="V209" s="67">
        <f t="shared" ref="V209" si="3568">IF(V206=1,V211,V211+U209)</f>
        <v>0</v>
      </c>
      <c r="W209" s="67">
        <f t="shared" ref="W209" si="3569">IF(W206=1,W211,W211+V209)</f>
        <v>0</v>
      </c>
      <c r="X209" s="67">
        <f t="shared" ref="X209" si="3570">IF(X206=1,X211,X211+W209)</f>
        <v>0</v>
      </c>
      <c r="Y209" s="67">
        <f t="shared" ref="Y209" si="3571">IF(Y206=1,Y211,Y211+X209)</f>
        <v>0</v>
      </c>
      <c r="Z209" s="67">
        <f t="shared" ref="Z209" si="3572">IF(Z206=1,Z211,Z211+Y209)</f>
        <v>0</v>
      </c>
      <c r="AA209" s="67">
        <f t="shared" ref="AA209" si="3573">IF(AA206=1,AA211,AA211+Z209)</f>
        <v>0</v>
      </c>
      <c r="AB209" s="67">
        <f t="shared" ref="AB209" si="3574">IF(AB206=1,AB211,AB211+AA209)</f>
        <v>0</v>
      </c>
      <c r="AC209" s="67">
        <f t="shared" ref="AC209" si="3575">IF(AC206=1,AC211,AC211+AB209)</f>
        <v>0</v>
      </c>
      <c r="AD209" s="67">
        <f t="shared" ref="AD209" si="3576">IF(AD206=1,AD211,AD211+AC209)</f>
        <v>0</v>
      </c>
      <c r="AE209" s="67">
        <f t="shared" ref="AE209" si="3577">IF(AE206=1,AE211,AE211+AD209)</f>
        <v>0</v>
      </c>
      <c r="AF209" s="67">
        <f t="shared" ref="AF209" si="3578">IF(AF206=1,AF211,AF211+AE209)</f>
        <v>0</v>
      </c>
      <c r="AG209" s="67">
        <f t="shared" ref="AG209" si="3579">IF(AG206=1,AG211,AG211+AF209)</f>
        <v>0</v>
      </c>
      <c r="AH209" s="67">
        <f t="shared" ref="AH209" si="3580">IF(AH206=1,AH211,AH211+AG209)</f>
        <v>0</v>
      </c>
      <c r="AI209" s="67">
        <f t="shared" ref="AI209" si="3581">IF(AI206=1,AI211,AI211+AH209)</f>
        <v>0</v>
      </c>
      <c r="AJ209" s="67">
        <f t="shared" ref="AJ209" si="3582">IF(AJ206=1,AJ211,AJ211+AI209)</f>
        <v>0</v>
      </c>
      <c r="AK209" s="67">
        <f t="shared" ref="AK209" si="3583">IF(AK206=1,AK211,AK211+AJ209)</f>
        <v>0</v>
      </c>
      <c r="AL209" s="67">
        <f t="shared" ref="AL209" si="3584">IF(AL206=1,AL211,AL211+AK209)</f>
        <v>0</v>
      </c>
      <c r="AM209" s="67">
        <f t="shared" ref="AM209" si="3585">IF(AM206=1,AM211,AM211+AL209)</f>
        <v>0</v>
      </c>
      <c r="AN209" s="67">
        <f t="shared" ref="AN209" si="3586">IF(AN206=1,AN211,AN211+AM209)</f>
        <v>0</v>
      </c>
      <c r="AO209" s="67">
        <f t="shared" ref="AO209" si="3587">IF(AO206=1,AO211,AO211+AN209)</f>
        <v>0</v>
      </c>
      <c r="AP209" s="67">
        <f t="shared" ref="AP209" si="3588">IF(AP206=1,AP211,AP211+AO209)</f>
        <v>0</v>
      </c>
      <c r="AQ209" s="67">
        <f t="shared" ref="AQ209" si="3589">IF(AQ206=1,AQ211,AQ211+AP209)</f>
        <v>0</v>
      </c>
      <c r="AR209" s="67">
        <f t="shared" ref="AR209" si="3590">IF(AR206=1,AR211,AR211+AQ209)</f>
        <v>0</v>
      </c>
      <c r="AS209" s="67">
        <f t="shared" ref="AS209" si="3591">IF(AS206=1,AS211,AS211+AR209)</f>
        <v>0</v>
      </c>
      <c r="AT209" s="67">
        <f t="shared" ref="AT209" si="3592">IF(AT206=1,AT211,AT211+AS209)</f>
        <v>0</v>
      </c>
      <c r="AU209" s="67">
        <f t="shared" ref="AU209" si="3593">IF(AU206=1,AU211,AU211+AT209)</f>
        <v>0</v>
      </c>
      <c r="AV209" s="67">
        <f t="shared" ref="AV209" si="3594">IF(AV206=1,AV211,AV211+AU209)</f>
        <v>0</v>
      </c>
      <c r="AW209" s="67">
        <f t="shared" ref="AW209" si="3595">IF(AW206=1,AW211,AW211+AV209)</f>
        <v>0</v>
      </c>
      <c r="AX209" s="67">
        <f t="shared" ref="AX209" si="3596">IF(AX206=1,AX211,AX211+AW209)</f>
        <v>0</v>
      </c>
      <c r="AY209" s="67">
        <f t="shared" ref="AY209" si="3597">IF(AY206=1,AY211,AY211+AX209)</f>
        <v>0</v>
      </c>
      <c r="AZ209" s="67">
        <f t="shared" ref="AZ209" si="3598">IF(AZ206=1,AZ211,AZ211+AY209)</f>
        <v>0</v>
      </c>
      <c r="BA209" s="67">
        <f t="shared" ref="BA209" si="3599">IF(BA206=1,BA211,BA211+AZ209)</f>
        <v>0</v>
      </c>
      <c r="BB209" s="67">
        <f t="shared" ref="BB209" si="3600">IF(BB206=1,BB211,BB211+BA209)</f>
        <v>0</v>
      </c>
      <c r="BC209" s="67">
        <f t="shared" ref="BC209" si="3601">IF(BC206=1,BC211,BC211+BB209)</f>
        <v>0</v>
      </c>
      <c r="BD209" s="67">
        <f t="shared" ref="BD209" si="3602">IF(BD206=1,BD211,BD211+BC209)</f>
        <v>0</v>
      </c>
      <c r="BE209" s="67">
        <f t="shared" ref="BE209" si="3603">IF(BE206=1,BE211,BE211+BD209)</f>
        <v>0</v>
      </c>
      <c r="BF209" s="67">
        <f t="shared" ref="BF209" si="3604">IF(BF206=1,BF211,BF211+BE209)</f>
        <v>0</v>
      </c>
      <c r="BG209" s="67">
        <f t="shared" ref="BG209" si="3605">IF(BG206=1,BG211,BG211+BF209)</f>
        <v>0</v>
      </c>
      <c r="BH209" s="67">
        <f t="shared" ref="BH209" si="3606">IF(BH206=1,BH211,BH211+BG209)</f>
        <v>0</v>
      </c>
      <c r="BI209" s="67">
        <f t="shared" ref="BI209" si="3607">IF(BI206=1,BI211,BI211+BH209)</f>
        <v>0</v>
      </c>
      <c r="BJ209" s="67">
        <f t="shared" ref="BJ209" si="3608">IF(BJ206=1,BJ211,BJ211+BI209)</f>
        <v>0</v>
      </c>
      <c r="BK209" s="67">
        <f t="shared" ref="BK209" si="3609">IF(BK206=1,BK211,BK211+BJ209)</f>
        <v>0</v>
      </c>
      <c r="BL209" s="67">
        <f t="shared" ref="BL209" si="3610">IF(BL206=1,BL211,BL211+BK209)</f>
        <v>0</v>
      </c>
      <c r="BM209" s="67">
        <f t="shared" ref="BM209" si="3611">IF(BM206=1,BM211,BM211+BL209)</f>
        <v>0</v>
      </c>
      <c r="BN209" s="362"/>
      <c r="BO209" s="364"/>
      <c r="BP209" s="366"/>
      <c r="BQ209" s="366"/>
      <c r="BR209" s="106"/>
      <c r="BS209" s="106"/>
      <c r="BT209" s="106"/>
      <c r="BU209" s="106"/>
      <c r="BV209" s="106"/>
      <c r="BW209" s="106"/>
      <c r="BX209" s="106"/>
      <c r="BY209" s="106"/>
      <c r="BZ209" s="106"/>
      <c r="CA209" s="106"/>
      <c r="CB209" s="106"/>
      <c r="CC209" s="106"/>
      <c r="CD209" s="106"/>
      <c r="CE209" s="106"/>
      <c r="CF209" s="106"/>
      <c r="CG209" s="106"/>
    </row>
    <row r="210" spans="1:85" s="245" customFormat="1" ht="29" x14ac:dyDescent="0.35">
      <c r="A210" s="243"/>
      <c r="B210" s="128"/>
      <c r="C210" s="80"/>
      <c r="D210" s="80"/>
      <c r="E210" s="80"/>
      <c r="F210" s="80"/>
      <c r="G210" s="80"/>
      <c r="H210" s="80"/>
      <c r="I210" s="80"/>
      <c r="J210" s="80"/>
      <c r="K210" s="80"/>
      <c r="L210" s="80"/>
      <c r="M210" s="64"/>
      <c r="N210" s="7"/>
      <c r="O210" s="192"/>
      <c r="P210" s="106"/>
      <c r="Q210" s="63" t="s">
        <v>160</v>
      </c>
      <c r="R210" s="68">
        <f t="shared" ref="R210:BM210" si="3612">1720/12*R203</f>
        <v>0</v>
      </c>
      <c r="S210" s="68">
        <f t="shared" si="3612"/>
        <v>0</v>
      </c>
      <c r="T210" s="68">
        <f t="shared" si="3612"/>
        <v>0</v>
      </c>
      <c r="U210" s="68">
        <f t="shared" si="3612"/>
        <v>0</v>
      </c>
      <c r="V210" s="68">
        <f t="shared" si="3612"/>
        <v>0</v>
      </c>
      <c r="W210" s="68">
        <f t="shared" si="3612"/>
        <v>0</v>
      </c>
      <c r="X210" s="68">
        <f t="shared" si="3612"/>
        <v>0</v>
      </c>
      <c r="Y210" s="68">
        <f t="shared" si="3612"/>
        <v>0</v>
      </c>
      <c r="Z210" s="68">
        <f t="shared" si="3612"/>
        <v>0</v>
      </c>
      <c r="AA210" s="68">
        <f t="shared" si="3612"/>
        <v>0</v>
      </c>
      <c r="AB210" s="68">
        <f t="shared" si="3612"/>
        <v>0</v>
      </c>
      <c r="AC210" s="68">
        <f t="shared" si="3612"/>
        <v>0</v>
      </c>
      <c r="AD210" s="68">
        <f t="shared" si="3612"/>
        <v>0</v>
      </c>
      <c r="AE210" s="68">
        <f t="shared" si="3612"/>
        <v>0</v>
      </c>
      <c r="AF210" s="68">
        <f t="shared" si="3612"/>
        <v>0</v>
      </c>
      <c r="AG210" s="68">
        <f t="shared" si="3612"/>
        <v>0</v>
      </c>
      <c r="AH210" s="68">
        <f t="shared" si="3612"/>
        <v>0</v>
      </c>
      <c r="AI210" s="68">
        <f t="shared" si="3612"/>
        <v>0</v>
      </c>
      <c r="AJ210" s="68">
        <f t="shared" si="3612"/>
        <v>0</v>
      </c>
      <c r="AK210" s="68">
        <f t="shared" si="3612"/>
        <v>0</v>
      </c>
      <c r="AL210" s="68">
        <f t="shared" si="3612"/>
        <v>0</v>
      </c>
      <c r="AM210" s="68">
        <f t="shared" si="3612"/>
        <v>0</v>
      </c>
      <c r="AN210" s="68">
        <f t="shared" si="3612"/>
        <v>0</v>
      </c>
      <c r="AO210" s="68">
        <f t="shared" si="3612"/>
        <v>0</v>
      </c>
      <c r="AP210" s="68">
        <f t="shared" si="3612"/>
        <v>0</v>
      </c>
      <c r="AQ210" s="68">
        <f t="shared" si="3612"/>
        <v>0</v>
      </c>
      <c r="AR210" s="68">
        <f t="shared" si="3612"/>
        <v>0</v>
      </c>
      <c r="AS210" s="68">
        <f t="shared" si="3612"/>
        <v>0</v>
      </c>
      <c r="AT210" s="68">
        <f t="shared" si="3612"/>
        <v>0</v>
      </c>
      <c r="AU210" s="68">
        <f t="shared" si="3612"/>
        <v>0</v>
      </c>
      <c r="AV210" s="68">
        <f t="shared" si="3612"/>
        <v>0</v>
      </c>
      <c r="AW210" s="68">
        <f t="shared" si="3612"/>
        <v>0</v>
      </c>
      <c r="AX210" s="68">
        <f t="shared" si="3612"/>
        <v>0</v>
      </c>
      <c r="AY210" s="68">
        <f t="shared" si="3612"/>
        <v>0</v>
      </c>
      <c r="AZ210" s="68">
        <f t="shared" si="3612"/>
        <v>0</v>
      </c>
      <c r="BA210" s="68">
        <f t="shared" si="3612"/>
        <v>0</v>
      </c>
      <c r="BB210" s="68">
        <f t="shared" si="3612"/>
        <v>0</v>
      </c>
      <c r="BC210" s="68">
        <f t="shared" si="3612"/>
        <v>0</v>
      </c>
      <c r="BD210" s="68">
        <f t="shared" si="3612"/>
        <v>0</v>
      </c>
      <c r="BE210" s="68">
        <f t="shared" si="3612"/>
        <v>0</v>
      </c>
      <c r="BF210" s="68">
        <f t="shared" si="3612"/>
        <v>0</v>
      </c>
      <c r="BG210" s="68">
        <f t="shared" si="3612"/>
        <v>0</v>
      </c>
      <c r="BH210" s="68">
        <f t="shared" si="3612"/>
        <v>0</v>
      </c>
      <c r="BI210" s="68">
        <f t="shared" si="3612"/>
        <v>0</v>
      </c>
      <c r="BJ210" s="68">
        <f t="shared" si="3612"/>
        <v>0</v>
      </c>
      <c r="BK210" s="68">
        <f t="shared" si="3612"/>
        <v>0</v>
      </c>
      <c r="BL210" s="68">
        <f t="shared" si="3612"/>
        <v>0</v>
      </c>
      <c r="BM210" s="68">
        <f t="shared" si="3612"/>
        <v>0</v>
      </c>
      <c r="BN210" s="362"/>
      <c r="BO210" s="364"/>
      <c r="BP210" s="366"/>
      <c r="BQ210" s="366"/>
      <c r="BR210" s="106"/>
      <c r="BS210" s="106"/>
      <c r="BT210" s="106"/>
      <c r="BU210" s="106"/>
      <c r="BV210" s="106"/>
      <c r="BW210" s="106"/>
      <c r="BX210" s="106"/>
      <c r="BY210" s="106"/>
      <c r="BZ210" s="106"/>
      <c r="CA210" s="106"/>
      <c r="CB210" s="106"/>
      <c r="CC210" s="106"/>
      <c r="CD210" s="106"/>
      <c r="CE210" s="106"/>
      <c r="CF210" s="106"/>
      <c r="CG210" s="106"/>
    </row>
    <row r="211" spans="1:85" s="245" customFormat="1" ht="29" x14ac:dyDescent="0.35">
      <c r="A211" s="243"/>
      <c r="B211" s="128"/>
      <c r="C211" s="80"/>
      <c r="D211" s="80"/>
      <c r="E211" s="80"/>
      <c r="F211" s="80"/>
      <c r="G211" s="80"/>
      <c r="H211" s="80"/>
      <c r="I211" s="80"/>
      <c r="J211" s="80"/>
      <c r="K211" s="80"/>
      <c r="L211" s="80"/>
      <c r="M211" s="64"/>
      <c r="N211" s="7"/>
      <c r="O211" s="192"/>
      <c r="P211" s="106"/>
      <c r="Q211" s="63" t="s">
        <v>144</v>
      </c>
      <c r="R211" s="68">
        <f>FLOOR(IF(OR(R206=0,R206=1),IF(R204&gt;=R210,R210,R204)+0.00000001,IF(R208&gt;=R207,R207,R208))+0.00000001,1)</f>
        <v>0</v>
      </c>
      <c r="S211" s="68">
        <f t="shared" ref="S211" si="3613">FLOOR(IF(OR(S206=0,S206=1),IF(S210&gt;S207,S207,IF(S204&gt;=S210,S210,S204)+0.00000001),IF(S208&gt;=S207,S207-R209,S208-R209)+0.00000001),1)</f>
        <v>0</v>
      </c>
      <c r="T211" s="68">
        <f t="shared" ref="T211" si="3614">FLOOR(IF(OR(T206=0,T206=1),IF(T210&gt;T207,T207,IF(T204&gt;=T210,T210,T204)+0.00000001),IF(T208&gt;=T207,T207-S209,T208-S209)+0.00000001),1)</f>
        <v>0</v>
      </c>
      <c r="U211" s="68">
        <f t="shared" ref="U211" si="3615">FLOOR(IF(OR(U206=0,U206=1),IF(U210&gt;U207,U207,IF(U204&gt;=U210,U210,U204)+0.00000001),IF(U208&gt;=U207,U207-T209,U208-T209)+0.00000001),1)</f>
        <v>0</v>
      </c>
      <c r="V211" s="68">
        <f t="shared" ref="V211" si="3616">FLOOR(IF(OR(V206=0,V206=1),IF(V210&gt;V207,V207,IF(V204&gt;=V210,V210,V204)+0.00000001),IF(V208&gt;=V207,V207-U209,V208-U209)+0.00000001),1)</f>
        <v>0</v>
      </c>
      <c r="W211" s="68">
        <f t="shared" ref="W211" si="3617">FLOOR(IF(OR(W206=0,W206=1),IF(W210&gt;W207,W207,IF(W204&gt;=W210,W210,W204)+0.00000001),IF(W208&gt;=W207,W207-V209,W208-V209)+0.00000001),1)</f>
        <v>0</v>
      </c>
      <c r="X211" s="68">
        <f t="shared" ref="X211" si="3618">FLOOR(IF(OR(X206=0,X206=1),IF(X210&gt;X207,X207,IF(X204&gt;=X210,X210,X204)+0.00000001),IF(X208&gt;=X207,X207-W209,X208-W209)+0.00000001),1)</f>
        <v>0</v>
      </c>
      <c r="Y211" s="68">
        <f t="shared" ref="Y211" si="3619">FLOOR(IF(OR(Y206=0,Y206=1),IF(Y210&gt;Y207,Y207,IF(Y204&gt;=Y210,Y210,Y204)+0.00000001),IF(Y208&gt;=Y207,Y207-X209,Y208-X209)+0.00000001),1)</f>
        <v>0</v>
      </c>
      <c r="Z211" s="68">
        <f t="shared" ref="Z211" si="3620">FLOOR(IF(OR(Z206=0,Z206=1),IF(Z210&gt;Z207,Z207,IF(Z204&gt;=Z210,Z210,Z204)+0.00000001),IF(Z208&gt;=Z207,Z207-Y209,Z208-Y209)+0.00000001),1)</f>
        <v>0</v>
      </c>
      <c r="AA211" s="68">
        <f t="shared" ref="AA211" si="3621">FLOOR(IF(OR(AA206=0,AA206=1),IF(AA210&gt;AA207,AA207,IF(AA204&gt;=AA210,AA210,AA204)+0.00000001),IF(AA208&gt;=AA207,AA207-Z209,AA208-Z209)+0.00000001),1)</f>
        <v>0</v>
      </c>
      <c r="AB211" s="68">
        <f t="shared" ref="AB211" si="3622">FLOOR(IF(OR(AB206=0,AB206=1),IF(AB210&gt;AB207,AB207,IF(AB204&gt;=AB210,AB210,AB204)+0.00000001),IF(AB208&gt;=AB207,AB207-AA209,AB208-AA209)+0.00000001),1)</f>
        <v>0</v>
      </c>
      <c r="AC211" s="68">
        <f t="shared" ref="AC211" si="3623">FLOOR(IF(OR(AC206=0,AC206=1),IF(AC210&gt;AC207,AC207,IF(AC204&gt;=AC210,AC210,AC204)+0.00000001),IF(AC208&gt;=AC207,AC207-AB209,AC208-AB209)+0.00000001),1)</f>
        <v>0</v>
      </c>
      <c r="AD211" s="68">
        <f t="shared" ref="AD211" si="3624">FLOOR(IF(OR(AD206=0,AD206=1),IF(AD210&gt;AD207,AD207,IF(AD204&gt;=AD210,AD210,AD204)+0.00000001),IF(AD208&gt;=AD207,AD207-AC209,AD208-AC209)+0.00000001),1)</f>
        <v>0</v>
      </c>
      <c r="AE211" s="68">
        <f t="shared" ref="AE211" si="3625">FLOOR(IF(OR(AE206=0,AE206=1),IF(AE210&gt;AE207,AE207,IF(AE204&gt;=AE210,AE210,AE204)+0.00000001),IF(AE208&gt;=AE207,AE207-AD209,AE208-AD209)+0.00000001),1)</f>
        <v>0</v>
      </c>
      <c r="AF211" s="68">
        <f t="shared" ref="AF211" si="3626">FLOOR(IF(OR(AF206=0,AF206=1),IF(AF210&gt;AF207,AF207,IF(AF204&gt;=AF210,AF210,AF204)+0.00000001),IF(AF208&gt;=AF207,AF207-AE209,AF208-AE209)+0.00000001),1)</f>
        <v>0</v>
      </c>
      <c r="AG211" s="68">
        <f t="shared" ref="AG211" si="3627">FLOOR(IF(OR(AG206=0,AG206=1),IF(AG210&gt;AG207,AG207,IF(AG204&gt;=AG210,AG210,AG204)+0.00000001),IF(AG208&gt;=AG207,AG207-AF209,AG208-AF209)+0.00000001),1)</f>
        <v>0</v>
      </c>
      <c r="AH211" s="68">
        <f t="shared" ref="AH211" si="3628">FLOOR(IF(OR(AH206=0,AH206=1),IF(AH210&gt;AH207,AH207,IF(AH204&gt;=AH210,AH210,AH204)+0.00000001),IF(AH208&gt;=AH207,AH207-AG209,AH208-AG209)+0.00000001),1)</f>
        <v>0</v>
      </c>
      <c r="AI211" s="68">
        <f t="shared" ref="AI211" si="3629">FLOOR(IF(OR(AI206=0,AI206=1),IF(AI210&gt;AI207,AI207,IF(AI204&gt;=AI210,AI210,AI204)+0.00000001),IF(AI208&gt;=AI207,AI207-AH209,AI208-AH209)+0.00000001),1)</f>
        <v>0</v>
      </c>
      <c r="AJ211" s="68">
        <f t="shared" ref="AJ211" si="3630">FLOOR(IF(OR(AJ206=0,AJ206=1),IF(AJ210&gt;AJ207,AJ207,IF(AJ204&gt;=AJ210,AJ210,AJ204)+0.00000001),IF(AJ208&gt;=AJ207,AJ207-AI209,AJ208-AI209)+0.00000001),1)</f>
        <v>0</v>
      </c>
      <c r="AK211" s="68">
        <f t="shared" ref="AK211" si="3631">FLOOR(IF(OR(AK206=0,AK206=1),IF(AK210&gt;AK207,AK207,IF(AK204&gt;=AK210,AK210,AK204)+0.00000001),IF(AK208&gt;=AK207,AK207-AJ209,AK208-AJ209)+0.00000001),1)</f>
        <v>0</v>
      </c>
      <c r="AL211" s="68">
        <f t="shared" ref="AL211" si="3632">FLOOR(IF(OR(AL206=0,AL206=1),IF(AL210&gt;AL207,AL207,IF(AL204&gt;=AL210,AL210,AL204)+0.00000001),IF(AL208&gt;=AL207,AL207-AK209,AL208-AK209)+0.00000001),1)</f>
        <v>0</v>
      </c>
      <c r="AM211" s="68">
        <f t="shared" ref="AM211" si="3633">FLOOR(IF(OR(AM206=0,AM206=1),IF(AM210&gt;AM207,AM207,IF(AM204&gt;=AM210,AM210,AM204)+0.00000001),IF(AM208&gt;=AM207,AM207-AL209,AM208-AL209)+0.00000001),1)</f>
        <v>0</v>
      </c>
      <c r="AN211" s="68">
        <f t="shared" ref="AN211" si="3634">FLOOR(IF(OR(AN206=0,AN206=1),IF(AN210&gt;AN207,AN207,IF(AN204&gt;=AN210,AN210,AN204)+0.00000001),IF(AN208&gt;=AN207,AN207-AM209,AN208-AM209)+0.00000001),1)</f>
        <v>0</v>
      </c>
      <c r="AO211" s="68">
        <f t="shared" ref="AO211" si="3635">FLOOR(IF(OR(AO206=0,AO206=1),IF(AO210&gt;AO207,AO207,IF(AO204&gt;=AO210,AO210,AO204)+0.00000001),IF(AO208&gt;=AO207,AO207-AN209,AO208-AN209)+0.00000001),1)</f>
        <v>0</v>
      </c>
      <c r="AP211" s="68">
        <f t="shared" ref="AP211" si="3636">FLOOR(IF(OR(AP206=0,AP206=1),IF(AP210&gt;AP207,AP207,IF(AP204&gt;=AP210,AP210,AP204)+0.00000001),IF(AP208&gt;=AP207,AP207-AO209,AP208-AO209)+0.00000001),1)</f>
        <v>0</v>
      </c>
      <c r="AQ211" s="68">
        <f t="shared" ref="AQ211" si="3637">FLOOR(IF(OR(AQ206=0,AQ206=1),IF(AQ210&gt;AQ207,AQ207,IF(AQ204&gt;=AQ210,AQ210,AQ204)+0.00000001),IF(AQ208&gt;=AQ207,AQ207-AP209,AQ208-AP209)+0.00000001),1)</f>
        <v>0</v>
      </c>
      <c r="AR211" s="68">
        <f t="shared" ref="AR211" si="3638">FLOOR(IF(OR(AR206=0,AR206=1),IF(AR210&gt;AR207,AR207,IF(AR204&gt;=AR210,AR210,AR204)+0.00000001),IF(AR208&gt;=AR207,AR207-AQ209,AR208-AQ209)+0.00000001),1)</f>
        <v>0</v>
      </c>
      <c r="AS211" s="68">
        <f t="shared" ref="AS211" si="3639">FLOOR(IF(OR(AS206=0,AS206=1),IF(AS210&gt;AS207,AS207,IF(AS204&gt;=AS210,AS210,AS204)+0.00000001),IF(AS208&gt;=AS207,AS207-AR209,AS208-AR209)+0.00000001),1)</f>
        <v>0</v>
      </c>
      <c r="AT211" s="68">
        <f t="shared" ref="AT211" si="3640">FLOOR(IF(OR(AT206=0,AT206=1),IF(AT210&gt;AT207,AT207,IF(AT204&gt;=AT210,AT210,AT204)+0.00000001),IF(AT208&gt;=AT207,AT207-AS209,AT208-AS209)+0.00000001),1)</f>
        <v>0</v>
      </c>
      <c r="AU211" s="68">
        <f t="shared" ref="AU211" si="3641">FLOOR(IF(OR(AU206=0,AU206=1),IF(AU210&gt;AU207,AU207,IF(AU204&gt;=AU210,AU210,AU204)+0.00000001),IF(AU208&gt;=AU207,AU207-AT209,AU208-AT209)+0.00000001),1)</f>
        <v>0</v>
      </c>
      <c r="AV211" s="68">
        <f t="shared" ref="AV211" si="3642">FLOOR(IF(OR(AV206=0,AV206=1),IF(AV210&gt;AV207,AV207,IF(AV204&gt;=AV210,AV210,AV204)+0.00000001),IF(AV208&gt;=AV207,AV207-AU209,AV208-AU209)+0.00000001),1)</f>
        <v>0</v>
      </c>
      <c r="AW211" s="68">
        <f t="shared" ref="AW211" si="3643">FLOOR(IF(OR(AW206=0,AW206=1),IF(AW210&gt;AW207,AW207,IF(AW204&gt;=AW210,AW210,AW204)+0.00000001),IF(AW208&gt;=AW207,AW207-AV209,AW208-AV209)+0.00000001),1)</f>
        <v>0</v>
      </c>
      <c r="AX211" s="68">
        <f t="shared" ref="AX211" si="3644">FLOOR(IF(OR(AX206=0,AX206=1),IF(AX210&gt;AX207,AX207,IF(AX204&gt;=AX210,AX210,AX204)+0.00000001),IF(AX208&gt;=AX207,AX207-AW209,AX208-AW209)+0.00000001),1)</f>
        <v>0</v>
      </c>
      <c r="AY211" s="68">
        <f t="shared" ref="AY211" si="3645">FLOOR(IF(OR(AY206=0,AY206=1),IF(AY210&gt;AY207,AY207,IF(AY204&gt;=AY210,AY210,AY204)+0.00000001),IF(AY208&gt;=AY207,AY207-AX209,AY208-AX209)+0.00000001),1)</f>
        <v>0</v>
      </c>
      <c r="AZ211" s="68">
        <f t="shared" ref="AZ211" si="3646">FLOOR(IF(OR(AZ206=0,AZ206=1),IF(AZ210&gt;AZ207,AZ207,IF(AZ204&gt;=AZ210,AZ210,AZ204)+0.00000001),IF(AZ208&gt;=AZ207,AZ207-AY209,AZ208-AY209)+0.00000001),1)</f>
        <v>0</v>
      </c>
      <c r="BA211" s="68">
        <f t="shared" ref="BA211" si="3647">FLOOR(IF(OR(BA206=0,BA206=1),IF(BA210&gt;BA207,BA207,IF(BA204&gt;=BA210,BA210,BA204)+0.00000001),IF(BA208&gt;=BA207,BA207-AZ209,BA208-AZ209)+0.00000001),1)</f>
        <v>0</v>
      </c>
      <c r="BB211" s="68">
        <f t="shared" ref="BB211" si="3648">FLOOR(IF(OR(BB206=0,BB206=1),IF(BB210&gt;BB207,BB207,IF(BB204&gt;=BB210,BB210,BB204)+0.00000001),IF(BB208&gt;=BB207,BB207-BA209,BB208-BA209)+0.00000001),1)</f>
        <v>0</v>
      </c>
      <c r="BC211" s="68">
        <f t="shared" ref="BC211" si="3649">FLOOR(IF(OR(BC206=0,BC206=1),IF(BC210&gt;BC207,BC207,IF(BC204&gt;=BC210,BC210,BC204)+0.00000001),IF(BC208&gt;=BC207,BC207-BB209,BC208-BB209)+0.00000001),1)</f>
        <v>0</v>
      </c>
      <c r="BD211" s="68">
        <f t="shared" ref="BD211" si="3650">FLOOR(IF(OR(BD206=0,BD206=1),IF(BD210&gt;BD207,BD207,IF(BD204&gt;=BD210,BD210,BD204)+0.00000001),IF(BD208&gt;=BD207,BD207-BC209,BD208-BC209)+0.00000001),1)</f>
        <v>0</v>
      </c>
      <c r="BE211" s="68">
        <f t="shared" ref="BE211" si="3651">FLOOR(IF(OR(BE206=0,BE206=1),IF(BE210&gt;BE207,BE207,IF(BE204&gt;=BE210,BE210,BE204)+0.00000001),IF(BE208&gt;=BE207,BE207-BD209,BE208-BD209)+0.00000001),1)</f>
        <v>0</v>
      </c>
      <c r="BF211" s="68">
        <f t="shared" ref="BF211" si="3652">FLOOR(IF(OR(BF206=0,BF206=1),IF(BF210&gt;BF207,BF207,IF(BF204&gt;=BF210,BF210,BF204)+0.00000001),IF(BF208&gt;=BF207,BF207-BE209,BF208-BE209)+0.00000001),1)</f>
        <v>0</v>
      </c>
      <c r="BG211" s="68">
        <f t="shared" ref="BG211" si="3653">FLOOR(IF(OR(BG206=0,BG206=1),IF(BG210&gt;BG207,BG207,IF(BG204&gt;=BG210,BG210,BG204)+0.00000001),IF(BG208&gt;=BG207,BG207-BF209,BG208-BF209)+0.00000001),1)</f>
        <v>0</v>
      </c>
      <c r="BH211" s="68">
        <f t="shared" ref="BH211" si="3654">FLOOR(IF(OR(BH206=0,BH206=1),IF(BH210&gt;BH207,BH207,IF(BH204&gt;=BH210,BH210,BH204)+0.00000001),IF(BH208&gt;=BH207,BH207-BG209,BH208-BG209)+0.00000001),1)</f>
        <v>0</v>
      </c>
      <c r="BI211" s="68">
        <f t="shared" ref="BI211" si="3655">FLOOR(IF(OR(BI206=0,BI206=1),IF(BI210&gt;BI207,BI207,IF(BI204&gt;=BI210,BI210,BI204)+0.00000001),IF(BI208&gt;=BI207,BI207-BH209,BI208-BH209)+0.00000001),1)</f>
        <v>0</v>
      </c>
      <c r="BJ211" s="68">
        <f t="shared" ref="BJ211" si="3656">FLOOR(IF(OR(BJ206=0,BJ206=1),IF(BJ210&gt;BJ207,BJ207,IF(BJ204&gt;=BJ210,BJ210,BJ204)+0.00000001),IF(BJ208&gt;=BJ207,BJ207-BI209,BJ208-BI209)+0.00000001),1)</f>
        <v>0</v>
      </c>
      <c r="BK211" s="68">
        <f t="shared" ref="BK211" si="3657">FLOOR(IF(OR(BK206=0,BK206=1),IF(BK210&gt;BK207,BK207,IF(BK204&gt;=BK210,BK210,BK204)+0.00000001),IF(BK208&gt;=BK207,BK207-BJ209,BK208-BJ209)+0.00000001),1)</f>
        <v>0</v>
      </c>
      <c r="BL211" s="68">
        <f t="shared" ref="BL211" si="3658">FLOOR(IF(OR(BL206=0,BL206=1),IF(BL210&gt;BL207,BL207,IF(BL204&gt;=BL210,BL210,BL204)+0.00000001),IF(BL208&gt;=BL207,BL207-BK209,BL208-BK209)+0.00000001),1)</f>
        <v>0</v>
      </c>
      <c r="BM211" s="68">
        <f t="shared" ref="BM211" si="3659">FLOOR(IF(OR(BM206=0,BM206=1),IF(BM210&gt;BM207,BM207,IF(BM204&gt;=BM210,BM210,BM204)+0.00000001),IF(BM208&gt;=BM207,BM207-BL209,BM208-BL209)+0.00000001),1)</f>
        <v>0</v>
      </c>
      <c r="BN211" s="362"/>
      <c r="BO211" s="364"/>
      <c r="BP211" s="366"/>
      <c r="BQ211" s="366"/>
      <c r="BR211" s="106"/>
      <c r="BS211" s="106"/>
      <c r="BT211" s="106"/>
      <c r="BU211" s="106"/>
      <c r="BV211" s="106"/>
      <c r="BW211" s="106"/>
      <c r="BX211" s="106"/>
      <c r="BY211" s="106"/>
      <c r="BZ211" s="106"/>
      <c r="CA211" s="106"/>
      <c r="CB211" s="106"/>
      <c r="CC211" s="106"/>
      <c r="CD211" s="106"/>
      <c r="CE211" s="106"/>
      <c r="CF211" s="106"/>
      <c r="CG211" s="106"/>
    </row>
    <row r="212" spans="1:85" s="245" customFormat="1" ht="25.4" customHeight="1" thickBot="1" x14ac:dyDescent="0.4">
      <c r="A212" s="243"/>
      <c r="B212" s="129"/>
      <c r="C212" s="69"/>
      <c r="D212" s="69"/>
      <c r="E212" s="69"/>
      <c r="F212" s="69"/>
      <c r="G212" s="69"/>
      <c r="H212" s="69"/>
      <c r="I212" s="69"/>
      <c r="J212" s="69"/>
      <c r="K212" s="69"/>
      <c r="L212" s="69"/>
      <c r="M212" s="70"/>
      <c r="N212" s="7"/>
      <c r="O212" s="193"/>
      <c r="P212" s="106"/>
      <c r="Q212" s="216" t="s">
        <v>145</v>
      </c>
      <c r="R212" s="72">
        <f>IF($J203="Ano",R211*'Podpůrná data'!$B$5,R211*'Podpůrná data'!$B$3)</f>
        <v>0</v>
      </c>
      <c r="S212" s="72">
        <f>IF($J203="Ano",S211*'Podpůrná data'!$B$5,S211*'Podpůrná data'!$B$3)</f>
        <v>0</v>
      </c>
      <c r="T212" s="72">
        <f>IF($J203="Ano",T211*'Podpůrná data'!$B$5,T211*'Podpůrná data'!$B$3)</f>
        <v>0</v>
      </c>
      <c r="U212" s="72">
        <f>IF($J203="Ano",U211*'Podpůrná data'!$B$5,U211*'Podpůrná data'!$B$3)</f>
        <v>0</v>
      </c>
      <c r="V212" s="72">
        <f>IF($J203="Ano",V211*'Podpůrná data'!$B$5,V211*'Podpůrná data'!$B$3)</f>
        <v>0</v>
      </c>
      <c r="W212" s="72">
        <f>IF($J203="Ano",W211*'Podpůrná data'!$B$5,W211*'Podpůrná data'!$B$3)</f>
        <v>0</v>
      </c>
      <c r="X212" s="72">
        <f>IF($J203="Ano",X211*'Podpůrná data'!$B$5,X211*'Podpůrná data'!$B$3)</f>
        <v>0</v>
      </c>
      <c r="Y212" s="72">
        <f>IF($J203="Ano",Y211*'Podpůrná data'!$B$5,Y211*'Podpůrná data'!$B$3)</f>
        <v>0</v>
      </c>
      <c r="Z212" s="72">
        <f>IF($J203="Ano",Z211*'Podpůrná data'!$B$5,Z211*'Podpůrná data'!$B$3)</f>
        <v>0</v>
      </c>
      <c r="AA212" s="72">
        <f>IF($J203="Ano",AA211*'Podpůrná data'!$B$5,AA211*'Podpůrná data'!$B$3)</f>
        <v>0</v>
      </c>
      <c r="AB212" s="72">
        <f>IF($J203="Ano",AB211*'Podpůrná data'!$B$5,AB211*'Podpůrná data'!$B$3)</f>
        <v>0</v>
      </c>
      <c r="AC212" s="72">
        <f>IF($J203="Ano",AC211*'Podpůrná data'!$B$5,AC211*'Podpůrná data'!$B$3)</f>
        <v>0</v>
      </c>
      <c r="AD212" s="72">
        <f>IF($J203="Ano",AD211*'Podpůrná data'!$B$5,AD211*'Podpůrná data'!$B$3)</f>
        <v>0</v>
      </c>
      <c r="AE212" s="72">
        <f>IF($J203="Ano",AE211*'Podpůrná data'!$B$5,AE211*'Podpůrná data'!$B$3)</f>
        <v>0</v>
      </c>
      <c r="AF212" s="72">
        <f>IF($J203="Ano",AF211*'Podpůrná data'!$B$5,AF211*'Podpůrná data'!$B$3)</f>
        <v>0</v>
      </c>
      <c r="AG212" s="72">
        <f>IF($J203="Ano",AG211*'Podpůrná data'!$B$5,AG211*'Podpůrná data'!$B$3)</f>
        <v>0</v>
      </c>
      <c r="AH212" s="72">
        <f>IF($J203="Ano",AH211*'Podpůrná data'!$B$5,AH211*'Podpůrná data'!$B$3)</f>
        <v>0</v>
      </c>
      <c r="AI212" s="72">
        <f>IF($J203="Ano",AI211*'Podpůrná data'!$B$5,AI211*'Podpůrná data'!$B$3)</f>
        <v>0</v>
      </c>
      <c r="AJ212" s="72">
        <f>IF($J203="Ano",AJ211*'Podpůrná data'!$B$5,AJ211*'Podpůrná data'!$B$3)</f>
        <v>0</v>
      </c>
      <c r="AK212" s="72">
        <f>IF($J203="Ano",AK211*'Podpůrná data'!$B$5,AK211*'Podpůrná data'!$B$3)</f>
        <v>0</v>
      </c>
      <c r="AL212" s="72">
        <f>IF($J203="Ano",AL211*'Podpůrná data'!$B$5,AL211*'Podpůrná data'!$B$3)</f>
        <v>0</v>
      </c>
      <c r="AM212" s="72">
        <f>IF($J203="Ano",AM211*'Podpůrná data'!$B$5,AM211*'Podpůrná data'!$B$3)</f>
        <v>0</v>
      </c>
      <c r="AN212" s="72">
        <f>IF($J203="Ano",AN211*'Podpůrná data'!$B$5,AN211*'Podpůrná data'!$B$3)</f>
        <v>0</v>
      </c>
      <c r="AO212" s="72">
        <f>IF($J203="Ano",AO211*'Podpůrná data'!$B$5,AO211*'Podpůrná data'!$B$3)</f>
        <v>0</v>
      </c>
      <c r="AP212" s="72">
        <f>IF($J203="Ano",AP211*'Podpůrná data'!$B$5,AP211*'Podpůrná data'!$B$3)</f>
        <v>0</v>
      </c>
      <c r="AQ212" s="72">
        <f>IF($J203="Ano",AQ211*'Podpůrná data'!$B$5,AQ211*'Podpůrná data'!$B$3)</f>
        <v>0</v>
      </c>
      <c r="AR212" s="72">
        <f>IF($J203="Ano",AR211*'Podpůrná data'!$B$5,AR211*'Podpůrná data'!$B$3)</f>
        <v>0</v>
      </c>
      <c r="AS212" s="72">
        <f>IF($J203="Ano",AS211*'Podpůrná data'!$B$5,AS211*'Podpůrná data'!$B$3)</f>
        <v>0</v>
      </c>
      <c r="AT212" s="72">
        <f>IF($J203="Ano",AT211*'Podpůrná data'!$B$5,AT211*'Podpůrná data'!$B$3)</f>
        <v>0</v>
      </c>
      <c r="AU212" s="72">
        <f>IF($J203="Ano",AU211*'Podpůrná data'!$B$5,AU211*'Podpůrná data'!$B$3)</f>
        <v>0</v>
      </c>
      <c r="AV212" s="72">
        <f>IF($J203="Ano",AV211*'Podpůrná data'!$B$5,AV211*'Podpůrná data'!$B$3)</f>
        <v>0</v>
      </c>
      <c r="AW212" s="72">
        <f>IF($J203="Ano",AW211*'Podpůrná data'!$B$5,AW211*'Podpůrná data'!$B$3)</f>
        <v>0</v>
      </c>
      <c r="AX212" s="72">
        <f>IF($J203="Ano",AX211*'Podpůrná data'!$B$5,AX211*'Podpůrná data'!$B$3)</f>
        <v>0</v>
      </c>
      <c r="AY212" s="72">
        <f>IF($J203="Ano",AY211*'Podpůrná data'!$B$5,AY211*'Podpůrná data'!$B$3)</f>
        <v>0</v>
      </c>
      <c r="AZ212" s="72">
        <f>IF($J203="Ano",AZ211*'Podpůrná data'!$B$5,AZ211*'Podpůrná data'!$B$3)</f>
        <v>0</v>
      </c>
      <c r="BA212" s="72">
        <f>IF($J203="Ano",BA211*'Podpůrná data'!$B$5,BA211*'Podpůrná data'!$B$3)</f>
        <v>0</v>
      </c>
      <c r="BB212" s="72">
        <f>IF($J203="Ano",BB211*'Podpůrná data'!$B$5,BB211*'Podpůrná data'!$B$3)</f>
        <v>0</v>
      </c>
      <c r="BC212" s="72">
        <f>IF($J203="Ano",BC211*'Podpůrná data'!$B$5,BC211*'Podpůrná data'!$B$3)</f>
        <v>0</v>
      </c>
      <c r="BD212" s="72">
        <f>IF($J203="Ano",BD211*'Podpůrná data'!$B$5,BD211*'Podpůrná data'!$B$3)</f>
        <v>0</v>
      </c>
      <c r="BE212" s="72">
        <f>IF($J203="Ano",BE211*'Podpůrná data'!$B$5,BE211*'Podpůrná data'!$B$3)</f>
        <v>0</v>
      </c>
      <c r="BF212" s="72">
        <f>IF($J203="Ano",BF211*'Podpůrná data'!$B$5,BF211*'Podpůrná data'!$B$3)</f>
        <v>0</v>
      </c>
      <c r="BG212" s="72">
        <f>IF($J203="Ano",BG211*'Podpůrná data'!$B$5,BG211*'Podpůrná data'!$B$3)</f>
        <v>0</v>
      </c>
      <c r="BH212" s="72">
        <f>IF($J203="Ano",BH211*'Podpůrná data'!$B$5,BH211*'Podpůrná data'!$B$3)</f>
        <v>0</v>
      </c>
      <c r="BI212" s="72">
        <f>IF($J203="Ano",BI211*'Podpůrná data'!$B$5,BI211*'Podpůrná data'!$B$3)</f>
        <v>0</v>
      </c>
      <c r="BJ212" s="72">
        <f>IF($J203="Ano",BJ211*'Podpůrná data'!$B$5,BJ211*'Podpůrná data'!$B$3)</f>
        <v>0</v>
      </c>
      <c r="BK212" s="72">
        <f>IF($J203="Ano",BK211*'Podpůrná data'!$B$5,BK211*'Podpůrná data'!$B$3)</f>
        <v>0</v>
      </c>
      <c r="BL212" s="72">
        <f>IF($J203="Ano",BL211*'Podpůrná data'!$B$5,BL211*'Podpůrná data'!$B$3)</f>
        <v>0</v>
      </c>
      <c r="BM212" s="72">
        <f>IF($J203="Ano",BM211*'Podpůrná data'!$B$5,BM211*'Podpůrná data'!$B$3)</f>
        <v>0</v>
      </c>
      <c r="BN212" s="363"/>
      <c r="BO212" s="365"/>
      <c r="BP212" s="367"/>
      <c r="BQ212" s="367"/>
      <c r="BR212" s="106"/>
      <c r="BS212" s="178">
        <f>SUMIFS($R212:$BM212,$R202:$BM202,"1. ZoR")</f>
        <v>0</v>
      </c>
      <c r="BT212" s="178">
        <f>SUMIFS($R212:$BM212,$R202:$BM202,"2. ZoR")</f>
        <v>0</v>
      </c>
      <c r="BU212" s="178">
        <f>SUMIFS($R212:$BM212,$R202:$BM202,"3. ZoR")</f>
        <v>0</v>
      </c>
      <c r="BV212" s="178">
        <f>SUMIFS($R212:$BM212,$R202:$BM202,"4. ZoR")</f>
        <v>0</v>
      </c>
      <c r="BW212" s="178">
        <f>SUMIFS($R212:$BM212,$R202:$BM202,"5. ZoR")</f>
        <v>0</v>
      </c>
      <c r="BX212" s="178">
        <f>SUMIFS($R212:$BM212,$R202:$BM202,"6. ZoR")</f>
        <v>0</v>
      </c>
      <c r="BY212" s="178">
        <f>SUMIFS($R212:$BM212,$R202:$BM202,"7. ZoR")</f>
        <v>0</v>
      </c>
      <c r="BZ212" s="178">
        <f>SUMIFS($R212:$BM212,$R202:$BM202,"8. ZoR")</f>
        <v>0</v>
      </c>
      <c r="CA212" s="178">
        <f>SUMIFS($R212:$BM212,$R202:$BM202,"9. ZoR")</f>
        <v>0</v>
      </c>
      <c r="CB212" s="178">
        <f>SUMIFS($R212:$BM212,$R202:$BM202,"10. ZoR")</f>
        <v>0</v>
      </c>
      <c r="CC212" s="178">
        <f>SUMIFS($R212:$BM212,$R202:$BM202,"11. ZoR")</f>
        <v>0</v>
      </c>
      <c r="CD212" s="178">
        <f>SUMIFS($R212:$BM212,$R202:$BM202,"12. ZoR")</f>
        <v>0</v>
      </c>
      <c r="CE212" s="178">
        <f>SUMIFS($R212:$BM212,$R202:$BM202,"13. ZoR")</f>
        <v>0</v>
      </c>
      <c r="CF212" s="178">
        <f>SUMIFS($R212:$BM212,$R202:$BM202,"14. ZoR")</f>
        <v>0</v>
      </c>
      <c r="CG212" s="178">
        <f>SUMIFS($R212:$BM212,$R202:$BM202,"15. ZoR")</f>
        <v>0</v>
      </c>
    </row>
    <row r="213" spans="1:85" ht="15" hidden="1" thickBot="1" x14ac:dyDescent="0.4">
      <c r="B213" s="105"/>
      <c r="C213" s="130"/>
      <c r="D213" s="130"/>
      <c r="E213" s="130"/>
      <c r="F213" s="130"/>
      <c r="G213" s="130"/>
      <c r="H213" s="105"/>
      <c r="I213" s="105"/>
      <c r="J213" s="105"/>
      <c r="K213" s="105"/>
      <c r="L213" s="105"/>
      <c r="M213" s="105"/>
      <c r="N213" s="7"/>
      <c r="O213" s="105"/>
      <c r="P213" s="105"/>
      <c r="Q213" s="105"/>
      <c r="R213" s="105"/>
      <c r="S213" s="105"/>
      <c r="T213" s="7"/>
      <c r="U213" s="105"/>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c r="AS213" s="105"/>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c r="BV213" s="105"/>
      <c r="BW213" s="105"/>
      <c r="BX213" s="105"/>
      <c r="BY213" s="105"/>
      <c r="BZ213" s="105"/>
      <c r="CA213" s="105"/>
      <c r="CB213" s="105"/>
      <c r="CC213" s="105"/>
      <c r="CD213" s="105"/>
      <c r="CE213" s="105"/>
      <c r="CF213" s="105"/>
      <c r="CG213" s="105"/>
    </row>
    <row r="214" spans="1:85" s="245" customFormat="1" ht="69.650000000000006" customHeight="1" thickBot="1" x14ac:dyDescent="0.4">
      <c r="A214" s="249"/>
      <c r="B214" s="120"/>
      <c r="C214" s="360" t="s">
        <v>2</v>
      </c>
      <c r="D214" s="121"/>
      <c r="E214" s="131" t="s">
        <v>206</v>
      </c>
      <c r="F214" s="131" t="s">
        <v>444</v>
      </c>
      <c r="G214" s="131" t="s">
        <v>208</v>
      </c>
      <c r="H214" s="122" t="s">
        <v>94</v>
      </c>
      <c r="I214" s="122" t="s">
        <v>95</v>
      </c>
      <c r="J214" s="122" t="s">
        <v>96</v>
      </c>
      <c r="K214" s="122" t="s">
        <v>216</v>
      </c>
      <c r="L214" s="122" t="s">
        <v>218</v>
      </c>
      <c r="M214" s="138" t="s">
        <v>1</v>
      </c>
      <c r="N214" s="7"/>
      <c r="O214" s="124">
        <v>208002</v>
      </c>
      <c r="P214" s="106"/>
      <c r="Q214" s="194" t="s">
        <v>128</v>
      </c>
      <c r="R214" s="83" t="s">
        <v>4</v>
      </c>
      <c r="S214" s="83" t="s">
        <v>5</v>
      </c>
      <c r="T214" s="83" t="s">
        <v>6</v>
      </c>
      <c r="U214" s="83" t="s">
        <v>7</v>
      </c>
      <c r="V214" s="83" t="s">
        <v>8</v>
      </c>
      <c r="W214" s="83" t="s">
        <v>9</v>
      </c>
      <c r="X214" s="83" t="s">
        <v>10</v>
      </c>
      <c r="Y214" s="83" t="s">
        <v>11</v>
      </c>
      <c r="Z214" s="83" t="s">
        <v>12</v>
      </c>
      <c r="AA214" s="83" t="s">
        <v>13</v>
      </c>
      <c r="AB214" s="83" t="s">
        <v>14</v>
      </c>
      <c r="AC214" s="83" t="s">
        <v>15</v>
      </c>
      <c r="AD214" s="83" t="s">
        <v>16</v>
      </c>
      <c r="AE214" s="83" t="s">
        <v>17</v>
      </c>
      <c r="AF214" s="83" t="s">
        <v>18</v>
      </c>
      <c r="AG214" s="83" t="s">
        <v>19</v>
      </c>
      <c r="AH214" s="83" t="s">
        <v>20</v>
      </c>
      <c r="AI214" s="83" t="s">
        <v>21</v>
      </c>
      <c r="AJ214" s="83" t="s">
        <v>22</v>
      </c>
      <c r="AK214" s="83" t="s">
        <v>23</v>
      </c>
      <c r="AL214" s="83" t="s">
        <v>24</v>
      </c>
      <c r="AM214" s="83" t="s">
        <v>25</v>
      </c>
      <c r="AN214" s="83" t="s">
        <v>26</v>
      </c>
      <c r="AO214" s="83" t="s">
        <v>27</v>
      </c>
      <c r="AP214" s="83" t="s">
        <v>28</v>
      </c>
      <c r="AQ214" s="83" t="s">
        <v>29</v>
      </c>
      <c r="AR214" s="83" t="s">
        <v>30</v>
      </c>
      <c r="AS214" s="83" t="s">
        <v>31</v>
      </c>
      <c r="AT214" s="83" t="s">
        <v>32</v>
      </c>
      <c r="AU214" s="83" t="s">
        <v>33</v>
      </c>
      <c r="AV214" s="83" t="s">
        <v>34</v>
      </c>
      <c r="AW214" s="83" t="s">
        <v>35</v>
      </c>
      <c r="AX214" s="83" t="s">
        <v>36</v>
      </c>
      <c r="AY214" s="83" t="s">
        <v>37</v>
      </c>
      <c r="AZ214" s="83" t="s">
        <v>38</v>
      </c>
      <c r="BA214" s="83" t="s">
        <v>39</v>
      </c>
      <c r="BB214" s="83" t="s">
        <v>40</v>
      </c>
      <c r="BC214" s="83" t="s">
        <v>41</v>
      </c>
      <c r="BD214" s="83" t="s">
        <v>42</v>
      </c>
      <c r="BE214" s="83" t="s">
        <v>43</v>
      </c>
      <c r="BF214" s="83" t="s">
        <v>44</v>
      </c>
      <c r="BG214" s="83" t="s">
        <v>45</v>
      </c>
      <c r="BH214" s="83" t="s">
        <v>46</v>
      </c>
      <c r="BI214" s="83" t="s">
        <v>47</v>
      </c>
      <c r="BJ214" s="83" t="s">
        <v>48</v>
      </c>
      <c r="BK214" s="83" t="s">
        <v>49</v>
      </c>
      <c r="BL214" s="83" t="s">
        <v>50</v>
      </c>
      <c r="BM214" s="83" t="s">
        <v>51</v>
      </c>
      <c r="BN214" s="134" t="s">
        <v>163</v>
      </c>
      <c r="BO214" s="135" t="s">
        <v>164</v>
      </c>
      <c r="BP214" s="135" t="s">
        <v>146</v>
      </c>
      <c r="BQ214" s="135" t="s">
        <v>214</v>
      </c>
      <c r="BR214" s="106"/>
      <c r="BS214" s="368" t="s">
        <v>238</v>
      </c>
      <c r="BT214" s="369"/>
      <c r="BU214" s="369"/>
      <c r="BV214" s="369"/>
      <c r="BW214" s="369"/>
      <c r="BX214" s="369"/>
      <c r="BY214" s="369"/>
      <c r="BZ214" s="369"/>
      <c r="CA214" s="369"/>
      <c r="CB214" s="369"/>
      <c r="CC214" s="369"/>
      <c r="CD214" s="369"/>
      <c r="CE214" s="369"/>
      <c r="CF214" s="369"/>
      <c r="CG214" s="369"/>
    </row>
    <row r="215" spans="1:85" s="245" customFormat="1" ht="21" hidden="1" customHeight="1" x14ac:dyDescent="0.35">
      <c r="A215" s="250"/>
      <c r="B215" s="113"/>
      <c r="C215" s="361"/>
      <c r="D215" s="125"/>
      <c r="E215" s="125"/>
      <c r="F215" s="125"/>
      <c r="G215" s="125"/>
      <c r="H215" s="370" t="s">
        <v>250</v>
      </c>
      <c r="I215" s="371" t="s">
        <v>425</v>
      </c>
      <c r="J215" s="357" t="s">
        <v>97</v>
      </c>
      <c r="K215" s="357" t="s">
        <v>217</v>
      </c>
      <c r="L215" s="137"/>
      <c r="M215" s="373" t="s">
        <v>93</v>
      </c>
      <c r="N215" s="7"/>
      <c r="O215" s="375" t="s">
        <v>3</v>
      </c>
      <c r="P215" s="106"/>
      <c r="Q215" s="84"/>
      <c r="R215" s="74">
        <f>MONTH(Úvod!$F$10)</f>
        <v>1</v>
      </c>
      <c r="S215" s="75">
        <f t="shared" ref="S215" si="3660">IF(R215=12,1,R215+1)</f>
        <v>2</v>
      </c>
      <c r="T215" s="75">
        <f t="shared" ref="T215" si="3661">IF(S215=12,1,S215+1)</f>
        <v>3</v>
      </c>
      <c r="U215" s="76">
        <f t="shared" ref="U215" si="3662">IF(T215=12,1,T215+1)</f>
        <v>4</v>
      </c>
      <c r="V215" s="76">
        <f t="shared" ref="V215" si="3663">IF(U215=12,1,U215+1)</f>
        <v>5</v>
      </c>
      <c r="W215" s="76">
        <f t="shared" ref="W215" si="3664">IF(V215=12,1,V215+1)</f>
        <v>6</v>
      </c>
      <c r="X215" s="76">
        <f t="shared" ref="X215" si="3665">IF(W215=12,1,W215+1)</f>
        <v>7</v>
      </c>
      <c r="Y215" s="76">
        <f t="shared" ref="Y215" si="3666">IF(X215=12,1,X215+1)</f>
        <v>8</v>
      </c>
      <c r="Z215" s="76">
        <f t="shared" ref="Z215" si="3667">IF(Y215=12,1,Y215+1)</f>
        <v>9</v>
      </c>
      <c r="AA215" s="76">
        <f>IF(Z215=12,1,Z215+1)</f>
        <v>10</v>
      </c>
      <c r="AB215" s="76">
        <f t="shared" ref="AB215" si="3668">IF(AA215=12,1,AA215+1)</f>
        <v>11</v>
      </c>
      <c r="AC215" s="76">
        <f t="shared" ref="AC215" si="3669">IF(AB215=12,1,AB215+1)</f>
        <v>12</v>
      </c>
      <c r="AD215" s="76">
        <f t="shared" ref="AD215" si="3670">IF(AC215=12,1,AC215+1)</f>
        <v>1</v>
      </c>
      <c r="AE215" s="76">
        <f t="shared" ref="AE215" si="3671">IF(AD215=12,1,AD215+1)</f>
        <v>2</v>
      </c>
      <c r="AF215" s="76">
        <f t="shared" ref="AF215" si="3672">IF(AE215=12,1,AE215+1)</f>
        <v>3</v>
      </c>
      <c r="AG215" s="76">
        <f t="shared" ref="AG215" si="3673">IF(AF215=12,1,AF215+1)</f>
        <v>4</v>
      </c>
      <c r="AH215" s="76">
        <f t="shared" ref="AH215" si="3674">IF(AG215=12,1,AG215+1)</f>
        <v>5</v>
      </c>
      <c r="AI215" s="76">
        <f t="shared" ref="AI215" si="3675">IF(AH215=12,1,AH215+1)</f>
        <v>6</v>
      </c>
      <c r="AJ215" s="76">
        <f>IF(AI215=12,1,AI215+1)</f>
        <v>7</v>
      </c>
      <c r="AK215" s="76">
        <f t="shared" ref="AK215" si="3676">IF(AJ215=12,1,AJ215+1)</f>
        <v>8</v>
      </c>
      <c r="AL215" s="76">
        <f t="shared" ref="AL215" si="3677">IF(AK215=12,1,AK215+1)</f>
        <v>9</v>
      </c>
      <c r="AM215" s="76">
        <f t="shared" ref="AM215" si="3678">IF(AL215=12,1,AL215+1)</f>
        <v>10</v>
      </c>
      <c r="AN215" s="76">
        <f t="shared" ref="AN215" si="3679">IF(AM215=12,1,AM215+1)</f>
        <v>11</v>
      </c>
      <c r="AO215" s="76">
        <f t="shared" ref="AO215" si="3680">IF(AN215=12,1,AN215+1)</f>
        <v>12</v>
      </c>
      <c r="AP215" s="76">
        <f t="shared" ref="AP215" si="3681">IF(AO215=12,1,AO215+1)</f>
        <v>1</v>
      </c>
      <c r="AQ215" s="76">
        <f t="shared" ref="AQ215" si="3682">IF(AP215=12,1,AP215+1)</f>
        <v>2</v>
      </c>
      <c r="AR215" s="76">
        <f t="shared" ref="AR215" si="3683">IF(AQ215=12,1,AQ215+1)</f>
        <v>3</v>
      </c>
      <c r="AS215" s="76">
        <f t="shared" ref="AS215" si="3684">IF(AR215=12,1,AR215+1)</f>
        <v>4</v>
      </c>
      <c r="AT215" s="76">
        <f t="shared" ref="AT215" si="3685">IF(AS215=12,1,AS215+1)</f>
        <v>5</v>
      </c>
      <c r="AU215" s="76">
        <f t="shared" ref="AU215" si="3686">IF(AT215=12,1,AT215+1)</f>
        <v>6</v>
      </c>
      <c r="AV215" s="76">
        <f t="shared" ref="AV215" si="3687">IF(AU215=12,1,AU215+1)</f>
        <v>7</v>
      </c>
      <c r="AW215" s="76">
        <f t="shared" ref="AW215" si="3688">IF(AV215=12,1,AV215+1)</f>
        <v>8</v>
      </c>
      <c r="AX215" s="76">
        <f t="shared" ref="AX215" si="3689">IF(AW215=12,1,AW215+1)</f>
        <v>9</v>
      </c>
      <c r="AY215" s="76">
        <f t="shared" ref="AY215" si="3690">IF(AX215=12,1,AX215+1)</f>
        <v>10</v>
      </c>
      <c r="AZ215" s="76">
        <f t="shared" ref="AZ215" si="3691">IF(AY215=12,1,AY215+1)</f>
        <v>11</v>
      </c>
      <c r="BA215" s="76">
        <f t="shared" ref="BA215" si="3692">IF(AZ215=12,1,AZ215+1)</f>
        <v>12</v>
      </c>
      <c r="BB215" s="76">
        <f t="shared" ref="BB215" si="3693">IF(BA215=12,1,BA215+1)</f>
        <v>1</v>
      </c>
      <c r="BC215" s="76">
        <f t="shared" ref="BC215" si="3694">IF(BB215=12,1,BB215+1)</f>
        <v>2</v>
      </c>
      <c r="BD215" s="76">
        <f t="shared" ref="BD215" si="3695">IF(BC215=12,1,BC215+1)</f>
        <v>3</v>
      </c>
      <c r="BE215" s="76">
        <f t="shared" ref="BE215" si="3696">IF(BD215=12,1,BD215+1)</f>
        <v>4</v>
      </c>
      <c r="BF215" s="76">
        <f t="shared" ref="BF215" si="3697">IF(BE215=12,1,BE215+1)</f>
        <v>5</v>
      </c>
      <c r="BG215" s="76">
        <f t="shared" ref="BG215" si="3698">IF(BF215=12,1,BF215+1)</f>
        <v>6</v>
      </c>
      <c r="BH215" s="76">
        <f t="shared" ref="BH215" si="3699">IF(BG215=12,1,BG215+1)</f>
        <v>7</v>
      </c>
      <c r="BI215" s="76">
        <f t="shared" ref="BI215" si="3700">IF(BH215=12,1,BH215+1)</f>
        <v>8</v>
      </c>
      <c r="BJ215" s="76">
        <f t="shared" ref="BJ215" si="3701">IF(BI215=12,1,BI215+1)</f>
        <v>9</v>
      </c>
      <c r="BK215" s="76">
        <f t="shared" ref="BK215" si="3702">IF(BJ215=12,1,BJ215+1)</f>
        <v>10</v>
      </c>
      <c r="BL215" s="76">
        <f t="shared" ref="BL215" si="3703">IF(BK215=12,1,BK215+1)</f>
        <v>11</v>
      </c>
      <c r="BM215" s="76">
        <f t="shared" ref="BM215" si="3704">IF(BL215=12,1,BL215+1)</f>
        <v>12</v>
      </c>
      <c r="BN215" s="81"/>
      <c r="BO215" s="78"/>
      <c r="BP215" s="78"/>
      <c r="BQ215" s="78"/>
      <c r="BR215" s="106"/>
      <c r="BS215" s="106"/>
      <c r="BT215" s="106"/>
      <c r="BU215" s="106"/>
      <c r="BV215" s="106"/>
      <c r="BW215" s="106"/>
      <c r="BX215" s="106"/>
      <c r="BY215" s="106"/>
      <c r="BZ215" s="106"/>
      <c r="CA215" s="106"/>
      <c r="CB215" s="106"/>
      <c r="CC215" s="106"/>
      <c r="CD215" s="106"/>
      <c r="CE215" s="106"/>
      <c r="CF215" s="106"/>
      <c r="CG215" s="106"/>
    </row>
    <row r="216" spans="1:85" s="245" customFormat="1" ht="18" hidden="1" customHeight="1" x14ac:dyDescent="0.35">
      <c r="A216" s="250"/>
      <c r="B216" s="113"/>
      <c r="C216" s="361"/>
      <c r="D216" s="125"/>
      <c r="E216" s="125"/>
      <c r="F216" s="125"/>
      <c r="G216" s="125"/>
      <c r="H216" s="370"/>
      <c r="I216" s="371"/>
      <c r="J216" s="357"/>
      <c r="K216" s="357"/>
      <c r="L216" s="137"/>
      <c r="M216" s="373"/>
      <c r="N216" s="7"/>
      <c r="O216" s="376"/>
      <c r="P216" s="106"/>
      <c r="Q216" s="77"/>
      <c r="R216" s="59">
        <f t="shared" ref="R216:BM216" si="3705">VALUE(_xlfn.CONCAT(R215,".",R218))</f>
        <v>1</v>
      </c>
      <c r="S216" s="73">
        <f t="shared" si="3705"/>
        <v>32</v>
      </c>
      <c r="T216" s="73">
        <f t="shared" si="3705"/>
        <v>61</v>
      </c>
      <c r="U216" s="73">
        <f t="shared" si="3705"/>
        <v>92</v>
      </c>
      <c r="V216" s="73">
        <f t="shared" si="3705"/>
        <v>122</v>
      </c>
      <c r="W216" s="73">
        <f t="shared" si="3705"/>
        <v>153</v>
      </c>
      <c r="X216" s="73">
        <f t="shared" si="3705"/>
        <v>183</v>
      </c>
      <c r="Y216" s="73">
        <f t="shared" si="3705"/>
        <v>214</v>
      </c>
      <c r="Z216" s="73">
        <f t="shared" si="3705"/>
        <v>245</v>
      </c>
      <c r="AA216" s="73">
        <f t="shared" si="3705"/>
        <v>275</v>
      </c>
      <c r="AB216" s="73">
        <f t="shared" si="3705"/>
        <v>306</v>
      </c>
      <c r="AC216" s="73">
        <f t="shared" si="3705"/>
        <v>336</v>
      </c>
      <c r="AD216" s="73">
        <f t="shared" si="3705"/>
        <v>367</v>
      </c>
      <c r="AE216" s="73">
        <f t="shared" si="3705"/>
        <v>398</v>
      </c>
      <c r="AF216" s="73">
        <f t="shared" si="3705"/>
        <v>426</v>
      </c>
      <c r="AG216" s="73">
        <f t="shared" si="3705"/>
        <v>457</v>
      </c>
      <c r="AH216" s="73">
        <f t="shared" si="3705"/>
        <v>487</v>
      </c>
      <c r="AI216" s="73">
        <f t="shared" si="3705"/>
        <v>518</v>
      </c>
      <c r="AJ216" s="73">
        <f t="shared" si="3705"/>
        <v>548</v>
      </c>
      <c r="AK216" s="73">
        <f t="shared" si="3705"/>
        <v>579</v>
      </c>
      <c r="AL216" s="73">
        <f t="shared" si="3705"/>
        <v>610</v>
      </c>
      <c r="AM216" s="73">
        <f t="shared" si="3705"/>
        <v>640</v>
      </c>
      <c r="AN216" s="73">
        <f t="shared" si="3705"/>
        <v>671</v>
      </c>
      <c r="AO216" s="73">
        <f t="shared" si="3705"/>
        <v>701</v>
      </c>
      <c r="AP216" s="73">
        <f t="shared" si="3705"/>
        <v>732</v>
      </c>
      <c r="AQ216" s="73">
        <f t="shared" si="3705"/>
        <v>763</v>
      </c>
      <c r="AR216" s="73">
        <f t="shared" si="3705"/>
        <v>791</v>
      </c>
      <c r="AS216" s="73">
        <f t="shared" si="3705"/>
        <v>822</v>
      </c>
      <c r="AT216" s="73">
        <f t="shared" si="3705"/>
        <v>852</v>
      </c>
      <c r="AU216" s="73">
        <f t="shared" si="3705"/>
        <v>883</v>
      </c>
      <c r="AV216" s="73">
        <f t="shared" si="3705"/>
        <v>913</v>
      </c>
      <c r="AW216" s="73">
        <f t="shared" si="3705"/>
        <v>944</v>
      </c>
      <c r="AX216" s="73">
        <f t="shared" si="3705"/>
        <v>975</v>
      </c>
      <c r="AY216" s="73">
        <f t="shared" si="3705"/>
        <v>1005</v>
      </c>
      <c r="AZ216" s="73">
        <f t="shared" si="3705"/>
        <v>1036</v>
      </c>
      <c r="BA216" s="73">
        <f t="shared" si="3705"/>
        <v>1066</v>
      </c>
      <c r="BB216" s="73">
        <f t="shared" si="3705"/>
        <v>1097</v>
      </c>
      <c r="BC216" s="73">
        <f t="shared" si="3705"/>
        <v>1128</v>
      </c>
      <c r="BD216" s="73">
        <f t="shared" si="3705"/>
        <v>1156</v>
      </c>
      <c r="BE216" s="73">
        <f t="shared" si="3705"/>
        <v>1187</v>
      </c>
      <c r="BF216" s="73">
        <f t="shared" si="3705"/>
        <v>1217</v>
      </c>
      <c r="BG216" s="73">
        <f t="shared" si="3705"/>
        <v>1248</v>
      </c>
      <c r="BH216" s="73">
        <f t="shared" si="3705"/>
        <v>1278</v>
      </c>
      <c r="BI216" s="73">
        <f t="shared" si="3705"/>
        <v>1309</v>
      </c>
      <c r="BJ216" s="73">
        <f t="shared" si="3705"/>
        <v>1340</v>
      </c>
      <c r="BK216" s="73">
        <f t="shared" si="3705"/>
        <v>1370</v>
      </c>
      <c r="BL216" s="73">
        <f t="shared" si="3705"/>
        <v>1401</v>
      </c>
      <c r="BM216" s="73">
        <f t="shared" si="3705"/>
        <v>1431</v>
      </c>
      <c r="BN216" s="82"/>
      <c r="BO216" s="79"/>
      <c r="BP216" s="79"/>
      <c r="BQ216" s="79"/>
      <c r="BR216" s="106"/>
      <c r="BS216" s="106"/>
      <c r="BT216" s="106"/>
      <c r="BU216" s="106"/>
      <c r="BV216" s="106"/>
      <c r="BW216" s="106"/>
      <c r="BX216" s="106"/>
      <c r="BY216" s="106"/>
      <c r="BZ216" s="106"/>
      <c r="CA216" s="106"/>
      <c r="CB216" s="106"/>
      <c r="CC216" s="106"/>
      <c r="CD216" s="106"/>
      <c r="CE216" s="106"/>
      <c r="CF216" s="106"/>
      <c r="CG216" s="106"/>
    </row>
    <row r="217" spans="1:85" s="245" customFormat="1" ht="18" customHeight="1" x14ac:dyDescent="0.35">
      <c r="A217" s="250"/>
      <c r="B217" s="113"/>
      <c r="C217" s="361"/>
      <c r="D217" s="125"/>
      <c r="E217" s="357" t="s">
        <v>207</v>
      </c>
      <c r="F217" s="357" t="s">
        <v>207</v>
      </c>
      <c r="G217" s="357" t="s">
        <v>207</v>
      </c>
      <c r="H217" s="370"/>
      <c r="I217" s="371"/>
      <c r="J217" s="357"/>
      <c r="K217" s="357"/>
      <c r="L217" s="357" t="s">
        <v>219</v>
      </c>
      <c r="M217" s="373"/>
      <c r="N217" s="7"/>
      <c r="O217" s="376"/>
      <c r="P217" s="106"/>
      <c r="Q217" s="77"/>
      <c r="R217" s="60" t="str">
        <f>VLOOKUP(R215,'Podpůrná data'!$I$188:$J$199,2)</f>
        <v>leden</v>
      </c>
      <c r="S217" s="60" t="str">
        <f>VLOOKUP(S215,'Podpůrná data'!$I$188:$J$199,2)</f>
        <v>únor</v>
      </c>
      <c r="T217" s="60" t="str">
        <f>VLOOKUP(T215,'Podpůrná data'!$I$188:$J$199,2)</f>
        <v>březen</v>
      </c>
      <c r="U217" s="60" t="str">
        <f>VLOOKUP(U215,'Podpůrná data'!$I$188:$J$199,2)</f>
        <v>duben</v>
      </c>
      <c r="V217" s="60" t="str">
        <f>VLOOKUP(V215,'Podpůrná data'!$I$188:$J$199,2)</f>
        <v>květen</v>
      </c>
      <c r="W217" s="60" t="str">
        <f>VLOOKUP(W215,'Podpůrná data'!$I$188:$J$199,2)</f>
        <v>červen</v>
      </c>
      <c r="X217" s="60" t="str">
        <f>VLOOKUP(X215,'Podpůrná data'!$I$188:$J$199,2)</f>
        <v>červenec</v>
      </c>
      <c r="Y217" s="60" t="str">
        <f>VLOOKUP(Y215,'Podpůrná data'!$I$188:$J$199,2)</f>
        <v>srpen</v>
      </c>
      <c r="Z217" s="60" t="str">
        <f>VLOOKUP(Z215,'Podpůrná data'!$I$188:$J$199,2)</f>
        <v>září</v>
      </c>
      <c r="AA217" s="60" t="str">
        <f>VLOOKUP(AA215,'Podpůrná data'!$I$188:$J$199,2)</f>
        <v>říjen</v>
      </c>
      <c r="AB217" s="60" t="str">
        <f>VLOOKUP(AB215,'Podpůrná data'!$I$188:$J$199,2)</f>
        <v>listopad</v>
      </c>
      <c r="AC217" s="60" t="str">
        <f>VLOOKUP(AC215,'Podpůrná data'!$I$188:$J$199,2)</f>
        <v>prosinec</v>
      </c>
      <c r="AD217" s="60" t="str">
        <f>VLOOKUP(AD215,'Podpůrná data'!$I$188:$J$199,2)</f>
        <v>leden</v>
      </c>
      <c r="AE217" s="60" t="str">
        <f>VLOOKUP(AE215,'Podpůrná data'!$I$188:$J$199,2)</f>
        <v>únor</v>
      </c>
      <c r="AF217" s="60" t="str">
        <f>VLOOKUP(AF215,'Podpůrná data'!$I$188:$J$199,2)</f>
        <v>březen</v>
      </c>
      <c r="AG217" s="60" t="str">
        <f>VLOOKUP(AG215,'Podpůrná data'!$I$188:$J$199,2)</f>
        <v>duben</v>
      </c>
      <c r="AH217" s="60" t="str">
        <f>VLOOKUP(AH215,'Podpůrná data'!$I$188:$J$199,2)</f>
        <v>květen</v>
      </c>
      <c r="AI217" s="60" t="str">
        <f>VLOOKUP(AI215,'Podpůrná data'!$I$188:$J$199,2)</f>
        <v>červen</v>
      </c>
      <c r="AJ217" s="60" t="str">
        <f>VLOOKUP(AJ215,'Podpůrná data'!$I$188:$J$199,2)</f>
        <v>červenec</v>
      </c>
      <c r="AK217" s="60" t="str">
        <f>VLOOKUP(AK215,'Podpůrná data'!$I$188:$J$199,2)</f>
        <v>srpen</v>
      </c>
      <c r="AL217" s="60" t="str">
        <f>VLOOKUP(AL215,'Podpůrná data'!$I$188:$J$199,2)</f>
        <v>září</v>
      </c>
      <c r="AM217" s="60" t="str">
        <f>VLOOKUP(AM215,'Podpůrná data'!$I$188:$J$199,2)</f>
        <v>říjen</v>
      </c>
      <c r="AN217" s="60" t="str">
        <f>VLOOKUP(AN215,'Podpůrná data'!$I$188:$J$199,2)</f>
        <v>listopad</v>
      </c>
      <c r="AO217" s="60" t="str">
        <f>VLOOKUP(AO215,'Podpůrná data'!$I$188:$J$199,2)</f>
        <v>prosinec</v>
      </c>
      <c r="AP217" s="60" t="str">
        <f>VLOOKUP(AP215,'Podpůrná data'!$I$188:$J$199,2)</f>
        <v>leden</v>
      </c>
      <c r="AQ217" s="60" t="str">
        <f>VLOOKUP(AQ215,'Podpůrná data'!$I$188:$J$199,2)</f>
        <v>únor</v>
      </c>
      <c r="AR217" s="60" t="str">
        <f>VLOOKUP(AR215,'Podpůrná data'!$I$188:$J$199,2)</f>
        <v>březen</v>
      </c>
      <c r="AS217" s="60" t="str">
        <f>VLOOKUP(AS215,'Podpůrná data'!$I$188:$J$199,2)</f>
        <v>duben</v>
      </c>
      <c r="AT217" s="60" t="str">
        <f>VLOOKUP(AT215,'Podpůrná data'!$I$188:$J$199,2)</f>
        <v>květen</v>
      </c>
      <c r="AU217" s="60" t="str">
        <f>VLOOKUP(AU215,'Podpůrná data'!$I$188:$J$199,2)</f>
        <v>červen</v>
      </c>
      <c r="AV217" s="60" t="str">
        <f>VLOOKUP(AV215,'Podpůrná data'!$I$188:$J$199,2)</f>
        <v>červenec</v>
      </c>
      <c r="AW217" s="60" t="str">
        <f>VLOOKUP(AW215,'Podpůrná data'!$I$188:$J$199,2)</f>
        <v>srpen</v>
      </c>
      <c r="AX217" s="60" t="str">
        <f>VLOOKUP(AX215,'Podpůrná data'!$I$188:$J$199,2)</f>
        <v>září</v>
      </c>
      <c r="AY217" s="60" t="str">
        <f>VLOOKUP(AY215,'Podpůrná data'!$I$188:$J$199,2)</f>
        <v>říjen</v>
      </c>
      <c r="AZ217" s="60" t="str">
        <f>VLOOKUP(AZ215,'Podpůrná data'!$I$188:$J$199,2)</f>
        <v>listopad</v>
      </c>
      <c r="BA217" s="60" t="str">
        <f>VLOOKUP(BA215,'Podpůrná data'!$I$188:$J$199,2)</f>
        <v>prosinec</v>
      </c>
      <c r="BB217" s="60" t="str">
        <f>VLOOKUP(BB215,'Podpůrná data'!$I$188:$J$199,2)</f>
        <v>leden</v>
      </c>
      <c r="BC217" s="60" t="str">
        <f>VLOOKUP(BC215,'Podpůrná data'!$I$188:$J$199,2)</f>
        <v>únor</v>
      </c>
      <c r="BD217" s="60" t="str">
        <f>VLOOKUP(BD215,'Podpůrná data'!$I$188:$J$199,2)</f>
        <v>březen</v>
      </c>
      <c r="BE217" s="60" t="str">
        <f>VLOOKUP(BE215,'Podpůrná data'!$I$188:$J$199,2)</f>
        <v>duben</v>
      </c>
      <c r="BF217" s="60" t="str">
        <f>VLOOKUP(BF215,'Podpůrná data'!$I$188:$J$199,2)</f>
        <v>květen</v>
      </c>
      <c r="BG217" s="60" t="str">
        <f>VLOOKUP(BG215,'Podpůrná data'!$I$188:$J$199,2)</f>
        <v>červen</v>
      </c>
      <c r="BH217" s="60" t="str">
        <f>VLOOKUP(BH215,'Podpůrná data'!$I$188:$J$199,2)</f>
        <v>červenec</v>
      </c>
      <c r="BI217" s="60" t="str">
        <f>VLOOKUP(BI215,'Podpůrná data'!$I$188:$J$199,2)</f>
        <v>srpen</v>
      </c>
      <c r="BJ217" s="60" t="str">
        <f>VLOOKUP(BJ215,'Podpůrná data'!$I$188:$J$199,2)</f>
        <v>září</v>
      </c>
      <c r="BK217" s="60" t="str">
        <f>VLOOKUP(BK215,'Podpůrná data'!$I$188:$J$199,2)</f>
        <v>říjen</v>
      </c>
      <c r="BL217" s="60" t="str">
        <f>VLOOKUP(BL215,'Podpůrná data'!$I$188:$J$199,2)</f>
        <v>listopad</v>
      </c>
      <c r="BM217" s="60" t="str">
        <f>VLOOKUP(BM215,'Podpůrná data'!$I$188:$J$199,2)</f>
        <v>prosinec</v>
      </c>
      <c r="BN217" s="171"/>
      <c r="BO217" s="175"/>
      <c r="BP217" s="197"/>
      <c r="BQ217" s="197"/>
      <c r="BR217" s="106"/>
      <c r="BS217" s="179" t="s">
        <v>105</v>
      </c>
      <c r="BT217" s="179" t="s">
        <v>106</v>
      </c>
      <c r="BU217" s="179" t="s">
        <v>107</v>
      </c>
      <c r="BV217" s="179" t="s">
        <v>108</v>
      </c>
      <c r="BW217" s="179" t="s">
        <v>109</v>
      </c>
      <c r="BX217" s="179" t="s">
        <v>110</v>
      </c>
      <c r="BY217" s="179" t="s">
        <v>111</v>
      </c>
      <c r="BZ217" s="179" t="s">
        <v>112</v>
      </c>
      <c r="CA217" s="179" t="s">
        <v>113</v>
      </c>
      <c r="CB217" s="179" t="s">
        <v>155</v>
      </c>
      <c r="CC217" s="179" t="s">
        <v>156</v>
      </c>
      <c r="CD217" s="179" t="s">
        <v>157</v>
      </c>
      <c r="CE217" s="179" t="s">
        <v>202</v>
      </c>
      <c r="CF217" s="179" t="s">
        <v>203</v>
      </c>
      <c r="CG217" s="179" t="s">
        <v>204</v>
      </c>
    </row>
    <row r="218" spans="1:85" s="245" customFormat="1" ht="16.399999999999999" customHeight="1" x14ac:dyDescent="0.35">
      <c r="A218" s="250"/>
      <c r="B218" s="113"/>
      <c r="C218" s="361"/>
      <c r="D218" s="125"/>
      <c r="E218" s="357"/>
      <c r="F218" s="357"/>
      <c r="G218" s="357"/>
      <c r="H218" s="370"/>
      <c r="I218" s="371"/>
      <c r="J218" s="357"/>
      <c r="K218" s="357"/>
      <c r="L218" s="357"/>
      <c r="M218" s="373"/>
      <c r="N218" s="7"/>
      <c r="O218" s="376"/>
      <c r="P218" s="106"/>
      <c r="Q218" s="77"/>
      <c r="R218" s="60">
        <f>YEAR(Úvod!$F$10)</f>
        <v>1900</v>
      </c>
      <c r="S218" s="60">
        <f t="shared" ref="S218" si="3706">IF(S215=1,R218+1,R218)</f>
        <v>1900</v>
      </c>
      <c r="T218" s="60">
        <f t="shared" ref="T218" si="3707">IF(T215=1,S218+1,S218)</f>
        <v>1900</v>
      </c>
      <c r="U218" s="60">
        <f t="shared" ref="U218" si="3708">IF(U215=1,T218+1,T218)</f>
        <v>1900</v>
      </c>
      <c r="V218" s="60">
        <f t="shared" ref="V218" si="3709">IF(V215=1,U218+1,U218)</f>
        <v>1900</v>
      </c>
      <c r="W218" s="60">
        <f t="shared" ref="W218" si="3710">IF(W215=1,V218+1,V218)</f>
        <v>1900</v>
      </c>
      <c r="X218" s="60">
        <f t="shared" ref="X218" si="3711">IF(X215=1,W218+1,W218)</f>
        <v>1900</v>
      </c>
      <c r="Y218" s="60">
        <f t="shared" ref="Y218" si="3712">IF(Y215=1,X218+1,X218)</f>
        <v>1900</v>
      </c>
      <c r="Z218" s="60">
        <f t="shared" ref="Z218" si="3713">IF(Z215=1,Y218+1,Y218)</f>
        <v>1900</v>
      </c>
      <c r="AA218" s="60">
        <f t="shared" ref="AA218" si="3714">IF(AA215=1,Z218+1,Z218)</f>
        <v>1900</v>
      </c>
      <c r="AB218" s="60">
        <f t="shared" ref="AB218" si="3715">IF(AB215=1,AA218+1,AA218)</f>
        <v>1900</v>
      </c>
      <c r="AC218" s="60">
        <f t="shared" ref="AC218" si="3716">IF(AC215=1,AB218+1,AB218)</f>
        <v>1900</v>
      </c>
      <c r="AD218" s="60">
        <f t="shared" ref="AD218" si="3717">IF(AD215=1,AC218+1,AC218)</f>
        <v>1901</v>
      </c>
      <c r="AE218" s="60">
        <f t="shared" ref="AE218" si="3718">IF(AE215=1,AD218+1,AD218)</f>
        <v>1901</v>
      </c>
      <c r="AF218" s="60">
        <f t="shared" ref="AF218" si="3719">IF(AF215=1,AE218+1,AE218)</f>
        <v>1901</v>
      </c>
      <c r="AG218" s="60">
        <f t="shared" ref="AG218" si="3720">IF(AG215=1,AF218+1,AF218)</f>
        <v>1901</v>
      </c>
      <c r="AH218" s="60">
        <f t="shared" ref="AH218" si="3721">IF(AH215=1,AG218+1,AG218)</f>
        <v>1901</v>
      </c>
      <c r="AI218" s="60">
        <f t="shared" ref="AI218" si="3722">IF(AI215=1,AH218+1,AH218)</f>
        <v>1901</v>
      </c>
      <c r="AJ218" s="60">
        <f t="shared" ref="AJ218" si="3723">IF(AJ215=1,AI218+1,AI218)</f>
        <v>1901</v>
      </c>
      <c r="AK218" s="60">
        <f t="shared" ref="AK218" si="3724">IF(AK215=1,AJ218+1,AJ218)</f>
        <v>1901</v>
      </c>
      <c r="AL218" s="60">
        <f t="shared" ref="AL218" si="3725">IF(AL215=1,AK218+1,AK218)</f>
        <v>1901</v>
      </c>
      <c r="AM218" s="60">
        <f t="shared" ref="AM218" si="3726">IF(AM215=1,AL218+1,AL218)</f>
        <v>1901</v>
      </c>
      <c r="AN218" s="60">
        <f t="shared" ref="AN218" si="3727">IF(AN215=1,AM218+1,AM218)</f>
        <v>1901</v>
      </c>
      <c r="AO218" s="60">
        <f t="shared" ref="AO218" si="3728">IF(AO215=1,AN218+1,AN218)</f>
        <v>1901</v>
      </c>
      <c r="AP218" s="60">
        <f t="shared" ref="AP218" si="3729">IF(AP215=1,AO218+1,AO218)</f>
        <v>1902</v>
      </c>
      <c r="AQ218" s="60">
        <f t="shared" ref="AQ218" si="3730">IF(AQ215=1,AP218+1,AP218)</f>
        <v>1902</v>
      </c>
      <c r="AR218" s="60">
        <f t="shared" ref="AR218" si="3731">IF(AR215=1,AQ218+1,AQ218)</f>
        <v>1902</v>
      </c>
      <c r="AS218" s="60">
        <f t="shared" ref="AS218" si="3732">IF(AS215=1,AR218+1,AR218)</f>
        <v>1902</v>
      </c>
      <c r="AT218" s="60">
        <f t="shared" ref="AT218" si="3733">IF(AT215=1,AS218+1,AS218)</f>
        <v>1902</v>
      </c>
      <c r="AU218" s="60">
        <f t="shared" ref="AU218" si="3734">IF(AU215=1,AT218+1,AT218)</f>
        <v>1902</v>
      </c>
      <c r="AV218" s="60">
        <f t="shared" ref="AV218" si="3735">IF(AV215=1,AU218+1,AU218)</f>
        <v>1902</v>
      </c>
      <c r="AW218" s="60">
        <f t="shared" ref="AW218" si="3736">IF(AW215=1,AV218+1,AV218)</f>
        <v>1902</v>
      </c>
      <c r="AX218" s="60">
        <f t="shared" ref="AX218" si="3737">IF(AX215=1,AW218+1,AW218)</f>
        <v>1902</v>
      </c>
      <c r="AY218" s="60">
        <f t="shared" ref="AY218" si="3738">IF(AY215=1,AX218+1,AX218)</f>
        <v>1902</v>
      </c>
      <c r="AZ218" s="60">
        <f t="shared" ref="AZ218" si="3739">IF(AZ215=1,AY218+1,AY218)</f>
        <v>1902</v>
      </c>
      <c r="BA218" s="60">
        <f t="shared" ref="BA218" si="3740">IF(BA215=1,AZ218+1,AZ218)</f>
        <v>1902</v>
      </c>
      <c r="BB218" s="60">
        <f t="shared" ref="BB218" si="3741">IF(BB215=1,BA218+1,BA218)</f>
        <v>1903</v>
      </c>
      <c r="BC218" s="60">
        <f t="shared" ref="BC218" si="3742">IF(BC215=1,BB218+1,BB218)</f>
        <v>1903</v>
      </c>
      <c r="BD218" s="60">
        <f t="shared" ref="BD218" si="3743">IF(BD215=1,BC218+1,BC218)</f>
        <v>1903</v>
      </c>
      <c r="BE218" s="60">
        <f t="shared" ref="BE218" si="3744">IF(BE215=1,BD218+1,BD218)</f>
        <v>1903</v>
      </c>
      <c r="BF218" s="60">
        <f t="shared" ref="BF218" si="3745">IF(BF215=1,BE218+1,BE218)</f>
        <v>1903</v>
      </c>
      <c r="BG218" s="60">
        <f t="shared" ref="BG218" si="3746">IF(BG215=1,BF218+1,BF218)</f>
        <v>1903</v>
      </c>
      <c r="BH218" s="60">
        <f t="shared" ref="BH218" si="3747">IF(BH215=1,BG218+1,BG218)</f>
        <v>1903</v>
      </c>
      <c r="BI218" s="60">
        <f t="shared" ref="BI218" si="3748">IF(BI215=1,BH218+1,BH218)</f>
        <v>1903</v>
      </c>
      <c r="BJ218" s="60">
        <f t="shared" ref="BJ218" si="3749">IF(BJ215=1,BI218+1,BI218)</f>
        <v>1903</v>
      </c>
      <c r="BK218" s="60">
        <f t="shared" ref="BK218" si="3750">IF(BK215=1,BJ218+1,BJ218)</f>
        <v>1903</v>
      </c>
      <c r="BL218" s="60">
        <f t="shared" ref="BL218" si="3751">IF(BL215=1,BK218+1,BK218)</f>
        <v>1903</v>
      </c>
      <c r="BM218" s="60">
        <f t="shared" ref="BM218" si="3752">IF(BM215=1,BL218+1,BL218)</f>
        <v>1903</v>
      </c>
      <c r="BN218" s="195"/>
      <c r="BO218" s="196"/>
      <c r="BP218" s="197"/>
      <c r="BQ218" s="197"/>
      <c r="BR218" s="106"/>
      <c r="BS218" s="106"/>
      <c r="BT218" s="106"/>
      <c r="BU218" s="106"/>
      <c r="BV218" s="106"/>
      <c r="BW218" s="106"/>
      <c r="BX218" s="106"/>
      <c r="BY218" s="106"/>
      <c r="BZ218" s="106"/>
      <c r="CA218" s="106"/>
      <c r="CB218" s="106"/>
      <c r="CC218" s="106"/>
      <c r="CD218" s="106"/>
      <c r="CE218" s="106"/>
      <c r="CF218" s="106"/>
      <c r="CG218" s="106"/>
    </row>
    <row r="219" spans="1:85" s="245" customFormat="1" ht="16.399999999999999" customHeight="1" x14ac:dyDescent="0.35">
      <c r="A219" s="250"/>
      <c r="B219" s="113"/>
      <c r="C219" s="125"/>
      <c r="D219" s="125"/>
      <c r="E219" s="357"/>
      <c r="F219" s="357"/>
      <c r="G219" s="357"/>
      <c r="H219" s="370"/>
      <c r="I219" s="371"/>
      <c r="J219" s="357"/>
      <c r="K219" s="372"/>
      <c r="L219" s="357"/>
      <c r="M219" s="374"/>
      <c r="N219" s="7"/>
      <c r="O219" s="377"/>
      <c r="P219" s="106"/>
      <c r="Q219" s="63" t="s">
        <v>159</v>
      </c>
      <c r="R219" s="251"/>
      <c r="S219" s="251"/>
      <c r="T219" s="251"/>
      <c r="U219" s="251"/>
      <c r="V219" s="251"/>
      <c r="W219" s="251"/>
      <c r="X219" s="251"/>
      <c r="Y219" s="251"/>
      <c r="Z219" s="251"/>
      <c r="AA219" s="251"/>
      <c r="AB219" s="251"/>
      <c r="AC219" s="251"/>
      <c r="AD219" s="251"/>
      <c r="AE219" s="251"/>
      <c r="AF219" s="251"/>
      <c r="AG219" s="251"/>
      <c r="AH219" s="251"/>
      <c r="AI219" s="251"/>
      <c r="AJ219" s="251"/>
      <c r="AK219" s="251"/>
      <c r="AL219" s="251"/>
      <c r="AM219" s="251"/>
      <c r="AN219" s="251"/>
      <c r="AO219" s="251"/>
      <c r="AP219" s="251"/>
      <c r="AQ219" s="251"/>
      <c r="AR219" s="251"/>
      <c r="AS219" s="251"/>
      <c r="AT219" s="251"/>
      <c r="AU219" s="251"/>
      <c r="AV219" s="251"/>
      <c r="AW219" s="251"/>
      <c r="AX219" s="251"/>
      <c r="AY219" s="251"/>
      <c r="AZ219" s="251"/>
      <c r="BA219" s="251"/>
      <c r="BB219" s="251"/>
      <c r="BC219" s="251"/>
      <c r="BD219" s="251"/>
      <c r="BE219" s="251"/>
      <c r="BF219" s="251"/>
      <c r="BG219" s="251"/>
      <c r="BH219" s="251"/>
      <c r="BI219" s="251"/>
      <c r="BJ219" s="251"/>
      <c r="BK219" s="251"/>
      <c r="BL219" s="251"/>
      <c r="BM219" s="251"/>
      <c r="BN219" s="195"/>
      <c r="BO219" s="196"/>
      <c r="BP219" s="197"/>
      <c r="BQ219" s="197"/>
      <c r="BR219" s="106"/>
      <c r="BS219" s="106"/>
      <c r="BT219" s="106"/>
      <c r="BU219" s="106"/>
      <c r="BV219" s="106"/>
      <c r="BW219" s="106"/>
      <c r="BX219" s="106"/>
      <c r="BY219" s="106"/>
      <c r="BZ219" s="106"/>
      <c r="CA219" s="106"/>
      <c r="CB219" s="106"/>
      <c r="CC219" s="106"/>
      <c r="CD219" s="106"/>
      <c r="CE219" s="106"/>
      <c r="CF219" s="106"/>
      <c r="CG219" s="106"/>
    </row>
    <row r="220" spans="1:85" s="245" customFormat="1" ht="23.5" customHeight="1" x14ac:dyDescent="0.35">
      <c r="A220" s="243"/>
      <c r="B220" s="126" t="s">
        <v>16</v>
      </c>
      <c r="C220" s="359"/>
      <c r="D220" s="359"/>
      <c r="E220" s="252"/>
      <c r="F220" s="252"/>
      <c r="G220" s="241"/>
      <c r="H220" s="253"/>
      <c r="I220" s="254"/>
      <c r="J220" s="253"/>
      <c r="K220" s="205">
        <f>IF(J220="",0,IF(J220="ANO",'Podpůrná data'!$B$5,'Podpůrná data'!$B$3))</f>
        <v>0</v>
      </c>
      <c r="L220" s="203">
        <f>IFERROR(INT(ROUND(I220,2)*(VLOOKUP(INT(H220),'Podpůrná data'!$A$189:$B$233,2,FALSE))*(H220/(INT(H220)))),0)</f>
        <v>0</v>
      </c>
      <c r="M220" s="61">
        <f>K220*L220</f>
        <v>0</v>
      </c>
      <c r="N220" s="62">
        <f>IF(M220&gt;0,IF(ISTEXT(C220)=TRUE,0,1),0)</f>
        <v>0</v>
      </c>
      <c r="O220" s="166">
        <f>IF(M220&gt;0,1,0)</f>
        <v>0</v>
      </c>
      <c r="P220" s="127"/>
      <c r="Q220" s="63" t="s">
        <v>95</v>
      </c>
      <c r="R220" s="255"/>
      <c r="S220" s="255"/>
      <c r="T220" s="255"/>
      <c r="U220" s="255"/>
      <c r="V220" s="255"/>
      <c r="W220" s="255"/>
      <c r="X220" s="255"/>
      <c r="Y220" s="255"/>
      <c r="Z220" s="255"/>
      <c r="AA220" s="255"/>
      <c r="AB220" s="255"/>
      <c r="AC220" s="255"/>
      <c r="AD220" s="255"/>
      <c r="AE220" s="255"/>
      <c r="AF220" s="255"/>
      <c r="AG220" s="255"/>
      <c r="AH220" s="255"/>
      <c r="AI220" s="255"/>
      <c r="AJ220" s="255"/>
      <c r="AK220" s="255"/>
      <c r="AL220" s="255"/>
      <c r="AM220" s="255"/>
      <c r="AN220" s="255"/>
      <c r="AO220" s="255"/>
      <c r="AP220" s="255"/>
      <c r="AQ220" s="255"/>
      <c r="AR220" s="255"/>
      <c r="AS220" s="255"/>
      <c r="AT220" s="255"/>
      <c r="AU220" s="255"/>
      <c r="AV220" s="255"/>
      <c r="AW220" s="255"/>
      <c r="AX220" s="255"/>
      <c r="AY220" s="255"/>
      <c r="AZ220" s="255"/>
      <c r="BA220" s="255"/>
      <c r="BB220" s="255"/>
      <c r="BC220" s="255"/>
      <c r="BD220" s="255"/>
      <c r="BE220" s="255"/>
      <c r="BF220" s="255"/>
      <c r="BG220" s="255"/>
      <c r="BH220" s="255"/>
      <c r="BI220" s="255"/>
      <c r="BJ220" s="255"/>
      <c r="BK220" s="255"/>
      <c r="BL220" s="255"/>
      <c r="BM220" s="255"/>
      <c r="BN220" s="362">
        <f>SUM(R228:BM228)</f>
        <v>0</v>
      </c>
      <c r="BO220" s="364">
        <f>SUM(R229:BM229)</f>
        <v>0</v>
      </c>
      <c r="BP220" s="366">
        <f>IF($O220=0,0,IF($BN220&gt;=143*$I220,1,0))</f>
        <v>0</v>
      </c>
      <c r="BQ220" s="366">
        <f>IF($BN220&gt;=143*$I220,0,(CEILING(143*$I220,1)-$BN220))</f>
        <v>0</v>
      </c>
      <c r="BR220" s="106"/>
      <c r="BS220" s="106"/>
      <c r="BT220" s="106"/>
      <c r="BU220" s="106"/>
      <c r="BV220" s="106"/>
      <c r="BW220" s="106"/>
      <c r="BX220" s="106"/>
      <c r="BY220" s="106"/>
      <c r="BZ220" s="106"/>
      <c r="CA220" s="106"/>
      <c r="CB220" s="106"/>
      <c r="CC220" s="106"/>
      <c r="CD220" s="106"/>
      <c r="CE220" s="106"/>
      <c r="CF220" s="106"/>
      <c r="CG220" s="106"/>
    </row>
    <row r="221" spans="1:85" s="245" customFormat="1" ht="29" x14ac:dyDescent="0.35">
      <c r="A221" s="243"/>
      <c r="B221" s="128"/>
      <c r="C221" s="80"/>
      <c r="D221" s="80"/>
      <c r="E221" s="80"/>
      <c r="F221" s="80"/>
      <c r="G221" s="80"/>
      <c r="H221" s="80"/>
      <c r="I221" s="80"/>
      <c r="J221" s="80"/>
      <c r="K221" s="80"/>
      <c r="L221" s="80"/>
      <c r="M221" s="64"/>
      <c r="N221" s="7"/>
      <c r="O221" s="192"/>
      <c r="P221" s="106"/>
      <c r="Q221" s="63" t="s">
        <v>129</v>
      </c>
      <c r="R221" s="256"/>
      <c r="S221" s="256"/>
      <c r="T221" s="256"/>
      <c r="U221" s="256"/>
      <c r="V221" s="256"/>
      <c r="W221" s="256"/>
      <c r="X221" s="256"/>
      <c r="Y221" s="256"/>
      <c r="Z221" s="256"/>
      <c r="AA221" s="256"/>
      <c r="AB221" s="256"/>
      <c r="AC221" s="256"/>
      <c r="AD221" s="256"/>
      <c r="AE221" s="256"/>
      <c r="AF221" s="256"/>
      <c r="AG221" s="256"/>
      <c r="AH221" s="256"/>
      <c r="AI221" s="256"/>
      <c r="AJ221" s="256"/>
      <c r="AK221" s="256"/>
      <c r="AL221" s="256"/>
      <c r="AM221" s="256"/>
      <c r="AN221" s="256"/>
      <c r="AO221" s="256"/>
      <c r="AP221" s="256"/>
      <c r="AQ221" s="256"/>
      <c r="AR221" s="256"/>
      <c r="AS221" s="256"/>
      <c r="AT221" s="256"/>
      <c r="AU221" s="256"/>
      <c r="AV221" s="256"/>
      <c r="AW221" s="256"/>
      <c r="AX221" s="256"/>
      <c r="AY221" s="256"/>
      <c r="AZ221" s="256"/>
      <c r="BA221" s="256"/>
      <c r="BB221" s="256"/>
      <c r="BC221" s="256"/>
      <c r="BD221" s="256"/>
      <c r="BE221" s="256"/>
      <c r="BF221" s="256"/>
      <c r="BG221" s="256"/>
      <c r="BH221" s="256"/>
      <c r="BI221" s="256"/>
      <c r="BJ221" s="256"/>
      <c r="BK221" s="256"/>
      <c r="BL221" s="256"/>
      <c r="BM221" s="256"/>
      <c r="BN221" s="362"/>
      <c r="BO221" s="364"/>
      <c r="BP221" s="366"/>
      <c r="BQ221" s="366"/>
      <c r="BR221" s="106"/>
      <c r="BS221" s="106"/>
      <c r="BT221" s="106"/>
      <c r="BU221" s="106"/>
      <c r="BV221" s="106"/>
      <c r="BW221" s="106"/>
      <c r="BX221" s="106"/>
      <c r="BY221" s="106"/>
      <c r="BZ221" s="106"/>
      <c r="CA221" s="106"/>
      <c r="CB221" s="106"/>
      <c r="CC221" s="106"/>
      <c r="CD221" s="106"/>
      <c r="CE221" s="106"/>
      <c r="CF221" s="106"/>
      <c r="CG221" s="106"/>
    </row>
    <row r="222" spans="1:85" s="245" customFormat="1" ht="14.5" hidden="1" customHeight="1" x14ac:dyDescent="0.35">
      <c r="A222" s="243"/>
      <c r="B222" s="128"/>
      <c r="C222" s="80"/>
      <c r="D222" s="80"/>
      <c r="E222" s="80"/>
      <c r="F222" s="80"/>
      <c r="G222" s="80"/>
      <c r="H222" s="80"/>
      <c r="I222" s="80"/>
      <c r="J222" s="80"/>
      <c r="K222" s="80"/>
      <c r="L222" s="80"/>
      <c r="M222" s="64"/>
      <c r="N222" s="7"/>
      <c r="O222" s="192"/>
      <c r="P222" s="106"/>
      <c r="Q222" s="65" t="s">
        <v>130</v>
      </c>
      <c r="R222" s="66">
        <f>IF(R220&lt;&gt;0,1,0)</f>
        <v>0</v>
      </c>
      <c r="S222" s="66">
        <f t="shared" ref="S222" si="3753">IF(R222&gt;0,R222+1,IF(S220&lt;&gt;0,1,0))</f>
        <v>0</v>
      </c>
      <c r="T222" s="66">
        <f t="shared" ref="T222" si="3754">IF(S222&gt;0,S222+1,IF(T220&lt;&gt;0,1,0))</f>
        <v>0</v>
      </c>
      <c r="U222" s="66">
        <f t="shared" ref="U222" si="3755">IF(T222&gt;0,T222+1,IF(U220&lt;&gt;0,1,0))</f>
        <v>0</v>
      </c>
      <c r="V222" s="66">
        <f t="shared" ref="V222" si="3756">IF(U222&gt;0,U222+1,IF(V220&lt;&gt;0,1,0))</f>
        <v>0</v>
      </c>
      <c r="W222" s="66">
        <f t="shared" ref="W222" si="3757">IF(V222&gt;0,V222+1,IF(W220&lt;&gt;0,1,0))</f>
        <v>0</v>
      </c>
      <c r="X222" s="66">
        <f t="shared" ref="X222" si="3758">IF(W222&gt;0,W222+1,IF(X220&lt;&gt;0,1,0))</f>
        <v>0</v>
      </c>
      <c r="Y222" s="66">
        <f t="shared" ref="Y222" si="3759">IF(X222&gt;0,X222+1,IF(Y220&lt;&gt;0,1,0))</f>
        <v>0</v>
      </c>
      <c r="Z222" s="66">
        <f t="shared" ref="Z222" si="3760">IF(Y222&gt;0,Y222+1,IF(Z220&lt;&gt;0,1,0))</f>
        <v>0</v>
      </c>
      <c r="AA222" s="66">
        <f t="shared" ref="AA222" si="3761">IF(Z222&gt;0,Z222+1,IF(AA220&lt;&gt;0,1,0))</f>
        <v>0</v>
      </c>
      <c r="AB222" s="66">
        <f t="shared" ref="AB222" si="3762">IF(AA222&gt;0,AA222+1,IF(AB220&lt;&gt;0,1,0))</f>
        <v>0</v>
      </c>
      <c r="AC222" s="66">
        <f t="shared" ref="AC222" si="3763">IF(AB222&gt;0,AB222+1,IF(AC220&lt;&gt;0,1,0))</f>
        <v>0</v>
      </c>
      <c r="AD222" s="66">
        <f t="shared" ref="AD222" si="3764">IF(AC222&gt;0,AC222+1,IF(AD220&lt;&gt;0,1,0))</f>
        <v>0</v>
      </c>
      <c r="AE222" s="66">
        <f t="shared" ref="AE222" si="3765">IF(AD222&gt;0,AD222+1,IF(AE220&lt;&gt;0,1,0))</f>
        <v>0</v>
      </c>
      <c r="AF222" s="66">
        <f t="shared" ref="AF222" si="3766">IF(AE222&gt;0,AE222+1,IF(AF220&lt;&gt;0,1,0))</f>
        <v>0</v>
      </c>
      <c r="AG222" s="66">
        <f t="shared" ref="AG222" si="3767">IF(AF222&gt;0,AF222+1,IF(AG220&lt;&gt;0,1,0))</f>
        <v>0</v>
      </c>
      <c r="AH222" s="66">
        <f t="shared" ref="AH222" si="3768">IF(AG222&gt;0,AG222+1,IF(AH220&lt;&gt;0,1,0))</f>
        <v>0</v>
      </c>
      <c r="AI222" s="66">
        <f t="shared" ref="AI222" si="3769">IF(AH222&gt;0,AH222+1,IF(AI220&lt;&gt;0,1,0))</f>
        <v>0</v>
      </c>
      <c r="AJ222" s="66">
        <f t="shared" ref="AJ222" si="3770">IF(AI222&gt;0,AI222+1,IF(AJ220&lt;&gt;0,1,0))</f>
        <v>0</v>
      </c>
      <c r="AK222" s="66">
        <f t="shared" ref="AK222" si="3771">IF(AJ222&gt;0,AJ222+1,IF(AK220&lt;&gt;0,1,0))</f>
        <v>0</v>
      </c>
      <c r="AL222" s="66">
        <f t="shared" ref="AL222" si="3772">IF(AK222&gt;0,AK222+1,IF(AL220&lt;&gt;0,1,0))</f>
        <v>0</v>
      </c>
      <c r="AM222" s="66">
        <f t="shared" ref="AM222" si="3773">IF(AL222&gt;0,AL222+1,IF(AM220&lt;&gt;0,1,0))</f>
        <v>0</v>
      </c>
      <c r="AN222" s="66">
        <f t="shared" ref="AN222" si="3774">IF(AM222&gt;0,AM222+1,IF(AN220&lt;&gt;0,1,0))</f>
        <v>0</v>
      </c>
      <c r="AO222" s="66">
        <f t="shared" ref="AO222" si="3775">IF(AN222&gt;0,AN222+1,IF(AO220&lt;&gt;0,1,0))</f>
        <v>0</v>
      </c>
      <c r="AP222" s="66">
        <f t="shared" ref="AP222" si="3776">IF(AO222&gt;0,AO222+1,IF(AP220&lt;&gt;0,1,0))</f>
        <v>0</v>
      </c>
      <c r="AQ222" s="66">
        <f t="shared" ref="AQ222" si="3777">IF(AP222&gt;0,AP222+1,IF(AQ220&lt;&gt;0,1,0))</f>
        <v>0</v>
      </c>
      <c r="AR222" s="66">
        <f t="shared" ref="AR222" si="3778">IF(AQ222&gt;0,AQ222+1,IF(AR220&lt;&gt;0,1,0))</f>
        <v>0</v>
      </c>
      <c r="AS222" s="66">
        <f t="shared" ref="AS222" si="3779">IF(AR222&gt;0,AR222+1,IF(AS220&lt;&gt;0,1,0))</f>
        <v>0</v>
      </c>
      <c r="AT222" s="66">
        <f t="shared" ref="AT222" si="3780">IF(AS222&gt;0,AS222+1,IF(AT220&lt;&gt;0,1,0))</f>
        <v>0</v>
      </c>
      <c r="AU222" s="66">
        <f t="shared" ref="AU222" si="3781">IF(AT222&gt;0,AT222+1,IF(AU220&lt;&gt;0,1,0))</f>
        <v>0</v>
      </c>
      <c r="AV222" s="66">
        <f t="shared" ref="AV222" si="3782">IF(AU222&gt;0,AU222+1,IF(AV220&lt;&gt;0,1,0))</f>
        <v>0</v>
      </c>
      <c r="AW222" s="66">
        <f t="shared" ref="AW222" si="3783">IF(AV222&gt;0,AV222+1,IF(AW220&lt;&gt;0,1,0))</f>
        <v>0</v>
      </c>
      <c r="AX222" s="66">
        <f t="shared" ref="AX222" si="3784">IF(AW222&gt;0,AW222+1,IF(AX220&lt;&gt;0,1,0))</f>
        <v>0</v>
      </c>
      <c r="AY222" s="66">
        <f t="shared" ref="AY222" si="3785">IF(AX222&gt;0,AX222+1,IF(AY220&lt;&gt;0,1,0))</f>
        <v>0</v>
      </c>
      <c r="AZ222" s="66">
        <f t="shared" ref="AZ222" si="3786">IF(AY222&gt;0,AY222+1,IF(AZ220&lt;&gt;0,1,0))</f>
        <v>0</v>
      </c>
      <c r="BA222" s="66">
        <f t="shared" ref="BA222" si="3787">IF(AZ222&gt;0,AZ222+1,IF(BA220&lt;&gt;0,1,0))</f>
        <v>0</v>
      </c>
      <c r="BB222" s="66">
        <f t="shared" ref="BB222" si="3788">IF(BA222&gt;0,BA222+1,IF(BB220&lt;&gt;0,1,0))</f>
        <v>0</v>
      </c>
      <c r="BC222" s="66">
        <f t="shared" ref="BC222" si="3789">IF(BB222&gt;0,BB222+1,IF(BC220&lt;&gt;0,1,0))</f>
        <v>0</v>
      </c>
      <c r="BD222" s="66">
        <f t="shared" ref="BD222" si="3790">IF(BC222&gt;0,BC222+1,IF(BD220&lt;&gt;0,1,0))</f>
        <v>0</v>
      </c>
      <c r="BE222" s="66">
        <f t="shared" ref="BE222" si="3791">IF(BD222&gt;0,BD222+1,IF(BE220&lt;&gt;0,1,0))</f>
        <v>0</v>
      </c>
      <c r="BF222" s="66">
        <f t="shared" ref="BF222" si="3792">IF(BE222&gt;0,BE222+1,IF(BF220&lt;&gt;0,1,0))</f>
        <v>0</v>
      </c>
      <c r="BG222" s="66">
        <f t="shared" ref="BG222" si="3793">IF(BF222&gt;0,BF222+1,IF(BG220&lt;&gt;0,1,0))</f>
        <v>0</v>
      </c>
      <c r="BH222" s="66">
        <f t="shared" ref="BH222" si="3794">IF(BG222&gt;0,BG222+1,IF(BH220&lt;&gt;0,1,0))</f>
        <v>0</v>
      </c>
      <c r="BI222" s="66">
        <f t="shared" ref="BI222" si="3795">IF(BH222&gt;0,BH222+1,IF(BI220&lt;&gt;0,1,0))</f>
        <v>0</v>
      </c>
      <c r="BJ222" s="66">
        <f t="shared" ref="BJ222" si="3796">IF(BI222&gt;0,BI222+1,IF(BJ220&lt;&gt;0,1,0))</f>
        <v>0</v>
      </c>
      <c r="BK222" s="66">
        <f t="shared" ref="BK222" si="3797">IF(BJ222&gt;0,BJ222+1,IF(BK220&lt;&gt;0,1,0))</f>
        <v>0</v>
      </c>
      <c r="BL222" s="66">
        <f t="shared" ref="BL222" si="3798">IF(BK222&gt;0,BK222+1,IF(BL220&lt;&gt;0,1,0))</f>
        <v>0</v>
      </c>
      <c r="BM222" s="66">
        <f t="shared" ref="BM222" si="3799">IF(BL222&gt;0,BL222+1,IF(BM220&lt;&gt;0,1,0))</f>
        <v>0</v>
      </c>
      <c r="BN222" s="362"/>
      <c r="BO222" s="364"/>
      <c r="BP222" s="366"/>
      <c r="BQ222" s="366"/>
      <c r="BR222" s="106"/>
      <c r="BS222" s="106"/>
      <c r="BT222" s="106"/>
      <c r="BU222" s="106"/>
      <c r="BV222" s="106"/>
      <c r="BW222" s="106"/>
      <c r="BX222" s="106"/>
      <c r="BY222" s="106"/>
      <c r="BZ222" s="106"/>
      <c r="CA222" s="106"/>
      <c r="CB222" s="106"/>
      <c r="CC222" s="106"/>
      <c r="CD222" s="106"/>
      <c r="CE222" s="106"/>
      <c r="CF222" s="106"/>
      <c r="CG222" s="106"/>
    </row>
    <row r="223" spans="1:85" s="245" customFormat="1" ht="14.5" hidden="1" customHeight="1" x14ac:dyDescent="0.35">
      <c r="A223" s="243"/>
      <c r="B223" s="128"/>
      <c r="C223" s="80"/>
      <c r="D223" s="80"/>
      <c r="E223" s="80"/>
      <c r="F223" s="80"/>
      <c r="G223" s="80"/>
      <c r="H223" s="80"/>
      <c r="I223" s="80"/>
      <c r="J223" s="80"/>
      <c r="K223" s="80"/>
      <c r="L223" s="80"/>
      <c r="M223" s="64"/>
      <c r="N223" s="7"/>
      <c r="O223" s="192"/>
      <c r="P223" s="106"/>
      <c r="Q223" s="65" t="s">
        <v>131</v>
      </c>
      <c r="R223" s="66">
        <f>R222</f>
        <v>0</v>
      </c>
      <c r="S223" s="66">
        <f>IF(S222=0,0,IF(OR(R223=0,R223=12),1,R223+1))</f>
        <v>0</v>
      </c>
      <c r="T223" s="66">
        <f t="shared" ref="T223" si="3800">IF(T222=0,0,IF(OR(S223=0,S223=12),1,S223+1))</f>
        <v>0</v>
      </c>
      <c r="U223" s="66">
        <f t="shared" ref="U223" si="3801">IF(U222=0,0,IF(OR(T223=0,T223=12),1,T223+1))</f>
        <v>0</v>
      </c>
      <c r="V223" s="66">
        <f t="shared" ref="V223" si="3802">IF(V222=0,0,IF(OR(U223=0,U223=12),1,U223+1))</f>
        <v>0</v>
      </c>
      <c r="W223" s="66">
        <f t="shared" ref="W223" si="3803">IF(W222=0,0,IF(OR(V223=0,V223=12),1,V223+1))</f>
        <v>0</v>
      </c>
      <c r="X223" s="66">
        <f t="shared" ref="X223" si="3804">IF(X222=0,0,IF(OR(W223=0,W223=12),1,W223+1))</f>
        <v>0</v>
      </c>
      <c r="Y223" s="66">
        <f t="shared" ref="Y223" si="3805">IF(Y222=0,0,IF(OR(X223=0,X223=12),1,X223+1))</f>
        <v>0</v>
      </c>
      <c r="Z223" s="66">
        <f t="shared" ref="Z223" si="3806">IF(Z222=0,0,IF(OR(Y223=0,Y223=12),1,Y223+1))</f>
        <v>0</v>
      </c>
      <c r="AA223" s="66">
        <f t="shared" ref="AA223" si="3807">IF(AA222=0,0,IF(OR(Z223=0,Z223=12),1,Z223+1))</f>
        <v>0</v>
      </c>
      <c r="AB223" s="66">
        <f t="shared" ref="AB223" si="3808">IF(AB222=0,0,IF(OR(AA223=0,AA223=12),1,AA223+1))</f>
        <v>0</v>
      </c>
      <c r="AC223" s="66">
        <f t="shared" ref="AC223" si="3809">IF(AC222=0,0,IF(OR(AB223=0,AB223=12),1,AB223+1))</f>
        <v>0</v>
      </c>
      <c r="AD223" s="66">
        <f t="shared" ref="AD223" si="3810">IF(AD222=0,0,IF(OR(AC223=0,AC223=12),1,AC223+1))</f>
        <v>0</v>
      </c>
      <c r="AE223" s="66">
        <f t="shared" ref="AE223" si="3811">IF(AE222=0,0,IF(OR(AD223=0,AD223=12),1,AD223+1))</f>
        <v>0</v>
      </c>
      <c r="AF223" s="66">
        <f t="shared" ref="AF223" si="3812">IF(AF222=0,0,IF(OR(AE223=0,AE223=12),1,AE223+1))</f>
        <v>0</v>
      </c>
      <c r="AG223" s="66">
        <f t="shared" ref="AG223" si="3813">IF(AG222=0,0,IF(OR(AF223=0,AF223=12),1,AF223+1))</f>
        <v>0</v>
      </c>
      <c r="AH223" s="66">
        <f t="shared" ref="AH223" si="3814">IF(AH222=0,0,IF(OR(AG223=0,AG223=12),1,AG223+1))</f>
        <v>0</v>
      </c>
      <c r="AI223" s="66">
        <f t="shared" ref="AI223" si="3815">IF(AI222=0,0,IF(OR(AH223=0,AH223=12),1,AH223+1))</f>
        <v>0</v>
      </c>
      <c r="AJ223" s="66">
        <f t="shared" ref="AJ223" si="3816">IF(AJ222=0,0,IF(OR(AI223=0,AI223=12),1,AI223+1))</f>
        <v>0</v>
      </c>
      <c r="AK223" s="66">
        <f t="shared" ref="AK223" si="3817">IF(AK222=0,0,IF(OR(AJ223=0,AJ223=12),1,AJ223+1))</f>
        <v>0</v>
      </c>
      <c r="AL223" s="66">
        <f t="shared" ref="AL223" si="3818">IF(AL222=0,0,IF(OR(AK223=0,AK223=12),1,AK223+1))</f>
        <v>0</v>
      </c>
      <c r="AM223" s="66">
        <f t="shared" ref="AM223" si="3819">IF(AM222=0,0,IF(OR(AL223=0,AL223=12),1,AL223+1))</f>
        <v>0</v>
      </c>
      <c r="AN223" s="66">
        <f t="shared" ref="AN223" si="3820">IF(AN222=0,0,IF(OR(AM223=0,AM223=12),1,AM223+1))</f>
        <v>0</v>
      </c>
      <c r="AO223" s="66">
        <f t="shared" ref="AO223" si="3821">IF(AO222=0,0,IF(OR(AN223=0,AN223=12),1,AN223+1))</f>
        <v>0</v>
      </c>
      <c r="AP223" s="66">
        <f t="shared" ref="AP223" si="3822">IF(AP222=0,0,IF(OR(AO223=0,AO223=12),1,AO223+1))</f>
        <v>0</v>
      </c>
      <c r="AQ223" s="66">
        <f t="shared" ref="AQ223" si="3823">IF(AQ222=0,0,IF(OR(AP223=0,AP223=12),1,AP223+1))</f>
        <v>0</v>
      </c>
      <c r="AR223" s="66">
        <f t="shared" ref="AR223" si="3824">IF(AR222=0,0,IF(OR(AQ223=0,AQ223=12),1,AQ223+1))</f>
        <v>0</v>
      </c>
      <c r="AS223" s="66">
        <f t="shared" ref="AS223" si="3825">IF(AS222=0,0,IF(OR(AR223=0,AR223=12),1,AR223+1))</f>
        <v>0</v>
      </c>
      <c r="AT223" s="66">
        <f t="shared" ref="AT223" si="3826">IF(AT222=0,0,IF(OR(AS223=0,AS223=12),1,AS223+1))</f>
        <v>0</v>
      </c>
      <c r="AU223" s="66">
        <f t="shared" ref="AU223" si="3827">IF(AU222=0,0,IF(OR(AT223=0,AT223=12),1,AT223+1))</f>
        <v>0</v>
      </c>
      <c r="AV223" s="66">
        <f t="shared" ref="AV223" si="3828">IF(AV222=0,0,IF(OR(AU223=0,AU223=12),1,AU223+1))</f>
        <v>0</v>
      </c>
      <c r="AW223" s="66">
        <f t="shared" ref="AW223" si="3829">IF(AW222=0,0,IF(OR(AV223=0,AV223=12),1,AV223+1))</f>
        <v>0</v>
      </c>
      <c r="AX223" s="66">
        <f t="shared" ref="AX223" si="3830">IF(AX222=0,0,IF(OR(AW223=0,AW223=12),1,AW223+1))</f>
        <v>0</v>
      </c>
      <c r="AY223" s="66">
        <f t="shared" ref="AY223" si="3831">IF(AY222=0,0,IF(OR(AX223=0,AX223=12),1,AX223+1))</f>
        <v>0</v>
      </c>
      <c r="AZ223" s="66">
        <f t="shared" ref="AZ223" si="3832">IF(AZ222=0,0,IF(OR(AY223=0,AY223=12),1,AY223+1))</f>
        <v>0</v>
      </c>
      <c r="BA223" s="66">
        <f t="shared" ref="BA223" si="3833">IF(BA222=0,0,IF(OR(AZ223=0,AZ223=12),1,AZ223+1))</f>
        <v>0</v>
      </c>
      <c r="BB223" s="66">
        <f t="shared" ref="BB223" si="3834">IF(BB222=0,0,IF(OR(BA223=0,BA223=12),1,BA223+1))</f>
        <v>0</v>
      </c>
      <c r="BC223" s="66">
        <f t="shared" ref="BC223" si="3835">IF(BC222=0,0,IF(OR(BB223=0,BB223=12),1,BB223+1))</f>
        <v>0</v>
      </c>
      <c r="BD223" s="66">
        <f t="shared" ref="BD223" si="3836">IF(BD222=0,0,IF(OR(BC223=0,BC223=12),1,BC223+1))</f>
        <v>0</v>
      </c>
      <c r="BE223" s="66">
        <f t="shared" ref="BE223" si="3837">IF(BE222=0,0,IF(OR(BD223=0,BD223=12),1,BD223+1))</f>
        <v>0</v>
      </c>
      <c r="BF223" s="66">
        <f t="shared" ref="BF223" si="3838">IF(BF222=0,0,IF(OR(BE223=0,BE223=12),1,BE223+1))</f>
        <v>0</v>
      </c>
      <c r="BG223" s="66">
        <f t="shared" ref="BG223" si="3839">IF(BG222=0,0,IF(OR(BF223=0,BF223=12),1,BF223+1))</f>
        <v>0</v>
      </c>
      <c r="BH223" s="66">
        <f t="shared" ref="BH223" si="3840">IF(BH222=0,0,IF(OR(BG223=0,BG223=12),1,BG223+1))</f>
        <v>0</v>
      </c>
      <c r="BI223" s="66">
        <f t="shared" ref="BI223" si="3841">IF(BI222=0,0,IF(OR(BH223=0,BH223=12),1,BH223+1))</f>
        <v>0</v>
      </c>
      <c r="BJ223" s="66">
        <f t="shared" ref="BJ223" si="3842">IF(BJ222=0,0,IF(OR(BI223=0,BI223=12),1,BI223+1))</f>
        <v>0</v>
      </c>
      <c r="BK223" s="66">
        <f t="shared" ref="BK223" si="3843">IF(BK222=0,0,IF(OR(BJ223=0,BJ223=12),1,BJ223+1))</f>
        <v>0</v>
      </c>
      <c r="BL223" s="66">
        <f t="shared" ref="BL223" si="3844">IF(BL222=0,0,IF(OR(BK223=0,BK223=12),1,BK223+1))</f>
        <v>0</v>
      </c>
      <c r="BM223" s="66">
        <f t="shared" ref="BM223" si="3845">IF(BM222=0,0,IF(OR(BL223=0,BL223=12),1,BL223+1))</f>
        <v>0</v>
      </c>
      <c r="BN223" s="362"/>
      <c r="BO223" s="364"/>
      <c r="BP223" s="366"/>
      <c r="BQ223" s="366"/>
      <c r="BR223" s="106"/>
      <c r="BS223" s="106"/>
      <c r="BT223" s="106"/>
      <c r="BU223" s="106"/>
      <c r="BV223" s="106"/>
      <c r="BW223" s="106"/>
      <c r="BX223" s="106"/>
      <c r="BY223" s="106"/>
      <c r="BZ223" s="106"/>
      <c r="CA223" s="106"/>
      <c r="CB223" s="106"/>
      <c r="CC223" s="106"/>
      <c r="CD223" s="106"/>
      <c r="CE223" s="106"/>
      <c r="CF223" s="106"/>
      <c r="CG223" s="106"/>
    </row>
    <row r="224" spans="1:85" s="245" customFormat="1" ht="43.5" x14ac:dyDescent="0.35">
      <c r="A224" s="243"/>
      <c r="B224" s="128"/>
      <c r="C224" s="80"/>
      <c r="D224" s="80"/>
      <c r="E224" s="80"/>
      <c r="F224" s="80"/>
      <c r="G224" s="80"/>
      <c r="H224" s="80"/>
      <c r="I224" s="80"/>
      <c r="J224" s="80"/>
      <c r="K224" s="80"/>
      <c r="L224" s="80"/>
      <c r="M224" s="64"/>
      <c r="N224" s="7"/>
      <c r="O224" s="192"/>
      <c r="P224" s="106"/>
      <c r="Q224" s="63" t="s">
        <v>237</v>
      </c>
      <c r="R224" s="68">
        <f>IF(R223&gt;0,IF(R227&gt;$L220,$L220,R227),0)</f>
        <v>0</v>
      </c>
      <c r="S224" s="68">
        <f>IF(S223&gt;0,IF((SUMIFS($R226:R226,$R223:R223,12)+IF(R223=12,0,R224)+S227)&gt;=$L220,$L220-FLOOR(SUMIFS($R226:R226,$R223:R223,12),1),IF(S223=1,S227,S227+R224)),0)</f>
        <v>0</v>
      </c>
      <c r="T224" s="68">
        <f>IF(T223&gt;0,IF((SUMIFS($R226:S226,$R223:S223,12)+IF(S223=12,0,S224)+T227)&gt;=$L220,$L220-FLOOR(SUMIFS($R226:S226,$R223:S223,12),1),IF(T223=1,T227,T227+S224)),0)</f>
        <v>0</v>
      </c>
      <c r="U224" s="68">
        <f>IF(U223&gt;0,IF((SUMIFS($R226:T226,$R223:T223,12)+IF(T223=12,0,T224)+U227)&gt;=$L220,$L220-FLOOR(SUMIFS($R226:T226,$R223:T223,12),1),IF(U223=1,U227,U227+T224)),0)</f>
        <v>0</v>
      </c>
      <c r="V224" s="68">
        <f>IF(V223&gt;0,IF((SUMIFS($R226:U226,$R223:U223,12)+IF(U223=12,0,U224)+V227)&gt;=$L220,$L220-FLOOR(SUMIFS($R226:U226,$R223:U223,12),1),IF(V223=1,V227,V227+U224)),0)</f>
        <v>0</v>
      </c>
      <c r="W224" s="68">
        <f>IF(W223&gt;0,IF((SUMIFS($R226:V226,$R223:V223,12)+IF(V223=12,0,V224)+W227)&gt;=$L220,$L220-FLOOR(SUMIFS($R226:V226,$R223:V223,12),1),IF(W223=1,W227,W227+V224)),0)</f>
        <v>0</v>
      </c>
      <c r="X224" s="68">
        <f>IF(X223&gt;0,IF((SUMIFS($R226:W226,$R223:W223,12)+IF(W223=12,0,W224)+X227)&gt;=$L220,$L220-FLOOR(SUMIFS($R226:W226,$R223:W223,12),1),IF(X223=1,X227,X227+W224)),0)</f>
        <v>0</v>
      </c>
      <c r="Y224" s="68">
        <f>IF(Y223&gt;0,IF((SUMIFS($R226:X226,$R223:X223,12)+IF(X223=12,0,X224)+Y227)&gt;=$L220,$L220-FLOOR(SUMIFS($R226:X226,$R223:X223,12),1),IF(Y223=1,Y227,Y227+X224)),0)</f>
        <v>0</v>
      </c>
      <c r="Z224" s="68">
        <f>IF(Z223&gt;0,IF((SUMIFS($R226:Y226,$R223:Y223,12)+IF(Y223=12,0,Y224)+Z227)&gt;=$L220,$L220-FLOOR(SUMIFS($R226:Y226,$R223:Y223,12),1),IF(Z223=1,Z227,Z227+Y224)),0)</f>
        <v>0</v>
      </c>
      <c r="AA224" s="68">
        <f>IF(AA223&gt;0,IF((SUMIFS($R226:Z226,$R223:Z223,12)+IF(Z223=12,0,Z224)+AA227)&gt;=$L220,$L220-FLOOR(SUMIFS($R226:Z226,$R223:Z223,12),1),IF(AA223=1,AA227,AA227+Z224)),0)</f>
        <v>0</v>
      </c>
      <c r="AB224" s="68">
        <f>IF(AB223&gt;0,IF((SUMIFS($R226:AA226,$R223:AA223,12)+IF(AA223=12,0,AA224)+AB227)&gt;=$L220,$L220-FLOOR(SUMIFS($R226:AA226,$R223:AA223,12),1),IF(AB223=1,AB227,AB227+AA224)),0)</f>
        <v>0</v>
      </c>
      <c r="AC224" s="68">
        <f>IF(AC223&gt;0,IF((SUMIFS($R226:AB226,$R223:AB223,12)+IF(AB223=12,0,AB224)+AC227)&gt;=$L220,$L220-FLOOR(SUMIFS($R226:AB226,$R223:AB223,12),1),IF(AC223=1,AC227,AC227+AB224)),0)</f>
        <v>0</v>
      </c>
      <c r="AD224" s="68">
        <f>IF(AD223&gt;0,IF((SUMIFS($R226:AC226,$R223:AC223,12)+IF(AC223=12,0,AC224)+AD227)&gt;=$L220,$L220-FLOOR(SUMIFS($R226:AC226,$R223:AC223,12),1),IF(AD223=1,AD227,AD227+AC224)),0)</f>
        <v>0</v>
      </c>
      <c r="AE224" s="68">
        <f>IF(AE223&gt;0,IF((SUMIFS($R226:AD226,$R223:AD223,12)+IF(AD223=12,0,AD224)+AE227)&gt;=$L220,$L220-FLOOR(SUMIFS($R226:AD226,$R223:AD223,12),1),IF(AE223=1,AE227,AE227+AD224)),0)</f>
        <v>0</v>
      </c>
      <c r="AF224" s="68">
        <f>IF(AF223&gt;0,IF((SUMIFS($R226:AE226,$R223:AE223,12)+IF(AE223=12,0,AE224)+AF227)&gt;=$L220,$L220-FLOOR(SUMIFS($R226:AE226,$R223:AE223,12),1),IF(AF223=1,AF227,AF227+AE224)),0)</f>
        <v>0</v>
      </c>
      <c r="AG224" s="68">
        <f>IF(AG223&gt;0,IF((SUMIFS($R226:AF226,$R223:AF223,12)+IF(AF223=12,0,AF224)+AG227)&gt;=$L220,$L220-FLOOR(SUMIFS($R226:AF226,$R223:AF223,12),1),IF(AG223=1,AG227,AG227+AF224)),0)</f>
        <v>0</v>
      </c>
      <c r="AH224" s="68">
        <f>IF(AH223&gt;0,IF((SUMIFS($R226:AG226,$R223:AG223,12)+IF(AG223=12,0,AG224)+AH227)&gt;=$L220,$L220-FLOOR(SUMIFS($R226:AG226,$R223:AG223,12),1),IF(AH223=1,AH227,AH227+AG224)),0)</f>
        <v>0</v>
      </c>
      <c r="AI224" s="68">
        <f>IF(AI223&gt;0,IF((SUMIFS($R226:AH226,$R223:AH223,12)+IF(AH223=12,0,AH224)+AI227)&gt;=$L220,$L220-FLOOR(SUMIFS($R226:AH226,$R223:AH223,12),1),IF(AI223=1,AI227,AI227+AH224)),0)</f>
        <v>0</v>
      </c>
      <c r="AJ224" s="68">
        <f>IF(AJ223&gt;0,IF((SUMIFS($R226:AI226,$R223:AI223,12)+IF(AI223=12,0,AI224)+AJ227)&gt;=$L220,$L220-FLOOR(SUMIFS($R226:AI226,$R223:AI223,12),1),IF(AJ223=1,AJ227,AJ227+AI224)),0)</f>
        <v>0</v>
      </c>
      <c r="AK224" s="68">
        <f>IF(AK223&gt;0,IF((SUMIFS($R226:AJ226,$R223:AJ223,12)+IF(AJ223=12,0,AJ224)+AK227)&gt;=$L220,$L220-FLOOR(SUMIFS($R226:AJ226,$R223:AJ223,12),1),IF(AK223=1,AK227,AK227+AJ224)),0)</f>
        <v>0</v>
      </c>
      <c r="AL224" s="68">
        <f>IF(AL223&gt;0,IF((SUMIFS($R226:AK226,$R223:AK223,12)+IF(AK223=12,0,AK224)+AL227)&gt;=$L220,$L220-FLOOR(SUMIFS($R226:AK226,$R223:AK223,12),1),IF(AL223=1,AL227,AL227+AK224)),0)</f>
        <v>0</v>
      </c>
      <c r="AM224" s="68">
        <f>IF(AM223&gt;0,IF((SUMIFS($R226:AL226,$R223:AL223,12)+IF(AL223=12,0,AL224)+AM227)&gt;=$L220,$L220-FLOOR(SUMIFS($R226:AL226,$R223:AL223,12),1),IF(AM223=1,AM227,AM227+AL224)),0)</f>
        <v>0</v>
      </c>
      <c r="AN224" s="68">
        <f>IF(AN223&gt;0,IF((SUMIFS($R226:AM226,$R223:AM223,12)+IF(AM223=12,0,AM224)+AN227)&gt;=$L220,$L220-FLOOR(SUMIFS($R226:AM226,$R223:AM223,12),1),IF(AN223=1,AN227,AN227+AM224)),0)</f>
        <v>0</v>
      </c>
      <c r="AO224" s="68">
        <f>IF(AO223&gt;0,IF((SUMIFS($R226:AN226,$R223:AN223,12)+IF(AN223=12,0,AN224)+AO227)&gt;=$L220,$L220-FLOOR(SUMIFS($R226:AN226,$R223:AN223,12),1),IF(AO223=1,AO227,AO227+AN224)),0)</f>
        <v>0</v>
      </c>
      <c r="AP224" s="68">
        <f>IF(AP223&gt;0,IF((SUMIFS($R226:AO226,$R223:AO223,12)+IF(AO223=12,0,AO224)+AP227)&gt;=$L220,$L220-FLOOR(SUMIFS($R226:AO226,$R223:AO223,12),1),IF(AP223=1,AP227,AP227+AO224)),0)</f>
        <v>0</v>
      </c>
      <c r="AQ224" s="68">
        <f>IF(AQ223&gt;0,IF((SUMIFS($R226:AP226,$R223:AP223,12)+IF(AP223=12,0,AP224)+AQ227)&gt;=$L220,$L220-FLOOR(SUMIFS($R226:AP226,$R223:AP223,12),1),IF(AQ223=1,AQ227,AQ227+AP224)),0)</f>
        <v>0</v>
      </c>
      <c r="AR224" s="68">
        <f>IF(AR223&gt;0,IF((SUMIFS($R226:AQ226,$R223:AQ223,12)+IF(AQ223=12,0,AQ224)+AR227)&gt;=$L220,$L220-FLOOR(SUMIFS($R226:AQ226,$R223:AQ223,12),1),IF(AR223=1,AR227,AR227+AQ224)),0)</f>
        <v>0</v>
      </c>
      <c r="AS224" s="68">
        <f>IF(AS223&gt;0,IF((SUMIFS($R226:AR226,$R223:AR223,12)+IF(AR223=12,0,AR224)+AS227)&gt;=$L220,$L220-FLOOR(SUMIFS($R226:AR226,$R223:AR223,12),1),IF(AS223=1,AS227,AS227+AR224)),0)</f>
        <v>0</v>
      </c>
      <c r="AT224" s="68">
        <f>IF(AT223&gt;0,IF((SUMIFS($R226:AS226,$R223:AS223,12)+IF(AS223=12,0,AS224)+AT227)&gt;=$L220,$L220-FLOOR(SUMIFS($R226:AS226,$R223:AS223,12),1),IF(AT223=1,AT227,AT227+AS224)),0)</f>
        <v>0</v>
      </c>
      <c r="AU224" s="68">
        <f>IF(AU223&gt;0,IF((SUMIFS($R226:AT226,$R223:AT223,12)+IF(AT223=12,0,AT224)+AU227)&gt;=$L220,$L220-FLOOR(SUMIFS($R226:AT226,$R223:AT223,12),1),IF(AU223=1,AU227,AU227+AT224)),0)</f>
        <v>0</v>
      </c>
      <c r="AV224" s="68">
        <f>IF(AV223&gt;0,IF((SUMIFS($R226:AU226,$R223:AU223,12)+IF(AU223=12,0,AU224)+AV227)&gt;=$L220,$L220-FLOOR(SUMIFS($R226:AU226,$R223:AU223,12),1),IF(AV223=1,AV227,AV227+AU224)),0)</f>
        <v>0</v>
      </c>
      <c r="AW224" s="68">
        <f>IF(AW223&gt;0,IF((SUMIFS($R226:AV226,$R223:AV223,12)+IF(AV223=12,0,AV224)+AW227)&gt;=$L220,$L220-FLOOR(SUMIFS($R226:AV226,$R223:AV223,12),1),IF(AW223=1,AW227,AW227+AV224)),0)</f>
        <v>0</v>
      </c>
      <c r="AX224" s="68">
        <f>IF(AX223&gt;0,IF((SUMIFS($R226:AW226,$R223:AW223,12)+IF(AW223=12,0,AW224)+AX227)&gt;=$L220,$L220-FLOOR(SUMIFS($R226:AW226,$R223:AW223,12),1),IF(AX223=1,AX227,AX227+AW224)),0)</f>
        <v>0</v>
      </c>
      <c r="AY224" s="68">
        <f>IF(AY223&gt;0,IF((SUMIFS($R226:AX226,$R223:AX223,12)+IF(AX223=12,0,AX224)+AY227)&gt;=$L220,$L220-FLOOR(SUMIFS($R226:AX226,$R223:AX223,12),1),IF(AY223=1,AY227,AY227+AX224)),0)</f>
        <v>0</v>
      </c>
      <c r="AZ224" s="68">
        <f>IF(AZ223&gt;0,IF((SUMIFS($R226:AY226,$R223:AY223,12)+IF(AY223=12,0,AY224)+AZ227)&gt;=$L220,$L220-FLOOR(SUMIFS($R226:AY226,$R223:AY223,12),1),IF(AZ223=1,AZ227,AZ227+AY224)),0)</f>
        <v>0</v>
      </c>
      <c r="BA224" s="68">
        <f>IF(BA223&gt;0,IF((SUMIFS($R226:AZ226,$R223:AZ223,12)+IF(AZ223=12,0,AZ224)+BA227)&gt;=$L220,$L220-FLOOR(SUMIFS($R226:AZ226,$R223:AZ223,12),1),IF(BA223=1,BA227,BA227+AZ224)),0)</f>
        <v>0</v>
      </c>
      <c r="BB224" s="68">
        <f>IF(BB223&gt;0,IF((SUMIFS($R226:BA226,$R223:BA223,12)+IF(BA223=12,0,BA224)+BB227)&gt;=$L220,$L220-FLOOR(SUMIFS($R226:BA226,$R223:BA223,12),1),IF(BB223=1,BB227,BB227+BA224)),0)</f>
        <v>0</v>
      </c>
      <c r="BC224" s="68">
        <f>IF(BC223&gt;0,IF((SUMIFS($R226:BB226,$R223:BB223,12)+IF(BB223=12,0,BB224)+BC227)&gt;=$L220,$L220-FLOOR(SUMIFS($R226:BB226,$R223:BB223,12),1),IF(BC223=1,BC227,BC227+BB224)),0)</f>
        <v>0</v>
      </c>
      <c r="BD224" s="68">
        <f>IF(BD223&gt;0,IF((SUMIFS($R226:BC226,$R223:BC223,12)+IF(BC223=12,0,BC224)+BD227)&gt;=$L220,$L220-FLOOR(SUMIFS($R226:BC226,$R223:BC223,12),1),IF(BD223=1,BD227,BD227+BC224)),0)</f>
        <v>0</v>
      </c>
      <c r="BE224" s="68">
        <f>IF(BE223&gt;0,IF((SUMIFS($R226:BD226,$R223:BD223,12)+IF(BD223=12,0,BD224)+BE227)&gt;=$L220,$L220-FLOOR(SUMIFS($R226:BD226,$R223:BD223,12),1),IF(BE223=1,BE227,BE227+BD224)),0)</f>
        <v>0</v>
      </c>
      <c r="BF224" s="68">
        <f>IF(BF223&gt;0,IF((SUMIFS($R226:BE226,$R223:BE223,12)+IF(BE223=12,0,BE224)+BF227)&gt;=$L220,$L220-FLOOR(SUMIFS($R226:BE226,$R223:BE223,12),1),IF(BF223=1,BF227,BF227+BE224)),0)</f>
        <v>0</v>
      </c>
      <c r="BG224" s="68">
        <f>IF(BG223&gt;0,IF((SUMIFS($R226:BF226,$R223:BF223,12)+IF(BF223=12,0,BF224)+BG227)&gt;=$L220,$L220-FLOOR(SUMIFS($R226:BF226,$R223:BF223,12),1),IF(BG223=1,BG227,BG227+BF224)),0)</f>
        <v>0</v>
      </c>
      <c r="BH224" s="68">
        <f>IF(BH223&gt;0,IF((SUMIFS($R226:BG226,$R223:BG223,12)+IF(BG223=12,0,BG224)+BH227)&gt;=$L220,$L220-FLOOR(SUMIFS($R226:BG226,$R223:BG223,12),1),IF(BH223=1,BH227,BH227+BG224)),0)</f>
        <v>0</v>
      </c>
      <c r="BI224" s="68">
        <f>IF(BI223&gt;0,IF((SUMIFS($R226:BH226,$R223:BH223,12)+IF(BH223=12,0,BH224)+BI227)&gt;=$L220,$L220-FLOOR(SUMIFS($R226:BH226,$R223:BH223,12),1),IF(BI223=1,BI227,BI227+BH224)),0)</f>
        <v>0</v>
      </c>
      <c r="BJ224" s="68">
        <f>IF(BJ223&gt;0,IF((SUMIFS($R226:BI226,$R223:BI223,12)+IF(BI223=12,0,BI224)+BJ227)&gt;=$L220,$L220-FLOOR(SUMIFS($R226:BI226,$R223:BI223,12),1),IF(BJ223=1,BJ227,BJ227+BI224)),0)</f>
        <v>0</v>
      </c>
      <c r="BK224" s="68">
        <f>IF(BK223&gt;0,IF((SUMIFS($R226:BJ226,$R223:BJ223,12)+IF(BJ223=12,0,BJ224)+BK227)&gt;=$L220,$L220-FLOOR(SUMIFS($R226:BJ226,$R223:BJ223,12),1),IF(BK223=1,BK227,BK227+BJ224)),0)</f>
        <v>0</v>
      </c>
      <c r="BL224" s="68">
        <f>IF(BL223&gt;0,IF((SUMIFS($R226:BK226,$R223:BK223,12)+IF(BK223=12,0,BK224)+BL227)&gt;=$L220,$L220-FLOOR(SUMIFS($R226:BK226,$R223:BK223,12),1),IF(BL223=1,BL227,BL227+BK224)),0)</f>
        <v>0</v>
      </c>
      <c r="BM224" s="68">
        <f>IF(BM223&gt;0,IF((SUMIFS($R226:BL226,$R223:BL223,12)+IF(BL223=12,0,BL224)+BM227)&gt;=$L220,$L220-FLOOR(SUMIFS($R226:BL226,$R223:BL223,12),1),IF(BM223=1,BM227,BM227+BL224)),0)</f>
        <v>0</v>
      </c>
      <c r="BN224" s="362"/>
      <c r="BO224" s="364"/>
      <c r="BP224" s="366"/>
      <c r="BQ224" s="366"/>
      <c r="BR224" s="106"/>
      <c r="BS224" s="106"/>
      <c r="BT224" s="106"/>
      <c r="BU224" s="106"/>
      <c r="BV224" s="106"/>
      <c r="BW224" s="106"/>
      <c r="BX224" s="106"/>
      <c r="BY224" s="106"/>
      <c r="BZ224" s="106"/>
      <c r="CA224" s="106"/>
      <c r="CB224" s="106"/>
      <c r="CC224" s="106"/>
      <c r="CD224" s="106"/>
      <c r="CE224" s="106"/>
      <c r="CF224" s="106"/>
      <c r="CG224" s="106"/>
    </row>
    <row r="225" spans="1:85" s="245" customFormat="1" ht="41.5" hidden="1" customHeight="1" x14ac:dyDescent="0.35">
      <c r="A225" s="243"/>
      <c r="B225" s="128"/>
      <c r="C225" s="80"/>
      <c r="D225" s="80"/>
      <c r="E225" s="80"/>
      <c r="F225" s="80"/>
      <c r="G225" s="80"/>
      <c r="H225" s="80"/>
      <c r="I225" s="80"/>
      <c r="J225" s="80"/>
      <c r="K225" s="80"/>
      <c r="L225" s="80"/>
      <c r="M225" s="64"/>
      <c r="N225" s="7"/>
      <c r="O225" s="192"/>
      <c r="P225" s="106"/>
      <c r="Q225" s="65" t="s">
        <v>161</v>
      </c>
      <c r="R225" s="67">
        <f>IF(R220&gt;0,R221,0)</f>
        <v>0</v>
      </c>
      <c r="S225" s="67">
        <f t="shared" ref="S225" si="3846">IF(S220&gt;0,IF(S223=1,S221,S221+R225),R225)</f>
        <v>0</v>
      </c>
      <c r="T225" s="67">
        <f t="shared" ref="T225" si="3847">IF(T220&gt;0,IF(T223=1,T221,T221+S225),S225)</f>
        <v>0</v>
      </c>
      <c r="U225" s="67">
        <f t="shared" ref="U225" si="3848">IF(U220&gt;0,IF(U223=1,U221,U221+T225),T225)</f>
        <v>0</v>
      </c>
      <c r="V225" s="67">
        <f t="shared" ref="V225" si="3849">IF(V220&gt;0,IF(V223=1,V221,V221+U225),U225)</f>
        <v>0</v>
      </c>
      <c r="W225" s="67">
        <f t="shared" ref="W225" si="3850">IF(W220&gt;0,IF(W223=1,W221,W221+V225),V225)</f>
        <v>0</v>
      </c>
      <c r="X225" s="67">
        <f t="shared" ref="X225" si="3851">IF(X220&gt;0,IF(X223=1,X221,X221+W225),W225)</f>
        <v>0</v>
      </c>
      <c r="Y225" s="67">
        <f t="shared" ref="Y225" si="3852">IF(Y220&gt;0,IF(Y223=1,Y221,Y221+X225),X225)</f>
        <v>0</v>
      </c>
      <c r="Z225" s="67">
        <f t="shared" ref="Z225" si="3853">IF(Z220&gt;0,IF(Z223=1,Z221,Z221+Y225),Y225)</f>
        <v>0</v>
      </c>
      <c r="AA225" s="67">
        <f t="shared" ref="AA225" si="3854">IF(AA220&gt;0,IF(AA223=1,AA221,AA221+Z225),Z225)</f>
        <v>0</v>
      </c>
      <c r="AB225" s="67">
        <f t="shared" ref="AB225" si="3855">IF(AB220&gt;0,IF(AB223=1,AB221,AB221+AA225),AA225)</f>
        <v>0</v>
      </c>
      <c r="AC225" s="67">
        <f t="shared" ref="AC225" si="3856">IF(AC220&gt;0,IF(AC223=1,AC221,AC221+AB225),AB225)</f>
        <v>0</v>
      </c>
      <c r="AD225" s="67">
        <f t="shared" ref="AD225" si="3857">IF(AD220&gt;0,IF(AD223=1,AD221,AD221+AC225),AC225)</f>
        <v>0</v>
      </c>
      <c r="AE225" s="67">
        <f t="shared" ref="AE225" si="3858">IF(AE220&gt;0,IF(AE223=1,AE221,AE221+AD225),AD225)</f>
        <v>0</v>
      </c>
      <c r="AF225" s="67">
        <f t="shared" ref="AF225" si="3859">IF(AF220&gt;0,IF(AF223=1,AF221,AF221+AE225),AE225)</f>
        <v>0</v>
      </c>
      <c r="AG225" s="67">
        <f t="shared" ref="AG225" si="3860">IF(AG220&gt;0,IF(AG223=1,AG221,AG221+AF225),AF225)</f>
        <v>0</v>
      </c>
      <c r="AH225" s="67">
        <f t="shared" ref="AH225" si="3861">IF(AH220&gt;0,IF(AH223=1,AH221,AH221+AG225),AG225)</f>
        <v>0</v>
      </c>
      <c r="AI225" s="67">
        <f t="shared" ref="AI225" si="3862">IF(AI220&gt;0,IF(AI223=1,AI221,AI221+AH225),AH225)</f>
        <v>0</v>
      </c>
      <c r="AJ225" s="67">
        <f t="shared" ref="AJ225" si="3863">IF(AJ220&gt;0,IF(AJ223=1,AJ221,AJ221+AI225),AI225)</f>
        <v>0</v>
      </c>
      <c r="AK225" s="67">
        <f t="shared" ref="AK225" si="3864">IF(AK220&gt;0,IF(AK223=1,AK221,AK221+AJ225),AJ225)</f>
        <v>0</v>
      </c>
      <c r="AL225" s="67">
        <f t="shared" ref="AL225" si="3865">IF(AL220&gt;0,IF(AL223=1,AL221,AL221+AK225),AK225)</f>
        <v>0</v>
      </c>
      <c r="AM225" s="67">
        <f t="shared" ref="AM225" si="3866">IF(AM220&gt;0,IF(AM223=1,AM221,AM221+AL225),AL225)</f>
        <v>0</v>
      </c>
      <c r="AN225" s="67">
        <f t="shared" ref="AN225" si="3867">IF(AN220&gt;0,IF(AN223=1,AN221,AN221+AM225),AM225)</f>
        <v>0</v>
      </c>
      <c r="AO225" s="67">
        <f t="shared" ref="AO225" si="3868">IF(AO220&gt;0,IF(AO223=1,AO221,AO221+AN225),AN225)</f>
        <v>0</v>
      </c>
      <c r="AP225" s="67">
        <f t="shared" ref="AP225" si="3869">IF(AP220&gt;0,IF(AP223=1,AP221,AP221+AO225),AO225)</f>
        <v>0</v>
      </c>
      <c r="AQ225" s="67">
        <f t="shared" ref="AQ225" si="3870">IF(AQ220&gt;0,IF(AQ223=1,AQ221,AQ221+AP225),AP225)</f>
        <v>0</v>
      </c>
      <c r="AR225" s="67">
        <f t="shared" ref="AR225" si="3871">IF(AR220&gt;0,IF(AR223=1,AR221,AR221+AQ225),AQ225)</f>
        <v>0</v>
      </c>
      <c r="AS225" s="67">
        <f t="shared" ref="AS225" si="3872">IF(AS220&gt;0,IF(AS223=1,AS221,AS221+AR225),AR225)</f>
        <v>0</v>
      </c>
      <c r="AT225" s="67">
        <f t="shared" ref="AT225" si="3873">IF(AT220&gt;0,IF(AT223=1,AT221,AT221+AS225),AS225)</f>
        <v>0</v>
      </c>
      <c r="AU225" s="67">
        <f t="shared" ref="AU225" si="3874">IF(AU220&gt;0,IF(AU223=1,AU221,AU221+AT225),AT225)</f>
        <v>0</v>
      </c>
      <c r="AV225" s="67">
        <f t="shared" ref="AV225" si="3875">IF(AV220&gt;0,IF(AV223=1,AV221,AV221+AU225),AU225)</f>
        <v>0</v>
      </c>
      <c r="AW225" s="67">
        <f t="shared" ref="AW225" si="3876">IF(AW220&gt;0,IF(AW223=1,AW221,AW221+AV225),AV225)</f>
        <v>0</v>
      </c>
      <c r="AX225" s="67">
        <f t="shared" ref="AX225" si="3877">IF(AX220&gt;0,IF(AX223=1,AX221,AX221+AW225),AW225)</f>
        <v>0</v>
      </c>
      <c r="AY225" s="67">
        <f t="shared" ref="AY225" si="3878">IF(AY220&gt;0,IF(AY223=1,AY221,AY221+AX225),AX225)</f>
        <v>0</v>
      </c>
      <c r="AZ225" s="67">
        <f t="shared" ref="AZ225" si="3879">IF(AZ220&gt;0,IF(AZ223=1,AZ221,AZ221+AY225),AY225)</f>
        <v>0</v>
      </c>
      <c r="BA225" s="67">
        <f t="shared" ref="BA225" si="3880">IF(BA220&gt;0,IF(BA223=1,BA221,BA221+AZ225),AZ225)</f>
        <v>0</v>
      </c>
      <c r="BB225" s="67">
        <f t="shared" ref="BB225" si="3881">IF(BB220&gt;0,IF(BB223=1,BB221,BB221+BA225),BA225)</f>
        <v>0</v>
      </c>
      <c r="BC225" s="67">
        <f t="shared" ref="BC225" si="3882">IF(BC220&gt;0,IF(BC223=1,BC221,BC221+BB225),BB225)</f>
        <v>0</v>
      </c>
      <c r="BD225" s="67">
        <f t="shared" ref="BD225" si="3883">IF(BD220&gt;0,IF(BD223=1,BD221,BD221+BC225),BC225)</f>
        <v>0</v>
      </c>
      <c r="BE225" s="67">
        <f t="shared" ref="BE225" si="3884">IF(BE220&gt;0,IF(BE223=1,BE221,BE221+BD225),BD225)</f>
        <v>0</v>
      </c>
      <c r="BF225" s="67">
        <f t="shared" ref="BF225" si="3885">IF(BF220&gt;0,IF(BF223=1,BF221,BF221+BE225),BE225)</f>
        <v>0</v>
      </c>
      <c r="BG225" s="67">
        <f t="shared" ref="BG225" si="3886">IF(BG220&gt;0,IF(BG223=1,BG221,BG221+BF225),BF225)</f>
        <v>0</v>
      </c>
      <c r="BH225" s="67">
        <f t="shared" ref="BH225" si="3887">IF(BH220&gt;0,IF(BH223=1,BH221,BH221+BG225),BG225)</f>
        <v>0</v>
      </c>
      <c r="BI225" s="67">
        <f t="shared" ref="BI225" si="3888">IF(BI220&gt;0,IF(BI223=1,BI221,BI221+BH225),BH225)</f>
        <v>0</v>
      </c>
      <c r="BJ225" s="67">
        <f t="shared" ref="BJ225" si="3889">IF(BJ220&gt;0,IF(BJ223=1,BJ221,BJ221+BI225),BI225)</f>
        <v>0</v>
      </c>
      <c r="BK225" s="67">
        <f t="shared" ref="BK225" si="3890">IF(BK220&gt;0,IF(BK223=1,BK221,BK221+BJ225),BJ225)</f>
        <v>0</v>
      </c>
      <c r="BL225" s="67">
        <f t="shared" ref="BL225" si="3891">IF(BL220&gt;0,IF(BL223=1,BL221,BL221+BK225),BK225)</f>
        <v>0</v>
      </c>
      <c r="BM225" s="67">
        <f t="shared" ref="BM225" si="3892">IF(BM220&gt;0,IF(BM223=1,BM221,BM221+BL225),BL225)</f>
        <v>0</v>
      </c>
      <c r="BN225" s="362"/>
      <c r="BO225" s="364"/>
      <c r="BP225" s="366"/>
      <c r="BQ225" s="366"/>
      <c r="BR225" s="106"/>
      <c r="BS225" s="106"/>
      <c r="BT225" s="106"/>
      <c r="BU225" s="106"/>
      <c r="BV225" s="106"/>
      <c r="BW225" s="106"/>
      <c r="BX225" s="106"/>
      <c r="BY225" s="106"/>
      <c r="BZ225" s="106"/>
      <c r="CA225" s="106"/>
      <c r="CB225" s="106"/>
      <c r="CC225" s="106"/>
      <c r="CD225" s="106"/>
      <c r="CE225" s="106"/>
      <c r="CF225" s="106"/>
      <c r="CG225" s="106"/>
    </row>
    <row r="226" spans="1:85" s="245" customFormat="1" ht="41.5" hidden="1" customHeight="1" x14ac:dyDescent="0.35">
      <c r="A226" s="243"/>
      <c r="B226" s="128"/>
      <c r="C226" s="80"/>
      <c r="D226" s="80"/>
      <c r="E226" s="80"/>
      <c r="F226" s="80"/>
      <c r="G226" s="80"/>
      <c r="H226" s="80"/>
      <c r="I226" s="80"/>
      <c r="J226" s="80"/>
      <c r="K226" s="80"/>
      <c r="L226" s="80"/>
      <c r="M226" s="64"/>
      <c r="N226" s="7"/>
      <c r="O226" s="192"/>
      <c r="P226" s="106"/>
      <c r="Q226" s="65" t="s">
        <v>162</v>
      </c>
      <c r="R226" s="67">
        <f>R228</f>
        <v>0</v>
      </c>
      <c r="S226" s="67">
        <f t="shared" ref="S226" si="3893">IF(S223=1,S228,S228+R226)</f>
        <v>0</v>
      </c>
      <c r="T226" s="67">
        <f t="shared" ref="T226" si="3894">IF(T223=1,T228,T228+S226)</f>
        <v>0</v>
      </c>
      <c r="U226" s="67">
        <f t="shared" ref="U226" si="3895">IF(U223=1,U228,U228+T226)</f>
        <v>0</v>
      </c>
      <c r="V226" s="67">
        <f t="shared" ref="V226" si="3896">IF(V223=1,V228,V228+U226)</f>
        <v>0</v>
      </c>
      <c r="W226" s="67">
        <f t="shared" ref="W226" si="3897">IF(W223=1,W228,W228+V226)</f>
        <v>0</v>
      </c>
      <c r="X226" s="67">
        <f t="shared" ref="X226" si="3898">IF(X223=1,X228,X228+W226)</f>
        <v>0</v>
      </c>
      <c r="Y226" s="67">
        <f t="shared" ref="Y226" si="3899">IF(Y223=1,Y228,Y228+X226)</f>
        <v>0</v>
      </c>
      <c r="Z226" s="67">
        <f t="shared" ref="Z226" si="3900">IF(Z223=1,Z228,Z228+Y226)</f>
        <v>0</v>
      </c>
      <c r="AA226" s="67">
        <f t="shared" ref="AA226" si="3901">IF(AA223=1,AA228,AA228+Z226)</f>
        <v>0</v>
      </c>
      <c r="AB226" s="67">
        <f t="shared" ref="AB226" si="3902">IF(AB223=1,AB228,AB228+AA226)</f>
        <v>0</v>
      </c>
      <c r="AC226" s="67">
        <f t="shared" ref="AC226" si="3903">IF(AC223=1,AC228,AC228+AB226)</f>
        <v>0</v>
      </c>
      <c r="AD226" s="67">
        <f t="shared" ref="AD226" si="3904">IF(AD223=1,AD228,AD228+AC226)</f>
        <v>0</v>
      </c>
      <c r="AE226" s="67">
        <f t="shared" ref="AE226" si="3905">IF(AE223=1,AE228,AE228+AD226)</f>
        <v>0</v>
      </c>
      <c r="AF226" s="67">
        <f t="shared" ref="AF226" si="3906">IF(AF223=1,AF228,AF228+AE226)</f>
        <v>0</v>
      </c>
      <c r="AG226" s="67">
        <f t="shared" ref="AG226" si="3907">IF(AG223=1,AG228,AG228+AF226)</f>
        <v>0</v>
      </c>
      <c r="AH226" s="67">
        <f t="shared" ref="AH226" si="3908">IF(AH223=1,AH228,AH228+AG226)</f>
        <v>0</v>
      </c>
      <c r="AI226" s="67">
        <f t="shared" ref="AI226" si="3909">IF(AI223=1,AI228,AI228+AH226)</f>
        <v>0</v>
      </c>
      <c r="AJ226" s="67">
        <f t="shared" ref="AJ226" si="3910">IF(AJ223=1,AJ228,AJ228+AI226)</f>
        <v>0</v>
      </c>
      <c r="AK226" s="67">
        <f t="shared" ref="AK226" si="3911">IF(AK223=1,AK228,AK228+AJ226)</f>
        <v>0</v>
      </c>
      <c r="AL226" s="67">
        <f t="shared" ref="AL226" si="3912">IF(AL223=1,AL228,AL228+AK226)</f>
        <v>0</v>
      </c>
      <c r="AM226" s="67">
        <f t="shared" ref="AM226" si="3913">IF(AM223=1,AM228,AM228+AL226)</f>
        <v>0</v>
      </c>
      <c r="AN226" s="67">
        <f t="shared" ref="AN226" si="3914">IF(AN223=1,AN228,AN228+AM226)</f>
        <v>0</v>
      </c>
      <c r="AO226" s="67">
        <f t="shared" ref="AO226" si="3915">IF(AO223=1,AO228,AO228+AN226)</f>
        <v>0</v>
      </c>
      <c r="AP226" s="67">
        <f t="shared" ref="AP226" si="3916">IF(AP223=1,AP228,AP228+AO226)</f>
        <v>0</v>
      </c>
      <c r="AQ226" s="67">
        <f t="shared" ref="AQ226" si="3917">IF(AQ223=1,AQ228,AQ228+AP226)</f>
        <v>0</v>
      </c>
      <c r="AR226" s="67">
        <f t="shared" ref="AR226" si="3918">IF(AR223=1,AR228,AR228+AQ226)</f>
        <v>0</v>
      </c>
      <c r="AS226" s="67">
        <f t="shared" ref="AS226" si="3919">IF(AS223=1,AS228,AS228+AR226)</f>
        <v>0</v>
      </c>
      <c r="AT226" s="67">
        <f t="shared" ref="AT226" si="3920">IF(AT223=1,AT228,AT228+AS226)</f>
        <v>0</v>
      </c>
      <c r="AU226" s="67">
        <f t="shared" ref="AU226" si="3921">IF(AU223=1,AU228,AU228+AT226)</f>
        <v>0</v>
      </c>
      <c r="AV226" s="67">
        <f t="shared" ref="AV226" si="3922">IF(AV223=1,AV228,AV228+AU226)</f>
        <v>0</v>
      </c>
      <c r="AW226" s="67">
        <f t="shared" ref="AW226" si="3923">IF(AW223=1,AW228,AW228+AV226)</f>
        <v>0</v>
      </c>
      <c r="AX226" s="67">
        <f t="shared" ref="AX226" si="3924">IF(AX223=1,AX228,AX228+AW226)</f>
        <v>0</v>
      </c>
      <c r="AY226" s="67">
        <f t="shared" ref="AY226" si="3925">IF(AY223=1,AY228,AY228+AX226)</f>
        <v>0</v>
      </c>
      <c r="AZ226" s="67">
        <f t="shared" ref="AZ226" si="3926">IF(AZ223=1,AZ228,AZ228+AY226)</f>
        <v>0</v>
      </c>
      <c r="BA226" s="67">
        <f t="shared" ref="BA226" si="3927">IF(BA223=1,BA228,BA228+AZ226)</f>
        <v>0</v>
      </c>
      <c r="BB226" s="67">
        <f t="shared" ref="BB226" si="3928">IF(BB223=1,BB228,BB228+BA226)</f>
        <v>0</v>
      </c>
      <c r="BC226" s="67">
        <f t="shared" ref="BC226" si="3929">IF(BC223=1,BC228,BC228+BB226)</f>
        <v>0</v>
      </c>
      <c r="BD226" s="67">
        <f t="shared" ref="BD226" si="3930">IF(BD223=1,BD228,BD228+BC226)</f>
        <v>0</v>
      </c>
      <c r="BE226" s="67">
        <f t="shared" ref="BE226" si="3931">IF(BE223=1,BE228,BE228+BD226)</f>
        <v>0</v>
      </c>
      <c r="BF226" s="67">
        <f t="shared" ref="BF226" si="3932">IF(BF223=1,BF228,BF228+BE226)</f>
        <v>0</v>
      </c>
      <c r="BG226" s="67">
        <f t="shared" ref="BG226" si="3933">IF(BG223=1,BG228,BG228+BF226)</f>
        <v>0</v>
      </c>
      <c r="BH226" s="67">
        <f t="shared" ref="BH226" si="3934">IF(BH223=1,BH228,BH228+BG226)</f>
        <v>0</v>
      </c>
      <c r="BI226" s="67">
        <f t="shared" ref="BI226" si="3935">IF(BI223=1,BI228,BI228+BH226)</f>
        <v>0</v>
      </c>
      <c r="BJ226" s="67">
        <f t="shared" ref="BJ226" si="3936">IF(BJ223=1,BJ228,BJ228+BI226)</f>
        <v>0</v>
      </c>
      <c r="BK226" s="67">
        <f t="shared" ref="BK226" si="3937">IF(BK223=1,BK228,BK228+BJ226)</f>
        <v>0</v>
      </c>
      <c r="BL226" s="67">
        <f t="shared" ref="BL226" si="3938">IF(BL223=1,BL228,BL228+BK226)</f>
        <v>0</v>
      </c>
      <c r="BM226" s="67">
        <f t="shared" ref="BM226" si="3939">IF(BM223=1,BM228,BM228+BL226)</f>
        <v>0</v>
      </c>
      <c r="BN226" s="362"/>
      <c r="BO226" s="364"/>
      <c r="BP226" s="366"/>
      <c r="BQ226" s="366"/>
      <c r="BR226" s="106"/>
      <c r="BS226" s="106"/>
      <c r="BT226" s="106"/>
      <c r="BU226" s="106"/>
      <c r="BV226" s="106"/>
      <c r="BW226" s="106"/>
      <c r="BX226" s="106"/>
      <c r="BY226" s="106"/>
      <c r="BZ226" s="106"/>
      <c r="CA226" s="106"/>
      <c r="CB226" s="106"/>
      <c r="CC226" s="106"/>
      <c r="CD226" s="106"/>
      <c r="CE226" s="106"/>
      <c r="CF226" s="106"/>
      <c r="CG226" s="106"/>
    </row>
    <row r="227" spans="1:85" s="245" customFormat="1" ht="29" x14ac:dyDescent="0.35">
      <c r="A227" s="243"/>
      <c r="B227" s="128"/>
      <c r="C227" s="80"/>
      <c r="D227" s="80"/>
      <c r="E227" s="80"/>
      <c r="F227" s="80"/>
      <c r="G227" s="80"/>
      <c r="H227" s="80"/>
      <c r="I227" s="80"/>
      <c r="J227" s="80"/>
      <c r="K227" s="80"/>
      <c r="L227" s="80"/>
      <c r="M227" s="64"/>
      <c r="N227" s="7"/>
      <c r="O227" s="192"/>
      <c r="P227" s="106"/>
      <c r="Q227" s="63" t="s">
        <v>160</v>
      </c>
      <c r="R227" s="68">
        <f t="shared" ref="R227:BM227" si="3940">1720/12*R220</f>
        <v>0</v>
      </c>
      <c r="S227" s="68">
        <f t="shared" si="3940"/>
        <v>0</v>
      </c>
      <c r="T227" s="68">
        <f t="shared" si="3940"/>
        <v>0</v>
      </c>
      <c r="U227" s="68">
        <f t="shared" si="3940"/>
        <v>0</v>
      </c>
      <c r="V227" s="68">
        <f t="shared" si="3940"/>
        <v>0</v>
      </c>
      <c r="W227" s="68">
        <f t="shared" si="3940"/>
        <v>0</v>
      </c>
      <c r="X227" s="68">
        <f t="shared" si="3940"/>
        <v>0</v>
      </c>
      <c r="Y227" s="68">
        <f t="shared" si="3940"/>
        <v>0</v>
      </c>
      <c r="Z227" s="68">
        <f t="shared" si="3940"/>
        <v>0</v>
      </c>
      <c r="AA227" s="68">
        <f t="shared" si="3940"/>
        <v>0</v>
      </c>
      <c r="AB227" s="68">
        <f t="shared" si="3940"/>
        <v>0</v>
      </c>
      <c r="AC227" s="68">
        <f t="shared" si="3940"/>
        <v>0</v>
      </c>
      <c r="AD227" s="68">
        <f t="shared" si="3940"/>
        <v>0</v>
      </c>
      <c r="AE227" s="68">
        <f t="shared" si="3940"/>
        <v>0</v>
      </c>
      <c r="AF227" s="68">
        <f t="shared" si="3940"/>
        <v>0</v>
      </c>
      <c r="AG227" s="68">
        <f t="shared" si="3940"/>
        <v>0</v>
      </c>
      <c r="AH227" s="68">
        <f t="shared" si="3940"/>
        <v>0</v>
      </c>
      <c r="AI227" s="68">
        <f t="shared" si="3940"/>
        <v>0</v>
      </c>
      <c r="AJ227" s="68">
        <f t="shared" si="3940"/>
        <v>0</v>
      </c>
      <c r="AK227" s="68">
        <f t="shared" si="3940"/>
        <v>0</v>
      </c>
      <c r="AL227" s="68">
        <f t="shared" si="3940"/>
        <v>0</v>
      </c>
      <c r="AM227" s="68">
        <f t="shared" si="3940"/>
        <v>0</v>
      </c>
      <c r="AN227" s="68">
        <f t="shared" si="3940"/>
        <v>0</v>
      </c>
      <c r="AO227" s="68">
        <f t="shared" si="3940"/>
        <v>0</v>
      </c>
      <c r="AP227" s="68">
        <f t="shared" si="3940"/>
        <v>0</v>
      </c>
      <c r="AQ227" s="68">
        <f t="shared" si="3940"/>
        <v>0</v>
      </c>
      <c r="AR227" s="68">
        <f t="shared" si="3940"/>
        <v>0</v>
      </c>
      <c r="AS227" s="68">
        <f t="shared" si="3940"/>
        <v>0</v>
      </c>
      <c r="AT227" s="68">
        <f t="shared" si="3940"/>
        <v>0</v>
      </c>
      <c r="AU227" s="68">
        <f t="shared" si="3940"/>
        <v>0</v>
      </c>
      <c r="AV227" s="68">
        <f t="shared" si="3940"/>
        <v>0</v>
      </c>
      <c r="AW227" s="68">
        <f t="shared" si="3940"/>
        <v>0</v>
      </c>
      <c r="AX227" s="68">
        <f t="shared" si="3940"/>
        <v>0</v>
      </c>
      <c r="AY227" s="68">
        <f t="shared" si="3940"/>
        <v>0</v>
      </c>
      <c r="AZ227" s="68">
        <f t="shared" si="3940"/>
        <v>0</v>
      </c>
      <c r="BA227" s="68">
        <f t="shared" si="3940"/>
        <v>0</v>
      </c>
      <c r="BB227" s="68">
        <f t="shared" si="3940"/>
        <v>0</v>
      </c>
      <c r="BC227" s="68">
        <f t="shared" si="3940"/>
        <v>0</v>
      </c>
      <c r="BD227" s="68">
        <f t="shared" si="3940"/>
        <v>0</v>
      </c>
      <c r="BE227" s="68">
        <f t="shared" si="3940"/>
        <v>0</v>
      </c>
      <c r="BF227" s="68">
        <f t="shared" si="3940"/>
        <v>0</v>
      </c>
      <c r="BG227" s="68">
        <f t="shared" si="3940"/>
        <v>0</v>
      </c>
      <c r="BH227" s="68">
        <f t="shared" si="3940"/>
        <v>0</v>
      </c>
      <c r="BI227" s="68">
        <f t="shared" si="3940"/>
        <v>0</v>
      </c>
      <c r="BJ227" s="68">
        <f t="shared" si="3940"/>
        <v>0</v>
      </c>
      <c r="BK227" s="68">
        <f t="shared" si="3940"/>
        <v>0</v>
      </c>
      <c r="BL227" s="68">
        <f t="shared" si="3940"/>
        <v>0</v>
      </c>
      <c r="BM227" s="68">
        <f t="shared" si="3940"/>
        <v>0</v>
      </c>
      <c r="BN227" s="362"/>
      <c r="BO227" s="364"/>
      <c r="BP227" s="366"/>
      <c r="BQ227" s="366"/>
      <c r="BR227" s="106"/>
      <c r="BS227" s="106"/>
      <c r="BT227" s="106"/>
      <c r="BU227" s="106"/>
      <c r="BV227" s="106"/>
      <c r="BW227" s="106"/>
      <c r="BX227" s="106"/>
      <c r="BY227" s="106"/>
      <c r="BZ227" s="106"/>
      <c r="CA227" s="106"/>
      <c r="CB227" s="106"/>
      <c r="CC227" s="106"/>
      <c r="CD227" s="106"/>
      <c r="CE227" s="106"/>
      <c r="CF227" s="106"/>
      <c r="CG227" s="106"/>
    </row>
    <row r="228" spans="1:85" s="245" customFormat="1" ht="29" x14ac:dyDescent="0.35">
      <c r="A228" s="243"/>
      <c r="B228" s="128"/>
      <c r="C228" s="80"/>
      <c r="D228" s="80"/>
      <c r="E228" s="80"/>
      <c r="F228" s="80"/>
      <c r="G228" s="80"/>
      <c r="H228" s="80"/>
      <c r="I228" s="80"/>
      <c r="J228" s="80"/>
      <c r="K228" s="80"/>
      <c r="L228" s="80"/>
      <c r="M228" s="64"/>
      <c r="N228" s="7"/>
      <c r="O228" s="192"/>
      <c r="P228" s="106"/>
      <c r="Q228" s="63" t="s">
        <v>144</v>
      </c>
      <c r="R228" s="68">
        <f>FLOOR(IF(OR(R223=0,R223=1),IF(R221&gt;=R227,R227,R221)+0.00000001,IF(R225&gt;=R224,R224,R225))+0.00000001,1)</f>
        <v>0</v>
      </c>
      <c r="S228" s="68">
        <f t="shared" ref="S228" si="3941">FLOOR(IF(OR(S223=0,S223=1),IF(S227&gt;S224,S224,IF(S221&gt;=S227,S227,S221)+0.00000001),IF(S225&gt;=S224,S224-R226,S225-R226)+0.00000001),1)</f>
        <v>0</v>
      </c>
      <c r="T228" s="68">
        <f t="shared" ref="T228" si="3942">FLOOR(IF(OR(T223=0,T223=1),IF(T227&gt;T224,T224,IF(T221&gt;=T227,T227,T221)+0.00000001),IF(T225&gt;=T224,T224-S226,T225-S226)+0.00000001),1)</f>
        <v>0</v>
      </c>
      <c r="U228" s="68">
        <f t="shared" ref="U228" si="3943">FLOOR(IF(OR(U223=0,U223=1),IF(U227&gt;U224,U224,IF(U221&gt;=U227,U227,U221)+0.00000001),IF(U225&gt;=U224,U224-T226,U225-T226)+0.00000001),1)</f>
        <v>0</v>
      </c>
      <c r="V228" s="68">
        <f t="shared" ref="V228" si="3944">FLOOR(IF(OR(V223=0,V223=1),IF(V227&gt;V224,V224,IF(V221&gt;=V227,V227,V221)+0.00000001),IF(V225&gt;=V224,V224-U226,V225-U226)+0.00000001),1)</f>
        <v>0</v>
      </c>
      <c r="W228" s="68">
        <f t="shared" ref="W228" si="3945">FLOOR(IF(OR(W223=0,W223=1),IF(W227&gt;W224,W224,IF(W221&gt;=W227,W227,W221)+0.00000001),IF(W225&gt;=W224,W224-V226,W225-V226)+0.00000001),1)</f>
        <v>0</v>
      </c>
      <c r="X228" s="68">
        <f t="shared" ref="X228" si="3946">FLOOR(IF(OR(X223=0,X223=1),IF(X227&gt;X224,X224,IF(X221&gt;=X227,X227,X221)+0.00000001),IF(X225&gt;=X224,X224-W226,X225-W226)+0.00000001),1)</f>
        <v>0</v>
      </c>
      <c r="Y228" s="68">
        <f t="shared" ref="Y228" si="3947">FLOOR(IF(OR(Y223=0,Y223=1),IF(Y227&gt;Y224,Y224,IF(Y221&gt;=Y227,Y227,Y221)+0.00000001),IF(Y225&gt;=Y224,Y224-X226,Y225-X226)+0.00000001),1)</f>
        <v>0</v>
      </c>
      <c r="Z228" s="68">
        <f t="shared" ref="Z228" si="3948">FLOOR(IF(OR(Z223=0,Z223=1),IF(Z227&gt;Z224,Z224,IF(Z221&gt;=Z227,Z227,Z221)+0.00000001),IF(Z225&gt;=Z224,Z224-Y226,Z225-Y226)+0.00000001),1)</f>
        <v>0</v>
      </c>
      <c r="AA228" s="68">
        <f t="shared" ref="AA228" si="3949">FLOOR(IF(OR(AA223=0,AA223=1),IF(AA227&gt;AA224,AA224,IF(AA221&gt;=AA227,AA227,AA221)+0.00000001),IF(AA225&gt;=AA224,AA224-Z226,AA225-Z226)+0.00000001),1)</f>
        <v>0</v>
      </c>
      <c r="AB228" s="68">
        <f t="shared" ref="AB228" si="3950">FLOOR(IF(OR(AB223=0,AB223=1),IF(AB227&gt;AB224,AB224,IF(AB221&gt;=AB227,AB227,AB221)+0.00000001),IF(AB225&gt;=AB224,AB224-AA226,AB225-AA226)+0.00000001),1)</f>
        <v>0</v>
      </c>
      <c r="AC228" s="68">
        <f t="shared" ref="AC228" si="3951">FLOOR(IF(OR(AC223=0,AC223=1),IF(AC227&gt;AC224,AC224,IF(AC221&gt;=AC227,AC227,AC221)+0.00000001),IF(AC225&gt;=AC224,AC224-AB226,AC225-AB226)+0.00000001),1)</f>
        <v>0</v>
      </c>
      <c r="AD228" s="68">
        <f t="shared" ref="AD228" si="3952">FLOOR(IF(OR(AD223=0,AD223=1),IF(AD227&gt;AD224,AD224,IF(AD221&gt;=AD227,AD227,AD221)+0.00000001),IF(AD225&gt;=AD224,AD224-AC226,AD225-AC226)+0.00000001),1)</f>
        <v>0</v>
      </c>
      <c r="AE228" s="68">
        <f t="shared" ref="AE228" si="3953">FLOOR(IF(OR(AE223=0,AE223=1),IF(AE227&gt;AE224,AE224,IF(AE221&gt;=AE227,AE227,AE221)+0.00000001),IF(AE225&gt;=AE224,AE224-AD226,AE225-AD226)+0.00000001),1)</f>
        <v>0</v>
      </c>
      <c r="AF228" s="68">
        <f t="shared" ref="AF228" si="3954">FLOOR(IF(OR(AF223=0,AF223=1),IF(AF227&gt;AF224,AF224,IF(AF221&gt;=AF227,AF227,AF221)+0.00000001),IF(AF225&gt;=AF224,AF224-AE226,AF225-AE226)+0.00000001),1)</f>
        <v>0</v>
      </c>
      <c r="AG228" s="68">
        <f t="shared" ref="AG228" si="3955">FLOOR(IF(OR(AG223=0,AG223=1),IF(AG227&gt;AG224,AG224,IF(AG221&gt;=AG227,AG227,AG221)+0.00000001),IF(AG225&gt;=AG224,AG224-AF226,AG225-AF226)+0.00000001),1)</f>
        <v>0</v>
      </c>
      <c r="AH228" s="68">
        <f t="shared" ref="AH228" si="3956">FLOOR(IF(OR(AH223=0,AH223=1),IF(AH227&gt;AH224,AH224,IF(AH221&gt;=AH227,AH227,AH221)+0.00000001),IF(AH225&gt;=AH224,AH224-AG226,AH225-AG226)+0.00000001),1)</f>
        <v>0</v>
      </c>
      <c r="AI228" s="68">
        <f t="shared" ref="AI228" si="3957">FLOOR(IF(OR(AI223=0,AI223=1),IF(AI227&gt;AI224,AI224,IF(AI221&gt;=AI227,AI227,AI221)+0.00000001),IF(AI225&gt;=AI224,AI224-AH226,AI225-AH226)+0.00000001),1)</f>
        <v>0</v>
      </c>
      <c r="AJ228" s="68">
        <f t="shared" ref="AJ228" si="3958">FLOOR(IF(OR(AJ223=0,AJ223=1),IF(AJ227&gt;AJ224,AJ224,IF(AJ221&gt;=AJ227,AJ227,AJ221)+0.00000001),IF(AJ225&gt;=AJ224,AJ224-AI226,AJ225-AI226)+0.00000001),1)</f>
        <v>0</v>
      </c>
      <c r="AK228" s="68">
        <f t="shared" ref="AK228" si="3959">FLOOR(IF(OR(AK223=0,AK223=1),IF(AK227&gt;AK224,AK224,IF(AK221&gt;=AK227,AK227,AK221)+0.00000001),IF(AK225&gt;=AK224,AK224-AJ226,AK225-AJ226)+0.00000001),1)</f>
        <v>0</v>
      </c>
      <c r="AL228" s="68">
        <f t="shared" ref="AL228" si="3960">FLOOR(IF(OR(AL223=0,AL223=1),IF(AL227&gt;AL224,AL224,IF(AL221&gt;=AL227,AL227,AL221)+0.00000001),IF(AL225&gt;=AL224,AL224-AK226,AL225-AK226)+0.00000001),1)</f>
        <v>0</v>
      </c>
      <c r="AM228" s="68">
        <f t="shared" ref="AM228" si="3961">FLOOR(IF(OR(AM223=0,AM223=1),IF(AM227&gt;AM224,AM224,IF(AM221&gt;=AM227,AM227,AM221)+0.00000001),IF(AM225&gt;=AM224,AM224-AL226,AM225-AL226)+0.00000001),1)</f>
        <v>0</v>
      </c>
      <c r="AN228" s="68">
        <f t="shared" ref="AN228" si="3962">FLOOR(IF(OR(AN223=0,AN223=1),IF(AN227&gt;AN224,AN224,IF(AN221&gt;=AN227,AN227,AN221)+0.00000001),IF(AN225&gt;=AN224,AN224-AM226,AN225-AM226)+0.00000001),1)</f>
        <v>0</v>
      </c>
      <c r="AO228" s="68">
        <f t="shared" ref="AO228" si="3963">FLOOR(IF(OR(AO223=0,AO223=1),IF(AO227&gt;AO224,AO224,IF(AO221&gt;=AO227,AO227,AO221)+0.00000001),IF(AO225&gt;=AO224,AO224-AN226,AO225-AN226)+0.00000001),1)</f>
        <v>0</v>
      </c>
      <c r="AP228" s="68">
        <f t="shared" ref="AP228" si="3964">FLOOR(IF(OR(AP223=0,AP223=1),IF(AP227&gt;AP224,AP224,IF(AP221&gt;=AP227,AP227,AP221)+0.00000001),IF(AP225&gt;=AP224,AP224-AO226,AP225-AO226)+0.00000001),1)</f>
        <v>0</v>
      </c>
      <c r="AQ228" s="68">
        <f t="shared" ref="AQ228" si="3965">FLOOR(IF(OR(AQ223=0,AQ223=1),IF(AQ227&gt;AQ224,AQ224,IF(AQ221&gt;=AQ227,AQ227,AQ221)+0.00000001),IF(AQ225&gt;=AQ224,AQ224-AP226,AQ225-AP226)+0.00000001),1)</f>
        <v>0</v>
      </c>
      <c r="AR228" s="68">
        <f t="shared" ref="AR228" si="3966">FLOOR(IF(OR(AR223=0,AR223=1),IF(AR227&gt;AR224,AR224,IF(AR221&gt;=AR227,AR227,AR221)+0.00000001),IF(AR225&gt;=AR224,AR224-AQ226,AR225-AQ226)+0.00000001),1)</f>
        <v>0</v>
      </c>
      <c r="AS228" s="68">
        <f t="shared" ref="AS228" si="3967">FLOOR(IF(OR(AS223=0,AS223=1),IF(AS227&gt;AS224,AS224,IF(AS221&gt;=AS227,AS227,AS221)+0.00000001),IF(AS225&gt;=AS224,AS224-AR226,AS225-AR226)+0.00000001),1)</f>
        <v>0</v>
      </c>
      <c r="AT228" s="68">
        <f t="shared" ref="AT228" si="3968">FLOOR(IF(OR(AT223=0,AT223=1),IF(AT227&gt;AT224,AT224,IF(AT221&gt;=AT227,AT227,AT221)+0.00000001),IF(AT225&gt;=AT224,AT224-AS226,AT225-AS226)+0.00000001),1)</f>
        <v>0</v>
      </c>
      <c r="AU228" s="68">
        <f t="shared" ref="AU228" si="3969">FLOOR(IF(OR(AU223=0,AU223=1),IF(AU227&gt;AU224,AU224,IF(AU221&gt;=AU227,AU227,AU221)+0.00000001),IF(AU225&gt;=AU224,AU224-AT226,AU225-AT226)+0.00000001),1)</f>
        <v>0</v>
      </c>
      <c r="AV228" s="68">
        <f t="shared" ref="AV228" si="3970">FLOOR(IF(OR(AV223=0,AV223=1),IF(AV227&gt;AV224,AV224,IF(AV221&gt;=AV227,AV227,AV221)+0.00000001),IF(AV225&gt;=AV224,AV224-AU226,AV225-AU226)+0.00000001),1)</f>
        <v>0</v>
      </c>
      <c r="AW228" s="68">
        <f t="shared" ref="AW228" si="3971">FLOOR(IF(OR(AW223=0,AW223=1),IF(AW227&gt;AW224,AW224,IF(AW221&gt;=AW227,AW227,AW221)+0.00000001),IF(AW225&gt;=AW224,AW224-AV226,AW225-AV226)+0.00000001),1)</f>
        <v>0</v>
      </c>
      <c r="AX228" s="68">
        <f t="shared" ref="AX228" si="3972">FLOOR(IF(OR(AX223=0,AX223=1),IF(AX227&gt;AX224,AX224,IF(AX221&gt;=AX227,AX227,AX221)+0.00000001),IF(AX225&gt;=AX224,AX224-AW226,AX225-AW226)+0.00000001),1)</f>
        <v>0</v>
      </c>
      <c r="AY228" s="68">
        <f t="shared" ref="AY228" si="3973">FLOOR(IF(OR(AY223=0,AY223=1),IF(AY227&gt;AY224,AY224,IF(AY221&gt;=AY227,AY227,AY221)+0.00000001),IF(AY225&gt;=AY224,AY224-AX226,AY225-AX226)+0.00000001),1)</f>
        <v>0</v>
      </c>
      <c r="AZ228" s="68">
        <f t="shared" ref="AZ228" si="3974">FLOOR(IF(OR(AZ223=0,AZ223=1),IF(AZ227&gt;AZ224,AZ224,IF(AZ221&gt;=AZ227,AZ227,AZ221)+0.00000001),IF(AZ225&gt;=AZ224,AZ224-AY226,AZ225-AY226)+0.00000001),1)</f>
        <v>0</v>
      </c>
      <c r="BA228" s="68">
        <f t="shared" ref="BA228" si="3975">FLOOR(IF(OR(BA223=0,BA223=1),IF(BA227&gt;BA224,BA224,IF(BA221&gt;=BA227,BA227,BA221)+0.00000001),IF(BA225&gt;=BA224,BA224-AZ226,BA225-AZ226)+0.00000001),1)</f>
        <v>0</v>
      </c>
      <c r="BB228" s="68">
        <f t="shared" ref="BB228" si="3976">FLOOR(IF(OR(BB223=0,BB223=1),IF(BB227&gt;BB224,BB224,IF(BB221&gt;=BB227,BB227,BB221)+0.00000001),IF(BB225&gt;=BB224,BB224-BA226,BB225-BA226)+0.00000001),1)</f>
        <v>0</v>
      </c>
      <c r="BC228" s="68">
        <f t="shared" ref="BC228" si="3977">FLOOR(IF(OR(BC223=0,BC223=1),IF(BC227&gt;BC224,BC224,IF(BC221&gt;=BC227,BC227,BC221)+0.00000001),IF(BC225&gt;=BC224,BC224-BB226,BC225-BB226)+0.00000001),1)</f>
        <v>0</v>
      </c>
      <c r="BD228" s="68">
        <f t="shared" ref="BD228" si="3978">FLOOR(IF(OR(BD223=0,BD223=1),IF(BD227&gt;BD224,BD224,IF(BD221&gt;=BD227,BD227,BD221)+0.00000001),IF(BD225&gt;=BD224,BD224-BC226,BD225-BC226)+0.00000001),1)</f>
        <v>0</v>
      </c>
      <c r="BE228" s="68">
        <f t="shared" ref="BE228" si="3979">FLOOR(IF(OR(BE223=0,BE223=1),IF(BE227&gt;BE224,BE224,IF(BE221&gt;=BE227,BE227,BE221)+0.00000001),IF(BE225&gt;=BE224,BE224-BD226,BE225-BD226)+0.00000001),1)</f>
        <v>0</v>
      </c>
      <c r="BF228" s="68">
        <f t="shared" ref="BF228" si="3980">FLOOR(IF(OR(BF223=0,BF223=1),IF(BF227&gt;BF224,BF224,IF(BF221&gt;=BF227,BF227,BF221)+0.00000001),IF(BF225&gt;=BF224,BF224-BE226,BF225-BE226)+0.00000001),1)</f>
        <v>0</v>
      </c>
      <c r="BG228" s="68">
        <f t="shared" ref="BG228" si="3981">FLOOR(IF(OR(BG223=0,BG223=1),IF(BG227&gt;BG224,BG224,IF(BG221&gt;=BG227,BG227,BG221)+0.00000001),IF(BG225&gt;=BG224,BG224-BF226,BG225-BF226)+0.00000001),1)</f>
        <v>0</v>
      </c>
      <c r="BH228" s="68">
        <f t="shared" ref="BH228" si="3982">FLOOR(IF(OR(BH223=0,BH223=1),IF(BH227&gt;BH224,BH224,IF(BH221&gt;=BH227,BH227,BH221)+0.00000001),IF(BH225&gt;=BH224,BH224-BG226,BH225-BG226)+0.00000001),1)</f>
        <v>0</v>
      </c>
      <c r="BI228" s="68">
        <f t="shared" ref="BI228" si="3983">FLOOR(IF(OR(BI223=0,BI223=1),IF(BI227&gt;BI224,BI224,IF(BI221&gt;=BI227,BI227,BI221)+0.00000001),IF(BI225&gt;=BI224,BI224-BH226,BI225-BH226)+0.00000001),1)</f>
        <v>0</v>
      </c>
      <c r="BJ228" s="68">
        <f t="shared" ref="BJ228" si="3984">FLOOR(IF(OR(BJ223=0,BJ223=1),IF(BJ227&gt;BJ224,BJ224,IF(BJ221&gt;=BJ227,BJ227,BJ221)+0.00000001),IF(BJ225&gt;=BJ224,BJ224-BI226,BJ225-BI226)+0.00000001),1)</f>
        <v>0</v>
      </c>
      <c r="BK228" s="68">
        <f t="shared" ref="BK228" si="3985">FLOOR(IF(OR(BK223=0,BK223=1),IF(BK227&gt;BK224,BK224,IF(BK221&gt;=BK227,BK227,BK221)+0.00000001),IF(BK225&gt;=BK224,BK224-BJ226,BK225-BJ226)+0.00000001),1)</f>
        <v>0</v>
      </c>
      <c r="BL228" s="68">
        <f t="shared" ref="BL228" si="3986">FLOOR(IF(OR(BL223=0,BL223=1),IF(BL227&gt;BL224,BL224,IF(BL221&gt;=BL227,BL227,BL221)+0.00000001),IF(BL225&gt;=BL224,BL224-BK226,BL225-BK226)+0.00000001),1)</f>
        <v>0</v>
      </c>
      <c r="BM228" s="68">
        <f t="shared" ref="BM228" si="3987">FLOOR(IF(OR(BM223=0,BM223=1),IF(BM227&gt;BM224,BM224,IF(BM221&gt;=BM227,BM227,BM221)+0.00000001),IF(BM225&gt;=BM224,BM224-BL226,BM225-BL226)+0.00000001),1)</f>
        <v>0</v>
      </c>
      <c r="BN228" s="362"/>
      <c r="BO228" s="364"/>
      <c r="BP228" s="366"/>
      <c r="BQ228" s="366"/>
      <c r="BR228" s="106"/>
      <c r="BS228" s="106"/>
      <c r="BT228" s="106"/>
      <c r="BU228" s="106"/>
      <c r="BV228" s="106"/>
      <c r="BW228" s="106"/>
      <c r="BX228" s="106"/>
      <c r="BY228" s="106"/>
      <c r="BZ228" s="106"/>
      <c r="CA228" s="106"/>
      <c r="CB228" s="106"/>
      <c r="CC228" s="106"/>
      <c r="CD228" s="106"/>
      <c r="CE228" s="106"/>
      <c r="CF228" s="106"/>
      <c r="CG228" s="106"/>
    </row>
    <row r="229" spans="1:85" s="245" customFormat="1" ht="25.4" customHeight="1" thickBot="1" x14ac:dyDescent="0.4">
      <c r="A229" s="243"/>
      <c r="B229" s="129"/>
      <c r="C229" s="69"/>
      <c r="D229" s="69"/>
      <c r="E229" s="69"/>
      <c r="F229" s="69"/>
      <c r="G229" s="69"/>
      <c r="H229" s="69"/>
      <c r="I229" s="69"/>
      <c r="J229" s="69"/>
      <c r="K229" s="69"/>
      <c r="L229" s="69"/>
      <c r="M229" s="70"/>
      <c r="N229" s="7"/>
      <c r="O229" s="193"/>
      <c r="P229" s="106"/>
      <c r="Q229" s="216" t="s">
        <v>145</v>
      </c>
      <c r="R229" s="72">
        <f>IF($J220="Ano",R228*'Podpůrná data'!$B$5,R228*'Podpůrná data'!$B$3)</f>
        <v>0</v>
      </c>
      <c r="S229" s="72">
        <f>IF($J220="Ano",S228*'Podpůrná data'!$B$5,S228*'Podpůrná data'!$B$3)</f>
        <v>0</v>
      </c>
      <c r="T229" s="72">
        <f>IF($J220="Ano",T228*'Podpůrná data'!$B$5,T228*'Podpůrná data'!$B$3)</f>
        <v>0</v>
      </c>
      <c r="U229" s="72">
        <f>IF($J220="Ano",U228*'Podpůrná data'!$B$5,U228*'Podpůrná data'!$B$3)</f>
        <v>0</v>
      </c>
      <c r="V229" s="72">
        <f>IF($J220="Ano",V228*'Podpůrná data'!$B$5,V228*'Podpůrná data'!$B$3)</f>
        <v>0</v>
      </c>
      <c r="W229" s="72">
        <f>IF($J220="Ano",W228*'Podpůrná data'!$B$5,W228*'Podpůrná data'!$B$3)</f>
        <v>0</v>
      </c>
      <c r="X229" s="72">
        <f>IF($J220="Ano",X228*'Podpůrná data'!$B$5,X228*'Podpůrná data'!$B$3)</f>
        <v>0</v>
      </c>
      <c r="Y229" s="72">
        <f>IF($J220="Ano",Y228*'Podpůrná data'!$B$5,Y228*'Podpůrná data'!$B$3)</f>
        <v>0</v>
      </c>
      <c r="Z229" s="72">
        <f>IF($J220="Ano",Z228*'Podpůrná data'!$B$5,Z228*'Podpůrná data'!$B$3)</f>
        <v>0</v>
      </c>
      <c r="AA229" s="72">
        <f>IF($J220="Ano",AA228*'Podpůrná data'!$B$5,AA228*'Podpůrná data'!$B$3)</f>
        <v>0</v>
      </c>
      <c r="AB229" s="72">
        <f>IF($J220="Ano",AB228*'Podpůrná data'!$B$5,AB228*'Podpůrná data'!$B$3)</f>
        <v>0</v>
      </c>
      <c r="AC229" s="72">
        <f>IF($J220="Ano",AC228*'Podpůrná data'!$B$5,AC228*'Podpůrná data'!$B$3)</f>
        <v>0</v>
      </c>
      <c r="AD229" s="72">
        <f>IF($J220="Ano",AD228*'Podpůrná data'!$B$5,AD228*'Podpůrná data'!$B$3)</f>
        <v>0</v>
      </c>
      <c r="AE229" s="72">
        <f>IF($J220="Ano",AE228*'Podpůrná data'!$B$5,AE228*'Podpůrná data'!$B$3)</f>
        <v>0</v>
      </c>
      <c r="AF229" s="72">
        <f>IF($J220="Ano",AF228*'Podpůrná data'!$B$5,AF228*'Podpůrná data'!$B$3)</f>
        <v>0</v>
      </c>
      <c r="AG229" s="72">
        <f>IF($J220="Ano",AG228*'Podpůrná data'!$B$5,AG228*'Podpůrná data'!$B$3)</f>
        <v>0</v>
      </c>
      <c r="AH229" s="72">
        <f>IF($J220="Ano",AH228*'Podpůrná data'!$B$5,AH228*'Podpůrná data'!$B$3)</f>
        <v>0</v>
      </c>
      <c r="AI229" s="72">
        <f>IF($J220="Ano",AI228*'Podpůrná data'!$B$5,AI228*'Podpůrná data'!$B$3)</f>
        <v>0</v>
      </c>
      <c r="AJ229" s="72">
        <f>IF($J220="Ano",AJ228*'Podpůrná data'!$B$5,AJ228*'Podpůrná data'!$B$3)</f>
        <v>0</v>
      </c>
      <c r="AK229" s="72">
        <f>IF($J220="Ano",AK228*'Podpůrná data'!$B$5,AK228*'Podpůrná data'!$B$3)</f>
        <v>0</v>
      </c>
      <c r="AL229" s="72">
        <f>IF($J220="Ano",AL228*'Podpůrná data'!$B$5,AL228*'Podpůrná data'!$B$3)</f>
        <v>0</v>
      </c>
      <c r="AM229" s="72">
        <f>IF($J220="Ano",AM228*'Podpůrná data'!$B$5,AM228*'Podpůrná data'!$B$3)</f>
        <v>0</v>
      </c>
      <c r="AN229" s="72">
        <f>IF($J220="Ano",AN228*'Podpůrná data'!$B$5,AN228*'Podpůrná data'!$B$3)</f>
        <v>0</v>
      </c>
      <c r="AO229" s="72">
        <f>IF($J220="Ano",AO228*'Podpůrná data'!$B$5,AO228*'Podpůrná data'!$B$3)</f>
        <v>0</v>
      </c>
      <c r="AP229" s="72">
        <f>IF($J220="Ano",AP228*'Podpůrná data'!$B$5,AP228*'Podpůrná data'!$B$3)</f>
        <v>0</v>
      </c>
      <c r="AQ229" s="72">
        <f>IF($J220="Ano",AQ228*'Podpůrná data'!$B$5,AQ228*'Podpůrná data'!$B$3)</f>
        <v>0</v>
      </c>
      <c r="AR229" s="72">
        <f>IF($J220="Ano",AR228*'Podpůrná data'!$B$5,AR228*'Podpůrná data'!$B$3)</f>
        <v>0</v>
      </c>
      <c r="AS229" s="72">
        <f>IF($J220="Ano",AS228*'Podpůrná data'!$B$5,AS228*'Podpůrná data'!$B$3)</f>
        <v>0</v>
      </c>
      <c r="AT229" s="72">
        <f>IF($J220="Ano",AT228*'Podpůrná data'!$B$5,AT228*'Podpůrná data'!$B$3)</f>
        <v>0</v>
      </c>
      <c r="AU229" s="72">
        <f>IF($J220="Ano",AU228*'Podpůrná data'!$B$5,AU228*'Podpůrná data'!$B$3)</f>
        <v>0</v>
      </c>
      <c r="AV229" s="72">
        <f>IF($J220="Ano",AV228*'Podpůrná data'!$B$5,AV228*'Podpůrná data'!$B$3)</f>
        <v>0</v>
      </c>
      <c r="AW229" s="72">
        <f>IF($J220="Ano",AW228*'Podpůrná data'!$B$5,AW228*'Podpůrná data'!$B$3)</f>
        <v>0</v>
      </c>
      <c r="AX229" s="72">
        <f>IF($J220="Ano",AX228*'Podpůrná data'!$B$5,AX228*'Podpůrná data'!$B$3)</f>
        <v>0</v>
      </c>
      <c r="AY229" s="72">
        <f>IF($J220="Ano",AY228*'Podpůrná data'!$B$5,AY228*'Podpůrná data'!$B$3)</f>
        <v>0</v>
      </c>
      <c r="AZ229" s="72">
        <f>IF($J220="Ano",AZ228*'Podpůrná data'!$B$5,AZ228*'Podpůrná data'!$B$3)</f>
        <v>0</v>
      </c>
      <c r="BA229" s="72">
        <f>IF($J220="Ano",BA228*'Podpůrná data'!$B$5,BA228*'Podpůrná data'!$B$3)</f>
        <v>0</v>
      </c>
      <c r="BB229" s="72">
        <f>IF($J220="Ano",BB228*'Podpůrná data'!$B$5,BB228*'Podpůrná data'!$B$3)</f>
        <v>0</v>
      </c>
      <c r="BC229" s="72">
        <f>IF($J220="Ano",BC228*'Podpůrná data'!$B$5,BC228*'Podpůrná data'!$B$3)</f>
        <v>0</v>
      </c>
      <c r="BD229" s="72">
        <f>IF($J220="Ano",BD228*'Podpůrná data'!$B$5,BD228*'Podpůrná data'!$B$3)</f>
        <v>0</v>
      </c>
      <c r="BE229" s="72">
        <f>IF($J220="Ano",BE228*'Podpůrná data'!$B$5,BE228*'Podpůrná data'!$B$3)</f>
        <v>0</v>
      </c>
      <c r="BF229" s="72">
        <f>IF($J220="Ano",BF228*'Podpůrná data'!$B$5,BF228*'Podpůrná data'!$B$3)</f>
        <v>0</v>
      </c>
      <c r="BG229" s="72">
        <f>IF($J220="Ano",BG228*'Podpůrná data'!$B$5,BG228*'Podpůrná data'!$B$3)</f>
        <v>0</v>
      </c>
      <c r="BH229" s="72">
        <f>IF($J220="Ano",BH228*'Podpůrná data'!$B$5,BH228*'Podpůrná data'!$B$3)</f>
        <v>0</v>
      </c>
      <c r="BI229" s="72">
        <f>IF($J220="Ano",BI228*'Podpůrná data'!$B$5,BI228*'Podpůrná data'!$B$3)</f>
        <v>0</v>
      </c>
      <c r="BJ229" s="72">
        <f>IF($J220="Ano",BJ228*'Podpůrná data'!$B$5,BJ228*'Podpůrná data'!$B$3)</f>
        <v>0</v>
      </c>
      <c r="BK229" s="72">
        <f>IF($J220="Ano",BK228*'Podpůrná data'!$B$5,BK228*'Podpůrná data'!$B$3)</f>
        <v>0</v>
      </c>
      <c r="BL229" s="72">
        <f>IF($J220="Ano",BL228*'Podpůrná data'!$B$5,BL228*'Podpůrná data'!$B$3)</f>
        <v>0</v>
      </c>
      <c r="BM229" s="72">
        <f>IF($J220="Ano",BM228*'Podpůrná data'!$B$5,BM228*'Podpůrná data'!$B$3)</f>
        <v>0</v>
      </c>
      <c r="BN229" s="363"/>
      <c r="BO229" s="365"/>
      <c r="BP229" s="367"/>
      <c r="BQ229" s="367"/>
      <c r="BR229" s="106"/>
      <c r="BS229" s="178">
        <f>SUMIFS($R229:$BM229,$R219:$BM219,"1. ZoR")</f>
        <v>0</v>
      </c>
      <c r="BT229" s="178">
        <f>SUMIFS($R229:$BM229,$R219:$BM219,"2. ZoR")</f>
        <v>0</v>
      </c>
      <c r="BU229" s="178">
        <f>SUMIFS($R229:$BM229,$R219:$BM219,"3. ZoR")</f>
        <v>0</v>
      </c>
      <c r="BV229" s="178">
        <f>SUMIFS($R229:$BM229,$R219:$BM219,"4. ZoR")</f>
        <v>0</v>
      </c>
      <c r="BW229" s="178">
        <f>SUMIFS($R229:$BM229,$R219:$BM219,"5. ZoR")</f>
        <v>0</v>
      </c>
      <c r="BX229" s="178">
        <f>SUMIFS($R229:$BM229,$R219:$BM219,"6. ZoR")</f>
        <v>0</v>
      </c>
      <c r="BY229" s="178">
        <f>SUMIFS($R229:$BM229,$R219:$BM219,"7. ZoR")</f>
        <v>0</v>
      </c>
      <c r="BZ229" s="178">
        <f>SUMIFS($R229:$BM229,$R219:$BM219,"8. ZoR")</f>
        <v>0</v>
      </c>
      <c r="CA229" s="178">
        <f>SUMIFS($R229:$BM229,$R219:$BM219,"9. ZoR")</f>
        <v>0</v>
      </c>
      <c r="CB229" s="178">
        <f>SUMIFS($R229:$BM229,$R219:$BM219,"10. ZoR")</f>
        <v>0</v>
      </c>
      <c r="CC229" s="178">
        <f>SUMIFS($R229:$BM229,$R219:$BM219,"11. ZoR")</f>
        <v>0</v>
      </c>
      <c r="CD229" s="178">
        <f>SUMIFS($R229:$BM229,$R219:$BM219,"12. ZoR")</f>
        <v>0</v>
      </c>
      <c r="CE229" s="178">
        <f>SUMIFS($R229:$BM229,$R219:$BM219,"13. ZoR")</f>
        <v>0</v>
      </c>
      <c r="CF229" s="178">
        <f>SUMIFS($R229:$BM229,$R219:$BM219,"14. ZoR")</f>
        <v>0</v>
      </c>
      <c r="CG229" s="178">
        <f>SUMIFS($R229:$BM229,$R219:$BM219,"15. ZoR")</f>
        <v>0</v>
      </c>
    </row>
    <row r="230" spans="1:85" ht="15" hidden="1" thickBot="1" x14ac:dyDescent="0.4">
      <c r="B230" s="105"/>
      <c r="C230" s="130"/>
      <c r="D230" s="130"/>
      <c r="E230" s="130"/>
      <c r="F230" s="130"/>
      <c r="G230" s="130"/>
      <c r="H230" s="105"/>
      <c r="I230" s="105"/>
      <c r="J230" s="105"/>
      <c r="K230" s="105"/>
      <c r="L230" s="105"/>
      <c r="M230" s="105"/>
      <c r="N230" s="7"/>
      <c r="O230" s="105"/>
      <c r="P230" s="105"/>
      <c r="Q230" s="105"/>
      <c r="R230" s="105"/>
      <c r="S230" s="105"/>
      <c r="T230" s="7"/>
      <c r="U230" s="105"/>
      <c r="V230" s="105"/>
      <c r="W230" s="105"/>
      <c r="X230" s="105"/>
      <c r="Y230" s="105"/>
      <c r="Z230" s="105"/>
      <c r="AA230" s="105"/>
      <c r="AB230" s="105"/>
      <c r="AC230" s="105"/>
      <c r="AD230" s="105"/>
      <c r="AE230" s="105"/>
      <c r="AF230" s="105"/>
      <c r="AG230" s="105"/>
      <c r="AH230" s="105"/>
      <c r="AI230" s="105"/>
      <c r="AJ230" s="105"/>
      <c r="AK230" s="105"/>
      <c r="AL230" s="105"/>
      <c r="AM230" s="105"/>
      <c r="AN230" s="105"/>
      <c r="AO230" s="105"/>
      <c r="AP230" s="105"/>
      <c r="AQ230" s="105"/>
      <c r="AR230" s="105"/>
      <c r="AS230" s="105"/>
      <c r="AT230" s="105"/>
      <c r="AU230" s="105"/>
      <c r="AV230" s="105"/>
      <c r="AW230" s="105"/>
      <c r="AX230" s="105"/>
      <c r="AY230" s="105"/>
      <c r="AZ230" s="105"/>
      <c r="BA230" s="105"/>
      <c r="BB230" s="105"/>
      <c r="BC230" s="105"/>
      <c r="BD230" s="105"/>
      <c r="BE230" s="105"/>
      <c r="BF230" s="105"/>
      <c r="BG230" s="105"/>
      <c r="BH230" s="105"/>
      <c r="BI230" s="105"/>
      <c r="BJ230" s="105"/>
      <c r="BK230" s="105"/>
      <c r="BL230" s="105"/>
      <c r="BM230" s="105"/>
      <c r="BN230" s="105"/>
      <c r="BO230" s="105"/>
      <c r="BP230" s="105"/>
      <c r="BQ230" s="105"/>
      <c r="BR230" s="105"/>
      <c r="BS230" s="105"/>
      <c r="BT230" s="105"/>
      <c r="BU230" s="105"/>
      <c r="BV230" s="105"/>
      <c r="BW230" s="105"/>
      <c r="BX230" s="105"/>
      <c r="BY230" s="105"/>
      <c r="BZ230" s="105"/>
      <c r="CA230" s="105"/>
      <c r="CB230" s="105"/>
      <c r="CC230" s="105"/>
      <c r="CD230" s="105"/>
      <c r="CE230" s="105"/>
      <c r="CF230" s="105"/>
      <c r="CG230" s="105"/>
    </row>
    <row r="231" spans="1:85" s="245" customFormat="1" ht="69.650000000000006" customHeight="1" thickBot="1" x14ac:dyDescent="0.4">
      <c r="A231" s="249"/>
      <c r="B231" s="120"/>
      <c r="C231" s="360" t="s">
        <v>2</v>
      </c>
      <c r="D231" s="121"/>
      <c r="E231" s="131" t="s">
        <v>206</v>
      </c>
      <c r="F231" s="131" t="s">
        <v>444</v>
      </c>
      <c r="G231" s="131" t="s">
        <v>208</v>
      </c>
      <c r="H231" s="122" t="s">
        <v>94</v>
      </c>
      <c r="I231" s="122" t="s">
        <v>95</v>
      </c>
      <c r="J231" s="122" t="s">
        <v>96</v>
      </c>
      <c r="K231" s="122" t="s">
        <v>216</v>
      </c>
      <c r="L231" s="122" t="s">
        <v>218</v>
      </c>
      <c r="M231" s="138" t="s">
        <v>1</v>
      </c>
      <c r="N231" s="7"/>
      <c r="O231" s="124">
        <v>208002</v>
      </c>
      <c r="P231" s="106"/>
      <c r="Q231" s="194" t="s">
        <v>128</v>
      </c>
      <c r="R231" s="83" t="s">
        <v>4</v>
      </c>
      <c r="S231" s="83" t="s">
        <v>5</v>
      </c>
      <c r="T231" s="83" t="s">
        <v>6</v>
      </c>
      <c r="U231" s="83" t="s">
        <v>7</v>
      </c>
      <c r="V231" s="83" t="s">
        <v>8</v>
      </c>
      <c r="W231" s="83" t="s">
        <v>9</v>
      </c>
      <c r="X231" s="83" t="s">
        <v>10</v>
      </c>
      <c r="Y231" s="83" t="s">
        <v>11</v>
      </c>
      <c r="Z231" s="83" t="s">
        <v>12</v>
      </c>
      <c r="AA231" s="83" t="s">
        <v>13</v>
      </c>
      <c r="AB231" s="83" t="s">
        <v>14</v>
      </c>
      <c r="AC231" s="83" t="s">
        <v>15</v>
      </c>
      <c r="AD231" s="83" t="s">
        <v>16</v>
      </c>
      <c r="AE231" s="83" t="s">
        <v>17</v>
      </c>
      <c r="AF231" s="83" t="s">
        <v>18</v>
      </c>
      <c r="AG231" s="83" t="s">
        <v>19</v>
      </c>
      <c r="AH231" s="83" t="s">
        <v>20</v>
      </c>
      <c r="AI231" s="83" t="s">
        <v>21</v>
      </c>
      <c r="AJ231" s="83" t="s">
        <v>22</v>
      </c>
      <c r="AK231" s="83" t="s">
        <v>23</v>
      </c>
      <c r="AL231" s="83" t="s">
        <v>24</v>
      </c>
      <c r="AM231" s="83" t="s">
        <v>25</v>
      </c>
      <c r="AN231" s="83" t="s">
        <v>26</v>
      </c>
      <c r="AO231" s="83" t="s">
        <v>27</v>
      </c>
      <c r="AP231" s="83" t="s">
        <v>28</v>
      </c>
      <c r="AQ231" s="83" t="s">
        <v>29</v>
      </c>
      <c r="AR231" s="83" t="s">
        <v>30</v>
      </c>
      <c r="AS231" s="83" t="s">
        <v>31</v>
      </c>
      <c r="AT231" s="83" t="s">
        <v>32</v>
      </c>
      <c r="AU231" s="83" t="s">
        <v>33</v>
      </c>
      <c r="AV231" s="83" t="s">
        <v>34</v>
      </c>
      <c r="AW231" s="83" t="s">
        <v>35</v>
      </c>
      <c r="AX231" s="83" t="s">
        <v>36</v>
      </c>
      <c r="AY231" s="83" t="s">
        <v>37</v>
      </c>
      <c r="AZ231" s="83" t="s">
        <v>38</v>
      </c>
      <c r="BA231" s="83" t="s">
        <v>39</v>
      </c>
      <c r="BB231" s="83" t="s">
        <v>40</v>
      </c>
      <c r="BC231" s="83" t="s">
        <v>41</v>
      </c>
      <c r="BD231" s="83" t="s">
        <v>42</v>
      </c>
      <c r="BE231" s="83" t="s">
        <v>43</v>
      </c>
      <c r="BF231" s="83" t="s">
        <v>44</v>
      </c>
      <c r="BG231" s="83" t="s">
        <v>45</v>
      </c>
      <c r="BH231" s="83" t="s">
        <v>46</v>
      </c>
      <c r="BI231" s="83" t="s">
        <v>47</v>
      </c>
      <c r="BJ231" s="83" t="s">
        <v>48</v>
      </c>
      <c r="BK231" s="83" t="s">
        <v>49</v>
      </c>
      <c r="BL231" s="83" t="s">
        <v>50</v>
      </c>
      <c r="BM231" s="83" t="s">
        <v>51</v>
      </c>
      <c r="BN231" s="134" t="s">
        <v>163</v>
      </c>
      <c r="BO231" s="135" t="s">
        <v>164</v>
      </c>
      <c r="BP231" s="135" t="s">
        <v>146</v>
      </c>
      <c r="BQ231" s="135" t="s">
        <v>214</v>
      </c>
      <c r="BR231" s="106"/>
      <c r="BS231" s="368" t="s">
        <v>238</v>
      </c>
      <c r="BT231" s="369"/>
      <c r="BU231" s="369"/>
      <c r="BV231" s="369"/>
      <c r="BW231" s="369"/>
      <c r="BX231" s="369"/>
      <c r="BY231" s="369"/>
      <c r="BZ231" s="369"/>
      <c r="CA231" s="369"/>
      <c r="CB231" s="369"/>
      <c r="CC231" s="369"/>
      <c r="CD231" s="369"/>
      <c r="CE231" s="369"/>
      <c r="CF231" s="369"/>
      <c r="CG231" s="369"/>
    </row>
    <row r="232" spans="1:85" s="245" customFormat="1" ht="21" hidden="1" customHeight="1" x14ac:dyDescent="0.35">
      <c r="A232" s="250"/>
      <c r="B232" s="113"/>
      <c r="C232" s="361"/>
      <c r="D232" s="125"/>
      <c r="E232" s="125"/>
      <c r="F232" s="125"/>
      <c r="G232" s="125"/>
      <c r="H232" s="370" t="s">
        <v>250</v>
      </c>
      <c r="I232" s="371" t="s">
        <v>425</v>
      </c>
      <c r="J232" s="357" t="s">
        <v>97</v>
      </c>
      <c r="K232" s="357" t="s">
        <v>217</v>
      </c>
      <c r="L232" s="137"/>
      <c r="M232" s="373" t="s">
        <v>93</v>
      </c>
      <c r="N232" s="7"/>
      <c r="O232" s="375" t="s">
        <v>3</v>
      </c>
      <c r="P232" s="106"/>
      <c r="Q232" s="84"/>
      <c r="R232" s="74">
        <f>MONTH(Úvod!$F$10)</f>
        <v>1</v>
      </c>
      <c r="S232" s="75">
        <f t="shared" ref="S232" si="3988">IF(R232=12,1,R232+1)</f>
        <v>2</v>
      </c>
      <c r="T232" s="75">
        <f t="shared" ref="T232" si="3989">IF(S232=12,1,S232+1)</f>
        <v>3</v>
      </c>
      <c r="U232" s="76">
        <f t="shared" ref="U232" si="3990">IF(T232=12,1,T232+1)</f>
        <v>4</v>
      </c>
      <c r="V232" s="76">
        <f t="shared" ref="V232" si="3991">IF(U232=12,1,U232+1)</f>
        <v>5</v>
      </c>
      <c r="W232" s="76">
        <f t="shared" ref="W232" si="3992">IF(V232=12,1,V232+1)</f>
        <v>6</v>
      </c>
      <c r="X232" s="76">
        <f t="shared" ref="X232" si="3993">IF(W232=12,1,W232+1)</f>
        <v>7</v>
      </c>
      <c r="Y232" s="76">
        <f t="shared" ref="Y232" si="3994">IF(X232=12,1,X232+1)</f>
        <v>8</v>
      </c>
      <c r="Z232" s="76">
        <f t="shared" ref="Z232" si="3995">IF(Y232=12,1,Y232+1)</f>
        <v>9</v>
      </c>
      <c r="AA232" s="76">
        <f>IF(Z232=12,1,Z232+1)</f>
        <v>10</v>
      </c>
      <c r="AB232" s="76">
        <f t="shared" ref="AB232" si="3996">IF(AA232=12,1,AA232+1)</f>
        <v>11</v>
      </c>
      <c r="AC232" s="76">
        <f t="shared" ref="AC232" si="3997">IF(AB232=12,1,AB232+1)</f>
        <v>12</v>
      </c>
      <c r="AD232" s="76">
        <f t="shared" ref="AD232" si="3998">IF(AC232=12,1,AC232+1)</f>
        <v>1</v>
      </c>
      <c r="AE232" s="76">
        <f t="shared" ref="AE232" si="3999">IF(AD232=12,1,AD232+1)</f>
        <v>2</v>
      </c>
      <c r="AF232" s="76">
        <f t="shared" ref="AF232" si="4000">IF(AE232=12,1,AE232+1)</f>
        <v>3</v>
      </c>
      <c r="AG232" s="76">
        <f t="shared" ref="AG232" si="4001">IF(AF232=12,1,AF232+1)</f>
        <v>4</v>
      </c>
      <c r="AH232" s="76">
        <f t="shared" ref="AH232" si="4002">IF(AG232=12,1,AG232+1)</f>
        <v>5</v>
      </c>
      <c r="AI232" s="76">
        <f t="shared" ref="AI232" si="4003">IF(AH232=12,1,AH232+1)</f>
        <v>6</v>
      </c>
      <c r="AJ232" s="76">
        <f>IF(AI232=12,1,AI232+1)</f>
        <v>7</v>
      </c>
      <c r="AK232" s="76">
        <f t="shared" ref="AK232" si="4004">IF(AJ232=12,1,AJ232+1)</f>
        <v>8</v>
      </c>
      <c r="AL232" s="76">
        <f t="shared" ref="AL232" si="4005">IF(AK232=12,1,AK232+1)</f>
        <v>9</v>
      </c>
      <c r="AM232" s="76">
        <f t="shared" ref="AM232" si="4006">IF(AL232=12,1,AL232+1)</f>
        <v>10</v>
      </c>
      <c r="AN232" s="76">
        <f t="shared" ref="AN232" si="4007">IF(AM232=12,1,AM232+1)</f>
        <v>11</v>
      </c>
      <c r="AO232" s="76">
        <f t="shared" ref="AO232" si="4008">IF(AN232=12,1,AN232+1)</f>
        <v>12</v>
      </c>
      <c r="AP232" s="76">
        <f t="shared" ref="AP232" si="4009">IF(AO232=12,1,AO232+1)</f>
        <v>1</v>
      </c>
      <c r="AQ232" s="76">
        <f t="shared" ref="AQ232" si="4010">IF(AP232=12,1,AP232+1)</f>
        <v>2</v>
      </c>
      <c r="AR232" s="76">
        <f t="shared" ref="AR232" si="4011">IF(AQ232=12,1,AQ232+1)</f>
        <v>3</v>
      </c>
      <c r="AS232" s="76">
        <f t="shared" ref="AS232" si="4012">IF(AR232=12,1,AR232+1)</f>
        <v>4</v>
      </c>
      <c r="AT232" s="76">
        <f t="shared" ref="AT232" si="4013">IF(AS232=12,1,AS232+1)</f>
        <v>5</v>
      </c>
      <c r="AU232" s="76">
        <f t="shared" ref="AU232" si="4014">IF(AT232=12,1,AT232+1)</f>
        <v>6</v>
      </c>
      <c r="AV232" s="76">
        <f t="shared" ref="AV232" si="4015">IF(AU232=12,1,AU232+1)</f>
        <v>7</v>
      </c>
      <c r="AW232" s="76">
        <f t="shared" ref="AW232" si="4016">IF(AV232=12,1,AV232+1)</f>
        <v>8</v>
      </c>
      <c r="AX232" s="76">
        <f t="shared" ref="AX232" si="4017">IF(AW232=12,1,AW232+1)</f>
        <v>9</v>
      </c>
      <c r="AY232" s="76">
        <f t="shared" ref="AY232" si="4018">IF(AX232=12,1,AX232+1)</f>
        <v>10</v>
      </c>
      <c r="AZ232" s="76">
        <f t="shared" ref="AZ232" si="4019">IF(AY232=12,1,AY232+1)</f>
        <v>11</v>
      </c>
      <c r="BA232" s="76">
        <f t="shared" ref="BA232" si="4020">IF(AZ232=12,1,AZ232+1)</f>
        <v>12</v>
      </c>
      <c r="BB232" s="76">
        <f t="shared" ref="BB232" si="4021">IF(BA232=12,1,BA232+1)</f>
        <v>1</v>
      </c>
      <c r="BC232" s="76">
        <f t="shared" ref="BC232" si="4022">IF(BB232=12,1,BB232+1)</f>
        <v>2</v>
      </c>
      <c r="BD232" s="76">
        <f t="shared" ref="BD232" si="4023">IF(BC232=12,1,BC232+1)</f>
        <v>3</v>
      </c>
      <c r="BE232" s="76">
        <f t="shared" ref="BE232" si="4024">IF(BD232=12,1,BD232+1)</f>
        <v>4</v>
      </c>
      <c r="BF232" s="76">
        <f t="shared" ref="BF232" si="4025">IF(BE232=12,1,BE232+1)</f>
        <v>5</v>
      </c>
      <c r="BG232" s="76">
        <f t="shared" ref="BG232" si="4026">IF(BF232=12,1,BF232+1)</f>
        <v>6</v>
      </c>
      <c r="BH232" s="76">
        <f t="shared" ref="BH232" si="4027">IF(BG232=12,1,BG232+1)</f>
        <v>7</v>
      </c>
      <c r="BI232" s="76">
        <f t="shared" ref="BI232" si="4028">IF(BH232=12,1,BH232+1)</f>
        <v>8</v>
      </c>
      <c r="BJ232" s="76">
        <f t="shared" ref="BJ232" si="4029">IF(BI232=12,1,BI232+1)</f>
        <v>9</v>
      </c>
      <c r="BK232" s="76">
        <f t="shared" ref="BK232" si="4030">IF(BJ232=12,1,BJ232+1)</f>
        <v>10</v>
      </c>
      <c r="BL232" s="76">
        <f t="shared" ref="BL232" si="4031">IF(BK232=12,1,BK232+1)</f>
        <v>11</v>
      </c>
      <c r="BM232" s="76">
        <f t="shared" ref="BM232" si="4032">IF(BL232=12,1,BL232+1)</f>
        <v>12</v>
      </c>
      <c r="BN232" s="81"/>
      <c r="BO232" s="78"/>
      <c r="BP232" s="78"/>
      <c r="BQ232" s="78"/>
      <c r="BR232" s="106"/>
      <c r="BS232" s="106"/>
      <c r="BT232" s="106"/>
      <c r="BU232" s="106"/>
      <c r="BV232" s="106"/>
      <c r="BW232" s="106"/>
      <c r="BX232" s="106"/>
      <c r="BY232" s="106"/>
      <c r="BZ232" s="106"/>
      <c r="CA232" s="106"/>
      <c r="CB232" s="106"/>
      <c r="CC232" s="106"/>
      <c r="CD232" s="106"/>
      <c r="CE232" s="106"/>
      <c r="CF232" s="106"/>
      <c r="CG232" s="106"/>
    </row>
    <row r="233" spans="1:85" s="245" customFormat="1" ht="18" hidden="1" customHeight="1" x14ac:dyDescent="0.35">
      <c r="A233" s="250"/>
      <c r="B233" s="113"/>
      <c r="C233" s="361"/>
      <c r="D233" s="125"/>
      <c r="E233" s="125"/>
      <c r="F233" s="125"/>
      <c r="G233" s="125"/>
      <c r="H233" s="370"/>
      <c r="I233" s="371"/>
      <c r="J233" s="357"/>
      <c r="K233" s="357"/>
      <c r="L233" s="137"/>
      <c r="M233" s="373"/>
      <c r="N233" s="7"/>
      <c r="O233" s="376"/>
      <c r="P233" s="106"/>
      <c r="Q233" s="77"/>
      <c r="R233" s="59">
        <f t="shared" ref="R233:BM233" si="4033">VALUE(_xlfn.CONCAT(R232,".",R235))</f>
        <v>1</v>
      </c>
      <c r="S233" s="73">
        <f t="shared" si="4033"/>
        <v>32</v>
      </c>
      <c r="T233" s="73">
        <f t="shared" si="4033"/>
        <v>61</v>
      </c>
      <c r="U233" s="73">
        <f t="shared" si="4033"/>
        <v>92</v>
      </c>
      <c r="V233" s="73">
        <f t="shared" si="4033"/>
        <v>122</v>
      </c>
      <c r="W233" s="73">
        <f t="shared" si="4033"/>
        <v>153</v>
      </c>
      <c r="X233" s="73">
        <f t="shared" si="4033"/>
        <v>183</v>
      </c>
      <c r="Y233" s="73">
        <f t="shared" si="4033"/>
        <v>214</v>
      </c>
      <c r="Z233" s="73">
        <f t="shared" si="4033"/>
        <v>245</v>
      </c>
      <c r="AA233" s="73">
        <f t="shared" si="4033"/>
        <v>275</v>
      </c>
      <c r="AB233" s="73">
        <f t="shared" si="4033"/>
        <v>306</v>
      </c>
      <c r="AC233" s="73">
        <f t="shared" si="4033"/>
        <v>336</v>
      </c>
      <c r="AD233" s="73">
        <f t="shared" si="4033"/>
        <v>367</v>
      </c>
      <c r="AE233" s="73">
        <f t="shared" si="4033"/>
        <v>398</v>
      </c>
      <c r="AF233" s="73">
        <f t="shared" si="4033"/>
        <v>426</v>
      </c>
      <c r="AG233" s="73">
        <f t="shared" si="4033"/>
        <v>457</v>
      </c>
      <c r="AH233" s="73">
        <f t="shared" si="4033"/>
        <v>487</v>
      </c>
      <c r="AI233" s="73">
        <f t="shared" si="4033"/>
        <v>518</v>
      </c>
      <c r="AJ233" s="73">
        <f t="shared" si="4033"/>
        <v>548</v>
      </c>
      <c r="AK233" s="73">
        <f t="shared" si="4033"/>
        <v>579</v>
      </c>
      <c r="AL233" s="73">
        <f t="shared" si="4033"/>
        <v>610</v>
      </c>
      <c r="AM233" s="73">
        <f t="shared" si="4033"/>
        <v>640</v>
      </c>
      <c r="AN233" s="73">
        <f t="shared" si="4033"/>
        <v>671</v>
      </c>
      <c r="AO233" s="73">
        <f t="shared" si="4033"/>
        <v>701</v>
      </c>
      <c r="AP233" s="73">
        <f t="shared" si="4033"/>
        <v>732</v>
      </c>
      <c r="AQ233" s="73">
        <f t="shared" si="4033"/>
        <v>763</v>
      </c>
      <c r="AR233" s="73">
        <f t="shared" si="4033"/>
        <v>791</v>
      </c>
      <c r="AS233" s="73">
        <f t="shared" si="4033"/>
        <v>822</v>
      </c>
      <c r="AT233" s="73">
        <f t="shared" si="4033"/>
        <v>852</v>
      </c>
      <c r="AU233" s="73">
        <f t="shared" si="4033"/>
        <v>883</v>
      </c>
      <c r="AV233" s="73">
        <f t="shared" si="4033"/>
        <v>913</v>
      </c>
      <c r="AW233" s="73">
        <f t="shared" si="4033"/>
        <v>944</v>
      </c>
      <c r="AX233" s="73">
        <f t="shared" si="4033"/>
        <v>975</v>
      </c>
      <c r="AY233" s="73">
        <f t="shared" si="4033"/>
        <v>1005</v>
      </c>
      <c r="AZ233" s="73">
        <f t="shared" si="4033"/>
        <v>1036</v>
      </c>
      <c r="BA233" s="73">
        <f t="shared" si="4033"/>
        <v>1066</v>
      </c>
      <c r="BB233" s="73">
        <f t="shared" si="4033"/>
        <v>1097</v>
      </c>
      <c r="BC233" s="73">
        <f t="shared" si="4033"/>
        <v>1128</v>
      </c>
      <c r="BD233" s="73">
        <f t="shared" si="4033"/>
        <v>1156</v>
      </c>
      <c r="BE233" s="73">
        <f t="shared" si="4033"/>
        <v>1187</v>
      </c>
      <c r="BF233" s="73">
        <f t="shared" si="4033"/>
        <v>1217</v>
      </c>
      <c r="BG233" s="73">
        <f t="shared" si="4033"/>
        <v>1248</v>
      </c>
      <c r="BH233" s="73">
        <f t="shared" si="4033"/>
        <v>1278</v>
      </c>
      <c r="BI233" s="73">
        <f t="shared" si="4033"/>
        <v>1309</v>
      </c>
      <c r="BJ233" s="73">
        <f t="shared" si="4033"/>
        <v>1340</v>
      </c>
      <c r="BK233" s="73">
        <f t="shared" si="4033"/>
        <v>1370</v>
      </c>
      <c r="BL233" s="73">
        <f t="shared" si="4033"/>
        <v>1401</v>
      </c>
      <c r="BM233" s="73">
        <f t="shared" si="4033"/>
        <v>1431</v>
      </c>
      <c r="BN233" s="82"/>
      <c r="BO233" s="79"/>
      <c r="BP233" s="79"/>
      <c r="BQ233" s="79"/>
      <c r="BR233" s="106"/>
      <c r="BS233" s="106"/>
      <c r="BT233" s="106"/>
      <c r="BU233" s="106"/>
      <c r="BV233" s="106"/>
      <c r="BW233" s="106"/>
      <c r="BX233" s="106"/>
      <c r="BY233" s="106"/>
      <c r="BZ233" s="106"/>
      <c r="CA233" s="106"/>
      <c r="CB233" s="106"/>
      <c r="CC233" s="106"/>
      <c r="CD233" s="106"/>
      <c r="CE233" s="106"/>
      <c r="CF233" s="106"/>
      <c r="CG233" s="106"/>
    </row>
    <row r="234" spans="1:85" s="245" customFormat="1" ht="18" customHeight="1" x14ac:dyDescent="0.35">
      <c r="A234" s="250"/>
      <c r="B234" s="113"/>
      <c r="C234" s="361"/>
      <c r="D234" s="125"/>
      <c r="E234" s="357" t="s">
        <v>207</v>
      </c>
      <c r="F234" s="357" t="s">
        <v>207</v>
      </c>
      <c r="G234" s="357" t="s">
        <v>207</v>
      </c>
      <c r="H234" s="370"/>
      <c r="I234" s="371"/>
      <c r="J234" s="357"/>
      <c r="K234" s="357"/>
      <c r="L234" s="357" t="s">
        <v>219</v>
      </c>
      <c r="M234" s="373"/>
      <c r="N234" s="7"/>
      <c r="O234" s="376"/>
      <c r="P234" s="106"/>
      <c r="Q234" s="77"/>
      <c r="R234" s="60" t="str">
        <f>VLOOKUP(R232,'Podpůrná data'!$I$188:$J$199,2)</f>
        <v>leden</v>
      </c>
      <c r="S234" s="60" t="str">
        <f>VLOOKUP(S232,'Podpůrná data'!$I$188:$J$199,2)</f>
        <v>únor</v>
      </c>
      <c r="T234" s="60" t="str">
        <f>VLOOKUP(T232,'Podpůrná data'!$I$188:$J$199,2)</f>
        <v>březen</v>
      </c>
      <c r="U234" s="60" t="str">
        <f>VLOOKUP(U232,'Podpůrná data'!$I$188:$J$199,2)</f>
        <v>duben</v>
      </c>
      <c r="V234" s="60" t="str">
        <f>VLOOKUP(V232,'Podpůrná data'!$I$188:$J$199,2)</f>
        <v>květen</v>
      </c>
      <c r="W234" s="60" t="str">
        <f>VLOOKUP(W232,'Podpůrná data'!$I$188:$J$199,2)</f>
        <v>červen</v>
      </c>
      <c r="X234" s="60" t="str">
        <f>VLOOKUP(X232,'Podpůrná data'!$I$188:$J$199,2)</f>
        <v>červenec</v>
      </c>
      <c r="Y234" s="60" t="str">
        <f>VLOOKUP(Y232,'Podpůrná data'!$I$188:$J$199,2)</f>
        <v>srpen</v>
      </c>
      <c r="Z234" s="60" t="str">
        <f>VLOOKUP(Z232,'Podpůrná data'!$I$188:$J$199,2)</f>
        <v>září</v>
      </c>
      <c r="AA234" s="60" t="str">
        <f>VLOOKUP(AA232,'Podpůrná data'!$I$188:$J$199,2)</f>
        <v>říjen</v>
      </c>
      <c r="AB234" s="60" t="str">
        <f>VLOOKUP(AB232,'Podpůrná data'!$I$188:$J$199,2)</f>
        <v>listopad</v>
      </c>
      <c r="AC234" s="60" t="str">
        <f>VLOOKUP(AC232,'Podpůrná data'!$I$188:$J$199,2)</f>
        <v>prosinec</v>
      </c>
      <c r="AD234" s="60" t="str">
        <f>VLOOKUP(AD232,'Podpůrná data'!$I$188:$J$199,2)</f>
        <v>leden</v>
      </c>
      <c r="AE234" s="60" t="str">
        <f>VLOOKUP(AE232,'Podpůrná data'!$I$188:$J$199,2)</f>
        <v>únor</v>
      </c>
      <c r="AF234" s="60" t="str">
        <f>VLOOKUP(AF232,'Podpůrná data'!$I$188:$J$199,2)</f>
        <v>březen</v>
      </c>
      <c r="AG234" s="60" t="str">
        <f>VLOOKUP(AG232,'Podpůrná data'!$I$188:$J$199,2)</f>
        <v>duben</v>
      </c>
      <c r="AH234" s="60" t="str">
        <f>VLOOKUP(AH232,'Podpůrná data'!$I$188:$J$199,2)</f>
        <v>květen</v>
      </c>
      <c r="AI234" s="60" t="str">
        <f>VLOOKUP(AI232,'Podpůrná data'!$I$188:$J$199,2)</f>
        <v>červen</v>
      </c>
      <c r="AJ234" s="60" t="str">
        <f>VLOOKUP(AJ232,'Podpůrná data'!$I$188:$J$199,2)</f>
        <v>červenec</v>
      </c>
      <c r="AK234" s="60" t="str">
        <f>VLOOKUP(AK232,'Podpůrná data'!$I$188:$J$199,2)</f>
        <v>srpen</v>
      </c>
      <c r="AL234" s="60" t="str">
        <f>VLOOKUP(AL232,'Podpůrná data'!$I$188:$J$199,2)</f>
        <v>září</v>
      </c>
      <c r="AM234" s="60" t="str">
        <f>VLOOKUP(AM232,'Podpůrná data'!$I$188:$J$199,2)</f>
        <v>říjen</v>
      </c>
      <c r="AN234" s="60" t="str">
        <f>VLOOKUP(AN232,'Podpůrná data'!$I$188:$J$199,2)</f>
        <v>listopad</v>
      </c>
      <c r="AO234" s="60" t="str">
        <f>VLOOKUP(AO232,'Podpůrná data'!$I$188:$J$199,2)</f>
        <v>prosinec</v>
      </c>
      <c r="AP234" s="60" t="str">
        <f>VLOOKUP(AP232,'Podpůrná data'!$I$188:$J$199,2)</f>
        <v>leden</v>
      </c>
      <c r="AQ234" s="60" t="str">
        <f>VLOOKUP(AQ232,'Podpůrná data'!$I$188:$J$199,2)</f>
        <v>únor</v>
      </c>
      <c r="AR234" s="60" t="str">
        <f>VLOOKUP(AR232,'Podpůrná data'!$I$188:$J$199,2)</f>
        <v>březen</v>
      </c>
      <c r="AS234" s="60" t="str">
        <f>VLOOKUP(AS232,'Podpůrná data'!$I$188:$J$199,2)</f>
        <v>duben</v>
      </c>
      <c r="AT234" s="60" t="str">
        <f>VLOOKUP(AT232,'Podpůrná data'!$I$188:$J$199,2)</f>
        <v>květen</v>
      </c>
      <c r="AU234" s="60" t="str">
        <f>VLOOKUP(AU232,'Podpůrná data'!$I$188:$J$199,2)</f>
        <v>červen</v>
      </c>
      <c r="AV234" s="60" t="str">
        <f>VLOOKUP(AV232,'Podpůrná data'!$I$188:$J$199,2)</f>
        <v>červenec</v>
      </c>
      <c r="AW234" s="60" t="str">
        <f>VLOOKUP(AW232,'Podpůrná data'!$I$188:$J$199,2)</f>
        <v>srpen</v>
      </c>
      <c r="AX234" s="60" t="str">
        <f>VLOOKUP(AX232,'Podpůrná data'!$I$188:$J$199,2)</f>
        <v>září</v>
      </c>
      <c r="AY234" s="60" t="str">
        <f>VLOOKUP(AY232,'Podpůrná data'!$I$188:$J$199,2)</f>
        <v>říjen</v>
      </c>
      <c r="AZ234" s="60" t="str">
        <f>VLOOKUP(AZ232,'Podpůrná data'!$I$188:$J$199,2)</f>
        <v>listopad</v>
      </c>
      <c r="BA234" s="60" t="str">
        <f>VLOOKUP(BA232,'Podpůrná data'!$I$188:$J$199,2)</f>
        <v>prosinec</v>
      </c>
      <c r="BB234" s="60" t="str">
        <f>VLOOKUP(BB232,'Podpůrná data'!$I$188:$J$199,2)</f>
        <v>leden</v>
      </c>
      <c r="BC234" s="60" t="str">
        <f>VLOOKUP(BC232,'Podpůrná data'!$I$188:$J$199,2)</f>
        <v>únor</v>
      </c>
      <c r="BD234" s="60" t="str">
        <f>VLOOKUP(BD232,'Podpůrná data'!$I$188:$J$199,2)</f>
        <v>březen</v>
      </c>
      <c r="BE234" s="60" t="str">
        <f>VLOOKUP(BE232,'Podpůrná data'!$I$188:$J$199,2)</f>
        <v>duben</v>
      </c>
      <c r="BF234" s="60" t="str">
        <f>VLOOKUP(BF232,'Podpůrná data'!$I$188:$J$199,2)</f>
        <v>květen</v>
      </c>
      <c r="BG234" s="60" t="str">
        <f>VLOOKUP(BG232,'Podpůrná data'!$I$188:$J$199,2)</f>
        <v>červen</v>
      </c>
      <c r="BH234" s="60" t="str">
        <f>VLOOKUP(BH232,'Podpůrná data'!$I$188:$J$199,2)</f>
        <v>červenec</v>
      </c>
      <c r="BI234" s="60" t="str">
        <f>VLOOKUP(BI232,'Podpůrná data'!$I$188:$J$199,2)</f>
        <v>srpen</v>
      </c>
      <c r="BJ234" s="60" t="str">
        <f>VLOOKUP(BJ232,'Podpůrná data'!$I$188:$J$199,2)</f>
        <v>září</v>
      </c>
      <c r="BK234" s="60" t="str">
        <f>VLOOKUP(BK232,'Podpůrná data'!$I$188:$J$199,2)</f>
        <v>říjen</v>
      </c>
      <c r="BL234" s="60" t="str">
        <f>VLOOKUP(BL232,'Podpůrná data'!$I$188:$J$199,2)</f>
        <v>listopad</v>
      </c>
      <c r="BM234" s="60" t="str">
        <f>VLOOKUP(BM232,'Podpůrná data'!$I$188:$J$199,2)</f>
        <v>prosinec</v>
      </c>
      <c r="BN234" s="171"/>
      <c r="BO234" s="175"/>
      <c r="BP234" s="197"/>
      <c r="BQ234" s="197"/>
      <c r="BR234" s="106"/>
      <c r="BS234" s="179" t="s">
        <v>105</v>
      </c>
      <c r="BT234" s="179" t="s">
        <v>106</v>
      </c>
      <c r="BU234" s="179" t="s">
        <v>107</v>
      </c>
      <c r="BV234" s="179" t="s">
        <v>108</v>
      </c>
      <c r="BW234" s="179" t="s">
        <v>109</v>
      </c>
      <c r="BX234" s="179" t="s">
        <v>110</v>
      </c>
      <c r="BY234" s="179" t="s">
        <v>111</v>
      </c>
      <c r="BZ234" s="179" t="s">
        <v>112</v>
      </c>
      <c r="CA234" s="179" t="s">
        <v>113</v>
      </c>
      <c r="CB234" s="179" t="s">
        <v>155</v>
      </c>
      <c r="CC234" s="179" t="s">
        <v>156</v>
      </c>
      <c r="CD234" s="179" t="s">
        <v>157</v>
      </c>
      <c r="CE234" s="179" t="s">
        <v>202</v>
      </c>
      <c r="CF234" s="179" t="s">
        <v>203</v>
      </c>
      <c r="CG234" s="179" t="s">
        <v>204</v>
      </c>
    </row>
    <row r="235" spans="1:85" s="245" customFormat="1" ht="16.399999999999999" customHeight="1" x14ac:dyDescent="0.35">
      <c r="A235" s="250"/>
      <c r="B235" s="113"/>
      <c r="C235" s="361"/>
      <c r="D235" s="125"/>
      <c r="E235" s="357"/>
      <c r="F235" s="357"/>
      <c r="G235" s="357"/>
      <c r="H235" s="370"/>
      <c r="I235" s="371"/>
      <c r="J235" s="357"/>
      <c r="K235" s="357"/>
      <c r="L235" s="357"/>
      <c r="M235" s="373"/>
      <c r="N235" s="7"/>
      <c r="O235" s="376"/>
      <c r="P235" s="106"/>
      <c r="Q235" s="77"/>
      <c r="R235" s="60">
        <f>YEAR(Úvod!$F$10)</f>
        <v>1900</v>
      </c>
      <c r="S235" s="60">
        <f t="shared" ref="S235" si="4034">IF(S232=1,R235+1,R235)</f>
        <v>1900</v>
      </c>
      <c r="T235" s="60">
        <f t="shared" ref="T235" si="4035">IF(T232=1,S235+1,S235)</f>
        <v>1900</v>
      </c>
      <c r="U235" s="60">
        <f t="shared" ref="U235" si="4036">IF(U232=1,T235+1,T235)</f>
        <v>1900</v>
      </c>
      <c r="V235" s="60">
        <f t="shared" ref="V235" si="4037">IF(V232=1,U235+1,U235)</f>
        <v>1900</v>
      </c>
      <c r="W235" s="60">
        <f t="shared" ref="W235" si="4038">IF(W232=1,V235+1,V235)</f>
        <v>1900</v>
      </c>
      <c r="X235" s="60">
        <f t="shared" ref="X235" si="4039">IF(X232=1,W235+1,W235)</f>
        <v>1900</v>
      </c>
      <c r="Y235" s="60">
        <f t="shared" ref="Y235" si="4040">IF(Y232=1,X235+1,X235)</f>
        <v>1900</v>
      </c>
      <c r="Z235" s="60">
        <f t="shared" ref="Z235" si="4041">IF(Z232=1,Y235+1,Y235)</f>
        <v>1900</v>
      </c>
      <c r="AA235" s="60">
        <f t="shared" ref="AA235" si="4042">IF(AA232=1,Z235+1,Z235)</f>
        <v>1900</v>
      </c>
      <c r="AB235" s="60">
        <f t="shared" ref="AB235" si="4043">IF(AB232=1,AA235+1,AA235)</f>
        <v>1900</v>
      </c>
      <c r="AC235" s="60">
        <f t="shared" ref="AC235" si="4044">IF(AC232=1,AB235+1,AB235)</f>
        <v>1900</v>
      </c>
      <c r="AD235" s="60">
        <f t="shared" ref="AD235" si="4045">IF(AD232=1,AC235+1,AC235)</f>
        <v>1901</v>
      </c>
      <c r="AE235" s="60">
        <f t="shared" ref="AE235" si="4046">IF(AE232=1,AD235+1,AD235)</f>
        <v>1901</v>
      </c>
      <c r="AF235" s="60">
        <f t="shared" ref="AF235" si="4047">IF(AF232=1,AE235+1,AE235)</f>
        <v>1901</v>
      </c>
      <c r="AG235" s="60">
        <f t="shared" ref="AG235" si="4048">IF(AG232=1,AF235+1,AF235)</f>
        <v>1901</v>
      </c>
      <c r="AH235" s="60">
        <f t="shared" ref="AH235" si="4049">IF(AH232=1,AG235+1,AG235)</f>
        <v>1901</v>
      </c>
      <c r="AI235" s="60">
        <f t="shared" ref="AI235" si="4050">IF(AI232=1,AH235+1,AH235)</f>
        <v>1901</v>
      </c>
      <c r="AJ235" s="60">
        <f t="shared" ref="AJ235" si="4051">IF(AJ232=1,AI235+1,AI235)</f>
        <v>1901</v>
      </c>
      <c r="AK235" s="60">
        <f t="shared" ref="AK235" si="4052">IF(AK232=1,AJ235+1,AJ235)</f>
        <v>1901</v>
      </c>
      <c r="AL235" s="60">
        <f t="shared" ref="AL235" si="4053">IF(AL232=1,AK235+1,AK235)</f>
        <v>1901</v>
      </c>
      <c r="AM235" s="60">
        <f t="shared" ref="AM235" si="4054">IF(AM232=1,AL235+1,AL235)</f>
        <v>1901</v>
      </c>
      <c r="AN235" s="60">
        <f t="shared" ref="AN235" si="4055">IF(AN232=1,AM235+1,AM235)</f>
        <v>1901</v>
      </c>
      <c r="AO235" s="60">
        <f t="shared" ref="AO235" si="4056">IF(AO232=1,AN235+1,AN235)</f>
        <v>1901</v>
      </c>
      <c r="AP235" s="60">
        <f t="shared" ref="AP235" si="4057">IF(AP232=1,AO235+1,AO235)</f>
        <v>1902</v>
      </c>
      <c r="AQ235" s="60">
        <f t="shared" ref="AQ235" si="4058">IF(AQ232=1,AP235+1,AP235)</f>
        <v>1902</v>
      </c>
      <c r="AR235" s="60">
        <f t="shared" ref="AR235" si="4059">IF(AR232=1,AQ235+1,AQ235)</f>
        <v>1902</v>
      </c>
      <c r="AS235" s="60">
        <f t="shared" ref="AS235" si="4060">IF(AS232=1,AR235+1,AR235)</f>
        <v>1902</v>
      </c>
      <c r="AT235" s="60">
        <f t="shared" ref="AT235" si="4061">IF(AT232=1,AS235+1,AS235)</f>
        <v>1902</v>
      </c>
      <c r="AU235" s="60">
        <f t="shared" ref="AU235" si="4062">IF(AU232=1,AT235+1,AT235)</f>
        <v>1902</v>
      </c>
      <c r="AV235" s="60">
        <f t="shared" ref="AV235" si="4063">IF(AV232=1,AU235+1,AU235)</f>
        <v>1902</v>
      </c>
      <c r="AW235" s="60">
        <f t="shared" ref="AW235" si="4064">IF(AW232=1,AV235+1,AV235)</f>
        <v>1902</v>
      </c>
      <c r="AX235" s="60">
        <f t="shared" ref="AX235" si="4065">IF(AX232=1,AW235+1,AW235)</f>
        <v>1902</v>
      </c>
      <c r="AY235" s="60">
        <f t="shared" ref="AY235" si="4066">IF(AY232=1,AX235+1,AX235)</f>
        <v>1902</v>
      </c>
      <c r="AZ235" s="60">
        <f t="shared" ref="AZ235" si="4067">IF(AZ232=1,AY235+1,AY235)</f>
        <v>1902</v>
      </c>
      <c r="BA235" s="60">
        <f t="shared" ref="BA235" si="4068">IF(BA232=1,AZ235+1,AZ235)</f>
        <v>1902</v>
      </c>
      <c r="BB235" s="60">
        <f t="shared" ref="BB235" si="4069">IF(BB232=1,BA235+1,BA235)</f>
        <v>1903</v>
      </c>
      <c r="BC235" s="60">
        <f t="shared" ref="BC235" si="4070">IF(BC232=1,BB235+1,BB235)</f>
        <v>1903</v>
      </c>
      <c r="BD235" s="60">
        <f t="shared" ref="BD235" si="4071">IF(BD232=1,BC235+1,BC235)</f>
        <v>1903</v>
      </c>
      <c r="BE235" s="60">
        <f t="shared" ref="BE235" si="4072">IF(BE232=1,BD235+1,BD235)</f>
        <v>1903</v>
      </c>
      <c r="BF235" s="60">
        <f t="shared" ref="BF235" si="4073">IF(BF232=1,BE235+1,BE235)</f>
        <v>1903</v>
      </c>
      <c r="BG235" s="60">
        <f t="shared" ref="BG235" si="4074">IF(BG232=1,BF235+1,BF235)</f>
        <v>1903</v>
      </c>
      <c r="BH235" s="60">
        <f t="shared" ref="BH235" si="4075">IF(BH232=1,BG235+1,BG235)</f>
        <v>1903</v>
      </c>
      <c r="BI235" s="60">
        <f t="shared" ref="BI235" si="4076">IF(BI232=1,BH235+1,BH235)</f>
        <v>1903</v>
      </c>
      <c r="BJ235" s="60">
        <f t="shared" ref="BJ235" si="4077">IF(BJ232=1,BI235+1,BI235)</f>
        <v>1903</v>
      </c>
      <c r="BK235" s="60">
        <f t="shared" ref="BK235" si="4078">IF(BK232=1,BJ235+1,BJ235)</f>
        <v>1903</v>
      </c>
      <c r="BL235" s="60">
        <f t="shared" ref="BL235" si="4079">IF(BL232=1,BK235+1,BK235)</f>
        <v>1903</v>
      </c>
      <c r="BM235" s="60">
        <f t="shared" ref="BM235" si="4080">IF(BM232=1,BL235+1,BL235)</f>
        <v>1903</v>
      </c>
      <c r="BN235" s="195"/>
      <c r="BO235" s="196"/>
      <c r="BP235" s="197"/>
      <c r="BQ235" s="197"/>
      <c r="BR235" s="106"/>
      <c r="BS235" s="106"/>
      <c r="BT235" s="106"/>
      <c r="BU235" s="106"/>
      <c r="BV235" s="106"/>
      <c r="BW235" s="106"/>
      <c r="BX235" s="106"/>
      <c r="BY235" s="106"/>
      <c r="BZ235" s="106"/>
      <c r="CA235" s="106"/>
      <c r="CB235" s="106"/>
      <c r="CC235" s="106"/>
      <c r="CD235" s="106"/>
      <c r="CE235" s="106"/>
      <c r="CF235" s="106"/>
      <c r="CG235" s="106"/>
    </row>
    <row r="236" spans="1:85" s="245" customFormat="1" ht="16.399999999999999" customHeight="1" x14ac:dyDescent="0.35">
      <c r="A236" s="250"/>
      <c r="B236" s="113"/>
      <c r="C236" s="125"/>
      <c r="D236" s="125"/>
      <c r="E236" s="357"/>
      <c r="F236" s="357"/>
      <c r="G236" s="357"/>
      <c r="H236" s="370"/>
      <c r="I236" s="371"/>
      <c r="J236" s="357"/>
      <c r="K236" s="372"/>
      <c r="L236" s="357"/>
      <c r="M236" s="374"/>
      <c r="N236" s="7"/>
      <c r="O236" s="377"/>
      <c r="P236" s="106"/>
      <c r="Q236" s="63" t="s">
        <v>159</v>
      </c>
      <c r="R236" s="251"/>
      <c r="S236" s="251"/>
      <c r="T236" s="251"/>
      <c r="U236" s="251"/>
      <c r="V236" s="251"/>
      <c r="W236" s="251"/>
      <c r="X236" s="251"/>
      <c r="Y236" s="251"/>
      <c r="Z236" s="251"/>
      <c r="AA236" s="251"/>
      <c r="AB236" s="251"/>
      <c r="AC236" s="251"/>
      <c r="AD236" s="251"/>
      <c r="AE236" s="251"/>
      <c r="AF236" s="251"/>
      <c r="AG236" s="251"/>
      <c r="AH236" s="251"/>
      <c r="AI236" s="251"/>
      <c r="AJ236" s="251"/>
      <c r="AK236" s="251"/>
      <c r="AL236" s="251"/>
      <c r="AM236" s="251"/>
      <c r="AN236" s="251"/>
      <c r="AO236" s="251"/>
      <c r="AP236" s="251"/>
      <c r="AQ236" s="251"/>
      <c r="AR236" s="251"/>
      <c r="AS236" s="251"/>
      <c r="AT236" s="251"/>
      <c r="AU236" s="251"/>
      <c r="AV236" s="251"/>
      <c r="AW236" s="251"/>
      <c r="AX236" s="251"/>
      <c r="AY236" s="251"/>
      <c r="AZ236" s="251"/>
      <c r="BA236" s="251"/>
      <c r="BB236" s="251"/>
      <c r="BC236" s="251"/>
      <c r="BD236" s="251"/>
      <c r="BE236" s="251"/>
      <c r="BF236" s="251"/>
      <c r="BG236" s="251"/>
      <c r="BH236" s="251"/>
      <c r="BI236" s="251"/>
      <c r="BJ236" s="251"/>
      <c r="BK236" s="251"/>
      <c r="BL236" s="251"/>
      <c r="BM236" s="251"/>
      <c r="BN236" s="195"/>
      <c r="BO236" s="196"/>
      <c r="BP236" s="197"/>
      <c r="BQ236" s="197"/>
      <c r="BR236" s="106"/>
      <c r="BS236" s="106"/>
      <c r="BT236" s="106"/>
      <c r="BU236" s="106"/>
      <c r="BV236" s="106"/>
      <c r="BW236" s="106"/>
      <c r="BX236" s="106"/>
      <c r="BY236" s="106"/>
      <c r="BZ236" s="106"/>
      <c r="CA236" s="106"/>
      <c r="CB236" s="106"/>
      <c r="CC236" s="106"/>
      <c r="CD236" s="106"/>
      <c r="CE236" s="106"/>
      <c r="CF236" s="106"/>
      <c r="CG236" s="106"/>
    </row>
    <row r="237" spans="1:85" s="245" customFormat="1" ht="23.5" customHeight="1" x14ac:dyDescent="0.35">
      <c r="A237" s="243"/>
      <c r="B237" s="126" t="s">
        <v>17</v>
      </c>
      <c r="C237" s="359"/>
      <c r="D237" s="359"/>
      <c r="E237" s="252"/>
      <c r="F237" s="252"/>
      <c r="G237" s="241"/>
      <c r="H237" s="253"/>
      <c r="I237" s="254"/>
      <c r="J237" s="253"/>
      <c r="K237" s="205">
        <f>IF(J237="",0,IF(J237="ANO",'Podpůrná data'!$B$5,'Podpůrná data'!$B$3))</f>
        <v>0</v>
      </c>
      <c r="L237" s="203">
        <f>IFERROR(INT(ROUND(I237,2)*(VLOOKUP(INT(H237),'Podpůrná data'!$A$189:$B$233,2,FALSE))*(H237/(INT(H237)))),0)</f>
        <v>0</v>
      </c>
      <c r="M237" s="61">
        <f>K237*L237</f>
        <v>0</v>
      </c>
      <c r="N237" s="62">
        <f>IF(M237&gt;0,IF(ISTEXT(C237)=TRUE,0,1),0)</f>
        <v>0</v>
      </c>
      <c r="O237" s="166">
        <f>IF(M237&gt;0,1,0)</f>
        <v>0</v>
      </c>
      <c r="P237" s="127"/>
      <c r="Q237" s="63" t="s">
        <v>95</v>
      </c>
      <c r="R237" s="255"/>
      <c r="S237" s="255"/>
      <c r="T237" s="255"/>
      <c r="U237" s="255"/>
      <c r="V237" s="255"/>
      <c r="W237" s="255"/>
      <c r="X237" s="255"/>
      <c r="Y237" s="255"/>
      <c r="Z237" s="255"/>
      <c r="AA237" s="255"/>
      <c r="AB237" s="255"/>
      <c r="AC237" s="255"/>
      <c r="AD237" s="255"/>
      <c r="AE237" s="255"/>
      <c r="AF237" s="255"/>
      <c r="AG237" s="255"/>
      <c r="AH237" s="255"/>
      <c r="AI237" s="255"/>
      <c r="AJ237" s="255"/>
      <c r="AK237" s="255"/>
      <c r="AL237" s="255"/>
      <c r="AM237" s="255"/>
      <c r="AN237" s="255"/>
      <c r="AO237" s="255"/>
      <c r="AP237" s="255"/>
      <c r="AQ237" s="255"/>
      <c r="AR237" s="255"/>
      <c r="AS237" s="255"/>
      <c r="AT237" s="255"/>
      <c r="AU237" s="255"/>
      <c r="AV237" s="255"/>
      <c r="AW237" s="255"/>
      <c r="AX237" s="255"/>
      <c r="AY237" s="255"/>
      <c r="AZ237" s="255"/>
      <c r="BA237" s="255"/>
      <c r="BB237" s="255"/>
      <c r="BC237" s="255"/>
      <c r="BD237" s="255"/>
      <c r="BE237" s="255"/>
      <c r="BF237" s="255"/>
      <c r="BG237" s="255"/>
      <c r="BH237" s="255"/>
      <c r="BI237" s="255"/>
      <c r="BJ237" s="255"/>
      <c r="BK237" s="255"/>
      <c r="BL237" s="255"/>
      <c r="BM237" s="255"/>
      <c r="BN237" s="362">
        <f>SUM(R245:BM245)</f>
        <v>0</v>
      </c>
      <c r="BO237" s="364">
        <f>SUM(R246:BM246)</f>
        <v>0</v>
      </c>
      <c r="BP237" s="366">
        <f>IF($O237=0,0,IF($BN237&gt;=143*$I237,1,0))</f>
        <v>0</v>
      </c>
      <c r="BQ237" s="366">
        <f>IF($BN237&gt;=143*$I237,0,(CEILING(143*$I237,1)-$BN237))</f>
        <v>0</v>
      </c>
      <c r="BR237" s="106"/>
      <c r="BS237" s="106"/>
      <c r="BT237" s="106"/>
      <c r="BU237" s="106"/>
      <c r="BV237" s="106"/>
      <c r="BW237" s="106"/>
      <c r="BX237" s="106"/>
      <c r="BY237" s="106"/>
      <c r="BZ237" s="106"/>
      <c r="CA237" s="106"/>
      <c r="CB237" s="106"/>
      <c r="CC237" s="106"/>
      <c r="CD237" s="106"/>
      <c r="CE237" s="106"/>
      <c r="CF237" s="106"/>
      <c r="CG237" s="106"/>
    </row>
    <row r="238" spans="1:85" s="245" customFormat="1" ht="29" x14ac:dyDescent="0.35">
      <c r="A238" s="243"/>
      <c r="B238" s="128"/>
      <c r="C238" s="80"/>
      <c r="D238" s="80"/>
      <c r="E238" s="80"/>
      <c r="F238" s="80"/>
      <c r="G238" s="80"/>
      <c r="H238" s="80"/>
      <c r="I238" s="80"/>
      <c r="J238" s="80"/>
      <c r="K238" s="80"/>
      <c r="L238" s="80"/>
      <c r="M238" s="64"/>
      <c r="N238" s="7"/>
      <c r="O238" s="192"/>
      <c r="P238" s="106"/>
      <c r="Q238" s="63" t="s">
        <v>129</v>
      </c>
      <c r="R238" s="256"/>
      <c r="S238" s="256"/>
      <c r="T238" s="256"/>
      <c r="U238" s="256"/>
      <c r="V238" s="256"/>
      <c r="W238" s="256"/>
      <c r="X238" s="256"/>
      <c r="Y238" s="256"/>
      <c r="Z238" s="256"/>
      <c r="AA238" s="256"/>
      <c r="AB238" s="256"/>
      <c r="AC238" s="256"/>
      <c r="AD238" s="256"/>
      <c r="AE238" s="256"/>
      <c r="AF238" s="256"/>
      <c r="AG238" s="256"/>
      <c r="AH238" s="256"/>
      <c r="AI238" s="256"/>
      <c r="AJ238" s="256"/>
      <c r="AK238" s="256"/>
      <c r="AL238" s="256"/>
      <c r="AM238" s="256"/>
      <c r="AN238" s="256"/>
      <c r="AO238" s="256"/>
      <c r="AP238" s="256"/>
      <c r="AQ238" s="256"/>
      <c r="AR238" s="256"/>
      <c r="AS238" s="256"/>
      <c r="AT238" s="256"/>
      <c r="AU238" s="256"/>
      <c r="AV238" s="256"/>
      <c r="AW238" s="256"/>
      <c r="AX238" s="256"/>
      <c r="AY238" s="256"/>
      <c r="AZ238" s="256"/>
      <c r="BA238" s="256"/>
      <c r="BB238" s="256"/>
      <c r="BC238" s="256"/>
      <c r="BD238" s="256"/>
      <c r="BE238" s="256"/>
      <c r="BF238" s="256"/>
      <c r="BG238" s="256"/>
      <c r="BH238" s="256"/>
      <c r="BI238" s="256"/>
      <c r="BJ238" s="256"/>
      <c r="BK238" s="256"/>
      <c r="BL238" s="256"/>
      <c r="BM238" s="256"/>
      <c r="BN238" s="362"/>
      <c r="BO238" s="364"/>
      <c r="BP238" s="366"/>
      <c r="BQ238" s="366"/>
      <c r="BR238" s="106"/>
      <c r="BS238" s="106"/>
      <c r="BT238" s="106"/>
      <c r="BU238" s="106"/>
      <c r="BV238" s="106"/>
      <c r="BW238" s="106"/>
      <c r="BX238" s="106"/>
      <c r="BY238" s="106"/>
      <c r="BZ238" s="106"/>
      <c r="CA238" s="106"/>
      <c r="CB238" s="106"/>
      <c r="CC238" s="106"/>
      <c r="CD238" s="106"/>
      <c r="CE238" s="106"/>
      <c r="CF238" s="106"/>
      <c r="CG238" s="106"/>
    </row>
    <row r="239" spans="1:85" s="245" customFormat="1" ht="14.5" hidden="1" customHeight="1" x14ac:dyDescent="0.35">
      <c r="A239" s="243"/>
      <c r="B239" s="128"/>
      <c r="C239" s="80"/>
      <c r="D239" s="80"/>
      <c r="E239" s="80"/>
      <c r="F239" s="80"/>
      <c r="G239" s="80"/>
      <c r="H239" s="80"/>
      <c r="I239" s="80"/>
      <c r="J239" s="80"/>
      <c r="K239" s="80"/>
      <c r="L239" s="80"/>
      <c r="M239" s="64"/>
      <c r="N239" s="7"/>
      <c r="O239" s="192"/>
      <c r="P239" s="106"/>
      <c r="Q239" s="65" t="s">
        <v>130</v>
      </c>
      <c r="R239" s="66">
        <f>IF(R237&lt;&gt;0,1,0)</f>
        <v>0</v>
      </c>
      <c r="S239" s="66">
        <f t="shared" ref="S239" si="4081">IF(R239&gt;0,R239+1,IF(S237&lt;&gt;0,1,0))</f>
        <v>0</v>
      </c>
      <c r="T239" s="66">
        <f t="shared" ref="T239" si="4082">IF(S239&gt;0,S239+1,IF(T237&lt;&gt;0,1,0))</f>
        <v>0</v>
      </c>
      <c r="U239" s="66">
        <f t="shared" ref="U239" si="4083">IF(T239&gt;0,T239+1,IF(U237&lt;&gt;0,1,0))</f>
        <v>0</v>
      </c>
      <c r="V239" s="66">
        <f t="shared" ref="V239" si="4084">IF(U239&gt;0,U239+1,IF(V237&lt;&gt;0,1,0))</f>
        <v>0</v>
      </c>
      <c r="W239" s="66">
        <f t="shared" ref="W239" si="4085">IF(V239&gt;0,V239+1,IF(W237&lt;&gt;0,1,0))</f>
        <v>0</v>
      </c>
      <c r="X239" s="66">
        <f t="shared" ref="X239" si="4086">IF(W239&gt;0,W239+1,IF(X237&lt;&gt;0,1,0))</f>
        <v>0</v>
      </c>
      <c r="Y239" s="66">
        <f t="shared" ref="Y239" si="4087">IF(X239&gt;0,X239+1,IF(Y237&lt;&gt;0,1,0))</f>
        <v>0</v>
      </c>
      <c r="Z239" s="66">
        <f t="shared" ref="Z239" si="4088">IF(Y239&gt;0,Y239+1,IF(Z237&lt;&gt;0,1,0))</f>
        <v>0</v>
      </c>
      <c r="AA239" s="66">
        <f t="shared" ref="AA239" si="4089">IF(Z239&gt;0,Z239+1,IF(AA237&lt;&gt;0,1,0))</f>
        <v>0</v>
      </c>
      <c r="AB239" s="66">
        <f t="shared" ref="AB239" si="4090">IF(AA239&gt;0,AA239+1,IF(AB237&lt;&gt;0,1,0))</f>
        <v>0</v>
      </c>
      <c r="AC239" s="66">
        <f t="shared" ref="AC239" si="4091">IF(AB239&gt;0,AB239+1,IF(AC237&lt;&gt;0,1,0))</f>
        <v>0</v>
      </c>
      <c r="AD239" s="66">
        <f t="shared" ref="AD239" si="4092">IF(AC239&gt;0,AC239+1,IF(AD237&lt;&gt;0,1,0))</f>
        <v>0</v>
      </c>
      <c r="AE239" s="66">
        <f t="shared" ref="AE239" si="4093">IF(AD239&gt;0,AD239+1,IF(AE237&lt;&gt;0,1,0))</f>
        <v>0</v>
      </c>
      <c r="AF239" s="66">
        <f t="shared" ref="AF239" si="4094">IF(AE239&gt;0,AE239+1,IF(AF237&lt;&gt;0,1,0))</f>
        <v>0</v>
      </c>
      <c r="AG239" s="66">
        <f t="shared" ref="AG239" si="4095">IF(AF239&gt;0,AF239+1,IF(AG237&lt;&gt;0,1,0))</f>
        <v>0</v>
      </c>
      <c r="AH239" s="66">
        <f t="shared" ref="AH239" si="4096">IF(AG239&gt;0,AG239+1,IF(AH237&lt;&gt;0,1,0))</f>
        <v>0</v>
      </c>
      <c r="AI239" s="66">
        <f t="shared" ref="AI239" si="4097">IF(AH239&gt;0,AH239+1,IF(AI237&lt;&gt;0,1,0))</f>
        <v>0</v>
      </c>
      <c r="AJ239" s="66">
        <f t="shared" ref="AJ239" si="4098">IF(AI239&gt;0,AI239+1,IF(AJ237&lt;&gt;0,1,0))</f>
        <v>0</v>
      </c>
      <c r="AK239" s="66">
        <f t="shared" ref="AK239" si="4099">IF(AJ239&gt;0,AJ239+1,IF(AK237&lt;&gt;0,1,0))</f>
        <v>0</v>
      </c>
      <c r="AL239" s="66">
        <f t="shared" ref="AL239" si="4100">IF(AK239&gt;0,AK239+1,IF(AL237&lt;&gt;0,1,0))</f>
        <v>0</v>
      </c>
      <c r="AM239" s="66">
        <f t="shared" ref="AM239" si="4101">IF(AL239&gt;0,AL239+1,IF(AM237&lt;&gt;0,1,0))</f>
        <v>0</v>
      </c>
      <c r="AN239" s="66">
        <f t="shared" ref="AN239" si="4102">IF(AM239&gt;0,AM239+1,IF(AN237&lt;&gt;0,1,0))</f>
        <v>0</v>
      </c>
      <c r="AO239" s="66">
        <f t="shared" ref="AO239" si="4103">IF(AN239&gt;0,AN239+1,IF(AO237&lt;&gt;0,1,0))</f>
        <v>0</v>
      </c>
      <c r="AP239" s="66">
        <f t="shared" ref="AP239" si="4104">IF(AO239&gt;0,AO239+1,IF(AP237&lt;&gt;0,1,0))</f>
        <v>0</v>
      </c>
      <c r="AQ239" s="66">
        <f t="shared" ref="AQ239" si="4105">IF(AP239&gt;0,AP239+1,IF(AQ237&lt;&gt;0,1,0))</f>
        <v>0</v>
      </c>
      <c r="AR239" s="66">
        <f t="shared" ref="AR239" si="4106">IF(AQ239&gt;0,AQ239+1,IF(AR237&lt;&gt;0,1,0))</f>
        <v>0</v>
      </c>
      <c r="AS239" s="66">
        <f t="shared" ref="AS239" si="4107">IF(AR239&gt;0,AR239+1,IF(AS237&lt;&gt;0,1,0))</f>
        <v>0</v>
      </c>
      <c r="AT239" s="66">
        <f t="shared" ref="AT239" si="4108">IF(AS239&gt;0,AS239+1,IF(AT237&lt;&gt;0,1,0))</f>
        <v>0</v>
      </c>
      <c r="AU239" s="66">
        <f t="shared" ref="AU239" si="4109">IF(AT239&gt;0,AT239+1,IF(AU237&lt;&gt;0,1,0))</f>
        <v>0</v>
      </c>
      <c r="AV239" s="66">
        <f t="shared" ref="AV239" si="4110">IF(AU239&gt;0,AU239+1,IF(AV237&lt;&gt;0,1,0))</f>
        <v>0</v>
      </c>
      <c r="AW239" s="66">
        <f t="shared" ref="AW239" si="4111">IF(AV239&gt;0,AV239+1,IF(AW237&lt;&gt;0,1,0))</f>
        <v>0</v>
      </c>
      <c r="AX239" s="66">
        <f t="shared" ref="AX239" si="4112">IF(AW239&gt;0,AW239+1,IF(AX237&lt;&gt;0,1,0))</f>
        <v>0</v>
      </c>
      <c r="AY239" s="66">
        <f t="shared" ref="AY239" si="4113">IF(AX239&gt;0,AX239+1,IF(AY237&lt;&gt;0,1,0))</f>
        <v>0</v>
      </c>
      <c r="AZ239" s="66">
        <f t="shared" ref="AZ239" si="4114">IF(AY239&gt;0,AY239+1,IF(AZ237&lt;&gt;0,1,0))</f>
        <v>0</v>
      </c>
      <c r="BA239" s="66">
        <f t="shared" ref="BA239" si="4115">IF(AZ239&gt;0,AZ239+1,IF(BA237&lt;&gt;0,1,0))</f>
        <v>0</v>
      </c>
      <c r="BB239" s="66">
        <f t="shared" ref="BB239" si="4116">IF(BA239&gt;0,BA239+1,IF(BB237&lt;&gt;0,1,0))</f>
        <v>0</v>
      </c>
      <c r="BC239" s="66">
        <f t="shared" ref="BC239" si="4117">IF(BB239&gt;0,BB239+1,IF(BC237&lt;&gt;0,1,0))</f>
        <v>0</v>
      </c>
      <c r="BD239" s="66">
        <f t="shared" ref="BD239" si="4118">IF(BC239&gt;0,BC239+1,IF(BD237&lt;&gt;0,1,0))</f>
        <v>0</v>
      </c>
      <c r="BE239" s="66">
        <f t="shared" ref="BE239" si="4119">IF(BD239&gt;0,BD239+1,IF(BE237&lt;&gt;0,1,0))</f>
        <v>0</v>
      </c>
      <c r="BF239" s="66">
        <f t="shared" ref="BF239" si="4120">IF(BE239&gt;0,BE239+1,IF(BF237&lt;&gt;0,1,0))</f>
        <v>0</v>
      </c>
      <c r="BG239" s="66">
        <f t="shared" ref="BG239" si="4121">IF(BF239&gt;0,BF239+1,IF(BG237&lt;&gt;0,1,0))</f>
        <v>0</v>
      </c>
      <c r="BH239" s="66">
        <f t="shared" ref="BH239" si="4122">IF(BG239&gt;0,BG239+1,IF(BH237&lt;&gt;0,1,0))</f>
        <v>0</v>
      </c>
      <c r="BI239" s="66">
        <f t="shared" ref="BI239" si="4123">IF(BH239&gt;0,BH239+1,IF(BI237&lt;&gt;0,1,0))</f>
        <v>0</v>
      </c>
      <c r="BJ239" s="66">
        <f t="shared" ref="BJ239" si="4124">IF(BI239&gt;0,BI239+1,IF(BJ237&lt;&gt;0,1,0))</f>
        <v>0</v>
      </c>
      <c r="BK239" s="66">
        <f t="shared" ref="BK239" si="4125">IF(BJ239&gt;0,BJ239+1,IF(BK237&lt;&gt;0,1,0))</f>
        <v>0</v>
      </c>
      <c r="BL239" s="66">
        <f t="shared" ref="BL239" si="4126">IF(BK239&gt;0,BK239+1,IF(BL237&lt;&gt;0,1,0))</f>
        <v>0</v>
      </c>
      <c r="BM239" s="66">
        <f t="shared" ref="BM239" si="4127">IF(BL239&gt;0,BL239+1,IF(BM237&lt;&gt;0,1,0))</f>
        <v>0</v>
      </c>
      <c r="BN239" s="362"/>
      <c r="BO239" s="364"/>
      <c r="BP239" s="366"/>
      <c r="BQ239" s="366"/>
      <c r="BR239" s="106"/>
      <c r="BS239" s="106"/>
      <c r="BT239" s="106"/>
      <c r="BU239" s="106"/>
      <c r="BV239" s="106"/>
      <c r="BW239" s="106"/>
      <c r="BX239" s="106"/>
      <c r="BY239" s="106"/>
      <c r="BZ239" s="106"/>
      <c r="CA239" s="106"/>
      <c r="CB239" s="106"/>
      <c r="CC239" s="106"/>
      <c r="CD239" s="106"/>
      <c r="CE239" s="106"/>
      <c r="CF239" s="106"/>
      <c r="CG239" s="106"/>
    </row>
    <row r="240" spans="1:85" s="245" customFormat="1" ht="14.5" hidden="1" customHeight="1" x14ac:dyDescent="0.35">
      <c r="A240" s="243"/>
      <c r="B240" s="128"/>
      <c r="C240" s="80"/>
      <c r="D240" s="80"/>
      <c r="E240" s="80"/>
      <c r="F240" s="80"/>
      <c r="G240" s="80"/>
      <c r="H240" s="80"/>
      <c r="I240" s="80"/>
      <c r="J240" s="80"/>
      <c r="K240" s="80"/>
      <c r="L240" s="80"/>
      <c r="M240" s="64"/>
      <c r="N240" s="7"/>
      <c r="O240" s="192"/>
      <c r="P240" s="106"/>
      <c r="Q240" s="65" t="s">
        <v>131</v>
      </c>
      <c r="R240" s="66">
        <f>R239</f>
        <v>0</v>
      </c>
      <c r="S240" s="66">
        <f>IF(S239=0,0,IF(OR(R240=0,R240=12),1,R240+1))</f>
        <v>0</v>
      </c>
      <c r="T240" s="66">
        <f t="shared" ref="T240" si="4128">IF(T239=0,0,IF(OR(S240=0,S240=12),1,S240+1))</f>
        <v>0</v>
      </c>
      <c r="U240" s="66">
        <f t="shared" ref="U240" si="4129">IF(U239=0,0,IF(OR(T240=0,T240=12),1,T240+1))</f>
        <v>0</v>
      </c>
      <c r="V240" s="66">
        <f t="shared" ref="V240" si="4130">IF(V239=0,0,IF(OR(U240=0,U240=12),1,U240+1))</f>
        <v>0</v>
      </c>
      <c r="W240" s="66">
        <f t="shared" ref="W240" si="4131">IF(W239=0,0,IF(OR(V240=0,V240=12),1,V240+1))</f>
        <v>0</v>
      </c>
      <c r="X240" s="66">
        <f t="shared" ref="X240" si="4132">IF(X239=0,0,IF(OR(W240=0,W240=12),1,W240+1))</f>
        <v>0</v>
      </c>
      <c r="Y240" s="66">
        <f t="shared" ref="Y240" si="4133">IF(Y239=0,0,IF(OR(X240=0,X240=12),1,X240+1))</f>
        <v>0</v>
      </c>
      <c r="Z240" s="66">
        <f t="shared" ref="Z240" si="4134">IF(Z239=0,0,IF(OR(Y240=0,Y240=12),1,Y240+1))</f>
        <v>0</v>
      </c>
      <c r="AA240" s="66">
        <f t="shared" ref="AA240" si="4135">IF(AA239=0,0,IF(OR(Z240=0,Z240=12),1,Z240+1))</f>
        <v>0</v>
      </c>
      <c r="AB240" s="66">
        <f t="shared" ref="AB240" si="4136">IF(AB239=0,0,IF(OR(AA240=0,AA240=12),1,AA240+1))</f>
        <v>0</v>
      </c>
      <c r="AC240" s="66">
        <f t="shared" ref="AC240" si="4137">IF(AC239=0,0,IF(OR(AB240=0,AB240=12),1,AB240+1))</f>
        <v>0</v>
      </c>
      <c r="AD240" s="66">
        <f t="shared" ref="AD240" si="4138">IF(AD239=0,0,IF(OR(AC240=0,AC240=12),1,AC240+1))</f>
        <v>0</v>
      </c>
      <c r="AE240" s="66">
        <f t="shared" ref="AE240" si="4139">IF(AE239=0,0,IF(OR(AD240=0,AD240=12),1,AD240+1))</f>
        <v>0</v>
      </c>
      <c r="AF240" s="66">
        <f t="shared" ref="AF240" si="4140">IF(AF239=0,0,IF(OR(AE240=0,AE240=12),1,AE240+1))</f>
        <v>0</v>
      </c>
      <c r="AG240" s="66">
        <f t="shared" ref="AG240" si="4141">IF(AG239=0,0,IF(OR(AF240=0,AF240=12),1,AF240+1))</f>
        <v>0</v>
      </c>
      <c r="AH240" s="66">
        <f t="shared" ref="AH240" si="4142">IF(AH239=0,0,IF(OR(AG240=0,AG240=12),1,AG240+1))</f>
        <v>0</v>
      </c>
      <c r="AI240" s="66">
        <f t="shared" ref="AI240" si="4143">IF(AI239=0,0,IF(OR(AH240=0,AH240=12),1,AH240+1))</f>
        <v>0</v>
      </c>
      <c r="AJ240" s="66">
        <f t="shared" ref="AJ240" si="4144">IF(AJ239=0,0,IF(OR(AI240=0,AI240=12),1,AI240+1))</f>
        <v>0</v>
      </c>
      <c r="AK240" s="66">
        <f t="shared" ref="AK240" si="4145">IF(AK239=0,0,IF(OR(AJ240=0,AJ240=12),1,AJ240+1))</f>
        <v>0</v>
      </c>
      <c r="AL240" s="66">
        <f t="shared" ref="AL240" si="4146">IF(AL239=0,0,IF(OR(AK240=0,AK240=12),1,AK240+1))</f>
        <v>0</v>
      </c>
      <c r="AM240" s="66">
        <f t="shared" ref="AM240" si="4147">IF(AM239=0,0,IF(OR(AL240=0,AL240=12),1,AL240+1))</f>
        <v>0</v>
      </c>
      <c r="AN240" s="66">
        <f t="shared" ref="AN240" si="4148">IF(AN239=0,0,IF(OR(AM240=0,AM240=12),1,AM240+1))</f>
        <v>0</v>
      </c>
      <c r="AO240" s="66">
        <f t="shared" ref="AO240" si="4149">IF(AO239=0,0,IF(OR(AN240=0,AN240=12),1,AN240+1))</f>
        <v>0</v>
      </c>
      <c r="AP240" s="66">
        <f t="shared" ref="AP240" si="4150">IF(AP239=0,0,IF(OR(AO240=0,AO240=12),1,AO240+1))</f>
        <v>0</v>
      </c>
      <c r="AQ240" s="66">
        <f t="shared" ref="AQ240" si="4151">IF(AQ239=0,0,IF(OR(AP240=0,AP240=12),1,AP240+1))</f>
        <v>0</v>
      </c>
      <c r="AR240" s="66">
        <f t="shared" ref="AR240" si="4152">IF(AR239=0,0,IF(OR(AQ240=0,AQ240=12),1,AQ240+1))</f>
        <v>0</v>
      </c>
      <c r="AS240" s="66">
        <f t="shared" ref="AS240" si="4153">IF(AS239=0,0,IF(OR(AR240=0,AR240=12),1,AR240+1))</f>
        <v>0</v>
      </c>
      <c r="AT240" s="66">
        <f t="shared" ref="AT240" si="4154">IF(AT239=0,0,IF(OR(AS240=0,AS240=12),1,AS240+1))</f>
        <v>0</v>
      </c>
      <c r="AU240" s="66">
        <f t="shared" ref="AU240" si="4155">IF(AU239=0,0,IF(OR(AT240=0,AT240=12),1,AT240+1))</f>
        <v>0</v>
      </c>
      <c r="AV240" s="66">
        <f t="shared" ref="AV240" si="4156">IF(AV239=0,0,IF(OR(AU240=0,AU240=12),1,AU240+1))</f>
        <v>0</v>
      </c>
      <c r="AW240" s="66">
        <f t="shared" ref="AW240" si="4157">IF(AW239=0,0,IF(OR(AV240=0,AV240=12),1,AV240+1))</f>
        <v>0</v>
      </c>
      <c r="AX240" s="66">
        <f t="shared" ref="AX240" si="4158">IF(AX239=0,0,IF(OR(AW240=0,AW240=12),1,AW240+1))</f>
        <v>0</v>
      </c>
      <c r="AY240" s="66">
        <f t="shared" ref="AY240" si="4159">IF(AY239=0,0,IF(OR(AX240=0,AX240=12),1,AX240+1))</f>
        <v>0</v>
      </c>
      <c r="AZ240" s="66">
        <f t="shared" ref="AZ240" si="4160">IF(AZ239=0,0,IF(OR(AY240=0,AY240=12),1,AY240+1))</f>
        <v>0</v>
      </c>
      <c r="BA240" s="66">
        <f t="shared" ref="BA240" si="4161">IF(BA239=0,0,IF(OR(AZ240=0,AZ240=12),1,AZ240+1))</f>
        <v>0</v>
      </c>
      <c r="BB240" s="66">
        <f t="shared" ref="BB240" si="4162">IF(BB239=0,0,IF(OR(BA240=0,BA240=12),1,BA240+1))</f>
        <v>0</v>
      </c>
      <c r="BC240" s="66">
        <f t="shared" ref="BC240" si="4163">IF(BC239=0,0,IF(OR(BB240=0,BB240=12),1,BB240+1))</f>
        <v>0</v>
      </c>
      <c r="BD240" s="66">
        <f t="shared" ref="BD240" si="4164">IF(BD239=0,0,IF(OR(BC240=0,BC240=12),1,BC240+1))</f>
        <v>0</v>
      </c>
      <c r="BE240" s="66">
        <f t="shared" ref="BE240" si="4165">IF(BE239=0,0,IF(OR(BD240=0,BD240=12),1,BD240+1))</f>
        <v>0</v>
      </c>
      <c r="BF240" s="66">
        <f t="shared" ref="BF240" si="4166">IF(BF239=0,0,IF(OR(BE240=0,BE240=12),1,BE240+1))</f>
        <v>0</v>
      </c>
      <c r="BG240" s="66">
        <f t="shared" ref="BG240" si="4167">IF(BG239=0,0,IF(OR(BF240=0,BF240=12),1,BF240+1))</f>
        <v>0</v>
      </c>
      <c r="BH240" s="66">
        <f t="shared" ref="BH240" si="4168">IF(BH239=0,0,IF(OR(BG240=0,BG240=12),1,BG240+1))</f>
        <v>0</v>
      </c>
      <c r="BI240" s="66">
        <f t="shared" ref="BI240" si="4169">IF(BI239=0,0,IF(OR(BH240=0,BH240=12),1,BH240+1))</f>
        <v>0</v>
      </c>
      <c r="BJ240" s="66">
        <f t="shared" ref="BJ240" si="4170">IF(BJ239=0,0,IF(OR(BI240=0,BI240=12),1,BI240+1))</f>
        <v>0</v>
      </c>
      <c r="BK240" s="66">
        <f t="shared" ref="BK240" si="4171">IF(BK239=0,0,IF(OR(BJ240=0,BJ240=12),1,BJ240+1))</f>
        <v>0</v>
      </c>
      <c r="BL240" s="66">
        <f t="shared" ref="BL240" si="4172">IF(BL239=0,0,IF(OR(BK240=0,BK240=12),1,BK240+1))</f>
        <v>0</v>
      </c>
      <c r="BM240" s="66">
        <f t="shared" ref="BM240" si="4173">IF(BM239=0,0,IF(OR(BL240=0,BL240=12),1,BL240+1))</f>
        <v>0</v>
      </c>
      <c r="BN240" s="362"/>
      <c r="BO240" s="364"/>
      <c r="BP240" s="366"/>
      <c r="BQ240" s="366"/>
      <c r="BR240" s="106"/>
      <c r="BS240" s="106"/>
      <c r="BT240" s="106"/>
      <c r="BU240" s="106"/>
      <c r="BV240" s="106"/>
      <c r="BW240" s="106"/>
      <c r="BX240" s="106"/>
      <c r="BY240" s="106"/>
      <c r="BZ240" s="106"/>
      <c r="CA240" s="106"/>
      <c r="CB240" s="106"/>
      <c r="CC240" s="106"/>
      <c r="CD240" s="106"/>
      <c r="CE240" s="106"/>
      <c r="CF240" s="106"/>
      <c r="CG240" s="106"/>
    </row>
    <row r="241" spans="1:85" s="245" customFormat="1" ht="43.5" x14ac:dyDescent="0.35">
      <c r="A241" s="243"/>
      <c r="B241" s="128"/>
      <c r="C241" s="80"/>
      <c r="D241" s="80"/>
      <c r="E241" s="80"/>
      <c r="F241" s="80"/>
      <c r="G241" s="80"/>
      <c r="H241" s="80"/>
      <c r="I241" s="80"/>
      <c r="J241" s="80"/>
      <c r="K241" s="80"/>
      <c r="L241" s="80"/>
      <c r="M241" s="64"/>
      <c r="N241" s="7"/>
      <c r="O241" s="192"/>
      <c r="P241" s="106"/>
      <c r="Q241" s="63" t="s">
        <v>237</v>
      </c>
      <c r="R241" s="68">
        <f>IF(R240&gt;0,IF(R244&gt;$L237,$L237,R244),0)</f>
        <v>0</v>
      </c>
      <c r="S241" s="68">
        <f>IF(S240&gt;0,IF((SUMIFS($R243:R243,$R240:R240,12)+IF(R240=12,0,R241)+S244)&gt;=$L237,$L237-FLOOR(SUMIFS($R243:R243,$R240:R240,12),1),IF(S240=1,S244,S244+R241)),0)</f>
        <v>0</v>
      </c>
      <c r="T241" s="68">
        <f>IF(T240&gt;0,IF((SUMIFS($R243:S243,$R240:S240,12)+IF(S240=12,0,S241)+T244)&gt;=$L237,$L237-FLOOR(SUMIFS($R243:S243,$R240:S240,12),1),IF(T240=1,T244,T244+S241)),0)</f>
        <v>0</v>
      </c>
      <c r="U241" s="68">
        <f>IF(U240&gt;0,IF((SUMIFS($R243:T243,$R240:T240,12)+IF(T240=12,0,T241)+U244)&gt;=$L237,$L237-FLOOR(SUMIFS($R243:T243,$R240:T240,12),1),IF(U240=1,U244,U244+T241)),0)</f>
        <v>0</v>
      </c>
      <c r="V241" s="68">
        <f>IF(V240&gt;0,IF((SUMIFS($R243:U243,$R240:U240,12)+IF(U240=12,0,U241)+V244)&gt;=$L237,$L237-FLOOR(SUMIFS($R243:U243,$R240:U240,12),1),IF(V240=1,V244,V244+U241)),0)</f>
        <v>0</v>
      </c>
      <c r="W241" s="68">
        <f>IF(W240&gt;0,IF((SUMIFS($R243:V243,$R240:V240,12)+IF(V240=12,0,V241)+W244)&gt;=$L237,$L237-FLOOR(SUMIFS($R243:V243,$R240:V240,12),1),IF(W240=1,W244,W244+V241)),0)</f>
        <v>0</v>
      </c>
      <c r="X241" s="68">
        <f>IF(X240&gt;0,IF((SUMIFS($R243:W243,$R240:W240,12)+IF(W240=12,0,W241)+X244)&gt;=$L237,$L237-FLOOR(SUMIFS($R243:W243,$R240:W240,12),1),IF(X240=1,X244,X244+W241)),0)</f>
        <v>0</v>
      </c>
      <c r="Y241" s="68">
        <f>IF(Y240&gt;0,IF((SUMIFS($R243:X243,$R240:X240,12)+IF(X240=12,0,X241)+Y244)&gt;=$L237,$L237-FLOOR(SUMIFS($R243:X243,$R240:X240,12),1),IF(Y240=1,Y244,Y244+X241)),0)</f>
        <v>0</v>
      </c>
      <c r="Z241" s="68">
        <f>IF(Z240&gt;0,IF((SUMIFS($R243:Y243,$R240:Y240,12)+IF(Y240=12,0,Y241)+Z244)&gt;=$L237,$L237-FLOOR(SUMIFS($R243:Y243,$R240:Y240,12),1),IF(Z240=1,Z244,Z244+Y241)),0)</f>
        <v>0</v>
      </c>
      <c r="AA241" s="68">
        <f>IF(AA240&gt;0,IF((SUMIFS($R243:Z243,$R240:Z240,12)+IF(Z240=12,0,Z241)+AA244)&gt;=$L237,$L237-FLOOR(SUMIFS($R243:Z243,$R240:Z240,12),1),IF(AA240=1,AA244,AA244+Z241)),0)</f>
        <v>0</v>
      </c>
      <c r="AB241" s="68">
        <f>IF(AB240&gt;0,IF((SUMIFS($R243:AA243,$R240:AA240,12)+IF(AA240=12,0,AA241)+AB244)&gt;=$L237,$L237-FLOOR(SUMIFS($R243:AA243,$R240:AA240,12),1),IF(AB240=1,AB244,AB244+AA241)),0)</f>
        <v>0</v>
      </c>
      <c r="AC241" s="68">
        <f>IF(AC240&gt;0,IF((SUMIFS($R243:AB243,$R240:AB240,12)+IF(AB240=12,0,AB241)+AC244)&gt;=$L237,$L237-FLOOR(SUMIFS($R243:AB243,$R240:AB240,12),1),IF(AC240=1,AC244,AC244+AB241)),0)</f>
        <v>0</v>
      </c>
      <c r="AD241" s="68">
        <f>IF(AD240&gt;0,IF((SUMIFS($R243:AC243,$R240:AC240,12)+IF(AC240=12,0,AC241)+AD244)&gt;=$L237,$L237-FLOOR(SUMIFS($R243:AC243,$R240:AC240,12),1),IF(AD240=1,AD244,AD244+AC241)),0)</f>
        <v>0</v>
      </c>
      <c r="AE241" s="68">
        <f>IF(AE240&gt;0,IF((SUMIFS($R243:AD243,$R240:AD240,12)+IF(AD240=12,0,AD241)+AE244)&gt;=$L237,$L237-FLOOR(SUMIFS($R243:AD243,$R240:AD240,12),1),IF(AE240=1,AE244,AE244+AD241)),0)</f>
        <v>0</v>
      </c>
      <c r="AF241" s="68">
        <f>IF(AF240&gt;0,IF((SUMIFS($R243:AE243,$R240:AE240,12)+IF(AE240=12,0,AE241)+AF244)&gt;=$L237,$L237-FLOOR(SUMIFS($R243:AE243,$R240:AE240,12),1),IF(AF240=1,AF244,AF244+AE241)),0)</f>
        <v>0</v>
      </c>
      <c r="AG241" s="68">
        <f>IF(AG240&gt;0,IF((SUMIFS($R243:AF243,$R240:AF240,12)+IF(AF240=12,0,AF241)+AG244)&gt;=$L237,$L237-FLOOR(SUMIFS($R243:AF243,$R240:AF240,12),1),IF(AG240=1,AG244,AG244+AF241)),0)</f>
        <v>0</v>
      </c>
      <c r="AH241" s="68">
        <f>IF(AH240&gt;0,IF((SUMIFS($R243:AG243,$R240:AG240,12)+IF(AG240=12,0,AG241)+AH244)&gt;=$L237,$L237-FLOOR(SUMIFS($R243:AG243,$R240:AG240,12),1),IF(AH240=1,AH244,AH244+AG241)),0)</f>
        <v>0</v>
      </c>
      <c r="AI241" s="68">
        <f>IF(AI240&gt;0,IF((SUMIFS($R243:AH243,$R240:AH240,12)+IF(AH240=12,0,AH241)+AI244)&gt;=$L237,$L237-FLOOR(SUMIFS($R243:AH243,$R240:AH240,12),1),IF(AI240=1,AI244,AI244+AH241)),0)</f>
        <v>0</v>
      </c>
      <c r="AJ241" s="68">
        <f>IF(AJ240&gt;0,IF((SUMIFS($R243:AI243,$R240:AI240,12)+IF(AI240=12,0,AI241)+AJ244)&gt;=$L237,$L237-FLOOR(SUMIFS($R243:AI243,$R240:AI240,12),1),IF(AJ240=1,AJ244,AJ244+AI241)),0)</f>
        <v>0</v>
      </c>
      <c r="AK241" s="68">
        <f>IF(AK240&gt;0,IF((SUMIFS($R243:AJ243,$R240:AJ240,12)+IF(AJ240=12,0,AJ241)+AK244)&gt;=$L237,$L237-FLOOR(SUMIFS($R243:AJ243,$R240:AJ240,12),1),IF(AK240=1,AK244,AK244+AJ241)),0)</f>
        <v>0</v>
      </c>
      <c r="AL241" s="68">
        <f>IF(AL240&gt;0,IF((SUMIFS($R243:AK243,$R240:AK240,12)+IF(AK240=12,0,AK241)+AL244)&gt;=$L237,$L237-FLOOR(SUMIFS($R243:AK243,$R240:AK240,12),1),IF(AL240=1,AL244,AL244+AK241)),0)</f>
        <v>0</v>
      </c>
      <c r="AM241" s="68">
        <f>IF(AM240&gt;0,IF((SUMIFS($R243:AL243,$R240:AL240,12)+IF(AL240=12,0,AL241)+AM244)&gt;=$L237,$L237-FLOOR(SUMIFS($R243:AL243,$R240:AL240,12),1),IF(AM240=1,AM244,AM244+AL241)),0)</f>
        <v>0</v>
      </c>
      <c r="AN241" s="68">
        <f>IF(AN240&gt;0,IF((SUMIFS($R243:AM243,$R240:AM240,12)+IF(AM240=12,0,AM241)+AN244)&gt;=$L237,$L237-FLOOR(SUMIFS($R243:AM243,$R240:AM240,12),1),IF(AN240=1,AN244,AN244+AM241)),0)</f>
        <v>0</v>
      </c>
      <c r="AO241" s="68">
        <f>IF(AO240&gt;0,IF((SUMIFS($R243:AN243,$R240:AN240,12)+IF(AN240=12,0,AN241)+AO244)&gt;=$L237,$L237-FLOOR(SUMIFS($R243:AN243,$R240:AN240,12),1),IF(AO240=1,AO244,AO244+AN241)),0)</f>
        <v>0</v>
      </c>
      <c r="AP241" s="68">
        <f>IF(AP240&gt;0,IF((SUMIFS($R243:AO243,$R240:AO240,12)+IF(AO240=12,0,AO241)+AP244)&gt;=$L237,$L237-FLOOR(SUMIFS($R243:AO243,$R240:AO240,12),1),IF(AP240=1,AP244,AP244+AO241)),0)</f>
        <v>0</v>
      </c>
      <c r="AQ241" s="68">
        <f>IF(AQ240&gt;0,IF((SUMIFS($R243:AP243,$R240:AP240,12)+IF(AP240=12,0,AP241)+AQ244)&gt;=$L237,$L237-FLOOR(SUMIFS($R243:AP243,$R240:AP240,12),1),IF(AQ240=1,AQ244,AQ244+AP241)),0)</f>
        <v>0</v>
      </c>
      <c r="AR241" s="68">
        <f>IF(AR240&gt;0,IF((SUMIFS($R243:AQ243,$R240:AQ240,12)+IF(AQ240=12,0,AQ241)+AR244)&gt;=$L237,$L237-FLOOR(SUMIFS($R243:AQ243,$R240:AQ240,12),1),IF(AR240=1,AR244,AR244+AQ241)),0)</f>
        <v>0</v>
      </c>
      <c r="AS241" s="68">
        <f>IF(AS240&gt;0,IF((SUMIFS($R243:AR243,$R240:AR240,12)+IF(AR240=12,0,AR241)+AS244)&gt;=$L237,$L237-FLOOR(SUMIFS($R243:AR243,$R240:AR240,12),1),IF(AS240=1,AS244,AS244+AR241)),0)</f>
        <v>0</v>
      </c>
      <c r="AT241" s="68">
        <f>IF(AT240&gt;0,IF((SUMIFS($R243:AS243,$R240:AS240,12)+IF(AS240=12,0,AS241)+AT244)&gt;=$L237,$L237-FLOOR(SUMIFS($R243:AS243,$R240:AS240,12),1),IF(AT240=1,AT244,AT244+AS241)),0)</f>
        <v>0</v>
      </c>
      <c r="AU241" s="68">
        <f>IF(AU240&gt;0,IF((SUMIFS($R243:AT243,$R240:AT240,12)+IF(AT240=12,0,AT241)+AU244)&gt;=$L237,$L237-FLOOR(SUMIFS($R243:AT243,$R240:AT240,12),1),IF(AU240=1,AU244,AU244+AT241)),0)</f>
        <v>0</v>
      </c>
      <c r="AV241" s="68">
        <f>IF(AV240&gt;0,IF((SUMIFS($R243:AU243,$R240:AU240,12)+IF(AU240=12,0,AU241)+AV244)&gt;=$L237,$L237-FLOOR(SUMIFS($R243:AU243,$R240:AU240,12),1),IF(AV240=1,AV244,AV244+AU241)),0)</f>
        <v>0</v>
      </c>
      <c r="AW241" s="68">
        <f>IF(AW240&gt;0,IF((SUMIFS($R243:AV243,$R240:AV240,12)+IF(AV240=12,0,AV241)+AW244)&gt;=$L237,$L237-FLOOR(SUMIFS($R243:AV243,$R240:AV240,12),1),IF(AW240=1,AW244,AW244+AV241)),0)</f>
        <v>0</v>
      </c>
      <c r="AX241" s="68">
        <f>IF(AX240&gt;0,IF((SUMIFS($R243:AW243,$R240:AW240,12)+IF(AW240=12,0,AW241)+AX244)&gt;=$L237,$L237-FLOOR(SUMIFS($R243:AW243,$R240:AW240,12),1),IF(AX240=1,AX244,AX244+AW241)),0)</f>
        <v>0</v>
      </c>
      <c r="AY241" s="68">
        <f>IF(AY240&gt;0,IF((SUMIFS($R243:AX243,$R240:AX240,12)+IF(AX240=12,0,AX241)+AY244)&gt;=$L237,$L237-FLOOR(SUMIFS($R243:AX243,$R240:AX240,12),1),IF(AY240=1,AY244,AY244+AX241)),0)</f>
        <v>0</v>
      </c>
      <c r="AZ241" s="68">
        <f>IF(AZ240&gt;0,IF((SUMIFS($R243:AY243,$R240:AY240,12)+IF(AY240=12,0,AY241)+AZ244)&gt;=$L237,$L237-FLOOR(SUMIFS($R243:AY243,$R240:AY240,12),1),IF(AZ240=1,AZ244,AZ244+AY241)),0)</f>
        <v>0</v>
      </c>
      <c r="BA241" s="68">
        <f>IF(BA240&gt;0,IF((SUMIFS($R243:AZ243,$R240:AZ240,12)+IF(AZ240=12,0,AZ241)+BA244)&gt;=$L237,$L237-FLOOR(SUMIFS($R243:AZ243,$R240:AZ240,12),1),IF(BA240=1,BA244,BA244+AZ241)),0)</f>
        <v>0</v>
      </c>
      <c r="BB241" s="68">
        <f>IF(BB240&gt;0,IF((SUMIFS($R243:BA243,$R240:BA240,12)+IF(BA240=12,0,BA241)+BB244)&gt;=$L237,$L237-FLOOR(SUMIFS($R243:BA243,$R240:BA240,12),1),IF(BB240=1,BB244,BB244+BA241)),0)</f>
        <v>0</v>
      </c>
      <c r="BC241" s="68">
        <f>IF(BC240&gt;0,IF((SUMIFS($R243:BB243,$R240:BB240,12)+IF(BB240=12,0,BB241)+BC244)&gt;=$L237,$L237-FLOOR(SUMIFS($R243:BB243,$R240:BB240,12),1),IF(BC240=1,BC244,BC244+BB241)),0)</f>
        <v>0</v>
      </c>
      <c r="BD241" s="68">
        <f>IF(BD240&gt;0,IF((SUMIFS($R243:BC243,$R240:BC240,12)+IF(BC240=12,0,BC241)+BD244)&gt;=$L237,$L237-FLOOR(SUMIFS($R243:BC243,$R240:BC240,12),1),IF(BD240=1,BD244,BD244+BC241)),0)</f>
        <v>0</v>
      </c>
      <c r="BE241" s="68">
        <f>IF(BE240&gt;0,IF((SUMIFS($R243:BD243,$R240:BD240,12)+IF(BD240=12,0,BD241)+BE244)&gt;=$L237,$L237-FLOOR(SUMIFS($R243:BD243,$R240:BD240,12),1),IF(BE240=1,BE244,BE244+BD241)),0)</f>
        <v>0</v>
      </c>
      <c r="BF241" s="68">
        <f>IF(BF240&gt;0,IF((SUMIFS($R243:BE243,$R240:BE240,12)+IF(BE240=12,0,BE241)+BF244)&gt;=$L237,$L237-FLOOR(SUMIFS($R243:BE243,$R240:BE240,12),1),IF(BF240=1,BF244,BF244+BE241)),0)</f>
        <v>0</v>
      </c>
      <c r="BG241" s="68">
        <f>IF(BG240&gt;0,IF((SUMIFS($R243:BF243,$R240:BF240,12)+IF(BF240=12,0,BF241)+BG244)&gt;=$L237,$L237-FLOOR(SUMIFS($R243:BF243,$R240:BF240,12),1),IF(BG240=1,BG244,BG244+BF241)),0)</f>
        <v>0</v>
      </c>
      <c r="BH241" s="68">
        <f>IF(BH240&gt;0,IF((SUMIFS($R243:BG243,$R240:BG240,12)+IF(BG240=12,0,BG241)+BH244)&gt;=$L237,$L237-FLOOR(SUMIFS($R243:BG243,$R240:BG240,12),1),IF(BH240=1,BH244,BH244+BG241)),0)</f>
        <v>0</v>
      </c>
      <c r="BI241" s="68">
        <f>IF(BI240&gt;0,IF((SUMIFS($R243:BH243,$R240:BH240,12)+IF(BH240=12,0,BH241)+BI244)&gt;=$L237,$L237-FLOOR(SUMIFS($R243:BH243,$R240:BH240,12),1),IF(BI240=1,BI244,BI244+BH241)),0)</f>
        <v>0</v>
      </c>
      <c r="BJ241" s="68">
        <f>IF(BJ240&gt;0,IF((SUMIFS($R243:BI243,$R240:BI240,12)+IF(BI240=12,0,BI241)+BJ244)&gt;=$L237,$L237-FLOOR(SUMIFS($R243:BI243,$R240:BI240,12),1),IF(BJ240=1,BJ244,BJ244+BI241)),0)</f>
        <v>0</v>
      </c>
      <c r="BK241" s="68">
        <f>IF(BK240&gt;0,IF((SUMIFS($R243:BJ243,$R240:BJ240,12)+IF(BJ240=12,0,BJ241)+BK244)&gt;=$L237,$L237-FLOOR(SUMIFS($R243:BJ243,$R240:BJ240,12),1),IF(BK240=1,BK244,BK244+BJ241)),0)</f>
        <v>0</v>
      </c>
      <c r="BL241" s="68">
        <f>IF(BL240&gt;0,IF((SUMIFS($R243:BK243,$R240:BK240,12)+IF(BK240=12,0,BK241)+BL244)&gt;=$L237,$L237-FLOOR(SUMIFS($R243:BK243,$R240:BK240,12),1),IF(BL240=1,BL244,BL244+BK241)),0)</f>
        <v>0</v>
      </c>
      <c r="BM241" s="68">
        <f>IF(BM240&gt;0,IF((SUMIFS($R243:BL243,$R240:BL240,12)+IF(BL240=12,0,BL241)+BM244)&gt;=$L237,$L237-FLOOR(SUMIFS($R243:BL243,$R240:BL240,12),1),IF(BM240=1,BM244,BM244+BL241)),0)</f>
        <v>0</v>
      </c>
      <c r="BN241" s="362"/>
      <c r="BO241" s="364"/>
      <c r="BP241" s="366"/>
      <c r="BQ241" s="366"/>
      <c r="BR241" s="106"/>
      <c r="BS241" s="106"/>
      <c r="BT241" s="106"/>
      <c r="BU241" s="106"/>
      <c r="BV241" s="106"/>
      <c r="BW241" s="106"/>
      <c r="BX241" s="106"/>
      <c r="BY241" s="106"/>
      <c r="BZ241" s="106"/>
      <c r="CA241" s="106"/>
      <c r="CB241" s="106"/>
      <c r="CC241" s="106"/>
      <c r="CD241" s="106"/>
      <c r="CE241" s="106"/>
      <c r="CF241" s="106"/>
      <c r="CG241" s="106"/>
    </row>
    <row r="242" spans="1:85" s="245" customFormat="1" ht="41.5" hidden="1" customHeight="1" x14ac:dyDescent="0.35">
      <c r="A242" s="243"/>
      <c r="B242" s="128"/>
      <c r="C242" s="80"/>
      <c r="D242" s="80"/>
      <c r="E242" s="80"/>
      <c r="F242" s="80"/>
      <c r="G242" s="80"/>
      <c r="H242" s="80"/>
      <c r="I242" s="80"/>
      <c r="J242" s="80"/>
      <c r="K242" s="80"/>
      <c r="L242" s="80"/>
      <c r="M242" s="64"/>
      <c r="N242" s="7"/>
      <c r="O242" s="192"/>
      <c r="P242" s="106"/>
      <c r="Q242" s="65" t="s">
        <v>161</v>
      </c>
      <c r="R242" s="67">
        <f>IF(R237&gt;0,R238,0)</f>
        <v>0</v>
      </c>
      <c r="S242" s="67">
        <f t="shared" ref="S242" si="4174">IF(S237&gt;0,IF(S240=1,S238,S238+R242),R242)</f>
        <v>0</v>
      </c>
      <c r="T242" s="67">
        <f t="shared" ref="T242" si="4175">IF(T237&gt;0,IF(T240=1,T238,T238+S242),S242)</f>
        <v>0</v>
      </c>
      <c r="U242" s="67">
        <f t="shared" ref="U242" si="4176">IF(U237&gt;0,IF(U240=1,U238,U238+T242),T242)</f>
        <v>0</v>
      </c>
      <c r="V242" s="67">
        <f t="shared" ref="V242" si="4177">IF(V237&gt;0,IF(V240=1,V238,V238+U242),U242)</f>
        <v>0</v>
      </c>
      <c r="W242" s="67">
        <f t="shared" ref="W242" si="4178">IF(W237&gt;0,IF(W240=1,W238,W238+V242),V242)</f>
        <v>0</v>
      </c>
      <c r="X242" s="67">
        <f t="shared" ref="X242" si="4179">IF(X237&gt;0,IF(X240=1,X238,X238+W242),W242)</f>
        <v>0</v>
      </c>
      <c r="Y242" s="67">
        <f t="shared" ref="Y242" si="4180">IF(Y237&gt;0,IF(Y240=1,Y238,Y238+X242),X242)</f>
        <v>0</v>
      </c>
      <c r="Z242" s="67">
        <f t="shared" ref="Z242" si="4181">IF(Z237&gt;0,IF(Z240=1,Z238,Z238+Y242),Y242)</f>
        <v>0</v>
      </c>
      <c r="AA242" s="67">
        <f t="shared" ref="AA242" si="4182">IF(AA237&gt;0,IF(AA240=1,AA238,AA238+Z242),Z242)</f>
        <v>0</v>
      </c>
      <c r="AB242" s="67">
        <f t="shared" ref="AB242" si="4183">IF(AB237&gt;0,IF(AB240=1,AB238,AB238+AA242),AA242)</f>
        <v>0</v>
      </c>
      <c r="AC242" s="67">
        <f t="shared" ref="AC242" si="4184">IF(AC237&gt;0,IF(AC240=1,AC238,AC238+AB242),AB242)</f>
        <v>0</v>
      </c>
      <c r="AD242" s="67">
        <f t="shared" ref="AD242" si="4185">IF(AD237&gt;0,IF(AD240=1,AD238,AD238+AC242),AC242)</f>
        <v>0</v>
      </c>
      <c r="AE242" s="67">
        <f t="shared" ref="AE242" si="4186">IF(AE237&gt;0,IF(AE240=1,AE238,AE238+AD242),AD242)</f>
        <v>0</v>
      </c>
      <c r="AF242" s="67">
        <f t="shared" ref="AF242" si="4187">IF(AF237&gt;0,IF(AF240=1,AF238,AF238+AE242),AE242)</f>
        <v>0</v>
      </c>
      <c r="AG242" s="67">
        <f t="shared" ref="AG242" si="4188">IF(AG237&gt;0,IF(AG240=1,AG238,AG238+AF242),AF242)</f>
        <v>0</v>
      </c>
      <c r="AH242" s="67">
        <f t="shared" ref="AH242" si="4189">IF(AH237&gt;0,IF(AH240=1,AH238,AH238+AG242),AG242)</f>
        <v>0</v>
      </c>
      <c r="AI242" s="67">
        <f t="shared" ref="AI242" si="4190">IF(AI237&gt;0,IF(AI240=1,AI238,AI238+AH242),AH242)</f>
        <v>0</v>
      </c>
      <c r="AJ242" s="67">
        <f t="shared" ref="AJ242" si="4191">IF(AJ237&gt;0,IF(AJ240=1,AJ238,AJ238+AI242),AI242)</f>
        <v>0</v>
      </c>
      <c r="AK242" s="67">
        <f t="shared" ref="AK242" si="4192">IF(AK237&gt;0,IF(AK240=1,AK238,AK238+AJ242),AJ242)</f>
        <v>0</v>
      </c>
      <c r="AL242" s="67">
        <f t="shared" ref="AL242" si="4193">IF(AL237&gt;0,IF(AL240=1,AL238,AL238+AK242),AK242)</f>
        <v>0</v>
      </c>
      <c r="AM242" s="67">
        <f t="shared" ref="AM242" si="4194">IF(AM237&gt;0,IF(AM240=1,AM238,AM238+AL242),AL242)</f>
        <v>0</v>
      </c>
      <c r="AN242" s="67">
        <f t="shared" ref="AN242" si="4195">IF(AN237&gt;0,IF(AN240=1,AN238,AN238+AM242),AM242)</f>
        <v>0</v>
      </c>
      <c r="AO242" s="67">
        <f t="shared" ref="AO242" si="4196">IF(AO237&gt;0,IF(AO240=1,AO238,AO238+AN242),AN242)</f>
        <v>0</v>
      </c>
      <c r="AP242" s="67">
        <f t="shared" ref="AP242" si="4197">IF(AP237&gt;0,IF(AP240=1,AP238,AP238+AO242),AO242)</f>
        <v>0</v>
      </c>
      <c r="AQ242" s="67">
        <f t="shared" ref="AQ242" si="4198">IF(AQ237&gt;0,IF(AQ240=1,AQ238,AQ238+AP242),AP242)</f>
        <v>0</v>
      </c>
      <c r="AR242" s="67">
        <f t="shared" ref="AR242" si="4199">IF(AR237&gt;0,IF(AR240=1,AR238,AR238+AQ242),AQ242)</f>
        <v>0</v>
      </c>
      <c r="AS242" s="67">
        <f t="shared" ref="AS242" si="4200">IF(AS237&gt;0,IF(AS240=1,AS238,AS238+AR242),AR242)</f>
        <v>0</v>
      </c>
      <c r="AT242" s="67">
        <f t="shared" ref="AT242" si="4201">IF(AT237&gt;0,IF(AT240=1,AT238,AT238+AS242),AS242)</f>
        <v>0</v>
      </c>
      <c r="AU242" s="67">
        <f t="shared" ref="AU242" si="4202">IF(AU237&gt;0,IF(AU240=1,AU238,AU238+AT242),AT242)</f>
        <v>0</v>
      </c>
      <c r="AV242" s="67">
        <f t="shared" ref="AV242" si="4203">IF(AV237&gt;0,IF(AV240=1,AV238,AV238+AU242),AU242)</f>
        <v>0</v>
      </c>
      <c r="AW242" s="67">
        <f t="shared" ref="AW242" si="4204">IF(AW237&gt;0,IF(AW240=1,AW238,AW238+AV242),AV242)</f>
        <v>0</v>
      </c>
      <c r="AX242" s="67">
        <f t="shared" ref="AX242" si="4205">IF(AX237&gt;0,IF(AX240=1,AX238,AX238+AW242),AW242)</f>
        <v>0</v>
      </c>
      <c r="AY242" s="67">
        <f t="shared" ref="AY242" si="4206">IF(AY237&gt;0,IF(AY240=1,AY238,AY238+AX242),AX242)</f>
        <v>0</v>
      </c>
      <c r="AZ242" s="67">
        <f t="shared" ref="AZ242" si="4207">IF(AZ237&gt;0,IF(AZ240=1,AZ238,AZ238+AY242),AY242)</f>
        <v>0</v>
      </c>
      <c r="BA242" s="67">
        <f t="shared" ref="BA242" si="4208">IF(BA237&gt;0,IF(BA240=1,BA238,BA238+AZ242),AZ242)</f>
        <v>0</v>
      </c>
      <c r="BB242" s="67">
        <f t="shared" ref="BB242" si="4209">IF(BB237&gt;0,IF(BB240=1,BB238,BB238+BA242),BA242)</f>
        <v>0</v>
      </c>
      <c r="BC242" s="67">
        <f t="shared" ref="BC242" si="4210">IF(BC237&gt;0,IF(BC240=1,BC238,BC238+BB242),BB242)</f>
        <v>0</v>
      </c>
      <c r="BD242" s="67">
        <f t="shared" ref="BD242" si="4211">IF(BD237&gt;0,IF(BD240=1,BD238,BD238+BC242),BC242)</f>
        <v>0</v>
      </c>
      <c r="BE242" s="67">
        <f t="shared" ref="BE242" si="4212">IF(BE237&gt;0,IF(BE240=1,BE238,BE238+BD242),BD242)</f>
        <v>0</v>
      </c>
      <c r="BF242" s="67">
        <f t="shared" ref="BF242" si="4213">IF(BF237&gt;0,IF(BF240=1,BF238,BF238+BE242),BE242)</f>
        <v>0</v>
      </c>
      <c r="BG242" s="67">
        <f t="shared" ref="BG242" si="4214">IF(BG237&gt;0,IF(BG240=1,BG238,BG238+BF242),BF242)</f>
        <v>0</v>
      </c>
      <c r="BH242" s="67">
        <f t="shared" ref="BH242" si="4215">IF(BH237&gt;0,IF(BH240=1,BH238,BH238+BG242),BG242)</f>
        <v>0</v>
      </c>
      <c r="BI242" s="67">
        <f t="shared" ref="BI242" si="4216">IF(BI237&gt;0,IF(BI240=1,BI238,BI238+BH242),BH242)</f>
        <v>0</v>
      </c>
      <c r="BJ242" s="67">
        <f t="shared" ref="BJ242" si="4217">IF(BJ237&gt;0,IF(BJ240=1,BJ238,BJ238+BI242),BI242)</f>
        <v>0</v>
      </c>
      <c r="BK242" s="67">
        <f t="shared" ref="BK242" si="4218">IF(BK237&gt;0,IF(BK240=1,BK238,BK238+BJ242),BJ242)</f>
        <v>0</v>
      </c>
      <c r="BL242" s="67">
        <f t="shared" ref="BL242" si="4219">IF(BL237&gt;0,IF(BL240=1,BL238,BL238+BK242),BK242)</f>
        <v>0</v>
      </c>
      <c r="BM242" s="67">
        <f t="shared" ref="BM242" si="4220">IF(BM237&gt;0,IF(BM240=1,BM238,BM238+BL242),BL242)</f>
        <v>0</v>
      </c>
      <c r="BN242" s="362"/>
      <c r="BO242" s="364"/>
      <c r="BP242" s="366"/>
      <c r="BQ242" s="366"/>
      <c r="BR242" s="106"/>
      <c r="BS242" s="106"/>
      <c r="BT242" s="106"/>
      <c r="BU242" s="106"/>
      <c r="BV242" s="106"/>
      <c r="BW242" s="106"/>
      <c r="BX242" s="106"/>
      <c r="BY242" s="106"/>
      <c r="BZ242" s="106"/>
      <c r="CA242" s="106"/>
      <c r="CB242" s="106"/>
      <c r="CC242" s="106"/>
      <c r="CD242" s="106"/>
      <c r="CE242" s="106"/>
      <c r="CF242" s="106"/>
      <c r="CG242" s="106"/>
    </row>
    <row r="243" spans="1:85" s="245" customFormat="1" ht="41.5" hidden="1" customHeight="1" x14ac:dyDescent="0.35">
      <c r="A243" s="243"/>
      <c r="B243" s="128"/>
      <c r="C243" s="80"/>
      <c r="D243" s="80"/>
      <c r="E243" s="80"/>
      <c r="F243" s="80"/>
      <c r="G243" s="80"/>
      <c r="H243" s="80"/>
      <c r="I243" s="80"/>
      <c r="J243" s="80"/>
      <c r="K243" s="80"/>
      <c r="L243" s="80"/>
      <c r="M243" s="64"/>
      <c r="N243" s="7"/>
      <c r="O243" s="192"/>
      <c r="P243" s="106"/>
      <c r="Q243" s="65" t="s">
        <v>162</v>
      </c>
      <c r="R243" s="67">
        <f>R245</f>
        <v>0</v>
      </c>
      <c r="S243" s="67">
        <f t="shared" ref="S243" si="4221">IF(S240=1,S245,S245+R243)</f>
        <v>0</v>
      </c>
      <c r="T243" s="67">
        <f t="shared" ref="T243" si="4222">IF(T240=1,T245,T245+S243)</f>
        <v>0</v>
      </c>
      <c r="U243" s="67">
        <f t="shared" ref="U243" si="4223">IF(U240=1,U245,U245+T243)</f>
        <v>0</v>
      </c>
      <c r="V243" s="67">
        <f t="shared" ref="V243" si="4224">IF(V240=1,V245,V245+U243)</f>
        <v>0</v>
      </c>
      <c r="W243" s="67">
        <f t="shared" ref="W243" si="4225">IF(W240=1,W245,W245+V243)</f>
        <v>0</v>
      </c>
      <c r="X243" s="67">
        <f t="shared" ref="X243" si="4226">IF(X240=1,X245,X245+W243)</f>
        <v>0</v>
      </c>
      <c r="Y243" s="67">
        <f t="shared" ref="Y243" si="4227">IF(Y240=1,Y245,Y245+X243)</f>
        <v>0</v>
      </c>
      <c r="Z243" s="67">
        <f t="shared" ref="Z243" si="4228">IF(Z240=1,Z245,Z245+Y243)</f>
        <v>0</v>
      </c>
      <c r="AA243" s="67">
        <f t="shared" ref="AA243" si="4229">IF(AA240=1,AA245,AA245+Z243)</f>
        <v>0</v>
      </c>
      <c r="AB243" s="67">
        <f t="shared" ref="AB243" si="4230">IF(AB240=1,AB245,AB245+AA243)</f>
        <v>0</v>
      </c>
      <c r="AC243" s="67">
        <f t="shared" ref="AC243" si="4231">IF(AC240=1,AC245,AC245+AB243)</f>
        <v>0</v>
      </c>
      <c r="AD243" s="67">
        <f t="shared" ref="AD243" si="4232">IF(AD240=1,AD245,AD245+AC243)</f>
        <v>0</v>
      </c>
      <c r="AE243" s="67">
        <f t="shared" ref="AE243" si="4233">IF(AE240=1,AE245,AE245+AD243)</f>
        <v>0</v>
      </c>
      <c r="AF243" s="67">
        <f t="shared" ref="AF243" si="4234">IF(AF240=1,AF245,AF245+AE243)</f>
        <v>0</v>
      </c>
      <c r="AG243" s="67">
        <f t="shared" ref="AG243" si="4235">IF(AG240=1,AG245,AG245+AF243)</f>
        <v>0</v>
      </c>
      <c r="AH243" s="67">
        <f t="shared" ref="AH243" si="4236">IF(AH240=1,AH245,AH245+AG243)</f>
        <v>0</v>
      </c>
      <c r="AI243" s="67">
        <f t="shared" ref="AI243" si="4237">IF(AI240=1,AI245,AI245+AH243)</f>
        <v>0</v>
      </c>
      <c r="AJ243" s="67">
        <f t="shared" ref="AJ243" si="4238">IF(AJ240=1,AJ245,AJ245+AI243)</f>
        <v>0</v>
      </c>
      <c r="AK243" s="67">
        <f t="shared" ref="AK243" si="4239">IF(AK240=1,AK245,AK245+AJ243)</f>
        <v>0</v>
      </c>
      <c r="AL243" s="67">
        <f t="shared" ref="AL243" si="4240">IF(AL240=1,AL245,AL245+AK243)</f>
        <v>0</v>
      </c>
      <c r="AM243" s="67">
        <f t="shared" ref="AM243" si="4241">IF(AM240=1,AM245,AM245+AL243)</f>
        <v>0</v>
      </c>
      <c r="AN243" s="67">
        <f t="shared" ref="AN243" si="4242">IF(AN240=1,AN245,AN245+AM243)</f>
        <v>0</v>
      </c>
      <c r="AO243" s="67">
        <f t="shared" ref="AO243" si="4243">IF(AO240=1,AO245,AO245+AN243)</f>
        <v>0</v>
      </c>
      <c r="AP243" s="67">
        <f t="shared" ref="AP243" si="4244">IF(AP240=1,AP245,AP245+AO243)</f>
        <v>0</v>
      </c>
      <c r="AQ243" s="67">
        <f t="shared" ref="AQ243" si="4245">IF(AQ240=1,AQ245,AQ245+AP243)</f>
        <v>0</v>
      </c>
      <c r="AR243" s="67">
        <f t="shared" ref="AR243" si="4246">IF(AR240=1,AR245,AR245+AQ243)</f>
        <v>0</v>
      </c>
      <c r="AS243" s="67">
        <f t="shared" ref="AS243" si="4247">IF(AS240=1,AS245,AS245+AR243)</f>
        <v>0</v>
      </c>
      <c r="AT243" s="67">
        <f t="shared" ref="AT243" si="4248">IF(AT240=1,AT245,AT245+AS243)</f>
        <v>0</v>
      </c>
      <c r="AU243" s="67">
        <f t="shared" ref="AU243" si="4249">IF(AU240=1,AU245,AU245+AT243)</f>
        <v>0</v>
      </c>
      <c r="AV243" s="67">
        <f t="shared" ref="AV243" si="4250">IF(AV240=1,AV245,AV245+AU243)</f>
        <v>0</v>
      </c>
      <c r="AW243" s="67">
        <f t="shared" ref="AW243" si="4251">IF(AW240=1,AW245,AW245+AV243)</f>
        <v>0</v>
      </c>
      <c r="AX243" s="67">
        <f t="shared" ref="AX243" si="4252">IF(AX240=1,AX245,AX245+AW243)</f>
        <v>0</v>
      </c>
      <c r="AY243" s="67">
        <f t="shared" ref="AY243" si="4253">IF(AY240=1,AY245,AY245+AX243)</f>
        <v>0</v>
      </c>
      <c r="AZ243" s="67">
        <f t="shared" ref="AZ243" si="4254">IF(AZ240=1,AZ245,AZ245+AY243)</f>
        <v>0</v>
      </c>
      <c r="BA243" s="67">
        <f t="shared" ref="BA243" si="4255">IF(BA240=1,BA245,BA245+AZ243)</f>
        <v>0</v>
      </c>
      <c r="BB243" s="67">
        <f t="shared" ref="BB243" si="4256">IF(BB240=1,BB245,BB245+BA243)</f>
        <v>0</v>
      </c>
      <c r="BC243" s="67">
        <f t="shared" ref="BC243" si="4257">IF(BC240=1,BC245,BC245+BB243)</f>
        <v>0</v>
      </c>
      <c r="BD243" s="67">
        <f t="shared" ref="BD243" si="4258">IF(BD240=1,BD245,BD245+BC243)</f>
        <v>0</v>
      </c>
      <c r="BE243" s="67">
        <f t="shared" ref="BE243" si="4259">IF(BE240=1,BE245,BE245+BD243)</f>
        <v>0</v>
      </c>
      <c r="BF243" s="67">
        <f t="shared" ref="BF243" si="4260">IF(BF240=1,BF245,BF245+BE243)</f>
        <v>0</v>
      </c>
      <c r="BG243" s="67">
        <f t="shared" ref="BG243" si="4261">IF(BG240=1,BG245,BG245+BF243)</f>
        <v>0</v>
      </c>
      <c r="BH243" s="67">
        <f t="shared" ref="BH243" si="4262">IF(BH240=1,BH245,BH245+BG243)</f>
        <v>0</v>
      </c>
      <c r="BI243" s="67">
        <f t="shared" ref="BI243" si="4263">IF(BI240=1,BI245,BI245+BH243)</f>
        <v>0</v>
      </c>
      <c r="BJ243" s="67">
        <f t="shared" ref="BJ243" si="4264">IF(BJ240=1,BJ245,BJ245+BI243)</f>
        <v>0</v>
      </c>
      <c r="BK243" s="67">
        <f t="shared" ref="BK243" si="4265">IF(BK240=1,BK245,BK245+BJ243)</f>
        <v>0</v>
      </c>
      <c r="BL243" s="67">
        <f t="shared" ref="BL243" si="4266">IF(BL240=1,BL245,BL245+BK243)</f>
        <v>0</v>
      </c>
      <c r="BM243" s="67">
        <f t="shared" ref="BM243" si="4267">IF(BM240=1,BM245,BM245+BL243)</f>
        <v>0</v>
      </c>
      <c r="BN243" s="362"/>
      <c r="BO243" s="364"/>
      <c r="BP243" s="366"/>
      <c r="BQ243" s="366"/>
      <c r="BR243" s="106"/>
      <c r="BS243" s="106"/>
      <c r="BT243" s="106"/>
      <c r="BU243" s="106"/>
      <c r="BV243" s="106"/>
      <c r="BW243" s="106"/>
      <c r="BX243" s="106"/>
      <c r="BY243" s="106"/>
      <c r="BZ243" s="106"/>
      <c r="CA243" s="106"/>
      <c r="CB243" s="106"/>
      <c r="CC243" s="106"/>
      <c r="CD243" s="106"/>
      <c r="CE243" s="106"/>
      <c r="CF243" s="106"/>
      <c r="CG243" s="106"/>
    </row>
    <row r="244" spans="1:85" s="245" customFormat="1" ht="29" x14ac:dyDescent="0.35">
      <c r="A244" s="243"/>
      <c r="B244" s="128"/>
      <c r="C244" s="80"/>
      <c r="D244" s="80"/>
      <c r="E244" s="80"/>
      <c r="F244" s="80"/>
      <c r="G244" s="80"/>
      <c r="H244" s="80"/>
      <c r="I244" s="80"/>
      <c r="J244" s="80"/>
      <c r="K244" s="80"/>
      <c r="L244" s="80"/>
      <c r="M244" s="64"/>
      <c r="N244" s="7"/>
      <c r="O244" s="192"/>
      <c r="P244" s="106"/>
      <c r="Q244" s="63" t="s">
        <v>160</v>
      </c>
      <c r="R244" s="68">
        <f t="shared" ref="R244:BM244" si="4268">1720/12*R237</f>
        <v>0</v>
      </c>
      <c r="S244" s="68">
        <f t="shared" si="4268"/>
        <v>0</v>
      </c>
      <c r="T244" s="68">
        <f t="shared" si="4268"/>
        <v>0</v>
      </c>
      <c r="U244" s="68">
        <f t="shared" si="4268"/>
        <v>0</v>
      </c>
      <c r="V244" s="68">
        <f t="shared" si="4268"/>
        <v>0</v>
      </c>
      <c r="W244" s="68">
        <f t="shared" si="4268"/>
        <v>0</v>
      </c>
      <c r="X244" s="68">
        <f t="shared" si="4268"/>
        <v>0</v>
      </c>
      <c r="Y244" s="68">
        <f t="shared" si="4268"/>
        <v>0</v>
      </c>
      <c r="Z244" s="68">
        <f t="shared" si="4268"/>
        <v>0</v>
      </c>
      <c r="AA244" s="68">
        <f t="shared" si="4268"/>
        <v>0</v>
      </c>
      <c r="AB244" s="68">
        <f t="shared" si="4268"/>
        <v>0</v>
      </c>
      <c r="AC244" s="68">
        <f t="shared" si="4268"/>
        <v>0</v>
      </c>
      <c r="AD244" s="68">
        <f t="shared" si="4268"/>
        <v>0</v>
      </c>
      <c r="AE244" s="68">
        <f t="shared" si="4268"/>
        <v>0</v>
      </c>
      <c r="AF244" s="68">
        <f t="shared" si="4268"/>
        <v>0</v>
      </c>
      <c r="AG244" s="68">
        <f t="shared" si="4268"/>
        <v>0</v>
      </c>
      <c r="AH244" s="68">
        <f t="shared" si="4268"/>
        <v>0</v>
      </c>
      <c r="AI244" s="68">
        <f t="shared" si="4268"/>
        <v>0</v>
      </c>
      <c r="AJ244" s="68">
        <f t="shared" si="4268"/>
        <v>0</v>
      </c>
      <c r="AK244" s="68">
        <f t="shared" si="4268"/>
        <v>0</v>
      </c>
      <c r="AL244" s="68">
        <f t="shared" si="4268"/>
        <v>0</v>
      </c>
      <c r="AM244" s="68">
        <f t="shared" si="4268"/>
        <v>0</v>
      </c>
      <c r="AN244" s="68">
        <f t="shared" si="4268"/>
        <v>0</v>
      </c>
      <c r="AO244" s="68">
        <f t="shared" si="4268"/>
        <v>0</v>
      </c>
      <c r="AP244" s="68">
        <f t="shared" si="4268"/>
        <v>0</v>
      </c>
      <c r="AQ244" s="68">
        <f t="shared" si="4268"/>
        <v>0</v>
      </c>
      <c r="AR244" s="68">
        <f t="shared" si="4268"/>
        <v>0</v>
      </c>
      <c r="AS244" s="68">
        <f t="shared" si="4268"/>
        <v>0</v>
      </c>
      <c r="AT244" s="68">
        <f t="shared" si="4268"/>
        <v>0</v>
      </c>
      <c r="AU244" s="68">
        <f t="shared" si="4268"/>
        <v>0</v>
      </c>
      <c r="AV244" s="68">
        <f t="shared" si="4268"/>
        <v>0</v>
      </c>
      <c r="AW244" s="68">
        <f t="shared" si="4268"/>
        <v>0</v>
      </c>
      <c r="AX244" s="68">
        <f t="shared" si="4268"/>
        <v>0</v>
      </c>
      <c r="AY244" s="68">
        <f t="shared" si="4268"/>
        <v>0</v>
      </c>
      <c r="AZ244" s="68">
        <f t="shared" si="4268"/>
        <v>0</v>
      </c>
      <c r="BA244" s="68">
        <f t="shared" si="4268"/>
        <v>0</v>
      </c>
      <c r="BB244" s="68">
        <f t="shared" si="4268"/>
        <v>0</v>
      </c>
      <c r="BC244" s="68">
        <f t="shared" si="4268"/>
        <v>0</v>
      </c>
      <c r="BD244" s="68">
        <f t="shared" si="4268"/>
        <v>0</v>
      </c>
      <c r="BE244" s="68">
        <f t="shared" si="4268"/>
        <v>0</v>
      </c>
      <c r="BF244" s="68">
        <f t="shared" si="4268"/>
        <v>0</v>
      </c>
      <c r="BG244" s="68">
        <f t="shared" si="4268"/>
        <v>0</v>
      </c>
      <c r="BH244" s="68">
        <f t="shared" si="4268"/>
        <v>0</v>
      </c>
      <c r="BI244" s="68">
        <f t="shared" si="4268"/>
        <v>0</v>
      </c>
      <c r="BJ244" s="68">
        <f t="shared" si="4268"/>
        <v>0</v>
      </c>
      <c r="BK244" s="68">
        <f t="shared" si="4268"/>
        <v>0</v>
      </c>
      <c r="BL244" s="68">
        <f t="shared" si="4268"/>
        <v>0</v>
      </c>
      <c r="BM244" s="68">
        <f t="shared" si="4268"/>
        <v>0</v>
      </c>
      <c r="BN244" s="362"/>
      <c r="BO244" s="364"/>
      <c r="BP244" s="366"/>
      <c r="BQ244" s="366"/>
      <c r="BR244" s="106"/>
      <c r="BS244" s="106"/>
      <c r="BT244" s="106"/>
      <c r="BU244" s="106"/>
      <c r="BV244" s="106"/>
      <c r="BW244" s="106"/>
      <c r="BX244" s="106"/>
      <c r="BY244" s="106"/>
      <c r="BZ244" s="106"/>
      <c r="CA244" s="106"/>
      <c r="CB244" s="106"/>
      <c r="CC244" s="106"/>
      <c r="CD244" s="106"/>
      <c r="CE244" s="106"/>
      <c r="CF244" s="106"/>
      <c r="CG244" s="106"/>
    </row>
    <row r="245" spans="1:85" s="245" customFormat="1" ht="29" x14ac:dyDescent="0.35">
      <c r="A245" s="243"/>
      <c r="B245" s="128"/>
      <c r="C245" s="80"/>
      <c r="D245" s="80"/>
      <c r="E245" s="80"/>
      <c r="F245" s="80"/>
      <c r="G245" s="80"/>
      <c r="H245" s="80"/>
      <c r="I245" s="80"/>
      <c r="J245" s="80"/>
      <c r="K245" s="80"/>
      <c r="L245" s="80"/>
      <c r="M245" s="64"/>
      <c r="N245" s="7"/>
      <c r="O245" s="192"/>
      <c r="P245" s="106"/>
      <c r="Q245" s="63" t="s">
        <v>144</v>
      </c>
      <c r="R245" s="68">
        <f>FLOOR(IF(OR(R240=0,R240=1),IF(R238&gt;=R244,R244,R238)+0.00000001,IF(R242&gt;=R241,R241,R242))+0.00000001,1)</f>
        <v>0</v>
      </c>
      <c r="S245" s="68">
        <f t="shared" ref="S245" si="4269">FLOOR(IF(OR(S240=0,S240=1),IF(S244&gt;S241,S241,IF(S238&gt;=S244,S244,S238)+0.00000001),IF(S242&gt;=S241,S241-R243,S242-R243)+0.00000001),1)</f>
        <v>0</v>
      </c>
      <c r="T245" s="68">
        <f t="shared" ref="T245" si="4270">FLOOR(IF(OR(T240=0,T240=1),IF(T244&gt;T241,T241,IF(T238&gt;=T244,T244,T238)+0.00000001),IF(T242&gt;=T241,T241-S243,T242-S243)+0.00000001),1)</f>
        <v>0</v>
      </c>
      <c r="U245" s="68">
        <f t="shared" ref="U245" si="4271">FLOOR(IF(OR(U240=0,U240=1),IF(U244&gt;U241,U241,IF(U238&gt;=U244,U244,U238)+0.00000001),IF(U242&gt;=U241,U241-T243,U242-T243)+0.00000001),1)</f>
        <v>0</v>
      </c>
      <c r="V245" s="68">
        <f t="shared" ref="V245" si="4272">FLOOR(IF(OR(V240=0,V240=1),IF(V244&gt;V241,V241,IF(V238&gt;=V244,V244,V238)+0.00000001),IF(V242&gt;=V241,V241-U243,V242-U243)+0.00000001),1)</f>
        <v>0</v>
      </c>
      <c r="W245" s="68">
        <f t="shared" ref="W245" si="4273">FLOOR(IF(OR(W240=0,W240=1),IF(W244&gt;W241,W241,IF(W238&gt;=W244,W244,W238)+0.00000001),IF(W242&gt;=W241,W241-V243,W242-V243)+0.00000001),1)</f>
        <v>0</v>
      </c>
      <c r="X245" s="68">
        <f t="shared" ref="X245" si="4274">FLOOR(IF(OR(X240=0,X240=1),IF(X244&gt;X241,X241,IF(X238&gt;=X244,X244,X238)+0.00000001),IF(X242&gt;=X241,X241-W243,X242-W243)+0.00000001),1)</f>
        <v>0</v>
      </c>
      <c r="Y245" s="68">
        <f t="shared" ref="Y245" si="4275">FLOOR(IF(OR(Y240=0,Y240=1),IF(Y244&gt;Y241,Y241,IF(Y238&gt;=Y244,Y244,Y238)+0.00000001),IF(Y242&gt;=Y241,Y241-X243,Y242-X243)+0.00000001),1)</f>
        <v>0</v>
      </c>
      <c r="Z245" s="68">
        <f t="shared" ref="Z245" si="4276">FLOOR(IF(OR(Z240=0,Z240=1),IF(Z244&gt;Z241,Z241,IF(Z238&gt;=Z244,Z244,Z238)+0.00000001),IF(Z242&gt;=Z241,Z241-Y243,Z242-Y243)+0.00000001),1)</f>
        <v>0</v>
      </c>
      <c r="AA245" s="68">
        <f t="shared" ref="AA245" si="4277">FLOOR(IF(OR(AA240=0,AA240=1),IF(AA244&gt;AA241,AA241,IF(AA238&gt;=AA244,AA244,AA238)+0.00000001),IF(AA242&gt;=AA241,AA241-Z243,AA242-Z243)+0.00000001),1)</f>
        <v>0</v>
      </c>
      <c r="AB245" s="68">
        <f t="shared" ref="AB245" si="4278">FLOOR(IF(OR(AB240=0,AB240=1),IF(AB244&gt;AB241,AB241,IF(AB238&gt;=AB244,AB244,AB238)+0.00000001),IF(AB242&gt;=AB241,AB241-AA243,AB242-AA243)+0.00000001),1)</f>
        <v>0</v>
      </c>
      <c r="AC245" s="68">
        <f t="shared" ref="AC245" si="4279">FLOOR(IF(OR(AC240=0,AC240=1),IF(AC244&gt;AC241,AC241,IF(AC238&gt;=AC244,AC244,AC238)+0.00000001),IF(AC242&gt;=AC241,AC241-AB243,AC242-AB243)+0.00000001),1)</f>
        <v>0</v>
      </c>
      <c r="AD245" s="68">
        <f t="shared" ref="AD245" si="4280">FLOOR(IF(OR(AD240=0,AD240=1),IF(AD244&gt;AD241,AD241,IF(AD238&gt;=AD244,AD244,AD238)+0.00000001),IF(AD242&gt;=AD241,AD241-AC243,AD242-AC243)+0.00000001),1)</f>
        <v>0</v>
      </c>
      <c r="AE245" s="68">
        <f t="shared" ref="AE245" si="4281">FLOOR(IF(OR(AE240=0,AE240=1),IF(AE244&gt;AE241,AE241,IF(AE238&gt;=AE244,AE244,AE238)+0.00000001),IF(AE242&gt;=AE241,AE241-AD243,AE242-AD243)+0.00000001),1)</f>
        <v>0</v>
      </c>
      <c r="AF245" s="68">
        <f t="shared" ref="AF245" si="4282">FLOOR(IF(OR(AF240=0,AF240=1),IF(AF244&gt;AF241,AF241,IF(AF238&gt;=AF244,AF244,AF238)+0.00000001),IF(AF242&gt;=AF241,AF241-AE243,AF242-AE243)+0.00000001),1)</f>
        <v>0</v>
      </c>
      <c r="AG245" s="68">
        <f t="shared" ref="AG245" si="4283">FLOOR(IF(OR(AG240=0,AG240=1),IF(AG244&gt;AG241,AG241,IF(AG238&gt;=AG244,AG244,AG238)+0.00000001),IF(AG242&gt;=AG241,AG241-AF243,AG242-AF243)+0.00000001),1)</f>
        <v>0</v>
      </c>
      <c r="AH245" s="68">
        <f t="shared" ref="AH245" si="4284">FLOOR(IF(OR(AH240=0,AH240=1),IF(AH244&gt;AH241,AH241,IF(AH238&gt;=AH244,AH244,AH238)+0.00000001),IF(AH242&gt;=AH241,AH241-AG243,AH242-AG243)+0.00000001),1)</f>
        <v>0</v>
      </c>
      <c r="AI245" s="68">
        <f t="shared" ref="AI245" si="4285">FLOOR(IF(OR(AI240=0,AI240=1),IF(AI244&gt;AI241,AI241,IF(AI238&gt;=AI244,AI244,AI238)+0.00000001),IF(AI242&gt;=AI241,AI241-AH243,AI242-AH243)+0.00000001),1)</f>
        <v>0</v>
      </c>
      <c r="AJ245" s="68">
        <f t="shared" ref="AJ245" si="4286">FLOOR(IF(OR(AJ240=0,AJ240=1),IF(AJ244&gt;AJ241,AJ241,IF(AJ238&gt;=AJ244,AJ244,AJ238)+0.00000001),IF(AJ242&gt;=AJ241,AJ241-AI243,AJ242-AI243)+0.00000001),1)</f>
        <v>0</v>
      </c>
      <c r="AK245" s="68">
        <f t="shared" ref="AK245" si="4287">FLOOR(IF(OR(AK240=0,AK240=1),IF(AK244&gt;AK241,AK241,IF(AK238&gt;=AK244,AK244,AK238)+0.00000001),IF(AK242&gt;=AK241,AK241-AJ243,AK242-AJ243)+0.00000001),1)</f>
        <v>0</v>
      </c>
      <c r="AL245" s="68">
        <f t="shared" ref="AL245" si="4288">FLOOR(IF(OR(AL240=0,AL240=1),IF(AL244&gt;AL241,AL241,IF(AL238&gt;=AL244,AL244,AL238)+0.00000001),IF(AL242&gt;=AL241,AL241-AK243,AL242-AK243)+0.00000001),1)</f>
        <v>0</v>
      </c>
      <c r="AM245" s="68">
        <f t="shared" ref="AM245" si="4289">FLOOR(IF(OR(AM240=0,AM240=1),IF(AM244&gt;AM241,AM241,IF(AM238&gt;=AM244,AM244,AM238)+0.00000001),IF(AM242&gt;=AM241,AM241-AL243,AM242-AL243)+0.00000001),1)</f>
        <v>0</v>
      </c>
      <c r="AN245" s="68">
        <f t="shared" ref="AN245" si="4290">FLOOR(IF(OR(AN240=0,AN240=1),IF(AN244&gt;AN241,AN241,IF(AN238&gt;=AN244,AN244,AN238)+0.00000001),IF(AN242&gt;=AN241,AN241-AM243,AN242-AM243)+0.00000001),1)</f>
        <v>0</v>
      </c>
      <c r="AO245" s="68">
        <f t="shared" ref="AO245" si="4291">FLOOR(IF(OR(AO240=0,AO240=1),IF(AO244&gt;AO241,AO241,IF(AO238&gt;=AO244,AO244,AO238)+0.00000001),IF(AO242&gt;=AO241,AO241-AN243,AO242-AN243)+0.00000001),1)</f>
        <v>0</v>
      </c>
      <c r="AP245" s="68">
        <f t="shared" ref="AP245" si="4292">FLOOR(IF(OR(AP240=0,AP240=1),IF(AP244&gt;AP241,AP241,IF(AP238&gt;=AP244,AP244,AP238)+0.00000001),IF(AP242&gt;=AP241,AP241-AO243,AP242-AO243)+0.00000001),1)</f>
        <v>0</v>
      </c>
      <c r="AQ245" s="68">
        <f t="shared" ref="AQ245" si="4293">FLOOR(IF(OR(AQ240=0,AQ240=1),IF(AQ244&gt;AQ241,AQ241,IF(AQ238&gt;=AQ244,AQ244,AQ238)+0.00000001),IF(AQ242&gt;=AQ241,AQ241-AP243,AQ242-AP243)+0.00000001),1)</f>
        <v>0</v>
      </c>
      <c r="AR245" s="68">
        <f t="shared" ref="AR245" si="4294">FLOOR(IF(OR(AR240=0,AR240=1),IF(AR244&gt;AR241,AR241,IF(AR238&gt;=AR244,AR244,AR238)+0.00000001),IF(AR242&gt;=AR241,AR241-AQ243,AR242-AQ243)+0.00000001),1)</f>
        <v>0</v>
      </c>
      <c r="AS245" s="68">
        <f t="shared" ref="AS245" si="4295">FLOOR(IF(OR(AS240=0,AS240=1),IF(AS244&gt;AS241,AS241,IF(AS238&gt;=AS244,AS244,AS238)+0.00000001),IF(AS242&gt;=AS241,AS241-AR243,AS242-AR243)+0.00000001),1)</f>
        <v>0</v>
      </c>
      <c r="AT245" s="68">
        <f t="shared" ref="AT245" si="4296">FLOOR(IF(OR(AT240=0,AT240=1),IF(AT244&gt;AT241,AT241,IF(AT238&gt;=AT244,AT244,AT238)+0.00000001),IF(AT242&gt;=AT241,AT241-AS243,AT242-AS243)+0.00000001),1)</f>
        <v>0</v>
      </c>
      <c r="AU245" s="68">
        <f t="shared" ref="AU245" si="4297">FLOOR(IF(OR(AU240=0,AU240=1),IF(AU244&gt;AU241,AU241,IF(AU238&gt;=AU244,AU244,AU238)+0.00000001),IF(AU242&gt;=AU241,AU241-AT243,AU242-AT243)+0.00000001),1)</f>
        <v>0</v>
      </c>
      <c r="AV245" s="68">
        <f t="shared" ref="AV245" si="4298">FLOOR(IF(OR(AV240=0,AV240=1),IF(AV244&gt;AV241,AV241,IF(AV238&gt;=AV244,AV244,AV238)+0.00000001),IF(AV242&gt;=AV241,AV241-AU243,AV242-AU243)+0.00000001),1)</f>
        <v>0</v>
      </c>
      <c r="AW245" s="68">
        <f t="shared" ref="AW245" si="4299">FLOOR(IF(OR(AW240=0,AW240=1),IF(AW244&gt;AW241,AW241,IF(AW238&gt;=AW244,AW244,AW238)+0.00000001),IF(AW242&gt;=AW241,AW241-AV243,AW242-AV243)+0.00000001),1)</f>
        <v>0</v>
      </c>
      <c r="AX245" s="68">
        <f t="shared" ref="AX245" si="4300">FLOOR(IF(OR(AX240=0,AX240=1),IF(AX244&gt;AX241,AX241,IF(AX238&gt;=AX244,AX244,AX238)+0.00000001),IF(AX242&gt;=AX241,AX241-AW243,AX242-AW243)+0.00000001),1)</f>
        <v>0</v>
      </c>
      <c r="AY245" s="68">
        <f t="shared" ref="AY245" si="4301">FLOOR(IF(OR(AY240=0,AY240=1),IF(AY244&gt;AY241,AY241,IF(AY238&gt;=AY244,AY244,AY238)+0.00000001),IF(AY242&gt;=AY241,AY241-AX243,AY242-AX243)+0.00000001),1)</f>
        <v>0</v>
      </c>
      <c r="AZ245" s="68">
        <f t="shared" ref="AZ245" si="4302">FLOOR(IF(OR(AZ240=0,AZ240=1),IF(AZ244&gt;AZ241,AZ241,IF(AZ238&gt;=AZ244,AZ244,AZ238)+0.00000001),IF(AZ242&gt;=AZ241,AZ241-AY243,AZ242-AY243)+0.00000001),1)</f>
        <v>0</v>
      </c>
      <c r="BA245" s="68">
        <f t="shared" ref="BA245" si="4303">FLOOR(IF(OR(BA240=0,BA240=1),IF(BA244&gt;BA241,BA241,IF(BA238&gt;=BA244,BA244,BA238)+0.00000001),IF(BA242&gt;=BA241,BA241-AZ243,BA242-AZ243)+0.00000001),1)</f>
        <v>0</v>
      </c>
      <c r="BB245" s="68">
        <f t="shared" ref="BB245" si="4304">FLOOR(IF(OR(BB240=0,BB240=1),IF(BB244&gt;BB241,BB241,IF(BB238&gt;=BB244,BB244,BB238)+0.00000001),IF(BB242&gt;=BB241,BB241-BA243,BB242-BA243)+0.00000001),1)</f>
        <v>0</v>
      </c>
      <c r="BC245" s="68">
        <f t="shared" ref="BC245" si="4305">FLOOR(IF(OR(BC240=0,BC240=1),IF(BC244&gt;BC241,BC241,IF(BC238&gt;=BC244,BC244,BC238)+0.00000001),IF(BC242&gt;=BC241,BC241-BB243,BC242-BB243)+0.00000001),1)</f>
        <v>0</v>
      </c>
      <c r="BD245" s="68">
        <f t="shared" ref="BD245" si="4306">FLOOR(IF(OR(BD240=0,BD240=1),IF(BD244&gt;BD241,BD241,IF(BD238&gt;=BD244,BD244,BD238)+0.00000001),IF(BD242&gt;=BD241,BD241-BC243,BD242-BC243)+0.00000001),1)</f>
        <v>0</v>
      </c>
      <c r="BE245" s="68">
        <f t="shared" ref="BE245" si="4307">FLOOR(IF(OR(BE240=0,BE240=1),IF(BE244&gt;BE241,BE241,IF(BE238&gt;=BE244,BE244,BE238)+0.00000001),IF(BE242&gt;=BE241,BE241-BD243,BE242-BD243)+0.00000001),1)</f>
        <v>0</v>
      </c>
      <c r="BF245" s="68">
        <f t="shared" ref="BF245" si="4308">FLOOR(IF(OR(BF240=0,BF240=1),IF(BF244&gt;BF241,BF241,IF(BF238&gt;=BF244,BF244,BF238)+0.00000001),IF(BF242&gt;=BF241,BF241-BE243,BF242-BE243)+0.00000001),1)</f>
        <v>0</v>
      </c>
      <c r="BG245" s="68">
        <f t="shared" ref="BG245" si="4309">FLOOR(IF(OR(BG240=0,BG240=1),IF(BG244&gt;BG241,BG241,IF(BG238&gt;=BG244,BG244,BG238)+0.00000001),IF(BG242&gt;=BG241,BG241-BF243,BG242-BF243)+0.00000001),1)</f>
        <v>0</v>
      </c>
      <c r="BH245" s="68">
        <f t="shared" ref="BH245" si="4310">FLOOR(IF(OR(BH240=0,BH240=1),IF(BH244&gt;BH241,BH241,IF(BH238&gt;=BH244,BH244,BH238)+0.00000001),IF(BH242&gt;=BH241,BH241-BG243,BH242-BG243)+0.00000001),1)</f>
        <v>0</v>
      </c>
      <c r="BI245" s="68">
        <f t="shared" ref="BI245" si="4311">FLOOR(IF(OR(BI240=0,BI240=1),IF(BI244&gt;BI241,BI241,IF(BI238&gt;=BI244,BI244,BI238)+0.00000001),IF(BI242&gt;=BI241,BI241-BH243,BI242-BH243)+0.00000001),1)</f>
        <v>0</v>
      </c>
      <c r="BJ245" s="68">
        <f t="shared" ref="BJ245" si="4312">FLOOR(IF(OR(BJ240=0,BJ240=1),IF(BJ244&gt;BJ241,BJ241,IF(BJ238&gt;=BJ244,BJ244,BJ238)+0.00000001),IF(BJ242&gt;=BJ241,BJ241-BI243,BJ242-BI243)+0.00000001),1)</f>
        <v>0</v>
      </c>
      <c r="BK245" s="68">
        <f t="shared" ref="BK245" si="4313">FLOOR(IF(OR(BK240=0,BK240=1),IF(BK244&gt;BK241,BK241,IF(BK238&gt;=BK244,BK244,BK238)+0.00000001),IF(BK242&gt;=BK241,BK241-BJ243,BK242-BJ243)+0.00000001),1)</f>
        <v>0</v>
      </c>
      <c r="BL245" s="68">
        <f t="shared" ref="BL245" si="4314">FLOOR(IF(OR(BL240=0,BL240=1),IF(BL244&gt;BL241,BL241,IF(BL238&gt;=BL244,BL244,BL238)+0.00000001),IF(BL242&gt;=BL241,BL241-BK243,BL242-BK243)+0.00000001),1)</f>
        <v>0</v>
      </c>
      <c r="BM245" s="68">
        <f t="shared" ref="BM245" si="4315">FLOOR(IF(OR(BM240=0,BM240=1),IF(BM244&gt;BM241,BM241,IF(BM238&gt;=BM244,BM244,BM238)+0.00000001),IF(BM242&gt;=BM241,BM241-BL243,BM242-BL243)+0.00000001),1)</f>
        <v>0</v>
      </c>
      <c r="BN245" s="362"/>
      <c r="BO245" s="364"/>
      <c r="BP245" s="366"/>
      <c r="BQ245" s="366"/>
      <c r="BR245" s="106"/>
      <c r="BS245" s="106"/>
      <c r="BT245" s="106"/>
      <c r="BU245" s="106"/>
      <c r="BV245" s="106"/>
      <c r="BW245" s="106"/>
      <c r="BX245" s="106"/>
      <c r="BY245" s="106"/>
      <c r="BZ245" s="106"/>
      <c r="CA245" s="106"/>
      <c r="CB245" s="106"/>
      <c r="CC245" s="106"/>
      <c r="CD245" s="106"/>
      <c r="CE245" s="106"/>
      <c r="CF245" s="106"/>
      <c r="CG245" s="106"/>
    </row>
    <row r="246" spans="1:85" s="245" customFormat="1" ht="25.4" customHeight="1" thickBot="1" x14ac:dyDescent="0.4">
      <c r="A246" s="243"/>
      <c r="B246" s="129"/>
      <c r="C246" s="69"/>
      <c r="D246" s="69"/>
      <c r="E246" s="69"/>
      <c r="F246" s="69"/>
      <c r="G246" s="69"/>
      <c r="H246" s="69"/>
      <c r="I246" s="69"/>
      <c r="J246" s="69"/>
      <c r="K246" s="69"/>
      <c r="L246" s="69"/>
      <c r="M246" s="70"/>
      <c r="N246" s="7"/>
      <c r="O246" s="193"/>
      <c r="P246" s="106"/>
      <c r="Q246" s="216" t="s">
        <v>145</v>
      </c>
      <c r="R246" s="72">
        <f>IF($J237="Ano",R245*'Podpůrná data'!$B$5,R245*'Podpůrná data'!$B$3)</f>
        <v>0</v>
      </c>
      <c r="S246" s="72">
        <f>IF($J237="Ano",S245*'Podpůrná data'!$B$5,S245*'Podpůrná data'!$B$3)</f>
        <v>0</v>
      </c>
      <c r="T246" s="72">
        <f>IF($J237="Ano",T245*'Podpůrná data'!$B$5,T245*'Podpůrná data'!$B$3)</f>
        <v>0</v>
      </c>
      <c r="U246" s="72">
        <f>IF($J237="Ano",U245*'Podpůrná data'!$B$5,U245*'Podpůrná data'!$B$3)</f>
        <v>0</v>
      </c>
      <c r="V246" s="72">
        <f>IF($J237="Ano",V245*'Podpůrná data'!$B$5,V245*'Podpůrná data'!$B$3)</f>
        <v>0</v>
      </c>
      <c r="W246" s="72">
        <f>IF($J237="Ano",W245*'Podpůrná data'!$B$5,W245*'Podpůrná data'!$B$3)</f>
        <v>0</v>
      </c>
      <c r="X246" s="72">
        <f>IF($J237="Ano",X245*'Podpůrná data'!$B$5,X245*'Podpůrná data'!$B$3)</f>
        <v>0</v>
      </c>
      <c r="Y246" s="72">
        <f>IF($J237="Ano",Y245*'Podpůrná data'!$B$5,Y245*'Podpůrná data'!$B$3)</f>
        <v>0</v>
      </c>
      <c r="Z246" s="72">
        <f>IF($J237="Ano",Z245*'Podpůrná data'!$B$5,Z245*'Podpůrná data'!$B$3)</f>
        <v>0</v>
      </c>
      <c r="AA246" s="72">
        <f>IF($J237="Ano",AA245*'Podpůrná data'!$B$5,AA245*'Podpůrná data'!$B$3)</f>
        <v>0</v>
      </c>
      <c r="AB246" s="72">
        <f>IF($J237="Ano",AB245*'Podpůrná data'!$B$5,AB245*'Podpůrná data'!$B$3)</f>
        <v>0</v>
      </c>
      <c r="AC246" s="72">
        <f>IF($J237="Ano",AC245*'Podpůrná data'!$B$5,AC245*'Podpůrná data'!$B$3)</f>
        <v>0</v>
      </c>
      <c r="AD246" s="72">
        <f>IF($J237="Ano",AD245*'Podpůrná data'!$B$5,AD245*'Podpůrná data'!$B$3)</f>
        <v>0</v>
      </c>
      <c r="AE246" s="72">
        <f>IF($J237="Ano",AE245*'Podpůrná data'!$B$5,AE245*'Podpůrná data'!$B$3)</f>
        <v>0</v>
      </c>
      <c r="AF246" s="72">
        <f>IF($J237="Ano",AF245*'Podpůrná data'!$B$5,AF245*'Podpůrná data'!$B$3)</f>
        <v>0</v>
      </c>
      <c r="AG246" s="72">
        <f>IF($J237="Ano",AG245*'Podpůrná data'!$B$5,AG245*'Podpůrná data'!$B$3)</f>
        <v>0</v>
      </c>
      <c r="AH246" s="72">
        <f>IF($J237="Ano",AH245*'Podpůrná data'!$B$5,AH245*'Podpůrná data'!$B$3)</f>
        <v>0</v>
      </c>
      <c r="AI246" s="72">
        <f>IF($J237="Ano",AI245*'Podpůrná data'!$B$5,AI245*'Podpůrná data'!$B$3)</f>
        <v>0</v>
      </c>
      <c r="AJ246" s="72">
        <f>IF($J237="Ano",AJ245*'Podpůrná data'!$B$5,AJ245*'Podpůrná data'!$B$3)</f>
        <v>0</v>
      </c>
      <c r="AK246" s="72">
        <f>IF($J237="Ano",AK245*'Podpůrná data'!$B$5,AK245*'Podpůrná data'!$B$3)</f>
        <v>0</v>
      </c>
      <c r="AL246" s="72">
        <f>IF($J237="Ano",AL245*'Podpůrná data'!$B$5,AL245*'Podpůrná data'!$B$3)</f>
        <v>0</v>
      </c>
      <c r="AM246" s="72">
        <f>IF($J237="Ano",AM245*'Podpůrná data'!$B$5,AM245*'Podpůrná data'!$B$3)</f>
        <v>0</v>
      </c>
      <c r="AN246" s="72">
        <f>IF($J237="Ano",AN245*'Podpůrná data'!$B$5,AN245*'Podpůrná data'!$B$3)</f>
        <v>0</v>
      </c>
      <c r="AO246" s="72">
        <f>IF($J237="Ano",AO245*'Podpůrná data'!$B$5,AO245*'Podpůrná data'!$B$3)</f>
        <v>0</v>
      </c>
      <c r="AP246" s="72">
        <f>IF($J237="Ano",AP245*'Podpůrná data'!$B$5,AP245*'Podpůrná data'!$B$3)</f>
        <v>0</v>
      </c>
      <c r="AQ246" s="72">
        <f>IF($J237="Ano",AQ245*'Podpůrná data'!$B$5,AQ245*'Podpůrná data'!$B$3)</f>
        <v>0</v>
      </c>
      <c r="AR246" s="72">
        <f>IF($J237="Ano",AR245*'Podpůrná data'!$B$5,AR245*'Podpůrná data'!$B$3)</f>
        <v>0</v>
      </c>
      <c r="AS246" s="72">
        <f>IF($J237="Ano",AS245*'Podpůrná data'!$B$5,AS245*'Podpůrná data'!$B$3)</f>
        <v>0</v>
      </c>
      <c r="AT246" s="72">
        <f>IF($J237="Ano",AT245*'Podpůrná data'!$B$5,AT245*'Podpůrná data'!$B$3)</f>
        <v>0</v>
      </c>
      <c r="AU246" s="72">
        <f>IF($J237="Ano",AU245*'Podpůrná data'!$B$5,AU245*'Podpůrná data'!$B$3)</f>
        <v>0</v>
      </c>
      <c r="AV246" s="72">
        <f>IF($J237="Ano",AV245*'Podpůrná data'!$B$5,AV245*'Podpůrná data'!$B$3)</f>
        <v>0</v>
      </c>
      <c r="AW246" s="72">
        <f>IF($J237="Ano",AW245*'Podpůrná data'!$B$5,AW245*'Podpůrná data'!$B$3)</f>
        <v>0</v>
      </c>
      <c r="AX246" s="72">
        <f>IF($J237="Ano",AX245*'Podpůrná data'!$B$5,AX245*'Podpůrná data'!$B$3)</f>
        <v>0</v>
      </c>
      <c r="AY246" s="72">
        <f>IF($J237="Ano",AY245*'Podpůrná data'!$B$5,AY245*'Podpůrná data'!$B$3)</f>
        <v>0</v>
      </c>
      <c r="AZ246" s="72">
        <f>IF($J237="Ano",AZ245*'Podpůrná data'!$B$5,AZ245*'Podpůrná data'!$B$3)</f>
        <v>0</v>
      </c>
      <c r="BA246" s="72">
        <f>IF($J237="Ano",BA245*'Podpůrná data'!$B$5,BA245*'Podpůrná data'!$B$3)</f>
        <v>0</v>
      </c>
      <c r="BB246" s="72">
        <f>IF($J237="Ano",BB245*'Podpůrná data'!$B$5,BB245*'Podpůrná data'!$B$3)</f>
        <v>0</v>
      </c>
      <c r="BC246" s="72">
        <f>IF($J237="Ano",BC245*'Podpůrná data'!$B$5,BC245*'Podpůrná data'!$B$3)</f>
        <v>0</v>
      </c>
      <c r="BD246" s="72">
        <f>IF($J237="Ano",BD245*'Podpůrná data'!$B$5,BD245*'Podpůrná data'!$B$3)</f>
        <v>0</v>
      </c>
      <c r="BE246" s="72">
        <f>IF($J237="Ano",BE245*'Podpůrná data'!$B$5,BE245*'Podpůrná data'!$B$3)</f>
        <v>0</v>
      </c>
      <c r="BF246" s="72">
        <f>IF($J237="Ano",BF245*'Podpůrná data'!$B$5,BF245*'Podpůrná data'!$B$3)</f>
        <v>0</v>
      </c>
      <c r="BG246" s="72">
        <f>IF($J237="Ano",BG245*'Podpůrná data'!$B$5,BG245*'Podpůrná data'!$B$3)</f>
        <v>0</v>
      </c>
      <c r="BH246" s="72">
        <f>IF($J237="Ano",BH245*'Podpůrná data'!$B$5,BH245*'Podpůrná data'!$B$3)</f>
        <v>0</v>
      </c>
      <c r="BI246" s="72">
        <f>IF($J237="Ano",BI245*'Podpůrná data'!$B$5,BI245*'Podpůrná data'!$B$3)</f>
        <v>0</v>
      </c>
      <c r="BJ246" s="72">
        <f>IF($J237="Ano",BJ245*'Podpůrná data'!$B$5,BJ245*'Podpůrná data'!$B$3)</f>
        <v>0</v>
      </c>
      <c r="BK246" s="72">
        <f>IF($J237="Ano",BK245*'Podpůrná data'!$B$5,BK245*'Podpůrná data'!$B$3)</f>
        <v>0</v>
      </c>
      <c r="BL246" s="72">
        <f>IF($J237="Ano",BL245*'Podpůrná data'!$B$5,BL245*'Podpůrná data'!$B$3)</f>
        <v>0</v>
      </c>
      <c r="BM246" s="72">
        <f>IF($J237="Ano",BM245*'Podpůrná data'!$B$5,BM245*'Podpůrná data'!$B$3)</f>
        <v>0</v>
      </c>
      <c r="BN246" s="363"/>
      <c r="BO246" s="365"/>
      <c r="BP246" s="367"/>
      <c r="BQ246" s="367"/>
      <c r="BR246" s="106"/>
      <c r="BS246" s="178">
        <f>SUMIFS($R246:$BM246,$R236:$BM236,"1. ZoR")</f>
        <v>0</v>
      </c>
      <c r="BT246" s="178">
        <f>SUMIFS($R246:$BM246,$R236:$BM236,"2. ZoR")</f>
        <v>0</v>
      </c>
      <c r="BU246" s="178">
        <f>SUMIFS($R246:$BM246,$R236:$BM236,"3. ZoR")</f>
        <v>0</v>
      </c>
      <c r="BV246" s="178">
        <f>SUMIFS($R246:$BM246,$R236:$BM236,"4. ZoR")</f>
        <v>0</v>
      </c>
      <c r="BW246" s="178">
        <f>SUMIFS($R246:$BM246,$R236:$BM236,"5. ZoR")</f>
        <v>0</v>
      </c>
      <c r="BX246" s="178">
        <f>SUMIFS($R246:$BM246,$R236:$BM236,"6. ZoR")</f>
        <v>0</v>
      </c>
      <c r="BY246" s="178">
        <f>SUMIFS($R246:$BM246,$R236:$BM236,"7. ZoR")</f>
        <v>0</v>
      </c>
      <c r="BZ246" s="178">
        <f>SUMIFS($R246:$BM246,$R236:$BM236,"8. ZoR")</f>
        <v>0</v>
      </c>
      <c r="CA246" s="178">
        <f>SUMIFS($R246:$BM246,$R236:$BM236,"9. ZoR")</f>
        <v>0</v>
      </c>
      <c r="CB246" s="178">
        <f>SUMIFS($R246:$BM246,$R236:$BM236,"10. ZoR")</f>
        <v>0</v>
      </c>
      <c r="CC246" s="178">
        <f>SUMIFS($R246:$BM246,$R236:$BM236,"11. ZoR")</f>
        <v>0</v>
      </c>
      <c r="CD246" s="178">
        <f>SUMIFS($R246:$BM246,$R236:$BM236,"12. ZoR")</f>
        <v>0</v>
      </c>
      <c r="CE246" s="178">
        <f>SUMIFS($R246:$BM246,$R236:$BM236,"13. ZoR")</f>
        <v>0</v>
      </c>
      <c r="CF246" s="178">
        <f>SUMIFS($R246:$BM246,$R236:$BM236,"14. ZoR")</f>
        <v>0</v>
      </c>
      <c r="CG246" s="178">
        <f>SUMIFS($R246:$BM246,$R236:$BM236,"15. ZoR")</f>
        <v>0</v>
      </c>
    </row>
    <row r="247" spans="1:85" ht="15" hidden="1" thickBot="1" x14ac:dyDescent="0.4">
      <c r="B247" s="105"/>
      <c r="C247" s="130"/>
      <c r="D247" s="130"/>
      <c r="E247" s="130"/>
      <c r="F247" s="130"/>
      <c r="G247" s="130"/>
      <c r="H247" s="105"/>
      <c r="I247" s="105"/>
      <c r="J247" s="105"/>
      <c r="K247" s="105"/>
      <c r="L247" s="105"/>
      <c r="M247" s="105"/>
      <c r="N247" s="7"/>
      <c r="O247" s="105"/>
      <c r="P247" s="105"/>
      <c r="Q247" s="105"/>
      <c r="R247" s="105"/>
      <c r="S247" s="105"/>
      <c r="T247" s="7"/>
      <c r="U247" s="105"/>
      <c r="V247" s="105"/>
      <c r="W247" s="105"/>
      <c r="X247" s="105"/>
      <c r="Y247" s="105"/>
      <c r="Z247" s="105"/>
      <c r="AA247" s="105"/>
      <c r="AB247" s="105"/>
      <c r="AC247" s="105"/>
      <c r="AD247" s="105"/>
      <c r="AE247" s="105"/>
      <c r="AF247" s="105"/>
      <c r="AG247" s="105"/>
      <c r="AH247" s="105"/>
      <c r="AI247" s="105"/>
      <c r="AJ247" s="105"/>
      <c r="AK247" s="105"/>
      <c r="AL247" s="105"/>
      <c r="AM247" s="105"/>
      <c r="AN247" s="105"/>
      <c r="AO247" s="105"/>
      <c r="AP247" s="105"/>
      <c r="AQ247" s="105"/>
      <c r="AR247" s="105"/>
      <c r="AS247" s="105"/>
      <c r="AT247" s="105"/>
      <c r="AU247" s="105"/>
      <c r="AV247" s="105"/>
      <c r="AW247" s="105"/>
      <c r="AX247" s="105"/>
      <c r="AY247" s="105"/>
      <c r="AZ247" s="105"/>
      <c r="BA247" s="105"/>
      <c r="BB247" s="105"/>
      <c r="BC247" s="105"/>
      <c r="BD247" s="105"/>
      <c r="BE247" s="105"/>
      <c r="BF247" s="105"/>
      <c r="BG247" s="105"/>
      <c r="BH247" s="105"/>
      <c r="BI247" s="105"/>
      <c r="BJ247" s="105"/>
      <c r="BK247" s="105"/>
      <c r="BL247" s="105"/>
      <c r="BM247" s="105"/>
      <c r="BN247" s="105"/>
      <c r="BO247" s="105"/>
      <c r="BP247" s="105"/>
      <c r="BQ247" s="105"/>
      <c r="BR247" s="105"/>
      <c r="BS247" s="105"/>
      <c r="BT247" s="105"/>
      <c r="BU247" s="105"/>
      <c r="BV247" s="105"/>
      <c r="BW247" s="105"/>
      <c r="BX247" s="105"/>
      <c r="BY247" s="105"/>
      <c r="BZ247" s="105"/>
      <c r="CA247" s="105"/>
      <c r="CB247" s="105"/>
      <c r="CC247" s="105"/>
      <c r="CD247" s="105"/>
      <c r="CE247" s="105"/>
      <c r="CF247" s="105"/>
      <c r="CG247" s="105"/>
    </row>
    <row r="248" spans="1:85" s="245" customFormat="1" ht="69.650000000000006" customHeight="1" thickBot="1" x14ac:dyDescent="0.4">
      <c r="A248" s="249"/>
      <c r="B248" s="120"/>
      <c r="C248" s="360" t="s">
        <v>2</v>
      </c>
      <c r="D248" s="121"/>
      <c r="E248" s="131" t="s">
        <v>206</v>
      </c>
      <c r="F248" s="131" t="s">
        <v>444</v>
      </c>
      <c r="G248" s="131" t="s">
        <v>208</v>
      </c>
      <c r="H248" s="122" t="s">
        <v>94</v>
      </c>
      <c r="I248" s="122" t="s">
        <v>95</v>
      </c>
      <c r="J248" s="122" t="s">
        <v>96</v>
      </c>
      <c r="K248" s="122" t="s">
        <v>216</v>
      </c>
      <c r="L248" s="122" t="s">
        <v>218</v>
      </c>
      <c r="M248" s="138" t="s">
        <v>1</v>
      </c>
      <c r="N248" s="7"/>
      <c r="O248" s="124">
        <v>208002</v>
      </c>
      <c r="P248" s="106"/>
      <c r="Q248" s="194" t="s">
        <v>128</v>
      </c>
      <c r="R248" s="83" t="s">
        <v>4</v>
      </c>
      <c r="S248" s="83" t="s">
        <v>5</v>
      </c>
      <c r="T248" s="83" t="s">
        <v>6</v>
      </c>
      <c r="U248" s="83" t="s">
        <v>7</v>
      </c>
      <c r="V248" s="83" t="s">
        <v>8</v>
      </c>
      <c r="W248" s="83" t="s">
        <v>9</v>
      </c>
      <c r="X248" s="83" t="s">
        <v>10</v>
      </c>
      <c r="Y248" s="83" t="s">
        <v>11</v>
      </c>
      <c r="Z248" s="83" t="s">
        <v>12</v>
      </c>
      <c r="AA248" s="83" t="s">
        <v>13</v>
      </c>
      <c r="AB248" s="83" t="s">
        <v>14</v>
      </c>
      <c r="AC248" s="83" t="s">
        <v>15</v>
      </c>
      <c r="AD248" s="83" t="s">
        <v>16</v>
      </c>
      <c r="AE248" s="83" t="s">
        <v>17</v>
      </c>
      <c r="AF248" s="83" t="s">
        <v>18</v>
      </c>
      <c r="AG248" s="83" t="s">
        <v>19</v>
      </c>
      <c r="AH248" s="83" t="s">
        <v>20</v>
      </c>
      <c r="AI248" s="83" t="s">
        <v>21</v>
      </c>
      <c r="AJ248" s="83" t="s">
        <v>22</v>
      </c>
      <c r="AK248" s="83" t="s">
        <v>23</v>
      </c>
      <c r="AL248" s="83" t="s">
        <v>24</v>
      </c>
      <c r="AM248" s="83" t="s">
        <v>25</v>
      </c>
      <c r="AN248" s="83" t="s">
        <v>26</v>
      </c>
      <c r="AO248" s="83" t="s">
        <v>27</v>
      </c>
      <c r="AP248" s="83" t="s">
        <v>28</v>
      </c>
      <c r="AQ248" s="83" t="s">
        <v>29</v>
      </c>
      <c r="AR248" s="83" t="s">
        <v>30</v>
      </c>
      <c r="AS248" s="83" t="s">
        <v>31</v>
      </c>
      <c r="AT248" s="83" t="s">
        <v>32</v>
      </c>
      <c r="AU248" s="83" t="s">
        <v>33</v>
      </c>
      <c r="AV248" s="83" t="s">
        <v>34</v>
      </c>
      <c r="AW248" s="83" t="s">
        <v>35</v>
      </c>
      <c r="AX248" s="83" t="s">
        <v>36</v>
      </c>
      <c r="AY248" s="83" t="s">
        <v>37</v>
      </c>
      <c r="AZ248" s="83" t="s">
        <v>38</v>
      </c>
      <c r="BA248" s="83" t="s">
        <v>39</v>
      </c>
      <c r="BB248" s="83" t="s">
        <v>40</v>
      </c>
      <c r="BC248" s="83" t="s">
        <v>41</v>
      </c>
      <c r="BD248" s="83" t="s">
        <v>42</v>
      </c>
      <c r="BE248" s="83" t="s">
        <v>43</v>
      </c>
      <c r="BF248" s="83" t="s">
        <v>44</v>
      </c>
      <c r="BG248" s="83" t="s">
        <v>45</v>
      </c>
      <c r="BH248" s="83" t="s">
        <v>46</v>
      </c>
      <c r="BI248" s="83" t="s">
        <v>47</v>
      </c>
      <c r="BJ248" s="83" t="s">
        <v>48</v>
      </c>
      <c r="BK248" s="83" t="s">
        <v>49</v>
      </c>
      <c r="BL248" s="83" t="s">
        <v>50</v>
      </c>
      <c r="BM248" s="83" t="s">
        <v>51</v>
      </c>
      <c r="BN248" s="134" t="s">
        <v>163</v>
      </c>
      <c r="BO248" s="135" t="s">
        <v>164</v>
      </c>
      <c r="BP248" s="135" t="s">
        <v>146</v>
      </c>
      <c r="BQ248" s="135" t="s">
        <v>214</v>
      </c>
      <c r="BR248" s="106"/>
      <c r="BS248" s="368" t="s">
        <v>238</v>
      </c>
      <c r="BT248" s="369"/>
      <c r="BU248" s="369"/>
      <c r="BV248" s="369"/>
      <c r="BW248" s="369"/>
      <c r="BX248" s="369"/>
      <c r="BY248" s="369"/>
      <c r="BZ248" s="369"/>
      <c r="CA248" s="369"/>
      <c r="CB248" s="369"/>
      <c r="CC248" s="369"/>
      <c r="CD248" s="369"/>
      <c r="CE248" s="369"/>
      <c r="CF248" s="369"/>
      <c r="CG248" s="369"/>
    </row>
    <row r="249" spans="1:85" s="245" customFormat="1" ht="21" hidden="1" customHeight="1" x14ac:dyDescent="0.35">
      <c r="A249" s="250"/>
      <c r="B249" s="113"/>
      <c r="C249" s="361"/>
      <c r="D249" s="125"/>
      <c r="E249" s="125"/>
      <c r="F249" s="125"/>
      <c r="G249" s="125"/>
      <c r="H249" s="370" t="s">
        <v>250</v>
      </c>
      <c r="I249" s="371" t="s">
        <v>425</v>
      </c>
      <c r="J249" s="357" t="s">
        <v>97</v>
      </c>
      <c r="K249" s="357" t="s">
        <v>217</v>
      </c>
      <c r="L249" s="137"/>
      <c r="M249" s="373" t="s">
        <v>93</v>
      </c>
      <c r="N249" s="7"/>
      <c r="O249" s="375" t="s">
        <v>3</v>
      </c>
      <c r="P249" s="106"/>
      <c r="Q249" s="84"/>
      <c r="R249" s="74">
        <f>MONTH(Úvod!$F$10)</f>
        <v>1</v>
      </c>
      <c r="S249" s="75">
        <f t="shared" ref="S249" si="4316">IF(R249=12,1,R249+1)</f>
        <v>2</v>
      </c>
      <c r="T249" s="75">
        <f t="shared" ref="T249" si="4317">IF(S249=12,1,S249+1)</f>
        <v>3</v>
      </c>
      <c r="U249" s="76">
        <f t="shared" ref="U249" si="4318">IF(T249=12,1,T249+1)</f>
        <v>4</v>
      </c>
      <c r="V249" s="76">
        <f t="shared" ref="V249" si="4319">IF(U249=12,1,U249+1)</f>
        <v>5</v>
      </c>
      <c r="W249" s="76">
        <f t="shared" ref="W249" si="4320">IF(V249=12,1,V249+1)</f>
        <v>6</v>
      </c>
      <c r="X249" s="76">
        <f t="shared" ref="X249" si="4321">IF(W249=12,1,W249+1)</f>
        <v>7</v>
      </c>
      <c r="Y249" s="76">
        <f t="shared" ref="Y249" si="4322">IF(X249=12,1,X249+1)</f>
        <v>8</v>
      </c>
      <c r="Z249" s="76">
        <f t="shared" ref="Z249" si="4323">IF(Y249=12,1,Y249+1)</f>
        <v>9</v>
      </c>
      <c r="AA249" s="76">
        <f>IF(Z249=12,1,Z249+1)</f>
        <v>10</v>
      </c>
      <c r="AB249" s="76">
        <f t="shared" ref="AB249" si="4324">IF(AA249=12,1,AA249+1)</f>
        <v>11</v>
      </c>
      <c r="AC249" s="76">
        <f t="shared" ref="AC249" si="4325">IF(AB249=12,1,AB249+1)</f>
        <v>12</v>
      </c>
      <c r="AD249" s="76">
        <f t="shared" ref="AD249" si="4326">IF(AC249=12,1,AC249+1)</f>
        <v>1</v>
      </c>
      <c r="AE249" s="76">
        <f t="shared" ref="AE249" si="4327">IF(AD249=12,1,AD249+1)</f>
        <v>2</v>
      </c>
      <c r="AF249" s="76">
        <f t="shared" ref="AF249" si="4328">IF(AE249=12,1,AE249+1)</f>
        <v>3</v>
      </c>
      <c r="AG249" s="76">
        <f t="shared" ref="AG249" si="4329">IF(AF249=12,1,AF249+1)</f>
        <v>4</v>
      </c>
      <c r="AH249" s="76">
        <f t="shared" ref="AH249" si="4330">IF(AG249=12,1,AG249+1)</f>
        <v>5</v>
      </c>
      <c r="AI249" s="76">
        <f t="shared" ref="AI249" si="4331">IF(AH249=12,1,AH249+1)</f>
        <v>6</v>
      </c>
      <c r="AJ249" s="76">
        <f>IF(AI249=12,1,AI249+1)</f>
        <v>7</v>
      </c>
      <c r="AK249" s="76">
        <f t="shared" ref="AK249" si="4332">IF(AJ249=12,1,AJ249+1)</f>
        <v>8</v>
      </c>
      <c r="AL249" s="76">
        <f t="shared" ref="AL249" si="4333">IF(AK249=12,1,AK249+1)</f>
        <v>9</v>
      </c>
      <c r="AM249" s="76">
        <f t="shared" ref="AM249" si="4334">IF(AL249=12,1,AL249+1)</f>
        <v>10</v>
      </c>
      <c r="AN249" s="76">
        <f t="shared" ref="AN249" si="4335">IF(AM249=12,1,AM249+1)</f>
        <v>11</v>
      </c>
      <c r="AO249" s="76">
        <f t="shared" ref="AO249" si="4336">IF(AN249=12,1,AN249+1)</f>
        <v>12</v>
      </c>
      <c r="AP249" s="76">
        <f t="shared" ref="AP249" si="4337">IF(AO249=12,1,AO249+1)</f>
        <v>1</v>
      </c>
      <c r="AQ249" s="76">
        <f t="shared" ref="AQ249" si="4338">IF(AP249=12,1,AP249+1)</f>
        <v>2</v>
      </c>
      <c r="AR249" s="76">
        <f t="shared" ref="AR249" si="4339">IF(AQ249=12,1,AQ249+1)</f>
        <v>3</v>
      </c>
      <c r="AS249" s="76">
        <f t="shared" ref="AS249" si="4340">IF(AR249=12,1,AR249+1)</f>
        <v>4</v>
      </c>
      <c r="AT249" s="76">
        <f t="shared" ref="AT249" si="4341">IF(AS249=12,1,AS249+1)</f>
        <v>5</v>
      </c>
      <c r="AU249" s="76">
        <f t="shared" ref="AU249" si="4342">IF(AT249=12,1,AT249+1)</f>
        <v>6</v>
      </c>
      <c r="AV249" s="76">
        <f t="shared" ref="AV249" si="4343">IF(AU249=12,1,AU249+1)</f>
        <v>7</v>
      </c>
      <c r="AW249" s="76">
        <f t="shared" ref="AW249" si="4344">IF(AV249=12,1,AV249+1)</f>
        <v>8</v>
      </c>
      <c r="AX249" s="76">
        <f t="shared" ref="AX249" si="4345">IF(AW249=12,1,AW249+1)</f>
        <v>9</v>
      </c>
      <c r="AY249" s="76">
        <f t="shared" ref="AY249" si="4346">IF(AX249=12,1,AX249+1)</f>
        <v>10</v>
      </c>
      <c r="AZ249" s="76">
        <f t="shared" ref="AZ249" si="4347">IF(AY249=12,1,AY249+1)</f>
        <v>11</v>
      </c>
      <c r="BA249" s="76">
        <f t="shared" ref="BA249" si="4348">IF(AZ249=12,1,AZ249+1)</f>
        <v>12</v>
      </c>
      <c r="BB249" s="76">
        <f t="shared" ref="BB249" si="4349">IF(BA249=12,1,BA249+1)</f>
        <v>1</v>
      </c>
      <c r="BC249" s="76">
        <f t="shared" ref="BC249" si="4350">IF(BB249=12,1,BB249+1)</f>
        <v>2</v>
      </c>
      <c r="BD249" s="76">
        <f t="shared" ref="BD249" si="4351">IF(BC249=12,1,BC249+1)</f>
        <v>3</v>
      </c>
      <c r="BE249" s="76">
        <f t="shared" ref="BE249" si="4352">IF(BD249=12,1,BD249+1)</f>
        <v>4</v>
      </c>
      <c r="BF249" s="76">
        <f t="shared" ref="BF249" si="4353">IF(BE249=12,1,BE249+1)</f>
        <v>5</v>
      </c>
      <c r="BG249" s="76">
        <f t="shared" ref="BG249" si="4354">IF(BF249=12,1,BF249+1)</f>
        <v>6</v>
      </c>
      <c r="BH249" s="76">
        <f t="shared" ref="BH249" si="4355">IF(BG249=12,1,BG249+1)</f>
        <v>7</v>
      </c>
      <c r="BI249" s="76">
        <f t="shared" ref="BI249" si="4356">IF(BH249=12,1,BH249+1)</f>
        <v>8</v>
      </c>
      <c r="BJ249" s="76">
        <f t="shared" ref="BJ249" si="4357">IF(BI249=12,1,BI249+1)</f>
        <v>9</v>
      </c>
      <c r="BK249" s="76">
        <f t="shared" ref="BK249" si="4358">IF(BJ249=12,1,BJ249+1)</f>
        <v>10</v>
      </c>
      <c r="BL249" s="76">
        <f t="shared" ref="BL249" si="4359">IF(BK249=12,1,BK249+1)</f>
        <v>11</v>
      </c>
      <c r="BM249" s="76">
        <f t="shared" ref="BM249" si="4360">IF(BL249=12,1,BL249+1)</f>
        <v>12</v>
      </c>
      <c r="BN249" s="81"/>
      <c r="BO249" s="78"/>
      <c r="BP249" s="78"/>
      <c r="BQ249" s="78"/>
      <c r="BR249" s="106"/>
      <c r="BS249" s="106"/>
      <c r="BT249" s="106"/>
      <c r="BU249" s="106"/>
      <c r="BV249" s="106"/>
      <c r="BW249" s="106"/>
      <c r="BX249" s="106"/>
      <c r="BY249" s="106"/>
      <c r="BZ249" s="106"/>
      <c r="CA249" s="106"/>
      <c r="CB249" s="106"/>
      <c r="CC249" s="106"/>
      <c r="CD249" s="106"/>
      <c r="CE249" s="106"/>
      <c r="CF249" s="106"/>
      <c r="CG249" s="106"/>
    </row>
    <row r="250" spans="1:85" s="245" customFormat="1" ht="18" hidden="1" customHeight="1" x14ac:dyDescent="0.35">
      <c r="A250" s="250"/>
      <c r="B250" s="113"/>
      <c r="C250" s="361"/>
      <c r="D250" s="125"/>
      <c r="E250" s="125"/>
      <c r="F250" s="125"/>
      <c r="G250" s="125"/>
      <c r="H250" s="370"/>
      <c r="I250" s="371"/>
      <c r="J250" s="357"/>
      <c r="K250" s="357"/>
      <c r="L250" s="137"/>
      <c r="M250" s="373"/>
      <c r="N250" s="7"/>
      <c r="O250" s="376"/>
      <c r="P250" s="106"/>
      <c r="Q250" s="77"/>
      <c r="R250" s="59">
        <f t="shared" ref="R250:BM250" si="4361">VALUE(_xlfn.CONCAT(R249,".",R252))</f>
        <v>1</v>
      </c>
      <c r="S250" s="73">
        <f t="shared" si="4361"/>
        <v>32</v>
      </c>
      <c r="T250" s="73">
        <f t="shared" si="4361"/>
        <v>61</v>
      </c>
      <c r="U250" s="73">
        <f t="shared" si="4361"/>
        <v>92</v>
      </c>
      <c r="V250" s="73">
        <f t="shared" si="4361"/>
        <v>122</v>
      </c>
      <c r="W250" s="73">
        <f t="shared" si="4361"/>
        <v>153</v>
      </c>
      <c r="X250" s="73">
        <f t="shared" si="4361"/>
        <v>183</v>
      </c>
      <c r="Y250" s="73">
        <f t="shared" si="4361"/>
        <v>214</v>
      </c>
      <c r="Z250" s="73">
        <f t="shared" si="4361"/>
        <v>245</v>
      </c>
      <c r="AA250" s="73">
        <f t="shared" si="4361"/>
        <v>275</v>
      </c>
      <c r="AB250" s="73">
        <f t="shared" si="4361"/>
        <v>306</v>
      </c>
      <c r="AC250" s="73">
        <f t="shared" si="4361"/>
        <v>336</v>
      </c>
      <c r="AD250" s="73">
        <f t="shared" si="4361"/>
        <v>367</v>
      </c>
      <c r="AE250" s="73">
        <f t="shared" si="4361"/>
        <v>398</v>
      </c>
      <c r="AF250" s="73">
        <f t="shared" si="4361"/>
        <v>426</v>
      </c>
      <c r="AG250" s="73">
        <f t="shared" si="4361"/>
        <v>457</v>
      </c>
      <c r="AH250" s="73">
        <f t="shared" si="4361"/>
        <v>487</v>
      </c>
      <c r="AI250" s="73">
        <f t="shared" si="4361"/>
        <v>518</v>
      </c>
      <c r="AJ250" s="73">
        <f t="shared" si="4361"/>
        <v>548</v>
      </c>
      <c r="AK250" s="73">
        <f t="shared" si="4361"/>
        <v>579</v>
      </c>
      <c r="AL250" s="73">
        <f t="shared" si="4361"/>
        <v>610</v>
      </c>
      <c r="AM250" s="73">
        <f t="shared" si="4361"/>
        <v>640</v>
      </c>
      <c r="AN250" s="73">
        <f t="shared" si="4361"/>
        <v>671</v>
      </c>
      <c r="AO250" s="73">
        <f t="shared" si="4361"/>
        <v>701</v>
      </c>
      <c r="AP250" s="73">
        <f t="shared" si="4361"/>
        <v>732</v>
      </c>
      <c r="AQ250" s="73">
        <f t="shared" si="4361"/>
        <v>763</v>
      </c>
      <c r="AR250" s="73">
        <f t="shared" si="4361"/>
        <v>791</v>
      </c>
      <c r="AS250" s="73">
        <f t="shared" si="4361"/>
        <v>822</v>
      </c>
      <c r="AT250" s="73">
        <f t="shared" si="4361"/>
        <v>852</v>
      </c>
      <c r="AU250" s="73">
        <f t="shared" si="4361"/>
        <v>883</v>
      </c>
      <c r="AV250" s="73">
        <f t="shared" si="4361"/>
        <v>913</v>
      </c>
      <c r="AW250" s="73">
        <f t="shared" si="4361"/>
        <v>944</v>
      </c>
      <c r="AX250" s="73">
        <f t="shared" si="4361"/>
        <v>975</v>
      </c>
      <c r="AY250" s="73">
        <f t="shared" si="4361"/>
        <v>1005</v>
      </c>
      <c r="AZ250" s="73">
        <f t="shared" si="4361"/>
        <v>1036</v>
      </c>
      <c r="BA250" s="73">
        <f t="shared" si="4361"/>
        <v>1066</v>
      </c>
      <c r="BB250" s="73">
        <f t="shared" si="4361"/>
        <v>1097</v>
      </c>
      <c r="BC250" s="73">
        <f t="shared" si="4361"/>
        <v>1128</v>
      </c>
      <c r="BD250" s="73">
        <f t="shared" si="4361"/>
        <v>1156</v>
      </c>
      <c r="BE250" s="73">
        <f t="shared" si="4361"/>
        <v>1187</v>
      </c>
      <c r="BF250" s="73">
        <f t="shared" si="4361"/>
        <v>1217</v>
      </c>
      <c r="BG250" s="73">
        <f t="shared" si="4361"/>
        <v>1248</v>
      </c>
      <c r="BH250" s="73">
        <f t="shared" si="4361"/>
        <v>1278</v>
      </c>
      <c r="BI250" s="73">
        <f t="shared" si="4361"/>
        <v>1309</v>
      </c>
      <c r="BJ250" s="73">
        <f t="shared" si="4361"/>
        <v>1340</v>
      </c>
      <c r="BK250" s="73">
        <f t="shared" si="4361"/>
        <v>1370</v>
      </c>
      <c r="BL250" s="73">
        <f t="shared" si="4361"/>
        <v>1401</v>
      </c>
      <c r="BM250" s="73">
        <f t="shared" si="4361"/>
        <v>1431</v>
      </c>
      <c r="BN250" s="82"/>
      <c r="BO250" s="79"/>
      <c r="BP250" s="79"/>
      <c r="BQ250" s="79"/>
      <c r="BR250" s="106"/>
      <c r="BS250" s="106"/>
      <c r="BT250" s="106"/>
      <c r="BU250" s="106"/>
      <c r="BV250" s="106"/>
      <c r="BW250" s="106"/>
      <c r="BX250" s="106"/>
      <c r="BY250" s="106"/>
      <c r="BZ250" s="106"/>
      <c r="CA250" s="106"/>
      <c r="CB250" s="106"/>
      <c r="CC250" s="106"/>
      <c r="CD250" s="106"/>
      <c r="CE250" s="106"/>
      <c r="CF250" s="106"/>
      <c r="CG250" s="106"/>
    </row>
    <row r="251" spans="1:85" s="245" customFormat="1" ht="18" customHeight="1" x14ac:dyDescent="0.35">
      <c r="A251" s="250"/>
      <c r="B251" s="113"/>
      <c r="C251" s="361"/>
      <c r="D251" s="125"/>
      <c r="E251" s="357" t="s">
        <v>207</v>
      </c>
      <c r="F251" s="357" t="s">
        <v>207</v>
      </c>
      <c r="G251" s="357" t="s">
        <v>207</v>
      </c>
      <c r="H251" s="370"/>
      <c r="I251" s="371"/>
      <c r="J251" s="357"/>
      <c r="K251" s="357"/>
      <c r="L251" s="357" t="s">
        <v>219</v>
      </c>
      <c r="M251" s="373"/>
      <c r="N251" s="7"/>
      <c r="O251" s="376"/>
      <c r="P251" s="106"/>
      <c r="Q251" s="77"/>
      <c r="R251" s="60" t="str">
        <f>VLOOKUP(R249,'Podpůrná data'!$I$188:$J$199,2)</f>
        <v>leden</v>
      </c>
      <c r="S251" s="60" t="str">
        <f>VLOOKUP(S249,'Podpůrná data'!$I$188:$J$199,2)</f>
        <v>únor</v>
      </c>
      <c r="T251" s="60" t="str">
        <f>VLOOKUP(T249,'Podpůrná data'!$I$188:$J$199,2)</f>
        <v>březen</v>
      </c>
      <c r="U251" s="60" t="str">
        <f>VLOOKUP(U249,'Podpůrná data'!$I$188:$J$199,2)</f>
        <v>duben</v>
      </c>
      <c r="V251" s="60" t="str">
        <f>VLOOKUP(V249,'Podpůrná data'!$I$188:$J$199,2)</f>
        <v>květen</v>
      </c>
      <c r="W251" s="60" t="str">
        <f>VLOOKUP(W249,'Podpůrná data'!$I$188:$J$199,2)</f>
        <v>červen</v>
      </c>
      <c r="X251" s="60" t="str">
        <f>VLOOKUP(X249,'Podpůrná data'!$I$188:$J$199,2)</f>
        <v>červenec</v>
      </c>
      <c r="Y251" s="60" t="str">
        <f>VLOOKUP(Y249,'Podpůrná data'!$I$188:$J$199,2)</f>
        <v>srpen</v>
      </c>
      <c r="Z251" s="60" t="str">
        <f>VLOOKUP(Z249,'Podpůrná data'!$I$188:$J$199,2)</f>
        <v>září</v>
      </c>
      <c r="AA251" s="60" t="str">
        <f>VLOOKUP(AA249,'Podpůrná data'!$I$188:$J$199,2)</f>
        <v>říjen</v>
      </c>
      <c r="AB251" s="60" t="str">
        <f>VLOOKUP(AB249,'Podpůrná data'!$I$188:$J$199,2)</f>
        <v>listopad</v>
      </c>
      <c r="AC251" s="60" t="str">
        <f>VLOOKUP(AC249,'Podpůrná data'!$I$188:$J$199,2)</f>
        <v>prosinec</v>
      </c>
      <c r="AD251" s="60" t="str">
        <f>VLOOKUP(AD249,'Podpůrná data'!$I$188:$J$199,2)</f>
        <v>leden</v>
      </c>
      <c r="AE251" s="60" t="str">
        <f>VLOOKUP(AE249,'Podpůrná data'!$I$188:$J$199,2)</f>
        <v>únor</v>
      </c>
      <c r="AF251" s="60" t="str">
        <f>VLOOKUP(AF249,'Podpůrná data'!$I$188:$J$199,2)</f>
        <v>březen</v>
      </c>
      <c r="AG251" s="60" t="str">
        <f>VLOOKUP(AG249,'Podpůrná data'!$I$188:$J$199,2)</f>
        <v>duben</v>
      </c>
      <c r="AH251" s="60" t="str">
        <f>VLOOKUP(AH249,'Podpůrná data'!$I$188:$J$199,2)</f>
        <v>květen</v>
      </c>
      <c r="AI251" s="60" t="str">
        <f>VLOOKUP(AI249,'Podpůrná data'!$I$188:$J$199,2)</f>
        <v>červen</v>
      </c>
      <c r="AJ251" s="60" t="str">
        <f>VLOOKUP(AJ249,'Podpůrná data'!$I$188:$J$199,2)</f>
        <v>červenec</v>
      </c>
      <c r="AK251" s="60" t="str">
        <f>VLOOKUP(AK249,'Podpůrná data'!$I$188:$J$199,2)</f>
        <v>srpen</v>
      </c>
      <c r="AL251" s="60" t="str">
        <f>VLOOKUP(AL249,'Podpůrná data'!$I$188:$J$199,2)</f>
        <v>září</v>
      </c>
      <c r="AM251" s="60" t="str">
        <f>VLOOKUP(AM249,'Podpůrná data'!$I$188:$J$199,2)</f>
        <v>říjen</v>
      </c>
      <c r="AN251" s="60" t="str">
        <f>VLOOKUP(AN249,'Podpůrná data'!$I$188:$J$199,2)</f>
        <v>listopad</v>
      </c>
      <c r="AO251" s="60" t="str">
        <f>VLOOKUP(AO249,'Podpůrná data'!$I$188:$J$199,2)</f>
        <v>prosinec</v>
      </c>
      <c r="AP251" s="60" t="str">
        <f>VLOOKUP(AP249,'Podpůrná data'!$I$188:$J$199,2)</f>
        <v>leden</v>
      </c>
      <c r="AQ251" s="60" t="str">
        <f>VLOOKUP(AQ249,'Podpůrná data'!$I$188:$J$199,2)</f>
        <v>únor</v>
      </c>
      <c r="AR251" s="60" t="str">
        <f>VLOOKUP(AR249,'Podpůrná data'!$I$188:$J$199,2)</f>
        <v>březen</v>
      </c>
      <c r="AS251" s="60" t="str">
        <f>VLOOKUP(AS249,'Podpůrná data'!$I$188:$J$199,2)</f>
        <v>duben</v>
      </c>
      <c r="AT251" s="60" t="str">
        <f>VLOOKUP(AT249,'Podpůrná data'!$I$188:$J$199,2)</f>
        <v>květen</v>
      </c>
      <c r="AU251" s="60" t="str">
        <f>VLOOKUP(AU249,'Podpůrná data'!$I$188:$J$199,2)</f>
        <v>červen</v>
      </c>
      <c r="AV251" s="60" t="str">
        <f>VLOOKUP(AV249,'Podpůrná data'!$I$188:$J$199,2)</f>
        <v>červenec</v>
      </c>
      <c r="AW251" s="60" t="str">
        <f>VLOOKUP(AW249,'Podpůrná data'!$I$188:$J$199,2)</f>
        <v>srpen</v>
      </c>
      <c r="AX251" s="60" t="str">
        <f>VLOOKUP(AX249,'Podpůrná data'!$I$188:$J$199,2)</f>
        <v>září</v>
      </c>
      <c r="AY251" s="60" t="str">
        <f>VLOOKUP(AY249,'Podpůrná data'!$I$188:$J$199,2)</f>
        <v>říjen</v>
      </c>
      <c r="AZ251" s="60" t="str">
        <f>VLOOKUP(AZ249,'Podpůrná data'!$I$188:$J$199,2)</f>
        <v>listopad</v>
      </c>
      <c r="BA251" s="60" t="str">
        <f>VLOOKUP(BA249,'Podpůrná data'!$I$188:$J$199,2)</f>
        <v>prosinec</v>
      </c>
      <c r="BB251" s="60" t="str">
        <f>VLOOKUP(BB249,'Podpůrná data'!$I$188:$J$199,2)</f>
        <v>leden</v>
      </c>
      <c r="BC251" s="60" t="str">
        <f>VLOOKUP(BC249,'Podpůrná data'!$I$188:$J$199,2)</f>
        <v>únor</v>
      </c>
      <c r="BD251" s="60" t="str">
        <f>VLOOKUP(BD249,'Podpůrná data'!$I$188:$J$199,2)</f>
        <v>březen</v>
      </c>
      <c r="BE251" s="60" t="str">
        <f>VLOOKUP(BE249,'Podpůrná data'!$I$188:$J$199,2)</f>
        <v>duben</v>
      </c>
      <c r="BF251" s="60" t="str">
        <f>VLOOKUP(BF249,'Podpůrná data'!$I$188:$J$199,2)</f>
        <v>květen</v>
      </c>
      <c r="BG251" s="60" t="str">
        <f>VLOOKUP(BG249,'Podpůrná data'!$I$188:$J$199,2)</f>
        <v>červen</v>
      </c>
      <c r="BH251" s="60" t="str">
        <f>VLOOKUP(BH249,'Podpůrná data'!$I$188:$J$199,2)</f>
        <v>červenec</v>
      </c>
      <c r="BI251" s="60" t="str">
        <f>VLOOKUP(BI249,'Podpůrná data'!$I$188:$J$199,2)</f>
        <v>srpen</v>
      </c>
      <c r="BJ251" s="60" t="str">
        <f>VLOOKUP(BJ249,'Podpůrná data'!$I$188:$J$199,2)</f>
        <v>září</v>
      </c>
      <c r="BK251" s="60" t="str">
        <f>VLOOKUP(BK249,'Podpůrná data'!$I$188:$J$199,2)</f>
        <v>říjen</v>
      </c>
      <c r="BL251" s="60" t="str">
        <f>VLOOKUP(BL249,'Podpůrná data'!$I$188:$J$199,2)</f>
        <v>listopad</v>
      </c>
      <c r="BM251" s="60" t="str">
        <f>VLOOKUP(BM249,'Podpůrná data'!$I$188:$J$199,2)</f>
        <v>prosinec</v>
      </c>
      <c r="BN251" s="171"/>
      <c r="BO251" s="175"/>
      <c r="BP251" s="197"/>
      <c r="BQ251" s="197"/>
      <c r="BR251" s="106"/>
      <c r="BS251" s="179" t="s">
        <v>105</v>
      </c>
      <c r="BT251" s="179" t="s">
        <v>106</v>
      </c>
      <c r="BU251" s="179" t="s">
        <v>107</v>
      </c>
      <c r="BV251" s="179" t="s">
        <v>108</v>
      </c>
      <c r="BW251" s="179" t="s">
        <v>109</v>
      </c>
      <c r="BX251" s="179" t="s">
        <v>110</v>
      </c>
      <c r="BY251" s="179" t="s">
        <v>111</v>
      </c>
      <c r="BZ251" s="179" t="s">
        <v>112</v>
      </c>
      <c r="CA251" s="179" t="s">
        <v>113</v>
      </c>
      <c r="CB251" s="179" t="s">
        <v>155</v>
      </c>
      <c r="CC251" s="179" t="s">
        <v>156</v>
      </c>
      <c r="CD251" s="179" t="s">
        <v>157</v>
      </c>
      <c r="CE251" s="179" t="s">
        <v>202</v>
      </c>
      <c r="CF251" s="179" t="s">
        <v>203</v>
      </c>
      <c r="CG251" s="179" t="s">
        <v>204</v>
      </c>
    </row>
    <row r="252" spans="1:85" s="245" customFormat="1" ht="16.399999999999999" customHeight="1" x14ac:dyDescent="0.35">
      <c r="A252" s="250"/>
      <c r="B252" s="113"/>
      <c r="C252" s="361"/>
      <c r="D252" s="125"/>
      <c r="E252" s="357"/>
      <c r="F252" s="357"/>
      <c r="G252" s="357"/>
      <c r="H252" s="370"/>
      <c r="I252" s="371"/>
      <c r="J252" s="357"/>
      <c r="K252" s="357"/>
      <c r="L252" s="357"/>
      <c r="M252" s="373"/>
      <c r="N252" s="7"/>
      <c r="O252" s="376"/>
      <c r="P252" s="106"/>
      <c r="Q252" s="77"/>
      <c r="R252" s="60">
        <f>YEAR(Úvod!$F$10)</f>
        <v>1900</v>
      </c>
      <c r="S252" s="60">
        <f t="shared" ref="S252" si="4362">IF(S249=1,R252+1,R252)</f>
        <v>1900</v>
      </c>
      <c r="T252" s="60">
        <f t="shared" ref="T252" si="4363">IF(T249=1,S252+1,S252)</f>
        <v>1900</v>
      </c>
      <c r="U252" s="60">
        <f t="shared" ref="U252" si="4364">IF(U249=1,T252+1,T252)</f>
        <v>1900</v>
      </c>
      <c r="V252" s="60">
        <f t="shared" ref="V252" si="4365">IF(V249=1,U252+1,U252)</f>
        <v>1900</v>
      </c>
      <c r="W252" s="60">
        <f t="shared" ref="W252" si="4366">IF(W249=1,V252+1,V252)</f>
        <v>1900</v>
      </c>
      <c r="X252" s="60">
        <f t="shared" ref="X252" si="4367">IF(X249=1,W252+1,W252)</f>
        <v>1900</v>
      </c>
      <c r="Y252" s="60">
        <f t="shared" ref="Y252" si="4368">IF(Y249=1,X252+1,X252)</f>
        <v>1900</v>
      </c>
      <c r="Z252" s="60">
        <f t="shared" ref="Z252" si="4369">IF(Z249=1,Y252+1,Y252)</f>
        <v>1900</v>
      </c>
      <c r="AA252" s="60">
        <f t="shared" ref="AA252" si="4370">IF(AA249=1,Z252+1,Z252)</f>
        <v>1900</v>
      </c>
      <c r="AB252" s="60">
        <f t="shared" ref="AB252" si="4371">IF(AB249=1,AA252+1,AA252)</f>
        <v>1900</v>
      </c>
      <c r="AC252" s="60">
        <f t="shared" ref="AC252" si="4372">IF(AC249=1,AB252+1,AB252)</f>
        <v>1900</v>
      </c>
      <c r="AD252" s="60">
        <f t="shared" ref="AD252" si="4373">IF(AD249=1,AC252+1,AC252)</f>
        <v>1901</v>
      </c>
      <c r="AE252" s="60">
        <f t="shared" ref="AE252" si="4374">IF(AE249=1,AD252+1,AD252)</f>
        <v>1901</v>
      </c>
      <c r="AF252" s="60">
        <f t="shared" ref="AF252" si="4375">IF(AF249=1,AE252+1,AE252)</f>
        <v>1901</v>
      </c>
      <c r="AG252" s="60">
        <f t="shared" ref="AG252" si="4376">IF(AG249=1,AF252+1,AF252)</f>
        <v>1901</v>
      </c>
      <c r="AH252" s="60">
        <f t="shared" ref="AH252" si="4377">IF(AH249=1,AG252+1,AG252)</f>
        <v>1901</v>
      </c>
      <c r="AI252" s="60">
        <f t="shared" ref="AI252" si="4378">IF(AI249=1,AH252+1,AH252)</f>
        <v>1901</v>
      </c>
      <c r="AJ252" s="60">
        <f t="shared" ref="AJ252" si="4379">IF(AJ249=1,AI252+1,AI252)</f>
        <v>1901</v>
      </c>
      <c r="AK252" s="60">
        <f t="shared" ref="AK252" si="4380">IF(AK249=1,AJ252+1,AJ252)</f>
        <v>1901</v>
      </c>
      <c r="AL252" s="60">
        <f t="shared" ref="AL252" si="4381">IF(AL249=1,AK252+1,AK252)</f>
        <v>1901</v>
      </c>
      <c r="AM252" s="60">
        <f t="shared" ref="AM252" si="4382">IF(AM249=1,AL252+1,AL252)</f>
        <v>1901</v>
      </c>
      <c r="AN252" s="60">
        <f t="shared" ref="AN252" si="4383">IF(AN249=1,AM252+1,AM252)</f>
        <v>1901</v>
      </c>
      <c r="AO252" s="60">
        <f t="shared" ref="AO252" si="4384">IF(AO249=1,AN252+1,AN252)</f>
        <v>1901</v>
      </c>
      <c r="AP252" s="60">
        <f t="shared" ref="AP252" si="4385">IF(AP249=1,AO252+1,AO252)</f>
        <v>1902</v>
      </c>
      <c r="AQ252" s="60">
        <f t="shared" ref="AQ252" si="4386">IF(AQ249=1,AP252+1,AP252)</f>
        <v>1902</v>
      </c>
      <c r="AR252" s="60">
        <f t="shared" ref="AR252" si="4387">IF(AR249=1,AQ252+1,AQ252)</f>
        <v>1902</v>
      </c>
      <c r="AS252" s="60">
        <f t="shared" ref="AS252" si="4388">IF(AS249=1,AR252+1,AR252)</f>
        <v>1902</v>
      </c>
      <c r="AT252" s="60">
        <f t="shared" ref="AT252" si="4389">IF(AT249=1,AS252+1,AS252)</f>
        <v>1902</v>
      </c>
      <c r="AU252" s="60">
        <f t="shared" ref="AU252" si="4390">IF(AU249=1,AT252+1,AT252)</f>
        <v>1902</v>
      </c>
      <c r="AV252" s="60">
        <f t="shared" ref="AV252" si="4391">IF(AV249=1,AU252+1,AU252)</f>
        <v>1902</v>
      </c>
      <c r="AW252" s="60">
        <f t="shared" ref="AW252" si="4392">IF(AW249=1,AV252+1,AV252)</f>
        <v>1902</v>
      </c>
      <c r="AX252" s="60">
        <f t="shared" ref="AX252" si="4393">IF(AX249=1,AW252+1,AW252)</f>
        <v>1902</v>
      </c>
      <c r="AY252" s="60">
        <f t="shared" ref="AY252" si="4394">IF(AY249=1,AX252+1,AX252)</f>
        <v>1902</v>
      </c>
      <c r="AZ252" s="60">
        <f t="shared" ref="AZ252" si="4395">IF(AZ249=1,AY252+1,AY252)</f>
        <v>1902</v>
      </c>
      <c r="BA252" s="60">
        <f t="shared" ref="BA252" si="4396">IF(BA249=1,AZ252+1,AZ252)</f>
        <v>1902</v>
      </c>
      <c r="BB252" s="60">
        <f t="shared" ref="BB252" si="4397">IF(BB249=1,BA252+1,BA252)</f>
        <v>1903</v>
      </c>
      <c r="BC252" s="60">
        <f t="shared" ref="BC252" si="4398">IF(BC249=1,BB252+1,BB252)</f>
        <v>1903</v>
      </c>
      <c r="BD252" s="60">
        <f t="shared" ref="BD252" si="4399">IF(BD249=1,BC252+1,BC252)</f>
        <v>1903</v>
      </c>
      <c r="BE252" s="60">
        <f t="shared" ref="BE252" si="4400">IF(BE249=1,BD252+1,BD252)</f>
        <v>1903</v>
      </c>
      <c r="BF252" s="60">
        <f t="shared" ref="BF252" si="4401">IF(BF249=1,BE252+1,BE252)</f>
        <v>1903</v>
      </c>
      <c r="BG252" s="60">
        <f t="shared" ref="BG252" si="4402">IF(BG249=1,BF252+1,BF252)</f>
        <v>1903</v>
      </c>
      <c r="BH252" s="60">
        <f t="shared" ref="BH252" si="4403">IF(BH249=1,BG252+1,BG252)</f>
        <v>1903</v>
      </c>
      <c r="BI252" s="60">
        <f t="shared" ref="BI252" si="4404">IF(BI249=1,BH252+1,BH252)</f>
        <v>1903</v>
      </c>
      <c r="BJ252" s="60">
        <f t="shared" ref="BJ252" si="4405">IF(BJ249=1,BI252+1,BI252)</f>
        <v>1903</v>
      </c>
      <c r="BK252" s="60">
        <f t="shared" ref="BK252" si="4406">IF(BK249=1,BJ252+1,BJ252)</f>
        <v>1903</v>
      </c>
      <c r="BL252" s="60">
        <f t="shared" ref="BL252" si="4407">IF(BL249=1,BK252+1,BK252)</f>
        <v>1903</v>
      </c>
      <c r="BM252" s="60">
        <f t="shared" ref="BM252" si="4408">IF(BM249=1,BL252+1,BL252)</f>
        <v>1903</v>
      </c>
      <c r="BN252" s="195"/>
      <c r="BO252" s="196"/>
      <c r="BP252" s="197"/>
      <c r="BQ252" s="197"/>
      <c r="BR252" s="106"/>
      <c r="BS252" s="106"/>
      <c r="BT252" s="106"/>
      <c r="BU252" s="106"/>
      <c r="BV252" s="106"/>
      <c r="BW252" s="106"/>
      <c r="BX252" s="106"/>
      <c r="BY252" s="106"/>
      <c r="BZ252" s="106"/>
      <c r="CA252" s="106"/>
      <c r="CB252" s="106"/>
      <c r="CC252" s="106"/>
      <c r="CD252" s="106"/>
      <c r="CE252" s="106"/>
      <c r="CF252" s="106"/>
      <c r="CG252" s="106"/>
    </row>
    <row r="253" spans="1:85" s="245" customFormat="1" ht="16.399999999999999" customHeight="1" x14ac:dyDescent="0.35">
      <c r="A253" s="250"/>
      <c r="B253" s="113"/>
      <c r="C253" s="125"/>
      <c r="D253" s="125"/>
      <c r="E253" s="357"/>
      <c r="F253" s="357"/>
      <c r="G253" s="357"/>
      <c r="H253" s="370"/>
      <c r="I253" s="371"/>
      <c r="J253" s="357"/>
      <c r="K253" s="372"/>
      <c r="L253" s="357"/>
      <c r="M253" s="374"/>
      <c r="N253" s="7"/>
      <c r="O253" s="377"/>
      <c r="P253" s="106"/>
      <c r="Q253" s="63" t="s">
        <v>159</v>
      </c>
      <c r="R253" s="251"/>
      <c r="S253" s="251"/>
      <c r="T253" s="251"/>
      <c r="U253" s="251"/>
      <c r="V253" s="251"/>
      <c r="W253" s="251"/>
      <c r="X253" s="251"/>
      <c r="Y253" s="251"/>
      <c r="Z253" s="251"/>
      <c r="AA253" s="251"/>
      <c r="AB253" s="251"/>
      <c r="AC253" s="251"/>
      <c r="AD253" s="251"/>
      <c r="AE253" s="251"/>
      <c r="AF253" s="251"/>
      <c r="AG253" s="251"/>
      <c r="AH253" s="251"/>
      <c r="AI253" s="251"/>
      <c r="AJ253" s="251"/>
      <c r="AK253" s="251"/>
      <c r="AL253" s="251"/>
      <c r="AM253" s="251"/>
      <c r="AN253" s="251"/>
      <c r="AO253" s="251"/>
      <c r="AP253" s="251"/>
      <c r="AQ253" s="251"/>
      <c r="AR253" s="251"/>
      <c r="AS253" s="251"/>
      <c r="AT253" s="251"/>
      <c r="AU253" s="251"/>
      <c r="AV253" s="251"/>
      <c r="AW253" s="251"/>
      <c r="AX253" s="251"/>
      <c r="AY253" s="251"/>
      <c r="AZ253" s="251"/>
      <c r="BA253" s="251"/>
      <c r="BB253" s="251"/>
      <c r="BC253" s="251"/>
      <c r="BD253" s="251"/>
      <c r="BE253" s="251"/>
      <c r="BF253" s="251"/>
      <c r="BG253" s="251"/>
      <c r="BH253" s="251"/>
      <c r="BI253" s="251"/>
      <c r="BJ253" s="251"/>
      <c r="BK253" s="251"/>
      <c r="BL253" s="251"/>
      <c r="BM253" s="251"/>
      <c r="BN253" s="195"/>
      <c r="BO253" s="196"/>
      <c r="BP253" s="197"/>
      <c r="BQ253" s="197"/>
      <c r="BR253" s="106"/>
      <c r="BS253" s="106"/>
      <c r="BT253" s="106"/>
      <c r="BU253" s="106"/>
      <c r="BV253" s="106"/>
      <c r="BW253" s="106"/>
      <c r="BX253" s="106"/>
      <c r="BY253" s="106"/>
      <c r="BZ253" s="106"/>
      <c r="CA253" s="106"/>
      <c r="CB253" s="106"/>
      <c r="CC253" s="106"/>
      <c r="CD253" s="106"/>
      <c r="CE253" s="106"/>
      <c r="CF253" s="106"/>
      <c r="CG253" s="106"/>
    </row>
    <row r="254" spans="1:85" s="245" customFormat="1" ht="23.5" customHeight="1" x14ac:dyDescent="0.35">
      <c r="A254" s="243"/>
      <c r="B254" s="126" t="s">
        <v>18</v>
      </c>
      <c r="C254" s="359"/>
      <c r="D254" s="359"/>
      <c r="E254" s="252"/>
      <c r="F254" s="252"/>
      <c r="G254" s="241"/>
      <c r="H254" s="253"/>
      <c r="I254" s="254"/>
      <c r="J254" s="253"/>
      <c r="K254" s="205">
        <f>IF(J254="",0,IF(J254="ANO",'Podpůrná data'!$B$5,'Podpůrná data'!$B$3))</f>
        <v>0</v>
      </c>
      <c r="L254" s="203">
        <f>IFERROR(INT(ROUND(I254,2)*(VLOOKUP(INT(H254),'Podpůrná data'!$A$189:$B$233,2,FALSE))*(H254/(INT(H254)))),0)</f>
        <v>0</v>
      </c>
      <c r="M254" s="61">
        <f>K254*L254</f>
        <v>0</v>
      </c>
      <c r="N254" s="62">
        <f>IF(M254&gt;0,IF(ISTEXT(C254)=TRUE,0,1),0)</f>
        <v>0</v>
      </c>
      <c r="O254" s="166">
        <f>IF(M254&gt;0,1,0)</f>
        <v>0</v>
      </c>
      <c r="P254" s="127"/>
      <c r="Q254" s="63" t="s">
        <v>95</v>
      </c>
      <c r="R254" s="255"/>
      <c r="S254" s="255"/>
      <c r="T254" s="255"/>
      <c r="U254" s="255"/>
      <c r="V254" s="255"/>
      <c r="W254" s="255"/>
      <c r="X254" s="255"/>
      <c r="Y254" s="255"/>
      <c r="Z254" s="255"/>
      <c r="AA254" s="255"/>
      <c r="AB254" s="255"/>
      <c r="AC254" s="255"/>
      <c r="AD254" s="255"/>
      <c r="AE254" s="255"/>
      <c r="AF254" s="255"/>
      <c r="AG254" s="255"/>
      <c r="AH254" s="255"/>
      <c r="AI254" s="255"/>
      <c r="AJ254" s="255"/>
      <c r="AK254" s="255"/>
      <c r="AL254" s="255"/>
      <c r="AM254" s="255"/>
      <c r="AN254" s="255"/>
      <c r="AO254" s="255"/>
      <c r="AP254" s="255"/>
      <c r="AQ254" s="255"/>
      <c r="AR254" s="255"/>
      <c r="AS254" s="255"/>
      <c r="AT254" s="255"/>
      <c r="AU254" s="255"/>
      <c r="AV254" s="255"/>
      <c r="AW254" s="255"/>
      <c r="AX254" s="255"/>
      <c r="AY254" s="255"/>
      <c r="AZ254" s="255"/>
      <c r="BA254" s="255"/>
      <c r="BB254" s="255"/>
      <c r="BC254" s="255"/>
      <c r="BD254" s="255"/>
      <c r="BE254" s="255"/>
      <c r="BF254" s="255"/>
      <c r="BG254" s="255"/>
      <c r="BH254" s="255"/>
      <c r="BI254" s="255"/>
      <c r="BJ254" s="255"/>
      <c r="BK254" s="255"/>
      <c r="BL254" s="255"/>
      <c r="BM254" s="255"/>
      <c r="BN254" s="362">
        <f>SUM(R262:BM262)</f>
        <v>0</v>
      </c>
      <c r="BO254" s="364">
        <f>SUM(R263:BM263)</f>
        <v>0</v>
      </c>
      <c r="BP254" s="366">
        <f>IF($O254=0,0,IF($BN254&gt;=143*$I254,1,0))</f>
        <v>0</v>
      </c>
      <c r="BQ254" s="366">
        <f>IF($BN254&gt;=143*$I254,0,(CEILING(143*$I254,1)-$BN254))</f>
        <v>0</v>
      </c>
      <c r="BR254" s="106"/>
      <c r="BS254" s="106"/>
      <c r="BT254" s="106"/>
      <c r="BU254" s="106"/>
      <c r="BV254" s="106"/>
      <c r="BW254" s="106"/>
      <c r="BX254" s="106"/>
      <c r="BY254" s="106"/>
      <c r="BZ254" s="106"/>
      <c r="CA254" s="106"/>
      <c r="CB254" s="106"/>
      <c r="CC254" s="106"/>
      <c r="CD254" s="106"/>
      <c r="CE254" s="106"/>
      <c r="CF254" s="106"/>
      <c r="CG254" s="106"/>
    </row>
    <row r="255" spans="1:85" s="245" customFormat="1" ht="29" x14ac:dyDescent="0.35">
      <c r="A255" s="243"/>
      <c r="B255" s="128"/>
      <c r="C255" s="80"/>
      <c r="D255" s="80"/>
      <c r="E255" s="80"/>
      <c r="F255" s="80"/>
      <c r="G255" s="80"/>
      <c r="H255" s="80"/>
      <c r="I255" s="80"/>
      <c r="J255" s="80"/>
      <c r="K255" s="80"/>
      <c r="L255" s="80"/>
      <c r="M255" s="64"/>
      <c r="N255" s="7"/>
      <c r="O255" s="192"/>
      <c r="P255" s="106"/>
      <c r="Q255" s="63" t="s">
        <v>129</v>
      </c>
      <c r="R255" s="256"/>
      <c r="S255" s="256"/>
      <c r="T255" s="256"/>
      <c r="U255" s="256"/>
      <c r="V255" s="256"/>
      <c r="W255" s="256"/>
      <c r="X255" s="256"/>
      <c r="Y255" s="256"/>
      <c r="Z255" s="256"/>
      <c r="AA255" s="256"/>
      <c r="AB255" s="256"/>
      <c r="AC255" s="256"/>
      <c r="AD255" s="256"/>
      <c r="AE255" s="256"/>
      <c r="AF255" s="256"/>
      <c r="AG255" s="256"/>
      <c r="AH255" s="256"/>
      <c r="AI255" s="256"/>
      <c r="AJ255" s="256"/>
      <c r="AK255" s="256"/>
      <c r="AL255" s="256"/>
      <c r="AM255" s="256"/>
      <c r="AN255" s="256"/>
      <c r="AO255" s="256"/>
      <c r="AP255" s="256"/>
      <c r="AQ255" s="256"/>
      <c r="AR255" s="256"/>
      <c r="AS255" s="256"/>
      <c r="AT255" s="256"/>
      <c r="AU255" s="256"/>
      <c r="AV255" s="256"/>
      <c r="AW255" s="256"/>
      <c r="AX255" s="256"/>
      <c r="AY255" s="256"/>
      <c r="AZ255" s="256"/>
      <c r="BA255" s="256"/>
      <c r="BB255" s="256"/>
      <c r="BC255" s="256"/>
      <c r="BD255" s="256"/>
      <c r="BE255" s="256"/>
      <c r="BF255" s="256"/>
      <c r="BG255" s="256"/>
      <c r="BH255" s="256"/>
      <c r="BI255" s="256"/>
      <c r="BJ255" s="256"/>
      <c r="BK255" s="256"/>
      <c r="BL255" s="256"/>
      <c r="BM255" s="256"/>
      <c r="BN255" s="362"/>
      <c r="BO255" s="364"/>
      <c r="BP255" s="366"/>
      <c r="BQ255" s="366"/>
      <c r="BR255" s="106"/>
      <c r="BS255" s="106"/>
      <c r="BT255" s="106"/>
      <c r="BU255" s="106"/>
      <c r="BV255" s="106"/>
      <c r="BW255" s="106"/>
      <c r="BX255" s="106"/>
      <c r="BY255" s="106"/>
      <c r="BZ255" s="106"/>
      <c r="CA255" s="106"/>
      <c r="CB255" s="106"/>
      <c r="CC255" s="106"/>
      <c r="CD255" s="106"/>
      <c r="CE255" s="106"/>
      <c r="CF255" s="106"/>
      <c r="CG255" s="106"/>
    </row>
    <row r="256" spans="1:85" s="245" customFormat="1" ht="14.5" hidden="1" customHeight="1" x14ac:dyDescent="0.35">
      <c r="A256" s="243"/>
      <c r="B256" s="128"/>
      <c r="C256" s="80"/>
      <c r="D256" s="80"/>
      <c r="E256" s="80"/>
      <c r="F256" s="80"/>
      <c r="G256" s="80"/>
      <c r="H256" s="80"/>
      <c r="I256" s="80"/>
      <c r="J256" s="80"/>
      <c r="K256" s="80"/>
      <c r="L256" s="80"/>
      <c r="M256" s="64"/>
      <c r="N256" s="7"/>
      <c r="O256" s="192"/>
      <c r="P256" s="106"/>
      <c r="Q256" s="65" t="s">
        <v>130</v>
      </c>
      <c r="R256" s="66">
        <f>IF(R254&lt;&gt;0,1,0)</f>
        <v>0</v>
      </c>
      <c r="S256" s="66">
        <f t="shared" ref="S256" si="4409">IF(R256&gt;0,R256+1,IF(S254&lt;&gt;0,1,0))</f>
        <v>0</v>
      </c>
      <c r="T256" s="66">
        <f t="shared" ref="T256" si="4410">IF(S256&gt;0,S256+1,IF(T254&lt;&gt;0,1,0))</f>
        <v>0</v>
      </c>
      <c r="U256" s="66">
        <f t="shared" ref="U256" si="4411">IF(T256&gt;0,T256+1,IF(U254&lt;&gt;0,1,0))</f>
        <v>0</v>
      </c>
      <c r="V256" s="66">
        <f t="shared" ref="V256" si="4412">IF(U256&gt;0,U256+1,IF(V254&lt;&gt;0,1,0))</f>
        <v>0</v>
      </c>
      <c r="W256" s="66">
        <f t="shared" ref="W256" si="4413">IF(V256&gt;0,V256+1,IF(W254&lt;&gt;0,1,0))</f>
        <v>0</v>
      </c>
      <c r="X256" s="66">
        <f t="shared" ref="X256" si="4414">IF(W256&gt;0,W256+1,IF(X254&lt;&gt;0,1,0))</f>
        <v>0</v>
      </c>
      <c r="Y256" s="66">
        <f t="shared" ref="Y256" si="4415">IF(X256&gt;0,X256+1,IF(Y254&lt;&gt;0,1,0))</f>
        <v>0</v>
      </c>
      <c r="Z256" s="66">
        <f t="shared" ref="Z256" si="4416">IF(Y256&gt;0,Y256+1,IF(Z254&lt;&gt;0,1,0))</f>
        <v>0</v>
      </c>
      <c r="AA256" s="66">
        <f t="shared" ref="AA256" si="4417">IF(Z256&gt;0,Z256+1,IF(AA254&lt;&gt;0,1,0))</f>
        <v>0</v>
      </c>
      <c r="AB256" s="66">
        <f t="shared" ref="AB256" si="4418">IF(AA256&gt;0,AA256+1,IF(AB254&lt;&gt;0,1,0))</f>
        <v>0</v>
      </c>
      <c r="AC256" s="66">
        <f t="shared" ref="AC256" si="4419">IF(AB256&gt;0,AB256+1,IF(AC254&lt;&gt;0,1,0))</f>
        <v>0</v>
      </c>
      <c r="AD256" s="66">
        <f t="shared" ref="AD256" si="4420">IF(AC256&gt;0,AC256+1,IF(AD254&lt;&gt;0,1,0))</f>
        <v>0</v>
      </c>
      <c r="AE256" s="66">
        <f t="shared" ref="AE256" si="4421">IF(AD256&gt;0,AD256+1,IF(AE254&lt;&gt;0,1,0))</f>
        <v>0</v>
      </c>
      <c r="AF256" s="66">
        <f t="shared" ref="AF256" si="4422">IF(AE256&gt;0,AE256+1,IF(AF254&lt;&gt;0,1,0))</f>
        <v>0</v>
      </c>
      <c r="AG256" s="66">
        <f t="shared" ref="AG256" si="4423">IF(AF256&gt;0,AF256+1,IF(AG254&lt;&gt;0,1,0))</f>
        <v>0</v>
      </c>
      <c r="AH256" s="66">
        <f t="shared" ref="AH256" si="4424">IF(AG256&gt;0,AG256+1,IF(AH254&lt;&gt;0,1,0))</f>
        <v>0</v>
      </c>
      <c r="AI256" s="66">
        <f t="shared" ref="AI256" si="4425">IF(AH256&gt;0,AH256+1,IF(AI254&lt;&gt;0,1,0))</f>
        <v>0</v>
      </c>
      <c r="AJ256" s="66">
        <f t="shared" ref="AJ256" si="4426">IF(AI256&gt;0,AI256+1,IF(AJ254&lt;&gt;0,1,0))</f>
        <v>0</v>
      </c>
      <c r="AK256" s="66">
        <f t="shared" ref="AK256" si="4427">IF(AJ256&gt;0,AJ256+1,IF(AK254&lt;&gt;0,1,0))</f>
        <v>0</v>
      </c>
      <c r="AL256" s="66">
        <f t="shared" ref="AL256" si="4428">IF(AK256&gt;0,AK256+1,IF(AL254&lt;&gt;0,1,0))</f>
        <v>0</v>
      </c>
      <c r="AM256" s="66">
        <f t="shared" ref="AM256" si="4429">IF(AL256&gt;0,AL256+1,IF(AM254&lt;&gt;0,1,0))</f>
        <v>0</v>
      </c>
      <c r="AN256" s="66">
        <f t="shared" ref="AN256" si="4430">IF(AM256&gt;0,AM256+1,IF(AN254&lt;&gt;0,1,0))</f>
        <v>0</v>
      </c>
      <c r="AO256" s="66">
        <f t="shared" ref="AO256" si="4431">IF(AN256&gt;0,AN256+1,IF(AO254&lt;&gt;0,1,0))</f>
        <v>0</v>
      </c>
      <c r="AP256" s="66">
        <f t="shared" ref="AP256" si="4432">IF(AO256&gt;0,AO256+1,IF(AP254&lt;&gt;0,1,0))</f>
        <v>0</v>
      </c>
      <c r="AQ256" s="66">
        <f t="shared" ref="AQ256" si="4433">IF(AP256&gt;0,AP256+1,IF(AQ254&lt;&gt;0,1,0))</f>
        <v>0</v>
      </c>
      <c r="AR256" s="66">
        <f t="shared" ref="AR256" si="4434">IF(AQ256&gt;0,AQ256+1,IF(AR254&lt;&gt;0,1,0))</f>
        <v>0</v>
      </c>
      <c r="AS256" s="66">
        <f t="shared" ref="AS256" si="4435">IF(AR256&gt;0,AR256+1,IF(AS254&lt;&gt;0,1,0))</f>
        <v>0</v>
      </c>
      <c r="AT256" s="66">
        <f t="shared" ref="AT256" si="4436">IF(AS256&gt;0,AS256+1,IF(AT254&lt;&gt;0,1,0))</f>
        <v>0</v>
      </c>
      <c r="AU256" s="66">
        <f t="shared" ref="AU256" si="4437">IF(AT256&gt;0,AT256+1,IF(AU254&lt;&gt;0,1,0))</f>
        <v>0</v>
      </c>
      <c r="AV256" s="66">
        <f t="shared" ref="AV256" si="4438">IF(AU256&gt;0,AU256+1,IF(AV254&lt;&gt;0,1,0))</f>
        <v>0</v>
      </c>
      <c r="AW256" s="66">
        <f t="shared" ref="AW256" si="4439">IF(AV256&gt;0,AV256+1,IF(AW254&lt;&gt;0,1,0))</f>
        <v>0</v>
      </c>
      <c r="AX256" s="66">
        <f t="shared" ref="AX256" si="4440">IF(AW256&gt;0,AW256+1,IF(AX254&lt;&gt;0,1,0))</f>
        <v>0</v>
      </c>
      <c r="AY256" s="66">
        <f t="shared" ref="AY256" si="4441">IF(AX256&gt;0,AX256+1,IF(AY254&lt;&gt;0,1,0))</f>
        <v>0</v>
      </c>
      <c r="AZ256" s="66">
        <f t="shared" ref="AZ256" si="4442">IF(AY256&gt;0,AY256+1,IF(AZ254&lt;&gt;0,1,0))</f>
        <v>0</v>
      </c>
      <c r="BA256" s="66">
        <f t="shared" ref="BA256" si="4443">IF(AZ256&gt;0,AZ256+1,IF(BA254&lt;&gt;0,1,0))</f>
        <v>0</v>
      </c>
      <c r="BB256" s="66">
        <f t="shared" ref="BB256" si="4444">IF(BA256&gt;0,BA256+1,IF(BB254&lt;&gt;0,1,0))</f>
        <v>0</v>
      </c>
      <c r="BC256" s="66">
        <f t="shared" ref="BC256" si="4445">IF(BB256&gt;0,BB256+1,IF(BC254&lt;&gt;0,1,0))</f>
        <v>0</v>
      </c>
      <c r="BD256" s="66">
        <f t="shared" ref="BD256" si="4446">IF(BC256&gt;0,BC256+1,IF(BD254&lt;&gt;0,1,0))</f>
        <v>0</v>
      </c>
      <c r="BE256" s="66">
        <f t="shared" ref="BE256" si="4447">IF(BD256&gt;0,BD256+1,IF(BE254&lt;&gt;0,1,0))</f>
        <v>0</v>
      </c>
      <c r="BF256" s="66">
        <f t="shared" ref="BF256" si="4448">IF(BE256&gt;0,BE256+1,IF(BF254&lt;&gt;0,1,0))</f>
        <v>0</v>
      </c>
      <c r="BG256" s="66">
        <f t="shared" ref="BG256" si="4449">IF(BF256&gt;0,BF256+1,IF(BG254&lt;&gt;0,1,0))</f>
        <v>0</v>
      </c>
      <c r="BH256" s="66">
        <f t="shared" ref="BH256" si="4450">IF(BG256&gt;0,BG256+1,IF(BH254&lt;&gt;0,1,0))</f>
        <v>0</v>
      </c>
      <c r="BI256" s="66">
        <f t="shared" ref="BI256" si="4451">IF(BH256&gt;0,BH256+1,IF(BI254&lt;&gt;0,1,0))</f>
        <v>0</v>
      </c>
      <c r="BJ256" s="66">
        <f t="shared" ref="BJ256" si="4452">IF(BI256&gt;0,BI256+1,IF(BJ254&lt;&gt;0,1,0))</f>
        <v>0</v>
      </c>
      <c r="BK256" s="66">
        <f t="shared" ref="BK256" si="4453">IF(BJ256&gt;0,BJ256+1,IF(BK254&lt;&gt;0,1,0))</f>
        <v>0</v>
      </c>
      <c r="BL256" s="66">
        <f t="shared" ref="BL256" si="4454">IF(BK256&gt;0,BK256+1,IF(BL254&lt;&gt;0,1,0))</f>
        <v>0</v>
      </c>
      <c r="BM256" s="66">
        <f t="shared" ref="BM256" si="4455">IF(BL256&gt;0,BL256+1,IF(BM254&lt;&gt;0,1,0))</f>
        <v>0</v>
      </c>
      <c r="BN256" s="362"/>
      <c r="BO256" s="364"/>
      <c r="BP256" s="366"/>
      <c r="BQ256" s="366"/>
      <c r="BR256" s="106"/>
      <c r="BS256" s="106"/>
      <c r="BT256" s="106"/>
      <c r="BU256" s="106"/>
      <c r="BV256" s="106"/>
      <c r="BW256" s="106"/>
      <c r="BX256" s="106"/>
      <c r="BY256" s="106"/>
      <c r="BZ256" s="106"/>
      <c r="CA256" s="106"/>
      <c r="CB256" s="106"/>
      <c r="CC256" s="106"/>
      <c r="CD256" s="106"/>
      <c r="CE256" s="106"/>
      <c r="CF256" s="106"/>
      <c r="CG256" s="106"/>
    </row>
    <row r="257" spans="1:85" s="245" customFormat="1" ht="14.5" hidden="1" customHeight="1" x14ac:dyDescent="0.35">
      <c r="A257" s="243"/>
      <c r="B257" s="128"/>
      <c r="C257" s="80"/>
      <c r="D257" s="80"/>
      <c r="E257" s="80"/>
      <c r="F257" s="80"/>
      <c r="G257" s="80"/>
      <c r="H257" s="80"/>
      <c r="I257" s="80"/>
      <c r="J257" s="80"/>
      <c r="K257" s="80"/>
      <c r="L257" s="80"/>
      <c r="M257" s="64"/>
      <c r="N257" s="7"/>
      <c r="O257" s="192"/>
      <c r="P257" s="106"/>
      <c r="Q257" s="65" t="s">
        <v>131</v>
      </c>
      <c r="R257" s="66">
        <f>R256</f>
        <v>0</v>
      </c>
      <c r="S257" s="66">
        <f>IF(S256=0,0,IF(OR(R257=0,R257=12),1,R257+1))</f>
        <v>0</v>
      </c>
      <c r="T257" s="66">
        <f t="shared" ref="T257" si="4456">IF(T256=0,0,IF(OR(S257=0,S257=12),1,S257+1))</f>
        <v>0</v>
      </c>
      <c r="U257" s="66">
        <f t="shared" ref="U257" si="4457">IF(U256=0,0,IF(OR(T257=0,T257=12),1,T257+1))</f>
        <v>0</v>
      </c>
      <c r="V257" s="66">
        <f t="shared" ref="V257" si="4458">IF(V256=0,0,IF(OR(U257=0,U257=12),1,U257+1))</f>
        <v>0</v>
      </c>
      <c r="W257" s="66">
        <f t="shared" ref="W257" si="4459">IF(W256=0,0,IF(OR(V257=0,V257=12),1,V257+1))</f>
        <v>0</v>
      </c>
      <c r="X257" s="66">
        <f t="shared" ref="X257" si="4460">IF(X256=0,0,IF(OR(W257=0,W257=12),1,W257+1))</f>
        <v>0</v>
      </c>
      <c r="Y257" s="66">
        <f t="shared" ref="Y257" si="4461">IF(Y256=0,0,IF(OR(X257=0,X257=12),1,X257+1))</f>
        <v>0</v>
      </c>
      <c r="Z257" s="66">
        <f t="shared" ref="Z257" si="4462">IF(Z256=0,0,IF(OR(Y257=0,Y257=12),1,Y257+1))</f>
        <v>0</v>
      </c>
      <c r="AA257" s="66">
        <f t="shared" ref="AA257" si="4463">IF(AA256=0,0,IF(OR(Z257=0,Z257=12),1,Z257+1))</f>
        <v>0</v>
      </c>
      <c r="AB257" s="66">
        <f t="shared" ref="AB257" si="4464">IF(AB256=0,0,IF(OR(AA257=0,AA257=12),1,AA257+1))</f>
        <v>0</v>
      </c>
      <c r="AC257" s="66">
        <f t="shared" ref="AC257" si="4465">IF(AC256=0,0,IF(OR(AB257=0,AB257=12),1,AB257+1))</f>
        <v>0</v>
      </c>
      <c r="AD257" s="66">
        <f t="shared" ref="AD257" si="4466">IF(AD256=0,0,IF(OR(AC257=0,AC257=12),1,AC257+1))</f>
        <v>0</v>
      </c>
      <c r="AE257" s="66">
        <f t="shared" ref="AE257" si="4467">IF(AE256=0,0,IF(OR(AD257=0,AD257=12),1,AD257+1))</f>
        <v>0</v>
      </c>
      <c r="AF257" s="66">
        <f t="shared" ref="AF257" si="4468">IF(AF256=0,0,IF(OR(AE257=0,AE257=12),1,AE257+1))</f>
        <v>0</v>
      </c>
      <c r="AG257" s="66">
        <f t="shared" ref="AG257" si="4469">IF(AG256=0,0,IF(OR(AF257=0,AF257=12),1,AF257+1))</f>
        <v>0</v>
      </c>
      <c r="AH257" s="66">
        <f t="shared" ref="AH257" si="4470">IF(AH256=0,0,IF(OR(AG257=0,AG257=12),1,AG257+1))</f>
        <v>0</v>
      </c>
      <c r="AI257" s="66">
        <f t="shared" ref="AI257" si="4471">IF(AI256=0,0,IF(OR(AH257=0,AH257=12),1,AH257+1))</f>
        <v>0</v>
      </c>
      <c r="AJ257" s="66">
        <f t="shared" ref="AJ257" si="4472">IF(AJ256=0,0,IF(OR(AI257=0,AI257=12),1,AI257+1))</f>
        <v>0</v>
      </c>
      <c r="AK257" s="66">
        <f t="shared" ref="AK257" si="4473">IF(AK256=0,0,IF(OR(AJ257=0,AJ257=12),1,AJ257+1))</f>
        <v>0</v>
      </c>
      <c r="AL257" s="66">
        <f t="shared" ref="AL257" si="4474">IF(AL256=0,0,IF(OR(AK257=0,AK257=12),1,AK257+1))</f>
        <v>0</v>
      </c>
      <c r="AM257" s="66">
        <f t="shared" ref="AM257" si="4475">IF(AM256=0,0,IF(OR(AL257=0,AL257=12),1,AL257+1))</f>
        <v>0</v>
      </c>
      <c r="AN257" s="66">
        <f t="shared" ref="AN257" si="4476">IF(AN256=0,0,IF(OR(AM257=0,AM257=12),1,AM257+1))</f>
        <v>0</v>
      </c>
      <c r="AO257" s="66">
        <f t="shared" ref="AO257" si="4477">IF(AO256=0,0,IF(OR(AN257=0,AN257=12),1,AN257+1))</f>
        <v>0</v>
      </c>
      <c r="AP257" s="66">
        <f t="shared" ref="AP257" si="4478">IF(AP256=0,0,IF(OR(AO257=0,AO257=12),1,AO257+1))</f>
        <v>0</v>
      </c>
      <c r="AQ257" s="66">
        <f t="shared" ref="AQ257" si="4479">IF(AQ256=0,0,IF(OR(AP257=0,AP257=12),1,AP257+1))</f>
        <v>0</v>
      </c>
      <c r="AR257" s="66">
        <f t="shared" ref="AR257" si="4480">IF(AR256=0,0,IF(OR(AQ257=0,AQ257=12),1,AQ257+1))</f>
        <v>0</v>
      </c>
      <c r="AS257" s="66">
        <f t="shared" ref="AS257" si="4481">IF(AS256=0,0,IF(OR(AR257=0,AR257=12),1,AR257+1))</f>
        <v>0</v>
      </c>
      <c r="AT257" s="66">
        <f t="shared" ref="AT257" si="4482">IF(AT256=0,0,IF(OR(AS257=0,AS257=12),1,AS257+1))</f>
        <v>0</v>
      </c>
      <c r="AU257" s="66">
        <f t="shared" ref="AU257" si="4483">IF(AU256=0,0,IF(OR(AT257=0,AT257=12),1,AT257+1))</f>
        <v>0</v>
      </c>
      <c r="AV257" s="66">
        <f t="shared" ref="AV257" si="4484">IF(AV256=0,0,IF(OR(AU257=0,AU257=12),1,AU257+1))</f>
        <v>0</v>
      </c>
      <c r="AW257" s="66">
        <f t="shared" ref="AW257" si="4485">IF(AW256=0,0,IF(OR(AV257=0,AV257=12),1,AV257+1))</f>
        <v>0</v>
      </c>
      <c r="AX257" s="66">
        <f t="shared" ref="AX257" si="4486">IF(AX256=0,0,IF(OR(AW257=0,AW257=12),1,AW257+1))</f>
        <v>0</v>
      </c>
      <c r="AY257" s="66">
        <f t="shared" ref="AY257" si="4487">IF(AY256=0,0,IF(OR(AX257=0,AX257=12),1,AX257+1))</f>
        <v>0</v>
      </c>
      <c r="AZ257" s="66">
        <f t="shared" ref="AZ257" si="4488">IF(AZ256=0,0,IF(OR(AY257=0,AY257=12),1,AY257+1))</f>
        <v>0</v>
      </c>
      <c r="BA257" s="66">
        <f t="shared" ref="BA257" si="4489">IF(BA256=0,0,IF(OR(AZ257=0,AZ257=12),1,AZ257+1))</f>
        <v>0</v>
      </c>
      <c r="BB257" s="66">
        <f t="shared" ref="BB257" si="4490">IF(BB256=0,0,IF(OR(BA257=0,BA257=12),1,BA257+1))</f>
        <v>0</v>
      </c>
      <c r="BC257" s="66">
        <f t="shared" ref="BC257" si="4491">IF(BC256=0,0,IF(OR(BB257=0,BB257=12),1,BB257+1))</f>
        <v>0</v>
      </c>
      <c r="BD257" s="66">
        <f t="shared" ref="BD257" si="4492">IF(BD256=0,0,IF(OR(BC257=0,BC257=12),1,BC257+1))</f>
        <v>0</v>
      </c>
      <c r="BE257" s="66">
        <f t="shared" ref="BE257" si="4493">IF(BE256=0,0,IF(OR(BD257=0,BD257=12),1,BD257+1))</f>
        <v>0</v>
      </c>
      <c r="BF257" s="66">
        <f t="shared" ref="BF257" si="4494">IF(BF256=0,0,IF(OR(BE257=0,BE257=12),1,BE257+1))</f>
        <v>0</v>
      </c>
      <c r="BG257" s="66">
        <f t="shared" ref="BG257" si="4495">IF(BG256=0,0,IF(OR(BF257=0,BF257=12),1,BF257+1))</f>
        <v>0</v>
      </c>
      <c r="BH257" s="66">
        <f t="shared" ref="BH257" si="4496">IF(BH256=0,0,IF(OR(BG257=0,BG257=12),1,BG257+1))</f>
        <v>0</v>
      </c>
      <c r="BI257" s="66">
        <f t="shared" ref="BI257" si="4497">IF(BI256=0,0,IF(OR(BH257=0,BH257=12),1,BH257+1))</f>
        <v>0</v>
      </c>
      <c r="BJ257" s="66">
        <f t="shared" ref="BJ257" si="4498">IF(BJ256=0,0,IF(OR(BI257=0,BI257=12),1,BI257+1))</f>
        <v>0</v>
      </c>
      <c r="BK257" s="66">
        <f t="shared" ref="BK257" si="4499">IF(BK256=0,0,IF(OR(BJ257=0,BJ257=12),1,BJ257+1))</f>
        <v>0</v>
      </c>
      <c r="BL257" s="66">
        <f t="shared" ref="BL257" si="4500">IF(BL256=0,0,IF(OR(BK257=0,BK257=12),1,BK257+1))</f>
        <v>0</v>
      </c>
      <c r="BM257" s="66">
        <f t="shared" ref="BM257" si="4501">IF(BM256=0,0,IF(OR(BL257=0,BL257=12),1,BL257+1))</f>
        <v>0</v>
      </c>
      <c r="BN257" s="362"/>
      <c r="BO257" s="364"/>
      <c r="BP257" s="366"/>
      <c r="BQ257" s="366"/>
      <c r="BR257" s="106"/>
      <c r="BS257" s="106"/>
      <c r="BT257" s="106"/>
      <c r="BU257" s="106"/>
      <c r="BV257" s="106"/>
      <c r="BW257" s="106"/>
      <c r="BX257" s="106"/>
      <c r="BY257" s="106"/>
      <c r="BZ257" s="106"/>
      <c r="CA257" s="106"/>
      <c r="CB257" s="106"/>
      <c r="CC257" s="106"/>
      <c r="CD257" s="106"/>
      <c r="CE257" s="106"/>
      <c r="CF257" s="106"/>
      <c r="CG257" s="106"/>
    </row>
    <row r="258" spans="1:85" s="245" customFormat="1" ht="43.5" x14ac:dyDescent="0.35">
      <c r="A258" s="243"/>
      <c r="B258" s="128"/>
      <c r="C258" s="80"/>
      <c r="D258" s="80"/>
      <c r="E258" s="80"/>
      <c r="F258" s="80"/>
      <c r="G258" s="80"/>
      <c r="H258" s="80"/>
      <c r="I258" s="80"/>
      <c r="J258" s="80"/>
      <c r="K258" s="80"/>
      <c r="L258" s="80"/>
      <c r="M258" s="64"/>
      <c r="N258" s="7"/>
      <c r="O258" s="192"/>
      <c r="P258" s="106"/>
      <c r="Q258" s="63" t="s">
        <v>237</v>
      </c>
      <c r="R258" s="68">
        <f>IF(R257&gt;0,IF(R261&gt;$L254,$L254,R261),0)</f>
        <v>0</v>
      </c>
      <c r="S258" s="68">
        <f>IF(S257&gt;0,IF((SUMIFS($R260:R260,$R257:R257,12)+IF(R257=12,0,R258)+S261)&gt;=$L254,$L254-FLOOR(SUMIFS($R260:R260,$R257:R257,12),1),IF(S257=1,S261,S261+R258)),0)</f>
        <v>0</v>
      </c>
      <c r="T258" s="68">
        <f>IF(T257&gt;0,IF((SUMIFS($R260:S260,$R257:S257,12)+IF(S257=12,0,S258)+T261)&gt;=$L254,$L254-FLOOR(SUMIFS($R260:S260,$R257:S257,12),1),IF(T257=1,T261,T261+S258)),0)</f>
        <v>0</v>
      </c>
      <c r="U258" s="68">
        <f>IF(U257&gt;0,IF((SUMIFS($R260:T260,$R257:T257,12)+IF(T257=12,0,T258)+U261)&gt;=$L254,$L254-FLOOR(SUMIFS($R260:T260,$R257:T257,12),1),IF(U257=1,U261,U261+T258)),0)</f>
        <v>0</v>
      </c>
      <c r="V258" s="68">
        <f>IF(V257&gt;0,IF((SUMIFS($R260:U260,$R257:U257,12)+IF(U257=12,0,U258)+V261)&gt;=$L254,$L254-FLOOR(SUMIFS($R260:U260,$R257:U257,12),1),IF(V257=1,V261,V261+U258)),0)</f>
        <v>0</v>
      </c>
      <c r="W258" s="68">
        <f>IF(W257&gt;0,IF((SUMIFS($R260:V260,$R257:V257,12)+IF(V257=12,0,V258)+W261)&gt;=$L254,$L254-FLOOR(SUMIFS($R260:V260,$R257:V257,12),1),IF(W257=1,W261,W261+V258)),0)</f>
        <v>0</v>
      </c>
      <c r="X258" s="68">
        <f>IF(X257&gt;0,IF((SUMIFS($R260:W260,$R257:W257,12)+IF(W257=12,0,W258)+X261)&gt;=$L254,$L254-FLOOR(SUMIFS($R260:W260,$R257:W257,12),1),IF(X257=1,X261,X261+W258)),0)</f>
        <v>0</v>
      </c>
      <c r="Y258" s="68">
        <f>IF(Y257&gt;0,IF((SUMIFS($R260:X260,$R257:X257,12)+IF(X257=12,0,X258)+Y261)&gt;=$L254,$L254-FLOOR(SUMIFS($R260:X260,$R257:X257,12),1),IF(Y257=1,Y261,Y261+X258)),0)</f>
        <v>0</v>
      </c>
      <c r="Z258" s="68">
        <f>IF(Z257&gt;0,IF((SUMIFS($R260:Y260,$R257:Y257,12)+IF(Y257=12,0,Y258)+Z261)&gt;=$L254,$L254-FLOOR(SUMIFS($R260:Y260,$R257:Y257,12),1),IF(Z257=1,Z261,Z261+Y258)),0)</f>
        <v>0</v>
      </c>
      <c r="AA258" s="68">
        <f>IF(AA257&gt;0,IF((SUMIFS($R260:Z260,$R257:Z257,12)+IF(Z257=12,0,Z258)+AA261)&gt;=$L254,$L254-FLOOR(SUMIFS($R260:Z260,$R257:Z257,12),1),IF(AA257=1,AA261,AA261+Z258)),0)</f>
        <v>0</v>
      </c>
      <c r="AB258" s="68">
        <f>IF(AB257&gt;0,IF((SUMIFS($R260:AA260,$R257:AA257,12)+IF(AA257=12,0,AA258)+AB261)&gt;=$L254,$L254-FLOOR(SUMIFS($R260:AA260,$R257:AA257,12),1),IF(AB257=1,AB261,AB261+AA258)),0)</f>
        <v>0</v>
      </c>
      <c r="AC258" s="68">
        <f>IF(AC257&gt;0,IF((SUMIFS($R260:AB260,$R257:AB257,12)+IF(AB257=12,0,AB258)+AC261)&gt;=$L254,$L254-FLOOR(SUMIFS($R260:AB260,$R257:AB257,12),1),IF(AC257=1,AC261,AC261+AB258)),0)</f>
        <v>0</v>
      </c>
      <c r="AD258" s="68">
        <f>IF(AD257&gt;0,IF((SUMIFS($R260:AC260,$R257:AC257,12)+IF(AC257=12,0,AC258)+AD261)&gt;=$L254,$L254-FLOOR(SUMIFS($R260:AC260,$R257:AC257,12),1),IF(AD257=1,AD261,AD261+AC258)),0)</f>
        <v>0</v>
      </c>
      <c r="AE258" s="68">
        <f>IF(AE257&gt;0,IF((SUMIFS($R260:AD260,$R257:AD257,12)+IF(AD257=12,0,AD258)+AE261)&gt;=$L254,$L254-FLOOR(SUMIFS($R260:AD260,$R257:AD257,12),1),IF(AE257=1,AE261,AE261+AD258)),0)</f>
        <v>0</v>
      </c>
      <c r="AF258" s="68">
        <f>IF(AF257&gt;0,IF((SUMIFS($R260:AE260,$R257:AE257,12)+IF(AE257=12,0,AE258)+AF261)&gt;=$L254,$L254-FLOOR(SUMIFS($R260:AE260,$R257:AE257,12),1),IF(AF257=1,AF261,AF261+AE258)),0)</f>
        <v>0</v>
      </c>
      <c r="AG258" s="68">
        <f>IF(AG257&gt;0,IF((SUMIFS($R260:AF260,$R257:AF257,12)+IF(AF257=12,0,AF258)+AG261)&gt;=$L254,$L254-FLOOR(SUMIFS($R260:AF260,$R257:AF257,12),1),IF(AG257=1,AG261,AG261+AF258)),0)</f>
        <v>0</v>
      </c>
      <c r="AH258" s="68">
        <f>IF(AH257&gt;0,IF((SUMIFS($R260:AG260,$R257:AG257,12)+IF(AG257=12,0,AG258)+AH261)&gt;=$L254,$L254-FLOOR(SUMIFS($R260:AG260,$R257:AG257,12),1),IF(AH257=1,AH261,AH261+AG258)),0)</f>
        <v>0</v>
      </c>
      <c r="AI258" s="68">
        <f>IF(AI257&gt;0,IF((SUMIFS($R260:AH260,$R257:AH257,12)+IF(AH257=12,0,AH258)+AI261)&gt;=$L254,$L254-FLOOR(SUMIFS($R260:AH260,$R257:AH257,12),1),IF(AI257=1,AI261,AI261+AH258)),0)</f>
        <v>0</v>
      </c>
      <c r="AJ258" s="68">
        <f>IF(AJ257&gt;0,IF((SUMIFS($R260:AI260,$R257:AI257,12)+IF(AI257=12,0,AI258)+AJ261)&gt;=$L254,$L254-FLOOR(SUMIFS($R260:AI260,$R257:AI257,12),1),IF(AJ257=1,AJ261,AJ261+AI258)),0)</f>
        <v>0</v>
      </c>
      <c r="AK258" s="68">
        <f>IF(AK257&gt;0,IF((SUMIFS($R260:AJ260,$R257:AJ257,12)+IF(AJ257=12,0,AJ258)+AK261)&gt;=$L254,$L254-FLOOR(SUMIFS($R260:AJ260,$R257:AJ257,12),1),IF(AK257=1,AK261,AK261+AJ258)),0)</f>
        <v>0</v>
      </c>
      <c r="AL258" s="68">
        <f>IF(AL257&gt;0,IF((SUMIFS($R260:AK260,$R257:AK257,12)+IF(AK257=12,0,AK258)+AL261)&gt;=$L254,$L254-FLOOR(SUMIFS($R260:AK260,$R257:AK257,12),1),IF(AL257=1,AL261,AL261+AK258)),0)</f>
        <v>0</v>
      </c>
      <c r="AM258" s="68">
        <f>IF(AM257&gt;0,IF((SUMIFS($R260:AL260,$R257:AL257,12)+IF(AL257=12,0,AL258)+AM261)&gt;=$L254,$L254-FLOOR(SUMIFS($R260:AL260,$R257:AL257,12),1),IF(AM257=1,AM261,AM261+AL258)),0)</f>
        <v>0</v>
      </c>
      <c r="AN258" s="68">
        <f>IF(AN257&gt;0,IF((SUMIFS($R260:AM260,$R257:AM257,12)+IF(AM257=12,0,AM258)+AN261)&gt;=$L254,$L254-FLOOR(SUMIFS($R260:AM260,$R257:AM257,12),1),IF(AN257=1,AN261,AN261+AM258)),0)</f>
        <v>0</v>
      </c>
      <c r="AO258" s="68">
        <f>IF(AO257&gt;0,IF((SUMIFS($R260:AN260,$R257:AN257,12)+IF(AN257=12,0,AN258)+AO261)&gt;=$L254,$L254-FLOOR(SUMIFS($R260:AN260,$R257:AN257,12),1),IF(AO257=1,AO261,AO261+AN258)),0)</f>
        <v>0</v>
      </c>
      <c r="AP258" s="68">
        <f>IF(AP257&gt;0,IF((SUMIFS($R260:AO260,$R257:AO257,12)+IF(AO257=12,0,AO258)+AP261)&gt;=$L254,$L254-FLOOR(SUMIFS($R260:AO260,$R257:AO257,12),1),IF(AP257=1,AP261,AP261+AO258)),0)</f>
        <v>0</v>
      </c>
      <c r="AQ258" s="68">
        <f>IF(AQ257&gt;0,IF((SUMIFS($R260:AP260,$R257:AP257,12)+IF(AP257=12,0,AP258)+AQ261)&gt;=$L254,$L254-FLOOR(SUMIFS($R260:AP260,$R257:AP257,12),1),IF(AQ257=1,AQ261,AQ261+AP258)),0)</f>
        <v>0</v>
      </c>
      <c r="AR258" s="68">
        <f>IF(AR257&gt;0,IF((SUMIFS($R260:AQ260,$R257:AQ257,12)+IF(AQ257=12,0,AQ258)+AR261)&gt;=$L254,$L254-FLOOR(SUMIFS($R260:AQ260,$R257:AQ257,12),1),IF(AR257=1,AR261,AR261+AQ258)),0)</f>
        <v>0</v>
      </c>
      <c r="AS258" s="68">
        <f>IF(AS257&gt;0,IF((SUMIFS($R260:AR260,$R257:AR257,12)+IF(AR257=12,0,AR258)+AS261)&gt;=$L254,$L254-FLOOR(SUMIFS($R260:AR260,$R257:AR257,12),1),IF(AS257=1,AS261,AS261+AR258)),0)</f>
        <v>0</v>
      </c>
      <c r="AT258" s="68">
        <f>IF(AT257&gt;0,IF((SUMIFS($R260:AS260,$R257:AS257,12)+IF(AS257=12,0,AS258)+AT261)&gt;=$L254,$L254-FLOOR(SUMIFS($R260:AS260,$R257:AS257,12),1),IF(AT257=1,AT261,AT261+AS258)),0)</f>
        <v>0</v>
      </c>
      <c r="AU258" s="68">
        <f>IF(AU257&gt;0,IF((SUMIFS($R260:AT260,$R257:AT257,12)+IF(AT257=12,0,AT258)+AU261)&gt;=$L254,$L254-FLOOR(SUMIFS($R260:AT260,$R257:AT257,12),1),IF(AU257=1,AU261,AU261+AT258)),0)</f>
        <v>0</v>
      </c>
      <c r="AV258" s="68">
        <f>IF(AV257&gt;0,IF((SUMIFS($R260:AU260,$R257:AU257,12)+IF(AU257=12,0,AU258)+AV261)&gt;=$L254,$L254-FLOOR(SUMIFS($R260:AU260,$R257:AU257,12),1),IF(AV257=1,AV261,AV261+AU258)),0)</f>
        <v>0</v>
      </c>
      <c r="AW258" s="68">
        <f>IF(AW257&gt;0,IF((SUMIFS($R260:AV260,$R257:AV257,12)+IF(AV257=12,0,AV258)+AW261)&gt;=$L254,$L254-FLOOR(SUMIFS($R260:AV260,$R257:AV257,12),1),IF(AW257=1,AW261,AW261+AV258)),0)</f>
        <v>0</v>
      </c>
      <c r="AX258" s="68">
        <f>IF(AX257&gt;0,IF((SUMIFS($R260:AW260,$R257:AW257,12)+IF(AW257=12,0,AW258)+AX261)&gt;=$L254,$L254-FLOOR(SUMIFS($R260:AW260,$R257:AW257,12),1),IF(AX257=1,AX261,AX261+AW258)),0)</f>
        <v>0</v>
      </c>
      <c r="AY258" s="68">
        <f>IF(AY257&gt;0,IF((SUMIFS($R260:AX260,$R257:AX257,12)+IF(AX257=12,0,AX258)+AY261)&gt;=$L254,$L254-FLOOR(SUMIFS($R260:AX260,$R257:AX257,12),1),IF(AY257=1,AY261,AY261+AX258)),0)</f>
        <v>0</v>
      </c>
      <c r="AZ258" s="68">
        <f>IF(AZ257&gt;0,IF((SUMIFS($R260:AY260,$R257:AY257,12)+IF(AY257=12,0,AY258)+AZ261)&gt;=$L254,$L254-FLOOR(SUMIFS($R260:AY260,$R257:AY257,12),1),IF(AZ257=1,AZ261,AZ261+AY258)),0)</f>
        <v>0</v>
      </c>
      <c r="BA258" s="68">
        <f>IF(BA257&gt;0,IF((SUMIFS($R260:AZ260,$R257:AZ257,12)+IF(AZ257=12,0,AZ258)+BA261)&gt;=$L254,$L254-FLOOR(SUMIFS($R260:AZ260,$R257:AZ257,12),1),IF(BA257=1,BA261,BA261+AZ258)),0)</f>
        <v>0</v>
      </c>
      <c r="BB258" s="68">
        <f>IF(BB257&gt;0,IF((SUMIFS($R260:BA260,$R257:BA257,12)+IF(BA257=12,0,BA258)+BB261)&gt;=$L254,$L254-FLOOR(SUMIFS($R260:BA260,$R257:BA257,12),1),IF(BB257=1,BB261,BB261+BA258)),0)</f>
        <v>0</v>
      </c>
      <c r="BC258" s="68">
        <f>IF(BC257&gt;0,IF((SUMIFS($R260:BB260,$R257:BB257,12)+IF(BB257=12,0,BB258)+BC261)&gt;=$L254,$L254-FLOOR(SUMIFS($R260:BB260,$R257:BB257,12),1),IF(BC257=1,BC261,BC261+BB258)),0)</f>
        <v>0</v>
      </c>
      <c r="BD258" s="68">
        <f>IF(BD257&gt;0,IF((SUMIFS($R260:BC260,$R257:BC257,12)+IF(BC257=12,0,BC258)+BD261)&gt;=$L254,$L254-FLOOR(SUMIFS($R260:BC260,$R257:BC257,12),1),IF(BD257=1,BD261,BD261+BC258)),0)</f>
        <v>0</v>
      </c>
      <c r="BE258" s="68">
        <f>IF(BE257&gt;0,IF((SUMIFS($R260:BD260,$R257:BD257,12)+IF(BD257=12,0,BD258)+BE261)&gt;=$L254,$L254-FLOOR(SUMIFS($R260:BD260,$R257:BD257,12),1),IF(BE257=1,BE261,BE261+BD258)),0)</f>
        <v>0</v>
      </c>
      <c r="BF258" s="68">
        <f>IF(BF257&gt;0,IF((SUMIFS($R260:BE260,$R257:BE257,12)+IF(BE257=12,0,BE258)+BF261)&gt;=$L254,$L254-FLOOR(SUMIFS($R260:BE260,$R257:BE257,12),1),IF(BF257=1,BF261,BF261+BE258)),0)</f>
        <v>0</v>
      </c>
      <c r="BG258" s="68">
        <f>IF(BG257&gt;0,IF((SUMIFS($R260:BF260,$R257:BF257,12)+IF(BF257=12,0,BF258)+BG261)&gt;=$L254,$L254-FLOOR(SUMIFS($R260:BF260,$R257:BF257,12),1),IF(BG257=1,BG261,BG261+BF258)),0)</f>
        <v>0</v>
      </c>
      <c r="BH258" s="68">
        <f>IF(BH257&gt;0,IF((SUMIFS($R260:BG260,$R257:BG257,12)+IF(BG257=12,0,BG258)+BH261)&gt;=$L254,$L254-FLOOR(SUMIFS($R260:BG260,$R257:BG257,12),1),IF(BH257=1,BH261,BH261+BG258)),0)</f>
        <v>0</v>
      </c>
      <c r="BI258" s="68">
        <f>IF(BI257&gt;0,IF((SUMIFS($R260:BH260,$R257:BH257,12)+IF(BH257=12,0,BH258)+BI261)&gt;=$L254,$L254-FLOOR(SUMIFS($R260:BH260,$R257:BH257,12),1),IF(BI257=1,BI261,BI261+BH258)),0)</f>
        <v>0</v>
      </c>
      <c r="BJ258" s="68">
        <f>IF(BJ257&gt;0,IF((SUMIFS($R260:BI260,$R257:BI257,12)+IF(BI257=12,0,BI258)+BJ261)&gt;=$L254,$L254-FLOOR(SUMIFS($R260:BI260,$R257:BI257,12),1),IF(BJ257=1,BJ261,BJ261+BI258)),0)</f>
        <v>0</v>
      </c>
      <c r="BK258" s="68">
        <f>IF(BK257&gt;0,IF((SUMIFS($R260:BJ260,$R257:BJ257,12)+IF(BJ257=12,0,BJ258)+BK261)&gt;=$L254,$L254-FLOOR(SUMIFS($R260:BJ260,$R257:BJ257,12),1),IF(BK257=1,BK261,BK261+BJ258)),0)</f>
        <v>0</v>
      </c>
      <c r="BL258" s="68">
        <f>IF(BL257&gt;0,IF((SUMIFS($R260:BK260,$R257:BK257,12)+IF(BK257=12,0,BK258)+BL261)&gt;=$L254,$L254-FLOOR(SUMIFS($R260:BK260,$R257:BK257,12),1),IF(BL257=1,BL261,BL261+BK258)),0)</f>
        <v>0</v>
      </c>
      <c r="BM258" s="68">
        <f>IF(BM257&gt;0,IF((SUMIFS($R260:BL260,$R257:BL257,12)+IF(BL257=12,0,BL258)+BM261)&gt;=$L254,$L254-FLOOR(SUMIFS($R260:BL260,$R257:BL257,12),1),IF(BM257=1,BM261,BM261+BL258)),0)</f>
        <v>0</v>
      </c>
      <c r="BN258" s="362"/>
      <c r="BO258" s="364"/>
      <c r="BP258" s="366"/>
      <c r="BQ258" s="366"/>
      <c r="BR258" s="106"/>
      <c r="BS258" s="106"/>
      <c r="BT258" s="106"/>
      <c r="BU258" s="106"/>
      <c r="BV258" s="106"/>
      <c r="BW258" s="106"/>
      <c r="BX258" s="106"/>
      <c r="BY258" s="106"/>
      <c r="BZ258" s="106"/>
      <c r="CA258" s="106"/>
      <c r="CB258" s="106"/>
      <c r="CC258" s="106"/>
      <c r="CD258" s="106"/>
      <c r="CE258" s="106"/>
      <c r="CF258" s="106"/>
      <c r="CG258" s="106"/>
    </row>
    <row r="259" spans="1:85" s="245" customFormat="1" ht="41.5" hidden="1" customHeight="1" x14ac:dyDescent="0.35">
      <c r="A259" s="243"/>
      <c r="B259" s="128"/>
      <c r="C259" s="80"/>
      <c r="D259" s="80"/>
      <c r="E259" s="80"/>
      <c r="F259" s="80"/>
      <c r="G259" s="80"/>
      <c r="H259" s="80"/>
      <c r="I259" s="80"/>
      <c r="J259" s="80"/>
      <c r="K259" s="80"/>
      <c r="L259" s="80"/>
      <c r="M259" s="64"/>
      <c r="N259" s="7"/>
      <c r="O259" s="192"/>
      <c r="P259" s="106"/>
      <c r="Q259" s="65" t="s">
        <v>161</v>
      </c>
      <c r="R259" s="67">
        <f>IF(R254&gt;0,R255,0)</f>
        <v>0</v>
      </c>
      <c r="S259" s="67">
        <f t="shared" ref="S259" si="4502">IF(S254&gt;0,IF(S257=1,S255,S255+R259),R259)</f>
        <v>0</v>
      </c>
      <c r="T259" s="67">
        <f t="shared" ref="T259" si="4503">IF(T254&gt;0,IF(T257=1,T255,T255+S259),S259)</f>
        <v>0</v>
      </c>
      <c r="U259" s="67">
        <f t="shared" ref="U259" si="4504">IF(U254&gt;0,IF(U257=1,U255,U255+T259),T259)</f>
        <v>0</v>
      </c>
      <c r="V259" s="67">
        <f t="shared" ref="V259" si="4505">IF(V254&gt;0,IF(V257=1,V255,V255+U259),U259)</f>
        <v>0</v>
      </c>
      <c r="W259" s="67">
        <f t="shared" ref="W259" si="4506">IF(W254&gt;0,IF(W257=1,W255,W255+V259),V259)</f>
        <v>0</v>
      </c>
      <c r="X259" s="67">
        <f t="shared" ref="X259" si="4507">IF(X254&gt;0,IF(X257=1,X255,X255+W259),W259)</f>
        <v>0</v>
      </c>
      <c r="Y259" s="67">
        <f t="shared" ref="Y259" si="4508">IF(Y254&gt;0,IF(Y257=1,Y255,Y255+X259),X259)</f>
        <v>0</v>
      </c>
      <c r="Z259" s="67">
        <f t="shared" ref="Z259" si="4509">IF(Z254&gt;0,IF(Z257=1,Z255,Z255+Y259),Y259)</f>
        <v>0</v>
      </c>
      <c r="AA259" s="67">
        <f t="shared" ref="AA259" si="4510">IF(AA254&gt;0,IF(AA257=1,AA255,AA255+Z259),Z259)</f>
        <v>0</v>
      </c>
      <c r="AB259" s="67">
        <f t="shared" ref="AB259" si="4511">IF(AB254&gt;0,IF(AB257=1,AB255,AB255+AA259),AA259)</f>
        <v>0</v>
      </c>
      <c r="AC259" s="67">
        <f t="shared" ref="AC259" si="4512">IF(AC254&gt;0,IF(AC257=1,AC255,AC255+AB259),AB259)</f>
        <v>0</v>
      </c>
      <c r="AD259" s="67">
        <f t="shared" ref="AD259" si="4513">IF(AD254&gt;0,IF(AD257=1,AD255,AD255+AC259),AC259)</f>
        <v>0</v>
      </c>
      <c r="AE259" s="67">
        <f t="shared" ref="AE259" si="4514">IF(AE254&gt;0,IF(AE257=1,AE255,AE255+AD259),AD259)</f>
        <v>0</v>
      </c>
      <c r="AF259" s="67">
        <f t="shared" ref="AF259" si="4515">IF(AF254&gt;0,IF(AF257=1,AF255,AF255+AE259),AE259)</f>
        <v>0</v>
      </c>
      <c r="AG259" s="67">
        <f t="shared" ref="AG259" si="4516">IF(AG254&gt;0,IF(AG257=1,AG255,AG255+AF259),AF259)</f>
        <v>0</v>
      </c>
      <c r="AH259" s="67">
        <f t="shared" ref="AH259" si="4517">IF(AH254&gt;0,IF(AH257=1,AH255,AH255+AG259),AG259)</f>
        <v>0</v>
      </c>
      <c r="AI259" s="67">
        <f t="shared" ref="AI259" si="4518">IF(AI254&gt;0,IF(AI257=1,AI255,AI255+AH259),AH259)</f>
        <v>0</v>
      </c>
      <c r="AJ259" s="67">
        <f t="shared" ref="AJ259" si="4519">IF(AJ254&gt;0,IF(AJ257=1,AJ255,AJ255+AI259),AI259)</f>
        <v>0</v>
      </c>
      <c r="AK259" s="67">
        <f t="shared" ref="AK259" si="4520">IF(AK254&gt;0,IF(AK257=1,AK255,AK255+AJ259),AJ259)</f>
        <v>0</v>
      </c>
      <c r="AL259" s="67">
        <f t="shared" ref="AL259" si="4521">IF(AL254&gt;0,IF(AL257=1,AL255,AL255+AK259),AK259)</f>
        <v>0</v>
      </c>
      <c r="AM259" s="67">
        <f t="shared" ref="AM259" si="4522">IF(AM254&gt;0,IF(AM257=1,AM255,AM255+AL259),AL259)</f>
        <v>0</v>
      </c>
      <c r="AN259" s="67">
        <f t="shared" ref="AN259" si="4523">IF(AN254&gt;0,IF(AN257=1,AN255,AN255+AM259),AM259)</f>
        <v>0</v>
      </c>
      <c r="AO259" s="67">
        <f t="shared" ref="AO259" si="4524">IF(AO254&gt;0,IF(AO257=1,AO255,AO255+AN259),AN259)</f>
        <v>0</v>
      </c>
      <c r="AP259" s="67">
        <f t="shared" ref="AP259" si="4525">IF(AP254&gt;0,IF(AP257=1,AP255,AP255+AO259),AO259)</f>
        <v>0</v>
      </c>
      <c r="AQ259" s="67">
        <f t="shared" ref="AQ259" si="4526">IF(AQ254&gt;0,IF(AQ257=1,AQ255,AQ255+AP259),AP259)</f>
        <v>0</v>
      </c>
      <c r="AR259" s="67">
        <f t="shared" ref="AR259" si="4527">IF(AR254&gt;0,IF(AR257=1,AR255,AR255+AQ259),AQ259)</f>
        <v>0</v>
      </c>
      <c r="AS259" s="67">
        <f t="shared" ref="AS259" si="4528">IF(AS254&gt;0,IF(AS257=1,AS255,AS255+AR259),AR259)</f>
        <v>0</v>
      </c>
      <c r="AT259" s="67">
        <f t="shared" ref="AT259" si="4529">IF(AT254&gt;0,IF(AT257=1,AT255,AT255+AS259),AS259)</f>
        <v>0</v>
      </c>
      <c r="AU259" s="67">
        <f t="shared" ref="AU259" si="4530">IF(AU254&gt;0,IF(AU257=1,AU255,AU255+AT259),AT259)</f>
        <v>0</v>
      </c>
      <c r="AV259" s="67">
        <f t="shared" ref="AV259" si="4531">IF(AV254&gt;0,IF(AV257=1,AV255,AV255+AU259),AU259)</f>
        <v>0</v>
      </c>
      <c r="AW259" s="67">
        <f t="shared" ref="AW259" si="4532">IF(AW254&gt;0,IF(AW257=1,AW255,AW255+AV259),AV259)</f>
        <v>0</v>
      </c>
      <c r="AX259" s="67">
        <f t="shared" ref="AX259" si="4533">IF(AX254&gt;0,IF(AX257=1,AX255,AX255+AW259),AW259)</f>
        <v>0</v>
      </c>
      <c r="AY259" s="67">
        <f t="shared" ref="AY259" si="4534">IF(AY254&gt;0,IF(AY257=1,AY255,AY255+AX259),AX259)</f>
        <v>0</v>
      </c>
      <c r="AZ259" s="67">
        <f t="shared" ref="AZ259" si="4535">IF(AZ254&gt;0,IF(AZ257=1,AZ255,AZ255+AY259),AY259)</f>
        <v>0</v>
      </c>
      <c r="BA259" s="67">
        <f t="shared" ref="BA259" si="4536">IF(BA254&gt;0,IF(BA257=1,BA255,BA255+AZ259),AZ259)</f>
        <v>0</v>
      </c>
      <c r="BB259" s="67">
        <f t="shared" ref="BB259" si="4537">IF(BB254&gt;0,IF(BB257=1,BB255,BB255+BA259),BA259)</f>
        <v>0</v>
      </c>
      <c r="BC259" s="67">
        <f t="shared" ref="BC259" si="4538">IF(BC254&gt;0,IF(BC257=1,BC255,BC255+BB259),BB259)</f>
        <v>0</v>
      </c>
      <c r="BD259" s="67">
        <f t="shared" ref="BD259" si="4539">IF(BD254&gt;0,IF(BD257=1,BD255,BD255+BC259),BC259)</f>
        <v>0</v>
      </c>
      <c r="BE259" s="67">
        <f t="shared" ref="BE259" si="4540">IF(BE254&gt;0,IF(BE257=1,BE255,BE255+BD259),BD259)</f>
        <v>0</v>
      </c>
      <c r="BF259" s="67">
        <f t="shared" ref="BF259" si="4541">IF(BF254&gt;0,IF(BF257=1,BF255,BF255+BE259),BE259)</f>
        <v>0</v>
      </c>
      <c r="BG259" s="67">
        <f t="shared" ref="BG259" si="4542">IF(BG254&gt;0,IF(BG257=1,BG255,BG255+BF259),BF259)</f>
        <v>0</v>
      </c>
      <c r="BH259" s="67">
        <f t="shared" ref="BH259" si="4543">IF(BH254&gt;0,IF(BH257=1,BH255,BH255+BG259),BG259)</f>
        <v>0</v>
      </c>
      <c r="BI259" s="67">
        <f t="shared" ref="BI259" si="4544">IF(BI254&gt;0,IF(BI257=1,BI255,BI255+BH259),BH259)</f>
        <v>0</v>
      </c>
      <c r="BJ259" s="67">
        <f t="shared" ref="BJ259" si="4545">IF(BJ254&gt;0,IF(BJ257=1,BJ255,BJ255+BI259),BI259)</f>
        <v>0</v>
      </c>
      <c r="BK259" s="67">
        <f t="shared" ref="BK259" si="4546">IF(BK254&gt;0,IF(BK257=1,BK255,BK255+BJ259),BJ259)</f>
        <v>0</v>
      </c>
      <c r="BL259" s="67">
        <f t="shared" ref="BL259" si="4547">IF(BL254&gt;0,IF(BL257=1,BL255,BL255+BK259),BK259)</f>
        <v>0</v>
      </c>
      <c r="BM259" s="67">
        <f t="shared" ref="BM259" si="4548">IF(BM254&gt;0,IF(BM257=1,BM255,BM255+BL259),BL259)</f>
        <v>0</v>
      </c>
      <c r="BN259" s="362"/>
      <c r="BO259" s="364"/>
      <c r="BP259" s="366"/>
      <c r="BQ259" s="366"/>
      <c r="BR259" s="106"/>
      <c r="BS259" s="106"/>
      <c r="BT259" s="106"/>
      <c r="BU259" s="106"/>
      <c r="BV259" s="106"/>
      <c r="BW259" s="106"/>
      <c r="BX259" s="106"/>
      <c r="BY259" s="106"/>
      <c r="BZ259" s="106"/>
      <c r="CA259" s="106"/>
      <c r="CB259" s="106"/>
      <c r="CC259" s="106"/>
      <c r="CD259" s="106"/>
      <c r="CE259" s="106"/>
      <c r="CF259" s="106"/>
      <c r="CG259" s="106"/>
    </row>
    <row r="260" spans="1:85" s="245" customFormat="1" ht="41.5" hidden="1" customHeight="1" x14ac:dyDescent="0.35">
      <c r="A260" s="243"/>
      <c r="B260" s="128"/>
      <c r="C260" s="80"/>
      <c r="D260" s="80"/>
      <c r="E260" s="80"/>
      <c r="F260" s="80"/>
      <c r="G260" s="80"/>
      <c r="H260" s="80"/>
      <c r="I260" s="80"/>
      <c r="J260" s="80"/>
      <c r="K260" s="80"/>
      <c r="L260" s="80"/>
      <c r="M260" s="64"/>
      <c r="N260" s="7"/>
      <c r="O260" s="192"/>
      <c r="P260" s="106"/>
      <c r="Q260" s="65" t="s">
        <v>162</v>
      </c>
      <c r="R260" s="67">
        <f>R262</f>
        <v>0</v>
      </c>
      <c r="S260" s="67">
        <f t="shared" ref="S260" si="4549">IF(S257=1,S262,S262+R260)</f>
        <v>0</v>
      </c>
      <c r="T260" s="67">
        <f t="shared" ref="T260" si="4550">IF(T257=1,T262,T262+S260)</f>
        <v>0</v>
      </c>
      <c r="U260" s="67">
        <f t="shared" ref="U260" si="4551">IF(U257=1,U262,U262+T260)</f>
        <v>0</v>
      </c>
      <c r="V260" s="67">
        <f t="shared" ref="V260" si="4552">IF(V257=1,V262,V262+U260)</f>
        <v>0</v>
      </c>
      <c r="W260" s="67">
        <f t="shared" ref="W260" si="4553">IF(W257=1,W262,W262+V260)</f>
        <v>0</v>
      </c>
      <c r="X260" s="67">
        <f t="shared" ref="X260" si="4554">IF(X257=1,X262,X262+W260)</f>
        <v>0</v>
      </c>
      <c r="Y260" s="67">
        <f t="shared" ref="Y260" si="4555">IF(Y257=1,Y262,Y262+X260)</f>
        <v>0</v>
      </c>
      <c r="Z260" s="67">
        <f t="shared" ref="Z260" si="4556">IF(Z257=1,Z262,Z262+Y260)</f>
        <v>0</v>
      </c>
      <c r="AA260" s="67">
        <f t="shared" ref="AA260" si="4557">IF(AA257=1,AA262,AA262+Z260)</f>
        <v>0</v>
      </c>
      <c r="AB260" s="67">
        <f t="shared" ref="AB260" si="4558">IF(AB257=1,AB262,AB262+AA260)</f>
        <v>0</v>
      </c>
      <c r="AC260" s="67">
        <f t="shared" ref="AC260" si="4559">IF(AC257=1,AC262,AC262+AB260)</f>
        <v>0</v>
      </c>
      <c r="AD260" s="67">
        <f t="shared" ref="AD260" si="4560">IF(AD257=1,AD262,AD262+AC260)</f>
        <v>0</v>
      </c>
      <c r="AE260" s="67">
        <f t="shared" ref="AE260" si="4561">IF(AE257=1,AE262,AE262+AD260)</f>
        <v>0</v>
      </c>
      <c r="AF260" s="67">
        <f t="shared" ref="AF260" si="4562">IF(AF257=1,AF262,AF262+AE260)</f>
        <v>0</v>
      </c>
      <c r="AG260" s="67">
        <f t="shared" ref="AG260" si="4563">IF(AG257=1,AG262,AG262+AF260)</f>
        <v>0</v>
      </c>
      <c r="AH260" s="67">
        <f t="shared" ref="AH260" si="4564">IF(AH257=1,AH262,AH262+AG260)</f>
        <v>0</v>
      </c>
      <c r="AI260" s="67">
        <f t="shared" ref="AI260" si="4565">IF(AI257=1,AI262,AI262+AH260)</f>
        <v>0</v>
      </c>
      <c r="AJ260" s="67">
        <f t="shared" ref="AJ260" si="4566">IF(AJ257=1,AJ262,AJ262+AI260)</f>
        <v>0</v>
      </c>
      <c r="AK260" s="67">
        <f t="shared" ref="AK260" si="4567">IF(AK257=1,AK262,AK262+AJ260)</f>
        <v>0</v>
      </c>
      <c r="AL260" s="67">
        <f t="shared" ref="AL260" si="4568">IF(AL257=1,AL262,AL262+AK260)</f>
        <v>0</v>
      </c>
      <c r="AM260" s="67">
        <f t="shared" ref="AM260" si="4569">IF(AM257=1,AM262,AM262+AL260)</f>
        <v>0</v>
      </c>
      <c r="AN260" s="67">
        <f t="shared" ref="AN260" si="4570">IF(AN257=1,AN262,AN262+AM260)</f>
        <v>0</v>
      </c>
      <c r="AO260" s="67">
        <f t="shared" ref="AO260" si="4571">IF(AO257=1,AO262,AO262+AN260)</f>
        <v>0</v>
      </c>
      <c r="AP260" s="67">
        <f t="shared" ref="AP260" si="4572">IF(AP257=1,AP262,AP262+AO260)</f>
        <v>0</v>
      </c>
      <c r="AQ260" s="67">
        <f t="shared" ref="AQ260" si="4573">IF(AQ257=1,AQ262,AQ262+AP260)</f>
        <v>0</v>
      </c>
      <c r="AR260" s="67">
        <f t="shared" ref="AR260" si="4574">IF(AR257=1,AR262,AR262+AQ260)</f>
        <v>0</v>
      </c>
      <c r="AS260" s="67">
        <f t="shared" ref="AS260" si="4575">IF(AS257=1,AS262,AS262+AR260)</f>
        <v>0</v>
      </c>
      <c r="AT260" s="67">
        <f t="shared" ref="AT260" si="4576">IF(AT257=1,AT262,AT262+AS260)</f>
        <v>0</v>
      </c>
      <c r="AU260" s="67">
        <f t="shared" ref="AU260" si="4577">IF(AU257=1,AU262,AU262+AT260)</f>
        <v>0</v>
      </c>
      <c r="AV260" s="67">
        <f t="shared" ref="AV260" si="4578">IF(AV257=1,AV262,AV262+AU260)</f>
        <v>0</v>
      </c>
      <c r="AW260" s="67">
        <f t="shared" ref="AW260" si="4579">IF(AW257=1,AW262,AW262+AV260)</f>
        <v>0</v>
      </c>
      <c r="AX260" s="67">
        <f t="shared" ref="AX260" si="4580">IF(AX257=1,AX262,AX262+AW260)</f>
        <v>0</v>
      </c>
      <c r="AY260" s="67">
        <f t="shared" ref="AY260" si="4581">IF(AY257=1,AY262,AY262+AX260)</f>
        <v>0</v>
      </c>
      <c r="AZ260" s="67">
        <f t="shared" ref="AZ260" si="4582">IF(AZ257=1,AZ262,AZ262+AY260)</f>
        <v>0</v>
      </c>
      <c r="BA260" s="67">
        <f t="shared" ref="BA260" si="4583">IF(BA257=1,BA262,BA262+AZ260)</f>
        <v>0</v>
      </c>
      <c r="BB260" s="67">
        <f t="shared" ref="BB260" si="4584">IF(BB257=1,BB262,BB262+BA260)</f>
        <v>0</v>
      </c>
      <c r="BC260" s="67">
        <f t="shared" ref="BC260" si="4585">IF(BC257=1,BC262,BC262+BB260)</f>
        <v>0</v>
      </c>
      <c r="BD260" s="67">
        <f t="shared" ref="BD260" si="4586">IF(BD257=1,BD262,BD262+BC260)</f>
        <v>0</v>
      </c>
      <c r="BE260" s="67">
        <f t="shared" ref="BE260" si="4587">IF(BE257=1,BE262,BE262+BD260)</f>
        <v>0</v>
      </c>
      <c r="BF260" s="67">
        <f t="shared" ref="BF260" si="4588">IF(BF257=1,BF262,BF262+BE260)</f>
        <v>0</v>
      </c>
      <c r="BG260" s="67">
        <f t="shared" ref="BG260" si="4589">IF(BG257=1,BG262,BG262+BF260)</f>
        <v>0</v>
      </c>
      <c r="BH260" s="67">
        <f t="shared" ref="BH260" si="4590">IF(BH257=1,BH262,BH262+BG260)</f>
        <v>0</v>
      </c>
      <c r="BI260" s="67">
        <f t="shared" ref="BI260" si="4591">IF(BI257=1,BI262,BI262+BH260)</f>
        <v>0</v>
      </c>
      <c r="BJ260" s="67">
        <f t="shared" ref="BJ260" si="4592">IF(BJ257=1,BJ262,BJ262+BI260)</f>
        <v>0</v>
      </c>
      <c r="BK260" s="67">
        <f t="shared" ref="BK260" si="4593">IF(BK257=1,BK262,BK262+BJ260)</f>
        <v>0</v>
      </c>
      <c r="BL260" s="67">
        <f t="shared" ref="BL260" si="4594">IF(BL257=1,BL262,BL262+BK260)</f>
        <v>0</v>
      </c>
      <c r="BM260" s="67">
        <f t="shared" ref="BM260" si="4595">IF(BM257=1,BM262,BM262+BL260)</f>
        <v>0</v>
      </c>
      <c r="BN260" s="362"/>
      <c r="BO260" s="364"/>
      <c r="BP260" s="366"/>
      <c r="BQ260" s="366"/>
      <c r="BR260" s="106"/>
      <c r="BS260" s="106"/>
      <c r="BT260" s="106"/>
      <c r="BU260" s="106"/>
      <c r="BV260" s="106"/>
      <c r="BW260" s="106"/>
      <c r="BX260" s="106"/>
      <c r="BY260" s="106"/>
      <c r="BZ260" s="106"/>
      <c r="CA260" s="106"/>
      <c r="CB260" s="106"/>
      <c r="CC260" s="106"/>
      <c r="CD260" s="106"/>
      <c r="CE260" s="106"/>
      <c r="CF260" s="106"/>
      <c r="CG260" s="106"/>
    </row>
    <row r="261" spans="1:85" s="245" customFormat="1" ht="29" x14ac:dyDescent="0.35">
      <c r="A261" s="243"/>
      <c r="B261" s="128"/>
      <c r="C261" s="80"/>
      <c r="D261" s="80"/>
      <c r="E261" s="80"/>
      <c r="F261" s="80"/>
      <c r="G261" s="80"/>
      <c r="H261" s="80"/>
      <c r="I261" s="80"/>
      <c r="J261" s="80"/>
      <c r="K261" s="80"/>
      <c r="L261" s="80"/>
      <c r="M261" s="64"/>
      <c r="N261" s="7"/>
      <c r="O261" s="192"/>
      <c r="P261" s="106"/>
      <c r="Q261" s="63" t="s">
        <v>160</v>
      </c>
      <c r="R261" s="68">
        <f t="shared" ref="R261:BM261" si="4596">1720/12*R254</f>
        <v>0</v>
      </c>
      <c r="S261" s="68">
        <f t="shared" si="4596"/>
        <v>0</v>
      </c>
      <c r="T261" s="68">
        <f t="shared" si="4596"/>
        <v>0</v>
      </c>
      <c r="U261" s="68">
        <f t="shared" si="4596"/>
        <v>0</v>
      </c>
      <c r="V261" s="68">
        <f t="shared" si="4596"/>
        <v>0</v>
      </c>
      <c r="W261" s="68">
        <f t="shared" si="4596"/>
        <v>0</v>
      </c>
      <c r="X261" s="68">
        <f t="shared" si="4596"/>
        <v>0</v>
      </c>
      <c r="Y261" s="68">
        <f t="shared" si="4596"/>
        <v>0</v>
      </c>
      <c r="Z261" s="68">
        <f t="shared" si="4596"/>
        <v>0</v>
      </c>
      <c r="AA261" s="68">
        <f t="shared" si="4596"/>
        <v>0</v>
      </c>
      <c r="AB261" s="68">
        <f t="shared" si="4596"/>
        <v>0</v>
      </c>
      <c r="AC261" s="68">
        <f t="shared" si="4596"/>
        <v>0</v>
      </c>
      <c r="AD261" s="68">
        <f t="shared" si="4596"/>
        <v>0</v>
      </c>
      <c r="AE261" s="68">
        <f t="shared" si="4596"/>
        <v>0</v>
      </c>
      <c r="AF261" s="68">
        <f t="shared" si="4596"/>
        <v>0</v>
      </c>
      <c r="AG261" s="68">
        <f t="shared" si="4596"/>
        <v>0</v>
      </c>
      <c r="AH261" s="68">
        <f t="shared" si="4596"/>
        <v>0</v>
      </c>
      <c r="AI261" s="68">
        <f t="shared" si="4596"/>
        <v>0</v>
      </c>
      <c r="AJ261" s="68">
        <f t="shared" si="4596"/>
        <v>0</v>
      </c>
      <c r="AK261" s="68">
        <f t="shared" si="4596"/>
        <v>0</v>
      </c>
      <c r="AL261" s="68">
        <f t="shared" si="4596"/>
        <v>0</v>
      </c>
      <c r="AM261" s="68">
        <f t="shared" si="4596"/>
        <v>0</v>
      </c>
      <c r="AN261" s="68">
        <f t="shared" si="4596"/>
        <v>0</v>
      </c>
      <c r="AO261" s="68">
        <f t="shared" si="4596"/>
        <v>0</v>
      </c>
      <c r="AP261" s="68">
        <f t="shared" si="4596"/>
        <v>0</v>
      </c>
      <c r="AQ261" s="68">
        <f t="shared" si="4596"/>
        <v>0</v>
      </c>
      <c r="AR261" s="68">
        <f t="shared" si="4596"/>
        <v>0</v>
      </c>
      <c r="AS261" s="68">
        <f t="shared" si="4596"/>
        <v>0</v>
      </c>
      <c r="AT261" s="68">
        <f t="shared" si="4596"/>
        <v>0</v>
      </c>
      <c r="AU261" s="68">
        <f t="shared" si="4596"/>
        <v>0</v>
      </c>
      <c r="AV261" s="68">
        <f t="shared" si="4596"/>
        <v>0</v>
      </c>
      <c r="AW261" s="68">
        <f t="shared" si="4596"/>
        <v>0</v>
      </c>
      <c r="AX261" s="68">
        <f t="shared" si="4596"/>
        <v>0</v>
      </c>
      <c r="AY261" s="68">
        <f t="shared" si="4596"/>
        <v>0</v>
      </c>
      <c r="AZ261" s="68">
        <f t="shared" si="4596"/>
        <v>0</v>
      </c>
      <c r="BA261" s="68">
        <f t="shared" si="4596"/>
        <v>0</v>
      </c>
      <c r="BB261" s="68">
        <f t="shared" si="4596"/>
        <v>0</v>
      </c>
      <c r="BC261" s="68">
        <f t="shared" si="4596"/>
        <v>0</v>
      </c>
      <c r="BD261" s="68">
        <f t="shared" si="4596"/>
        <v>0</v>
      </c>
      <c r="BE261" s="68">
        <f t="shared" si="4596"/>
        <v>0</v>
      </c>
      <c r="BF261" s="68">
        <f t="shared" si="4596"/>
        <v>0</v>
      </c>
      <c r="BG261" s="68">
        <f t="shared" si="4596"/>
        <v>0</v>
      </c>
      <c r="BH261" s="68">
        <f t="shared" si="4596"/>
        <v>0</v>
      </c>
      <c r="BI261" s="68">
        <f t="shared" si="4596"/>
        <v>0</v>
      </c>
      <c r="BJ261" s="68">
        <f t="shared" si="4596"/>
        <v>0</v>
      </c>
      <c r="BK261" s="68">
        <f t="shared" si="4596"/>
        <v>0</v>
      </c>
      <c r="BL261" s="68">
        <f t="shared" si="4596"/>
        <v>0</v>
      </c>
      <c r="BM261" s="68">
        <f t="shared" si="4596"/>
        <v>0</v>
      </c>
      <c r="BN261" s="362"/>
      <c r="BO261" s="364"/>
      <c r="BP261" s="366"/>
      <c r="BQ261" s="366"/>
      <c r="BR261" s="106"/>
      <c r="BS261" s="106"/>
      <c r="BT261" s="106"/>
      <c r="BU261" s="106"/>
      <c r="BV261" s="106"/>
      <c r="BW261" s="106"/>
      <c r="BX261" s="106"/>
      <c r="BY261" s="106"/>
      <c r="BZ261" s="106"/>
      <c r="CA261" s="106"/>
      <c r="CB261" s="106"/>
      <c r="CC261" s="106"/>
      <c r="CD261" s="106"/>
      <c r="CE261" s="106"/>
      <c r="CF261" s="106"/>
      <c r="CG261" s="106"/>
    </row>
    <row r="262" spans="1:85" s="245" customFormat="1" ht="29" x14ac:dyDescent="0.35">
      <c r="A262" s="243"/>
      <c r="B262" s="128"/>
      <c r="C262" s="80"/>
      <c r="D262" s="80"/>
      <c r="E262" s="80"/>
      <c r="F262" s="80"/>
      <c r="G262" s="80"/>
      <c r="H262" s="80"/>
      <c r="I262" s="80"/>
      <c r="J262" s="80"/>
      <c r="K262" s="80"/>
      <c r="L262" s="80"/>
      <c r="M262" s="64"/>
      <c r="N262" s="7"/>
      <c r="O262" s="192"/>
      <c r="P262" s="106"/>
      <c r="Q262" s="63" t="s">
        <v>144</v>
      </c>
      <c r="R262" s="68">
        <f>FLOOR(IF(OR(R257=0,R257=1),IF(R255&gt;=R261,R261,R255)+0.00000001,IF(R259&gt;=R258,R258,R259))+0.00000001,1)</f>
        <v>0</v>
      </c>
      <c r="S262" s="68">
        <f t="shared" ref="S262" si="4597">FLOOR(IF(OR(S257=0,S257=1),IF(S261&gt;S258,S258,IF(S255&gt;=S261,S261,S255)+0.00000001),IF(S259&gt;=S258,S258-R260,S259-R260)+0.00000001),1)</f>
        <v>0</v>
      </c>
      <c r="T262" s="68">
        <f t="shared" ref="T262" si="4598">FLOOR(IF(OR(T257=0,T257=1),IF(T261&gt;T258,T258,IF(T255&gt;=T261,T261,T255)+0.00000001),IF(T259&gt;=T258,T258-S260,T259-S260)+0.00000001),1)</f>
        <v>0</v>
      </c>
      <c r="U262" s="68">
        <f t="shared" ref="U262" si="4599">FLOOR(IF(OR(U257=0,U257=1),IF(U261&gt;U258,U258,IF(U255&gt;=U261,U261,U255)+0.00000001),IF(U259&gt;=U258,U258-T260,U259-T260)+0.00000001),1)</f>
        <v>0</v>
      </c>
      <c r="V262" s="68">
        <f t="shared" ref="V262" si="4600">FLOOR(IF(OR(V257=0,V257=1),IF(V261&gt;V258,V258,IF(V255&gt;=V261,V261,V255)+0.00000001),IF(V259&gt;=V258,V258-U260,V259-U260)+0.00000001),1)</f>
        <v>0</v>
      </c>
      <c r="W262" s="68">
        <f t="shared" ref="W262" si="4601">FLOOR(IF(OR(W257=0,W257=1),IF(W261&gt;W258,W258,IF(W255&gt;=W261,W261,W255)+0.00000001),IF(W259&gt;=W258,W258-V260,W259-V260)+0.00000001),1)</f>
        <v>0</v>
      </c>
      <c r="X262" s="68">
        <f t="shared" ref="X262" si="4602">FLOOR(IF(OR(X257=0,X257=1),IF(X261&gt;X258,X258,IF(X255&gt;=X261,X261,X255)+0.00000001),IF(X259&gt;=X258,X258-W260,X259-W260)+0.00000001),1)</f>
        <v>0</v>
      </c>
      <c r="Y262" s="68">
        <f t="shared" ref="Y262" si="4603">FLOOR(IF(OR(Y257=0,Y257=1),IF(Y261&gt;Y258,Y258,IF(Y255&gt;=Y261,Y261,Y255)+0.00000001),IF(Y259&gt;=Y258,Y258-X260,Y259-X260)+0.00000001),1)</f>
        <v>0</v>
      </c>
      <c r="Z262" s="68">
        <f t="shared" ref="Z262" si="4604">FLOOR(IF(OR(Z257=0,Z257=1),IF(Z261&gt;Z258,Z258,IF(Z255&gt;=Z261,Z261,Z255)+0.00000001),IF(Z259&gt;=Z258,Z258-Y260,Z259-Y260)+0.00000001),1)</f>
        <v>0</v>
      </c>
      <c r="AA262" s="68">
        <f t="shared" ref="AA262" si="4605">FLOOR(IF(OR(AA257=0,AA257=1),IF(AA261&gt;AA258,AA258,IF(AA255&gt;=AA261,AA261,AA255)+0.00000001),IF(AA259&gt;=AA258,AA258-Z260,AA259-Z260)+0.00000001),1)</f>
        <v>0</v>
      </c>
      <c r="AB262" s="68">
        <f t="shared" ref="AB262" si="4606">FLOOR(IF(OR(AB257=0,AB257=1),IF(AB261&gt;AB258,AB258,IF(AB255&gt;=AB261,AB261,AB255)+0.00000001),IF(AB259&gt;=AB258,AB258-AA260,AB259-AA260)+0.00000001),1)</f>
        <v>0</v>
      </c>
      <c r="AC262" s="68">
        <f t="shared" ref="AC262" si="4607">FLOOR(IF(OR(AC257=0,AC257=1),IF(AC261&gt;AC258,AC258,IF(AC255&gt;=AC261,AC261,AC255)+0.00000001),IF(AC259&gt;=AC258,AC258-AB260,AC259-AB260)+0.00000001),1)</f>
        <v>0</v>
      </c>
      <c r="AD262" s="68">
        <f t="shared" ref="AD262" si="4608">FLOOR(IF(OR(AD257=0,AD257=1),IF(AD261&gt;AD258,AD258,IF(AD255&gt;=AD261,AD261,AD255)+0.00000001),IF(AD259&gt;=AD258,AD258-AC260,AD259-AC260)+0.00000001),1)</f>
        <v>0</v>
      </c>
      <c r="AE262" s="68">
        <f t="shared" ref="AE262" si="4609">FLOOR(IF(OR(AE257=0,AE257=1),IF(AE261&gt;AE258,AE258,IF(AE255&gt;=AE261,AE261,AE255)+0.00000001),IF(AE259&gt;=AE258,AE258-AD260,AE259-AD260)+0.00000001),1)</f>
        <v>0</v>
      </c>
      <c r="AF262" s="68">
        <f t="shared" ref="AF262" si="4610">FLOOR(IF(OR(AF257=0,AF257=1),IF(AF261&gt;AF258,AF258,IF(AF255&gt;=AF261,AF261,AF255)+0.00000001),IF(AF259&gt;=AF258,AF258-AE260,AF259-AE260)+0.00000001),1)</f>
        <v>0</v>
      </c>
      <c r="AG262" s="68">
        <f t="shared" ref="AG262" si="4611">FLOOR(IF(OR(AG257=0,AG257=1),IF(AG261&gt;AG258,AG258,IF(AG255&gt;=AG261,AG261,AG255)+0.00000001),IF(AG259&gt;=AG258,AG258-AF260,AG259-AF260)+0.00000001),1)</f>
        <v>0</v>
      </c>
      <c r="AH262" s="68">
        <f t="shared" ref="AH262" si="4612">FLOOR(IF(OR(AH257=0,AH257=1),IF(AH261&gt;AH258,AH258,IF(AH255&gt;=AH261,AH261,AH255)+0.00000001),IF(AH259&gt;=AH258,AH258-AG260,AH259-AG260)+0.00000001),1)</f>
        <v>0</v>
      </c>
      <c r="AI262" s="68">
        <f t="shared" ref="AI262" si="4613">FLOOR(IF(OR(AI257=0,AI257=1),IF(AI261&gt;AI258,AI258,IF(AI255&gt;=AI261,AI261,AI255)+0.00000001),IF(AI259&gt;=AI258,AI258-AH260,AI259-AH260)+0.00000001),1)</f>
        <v>0</v>
      </c>
      <c r="AJ262" s="68">
        <f t="shared" ref="AJ262" si="4614">FLOOR(IF(OR(AJ257=0,AJ257=1),IF(AJ261&gt;AJ258,AJ258,IF(AJ255&gt;=AJ261,AJ261,AJ255)+0.00000001),IF(AJ259&gt;=AJ258,AJ258-AI260,AJ259-AI260)+0.00000001),1)</f>
        <v>0</v>
      </c>
      <c r="AK262" s="68">
        <f t="shared" ref="AK262" si="4615">FLOOR(IF(OR(AK257=0,AK257=1),IF(AK261&gt;AK258,AK258,IF(AK255&gt;=AK261,AK261,AK255)+0.00000001),IF(AK259&gt;=AK258,AK258-AJ260,AK259-AJ260)+0.00000001),1)</f>
        <v>0</v>
      </c>
      <c r="AL262" s="68">
        <f t="shared" ref="AL262" si="4616">FLOOR(IF(OR(AL257=0,AL257=1),IF(AL261&gt;AL258,AL258,IF(AL255&gt;=AL261,AL261,AL255)+0.00000001),IF(AL259&gt;=AL258,AL258-AK260,AL259-AK260)+0.00000001),1)</f>
        <v>0</v>
      </c>
      <c r="AM262" s="68">
        <f t="shared" ref="AM262" si="4617">FLOOR(IF(OR(AM257=0,AM257=1),IF(AM261&gt;AM258,AM258,IF(AM255&gt;=AM261,AM261,AM255)+0.00000001),IF(AM259&gt;=AM258,AM258-AL260,AM259-AL260)+0.00000001),1)</f>
        <v>0</v>
      </c>
      <c r="AN262" s="68">
        <f t="shared" ref="AN262" si="4618">FLOOR(IF(OR(AN257=0,AN257=1),IF(AN261&gt;AN258,AN258,IF(AN255&gt;=AN261,AN261,AN255)+0.00000001),IF(AN259&gt;=AN258,AN258-AM260,AN259-AM260)+0.00000001),1)</f>
        <v>0</v>
      </c>
      <c r="AO262" s="68">
        <f t="shared" ref="AO262" si="4619">FLOOR(IF(OR(AO257=0,AO257=1),IF(AO261&gt;AO258,AO258,IF(AO255&gt;=AO261,AO261,AO255)+0.00000001),IF(AO259&gt;=AO258,AO258-AN260,AO259-AN260)+0.00000001),1)</f>
        <v>0</v>
      </c>
      <c r="AP262" s="68">
        <f t="shared" ref="AP262" si="4620">FLOOR(IF(OR(AP257=0,AP257=1),IF(AP261&gt;AP258,AP258,IF(AP255&gt;=AP261,AP261,AP255)+0.00000001),IF(AP259&gt;=AP258,AP258-AO260,AP259-AO260)+0.00000001),1)</f>
        <v>0</v>
      </c>
      <c r="AQ262" s="68">
        <f t="shared" ref="AQ262" si="4621">FLOOR(IF(OR(AQ257=0,AQ257=1),IF(AQ261&gt;AQ258,AQ258,IF(AQ255&gt;=AQ261,AQ261,AQ255)+0.00000001),IF(AQ259&gt;=AQ258,AQ258-AP260,AQ259-AP260)+0.00000001),1)</f>
        <v>0</v>
      </c>
      <c r="AR262" s="68">
        <f t="shared" ref="AR262" si="4622">FLOOR(IF(OR(AR257=0,AR257=1),IF(AR261&gt;AR258,AR258,IF(AR255&gt;=AR261,AR261,AR255)+0.00000001),IF(AR259&gt;=AR258,AR258-AQ260,AR259-AQ260)+0.00000001),1)</f>
        <v>0</v>
      </c>
      <c r="AS262" s="68">
        <f t="shared" ref="AS262" si="4623">FLOOR(IF(OR(AS257=0,AS257=1),IF(AS261&gt;AS258,AS258,IF(AS255&gt;=AS261,AS261,AS255)+0.00000001),IF(AS259&gt;=AS258,AS258-AR260,AS259-AR260)+0.00000001),1)</f>
        <v>0</v>
      </c>
      <c r="AT262" s="68">
        <f t="shared" ref="AT262" si="4624">FLOOR(IF(OR(AT257=0,AT257=1),IF(AT261&gt;AT258,AT258,IF(AT255&gt;=AT261,AT261,AT255)+0.00000001),IF(AT259&gt;=AT258,AT258-AS260,AT259-AS260)+0.00000001),1)</f>
        <v>0</v>
      </c>
      <c r="AU262" s="68">
        <f t="shared" ref="AU262" si="4625">FLOOR(IF(OR(AU257=0,AU257=1),IF(AU261&gt;AU258,AU258,IF(AU255&gt;=AU261,AU261,AU255)+0.00000001),IF(AU259&gt;=AU258,AU258-AT260,AU259-AT260)+0.00000001),1)</f>
        <v>0</v>
      </c>
      <c r="AV262" s="68">
        <f t="shared" ref="AV262" si="4626">FLOOR(IF(OR(AV257=0,AV257=1),IF(AV261&gt;AV258,AV258,IF(AV255&gt;=AV261,AV261,AV255)+0.00000001),IF(AV259&gt;=AV258,AV258-AU260,AV259-AU260)+0.00000001),1)</f>
        <v>0</v>
      </c>
      <c r="AW262" s="68">
        <f t="shared" ref="AW262" si="4627">FLOOR(IF(OR(AW257=0,AW257=1),IF(AW261&gt;AW258,AW258,IF(AW255&gt;=AW261,AW261,AW255)+0.00000001),IF(AW259&gt;=AW258,AW258-AV260,AW259-AV260)+0.00000001),1)</f>
        <v>0</v>
      </c>
      <c r="AX262" s="68">
        <f t="shared" ref="AX262" si="4628">FLOOR(IF(OR(AX257=0,AX257=1),IF(AX261&gt;AX258,AX258,IF(AX255&gt;=AX261,AX261,AX255)+0.00000001),IF(AX259&gt;=AX258,AX258-AW260,AX259-AW260)+0.00000001),1)</f>
        <v>0</v>
      </c>
      <c r="AY262" s="68">
        <f t="shared" ref="AY262" si="4629">FLOOR(IF(OR(AY257=0,AY257=1),IF(AY261&gt;AY258,AY258,IF(AY255&gt;=AY261,AY261,AY255)+0.00000001),IF(AY259&gt;=AY258,AY258-AX260,AY259-AX260)+0.00000001),1)</f>
        <v>0</v>
      </c>
      <c r="AZ262" s="68">
        <f t="shared" ref="AZ262" si="4630">FLOOR(IF(OR(AZ257=0,AZ257=1),IF(AZ261&gt;AZ258,AZ258,IF(AZ255&gt;=AZ261,AZ261,AZ255)+0.00000001),IF(AZ259&gt;=AZ258,AZ258-AY260,AZ259-AY260)+0.00000001),1)</f>
        <v>0</v>
      </c>
      <c r="BA262" s="68">
        <f t="shared" ref="BA262" si="4631">FLOOR(IF(OR(BA257=0,BA257=1),IF(BA261&gt;BA258,BA258,IF(BA255&gt;=BA261,BA261,BA255)+0.00000001),IF(BA259&gt;=BA258,BA258-AZ260,BA259-AZ260)+0.00000001),1)</f>
        <v>0</v>
      </c>
      <c r="BB262" s="68">
        <f t="shared" ref="BB262" si="4632">FLOOR(IF(OR(BB257=0,BB257=1),IF(BB261&gt;BB258,BB258,IF(BB255&gt;=BB261,BB261,BB255)+0.00000001),IF(BB259&gt;=BB258,BB258-BA260,BB259-BA260)+0.00000001),1)</f>
        <v>0</v>
      </c>
      <c r="BC262" s="68">
        <f t="shared" ref="BC262" si="4633">FLOOR(IF(OR(BC257=0,BC257=1),IF(BC261&gt;BC258,BC258,IF(BC255&gt;=BC261,BC261,BC255)+0.00000001),IF(BC259&gt;=BC258,BC258-BB260,BC259-BB260)+0.00000001),1)</f>
        <v>0</v>
      </c>
      <c r="BD262" s="68">
        <f t="shared" ref="BD262" si="4634">FLOOR(IF(OR(BD257=0,BD257=1),IF(BD261&gt;BD258,BD258,IF(BD255&gt;=BD261,BD261,BD255)+0.00000001),IF(BD259&gt;=BD258,BD258-BC260,BD259-BC260)+0.00000001),1)</f>
        <v>0</v>
      </c>
      <c r="BE262" s="68">
        <f t="shared" ref="BE262" si="4635">FLOOR(IF(OR(BE257=0,BE257=1),IF(BE261&gt;BE258,BE258,IF(BE255&gt;=BE261,BE261,BE255)+0.00000001),IF(BE259&gt;=BE258,BE258-BD260,BE259-BD260)+0.00000001),1)</f>
        <v>0</v>
      </c>
      <c r="BF262" s="68">
        <f t="shared" ref="BF262" si="4636">FLOOR(IF(OR(BF257=0,BF257=1),IF(BF261&gt;BF258,BF258,IF(BF255&gt;=BF261,BF261,BF255)+0.00000001),IF(BF259&gt;=BF258,BF258-BE260,BF259-BE260)+0.00000001),1)</f>
        <v>0</v>
      </c>
      <c r="BG262" s="68">
        <f t="shared" ref="BG262" si="4637">FLOOR(IF(OR(BG257=0,BG257=1),IF(BG261&gt;BG258,BG258,IF(BG255&gt;=BG261,BG261,BG255)+0.00000001),IF(BG259&gt;=BG258,BG258-BF260,BG259-BF260)+0.00000001),1)</f>
        <v>0</v>
      </c>
      <c r="BH262" s="68">
        <f t="shared" ref="BH262" si="4638">FLOOR(IF(OR(BH257=0,BH257=1),IF(BH261&gt;BH258,BH258,IF(BH255&gt;=BH261,BH261,BH255)+0.00000001),IF(BH259&gt;=BH258,BH258-BG260,BH259-BG260)+0.00000001),1)</f>
        <v>0</v>
      </c>
      <c r="BI262" s="68">
        <f t="shared" ref="BI262" si="4639">FLOOR(IF(OR(BI257=0,BI257=1),IF(BI261&gt;BI258,BI258,IF(BI255&gt;=BI261,BI261,BI255)+0.00000001),IF(BI259&gt;=BI258,BI258-BH260,BI259-BH260)+0.00000001),1)</f>
        <v>0</v>
      </c>
      <c r="BJ262" s="68">
        <f t="shared" ref="BJ262" si="4640">FLOOR(IF(OR(BJ257=0,BJ257=1),IF(BJ261&gt;BJ258,BJ258,IF(BJ255&gt;=BJ261,BJ261,BJ255)+0.00000001),IF(BJ259&gt;=BJ258,BJ258-BI260,BJ259-BI260)+0.00000001),1)</f>
        <v>0</v>
      </c>
      <c r="BK262" s="68">
        <f t="shared" ref="BK262" si="4641">FLOOR(IF(OR(BK257=0,BK257=1),IF(BK261&gt;BK258,BK258,IF(BK255&gt;=BK261,BK261,BK255)+0.00000001),IF(BK259&gt;=BK258,BK258-BJ260,BK259-BJ260)+0.00000001),1)</f>
        <v>0</v>
      </c>
      <c r="BL262" s="68">
        <f t="shared" ref="BL262" si="4642">FLOOR(IF(OR(BL257=0,BL257=1),IF(BL261&gt;BL258,BL258,IF(BL255&gt;=BL261,BL261,BL255)+0.00000001),IF(BL259&gt;=BL258,BL258-BK260,BL259-BK260)+0.00000001),1)</f>
        <v>0</v>
      </c>
      <c r="BM262" s="68">
        <f t="shared" ref="BM262" si="4643">FLOOR(IF(OR(BM257=0,BM257=1),IF(BM261&gt;BM258,BM258,IF(BM255&gt;=BM261,BM261,BM255)+0.00000001),IF(BM259&gt;=BM258,BM258-BL260,BM259-BL260)+0.00000001),1)</f>
        <v>0</v>
      </c>
      <c r="BN262" s="362"/>
      <c r="BO262" s="364"/>
      <c r="BP262" s="366"/>
      <c r="BQ262" s="366"/>
      <c r="BR262" s="106"/>
      <c r="BS262" s="106"/>
      <c r="BT262" s="106"/>
      <c r="BU262" s="106"/>
      <c r="BV262" s="106"/>
      <c r="BW262" s="106"/>
      <c r="BX262" s="106"/>
      <c r="BY262" s="106"/>
      <c r="BZ262" s="106"/>
      <c r="CA262" s="106"/>
      <c r="CB262" s="106"/>
      <c r="CC262" s="106"/>
      <c r="CD262" s="106"/>
      <c r="CE262" s="106"/>
      <c r="CF262" s="106"/>
      <c r="CG262" s="106"/>
    </row>
    <row r="263" spans="1:85" s="245" customFormat="1" ht="25.4" customHeight="1" thickBot="1" x14ac:dyDescent="0.4">
      <c r="A263" s="243"/>
      <c r="B263" s="129"/>
      <c r="C263" s="69"/>
      <c r="D263" s="69"/>
      <c r="E263" s="69"/>
      <c r="F263" s="69"/>
      <c r="G263" s="69"/>
      <c r="H263" s="69"/>
      <c r="I263" s="69"/>
      <c r="J263" s="69"/>
      <c r="K263" s="69"/>
      <c r="L263" s="69"/>
      <c r="M263" s="70"/>
      <c r="N263" s="7"/>
      <c r="O263" s="193"/>
      <c r="P263" s="106"/>
      <c r="Q263" s="216" t="s">
        <v>145</v>
      </c>
      <c r="R263" s="72">
        <f>IF($J254="Ano",R262*'Podpůrná data'!$B$5,R262*'Podpůrná data'!$B$3)</f>
        <v>0</v>
      </c>
      <c r="S263" s="72">
        <f>IF($J254="Ano",S262*'Podpůrná data'!$B$5,S262*'Podpůrná data'!$B$3)</f>
        <v>0</v>
      </c>
      <c r="T263" s="72">
        <f>IF($J254="Ano",T262*'Podpůrná data'!$B$5,T262*'Podpůrná data'!$B$3)</f>
        <v>0</v>
      </c>
      <c r="U263" s="72">
        <f>IF($J254="Ano",U262*'Podpůrná data'!$B$5,U262*'Podpůrná data'!$B$3)</f>
        <v>0</v>
      </c>
      <c r="V263" s="72">
        <f>IF($J254="Ano",V262*'Podpůrná data'!$B$5,V262*'Podpůrná data'!$B$3)</f>
        <v>0</v>
      </c>
      <c r="W263" s="72">
        <f>IF($J254="Ano",W262*'Podpůrná data'!$B$5,W262*'Podpůrná data'!$B$3)</f>
        <v>0</v>
      </c>
      <c r="X263" s="72">
        <f>IF($J254="Ano",X262*'Podpůrná data'!$B$5,X262*'Podpůrná data'!$B$3)</f>
        <v>0</v>
      </c>
      <c r="Y263" s="72">
        <f>IF($J254="Ano",Y262*'Podpůrná data'!$B$5,Y262*'Podpůrná data'!$B$3)</f>
        <v>0</v>
      </c>
      <c r="Z263" s="72">
        <f>IF($J254="Ano",Z262*'Podpůrná data'!$B$5,Z262*'Podpůrná data'!$B$3)</f>
        <v>0</v>
      </c>
      <c r="AA263" s="72">
        <f>IF($J254="Ano",AA262*'Podpůrná data'!$B$5,AA262*'Podpůrná data'!$B$3)</f>
        <v>0</v>
      </c>
      <c r="AB263" s="72">
        <f>IF($J254="Ano",AB262*'Podpůrná data'!$B$5,AB262*'Podpůrná data'!$B$3)</f>
        <v>0</v>
      </c>
      <c r="AC263" s="72">
        <f>IF($J254="Ano",AC262*'Podpůrná data'!$B$5,AC262*'Podpůrná data'!$B$3)</f>
        <v>0</v>
      </c>
      <c r="AD263" s="72">
        <f>IF($J254="Ano",AD262*'Podpůrná data'!$B$5,AD262*'Podpůrná data'!$B$3)</f>
        <v>0</v>
      </c>
      <c r="AE263" s="72">
        <f>IF($J254="Ano",AE262*'Podpůrná data'!$B$5,AE262*'Podpůrná data'!$B$3)</f>
        <v>0</v>
      </c>
      <c r="AF263" s="72">
        <f>IF($J254="Ano",AF262*'Podpůrná data'!$B$5,AF262*'Podpůrná data'!$B$3)</f>
        <v>0</v>
      </c>
      <c r="AG263" s="72">
        <f>IF($J254="Ano",AG262*'Podpůrná data'!$B$5,AG262*'Podpůrná data'!$B$3)</f>
        <v>0</v>
      </c>
      <c r="AH263" s="72">
        <f>IF($J254="Ano",AH262*'Podpůrná data'!$B$5,AH262*'Podpůrná data'!$B$3)</f>
        <v>0</v>
      </c>
      <c r="AI263" s="72">
        <f>IF($J254="Ano",AI262*'Podpůrná data'!$B$5,AI262*'Podpůrná data'!$B$3)</f>
        <v>0</v>
      </c>
      <c r="AJ263" s="72">
        <f>IF($J254="Ano",AJ262*'Podpůrná data'!$B$5,AJ262*'Podpůrná data'!$B$3)</f>
        <v>0</v>
      </c>
      <c r="AK263" s="72">
        <f>IF($J254="Ano",AK262*'Podpůrná data'!$B$5,AK262*'Podpůrná data'!$B$3)</f>
        <v>0</v>
      </c>
      <c r="AL263" s="72">
        <f>IF($J254="Ano",AL262*'Podpůrná data'!$B$5,AL262*'Podpůrná data'!$B$3)</f>
        <v>0</v>
      </c>
      <c r="AM263" s="72">
        <f>IF($J254="Ano",AM262*'Podpůrná data'!$B$5,AM262*'Podpůrná data'!$B$3)</f>
        <v>0</v>
      </c>
      <c r="AN263" s="72">
        <f>IF($J254="Ano",AN262*'Podpůrná data'!$B$5,AN262*'Podpůrná data'!$B$3)</f>
        <v>0</v>
      </c>
      <c r="AO263" s="72">
        <f>IF($J254="Ano",AO262*'Podpůrná data'!$B$5,AO262*'Podpůrná data'!$B$3)</f>
        <v>0</v>
      </c>
      <c r="AP263" s="72">
        <f>IF($J254="Ano",AP262*'Podpůrná data'!$B$5,AP262*'Podpůrná data'!$B$3)</f>
        <v>0</v>
      </c>
      <c r="AQ263" s="72">
        <f>IF($J254="Ano",AQ262*'Podpůrná data'!$B$5,AQ262*'Podpůrná data'!$B$3)</f>
        <v>0</v>
      </c>
      <c r="AR263" s="72">
        <f>IF($J254="Ano",AR262*'Podpůrná data'!$B$5,AR262*'Podpůrná data'!$B$3)</f>
        <v>0</v>
      </c>
      <c r="AS263" s="72">
        <f>IF($J254="Ano",AS262*'Podpůrná data'!$B$5,AS262*'Podpůrná data'!$B$3)</f>
        <v>0</v>
      </c>
      <c r="AT263" s="72">
        <f>IF($J254="Ano",AT262*'Podpůrná data'!$B$5,AT262*'Podpůrná data'!$B$3)</f>
        <v>0</v>
      </c>
      <c r="AU263" s="72">
        <f>IF($J254="Ano",AU262*'Podpůrná data'!$B$5,AU262*'Podpůrná data'!$B$3)</f>
        <v>0</v>
      </c>
      <c r="AV263" s="72">
        <f>IF($J254="Ano",AV262*'Podpůrná data'!$B$5,AV262*'Podpůrná data'!$B$3)</f>
        <v>0</v>
      </c>
      <c r="AW263" s="72">
        <f>IF($J254="Ano",AW262*'Podpůrná data'!$B$5,AW262*'Podpůrná data'!$B$3)</f>
        <v>0</v>
      </c>
      <c r="AX263" s="72">
        <f>IF($J254="Ano",AX262*'Podpůrná data'!$B$5,AX262*'Podpůrná data'!$B$3)</f>
        <v>0</v>
      </c>
      <c r="AY263" s="72">
        <f>IF($J254="Ano",AY262*'Podpůrná data'!$B$5,AY262*'Podpůrná data'!$B$3)</f>
        <v>0</v>
      </c>
      <c r="AZ263" s="72">
        <f>IF($J254="Ano",AZ262*'Podpůrná data'!$B$5,AZ262*'Podpůrná data'!$B$3)</f>
        <v>0</v>
      </c>
      <c r="BA263" s="72">
        <f>IF($J254="Ano",BA262*'Podpůrná data'!$B$5,BA262*'Podpůrná data'!$B$3)</f>
        <v>0</v>
      </c>
      <c r="BB263" s="72">
        <f>IF($J254="Ano",BB262*'Podpůrná data'!$B$5,BB262*'Podpůrná data'!$B$3)</f>
        <v>0</v>
      </c>
      <c r="BC263" s="72">
        <f>IF($J254="Ano",BC262*'Podpůrná data'!$B$5,BC262*'Podpůrná data'!$B$3)</f>
        <v>0</v>
      </c>
      <c r="BD263" s="72">
        <f>IF($J254="Ano",BD262*'Podpůrná data'!$B$5,BD262*'Podpůrná data'!$B$3)</f>
        <v>0</v>
      </c>
      <c r="BE263" s="72">
        <f>IF($J254="Ano",BE262*'Podpůrná data'!$B$5,BE262*'Podpůrná data'!$B$3)</f>
        <v>0</v>
      </c>
      <c r="BF263" s="72">
        <f>IF($J254="Ano",BF262*'Podpůrná data'!$B$5,BF262*'Podpůrná data'!$B$3)</f>
        <v>0</v>
      </c>
      <c r="BG263" s="72">
        <f>IF($J254="Ano",BG262*'Podpůrná data'!$B$5,BG262*'Podpůrná data'!$B$3)</f>
        <v>0</v>
      </c>
      <c r="BH263" s="72">
        <f>IF($J254="Ano",BH262*'Podpůrná data'!$B$5,BH262*'Podpůrná data'!$B$3)</f>
        <v>0</v>
      </c>
      <c r="BI263" s="72">
        <f>IF($J254="Ano",BI262*'Podpůrná data'!$B$5,BI262*'Podpůrná data'!$B$3)</f>
        <v>0</v>
      </c>
      <c r="BJ263" s="72">
        <f>IF($J254="Ano",BJ262*'Podpůrná data'!$B$5,BJ262*'Podpůrná data'!$B$3)</f>
        <v>0</v>
      </c>
      <c r="BK263" s="72">
        <f>IF($J254="Ano",BK262*'Podpůrná data'!$B$5,BK262*'Podpůrná data'!$B$3)</f>
        <v>0</v>
      </c>
      <c r="BL263" s="72">
        <f>IF($J254="Ano",BL262*'Podpůrná data'!$B$5,BL262*'Podpůrná data'!$B$3)</f>
        <v>0</v>
      </c>
      <c r="BM263" s="72">
        <f>IF($J254="Ano",BM262*'Podpůrná data'!$B$5,BM262*'Podpůrná data'!$B$3)</f>
        <v>0</v>
      </c>
      <c r="BN263" s="363"/>
      <c r="BO263" s="365"/>
      <c r="BP263" s="367"/>
      <c r="BQ263" s="367"/>
      <c r="BR263" s="106"/>
      <c r="BS263" s="178">
        <f>SUMIFS($R263:$BM263,$R253:$BM253,"1. ZoR")</f>
        <v>0</v>
      </c>
      <c r="BT263" s="178">
        <f>SUMIFS($R263:$BM263,$R253:$BM253,"2. ZoR")</f>
        <v>0</v>
      </c>
      <c r="BU263" s="178">
        <f>SUMIFS($R263:$BM263,$R253:$BM253,"3. ZoR")</f>
        <v>0</v>
      </c>
      <c r="BV263" s="178">
        <f>SUMIFS($R263:$BM263,$R253:$BM253,"4. ZoR")</f>
        <v>0</v>
      </c>
      <c r="BW263" s="178">
        <f>SUMIFS($R263:$BM263,$R253:$BM253,"5. ZoR")</f>
        <v>0</v>
      </c>
      <c r="BX263" s="178">
        <f>SUMIFS($R263:$BM263,$R253:$BM253,"6. ZoR")</f>
        <v>0</v>
      </c>
      <c r="BY263" s="178">
        <f>SUMIFS($R263:$BM263,$R253:$BM253,"7. ZoR")</f>
        <v>0</v>
      </c>
      <c r="BZ263" s="178">
        <f>SUMIFS($R263:$BM263,$R253:$BM253,"8. ZoR")</f>
        <v>0</v>
      </c>
      <c r="CA263" s="178">
        <f>SUMIFS($R263:$BM263,$R253:$BM253,"9. ZoR")</f>
        <v>0</v>
      </c>
      <c r="CB263" s="178">
        <f>SUMIFS($R263:$BM263,$R253:$BM253,"10. ZoR")</f>
        <v>0</v>
      </c>
      <c r="CC263" s="178">
        <f>SUMIFS($R263:$BM263,$R253:$BM253,"11. ZoR")</f>
        <v>0</v>
      </c>
      <c r="CD263" s="178">
        <f>SUMIFS($R263:$BM263,$R253:$BM253,"12. ZoR")</f>
        <v>0</v>
      </c>
      <c r="CE263" s="178">
        <f>SUMIFS($R263:$BM263,$R253:$BM253,"13. ZoR")</f>
        <v>0</v>
      </c>
      <c r="CF263" s="178">
        <f>SUMIFS($R263:$BM263,$R253:$BM253,"14. ZoR")</f>
        <v>0</v>
      </c>
      <c r="CG263" s="178">
        <f>SUMIFS($R263:$BM263,$R253:$BM253,"15. ZoR")</f>
        <v>0</v>
      </c>
    </row>
    <row r="264" spans="1:85" ht="15" hidden="1" thickBot="1" x14ac:dyDescent="0.4">
      <c r="B264" s="105"/>
      <c r="C264" s="130"/>
      <c r="D264" s="130"/>
      <c r="E264" s="130"/>
      <c r="F264" s="130"/>
      <c r="G264" s="130"/>
      <c r="H264" s="105"/>
      <c r="I264" s="105"/>
      <c r="J264" s="105"/>
      <c r="K264" s="105"/>
      <c r="L264" s="105"/>
      <c r="M264" s="105"/>
      <c r="N264" s="7"/>
      <c r="O264" s="105"/>
      <c r="P264" s="105"/>
      <c r="Q264" s="105"/>
      <c r="R264" s="105"/>
      <c r="S264" s="105"/>
      <c r="T264" s="7"/>
      <c r="U264" s="105"/>
      <c r="V264" s="105"/>
      <c r="W264" s="105"/>
      <c r="X264" s="105"/>
      <c r="Y264" s="105"/>
      <c r="Z264" s="105"/>
      <c r="AA264" s="105"/>
      <c r="AB264" s="105"/>
      <c r="AC264" s="105"/>
      <c r="AD264" s="105"/>
      <c r="AE264" s="105"/>
      <c r="AF264" s="105"/>
      <c r="AG264" s="105"/>
      <c r="AH264" s="105"/>
      <c r="AI264" s="105"/>
      <c r="AJ264" s="105"/>
      <c r="AK264" s="105"/>
      <c r="AL264" s="105"/>
      <c r="AM264" s="105"/>
      <c r="AN264" s="105"/>
      <c r="AO264" s="105"/>
      <c r="AP264" s="105"/>
      <c r="AQ264" s="105"/>
      <c r="AR264" s="105"/>
      <c r="AS264" s="105"/>
      <c r="AT264" s="105"/>
      <c r="AU264" s="105"/>
      <c r="AV264" s="105"/>
      <c r="AW264" s="105"/>
      <c r="AX264" s="105"/>
      <c r="AY264" s="105"/>
      <c r="AZ264" s="105"/>
      <c r="BA264" s="105"/>
      <c r="BB264" s="105"/>
      <c r="BC264" s="105"/>
      <c r="BD264" s="105"/>
      <c r="BE264" s="105"/>
      <c r="BF264" s="105"/>
      <c r="BG264" s="105"/>
      <c r="BH264" s="105"/>
      <c r="BI264" s="105"/>
      <c r="BJ264" s="105"/>
      <c r="BK264" s="105"/>
      <c r="BL264" s="105"/>
      <c r="BM264" s="105"/>
      <c r="BN264" s="105"/>
      <c r="BO264" s="105"/>
      <c r="BP264" s="105"/>
      <c r="BQ264" s="105"/>
      <c r="BR264" s="105"/>
      <c r="BS264" s="105"/>
      <c r="BT264" s="105"/>
      <c r="BU264" s="105"/>
      <c r="BV264" s="105"/>
      <c r="BW264" s="105"/>
      <c r="BX264" s="105"/>
      <c r="BY264" s="105"/>
      <c r="BZ264" s="105"/>
      <c r="CA264" s="105"/>
      <c r="CB264" s="105"/>
      <c r="CC264" s="105"/>
      <c r="CD264" s="105"/>
      <c r="CE264" s="105"/>
      <c r="CF264" s="105"/>
      <c r="CG264" s="105"/>
    </row>
    <row r="265" spans="1:85" s="245" customFormat="1" ht="69.650000000000006" customHeight="1" thickBot="1" x14ac:dyDescent="0.4">
      <c r="A265" s="249"/>
      <c r="B265" s="120"/>
      <c r="C265" s="360" t="s">
        <v>2</v>
      </c>
      <c r="D265" s="121"/>
      <c r="E265" s="131" t="s">
        <v>206</v>
      </c>
      <c r="F265" s="131" t="s">
        <v>444</v>
      </c>
      <c r="G265" s="131" t="s">
        <v>208</v>
      </c>
      <c r="H265" s="122" t="s">
        <v>94</v>
      </c>
      <c r="I265" s="122" t="s">
        <v>95</v>
      </c>
      <c r="J265" s="122" t="s">
        <v>96</v>
      </c>
      <c r="K265" s="122" t="s">
        <v>216</v>
      </c>
      <c r="L265" s="122" t="s">
        <v>218</v>
      </c>
      <c r="M265" s="138" t="s">
        <v>1</v>
      </c>
      <c r="N265" s="7"/>
      <c r="O265" s="124">
        <v>208002</v>
      </c>
      <c r="P265" s="106"/>
      <c r="Q265" s="194" t="s">
        <v>128</v>
      </c>
      <c r="R265" s="83" t="s">
        <v>4</v>
      </c>
      <c r="S265" s="83" t="s">
        <v>5</v>
      </c>
      <c r="T265" s="83" t="s">
        <v>6</v>
      </c>
      <c r="U265" s="83" t="s">
        <v>7</v>
      </c>
      <c r="V265" s="83" t="s">
        <v>8</v>
      </c>
      <c r="W265" s="83" t="s">
        <v>9</v>
      </c>
      <c r="X265" s="83" t="s">
        <v>10</v>
      </c>
      <c r="Y265" s="83" t="s">
        <v>11</v>
      </c>
      <c r="Z265" s="83" t="s">
        <v>12</v>
      </c>
      <c r="AA265" s="83" t="s">
        <v>13</v>
      </c>
      <c r="AB265" s="83" t="s">
        <v>14</v>
      </c>
      <c r="AC265" s="83" t="s">
        <v>15</v>
      </c>
      <c r="AD265" s="83" t="s">
        <v>16</v>
      </c>
      <c r="AE265" s="83" t="s">
        <v>17</v>
      </c>
      <c r="AF265" s="83" t="s">
        <v>18</v>
      </c>
      <c r="AG265" s="83" t="s">
        <v>19</v>
      </c>
      <c r="AH265" s="83" t="s">
        <v>20</v>
      </c>
      <c r="AI265" s="83" t="s">
        <v>21</v>
      </c>
      <c r="AJ265" s="83" t="s">
        <v>22</v>
      </c>
      <c r="AK265" s="83" t="s">
        <v>23</v>
      </c>
      <c r="AL265" s="83" t="s">
        <v>24</v>
      </c>
      <c r="AM265" s="83" t="s">
        <v>25</v>
      </c>
      <c r="AN265" s="83" t="s">
        <v>26</v>
      </c>
      <c r="AO265" s="83" t="s">
        <v>27</v>
      </c>
      <c r="AP265" s="83" t="s">
        <v>28</v>
      </c>
      <c r="AQ265" s="83" t="s">
        <v>29</v>
      </c>
      <c r="AR265" s="83" t="s">
        <v>30</v>
      </c>
      <c r="AS265" s="83" t="s">
        <v>31</v>
      </c>
      <c r="AT265" s="83" t="s">
        <v>32</v>
      </c>
      <c r="AU265" s="83" t="s">
        <v>33</v>
      </c>
      <c r="AV265" s="83" t="s">
        <v>34</v>
      </c>
      <c r="AW265" s="83" t="s">
        <v>35</v>
      </c>
      <c r="AX265" s="83" t="s">
        <v>36</v>
      </c>
      <c r="AY265" s="83" t="s">
        <v>37</v>
      </c>
      <c r="AZ265" s="83" t="s">
        <v>38</v>
      </c>
      <c r="BA265" s="83" t="s">
        <v>39</v>
      </c>
      <c r="BB265" s="83" t="s">
        <v>40</v>
      </c>
      <c r="BC265" s="83" t="s">
        <v>41</v>
      </c>
      <c r="BD265" s="83" t="s">
        <v>42</v>
      </c>
      <c r="BE265" s="83" t="s">
        <v>43</v>
      </c>
      <c r="BF265" s="83" t="s">
        <v>44</v>
      </c>
      <c r="BG265" s="83" t="s">
        <v>45</v>
      </c>
      <c r="BH265" s="83" t="s">
        <v>46</v>
      </c>
      <c r="BI265" s="83" t="s">
        <v>47</v>
      </c>
      <c r="BJ265" s="83" t="s">
        <v>48</v>
      </c>
      <c r="BK265" s="83" t="s">
        <v>49</v>
      </c>
      <c r="BL265" s="83" t="s">
        <v>50</v>
      </c>
      <c r="BM265" s="83" t="s">
        <v>51</v>
      </c>
      <c r="BN265" s="134" t="s">
        <v>163</v>
      </c>
      <c r="BO265" s="135" t="s">
        <v>164</v>
      </c>
      <c r="BP265" s="135" t="s">
        <v>146</v>
      </c>
      <c r="BQ265" s="135" t="s">
        <v>214</v>
      </c>
      <c r="BR265" s="106"/>
      <c r="BS265" s="368" t="s">
        <v>238</v>
      </c>
      <c r="BT265" s="369"/>
      <c r="BU265" s="369"/>
      <c r="BV265" s="369"/>
      <c r="BW265" s="369"/>
      <c r="BX265" s="369"/>
      <c r="BY265" s="369"/>
      <c r="BZ265" s="369"/>
      <c r="CA265" s="369"/>
      <c r="CB265" s="369"/>
      <c r="CC265" s="369"/>
      <c r="CD265" s="369"/>
      <c r="CE265" s="369"/>
      <c r="CF265" s="369"/>
      <c r="CG265" s="369"/>
    </row>
    <row r="266" spans="1:85" s="245" customFormat="1" ht="21" hidden="1" customHeight="1" x14ac:dyDescent="0.35">
      <c r="A266" s="250"/>
      <c r="B266" s="113"/>
      <c r="C266" s="361"/>
      <c r="D266" s="125"/>
      <c r="E266" s="125"/>
      <c r="F266" s="125"/>
      <c r="G266" s="125"/>
      <c r="H266" s="370" t="s">
        <v>250</v>
      </c>
      <c r="I266" s="371" t="s">
        <v>425</v>
      </c>
      <c r="J266" s="357" t="s">
        <v>97</v>
      </c>
      <c r="K266" s="357" t="s">
        <v>217</v>
      </c>
      <c r="L266" s="137"/>
      <c r="M266" s="373" t="s">
        <v>93</v>
      </c>
      <c r="N266" s="7"/>
      <c r="O266" s="375" t="s">
        <v>3</v>
      </c>
      <c r="P266" s="106"/>
      <c r="Q266" s="84"/>
      <c r="R266" s="74">
        <f>MONTH(Úvod!$F$10)</f>
        <v>1</v>
      </c>
      <c r="S266" s="75">
        <f t="shared" ref="S266" si="4644">IF(R266=12,1,R266+1)</f>
        <v>2</v>
      </c>
      <c r="T266" s="75">
        <f t="shared" ref="T266" si="4645">IF(S266=12,1,S266+1)</f>
        <v>3</v>
      </c>
      <c r="U266" s="76">
        <f t="shared" ref="U266" si="4646">IF(T266=12,1,T266+1)</f>
        <v>4</v>
      </c>
      <c r="V266" s="76">
        <f t="shared" ref="V266" si="4647">IF(U266=12,1,U266+1)</f>
        <v>5</v>
      </c>
      <c r="W266" s="76">
        <f t="shared" ref="W266" si="4648">IF(V266=12,1,V266+1)</f>
        <v>6</v>
      </c>
      <c r="X266" s="76">
        <f t="shared" ref="X266" si="4649">IF(W266=12,1,W266+1)</f>
        <v>7</v>
      </c>
      <c r="Y266" s="76">
        <f t="shared" ref="Y266" si="4650">IF(X266=12,1,X266+1)</f>
        <v>8</v>
      </c>
      <c r="Z266" s="76">
        <f t="shared" ref="Z266" si="4651">IF(Y266=12,1,Y266+1)</f>
        <v>9</v>
      </c>
      <c r="AA266" s="76">
        <f>IF(Z266=12,1,Z266+1)</f>
        <v>10</v>
      </c>
      <c r="AB266" s="76">
        <f t="shared" ref="AB266" si="4652">IF(AA266=12,1,AA266+1)</f>
        <v>11</v>
      </c>
      <c r="AC266" s="76">
        <f t="shared" ref="AC266" si="4653">IF(AB266=12,1,AB266+1)</f>
        <v>12</v>
      </c>
      <c r="AD266" s="76">
        <f t="shared" ref="AD266" si="4654">IF(AC266=12,1,AC266+1)</f>
        <v>1</v>
      </c>
      <c r="AE266" s="76">
        <f t="shared" ref="AE266" si="4655">IF(AD266=12,1,AD266+1)</f>
        <v>2</v>
      </c>
      <c r="AF266" s="76">
        <f t="shared" ref="AF266" si="4656">IF(AE266=12,1,AE266+1)</f>
        <v>3</v>
      </c>
      <c r="AG266" s="76">
        <f t="shared" ref="AG266" si="4657">IF(AF266=12,1,AF266+1)</f>
        <v>4</v>
      </c>
      <c r="AH266" s="76">
        <f t="shared" ref="AH266" si="4658">IF(AG266=12,1,AG266+1)</f>
        <v>5</v>
      </c>
      <c r="AI266" s="76">
        <f t="shared" ref="AI266" si="4659">IF(AH266=12,1,AH266+1)</f>
        <v>6</v>
      </c>
      <c r="AJ266" s="76">
        <f>IF(AI266=12,1,AI266+1)</f>
        <v>7</v>
      </c>
      <c r="AK266" s="76">
        <f t="shared" ref="AK266" si="4660">IF(AJ266=12,1,AJ266+1)</f>
        <v>8</v>
      </c>
      <c r="AL266" s="76">
        <f t="shared" ref="AL266" si="4661">IF(AK266=12,1,AK266+1)</f>
        <v>9</v>
      </c>
      <c r="AM266" s="76">
        <f t="shared" ref="AM266" si="4662">IF(AL266=12,1,AL266+1)</f>
        <v>10</v>
      </c>
      <c r="AN266" s="76">
        <f t="shared" ref="AN266" si="4663">IF(AM266=12,1,AM266+1)</f>
        <v>11</v>
      </c>
      <c r="AO266" s="76">
        <f t="shared" ref="AO266" si="4664">IF(AN266=12,1,AN266+1)</f>
        <v>12</v>
      </c>
      <c r="AP266" s="76">
        <f t="shared" ref="AP266" si="4665">IF(AO266=12,1,AO266+1)</f>
        <v>1</v>
      </c>
      <c r="AQ266" s="76">
        <f t="shared" ref="AQ266" si="4666">IF(AP266=12,1,AP266+1)</f>
        <v>2</v>
      </c>
      <c r="AR266" s="76">
        <f t="shared" ref="AR266" si="4667">IF(AQ266=12,1,AQ266+1)</f>
        <v>3</v>
      </c>
      <c r="AS266" s="76">
        <f t="shared" ref="AS266" si="4668">IF(AR266=12,1,AR266+1)</f>
        <v>4</v>
      </c>
      <c r="AT266" s="76">
        <f t="shared" ref="AT266" si="4669">IF(AS266=12,1,AS266+1)</f>
        <v>5</v>
      </c>
      <c r="AU266" s="76">
        <f t="shared" ref="AU266" si="4670">IF(AT266=12,1,AT266+1)</f>
        <v>6</v>
      </c>
      <c r="AV266" s="76">
        <f t="shared" ref="AV266" si="4671">IF(AU266=12,1,AU266+1)</f>
        <v>7</v>
      </c>
      <c r="AW266" s="76">
        <f t="shared" ref="AW266" si="4672">IF(AV266=12,1,AV266+1)</f>
        <v>8</v>
      </c>
      <c r="AX266" s="76">
        <f t="shared" ref="AX266" si="4673">IF(AW266=12,1,AW266+1)</f>
        <v>9</v>
      </c>
      <c r="AY266" s="76">
        <f t="shared" ref="AY266" si="4674">IF(AX266=12,1,AX266+1)</f>
        <v>10</v>
      </c>
      <c r="AZ266" s="76">
        <f t="shared" ref="AZ266" si="4675">IF(AY266=12,1,AY266+1)</f>
        <v>11</v>
      </c>
      <c r="BA266" s="76">
        <f t="shared" ref="BA266" si="4676">IF(AZ266=12,1,AZ266+1)</f>
        <v>12</v>
      </c>
      <c r="BB266" s="76">
        <f t="shared" ref="BB266" si="4677">IF(BA266=12,1,BA266+1)</f>
        <v>1</v>
      </c>
      <c r="BC266" s="76">
        <f t="shared" ref="BC266" si="4678">IF(BB266=12,1,BB266+1)</f>
        <v>2</v>
      </c>
      <c r="BD266" s="76">
        <f t="shared" ref="BD266" si="4679">IF(BC266=12,1,BC266+1)</f>
        <v>3</v>
      </c>
      <c r="BE266" s="76">
        <f t="shared" ref="BE266" si="4680">IF(BD266=12,1,BD266+1)</f>
        <v>4</v>
      </c>
      <c r="BF266" s="76">
        <f t="shared" ref="BF266" si="4681">IF(BE266=12,1,BE266+1)</f>
        <v>5</v>
      </c>
      <c r="BG266" s="76">
        <f t="shared" ref="BG266" si="4682">IF(BF266=12,1,BF266+1)</f>
        <v>6</v>
      </c>
      <c r="BH266" s="76">
        <f t="shared" ref="BH266" si="4683">IF(BG266=12,1,BG266+1)</f>
        <v>7</v>
      </c>
      <c r="BI266" s="76">
        <f t="shared" ref="BI266" si="4684">IF(BH266=12,1,BH266+1)</f>
        <v>8</v>
      </c>
      <c r="BJ266" s="76">
        <f t="shared" ref="BJ266" si="4685">IF(BI266=12,1,BI266+1)</f>
        <v>9</v>
      </c>
      <c r="BK266" s="76">
        <f t="shared" ref="BK266" si="4686">IF(BJ266=12,1,BJ266+1)</f>
        <v>10</v>
      </c>
      <c r="BL266" s="76">
        <f t="shared" ref="BL266" si="4687">IF(BK266=12,1,BK266+1)</f>
        <v>11</v>
      </c>
      <c r="BM266" s="76">
        <f t="shared" ref="BM266" si="4688">IF(BL266=12,1,BL266+1)</f>
        <v>12</v>
      </c>
      <c r="BN266" s="81"/>
      <c r="BO266" s="78"/>
      <c r="BP266" s="78"/>
      <c r="BQ266" s="78"/>
      <c r="BR266" s="106"/>
      <c r="BS266" s="106"/>
      <c r="BT266" s="106"/>
      <c r="BU266" s="106"/>
      <c r="BV266" s="106"/>
      <c r="BW266" s="106"/>
      <c r="BX266" s="106"/>
      <c r="BY266" s="106"/>
      <c r="BZ266" s="106"/>
      <c r="CA266" s="106"/>
      <c r="CB266" s="106"/>
      <c r="CC266" s="106"/>
      <c r="CD266" s="106"/>
      <c r="CE266" s="106"/>
      <c r="CF266" s="106"/>
      <c r="CG266" s="106"/>
    </row>
    <row r="267" spans="1:85" s="245" customFormat="1" ht="18" hidden="1" customHeight="1" x14ac:dyDescent="0.35">
      <c r="A267" s="250"/>
      <c r="B267" s="113"/>
      <c r="C267" s="361"/>
      <c r="D267" s="125"/>
      <c r="E267" s="125"/>
      <c r="F267" s="125"/>
      <c r="G267" s="125"/>
      <c r="H267" s="370"/>
      <c r="I267" s="371"/>
      <c r="J267" s="357"/>
      <c r="K267" s="357"/>
      <c r="L267" s="137"/>
      <c r="M267" s="373"/>
      <c r="N267" s="7"/>
      <c r="O267" s="376"/>
      <c r="P267" s="106"/>
      <c r="Q267" s="77"/>
      <c r="R267" s="59">
        <f t="shared" ref="R267:BM267" si="4689">VALUE(_xlfn.CONCAT(R266,".",R269))</f>
        <v>1</v>
      </c>
      <c r="S267" s="73">
        <f t="shared" si="4689"/>
        <v>32</v>
      </c>
      <c r="T267" s="73">
        <f t="shared" si="4689"/>
        <v>61</v>
      </c>
      <c r="U267" s="73">
        <f t="shared" si="4689"/>
        <v>92</v>
      </c>
      <c r="V267" s="73">
        <f t="shared" si="4689"/>
        <v>122</v>
      </c>
      <c r="W267" s="73">
        <f t="shared" si="4689"/>
        <v>153</v>
      </c>
      <c r="X267" s="73">
        <f t="shared" si="4689"/>
        <v>183</v>
      </c>
      <c r="Y267" s="73">
        <f t="shared" si="4689"/>
        <v>214</v>
      </c>
      <c r="Z267" s="73">
        <f t="shared" si="4689"/>
        <v>245</v>
      </c>
      <c r="AA267" s="73">
        <f t="shared" si="4689"/>
        <v>275</v>
      </c>
      <c r="AB267" s="73">
        <f t="shared" si="4689"/>
        <v>306</v>
      </c>
      <c r="AC267" s="73">
        <f t="shared" si="4689"/>
        <v>336</v>
      </c>
      <c r="AD267" s="73">
        <f t="shared" si="4689"/>
        <v>367</v>
      </c>
      <c r="AE267" s="73">
        <f t="shared" si="4689"/>
        <v>398</v>
      </c>
      <c r="AF267" s="73">
        <f t="shared" si="4689"/>
        <v>426</v>
      </c>
      <c r="AG267" s="73">
        <f t="shared" si="4689"/>
        <v>457</v>
      </c>
      <c r="AH267" s="73">
        <f t="shared" si="4689"/>
        <v>487</v>
      </c>
      <c r="AI267" s="73">
        <f t="shared" si="4689"/>
        <v>518</v>
      </c>
      <c r="AJ267" s="73">
        <f t="shared" si="4689"/>
        <v>548</v>
      </c>
      <c r="AK267" s="73">
        <f t="shared" si="4689"/>
        <v>579</v>
      </c>
      <c r="AL267" s="73">
        <f t="shared" si="4689"/>
        <v>610</v>
      </c>
      <c r="AM267" s="73">
        <f t="shared" si="4689"/>
        <v>640</v>
      </c>
      <c r="AN267" s="73">
        <f t="shared" si="4689"/>
        <v>671</v>
      </c>
      <c r="AO267" s="73">
        <f t="shared" si="4689"/>
        <v>701</v>
      </c>
      <c r="AP267" s="73">
        <f t="shared" si="4689"/>
        <v>732</v>
      </c>
      <c r="AQ267" s="73">
        <f t="shared" si="4689"/>
        <v>763</v>
      </c>
      <c r="AR267" s="73">
        <f t="shared" si="4689"/>
        <v>791</v>
      </c>
      <c r="AS267" s="73">
        <f t="shared" si="4689"/>
        <v>822</v>
      </c>
      <c r="AT267" s="73">
        <f t="shared" si="4689"/>
        <v>852</v>
      </c>
      <c r="AU267" s="73">
        <f t="shared" si="4689"/>
        <v>883</v>
      </c>
      <c r="AV267" s="73">
        <f t="shared" si="4689"/>
        <v>913</v>
      </c>
      <c r="AW267" s="73">
        <f t="shared" si="4689"/>
        <v>944</v>
      </c>
      <c r="AX267" s="73">
        <f t="shared" si="4689"/>
        <v>975</v>
      </c>
      <c r="AY267" s="73">
        <f t="shared" si="4689"/>
        <v>1005</v>
      </c>
      <c r="AZ267" s="73">
        <f t="shared" si="4689"/>
        <v>1036</v>
      </c>
      <c r="BA267" s="73">
        <f t="shared" si="4689"/>
        <v>1066</v>
      </c>
      <c r="BB267" s="73">
        <f t="shared" si="4689"/>
        <v>1097</v>
      </c>
      <c r="BC267" s="73">
        <f t="shared" si="4689"/>
        <v>1128</v>
      </c>
      <c r="BD267" s="73">
        <f t="shared" si="4689"/>
        <v>1156</v>
      </c>
      <c r="BE267" s="73">
        <f t="shared" si="4689"/>
        <v>1187</v>
      </c>
      <c r="BF267" s="73">
        <f t="shared" si="4689"/>
        <v>1217</v>
      </c>
      <c r="BG267" s="73">
        <f t="shared" si="4689"/>
        <v>1248</v>
      </c>
      <c r="BH267" s="73">
        <f t="shared" si="4689"/>
        <v>1278</v>
      </c>
      <c r="BI267" s="73">
        <f t="shared" si="4689"/>
        <v>1309</v>
      </c>
      <c r="BJ267" s="73">
        <f t="shared" si="4689"/>
        <v>1340</v>
      </c>
      <c r="BK267" s="73">
        <f t="shared" si="4689"/>
        <v>1370</v>
      </c>
      <c r="BL267" s="73">
        <f t="shared" si="4689"/>
        <v>1401</v>
      </c>
      <c r="BM267" s="73">
        <f t="shared" si="4689"/>
        <v>1431</v>
      </c>
      <c r="BN267" s="82"/>
      <c r="BO267" s="79"/>
      <c r="BP267" s="79"/>
      <c r="BQ267" s="79"/>
      <c r="BR267" s="106"/>
      <c r="BS267" s="106"/>
      <c r="BT267" s="106"/>
      <c r="BU267" s="106"/>
      <c r="BV267" s="106"/>
      <c r="BW267" s="106"/>
      <c r="BX267" s="106"/>
      <c r="BY267" s="106"/>
      <c r="BZ267" s="106"/>
      <c r="CA267" s="106"/>
      <c r="CB267" s="106"/>
      <c r="CC267" s="106"/>
      <c r="CD267" s="106"/>
      <c r="CE267" s="106"/>
      <c r="CF267" s="106"/>
      <c r="CG267" s="106"/>
    </row>
    <row r="268" spans="1:85" s="245" customFormat="1" ht="18" customHeight="1" x14ac:dyDescent="0.35">
      <c r="A268" s="250"/>
      <c r="B268" s="113"/>
      <c r="C268" s="361"/>
      <c r="D268" s="125"/>
      <c r="E268" s="357" t="s">
        <v>207</v>
      </c>
      <c r="F268" s="357" t="s">
        <v>207</v>
      </c>
      <c r="G268" s="357" t="s">
        <v>207</v>
      </c>
      <c r="H268" s="370"/>
      <c r="I268" s="371"/>
      <c r="J268" s="357"/>
      <c r="K268" s="357"/>
      <c r="L268" s="357" t="s">
        <v>219</v>
      </c>
      <c r="M268" s="373"/>
      <c r="N268" s="7"/>
      <c r="O268" s="376"/>
      <c r="P268" s="106"/>
      <c r="Q268" s="77"/>
      <c r="R268" s="60" t="str">
        <f>VLOOKUP(R266,'Podpůrná data'!$I$188:$J$199,2)</f>
        <v>leden</v>
      </c>
      <c r="S268" s="60" t="str">
        <f>VLOOKUP(S266,'Podpůrná data'!$I$188:$J$199,2)</f>
        <v>únor</v>
      </c>
      <c r="T268" s="60" t="str">
        <f>VLOOKUP(T266,'Podpůrná data'!$I$188:$J$199,2)</f>
        <v>březen</v>
      </c>
      <c r="U268" s="60" t="str">
        <f>VLOOKUP(U266,'Podpůrná data'!$I$188:$J$199,2)</f>
        <v>duben</v>
      </c>
      <c r="V268" s="60" t="str">
        <f>VLOOKUP(V266,'Podpůrná data'!$I$188:$J$199,2)</f>
        <v>květen</v>
      </c>
      <c r="W268" s="60" t="str">
        <f>VLOOKUP(W266,'Podpůrná data'!$I$188:$J$199,2)</f>
        <v>červen</v>
      </c>
      <c r="X268" s="60" t="str">
        <f>VLOOKUP(X266,'Podpůrná data'!$I$188:$J$199,2)</f>
        <v>červenec</v>
      </c>
      <c r="Y268" s="60" t="str">
        <f>VLOOKUP(Y266,'Podpůrná data'!$I$188:$J$199,2)</f>
        <v>srpen</v>
      </c>
      <c r="Z268" s="60" t="str">
        <f>VLOOKUP(Z266,'Podpůrná data'!$I$188:$J$199,2)</f>
        <v>září</v>
      </c>
      <c r="AA268" s="60" t="str">
        <f>VLOOKUP(AA266,'Podpůrná data'!$I$188:$J$199,2)</f>
        <v>říjen</v>
      </c>
      <c r="AB268" s="60" t="str">
        <f>VLOOKUP(AB266,'Podpůrná data'!$I$188:$J$199,2)</f>
        <v>listopad</v>
      </c>
      <c r="AC268" s="60" t="str">
        <f>VLOOKUP(AC266,'Podpůrná data'!$I$188:$J$199,2)</f>
        <v>prosinec</v>
      </c>
      <c r="AD268" s="60" t="str">
        <f>VLOOKUP(AD266,'Podpůrná data'!$I$188:$J$199,2)</f>
        <v>leden</v>
      </c>
      <c r="AE268" s="60" t="str">
        <f>VLOOKUP(AE266,'Podpůrná data'!$I$188:$J$199,2)</f>
        <v>únor</v>
      </c>
      <c r="AF268" s="60" t="str">
        <f>VLOOKUP(AF266,'Podpůrná data'!$I$188:$J$199,2)</f>
        <v>březen</v>
      </c>
      <c r="AG268" s="60" t="str">
        <f>VLOOKUP(AG266,'Podpůrná data'!$I$188:$J$199,2)</f>
        <v>duben</v>
      </c>
      <c r="AH268" s="60" t="str">
        <f>VLOOKUP(AH266,'Podpůrná data'!$I$188:$J$199,2)</f>
        <v>květen</v>
      </c>
      <c r="AI268" s="60" t="str">
        <f>VLOOKUP(AI266,'Podpůrná data'!$I$188:$J$199,2)</f>
        <v>červen</v>
      </c>
      <c r="AJ268" s="60" t="str">
        <f>VLOOKUP(AJ266,'Podpůrná data'!$I$188:$J$199,2)</f>
        <v>červenec</v>
      </c>
      <c r="AK268" s="60" t="str">
        <f>VLOOKUP(AK266,'Podpůrná data'!$I$188:$J$199,2)</f>
        <v>srpen</v>
      </c>
      <c r="AL268" s="60" t="str">
        <f>VLOOKUP(AL266,'Podpůrná data'!$I$188:$J$199,2)</f>
        <v>září</v>
      </c>
      <c r="AM268" s="60" t="str">
        <f>VLOOKUP(AM266,'Podpůrná data'!$I$188:$J$199,2)</f>
        <v>říjen</v>
      </c>
      <c r="AN268" s="60" t="str">
        <f>VLOOKUP(AN266,'Podpůrná data'!$I$188:$J$199,2)</f>
        <v>listopad</v>
      </c>
      <c r="AO268" s="60" t="str">
        <f>VLOOKUP(AO266,'Podpůrná data'!$I$188:$J$199,2)</f>
        <v>prosinec</v>
      </c>
      <c r="AP268" s="60" t="str">
        <f>VLOOKUP(AP266,'Podpůrná data'!$I$188:$J$199,2)</f>
        <v>leden</v>
      </c>
      <c r="AQ268" s="60" t="str">
        <f>VLOOKUP(AQ266,'Podpůrná data'!$I$188:$J$199,2)</f>
        <v>únor</v>
      </c>
      <c r="AR268" s="60" t="str">
        <f>VLOOKUP(AR266,'Podpůrná data'!$I$188:$J$199,2)</f>
        <v>březen</v>
      </c>
      <c r="AS268" s="60" t="str">
        <f>VLOOKUP(AS266,'Podpůrná data'!$I$188:$J$199,2)</f>
        <v>duben</v>
      </c>
      <c r="AT268" s="60" t="str">
        <f>VLOOKUP(AT266,'Podpůrná data'!$I$188:$J$199,2)</f>
        <v>květen</v>
      </c>
      <c r="AU268" s="60" t="str">
        <f>VLOOKUP(AU266,'Podpůrná data'!$I$188:$J$199,2)</f>
        <v>červen</v>
      </c>
      <c r="AV268" s="60" t="str">
        <f>VLOOKUP(AV266,'Podpůrná data'!$I$188:$J$199,2)</f>
        <v>červenec</v>
      </c>
      <c r="AW268" s="60" t="str">
        <f>VLOOKUP(AW266,'Podpůrná data'!$I$188:$J$199,2)</f>
        <v>srpen</v>
      </c>
      <c r="AX268" s="60" t="str">
        <f>VLOOKUP(AX266,'Podpůrná data'!$I$188:$J$199,2)</f>
        <v>září</v>
      </c>
      <c r="AY268" s="60" t="str">
        <f>VLOOKUP(AY266,'Podpůrná data'!$I$188:$J$199,2)</f>
        <v>říjen</v>
      </c>
      <c r="AZ268" s="60" t="str">
        <f>VLOOKUP(AZ266,'Podpůrná data'!$I$188:$J$199,2)</f>
        <v>listopad</v>
      </c>
      <c r="BA268" s="60" t="str">
        <f>VLOOKUP(BA266,'Podpůrná data'!$I$188:$J$199,2)</f>
        <v>prosinec</v>
      </c>
      <c r="BB268" s="60" t="str">
        <f>VLOOKUP(BB266,'Podpůrná data'!$I$188:$J$199,2)</f>
        <v>leden</v>
      </c>
      <c r="BC268" s="60" t="str">
        <f>VLOOKUP(BC266,'Podpůrná data'!$I$188:$J$199,2)</f>
        <v>únor</v>
      </c>
      <c r="BD268" s="60" t="str">
        <f>VLOOKUP(BD266,'Podpůrná data'!$I$188:$J$199,2)</f>
        <v>březen</v>
      </c>
      <c r="BE268" s="60" t="str">
        <f>VLOOKUP(BE266,'Podpůrná data'!$I$188:$J$199,2)</f>
        <v>duben</v>
      </c>
      <c r="BF268" s="60" t="str">
        <f>VLOOKUP(BF266,'Podpůrná data'!$I$188:$J$199,2)</f>
        <v>květen</v>
      </c>
      <c r="BG268" s="60" t="str">
        <f>VLOOKUP(BG266,'Podpůrná data'!$I$188:$J$199,2)</f>
        <v>červen</v>
      </c>
      <c r="BH268" s="60" t="str">
        <f>VLOOKUP(BH266,'Podpůrná data'!$I$188:$J$199,2)</f>
        <v>červenec</v>
      </c>
      <c r="BI268" s="60" t="str">
        <f>VLOOKUP(BI266,'Podpůrná data'!$I$188:$J$199,2)</f>
        <v>srpen</v>
      </c>
      <c r="BJ268" s="60" t="str">
        <f>VLOOKUP(BJ266,'Podpůrná data'!$I$188:$J$199,2)</f>
        <v>září</v>
      </c>
      <c r="BK268" s="60" t="str">
        <f>VLOOKUP(BK266,'Podpůrná data'!$I$188:$J$199,2)</f>
        <v>říjen</v>
      </c>
      <c r="BL268" s="60" t="str">
        <f>VLOOKUP(BL266,'Podpůrná data'!$I$188:$J$199,2)</f>
        <v>listopad</v>
      </c>
      <c r="BM268" s="60" t="str">
        <f>VLOOKUP(BM266,'Podpůrná data'!$I$188:$J$199,2)</f>
        <v>prosinec</v>
      </c>
      <c r="BN268" s="171"/>
      <c r="BO268" s="175"/>
      <c r="BP268" s="197"/>
      <c r="BQ268" s="197"/>
      <c r="BR268" s="106"/>
      <c r="BS268" s="179" t="s">
        <v>105</v>
      </c>
      <c r="BT268" s="179" t="s">
        <v>106</v>
      </c>
      <c r="BU268" s="179" t="s">
        <v>107</v>
      </c>
      <c r="BV268" s="179" t="s">
        <v>108</v>
      </c>
      <c r="BW268" s="179" t="s">
        <v>109</v>
      </c>
      <c r="BX268" s="179" t="s">
        <v>110</v>
      </c>
      <c r="BY268" s="179" t="s">
        <v>111</v>
      </c>
      <c r="BZ268" s="179" t="s">
        <v>112</v>
      </c>
      <c r="CA268" s="179" t="s">
        <v>113</v>
      </c>
      <c r="CB268" s="179" t="s">
        <v>155</v>
      </c>
      <c r="CC268" s="179" t="s">
        <v>156</v>
      </c>
      <c r="CD268" s="179" t="s">
        <v>157</v>
      </c>
      <c r="CE268" s="179" t="s">
        <v>202</v>
      </c>
      <c r="CF268" s="179" t="s">
        <v>203</v>
      </c>
      <c r="CG268" s="179" t="s">
        <v>204</v>
      </c>
    </row>
    <row r="269" spans="1:85" s="245" customFormat="1" ht="16.399999999999999" customHeight="1" x14ac:dyDescent="0.35">
      <c r="A269" s="250"/>
      <c r="B269" s="113"/>
      <c r="C269" s="361"/>
      <c r="D269" s="125"/>
      <c r="E269" s="357"/>
      <c r="F269" s="357"/>
      <c r="G269" s="357"/>
      <c r="H269" s="370"/>
      <c r="I269" s="371"/>
      <c r="J269" s="357"/>
      <c r="K269" s="357"/>
      <c r="L269" s="357"/>
      <c r="M269" s="373"/>
      <c r="N269" s="7"/>
      <c r="O269" s="376"/>
      <c r="P269" s="106"/>
      <c r="Q269" s="77"/>
      <c r="R269" s="60">
        <f>YEAR(Úvod!$F$10)</f>
        <v>1900</v>
      </c>
      <c r="S269" s="60">
        <f t="shared" ref="S269" si="4690">IF(S266=1,R269+1,R269)</f>
        <v>1900</v>
      </c>
      <c r="T269" s="60">
        <f t="shared" ref="T269" si="4691">IF(T266=1,S269+1,S269)</f>
        <v>1900</v>
      </c>
      <c r="U269" s="60">
        <f t="shared" ref="U269" si="4692">IF(U266=1,T269+1,T269)</f>
        <v>1900</v>
      </c>
      <c r="V269" s="60">
        <f t="shared" ref="V269" si="4693">IF(V266=1,U269+1,U269)</f>
        <v>1900</v>
      </c>
      <c r="W269" s="60">
        <f t="shared" ref="W269" si="4694">IF(W266=1,V269+1,V269)</f>
        <v>1900</v>
      </c>
      <c r="X269" s="60">
        <f t="shared" ref="X269" si="4695">IF(X266=1,W269+1,W269)</f>
        <v>1900</v>
      </c>
      <c r="Y269" s="60">
        <f t="shared" ref="Y269" si="4696">IF(Y266=1,X269+1,X269)</f>
        <v>1900</v>
      </c>
      <c r="Z269" s="60">
        <f t="shared" ref="Z269" si="4697">IF(Z266=1,Y269+1,Y269)</f>
        <v>1900</v>
      </c>
      <c r="AA269" s="60">
        <f t="shared" ref="AA269" si="4698">IF(AA266=1,Z269+1,Z269)</f>
        <v>1900</v>
      </c>
      <c r="AB269" s="60">
        <f t="shared" ref="AB269" si="4699">IF(AB266=1,AA269+1,AA269)</f>
        <v>1900</v>
      </c>
      <c r="AC269" s="60">
        <f t="shared" ref="AC269" si="4700">IF(AC266=1,AB269+1,AB269)</f>
        <v>1900</v>
      </c>
      <c r="AD269" s="60">
        <f t="shared" ref="AD269" si="4701">IF(AD266=1,AC269+1,AC269)</f>
        <v>1901</v>
      </c>
      <c r="AE269" s="60">
        <f t="shared" ref="AE269" si="4702">IF(AE266=1,AD269+1,AD269)</f>
        <v>1901</v>
      </c>
      <c r="AF269" s="60">
        <f t="shared" ref="AF269" si="4703">IF(AF266=1,AE269+1,AE269)</f>
        <v>1901</v>
      </c>
      <c r="AG269" s="60">
        <f t="shared" ref="AG269" si="4704">IF(AG266=1,AF269+1,AF269)</f>
        <v>1901</v>
      </c>
      <c r="AH269" s="60">
        <f t="shared" ref="AH269" si="4705">IF(AH266=1,AG269+1,AG269)</f>
        <v>1901</v>
      </c>
      <c r="AI269" s="60">
        <f t="shared" ref="AI269" si="4706">IF(AI266=1,AH269+1,AH269)</f>
        <v>1901</v>
      </c>
      <c r="AJ269" s="60">
        <f t="shared" ref="AJ269" si="4707">IF(AJ266=1,AI269+1,AI269)</f>
        <v>1901</v>
      </c>
      <c r="AK269" s="60">
        <f t="shared" ref="AK269" si="4708">IF(AK266=1,AJ269+1,AJ269)</f>
        <v>1901</v>
      </c>
      <c r="AL269" s="60">
        <f t="shared" ref="AL269" si="4709">IF(AL266=1,AK269+1,AK269)</f>
        <v>1901</v>
      </c>
      <c r="AM269" s="60">
        <f t="shared" ref="AM269" si="4710">IF(AM266=1,AL269+1,AL269)</f>
        <v>1901</v>
      </c>
      <c r="AN269" s="60">
        <f t="shared" ref="AN269" si="4711">IF(AN266=1,AM269+1,AM269)</f>
        <v>1901</v>
      </c>
      <c r="AO269" s="60">
        <f t="shared" ref="AO269" si="4712">IF(AO266=1,AN269+1,AN269)</f>
        <v>1901</v>
      </c>
      <c r="AP269" s="60">
        <f t="shared" ref="AP269" si="4713">IF(AP266=1,AO269+1,AO269)</f>
        <v>1902</v>
      </c>
      <c r="AQ269" s="60">
        <f t="shared" ref="AQ269" si="4714">IF(AQ266=1,AP269+1,AP269)</f>
        <v>1902</v>
      </c>
      <c r="AR269" s="60">
        <f t="shared" ref="AR269" si="4715">IF(AR266=1,AQ269+1,AQ269)</f>
        <v>1902</v>
      </c>
      <c r="AS269" s="60">
        <f t="shared" ref="AS269" si="4716">IF(AS266=1,AR269+1,AR269)</f>
        <v>1902</v>
      </c>
      <c r="AT269" s="60">
        <f t="shared" ref="AT269" si="4717">IF(AT266=1,AS269+1,AS269)</f>
        <v>1902</v>
      </c>
      <c r="AU269" s="60">
        <f t="shared" ref="AU269" si="4718">IF(AU266=1,AT269+1,AT269)</f>
        <v>1902</v>
      </c>
      <c r="AV269" s="60">
        <f t="shared" ref="AV269" si="4719">IF(AV266=1,AU269+1,AU269)</f>
        <v>1902</v>
      </c>
      <c r="AW269" s="60">
        <f t="shared" ref="AW269" si="4720">IF(AW266=1,AV269+1,AV269)</f>
        <v>1902</v>
      </c>
      <c r="AX269" s="60">
        <f t="shared" ref="AX269" si="4721">IF(AX266=1,AW269+1,AW269)</f>
        <v>1902</v>
      </c>
      <c r="AY269" s="60">
        <f t="shared" ref="AY269" si="4722">IF(AY266=1,AX269+1,AX269)</f>
        <v>1902</v>
      </c>
      <c r="AZ269" s="60">
        <f t="shared" ref="AZ269" si="4723">IF(AZ266=1,AY269+1,AY269)</f>
        <v>1902</v>
      </c>
      <c r="BA269" s="60">
        <f t="shared" ref="BA269" si="4724">IF(BA266=1,AZ269+1,AZ269)</f>
        <v>1902</v>
      </c>
      <c r="BB269" s="60">
        <f t="shared" ref="BB269" si="4725">IF(BB266=1,BA269+1,BA269)</f>
        <v>1903</v>
      </c>
      <c r="BC269" s="60">
        <f t="shared" ref="BC269" si="4726">IF(BC266=1,BB269+1,BB269)</f>
        <v>1903</v>
      </c>
      <c r="BD269" s="60">
        <f t="shared" ref="BD269" si="4727">IF(BD266=1,BC269+1,BC269)</f>
        <v>1903</v>
      </c>
      <c r="BE269" s="60">
        <f t="shared" ref="BE269" si="4728">IF(BE266=1,BD269+1,BD269)</f>
        <v>1903</v>
      </c>
      <c r="BF269" s="60">
        <f t="shared" ref="BF269" si="4729">IF(BF266=1,BE269+1,BE269)</f>
        <v>1903</v>
      </c>
      <c r="BG269" s="60">
        <f t="shared" ref="BG269" si="4730">IF(BG266=1,BF269+1,BF269)</f>
        <v>1903</v>
      </c>
      <c r="BH269" s="60">
        <f t="shared" ref="BH269" si="4731">IF(BH266=1,BG269+1,BG269)</f>
        <v>1903</v>
      </c>
      <c r="BI269" s="60">
        <f t="shared" ref="BI269" si="4732">IF(BI266=1,BH269+1,BH269)</f>
        <v>1903</v>
      </c>
      <c r="BJ269" s="60">
        <f t="shared" ref="BJ269" si="4733">IF(BJ266=1,BI269+1,BI269)</f>
        <v>1903</v>
      </c>
      <c r="BK269" s="60">
        <f t="shared" ref="BK269" si="4734">IF(BK266=1,BJ269+1,BJ269)</f>
        <v>1903</v>
      </c>
      <c r="BL269" s="60">
        <f t="shared" ref="BL269" si="4735">IF(BL266=1,BK269+1,BK269)</f>
        <v>1903</v>
      </c>
      <c r="BM269" s="60">
        <f t="shared" ref="BM269" si="4736">IF(BM266=1,BL269+1,BL269)</f>
        <v>1903</v>
      </c>
      <c r="BN269" s="195"/>
      <c r="BO269" s="196"/>
      <c r="BP269" s="197"/>
      <c r="BQ269" s="197"/>
      <c r="BR269" s="106"/>
      <c r="BS269" s="106"/>
      <c r="BT269" s="106"/>
      <c r="BU269" s="106"/>
      <c r="BV269" s="106"/>
      <c r="BW269" s="106"/>
      <c r="BX269" s="106"/>
      <c r="BY269" s="106"/>
      <c r="BZ269" s="106"/>
      <c r="CA269" s="106"/>
      <c r="CB269" s="106"/>
      <c r="CC269" s="106"/>
      <c r="CD269" s="106"/>
      <c r="CE269" s="106"/>
      <c r="CF269" s="106"/>
      <c r="CG269" s="106"/>
    </row>
    <row r="270" spans="1:85" s="245" customFormat="1" ht="16.399999999999999" customHeight="1" x14ac:dyDescent="0.35">
      <c r="A270" s="250"/>
      <c r="B270" s="113"/>
      <c r="C270" s="125"/>
      <c r="D270" s="125"/>
      <c r="E270" s="357"/>
      <c r="F270" s="357"/>
      <c r="G270" s="357"/>
      <c r="H270" s="370"/>
      <c r="I270" s="371"/>
      <c r="J270" s="357"/>
      <c r="K270" s="372"/>
      <c r="L270" s="357"/>
      <c r="M270" s="374"/>
      <c r="N270" s="7"/>
      <c r="O270" s="377"/>
      <c r="P270" s="106"/>
      <c r="Q270" s="63" t="s">
        <v>159</v>
      </c>
      <c r="R270" s="251"/>
      <c r="S270" s="251"/>
      <c r="T270" s="251"/>
      <c r="U270" s="251"/>
      <c r="V270" s="251"/>
      <c r="W270" s="251"/>
      <c r="X270" s="251"/>
      <c r="Y270" s="251"/>
      <c r="Z270" s="251"/>
      <c r="AA270" s="251"/>
      <c r="AB270" s="251"/>
      <c r="AC270" s="251"/>
      <c r="AD270" s="251"/>
      <c r="AE270" s="251"/>
      <c r="AF270" s="251"/>
      <c r="AG270" s="251"/>
      <c r="AH270" s="251"/>
      <c r="AI270" s="251"/>
      <c r="AJ270" s="251"/>
      <c r="AK270" s="251"/>
      <c r="AL270" s="251"/>
      <c r="AM270" s="251"/>
      <c r="AN270" s="251"/>
      <c r="AO270" s="251"/>
      <c r="AP270" s="251"/>
      <c r="AQ270" s="251"/>
      <c r="AR270" s="251"/>
      <c r="AS270" s="251"/>
      <c r="AT270" s="251"/>
      <c r="AU270" s="251"/>
      <c r="AV270" s="251"/>
      <c r="AW270" s="251"/>
      <c r="AX270" s="251"/>
      <c r="AY270" s="251"/>
      <c r="AZ270" s="251"/>
      <c r="BA270" s="251"/>
      <c r="BB270" s="251"/>
      <c r="BC270" s="251"/>
      <c r="BD270" s="251"/>
      <c r="BE270" s="251"/>
      <c r="BF270" s="251"/>
      <c r="BG270" s="251"/>
      <c r="BH270" s="251"/>
      <c r="BI270" s="251"/>
      <c r="BJ270" s="251"/>
      <c r="BK270" s="251"/>
      <c r="BL270" s="251"/>
      <c r="BM270" s="251"/>
      <c r="BN270" s="195"/>
      <c r="BO270" s="196"/>
      <c r="BP270" s="197"/>
      <c r="BQ270" s="197"/>
      <c r="BR270" s="106"/>
      <c r="BS270" s="106"/>
      <c r="BT270" s="106"/>
      <c r="BU270" s="106"/>
      <c r="BV270" s="106"/>
      <c r="BW270" s="106"/>
      <c r="BX270" s="106"/>
      <c r="BY270" s="106"/>
      <c r="BZ270" s="106"/>
      <c r="CA270" s="106"/>
      <c r="CB270" s="106"/>
      <c r="CC270" s="106"/>
      <c r="CD270" s="106"/>
      <c r="CE270" s="106"/>
      <c r="CF270" s="106"/>
      <c r="CG270" s="106"/>
    </row>
    <row r="271" spans="1:85" s="245" customFormat="1" ht="23.5" customHeight="1" x14ac:dyDescent="0.35">
      <c r="A271" s="243"/>
      <c r="B271" s="126" t="s">
        <v>19</v>
      </c>
      <c r="C271" s="359"/>
      <c r="D271" s="359"/>
      <c r="E271" s="252"/>
      <c r="F271" s="252"/>
      <c r="G271" s="241"/>
      <c r="H271" s="253"/>
      <c r="I271" s="254"/>
      <c r="J271" s="253"/>
      <c r="K271" s="205">
        <f>IF(J271="",0,IF(J271="ANO",'Podpůrná data'!$B$5,'Podpůrná data'!$B$3))</f>
        <v>0</v>
      </c>
      <c r="L271" s="203">
        <f>IFERROR(INT(ROUND(I271,2)*(VLOOKUP(INT(H271),'Podpůrná data'!$A$189:$B$233,2,FALSE))*(H271/(INT(H271)))),0)</f>
        <v>0</v>
      </c>
      <c r="M271" s="61">
        <f>K271*L271</f>
        <v>0</v>
      </c>
      <c r="N271" s="62">
        <f>IF(M271&gt;0,IF(ISTEXT(C271)=TRUE,0,1),0)</f>
        <v>0</v>
      </c>
      <c r="O271" s="166">
        <f>IF(M271&gt;0,1,0)</f>
        <v>0</v>
      </c>
      <c r="P271" s="127"/>
      <c r="Q271" s="63" t="s">
        <v>95</v>
      </c>
      <c r="R271" s="255"/>
      <c r="S271" s="255"/>
      <c r="T271" s="255"/>
      <c r="U271" s="255"/>
      <c r="V271" s="255"/>
      <c r="W271" s="255"/>
      <c r="X271" s="255"/>
      <c r="Y271" s="255"/>
      <c r="Z271" s="255"/>
      <c r="AA271" s="255"/>
      <c r="AB271" s="255"/>
      <c r="AC271" s="255"/>
      <c r="AD271" s="255"/>
      <c r="AE271" s="255"/>
      <c r="AF271" s="255"/>
      <c r="AG271" s="255"/>
      <c r="AH271" s="255"/>
      <c r="AI271" s="255"/>
      <c r="AJ271" s="255"/>
      <c r="AK271" s="255"/>
      <c r="AL271" s="255"/>
      <c r="AM271" s="255"/>
      <c r="AN271" s="255"/>
      <c r="AO271" s="255"/>
      <c r="AP271" s="255"/>
      <c r="AQ271" s="255"/>
      <c r="AR271" s="255"/>
      <c r="AS271" s="255"/>
      <c r="AT271" s="255"/>
      <c r="AU271" s="255"/>
      <c r="AV271" s="255"/>
      <c r="AW271" s="255"/>
      <c r="AX271" s="255"/>
      <c r="AY271" s="255"/>
      <c r="AZ271" s="255"/>
      <c r="BA271" s="255"/>
      <c r="BB271" s="255"/>
      <c r="BC271" s="255"/>
      <c r="BD271" s="255"/>
      <c r="BE271" s="255"/>
      <c r="BF271" s="255"/>
      <c r="BG271" s="255"/>
      <c r="BH271" s="255"/>
      <c r="BI271" s="255"/>
      <c r="BJ271" s="255"/>
      <c r="BK271" s="255"/>
      <c r="BL271" s="255"/>
      <c r="BM271" s="255"/>
      <c r="BN271" s="362">
        <f>SUM(R279:BM279)</f>
        <v>0</v>
      </c>
      <c r="BO271" s="364">
        <f>SUM(R280:BM280)</f>
        <v>0</v>
      </c>
      <c r="BP271" s="366">
        <f>IF($O271=0,0,IF($BN271&gt;=143*$I271,1,0))</f>
        <v>0</v>
      </c>
      <c r="BQ271" s="366">
        <f>IF($BN271&gt;=143*$I271,0,(CEILING(143*$I271,1)-$BN271))</f>
        <v>0</v>
      </c>
      <c r="BR271" s="106"/>
      <c r="BS271" s="106"/>
      <c r="BT271" s="106"/>
      <c r="BU271" s="106"/>
      <c r="BV271" s="106"/>
      <c r="BW271" s="106"/>
      <c r="BX271" s="106"/>
      <c r="BY271" s="106"/>
      <c r="BZ271" s="106"/>
      <c r="CA271" s="106"/>
      <c r="CB271" s="106"/>
      <c r="CC271" s="106"/>
      <c r="CD271" s="106"/>
      <c r="CE271" s="106"/>
      <c r="CF271" s="106"/>
      <c r="CG271" s="106"/>
    </row>
    <row r="272" spans="1:85" s="245" customFormat="1" ht="29" x14ac:dyDescent="0.35">
      <c r="A272" s="243"/>
      <c r="B272" s="128"/>
      <c r="C272" s="80"/>
      <c r="D272" s="80"/>
      <c r="E272" s="80"/>
      <c r="F272" s="80"/>
      <c r="G272" s="80"/>
      <c r="H272" s="80"/>
      <c r="I272" s="80"/>
      <c r="J272" s="80"/>
      <c r="K272" s="80"/>
      <c r="L272" s="80"/>
      <c r="M272" s="64"/>
      <c r="N272" s="7"/>
      <c r="O272" s="192"/>
      <c r="P272" s="106"/>
      <c r="Q272" s="63" t="s">
        <v>129</v>
      </c>
      <c r="R272" s="256"/>
      <c r="S272" s="256"/>
      <c r="T272" s="256"/>
      <c r="U272" s="256"/>
      <c r="V272" s="256"/>
      <c r="W272" s="256"/>
      <c r="X272" s="256"/>
      <c r="Y272" s="256"/>
      <c r="Z272" s="256"/>
      <c r="AA272" s="256"/>
      <c r="AB272" s="256"/>
      <c r="AC272" s="256"/>
      <c r="AD272" s="256"/>
      <c r="AE272" s="256"/>
      <c r="AF272" s="256"/>
      <c r="AG272" s="256"/>
      <c r="AH272" s="256"/>
      <c r="AI272" s="256"/>
      <c r="AJ272" s="256"/>
      <c r="AK272" s="256"/>
      <c r="AL272" s="256"/>
      <c r="AM272" s="256"/>
      <c r="AN272" s="256"/>
      <c r="AO272" s="256"/>
      <c r="AP272" s="256"/>
      <c r="AQ272" s="256"/>
      <c r="AR272" s="256"/>
      <c r="AS272" s="256"/>
      <c r="AT272" s="256"/>
      <c r="AU272" s="256"/>
      <c r="AV272" s="256"/>
      <c r="AW272" s="256"/>
      <c r="AX272" s="256"/>
      <c r="AY272" s="256"/>
      <c r="AZ272" s="256"/>
      <c r="BA272" s="256"/>
      <c r="BB272" s="256"/>
      <c r="BC272" s="256"/>
      <c r="BD272" s="256"/>
      <c r="BE272" s="256"/>
      <c r="BF272" s="256"/>
      <c r="BG272" s="256"/>
      <c r="BH272" s="256"/>
      <c r="BI272" s="256"/>
      <c r="BJ272" s="256"/>
      <c r="BK272" s="256"/>
      <c r="BL272" s="256"/>
      <c r="BM272" s="256"/>
      <c r="BN272" s="362"/>
      <c r="BO272" s="364"/>
      <c r="BP272" s="366"/>
      <c r="BQ272" s="366"/>
      <c r="BR272" s="106"/>
      <c r="BS272" s="106"/>
      <c r="BT272" s="106"/>
      <c r="BU272" s="106"/>
      <c r="BV272" s="106"/>
      <c r="BW272" s="106"/>
      <c r="BX272" s="106"/>
      <c r="BY272" s="106"/>
      <c r="BZ272" s="106"/>
      <c r="CA272" s="106"/>
      <c r="CB272" s="106"/>
      <c r="CC272" s="106"/>
      <c r="CD272" s="106"/>
      <c r="CE272" s="106"/>
      <c r="CF272" s="106"/>
      <c r="CG272" s="106"/>
    </row>
    <row r="273" spans="1:85" s="245" customFormat="1" ht="14.5" hidden="1" customHeight="1" x14ac:dyDescent="0.35">
      <c r="A273" s="243"/>
      <c r="B273" s="128"/>
      <c r="C273" s="80"/>
      <c r="D273" s="80"/>
      <c r="E273" s="80"/>
      <c r="F273" s="80"/>
      <c r="G273" s="80"/>
      <c r="H273" s="80"/>
      <c r="I273" s="80"/>
      <c r="J273" s="80"/>
      <c r="K273" s="80"/>
      <c r="L273" s="80"/>
      <c r="M273" s="64"/>
      <c r="N273" s="7"/>
      <c r="O273" s="192"/>
      <c r="P273" s="106"/>
      <c r="Q273" s="65" t="s">
        <v>130</v>
      </c>
      <c r="R273" s="66">
        <f>IF(R271&lt;&gt;0,1,0)</f>
        <v>0</v>
      </c>
      <c r="S273" s="66">
        <f t="shared" ref="S273" si="4737">IF(R273&gt;0,R273+1,IF(S271&lt;&gt;0,1,0))</f>
        <v>0</v>
      </c>
      <c r="T273" s="66">
        <f t="shared" ref="T273" si="4738">IF(S273&gt;0,S273+1,IF(T271&lt;&gt;0,1,0))</f>
        <v>0</v>
      </c>
      <c r="U273" s="66">
        <f t="shared" ref="U273" si="4739">IF(T273&gt;0,T273+1,IF(U271&lt;&gt;0,1,0))</f>
        <v>0</v>
      </c>
      <c r="V273" s="66">
        <f t="shared" ref="V273" si="4740">IF(U273&gt;0,U273+1,IF(V271&lt;&gt;0,1,0))</f>
        <v>0</v>
      </c>
      <c r="W273" s="66">
        <f t="shared" ref="W273" si="4741">IF(V273&gt;0,V273+1,IF(W271&lt;&gt;0,1,0))</f>
        <v>0</v>
      </c>
      <c r="X273" s="66">
        <f t="shared" ref="X273" si="4742">IF(W273&gt;0,W273+1,IF(X271&lt;&gt;0,1,0))</f>
        <v>0</v>
      </c>
      <c r="Y273" s="66">
        <f t="shared" ref="Y273" si="4743">IF(X273&gt;0,X273+1,IF(Y271&lt;&gt;0,1,0))</f>
        <v>0</v>
      </c>
      <c r="Z273" s="66">
        <f t="shared" ref="Z273" si="4744">IF(Y273&gt;0,Y273+1,IF(Z271&lt;&gt;0,1,0))</f>
        <v>0</v>
      </c>
      <c r="AA273" s="66">
        <f t="shared" ref="AA273" si="4745">IF(Z273&gt;0,Z273+1,IF(AA271&lt;&gt;0,1,0))</f>
        <v>0</v>
      </c>
      <c r="AB273" s="66">
        <f t="shared" ref="AB273" si="4746">IF(AA273&gt;0,AA273+1,IF(AB271&lt;&gt;0,1,0))</f>
        <v>0</v>
      </c>
      <c r="AC273" s="66">
        <f t="shared" ref="AC273" si="4747">IF(AB273&gt;0,AB273+1,IF(AC271&lt;&gt;0,1,0))</f>
        <v>0</v>
      </c>
      <c r="AD273" s="66">
        <f t="shared" ref="AD273" si="4748">IF(AC273&gt;0,AC273+1,IF(AD271&lt;&gt;0,1,0))</f>
        <v>0</v>
      </c>
      <c r="AE273" s="66">
        <f t="shared" ref="AE273" si="4749">IF(AD273&gt;0,AD273+1,IF(AE271&lt;&gt;0,1,0))</f>
        <v>0</v>
      </c>
      <c r="AF273" s="66">
        <f t="shared" ref="AF273" si="4750">IF(AE273&gt;0,AE273+1,IF(AF271&lt;&gt;0,1,0))</f>
        <v>0</v>
      </c>
      <c r="AG273" s="66">
        <f t="shared" ref="AG273" si="4751">IF(AF273&gt;0,AF273+1,IF(AG271&lt;&gt;0,1,0))</f>
        <v>0</v>
      </c>
      <c r="AH273" s="66">
        <f t="shared" ref="AH273" si="4752">IF(AG273&gt;0,AG273+1,IF(AH271&lt;&gt;0,1,0))</f>
        <v>0</v>
      </c>
      <c r="AI273" s="66">
        <f t="shared" ref="AI273" si="4753">IF(AH273&gt;0,AH273+1,IF(AI271&lt;&gt;0,1,0))</f>
        <v>0</v>
      </c>
      <c r="AJ273" s="66">
        <f t="shared" ref="AJ273" si="4754">IF(AI273&gt;0,AI273+1,IF(AJ271&lt;&gt;0,1,0))</f>
        <v>0</v>
      </c>
      <c r="AK273" s="66">
        <f t="shared" ref="AK273" si="4755">IF(AJ273&gt;0,AJ273+1,IF(AK271&lt;&gt;0,1,0))</f>
        <v>0</v>
      </c>
      <c r="AL273" s="66">
        <f t="shared" ref="AL273" si="4756">IF(AK273&gt;0,AK273+1,IF(AL271&lt;&gt;0,1,0))</f>
        <v>0</v>
      </c>
      <c r="AM273" s="66">
        <f t="shared" ref="AM273" si="4757">IF(AL273&gt;0,AL273+1,IF(AM271&lt;&gt;0,1,0))</f>
        <v>0</v>
      </c>
      <c r="AN273" s="66">
        <f t="shared" ref="AN273" si="4758">IF(AM273&gt;0,AM273+1,IF(AN271&lt;&gt;0,1,0))</f>
        <v>0</v>
      </c>
      <c r="AO273" s="66">
        <f t="shared" ref="AO273" si="4759">IF(AN273&gt;0,AN273+1,IF(AO271&lt;&gt;0,1,0))</f>
        <v>0</v>
      </c>
      <c r="AP273" s="66">
        <f t="shared" ref="AP273" si="4760">IF(AO273&gt;0,AO273+1,IF(AP271&lt;&gt;0,1,0))</f>
        <v>0</v>
      </c>
      <c r="AQ273" s="66">
        <f t="shared" ref="AQ273" si="4761">IF(AP273&gt;0,AP273+1,IF(AQ271&lt;&gt;0,1,0))</f>
        <v>0</v>
      </c>
      <c r="AR273" s="66">
        <f t="shared" ref="AR273" si="4762">IF(AQ273&gt;0,AQ273+1,IF(AR271&lt;&gt;0,1,0))</f>
        <v>0</v>
      </c>
      <c r="AS273" s="66">
        <f t="shared" ref="AS273" si="4763">IF(AR273&gt;0,AR273+1,IF(AS271&lt;&gt;0,1,0))</f>
        <v>0</v>
      </c>
      <c r="AT273" s="66">
        <f t="shared" ref="AT273" si="4764">IF(AS273&gt;0,AS273+1,IF(AT271&lt;&gt;0,1,0))</f>
        <v>0</v>
      </c>
      <c r="AU273" s="66">
        <f t="shared" ref="AU273" si="4765">IF(AT273&gt;0,AT273+1,IF(AU271&lt;&gt;0,1,0))</f>
        <v>0</v>
      </c>
      <c r="AV273" s="66">
        <f t="shared" ref="AV273" si="4766">IF(AU273&gt;0,AU273+1,IF(AV271&lt;&gt;0,1,0))</f>
        <v>0</v>
      </c>
      <c r="AW273" s="66">
        <f t="shared" ref="AW273" si="4767">IF(AV273&gt;0,AV273+1,IF(AW271&lt;&gt;0,1,0))</f>
        <v>0</v>
      </c>
      <c r="AX273" s="66">
        <f t="shared" ref="AX273" si="4768">IF(AW273&gt;0,AW273+1,IF(AX271&lt;&gt;0,1,0))</f>
        <v>0</v>
      </c>
      <c r="AY273" s="66">
        <f t="shared" ref="AY273" si="4769">IF(AX273&gt;0,AX273+1,IF(AY271&lt;&gt;0,1,0))</f>
        <v>0</v>
      </c>
      <c r="AZ273" s="66">
        <f t="shared" ref="AZ273" si="4770">IF(AY273&gt;0,AY273+1,IF(AZ271&lt;&gt;0,1,0))</f>
        <v>0</v>
      </c>
      <c r="BA273" s="66">
        <f t="shared" ref="BA273" si="4771">IF(AZ273&gt;0,AZ273+1,IF(BA271&lt;&gt;0,1,0))</f>
        <v>0</v>
      </c>
      <c r="BB273" s="66">
        <f t="shared" ref="BB273" si="4772">IF(BA273&gt;0,BA273+1,IF(BB271&lt;&gt;0,1,0))</f>
        <v>0</v>
      </c>
      <c r="BC273" s="66">
        <f t="shared" ref="BC273" si="4773">IF(BB273&gt;0,BB273+1,IF(BC271&lt;&gt;0,1,0))</f>
        <v>0</v>
      </c>
      <c r="BD273" s="66">
        <f t="shared" ref="BD273" si="4774">IF(BC273&gt;0,BC273+1,IF(BD271&lt;&gt;0,1,0))</f>
        <v>0</v>
      </c>
      <c r="BE273" s="66">
        <f t="shared" ref="BE273" si="4775">IF(BD273&gt;0,BD273+1,IF(BE271&lt;&gt;0,1,0))</f>
        <v>0</v>
      </c>
      <c r="BF273" s="66">
        <f t="shared" ref="BF273" si="4776">IF(BE273&gt;0,BE273+1,IF(BF271&lt;&gt;0,1,0))</f>
        <v>0</v>
      </c>
      <c r="BG273" s="66">
        <f t="shared" ref="BG273" si="4777">IF(BF273&gt;0,BF273+1,IF(BG271&lt;&gt;0,1,0))</f>
        <v>0</v>
      </c>
      <c r="BH273" s="66">
        <f t="shared" ref="BH273" si="4778">IF(BG273&gt;0,BG273+1,IF(BH271&lt;&gt;0,1,0))</f>
        <v>0</v>
      </c>
      <c r="BI273" s="66">
        <f t="shared" ref="BI273" si="4779">IF(BH273&gt;0,BH273+1,IF(BI271&lt;&gt;0,1,0))</f>
        <v>0</v>
      </c>
      <c r="BJ273" s="66">
        <f t="shared" ref="BJ273" si="4780">IF(BI273&gt;0,BI273+1,IF(BJ271&lt;&gt;0,1,0))</f>
        <v>0</v>
      </c>
      <c r="BK273" s="66">
        <f t="shared" ref="BK273" si="4781">IF(BJ273&gt;0,BJ273+1,IF(BK271&lt;&gt;0,1,0))</f>
        <v>0</v>
      </c>
      <c r="BL273" s="66">
        <f t="shared" ref="BL273" si="4782">IF(BK273&gt;0,BK273+1,IF(BL271&lt;&gt;0,1,0))</f>
        <v>0</v>
      </c>
      <c r="BM273" s="66">
        <f t="shared" ref="BM273" si="4783">IF(BL273&gt;0,BL273+1,IF(BM271&lt;&gt;0,1,0))</f>
        <v>0</v>
      </c>
      <c r="BN273" s="362"/>
      <c r="BO273" s="364"/>
      <c r="BP273" s="366"/>
      <c r="BQ273" s="366"/>
      <c r="BR273" s="106"/>
      <c r="BS273" s="106"/>
      <c r="BT273" s="106"/>
      <c r="BU273" s="106"/>
      <c r="BV273" s="106"/>
      <c r="BW273" s="106"/>
      <c r="BX273" s="106"/>
      <c r="BY273" s="106"/>
      <c r="BZ273" s="106"/>
      <c r="CA273" s="106"/>
      <c r="CB273" s="106"/>
      <c r="CC273" s="106"/>
      <c r="CD273" s="106"/>
      <c r="CE273" s="106"/>
      <c r="CF273" s="106"/>
      <c r="CG273" s="106"/>
    </row>
    <row r="274" spans="1:85" s="245" customFormat="1" ht="14.5" hidden="1" customHeight="1" x14ac:dyDescent="0.35">
      <c r="A274" s="243"/>
      <c r="B274" s="128"/>
      <c r="C274" s="80"/>
      <c r="D274" s="80"/>
      <c r="E274" s="80"/>
      <c r="F274" s="80"/>
      <c r="G274" s="80"/>
      <c r="H274" s="80"/>
      <c r="I274" s="80"/>
      <c r="J274" s="80"/>
      <c r="K274" s="80"/>
      <c r="L274" s="80"/>
      <c r="M274" s="64"/>
      <c r="N274" s="7"/>
      <c r="O274" s="192"/>
      <c r="P274" s="106"/>
      <c r="Q274" s="65" t="s">
        <v>131</v>
      </c>
      <c r="R274" s="66">
        <f>R273</f>
        <v>0</v>
      </c>
      <c r="S274" s="66">
        <f>IF(S273=0,0,IF(OR(R274=0,R274=12),1,R274+1))</f>
        <v>0</v>
      </c>
      <c r="T274" s="66">
        <f t="shared" ref="T274" si="4784">IF(T273=0,0,IF(OR(S274=0,S274=12),1,S274+1))</f>
        <v>0</v>
      </c>
      <c r="U274" s="66">
        <f t="shared" ref="U274" si="4785">IF(U273=0,0,IF(OR(T274=0,T274=12),1,T274+1))</f>
        <v>0</v>
      </c>
      <c r="V274" s="66">
        <f t="shared" ref="V274" si="4786">IF(V273=0,0,IF(OR(U274=0,U274=12),1,U274+1))</f>
        <v>0</v>
      </c>
      <c r="W274" s="66">
        <f t="shared" ref="W274" si="4787">IF(W273=0,0,IF(OR(V274=0,V274=12),1,V274+1))</f>
        <v>0</v>
      </c>
      <c r="X274" s="66">
        <f t="shared" ref="X274" si="4788">IF(X273=0,0,IF(OR(W274=0,W274=12),1,W274+1))</f>
        <v>0</v>
      </c>
      <c r="Y274" s="66">
        <f t="shared" ref="Y274" si="4789">IF(Y273=0,0,IF(OR(X274=0,X274=12),1,X274+1))</f>
        <v>0</v>
      </c>
      <c r="Z274" s="66">
        <f t="shared" ref="Z274" si="4790">IF(Z273=0,0,IF(OR(Y274=0,Y274=12),1,Y274+1))</f>
        <v>0</v>
      </c>
      <c r="AA274" s="66">
        <f t="shared" ref="AA274" si="4791">IF(AA273=0,0,IF(OR(Z274=0,Z274=12),1,Z274+1))</f>
        <v>0</v>
      </c>
      <c r="AB274" s="66">
        <f t="shared" ref="AB274" si="4792">IF(AB273=0,0,IF(OR(AA274=0,AA274=12),1,AA274+1))</f>
        <v>0</v>
      </c>
      <c r="AC274" s="66">
        <f t="shared" ref="AC274" si="4793">IF(AC273=0,0,IF(OR(AB274=0,AB274=12),1,AB274+1))</f>
        <v>0</v>
      </c>
      <c r="AD274" s="66">
        <f t="shared" ref="AD274" si="4794">IF(AD273=0,0,IF(OR(AC274=0,AC274=12),1,AC274+1))</f>
        <v>0</v>
      </c>
      <c r="AE274" s="66">
        <f t="shared" ref="AE274" si="4795">IF(AE273=0,0,IF(OR(AD274=0,AD274=12),1,AD274+1))</f>
        <v>0</v>
      </c>
      <c r="AF274" s="66">
        <f t="shared" ref="AF274" si="4796">IF(AF273=0,0,IF(OR(AE274=0,AE274=12),1,AE274+1))</f>
        <v>0</v>
      </c>
      <c r="AG274" s="66">
        <f t="shared" ref="AG274" si="4797">IF(AG273=0,0,IF(OR(AF274=0,AF274=12),1,AF274+1))</f>
        <v>0</v>
      </c>
      <c r="AH274" s="66">
        <f t="shared" ref="AH274" si="4798">IF(AH273=0,0,IF(OR(AG274=0,AG274=12),1,AG274+1))</f>
        <v>0</v>
      </c>
      <c r="AI274" s="66">
        <f t="shared" ref="AI274" si="4799">IF(AI273=0,0,IF(OR(AH274=0,AH274=12),1,AH274+1))</f>
        <v>0</v>
      </c>
      <c r="AJ274" s="66">
        <f t="shared" ref="AJ274" si="4800">IF(AJ273=0,0,IF(OR(AI274=0,AI274=12),1,AI274+1))</f>
        <v>0</v>
      </c>
      <c r="AK274" s="66">
        <f t="shared" ref="AK274" si="4801">IF(AK273=0,0,IF(OR(AJ274=0,AJ274=12),1,AJ274+1))</f>
        <v>0</v>
      </c>
      <c r="AL274" s="66">
        <f t="shared" ref="AL274" si="4802">IF(AL273=0,0,IF(OR(AK274=0,AK274=12),1,AK274+1))</f>
        <v>0</v>
      </c>
      <c r="AM274" s="66">
        <f t="shared" ref="AM274" si="4803">IF(AM273=0,0,IF(OR(AL274=0,AL274=12),1,AL274+1))</f>
        <v>0</v>
      </c>
      <c r="AN274" s="66">
        <f t="shared" ref="AN274" si="4804">IF(AN273=0,0,IF(OR(AM274=0,AM274=12),1,AM274+1))</f>
        <v>0</v>
      </c>
      <c r="AO274" s="66">
        <f t="shared" ref="AO274" si="4805">IF(AO273=0,0,IF(OR(AN274=0,AN274=12),1,AN274+1))</f>
        <v>0</v>
      </c>
      <c r="AP274" s="66">
        <f t="shared" ref="AP274" si="4806">IF(AP273=0,0,IF(OR(AO274=0,AO274=12),1,AO274+1))</f>
        <v>0</v>
      </c>
      <c r="AQ274" s="66">
        <f t="shared" ref="AQ274" si="4807">IF(AQ273=0,0,IF(OR(AP274=0,AP274=12),1,AP274+1))</f>
        <v>0</v>
      </c>
      <c r="AR274" s="66">
        <f t="shared" ref="AR274" si="4808">IF(AR273=0,0,IF(OR(AQ274=0,AQ274=12),1,AQ274+1))</f>
        <v>0</v>
      </c>
      <c r="AS274" s="66">
        <f t="shared" ref="AS274" si="4809">IF(AS273=0,0,IF(OR(AR274=0,AR274=12),1,AR274+1))</f>
        <v>0</v>
      </c>
      <c r="AT274" s="66">
        <f t="shared" ref="AT274" si="4810">IF(AT273=0,0,IF(OR(AS274=0,AS274=12),1,AS274+1))</f>
        <v>0</v>
      </c>
      <c r="AU274" s="66">
        <f t="shared" ref="AU274" si="4811">IF(AU273=0,0,IF(OR(AT274=0,AT274=12),1,AT274+1))</f>
        <v>0</v>
      </c>
      <c r="AV274" s="66">
        <f t="shared" ref="AV274" si="4812">IF(AV273=0,0,IF(OR(AU274=0,AU274=12),1,AU274+1))</f>
        <v>0</v>
      </c>
      <c r="AW274" s="66">
        <f t="shared" ref="AW274" si="4813">IF(AW273=0,0,IF(OR(AV274=0,AV274=12),1,AV274+1))</f>
        <v>0</v>
      </c>
      <c r="AX274" s="66">
        <f t="shared" ref="AX274" si="4814">IF(AX273=0,0,IF(OR(AW274=0,AW274=12),1,AW274+1))</f>
        <v>0</v>
      </c>
      <c r="AY274" s="66">
        <f t="shared" ref="AY274" si="4815">IF(AY273=0,0,IF(OR(AX274=0,AX274=12),1,AX274+1))</f>
        <v>0</v>
      </c>
      <c r="AZ274" s="66">
        <f t="shared" ref="AZ274" si="4816">IF(AZ273=0,0,IF(OR(AY274=0,AY274=12),1,AY274+1))</f>
        <v>0</v>
      </c>
      <c r="BA274" s="66">
        <f t="shared" ref="BA274" si="4817">IF(BA273=0,0,IF(OR(AZ274=0,AZ274=12),1,AZ274+1))</f>
        <v>0</v>
      </c>
      <c r="BB274" s="66">
        <f t="shared" ref="BB274" si="4818">IF(BB273=0,0,IF(OR(BA274=0,BA274=12),1,BA274+1))</f>
        <v>0</v>
      </c>
      <c r="BC274" s="66">
        <f t="shared" ref="BC274" si="4819">IF(BC273=0,0,IF(OR(BB274=0,BB274=12),1,BB274+1))</f>
        <v>0</v>
      </c>
      <c r="BD274" s="66">
        <f t="shared" ref="BD274" si="4820">IF(BD273=0,0,IF(OR(BC274=0,BC274=12),1,BC274+1))</f>
        <v>0</v>
      </c>
      <c r="BE274" s="66">
        <f t="shared" ref="BE274" si="4821">IF(BE273=0,0,IF(OR(BD274=0,BD274=12),1,BD274+1))</f>
        <v>0</v>
      </c>
      <c r="BF274" s="66">
        <f t="shared" ref="BF274" si="4822">IF(BF273=0,0,IF(OR(BE274=0,BE274=12),1,BE274+1))</f>
        <v>0</v>
      </c>
      <c r="BG274" s="66">
        <f t="shared" ref="BG274" si="4823">IF(BG273=0,0,IF(OR(BF274=0,BF274=12),1,BF274+1))</f>
        <v>0</v>
      </c>
      <c r="BH274" s="66">
        <f t="shared" ref="BH274" si="4824">IF(BH273=0,0,IF(OR(BG274=0,BG274=12),1,BG274+1))</f>
        <v>0</v>
      </c>
      <c r="BI274" s="66">
        <f t="shared" ref="BI274" si="4825">IF(BI273=0,0,IF(OR(BH274=0,BH274=12),1,BH274+1))</f>
        <v>0</v>
      </c>
      <c r="BJ274" s="66">
        <f t="shared" ref="BJ274" si="4826">IF(BJ273=0,0,IF(OR(BI274=0,BI274=12),1,BI274+1))</f>
        <v>0</v>
      </c>
      <c r="BK274" s="66">
        <f t="shared" ref="BK274" si="4827">IF(BK273=0,0,IF(OR(BJ274=0,BJ274=12),1,BJ274+1))</f>
        <v>0</v>
      </c>
      <c r="BL274" s="66">
        <f t="shared" ref="BL274" si="4828">IF(BL273=0,0,IF(OR(BK274=0,BK274=12),1,BK274+1))</f>
        <v>0</v>
      </c>
      <c r="BM274" s="66">
        <f t="shared" ref="BM274" si="4829">IF(BM273=0,0,IF(OR(BL274=0,BL274=12),1,BL274+1))</f>
        <v>0</v>
      </c>
      <c r="BN274" s="362"/>
      <c r="BO274" s="364"/>
      <c r="BP274" s="366"/>
      <c r="BQ274" s="366"/>
      <c r="BR274" s="106"/>
      <c r="BS274" s="106"/>
      <c r="BT274" s="106"/>
      <c r="BU274" s="106"/>
      <c r="BV274" s="106"/>
      <c r="BW274" s="106"/>
      <c r="BX274" s="106"/>
      <c r="BY274" s="106"/>
      <c r="BZ274" s="106"/>
      <c r="CA274" s="106"/>
      <c r="CB274" s="106"/>
      <c r="CC274" s="106"/>
      <c r="CD274" s="106"/>
      <c r="CE274" s="106"/>
      <c r="CF274" s="106"/>
      <c r="CG274" s="106"/>
    </row>
    <row r="275" spans="1:85" s="245" customFormat="1" ht="43.5" x14ac:dyDescent="0.35">
      <c r="A275" s="243"/>
      <c r="B275" s="128"/>
      <c r="C275" s="80"/>
      <c r="D275" s="80"/>
      <c r="E275" s="80"/>
      <c r="F275" s="80"/>
      <c r="G275" s="80"/>
      <c r="H275" s="80"/>
      <c r="I275" s="80"/>
      <c r="J275" s="80"/>
      <c r="K275" s="80"/>
      <c r="L275" s="80"/>
      <c r="M275" s="64"/>
      <c r="N275" s="7"/>
      <c r="O275" s="192"/>
      <c r="P275" s="106"/>
      <c r="Q275" s="63" t="s">
        <v>237</v>
      </c>
      <c r="R275" s="68">
        <f>IF(R274&gt;0,IF(R278&gt;$L271,$L271,R278),0)</f>
        <v>0</v>
      </c>
      <c r="S275" s="68">
        <f>IF(S274&gt;0,IF((SUMIFS($R277:R277,$R274:R274,12)+IF(R274=12,0,R275)+S278)&gt;=$L271,$L271-FLOOR(SUMIFS($R277:R277,$R274:R274,12),1),IF(S274=1,S278,S278+R275)),0)</f>
        <v>0</v>
      </c>
      <c r="T275" s="68">
        <f>IF(T274&gt;0,IF((SUMIFS($R277:S277,$R274:S274,12)+IF(S274=12,0,S275)+T278)&gt;=$L271,$L271-FLOOR(SUMIFS($R277:S277,$R274:S274,12),1),IF(T274=1,T278,T278+S275)),0)</f>
        <v>0</v>
      </c>
      <c r="U275" s="68">
        <f>IF(U274&gt;0,IF((SUMIFS($R277:T277,$R274:T274,12)+IF(T274=12,0,T275)+U278)&gt;=$L271,$L271-FLOOR(SUMIFS($R277:T277,$R274:T274,12),1),IF(U274=1,U278,U278+T275)),0)</f>
        <v>0</v>
      </c>
      <c r="V275" s="68">
        <f>IF(V274&gt;0,IF((SUMIFS($R277:U277,$R274:U274,12)+IF(U274=12,0,U275)+V278)&gt;=$L271,$L271-FLOOR(SUMIFS($R277:U277,$R274:U274,12),1),IF(V274=1,V278,V278+U275)),0)</f>
        <v>0</v>
      </c>
      <c r="W275" s="68">
        <f>IF(W274&gt;0,IF((SUMIFS($R277:V277,$R274:V274,12)+IF(V274=12,0,V275)+W278)&gt;=$L271,$L271-FLOOR(SUMIFS($R277:V277,$R274:V274,12),1),IF(W274=1,W278,W278+V275)),0)</f>
        <v>0</v>
      </c>
      <c r="X275" s="68">
        <f>IF(X274&gt;0,IF((SUMIFS($R277:W277,$R274:W274,12)+IF(W274=12,0,W275)+X278)&gt;=$L271,$L271-FLOOR(SUMIFS($R277:W277,$R274:W274,12),1),IF(X274=1,X278,X278+W275)),0)</f>
        <v>0</v>
      </c>
      <c r="Y275" s="68">
        <f>IF(Y274&gt;0,IF((SUMIFS($R277:X277,$R274:X274,12)+IF(X274=12,0,X275)+Y278)&gt;=$L271,$L271-FLOOR(SUMIFS($R277:X277,$R274:X274,12),1),IF(Y274=1,Y278,Y278+X275)),0)</f>
        <v>0</v>
      </c>
      <c r="Z275" s="68">
        <f>IF(Z274&gt;0,IF((SUMIFS($R277:Y277,$R274:Y274,12)+IF(Y274=12,0,Y275)+Z278)&gt;=$L271,$L271-FLOOR(SUMIFS($R277:Y277,$R274:Y274,12),1),IF(Z274=1,Z278,Z278+Y275)),0)</f>
        <v>0</v>
      </c>
      <c r="AA275" s="68">
        <f>IF(AA274&gt;0,IF((SUMIFS($R277:Z277,$R274:Z274,12)+IF(Z274=12,0,Z275)+AA278)&gt;=$L271,$L271-FLOOR(SUMIFS($R277:Z277,$R274:Z274,12),1),IF(AA274=1,AA278,AA278+Z275)),0)</f>
        <v>0</v>
      </c>
      <c r="AB275" s="68">
        <f>IF(AB274&gt;0,IF((SUMIFS($R277:AA277,$R274:AA274,12)+IF(AA274=12,0,AA275)+AB278)&gt;=$L271,$L271-FLOOR(SUMIFS($R277:AA277,$R274:AA274,12),1),IF(AB274=1,AB278,AB278+AA275)),0)</f>
        <v>0</v>
      </c>
      <c r="AC275" s="68">
        <f>IF(AC274&gt;0,IF((SUMIFS($R277:AB277,$R274:AB274,12)+IF(AB274=12,0,AB275)+AC278)&gt;=$L271,$L271-FLOOR(SUMIFS($R277:AB277,$R274:AB274,12),1),IF(AC274=1,AC278,AC278+AB275)),0)</f>
        <v>0</v>
      </c>
      <c r="AD275" s="68">
        <f>IF(AD274&gt;0,IF((SUMIFS($R277:AC277,$R274:AC274,12)+IF(AC274=12,0,AC275)+AD278)&gt;=$L271,$L271-FLOOR(SUMIFS($R277:AC277,$R274:AC274,12),1),IF(AD274=1,AD278,AD278+AC275)),0)</f>
        <v>0</v>
      </c>
      <c r="AE275" s="68">
        <f>IF(AE274&gt;0,IF((SUMIFS($R277:AD277,$R274:AD274,12)+IF(AD274=12,0,AD275)+AE278)&gt;=$L271,$L271-FLOOR(SUMIFS($R277:AD277,$R274:AD274,12),1),IF(AE274=1,AE278,AE278+AD275)),0)</f>
        <v>0</v>
      </c>
      <c r="AF275" s="68">
        <f>IF(AF274&gt;0,IF((SUMIFS($R277:AE277,$R274:AE274,12)+IF(AE274=12,0,AE275)+AF278)&gt;=$L271,$L271-FLOOR(SUMIFS($R277:AE277,$R274:AE274,12),1),IF(AF274=1,AF278,AF278+AE275)),0)</f>
        <v>0</v>
      </c>
      <c r="AG275" s="68">
        <f>IF(AG274&gt;0,IF((SUMIFS($R277:AF277,$R274:AF274,12)+IF(AF274=12,0,AF275)+AG278)&gt;=$L271,$L271-FLOOR(SUMIFS($R277:AF277,$R274:AF274,12),1),IF(AG274=1,AG278,AG278+AF275)),0)</f>
        <v>0</v>
      </c>
      <c r="AH275" s="68">
        <f>IF(AH274&gt;0,IF((SUMIFS($R277:AG277,$R274:AG274,12)+IF(AG274=12,0,AG275)+AH278)&gt;=$L271,$L271-FLOOR(SUMIFS($R277:AG277,$R274:AG274,12),1),IF(AH274=1,AH278,AH278+AG275)),0)</f>
        <v>0</v>
      </c>
      <c r="AI275" s="68">
        <f>IF(AI274&gt;0,IF((SUMIFS($R277:AH277,$R274:AH274,12)+IF(AH274=12,0,AH275)+AI278)&gt;=$L271,$L271-FLOOR(SUMIFS($R277:AH277,$R274:AH274,12),1),IF(AI274=1,AI278,AI278+AH275)),0)</f>
        <v>0</v>
      </c>
      <c r="AJ275" s="68">
        <f>IF(AJ274&gt;0,IF((SUMIFS($R277:AI277,$R274:AI274,12)+IF(AI274=12,0,AI275)+AJ278)&gt;=$L271,$L271-FLOOR(SUMIFS($R277:AI277,$R274:AI274,12),1),IF(AJ274=1,AJ278,AJ278+AI275)),0)</f>
        <v>0</v>
      </c>
      <c r="AK275" s="68">
        <f>IF(AK274&gt;0,IF((SUMIFS($R277:AJ277,$R274:AJ274,12)+IF(AJ274=12,0,AJ275)+AK278)&gt;=$L271,$L271-FLOOR(SUMIFS($R277:AJ277,$R274:AJ274,12),1),IF(AK274=1,AK278,AK278+AJ275)),0)</f>
        <v>0</v>
      </c>
      <c r="AL275" s="68">
        <f>IF(AL274&gt;0,IF((SUMIFS($R277:AK277,$R274:AK274,12)+IF(AK274=12,0,AK275)+AL278)&gt;=$L271,$L271-FLOOR(SUMIFS($R277:AK277,$R274:AK274,12),1),IF(AL274=1,AL278,AL278+AK275)),0)</f>
        <v>0</v>
      </c>
      <c r="AM275" s="68">
        <f>IF(AM274&gt;0,IF((SUMIFS($R277:AL277,$R274:AL274,12)+IF(AL274=12,0,AL275)+AM278)&gt;=$L271,$L271-FLOOR(SUMIFS($R277:AL277,$R274:AL274,12),1),IF(AM274=1,AM278,AM278+AL275)),0)</f>
        <v>0</v>
      </c>
      <c r="AN275" s="68">
        <f>IF(AN274&gt;0,IF((SUMIFS($R277:AM277,$R274:AM274,12)+IF(AM274=12,0,AM275)+AN278)&gt;=$L271,$L271-FLOOR(SUMIFS($R277:AM277,$R274:AM274,12),1),IF(AN274=1,AN278,AN278+AM275)),0)</f>
        <v>0</v>
      </c>
      <c r="AO275" s="68">
        <f>IF(AO274&gt;0,IF((SUMIFS($R277:AN277,$R274:AN274,12)+IF(AN274=12,0,AN275)+AO278)&gt;=$L271,$L271-FLOOR(SUMIFS($R277:AN277,$R274:AN274,12),1),IF(AO274=1,AO278,AO278+AN275)),0)</f>
        <v>0</v>
      </c>
      <c r="AP275" s="68">
        <f>IF(AP274&gt;0,IF((SUMIFS($R277:AO277,$R274:AO274,12)+IF(AO274=12,0,AO275)+AP278)&gt;=$L271,$L271-FLOOR(SUMIFS($R277:AO277,$R274:AO274,12),1),IF(AP274=1,AP278,AP278+AO275)),0)</f>
        <v>0</v>
      </c>
      <c r="AQ275" s="68">
        <f>IF(AQ274&gt;0,IF((SUMIFS($R277:AP277,$R274:AP274,12)+IF(AP274=12,0,AP275)+AQ278)&gt;=$L271,$L271-FLOOR(SUMIFS($R277:AP277,$R274:AP274,12),1),IF(AQ274=1,AQ278,AQ278+AP275)),0)</f>
        <v>0</v>
      </c>
      <c r="AR275" s="68">
        <f>IF(AR274&gt;0,IF((SUMIFS($R277:AQ277,$R274:AQ274,12)+IF(AQ274=12,0,AQ275)+AR278)&gt;=$L271,$L271-FLOOR(SUMIFS($R277:AQ277,$R274:AQ274,12),1),IF(AR274=1,AR278,AR278+AQ275)),0)</f>
        <v>0</v>
      </c>
      <c r="AS275" s="68">
        <f>IF(AS274&gt;0,IF((SUMIFS($R277:AR277,$R274:AR274,12)+IF(AR274=12,0,AR275)+AS278)&gt;=$L271,$L271-FLOOR(SUMIFS($R277:AR277,$R274:AR274,12),1),IF(AS274=1,AS278,AS278+AR275)),0)</f>
        <v>0</v>
      </c>
      <c r="AT275" s="68">
        <f>IF(AT274&gt;0,IF((SUMIFS($R277:AS277,$R274:AS274,12)+IF(AS274=12,0,AS275)+AT278)&gt;=$L271,$L271-FLOOR(SUMIFS($R277:AS277,$R274:AS274,12),1),IF(AT274=1,AT278,AT278+AS275)),0)</f>
        <v>0</v>
      </c>
      <c r="AU275" s="68">
        <f>IF(AU274&gt;0,IF((SUMIFS($R277:AT277,$R274:AT274,12)+IF(AT274=12,0,AT275)+AU278)&gt;=$L271,$L271-FLOOR(SUMIFS($R277:AT277,$R274:AT274,12),1),IF(AU274=1,AU278,AU278+AT275)),0)</f>
        <v>0</v>
      </c>
      <c r="AV275" s="68">
        <f>IF(AV274&gt;0,IF((SUMIFS($R277:AU277,$R274:AU274,12)+IF(AU274=12,0,AU275)+AV278)&gt;=$L271,$L271-FLOOR(SUMIFS($R277:AU277,$R274:AU274,12),1),IF(AV274=1,AV278,AV278+AU275)),0)</f>
        <v>0</v>
      </c>
      <c r="AW275" s="68">
        <f>IF(AW274&gt;0,IF((SUMIFS($R277:AV277,$R274:AV274,12)+IF(AV274=12,0,AV275)+AW278)&gt;=$L271,$L271-FLOOR(SUMIFS($R277:AV277,$R274:AV274,12),1),IF(AW274=1,AW278,AW278+AV275)),0)</f>
        <v>0</v>
      </c>
      <c r="AX275" s="68">
        <f>IF(AX274&gt;0,IF((SUMIFS($R277:AW277,$R274:AW274,12)+IF(AW274=12,0,AW275)+AX278)&gt;=$L271,$L271-FLOOR(SUMIFS($R277:AW277,$R274:AW274,12),1),IF(AX274=1,AX278,AX278+AW275)),0)</f>
        <v>0</v>
      </c>
      <c r="AY275" s="68">
        <f>IF(AY274&gt;0,IF((SUMIFS($R277:AX277,$R274:AX274,12)+IF(AX274=12,0,AX275)+AY278)&gt;=$L271,$L271-FLOOR(SUMIFS($R277:AX277,$R274:AX274,12),1),IF(AY274=1,AY278,AY278+AX275)),0)</f>
        <v>0</v>
      </c>
      <c r="AZ275" s="68">
        <f>IF(AZ274&gt;0,IF((SUMIFS($R277:AY277,$R274:AY274,12)+IF(AY274=12,0,AY275)+AZ278)&gt;=$L271,$L271-FLOOR(SUMIFS($R277:AY277,$R274:AY274,12),1),IF(AZ274=1,AZ278,AZ278+AY275)),0)</f>
        <v>0</v>
      </c>
      <c r="BA275" s="68">
        <f>IF(BA274&gt;0,IF((SUMIFS($R277:AZ277,$R274:AZ274,12)+IF(AZ274=12,0,AZ275)+BA278)&gt;=$L271,$L271-FLOOR(SUMIFS($R277:AZ277,$R274:AZ274,12),1),IF(BA274=1,BA278,BA278+AZ275)),0)</f>
        <v>0</v>
      </c>
      <c r="BB275" s="68">
        <f>IF(BB274&gt;0,IF((SUMIFS($R277:BA277,$R274:BA274,12)+IF(BA274=12,0,BA275)+BB278)&gt;=$L271,$L271-FLOOR(SUMIFS($R277:BA277,$R274:BA274,12),1),IF(BB274=1,BB278,BB278+BA275)),0)</f>
        <v>0</v>
      </c>
      <c r="BC275" s="68">
        <f>IF(BC274&gt;0,IF((SUMIFS($R277:BB277,$R274:BB274,12)+IF(BB274=12,0,BB275)+BC278)&gt;=$L271,$L271-FLOOR(SUMIFS($R277:BB277,$R274:BB274,12),1),IF(BC274=1,BC278,BC278+BB275)),0)</f>
        <v>0</v>
      </c>
      <c r="BD275" s="68">
        <f>IF(BD274&gt;0,IF((SUMIFS($R277:BC277,$R274:BC274,12)+IF(BC274=12,0,BC275)+BD278)&gt;=$L271,$L271-FLOOR(SUMIFS($R277:BC277,$R274:BC274,12),1),IF(BD274=1,BD278,BD278+BC275)),0)</f>
        <v>0</v>
      </c>
      <c r="BE275" s="68">
        <f>IF(BE274&gt;0,IF((SUMIFS($R277:BD277,$R274:BD274,12)+IF(BD274=12,0,BD275)+BE278)&gt;=$L271,$L271-FLOOR(SUMIFS($R277:BD277,$R274:BD274,12),1),IF(BE274=1,BE278,BE278+BD275)),0)</f>
        <v>0</v>
      </c>
      <c r="BF275" s="68">
        <f>IF(BF274&gt;0,IF((SUMIFS($R277:BE277,$R274:BE274,12)+IF(BE274=12,0,BE275)+BF278)&gt;=$L271,$L271-FLOOR(SUMIFS($R277:BE277,$R274:BE274,12),1),IF(BF274=1,BF278,BF278+BE275)),0)</f>
        <v>0</v>
      </c>
      <c r="BG275" s="68">
        <f>IF(BG274&gt;0,IF((SUMIFS($R277:BF277,$R274:BF274,12)+IF(BF274=12,0,BF275)+BG278)&gt;=$L271,$L271-FLOOR(SUMIFS($R277:BF277,$R274:BF274,12),1),IF(BG274=1,BG278,BG278+BF275)),0)</f>
        <v>0</v>
      </c>
      <c r="BH275" s="68">
        <f>IF(BH274&gt;0,IF((SUMIFS($R277:BG277,$R274:BG274,12)+IF(BG274=12,0,BG275)+BH278)&gt;=$L271,$L271-FLOOR(SUMIFS($R277:BG277,$R274:BG274,12),1),IF(BH274=1,BH278,BH278+BG275)),0)</f>
        <v>0</v>
      </c>
      <c r="BI275" s="68">
        <f>IF(BI274&gt;0,IF((SUMIFS($R277:BH277,$R274:BH274,12)+IF(BH274=12,0,BH275)+BI278)&gt;=$L271,$L271-FLOOR(SUMIFS($R277:BH277,$R274:BH274,12),1),IF(BI274=1,BI278,BI278+BH275)),0)</f>
        <v>0</v>
      </c>
      <c r="BJ275" s="68">
        <f>IF(BJ274&gt;0,IF((SUMIFS($R277:BI277,$R274:BI274,12)+IF(BI274=12,0,BI275)+BJ278)&gt;=$L271,$L271-FLOOR(SUMIFS($R277:BI277,$R274:BI274,12),1),IF(BJ274=1,BJ278,BJ278+BI275)),0)</f>
        <v>0</v>
      </c>
      <c r="BK275" s="68">
        <f>IF(BK274&gt;0,IF((SUMIFS($R277:BJ277,$R274:BJ274,12)+IF(BJ274=12,0,BJ275)+BK278)&gt;=$L271,$L271-FLOOR(SUMIFS($R277:BJ277,$R274:BJ274,12),1),IF(BK274=1,BK278,BK278+BJ275)),0)</f>
        <v>0</v>
      </c>
      <c r="BL275" s="68">
        <f>IF(BL274&gt;0,IF((SUMIFS($R277:BK277,$R274:BK274,12)+IF(BK274=12,0,BK275)+BL278)&gt;=$L271,$L271-FLOOR(SUMIFS($R277:BK277,$R274:BK274,12),1),IF(BL274=1,BL278,BL278+BK275)),0)</f>
        <v>0</v>
      </c>
      <c r="BM275" s="68">
        <f>IF(BM274&gt;0,IF((SUMIFS($R277:BL277,$R274:BL274,12)+IF(BL274=12,0,BL275)+BM278)&gt;=$L271,$L271-FLOOR(SUMIFS($R277:BL277,$R274:BL274,12),1),IF(BM274=1,BM278,BM278+BL275)),0)</f>
        <v>0</v>
      </c>
      <c r="BN275" s="362"/>
      <c r="BO275" s="364"/>
      <c r="BP275" s="366"/>
      <c r="BQ275" s="366"/>
      <c r="BR275" s="106"/>
      <c r="BS275" s="106"/>
      <c r="BT275" s="106"/>
      <c r="BU275" s="106"/>
      <c r="BV275" s="106"/>
      <c r="BW275" s="106"/>
      <c r="BX275" s="106"/>
      <c r="BY275" s="106"/>
      <c r="BZ275" s="106"/>
      <c r="CA275" s="106"/>
      <c r="CB275" s="106"/>
      <c r="CC275" s="106"/>
      <c r="CD275" s="106"/>
      <c r="CE275" s="106"/>
      <c r="CF275" s="106"/>
      <c r="CG275" s="106"/>
    </row>
    <row r="276" spans="1:85" s="245" customFormat="1" ht="41.5" hidden="1" customHeight="1" x14ac:dyDescent="0.35">
      <c r="A276" s="243"/>
      <c r="B276" s="128"/>
      <c r="C276" s="80"/>
      <c r="D276" s="80"/>
      <c r="E276" s="80"/>
      <c r="F276" s="80"/>
      <c r="G276" s="80"/>
      <c r="H276" s="80"/>
      <c r="I276" s="80"/>
      <c r="J276" s="80"/>
      <c r="K276" s="80"/>
      <c r="L276" s="80"/>
      <c r="M276" s="64"/>
      <c r="N276" s="7"/>
      <c r="O276" s="192"/>
      <c r="P276" s="106"/>
      <c r="Q276" s="65" t="s">
        <v>161</v>
      </c>
      <c r="R276" s="67">
        <f>IF(R271&gt;0,R272,0)</f>
        <v>0</v>
      </c>
      <c r="S276" s="67">
        <f t="shared" ref="S276" si="4830">IF(S271&gt;0,IF(S274=1,S272,S272+R276),R276)</f>
        <v>0</v>
      </c>
      <c r="T276" s="67">
        <f t="shared" ref="T276" si="4831">IF(T271&gt;0,IF(T274=1,T272,T272+S276),S276)</f>
        <v>0</v>
      </c>
      <c r="U276" s="67">
        <f t="shared" ref="U276" si="4832">IF(U271&gt;0,IF(U274=1,U272,U272+T276),T276)</f>
        <v>0</v>
      </c>
      <c r="V276" s="67">
        <f t="shared" ref="V276" si="4833">IF(V271&gt;0,IF(V274=1,V272,V272+U276),U276)</f>
        <v>0</v>
      </c>
      <c r="W276" s="67">
        <f t="shared" ref="W276" si="4834">IF(W271&gt;0,IF(W274=1,W272,W272+V276),V276)</f>
        <v>0</v>
      </c>
      <c r="X276" s="67">
        <f t="shared" ref="X276" si="4835">IF(X271&gt;0,IF(X274=1,X272,X272+W276),W276)</f>
        <v>0</v>
      </c>
      <c r="Y276" s="67">
        <f t="shared" ref="Y276" si="4836">IF(Y271&gt;0,IF(Y274=1,Y272,Y272+X276),X276)</f>
        <v>0</v>
      </c>
      <c r="Z276" s="67">
        <f t="shared" ref="Z276" si="4837">IF(Z271&gt;0,IF(Z274=1,Z272,Z272+Y276),Y276)</f>
        <v>0</v>
      </c>
      <c r="AA276" s="67">
        <f t="shared" ref="AA276" si="4838">IF(AA271&gt;0,IF(AA274=1,AA272,AA272+Z276),Z276)</f>
        <v>0</v>
      </c>
      <c r="AB276" s="67">
        <f t="shared" ref="AB276" si="4839">IF(AB271&gt;0,IF(AB274=1,AB272,AB272+AA276),AA276)</f>
        <v>0</v>
      </c>
      <c r="AC276" s="67">
        <f t="shared" ref="AC276" si="4840">IF(AC271&gt;0,IF(AC274=1,AC272,AC272+AB276),AB276)</f>
        <v>0</v>
      </c>
      <c r="AD276" s="67">
        <f t="shared" ref="AD276" si="4841">IF(AD271&gt;0,IF(AD274=1,AD272,AD272+AC276),AC276)</f>
        <v>0</v>
      </c>
      <c r="AE276" s="67">
        <f t="shared" ref="AE276" si="4842">IF(AE271&gt;0,IF(AE274=1,AE272,AE272+AD276),AD276)</f>
        <v>0</v>
      </c>
      <c r="AF276" s="67">
        <f t="shared" ref="AF276" si="4843">IF(AF271&gt;0,IF(AF274=1,AF272,AF272+AE276),AE276)</f>
        <v>0</v>
      </c>
      <c r="AG276" s="67">
        <f t="shared" ref="AG276" si="4844">IF(AG271&gt;0,IF(AG274=1,AG272,AG272+AF276),AF276)</f>
        <v>0</v>
      </c>
      <c r="AH276" s="67">
        <f t="shared" ref="AH276" si="4845">IF(AH271&gt;0,IF(AH274=1,AH272,AH272+AG276),AG276)</f>
        <v>0</v>
      </c>
      <c r="AI276" s="67">
        <f t="shared" ref="AI276" si="4846">IF(AI271&gt;0,IF(AI274=1,AI272,AI272+AH276),AH276)</f>
        <v>0</v>
      </c>
      <c r="AJ276" s="67">
        <f t="shared" ref="AJ276" si="4847">IF(AJ271&gt;0,IF(AJ274=1,AJ272,AJ272+AI276),AI276)</f>
        <v>0</v>
      </c>
      <c r="AK276" s="67">
        <f t="shared" ref="AK276" si="4848">IF(AK271&gt;0,IF(AK274=1,AK272,AK272+AJ276),AJ276)</f>
        <v>0</v>
      </c>
      <c r="AL276" s="67">
        <f t="shared" ref="AL276" si="4849">IF(AL271&gt;0,IF(AL274=1,AL272,AL272+AK276),AK276)</f>
        <v>0</v>
      </c>
      <c r="AM276" s="67">
        <f t="shared" ref="AM276" si="4850">IF(AM271&gt;0,IF(AM274=1,AM272,AM272+AL276),AL276)</f>
        <v>0</v>
      </c>
      <c r="AN276" s="67">
        <f t="shared" ref="AN276" si="4851">IF(AN271&gt;0,IF(AN274=1,AN272,AN272+AM276),AM276)</f>
        <v>0</v>
      </c>
      <c r="AO276" s="67">
        <f t="shared" ref="AO276" si="4852">IF(AO271&gt;0,IF(AO274=1,AO272,AO272+AN276),AN276)</f>
        <v>0</v>
      </c>
      <c r="AP276" s="67">
        <f t="shared" ref="AP276" si="4853">IF(AP271&gt;0,IF(AP274=1,AP272,AP272+AO276),AO276)</f>
        <v>0</v>
      </c>
      <c r="AQ276" s="67">
        <f t="shared" ref="AQ276" si="4854">IF(AQ271&gt;0,IF(AQ274=1,AQ272,AQ272+AP276),AP276)</f>
        <v>0</v>
      </c>
      <c r="AR276" s="67">
        <f t="shared" ref="AR276" si="4855">IF(AR271&gt;0,IF(AR274=1,AR272,AR272+AQ276),AQ276)</f>
        <v>0</v>
      </c>
      <c r="AS276" s="67">
        <f t="shared" ref="AS276" si="4856">IF(AS271&gt;0,IF(AS274=1,AS272,AS272+AR276),AR276)</f>
        <v>0</v>
      </c>
      <c r="AT276" s="67">
        <f t="shared" ref="AT276" si="4857">IF(AT271&gt;0,IF(AT274=1,AT272,AT272+AS276),AS276)</f>
        <v>0</v>
      </c>
      <c r="AU276" s="67">
        <f t="shared" ref="AU276" si="4858">IF(AU271&gt;0,IF(AU274=1,AU272,AU272+AT276),AT276)</f>
        <v>0</v>
      </c>
      <c r="AV276" s="67">
        <f t="shared" ref="AV276" si="4859">IF(AV271&gt;0,IF(AV274=1,AV272,AV272+AU276),AU276)</f>
        <v>0</v>
      </c>
      <c r="AW276" s="67">
        <f t="shared" ref="AW276" si="4860">IF(AW271&gt;0,IF(AW274=1,AW272,AW272+AV276),AV276)</f>
        <v>0</v>
      </c>
      <c r="AX276" s="67">
        <f t="shared" ref="AX276" si="4861">IF(AX271&gt;0,IF(AX274=1,AX272,AX272+AW276),AW276)</f>
        <v>0</v>
      </c>
      <c r="AY276" s="67">
        <f t="shared" ref="AY276" si="4862">IF(AY271&gt;0,IF(AY274=1,AY272,AY272+AX276),AX276)</f>
        <v>0</v>
      </c>
      <c r="AZ276" s="67">
        <f t="shared" ref="AZ276" si="4863">IF(AZ271&gt;0,IF(AZ274=1,AZ272,AZ272+AY276),AY276)</f>
        <v>0</v>
      </c>
      <c r="BA276" s="67">
        <f t="shared" ref="BA276" si="4864">IF(BA271&gt;0,IF(BA274=1,BA272,BA272+AZ276),AZ276)</f>
        <v>0</v>
      </c>
      <c r="BB276" s="67">
        <f t="shared" ref="BB276" si="4865">IF(BB271&gt;0,IF(BB274=1,BB272,BB272+BA276),BA276)</f>
        <v>0</v>
      </c>
      <c r="BC276" s="67">
        <f t="shared" ref="BC276" si="4866">IF(BC271&gt;0,IF(BC274=1,BC272,BC272+BB276),BB276)</f>
        <v>0</v>
      </c>
      <c r="BD276" s="67">
        <f t="shared" ref="BD276" si="4867">IF(BD271&gt;0,IF(BD274=1,BD272,BD272+BC276),BC276)</f>
        <v>0</v>
      </c>
      <c r="BE276" s="67">
        <f t="shared" ref="BE276" si="4868">IF(BE271&gt;0,IF(BE274=1,BE272,BE272+BD276),BD276)</f>
        <v>0</v>
      </c>
      <c r="BF276" s="67">
        <f t="shared" ref="BF276" si="4869">IF(BF271&gt;0,IF(BF274=1,BF272,BF272+BE276),BE276)</f>
        <v>0</v>
      </c>
      <c r="BG276" s="67">
        <f t="shared" ref="BG276" si="4870">IF(BG271&gt;0,IF(BG274=1,BG272,BG272+BF276),BF276)</f>
        <v>0</v>
      </c>
      <c r="BH276" s="67">
        <f t="shared" ref="BH276" si="4871">IF(BH271&gt;0,IF(BH274=1,BH272,BH272+BG276),BG276)</f>
        <v>0</v>
      </c>
      <c r="BI276" s="67">
        <f t="shared" ref="BI276" si="4872">IF(BI271&gt;0,IF(BI274=1,BI272,BI272+BH276),BH276)</f>
        <v>0</v>
      </c>
      <c r="BJ276" s="67">
        <f t="shared" ref="BJ276" si="4873">IF(BJ271&gt;0,IF(BJ274=1,BJ272,BJ272+BI276),BI276)</f>
        <v>0</v>
      </c>
      <c r="BK276" s="67">
        <f t="shared" ref="BK276" si="4874">IF(BK271&gt;0,IF(BK274=1,BK272,BK272+BJ276),BJ276)</f>
        <v>0</v>
      </c>
      <c r="BL276" s="67">
        <f t="shared" ref="BL276" si="4875">IF(BL271&gt;0,IF(BL274=1,BL272,BL272+BK276),BK276)</f>
        <v>0</v>
      </c>
      <c r="BM276" s="67">
        <f t="shared" ref="BM276" si="4876">IF(BM271&gt;0,IF(BM274=1,BM272,BM272+BL276),BL276)</f>
        <v>0</v>
      </c>
      <c r="BN276" s="362"/>
      <c r="BO276" s="364"/>
      <c r="BP276" s="366"/>
      <c r="BQ276" s="366"/>
      <c r="BR276" s="106"/>
      <c r="BS276" s="106"/>
      <c r="BT276" s="106"/>
      <c r="BU276" s="106"/>
      <c r="BV276" s="106"/>
      <c r="BW276" s="106"/>
      <c r="BX276" s="106"/>
      <c r="BY276" s="106"/>
      <c r="BZ276" s="106"/>
      <c r="CA276" s="106"/>
      <c r="CB276" s="106"/>
      <c r="CC276" s="106"/>
      <c r="CD276" s="106"/>
      <c r="CE276" s="106"/>
      <c r="CF276" s="106"/>
      <c r="CG276" s="106"/>
    </row>
    <row r="277" spans="1:85" s="245" customFormat="1" ht="41.5" hidden="1" customHeight="1" x14ac:dyDescent="0.35">
      <c r="A277" s="243"/>
      <c r="B277" s="128"/>
      <c r="C277" s="80"/>
      <c r="D277" s="80"/>
      <c r="E277" s="80"/>
      <c r="F277" s="80"/>
      <c r="G277" s="80"/>
      <c r="H277" s="80"/>
      <c r="I277" s="80"/>
      <c r="J277" s="80"/>
      <c r="K277" s="80"/>
      <c r="L277" s="80"/>
      <c r="M277" s="64"/>
      <c r="N277" s="7"/>
      <c r="O277" s="192"/>
      <c r="P277" s="106"/>
      <c r="Q277" s="65" t="s">
        <v>162</v>
      </c>
      <c r="R277" s="67">
        <f>R279</f>
        <v>0</v>
      </c>
      <c r="S277" s="67">
        <f t="shared" ref="S277" si="4877">IF(S274=1,S279,S279+R277)</f>
        <v>0</v>
      </c>
      <c r="T277" s="67">
        <f t="shared" ref="T277" si="4878">IF(T274=1,T279,T279+S277)</f>
        <v>0</v>
      </c>
      <c r="U277" s="67">
        <f t="shared" ref="U277" si="4879">IF(U274=1,U279,U279+T277)</f>
        <v>0</v>
      </c>
      <c r="V277" s="67">
        <f t="shared" ref="V277" si="4880">IF(V274=1,V279,V279+U277)</f>
        <v>0</v>
      </c>
      <c r="W277" s="67">
        <f t="shared" ref="W277" si="4881">IF(W274=1,W279,W279+V277)</f>
        <v>0</v>
      </c>
      <c r="X277" s="67">
        <f t="shared" ref="X277" si="4882">IF(X274=1,X279,X279+W277)</f>
        <v>0</v>
      </c>
      <c r="Y277" s="67">
        <f t="shared" ref="Y277" si="4883">IF(Y274=1,Y279,Y279+X277)</f>
        <v>0</v>
      </c>
      <c r="Z277" s="67">
        <f t="shared" ref="Z277" si="4884">IF(Z274=1,Z279,Z279+Y277)</f>
        <v>0</v>
      </c>
      <c r="AA277" s="67">
        <f t="shared" ref="AA277" si="4885">IF(AA274=1,AA279,AA279+Z277)</f>
        <v>0</v>
      </c>
      <c r="AB277" s="67">
        <f t="shared" ref="AB277" si="4886">IF(AB274=1,AB279,AB279+AA277)</f>
        <v>0</v>
      </c>
      <c r="AC277" s="67">
        <f t="shared" ref="AC277" si="4887">IF(AC274=1,AC279,AC279+AB277)</f>
        <v>0</v>
      </c>
      <c r="AD277" s="67">
        <f t="shared" ref="AD277" si="4888">IF(AD274=1,AD279,AD279+AC277)</f>
        <v>0</v>
      </c>
      <c r="AE277" s="67">
        <f t="shared" ref="AE277" si="4889">IF(AE274=1,AE279,AE279+AD277)</f>
        <v>0</v>
      </c>
      <c r="AF277" s="67">
        <f t="shared" ref="AF277" si="4890">IF(AF274=1,AF279,AF279+AE277)</f>
        <v>0</v>
      </c>
      <c r="AG277" s="67">
        <f t="shared" ref="AG277" si="4891">IF(AG274=1,AG279,AG279+AF277)</f>
        <v>0</v>
      </c>
      <c r="AH277" s="67">
        <f t="shared" ref="AH277" si="4892">IF(AH274=1,AH279,AH279+AG277)</f>
        <v>0</v>
      </c>
      <c r="AI277" s="67">
        <f t="shared" ref="AI277" si="4893">IF(AI274=1,AI279,AI279+AH277)</f>
        <v>0</v>
      </c>
      <c r="AJ277" s="67">
        <f t="shared" ref="AJ277" si="4894">IF(AJ274=1,AJ279,AJ279+AI277)</f>
        <v>0</v>
      </c>
      <c r="AK277" s="67">
        <f t="shared" ref="AK277" si="4895">IF(AK274=1,AK279,AK279+AJ277)</f>
        <v>0</v>
      </c>
      <c r="AL277" s="67">
        <f t="shared" ref="AL277" si="4896">IF(AL274=1,AL279,AL279+AK277)</f>
        <v>0</v>
      </c>
      <c r="AM277" s="67">
        <f t="shared" ref="AM277" si="4897">IF(AM274=1,AM279,AM279+AL277)</f>
        <v>0</v>
      </c>
      <c r="AN277" s="67">
        <f t="shared" ref="AN277" si="4898">IF(AN274=1,AN279,AN279+AM277)</f>
        <v>0</v>
      </c>
      <c r="AO277" s="67">
        <f t="shared" ref="AO277" si="4899">IF(AO274=1,AO279,AO279+AN277)</f>
        <v>0</v>
      </c>
      <c r="AP277" s="67">
        <f t="shared" ref="AP277" si="4900">IF(AP274=1,AP279,AP279+AO277)</f>
        <v>0</v>
      </c>
      <c r="AQ277" s="67">
        <f t="shared" ref="AQ277" si="4901">IF(AQ274=1,AQ279,AQ279+AP277)</f>
        <v>0</v>
      </c>
      <c r="AR277" s="67">
        <f t="shared" ref="AR277" si="4902">IF(AR274=1,AR279,AR279+AQ277)</f>
        <v>0</v>
      </c>
      <c r="AS277" s="67">
        <f t="shared" ref="AS277" si="4903">IF(AS274=1,AS279,AS279+AR277)</f>
        <v>0</v>
      </c>
      <c r="AT277" s="67">
        <f t="shared" ref="AT277" si="4904">IF(AT274=1,AT279,AT279+AS277)</f>
        <v>0</v>
      </c>
      <c r="AU277" s="67">
        <f t="shared" ref="AU277" si="4905">IF(AU274=1,AU279,AU279+AT277)</f>
        <v>0</v>
      </c>
      <c r="AV277" s="67">
        <f t="shared" ref="AV277" si="4906">IF(AV274=1,AV279,AV279+AU277)</f>
        <v>0</v>
      </c>
      <c r="AW277" s="67">
        <f t="shared" ref="AW277" si="4907">IF(AW274=1,AW279,AW279+AV277)</f>
        <v>0</v>
      </c>
      <c r="AX277" s="67">
        <f t="shared" ref="AX277" si="4908">IF(AX274=1,AX279,AX279+AW277)</f>
        <v>0</v>
      </c>
      <c r="AY277" s="67">
        <f t="shared" ref="AY277" si="4909">IF(AY274=1,AY279,AY279+AX277)</f>
        <v>0</v>
      </c>
      <c r="AZ277" s="67">
        <f t="shared" ref="AZ277" si="4910">IF(AZ274=1,AZ279,AZ279+AY277)</f>
        <v>0</v>
      </c>
      <c r="BA277" s="67">
        <f t="shared" ref="BA277" si="4911">IF(BA274=1,BA279,BA279+AZ277)</f>
        <v>0</v>
      </c>
      <c r="BB277" s="67">
        <f t="shared" ref="BB277" si="4912">IF(BB274=1,BB279,BB279+BA277)</f>
        <v>0</v>
      </c>
      <c r="BC277" s="67">
        <f t="shared" ref="BC277" si="4913">IF(BC274=1,BC279,BC279+BB277)</f>
        <v>0</v>
      </c>
      <c r="BD277" s="67">
        <f t="shared" ref="BD277" si="4914">IF(BD274=1,BD279,BD279+BC277)</f>
        <v>0</v>
      </c>
      <c r="BE277" s="67">
        <f t="shared" ref="BE277" si="4915">IF(BE274=1,BE279,BE279+BD277)</f>
        <v>0</v>
      </c>
      <c r="BF277" s="67">
        <f t="shared" ref="BF277" si="4916">IF(BF274=1,BF279,BF279+BE277)</f>
        <v>0</v>
      </c>
      <c r="BG277" s="67">
        <f t="shared" ref="BG277" si="4917">IF(BG274=1,BG279,BG279+BF277)</f>
        <v>0</v>
      </c>
      <c r="BH277" s="67">
        <f t="shared" ref="BH277" si="4918">IF(BH274=1,BH279,BH279+BG277)</f>
        <v>0</v>
      </c>
      <c r="BI277" s="67">
        <f t="shared" ref="BI277" si="4919">IF(BI274=1,BI279,BI279+BH277)</f>
        <v>0</v>
      </c>
      <c r="BJ277" s="67">
        <f t="shared" ref="BJ277" si="4920">IF(BJ274=1,BJ279,BJ279+BI277)</f>
        <v>0</v>
      </c>
      <c r="BK277" s="67">
        <f t="shared" ref="BK277" si="4921">IF(BK274=1,BK279,BK279+BJ277)</f>
        <v>0</v>
      </c>
      <c r="BL277" s="67">
        <f t="shared" ref="BL277" si="4922">IF(BL274=1,BL279,BL279+BK277)</f>
        <v>0</v>
      </c>
      <c r="BM277" s="67">
        <f t="shared" ref="BM277" si="4923">IF(BM274=1,BM279,BM279+BL277)</f>
        <v>0</v>
      </c>
      <c r="BN277" s="362"/>
      <c r="BO277" s="364"/>
      <c r="BP277" s="366"/>
      <c r="BQ277" s="366"/>
      <c r="BR277" s="106"/>
      <c r="BS277" s="106"/>
      <c r="BT277" s="106"/>
      <c r="BU277" s="106"/>
      <c r="BV277" s="106"/>
      <c r="BW277" s="106"/>
      <c r="BX277" s="106"/>
      <c r="BY277" s="106"/>
      <c r="BZ277" s="106"/>
      <c r="CA277" s="106"/>
      <c r="CB277" s="106"/>
      <c r="CC277" s="106"/>
      <c r="CD277" s="106"/>
      <c r="CE277" s="106"/>
      <c r="CF277" s="106"/>
      <c r="CG277" s="106"/>
    </row>
    <row r="278" spans="1:85" s="245" customFormat="1" ht="29" x14ac:dyDescent="0.35">
      <c r="A278" s="243"/>
      <c r="B278" s="128"/>
      <c r="C278" s="80"/>
      <c r="D278" s="80"/>
      <c r="E278" s="80"/>
      <c r="F278" s="80"/>
      <c r="G278" s="80"/>
      <c r="H278" s="80"/>
      <c r="I278" s="80"/>
      <c r="J278" s="80"/>
      <c r="K278" s="80"/>
      <c r="L278" s="80"/>
      <c r="M278" s="64"/>
      <c r="N278" s="7"/>
      <c r="O278" s="192"/>
      <c r="P278" s="106"/>
      <c r="Q278" s="63" t="s">
        <v>160</v>
      </c>
      <c r="R278" s="68">
        <f t="shared" ref="R278:BM278" si="4924">1720/12*R271</f>
        <v>0</v>
      </c>
      <c r="S278" s="68">
        <f t="shared" si="4924"/>
        <v>0</v>
      </c>
      <c r="T278" s="68">
        <f t="shared" si="4924"/>
        <v>0</v>
      </c>
      <c r="U278" s="68">
        <f t="shared" si="4924"/>
        <v>0</v>
      </c>
      <c r="V278" s="68">
        <f t="shared" si="4924"/>
        <v>0</v>
      </c>
      <c r="W278" s="68">
        <f t="shared" si="4924"/>
        <v>0</v>
      </c>
      <c r="X278" s="68">
        <f t="shared" si="4924"/>
        <v>0</v>
      </c>
      <c r="Y278" s="68">
        <f t="shared" si="4924"/>
        <v>0</v>
      </c>
      <c r="Z278" s="68">
        <f t="shared" si="4924"/>
        <v>0</v>
      </c>
      <c r="AA278" s="68">
        <f t="shared" si="4924"/>
        <v>0</v>
      </c>
      <c r="AB278" s="68">
        <f t="shared" si="4924"/>
        <v>0</v>
      </c>
      <c r="AC278" s="68">
        <f t="shared" si="4924"/>
        <v>0</v>
      </c>
      <c r="AD278" s="68">
        <f t="shared" si="4924"/>
        <v>0</v>
      </c>
      <c r="AE278" s="68">
        <f t="shared" si="4924"/>
        <v>0</v>
      </c>
      <c r="AF278" s="68">
        <f t="shared" si="4924"/>
        <v>0</v>
      </c>
      <c r="AG278" s="68">
        <f t="shared" si="4924"/>
        <v>0</v>
      </c>
      <c r="AH278" s="68">
        <f t="shared" si="4924"/>
        <v>0</v>
      </c>
      <c r="AI278" s="68">
        <f t="shared" si="4924"/>
        <v>0</v>
      </c>
      <c r="AJ278" s="68">
        <f t="shared" si="4924"/>
        <v>0</v>
      </c>
      <c r="AK278" s="68">
        <f t="shared" si="4924"/>
        <v>0</v>
      </c>
      <c r="AL278" s="68">
        <f t="shared" si="4924"/>
        <v>0</v>
      </c>
      <c r="AM278" s="68">
        <f t="shared" si="4924"/>
        <v>0</v>
      </c>
      <c r="AN278" s="68">
        <f t="shared" si="4924"/>
        <v>0</v>
      </c>
      <c r="AO278" s="68">
        <f t="shared" si="4924"/>
        <v>0</v>
      </c>
      <c r="AP278" s="68">
        <f t="shared" si="4924"/>
        <v>0</v>
      </c>
      <c r="AQ278" s="68">
        <f t="shared" si="4924"/>
        <v>0</v>
      </c>
      <c r="AR278" s="68">
        <f t="shared" si="4924"/>
        <v>0</v>
      </c>
      <c r="AS278" s="68">
        <f t="shared" si="4924"/>
        <v>0</v>
      </c>
      <c r="AT278" s="68">
        <f t="shared" si="4924"/>
        <v>0</v>
      </c>
      <c r="AU278" s="68">
        <f t="shared" si="4924"/>
        <v>0</v>
      </c>
      <c r="AV278" s="68">
        <f t="shared" si="4924"/>
        <v>0</v>
      </c>
      <c r="AW278" s="68">
        <f t="shared" si="4924"/>
        <v>0</v>
      </c>
      <c r="AX278" s="68">
        <f t="shared" si="4924"/>
        <v>0</v>
      </c>
      <c r="AY278" s="68">
        <f t="shared" si="4924"/>
        <v>0</v>
      </c>
      <c r="AZ278" s="68">
        <f t="shared" si="4924"/>
        <v>0</v>
      </c>
      <c r="BA278" s="68">
        <f t="shared" si="4924"/>
        <v>0</v>
      </c>
      <c r="BB278" s="68">
        <f t="shared" si="4924"/>
        <v>0</v>
      </c>
      <c r="BC278" s="68">
        <f t="shared" si="4924"/>
        <v>0</v>
      </c>
      <c r="BD278" s="68">
        <f t="shared" si="4924"/>
        <v>0</v>
      </c>
      <c r="BE278" s="68">
        <f t="shared" si="4924"/>
        <v>0</v>
      </c>
      <c r="BF278" s="68">
        <f t="shared" si="4924"/>
        <v>0</v>
      </c>
      <c r="BG278" s="68">
        <f t="shared" si="4924"/>
        <v>0</v>
      </c>
      <c r="BH278" s="68">
        <f t="shared" si="4924"/>
        <v>0</v>
      </c>
      <c r="BI278" s="68">
        <f t="shared" si="4924"/>
        <v>0</v>
      </c>
      <c r="BJ278" s="68">
        <f t="shared" si="4924"/>
        <v>0</v>
      </c>
      <c r="BK278" s="68">
        <f t="shared" si="4924"/>
        <v>0</v>
      </c>
      <c r="BL278" s="68">
        <f t="shared" si="4924"/>
        <v>0</v>
      </c>
      <c r="BM278" s="68">
        <f t="shared" si="4924"/>
        <v>0</v>
      </c>
      <c r="BN278" s="362"/>
      <c r="BO278" s="364"/>
      <c r="BP278" s="366"/>
      <c r="BQ278" s="366"/>
      <c r="BR278" s="106"/>
      <c r="BS278" s="106"/>
      <c r="BT278" s="106"/>
      <c r="BU278" s="106"/>
      <c r="BV278" s="106"/>
      <c r="BW278" s="106"/>
      <c r="BX278" s="106"/>
      <c r="BY278" s="106"/>
      <c r="BZ278" s="106"/>
      <c r="CA278" s="106"/>
      <c r="CB278" s="106"/>
      <c r="CC278" s="106"/>
      <c r="CD278" s="106"/>
      <c r="CE278" s="106"/>
      <c r="CF278" s="106"/>
      <c r="CG278" s="106"/>
    </row>
    <row r="279" spans="1:85" s="245" customFormat="1" ht="29" x14ac:dyDescent="0.35">
      <c r="A279" s="243"/>
      <c r="B279" s="128"/>
      <c r="C279" s="80"/>
      <c r="D279" s="80"/>
      <c r="E279" s="80"/>
      <c r="F279" s="80"/>
      <c r="G279" s="80"/>
      <c r="H279" s="80"/>
      <c r="I279" s="80"/>
      <c r="J279" s="80"/>
      <c r="K279" s="80"/>
      <c r="L279" s="80"/>
      <c r="M279" s="64"/>
      <c r="N279" s="7"/>
      <c r="O279" s="192"/>
      <c r="P279" s="106"/>
      <c r="Q279" s="63" t="s">
        <v>144</v>
      </c>
      <c r="R279" s="68">
        <f>FLOOR(IF(OR(R274=0,R274=1),IF(R272&gt;=R278,R278,R272)+0.00000001,IF(R276&gt;=R275,R275,R276))+0.00000001,1)</f>
        <v>0</v>
      </c>
      <c r="S279" s="68">
        <f t="shared" ref="S279" si="4925">FLOOR(IF(OR(S274=0,S274=1),IF(S278&gt;S275,S275,IF(S272&gt;=S278,S278,S272)+0.00000001),IF(S276&gt;=S275,S275-R277,S276-R277)+0.00000001),1)</f>
        <v>0</v>
      </c>
      <c r="T279" s="68">
        <f t="shared" ref="T279" si="4926">FLOOR(IF(OR(T274=0,T274=1),IF(T278&gt;T275,T275,IF(T272&gt;=T278,T278,T272)+0.00000001),IF(T276&gt;=T275,T275-S277,T276-S277)+0.00000001),1)</f>
        <v>0</v>
      </c>
      <c r="U279" s="68">
        <f t="shared" ref="U279" si="4927">FLOOR(IF(OR(U274=0,U274=1),IF(U278&gt;U275,U275,IF(U272&gt;=U278,U278,U272)+0.00000001),IF(U276&gt;=U275,U275-T277,U276-T277)+0.00000001),1)</f>
        <v>0</v>
      </c>
      <c r="V279" s="68">
        <f t="shared" ref="V279" si="4928">FLOOR(IF(OR(V274=0,V274=1),IF(V278&gt;V275,V275,IF(V272&gt;=V278,V278,V272)+0.00000001),IF(V276&gt;=V275,V275-U277,V276-U277)+0.00000001),1)</f>
        <v>0</v>
      </c>
      <c r="W279" s="68">
        <f t="shared" ref="W279" si="4929">FLOOR(IF(OR(W274=0,W274=1),IF(W278&gt;W275,W275,IF(W272&gt;=W278,W278,W272)+0.00000001),IF(W276&gt;=W275,W275-V277,W276-V277)+0.00000001),1)</f>
        <v>0</v>
      </c>
      <c r="X279" s="68">
        <f t="shared" ref="X279" si="4930">FLOOR(IF(OR(X274=0,X274=1),IF(X278&gt;X275,X275,IF(X272&gt;=X278,X278,X272)+0.00000001),IF(X276&gt;=X275,X275-W277,X276-W277)+0.00000001),1)</f>
        <v>0</v>
      </c>
      <c r="Y279" s="68">
        <f t="shared" ref="Y279" si="4931">FLOOR(IF(OR(Y274=0,Y274=1),IF(Y278&gt;Y275,Y275,IF(Y272&gt;=Y278,Y278,Y272)+0.00000001),IF(Y276&gt;=Y275,Y275-X277,Y276-X277)+0.00000001),1)</f>
        <v>0</v>
      </c>
      <c r="Z279" s="68">
        <f t="shared" ref="Z279" si="4932">FLOOR(IF(OR(Z274=0,Z274=1),IF(Z278&gt;Z275,Z275,IF(Z272&gt;=Z278,Z278,Z272)+0.00000001),IF(Z276&gt;=Z275,Z275-Y277,Z276-Y277)+0.00000001),1)</f>
        <v>0</v>
      </c>
      <c r="AA279" s="68">
        <f t="shared" ref="AA279" si="4933">FLOOR(IF(OR(AA274=0,AA274=1),IF(AA278&gt;AA275,AA275,IF(AA272&gt;=AA278,AA278,AA272)+0.00000001),IF(AA276&gt;=AA275,AA275-Z277,AA276-Z277)+0.00000001),1)</f>
        <v>0</v>
      </c>
      <c r="AB279" s="68">
        <f t="shared" ref="AB279" si="4934">FLOOR(IF(OR(AB274=0,AB274=1),IF(AB278&gt;AB275,AB275,IF(AB272&gt;=AB278,AB278,AB272)+0.00000001),IF(AB276&gt;=AB275,AB275-AA277,AB276-AA277)+0.00000001),1)</f>
        <v>0</v>
      </c>
      <c r="AC279" s="68">
        <f t="shared" ref="AC279" si="4935">FLOOR(IF(OR(AC274=0,AC274=1),IF(AC278&gt;AC275,AC275,IF(AC272&gt;=AC278,AC278,AC272)+0.00000001),IF(AC276&gt;=AC275,AC275-AB277,AC276-AB277)+0.00000001),1)</f>
        <v>0</v>
      </c>
      <c r="AD279" s="68">
        <f t="shared" ref="AD279" si="4936">FLOOR(IF(OR(AD274=0,AD274=1),IF(AD278&gt;AD275,AD275,IF(AD272&gt;=AD278,AD278,AD272)+0.00000001),IF(AD276&gt;=AD275,AD275-AC277,AD276-AC277)+0.00000001),1)</f>
        <v>0</v>
      </c>
      <c r="AE279" s="68">
        <f t="shared" ref="AE279" si="4937">FLOOR(IF(OR(AE274=0,AE274=1),IF(AE278&gt;AE275,AE275,IF(AE272&gt;=AE278,AE278,AE272)+0.00000001),IF(AE276&gt;=AE275,AE275-AD277,AE276-AD277)+0.00000001),1)</f>
        <v>0</v>
      </c>
      <c r="AF279" s="68">
        <f t="shared" ref="AF279" si="4938">FLOOR(IF(OR(AF274=0,AF274=1),IF(AF278&gt;AF275,AF275,IF(AF272&gt;=AF278,AF278,AF272)+0.00000001),IF(AF276&gt;=AF275,AF275-AE277,AF276-AE277)+0.00000001),1)</f>
        <v>0</v>
      </c>
      <c r="AG279" s="68">
        <f t="shared" ref="AG279" si="4939">FLOOR(IF(OR(AG274=0,AG274=1),IF(AG278&gt;AG275,AG275,IF(AG272&gt;=AG278,AG278,AG272)+0.00000001),IF(AG276&gt;=AG275,AG275-AF277,AG276-AF277)+0.00000001),1)</f>
        <v>0</v>
      </c>
      <c r="AH279" s="68">
        <f t="shared" ref="AH279" si="4940">FLOOR(IF(OR(AH274=0,AH274=1),IF(AH278&gt;AH275,AH275,IF(AH272&gt;=AH278,AH278,AH272)+0.00000001),IF(AH276&gt;=AH275,AH275-AG277,AH276-AG277)+0.00000001),1)</f>
        <v>0</v>
      </c>
      <c r="AI279" s="68">
        <f t="shared" ref="AI279" si="4941">FLOOR(IF(OR(AI274=0,AI274=1),IF(AI278&gt;AI275,AI275,IF(AI272&gt;=AI278,AI278,AI272)+0.00000001),IF(AI276&gt;=AI275,AI275-AH277,AI276-AH277)+0.00000001),1)</f>
        <v>0</v>
      </c>
      <c r="AJ279" s="68">
        <f t="shared" ref="AJ279" si="4942">FLOOR(IF(OR(AJ274=0,AJ274=1),IF(AJ278&gt;AJ275,AJ275,IF(AJ272&gt;=AJ278,AJ278,AJ272)+0.00000001),IF(AJ276&gt;=AJ275,AJ275-AI277,AJ276-AI277)+0.00000001),1)</f>
        <v>0</v>
      </c>
      <c r="AK279" s="68">
        <f t="shared" ref="AK279" si="4943">FLOOR(IF(OR(AK274=0,AK274=1),IF(AK278&gt;AK275,AK275,IF(AK272&gt;=AK278,AK278,AK272)+0.00000001),IF(AK276&gt;=AK275,AK275-AJ277,AK276-AJ277)+0.00000001),1)</f>
        <v>0</v>
      </c>
      <c r="AL279" s="68">
        <f t="shared" ref="AL279" si="4944">FLOOR(IF(OR(AL274=0,AL274=1),IF(AL278&gt;AL275,AL275,IF(AL272&gt;=AL278,AL278,AL272)+0.00000001),IF(AL276&gt;=AL275,AL275-AK277,AL276-AK277)+0.00000001),1)</f>
        <v>0</v>
      </c>
      <c r="AM279" s="68">
        <f t="shared" ref="AM279" si="4945">FLOOR(IF(OR(AM274=0,AM274=1),IF(AM278&gt;AM275,AM275,IF(AM272&gt;=AM278,AM278,AM272)+0.00000001),IF(AM276&gt;=AM275,AM275-AL277,AM276-AL277)+0.00000001),1)</f>
        <v>0</v>
      </c>
      <c r="AN279" s="68">
        <f t="shared" ref="AN279" si="4946">FLOOR(IF(OR(AN274=0,AN274=1),IF(AN278&gt;AN275,AN275,IF(AN272&gt;=AN278,AN278,AN272)+0.00000001),IF(AN276&gt;=AN275,AN275-AM277,AN276-AM277)+0.00000001),1)</f>
        <v>0</v>
      </c>
      <c r="AO279" s="68">
        <f t="shared" ref="AO279" si="4947">FLOOR(IF(OR(AO274=0,AO274=1),IF(AO278&gt;AO275,AO275,IF(AO272&gt;=AO278,AO278,AO272)+0.00000001),IF(AO276&gt;=AO275,AO275-AN277,AO276-AN277)+0.00000001),1)</f>
        <v>0</v>
      </c>
      <c r="AP279" s="68">
        <f t="shared" ref="AP279" si="4948">FLOOR(IF(OR(AP274=0,AP274=1),IF(AP278&gt;AP275,AP275,IF(AP272&gt;=AP278,AP278,AP272)+0.00000001),IF(AP276&gt;=AP275,AP275-AO277,AP276-AO277)+0.00000001),1)</f>
        <v>0</v>
      </c>
      <c r="AQ279" s="68">
        <f t="shared" ref="AQ279" si="4949">FLOOR(IF(OR(AQ274=0,AQ274=1),IF(AQ278&gt;AQ275,AQ275,IF(AQ272&gt;=AQ278,AQ278,AQ272)+0.00000001),IF(AQ276&gt;=AQ275,AQ275-AP277,AQ276-AP277)+0.00000001),1)</f>
        <v>0</v>
      </c>
      <c r="AR279" s="68">
        <f t="shared" ref="AR279" si="4950">FLOOR(IF(OR(AR274=0,AR274=1),IF(AR278&gt;AR275,AR275,IF(AR272&gt;=AR278,AR278,AR272)+0.00000001),IF(AR276&gt;=AR275,AR275-AQ277,AR276-AQ277)+0.00000001),1)</f>
        <v>0</v>
      </c>
      <c r="AS279" s="68">
        <f t="shared" ref="AS279" si="4951">FLOOR(IF(OR(AS274=0,AS274=1),IF(AS278&gt;AS275,AS275,IF(AS272&gt;=AS278,AS278,AS272)+0.00000001),IF(AS276&gt;=AS275,AS275-AR277,AS276-AR277)+0.00000001),1)</f>
        <v>0</v>
      </c>
      <c r="AT279" s="68">
        <f t="shared" ref="AT279" si="4952">FLOOR(IF(OR(AT274=0,AT274=1),IF(AT278&gt;AT275,AT275,IF(AT272&gt;=AT278,AT278,AT272)+0.00000001),IF(AT276&gt;=AT275,AT275-AS277,AT276-AS277)+0.00000001),1)</f>
        <v>0</v>
      </c>
      <c r="AU279" s="68">
        <f t="shared" ref="AU279" si="4953">FLOOR(IF(OR(AU274=0,AU274=1),IF(AU278&gt;AU275,AU275,IF(AU272&gt;=AU278,AU278,AU272)+0.00000001),IF(AU276&gt;=AU275,AU275-AT277,AU276-AT277)+0.00000001),1)</f>
        <v>0</v>
      </c>
      <c r="AV279" s="68">
        <f t="shared" ref="AV279" si="4954">FLOOR(IF(OR(AV274=0,AV274=1),IF(AV278&gt;AV275,AV275,IF(AV272&gt;=AV278,AV278,AV272)+0.00000001),IF(AV276&gt;=AV275,AV275-AU277,AV276-AU277)+0.00000001),1)</f>
        <v>0</v>
      </c>
      <c r="AW279" s="68">
        <f t="shared" ref="AW279" si="4955">FLOOR(IF(OR(AW274=0,AW274=1),IF(AW278&gt;AW275,AW275,IF(AW272&gt;=AW278,AW278,AW272)+0.00000001),IF(AW276&gt;=AW275,AW275-AV277,AW276-AV277)+0.00000001),1)</f>
        <v>0</v>
      </c>
      <c r="AX279" s="68">
        <f t="shared" ref="AX279" si="4956">FLOOR(IF(OR(AX274=0,AX274=1),IF(AX278&gt;AX275,AX275,IF(AX272&gt;=AX278,AX278,AX272)+0.00000001),IF(AX276&gt;=AX275,AX275-AW277,AX276-AW277)+0.00000001),1)</f>
        <v>0</v>
      </c>
      <c r="AY279" s="68">
        <f t="shared" ref="AY279" si="4957">FLOOR(IF(OR(AY274=0,AY274=1),IF(AY278&gt;AY275,AY275,IF(AY272&gt;=AY278,AY278,AY272)+0.00000001),IF(AY276&gt;=AY275,AY275-AX277,AY276-AX277)+0.00000001),1)</f>
        <v>0</v>
      </c>
      <c r="AZ279" s="68">
        <f t="shared" ref="AZ279" si="4958">FLOOR(IF(OR(AZ274=0,AZ274=1),IF(AZ278&gt;AZ275,AZ275,IF(AZ272&gt;=AZ278,AZ278,AZ272)+0.00000001),IF(AZ276&gt;=AZ275,AZ275-AY277,AZ276-AY277)+0.00000001),1)</f>
        <v>0</v>
      </c>
      <c r="BA279" s="68">
        <f t="shared" ref="BA279" si="4959">FLOOR(IF(OR(BA274=0,BA274=1),IF(BA278&gt;BA275,BA275,IF(BA272&gt;=BA278,BA278,BA272)+0.00000001),IF(BA276&gt;=BA275,BA275-AZ277,BA276-AZ277)+0.00000001),1)</f>
        <v>0</v>
      </c>
      <c r="BB279" s="68">
        <f t="shared" ref="BB279" si="4960">FLOOR(IF(OR(BB274=0,BB274=1),IF(BB278&gt;BB275,BB275,IF(BB272&gt;=BB278,BB278,BB272)+0.00000001),IF(BB276&gt;=BB275,BB275-BA277,BB276-BA277)+0.00000001),1)</f>
        <v>0</v>
      </c>
      <c r="BC279" s="68">
        <f t="shared" ref="BC279" si="4961">FLOOR(IF(OR(BC274=0,BC274=1),IF(BC278&gt;BC275,BC275,IF(BC272&gt;=BC278,BC278,BC272)+0.00000001),IF(BC276&gt;=BC275,BC275-BB277,BC276-BB277)+0.00000001),1)</f>
        <v>0</v>
      </c>
      <c r="BD279" s="68">
        <f t="shared" ref="BD279" si="4962">FLOOR(IF(OR(BD274=0,BD274=1),IF(BD278&gt;BD275,BD275,IF(BD272&gt;=BD278,BD278,BD272)+0.00000001),IF(BD276&gt;=BD275,BD275-BC277,BD276-BC277)+0.00000001),1)</f>
        <v>0</v>
      </c>
      <c r="BE279" s="68">
        <f t="shared" ref="BE279" si="4963">FLOOR(IF(OR(BE274=0,BE274=1),IF(BE278&gt;BE275,BE275,IF(BE272&gt;=BE278,BE278,BE272)+0.00000001),IF(BE276&gt;=BE275,BE275-BD277,BE276-BD277)+0.00000001),1)</f>
        <v>0</v>
      </c>
      <c r="BF279" s="68">
        <f t="shared" ref="BF279" si="4964">FLOOR(IF(OR(BF274=0,BF274=1),IF(BF278&gt;BF275,BF275,IF(BF272&gt;=BF278,BF278,BF272)+0.00000001),IF(BF276&gt;=BF275,BF275-BE277,BF276-BE277)+0.00000001),1)</f>
        <v>0</v>
      </c>
      <c r="BG279" s="68">
        <f t="shared" ref="BG279" si="4965">FLOOR(IF(OR(BG274=0,BG274=1),IF(BG278&gt;BG275,BG275,IF(BG272&gt;=BG278,BG278,BG272)+0.00000001),IF(BG276&gt;=BG275,BG275-BF277,BG276-BF277)+0.00000001),1)</f>
        <v>0</v>
      </c>
      <c r="BH279" s="68">
        <f t="shared" ref="BH279" si="4966">FLOOR(IF(OR(BH274=0,BH274=1),IF(BH278&gt;BH275,BH275,IF(BH272&gt;=BH278,BH278,BH272)+0.00000001),IF(BH276&gt;=BH275,BH275-BG277,BH276-BG277)+0.00000001),1)</f>
        <v>0</v>
      </c>
      <c r="BI279" s="68">
        <f t="shared" ref="BI279" si="4967">FLOOR(IF(OR(BI274=0,BI274=1),IF(BI278&gt;BI275,BI275,IF(BI272&gt;=BI278,BI278,BI272)+0.00000001),IF(BI276&gt;=BI275,BI275-BH277,BI276-BH277)+0.00000001),1)</f>
        <v>0</v>
      </c>
      <c r="BJ279" s="68">
        <f t="shared" ref="BJ279" si="4968">FLOOR(IF(OR(BJ274=0,BJ274=1),IF(BJ278&gt;BJ275,BJ275,IF(BJ272&gt;=BJ278,BJ278,BJ272)+0.00000001),IF(BJ276&gt;=BJ275,BJ275-BI277,BJ276-BI277)+0.00000001),1)</f>
        <v>0</v>
      </c>
      <c r="BK279" s="68">
        <f t="shared" ref="BK279" si="4969">FLOOR(IF(OR(BK274=0,BK274=1),IF(BK278&gt;BK275,BK275,IF(BK272&gt;=BK278,BK278,BK272)+0.00000001),IF(BK276&gt;=BK275,BK275-BJ277,BK276-BJ277)+0.00000001),1)</f>
        <v>0</v>
      </c>
      <c r="BL279" s="68">
        <f t="shared" ref="BL279" si="4970">FLOOR(IF(OR(BL274=0,BL274=1),IF(BL278&gt;BL275,BL275,IF(BL272&gt;=BL278,BL278,BL272)+0.00000001),IF(BL276&gt;=BL275,BL275-BK277,BL276-BK277)+0.00000001),1)</f>
        <v>0</v>
      </c>
      <c r="BM279" s="68">
        <f t="shared" ref="BM279" si="4971">FLOOR(IF(OR(BM274=0,BM274=1),IF(BM278&gt;BM275,BM275,IF(BM272&gt;=BM278,BM278,BM272)+0.00000001),IF(BM276&gt;=BM275,BM275-BL277,BM276-BL277)+0.00000001),1)</f>
        <v>0</v>
      </c>
      <c r="BN279" s="362"/>
      <c r="BO279" s="364"/>
      <c r="BP279" s="366"/>
      <c r="BQ279" s="366"/>
      <c r="BR279" s="106"/>
      <c r="BS279" s="106"/>
      <c r="BT279" s="106"/>
      <c r="BU279" s="106"/>
      <c r="BV279" s="106"/>
      <c r="BW279" s="106"/>
      <c r="BX279" s="106"/>
      <c r="BY279" s="106"/>
      <c r="BZ279" s="106"/>
      <c r="CA279" s="106"/>
      <c r="CB279" s="106"/>
      <c r="CC279" s="106"/>
      <c r="CD279" s="106"/>
      <c r="CE279" s="106"/>
      <c r="CF279" s="106"/>
      <c r="CG279" s="106"/>
    </row>
    <row r="280" spans="1:85" s="245" customFormat="1" ht="25.4" customHeight="1" thickBot="1" x14ac:dyDescent="0.4">
      <c r="A280" s="243"/>
      <c r="B280" s="129"/>
      <c r="C280" s="69"/>
      <c r="D280" s="69"/>
      <c r="E280" s="69"/>
      <c r="F280" s="69"/>
      <c r="G280" s="69"/>
      <c r="H280" s="69"/>
      <c r="I280" s="69"/>
      <c r="J280" s="69"/>
      <c r="K280" s="69"/>
      <c r="L280" s="69"/>
      <c r="M280" s="70"/>
      <c r="N280" s="7"/>
      <c r="O280" s="193"/>
      <c r="P280" s="106"/>
      <c r="Q280" s="216" t="s">
        <v>145</v>
      </c>
      <c r="R280" s="72">
        <f>IF($J271="Ano",R279*'Podpůrná data'!$B$5,R279*'Podpůrná data'!$B$3)</f>
        <v>0</v>
      </c>
      <c r="S280" s="72">
        <f>IF($J271="Ano",S279*'Podpůrná data'!$B$5,S279*'Podpůrná data'!$B$3)</f>
        <v>0</v>
      </c>
      <c r="T280" s="72">
        <f>IF($J271="Ano",T279*'Podpůrná data'!$B$5,T279*'Podpůrná data'!$B$3)</f>
        <v>0</v>
      </c>
      <c r="U280" s="72">
        <f>IF($J271="Ano",U279*'Podpůrná data'!$B$5,U279*'Podpůrná data'!$B$3)</f>
        <v>0</v>
      </c>
      <c r="V280" s="72">
        <f>IF($J271="Ano",V279*'Podpůrná data'!$B$5,V279*'Podpůrná data'!$B$3)</f>
        <v>0</v>
      </c>
      <c r="W280" s="72">
        <f>IF($J271="Ano",W279*'Podpůrná data'!$B$5,W279*'Podpůrná data'!$B$3)</f>
        <v>0</v>
      </c>
      <c r="X280" s="72">
        <f>IF($J271="Ano",X279*'Podpůrná data'!$B$5,X279*'Podpůrná data'!$B$3)</f>
        <v>0</v>
      </c>
      <c r="Y280" s="72">
        <f>IF($J271="Ano",Y279*'Podpůrná data'!$B$5,Y279*'Podpůrná data'!$B$3)</f>
        <v>0</v>
      </c>
      <c r="Z280" s="72">
        <f>IF($J271="Ano",Z279*'Podpůrná data'!$B$5,Z279*'Podpůrná data'!$B$3)</f>
        <v>0</v>
      </c>
      <c r="AA280" s="72">
        <f>IF($J271="Ano",AA279*'Podpůrná data'!$B$5,AA279*'Podpůrná data'!$B$3)</f>
        <v>0</v>
      </c>
      <c r="AB280" s="72">
        <f>IF($J271="Ano",AB279*'Podpůrná data'!$B$5,AB279*'Podpůrná data'!$B$3)</f>
        <v>0</v>
      </c>
      <c r="AC280" s="72">
        <f>IF($J271="Ano",AC279*'Podpůrná data'!$B$5,AC279*'Podpůrná data'!$B$3)</f>
        <v>0</v>
      </c>
      <c r="AD280" s="72">
        <f>IF($J271="Ano",AD279*'Podpůrná data'!$B$5,AD279*'Podpůrná data'!$B$3)</f>
        <v>0</v>
      </c>
      <c r="AE280" s="72">
        <f>IF($J271="Ano",AE279*'Podpůrná data'!$B$5,AE279*'Podpůrná data'!$B$3)</f>
        <v>0</v>
      </c>
      <c r="AF280" s="72">
        <f>IF($J271="Ano",AF279*'Podpůrná data'!$B$5,AF279*'Podpůrná data'!$B$3)</f>
        <v>0</v>
      </c>
      <c r="AG280" s="72">
        <f>IF($J271="Ano",AG279*'Podpůrná data'!$B$5,AG279*'Podpůrná data'!$B$3)</f>
        <v>0</v>
      </c>
      <c r="AH280" s="72">
        <f>IF($J271="Ano",AH279*'Podpůrná data'!$B$5,AH279*'Podpůrná data'!$B$3)</f>
        <v>0</v>
      </c>
      <c r="AI280" s="72">
        <f>IF($J271="Ano",AI279*'Podpůrná data'!$B$5,AI279*'Podpůrná data'!$B$3)</f>
        <v>0</v>
      </c>
      <c r="AJ280" s="72">
        <f>IF($J271="Ano",AJ279*'Podpůrná data'!$B$5,AJ279*'Podpůrná data'!$B$3)</f>
        <v>0</v>
      </c>
      <c r="AK280" s="72">
        <f>IF($J271="Ano",AK279*'Podpůrná data'!$B$5,AK279*'Podpůrná data'!$B$3)</f>
        <v>0</v>
      </c>
      <c r="AL280" s="72">
        <f>IF($J271="Ano",AL279*'Podpůrná data'!$B$5,AL279*'Podpůrná data'!$B$3)</f>
        <v>0</v>
      </c>
      <c r="AM280" s="72">
        <f>IF($J271="Ano",AM279*'Podpůrná data'!$B$5,AM279*'Podpůrná data'!$B$3)</f>
        <v>0</v>
      </c>
      <c r="AN280" s="72">
        <f>IF($J271="Ano",AN279*'Podpůrná data'!$B$5,AN279*'Podpůrná data'!$B$3)</f>
        <v>0</v>
      </c>
      <c r="AO280" s="72">
        <f>IF($J271="Ano",AO279*'Podpůrná data'!$B$5,AO279*'Podpůrná data'!$B$3)</f>
        <v>0</v>
      </c>
      <c r="AP280" s="72">
        <f>IF($J271="Ano",AP279*'Podpůrná data'!$B$5,AP279*'Podpůrná data'!$B$3)</f>
        <v>0</v>
      </c>
      <c r="AQ280" s="72">
        <f>IF($J271="Ano",AQ279*'Podpůrná data'!$B$5,AQ279*'Podpůrná data'!$B$3)</f>
        <v>0</v>
      </c>
      <c r="AR280" s="72">
        <f>IF($J271="Ano",AR279*'Podpůrná data'!$B$5,AR279*'Podpůrná data'!$B$3)</f>
        <v>0</v>
      </c>
      <c r="AS280" s="72">
        <f>IF($J271="Ano",AS279*'Podpůrná data'!$B$5,AS279*'Podpůrná data'!$B$3)</f>
        <v>0</v>
      </c>
      <c r="AT280" s="72">
        <f>IF($J271="Ano",AT279*'Podpůrná data'!$B$5,AT279*'Podpůrná data'!$B$3)</f>
        <v>0</v>
      </c>
      <c r="AU280" s="72">
        <f>IF($J271="Ano",AU279*'Podpůrná data'!$B$5,AU279*'Podpůrná data'!$B$3)</f>
        <v>0</v>
      </c>
      <c r="AV280" s="72">
        <f>IF($J271="Ano",AV279*'Podpůrná data'!$B$5,AV279*'Podpůrná data'!$B$3)</f>
        <v>0</v>
      </c>
      <c r="AW280" s="72">
        <f>IF($J271="Ano",AW279*'Podpůrná data'!$B$5,AW279*'Podpůrná data'!$B$3)</f>
        <v>0</v>
      </c>
      <c r="AX280" s="72">
        <f>IF($J271="Ano",AX279*'Podpůrná data'!$B$5,AX279*'Podpůrná data'!$B$3)</f>
        <v>0</v>
      </c>
      <c r="AY280" s="72">
        <f>IF($J271="Ano",AY279*'Podpůrná data'!$B$5,AY279*'Podpůrná data'!$B$3)</f>
        <v>0</v>
      </c>
      <c r="AZ280" s="72">
        <f>IF($J271="Ano",AZ279*'Podpůrná data'!$B$5,AZ279*'Podpůrná data'!$B$3)</f>
        <v>0</v>
      </c>
      <c r="BA280" s="72">
        <f>IF($J271="Ano",BA279*'Podpůrná data'!$B$5,BA279*'Podpůrná data'!$B$3)</f>
        <v>0</v>
      </c>
      <c r="BB280" s="72">
        <f>IF($J271="Ano",BB279*'Podpůrná data'!$B$5,BB279*'Podpůrná data'!$B$3)</f>
        <v>0</v>
      </c>
      <c r="BC280" s="72">
        <f>IF($J271="Ano",BC279*'Podpůrná data'!$B$5,BC279*'Podpůrná data'!$B$3)</f>
        <v>0</v>
      </c>
      <c r="BD280" s="72">
        <f>IF($J271="Ano",BD279*'Podpůrná data'!$B$5,BD279*'Podpůrná data'!$B$3)</f>
        <v>0</v>
      </c>
      <c r="BE280" s="72">
        <f>IF($J271="Ano",BE279*'Podpůrná data'!$B$5,BE279*'Podpůrná data'!$B$3)</f>
        <v>0</v>
      </c>
      <c r="BF280" s="72">
        <f>IF($J271="Ano",BF279*'Podpůrná data'!$B$5,BF279*'Podpůrná data'!$B$3)</f>
        <v>0</v>
      </c>
      <c r="BG280" s="72">
        <f>IF($J271="Ano",BG279*'Podpůrná data'!$B$5,BG279*'Podpůrná data'!$B$3)</f>
        <v>0</v>
      </c>
      <c r="BH280" s="72">
        <f>IF($J271="Ano",BH279*'Podpůrná data'!$B$5,BH279*'Podpůrná data'!$B$3)</f>
        <v>0</v>
      </c>
      <c r="BI280" s="72">
        <f>IF($J271="Ano",BI279*'Podpůrná data'!$B$5,BI279*'Podpůrná data'!$B$3)</f>
        <v>0</v>
      </c>
      <c r="BJ280" s="72">
        <f>IF($J271="Ano",BJ279*'Podpůrná data'!$B$5,BJ279*'Podpůrná data'!$B$3)</f>
        <v>0</v>
      </c>
      <c r="BK280" s="72">
        <f>IF($J271="Ano",BK279*'Podpůrná data'!$B$5,BK279*'Podpůrná data'!$B$3)</f>
        <v>0</v>
      </c>
      <c r="BL280" s="72">
        <f>IF($J271="Ano",BL279*'Podpůrná data'!$B$5,BL279*'Podpůrná data'!$B$3)</f>
        <v>0</v>
      </c>
      <c r="BM280" s="72">
        <f>IF($J271="Ano",BM279*'Podpůrná data'!$B$5,BM279*'Podpůrná data'!$B$3)</f>
        <v>0</v>
      </c>
      <c r="BN280" s="363"/>
      <c r="BO280" s="365"/>
      <c r="BP280" s="367"/>
      <c r="BQ280" s="367"/>
      <c r="BR280" s="106"/>
      <c r="BS280" s="178">
        <f>SUMIFS($R280:$BM280,$R270:$BM270,"1. ZoR")</f>
        <v>0</v>
      </c>
      <c r="BT280" s="178">
        <f>SUMIFS($R280:$BM280,$R270:$BM270,"2. ZoR")</f>
        <v>0</v>
      </c>
      <c r="BU280" s="178">
        <f>SUMIFS($R280:$BM280,$R270:$BM270,"3. ZoR")</f>
        <v>0</v>
      </c>
      <c r="BV280" s="178">
        <f>SUMIFS($R280:$BM280,$R270:$BM270,"4. ZoR")</f>
        <v>0</v>
      </c>
      <c r="BW280" s="178">
        <f>SUMIFS($R280:$BM280,$R270:$BM270,"5. ZoR")</f>
        <v>0</v>
      </c>
      <c r="BX280" s="178">
        <f>SUMIFS($R280:$BM280,$R270:$BM270,"6. ZoR")</f>
        <v>0</v>
      </c>
      <c r="BY280" s="178">
        <f>SUMIFS($R280:$BM280,$R270:$BM270,"7. ZoR")</f>
        <v>0</v>
      </c>
      <c r="BZ280" s="178">
        <f>SUMIFS($R280:$BM280,$R270:$BM270,"8. ZoR")</f>
        <v>0</v>
      </c>
      <c r="CA280" s="178">
        <f>SUMIFS($R280:$BM280,$R270:$BM270,"9. ZoR")</f>
        <v>0</v>
      </c>
      <c r="CB280" s="178">
        <f>SUMIFS($R280:$BM280,$R270:$BM270,"10. ZoR")</f>
        <v>0</v>
      </c>
      <c r="CC280" s="178">
        <f>SUMIFS($R280:$BM280,$R270:$BM270,"11. ZoR")</f>
        <v>0</v>
      </c>
      <c r="CD280" s="178">
        <f>SUMIFS($R280:$BM280,$R270:$BM270,"12. ZoR")</f>
        <v>0</v>
      </c>
      <c r="CE280" s="178">
        <f>SUMIFS($R280:$BM280,$R270:$BM270,"13. ZoR")</f>
        <v>0</v>
      </c>
      <c r="CF280" s="178">
        <f>SUMIFS($R280:$BM280,$R270:$BM270,"14. ZoR")</f>
        <v>0</v>
      </c>
      <c r="CG280" s="178">
        <f>SUMIFS($R280:$BM280,$R270:$BM270,"15. ZoR")</f>
        <v>0</v>
      </c>
    </row>
    <row r="281" spans="1:85" ht="15" hidden="1" thickBot="1" x14ac:dyDescent="0.4">
      <c r="B281" s="105"/>
      <c r="C281" s="130"/>
      <c r="D281" s="130"/>
      <c r="E281" s="130"/>
      <c r="F281" s="130"/>
      <c r="G281" s="130"/>
      <c r="H281" s="105"/>
      <c r="I281" s="105"/>
      <c r="J281" s="105"/>
      <c r="K281" s="105"/>
      <c r="L281" s="105"/>
      <c r="M281" s="105"/>
      <c r="N281" s="7"/>
      <c r="O281" s="105"/>
      <c r="P281" s="105"/>
      <c r="Q281" s="105"/>
      <c r="R281" s="105"/>
      <c r="S281" s="105"/>
      <c r="T281" s="7"/>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105"/>
      <c r="CA281" s="105"/>
      <c r="CB281" s="105"/>
      <c r="CC281" s="105"/>
      <c r="CD281" s="105"/>
      <c r="CE281" s="105"/>
      <c r="CF281" s="105"/>
      <c r="CG281" s="105"/>
    </row>
    <row r="282" spans="1:85" s="245" customFormat="1" ht="69.650000000000006" customHeight="1" thickBot="1" x14ac:dyDescent="0.4">
      <c r="A282" s="249"/>
      <c r="B282" s="120"/>
      <c r="C282" s="360" t="s">
        <v>2</v>
      </c>
      <c r="D282" s="121"/>
      <c r="E282" s="131" t="s">
        <v>206</v>
      </c>
      <c r="F282" s="131" t="s">
        <v>444</v>
      </c>
      <c r="G282" s="131" t="s">
        <v>208</v>
      </c>
      <c r="H282" s="122" t="s">
        <v>94</v>
      </c>
      <c r="I282" s="122" t="s">
        <v>95</v>
      </c>
      <c r="J282" s="122" t="s">
        <v>96</v>
      </c>
      <c r="K282" s="122" t="s">
        <v>216</v>
      </c>
      <c r="L282" s="122" t="s">
        <v>218</v>
      </c>
      <c r="M282" s="138" t="s">
        <v>1</v>
      </c>
      <c r="N282" s="7"/>
      <c r="O282" s="124">
        <v>208002</v>
      </c>
      <c r="P282" s="106"/>
      <c r="Q282" s="194" t="s">
        <v>128</v>
      </c>
      <c r="R282" s="83" t="s">
        <v>4</v>
      </c>
      <c r="S282" s="83" t="s">
        <v>5</v>
      </c>
      <c r="T282" s="83" t="s">
        <v>6</v>
      </c>
      <c r="U282" s="83" t="s">
        <v>7</v>
      </c>
      <c r="V282" s="83" t="s">
        <v>8</v>
      </c>
      <c r="W282" s="83" t="s">
        <v>9</v>
      </c>
      <c r="X282" s="83" t="s">
        <v>10</v>
      </c>
      <c r="Y282" s="83" t="s">
        <v>11</v>
      </c>
      <c r="Z282" s="83" t="s">
        <v>12</v>
      </c>
      <c r="AA282" s="83" t="s">
        <v>13</v>
      </c>
      <c r="AB282" s="83" t="s">
        <v>14</v>
      </c>
      <c r="AC282" s="83" t="s">
        <v>15</v>
      </c>
      <c r="AD282" s="83" t="s">
        <v>16</v>
      </c>
      <c r="AE282" s="83" t="s">
        <v>17</v>
      </c>
      <c r="AF282" s="83" t="s">
        <v>18</v>
      </c>
      <c r="AG282" s="83" t="s">
        <v>19</v>
      </c>
      <c r="AH282" s="83" t="s">
        <v>20</v>
      </c>
      <c r="AI282" s="83" t="s">
        <v>21</v>
      </c>
      <c r="AJ282" s="83" t="s">
        <v>22</v>
      </c>
      <c r="AK282" s="83" t="s">
        <v>23</v>
      </c>
      <c r="AL282" s="83" t="s">
        <v>24</v>
      </c>
      <c r="AM282" s="83" t="s">
        <v>25</v>
      </c>
      <c r="AN282" s="83" t="s">
        <v>26</v>
      </c>
      <c r="AO282" s="83" t="s">
        <v>27</v>
      </c>
      <c r="AP282" s="83" t="s">
        <v>28</v>
      </c>
      <c r="AQ282" s="83" t="s">
        <v>29</v>
      </c>
      <c r="AR282" s="83" t="s">
        <v>30</v>
      </c>
      <c r="AS282" s="83" t="s">
        <v>31</v>
      </c>
      <c r="AT282" s="83" t="s">
        <v>32</v>
      </c>
      <c r="AU282" s="83" t="s">
        <v>33</v>
      </c>
      <c r="AV282" s="83" t="s">
        <v>34</v>
      </c>
      <c r="AW282" s="83" t="s">
        <v>35</v>
      </c>
      <c r="AX282" s="83" t="s">
        <v>36</v>
      </c>
      <c r="AY282" s="83" t="s">
        <v>37</v>
      </c>
      <c r="AZ282" s="83" t="s">
        <v>38</v>
      </c>
      <c r="BA282" s="83" t="s">
        <v>39</v>
      </c>
      <c r="BB282" s="83" t="s">
        <v>40</v>
      </c>
      <c r="BC282" s="83" t="s">
        <v>41</v>
      </c>
      <c r="BD282" s="83" t="s">
        <v>42</v>
      </c>
      <c r="BE282" s="83" t="s">
        <v>43</v>
      </c>
      <c r="BF282" s="83" t="s">
        <v>44</v>
      </c>
      <c r="BG282" s="83" t="s">
        <v>45</v>
      </c>
      <c r="BH282" s="83" t="s">
        <v>46</v>
      </c>
      <c r="BI282" s="83" t="s">
        <v>47</v>
      </c>
      <c r="BJ282" s="83" t="s">
        <v>48</v>
      </c>
      <c r="BK282" s="83" t="s">
        <v>49</v>
      </c>
      <c r="BL282" s="83" t="s">
        <v>50</v>
      </c>
      <c r="BM282" s="83" t="s">
        <v>51</v>
      </c>
      <c r="BN282" s="134" t="s">
        <v>163</v>
      </c>
      <c r="BO282" s="135" t="s">
        <v>164</v>
      </c>
      <c r="BP282" s="135" t="s">
        <v>146</v>
      </c>
      <c r="BQ282" s="135" t="s">
        <v>214</v>
      </c>
      <c r="BR282" s="106"/>
      <c r="BS282" s="368" t="s">
        <v>238</v>
      </c>
      <c r="BT282" s="369"/>
      <c r="BU282" s="369"/>
      <c r="BV282" s="369"/>
      <c r="BW282" s="369"/>
      <c r="BX282" s="369"/>
      <c r="BY282" s="369"/>
      <c r="BZ282" s="369"/>
      <c r="CA282" s="369"/>
      <c r="CB282" s="369"/>
      <c r="CC282" s="369"/>
      <c r="CD282" s="369"/>
      <c r="CE282" s="369"/>
      <c r="CF282" s="369"/>
      <c r="CG282" s="369"/>
    </row>
    <row r="283" spans="1:85" s="245" customFormat="1" ht="21" hidden="1" customHeight="1" x14ac:dyDescent="0.35">
      <c r="A283" s="250"/>
      <c r="B283" s="113"/>
      <c r="C283" s="361"/>
      <c r="D283" s="125"/>
      <c r="E283" s="125"/>
      <c r="F283" s="125"/>
      <c r="G283" s="125"/>
      <c r="H283" s="370" t="s">
        <v>250</v>
      </c>
      <c r="I283" s="371" t="s">
        <v>425</v>
      </c>
      <c r="J283" s="357" t="s">
        <v>97</v>
      </c>
      <c r="K283" s="357" t="s">
        <v>217</v>
      </c>
      <c r="L283" s="137"/>
      <c r="M283" s="373" t="s">
        <v>93</v>
      </c>
      <c r="N283" s="7"/>
      <c r="O283" s="375" t="s">
        <v>3</v>
      </c>
      <c r="P283" s="106"/>
      <c r="Q283" s="84"/>
      <c r="R283" s="74">
        <f>MONTH(Úvod!$F$10)</f>
        <v>1</v>
      </c>
      <c r="S283" s="75">
        <f t="shared" ref="S283" si="4972">IF(R283=12,1,R283+1)</f>
        <v>2</v>
      </c>
      <c r="T283" s="75">
        <f t="shared" ref="T283" si="4973">IF(S283=12,1,S283+1)</f>
        <v>3</v>
      </c>
      <c r="U283" s="76">
        <f t="shared" ref="U283" si="4974">IF(T283=12,1,T283+1)</f>
        <v>4</v>
      </c>
      <c r="V283" s="76">
        <f t="shared" ref="V283" si="4975">IF(U283=12,1,U283+1)</f>
        <v>5</v>
      </c>
      <c r="W283" s="76">
        <f t="shared" ref="W283" si="4976">IF(V283=12,1,V283+1)</f>
        <v>6</v>
      </c>
      <c r="X283" s="76">
        <f t="shared" ref="X283" si="4977">IF(W283=12,1,W283+1)</f>
        <v>7</v>
      </c>
      <c r="Y283" s="76">
        <f t="shared" ref="Y283" si="4978">IF(X283=12,1,X283+1)</f>
        <v>8</v>
      </c>
      <c r="Z283" s="76">
        <f t="shared" ref="Z283" si="4979">IF(Y283=12,1,Y283+1)</f>
        <v>9</v>
      </c>
      <c r="AA283" s="76">
        <f>IF(Z283=12,1,Z283+1)</f>
        <v>10</v>
      </c>
      <c r="AB283" s="76">
        <f t="shared" ref="AB283" si="4980">IF(AA283=12,1,AA283+1)</f>
        <v>11</v>
      </c>
      <c r="AC283" s="76">
        <f t="shared" ref="AC283" si="4981">IF(AB283=12,1,AB283+1)</f>
        <v>12</v>
      </c>
      <c r="AD283" s="76">
        <f t="shared" ref="AD283" si="4982">IF(AC283=12,1,AC283+1)</f>
        <v>1</v>
      </c>
      <c r="AE283" s="76">
        <f t="shared" ref="AE283" si="4983">IF(AD283=12,1,AD283+1)</f>
        <v>2</v>
      </c>
      <c r="AF283" s="76">
        <f t="shared" ref="AF283" si="4984">IF(AE283=12,1,AE283+1)</f>
        <v>3</v>
      </c>
      <c r="AG283" s="76">
        <f t="shared" ref="AG283" si="4985">IF(AF283=12,1,AF283+1)</f>
        <v>4</v>
      </c>
      <c r="AH283" s="76">
        <f t="shared" ref="AH283" si="4986">IF(AG283=12,1,AG283+1)</f>
        <v>5</v>
      </c>
      <c r="AI283" s="76">
        <f t="shared" ref="AI283" si="4987">IF(AH283=12,1,AH283+1)</f>
        <v>6</v>
      </c>
      <c r="AJ283" s="76">
        <f>IF(AI283=12,1,AI283+1)</f>
        <v>7</v>
      </c>
      <c r="AK283" s="76">
        <f t="shared" ref="AK283" si="4988">IF(AJ283=12,1,AJ283+1)</f>
        <v>8</v>
      </c>
      <c r="AL283" s="76">
        <f t="shared" ref="AL283" si="4989">IF(AK283=12,1,AK283+1)</f>
        <v>9</v>
      </c>
      <c r="AM283" s="76">
        <f t="shared" ref="AM283" si="4990">IF(AL283=12,1,AL283+1)</f>
        <v>10</v>
      </c>
      <c r="AN283" s="76">
        <f t="shared" ref="AN283" si="4991">IF(AM283=12,1,AM283+1)</f>
        <v>11</v>
      </c>
      <c r="AO283" s="76">
        <f t="shared" ref="AO283" si="4992">IF(AN283=12,1,AN283+1)</f>
        <v>12</v>
      </c>
      <c r="AP283" s="76">
        <f t="shared" ref="AP283" si="4993">IF(AO283=12,1,AO283+1)</f>
        <v>1</v>
      </c>
      <c r="AQ283" s="76">
        <f t="shared" ref="AQ283" si="4994">IF(AP283=12,1,AP283+1)</f>
        <v>2</v>
      </c>
      <c r="AR283" s="76">
        <f t="shared" ref="AR283" si="4995">IF(AQ283=12,1,AQ283+1)</f>
        <v>3</v>
      </c>
      <c r="AS283" s="76">
        <f t="shared" ref="AS283" si="4996">IF(AR283=12,1,AR283+1)</f>
        <v>4</v>
      </c>
      <c r="AT283" s="76">
        <f t="shared" ref="AT283" si="4997">IF(AS283=12,1,AS283+1)</f>
        <v>5</v>
      </c>
      <c r="AU283" s="76">
        <f t="shared" ref="AU283" si="4998">IF(AT283=12,1,AT283+1)</f>
        <v>6</v>
      </c>
      <c r="AV283" s="76">
        <f t="shared" ref="AV283" si="4999">IF(AU283=12,1,AU283+1)</f>
        <v>7</v>
      </c>
      <c r="AW283" s="76">
        <f t="shared" ref="AW283" si="5000">IF(AV283=12,1,AV283+1)</f>
        <v>8</v>
      </c>
      <c r="AX283" s="76">
        <f t="shared" ref="AX283" si="5001">IF(AW283=12,1,AW283+1)</f>
        <v>9</v>
      </c>
      <c r="AY283" s="76">
        <f t="shared" ref="AY283" si="5002">IF(AX283=12,1,AX283+1)</f>
        <v>10</v>
      </c>
      <c r="AZ283" s="76">
        <f t="shared" ref="AZ283" si="5003">IF(AY283=12,1,AY283+1)</f>
        <v>11</v>
      </c>
      <c r="BA283" s="76">
        <f t="shared" ref="BA283" si="5004">IF(AZ283=12,1,AZ283+1)</f>
        <v>12</v>
      </c>
      <c r="BB283" s="76">
        <f t="shared" ref="BB283" si="5005">IF(BA283=12,1,BA283+1)</f>
        <v>1</v>
      </c>
      <c r="BC283" s="76">
        <f t="shared" ref="BC283" si="5006">IF(BB283=12,1,BB283+1)</f>
        <v>2</v>
      </c>
      <c r="BD283" s="76">
        <f t="shared" ref="BD283" si="5007">IF(BC283=12,1,BC283+1)</f>
        <v>3</v>
      </c>
      <c r="BE283" s="76">
        <f t="shared" ref="BE283" si="5008">IF(BD283=12,1,BD283+1)</f>
        <v>4</v>
      </c>
      <c r="BF283" s="76">
        <f t="shared" ref="BF283" si="5009">IF(BE283=12,1,BE283+1)</f>
        <v>5</v>
      </c>
      <c r="BG283" s="76">
        <f t="shared" ref="BG283" si="5010">IF(BF283=12,1,BF283+1)</f>
        <v>6</v>
      </c>
      <c r="BH283" s="76">
        <f t="shared" ref="BH283" si="5011">IF(BG283=12,1,BG283+1)</f>
        <v>7</v>
      </c>
      <c r="BI283" s="76">
        <f t="shared" ref="BI283" si="5012">IF(BH283=12,1,BH283+1)</f>
        <v>8</v>
      </c>
      <c r="BJ283" s="76">
        <f t="shared" ref="BJ283" si="5013">IF(BI283=12,1,BI283+1)</f>
        <v>9</v>
      </c>
      <c r="BK283" s="76">
        <f t="shared" ref="BK283" si="5014">IF(BJ283=12,1,BJ283+1)</f>
        <v>10</v>
      </c>
      <c r="BL283" s="76">
        <f t="shared" ref="BL283" si="5015">IF(BK283=12,1,BK283+1)</f>
        <v>11</v>
      </c>
      <c r="BM283" s="76">
        <f t="shared" ref="BM283" si="5016">IF(BL283=12,1,BL283+1)</f>
        <v>12</v>
      </c>
      <c r="BN283" s="81"/>
      <c r="BO283" s="78"/>
      <c r="BP283" s="78"/>
      <c r="BQ283" s="78"/>
      <c r="BR283" s="106"/>
      <c r="BS283" s="106"/>
      <c r="BT283" s="106"/>
      <c r="BU283" s="106"/>
      <c r="BV283" s="106"/>
      <c r="BW283" s="106"/>
      <c r="BX283" s="106"/>
      <c r="BY283" s="106"/>
      <c r="BZ283" s="106"/>
      <c r="CA283" s="106"/>
      <c r="CB283" s="106"/>
      <c r="CC283" s="106"/>
      <c r="CD283" s="106"/>
      <c r="CE283" s="106"/>
      <c r="CF283" s="106"/>
      <c r="CG283" s="106"/>
    </row>
    <row r="284" spans="1:85" s="245" customFormat="1" ht="18" hidden="1" customHeight="1" x14ac:dyDescent="0.35">
      <c r="A284" s="250"/>
      <c r="B284" s="113"/>
      <c r="C284" s="361"/>
      <c r="D284" s="125"/>
      <c r="E284" s="125"/>
      <c r="F284" s="125"/>
      <c r="G284" s="125"/>
      <c r="H284" s="370"/>
      <c r="I284" s="371"/>
      <c r="J284" s="357"/>
      <c r="K284" s="357"/>
      <c r="L284" s="137"/>
      <c r="M284" s="373"/>
      <c r="N284" s="7"/>
      <c r="O284" s="376"/>
      <c r="P284" s="106"/>
      <c r="Q284" s="77"/>
      <c r="R284" s="59">
        <f t="shared" ref="R284:BM284" si="5017">VALUE(_xlfn.CONCAT(R283,".",R286))</f>
        <v>1</v>
      </c>
      <c r="S284" s="73">
        <f t="shared" si="5017"/>
        <v>32</v>
      </c>
      <c r="T284" s="73">
        <f t="shared" si="5017"/>
        <v>61</v>
      </c>
      <c r="U284" s="73">
        <f t="shared" si="5017"/>
        <v>92</v>
      </c>
      <c r="V284" s="73">
        <f t="shared" si="5017"/>
        <v>122</v>
      </c>
      <c r="W284" s="73">
        <f t="shared" si="5017"/>
        <v>153</v>
      </c>
      <c r="X284" s="73">
        <f t="shared" si="5017"/>
        <v>183</v>
      </c>
      <c r="Y284" s="73">
        <f t="shared" si="5017"/>
        <v>214</v>
      </c>
      <c r="Z284" s="73">
        <f t="shared" si="5017"/>
        <v>245</v>
      </c>
      <c r="AA284" s="73">
        <f t="shared" si="5017"/>
        <v>275</v>
      </c>
      <c r="AB284" s="73">
        <f t="shared" si="5017"/>
        <v>306</v>
      </c>
      <c r="AC284" s="73">
        <f t="shared" si="5017"/>
        <v>336</v>
      </c>
      <c r="AD284" s="73">
        <f t="shared" si="5017"/>
        <v>367</v>
      </c>
      <c r="AE284" s="73">
        <f t="shared" si="5017"/>
        <v>398</v>
      </c>
      <c r="AF284" s="73">
        <f t="shared" si="5017"/>
        <v>426</v>
      </c>
      <c r="AG284" s="73">
        <f t="shared" si="5017"/>
        <v>457</v>
      </c>
      <c r="AH284" s="73">
        <f t="shared" si="5017"/>
        <v>487</v>
      </c>
      <c r="AI284" s="73">
        <f t="shared" si="5017"/>
        <v>518</v>
      </c>
      <c r="AJ284" s="73">
        <f t="shared" si="5017"/>
        <v>548</v>
      </c>
      <c r="AK284" s="73">
        <f t="shared" si="5017"/>
        <v>579</v>
      </c>
      <c r="AL284" s="73">
        <f t="shared" si="5017"/>
        <v>610</v>
      </c>
      <c r="AM284" s="73">
        <f t="shared" si="5017"/>
        <v>640</v>
      </c>
      <c r="AN284" s="73">
        <f t="shared" si="5017"/>
        <v>671</v>
      </c>
      <c r="AO284" s="73">
        <f t="shared" si="5017"/>
        <v>701</v>
      </c>
      <c r="AP284" s="73">
        <f t="shared" si="5017"/>
        <v>732</v>
      </c>
      <c r="AQ284" s="73">
        <f t="shared" si="5017"/>
        <v>763</v>
      </c>
      <c r="AR284" s="73">
        <f t="shared" si="5017"/>
        <v>791</v>
      </c>
      <c r="AS284" s="73">
        <f t="shared" si="5017"/>
        <v>822</v>
      </c>
      <c r="AT284" s="73">
        <f t="shared" si="5017"/>
        <v>852</v>
      </c>
      <c r="AU284" s="73">
        <f t="shared" si="5017"/>
        <v>883</v>
      </c>
      <c r="AV284" s="73">
        <f t="shared" si="5017"/>
        <v>913</v>
      </c>
      <c r="AW284" s="73">
        <f t="shared" si="5017"/>
        <v>944</v>
      </c>
      <c r="AX284" s="73">
        <f t="shared" si="5017"/>
        <v>975</v>
      </c>
      <c r="AY284" s="73">
        <f t="shared" si="5017"/>
        <v>1005</v>
      </c>
      <c r="AZ284" s="73">
        <f t="shared" si="5017"/>
        <v>1036</v>
      </c>
      <c r="BA284" s="73">
        <f t="shared" si="5017"/>
        <v>1066</v>
      </c>
      <c r="BB284" s="73">
        <f t="shared" si="5017"/>
        <v>1097</v>
      </c>
      <c r="BC284" s="73">
        <f t="shared" si="5017"/>
        <v>1128</v>
      </c>
      <c r="BD284" s="73">
        <f t="shared" si="5017"/>
        <v>1156</v>
      </c>
      <c r="BE284" s="73">
        <f t="shared" si="5017"/>
        <v>1187</v>
      </c>
      <c r="BF284" s="73">
        <f t="shared" si="5017"/>
        <v>1217</v>
      </c>
      <c r="BG284" s="73">
        <f t="shared" si="5017"/>
        <v>1248</v>
      </c>
      <c r="BH284" s="73">
        <f t="shared" si="5017"/>
        <v>1278</v>
      </c>
      <c r="BI284" s="73">
        <f t="shared" si="5017"/>
        <v>1309</v>
      </c>
      <c r="BJ284" s="73">
        <f t="shared" si="5017"/>
        <v>1340</v>
      </c>
      <c r="BK284" s="73">
        <f t="shared" si="5017"/>
        <v>1370</v>
      </c>
      <c r="BL284" s="73">
        <f t="shared" si="5017"/>
        <v>1401</v>
      </c>
      <c r="BM284" s="73">
        <f t="shared" si="5017"/>
        <v>1431</v>
      </c>
      <c r="BN284" s="82"/>
      <c r="BO284" s="79"/>
      <c r="BP284" s="79"/>
      <c r="BQ284" s="79"/>
      <c r="BR284" s="106"/>
      <c r="BS284" s="106"/>
      <c r="BT284" s="106"/>
      <c r="BU284" s="106"/>
      <c r="BV284" s="106"/>
      <c r="BW284" s="106"/>
      <c r="BX284" s="106"/>
      <c r="BY284" s="106"/>
      <c r="BZ284" s="106"/>
      <c r="CA284" s="106"/>
      <c r="CB284" s="106"/>
      <c r="CC284" s="106"/>
      <c r="CD284" s="106"/>
      <c r="CE284" s="106"/>
      <c r="CF284" s="106"/>
      <c r="CG284" s="106"/>
    </row>
    <row r="285" spans="1:85" s="245" customFormat="1" ht="18" customHeight="1" x14ac:dyDescent="0.35">
      <c r="A285" s="250"/>
      <c r="B285" s="113"/>
      <c r="C285" s="361"/>
      <c r="D285" s="125"/>
      <c r="E285" s="357" t="s">
        <v>207</v>
      </c>
      <c r="F285" s="357" t="s">
        <v>207</v>
      </c>
      <c r="G285" s="357" t="s">
        <v>207</v>
      </c>
      <c r="H285" s="370"/>
      <c r="I285" s="371"/>
      <c r="J285" s="357"/>
      <c r="K285" s="357"/>
      <c r="L285" s="357" t="s">
        <v>219</v>
      </c>
      <c r="M285" s="373"/>
      <c r="N285" s="7"/>
      <c r="O285" s="376"/>
      <c r="P285" s="106"/>
      <c r="Q285" s="77"/>
      <c r="R285" s="60" t="str">
        <f>VLOOKUP(R283,'Podpůrná data'!$I$188:$J$199,2)</f>
        <v>leden</v>
      </c>
      <c r="S285" s="60" t="str">
        <f>VLOOKUP(S283,'Podpůrná data'!$I$188:$J$199,2)</f>
        <v>únor</v>
      </c>
      <c r="T285" s="60" t="str">
        <f>VLOOKUP(T283,'Podpůrná data'!$I$188:$J$199,2)</f>
        <v>březen</v>
      </c>
      <c r="U285" s="60" t="str">
        <f>VLOOKUP(U283,'Podpůrná data'!$I$188:$J$199,2)</f>
        <v>duben</v>
      </c>
      <c r="V285" s="60" t="str">
        <f>VLOOKUP(V283,'Podpůrná data'!$I$188:$J$199,2)</f>
        <v>květen</v>
      </c>
      <c r="W285" s="60" t="str">
        <f>VLOOKUP(W283,'Podpůrná data'!$I$188:$J$199,2)</f>
        <v>červen</v>
      </c>
      <c r="X285" s="60" t="str">
        <f>VLOOKUP(X283,'Podpůrná data'!$I$188:$J$199,2)</f>
        <v>červenec</v>
      </c>
      <c r="Y285" s="60" t="str">
        <f>VLOOKUP(Y283,'Podpůrná data'!$I$188:$J$199,2)</f>
        <v>srpen</v>
      </c>
      <c r="Z285" s="60" t="str">
        <f>VLOOKUP(Z283,'Podpůrná data'!$I$188:$J$199,2)</f>
        <v>září</v>
      </c>
      <c r="AA285" s="60" t="str">
        <f>VLOOKUP(AA283,'Podpůrná data'!$I$188:$J$199,2)</f>
        <v>říjen</v>
      </c>
      <c r="AB285" s="60" t="str">
        <f>VLOOKUP(AB283,'Podpůrná data'!$I$188:$J$199,2)</f>
        <v>listopad</v>
      </c>
      <c r="AC285" s="60" t="str">
        <f>VLOOKUP(AC283,'Podpůrná data'!$I$188:$J$199,2)</f>
        <v>prosinec</v>
      </c>
      <c r="AD285" s="60" t="str">
        <f>VLOOKUP(AD283,'Podpůrná data'!$I$188:$J$199,2)</f>
        <v>leden</v>
      </c>
      <c r="AE285" s="60" t="str">
        <f>VLOOKUP(AE283,'Podpůrná data'!$I$188:$J$199,2)</f>
        <v>únor</v>
      </c>
      <c r="AF285" s="60" t="str">
        <f>VLOOKUP(AF283,'Podpůrná data'!$I$188:$J$199,2)</f>
        <v>březen</v>
      </c>
      <c r="AG285" s="60" t="str">
        <f>VLOOKUP(AG283,'Podpůrná data'!$I$188:$J$199,2)</f>
        <v>duben</v>
      </c>
      <c r="AH285" s="60" t="str">
        <f>VLOOKUP(AH283,'Podpůrná data'!$I$188:$J$199,2)</f>
        <v>květen</v>
      </c>
      <c r="AI285" s="60" t="str">
        <f>VLOOKUP(AI283,'Podpůrná data'!$I$188:$J$199,2)</f>
        <v>červen</v>
      </c>
      <c r="AJ285" s="60" t="str">
        <f>VLOOKUP(AJ283,'Podpůrná data'!$I$188:$J$199,2)</f>
        <v>červenec</v>
      </c>
      <c r="AK285" s="60" t="str">
        <f>VLOOKUP(AK283,'Podpůrná data'!$I$188:$J$199,2)</f>
        <v>srpen</v>
      </c>
      <c r="AL285" s="60" t="str">
        <f>VLOOKUP(AL283,'Podpůrná data'!$I$188:$J$199,2)</f>
        <v>září</v>
      </c>
      <c r="AM285" s="60" t="str">
        <f>VLOOKUP(AM283,'Podpůrná data'!$I$188:$J$199,2)</f>
        <v>říjen</v>
      </c>
      <c r="AN285" s="60" t="str">
        <f>VLOOKUP(AN283,'Podpůrná data'!$I$188:$J$199,2)</f>
        <v>listopad</v>
      </c>
      <c r="AO285" s="60" t="str">
        <f>VLOOKUP(AO283,'Podpůrná data'!$I$188:$J$199,2)</f>
        <v>prosinec</v>
      </c>
      <c r="AP285" s="60" t="str">
        <f>VLOOKUP(AP283,'Podpůrná data'!$I$188:$J$199,2)</f>
        <v>leden</v>
      </c>
      <c r="AQ285" s="60" t="str">
        <f>VLOOKUP(AQ283,'Podpůrná data'!$I$188:$J$199,2)</f>
        <v>únor</v>
      </c>
      <c r="AR285" s="60" t="str">
        <f>VLOOKUP(AR283,'Podpůrná data'!$I$188:$J$199,2)</f>
        <v>březen</v>
      </c>
      <c r="AS285" s="60" t="str">
        <f>VLOOKUP(AS283,'Podpůrná data'!$I$188:$J$199,2)</f>
        <v>duben</v>
      </c>
      <c r="AT285" s="60" t="str">
        <f>VLOOKUP(AT283,'Podpůrná data'!$I$188:$J$199,2)</f>
        <v>květen</v>
      </c>
      <c r="AU285" s="60" t="str">
        <f>VLOOKUP(AU283,'Podpůrná data'!$I$188:$J$199,2)</f>
        <v>červen</v>
      </c>
      <c r="AV285" s="60" t="str">
        <f>VLOOKUP(AV283,'Podpůrná data'!$I$188:$J$199,2)</f>
        <v>červenec</v>
      </c>
      <c r="AW285" s="60" t="str">
        <f>VLOOKUP(AW283,'Podpůrná data'!$I$188:$J$199,2)</f>
        <v>srpen</v>
      </c>
      <c r="AX285" s="60" t="str">
        <f>VLOOKUP(AX283,'Podpůrná data'!$I$188:$J$199,2)</f>
        <v>září</v>
      </c>
      <c r="AY285" s="60" t="str">
        <f>VLOOKUP(AY283,'Podpůrná data'!$I$188:$J$199,2)</f>
        <v>říjen</v>
      </c>
      <c r="AZ285" s="60" t="str">
        <f>VLOOKUP(AZ283,'Podpůrná data'!$I$188:$J$199,2)</f>
        <v>listopad</v>
      </c>
      <c r="BA285" s="60" t="str">
        <f>VLOOKUP(BA283,'Podpůrná data'!$I$188:$J$199,2)</f>
        <v>prosinec</v>
      </c>
      <c r="BB285" s="60" t="str">
        <f>VLOOKUP(BB283,'Podpůrná data'!$I$188:$J$199,2)</f>
        <v>leden</v>
      </c>
      <c r="BC285" s="60" t="str">
        <f>VLOOKUP(BC283,'Podpůrná data'!$I$188:$J$199,2)</f>
        <v>únor</v>
      </c>
      <c r="BD285" s="60" t="str">
        <f>VLOOKUP(BD283,'Podpůrná data'!$I$188:$J$199,2)</f>
        <v>březen</v>
      </c>
      <c r="BE285" s="60" t="str">
        <f>VLOOKUP(BE283,'Podpůrná data'!$I$188:$J$199,2)</f>
        <v>duben</v>
      </c>
      <c r="BF285" s="60" t="str">
        <f>VLOOKUP(BF283,'Podpůrná data'!$I$188:$J$199,2)</f>
        <v>květen</v>
      </c>
      <c r="BG285" s="60" t="str">
        <f>VLOOKUP(BG283,'Podpůrná data'!$I$188:$J$199,2)</f>
        <v>červen</v>
      </c>
      <c r="BH285" s="60" t="str">
        <f>VLOOKUP(BH283,'Podpůrná data'!$I$188:$J$199,2)</f>
        <v>červenec</v>
      </c>
      <c r="BI285" s="60" t="str">
        <f>VLOOKUP(BI283,'Podpůrná data'!$I$188:$J$199,2)</f>
        <v>srpen</v>
      </c>
      <c r="BJ285" s="60" t="str">
        <f>VLOOKUP(BJ283,'Podpůrná data'!$I$188:$J$199,2)</f>
        <v>září</v>
      </c>
      <c r="BK285" s="60" t="str">
        <f>VLOOKUP(BK283,'Podpůrná data'!$I$188:$J$199,2)</f>
        <v>říjen</v>
      </c>
      <c r="BL285" s="60" t="str">
        <f>VLOOKUP(BL283,'Podpůrná data'!$I$188:$J$199,2)</f>
        <v>listopad</v>
      </c>
      <c r="BM285" s="60" t="str">
        <f>VLOOKUP(BM283,'Podpůrná data'!$I$188:$J$199,2)</f>
        <v>prosinec</v>
      </c>
      <c r="BN285" s="171"/>
      <c r="BO285" s="175"/>
      <c r="BP285" s="197"/>
      <c r="BQ285" s="197"/>
      <c r="BR285" s="106"/>
      <c r="BS285" s="179" t="s">
        <v>105</v>
      </c>
      <c r="BT285" s="179" t="s">
        <v>106</v>
      </c>
      <c r="BU285" s="179" t="s">
        <v>107</v>
      </c>
      <c r="BV285" s="179" t="s">
        <v>108</v>
      </c>
      <c r="BW285" s="179" t="s">
        <v>109</v>
      </c>
      <c r="BX285" s="179" t="s">
        <v>110</v>
      </c>
      <c r="BY285" s="179" t="s">
        <v>111</v>
      </c>
      <c r="BZ285" s="179" t="s">
        <v>112</v>
      </c>
      <c r="CA285" s="179" t="s">
        <v>113</v>
      </c>
      <c r="CB285" s="179" t="s">
        <v>155</v>
      </c>
      <c r="CC285" s="179" t="s">
        <v>156</v>
      </c>
      <c r="CD285" s="179" t="s">
        <v>157</v>
      </c>
      <c r="CE285" s="179" t="s">
        <v>202</v>
      </c>
      <c r="CF285" s="179" t="s">
        <v>203</v>
      </c>
      <c r="CG285" s="179" t="s">
        <v>204</v>
      </c>
    </row>
    <row r="286" spans="1:85" s="245" customFormat="1" ht="16.399999999999999" customHeight="1" x14ac:dyDescent="0.35">
      <c r="A286" s="250"/>
      <c r="B286" s="113"/>
      <c r="C286" s="361"/>
      <c r="D286" s="125"/>
      <c r="E286" s="357"/>
      <c r="F286" s="357"/>
      <c r="G286" s="357"/>
      <c r="H286" s="370"/>
      <c r="I286" s="371"/>
      <c r="J286" s="357"/>
      <c r="K286" s="357"/>
      <c r="L286" s="357"/>
      <c r="M286" s="373"/>
      <c r="N286" s="7"/>
      <c r="O286" s="376"/>
      <c r="P286" s="106"/>
      <c r="Q286" s="77"/>
      <c r="R286" s="60">
        <f>YEAR(Úvod!$F$10)</f>
        <v>1900</v>
      </c>
      <c r="S286" s="60">
        <f t="shared" ref="S286" si="5018">IF(S283=1,R286+1,R286)</f>
        <v>1900</v>
      </c>
      <c r="T286" s="60">
        <f t="shared" ref="T286" si="5019">IF(T283=1,S286+1,S286)</f>
        <v>1900</v>
      </c>
      <c r="U286" s="60">
        <f t="shared" ref="U286" si="5020">IF(U283=1,T286+1,T286)</f>
        <v>1900</v>
      </c>
      <c r="V286" s="60">
        <f t="shared" ref="V286" si="5021">IF(V283=1,U286+1,U286)</f>
        <v>1900</v>
      </c>
      <c r="W286" s="60">
        <f t="shared" ref="W286" si="5022">IF(W283=1,V286+1,V286)</f>
        <v>1900</v>
      </c>
      <c r="X286" s="60">
        <f t="shared" ref="X286" si="5023">IF(X283=1,W286+1,W286)</f>
        <v>1900</v>
      </c>
      <c r="Y286" s="60">
        <f t="shared" ref="Y286" si="5024">IF(Y283=1,X286+1,X286)</f>
        <v>1900</v>
      </c>
      <c r="Z286" s="60">
        <f t="shared" ref="Z286" si="5025">IF(Z283=1,Y286+1,Y286)</f>
        <v>1900</v>
      </c>
      <c r="AA286" s="60">
        <f t="shared" ref="AA286" si="5026">IF(AA283=1,Z286+1,Z286)</f>
        <v>1900</v>
      </c>
      <c r="AB286" s="60">
        <f t="shared" ref="AB286" si="5027">IF(AB283=1,AA286+1,AA286)</f>
        <v>1900</v>
      </c>
      <c r="AC286" s="60">
        <f t="shared" ref="AC286" si="5028">IF(AC283=1,AB286+1,AB286)</f>
        <v>1900</v>
      </c>
      <c r="AD286" s="60">
        <f t="shared" ref="AD286" si="5029">IF(AD283=1,AC286+1,AC286)</f>
        <v>1901</v>
      </c>
      <c r="AE286" s="60">
        <f t="shared" ref="AE286" si="5030">IF(AE283=1,AD286+1,AD286)</f>
        <v>1901</v>
      </c>
      <c r="AF286" s="60">
        <f t="shared" ref="AF286" si="5031">IF(AF283=1,AE286+1,AE286)</f>
        <v>1901</v>
      </c>
      <c r="AG286" s="60">
        <f t="shared" ref="AG286" si="5032">IF(AG283=1,AF286+1,AF286)</f>
        <v>1901</v>
      </c>
      <c r="AH286" s="60">
        <f t="shared" ref="AH286" si="5033">IF(AH283=1,AG286+1,AG286)</f>
        <v>1901</v>
      </c>
      <c r="AI286" s="60">
        <f t="shared" ref="AI286" si="5034">IF(AI283=1,AH286+1,AH286)</f>
        <v>1901</v>
      </c>
      <c r="AJ286" s="60">
        <f t="shared" ref="AJ286" si="5035">IF(AJ283=1,AI286+1,AI286)</f>
        <v>1901</v>
      </c>
      <c r="AK286" s="60">
        <f t="shared" ref="AK286" si="5036">IF(AK283=1,AJ286+1,AJ286)</f>
        <v>1901</v>
      </c>
      <c r="AL286" s="60">
        <f t="shared" ref="AL286" si="5037">IF(AL283=1,AK286+1,AK286)</f>
        <v>1901</v>
      </c>
      <c r="AM286" s="60">
        <f t="shared" ref="AM286" si="5038">IF(AM283=1,AL286+1,AL286)</f>
        <v>1901</v>
      </c>
      <c r="AN286" s="60">
        <f t="shared" ref="AN286" si="5039">IF(AN283=1,AM286+1,AM286)</f>
        <v>1901</v>
      </c>
      <c r="AO286" s="60">
        <f t="shared" ref="AO286" si="5040">IF(AO283=1,AN286+1,AN286)</f>
        <v>1901</v>
      </c>
      <c r="AP286" s="60">
        <f t="shared" ref="AP286" si="5041">IF(AP283=1,AO286+1,AO286)</f>
        <v>1902</v>
      </c>
      <c r="AQ286" s="60">
        <f t="shared" ref="AQ286" si="5042">IF(AQ283=1,AP286+1,AP286)</f>
        <v>1902</v>
      </c>
      <c r="AR286" s="60">
        <f t="shared" ref="AR286" si="5043">IF(AR283=1,AQ286+1,AQ286)</f>
        <v>1902</v>
      </c>
      <c r="AS286" s="60">
        <f t="shared" ref="AS286" si="5044">IF(AS283=1,AR286+1,AR286)</f>
        <v>1902</v>
      </c>
      <c r="AT286" s="60">
        <f t="shared" ref="AT286" si="5045">IF(AT283=1,AS286+1,AS286)</f>
        <v>1902</v>
      </c>
      <c r="AU286" s="60">
        <f t="shared" ref="AU286" si="5046">IF(AU283=1,AT286+1,AT286)</f>
        <v>1902</v>
      </c>
      <c r="AV286" s="60">
        <f t="shared" ref="AV286" si="5047">IF(AV283=1,AU286+1,AU286)</f>
        <v>1902</v>
      </c>
      <c r="AW286" s="60">
        <f t="shared" ref="AW286" si="5048">IF(AW283=1,AV286+1,AV286)</f>
        <v>1902</v>
      </c>
      <c r="AX286" s="60">
        <f t="shared" ref="AX286" si="5049">IF(AX283=1,AW286+1,AW286)</f>
        <v>1902</v>
      </c>
      <c r="AY286" s="60">
        <f t="shared" ref="AY286" si="5050">IF(AY283=1,AX286+1,AX286)</f>
        <v>1902</v>
      </c>
      <c r="AZ286" s="60">
        <f t="shared" ref="AZ286" si="5051">IF(AZ283=1,AY286+1,AY286)</f>
        <v>1902</v>
      </c>
      <c r="BA286" s="60">
        <f t="shared" ref="BA286" si="5052">IF(BA283=1,AZ286+1,AZ286)</f>
        <v>1902</v>
      </c>
      <c r="BB286" s="60">
        <f t="shared" ref="BB286" si="5053">IF(BB283=1,BA286+1,BA286)</f>
        <v>1903</v>
      </c>
      <c r="BC286" s="60">
        <f t="shared" ref="BC286" si="5054">IF(BC283=1,BB286+1,BB286)</f>
        <v>1903</v>
      </c>
      <c r="BD286" s="60">
        <f t="shared" ref="BD286" si="5055">IF(BD283=1,BC286+1,BC286)</f>
        <v>1903</v>
      </c>
      <c r="BE286" s="60">
        <f t="shared" ref="BE286" si="5056">IF(BE283=1,BD286+1,BD286)</f>
        <v>1903</v>
      </c>
      <c r="BF286" s="60">
        <f t="shared" ref="BF286" si="5057">IF(BF283=1,BE286+1,BE286)</f>
        <v>1903</v>
      </c>
      <c r="BG286" s="60">
        <f t="shared" ref="BG286" si="5058">IF(BG283=1,BF286+1,BF286)</f>
        <v>1903</v>
      </c>
      <c r="BH286" s="60">
        <f t="shared" ref="BH286" si="5059">IF(BH283=1,BG286+1,BG286)</f>
        <v>1903</v>
      </c>
      <c r="BI286" s="60">
        <f t="shared" ref="BI286" si="5060">IF(BI283=1,BH286+1,BH286)</f>
        <v>1903</v>
      </c>
      <c r="BJ286" s="60">
        <f t="shared" ref="BJ286" si="5061">IF(BJ283=1,BI286+1,BI286)</f>
        <v>1903</v>
      </c>
      <c r="BK286" s="60">
        <f t="shared" ref="BK286" si="5062">IF(BK283=1,BJ286+1,BJ286)</f>
        <v>1903</v>
      </c>
      <c r="BL286" s="60">
        <f t="shared" ref="BL286" si="5063">IF(BL283=1,BK286+1,BK286)</f>
        <v>1903</v>
      </c>
      <c r="BM286" s="60">
        <f t="shared" ref="BM286" si="5064">IF(BM283=1,BL286+1,BL286)</f>
        <v>1903</v>
      </c>
      <c r="BN286" s="195"/>
      <c r="BO286" s="196"/>
      <c r="BP286" s="197"/>
      <c r="BQ286" s="197"/>
      <c r="BR286" s="106"/>
      <c r="BS286" s="106"/>
      <c r="BT286" s="106"/>
      <c r="BU286" s="106"/>
      <c r="BV286" s="106"/>
      <c r="BW286" s="106"/>
      <c r="BX286" s="106"/>
      <c r="BY286" s="106"/>
      <c r="BZ286" s="106"/>
      <c r="CA286" s="106"/>
      <c r="CB286" s="106"/>
      <c r="CC286" s="106"/>
      <c r="CD286" s="106"/>
      <c r="CE286" s="106"/>
      <c r="CF286" s="106"/>
      <c r="CG286" s="106"/>
    </row>
    <row r="287" spans="1:85" s="245" customFormat="1" ht="16.399999999999999" customHeight="1" x14ac:dyDescent="0.35">
      <c r="A287" s="250"/>
      <c r="B287" s="113"/>
      <c r="C287" s="125"/>
      <c r="D287" s="125"/>
      <c r="E287" s="357"/>
      <c r="F287" s="357"/>
      <c r="G287" s="357"/>
      <c r="H287" s="370"/>
      <c r="I287" s="371"/>
      <c r="J287" s="357"/>
      <c r="K287" s="372"/>
      <c r="L287" s="357"/>
      <c r="M287" s="374"/>
      <c r="N287" s="7"/>
      <c r="O287" s="377"/>
      <c r="P287" s="106"/>
      <c r="Q287" s="63" t="s">
        <v>159</v>
      </c>
      <c r="R287" s="251"/>
      <c r="S287" s="251"/>
      <c r="T287" s="251"/>
      <c r="U287" s="251"/>
      <c r="V287" s="251"/>
      <c r="W287" s="251"/>
      <c r="X287" s="251"/>
      <c r="Y287" s="251"/>
      <c r="Z287" s="251"/>
      <c r="AA287" s="251"/>
      <c r="AB287" s="251"/>
      <c r="AC287" s="251"/>
      <c r="AD287" s="251"/>
      <c r="AE287" s="251"/>
      <c r="AF287" s="251"/>
      <c r="AG287" s="251"/>
      <c r="AH287" s="251"/>
      <c r="AI287" s="251"/>
      <c r="AJ287" s="251"/>
      <c r="AK287" s="251"/>
      <c r="AL287" s="251"/>
      <c r="AM287" s="251"/>
      <c r="AN287" s="251"/>
      <c r="AO287" s="251"/>
      <c r="AP287" s="251"/>
      <c r="AQ287" s="251"/>
      <c r="AR287" s="251"/>
      <c r="AS287" s="251"/>
      <c r="AT287" s="251"/>
      <c r="AU287" s="251"/>
      <c r="AV287" s="251"/>
      <c r="AW287" s="251"/>
      <c r="AX287" s="251"/>
      <c r="AY287" s="251"/>
      <c r="AZ287" s="251"/>
      <c r="BA287" s="251"/>
      <c r="BB287" s="251"/>
      <c r="BC287" s="251"/>
      <c r="BD287" s="251"/>
      <c r="BE287" s="251"/>
      <c r="BF287" s="251"/>
      <c r="BG287" s="251"/>
      <c r="BH287" s="251"/>
      <c r="BI287" s="251"/>
      <c r="BJ287" s="251"/>
      <c r="BK287" s="251"/>
      <c r="BL287" s="251"/>
      <c r="BM287" s="251"/>
      <c r="BN287" s="195"/>
      <c r="BO287" s="196"/>
      <c r="BP287" s="197"/>
      <c r="BQ287" s="197"/>
      <c r="BR287" s="106"/>
      <c r="BS287" s="106"/>
      <c r="BT287" s="106"/>
      <c r="BU287" s="106"/>
      <c r="BV287" s="106"/>
      <c r="BW287" s="106"/>
      <c r="BX287" s="106"/>
      <c r="BY287" s="106"/>
      <c r="BZ287" s="106"/>
      <c r="CA287" s="106"/>
      <c r="CB287" s="106"/>
      <c r="CC287" s="106"/>
      <c r="CD287" s="106"/>
      <c r="CE287" s="106"/>
      <c r="CF287" s="106"/>
      <c r="CG287" s="106"/>
    </row>
    <row r="288" spans="1:85" s="245" customFormat="1" ht="23.5" customHeight="1" x14ac:dyDescent="0.35">
      <c r="A288" s="243"/>
      <c r="B288" s="126" t="s">
        <v>20</v>
      </c>
      <c r="C288" s="359"/>
      <c r="D288" s="359"/>
      <c r="E288" s="252"/>
      <c r="F288" s="252"/>
      <c r="G288" s="241"/>
      <c r="H288" s="253"/>
      <c r="I288" s="254"/>
      <c r="J288" s="253"/>
      <c r="K288" s="205">
        <f>IF(J288="",0,IF(J288="ANO",'Podpůrná data'!$B$5,'Podpůrná data'!$B$3))</f>
        <v>0</v>
      </c>
      <c r="L288" s="203">
        <f>IFERROR(INT(ROUND(I288,2)*(VLOOKUP(INT(H288),'Podpůrná data'!$A$189:$B$233,2,FALSE))*(H288/(INT(H288)))),0)</f>
        <v>0</v>
      </c>
      <c r="M288" s="61">
        <f>K288*L288</f>
        <v>0</v>
      </c>
      <c r="N288" s="62">
        <f>IF(M288&gt;0,IF(ISTEXT(C288)=TRUE,0,1),0)</f>
        <v>0</v>
      </c>
      <c r="O288" s="166">
        <f>IF(M288&gt;0,1,0)</f>
        <v>0</v>
      </c>
      <c r="P288" s="127"/>
      <c r="Q288" s="63" t="s">
        <v>95</v>
      </c>
      <c r="R288" s="255"/>
      <c r="S288" s="255"/>
      <c r="T288" s="255"/>
      <c r="U288" s="255"/>
      <c r="V288" s="255"/>
      <c r="W288" s="255"/>
      <c r="X288" s="255"/>
      <c r="Y288" s="255"/>
      <c r="Z288" s="255"/>
      <c r="AA288" s="255"/>
      <c r="AB288" s="255"/>
      <c r="AC288" s="255"/>
      <c r="AD288" s="255"/>
      <c r="AE288" s="255"/>
      <c r="AF288" s="255"/>
      <c r="AG288" s="255"/>
      <c r="AH288" s="255"/>
      <c r="AI288" s="255"/>
      <c r="AJ288" s="255"/>
      <c r="AK288" s="255"/>
      <c r="AL288" s="255"/>
      <c r="AM288" s="255"/>
      <c r="AN288" s="255"/>
      <c r="AO288" s="255"/>
      <c r="AP288" s="255"/>
      <c r="AQ288" s="255"/>
      <c r="AR288" s="255"/>
      <c r="AS288" s="255"/>
      <c r="AT288" s="255"/>
      <c r="AU288" s="255"/>
      <c r="AV288" s="255"/>
      <c r="AW288" s="255"/>
      <c r="AX288" s="255"/>
      <c r="AY288" s="255"/>
      <c r="AZ288" s="255"/>
      <c r="BA288" s="255"/>
      <c r="BB288" s="255"/>
      <c r="BC288" s="255"/>
      <c r="BD288" s="255"/>
      <c r="BE288" s="255"/>
      <c r="BF288" s="255"/>
      <c r="BG288" s="255"/>
      <c r="BH288" s="255"/>
      <c r="BI288" s="255"/>
      <c r="BJ288" s="255"/>
      <c r="BK288" s="255"/>
      <c r="BL288" s="255"/>
      <c r="BM288" s="255"/>
      <c r="BN288" s="362">
        <f>SUM(R296:BM296)</f>
        <v>0</v>
      </c>
      <c r="BO288" s="364">
        <f>SUM(R297:BM297)</f>
        <v>0</v>
      </c>
      <c r="BP288" s="366">
        <f>IF($O288=0,0,IF($BN288&gt;=143*$I288,1,0))</f>
        <v>0</v>
      </c>
      <c r="BQ288" s="366">
        <f>IF($BN288&gt;=143*$I288,0,(CEILING(143*$I288,1)-$BN288))</f>
        <v>0</v>
      </c>
      <c r="BR288" s="106"/>
      <c r="BS288" s="106"/>
      <c r="BT288" s="106"/>
      <c r="BU288" s="106"/>
      <c r="BV288" s="106"/>
      <c r="BW288" s="106"/>
      <c r="BX288" s="106"/>
      <c r="BY288" s="106"/>
      <c r="BZ288" s="106"/>
      <c r="CA288" s="106"/>
      <c r="CB288" s="106"/>
      <c r="CC288" s="106"/>
      <c r="CD288" s="106"/>
      <c r="CE288" s="106"/>
      <c r="CF288" s="106"/>
      <c r="CG288" s="106"/>
    </row>
    <row r="289" spans="1:85" s="245" customFormat="1" ht="29" x14ac:dyDescent="0.35">
      <c r="A289" s="243"/>
      <c r="B289" s="128"/>
      <c r="C289" s="80"/>
      <c r="D289" s="80"/>
      <c r="E289" s="80"/>
      <c r="F289" s="80"/>
      <c r="G289" s="80"/>
      <c r="H289" s="80"/>
      <c r="I289" s="80"/>
      <c r="J289" s="80"/>
      <c r="K289" s="80"/>
      <c r="L289" s="80"/>
      <c r="M289" s="64"/>
      <c r="N289" s="7"/>
      <c r="O289" s="192"/>
      <c r="P289" s="106"/>
      <c r="Q289" s="63" t="s">
        <v>129</v>
      </c>
      <c r="R289" s="256"/>
      <c r="S289" s="256"/>
      <c r="T289" s="256"/>
      <c r="U289" s="256"/>
      <c r="V289" s="256"/>
      <c r="W289" s="256"/>
      <c r="X289" s="256"/>
      <c r="Y289" s="256"/>
      <c r="Z289" s="256"/>
      <c r="AA289" s="256"/>
      <c r="AB289" s="256"/>
      <c r="AC289" s="256"/>
      <c r="AD289" s="256"/>
      <c r="AE289" s="256"/>
      <c r="AF289" s="256"/>
      <c r="AG289" s="256"/>
      <c r="AH289" s="256"/>
      <c r="AI289" s="256"/>
      <c r="AJ289" s="256"/>
      <c r="AK289" s="256"/>
      <c r="AL289" s="256"/>
      <c r="AM289" s="256"/>
      <c r="AN289" s="256"/>
      <c r="AO289" s="256"/>
      <c r="AP289" s="256"/>
      <c r="AQ289" s="256"/>
      <c r="AR289" s="256"/>
      <c r="AS289" s="256"/>
      <c r="AT289" s="256"/>
      <c r="AU289" s="256"/>
      <c r="AV289" s="256"/>
      <c r="AW289" s="256"/>
      <c r="AX289" s="256"/>
      <c r="AY289" s="256"/>
      <c r="AZ289" s="256"/>
      <c r="BA289" s="256"/>
      <c r="BB289" s="256"/>
      <c r="BC289" s="256"/>
      <c r="BD289" s="256"/>
      <c r="BE289" s="256"/>
      <c r="BF289" s="256"/>
      <c r="BG289" s="256"/>
      <c r="BH289" s="256"/>
      <c r="BI289" s="256"/>
      <c r="BJ289" s="256"/>
      <c r="BK289" s="256"/>
      <c r="BL289" s="256"/>
      <c r="BM289" s="256"/>
      <c r="BN289" s="362"/>
      <c r="BO289" s="364"/>
      <c r="BP289" s="366"/>
      <c r="BQ289" s="366"/>
      <c r="BR289" s="106"/>
      <c r="BS289" s="106"/>
      <c r="BT289" s="106"/>
      <c r="BU289" s="106"/>
      <c r="BV289" s="106"/>
      <c r="BW289" s="106"/>
      <c r="BX289" s="106"/>
      <c r="BY289" s="106"/>
      <c r="BZ289" s="106"/>
      <c r="CA289" s="106"/>
      <c r="CB289" s="106"/>
      <c r="CC289" s="106"/>
      <c r="CD289" s="106"/>
      <c r="CE289" s="106"/>
      <c r="CF289" s="106"/>
      <c r="CG289" s="106"/>
    </row>
    <row r="290" spans="1:85" s="245" customFormat="1" ht="14.5" hidden="1" customHeight="1" x14ac:dyDescent="0.35">
      <c r="A290" s="243"/>
      <c r="B290" s="128"/>
      <c r="C290" s="80"/>
      <c r="D290" s="80"/>
      <c r="E290" s="80"/>
      <c r="F290" s="80"/>
      <c r="G290" s="80"/>
      <c r="H290" s="80"/>
      <c r="I290" s="80"/>
      <c r="J290" s="80"/>
      <c r="K290" s="80"/>
      <c r="L290" s="80"/>
      <c r="M290" s="64"/>
      <c r="N290" s="7"/>
      <c r="O290" s="192"/>
      <c r="P290" s="106"/>
      <c r="Q290" s="65" t="s">
        <v>130</v>
      </c>
      <c r="R290" s="66">
        <f>IF(R288&lt;&gt;0,1,0)</f>
        <v>0</v>
      </c>
      <c r="S290" s="66">
        <f t="shared" ref="S290" si="5065">IF(R290&gt;0,R290+1,IF(S288&lt;&gt;0,1,0))</f>
        <v>0</v>
      </c>
      <c r="T290" s="66">
        <f t="shared" ref="T290" si="5066">IF(S290&gt;0,S290+1,IF(T288&lt;&gt;0,1,0))</f>
        <v>0</v>
      </c>
      <c r="U290" s="66">
        <f t="shared" ref="U290" si="5067">IF(T290&gt;0,T290+1,IF(U288&lt;&gt;0,1,0))</f>
        <v>0</v>
      </c>
      <c r="V290" s="66">
        <f t="shared" ref="V290" si="5068">IF(U290&gt;0,U290+1,IF(V288&lt;&gt;0,1,0))</f>
        <v>0</v>
      </c>
      <c r="W290" s="66">
        <f t="shared" ref="W290" si="5069">IF(V290&gt;0,V290+1,IF(W288&lt;&gt;0,1,0))</f>
        <v>0</v>
      </c>
      <c r="X290" s="66">
        <f t="shared" ref="X290" si="5070">IF(W290&gt;0,W290+1,IF(X288&lt;&gt;0,1,0))</f>
        <v>0</v>
      </c>
      <c r="Y290" s="66">
        <f t="shared" ref="Y290" si="5071">IF(X290&gt;0,X290+1,IF(Y288&lt;&gt;0,1,0))</f>
        <v>0</v>
      </c>
      <c r="Z290" s="66">
        <f t="shared" ref="Z290" si="5072">IF(Y290&gt;0,Y290+1,IF(Z288&lt;&gt;0,1,0))</f>
        <v>0</v>
      </c>
      <c r="AA290" s="66">
        <f t="shared" ref="AA290" si="5073">IF(Z290&gt;0,Z290+1,IF(AA288&lt;&gt;0,1,0))</f>
        <v>0</v>
      </c>
      <c r="AB290" s="66">
        <f t="shared" ref="AB290" si="5074">IF(AA290&gt;0,AA290+1,IF(AB288&lt;&gt;0,1,0))</f>
        <v>0</v>
      </c>
      <c r="AC290" s="66">
        <f t="shared" ref="AC290" si="5075">IF(AB290&gt;0,AB290+1,IF(AC288&lt;&gt;0,1,0))</f>
        <v>0</v>
      </c>
      <c r="AD290" s="66">
        <f t="shared" ref="AD290" si="5076">IF(AC290&gt;0,AC290+1,IF(AD288&lt;&gt;0,1,0))</f>
        <v>0</v>
      </c>
      <c r="AE290" s="66">
        <f t="shared" ref="AE290" si="5077">IF(AD290&gt;0,AD290+1,IF(AE288&lt;&gt;0,1,0))</f>
        <v>0</v>
      </c>
      <c r="AF290" s="66">
        <f t="shared" ref="AF290" si="5078">IF(AE290&gt;0,AE290+1,IF(AF288&lt;&gt;0,1,0))</f>
        <v>0</v>
      </c>
      <c r="AG290" s="66">
        <f t="shared" ref="AG290" si="5079">IF(AF290&gt;0,AF290+1,IF(AG288&lt;&gt;0,1,0))</f>
        <v>0</v>
      </c>
      <c r="AH290" s="66">
        <f t="shared" ref="AH290" si="5080">IF(AG290&gt;0,AG290+1,IF(AH288&lt;&gt;0,1,0))</f>
        <v>0</v>
      </c>
      <c r="AI290" s="66">
        <f t="shared" ref="AI290" si="5081">IF(AH290&gt;0,AH290+1,IF(AI288&lt;&gt;0,1,0))</f>
        <v>0</v>
      </c>
      <c r="AJ290" s="66">
        <f t="shared" ref="AJ290" si="5082">IF(AI290&gt;0,AI290+1,IF(AJ288&lt;&gt;0,1,0))</f>
        <v>0</v>
      </c>
      <c r="AK290" s="66">
        <f t="shared" ref="AK290" si="5083">IF(AJ290&gt;0,AJ290+1,IF(AK288&lt;&gt;0,1,0))</f>
        <v>0</v>
      </c>
      <c r="AL290" s="66">
        <f t="shared" ref="AL290" si="5084">IF(AK290&gt;0,AK290+1,IF(AL288&lt;&gt;0,1,0))</f>
        <v>0</v>
      </c>
      <c r="AM290" s="66">
        <f t="shared" ref="AM290" si="5085">IF(AL290&gt;0,AL290+1,IF(AM288&lt;&gt;0,1,0))</f>
        <v>0</v>
      </c>
      <c r="AN290" s="66">
        <f t="shared" ref="AN290" si="5086">IF(AM290&gt;0,AM290+1,IF(AN288&lt;&gt;0,1,0))</f>
        <v>0</v>
      </c>
      <c r="AO290" s="66">
        <f t="shared" ref="AO290" si="5087">IF(AN290&gt;0,AN290+1,IF(AO288&lt;&gt;0,1,0))</f>
        <v>0</v>
      </c>
      <c r="AP290" s="66">
        <f t="shared" ref="AP290" si="5088">IF(AO290&gt;0,AO290+1,IF(AP288&lt;&gt;0,1,0))</f>
        <v>0</v>
      </c>
      <c r="AQ290" s="66">
        <f t="shared" ref="AQ290" si="5089">IF(AP290&gt;0,AP290+1,IF(AQ288&lt;&gt;0,1,0))</f>
        <v>0</v>
      </c>
      <c r="AR290" s="66">
        <f t="shared" ref="AR290" si="5090">IF(AQ290&gt;0,AQ290+1,IF(AR288&lt;&gt;0,1,0))</f>
        <v>0</v>
      </c>
      <c r="AS290" s="66">
        <f t="shared" ref="AS290" si="5091">IF(AR290&gt;0,AR290+1,IF(AS288&lt;&gt;0,1,0))</f>
        <v>0</v>
      </c>
      <c r="AT290" s="66">
        <f t="shared" ref="AT290" si="5092">IF(AS290&gt;0,AS290+1,IF(AT288&lt;&gt;0,1,0))</f>
        <v>0</v>
      </c>
      <c r="AU290" s="66">
        <f t="shared" ref="AU290" si="5093">IF(AT290&gt;0,AT290+1,IF(AU288&lt;&gt;0,1,0))</f>
        <v>0</v>
      </c>
      <c r="AV290" s="66">
        <f t="shared" ref="AV290" si="5094">IF(AU290&gt;0,AU290+1,IF(AV288&lt;&gt;0,1,0))</f>
        <v>0</v>
      </c>
      <c r="AW290" s="66">
        <f t="shared" ref="AW290" si="5095">IF(AV290&gt;0,AV290+1,IF(AW288&lt;&gt;0,1,0))</f>
        <v>0</v>
      </c>
      <c r="AX290" s="66">
        <f t="shared" ref="AX290" si="5096">IF(AW290&gt;0,AW290+1,IF(AX288&lt;&gt;0,1,0))</f>
        <v>0</v>
      </c>
      <c r="AY290" s="66">
        <f t="shared" ref="AY290" si="5097">IF(AX290&gt;0,AX290+1,IF(AY288&lt;&gt;0,1,0))</f>
        <v>0</v>
      </c>
      <c r="AZ290" s="66">
        <f t="shared" ref="AZ290" si="5098">IF(AY290&gt;0,AY290+1,IF(AZ288&lt;&gt;0,1,0))</f>
        <v>0</v>
      </c>
      <c r="BA290" s="66">
        <f t="shared" ref="BA290" si="5099">IF(AZ290&gt;0,AZ290+1,IF(BA288&lt;&gt;0,1,0))</f>
        <v>0</v>
      </c>
      <c r="BB290" s="66">
        <f t="shared" ref="BB290" si="5100">IF(BA290&gt;0,BA290+1,IF(BB288&lt;&gt;0,1,0))</f>
        <v>0</v>
      </c>
      <c r="BC290" s="66">
        <f t="shared" ref="BC290" si="5101">IF(BB290&gt;0,BB290+1,IF(BC288&lt;&gt;0,1,0))</f>
        <v>0</v>
      </c>
      <c r="BD290" s="66">
        <f t="shared" ref="BD290" si="5102">IF(BC290&gt;0,BC290+1,IF(BD288&lt;&gt;0,1,0))</f>
        <v>0</v>
      </c>
      <c r="BE290" s="66">
        <f t="shared" ref="BE290" si="5103">IF(BD290&gt;0,BD290+1,IF(BE288&lt;&gt;0,1,0))</f>
        <v>0</v>
      </c>
      <c r="BF290" s="66">
        <f t="shared" ref="BF290" si="5104">IF(BE290&gt;0,BE290+1,IF(BF288&lt;&gt;0,1,0))</f>
        <v>0</v>
      </c>
      <c r="BG290" s="66">
        <f t="shared" ref="BG290" si="5105">IF(BF290&gt;0,BF290+1,IF(BG288&lt;&gt;0,1,0))</f>
        <v>0</v>
      </c>
      <c r="BH290" s="66">
        <f t="shared" ref="BH290" si="5106">IF(BG290&gt;0,BG290+1,IF(BH288&lt;&gt;0,1,0))</f>
        <v>0</v>
      </c>
      <c r="BI290" s="66">
        <f t="shared" ref="BI290" si="5107">IF(BH290&gt;0,BH290+1,IF(BI288&lt;&gt;0,1,0))</f>
        <v>0</v>
      </c>
      <c r="BJ290" s="66">
        <f t="shared" ref="BJ290" si="5108">IF(BI290&gt;0,BI290+1,IF(BJ288&lt;&gt;0,1,0))</f>
        <v>0</v>
      </c>
      <c r="BK290" s="66">
        <f t="shared" ref="BK290" si="5109">IF(BJ290&gt;0,BJ290+1,IF(BK288&lt;&gt;0,1,0))</f>
        <v>0</v>
      </c>
      <c r="BL290" s="66">
        <f t="shared" ref="BL290" si="5110">IF(BK290&gt;0,BK290+1,IF(BL288&lt;&gt;0,1,0))</f>
        <v>0</v>
      </c>
      <c r="BM290" s="66">
        <f t="shared" ref="BM290" si="5111">IF(BL290&gt;0,BL290+1,IF(BM288&lt;&gt;0,1,0))</f>
        <v>0</v>
      </c>
      <c r="BN290" s="362"/>
      <c r="BO290" s="364"/>
      <c r="BP290" s="366"/>
      <c r="BQ290" s="366"/>
      <c r="BR290" s="106"/>
      <c r="BS290" s="106"/>
      <c r="BT290" s="106"/>
      <c r="BU290" s="106"/>
      <c r="BV290" s="106"/>
      <c r="BW290" s="106"/>
      <c r="BX290" s="106"/>
      <c r="BY290" s="106"/>
      <c r="BZ290" s="106"/>
      <c r="CA290" s="106"/>
      <c r="CB290" s="106"/>
      <c r="CC290" s="106"/>
      <c r="CD290" s="106"/>
      <c r="CE290" s="106"/>
      <c r="CF290" s="106"/>
      <c r="CG290" s="106"/>
    </row>
    <row r="291" spans="1:85" s="245" customFormat="1" ht="14.5" hidden="1" customHeight="1" x14ac:dyDescent="0.35">
      <c r="A291" s="243"/>
      <c r="B291" s="128"/>
      <c r="C291" s="80"/>
      <c r="D291" s="80"/>
      <c r="E291" s="80"/>
      <c r="F291" s="80"/>
      <c r="G291" s="80"/>
      <c r="H291" s="80"/>
      <c r="I291" s="80"/>
      <c r="J291" s="80"/>
      <c r="K291" s="80"/>
      <c r="L291" s="80"/>
      <c r="M291" s="64"/>
      <c r="N291" s="7"/>
      <c r="O291" s="192"/>
      <c r="P291" s="106"/>
      <c r="Q291" s="65" t="s">
        <v>131</v>
      </c>
      <c r="R291" s="66">
        <f>R290</f>
        <v>0</v>
      </c>
      <c r="S291" s="66">
        <f>IF(S290=0,0,IF(OR(R291=0,R291=12),1,R291+1))</f>
        <v>0</v>
      </c>
      <c r="T291" s="66">
        <f t="shared" ref="T291" si="5112">IF(T290=0,0,IF(OR(S291=0,S291=12),1,S291+1))</f>
        <v>0</v>
      </c>
      <c r="U291" s="66">
        <f t="shared" ref="U291" si="5113">IF(U290=0,0,IF(OR(T291=0,T291=12),1,T291+1))</f>
        <v>0</v>
      </c>
      <c r="V291" s="66">
        <f t="shared" ref="V291" si="5114">IF(V290=0,0,IF(OR(U291=0,U291=12),1,U291+1))</f>
        <v>0</v>
      </c>
      <c r="W291" s="66">
        <f t="shared" ref="W291" si="5115">IF(W290=0,0,IF(OR(V291=0,V291=12),1,V291+1))</f>
        <v>0</v>
      </c>
      <c r="X291" s="66">
        <f t="shared" ref="X291" si="5116">IF(X290=0,0,IF(OR(W291=0,W291=12),1,W291+1))</f>
        <v>0</v>
      </c>
      <c r="Y291" s="66">
        <f t="shared" ref="Y291" si="5117">IF(Y290=0,0,IF(OR(X291=0,X291=12),1,X291+1))</f>
        <v>0</v>
      </c>
      <c r="Z291" s="66">
        <f t="shared" ref="Z291" si="5118">IF(Z290=0,0,IF(OR(Y291=0,Y291=12),1,Y291+1))</f>
        <v>0</v>
      </c>
      <c r="AA291" s="66">
        <f t="shared" ref="AA291" si="5119">IF(AA290=0,0,IF(OR(Z291=0,Z291=12),1,Z291+1))</f>
        <v>0</v>
      </c>
      <c r="AB291" s="66">
        <f t="shared" ref="AB291" si="5120">IF(AB290=0,0,IF(OR(AA291=0,AA291=12),1,AA291+1))</f>
        <v>0</v>
      </c>
      <c r="AC291" s="66">
        <f t="shared" ref="AC291" si="5121">IF(AC290=0,0,IF(OR(AB291=0,AB291=12),1,AB291+1))</f>
        <v>0</v>
      </c>
      <c r="AD291" s="66">
        <f t="shared" ref="AD291" si="5122">IF(AD290=0,0,IF(OR(AC291=0,AC291=12),1,AC291+1))</f>
        <v>0</v>
      </c>
      <c r="AE291" s="66">
        <f t="shared" ref="AE291" si="5123">IF(AE290=0,0,IF(OR(AD291=0,AD291=12),1,AD291+1))</f>
        <v>0</v>
      </c>
      <c r="AF291" s="66">
        <f t="shared" ref="AF291" si="5124">IF(AF290=0,0,IF(OR(AE291=0,AE291=12),1,AE291+1))</f>
        <v>0</v>
      </c>
      <c r="AG291" s="66">
        <f t="shared" ref="AG291" si="5125">IF(AG290=0,0,IF(OR(AF291=0,AF291=12),1,AF291+1))</f>
        <v>0</v>
      </c>
      <c r="AH291" s="66">
        <f t="shared" ref="AH291" si="5126">IF(AH290=0,0,IF(OR(AG291=0,AG291=12),1,AG291+1))</f>
        <v>0</v>
      </c>
      <c r="AI291" s="66">
        <f t="shared" ref="AI291" si="5127">IF(AI290=0,0,IF(OR(AH291=0,AH291=12),1,AH291+1))</f>
        <v>0</v>
      </c>
      <c r="AJ291" s="66">
        <f t="shared" ref="AJ291" si="5128">IF(AJ290=0,0,IF(OR(AI291=0,AI291=12),1,AI291+1))</f>
        <v>0</v>
      </c>
      <c r="AK291" s="66">
        <f t="shared" ref="AK291" si="5129">IF(AK290=0,0,IF(OR(AJ291=0,AJ291=12),1,AJ291+1))</f>
        <v>0</v>
      </c>
      <c r="AL291" s="66">
        <f t="shared" ref="AL291" si="5130">IF(AL290=0,0,IF(OR(AK291=0,AK291=12),1,AK291+1))</f>
        <v>0</v>
      </c>
      <c r="AM291" s="66">
        <f t="shared" ref="AM291" si="5131">IF(AM290=0,0,IF(OR(AL291=0,AL291=12),1,AL291+1))</f>
        <v>0</v>
      </c>
      <c r="AN291" s="66">
        <f t="shared" ref="AN291" si="5132">IF(AN290=0,0,IF(OR(AM291=0,AM291=12),1,AM291+1))</f>
        <v>0</v>
      </c>
      <c r="AO291" s="66">
        <f t="shared" ref="AO291" si="5133">IF(AO290=0,0,IF(OR(AN291=0,AN291=12),1,AN291+1))</f>
        <v>0</v>
      </c>
      <c r="AP291" s="66">
        <f t="shared" ref="AP291" si="5134">IF(AP290=0,0,IF(OR(AO291=0,AO291=12),1,AO291+1))</f>
        <v>0</v>
      </c>
      <c r="AQ291" s="66">
        <f t="shared" ref="AQ291" si="5135">IF(AQ290=0,0,IF(OR(AP291=0,AP291=12),1,AP291+1))</f>
        <v>0</v>
      </c>
      <c r="AR291" s="66">
        <f t="shared" ref="AR291" si="5136">IF(AR290=0,0,IF(OR(AQ291=0,AQ291=12),1,AQ291+1))</f>
        <v>0</v>
      </c>
      <c r="AS291" s="66">
        <f t="shared" ref="AS291" si="5137">IF(AS290=0,0,IF(OR(AR291=0,AR291=12),1,AR291+1))</f>
        <v>0</v>
      </c>
      <c r="AT291" s="66">
        <f t="shared" ref="AT291" si="5138">IF(AT290=0,0,IF(OR(AS291=0,AS291=12),1,AS291+1))</f>
        <v>0</v>
      </c>
      <c r="AU291" s="66">
        <f t="shared" ref="AU291" si="5139">IF(AU290=0,0,IF(OR(AT291=0,AT291=12),1,AT291+1))</f>
        <v>0</v>
      </c>
      <c r="AV291" s="66">
        <f t="shared" ref="AV291" si="5140">IF(AV290=0,0,IF(OR(AU291=0,AU291=12),1,AU291+1))</f>
        <v>0</v>
      </c>
      <c r="AW291" s="66">
        <f t="shared" ref="AW291" si="5141">IF(AW290=0,0,IF(OR(AV291=0,AV291=12),1,AV291+1))</f>
        <v>0</v>
      </c>
      <c r="AX291" s="66">
        <f t="shared" ref="AX291" si="5142">IF(AX290=0,0,IF(OR(AW291=0,AW291=12),1,AW291+1))</f>
        <v>0</v>
      </c>
      <c r="AY291" s="66">
        <f t="shared" ref="AY291" si="5143">IF(AY290=0,0,IF(OR(AX291=0,AX291=12),1,AX291+1))</f>
        <v>0</v>
      </c>
      <c r="AZ291" s="66">
        <f t="shared" ref="AZ291" si="5144">IF(AZ290=0,0,IF(OR(AY291=0,AY291=12),1,AY291+1))</f>
        <v>0</v>
      </c>
      <c r="BA291" s="66">
        <f t="shared" ref="BA291" si="5145">IF(BA290=0,0,IF(OR(AZ291=0,AZ291=12),1,AZ291+1))</f>
        <v>0</v>
      </c>
      <c r="BB291" s="66">
        <f t="shared" ref="BB291" si="5146">IF(BB290=0,0,IF(OR(BA291=0,BA291=12),1,BA291+1))</f>
        <v>0</v>
      </c>
      <c r="BC291" s="66">
        <f t="shared" ref="BC291" si="5147">IF(BC290=0,0,IF(OR(BB291=0,BB291=12),1,BB291+1))</f>
        <v>0</v>
      </c>
      <c r="BD291" s="66">
        <f t="shared" ref="BD291" si="5148">IF(BD290=0,0,IF(OR(BC291=0,BC291=12),1,BC291+1))</f>
        <v>0</v>
      </c>
      <c r="BE291" s="66">
        <f t="shared" ref="BE291" si="5149">IF(BE290=0,0,IF(OR(BD291=0,BD291=12),1,BD291+1))</f>
        <v>0</v>
      </c>
      <c r="BF291" s="66">
        <f t="shared" ref="BF291" si="5150">IF(BF290=0,0,IF(OR(BE291=0,BE291=12),1,BE291+1))</f>
        <v>0</v>
      </c>
      <c r="BG291" s="66">
        <f t="shared" ref="BG291" si="5151">IF(BG290=0,0,IF(OR(BF291=0,BF291=12),1,BF291+1))</f>
        <v>0</v>
      </c>
      <c r="BH291" s="66">
        <f t="shared" ref="BH291" si="5152">IF(BH290=0,0,IF(OR(BG291=0,BG291=12),1,BG291+1))</f>
        <v>0</v>
      </c>
      <c r="BI291" s="66">
        <f t="shared" ref="BI291" si="5153">IF(BI290=0,0,IF(OR(BH291=0,BH291=12),1,BH291+1))</f>
        <v>0</v>
      </c>
      <c r="BJ291" s="66">
        <f t="shared" ref="BJ291" si="5154">IF(BJ290=0,0,IF(OR(BI291=0,BI291=12),1,BI291+1))</f>
        <v>0</v>
      </c>
      <c r="BK291" s="66">
        <f t="shared" ref="BK291" si="5155">IF(BK290=0,0,IF(OR(BJ291=0,BJ291=12),1,BJ291+1))</f>
        <v>0</v>
      </c>
      <c r="BL291" s="66">
        <f t="shared" ref="BL291" si="5156">IF(BL290=0,0,IF(OR(BK291=0,BK291=12),1,BK291+1))</f>
        <v>0</v>
      </c>
      <c r="BM291" s="66">
        <f t="shared" ref="BM291" si="5157">IF(BM290=0,0,IF(OR(BL291=0,BL291=12),1,BL291+1))</f>
        <v>0</v>
      </c>
      <c r="BN291" s="362"/>
      <c r="BO291" s="364"/>
      <c r="BP291" s="366"/>
      <c r="BQ291" s="366"/>
      <c r="BR291" s="106"/>
      <c r="BS291" s="106"/>
      <c r="BT291" s="106"/>
      <c r="BU291" s="106"/>
      <c r="BV291" s="106"/>
      <c r="BW291" s="106"/>
      <c r="BX291" s="106"/>
      <c r="BY291" s="106"/>
      <c r="BZ291" s="106"/>
      <c r="CA291" s="106"/>
      <c r="CB291" s="106"/>
      <c r="CC291" s="106"/>
      <c r="CD291" s="106"/>
      <c r="CE291" s="106"/>
      <c r="CF291" s="106"/>
      <c r="CG291" s="106"/>
    </row>
    <row r="292" spans="1:85" s="245" customFormat="1" ht="43.5" x14ac:dyDescent="0.35">
      <c r="A292" s="243"/>
      <c r="B292" s="128"/>
      <c r="C292" s="80"/>
      <c r="D292" s="80"/>
      <c r="E292" s="80"/>
      <c r="F292" s="80"/>
      <c r="G292" s="80"/>
      <c r="H292" s="80"/>
      <c r="I292" s="80"/>
      <c r="J292" s="80"/>
      <c r="K292" s="80"/>
      <c r="L292" s="80"/>
      <c r="M292" s="64"/>
      <c r="N292" s="7"/>
      <c r="O292" s="192"/>
      <c r="P292" s="106"/>
      <c r="Q292" s="63" t="s">
        <v>237</v>
      </c>
      <c r="R292" s="68">
        <f>IF(R291&gt;0,IF(R295&gt;$L288,$L288,R295),0)</f>
        <v>0</v>
      </c>
      <c r="S292" s="68">
        <f>IF(S291&gt;0,IF((SUMIFS($R294:R294,$R291:R291,12)+IF(R291=12,0,R292)+S295)&gt;=$L288,$L288-FLOOR(SUMIFS($R294:R294,$R291:R291,12),1),IF(S291=1,S295,S295+R292)),0)</f>
        <v>0</v>
      </c>
      <c r="T292" s="68">
        <f>IF(T291&gt;0,IF((SUMIFS($R294:S294,$R291:S291,12)+IF(S291=12,0,S292)+T295)&gt;=$L288,$L288-FLOOR(SUMIFS($R294:S294,$R291:S291,12),1),IF(T291=1,T295,T295+S292)),0)</f>
        <v>0</v>
      </c>
      <c r="U292" s="68">
        <f>IF(U291&gt;0,IF((SUMIFS($R294:T294,$R291:T291,12)+IF(T291=12,0,T292)+U295)&gt;=$L288,$L288-FLOOR(SUMIFS($R294:T294,$R291:T291,12),1),IF(U291=1,U295,U295+T292)),0)</f>
        <v>0</v>
      </c>
      <c r="V292" s="68">
        <f>IF(V291&gt;0,IF((SUMIFS($R294:U294,$R291:U291,12)+IF(U291=12,0,U292)+V295)&gt;=$L288,$L288-FLOOR(SUMIFS($R294:U294,$R291:U291,12),1),IF(V291=1,V295,V295+U292)),0)</f>
        <v>0</v>
      </c>
      <c r="W292" s="68">
        <f>IF(W291&gt;0,IF((SUMIFS($R294:V294,$R291:V291,12)+IF(V291=12,0,V292)+W295)&gt;=$L288,$L288-FLOOR(SUMIFS($R294:V294,$R291:V291,12),1),IF(W291=1,W295,W295+V292)),0)</f>
        <v>0</v>
      </c>
      <c r="X292" s="68">
        <f>IF(X291&gt;0,IF((SUMIFS($R294:W294,$R291:W291,12)+IF(W291=12,0,W292)+X295)&gt;=$L288,$L288-FLOOR(SUMIFS($R294:W294,$R291:W291,12),1),IF(X291=1,X295,X295+W292)),0)</f>
        <v>0</v>
      </c>
      <c r="Y292" s="68">
        <f>IF(Y291&gt;0,IF((SUMIFS($R294:X294,$R291:X291,12)+IF(X291=12,0,X292)+Y295)&gt;=$L288,$L288-FLOOR(SUMIFS($R294:X294,$R291:X291,12),1),IF(Y291=1,Y295,Y295+X292)),0)</f>
        <v>0</v>
      </c>
      <c r="Z292" s="68">
        <f>IF(Z291&gt;0,IF((SUMIFS($R294:Y294,$R291:Y291,12)+IF(Y291=12,0,Y292)+Z295)&gt;=$L288,$L288-FLOOR(SUMIFS($R294:Y294,$R291:Y291,12),1),IF(Z291=1,Z295,Z295+Y292)),0)</f>
        <v>0</v>
      </c>
      <c r="AA292" s="68">
        <f>IF(AA291&gt;0,IF((SUMIFS($R294:Z294,$R291:Z291,12)+IF(Z291=12,0,Z292)+AA295)&gt;=$L288,$L288-FLOOR(SUMIFS($R294:Z294,$R291:Z291,12),1),IF(AA291=1,AA295,AA295+Z292)),0)</f>
        <v>0</v>
      </c>
      <c r="AB292" s="68">
        <f>IF(AB291&gt;0,IF((SUMIFS($R294:AA294,$R291:AA291,12)+IF(AA291=12,0,AA292)+AB295)&gt;=$L288,$L288-FLOOR(SUMIFS($R294:AA294,$R291:AA291,12),1),IF(AB291=1,AB295,AB295+AA292)),0)</f>
        <v>0</v>
      </c>
      <c r="AC292" s="68">
        <f>IF(AC291&gt;0,IF((SUMIFS($R294:AB294,$R291:AB291,12)+IF(AB291=12,0,AB292)+AC295)&gt;=$L288,$L288-FLOOR(SUMIFS($R294:AB294,$R291:AB291,12),1),IF(AC291=1,AC295,AC295+AB292)),0)</f>
        <v>0</v>
      </c>
      <c r="AD292" s="68">
        <f>IF(AD291&gt;0,IF((SUMIFS($R294:AC294,$R291:AC291,12)+IF(AC291=12,0,AC292)+AD295)&gt;=$L288,$L288-FLOOR(SUMIFS($R294:AC294,$R291:AC291,12),1),IF(AD291=1,AD295,AD295+AC292)),0)</f>
        <v>0</v>
      </c>
      <c r="AE292" s="68">
        <f>IF(AE291&gt;0,IF((SUMIFS($R294:AD294,$R291:AD291,12)+IF(AD291=12,0,AD292)+AE295)&gt;=$L288,$L288-FLOOR(SUMIFS($R294:AD294,$R291:AD291,12),1),IF(AE291=1,AE295,AE295+AD292)),0)</f>
        <v>0</v>
      </c>
      <c r="AF292" s="68">
        <f>IF(AF291&gt;0,IF((SUMIFS($R294:AE294,$R291:AE291,12)+IF(AE291=12,0,AE292)+AF295)&gt;=$L288,$L288-FLOOR(SUMIFS($R294:AE294,$R291:AE291,12),1),IF(AF291=1,AF295,AF295+AE292)),0)</f>
        <v>0</v>
      </c>
      <c r="AG292" s="68">
        <f>IF(AG291&gt;0,IF((SUMIFS($R294:AF294,$R291:AF291,12)+IF(AF291=12,0,AF292)+AG295)&gt;=$L288,$L288-FLOOR(SUMIFS($R294:AF294,$R291:AF291,12),1),IF(AG291=1,AG295,AG295+AF292)),0)</f>
        <v>0</v>
      </c>
      <c r="AH292" s="68">
        <f>IF(AH291&gt;0,IF((SUMIFS($R294:AG294,$R291:AG291,12)+IF(AG291=12,0,AG292)+AH295)&gt;=$L288,$L288-FLOOR(SUMIFS($R294:AG294,$R291:AG291,12),1),IF(AH291=1,AH295,AH295+AG292)),0)</f>
        <v>0</v>
      </c>
      <c r="AI292" s="68">
        <f>IF(AI291&gt;0,IF((SUMIFS($R294:AH294,$R291:AH291,12)+IF(AH291=12,0,AH292)+AI295)&gt;=$L288,$L288-FLOOR(SUMIFS($R294:AH294,$R291:AH291,12),1),IF(AI291=1,AI295,AI295+AH292)),0)</f>
        <v>0</v>
      </c>
      <c r="AJ292" s="68">
        <f>IF(AJ291&gt;0,IF((SUMIFS($R294:AI294,$R291:AI291,12)+IF(AI291=12,0,AI292)+AJ295)&gt;=$L288,$L288-FLOOR(SUMIFS($R294:AI294,$R291:AI291,12),1),IF(AJ291=1,AJ295,AJ295+AI292)),0)</f>
        <v>0</v>
      </c>
      <c r="AK292" s="68">
        <f>IF(AK291&gt;0,IF((SUMIFS($R294:AJ294,$R291:AJ291,12)+IF(AJ291=12,0,AJ292)+AK295)&gt;=$L288,$L288-FLOOR(SUMIFS($R294:AJ294,$R291:AJ291,12),1),IF(AK291=1,AK295,AK295+AJ292)),0)</f>
        <v>0</v>
      </c>
      <c r="AL292" s="68">
        <f>IF(AL291&gt;0,IF((SUMIFS($R294:AK294,$R291:AK291,12)+IF(AK291=12,0,AK292)+AL295)&gt;=$L288,$L288-FLOOR(SUMIFS($R294:AK294,$R291:AK291,12),1),IF(AL291=1,AL295,AL295+AK292)),0)</f>
        <v>0</v>
      </c>
      <c r="AM292" s="68">
        <f>IF(AM291&gt;0,IF((SUMIFS($R294:AL294,$R291:AL291,12)+IF(AL291=12,0,AL292)+AM295)&gt;=$L288,$L288-FLOOR(SUMIFS($R294:AL294,$R291:AL291,12),1),IF(AM291=1,AM295,AM295+AL292)),0)</f>
        <v>0</v>
      </c>
      <c r="AN292" s="68">
        <f>IF(AN291&gt;0,IF((SUMIFS($R294:AM294,$R291:AM291,12)+IF(AM291=12,0,AM292)+AN295)&gt;=$L288,$L288-FLOOR(SUMIFS($R294:AM294,$R291:AM291,12),1),IF(AN291=1,AN295,AN295+AM292)),0)</f>
        <v>0</v>
      </c>
      <c r="AO292" s="68">
        <f>IF(AO291&gt;0,IF((SUMIFS($R294:AN294,$R291:AN291,12)+IF(AN291=12,0,AN292)+AO295)&gt;=$L288,$L288-FLOOR(SUMIFS($R294:AN294,$R291:AN291,12),1),IF(AO291=1,AO295,AO295+AN292)),0)</f>
        <v>0</v>
      </c>
      <c r="AP292" s="68">
        <f>IF(AP291&gt;0,IF((SUMIFS($R294:AO294,$R291:AO291,12)+IF(AO291=12,0,AO292)+AP295)&gt;=$L288,$L288-FLOOR(SUMIFS($R294:AO294,$R291:AO291,12),1),IF(AP291=1,AP295,AP295+AO292)),0)</f>
        <v>0</v>
      </c>
      <c r="AQ292" s="68">
        <f>IF(AQ291&gt;0,IF((SUMIFS($R294:AP294,$R291:AP291,12)+IF(AP291=12,0,AP292)+AQ295)&gt;=$L288,$L288-FLOOR(SUMIFS($R294:AP294,$R291:AP291,12),1),IF(AQ291=1,AQ295,AQ295+AP292)),0)</f>
        <v>0</v>
      </c>
      <c r="AR292" s="68">
        <f>IF(AR291&gt;0,IF((SUMIFS($R294:AQ294,$R291:AQ291,12)+IF(AQ291=12,0,AQ292)+AR295)&gt;=$L288,$L288-FLOOR(SUMIFS($R294:AQ294,$R291:AQ291,12),1),IF(AR291=1,AR295,AR295+AQ292)),0)</f>
        <v>0</v>
      </c>
      <c r="AS292" s="68">
        <f>IF(AS291&gt;0,IF((SUMIFS($R294:AR294,$R291:AR291,12)+IF(AR291=12,0,AR292)+AS295)&gt;=$L288,$L288-FLOOR(SUMIFS($R294:AR294,$R291:AR291,12),1),IF(AS291=1,AS295,AS295+AR292)),0)</f>
        <v>0</v>
      </c>
      <c r="AT292" s="68">
        <f>IF(AT291&gt;0,IF((SUMIFS($R294:AS294,$R291:AS291,12)+IF(AS291=12,0,AS292)+AT295)&gt;=$L288,$L288-FLOOR(SUMIFS($R294:AS294,$R291:AS291,12),1),IF(AT291=1,AT295,AT295+AS292)),0)</f>
        <v>0</v>
      </c>
      <c r="AU292" s="68">
        <f>IF(AU291&gt;0,IF((SUMIFS($R294:AT294,$R291:AT291,12)+IF(AT291=12,0,AT292)+AU295)&gt;=$L288,$L288-FLOOR(SUMIFS($R294:AT294,$R291:AT291,12),1),IF(AU291=1,AU295,AU295+AT292)),0)</f>
        <v>0</v>
      </c>
      <c r="AV292" s="68">
        <f>IF(AV291&gt;0,IF((SUMIFS($R294:AU294,$R291:AU291,12)+IF(AU291=12,0,AU292)+AV295)&gt;=$L288,$L288-FLOOR(SUMIFS($R294:AU294,$R291:AU291,12),1),IF(AV291=1,AV295,AV295+AU292)),0)</f>
        <v>0</v>
      </c>
      <c r="AW292" s="68">
        <f>IF(AW291&gt;0,IF((SUMIFS($R294:AV294,$R291:AV291,12)+IF(AV291=12,0,AV292)+AW295)&gt;=$L288,$L288-FLOOR(SUMIFS($R294:AV294,$R291:AV291,12),1),IF(AW291=1,AW295,AW295+AV292)),0)</f>
        <v>0</v>
      </c>
      <c r="AX292" s="68">
        <f>IF(AX291&gt;0,IF((SUMIFS($R294:AW294,$R291:AW291,12)+IF(AW291=12,0,AW292)+AX295)&gt;=$L288,$L288-FLOOR(SUMIFS($R294:AW294,$R291:AW291,12),1),IF(AX291=1,AX295,AX295+AW292)),0)</f>
        <v>0</v>
      </c>
      <c r="AY292" s="68">
        <f>IF(AY291&gt;0,IF((SUMIFS($R294:AX294,$R291:AX291,12)+IF(AX291=12,0,AX292)+AY295)&gt;=$L288,$L288-FLOOR(SUMIFS($R294:AX294,$R291:AX291,12),1),IF(AY291=1,AY295,AY295+AX292)),0)</f>
        <v>0</v>
      </c>
      <c r="AZ292" s="68">
        <f>IF(AZ291&gt;0,IF((SUMIFS($R294:AY294,$R291:AY291,12)+IF(AY291=12,0,AY292)+AZ295)&gt;=$L288,$L288-FLOOR(SUMIFS($R294:AY294,$R291:AY291,12),1),IF(AZ291=1,AZ295,AZ295+AY292)),0)</f>
        <v>0</v>
      </c>
      <c r="BA292" s="68">
        <f>IF(BA291&gt;0,IF((SUMIFS($R294:AZ294,$R291:AZ291,12)+IF(AZ291=12,0,AZ292)+BA295)&gt;=$L288,$L288-FLOOR(SUMIFS($R294:AZ294,$R291:AZ291,12),1),IF(BA291=1,BA295,BA295+AZ292)),0)</f>
        <v>0</v>
      </c>
      <c r="BB292" s="68">
        <f>IF(BB291&gt;0,IF((SUMIFS($R294:BA294,$R291:BA291,12)+IF(BA291=12,0,BA292)+BB295)&gt;=$L288,$L288-FLOOR(SUMIFS($R294:BA294,$R291:BA291,12),1),IF(BB291=1,BB295,BB295+BA292)),0)</f>
        <v>0</v>
      </c>
      <c r="BC292" s="68">
        <f>IF(BC291&gt;0,IF((SUMIFS($R294:BB294,$R291:BB291,12)+IF(BB291=12,0,BB292)+BC295)&gt;=$L288,$L288-FLOOR(SUMIFS($R294:BB294,$R291:BB291,12),1),IF(BC291=1,BC295,BC295+BB292)),0)</f>
        <v>0</v>
      </c>
      <c r="BD292" s="68">
        <f>IF(BD291&gt;0,IF((SUMIFS($R294:BC294,$R291:BC291,12)+IF(BC291=12,0,BC292)+BD295)&gt;=$L288,$L288-FLOOR(SUMIFS($R294:BC294,$R291:BC291,12),1),IF(BD291=1,BD295,BD295+BC292)),0)</f>
        <v>0</v>
      </c>
      <c r="BE292" s="68">
        <f>IF(BE291&gt;0,IF((SUMIFS($R294:BD294,$R291:BD291,12)+IF(BD291=12,0,BD292)+BE295)&gt;=$L288,$L288-FLOOR(SUMIFS($R294:BD294,$R291:BD291,12),1),IF(BE291=1,BE295,BE295+BD292)),0)</f>
        <v>0</v>
      </c>
      <c r="BF292" s="68">
        <f>IF(BF291&gt;0,IF((SUMIFS($R294:BE294,$R291:BE291,12)+IF(BE291=12,0,BE292)+BF295)&gt;=$L288,$L288-FLOOR(SUMIFS($R294:BE294,$R291:BE291,12),1),IF(BF291=1,BF295,BF295+BE292)),0)</f>
        <v>0</v>
      </c>
      <c r="BG292" s="68">
        <f>IF(BG291&gt;0,IF((SUMIFS($R294:BF294,$R291:BF291,12)+IF(BF291=12,0,BF292)+BG295)&gt;=$L288,$L288-FLOOR(SUMIFS($R294:BF294,$R291:BF291,12),1),IF(BG291=1,BG295,BG295+BF292)),0)</f>
        <v>0</v>
      </c>
      <c r="BH292" s="68">
        <f>IF(BH291&gt;0,IF((SUMIFS($R294:BG294,$R291:BG291,12)+IF(BG291=12,0,BG292)+BH295)&gt;=$L288,$L288-FLOOR(SUMIFS($R294:BG294,$R291:BG291,12),1),IF(BH291=1,BH295,BH295+BG292)),0)</f>
        <v>0</v>
      </c>
      <c r="BI292" s="68">
        <f>IF(BI291&gt;0,IF((SUMIFS($R294:BH294,$R291:BH291,12)+IF(BH291=12,0,BH292)+BI295)&gt;=$L288,$L288-FLOOR(SUMIFS($R294:BH294,$R291:BH291,12),1),IF(BI291=1,BI295,BI295+BH292)),0)</f>
        <v>0</v>
      </c>
      <c r="BJ292" s="68">
        <f>IF(BJ291&gt;0,IF((SUMIFS($R294:BI294,$R291:BI291,12)+IF(BI291=12,0,BI292)+BJ295)&gt;=$L288,$L288-FLOOR(SUMIFS($R294:BI294,$R291:BI291,12),1),IF(BJ291=1,BJ295,BJ295+BI292)),0)</f>
        <v>0</v>
      </c>
      <c r="BK292" s="68">
        <f>IF(BK291&gt;0,IF((SUMIFS($R294:BJ294,$R291:BJ291,12)+IF(BJ291=12,0,BJ292)+BK295)&gt;=$L288,$L288-FLOOR(SUMIFS($R294:BJ294,$R291:BJ291,12),1),IF(BK291=1,BK295,BK295+BJ292)),0)</f>
        <v>0</v>
      </c>
      <c r="BL292" s="68">
        <f>IF(BL291&gt;0,IF((SUMIFS($R294:BK294,$R291:BK291,12)+IF(BK291=12,0,BK292)+BL295)&gt;=$L288,$L288-FLOOR(SUMIFS($R294:BK294,$R291:BK291,12),1),IF(BL291=1,BL295,BL295+BK292)),0)</f>
        <v>0</v>
      </c>
      <c r="BM292" s="68">
        <f>IF(BM291&gt;0,IF((SUMIFS($R294:BL294,$R291:BL291,12)+IF(BL291=12,0,BL292)+BM295)&gt;=$L288,$L288-FLOOR(SUMIFS($R294:BL294,$R291:BL291,12),1),IF(BM291=1,BM295,BM295+BL292)),0)</f>
        <v>0</v>
      </c>
      <c r="BN292" s="362"/>
      <c r="BO292" s="364"/>
      <c r="BP292" s="366"/>
      <c r="BQ292" s="366"/>
      <c r="BR292" s="106"/>
      <c r="BS292" s="106"/>
      <c r="BT292" s="106"/>
      <c r="BU292" s="106"/>
      <c r="BV292" s="106"/>
      <c r="BW292" s="106"/>
      <c r="BX292" s="106"/>
      <c r="BY292" s="106"/>
      <c r="BZ292" s="106"/>
      <c r="CA292" s="106"/>
      <c r="CB292" s="106"/>
      <c r="CC292" s="106"/>
      <c r="CD292" s="106"/>
      <c r="CE292" s="106"/>
      <c r="CF292" s="106"/>
      <c r="CG292" s="106"/>
    </row>
    <row r="293" spans="1:85" s="245" customFormat="1" ht="41.5" hidden="1" customHeight="1" x14ac:dyDescent="0.35">
      <c r="A293" s="243"/>
      <c r="B293" s="128"/>
      <c r="C293" s="80"/>
      <c r="D293" s="80"/>
      <c r="E293" s="80"/>
      <c r="F293" s="80"/>
      <c r="G293" s="80"/>
      <c r="H293" s="80"/>
      <c r="I293" s="80"/>
      <c r="J293" s="80"/>
      <c r="K293" s="80"/>
      <c r="L293" s="80"/>
      <c r="M293" s="64"/>
      <c r="N293" s="7"/>
      <c r="O293" s="192"/>
      <c r="P293" s="106"/>
      <c r="Q293" s="65" t="s">
        <v>161</v>
      </c>
      <c r="R293" s="67">
        <f>IF(R288&gt;0,R289,0)</f>
        <v>0</v>
      </c>
      <c r="S293" s="67">
        <f t="shared" ref="S293" si="5158">IF(S288&gt;0,IF(S291=1,S289,S289+R293),R293)</f>
        <v>0</v>
      </c>
      <c r="T293" s="67">
        <f t="shared" ref="T293" si="5159">IF(T288&gt;0,IF(T291=1,T289,T289+S293),S293)</f>
        <v>0</v>
      </c>
      <c r="U293" s="67">
        <f t="shared" ref="U293" si="5160">IF(U288&gt;0,IF(U291=1,U289,U289+T293),T293)</f>
        <v>0</v>
      </c>
      <c r="V293" s="67">
        <f t="shared" ref="V293" si="5161">IF(V288&gt;0,IF(V291=1,V289,V289+U293),U293)</f>
        <v>0</v>
      </c>
      <c r="W293" s="67">
        <f t="shared" ref="W293" si="5162">IF(W288&gt;0,IF(W291=1,W289,W289+V293),V293)</f>
        <v>0</v>
      </c>
      <c r="X293" s="67">
        <f t="shared" ref="X293" si="5163">IF(X288&gt;0,IF(X291=1,X289,X289+W293),W293)</f>
        <v>0</v>
      </c>
      <c r="Y293" s="67">
        <f t="shared" ref="Y293" si="5164">IF(Y288&gt;0,IF(Y291=1,Y289,Y289+X293),X293)</f>
        <v>0</v>
      </c>
      <c r="Z293" s="67">
        <f t="shared" ref="Z293" si="5165">IF(Z288&gt;0,IF(Z291=1,Z289,Z289+Y293),Y293)</f>
        <v>0</v>
      </c>
      <c r="AA293" s="67">
        <f t="shared" ref="AA293" si="5166">IF(AA288&gt;0,IF(AA291=1,AA289,AA289+Z293),Z293)</f>
        <v>0</v>
      </c>
      <c r="AB293" s="67">
        <f t="shared" ref="AB293" si="5167">IF(AB288&gt;0,IF(AB291=1,AB289,AB289+AA293),AA293)</f>
        <v>0</v>
      </c>
      <c r="AC293" s="67">
        <f t="shared" ref="AC293" si="5168">IF(AC288&gt;0,IF(AC291=1,AC289,AC289+AB293),AB293)</f>
        <v>0</v>
      </c>
      <c r="AD293" s="67">
        <f t="shared" ref="AD293" si="5169">IF(AD288&gt;0,IF(AD291=1,AD289,AD289+AC293),AC293)</f>
        <v>0</v>
      </c>
      <c r="AE293" s="67">
        <f t="shared" ref="AE293" si="5170">IF(AE288&gt;0,IF(AE291=1,AE289,AE289+AD293),AD293)</f>
        <v>0</v>
      </c>
      <c r="AF293" s="67">
        <f t="shared" ref="AF293" si="5171">IF(AF288&gt;0,IF(AF291=1,AF289,AF289+AE293),AE293)</f>
        <v>0</v>
      </c>
      <c r="AG293" s="67">
        <f t="shared" ref="AG293" si="5172">IF(AG288&gt;0,IF(AG291=1,AG289,AG289+AF293),AF293)</f>
        <v>0</v>
      </c>
      <c r="AH293" s="67">
        <f t="shared" ref="AH293" si="5173">IF(AH288&gt;0,IF(AH291=1,AH289,AH289+AG293),AG293)</f>
        <v>0</v>
      </c>
      <c r="AI293" s="67">
        <f t="shared" ref="AI293" si="5174">IF(AI288&gt;0,IF(AI291=1,AI289,AI289+AH293),AH293)</f>
        <v>0</v>
      </c>
      <c r="AJ293" s="67">
        <f t="shared" ref="AJ293" si="5175">IF(AJ288&gt;0,IF(AJ291=1,AJ289,AJ289+AI293),AI293)</f>
        <v>0</v>
      </c>
      <c r="AK293" s="67">
        <f t="shared" ref="AK293" si="5176">IF(AK288&gt;0,IF(AK291=1,AK289,AK289+AJ293),AJ293)</f>
        <v>0</v>
      </c>
      <c r="AL293" s="67">
        <f t="shared" ref="AL293" si="5177">IF(AL288&gt;0,IF(AL291=1,AL289,AL289+AK293),AK293)</f>
        <v>0</v>
      </c>
      <c r="AM293" s="67">
        <f t="shared" ref="AM293" si="5178">IF(AM288&gt;0,IF(AM291=1,AM289,AM289+AL293),AL293)</f>
        <v>0</v>
      </c>
      <c r="AN293" s="67">
        <f t="shared" ref="AN293" si="5179">IF(AN288&gt;0,IF(AN291=1,AN289,AN289+AM293),AM293)</f>
        <v>0</v>
      </c>
      <c r="AO293" s="67">
        <f t="shared" ref="AO293" si="5180">IF(AO288&gt;0,IF(AO291=1,AO289,AO289+AN293),AN293)</f>
        <v>0</v>
      </c>
      <c r="AP293" s="67">
        <f t="shared" ref="AP293" si="5181">IF(AP288&gt;0,IF(AP291=1,AP289,AP289+AO293),AO293)</f>
        <v>0</v>
      </c>
      <c r="AQ293" s="67">
        <f t="shared" ref="AQ293" si="5182">IF(AQ288&gt;0,IF(AQ291=1,AQ289,AQ289+AP293),AP293)</f>
        <v>0</v>
      </c>
      <c r="AR293" s="67">
        <f t="shared" ref="AR293" si="5183">IF(AR288&gt;0,IF(AR291=1,AR289,AR289+AQ293),AQ293)</f>
        <v>0</v>
      </c>
      <c r="AS293" s="67">
        <f t="shared" ref="AS293" si="5184">IF(AS288&gt;0,IF(AS291=1,AS289,AS289+AR293),AR293)</f>
        <v>0</v>
      </c>
      <c r="AT293" s="67">
        <f t="shared" ref="AT293" si="5185">IF(AT288&gt;0,IF(AT291=1,AT289,AT289+AS293),AS293)</f>
        <v>0</v>
      </c>
      <c r="AU293" s="67">
        <f t="shared" ref="AU293" si="5186">IF(AU288&gt;0,IF(AU291=1,AU289,AU289+AT293),AT293)</f>
        <v>0</v>
      </c>
      <c r="AV293" s="67">
        <f t="shared" ref="AV293" si="5187">IF(AV288&gt;0,IF(AV291=1,AV289,AV289+AU293),AU293)</f>
        <v>0</v>
      </c>
      <c r="AW293" s="67">
        <f t="shared" ref="AW293" si="5188">IF(AW288&gt;0,IF(AW291=1,AW289,AW289+AV293),AV293)</f>
        <v>0</v>
      </c>
      <c r="AX293" s="67">
        <f t="shared" ref="AX293" si="5189">IF(AX288&gt;0,IF(AX291=1,AX289,AX289+AW293),AW293)</f>
        <v>0</v>
      </c>
      <c r="AY293" s="67">
        <f t="shared" ref="AY293" si="5190">IF(AY288&gt;0,IF(AY291=1,AY289,AY289+AX293),AX293)</f>
        <v>0</v>
      </c>
      <c r="AZ293" s="67">
        <f t="shared" ref="AZ293" si="5191">IF(AZ288&gt;0,IF(AZ291=1,AZ289,AZ289+AY293),AY293)</f>
        <v>0</v>
      </c>
      <c r="BA293" s="67">
        <f t="shared" ref="BA293" si="5192">IF(BA288&gt;0,IF(BA291=1,BA289,BA289+AZ293),AZ293)</f>
        <v>0</v>
      </c>
      <c r="BB293" s="67">
        <f t="shared" ref="BB293" si="5193">IF(BB288&gt;0,IF(BB291=1,BB289,BB289+BA293),BA293)</f>
        <v>0</v>
      </c>
      <c r="BC293" s="67">
        <f t="shared" ref="BC293" si="5194">IF(BC288&gt;0,IF(BC291=1,BC289,BC289+BB293),BB293)</f>
        <v>0</v>
      </c>
      <c r="BD293" s="67">
        <f t="shared" ref="BD293" si="5195">IF(BD288&gt;0,IF(BD291=1,BD289,BD289+BC293),BC293)</f>
        <v>0</v>
      </c>
      <c r="BE293" s="67">
        <f t="shared" ref="BE293" si="5196">IF(BE288&gt;0,IF(BE291=1,BE289,BE289+BD293),BD293)</f>
        <v>0</v>
      </c>
      <c r="BF293" s="67">
        <f t="shared" ref="BF293" si="5197">IF(BF288&gt;0,IF(BF291=1,BF289,BF289+BE293),BE293)</f>
        <v>0</v>
      </c>
      <c r="BG293" s="67">
        <f t="shared" ref="BG293" si="5198">IF(BG288&gt;0,IF(BG291=1,BG289,BG289+BF293),BF293)</f>
        <v>0</v>
      </c>
      <c r="BH293" s="67">
        <f t="shared" ref="BH293" si="5199">IF(BH288&gt;0,IF(BH291=1,BH289,BH289+BG293),BG293)</f>
        <v>0</v>
      </c>
      <c r="BI293" s="67">
        <f t="shared" ref="BI293" si="5200">IF(BI288&gt;0,IF(BI291=1,BI289,BI289+BH293),BH293)</f>
        <v>0</v>
      </c>
      <c r="BJ293" s="67">
        <f t="shared" ref="BJ293" si="5201">IF(BJ288&gt;0,IF(BJ291=1,BJ289,BJ289+BI293),BI293)</f>
        <v>0</v>
      </c>
      <c r="BK293" s="67">
        <f t="shared" ref="BK293" si="5202">IF(BK288&gt;0,IF(BK291=1,BK289,BK289+BJ293),BJ293)</f>
        <v>0</v>
      </c>
      <c r="BL293" s="67">
        <f t="shared" ref="BL293" si="5203">IF(BL288&gt;0,IF(BL291=1,BL289,BL289+BK293),BK293)</f>
        <v>0</v>
      </c>
      <c r="BM293" s="67">
        <f t="shared" ref="BM293" si="5204">IF(BM288&gt;0,IF(BM291=1,BM289,BM289+BL293),BL293)</f>
        <v>0</v>
      </c>
      <c r="BN293" s="362"/>
      <c r="BO293" s="364"/>
      <c r="BP293" s="366"/>
      <c r="BQ293" s="366"/>
      <c r="BR293" s="106"/>
      <c r="BS293" s="106"/>
      <c r="BT293" s="106"/>
      <c r="BU293" s="106"/>
      <c r="BV293" s="106"/>
      <c r="BW293" s="106"/>
      <c r="BX293" s="106"/>
      <c r="BY293" s="106"/>
      <c r="BZ293" s="106"/>
      <c r="CA293" s="106"/>
      <c r="CB293" s="106"/>
      <c r="CC293" s="106"/>
      <c r="CD293" s="106"/>
      <c r="CE293" s="106"/>
      <c r="CF293" s="106"/>
      <c r="CG293" s="106"/>
    </row>
    <row r="294" spans="1:85" s="245" customFormat="1" ht="41.5" hidden="1" customHeight="1" x14ac:dyDescent="0.35">
      <c r="A294" s="243"/>
      <c r="B294" s="128"/>
      <c r="C294" s="80"/>
      <c r="D294" s="80"/>
      <c r="E294" s="80"/>
      <c r="F294" s="80"/>
      <c r="G294" s="80"/>
      <c r="H294" s="80"/>
      <c r="I294" s="80"/>
      <c r="J294" s="80"/>
      <c r="K294" s="80"/>
      <c r="L294" s="80"/>
      <c r="M294" s="64"/>
      <c r="N294" s="7"/>
      <c r="O294" s="192"/>
      <c r="P294" s="106"/>
      <c r="Q294" s="65" t="s">
        <v>162</v>
      </c>
      <c r="R294" s="67">
        <f>R296</f>
        <v>0</v>
      </c>
      <c r="S294" s="67">
        <f t="shared" ref="S294" si="5205">IF(S291=1,S296,S296+R294)</f>
        <v>0</v>
      </c>
      <c r="T294" s="67">
        <f t="shared" ref="T294" si="5206">IF(T291=1,T296,T296+S294)</f>
        <v>0</v>
      </c>
      <c r="U294" s="67">
        <f t="shared" ref="U294" si="5207">IF(U291=1,U296,U296+T294)</f>
        <v>0</v>
      </c>
      <c r="V294" s="67">
        <f t="shared" ref="V294" si="5208">IF(V291=1,V296,V296+U294)</f>
        <v>0</v>
      </c>
      <c r="W294" s="67">
        <f t="shared" ref="W294" si="5209">IF(W291=1,W296,W296+V294)</f>
        <v>0</v>
      </c>
      <c r="X294" s="67">
        <f t="shared" ref="X294" si="5210">IF(X291=1,X296,X296+W294)</f>
        <v>0</v>
      </c>
      <c r="Y294" s="67">
        <f t="shared" ref="Y294" si="5211">IF(Y291=1,Y296,Y296+X294)</f>
        <v>0</v>
      </c>
      <c r="Z294" s="67">
        <f t="shared" ref="Z294" si="5212">IF(Z291=1,Z296,Z296+Y294)</f>
        <v>0</v>
      </c>
      <c r="AA294" s="67">
        <f t="shared" ref="AA294" si="5213">IF(AA291=1,AA296,AA296+Z294)</f>
        <v>0</v>
      </c>
      <c r="AB294" s="67">
        <f t="shared" ref="AB294" si="5214">IF(AB291=1,AB296,AB296+AA294)</f>
        <v>0</v>
      </c>
      <c r="AC294" s="67">
        <f t="shared" ref="AC294" si="5215">IF(AC291=1,AC296,AC296+AB294)</f>
        <v>0</v>
      </c>
      <c r="AD294" s="67">
        <f t="shared" ref="AD294" si="5216">IF(AD291=1,AD296,AD296+AC294)</f>
        <v>0</v>
      </c>
      <c r="AE294" s="67">
        <f t="shared" ref="AE294" si="5217">IF(AE291=1,AE296,AE296+AD294)</f>
        <v>0</v>
      </c>
      <c r="AF294" s="67">
        <f t="shared" ref="AF294" si="5218">IF(AF291=1,AF296,AF296+AE294)</f>
        <v>0</v>
      </c>
      <c r="AG294" s="67">
        <f t="shared" ref="AG294" si="5219">IF(AG291=1,AG296,AG296+AF294)</f>
        <v>0</v>
      </c>
      <c r="AH294" s="67">
        <f t="shared" ref="AH294" si="5220">IF(AH291=1,AH296,AH296+AG294)</f>
        <v>0</v>
      </c>
      <c r="AI294" s="67">
        <f t="shared" ref="AI294" si="5221">IF(AI291=1,AI296,AI296+AH294)</f>
        <v>0</v>
      </c>
      <c r="AJ294" s="67">
        <f t="shared" ref="AJ294" si="5222">IF(AJ291=1,AJ296,AJ296+AI294)</f>
        <v>0</v>
      </c>
      <c r="AK294" s="67">
        <f t="shared" ref="AK294" si="5223">IF(AK291=1,AK296,AK296+AJ294)</f>
        <v>0</v>
      </c>
      <c r="AL294" s="67">
        <f t="shared" ref="AL294" si="5224">IF(AL291=1,AL296,AL296+AK294)</f>
        <v>0</v>
      </c>
      <c r="AM294" s="67">
        <f t="shared" ref="AM294" si="5225">IF(AM291=1,AM296,AM296+AL294)</f>
        <v>0</v>
      </c>
      <c r="AN294" s="67">
        <f t="shared" ref="AN294" si="5226">IF(AN291=1,AN296,AN296+AM294)</f>
        <v>0</v>
      </c>
      <c r="AO294" s="67">
        <f t="shared" ref="AO294" si="5227">IF(AO291=1,AO296,AO296+AN294)</f>
        <v>0</v>
      </c>
      <c r="AP294" s="67">
        <f t="shared" ref="AP294" si="5228">IF(AP291=1,AP296,AP296+AO294)</f>
        <v>0</v>
      </c>
      <c r="AQ294" s="67">
        <f t="shared" ref="AQ294" si="5229">IF(AQ291=1,AQ296,AQ296+AP294)</f>
        <v>0</v>
      </c>
      <c r="AR294" s="67">
        <f t="shared" ref="AR294" si="5230">IF(AR291=1,AR296,AR296+AQ294)</f>
        <v>0</v>
      </c>
      <c r="AS294" s="67">
        <f t="shared" ref="AS294" si="5231">IF(AS291=1,AS296,AS296+AR294)</f>
        <v>0</v>
      </c>
      <c r="AT294" s="67">
        <f t="shared" ref="AT294" si="5232">IF(AT291=1,AT296,AT296+AS294)</f>
        <v>0</v>
      </c>
      <c r="AU294" s="67">
        <f t="shared" ref="AU294" si="5233">IF(AU291=1,AU296,AU296+AT294)</f>
        <v>0</v>
      </c>
      <c r="AV294" s="67">
        <f t="shared" ref="AV294" si="5234">IF(AV291=1,AV296,AV296+AU294)</f>
        <v>0</v>
      </c>
      <c r="AW294" s="67">
        <f t="shared" ref="AW294" si="5235">IF(AW291=1,AW296,AW296+AV294)</f>
        <v>0</v>
      </c>
      <c r="AX294" s="67">
        <f t="shared" ref="AX294" si="5236">IF(AX291=1,AX296,AX296+AW294)</f>
        <v>0</v>
      </c>
      <c r="AY294" s="67">
        <f t="shared" ref="AY294" si="5237">IF(AY291=1,AY296,AY296+AX294)</f>
        <v>0</v>
      </c>
      <c r="AZ294" s="67">
        <f t="shared" ref="AZ294" si="5238">IF(AZ291=1,AZ296,AZ296+AY294)</f>
        <v>0</v>
      </c>
      <c r="BA294" s="67">
        <f t="shared" ref="BA294" si="5239">IF(BA291=1,BA296,BA296+AZ294)</f>
        <v>0</v>
      </c>
      <c r="BB294" s="67">
        <f t="shared" ref="BB294" si="5240">IF(BB291=1,BB296,BB296+BA294)</f>
        <v>0</v>
      </c>
      <c r="BC294" s="67">
        <f t="shared" ref="BC294" si="5241">IF(BC291=1,BC296,BC296+BB294)</f>
        <v>0</v>
      </c>
      <c r="BD294" s="67">
        <f t="shared" ref="BD294" si="5242">IF(BD291=1,BD296,BD296+BC294)</f>
        <v>0</v>
      </c>
      <c r="BE294" s="67">
        <f t="shared" ref="BE294" si="5243">IF(BE291=1,BE296,BE296+BD294)</f>
        <v>0</v>
      </c>
      <c r="BF294" s="67">
        <f t="shared" ref="BF294" si="5244">IF(BF291=1,BF296,BF296+BE294)</f>
        <v>0</v>
      </c>
      <c r="BG294" s="67">
        <f t="shared" ref="BG294" si="5245">IF(BG291=1,BG296,BG296+BF294)</f>
        <v>0</v>
      </c>
      <c r="BH294" s="67">
        <f t="shared" ref="BH294" si="5246">IF(BH291=1,BH296,BH296+BG294)</f>
        <v>0</v>
      </c>
      <c r="BI294" s="67">
        <f t="shared" ref="BI294" si="5247">IF(BI291=1,BI296,BI296+BH294)</f>
        <v>0</v>
      </c>
      <c r="BJ294" s="67">
        <f t="shared" ref="BJ294" si="5248">IF(BJ291=1,BJ296,BJ296+BI294)</f>
        <v>0</v>
      </c>
      <c r="BK294" s="67">
        <f t="shared" ref="BK294" si="5249">IF(BK291=1,BK296,BK296+BJ294)</f>
        <v>0</v>
      </c>
      <c r="BL294" s="67">
        <f t="shared" ref="BL294" si="5250">IF(BL291=1,BL296,BL296+BK294)</f>
        <v>0</v>
      </c>
      <c r="BM294" s="67">
        <f t="shared" ref="BM294" si="5251">IF(BM291=1,BM296,BM296+BL294)</f>
        <v>0</v>
      </c>
      <c r="BN294" s="362"/>
      <c r="BO294" s="364"/>
      <c r="BP294" s="366"/>
      <c r="BQ294" s="366"/>
      <c r="BR294" s="106"/>
      <c r="BS294" s="106"/>
      <c r="BT294" s="106"/>
      <c r="BU294" s="106"/>
      <c r="BV294" s="106"/>
      <c r="BW294" s="106"/>
      <c r="BX294" s="106"/>
      <c r="BY294" s="106"/>
      <c r="BZ294" s="106"/>
      <c r="CA294" s="106"/>
      <c r="CB294" s="106"/>
      <c r="CC294" s="106"/>
      <c r="CD294" s="106"/>
      <c r="CE294" s="106"/>
      <c r="CF294" s="106"/>
      <c r="CG294" s="106"/>
    </row>
    <row r="295" spans="1:85" s="245" customFormat="1" ht="29" x14ac:dyDescent="0.35">
      <c r="A295" s="243"/>
      <c r="B295" s="128"/>
      <c r="C295" s="80"/>
      <c r="D295" s="80"/>
      <c r="E295" s="80"/>
      <c r="F295" s="80"/>
      <c r="G295" s="80"/>
      <c r="H295" s="80"/>
      <c r="I295" s="80"/>
      <c r="J295" s="80"/>
      <c r="K295" s="80"/>
      <c r="L295" s="80"/>
      <c r="M295" s="64"/>
      <c r="N295" s="7"/>
      <c r="O295" s="192"/>
      <c r="P295" s="106"/>
      <c r="Q295" s="63" t="s">
        <v>160</v>
      </c>
      <c r="R295" s="68">
        <f t="shared" ref="R295:BM295" si="5252">1720/12*R288</f>
        <v>0</v>
      </c>
      <c r="S295" s="68">
        <f t="shared" si="5252"/>
        <v>0</v>
      </c>
      <c r="T295" s="68">
        <f t="shared" si="5252"/>
        <v>0</v>
      </c>
      <c r="U295" s="68">
        <f t="shared" si="5252"/>
        <v>0</v>
      </c>
      <c r="V295" s="68">
        <f t="shared" si="5252"/>
        <v>0</v>
      </c>
      <c r="W295" s="68">
        <f t="shared" si="5252"/>
        <v>0</v>
      </c>
      <c r="X295" s="68">
        <f t="shared" si="5252"/>
        <v>0</v>
      </c>
      <c r="Y295" s="68">
        <f t="shared" si="5252"/>
        <v>0</v>
      </c>
      <c r="Z295" s="68">
        <f t="shared" si="5252"/>
        <v>0</v>
      </c>
      <c r="AA295" s="68">
        <f t="shared" si="5252"/>
        <v>0</v>
      </c>
      <c r="AB295" s="68">
        <f t="shared" si="5252"/>
        <v>0</v>
      </c>
      <c r="AC295" s="68">
        <f t="shared" si="5252"/>
        <v>0</v>
      </c>
      <c r="AD295" s="68">
        <f t="shared" si="5252"/>
        <v>0</v>
      </c>
      <c r="AE295" s="68">
        <f t="shared" si="5252"/>
        <v>0</v>
      </c>
      <c r="AF295" s="68">
        <f t="shared" si="5252"/>
        <v>0</v>
      </c>
      <c r="AG295" s="68">
        <f t="shared" si="5252"/>
        <v>0</v>
      </c>
      <c r="AH295" s="68">
        <f t="shared" si="5252"/>
        <v>0</v>
      </c>
      <c r="AI295" s="68">
        <f t="shared" si="5252"/>
        <v>0</v>
      </c>
      <c r="AJ295" s="68">
        <f t="shared" si="5252"/>
        <v>0</v>
      </c>
      <c r="AK295" s="68">
        <f t="shared" si="5252"/>
        <v>0</v>
      </c>
      <c r="AL295" s="68">
        <f t="shared" si="5252"/>
        <v>0</v>
      </c>
      <c r="AM295" s="68">
        <f t="shared" si="5252"/>
        <v>0</v>
      </c>
      <c r="AN295" s="68">
        <f t="shared" si="5252"/>
        <v>0</v>
      </c>
      <c r="AO295" s="68">
        <f t="shared" si="5252"/>
        <v>0</v>
      </c>
      <c r="AP295" s="68">
        <f t="shared" si="5252"/>
        <v>0</v>
      </c>
      <c r="AQ295" s="68">
        <f t="shared" si="5252"/>
        <v>0</v>
      </c>
      <c r="AR295" s="68">
        <f t="shared" si="5252"/>
        <v>0</v>
      </c>
      <c r="AS295" s="68">
        <f t="shared" si="5252"/>
        <v>0</v>
      </c>
      <c r="AT295" s="68">
        <f t="shared" si="5252"/>
        <v>0</v>
      </c>
      <c r="AU295" s="68">
        <f t="shared" si="5252"/>
        <v>0</v>
      </c>
      <c r="AV295" s="68">
        <f t="shared" si="5252"/>
        <v>0</v>
      </c>
      <c r="AW295" s="68">
        <f t="shared" si="5252"/>
        <v>0</v>
      </c>
      <c r="AX295" s="68">
        <f t="shared" si="5252"/>
        <v>0</v>
      </c>
      <c r="AY295" s="68">
        <f t="shared" si="5252"/>
        <v>0</v>
      </c>
      <c r="AZ295" s="68">
        <f t="shared" si="5252"/>
        <v>0</v>
      </c>
      <c r="BA295" s="68">
        <f t="shared" si="5252"/>
        <v>0</v>
      </c>
      <c r="BB295" s="68">
        <f t="shared" si="5252"/>
        <v>0</v>
      </c>
      <c r="BC295" s="68">
        <f t="shared" si="5252"/>
        <v>0</v>
      </c>
      <c r="BD295" s="68">
        <f t="shared" si="5252"/>
        <v>0</v>
      </c>
      <c r="BE295" s="68">
        <f t="shared" si="5252"/>
        <v>0</v>
      </c>
      <c r="BF295" s="68">
        <f t="shared" si="5252"/>
        <v>0</v>
      </c>
      <c r="BG295" s="68">
        <f t="shared" si="5252"/>
        <v>0</v>
      </c>
      <c r="BH295" s="68">
        <f t="shared" si="5252"/>
        <v>0</v>
      </c>
      <c r="BI295" s="68">
        <f t="shared" si="5252"/>
        <v>0</v>
      </c>
      <c r="BJ295" s="68">
        <f t="shared" si="5252"/>
        <v>0</v>
      </c>
      <c r="BK295" s="68">
        <f t="shared" si="5252"/>
        <v>0</v>
      </c>
      <c r="BL295" s="68">
        <f t="shared" si="5252"/>
        <v>0</v>
      </c>
      <c r="BM295" s="68">
        <f t="shared" si="5252"/>
        <v>0</v>
      </c>
      <c r="BN295" s="362"/>
      <c r="BO295" s="364"/>
      <c r="BP295" s="366"/>
      <c r="BQ295" s="366"/>
      <c r="BR295" s="106"/>
      <c r="BS295" s="106"/>
      <c r="BT295" s="106"/>
      <c r="BU295" s="106"/>
      <c r="BV295" s="106"/>
      <c r="BW295" s="106"/>
      <c r="BX295" s="106"/>
      <c r="BY295" s="106"/>
      <c r="BZ295" s="106"/>
      <c r="CA295" s="106"/>
      <c r="CB295" s="106"/>
      <c r="CC295" s="106"/>
      <c r="CD295" s="106"/>
      <c r="CE295" s="106"/>
      <c r="CF295" s="106"/>
      <c r="CG295" s="106"/>
    </row>
    <row r="296" spans="1:85" s="245" customFormat="1" ht="29" x14ac:dyDescent="0.35">
      <c r="A296" s="243"/>
      <c r="B296" s="128"/>
      <c r="C296" s="80"/>
      <c r="D296" s="80"/>
      <c r="E296" s="80"/>
      <c r="F296" s="80"/>
      <c r="G296" s="80"/>
      <c r="H296" s="80"/>
      <c r="I296" s="80"/>
      <c r="J296" s="80"/>
      <c r="K296" s="80"/>
      <c r="L296" s="80"/>
      <c r="M296" s="64"/>
      <c r="N296" s="7"/>
      <c r="O296" s="192"/>
      <c r="P296" s="106"/>
      <c r="Q296" s="63" t="s">
        <v>144</v>
      </c>
      <c r="R296" s="68">
        <f>FLOOR(IF(OR(R291=0,R291=1),IF(R289&gt;=R295,R295,R289)+0.00000001,IF(R293&gt;=R292,R292,R293))+0.00000001,1)</f>
        <v>0</v>
      </c>
      <c r="S296" s="68">
        <f t="shared" ref="S296" si="5253">FLOOR(IF(OR(S291=0,S291=1),IF(S295&gt;S292,S292,IF(S289&gt;=S295,S295,S289)+0.00000001),IF(S293&gt;=S292,S292-R294,S293-R294)+0.00000001),1)</f>
        <v>0</v>
      </c>
      <c r="T296" s="68">
        <f t="shared" ref="T296" si="5254">FLOOR(IF(OR(T291=0,T291=1),IF(T295&gt;T292,T292,IF(T289&gt;=T295,T295,T289)+0.00000001),IF(T293&gt;=T292,T292-S294,T293-S294)+0.00000001),1)</f>
        <v>0</v>
      </c>
      <c r="U296" s="68">
        <f t="shared" ref="U296" si="5255">FLOOR(IF(OR(U291=0,U291=1),IF(U295&gt;U292,U292,IF(U289&gt;=U295,U295,U289)+0.00000001),IF(U293&gt;=U292,U292-T294,U293-T294)+0.00000001),1)</f>
        <v>0</v>
      </c>
      <c r="V296" s="68">
        <f t="shared" ref="V296" si="5256">FLOOR(IF(OR(V291=0,V291=1),IF(V295&gt;V292,V292,IF(V289&gt;=V295,V295,V289)+0.00000001),IF(V293&gt;=V292,V292-U294,V293-U294)+0.00000001),1)</f>
        <v>0</v>
      </c>
      <c r="W296" s="68">
        <f t="shared" ref="W296" si="5257">FLOOR(IF(OR(W291=0,W291=1),IF(W295&gt;W292,W292,IF(W289&gt;=W295,W295,W289)+0.00000001),IF(W293&gt;=W292,W292-V294,W293-V294)+0.00000001),1)</f>
        <v>0</v>
      </c>
      <c r="X296" s="68">
        <f t="shared" ref="X296" si="5258">FLOOR(IF(OR(X291=0,X291=1),IF(X295&gt;X292,X292,IF(X289&gt;=X295,X295,X289)+0.00000001),IF(X293&gt;=X292,X292-W294,X293-W294)+0.00000001),1)</f>
        <v>0</v>
      </c>
      <c r="Y296" s="68">
        <f t="shared" ref="Y296" si="5259">FLOOR(IF(OR(Y291=0,Y291=1),IF(Y295&gt;Y292,Y292,IF(Y289&gt;=Y295,Y295,Y289)+0.00000001),IF(Y293&gt;=Y292,Y292-X294,Y293-X294)+0.00000001),1)</f>
        <v>0</v>
      </c>
      <c r="Z296" s="68">
        <f t="shared" ref="Z296" si="5260">FLOOR(IF(OR(Z291=0,Z291=1),IF(Z295&gt;Z292,Z292,IF(Z289&gt;=Z295,Z295,Z289)+0.00000001),IF(Z293&gt;=Z292,Z292-Y294,Z293-Y294)+0.00000001),1)</f>
        <v>0</v>
      </c>
      <c r="AA296" s="68">
        <f t="shared" ref="AA296" si="5261">FLOOR(IF(OR(AA291=0,AA291=1),IF(AA295&gt;AA292,AA292,IF(AA289&gt;=AA295,AA295,AA289)+0.00000001),IF(AA293&gt;=AA292,AA292-Z294,AA293-Z294)+0.00000001),1)</f>
        <v>0</v>
      </c>
      <c r="AB296" s="68">
        <f t="shared" ref="AB296" si="5262">FLOOR(IF(OR(AB291=0,AB291=1),IF(AB295&gt;AB292,AB292,IF(AB289&gt;=AB295,AB295,AB289)+0.00000001),IF(AB293&gt;=AB292,AB292-AA294,AB293-AA294)+0.00000001),1)</f>
        <v>0</v>
      </c>
      <c r="AC296" s="68">
        <f t="shared" ref="AC296" si="5263">FLOOR(IF(OR(AC291=0,AC291=1),IF(AC295&gt;AC292,AC292,IF(AC289&gt;=AC295,AC295,AC289)+0.00000001),IF(AC293&gt;=AC292,AC292-AB294,AC293-AB294)+0.00000001),1)</f>
        <v>0</v>
      </c>
      <c r="AD296" s="68">
        <f t="shared" ref="AD296" si="5264">FLOOR(IF(OR(AD291=0,AD291=1),IF(AD295&gt;AD292,AD292,IF(AD289&gt;=AD295,AD295,AD289)+0.00000001),IF(AD293&gt;=AD292,AD292-AC294,AD293-AC294)+0.00000001),1)</f>
        <v>0</v>
      </c>
      <c r="AE296" s="68">
        <f t="shared" ref="AE296" si="5265">FLOOR(IF(OR(AE291=0,AE291=1),IF(AE295&gt;AE292,AE292,IF(AE289&gt;=AE295,AE295,AE289)+0.00000001),IF(AE293&gt;=AE292,AE292-AD294,AE293-AD294)+0.00000001),1)</f>
        <v>0</v>
      </c>
      <c r="AF296" s="68">
        <f t="shared" ref="AF296" si="5266">FLOOR(IF(OR(AF291=0,AF291=1),IF(AF295&gt;AF292,AF292,IF(AF289&gt;=AF295,AF295,AF289)+0.00000001),IF(AF293&gt;=AF292,AF292-AE294,AF293-AE294)+0.00000001),1)</f>
        <v>0</v>
      </c>
      <c r="AG296" s="68">
        <f t="shared" ref="AG296" si="5267">FLOOR(IF(OR(AG291=0,AG291=1),IF(AG295&gt;AG292,AG292,IF(AG289&gt;=AG295,AG295,AG289)+0.00000001),IF(AG293&gt;=AG292,AG292-AF294,AG293-AF294)+0.00000001),1)</f>
        <v>0</v>
      </c>
      <c r="AH296" s="68">
        <f t="shared" ref="AH296" si="5268">FLOOR(IF(OR(AH291=0,AH291=1),IF(AH295&gt;AH292,AH292,IF(AH289&gt;=AH295,AH295,AH289)+0.00000001),IF(AH293&gt;=AH292,AH292-AG294,AH293-AG294)+0.00000001),1)</f>
        <v>0</v>
      </c>
      <c r="AI296" s="68">
        <f t="shared" ref="AI296" si="5269">FLOOR(IF(OR(AI291=0,AI291=1),IF(AI295&gt;AI292,AI292,IF(AI289&gt;=AI295,AI295,AI289)+0.00000001),IF(AI293&gt;=AI292,AI292-AH294,AI293-AH294)+0.00000001),1)</f>
        <v>0</v>
      </c>
      <c r="AJ296" s="68">
        <f t="shared" ref="AJ296" si="5270">FLOOR(IF(OR(AJ291=0,AJ291=1),IF(AJ295&gt;AJ292,AJ292,IF(AJ289&gt;=AJ295,AJ295,AJ289)+0.00000001),IF(AJ293&gt;=AJ292,AJ292-AI294,AJ293-AI294)+0.00000001),1)</f>
        <v>0</v>
      </c>
      <c r="AK296" s="68">
        <f t="shared" ref="AK296" si="5271">FLOOR(IF(OR(AK291=0,AK291=1),IF(AK295&gt;AK292,AK292,IF(AK289&gt;=AK295,AK295,AK289)+0.00000001),IF(AK293&gt;=AK292,AK292-AJ294,AK293-AJ294)+0.00000001),1)</f>
        <v>0</v>
      </c>
      <c r="AL296" s="68">
        <f t="shared" ref="AL296" si="5272">FLOOR(IF(OR(AL291=0,AL291=1),IF(AL295&gt;AL292,AL292,IF(AL289&gt;=AL295,AL295,AL289)+0.00000001),IF(AL293&gt;=AL292,AL292-AK294,AL293-AK294)+0.00000001),1)</f>
        <v>0</v>
      </c>
      <c r="AM296" s="68">
        <f t="shared" ref="AM296" si="5273">FLOOR(IF(OR(AM291=0,AM291=1),IF(AM295&gt;AM292,AM292,IF(AM289&gt;=AM295,AM295,AM289)+0.00000001),IF(AM293&gt;=AM292,AM292-AL294,AM293-AL294)+0.00000001),1)</f>
        <v>0</v>
      </c>
      <c r="AN296" s="68">
        <f t="shared" ref="AN296" si="5274">FLOOR(IF(OR(AN291=0,AN291=1),IF(AN295&gt;AN292,AN292,IF(AN289&gt;=AN295,AN295,AN289)+0.00000001),IF(AN293&gt;=AN292,AN292-AM294,AN293-AM294)+0.00000001),1)</f>
        <v>0</v>
      </c>
      <c r="AO296" s="68">
        <f t="shared" ref="AO296" si="5275">FLOOR(IF(OR(AO291=0,AO291=1),IF(AO295&gt;AO292,AO292,IF(AO289&gt;=AO295,AO295,AO289)+0.00000001),IF(AO293&gt;=AO292,AO292-AN294,AO293-AN294)+0.00000001),1)</f>
        <v>0</v>
      </c>
      <c r="AP296" s="68">
        <f t="shared" ref="AP296" si="5276">FLOOR(IF(OR(AP291=0,AP291=1),IF(AP295&gt;AP292,AP292,IF(AP289&gt;=AP295,AP295,AP289)+0.00000001),IF(AP293&gt;=AP292,AP292-AO294,AP293-AO294)+0.00000001),1)</f>
        <v>0</v>
      </c>
      <c r="AQ296" s="68">
        <f t="shared" ref="AQ296" si="5277">FLOOR(IF(OR(AQ291=0,AQ291=1),IF(AQ295&gt;AQ292,AQ292,IF(AQ289&gt;=AQ295,AQ295,AQ289)+0.00000001),IF(AQ293&gt;=AQ292,AQ292-AP294,AQ293-AP294)+0.00000001),1)</f>
        <v>0</v>
      </c>
      <c r="AR296" s="68">
        <f t="shared" ref="AR296" si="5278">FLOOR(IF(OR(AR291=0,AR291=1),IF(AR295&gt;AR292,AR292,IF(AR289&gt;=AR295,AR295,AR289)+0.00000001),IF(AR293&gt;=AR292,AR292-AQ294,AR293-AQ294)+0.00000001),1)</f>
        <v>0</v>
      </c>
      <c r="AS296" s="68">
        <f t="shared" ref="AS296" si="5279">FLOOR(IF(OR(AS291=0,AS291=1),IF(AS295&gt;AS292,AS292,IF(AS289&gt;=AS295,AS295,AS289)+0.00000001),IF(AS293&gt;=AS292,AS292-AR294,AS293-AR294)+0.00000001),1)</f>
        <v>0</v>
      </c>
      <c r="AT296" s="68">
        <f t="shared" ref="AT296" si="5280">FLOOR(IF(OR(AT291=0,AT291=1),IF(AT295&gt;AT292,AT292,IF(AT289&gt;=AT295,AT295,AT289)+0.00000001),IF(AT293&gt;=AT292,AT292-AS294,AT293-AS294)+0.00000001),1)</f>
        <v>0</v>
      </c>
      <c r="AU296" s="68">
        <f t="shared" ref="AU296" si="5281">FLOOR(IF(OR(AU291=0,AU291=1),IF(AU295&gt;AU292,AU292,IF(AU289&gt;=AU295,AU295,AU289)+0.00000001),IF(AU293&gt;=AU292,AU292-AT294,AU293-AT294)+0.00000001),1)</f>
        <v>0</v>
      </c>
      <c r="AV296" s="68">
        <f t="shared" ref="AV296" si="5282">FLOOR(IF(OR(AV291=0,AV291=1),IF(AV295&gt;AV292,AV292,IF(AV289&gt;=AV295,AV295,AV289)+0.00000001),IF(AV293&gt;=AV292,AV292-AU294,AV293-AU294)+0.00000001),1)</f>
        <v>0</v>
      </c>
      <c r="AW296" s="68">
        <f t="shared" ref="AW296" si="5283">FLOOR(IF(OR(AW291=0,AW291=1),IF(AW295&gt;AW292,AW292,IF(AW289&gt;=AW295,AW295,AW289)+0.00000001),IF(AW293&gt;=AW292,AW292-AV294,AW293-AV294)+0.00000001),1)</f>
        <v>0</v>
      </c>
      <c r="AX296" s="68">
        <f t="shared" ref="AX296" si="5284">FLOOR(IF(OR(AX291=0,AX291=1),IF(AX295&gt;AX292,AX292,IF(AX289&gt;=AX295,AX295,AX289)+0.00000001),IF(AX293&gt;=AX292,AX292-AW294,AX293-AW294)+0.00000001),1)</f>
        <v>0</v>
      </c>
      <c r="AY296" s="68">
        <f t="shared" ref="AY296" si="5285">FLOOR(IF(OR(AY291=0,AY291=1),IF(AY295&gt;AY292,AY292,IF(AY289&gt;=AY295,AY295,AY289)+0.00000001),IF(AY293&gt;=AY292,AY292-AX294,AY293-AX294)+0.00000001),1)</f>
        <v>0</v>
      </c>
      <c r="AZ296" s="68">
        <f t="shared" ref="AZ296" si="5286">FLOOR(IF(OR(AZ291=0,AZ291=1),IF(AZ295&gt;AZ292,AZ292,IF(AZ289&gt;=AZ295,AZ295,AZ289)+0.00000001),IF(AZ293&gt;=AZ292,AZ292-AY294,AZ293-AY294)+0.00000001),1)</f>
        <v>0</v>
      </c>
      <c r="BA296" s="68">
        <f t="shared" ref="BA296" si="5287">FLOOR(IF(OR(BA291=0,BA291=1),IF(BA295&gt;BA292,BA292,IF(BA289&gt;=BA295,BA295,BA289)+0.00000001),IF(BA293&gt;=BA292,BA292-AZ294,BA293-AZ294)+0.00000001),1)</f>
        <v>0</v>
      </c>
      <c r="BB296" s="68">
        <f t="shared" ref="BB296" si="5288">FLOOR(IF(OR(BB291=0,BB291=1),IF(BB295&gt;BB292,BB292,IF(BB289&gt;=BB295,BB295,BB289)+0.00000001),IF(BB293&gt;=BB292,BB292-BA294,BB293-BA294)+0.00000001),1)</f>
        <v>0</v>
      </c>
      <c r="BC296" s="68">
        <f t="shared" ref="BC296" si="5289">FLOOR(IF(OR(BC291=0,BC291=1),IF(BC295&gt;BC292,BC292,IF(BC289&gt;=BC295,BC295,BC289)+0.00000001),IF(BC293&gt;=BC292,BC292-BB294,BC293-BB294)+0.00000001),1)</f>
        <v>0</v>
      </c>
      <c r="BD296" s="68">
        <f t="shared" ref="BD296" si="5290">FLOOR(IF(OR(BD291=0,BD291=1),IF(BD295&gt;BD292,BD292,IF(BD289&gt;=BD295,BD295,BD289)+0.00000001),IF(BD293&gt;=BD292,BD292-BC294,BD293-BC294)+0.00000001),1)</f>
        <v>0</v>
      </c>
      <c r="BE296" s="68">
        <f t="shared" ref="BE296" si="5291">FLOOR(IF(OR(BE291=0,BE291=1),IF(BE295&gt;BE292,BE292,IF(BE289&gt;=BE295,BE295,BE289)+0.00000001),IF(BE293&gt;=BE292,BE292-BD294,BE293-BD294)+0.00000001),1)</f>
        <v>0</v>
      </c>
      <c r="BF296" s="68">
        <f t="shared" ref="BF296" si="5292">FLOOR(IF(OR(BF291=0,BF291=1),IF(BF295&gt;BF292,BF292,IF(BF289&gt;=BF295,BF295,BF289)+0.00000001),IF(BF293&gt;=BF292,BF292-BE294,BF293-BE294)+0.00000001),1)</f>
        <v>0</v>
      </c>
      <c r="BG296" s="68">
        <f t="shared" ref="BG296" si="5293">FLOOR(IF(OR(BG291=0,BG291=1),IF(BG295&gt;BG292,BG292,IF(BG289&gt;=BG295,BG295,BG289)+0.00000001),IF(BG293&gt;=BG292,BG292-BF294,BG293-BF294)+0.00000001),1)</f>
        <v>0</v>
      </c>
      <c r="BH296" s="68">
        <f t="shared" ref="BH296" si="5294">FLOOR(IF(OR(BH291=0,BH291=1),IF(BH295&gt;BH292,BH292,IF(BH289&gt;=BH295,BH295,BH289)+0.00000001),IF(BH293&gt;=BH292,BH292-BG294,BH293-BG294)+0.00000001),1)</f>
        <v>0</v>
      </c>
      <c r="BI296" s="68">
        <f t="shared" ref="BI296" si="5295">FLOOR(IF(OR(BI291=0,BI291=1),IF(BI295&gt;BI292,BI292,IF(BI289&gt;=BI295,BI295,BI289)+0.00000001),IF(BI293&gt;=BI292,BI292-BH294,BI293-BH294)+0.00000001),1)</f>
        <v>0</v>
      </c>
      <c r="BJ296" s="68">
        <f t="shared" ref="BJ296" si="5296">FLOOR(IF(OR(BJ291=0,BJ291=1),IF(BJ295&gt;BJ292,BJ292,IF(BJ289&gt;=BJ295,BJ295,BJ289)+0.00000001),IF(BJ293&gt;=BJ292,BJ292-BI294,BJ293-BI294)+0.00000001),1)</f>
        <v>0</v>
      </c>
      <c r="BK296" s="68">
        <f t="shared" ref="BK296" si="5297">FLOOR(IF(OR(BK291=0,BK291=1),IF(BK295&gt;BK292,BK292,IF(BK289&gt;=BK295,BK295,BK289)+0.00000001),IF(BK293&gt;=BK292,BK292-BJ294,BK293-BJ294)+0.00000001),1)</f>
        <v>0</v>
      </c>
      <c r="BL296" s="68">
        <f t="shared" ref="BL296" si="5298">FLOOR(IF(OR(BL291=0,BL291=1),IF(BL295&gt;BL292,BL292,IF(BL289&gt;=BL295,BL295,BL289)+0.00000001),IF(BL293&gt;=BL292,BL292-BK294,BL293-BK294)+0.00000001),1)</f>
        <v>0</v>
      </c>
      <c r="BM296" s="68">
        <f t="shared" ref="BM296" si="5299">FLOOR(IF(OR(BM291=0,BM291=1),IF(BM295&gt;BM292,BM292,IF(BM289&gt;=BM295,BM295,BM289)+0.00000001),IF(BM293&gt;=BM292,BM292-BL294,BM293-BL294)+0.00000001),1)</f>
        <v>0</v>
      </c>
      <c r="BN296" s="362"/>
      <c r="BO296" s="364"/>
      <c r="BP296" s="366"/>
      <c r="BQ296" s="366"/>
      <c r="BR296" s="106"/>
      <c r="BS296" s="106"/>
      <c r="BT296" s="106"/>
      <c r="BU296" s="106"/>
      <c r="BV296" s="106"/>
      <c r="BW296" s="106"/>
      <c r="BX296" s="106"/>
      <c r="BY296" s="106"/>
      <c r="BZ296" s="106"/>
      <c r="CA296" s="106"/>
      <c r="CB296" s="106"/>
      <c r="CC296" s="106"/>
      <c r="CD296" s="106"/>
      <c r="CE296" s="106"/>
      <c r="CF296" s="106"/>
      <c r="CG296" s="106"/>
    </row>
    <row r="297" spans="1:85" s="245" customFormat="1" ht="25.4" customHeight="1" thickBot="1" x14ac:dyDescent="0.4">
      <c r="A297" s="243"/>
      <c r="B297" s="129"/>
      <c r="C297" s="69"/>
      <c r="D297" s="69"/>
      <c r="E297" s="69"/>
      <c r="F297" s="69"/>
      <c r="G297" s="69"/>
      <c r="H297" s="69"/>
      <c r="I297" s="69"/>
      <c r="J297" s="69"/>
      <c r="K297" s="69"/>
      <c r="L297" s="69"/>
      <c r="M297" s="70"/>
      <c r="N297" s="7"/>
      <c r="O297" s="193"/>
      <c r="P297" s="106"/>
      <c r="Q297" s="216" t="s">
        <v>145</v>
      </c>
      <c r="R297" s="72">
        <f>IF($J288="Ano",R296*'Podpůrná data'!$B$5,R296*'Podpůrná data'!$B$3)</f>
        <v>0</v>
      </c>
      <c r="S297" s="72">
        <f>IF($J288="Ano",S296*'Podpůrná data'!$B$5,S296*'Podpůrná data'!$B$3)</f>
        <v>0</v>
      </c>
      <c r="T297" s="72">
        <f>IF($J288="Ano",T296*'Podpůrná data'!$B$5,T296*'Podpůrná data'!$B$3)</f>
        <v>0</v>
      </c>
      <c r="U297" s="72">
        <f>IF($J288="Ano",U296*'Podpůrná data'!$B$5,U296*'Podpůrná data'!$B$3)</f>
        <v>0</v>
      </c>
      <c r="V297" s="72">
        <f>IF($J288="Ano",V296*'Podpůrná data'!$B$5,V296*'Podpůrná data'!$B$3)</f>
        <v>0</v>
      </c>
      <c r="W297" s="72">
        <f>IF($J288="Ano",W296*'Podpůrná data'!$B$5,W296*'Podpůrná data'!$B$3)</f>
        <v>0</v>
      </c>
      <c r="X297" s="72">
        <f>IF($J288="Ano",X296*'Podpůrná data'!$B$5,X296*'Podpůrná data'!$B$3)</f>
        <v>0</v>
      </c>
      <c r="Y297" s="72">
        <f>IF($J288="Ano",Y296*'Podpůrná data'!$B$5,Y296*'Podpůrná data'!$B$3)</f>
        <v>0</v>
      </c>
      <c r="Z297" s="72">
        <f>IF($J288="Ano",Z296*'Podpůrná data'!$B$5,Z296*'Podpůrná data'!$B$3)</f>
        <v>0</v>
      </c>
      <c r="AA297" s="72">
        <f>IF($J288="Ano",AA296*'Podpůrná data'!$B$5,AA296*'Podpůrná data'!$B$3)</f>
        <v>0</v>
      </c>
      <c r="AB297" s="72">
        <f>IF($J288="Ano",AB296*'Podpůrná data'!$B$5,AB296*'Podpůrná data'!$B$3)</f>
        <v>0</v>
      </c>
      <c r="AC297" s="72">
        <f>IF($J288="Ano",AC296*'Podpůrná data'!$B$5,AC296*'Podpůrná data'!$B$3)</f>
        <v>0</v>
      </c>
      <c r="AD297" s="72">
        <f>IF($J288="Ano",AD296*'Podpůrná data'!$B$5,AD296*'Podpůrná data'!$B$3)</f>
        <v>0</v>
      </c>
      <c r="AE297" s="72">
        <f>IF($J288="Ano",AE296*'Podpůrná data'!$B$5,AE296*'Podpůrná data'!$B$3)</f>
        <v>0</v>
      </c>
      <c r="AF297" s="72">
        <f>IF($J288="Ano",AF296*'Podpůrná data'!$B$5,AF296*'Podpůrná data'!$B$3)</f>
        <v>0</v>
      </c>
      <c r="AG297" s="72">
        <f>IF($J288="Ano",AG296*'Podpůrná data'!$B$5,AG296*'Podpůrná data'!$B$3)</f>
        <v>0</v>
      </c>
      <c r="AH297" s="72">
        <f>IF($J288="Ano",AH296*'Podpůrná data'!$B$5,AH296*'Podpůrná data'!$B$3)</f>
        <v>0</v>
      </c>
      <c r="AI297" s="72">
        <f>IF($J288="Ano",AI296*'Podpůrná data'!$B$5,AI296*'Podpůrná data'!$B$3)</f>
        <v>0</v>
      </c>
      <c r="AJ297" s="72">
        <f>IF($J288="Ano",AJ296*'Podpůrná data'!$B$5,AJ296*'Podpůrná data'!$B$3)</f>
        <v>0</v>
      </c>
      <c r="AK297" s="72">
        <f>IF($J288="Ano",AK296*'Podpůrná data'!$B$5,AK296*'Podpůrná data'!$B$3)</f>
        <v>0</v>
      </c>
      <c r="AL297" s="72">
        <f>IF($J288="Ano",AL296*'Podpůrná data'!$B$5,AL296*'Podpůrná data'!$B$3)</f>
        <v>0</v>
      </c>
      <c r="AM297" s="72">
        <f>IF($J288="Ano",AM296*'Podpůrná data'!$B$5,AM296*'Podpůrná data'!$B$3)</f>
        <v>0</v>
      </c>
      <c r="AN297" s="72">
        <f>IF($J288="Ano",AN296*'Podpůrná data'!$B$5,AN296*'Podpůrná data'!$B$3)</f>
        <v>0</v>
      </c>
      <c r="AO297" s="72">
        <f>IF($J288="Ano",AO296*'Podpůrná data'!$B$5,AO296*'Podpůrná data'!$B$3)</f>
        <v>0</v>
      </c>
      <c r="AP297" s="72">
        <f>IF($J288="Ano",AP296*'Podpůrná data'!$B$5,AP296*'Podpůrná data'!$B$3)</f>
        <v>0</v>
      </c>
      <c r="AQ297" s="72">
        <f>IF($J288="Ano",AQ296*'Podpůrná data'!$B$5,AQ296*'Podpůrná data'!$B$3)</f>
        <v>0</v>
      </c>
      <c r="AR297" s="72">
        <f>IF($J288="Ano",AR296*'Podpůrná data'!$B$5,AR296*'Podpůrná data'!$B$3)</f>
        <v>0</v>
      </c>
      <c r="AS297" s="72">
        <f>IF($J288="Ano",AS296*'Podpůrná data'!$B$5,AS296*'Podpůrná data'!$B$3)</f>
        <v>0</v>
      </c>
      <c r="AT297" s="72">
        <f>IF($J288="Ano",AT296*'Podpůrná data'!$B$5,AT296*'Podpůrná data'!$B$3)</f>
        <v>0</v>
      </c>
      <c r="AU297" s="72">
        <f>IF($J288="Ano",AU296*'Podpůrná data'!$B$5,AU296*'Podpůrná data'!$B$3)</f>
        <v>0</v>
      </c>
      <c r="AV297" s="72">
        <f>IF($J288="Ano",AV296*'Podpůrná data'!$B$5,AV296*'Podpůrná data'!$B$3)</f>
        <v>0</v>
      </c>
      <c r="AW297" s="72">
        <f>IF($J288="Ano",AW296*'Podpůrná data'!$B$5,AW296*'Podpůrná data'!$B$3)</f>
        <v>0</v>
      </c>
      <c r="AX297" s="72">
        <f>IF($J288="Ano",AX296*'Podpůrná data'!$B$5,AX296*'Podpůrná data'!$B$3)</f>
        <v>0</v>
      </c>
      <c r="AY297" s="72">
        <f>IF($J288="Ano",AY296*'Podpůrná data'!$B$5,AY296*'Podpůrná data'!$B$3)</f>
        <v>0</v>
      </c>
      <c r="AZ297" s="72">
        <f>IF($J288="Ano",AZ296*'Podpůrná data'!$B$5,AZ296*'Podpůrná data'!$B$3)</f>
        <v>0</v>
      </c>
      <c r="BA297" s="72">
        <f>IF($J288="Ano",BA296*'Podpůrná data'!$B$5,BA296*'Podpůrná data'!$B$3)</f>
        <v>0</v>
      </c>
      <c r="BB297" s="72">
        <f>IF($J288="Ano",BB296*'Podpůrná data'!$B$5,BB296*'Podpůrná data'!$B$3)</f>
        <v>0</v>
      </c>
      <c r="BC297" s="72">
        <f>IF($J288="Ano",BC296*'Podpůrná data'!$B$5,BC296*'Podpůrná data'!$B$3)</f>
        <v>0</v>
      </c>
      <c r="BD297" s="72">
        <f>IF($J288="Ano",BD296*'Podpůrná data'!$B$5,BD296*'Podpůrná data'!$B$3)</f>
        <v>0</v>
      </c>
      <c r="BE297" s="72">
        <f>IF($J288="Ano",BE296*'Podpůrná data'!$B$5,BE296*'Podpůrná data'!$B$3)</f>
        <v>0</v>
      </c>
      <c r="BF297" s="72">
        <f>IF($J288="Ano",BF296*'Podpůrná data'!$B$5,BF296*'Podpůrná data'!$B$3)</f>
        <v>0</v>
      </c>
      <c r="BG297" s="72">
        <f>IF($J288="Ano",BG296*'Podpůrná data'!$B$5,BG296*'Podpůrná data'!$B$3)</f>
        <v>0</v>
      </c>
      <c r="BH297" s="72">
        <f>IF($J288="Ano",BH296*'Podpůrná data'!$B$5,BH296*'Podpůrná data'!$B$3)</f>
        <v>0</v>
      </c>
      <c r="BI297" s="72">
        <f>IF($J288="Ano",BI296*'Podpůrná data'!$B$5,BI296*'Podpůrná data'!$B$3)</f>
        <v>0</v>
      </c>
      <c r="BJ297" s="72">
        <f>IF($J288="Ano",BJ296*'Podpůrná data'!$B$5,BJ296*'Podpůrná data'!$B$3)</f>
        <v>0</v>
      </c>
      <c r="BK297" s="72">
        <f>IF($J288="Ano",BK296*'Podpůrná data'!$B$5,BK296*'Podpůrná data'!$B$3)</f>
        <v>0</v>
      </c>
      <c r="BL297" s="72">
        <f>IF($J288="Ano",BL296*'Podpůrná data'!$B$5,BL296*'Podpůrná data'!$B$3)</f>
        <v>0</v>
      </c>
      <c r="BM297" s="72">
        <f>IF($J288="Ano",BM296*'Podpůrná data'!$B$5,BM296*'Podpůrná data'!$B$3)</f>
        <v>0</v>
      </c>
      <c r="BN297" s="363"/>
      <c r="BO297" s="365"/>
      <c r="BP297" s="367"/>
      <c r="BQ297" s="367"/>
      <c r="BR297" s="106"/>
      <c r="BS297" s="178">
        <f>SUMIFS($R297:$BM297,$R287:$BM287,"1. ZoR")</f>
        <v>0</v>
      </c>
      <c r="BT297" s="178">
        <f>SUMIFS($R297:$BM297,$R287:$BM287,"2. ZoR")</f>
        <v>0</v>
      </c>
      <c r="BU297" s="178">
        <f>SUMIFS($R297:$BM297,$R287:$BM287,"3. ZoR")</f>
        <v>0</v>
      </c>
      <c r="BV297" s="178">
        <f>SUMIFS($R297:$BM297,$R287:$BM287,"4. ZoR")</f>
        <v>0</v>
      </c>
      <c r="BW297" s="178">
        <f>SUMIFS($R297:$BM297,$R287:$BM287,"5. ZoR")</f>
        <v>0</v>
      </c>
      <c r="BX297" s="178">
        <f>SUMIFS($R297:$BM297,$R287:$BM287,"6. ZoR")</f>
        <v>0</v>
      </c>
      <c r="BY297" s="178">
        <f>SUMIFS($R297:$BM297,$R287:$BM287,"7. ZoR")</f>
        <v>0</v>
      </c>
      <c r="BZ297" s="178">
        <f>SUMIFS($R297:$BM297,$R287:$BM287,"8. ZoR")</f>
        <v>0</v>
      </c>
      <c r="CA297" s="178">
        <f>SUMIFS($R297:$BM297,$R287:$BM287,"9. ZoR")</f>
        <v>0</v>
      </c>
      <c r="CB297" s="178">
        <f>SUMIFS($R297:$BM297,$R287:$BM287,"10. ZoR")</f>
        <v>0</v>
      </c>
      <c r="CC297" s="178">
        <f>SUMIFS($R297:$BM297,$R287:$BM287,"11. ZoR")</f>
        <v>0</v>
      </c>
      <c r="CD297" s="178">
        <f>SUMIFS($R297:$BM297,$R287:$BM287,"12. ZoR")</f>
        <v>0</v>
      </c>
      <c r="CE297" s="178">
        <f>SUMIFS($R297:$BM297,$R287:$BM287,"13. ZoR")</f>
        <v>0</v>
      </c>
      <c r="CF297" s="178">
        <f>SUMIFS($R297:$BM297,$R287:$BM287,"14. ZoR")</f>
        <v>0</v>
      </c>
      <c r="CG297" s="178">
        <f>SUMIFS($R297:$BM297,$R287:$BM287,"15. ZoR")</f>
        <v>0</v>
      </c>
    </row>
    <row r="298" spans="1:85" ht="15" hidden="1" thickBot="1" x14ac:dyDescent="0.4">
      <c r="B298" s="105"/>
      <c r="C298" s="130"/>
      <c r="D298" s="130"/>
      <c r="E298" s="130"/>
      <c r="F298" s="130"/>
      <c r="G298" s="130"/>
      <c r="H298" s="105"/>
      <c r="I298" s="105"/>
      <c r="J298" s="105"/>
      <c r="K298" s="105"/>
      <c r="L298" s="105"/>
      <c r="M298" s="105"/>
      <c r="N298" s="7"/>
      <c r="O298" s="105"/>
      <c r="P298" s="105"/>
      <c r="Q298" s="105"/>
      <c r="R298" s="105"/>
      <c r="S298" s="105"/>
      <c r="T298" s="7"/>
      <c r="U298" s="105"/>
      <c r="V298" s="105"/>
      <c r="W298" s="105"/>
      <c r="X298" s="105"/>
      <c r="Y298" s="105"/>
      <c r="Z298" s="105"/>
      <c r="AA298" s="105"/>
      <c r="AB298" s="105"/>
      <c r="AC298" s="105"/>
      <c r="AD298" s="105"/>
      <c r="AE298" s="105"/>
      <c r="AF298" s="105"/>
      <c r="AG298" s="105"/>
      <c r="AH298" s="105"/>
      <c r="AI298" s="105"/>
      <c r="AJ298" s="105"/>
      <c r="AK298" s="105"/>
      <c r="AL298" s="105"/>
      <c r="AM298" s="105"/>
      <c r="AN298" s="105"/>
      <c r="AO298" s="105"/>
      <c r="AP298" s="105"/>
      <c r="AQ298" s="105"/>
      <c r="AR298" s="105"/>
      <c r="AS298" s="105"/>
      <c r="AT298" s="105"/>
      <c r="AU298" s="105"/>
      <c r="AV298" s="105"/>
      <c r="AW298" s="105"/>
      <c r="AX298" s="105"/>
      <c r="AY298" s="105"/>
      <c r="AZ298" s="105"/>
      <c r="BA298" s="105"/>
      <c r="BB298" s="105"/>
      <c r="BC298" s="105"/>
      <c r="BD298" s="105"/>
      <c r="BE298" s="105"/>
      <c r="BF298" s="105"/>
      <c r="BG298" s="105"/>
      <c r="BH298" s="105"/>
      <c r="BI298" s="105"/>
      <c r="BJ298" s="105"/>
      <c r="BK298" s="105"/>
      <c r="BL298" s="105"/>
      <c r="BM298" s="105"/>
      <c r="BN298" s="105"/>
      <c r="BO298" s="105"/>
      <c r="BP298" s="105"/>
      <c r="BQ298" s="105"/>
      <c r="BR298" s="105"/>
      <c r="BS298" s="105"/>
      <c r="BT298" s="105"/>
      <c r="BU298" s="105"/>
      <c r="BV298" s="105"/>
      <c r="BW298" s="105"/>
      <c r="BX298" s="105"/>
      <c r="BY298" s="105"/>
      <c r="BZ298" s="105"/>
      <c r="CA298" s="105"/>
      <c r="CB298" s="105"/>
      <c r="CC298" s="105"/>
      <c r="CD298" s="105"/>
      <c r="CE298" s="105"/>
      <c r="CF298" s="105"/>
      <c r="CG298" s="105"/>
    </row>
    <row r="299" spans="1:85" s="245" customFormat="1" ht="69.650000000000006" customHeight="1" thickBot="1" x14ac:dyDescent="0.4">
      <c r="A299" s="249"/>
      <c r="B299" s="120"/>
      <c r="C299" s="360" t="s">
        <v>2</v>
      </c>
      <c r="D299" s="121"/>
      <c r="E299" s="131" t="s">
        <v>206</v>
      </c>
      <c r="F299" s="131" t="s">
        <v>444</v>
      </c>
      <c r="G299" s="131" t="s">
        <v>208</v>
      </c>
      <c r="H299" s="122" t="s">
        <v>94</v>
      </c>
      <c r="I299" s="122" t="s">
        <v>95</v>
      </c>
      <c r="J299" s="122" t="s">
        <v>96</v>
      </c>
      <c r="K299" s="122" t="s">
        <v>216</v>
      </c>
      <c r="L299" s="122" t="s">
        <v>218</v>
      </c>
      <c r="M299" s="138" t="s">
        <v>1</v>
      </c>
      <c r="N299" s="7"/>
      <c r="O299" s="124">
        <v>208002</v>
      </c>
      <c r="P299" s="106"/>
      <c r="Q299" s="194" t="s">
        <v>128</v>
      </c>
      <c r="R299" s="83" t="s">
        <v>4</v>
      </c>
      <c r="S299" s="83" t="s">
        <v>5</v>
      </c>
      <c r="T299" s="83" t="s">
        <v>6</v>
      </c>
      <c r="U299" s="83" t="s">
        <v>7</v>
      </c>
      <c r="V299" s="83" t="s">
        <v>8</v>
      </c>
      <c r="W299" s="83" t="s">
        <v>9</v>
      </c>
      <c r="X299" s="83" t="s">
        <v>10</v>
      </c>
      <c r="Y299" s="83" t="s">
        <v>11</v>
      </c>
      <c r="Z299" s="83" t="s">
        <v>12</v>
      </c>
      <c r="AA299" s="83" t="s">
        <v>13</v>
      </c>
      <c r="AB299" s="83" t="s">
        <v>14</v>
      </c>
      <c r="AC299" s="83" t="s">
        <v>15</v>
      </c>
      <c r="AD299" s="83" t="s">
        <v>16</v>
      </c>
      <c r="AE299" s="83" t="s">
        <v>17</v>
      </c>
      <c r="AF299" s="83" t="s">
        <v>18</v>
      </c>
      <c r="AG299" s="83" t="s">
        <v>19</v>
      </c>
      <c r="AH299" s="83" t="s">
        <v>20</v>
      </c>
      <c r="AI299" s="83" t="s">
        <v>21</v>
      </c>
      <c r="AJ299" s="83" t="s">
        <v>22</v>
      </c>
      <c r="AK299" s="83" t="s">
        <v>23</v>
      </c>
      <c r="AL299" s="83" t="s">
        <v>24</v>
      </c>
      <c r="AM299" s="83" t="s">
        <v>25</v>
      </c>
      <c r="AN299" s="83" t="s">
        <v>26</v>
      </c>
      <c r="AO299" s="83" t="s">
        <v>27</v>
      </c>
      <c r="AP299" s="83" t="s">
        <v>28</v>
      </c>
      <c r="AQ299" s="83" t="s">
        <v>29</v>
      </c>
      <c r="AR299" s="83" t="s">
        <v>30</v>
      </c>
      <c r="AS299" s="83" t="s">
        <v>31</v>
      </c>
      <c r="AT299" s="83" t="s">
        <v>32</v>
      </c>
      <c r="AU299" s="83" t="s">
        <v>33</v>
      </c>
      <c r="AV299" s="83" t="s">
        <v>34</v>
      </c>
      <c r="AW299" s="83" t="s">
        <v>35</v>
      </c>
      <c r="AX299" s="83" t="s">
        <v>36</v>
      </c>
      <c r="AY299" s="83" t="s">
        <v>37</v>
      </c>
      <c r="AZ299" s="83" t="s">
        <v>38</v>
      </c>
      <c r="BA299" s="83" t="s">
        <v>39</v>
      </c>
      <c r="BB299" s="83" t="s">
        <v>40</v>
      </c>
      <c r="BC299" s="83" t="s">
        <v>41</v>
      </c>
      <c r="BD299" s="83" t="s">
        <v>42</v>
      </c>
      <c r="BE299" s="83" t="s">
        <v>43</v>
      </c>
      <c r="BF299" s="83" t="s">
        <v>44</v>
      </c>
      <c r="BG299" s="83" t="s">
        <v>45</v>
      </c>
      <c r="BH299" s="83" t="s">
        <v>46</v>
      </c>
      <c r="BI299" s="83" t="s">
        <v>47</v>
      </c>
      <c r="BJ299" s="83" t="s">
        <v>48</v>
      </c>
      <c r="BK299" s="83" t="s">
        <v>49</v>
      </c>
      <c r="BL299" s="83" t="s">
        <v>50</v>
      </c>
      <c r="BM299" s="83" t="s">
        <v>51</v>
      </c>
      <c r="BN299" s="134" t="s">
        <v>163</v>
      </c>
      <c r="BO299" s="135" t="s">
        <v>164</v>
      </c>
      <c r="BP299" s="135" t="s">
        <v>146</v>
      </c>
      <c r="BQ299" s="135" t="s">
        <v>214</v>
      </c>
      <c r="BR299" s="106"/>
      <c r="BS299" s="368" t="s">
        <v>238</v>
      </c>
      <c r="BT299" s="369"/>
      <c r="BU299" s="369"/>
      <c r="BV299" s="369"/>
      <c r="BW299" s="369"/>
      <c r="BX299" s="369"/>
      <c r="BY299" s="369"/>
      <c r="BZ299" s="369"/>
      <c r="CA299" s="369"/>
      <c r="CB299" s="369"/>
      <c r="CC299" s="369"/>
      <c r="CD299" s="369"/>
      <c r="CE299" s="369"/>
      <c r="CF299" s="369"/>
      <c r="CG299" s="369"/>
    </row>
    <row r="300" spans="1:85" s="245" customFormat="1" ht="21" hidden="1" customHeight="1" x14ac:dyDescent="0.35">
      <c r="A300" s="250"/>
      <c r="B300" s="113"/>
      <c r="C300" s="361"/>
      <c r="D300" s="125"/>
      <c r="E300" s="125"/>
      <c r="F300" s="125"/>
      <c r="G300" s="125"/>
      <c r="H300" s="370" t="s">
        <v>250</v>
      </c>
      <c r="I300" s="371" t="s">
        <v>425</v>
      </c>
      <c r="J300" s="357" t="s">
        <v>97</v>
      </c>
      <c r="K300" s="357" t="s">
        <v>217</v>
      </c>
      <c r="L300" s="137"/>
      <c r="M300" s="373" t="s">
        <v>93</v>
      </c>
      <c r="N300" s="7"/>
      <c r="O300" s="375" t="s">
        <v>3</v>
      </c>
      <c r="P300" s="106"/>
      <c r="Q300" s="84"/>
      <c r="R300" s="74">
        <f>MONTH(Úvod!$F$10)</f>
        <v>1</v>
      </c>
      <c r="S300" s="75">
        <f t="shared" ref="S300" si="5300">IF(R300=12,1,R300+1)</f>
        <v>2</v>
      </c>
      <c r="T300" s="75">
        <f t="shared" ref="T300" si="5301">IF(S300=12,1,S300+1)</f>
        <v>3</v>
      </c>
      <c r="U300" s="76">
        <f t="shared" ref="U300" si="5302">IF(T300=12,1,T300+1)</f>
        <v>4</v>
      </c>
      <c r="V300" s="76">
        <f t="shared" ref="V300" si="5303">IF(U300=12,1,U300+1)</f>
        <v>5</v>
      </c>
      <c r="W300" s="76">
        <f t="shared" ref="W300" si="5304">IF(V300=12,1,V300+1)</f>
        <v>6</v>
      </c>
      <c r="X300" s="76">
        <f t="shared" ref="X300" si="5305">IF(W300=12,1,W300+1)</f>
        <v>7</v>
      </c>
      <c r="Y300" s="76">
        <f t="shared" ref="Y300" si="5306">IF(X300=12,1,X300+1)</f>
        <v>8</v>
      </c>
      <c r="Z300" s="76">
        <f t="shared" ref="Z300" si="5307">IF(Y300=12,1,Y300+1)</f>
        <v>9</v>
      </c>
      <c r="AA300" s="76">
        <f>IF(Z300=12,1,Z300+1)</f>
        <v>10</v>
      </c>
      <c r="AB300" s="76">
        <f t="shared" ref="AB300" si="5308">IF(AA300=12,1,AA300+1)</f>
        <v>11</v>
      </c>
      <c r="AC300" s="76">
        <f t="shared" ref="AC300" si="5309">IF(AB300=12,1,AB300+1)</f>
        <v>12</v>
      </c>
      <c r="AD300" s="76">
        <f t="shared" ref="AD300" si="5310">IF(AC300=12,1,AC300+1)</f>
        <v>1</v>
      </c>
      <c r="AE300" s="76">
        <f t="shared" ref="AE300" si="5311">IF(AD300=12,1,AD300+1)</f>
        <v>2</v>
      </c>
      <c r="AF300" s="76">
        <f t="shared" ref="AF300" si="5312">IF(AE300=12,1,AE300+1)</f>
        <v>3</v>
      </c>
      <c r="AG300" s="76">
        <f t="shared" ref="AG300" si="5313">IF(AF300=12,1,AF300+1)</f>
        <v>4</v>
      </c>
      <c r="AH300" s="76">
        <f t="shared" ref="AH300" si="5314">IF(AG300=12,1,AG300+1)</f>
        <v>5</v>
      </c>
      <c r="AI300" s="76">
        <f t="shared" ref="AI300" si="5315">IF(AH300=12,1,AH300+1)</f>
        <v>6</v>
      </c>
      <c r="AJ300" s="76">
        <f>IF(AI300=12,1,AI300+1)</f>
        <v>7</v>
      </c>
      <c r="AK300" s="76">
        <f t="shared" ref="AK300" si="5316">IF(AJ300=12,1,AJ300+1)</f>
        <v>8</v>
      </c>
      <c r="AL300" s="76">
        <f t="shared" ref="AL300" si="5317">IF(AK300=12,1,AK300+1)</f>
        <v>9</v>
      </c>
      <c r="AM300" s="76">
        <f t="shared" ref="AM300" si="5318">IF(AL300=12,1,AL300+1)</f>
        <v>10</v>
      </c>
      <c r="AN300" s="76">
        <f t="shared" ref="AN300" si="5319">IF(AM300=12,1,AM300+1)</f>
        <v>11</v>
      </c>
      <c r="AO300" s="76">
        <f t="shared" ref="AO300" si="5320">IF(AN300=12,1,AN300+1)</f>
        <v>12</v>
      </c>
      <c r="AP300" s="76">
        <f t="shared" ref="AP300" si="5321">IF(AO300=12,1,AO300+1)</f>
        <v>1</v>
      </c>
      <c r="AQ300" s="76">
        <f t="shared" ref="AQ300" si="5322">IF(AP300=12,1,AP300+1)</f>
        <v>2</v>
      </c>
      <c r="AR300" s="76">
        <f t="shared" ref="AR300" si="5323">IF(AQ300=12,1,AQ300+1)</f>
        <v>3</v>
      </c>
      <c r="AS300" s="76">
        <f t="shared" ref="AS300" si="5324">IF(AR300=12,1,AR300+1)</f>
        <v>4</v>
      </c>
      <c r="AT300" s="76">
        <f t="shared" ref="AT300" si="5325">IF(AS300=12,1,AS300+1)</f>
        <v>5</v>
      </c>
      <c r="AU300" s="76">
        <f t="shared" ref="AU300" si="5326">IF(AT300=12,1,AT300+1)</f>
        <v>6</v>
      </c>
      <c r="AV300" s="76">
        <f t="shared" ref="AV300" si="5327">IF(AU300=12,1,AU300+1)</f>
        <v>7</v>
      </c>
      <c r="AW300" s="76">
        <f t="shared" ref="AW300" si="5328">IF(AV300=12,1,AV300+1)</f>
        <v>8</v>
      </c>
      <c r="AX300" s="76">
        <f t="shared" ref="AX300" si="5329">IF(AW300=12,1,AW300+1)</f>
        <v>9</v>
      </c>
      <c r="AY300" s="76">
        <f t="shared" ref="AY300" si="5330">IF(AX300=12,1,AX300+1)</f>
        <v>10</v>
      </c>
      <c r="AZ300" s="76">
        <f t="shared" ref="AZ300" si="5331">IF(AY300=12,1,AY300+1)</f>
        <v>11</v>
      </c>
      <c r="BA300" s="76">
        <f t="shared" ref="BA300" si="5332">IF(AZ300=12,1,AZ300+1)</f>
        <v>12</v>
      </c>
      <c r="BB300" s="76">
        <f t="shared" ref="BB300" si="5333">IF(BA300=12,1,BA300+1)</f>
        <v>1</v>
      </c>
      <c r="BC300" s="76">
        <f t="shared" ref="BC300" si="5334">IF(BB300=12,1,BB300+1)</f>
        <v>2</v>
      </c>
      <c r="BD300" s="76">
        <f t="shared" ref="BD300" si="5335">IF(BC300=12,1,BC300+1)</f>
        <v>3</v>
      </c>
      <c r="BE300" s="76">
        <f t="shared" ref="BE300" si="5336">IF(BD300=12,1,BD300+1)</f>
        <v>4</v>
      </c>
      <c r="BF300" s="76">
        <f t="shared" ref="BF300" si="5337">IF(BE300=12,1,BE300+1)</f>
        <v>5</v>
      </c>
      <c r="BG300" s="76">
        <f t="shared" ref="BG300" si="5338">IF(BF300=12,1,BF300+1)</f>
        <v>6</v>
      </c>
      <c r="BH300" s="76">
        <f t="shared" ref="BH300" si="5339">IF(BG300=12,1,BG300+1)</f>
        <v>7</v>
      </c>
      <c r="BI300" s="76">
        <f t="shared" ref="BI300" si="5340">IF(BH300=12,1,BH300+1)</f>
        <v>8</v>
      </c>
      <c r="BJ300" s="76">
        <f t="shared" ref="BJ300" si="5341">IF(BI300=12,1,BI300+1)</f>
        <v>9</v>
      </c>
      <c r="BK300" s="76">
        <f t="shared" ref="BK300" si="5342">IF(BJ300=12,1,BJ300+1)</f>
        <v>10</v>
      </c>
      <c r="BL300" s="76">
        <f t="shared" ref="BL300" si="5343">IF(BK300=12,1,BK300+1)</f>
        <v>11</v>
      </c>
      <c r="BM300" s="76">
        <f t="shared" ref="BM300" si="5344">IF(BL300=12,1,BL300+1)</f>
        <v>12</v>
      </c>
      <c r="BN300" s="81"/>
      <c r="BO300" s="78"/>
      <c r="BP300" s="78"/>
      <c r="BQ300" s="78"/>
      <c r="BR300" s="106"/>
      <c r="BS300" s="106"/>
      <c r="BT300" s="106"/>
      <c r="BU300" s="106"/>
      <c r="BV300" s="106"/>
      <c r="BW300" s="106"/>
      <c r="BX300" s="106"/>
      <c r="BY300" s="106"/>
      <c r="BZ300" s="106"/>
      <c r="CA300" s="106"/>
      <c r="CB300" s="106"/>
      <c r="CC300" s="106"/>
      <c r="CD300" s="106"/>
      <c r="CE300" s="106"/>
      <c r="CF300" s="106"/>
      <c r="CG300" s="106"/>
    </row>
    <row r="301" spans="1:85" s="245" customFormat="1" ht="18" hidden="1" customHeight="1" x14ac:dyDescent="0.35">
      <c r="A301" s="250"/>
      <c r="B301" s="113"/>
      <c r="C301" s="361"/>
      <c r="D301" s="125"/>
      <c r="E301" s="125"/>
      <c r="F301" s="125"/>
      <c r="G301" s="125"/>
      <c r="H301" s="370"/>
      <c r="I301" s="371"/>
      <c r="J301" s="357"/>
      <c r="K301" s="357"/>
      <c r="L301" s="137"/>
      <c r="M301" s="373"/>
      <c r="N301" s="7"/>
      <c r="O301" s="376"/>
      <c r="P301" s="106"/>
      <c r="Q301" s="77"/>
      <c r="R301" s="59">
        <f t="shared" ref="R301:BM301" si="5345">VALUE(_xlfn.CONCAT(R300,".",R303))</f>
        <v>1</v>
      </c>
      <c r="S301" s="73">
        <f t="shared" si="5345"/>
        <v>32</v>
      </c>
      <c r="T301" s="73">
        <f t="shared" si="5345"/>
        <v>61</v>
      </c>
      <c r="U301" s="73">
        <f t="shared" si="5345"/>
        <v>92</v>
      </c>
      <c r="V301" s="73">
        <f t="shared" si="5345"/>
        <v>122</v>
      </c>
      <c r="W301" s="73">
        <f t="shared" si="5345"/>
        <v>153</v>
      </c>
      <c r="X301" s="73">
        <f t="shared" si="5345"/>
        <v>183</v>
      </c>
      <c r="Y301" s="73">
        <f t="shared" si="5345"/>
        <v>214</v>
      </c>
      <c r="Z301" s="73">
        <f t="shared" si="5345"/>
        <v>245</v>
      </c>
      <c r="AA301" s="73">
        <f t="shared" si="5345"/>
        <v>275</v>
      </c>
      <c r="AB301" s="73">
        <f t="shared" si="5345"/>
        <v>306</v>
      </c>
      <c r="AC301" s="73">
        <f t="shared" si="5345"/>
        <v>336</v>
      </c>
      <c r="AD301" s="73">
        <f t="shared" si="5345"/>
        <v>367</v>
      </c>
      <c r="AE301" s="73">
        <f t="shared" si="5345"/>
        <v>398</v>
      </c>
      <c r="AF301" s="73">
        <f t="shared" si="5345"/>
        <v>426</v>
      </c>
      <c r="AG301" s="73">
        <f t="shared" si="5345"/>
        <v>457</v>
      </c>
      <c r="AH301" s="73">
        <f t="shared" si="5345"/>
        <v>487</v>
      </c>
      <c r="AI301" s="73">
        <f t="shared" si="5345"/>
        <v>518</v>
      </c>
      <c r="AJ301" s="73">
        <f t="shared" si="5345"/>
        <v>548</v>
      </c>
      <c r="AK301" s="73">
        <f t="shared" si="5345"/>
        <v>579</v>
      </c>
      <c r="AL301" s="73">
        <f t="shared" si="5345"/>
        <v>610</v>
      </c>
      <c r="AM301" s="73">
        <f t="shared" si="5345"/>
        <v>640</v>
      </c>
      <c r="AN301" s="73">
        <f t="shared" si="5345"/>
        <v>671</v>
      </c>
      <c r="AO301" s="73">
        <f t="shared" si="5345"/>
        <v>701</v>
      </c>
      <c r="AP301" s="73">
        <f t="shared" si="5345"/>
        <v>732</v>
      </c>
      <c r="AQ301" s="73">
        <f t="shared" si="5345"/>
        <v>763</v>
      </c>
      <c r="AR301" s="73">
        <f t="shared" si="5345"/>
        <v>791</v>
      </c>
      <c r="AS301" s="73">
        <f t="shared" si="5345"/>
        <v>822</v>
      </c>
      <c r="AT301" s="73">
        <f t="shared" si="5345"/>
        <v>852</v>
      </c>
      <c r="AU301" s="73">
        <f t="shared" si="5345"/>
        <v>883</v>
      </c>
      <c r="AV301" s="73">
        <f t="shared" si="5345"/>
        <v>913</v>
      </c>
      <c r="AW301" s="73">
        <f t="shared" si="5345"/>
        <v>944</v>
      </c>
      <c r="AX301" s="73">
        <f t="shared" si="5345"/>
        <v>975</v>
      </c>
      <c r="AY301" s="73">
        <f t="shared" si="5345"/>
        <v>1005</v>
      </c>
      <c r="AZ301" s="73">
        <f t="shared" si="5345"/>
        <v>1036</v>
      </c>
      <c r="BA301" s="73">
        <f t="shared" si="5345"/>
        <v>1066</v>
      </c>
      <c r="BB301" s="73">
        <f t="shared" si="5345"/>
        <v>1097</v>
      </c>
      <c r="BC301" s="73">
        <f t="shared" si="5345"/>
        <v>1128</v>
      </c>
      <c r="BD301" s="73">
        <f t="shared" si="5345"/>
        <v>1156</v>
      </c>
      <c r="BE301" s="73">
        <f t="shared" si="5345"/>
        <v>1187</v>
      </c>
      <c r="BF301" s="73">
        <f t="shared" si="5345"/>
        <v>1217</v>
      </c>
      <c r="BG301" s="73">
        <f t="shared" si="5345"/>
        <v>1248</v>
      </c>
      <c r="BH301" s="73">
        <f t="shared" si="5345"/>
        <v>1278</v>
      </c>
      <c r="BI301" s="73">
        <f t="shared" si="5345"/>
        <v>1309</v>
      </c>
      <c r="BJ301" s="73">
        <f t="shared" si="5345"/>
        <v>1340</v>
      </c>
      <c r="BK301" s="73">
        <f t="shared" si="5345"/>
        <v>1370</v>
      </c>
      <c r="BL301" s="73">
        <f t="shared" si="5345"/>
        <v>1401</v>
      </c>
      <c r="BM301" s="73">
        <f t="shared" si="5345"/>
        <v>1431</v>
      </c>
      <c r="BN301" s="82"/>
      <c r="BO301" s="79"/>
      <c r="BP301" s="79"/>
      <c r="BQ301" s="79"/>
      <c r="BR301" s="106"/>
      <c r="BS301" s="106"/>
      <c r="BT301" s="106"/>
      <c r="BU301" s="106"/>
      <c r="BV301" s="106"/>
      <c r="BW301" s="106"/>
      <c r="BX301" s="106"/>
      <c r="BY301" s="106"/>
      <c r="BZ301" s="106"/>
      <c r="CA301" s="106"/>
      <c r="CB301" s="106"/>
      <c r="CC301" s="106"/>
      <c r="CD301" s="106"/>
      <c r="CE301" s="106"/>
      <c r="CF301" s="106"/>
      <c r="CG301" s="106"/>
    </row>
    <row r="302" spans="1:85" s="245" customFormat="1" ht="18" customHeight="1" x14ac:dyDescent="0.35">
      <c r="A302" s="250"/>
      <c r="B302" s="113"/>
      <c r="C302" s="361"/>
      <c r="D302" s="125"/>
      <c r="E302" s="357" t="s">
        <v>207</v>
      </c>
      <c r="F302" s="357" t="s">
        <v>207</v>
      </c>
      <c r="G302" s="357" t="s">
        <v>207</v>
      </c>
      <c r="H302" s="370"/>
      <c r="I302" s="371"/>
      <c r="J302" s="357"/>
      <c r="K302" s="357"/>
      <c r="L302" s="357" t="s">
        <v>219</v>
      </c>
      <c r="M302" s="373"/>
      <c r="N302" s="7"/>
      <c r="O302" s="376"/>
      <c r="P302" s="106"/>
      <c r="Q302" s="77"/>
      <c r="R302" s="60" t="str">
        <f>VLOOKUP(R300,'Podpůrná data'!$I$188:$J$199,2)</f>
        <v>leden</v>
      </c>
      <c r="S302" s="60" t="str">
        <f>VLOOKUP(S300,'Podpůrná data'!$I$188:$J$199,2)</f>
        <v>únor</v>
      </c>
      <c r="T302" s="60" t="str">
        <f>VLOOKUP(T300,'Podpůrná data'!$I$188:$J$199,2)</f>
        <v>březen</v>
      </c>
      <c r="U302" s="60" t="str">
        <f>VLOOKUP(U300,'Podpůrná data'!$I$188:$J$199,2)</f>
        <v>duben</v>
      </c>
      <c r="V302" s="60" t="str">
        <f>VLOOKUP(V300,'Podpůrná data'!$I$188:$J$199,2)</f>
        <v>květen</v>
      </c>
      <c r="W302" s="60" t="str">
        <f>VLOOKUP(W300,'Podpůrná data'!$I$188:$J$199,2)</f>
        <v>červen</v>
      </c>
      <c r="X302" s="60" t="str">
        <f>VLOOKUP(X300,'Podpůrná data'!$I$188:$J$199,2)</f>
        <v>červenec</v>
      </c>
      <c r="Y302" s="60" t="str">
        <f>VLOOKUP(Y300,'Podpůrná data'!$I$188:$J$199,2)</f>
        <v>srpen</v>
      </c>
      <c r="Z302" s="60" t="str">
        <f>VLOOKUP(Z300,'Podpůrná data'!$I$188:$J$199,2)</f>
        <v>září</v>
      </c>
      <c r="AA302" s="60" t="str">
        <f>VLOOKUP(AA300,'Podpůrná data'!$I$188:$J$199,2)</f>
        <v>říjen</v>
      </c>
      <c r="AB302" s="60" t="str">
        <f>VLOOKUP(AB300,'Podpůrná data'!$I$188:$J$199,2)</f>
        <v>listopad</v>
      </c>
      <c r="AC302" s="60" t="str">
        <f>VLOOKUP(AC300,'Podpůrná data'!$I$188:$J$199,2)</f>
        <v>prosinec</v>
      </c>
      <c r="AD302" s="60" t="str">
        <f>VLOOKUP(AD300,'Podpůrná data'!$I$188:$J$199,2)</f>
        <v>leden</v>
      </c>
      <c r="AE302" s="60" t="str">
        <f>VLOOKUP(AE300,'Podpůrná data'!$I$188:$J$199,2)</f>
        <v>únor</v>
      </c>
      <c r="AF302" s="60" t="str">
        <f>VLOOKUP(AF300,'Podpůrná data'!$I$188:$J$199,2)</f>
        <v>březen</v>
      </c>
      <c r="AG302" s="60" t="str">
        <f>VLOOKUP(AG300,'Podpůrná data'!$I$188:$J$199,2)</f>
        <v>duben</v>
      </c>
      <c r="AH302" s="60" t="str">
        <f>VLOOKUP(AH300,'Podpůrná data'!$I$188:$J$199,2)</f>
        <v>květen</v>
      </c>
      <c r="AI302" s="60" t="str">
        <f>VLOOKUP(AI300,'Podpůrná data'!$I$188:$J$199,2)</f>
        <v>červen</v>
      </c>
      <c r="AJ302" s="60" t="str">
        <f>VLOOKUP(AJ300,'Podpůrná data'!$I$188:$J$199,2)</f>
        <v>červenec</v>
      </c>
      <c r="AK302" s="60" t="str">
        <f>VLOOKUP(AK300,'Podpůrná data'!$I$188:$J$199,2)</f>
        <v>srpen</v>
      </c>
      <c r="AL302" s="60" t="str">
        <f>VLOOKUP(AL300,'Podpůrná data'!$I$188:$J$199,2)</f>
        <v>září</v>
      </c>
      <c r="AM302" s="60" t="str">
        <f>VLOOKUP(AM300,'Podpůrná data'!$I$188:$J$199,2)</f>
        <v>říjen</v>
      </c>
      <c r="AN302" s="60" t="str">
        <f>VLOOKUP(AN300,'Podpůrná data'!$I$188:$J$199,2)</f>
        <v>listopad</v>
      </c>
      <c r="AO302" s="60" t="str">
        <f>VLOOKUP(AO300,'Podpůrná data'!$I$188:$J$199,2)</f>
        <v>prosinec</v>
      </c>
      <c r="AP302" s="60" t="str">
        <f>VLOOKUP(AP300,'Podpůrná data'!$I$188:$J$199,2)</f>
        <v>leden</v>
      </c>
      <c r="AQ302" s="60" t="str">
        <f>VLOOKUP(AQ300,'Podpůrná data'!$I$188:$J$199,2)</f>
        <v>únor</v>
      </c>
      <c r="AR302" s="60" t="str">
        <f>VLOOKUP(AR300,'Podpůrná data'!$I$188:$J$199,2)</f>
        <v>březen</v>
      </c>
      <c r="AS302" s="60" t="str">
        <f>VLOOKUP(AS300,'Podpůrná data'!$I$188:$J$199,2)</f>
        <v>duben</v>
      </c>
      <c r="AT302" s="60" t="str">
        <f>VLOOKUP(AT300,'Podpůrná data'!$I$188:$J$199,2)</f>
        <v>květen</v>
      </c>
      <c r="AU302" s="60" t="str">
        <f>VLOOKUP(AU300,'Podpůrná data'!$I$188:$J$199,2)</f>
        <v>červen</v>
      </c>
      <c r="AV302" s="60" t="str">
        <f>VLOOKUP(AV300,'Podpůrná data'!$I$188:$J$199,2)</f>
        <v>červenec</v>
      </c>
      <c r="AW302" s="60" t="str">
        <f>VLOOKUP(AW300,'Podpůrná data'!$I$188:$J$199,2)</f>
        <v>srpen</v>
      </c>
      <c r="AX302" s="60" t="str">
        <f>VLOOKUP(AX300,'Podpůrná data'!$I$188:$J$199,2)</f>
        <v>září</v>
      </c>
      <c r="AY302" s="60" t="str">
        <f>VLOOKUP(AY300,'Podpůrná data'!$I$188:$J$199,2)</f>
        <v>říjen</v>
      </c>
      <c r="AZ302" s="60" t="str">
        <f>VLOOKUP(AZ300,'Podpůrná data'!$I$188:$J$199,2)</f>
        <v>listopad</v>
      </c>
      <c r="BA302" s="60" t="str">
        <f>VLOOKUP(BA300,'Podpůrná data'!$I$188:$J$199,2)</f>
        <v>prosinec</v>
      </c>
      <c r="BB302" s="60" t="str">
        <f>VLOOKUP(BB300,'Podpůrná data'!$I$188:$J$199,2)</f>
        <v>leden</v>
      </c>
      <c r="BC302" s="60" t="str">
        <f>VLOOKUP(BC300,'Podpůrná data'!$I$188:$J$199,2)</f>
        <v>únor</v>
      </c>
      <c r="BD302" s="60" t="str">
        <f>VLOOKUP(BD300,'Podpůrná data'!$I$188:$J$199,2)</f>
        <v>březen</v>
      </c>
      <c r="BE302" s="60" t="str">
        <f>VLOOKUP(BE300,'Podpůrná data'!$I$188:$J$199,2)</f>
        <v>duben</v>
      </c>
      <c r="BF302" s="60" t="str">
        <f>VLOOKUP(BF300,'Podpůrná data'!$I$188:$J$199,2)</f>
        <v>květen</v>
      </c>
      <c r="BG302" s="60" t="str">
        <f>VLOOKUP(BG300,'Podpůrná data'!$I$188:$J$199,2)</f>
        <v>červen</v>
      </c>
      <c r="BH302" s="60" t="str">
        <f>VLOOKUP(BH300,'Podpůrná data'!$I$188:$J$199,2)</f>
        <v>červenec</v>
      </c>
      <c r="BI302" s="60" t="str">
        <f>VLOOKUP(BI300,'Podpůrná data'!$I$188:$J$199,2)</f>
        <v>srpen</v>
      </c>
      <c r="BJ302" s="60" t="str">
        <f>VLOOKUP(BJ300,'Podpůrná data'!$I$188:$J$199,2)</f>
        <v>září</v>
      </c>
      <c r="BK302" s="60" t="str">
        <f>VLOOKUP(BK300,'Podpůrná data'!$I$188:$J$199,2)</f>
        <v>říjen</v>
      </c>
      <c r="BL302" s="60" t="str">
        <f>VLOOKUP(BL300,'Podpůrná data'!$I$188:$J$199,2)</f>
        <v>listopad</v>
      </c>
      <c r="BM302" s="60" t="str">
        <f>VLOOKUP(BM300,'Podpůrná data'!$I$188:$J$199,2)</f>
        <v>prosinec</v>
      </c>
      <c r="BN302" s="171"/>
      <c r="BO302" s="175"/>
      <c r="BP302" s="197"/>
      <c r="BQ302" s="197"/>
      <c r="BR302" s="106"/>
      <c r="BS302" s="179" t="s">
        <v>105</v>
      </c>
      <c r="BT302" s="179" t="s">
        <v>106</v>
      </c>
      <c r="BU302" s="179" t="s">
        <v>107</v>
      </c>
      <c r="BV302" s="179" t="s">
        <v>108</v>
      </c>
      <c r="BW302" s="179" t="s">
        <v>109</v>
      </c>
      <c r="BX302" s="179" t="s">
        <v>110</v>
      </c>
      <c r="BY302" s="179" t="s">
        <v>111</v>
      </c>
      <c r="BZ302" s="179" t="s">
        <v>112</v>
      </c>
      <c r="CA302" s="179" t="s">
        <v>113</v>
      </c>
      <c r="CB302" s="179" t="s">
        <v>155</v>
      </c>
      <c r="CC302" s="179" t="s">
        <v>156</v>
      </c>
      <c r="CD302" s="179" t="s">
        <v>157</v>
      </c>
      <c r="CE302" s="179" t="s">
        <v>202</v>
      </c>
      <c r="CF302" s="179" t="s">
        <v>203</v>
      </c>
      <c r="CG302" s="179" t="s">
        <v>204</v>
      </c>
    </row>
    <row r="303" spans="1:85" s="245" customFormat="1" ht="16.399999999999999" customHeight="1" x14ac:dyDescent="0.35">
      <c r="A303" s="250"/>
      <c r="B303" s="113"/>
      <c r="C303" s="361"/>
      <c r="D303" s="125"/>
      <c r="E303" s="357"/>
      <c r="F303" s="357"/>
      <c r="G303" s="357"/>
      <c r="H303" s="370"/>
      <c r="I303" s="371"/>
      <c r="J303" s="357"/>
      <c r="K303" s="357"/>
      <c r="L303" s="357"/>
      <c r="M303" s="373"/>
      <c r="N303" s="7"/>
      <c r="O303" s="376"/>
      <c r="P303" s="106"/>
      <c r="Q303" s="77"/>
      <c r="R303" s="60">
        <f>YEAR(Úvod!$F$10)</f>
        <v>1900</v>
      </c>
      <c r="S303" s="60">
        <f t="shared" ref="S303" si="5346">IF(S300=1,R303+1,R303)</f>
        <v>1900</v>
      </c>
      <c r="T303" s="60">
        <f t="shared" ref="T303" si="5347">IF(T300=1,S303+1,S303)</f>
        <v>1900</v>
      </c>
      <c r="U303" s="60">
        <f t="shared" ref="U303" si="5348">IF(U300=1,T303+1,T303)</f>
        <v>1900</v>
      </c>
      <c r="V303" s="60">
        <f t="shared" ref="V303" si="5349">IF(V300=1,U303+1,U303)</f>
        <v>1900</v>
      </c>
      <c r="W303" s="60">
        <f t="shared" ref="W303" si="5350">IF(W300=1,V303+1,V303)</f>
        <v>1900</v>
      </c>
      <c r="X303" s="60">
        <f t="shared" ref="X303" si="5351">IF(X300=1,W303+1,W303)</f>
        <v>1900</v>
      </c>
      <c r="Y303" s="60">
        <f t="shared" ref="Y303" si="5352">IF(Y300=1,X303+1,X303)</f>
        <v>1900</v>
      </c>
      <c r="Z303" s="60">
        <f t="shared" ref="Z303" si="5353">IF(Z300=1,Y303+1,Y303)</f>
        <v>1900</v>
      </c>
      <c r="AA303" s="60">
        <f t="shared" ref="AA303" si="5354">IF(AA300=1,Z303+1,Z303)</f>
        <v>1900</v>
      </c>
      <c r="AB303" s="60">
        <f t="shared" ref="AB303" si="5355">IF(AB300=1,AA303+1,AA303)</f>
        <v>1900</v>
      </c>
      <c r="AC303" s="60">
        <f t="shared" ref="AC303" si="5356">IF(AC300=1,AB303+1,AB303)</f>
        <v>1900</v>
      </c>
      <c r="AD303" s="60">
        <f t="shared" ref="AD303" si="5357">IF(AD300=1,AC303+1,AC303)</f>
        <v>1901</v>
      </c>
      <c r="AE303" s="60">
        <f t="shared" ref="AE303" si="5358">IF(AE300=1,AD303+1,AD303)</f>
        <v>1901</v>
      </c>
      <c r="AF303" s="60">
        <f t="shared" ref="AF303" si="5359">IF(AF300=1,AE303+1,AE303)</f>
        <v>1901</v>
      </c>
      <c r="AG303" s="60">
        <f t="shared" ref="AG303" si="5360">IF(AG300=1,AF303+1,AF303)</f>
        <v>1901</v>
      </c>
      <c r="AH303" s="60">
        <f t="shared" ref="AH303" si="5361">IF(AH300=1,AG303+1,AG303)</f>
        <v>1901</v>
      </c>
      <c r="AI303" s="60">
        <f t="shared" ref="AI303" si="5362">IF(AI300=1,AH303+1,AH303)</f>
        <v>1901</v>
      </c>
      <c r="AJ303" s="60">
        <f t="shared" ref="AJ303" si="5363">IF(AJ300=1,AI303+1,AI303)</f>
        <v>1901</v>
      </c>
      <c r="AK303" s="60">
        <f t="shared" ref="AK303" si="5364">IF(AK300=1,AJ303+1,AJ303)</f>
        <v>1901</v>
      </c>
      <c r="AL303" s="60">
        <f t="shared" ref="AL303" si="5365">IF(AL300=1,AK303+1,AK303)</f>
        <v>1901</v>
      </c>
      <c r="AM303" s="60">
        <f t="shared" ref="AM303" si="5366">IF(AM300=1,AL303+1,AL303)</f>
        <v>1901</v>
      </c>
      <c r="AN303" s="60">
        <f t="shared" ref="AN303" si="5367">IF(AN300=1,AM303+1,AM303)</f>
        <v>1901</v>
      </c>
      <c r="AO303" s="60">
        <f t="shared" ref="AO303" si="5368">IF(AO300=1,AN303+1,AN303)</f>
        <v>1901</v>
      </c>
      <c r="AP303" s="60">
        <f t="shared" ref="AP303" si="5369">IF(AP300=1,AO303+1,AO303)</f>
        <v>1902</v>
      </c>
      <c r="AQ303" s="60">
        <f t="shared" ref="AQ303" si="5370">IF(AQ300=1,AP303+1,AP303)</f>
        <v>1902</v>
      </c>
      <c r="AR303" s="60">
        <f t="shared" ref="AR303" si="5371">IF(AR300=1,AQ303+1,AQ303)</f>
        <v>1902</v>
      </c>
      <c r="AS303" s="60">
        <f t="shared" ref="AS303" si="5372">IF(AS300=1,AR303+1,AR303)</f>
        <v>1902</v>
      </c>
      <c r="AT303" s="60">
        <f t="shared" ref="AT303" si="5373">IF(AT300=1,AS303+1,AS303)</f>
        <v>1902</v>
      </c>
      <c r="AU303" s="60">
        <f t="shared" ref="AU303" si="5374">IF(AU300=1,AT303+1,AT303)</f>
        <v>1902</v>
      </c>
      <c r="AV303" s="60">
        <f t="shared" ref="AV303" si="5375">IF(AV300=1,AU303+1,AU303)</f>
        <v>1902</v>
      </c>
      <c r="AW303" s="60">
        <f t="shared" ref="AW303" si="5376">IF(AW300=1,AV303+1,AV303)</f>
        <v>1902</v>
      </c>
      <c r="AX303" s="60">
        <f t="shared" ref="AX303" si="5377">IF(AX300=1,AW303+1,AW303)</f>
        <v>1902</v>
      </c>
      <c r="AY303" s="60">
        <f t="shared" ref="AY303" si="5378">IF(AY300=1,AX303+1,AX303)</f>
        <v>1902</v>
      </c>
      <c r="AZ303" s="60">
        <f t="shared" ref="AZ303" si="5379">IF(AZ300=1,AY303+1,AY303)</f>
        <v>1902</v>
      </c>
      <c r="BA303" s="60">
        <f t="shared" ref="BA303" si="5380">IF(BA300=1,AZ303+1,AZ303)</f>
        <v>1902</v>
      </c>
      <c r="BB303" s="60">
        <f t="shared" ref="BB303" si="5381">IF(BB300=1,BA303+1,BA303)</f>
        <v>1903</v>
      </c>
      <c r="BC303" s="60">
        <f t="shared" ref="BC303" si="5382">IF(BC300=1,BB303+1,BB303)</f>
        <v>1903</v>
      </c>
      <c r="BD303" s="60">
        <f t="shared" ref="BD303" si="5383">IF(BD300=1,BC303+1,BC303)</f>
        <v>1903</v>
      </c>
      <c r="BE303" s="60">
        <f t="shared" ref="BE303" si="5384">IF(BE300=1,BD303+1,BD303)</f>
        <v>1903</v>
      </c>
      <c r="BF303" s="60">
        <f t="shared" ref="BF303" si="5385">IF(BF300=1,BE303+1,BE303)</f>
        <v>1903</v>
      </c>
      <c r="BG303" s="60">
        <f t="shared" ref="BG303" si="5386">IF(BG300=1,BF303+1,BF303)</f>
        <v>1903</v>
      </c>
      <c r="BH303" s="60">
        <f t="shared" ref="BH303" si="5387">IF(BH300=1,BG303+1,BG303)</f>
        <v>1903</v>
      </c>
      <c r="BI303" s="60">
        <f t="shared" ref="BI303" si="5388">IF(BI300=1,BH303+1,BH303)</f>
        <v>1903</v>
      </c>
      <c r="BJ303" s="60">
        <f t="shared" ref="BJ303" si="5389">IF(BJ300=1,BI303+1,BI303)</f>
        <v>1903</v>
      </c>
      <c r="BK303" s="60">
        <f t="shared" ref="BK303" si="5390">IF(BK300=1,BJ303+1,BJ303)</f>
        <v>1903</v>
      </c>
      <c r="BL303" s="60">
        <f t="shared" ref="BL303" si="5391">IF(BL300=1,BK303+1,BK303)</f>
        <v>1903</v>
      </c>
      <c r="BM303" s="60">
        <f t="shared" ref="BM303" si="5392">IF(BM300=1,BL303+1,BL303)</f>
        <v>1903</v>
      </c>
      <c r="BN303" s="195"/>
      <c r="BO303" s="196"/>
      <c r="BP303" s="197"/>
      <c r="BQ303" s="197"/>
      <c r="BR303" s="106"/>
      <c r="BS303" s="106"/>
      <c r="BT303" s="106"/>
      <c r="BU303" s="106"/>
      <c r="BV303" s="106"/>
      <c r="BW303" s="106"/>
      <c r="BX303" s="106"/>
      <c r="BY303" s="106"/>
      <c r="BZ303" s="106"/>
      <c r="CA303" s="106"/>
      <c r="CB303" s="106"/>
      <c r="CC303" s="106"/>
      <c r="CD303" s="106"/>
      <c r="CE303" s="106"/>
      <c r="CF303" s="106"/>
      <c r="CG303" s="106"/>
    </row>
    <row r="304" spans="1:85" s="245" customFormat="1" ht="16.399999999999999" customHeight="1" x14ac:dyDescent="0.35">
      <c r="A304" s="250"/>
      <c r="B304" s="113"/>
      <c r="C304" s="125"/>
      <c r="D304" s="125"/>
      <c r="E304" s="357"/>
      <c r="F304" s="357"/>
      <c r="G304" s="357"/>
      <c r="H304" s="370"/>
      <c r="I304" s="371"/>
      <c r="J304" s="357"/>
      <c r="K304" s="372"/>
      <c r="L304" s="357"/>
      <c r="M304" s="374"/>
      <c r="N304" s="7"/>
      <c r="O304" s="377"/>
      <c r="P304" s="106"/>
      <c r="Q304" s="63" t="s">
        <v>159</v>
      </c>
      <c r="R304" s="251"/>
      <c r="S304" s="251"/>
      <c r="T304" s="251"/>
      <c r="U304" s="251"/>
      <c r="V304" s="251"/>
      <c r="W304" s="251"/>
      <c r="X304" s="251"/>
      <c r="Y304" s="251"/>
      <c r="Z304" s="251"/>
      <c r="AA304" s="251"/>
      <c r="AB304" s="251"/>
      <c r="AC304" s="251"/>
      <c r="AD304" s="251"/>
      <c r="AE304" s="251"/>
      <c r="AF304" s="251"/>
      <c r="AG304" s="251"/>
      <c r="AH304" s="251"/>
      <c r="AI304" s="251"/>
      <c r="AJ304" s="251"/>
      <c r="AK304" s="251"/>
      <c r="AL304" s="251"/>
      <c r="AM304" s="251"/>
      <c r="AN304" s="251"/>
      <c r="AO304" s="251"/>
      <c r="AP304" s="251"/>
      <c r="AQ304" s="251"/>
      <c r="AR304" s="251"/>
      <c r="AS304" s="251"/>
      <c r="AT304" s="251"/>
      <c r="AU304" s="251"/>
      <c r="AV304" s="251"/>
      <c r="AW304" s="251"/>
      <c r="AX304" s="251"/>
      <c r="AY304" s="251"/>
      <c r="AZ304" s="251"/>
      <c r="BA304" s="251"/>
      <c r="BB304" s="251"/>
      <c r="BC304" s="251"/>
      <c r="BD304" s="251"/>
      <c r="BE304" s="251"/>
      <c r="BF304" s="251"/>
      <c r="BG304" s="251"/>
      <c r="BH304" s="251"/>
      <c r="BI304" s="251"/>
      <c r="BJ304" s="251"/>
      <c r="BK304" s="251"/>
      <c r="BL304" s="251"/>
      <c r="BM304" s="251"/>
      <c r="BN304" s="195"/>
      <c r="BO304" s="196"/>
      <c r="BP304" s="197"/>
      <c r="BQ304" s="197"/>
      <c r="BR304" s="106"/>
      <c r="BS304" s="106"/>
      <c r="BT304" s="106"/>
      <c r="BU304" s="106"/>
      <c r="BV304" s="106"/>
      <c r="BW304" s="106"/>
      <c r="BX304" s="106"/>
      <c r="BY304" s="106"/>
      <c r="BZ304" s="106"/>
      <c r="CA304" s="106"/>
      <c r="CB304" s="106"/>
      <c r="CC304" s="106"/>
      <c r="CD304" s="106"/>
      <c r="CE304" s="106"/>
      <c r="CF304" s="106"/>
      <c r="CG304" s="106"/>
    </row>
    <row r="305" spans="1:85" s="245" customFormat="1" ht="23.5" customHeight="1" x14ac:dyDescent="0.35">
      <c r="A305" s="243"/>
      <c r="B305" s="126" t="s">
        <v>21</v>
      </c>
      <c r="C305" s="359"/>
      <c r="D305" s="359"/>
      <c r="E305" s="252"/>
      <c r="F305" s="252"/>
      <c r="G305" s="241"/>
      <c r="H305" s="253"/>
      <c r="I305" s="254"/>
      <c r="J305" s="253"/>
      <c r="K305" s="205">
        <f>IF(J305="",0,IF(J305="ANO",'Podpůrná data'!$B$5,'Podpůrná data'!$B$3))</f>
        <v>0</v>
      </c>
      <c r="L305" s="203">
        <f>IFERROR(INT(ROUND(I305,2)*(VLOOKUP(INT(H305),'Podpůrná data'!$A$189:$B$233,2,FALSE))*(H305/(INT(H305)))),0)</f>
        <v>0</v>
      </c>
      <c r="M305" s="61">
        <f>K305*L305</f>
        <v>0</v>
      </c>
      <c r="N305" s="62">
        <f>IF(M305&gt;0,IF(ISTEXT(C305)=TRUE,0,1),0)</f>
        <v>0</v>
      </c>
      <c r="O305" s="166">
        <f>IF(M305&gt;0,1,0)</f>
        <v>0</v>
      </c>
      <c r="P305" s="127"/>
      <c r="Q305" s="63" t="s">
        <v>95</v>
      </c>
      <c r="R305" s="255"/>
      <c r="S305" s="255"/>
      <c r="T305" s="255"/>
      <c r="U305" s="255"/>
      <c r="V305" s="255"/>
      <c r="W305" s="255"/>
      <c r="X305" s="255"/>
      <c r="Y305" s="255"/>
      <c r="Z305" s="255"/>
      <c r="AA305" s="255"/>
      <c r="AB305" s="255"/>
      <c r="AC305" s="255"/>
      <c r="AD305" s="255"/>
      <c r="AE305" s="255"/>
      <c r="AF305" s="255"/>
      <c r="AG305" s="255"/>
      <c r="AH305" s="255"/>
      <c r="AI305" s="255"/>
      <c r="AJ305" s="255"/>
      <c r="AK305" s="255"/>
      <c r="AL305" s="255"/>
      <c r="AM305" s="255"/>
      <c r="AN305" s="255"/>
      <c r="AO305" s="255"/>
      <c r="AP305" s="255"/>
      <c r="AQ305" s="255"/>
      <c r="AR305" s="255"/>
      <c r="AS305" s="255"/>
      <c r="AT305" s="255"/>
      <c r="AU305" s="255"/>
      <c r="AV305" s="255"/>
      <c r="AW305" s="255"/>
      <c r="AX305" s="255"/>
      <c r="AY305" s="255"/>
      <c r="AZ305" s="255"/>
      <c r="BA305" s="255"/>
      <c r="BB305" s="255"/>
      <c r="BC305" s="255"/>
      <c r="BD305" s="255"/>
      <c r="BE305" s="255"/>
      <c r="BF305" s="255"/>
      <c r="BG305" s="255"/>
      <c r="BH305" s="255"/>
      <c r="BI305" s="255"/>
      <c r="BJ305" s="255"/>
      <c r="BK305" s="255"/>
      <c r="BL305" s="255"/>
      <c r="BM305" s="255"/>
      <c r="BN305" s="362">
        <f>SUM(R313:BM313)</f>
        <v>0</v>
      </c>
      <c r="BO305" s="364">
        <f>SUM(R314:BM314)</f>
        <v>0</v>
      </c>
      <c r="BP305" s="366">
        <f>IF($O305=0,0,IF($BN305&gt;=143*$I305,1,0))</f>
        <v>0</v>
      </c>
      <c r="BQ305" s="366">
        <f>IF($BN305&gt;=143*$I305,0,(CEILING(143*$I305,1)-$BN305))</f>
        <v>0</v>
      </c>
      <c r="BR305" s="106"/>
      <c r="BS305" s="106"/>
      <c r="BT305" s="106"/>
      <c r="BU305" s="106"/>
      <c r="BV305" s="106"/>
      <c r="BW305" s="106"/>
      <c r="BX305" s="106"/>
      <c r="BY305" s="106"/>
      <c r="BZ305" s="106"/>
      <c r="CA305" s="106"/>
      <c r="CB305" s="106"/>
      <c r="CC305" s="106"/>
      <c r="CD305" s="106"/>
      <c r="CE305" s="106"/>
      <c r="CF305" s="106"/>
      <c r="CG305" s="106"/>
    </row>
    <row r="306" spans="1:85" s="245" customFormat="1" ht="29" x14ac:dyDescent="0.35">
      <c r="A306" s="243"/>
      <c r="B306" s="128"/>
      <c r="C306" s="80"/>
      <c r="D306" s="80"/>
      <c r="E306" s="80"/>
      <c r="F306" s="80"/>
      <c r="G306" s="80"/>
      <c r="H306" s="80"/>
      <c r="I306" s="80"/>
      <c r="J306" s="80"/>
      <c r="K306" s="80"/>
      <c r="L306" s="80"/>
      <c r="M306" s="64"/>
      <c r="N306" s="7"/>
      <c r="O306" s="192"/>
      <c r="P306" s="106"/>
      <c r="Q306" s="63" t="s">
        <v>129</v>
      </c>
      <c r="R306" s="256"/>
      <c r="S306" s="256"/>
      <c r="T306" s="256"/>
      <c r="U306" s="256"/>
      <c r="V306" s="256"/>
      <c r="W306" s="256"/>
      <c r="X306" s="256"/>
      <c r="Y306" s="256"/>
      <c r="Z306" s="256"/>
      <c r="AA306" s="256"/>
      <c r="AB306" s="256"/>
      <c r="AC306" s="256"/>
      <c r="AD306" s="256"/>
      <c r="AE306" s="256"/>
      <c r="AF306" s="256"/>
      <c r="AG306" s="256"/>
      <c r="AH306" s="256"/>
      <c r="AI306" s="256"/>
      <c r="AJ306" s="256"/>
      <c r="AK306" s="256"/>
      <c r="AL306" s="256"/>
      <c r="AM306" s="256"/>
      <c r="AN306" s="256"/>
      <c r="AO306" s="256"/>
      <c r="AP306" s="256"/>
      <c r="AQ306" s="256"/>
      <c r="AR306" s="256"/>
      <c r="AS306" s="256"/>
      <c r="AT306" s="256"/>
      <c r="AU306" s="256"/>
      <c r="AV306" s="256"/>
      <c r="AW306" s="256"/>
      <c r="AX306" s="256"/>
      <c r="AY306" s="256"/>
      <c r="AZ306" s="256"/>
      <c r="BA306" s="256"/>
      <c r="BB306" s="256"/>
      <c r="BC306" s="256"/>
      <c r="BD306" s="256"/>
      <c r="BE306" s="256"/>
      <c r="BF306" s="256"/>
      <c r="BG306" s="256"/>
      <c r="BH306" s="256"/>
      <c r="BI306" s="256"/>
      <c r="BJ306" s="256"/>
      <c r="BK306" s="256"/>
      <c r="BL306" s="256"/>
      <c r="BM306" s="256"/>
      <c r="BN306" s="362"/>
      <c r="BO306" s="364"/>
      <c r="BP306" s="366"/>
      <c r="BQ306" s="366"/>
      <c r="BR306" s="106"/>
      <c r="BS306" s="106"/>
      <c r="BT306" s="106"/>
      <c r="BU306" s="106"/>
      <c r="BV306" s="106"/>
      <c r="BW306" s="106"/>
      <c r="BX306" s="106"/>
      <c r="BY306" s="106"/>
      <c r="BZ306" s="106"/>
      <c r="CA306" s="106"/>
      <c r="CB306" s="106"/>
      <c r="CC306" s="106"/>
      <c r="CD306" s="106"/>
      <c r="CE306" s="106"/>
      <c r="CF306" s="106"/>
      <c r="CG306" s="106"/>
    </row>
    <row r="307" spans="1:85" s="245" customFormat="1" ht="14.5" hidden="1" customHeight="1" x14ac:dyDescent="0.35">
      <c r="A307" s="243"/>
      <c r="B307" s="128"/>
      <c r="C307" s="80"/>
      <c r="D307" s="80"/>
      <c r="E307" s="80"/>
      <c r="F307" s="80"/>
      <c r="G307" s="80"/>
      <c r="H307" s="80"/>
      <c r="I307" s="80"/>
      <c r="J307" s="80"/>
      <c r="K307" s="80"/>
      <c r="L307" s="80"/>
      <c r="M307" s="64"/>
      <c r="N307" s="7"/>
      <c r="O307" s="192"/>
      <c r="P307" s="106"/>
      <c r="Q307" s="65" t="s">
        <v>130</v>
      </c>
      <c r="R307" s="66">
        <f>IF(R305&lt;&gt;0,1,0)</f>
        <v>0</v>
      </c>
      <c r="S307" s="66">
        <f t="shared" ref="S307" si="5393">IF(R307&gt;0,R307+1,IF(S305&lt;&gt;0,1,0))</f>
        <v>0</v>
      </c>
      <c r="T307" s="66">
        <f t="shared" ref="T307" si="5394">IF(S307&gt;0,S307+1,IF(T305&lt;&gt;0,1,0))</f>
        <v>0</v>
      </c>
      <c r="U307" s="66">
        <f t="shared" ref="U307" si="5395">IF(T307&gt;0,T307+1,IF(U305&lt;&gt;0,1,0))</f>
        <v>0</v>
      </c>
      <c r="V307" s="66">
        <f t="shared" ref="V307" si="5396">IF(U307&gt;0,U307+1,IF(V305&lt;&gt;0,1,0))</f>
        <v>0</v>
      </c>
      <c r="W307" s="66">
        <f t="shared" ref="W307" si="5397">IF(V307&gt;0,V307+1,IF(W305&lt;&gt;0,1,0))</f>
        <v>0</v>
      </c>
      <c r="X307" s="66">
        <f t="shared" ref="X307" si="5398">IF(W307&gt;0,W307+1,IF(X305&lt;&gt;0,1,0))</f>
        <v>0</v>
      </c>
      <c r="Y307" s="66">
        <f t="shared" ref="Y307" si="5399">IF(X307&gt;0,X307+1,IF(Y305&lt;&gt;0,1,0))</f>
        <v>0</v>
      </c>
      <c r="Z307" s="66">
        <f t="shared" ref="Z307" si="5400">IF(Y307&gt;0,Y307+1,IF(Z305&lt;&gt;0,1,0))</f>
        <v>0</v>
      </c>
      <c r="AA307" s="66">
        <f t="shared" ref="AA307" si="5401">IF(Z307&gt;0,Z307+1,IF(AA305&lt;&gt;0,1,0))</f>
        <v>0</v>
      </c>
      <c r="AB307" s="66">
        <f t="shared" ref="AB307" si="5402">IF(AA307&gt;0,AA307+1,IF(AB305&lt;&gt;0,1,0))</f>
        <v>0</v>
      </c>
      <c r="AC307" s="66">
        <f t="shared" ref="AC307" si="5403">IF(AB307&gt;0,AB307+1,IF(AC305&lt;&gt;0,1,0))</f>
        <v>0</v>
      </c>
      <c r="AD307" s="66">
        <f t="shared" ref="AD307" si="5404">IF(AC307&gt;0,AC307+1,IF(AD305&lt;&gt;0,1,0))</f>
        <v>0</v>
      </c>
      <c r="AE307" s="66">
        <f t="shared" ref="AE307" si="5405">IF(AD307&gt;0,AD307+1,IF(AE305&lt;&gt;0,1,0))</f>
        <v>0</v>
      </c>
      <c r="AF307" s="66">
        <f t="shared" ref="AF307" si="5406">IF(AE307&gt;0,AE307+1,IF(AF305&lt;&gt;0,1,0))</f>
        <v>0</v>
      </c>
      <c r="AG307" s="66">
        <f t="shared" ref="AG307" si="5407">IF(AF307&gt;0,AF307+1,IF(AG305&lt;&gt;0,1,0))</f>
        <v>0</v>
      </c>
      <c r="AH307" s="66">
        <f t="shared" ref="AH307" si="5408">IF(AG307&gt;0,AG307+1,IF(AH305&lt;&gt;0,1,0))</f>
        <v>0</v>
      </c>
      <c r="AI307" s="66">
        <f t="shared" ref="AI307" si="5409">IF(AH307&gt;0,AH307+1,IF(AI305&lt;&gt;0,1,0))</f>
        <v>0</v>
      </c>
      <c r="AJ307" s="66">
        <f t="shared" ref="AJ307" si="5410">IF(AI307&gt;0,AI307+1,IF(AJ305&lt;&gt;0,1,0))</f>
        <v>0</v>
      </c>
      <c r="AK307" s="66">
        <f t="shared" ref="AK307" si="5411">IF(AJ307&gt;0,AJ307+1,IF(AK305&lt;&gt;0,1,0))</f>
        <v>0</v>
      </c>
      <c r="AL307" s="66">
        <f t="shared" ref="AL307" si="5412">IF(AK307&gt;0,AK307+1,IF(AL305&lt;&gt;0,1,0))</f>
        <v>0</v>
      </c>
      <c r="AM307" s="66">
        <f t="shared" ref="AM307" si="5413">IF(AL307&gt;0,AL307+1,IF(AM305&lt;&gt;0,1,0))</f>
        <v>0</v>
      </c>
      <c r="AN307" s="66">
        <f t="shared" ref="AN307" si="5414">IF(AM307&gt;0,AM307+1,IF(AN305&lt;&gt;0,1,0))</f>
        <v>0</v>
      </c>
      <c r="AO307" s="66">
        <f t="shared" ref="AO307" si="5415">IF(AN307&gt;0,AN307+1,IF(AO305&lt;&gt;0,1,0))</f>
        <v>0</v>
      </c>
      <c r="AP307" s="66">
        <f t="shared" ref="AP307" si="5416">IF(AO307&gt;0,AO307+1,IF(AP305&lt;&gt;0,1,0))</f>
        <v>0</v>
      </c>
      <c r="AQ307" s="66">
        <f t="shared" ref="AQ307" si="5417">IF(AP307&gt;0,AP307+1,IF(AQ305&lt;&gt;0,1,0))</f>
        <v>0</v>
      </c>
      <c r="AR307" s="66">
        <f t="shared" ref="AR307" si="5418">IF(AQ307&gt;0,AQ307+1,IF(AR305&lt;&gt;0,1,0))</f>
        <v>0</v>
      </c>
      <c r="AS307" s="66">
        <f t="shared" ref="AS307" si="5419">IF(AR307&gt;0,AR307+1,IF(AS305&lt;&gt;0,1,0))</f>
        <v>0</v>
      </c>
      <c r="AT307" s="66">
        <f t="shared" ref="AT307" si="5420">IF(AS307&gt;0,AS307+1,IF(AT305&lt;&gt;0,1,0))</f>
        <v>0</v>
      </c>
      <c r="AU307" s="66">
        <f t="shared" ref="AU307" si="5421">IF(AT307&gt;0,AT307+1,IF(AU305&lt;&gt;0,1,0))</f>
        <v>0</v>
      </c>
      <c r="AV307" s="66">
        <f t="shared" ref="AV307" si="5422">IF(AU307&gt;0,AU307+1,IF(AV305&lt;&gt;0,1,0))</f>
        <v>0</v>
      </c>
      <c r="AW307" s="66">
        <f t="shared" ref="AW307" si="5423">IF(AV307&gt;0,AV307+1,IF(AW305&lt;&gt;0,1,0))</f>
        <v>0</v>
      </c>
      <c r="AX307" s="66">
        <f t="shared" ref="AX307" si="5424">IF(AW307&gt;0,AW307+1,IF(AX305&lt;&gt;0,1,0))</f>
        <v>0</v>
      </c>
      <c r="AY307" s="66">
        <f t="shared" ref="AY307" si="5425">IF(AX307&gt;0,AX307+1,IF(AY305&lt;&gt;0,1,0))</f>
        <v>0</v>
      </c>
      <c r="AZ307" s="66">
        <f t="shared" ref="AZ307" si="5426">IF(AY307&gt;0,AY307+1,IF(AZ305&lt;&gt;0,1,0))</f>
        <v>0</v>
      </c>
      <c r="BA307" s="66">
        <f t="shared" ref="BA307" si="5427">IF(AZ307&gt;0,AZ307+1,IF(BA305&lt;&gt;0,1,0))</f>
        <v>0</v>
      </c>
      <c r="BB307" s="66">
        <f t="shared" ref="BB307" si="5428">IF(BA307&gt;0,BA307+1,IF(BB305&lt;&gt;0,1,0))</f>
        <v>0</v>
      </c>
      <c r="BC307" s="66">
        <f t="shared" ref="BC307" si="5429">IF(BB307&gt;0,BB307+1,IF(BC305&lt;&gt;0,1,0))</f>
        <v>0</v>
      </c>
      <c r="BD307" s="66">
        <f t="shared" ref="BD307" si="5430">IF(BC307&gt;0,BC307+1,IF(BD305&lt;&gt;0,1,0))</f>
        <v>0</v>
      </c>
      <c r="BE307" s="66">
        <f t="shared" ref="BE307" si="5431">IF(BD307&gt;0,BD307+1,IF(BE305&lt;&gt;0,1,0))</f>
        <v>0</v>
      </c>
      <c r="BF307" s="66">
        <f t="shared" ref="BF307" si="5432">IF(BE307&gt;0,BE307+1,IF(BF305&lt;&gt;0,1,0))</f>
        <v>0</v>
      </c>
      <c r="BG307" s="66">
        <f t="shared" ref="BG307" si="5433">IF(BF307&gt;0,BF307+1,IF(BG305&lt;&gt;0,1,0))</f>
        <v>0</v>
      </c>
      <c r="BH307" s="66">
        <f t="shared" ref="BH307" si="5434">IF(BG307&gt;0,BG307+1,IF(BH305&lt;&gt;0,1,0))</f>
        <v>0</v>
      </c>
      <c r="BI307" s="66">
        <f t="shared" ref="BI307" si="5435">IF(BH307&gt;0,BH307+1,IF(BI305&lt;&gt;0,1,0))</f>
        <v>0</v>
      </c>
      <c r="BJ307" s="66">
        <f t="shared" ref="BJ307" si="5436">IF(BI307&gt;0,BI307+1,IF(BJ305&lt;&gt;0,1,0))</f>
        <v>0</v>
      </c>
      <c r="BK307" s="66">
        <f t="shared" ref="BK307" si="5437">IF(BJ307&gt;0,BJ307+1,IF(BK305&lt;&gt;0,1,0))</f>
        <v>0</v>
      </c>
      <c r="BL307" s="66">
        <f t="shared" ref="BL307" si="5438">IF(BK307&gt;0,BK307+1,IF(BL305&lt;&gt;0,1,0))</f>
        <v>0</v>
      </c>
      <c r="BM307" s="66">
        <f t="shared" ref="BM307" si="5439">IF(BL307&gt;0,BL307+1,IF(BM305&lt;&gt;0,1,0))</f>
        <v>0</v>
      </c>
      <c r="BN307" s="362"/>
      <c r="BO307" s="364"/>
      <c r="BP307" s="366"/>
      <c r="BQ307" s="366"/>
      <c r="BR307" s="106"/>
      <c r="BS307" s="106"/>
      <c r="BT307" s="106"/>
      <c r="BU307" s="106"/>
      <c r="BV307" s="106"/>
      <c r="BW307" s="106"/>
      <c r="BX307" s="106"/>
      <c r="BY307" s="106"/>
      <c r="BZ307" s="106"/>
      <c r="CA307" s="106"/>
      <c r="CB307" s="106"/>
      <c r="CC307" s="106"/>
      <c r="CD307" s="106"/>
      <c r="CE307" s="106"/>
      <c r="CF307" s="106"/>
      <c r="CG307" s="106"/>
    </row>
    <row r="308" spans="1:85" s="245" customFormat="1" ht="14.5" hidden="1" customHeight="1" x14ac:dyDescent="0.35">
      <c r="A308" s="243"/>
      <c r="B308" s="128"/>
      <c r="C308" s="80"/>
      <c r="D308" s="80"/>
      <c r="E308" s="80"/>
      <c r="F308" s="80"/>
      <c r="G308" s="80"/>
      <c r="H308" s="80"/>
      <c r="I308" s="80"/>
      <c r="J308" s="80"/>
      <c r="K308" s="80"/>
      <c r="L308" s="80"/>
      <c r="M308" s="64"/>
      <c r="N308" s="7"/>
      <c r="O308" s="192"/>
      <c r="P308" s="106"/>
      <c r="Q308" s="65" t="s">
        <v>131</v>
      </c>
      <c r="R308" s="66">
        <f>R307</f>
        <v>0</v>
      </c>
      <c r="S308" s="66">
        <f>IF(S307=0,0,IF(OR(R308=0,R308=12),1,R308+1))</f>
        <v>0</v>
      </c>
      <c r="T308" s="66">
        <f t="shared" ref="T308" si="5440">IF(T307=0,0,IF(OR(S308=0,S308=12),1,S308+1))</f>
        <v>0</v>
      </c>
      <c r="U308" s="66">
        <f t="shared" ref="U308" si="5441">IF(U307=0,0,IF(OR(T308=0,T308=12),1,T308+1))</f>
        <v>0</v>
      </c>
      <c r="V308" s="66">
        <f t="shared" ref="V308" si="5442">IF(V307=0,0,IF(OR(U308=0,U308=12),1,U308+1))</f>
        <v>0</v>
      </c>
      <c r="W308" s="66">
        <f t="shared" ref="W308" si="5443">IF(W307=0,0,IF(OR(V308=0,V308=12),1,V308+1))</f>
        <v>0</v>
      </c>
      <c r="X308" s="66">
        <f t="shared" ref="X308" si="5444">IF(X307=0,0,IF(OR(W308=0,W308=12),1,W308+1))</f>
        <v>0</v>
      </c>
      <c r="Y308" s="66">
        <f t="shared" ref="Y308" si="5445">IF(Y307=0,0,IF(OR(X308=0,X308=12),1,X308+1))</f>
        <v>0</v>
      </c>
      <c r="Z308" s="66">
        <f t="shared" ref="Z308" si="5446">IF(Z307=0,0,IF(OR(Y308=0,Y308=12),1,Y308+1))</f>
        <v>0</v>
      </c>
      <c r="AA308" s="66">
        <f t="shared" ref="AA308" si="5447">IF(AA307=0,0,IF(OR(Z308=0,Z308=12),1,Z308+1))</f>
        <v>0</v>
      </c>
      <c r="AB308" s="66">
        <f t="shared" ref="AB308" si="5448">IF(AB307=0,0,IF(OR(AA308=0,AA308=12),1,AA308+1))</f>
        <v>0</v>
      </c>
      <c r="AC308" s="66">
        <f t="shared" ref="AC308" si="5449">IF(AC307=0,0,IF(OR(AB308=0,AB308=12),1,AB308+1))</f>
        <v>0</v>
      </c>
      <c r="AD308" s="66">
        <f t="shared" ref="AD308" si="5450">IF(AD307=0,0,IF(OR(AC308=0,AC308=12),1,AC308+1))</f>
        <v>0</v>
      </c>
      <c r="AE308" s="66">
        <f t="shared" ref="AE308" si="5451">IF(AE307=0,0,IF(OR(AD308=0,AD308=12),1,AD308+1))</f>
        <v>0</v>
      </c>
      <c r="AF308" s="66">
        <f t="shared" ref="AF308" si="5452">IF(AF307=0,0,IF(OR(AE308=0,AE308=12),1,AE308+1))</f>
        <v>0</v>
      </c>
      <c r="AG308" s="66">
        <f t="shared" ref="AG308" si="5453">IF(AG307=0,0,IF(OR(AF308=0,AF308=12),1,AF308+1))</f>
        <v>0</v>
      </c>
      <c r="AH308" s="66">
        <f t="shared" ref="AH308" si="5454">IF(AH307=0,0,IF(OR(AG308=0,AG308=12),1,AG308+1))</f>
        <v>0</v>
      </c>
      <c r="AI308" s="66">
        <f t="shared" ref="AI308" si="5455">IF(AI307=0,0,IF(OR(AH308=0,AH308=12),1,AH308+1))</f>
        <v>0</v>
      </c>
      <c r="AJ308" s="66">
        <f t="shared" ref="AJ308" si="5456">IF(AJ307=0,0,IF(OR(AI308=0,AI308=12),1,AI308+1))</f>
        <v>0</v>
      </c>
      <c r="AK308" s="66">
        <f t="shared" ref="AK308" si="5457">IF(AK307=0,0,IF(OR(AJ308=0,AJ308=12),1,AJ308+1))</f>
        <v>0</v>
      </c>
      <c r="AL308" s="66">
        <f t="shared" ref="AL308" si="5458">IF(AL307=0,0,IF(OR(AK308=0,AK308=12),1,AK308+1))</f>
        <v>0</v>
      </c>
      <c r="AM308" s="66">
        <f t="shared" ref="AM308" si="5459">IF(AM307=0,0,IF(OR(AL308=0,AL308=12),1,AL308+1))</f>
        <v>0</v>
      </c>
      <c r="AN308" s="66">
        <f t="shared" ref="AN308" si="5460">IF(AN307=0,0,IF(OR(AM308=0,AM308=12),1,AM308+1))</f>
        <v>0</v>
      </c>
      <c r="AO308" s="66">
        <f t="shared" ref="AO308" si="5461">IF(AO307=0,0,IF(OR(AN308=0,AN308=12),1,AN308+1))</f>
        <v>0</v>
      </c>
      <c r="AP308" s="66">
        <f t="shared" ref="AP308" si="5462">IF(AP307=0,0,IF(OR(AO308=0,AO308=12),1,AO308+1))</f>
        <v>0</v>
      </c>
      <c r="AQ308" s="66">
        <f t="shared" ref="AQ308" si="5463">IF(AQ307=0,0,IF(OR(AP308=0,AP308=12),1,AP308+1))</f>
        <v>0</v>
      </c>
      <c r="AR308" s="66">
        <f t="shared" ref="AR308" si="5464">IF(AR307=0,0,IF(OR(AQ308=0,AQ308=12),1,AQ308+1))</f>
        <v>0</v>
      </c>
      <c r="AS308" s="66">
        <f t="shared" ref="AS308" si="5465">IF(AS307=0,0,IF(OR(AR308=0,AR308=12),1,AR308+1))</f>
        <v>0</v>
      </c>
      <c r="AT308" s="66">
        <f t="shared" ref="AT308" si="5466">IF(AT307=0,0,IF(OR(AS308=0,AS308=12),1,AS308+1))</f>
        <v>0</v>
      </c>
      <c r="AU308" s="66">
        <f t="shared" ref="AU308" si="5467">IF(AU307=0,0,IF(OR(AT308=0,AT308=12),1,AT308+1))</f>
        <v>0</v>
      </c>
      <c r="AV308" s="66">
        <f t="shared" ref="AV308" si="5468">IF(AV307=0,0,IF(OR(AU308=0,AU308=12),1,AU308+1))</f>
        <v>0</v>
      </c>
      <c r="AW308" s="66">
        <f t="shared" ref="AW308" si="5469">IF(AW307=0,0,IF(OR(AV308=0,AV308=12),1,AV308+1))</f>
        <v>0</v>
      </c>
      <c r="AX308" s="66">
        <f t="shared" ref="AX308" si="5470">IF(AX307=0,0,IF(OR(AW308=0,AW308=12),1,AW308+1))</f>
        <v>0</v>
      </c>
      <c r="AY308" s="66">
        <f t="shared" ref="AY308" si="5471">IF(AY307=0,0,IF(OR(AX308=0,AX308=12),1,AX308+1))</f>
        <v>0</v>
      </c>
      <c r="AZ308" s="66">
        <f t="shared" ref="AZ308" si="5472">IF(AZ307=0,0,IF(OR(AY308=0,AY308=12),1,AY308+1))</f>
        <v>0</v>
      </c>
      <c r="BA308" s="66">
        <f t="shared" ref="BA308" si="5473">IF(BA307=0,0,IF(OR(AZ308=0,AZ308=12),1,AZ308+1))</f>
        <v>0</v>
      </c>
      <c r="BB308" s="66">
        <f t="shared" ref="BB308" si="5474">IF(BB307=0,0,IF(OR(BA308=0,BA308=12),1,BA308+1))</f>
        <v>0</v>
      </c>
      <c r="BC308" s="66">
        <f t="shared" ref="BC308" si="5475">IF(BC307=0,0,IF(OR(BB308=0,BB308=12),1,BB308+1))</f>
        <v>0</v>
      </c>
      <c r="BD308" s="66">
        <f t="shared" ref="BD308" si="5476">IF(BD307=0,0,IF(OR(BC308=0,BC308=12),1,BC308+1))</f>
        <v>0</v>
      </c>
      <c r="BE308" s="66">
        <f t="shared" ref="BE308" si="5477">IF(BE307=0,0,IF(OR(BD308=0,BD308=12),1,BD308+1))</f>
        <v>0</v>
      </c>
      <c r="BF308" s="66">
        <f t="shared" ref="BF308" si="5478">IF(BF307=0,0,IF(OR(BE308=0,BE308=12),1,BE308+1))</f>
        <v>0</v>
      </c>
      <c r="BG308" s="66">
        <f t="shared" ref="BG308" si="5479">IF(BG307=0,0,IF(OR(BF308=0,BF308=12),1,BF308+1))</f>
        <v>0</v>
      </c>
      <c r="BH308" s="66">
        <f t="shared" ref="BH308" si="5480">IF(BH307=0,0,IF(OR(BG308=0,BG308=12),1,BG308+1))</f>
        <v>0</v>
      </c>
      <c r="BI308" s="66">
        <f t="shared" ref="BI308" si="5481">IF(BI307=0,0,IF(OR(BH308=0,BH308=12),1,BH308+1))</f>
        <v>0</v>
      </c>
      <c r="BJ308" s="66">
        <f t="shared" ref="BJ308" si="5482">IF(BJ307=0,0,IF(OR(BI308=0,BI308=12),1,BI308+1))</f>
        <v>0</v>
      </c>
      <c r="BK308" s="66">
        <f t="shared" ref="BK308" si="5483">IF(BK307=0,0,IF(OR(BJ308=0,BJ308=12),1,BJ308+1))</f>
        <v>0</v>
      </c>
      <c r="BL308" s="66">
        <f t="shared" ref="BL308" si="5484">IF(BL307=0,0,IF(OR(BK308=0,BK308=12),1,BK308+1))</f>
        <v>0</v>
      </c>
      <c r="BM308" s="66">
        <f t="shared" ref="BM308" si="5485">IF(BM307=0,0,IF(OR(BL308=0,BL308=12),1,BL308+1))</f>
        <v>0</v>
      </c>
      <c r="BN308" s="362"/>
      <c r="BO308" s="364"/>
      <c r="BP308" s="366"/>
      <c r="BQ308" s="366"/>
      <c r="BR308" s="106"/>
      <c r="BS308" s="106"/>
      <c r="BT308" s="106"/>
      <c r="BU308" s="106"/>
      <c r="BV308" s="106"/>
      <c r="BW308" s="106"/>
      <c r="BX308" s="106"/>
      <c r="BY308" s="106"/>
      <c r="BZ308" s="106"/>
      <c r="CA308" s="106"/>
      <c r="CB308" s="106"/>
      <c r="CC308" s="106"/>
      <c r="CD308" s="106"/>
      <c r="CE308" s="106"/>
      <c r="CF308" s="106"/>
      <c r="CG308" s="106"/>
    </row>
    <row r="309" spans="1:85" s="245" customFormat="1" ht="43.5" x14ac:dyDescent="0.35">
      <c r="A309" s="243"/>
      <c r="B309" s="128"/>
      <c r="C309" s="80"/>
      <c r="D309" s="80"/>
      <c r="E309" s="80"/>
      <c r="F309" s="80"/>
      <c r="G309" s="80"/>
      <c r="H309" s="80"/>
      <c r="I309" s="80"/>
      <c r="J309" s="80"/>
      <c r="K309" s="80"/>
      <c r="L309" s="80"/>
      <c r="M309" s="64"/>
      <c r="N309" s="7"/>
      <c r="O309" s="192"/>
      <c r="P309" s="106"/>
      <c r="Q309" s="63" t="s">
        <v>237</v>
      </c>
      <c r="R309" s="68">
        <f>IF(R308&gt;0,IF(R312&gt;$L305,$L305,R312),0)</f>
        <v>0</v>
      </c>
      <c r="S309" s="68">
        <f>IF(S308&gt;0,IF((SUMIFS($R311:R311,$R308:R308,12)+IF(R308=12,0,R309)+S312)&gt;=$L305,$L305-FLOOR(SUMIFS($R311:R311,$R308:R308,12),1),IF(S308=1,S312,S312+R309)),0)</f>
        <v>0</v>
      </c>
      <c r="T309" s="68">
        <f>IF(T308&gt;0,IF((SUMIFS($R311:S311,$R308:S308,12)+IF(S308=12,0,S309)+T312)&gt;=$L305,$L305-FLOOR(SUMIFS($R311:S311,$R308:S308,12),1),IF(T308=1,T312,T312+S309)),0)</f>
        <v>0</v>
      </c>
      <c r="U309" s="68">
        <f>IF(U308&gt;0,IF((SUMIFS($R311:T311,$R308:T308,12)+IF(T308=12,0,T309)+U312)&gt;=$L305,$L305-FLOOR(SUMIFS($R311:T311,$R308:T308,12),1),IF(U308=1,U312,U312+T309)),0)</f>
        <v>0</v>
      </c>
      <c r="V309" s="68">
        <f>IF(V308&gt;0,IF((SUMIFS($R311:U311,$R308:U308,12)+IF(U308=12,0,U309)+V312)&gt;=$L305,$L305-FLOOR(SUMIFS($R311:U311,$R308:U308,12),1),IF(V308=1,V312,V312+U309)),0)</f>
        <v>0</v>
      </c>
      <c r="W309" s="68">
        <f>IF(W308&gt;0,IF((SUMIFS($R311:V311,$R308:V308,12)+IF(V308=12,0,V309)+W312)&gt;=$L305,$L305-FLOOR(SUMIFS($R311:V311,$R308:V308,12),1),IF(W308=1,W312,W312+V309)),0)</f>
        <v>0</v>
      </c>
      <c r="X309" s="68">
        <f>IF(X308&gt;0,IF((SUMIFS($R311:W311,$R308:W308,12)+IF(W308=12,0,W309)+X312)&gt;=$L305,$L305-FLOOR(SUMIFS($R311:W311,$R308:W308,12),1),IF(X308=1,X312,X312+W309)),0)</f>
        <v>0</v>
      </c>
      <c r="Y309" s="68">
        <f>IF(Y308&gt;0,IF((SUMIFS($R311:X311,$R308:X308,12)+IF(X308=12,0,X309)+Y312)&gt;=$L305,$L305-FLOOR(SUMIFS($R311:X311,$R308:X308,12),1),IF(Y308=1,Y312,Y312+X309)),0)</f>
        <v>0</v>
      </c>
      <c r="Z309" s="68">
        <f>IF(Z308&gt;0,IF((SUMIFS($R311:Y311,$R308:Y308,12)+IF(Y308=12,0,Y309)+Z312)&gt;=$L305,$L305-FLOOR(SUMIFS($R311:Y311,$R308:Y308,12),1),IF(Z308=1,Z312,Z312+Y309)),0)</f>
        <v>0</v>
      </c>
      <c r="AA309" s="68">
        <f>IF(AA308&gt;0,IF((SUMIFS($R311:Z311,$R308:Z308,12)+IF(Z308=12,0,Z309)+AA312)&gt;=$L305,$L305-FLOOR(SUMIFS($R311:Z311,$R308:Z308,12),1),IF(AA308=1,AA312,AA312+Z309)),0)</f>
        <v>0</v>
      </c>
      <c r="AB309" s="68">
        <f>IF(AB308&gt;0,IF((SUMIFS($R311:AA311,$R308:AA308,12)+IF(AA308=12,0,AA309)+AB312)&gt;=$L305,$L305-FLOOR(SUMIFS($R311:AA311,$R308:AA308,12),1),IF(AB308=1,AB312,AB312+AA309)),0)</f>
        <v>0</v>
      </c>
      <c r="AC309" s="68">
        <f>IF(AC308&gt;0,IF((SUMIFS($R311:AB311,$R308:AB308,12)+IF(AB308=12,0,AB309)+AC312)&gt;=$L305,$L305-FLOOR(SUMIFS($R311:AB311,$R308:AB308,12),1),IF(AC308=1,AC312,AC312+AB309)),0)</f>
        <v>0</v>
      </c>
      <c r="AD309" s="68">
        <f>IF(AD308&gt;0,IF((SUMIFS($R311:AC311,$R308:AC308,12)+IF(AC308=12,0,AC309)+AD312)&gt;=$L305,$L305-FLOOR(SUMIFS($R311:AC311,$R308:AC308,12),1),IF(AD308=1,AD312,AD312+AC309)),0)</f>
        <v>0</v>
      </c>
      <c r="AE309" s="68">
        <f>IF(AE308&gt;0,IF((SUMIFS($R311:AD311,$R308:AD308,12)+IF(AD308=12,0,AD309)+AE312)&gt;=$L305,$L305-FLOOR(SUMIFS($R311:AD311,$R308:AD308,12),1),IF(AE308=1,AE312,AE312+AD309)),0)</f>
        <v>0</v>
      </c>
      <c r="AF309" s="68">
        <f>IF(AF308&gt;0,IF((SUMIFS($R311:AE311,$R308:AE308,12)+IF(AE308=12,0,AE309)+AF312)&gt;=$L305,$L305-FLOOR(SUMIFS($R311:AE311,$R308:AE308,12),1),IF(AF308=1,AF312,AF312+AE309)),0)</f>
        <v>0</v>
      </c>
      <c r="AG309" s="68">
        <f>IF(AG308&gt;0,IF((SUMIFS($R311:AF311,$R308:AF308,12)+IF(AF308=12,0,AF309)+AG312)&gt;=$L305,$L305-FLOOR(SUMIFS($R311:AF311,$R308:AF308,12),1),IF(AG308=1,AG312,AG312+AF309)),0)</f>
        <v>0</v>
      </c>
      <c r="AH309" s="68">
        <f>IF(AH308&gt;0,IF((SUMIFS($R311:AG311,$R308:AG308,12)+IF(AG308=12,0,AG309)+AH312)&gt;=$L305,$L305-FLOOR(SUMIFS($R311:AG311,$R308:AG308,12),1),IF(AH308=1,AH312,AH312+AG309)),0)</f>
        <v>0</v>
      </c>
      <c r="AI309" s="68">
        <f>IF(AI308&gt;0,IF((SUMIFS($R311:AH311,$R308:AH308,12)+IF(AH308=12,0,AH309)+AI312)&gt;=$L305,$L305-FLOOR(SUMIFS($R311:AH311,$R308:AH308,12),1),IF(AI308=1,AI312,AI312+AH309)),0)</f>
        <v>0</v>
      </c>
      <c r="AJ309" s="68">
        <f>IF(AJ308&gt;0,IF((SUMIFS($R311:AI311,$R308:AI308,12)+IF(AI308=12,0,AI309)+AJ312)&gt;=$L305,$L305-FLOOR(SUMIFS($R311:AI311,$R308:AI308,12),1),IF(AJ308=1,AJ312,AJ312+AI309)),0)</f>
        <v>0</v>
      </c>
      <c r="AK309" s="68">
        <f>IF(AK308&gt;0,IF((SUMIFS($R311:AJ311,$R308:AJ308,12)+IF(AJ308=12,0,AJ309)+AK312)&gt;=$L305,$L305-FLOOR(SUMIFS($R311:AJ311,$R308:AJ308,12),1),IF(AK308=1,AK312,AK312+AJ309)),0)</f>
        <v>0</v>
      </c>
      <c r="AL309" s="68">
        <f>IF(AL308&gt;0,IF((SUMIFS($R311:AK311,$R308:AK308,12)+IF(AK308=12,0,AK309)+AL312)&gt;=$L305,$L305-FLOOR(SUMIFS($R311:AK311,$R308:AK308,12),1),IF(AL308=1,AL312,AL312+AK309)),0)</f>
        <v>0</v>
      </c>
      <c r="AM309" s="68">
        <f>IF(AM308&gt;0,IF((SUMIFS($R311:AL311,$R308:AL308,12)+IF(AL308=12,0,AL309)+AM312)&gt;=$L305,$L305-FLOOR(SUMIFS($R311:AL311,$R308:AL308,12),1),IF(AM308=1,AM312,AM312+AL309)),0)</f>
        <v>0</v>
      </c>
      <c r="AN309" s="68">
        <f>IF(AN308&gt;0,IF((SUMIFS($R311:AM311,$R308:AM308,12)+IF(AM308=12,0,AM309)+AN312)&gt;=$L305,$L305-FLOOR(SUMIFS($R311:AM311,$R308:AM308,12),1),IF(AN308=1,AN312,AN312+AM309)),0)</f>
        <v>0</v>
      </c>
      <c r="AO309" s="68">
        <f>IF(AO308&gt;0,IF((SUMIFS($R311:AN311,$R308:AN308,12)+IF(AN308=12,0,AN309)+AO312)&gt;=$L305,$L305-FLOOR(SUMIFS($R311:AN311,$R308:AN308,12),1),IF(AO308=1,AO312,AO312+AN309)),0)</f>
        <v>0</v>
      </c>
      <c r="AP309" s="68">
        <f>IF(AP308&gt;0,IF((SUMIFS($R311:AO311,$R308:AO308,12)+IF(AO308=12,0,AO309)+AP312)&gt;=$L305,$L305-FLOOR(SUMIFS($R311:AO311,$R308:AO308,12),1),IF(AP308=1,AP312,AP312+AO309)),0)</f>
        <v>0</v>
      </c>
      <c r="AQ309" s="68">
        <f>IF(AQ308&gt;0,IF((SUMIFS($R311:AP311,$R308:AP308,12)+IF(AP308=12,0,AP309)+AQ312)&gt;=$L305,$L305-FLOOR(SUMIFS($R311:AP311,$R308:AP308,12),1),IF(AQ308=1,AQ312,AQ312+AP309)),0)</f>
        <v>0</v>
      </c>
      <c r="AR309" s="68">
        <f>IF(AR308&gt;0,IF((SUMIFS($R311:AQ311,$R308:AQ308,12)+IF(AQ308=12,0,AQ309)+AR312)&gt;=$L305,$L305-FLOOR(SUMIFS($R311:AQ311,$R308:AQ308,12),1),IF(AR308=1,AR312,AR312+AQ309)),0)</f>
        <v>0</v>
      </c>
      <c r="AS309" s="68">
        <f>IF(AS308&gt;0,IF((SUMIFS($R311:AR311,$R308:AR308,12)+IF(AR308=12,0,AR309)+AS312)&gt;=$L305,$L305-FLOOR(SUMIFS($R311:AR311,$R308:AR308,12),1),IF(AS308=1,AS312,AS312+AR309)),0)</f>
        <v>0</v>
      </c>
      <c r="AT309" s="68">
        <f>IF(AT308&gt;0,IF((SUMIFS($R311:AS311,$R308:AS308,12)+IF(AS308=12,0,AS309)+AT312)&gt;=$L305,$L305-FLOOR(SUMIFS($R311:AS311,$R308:AS308,12),1),IF(AT308=1,AT312,AT312+AS309)),0)</f>
        <v>0</v>
      </c>
      <c r="AU309" s="68">
        <f>IF(AU308&gt;0,IF((SUMIFS($R311:AT311,$R308:AT308,12)+IF(AT308=12,0,AT309)+AU312)&gt;=$L305,$L305-FLOOR(SUMIFS($R311:AT311,$R308:AT308,12),1),IF(AU308=1,AU312,AU312+AT309)),0)</f>
        <v>0</v>
      </c>
      <c r="AV309" s="68">
        <f>IF(AV308&gt;0,IF((SUMIFS($R311:AU311,$R308:AU308,12)+IF(AU308=12,0,AU309)+AV312)&gt;=$L305,$L305-FLOOR(SUMIFS($R311:AU311,$R308:AU308,12),1),IF(AV308=1,AV312,AV312+AU309)),0)</f>
        <v>0</v>
      </c>
      <c r="AW309" s="68">
        <f>IF(AW308&gt;0,IF((SUMIFS($R311:AV311,$R308:AV308,12)+IF(AV308=12,0,AV309)+AW312)&gt;=$L305,$L305-FLOOR(SUMIFS($R311:AV311,$R308:AV308,12),1),IF(AW308=1,AW312,AW312+AV309)),0)</f>
        <v>0</v>
      </c>
      <c r="AX309" s="68">
        <f>IF(AX308&gt;0,IF((SUMIFS($R311:AW311,$R308:AW308,12)+IF(AW308=12,0,AW309)+AX312)&gt;=$L305,$L305-FLOOR(SUMIFS($R311:AW311,$R308:AW308,12),1),IF(AX308=1,AX312,AX312+AW309)),0)</f>
        <v>0</v>
      </c>
      <c r="AY309" s="68">
        <f>IF(AY308&gt;0,IF((SUMIFS($R311:AX311,$R308:AX308,12)+IF(AX308=12,0,AX309)+AY312)&gt;=$L305,$L305-FLOOR(SUMIFS($R311:AX311,$R308:AX308,12),1),IF(AY308=1,AY312,AY312+AX309)),0)</f>
        <v>0</v>
      </c>
      <c r="AZ309" s="68">
        <f>IF(AZ308&gt;0,IF((SUMIFS($R311:AY311,$R308:AY308,12)+IF(AY308=12,0,AY309)+AZ312)&gt;=$L305,$L305-FLOOR(SUMIFS($R311:AY311,$R308:AY308,12),1),IF(AZ308=1,AZ312,AZ312+AY309)),0)</f>
        <v>0</v>
      </c>
      <c r="BA309" s="68">
        <f>IF(BA308&gt;0,IF((SUMIFS($R311:AZ311,$R308:AZ308,12)+IF(AZ308=12,0,AZ309)+BA312)&gt;=$L305,$L305-FLOOR(SUMIFS($R311:AZ311,$R308:AZ308,12),1),IF(BA308=1,BA312,BA312+AZ309)),0)</f>
        <v>0</v>
      </c>
      <c r="BB309" s="68">
        <f>IF(BB308&gt;0,IF((SUMIFS($R311:BA311,$R308:BA308,12)+IF(BA308=12,0,BA309)+BB312)&gt;=$L305,$L305-FLOOR(SUMIFS($R311:BA311,$R308:BA308,12),1),IF(BB308=1,BB312,BB312+BA309)),0)</f>
        <v>0</v>
      </c>
      <c r="BC309" s="68">
        <f>IF(BC308&gt;0,IF((SUMIFS($R311:BB311,$R308:BB308,12)+IF(BB308=12,0,BB309)+BC312)&gt;=$L305,$L305-FLOOR(SUMIFS($R311:BB311,$R308:BB308,12),1),IF(BC308=1,BC312,BC312+BB309)),0)</f>
        <v>0</v>
      </c>
      <c r="BD309" s="68">
        <f>IF(BD308&gt;0,IF((SUMIFS($R311:BC311,$R308:BC308,12)+IF(BC308=12,0,BC309)+BD312)&gt;=$L305,$L305-FLOOR(SUMIFS($R311:BC311,$R308:BC308,12),1),IF(BD308=1,BD312,BD312+BC309)),0)</f>
        <v>0</v>
      </c>
      <c r="BE309" s="68">
        <f>IF(BE308&gt;0,IF((SUMIFS($R311:BD311,$R308:BD308,12)+IF(BD308=12,0,BD309)+BE312)&gt;=$L305,$L305-FLOOR(SUMIFS($R311:BD311,$R308:BD308,12),1),IF(BE308=1,BE312,BE312+BD309)),0)</f>
        <v>0</v>
      </c>
      <c r="BF309" s="68">
        <f>IF(BF308&gt;0,IF((SUMIFS($R311:BE311,$R308:BE308,12)+IF(BE308=12,0,BE309)+BF312)&gt;=$L305,$L305-FLOOR(SUMIFS($R311:BE311,$R308:BE308,12),1),IF(BF308=1,BF312,BF312+BE309)),0)</f>
        <v>0</v>
      </c>
      <c r="BG309" s="68">
        <f>IF(BG308&gt;0,IF((SUMIFS($R311:BF311,$R308:BF308,12)+IF(BF308=12,0,BF309)+BG312)&gt;=$L305,$L305-FLOOR(SUMIFS($R311:BF311,$R308:BF308,12),1),IF(BG308=1,BG312,BG312+BF309)),0)</f>
        <v>0</v>
      </c>
      <c r="BH309" s="68">
        <f>IF(BH308&gt;0,IF((SUMIFS($R311:BG311,$R308:BG308,12)+IF(BG308=12,0,BG309)+BH312)&gt;=$L305,$L305-FLOOR(SUMIFS($R311:BG311,$R308:BG308,12),1),IF(BH308=1,BH312,BH312+BG309)),0)</f>
        <v>0</v>
      </c>
      <c r="BI309" s="68">
        <f>IF(BI308&gt;0,IF((SUMIFS($R311:BH311,$R308:BH308,12)+IF(BH308=12,0,BH309)+BI312)&gt;=$L305,$L305-FLOOR(SUMIFS($R311:BH311,$R308:BH308,12),1),IF(BI308=1,BI312,BI312+BH309)),0)</f>
        <v>0</v>
      </c>
      <c r="BJ309" s="68">
        <f>IF(BJ308&gt;0,IF((SUMIFS($R311:BI311,$R308:BI308,12)+IF(BI308=12,0,BI309)+BJ312)&gt;=$L305,$L305-FLOOR(SUMIFS($R311:BI311,$R308:BI308,12),1),IF(BJ308=1,BJ312,BJ312+BI309)),0)</f>
        <v>0</v>
      </c>
      <c r="BK309" s="68">
        <f>IF(BK308&gt;0,IF((SUMIFS($R311:BJ311,$R308:BJ308,12)+IF(BJ308=12,0,BJ309)+BK312)&gt;=$L305,$L305-FLOOR(SUMIFS($R311:BJ311,$R308:BJ308,12),1),IF(BK308=1,BK312,BK312+BJ309)),0)</f>
        <v>0</v>
      </c>
      <c r="BL309" s="68">
        <f>IF(BL308&gt;0,IF((SUMIFS($R311:BK311,$R308:BK308,12)+IF(BK308=12,0,BK309)+BL312)&gt;=$L305,$L305-FLOOR(SUMIFS($R311:BK311,$R308:BK308,12),1),IF(BL308=1,BL312,BL312+BK309)),0)</f>
        <v>0</v>
      </c>
      <c r="BM309" s="68">
        <f>IF(BM308&gt;0,IF((SUMIFS($R311:BL311,$R308:BL308,12)+IF(BL308=12,0,BL309)+BM312)&gt;=$L305,$L305-FLOOR(SUMIFS($R311:BL311,$R308:BL308,12),1),IF(BM308=1,BM312,BM312+BL309)),0)</f>
        <v>0</v>
      </c>
      <c r="BN309" s="362"/>
      <c r="BO309" s="364"/>
      <c r="BP309" s="366"/>
      <c r="BQ309" s="366"/>
      <c r="BR309" s="106"/>
      <c r="BS309" s="106"/>
      <c r="BT309" s="106"/>
      <c r="BU309" s="106"/>
      <c r="BV309" s="106"/>
      <c r="BW309" s="106"/>
      <c r="BX309" s="106"/>
      <c r="BY309" s="106"/>
      <c r="BZ309" s="106"/>
      <c r="CA309" s="106"/>
      <c r="CB309" s="106"/>
      <c r="CC309" s="106"/>
      <c r="CD309" s="106"/>
      <c r="CE309" s="106"/>
      <c r="CF309" s="106"/>
      <c r="CG309" s="106"/>
    </row>
    <row r="310" spans="1:85" s="245" customFormat="1" ht="41.5" hidden="1" customHeight="1" x14ac:dyDescent="0.35">
      <c r="A310" s="243"/>
      <c r="B310" s="128"/>
      <c r="C310" s="80"/>
      <c r="D310" s="80"/>
      <c r="E310" s="80"/>
      <c r="F310" s="80"/>
      <c r="G310" s="80"/>
      <c r="H310" s="80"/>
      <c r="I310" s="80"/>
      <c r="J310" s="80"/>
      <c r="K310" s="80"/>
      <c r="L310" s="80"/>
      <c r="M310" s="64"/>
      <c r="N310" s="7"/>
      <c r="O310" s="192"/>
      <c r="P310" s="106"/>
      <c r="Q310" s="65" t="s">
        <v>161</v>
      </c>
      <c r="R310" s="67">
        <f>IF(R305&gt;0,R306,0)</f>
        <v>0</v>
      </c>
      <c r="S310" s="67">
        <f t="shared" ref="S310" si="5486">IF(S305&gt;0,IF(S308=1,S306,S306+R310),R310)</f>
        <v>0</v>
      </c>
      <c r="T310" s="67">
        <f t="shared" ref="T310" si="5487">IF(T305&gt;0,IF(T308=1,T306,T306+S310),S310)</f>
        <v>0</v>
      </c>
      <c r="U310" s="67">
        <f t="shared" ref="U310" si="5488">IF(U305&gt;0,IF(U308=1,U306,U306+T310),T310)</f>
        <v>0</v>
      </c>
      <c r="V310" s="67">
        <f t="shared" ref="V310" si="5489">IF(V305&gt;0,IF(V308=1,V306,V306+U310),U310)</f>
        <v>0</v>
      </c>
      <c r="W310" s="67">
        <f t="shared" ref="W310" si="5490">IF(W305&gt;0,IF(W308=1,W306,W306+V310),V310)</f>
        <v>0</v>
      </c>
      <c r="X310" s="67">
        <f t="shared" ref="X310" si="5491">IF(X305&gt;0,IF(X308=1,X306,X306+W310),W310)</f>
        <v>0</v>
      </c>
      <c r="Y310" s="67">
        <f t="shared" ref="Y310" si="5492">IF(Y305&gt;0,IF(Y308=1,Y306,Y306+X310),X310)</f>
        <v>0</v>
      </c>
      <c r="Z310" s="67">
        <f t="shared" ref="Z310" si="5493">IF(Z305&gt;0,IF(Z308=1,Z306,Z306+Y310),Y310)</f>
        <v>0</v>
      </c>
      <c r="AA310" s="67">
        <f t="shared" ref="AA310" si="5494">IF(AA305&gt;0,IF(AA308=1,AA306,AA306+Z310),Z310)</f>
        <v>0</v>
      </c>
      <c r="AB310" s="67">
        <f t="shared" ref="AB310" si="5495">IF(AB305&gt;0,IF(AB308=1,AB306,AB306+AA310),AA310)</f>
        <v>0</v>
      </c>
      <c r="AC310" s="67">
        <f t="shared" ref="AC310" si="5496">IF(AC305&gt;0,IF(AC308=1,AC306,AC306+AB310),AB310)</f>
        <v>0</v>
      </c>
      <c r="AD310" s="67">
        <f t="shared" ref="AD310" si="5497">IF(AD305&gt;0,IF(AD308=1,AD306,AD306+AC310),AC310)</f>
        <v>0</v>
      </c>
      <c r="AE310" s="67">
        <f t="shared" ref="AE310" si="5498">IF(AE305&gt;0,IF(AE308=1,AE306,AE306+AD310),AD310)</f>
        <v>0</v>
      </c>
      <c r="AF310" s="67">
        <f t="shared" ref="AF310" si="5499">IF(AF305&gt;0,IF(AF308=1,AF306,AF306+AE310),AE310)</f>
        <v>0</v>
      </c>
      <c r="AG310" s="67">
        <f t="shared" ref="AG310" si="5500">IF(AG305&gt;0,IF(AG308=1,AG306,AG306+AF310),AF310)</f>
        <v>0</v>
      </c>
      <c r="AH310" s="67">
        <f t="shared" ref="AH310" si="5501">IF(AH305&gt;0,IF(AH308=1,AH306,AH306+AG310),AG310)</f>
        <v>0</v>
      </c>
      <c r="AI310" s="67">
        <f t="shared" ref="AI310" si="5502">IF(AI305&gt;0,IF(AI308=1,AI306,AI306+AH310),AH310)</f>
        <v>0</v>
      </c>
      <c r="AJ310" s="67">
        <f t="shared" ref="AJ310" si="5503">IF(AJ305&gt;0,IF(AJ308=1,AJ306,AJ306+AI310),AI310)</f>
        <v>0</v>
      </c>
      <c r="AK310" s="67">
        <f t="shared" ref="AK310" si="5504">IF(AK305&gt;0,IF(AK308=1,AK306,AK306+AJ310),AJ310)</f>
        <v>0</v>
      </c>
      <c r="AL310" s="67">
        <f t="shared" ref="AL310" si="5505">IF(AL305&gt;0,IF(AL308=1,AL306,AL306+AK310),AK310)</f>
        <v>0</v>
      </c>
      <c r="AM310" s="67">
        <f t="shared" ref="AM310" si="5506">IF(AM305&gt;0,IF(AM308=1,AM306,AM306+AL310),AL310)</f>
        <v>0</v>
      </c>
      <c r="AN310" s="67">
        <f t="shared" ref="AN310" si="5507">IF(AN305&gt;0,IF(AN308=1,AN306,AN306+AM310),AM310)</f>
        <v>0</v>
      </c>
      <c r="AO310" s="67">
        <f t="shared" ref="AO310" si="5508">IF(AO305&gt;0,IF(AO308=1,AO306,AO306+AN310),AN310)</f>
        <v>0</v>
      </c>
      <c r="AP310" s="67">
        <f t="shared" ref="AP310" si="5509">IF(AP305&gt;0,IF(AP308=1,AP306,AP306+AO310),AO310)</f>
        <v>0</v>
      </c>
      <c r="AQ310" s="67">
        <f t="shared" ref="AQ310" si="5510">IF(AQ305&gt;0,IF(AQ308=1,AQ306,AQ306+AP310),AP310)</f>
        <v>0</v>
      </c>
      <c r="AR310" s="67">
        <f t="shared" ref="AR310" si="5511">IF(AR305&gt;0,IF(AR308=1,AR306,AR306+AQ310),AQ310)</f>
        <v>0</v>
      </c>
      <c r="AS310" s="67">
        <f t="shared" ref="AS310" si="5512">IF(AS305&gt;0,IF(AS308=1,AS306,AS306+AR310),AR310)</f>
        <v>0</v>
      </c>
      <c r="AT310" s="67">
        <f t="shared" ref="AT310" si="5513">IF(AT305&gt;0,IF(AT308=1,AT306,AT306+AS310),AS310)</f>
        <v>0</v>
      </c>
      <c r="AU310" s="67">
        <f t="shared" ref="AU310" si="5514">IF(AU305&gt;0,IF(AU308=1,AU306,AU306+AT310),AT310)</f>
        <v>0</v>
      </c>
      <c r="AV310" s="67">
        <f t="shared" ref="AV310" si="5515">IF(AV305&gt;0,IF(AV308=1,AV306,AV306+AU310),AU310)</f>
        <v>0</v>
      </c>
      <c r="AW310" s="67">
        <f t="shared" ref="AW310" si="5516">IF(AW305&gt;0,IF(AW308=1,AW306,AW306+AV310),AV310)</f>
        <v>0</v>
      </c>
      <c r="AX310" s="67">
        <f t="shared" ref="AX310" si="5517">IF(AX305&gt;0,IF(AX308=1,AX306,AX306+AW310),AW310)</f>
        <v>0</v>
      </c>
      <c r="AY310" s="67">
        <f t="shared" ref="AY310" si="5518">IF(AY305&gt;0,IF(AY308=1,AY306,AY306+AX310),AX310)</f>
        <v>0</v>
      </c>
      <c r="AZ310" s="67">
        <f t="shared" ref="AZ310" si="5519">IF(AZ305&gt;0,IF(AZ308=1,AZ306,AZ306+AY310),AY310)</f>
        <v>0</v>
      </c>
      <c r="BA310" s="67">
        <f t="shared" ref="BA310" si="5520">IF(BA305&gt;0,IF(BA308=1,BA306,BA306+AZ310),AZ310)</f>
        <v>0</v>
      </c>
      <c r="BB310" s="67">
        <f t="shared" ref="BB310" si="5521">IF(BB305&gt;0,IF(BB308=1,BB306,BB306+BA310),BA310)</f>
        <v>0</v>
      </c>
      <c r="BC310" s="67">
        <f t="shared" ref="BC310" si="5522">IF(BC305&gt;0,IF(BC308=1,BC306,BC306+BB310),BB310)</f>
        <v>0</v>
      </c>
      <c r="BD310" s="67">
        <f t="shared" ref="BD310" si="5523">IF(BD305&gt;0,IF(BD308=1,BD306,BD306+BC310),BC310)</f>
        <v>0</v>
      </c>
      <c r="BE310" s="67">
        <f t="shared" ref="BE310" si="5524">IF(BE305&gt;0,IF(BE308=1,BE306,BE306+BD310),BD310)</f>
        <v>0</v>
      </c>
      <c r="BF310" s="67">
        <f t="shared" ref="BF310" si="5525">IF(BF305&gt;0,IF(BF308=1,BF306,BF306+BE310),BE310)</f>
        <v>0</v>
      </c>
      <c r="BG310" s="67">
        <f t="shared" ref="BG310" si="5526">IF(BG305&gt;0,IF(BG308=1,BG306,BG306+BF310),BF310)</f>
        <v>0</v>
      </c>
      <c r="BH310" s="67">
        <f t="shared" ref="BH310" si="5527">IF(BH305&gt;0,IF(BH308=1,BH306,BH306+BG310),BG310)</f>
        <v>0</v>
      </c>
      <c r="BI310" s="67">
        <f t="shared" ref="BI310" si="5528">IF(BI305&gt;0,IF(BI308=1,BI306,BI306+BH310),BH310)</f>
        <v>0</v>
      </c>
      <c r="BJ310" s="67">
        <f t="shared" ref="BJ310" si="5529">IF(BJ305&gt;0,IF(BJ308=1,BJ306,BJ306+BI310),BI310)</f>
        <v>0</v>
      </c>
      <c r="BK310" s="67">
        <f t="shared" ref="BK310" si="5530">IF(BK305&gt;0,IF(BK308=1,BK306,BK306+BJ310),BJ310)</f>
        <v>0</v>
      </c>
      <c r="BL310" s="67">
        <f t="shared" ref="BL310" si="5531">IF(BL305&gt;0,IF(BL308=1,BL306,BL306+BK310),BK310)</f>
        <v>0</v>
      </c>
      <c r="BM310" s="67">
        <f t="shared" ref="BM310" si="5532">IF(BM305&gt;0,IF(BM308=1,BM306,BM306+BL310),BL310)</f>
        <v>0</v>
      </c>
      <c r="BN310" s="362"/>
      <c r="BO310" s="364"/>
      <c r="BP310" s="366"/>
      <c r="BQ310" s="366"/>
      <c r="BR310" s="106"/>
      <c r="BS310" s="106"/>
      <c r="BT310" s="106"/>
      <c r="BU310" s="106"/>
      <c r="BV310" s="106"/>
      <c r="BW310" s="106"/>
      <c r="BX310" s="106"/>
      <c r="BY310" s="106"/>
      <c r="BZ310" s="106"/>
      <c r="CA310" s="106"/>
      <c r="CB310" s="106"/>
      <c r="CC310" s="106"/>
      <c r="CD310" s="106"/>
      <c r="CE310" s="106"/>
      <c r="CF310" s="106"/>
      <c r="CG310" s="106"/>
    </row>
    <row r="311" spans="1:85" s="245" customFormat="1" ht="41.5" hidden="1" customHeight="1" x14ac:dyDescent="0.35">
      <c r="A311" s="243"/>
      <c r="B311" s="128"/>
      <c r="C311" s="80"/>
      <c r="D311" s="80"/>
      <c r="E311" s="80"/>
      <c r="F311" s="80"/>
      <c r="G311" s="80"/>
      <c r="H311" s="80"/>
      <c r="I311" s="80"/>
      <c r="J311" s="80"/>
      <c r="K311" s="80"/>
      <c r="L311" s="80"/>
      <c r="M311" s="64"/>
      <c r="N311" s="7"/>
      <c r="O311" s="192"/>
      <c r="P311" s="106"/>
      <c r="Q311" s="65" t="s">
        <v>162</v>
      </c>
      <c r="R311" s="67">
        <f>R313</f>
        <v>0</v>
      </c>
      <c r="S311" s="67">
        <f t="shared" ref="S311" si="5533">IF(S308=1,S313,S313+R311)</f>
        <v>0</v>
      </c>
      <c r="T311" s="67">
        <f t="shared" ref="T311" si="5534">IF(T308=1,T313,T313+S311)</f>
        <v>0</v>
      </c>
      <c r="U311" s="67">
        <f t="shared" ref="U311" si="5535">IF(U308=1,U313,U313+T311)</f>
        <v>0</v>
      </c>
      <c r="V311" s="67">
        <f t="shared" ref="V311" si="5536">IF(V308=1,V313,V313+U311)</f>
        <v>0</v>
      </c>
      <c r="W311" s="67">
        <f t="shared" ref="W311" si="5537">IF(W308=1,W313,W313+V311)</f>
        <v>0</v>
      </c>
      <c r="X311" s="67">
        <f t="shared" ref="X311" si="5538">IF(X308=1,X313,X313+W311)</f>
        <v>0</v>
      </c>
      <c r="Y311" s="67">
        <f t="shared" ref="Y311" si="5539">IF(Y308=1,Y313,Y313+X311)</f>
        <v>0</v>
      </c>
      <c r="Z311" s="67">
        <f t="shared" ref="Z311" si="5540">IF(Z308=1,Z313,Z313+Y311)</f>
        <v>0</v>
      </c>
      <c r="AA311" s="67">
        <f t="shared" ref="AA311" si="5541">IF(AA308=1,AA313,AA313+Z311)</f>
        <v>0</v>
      </c>
      <c r="AB311" s="67">
        <f t="shared" ref="AB311" si="5542">IF(AB308=1,AB313,AB313+AA311)</f>
        <v>0</v>
      </c>
      <c r="AC311" s="67">
        <f t="shared" ref="AC311" si="5543">IF(AC308=1,AC313,AC313+AB311)</f>
        <v>0</v>
      </c>
      <c r="AD311" s="67">
        <f t="shared" ref="AD311" si="5544">IF(AD308=1,AD313,AD313+AC311)</f>
        <v>0</v>
      </c>
      <c r="AE311" s="67">
        <f t="shared" ref="AE311" si="5545">IF(AE308=1,AE313,AE313+AD311)</f>
        <v>0</v>
      </c>
      <c r="AF311" s="67">
        <f t="shared" ref="AF311" si="5546">IF(AF308=1,AF313,AF313+AE311)</f>
        <v>0</v>
      </c>
      <c r="AG311" s="67">
        <f t="shared" ref="AG311" si="5547">IF(AG308=1,AG313,AG313+AF311)</f>
        <v>0</v>
      </c>
      <c r="AH311" s="67">
        <f t="shared" ref="AH311" si="5548">IF(AH308=1,AH313,AH313+AG311)</f>
        <v>0</v>
      </c>
      <c r="AI311" s="67">
        <f t="shared" ref="AI311" si="5549">IF(AI308=1,AI313,AI313+AH311)</f>
        <v>0</v>
      </c>
      <c r="AJ311" s="67">
        <f t="shared" ref="AJ311" si="5550">IF(AJ308=1,AJ313,AJ313+AI311)</f>
        <v>0</v>
      </c>
      <c r="AK311" s="67">
        <f t="shared" ref="AK311" si="5551">IF(AK308=1,AK313,AK313+AJ311)</f>
        <v>0</v>
      </c>
      <c r="AL311" s="67">
        <f t="shared" ref="AL311" si="5552">IF(AL308=1,AL313,AL313+AK311)</f>
        <v>0</v>
      </c>
      <c r="AM311" s="67">
        <f t="shared" ref="AM311" si="5553">IF(AM308=1,AM313,AM313+AL311)</f>
        <v>0</v>
      </c>
      <c r="AN311" s="67">
        <f t="shared" ref="AN311" si="5554">IF(AN308=1,AN313,AN313+AM311)</f>
        <v>0</v>
      </c>
      <c r="AO311" s="67">
        <f t="shared" ref="AO311" si="5555">IF(AO308=1,AO313,AO313+AN311)</f>
        <v>0</v>
      </c>
      <c r="AP311" s="67">
        <f t="shared" ref="AP311" si="5556">IF(AP308=1,AP313,AP313+AO311)</f>
        <v>0</v>
      </c>
      <c r="AQ311" s="67">
        <f t="shared" ref="AQ311" si="5557">IF(AQ308=1,AQ313,AQ313+AP311)</f>
        <v>0</v>
      </c>
      <c r="AR311" s="67">
        <f t="shared" ref="AR311" si="5558">IF(AR308=1,AR313,AR313+AQ311)</f>
        <v>0</v>
      </c>
      <c r="AS311" s="67">
        <f t="shared" ref="AS311" si="5559">IF(AS308=1,AS313,AS313+AR311)</f>
        <v>0</v>
      </c>
      <c r="AT311" s="67">
        <f t="shared" ref="AT311" si="5560">IF(AT308=1,AT313,AT313+AS311)</f>
        <v>0</v>
      </c>
      <c r="AU311" s="67">
        <f t="shared" ref="AU311" si="5561">IF(AU308=1,AU313,AU313+AT311)</f>
        <v>0</v>
      </c>
      <c r="AV311" s="67">
        <f t="shared" ref="AV311" si="5562">IF(AV308=1,AV313,AV313+AU311)</f>
        <v>0</v>
      </c>
      <c r="AW311" s="67">
        <f t="shared" ref="AW311" si="5563">IF(AW308=1,AW313,AW313+AV311)</f>
        <v>0</v>
      </c>
      <c r="AX311" s="67">
        <f t="shared" ref="AX311" si="5564">IF(AX308=1,AX313,AX313+AW311)</f>
        <v>0</v>
      </c>
      <c r="AY311" s="67">
        <f t="shared" ref="AY311" si="5565">IF(AY308=1,AY313,AY313+AX311)</f>
        <v>0</v>
      </c>
      <c r="AZ311" s="67">
        <f t="shared" ref="AZ311" si="5566">IF(AZ308=1,AZ313,AZ313+AY311)</f>
        <v>0</v>
      </c>
      <c r="BA311" s="67">
        <f t="shared" ref="BA311" si="5567">IF(BA308=1,BA313,BA313+AZ311)</f>
        <v>0</v>
      </c>
      <c r="BB311" s="67">
        <f t="shared" ref="BB311" si="5568">IF(BB308=1,BB313,BB313+BA311)</f>
        <v>0</v>
      </c>
      <c r="BC311" s="67">
        <f t="shared" ref="BC311" si="5569">IF(BC308=1,BC313,BC313+BB311)</f>
        <v>0</v>
      </c>
      <c r="BD311" s="67">
        <f t="shared" ref="BD311" si="5570">IF(BD308=1,BD313,BD313+BC311)</f>
        <v>0</v>
      </c>
      <c r="BE311" s="67">
        <f t="shared" ref="BE311" si="5571">IF(BE308=1,BE313,BE313+BD311)</f>
        <v>0</v>
      </c>
      <c r="BF311" s="67">
        <f t="shared" ref="BF311" si="5572">IF(BF308=1,BF313,BF313+BE311)</f>
        <v>0</v>
      </c>
      <c r="BG311" s="67">
        <f t="shared" ref="BG311" si="5573">IF(BG308=1,BG313,BG313+BF311)</f>
        <v>0</v>
      </c>
      <c r="BH311" s="67">
        <f t="shared" ref="BH311" si="5574">IF(BH308=1,BH313,BH313+BG311)</f>
        <v>0</v>
      </c>
      <c r="BI311" s="67">
        <f t="shared" ref="BI311" si="5575">IF(BI308=1,BI313,BI313+BH311)</f>
        <v>0</v>
      </c>
      <c r="BJ311" s="67">
        <f t="shared" ref="BJ311" si="5576">IF(BJ308=1,BJ313,BJ313+BI311)</f>
        <v>0</v>
      </c>
      <c r="BK311" s="67">
        <f t="shared" ref="BK311" si="5577">IF(BK308=1,BK313,BK313+BJ311)</f>
        <v>0</v>
      </c>
      <c r="BL311" s="67">
        <f t="shared" ref="BL311" si="5578">IF(BL308=1,BL313,BL313+BK311)</f>
        <v>0</v>
      </c>
      <c r="BM311" s="67">
        <f t="shared" ref="BM311" si="5579">IF(BM308=1,BM313,BM313+BL311)</f>
        <v>0</v>
      </c>
      <c r="BN311" s="362"/>
      <c r="BO311" s="364"/>
      <c r="BP311" s="366"/>
      <c r="BQ311" s="366"/>
      <c r="BR311" s="106"/>
      <c r="BS311" s="106"/>
      <c r="BT311" s="106"/>
      <c r="BU311" s="106"/>
      <c r="BV311" s="106"/>
      <c r="BW311" s="106"/>
      <c r="BX311" s="106"/>
      <c r="BY311" s="106"/>
      <c r="BZ311" s="106"/>
      <c r="CA311" s="106"/>
      <c r="CB311" s="106"/>
      <c r="CC311" s="106"/>
      <c r="CD311" s="106"/>
      <c r="CE311" s="106"/>
      <c r="CF311" s="106"/>
      <c r="CG311" s="106"/>
    </row>
    <row r="312" spans="1:85" s="245" customFormat="1" ht="29" x14ac:dyDescent="0.35">
      <c r="A312" s="243"/>
      <c r="B312" s="128"/>
      <c r="C312" s="80"/>
      <c r="D312" s="80"/>
      <c r="E312" s="80"/>
      <c r="F312" s="80"/>
      <c r="G312" s="80"/>
      <c r="H312" s="80"/>
      <c r="I312" s="80"/>
      <c r="J312" s="80"/>
      <c r="K312" s="80"/>
      <c r="L312" s="80"/>
      <c r="M312" s="64"/>
      <c r="N312" s="7"/>
      <c r="O312" s="192"/>
      <c r="P312" s="106"/>
      <c r="Q312" s="63" t="s">
        <v>160</v>
      </c>
      <c r="R312" s="68">
        <f t="shared" ref="R312:BM312" si="5580">1720/12*R305</f>
        <v>0</v>
      </c>
      <c r="S312" s="68">
        <f t="shared" si="5580"/>
        <v>0</v>
      </c>
      <c r="T312" s="68">
        <f t="shared" si="5580"/>
        <v>0</v>
      </c>
      <c r="U312" s="68">
        <f t="shared" si="5580"/>
        <v>0</v>
      </c>
      <c r="V312" s="68">
        <f t="shared" si="5580"/>
        <v>0</v>
      </c>
      <c r="W312" s="68">
        <f t="shared" si="5580"/>
        <v>0</v>
      </c>
      <c r="X312" s="68">
        <f t="shared" si="5580"/>
        <v>0</v>
      </c>
      <c r="Y312" s="68">
        <f t="shared" si="5580"/>
        <v>0</v>
      </c>
      <c r="Z312" s="68">
        <f t="shared" si="5580"/>
        <v>0</v>
      </c>
      <c r="AA312" s="68">
        <f t="shared" si="5580"/>
        <v>0</v>
      </c>
      <c r="AB312" s="68">
        <f t="shared" si="5580"/>
        <v>0</v>
      </c>
      <c r="AC312" s="68">
        <f t="shared" si="5580"/>
        <v>0</v>
      </c>
      <c r="AD312" s="68">
        <f t="shared" si="5580"/>
        <v>0</v>
      </c>
      <c r="AE312" s="68">
        <f t="shared" si="5580"/>
        <v>0</v>
      </c>
      <c r="AF312" s="68">
        <f t="shared" si="5580"/>
        <v>0</v>
      </c>
      <c r="AG312" s="68">
        <f t="shared" si="5580"/>
        <v>0</v>
      </c>
      <c r="AH312" s="68">
        <f t="shared" si="5580"/>
        <v>0</v>
      </c>
      <c r="AI312" s="68">
        <f t="shared" si="5580"/>
        <v>0</v>
      </c>
      <c r="AJ312" s="68">
        <f t="shared" si="5580"/>
        <v>0</v>
      </c>
      <c r="AK312" s="68">
        <f t="shared" si="5580"/>
        <v>0</v>
      </c>
      <c r="AL312" s="68">
        <f t="shared" si="5580"/>
        <v>0</v>
      </c>
      <c r="AM312" s="68">
        <f t="shared" si="5580"/>
        <v>0</v>
      </c>
      <c r="AN312" s="68">
        <f t="shared" si="5580"/>
        <v>0</v>
      </c>
      <c r="AO312" s="68">
        <f t="shared" si="5580"/>
        <v>0</v>
      </c>
      <c r="AP312" s="68">
        <f t="shared" si="5580"/>
        <v>0</v>
      </c>
      <c r="AQ312" s="68">
        <f t="shared" si="5580"/>
        <v>0</v>
      </c>
      <c r="AR312" s="68">
        <f t="shared" si="5580"/>
        <v>0</v>
      </c>
      <c r="AS312" s="68">
        <f t="shared" si="5580"/>
        <v>0</v>
      </c>
      <c r="AT312" s="68">
        <f t="shared" si="5580"/>
        <v>0</v>
      </c>
      <c r="AU312" s="68">
        <f t="shared" si="5580"/>
        <v>0</v>
      </c>
      <c r="AV312" s="68">
        <f t="shared" si="5580"/>
        <v>0</v>
      </c>
      <c r="AW312" s="68">
        <f t="shared" si="5580"/>
        <v>0</v>
      </c>
      <c r="AX312" s="68">
        <f t="shared" si="5580"/>
        <v>0</v>
      </c>
      <c r="AY312" s="68">
        <f t="shared" si="5580"/>
        <v>0</v>
      </c>
      <c r="AZ312" s="68">
        <f t="shared" si="5580"/>
        <v>0</v>
      </c>
      <c r="BA312" s="68">
        <f t="shared" si="5580"/>
        <v>0</v>
      </c>
      <c r="BB312" s="68">
        <f t="shared" si="5580"/>
        <v>0</v>
      </c>
      <c r="BC312" s="68">
        <f t="shared" si="5580"/>
        <v>0</v>
      </c>
      <c r="BD312" s="68">
        <f t="shared" si="5580"/>
        <v>0</v>
      </c>
      <c r="BE312" s="68">
        <f t="shared" si="5580"/>
        <v>0</v>
      </c>
      <c r="BF312" s="68">
        <f t="shared" si="5580"/>
        <v>0</v>
      </c>
      <c r="BG312" s="68">
        <f t="shared" si="5580"/>
        <v>0</v>
      </c>
      <c r="BH312" s="68">
        <f t="shared" si="5580"/>
        <v>0</v>
      </c>
      <c r="BI312" s="68">
        <f t="shared" si="5580"/>
        <v>0</v>
      </c>
      <c r="BJ312" s="68">
        <f t="shared" si="5580"/>
        <v>0</v>
      </c>
      <c r="BK312" s="68">
        <f t="shared" si="5580"/>
        <v>0</v>
      </c>
      <c r="BL312" s="68">
        <f t="shared" si="5580"/>
        <v>0</v>
      </c>
      <c r="BM312" s="68">
        <f t="shared" si="5580"/>
        <v>0</v>
      </c>
      <c r="BN312" s="362"/>
      <c r="BO312" s="364"/>
      <c r="BP312" s="366"/>
      <c r="BQ312" s="366"/>
      <c r="BR312" s="106"/>
      <c r="BS312" s="106"/>
      <c r="BT312" s="106"/>
      <c r="BU312" s="106"/>
      <c r="BV312" s="106"/>
      <c r="BW312" s="106"/>
      <c r="BX312" s="106"/>
      <c r="BY312" s="106"/>
      <c r="BZ312" s="106"/>
      <c r="CA312" s="106"/>
      <c r="CB312" s="106"/>
      <c r="CC312" s="106"/>
      <c r="CD312" s="106"/>
      <c r="CE312" s="106"/>
      <c r="CF312" s="106"/>
      <c r="CG312" s="106"/>
    </row>
    <row r="313" spans="1:85" s="245" customFormat="1" ht="29" x14ac:dyDescent="0.35">
      <c r="A313" s="243"/>
      <c r="B313" s="128"/>
      <c r="C313" s="80"/>
      <c r="D313" s="80"/>
      <c r="E313" s="80"/>
      <c r="F313" s="80"/>
      <c r="G313" s="80"/>
      <c r="H313" s="80"/>
      <c r="I313" s="80"/>
      <c r="J313" s="80"/>
      <c r="K313" s="80"/>
      <c r="L313" s="80"/>
      <c r="M313" s="64"/>
      <c r="N313" s="7"/>
      <c r="O313" s="192"/>
      <c r="P313" s="106"/>
      <c r="Q313" s="63" t="s">
        <v>144</v>
      </c>
      <c r="R313" s="68">
        <f>FLOOR(IF(OR(R308=0,R308=1),IF(R306&gt;=R312,R312,R306)+0.00000001,IF(R310&gt;=R309,R309,R310))+0.00000001,1)</f>
        <v>0</v>
      </c>
      <c r="S313" s="68">
        <f t="shared" ref="S313" si="5581">FLOOR(IF(OR(S308=0,S308=1),IF(S312&gt;S309,S309,IF(S306&gt;=S312,S312,S306)+0.00000001),IF(S310&gt;=S309,S309-R311,S310-R311)+0.00000001),1)</f>
        <v>0</v>
      </c>
      <c r="T313" s="68">
        <f t="shared" ref="T313" si="5582">FLOOR(IF(OR(T308=0,T308=1),IF(T312&gt;T309,T309,IF(T306&gt;=T312,T312,T306)+0.00000001),IF(T310&gt;=T309,T309-S311,T310-S311)+0.00000001),1)</f>
        <v>0</v>
      </c>
      <c r="U313" s="68">
        <f t="shared" ref="U313" si="5583">FLOOR(IF(OR(U308=0,U308=1),IF(U312&gt;U309,U309,IF(U306&gt;=U312,U312,U306)+0.00000001),IF(U310&gt;=U309,U309-T311,U310-T311)+0.00000001),1)</f>
        <v>0</v>
      </c>
      <c r="V313" s="68">
        <f t="shared" ref="V313" si="5584">FLOOR(IF(OR(V308=0,V308=1),IF(V312&gt;V309,V309,IF(V306&gt;=V312,V312,V306)+0.00000001),IF(V310&gt;=V309,V309-U311,V310-U311)+0.00000001),1)</f>
        <v>0</v>
      </c>
      <c r="W313" s="68">
        <f t="shared" ref="W313" si="5585">FLOOR(IF(OR(W308=0,W308=1),IF(W312&gt;W309,W309,IF(W306&gt;=W312,W312,W306)+0.00000001),IF(W310&gt;=W309,W309-V311,W310-V311)+0.00000001),1)</f>
        <v>0</v>
      </c>
      <c r="X313" s="68">
        <f t="shared" ref="X313" si="5586">FLOOR(IF(OR(X308=0,X308=1),IF(X312&gt;X309,X309,IF(X306&gt;=X312,X312,X306)+0.00000001),IF(X310&gt;=X309,X309-W311,X310-W311)+0.00000001),1)</f>
        <v>0</v>
      </c>
      <c r="Y313" s="68">
        <f t="shared" ref="Y313" si="5587">FLOOR(IF(OR(Y308=0,Y308=1),IF(Y312&gt;Y309,Y309,IF(Y306&gt;=Y312,Y312,Y306)+0.00000001),IF(Y310&gt;=Y309,Y309-X311,Y310-X311)+0.00000001),1)</f>
        <v>0</v>
      </c>
      <c r="Z313" s="68">
        <f t="shared" ref="Z313" si="5588">FLOOR(IF(OR(Z308=0,Z308=1),IF(Z312&gt;Z309,Z309,IF(Z306&gt;=Z312,Z312,Z306)+0.00000001),IF(Z310&gt;=Z309,Z309-Y311,Z310-Y311)+0.00000001),1)</f>
        <v>0</v>
      </c>
      <c r="AA313" s="68">
        <f t="shared" ref="AA313" si="5589">FLOOR(IF(OR(AA308=0,AA308=1),IF(AA312&gt;AA309,AA309,IF(AA306&gt;=AA312,AA312,AA306)+0.00000001),IF(AA310&gt;=AA309,AA309-Z311,AA310-Z311)+0.00000001),1)</f>
        <v>0</v>
      </c>
      <c r="AB313" s="68">
        <f t="shared" ref="AB313" si="5590">FLOOR(IF(OR(AB308=0,AB308=1),IF(AB312&gt;AB309,AB309,IF(AB306&gt;=AB312,AB312,AB306)+0.00000001),IF(AB310&gt;=AB309,AB309-AA311,AB310-AA311)+0.00000001),1)</f>
        <v>0</v>
      </c>
      <c r="AC313" s="68">
        <f t="shared" ref="AC313" si="5591">FLOOR(IF(OR(AC308=0,AC308=1),IF(AC312&gt;AC309,AC309,IF(AC306&gt;=AC312,AC312,AC306)+0.00000001),IF(AC310&gt;=AC309,AC309-AB311,AC310-AB311)+0.00000001),1)</f>
        <v>0</v>
      </c>
      <c r="AD313" s="68">
        <f t="shared" ref="AD313" si="5592">FLOOR(IF(OR(AD308=0,AD308=1),IF(AD312&gt;AD309,AD309,IF(AD306&gt;=AD312,AD312,AD306)+0.00000001),IF(AD310&gt;=AD309,AD309-AC311,AD310-AC311)+0.00000001),1)</f>
        <v>0</v>
      </c>
      <c r="AE313" s="68">
        <f t="shared" ref="AE313" si="5593">FLOOR(IF(OR(AE308=0,AE308=1),IF(AE312&gt;AE309,AE309,IF(AE306&gt;=AE312,AE312,AE306)+0.00000001),IF(AE310&gt;=AE309,AE309-AD311,AE310-AD311)+0.00000001),1)</f>
        <v>0</v>
      </c>
      <c r="AF313" s="68">
        <f t="shared" ref="AF313" si="5594">FLOOR(IF(OR(AF308=0,AF308=1),IF(AF312&gt;AF309,AF309,IF(AF306&gt;=AF312,AF312,AF306)+0.00000001),IF(AF310&gt;=AF309,AF309-AE311,AF310-AE311)+0.00000001),1)</f>
        <v>0</v>
      </c>
      <c r="AG313" s="68">
        <f t="shared" ref="AG313" si="5595">FLOOR(IF(OR(AG308=0,AG308=1),IF(AG312&gt;AG309,AG309,IF(AG306&gt;=AG312,AG312,AG306)+0.00000001),IF(AG310&gt;=AG309,AG309-AF311,AG310-AF311)+0.00000001),1)</f>
        <v>0</v>
      </c>
      <c r="AH313" s="68">
        <f t="shared" ref="AH313" si="5596">FLOOR(IF(OR(AH308=0,AH308=1),IF(AH312&gt;AH309,AH309,IF(AH306&gt;=AH312,AH312,AH306)+0.00000001),IF(AH310&gt;=AH309,AH309-AG311,AH310-AG311)+0.00000001),1)</f>
        <v>0</v>
      </c>
      <c r="AI313" s="68">
        <f t="shared" ref="AI313" si="5597">FLOOR(IF(OR(AI308=0,AI308=1),IF(AI312&gt;AI309,AI309,IF(AI306&gt;=AI312,AI312,AI306)+0.00000001),IF(AI310&gt;=AI309,AI309-AH311,AI310-AH311)+0.00000001),1)</f>
        <v>0</v>
      </c>
      <c r="AJ313" s="68">
        <f t="shared" ref="AJ313" si="5598">FLOOR(IF(OR(AJ308=0,AJ308=1),IF(AJ312&gt;AJ309,AJ309,IF(AJ306&gt;=AJ312,AJ312,AJ306)+0.00000001),IF(AJ310&gt;=AJ309,AJ309-AI311,AJ310-AI311)+0.00000001),1)</f>
        <v>0</v>
      </c>
      <c r="AK313" s="68">
        <f t="shared" ref="AK313" si="5599">FLOOR(IF(OR(AK308=0,AK308=1),IF(AK312&gt;AK309,AK309,IF(AK306&gt;=AK312,AK312,AK306)+0.00000001),IF(AK310&gt;=AK309,AK309-AJ311,AK310-AJ311)+0.00000001),1)</f>
        <v>0</v>
      </c>
      <c r="AL313" s="68">
        <f t="shared" ref="AL313" si="5600">FLOOR(IF(OR(AL308=0,AL308=1),IF(AL312&gt;AL309,AL309,IF(AL306&gt;=AL312,AL312,AL306)+0.00000001),IF(AL310&gt;=AL309,AL309-AK311,AL310-AK311)+0.00000001),1)</f>
        <v>0</v>
      </c>
      <c r="AM313" s="68">
        <f t="shared" ref="AM313" si="5601">FLOOR(IF(OR(AM308=0,AM308=1),IF(AM312&gt;AM309,AM309,IF(AM306&gt;=AM312,AM312,AM306)+0.00000001),IF(AM310&gt;=AM309,AM309-AL311,AM310-AL311)+0.00000001),1)</f>
        <v>0</v>
      </c>
      <c r="AN313" s="68">
        <f t="shared" ref="AN313" si="5602">FLOOR(IF(OR(AN308=0,AN308=1),IF(AN312&gt;AN309,AN309,IF(AN306&gt;=AN312,AN312,AN306)+0.00000001),IF(AN310&gt;=AN309,AN309-AM311,AN310-AM311)+0.00000001),1)</f>
        <v>0</v>
      </c>
      <c r="AO313" s="68">
        <f t="shared" ref="AO313" si="5603">FLOOR(IF(OR(AO308=0,AO308=1),IF(AO312&gt;AO309,AO309,IF(AO306&gt;=AO312,AO312,AO306)+0.00000001),IF(AO310&gt;=AO309,AO309-AN311,AO310-AN311)+0.00000001),1)</f>
        <v>0</v>
      </c>
      <c r="AP313" s="68">
        <f t="shared" ref="AP313" si="5604">FLOOR(IF(OR(AP308=0,AP308=1),IF(AP312&gt;AP309,AP309,IF(AP306&gt;=AP312,AP312,AP306)+0.00000001),IF(AP310&gt;=AP309,AP309-AO311,AP310-AO311)+0.00000001),1)</f>
        <v>0</v>
      </c>
      <c r="AQ313" s="68">
        <f t="shared" ref="AQ313" si="5605">FLOOR(IF(OR(AQ308=0,AQ308=1),IF(AQ312&gt;AQ309,AQ309,IF(AQ306&gt;=AQ312,AQ312,AQ306)+0.00000001),IF(AQ310&gt;=AQ309,AQ309-AP311,AQ310-AP311)+0.00000001),1)</f>
        <v>0</v>
      </c>
      <c r="AR313" s="68">
        <f t="shared" ref="AR313" si="5606">FLOOR(IF(OR(AR308=0,AR308=1),IF(AR312&gt;AR309,AR309,IF(AR306&gt;=AR312,AR312,AR306)+0.00000001),IF(AR310&gt;=AR309,AR309-AQ311,AR310-AQ311)+0.00000001),1)</f>
        <v>0</v>
      </c>
      <c r="AS313" s="68">
        <f t="shared" ref="AS313" si="5607">FLOOR(IF(OR(AS308=0,AS308=1),IF(AS312&gt;AS309,AS309,IF(AS306&gt;=AS312,AS312,AS306)+0.00000001),IF(AS310&gt;=AS309,AS309-AR311,AS310-AR311)+0.00000001),1)</f>
        <v>0</v>
      </c>
      <c r="AT313" s="68">
        <f t="shared" ref="AT313" si="5608">FLOOR(IF(OR(AT308=0,AT308=1),IF(AT312&gt;AT309,AT309,IF(AT306&gt;=AT312,AT312,AT306)+0.00000001),IF(AT310&gt;=AT309,AT309-AS311,AT310-AS311)+0.00000001),1)</f>
        <v>0</v>
      </c>
      <c r="AU313" s="68">
        <f t="shared" ref="AU313" si="5609">FLOOR(IF(OR(AU308=0,AU308=1),IF(AU312&gt;AU309,AU309,IF(AU306&gt;=AU312,AU312,AU306)+0.00000001),IF(AU310&gt;=AU309,AU309-AT311,AU310-AT311)+0.00000001),1)</f>
        <v>0</v>
      </c>
      <c r="AV313" s="68">
        <f t="shared" ref="AV313" si="5610">FLOOR(IF(OR(AV308=0,AV308=1),IF(AV312&gt;AV309,AV309,IF(AV306&gt;=AV312,AV312,AV306)+0.00000001),IF(AV310&gt;=AV309,AV309-AU311,AV310-AU311)+0.00000001),1)</f>
        <v>0</v>
      </c>
      <c r="AW313" s="68">
        <f t="shared" ref="AW313" si="5611">FLOOR(IF(OR(AW308=0,AW308=1),IF(AW312&gt;AW309,AW309,IF(AW306&gt;=AW312,AW312,AW306)+0.00000001),IF(AW310&gt;=AW309,AW309-AV311,AW310-AV311)+0.00000001),1)</f>
        <v>0</v>
      </c>
      <c r="AX313" s="68">
        <f t="shared" ref="AX313" si="5612">FLOOR(IF(OR(AX308=0,AX308=1),IF(AX312&gt;AX309,AX309,IF(AX306&gt;=AX312,AX312,AX306)+0.00000001),IF(AX310&gt;=AX309,AX309-AW311,AX310-AW311)+0.00000001),1)</f>
        <v>0</v>
      </c>
      <c r="AY313" s="68">
        <f t="shared" ref="AY313" si="5613">FLOOR(IF(OR(AY308=0,AY308=1),IF(AY312&gt;AY309,AY309,IF(AY306&gt;=AY312,AY312,AY306)+0.00000001),IF(AY310&gt;=AY309,AY309-AX311,AY310-AX311)+0.00000001),1)</f>
        <v>0</v>
      </c>
      <c r="AZ313" s="68">
        <f t="shared" ref="AZ313" si="5614">FLOOR(IF(OR(AZ308=0,AZ308=1),IF(AZ312&gt;AZ309,AZ309,IF(AZ306&gt;=AZ312,AZ312,AZ306)+0.00000001),IF(AZ310&gt;=AZ309,AZ309-AY311,AZ310-AY311)+0.00000001),1)</f>
        <v>0</v>
      </c>
      <c r="BA313" s="68">
        <f t="shared" ref="BA313" si="5615">FLOOR(IF(OR(BA308=0,BA308=1),IF(BA312&gt;BA309,BA309,IF(BA306&gt;=BA312,BA312,BA306)+0.00000001),IF(BA310&gt;=BA309,BA309-AZ311,BA310-AZ311)+0.00000001),1)</f>
        <v>0</v>
      </c>
      <c r="BB313" s="68">
        <f t="shared" ref="BB313" si="5616">FLOOR(IF(OR(BB308=0,BB308=1),IF(BB312&gt;BB309,BB309,IF(BB306&gt;=BB312,BB312,BB306)+0.00000001),IF(BB310&gt;=BB309,BB309-BA311,BB310-BA311)+0.00000001),1)</f>
        <v>0</v>
      </c>
      <c r="BC313" s="68">
        <f t="shared" ref="BC313" si="5617">FLOOR(IF(OR(BC308=0,BC308=1),IF(BC312&gt;BC309,BC309,IF(BC306&gt;=BC312,BC312,BC306)+0.00000001),IF(BC310&gt;=BC309,BC309-BB311,BC310-BB311)+0.00000001),1)</f>
        <v>0</v>
      </c>
      <c r="BD313" s="68">
        <f t="shared" ref="BD313" si="5618">FLOOR(IF(OR(BD308=0,BD308=1),IF(BD312&gt;BD309,BD309,IF(BD306&gt;=BD312,BD312,BD306)+0.00000001),IF(BD310&gt;=BD309,BD309-BC311,BD310-BC311)+0.00000001),1)</f>
        <v>0</v>
      </c>
      <c r="BE313" s="68">
        <f t="shared" ref="BE313" si="5619">FLOOR(IF(OR(BE308=0,BE308=1),IF(BE312&gt;BE309,BE309,IF(BE306&gt;=BE312,BE312,BE306)+0.00000001),IF(BE310&gt;=BE309,BE309-BD311,BE310-BD311)+0.00000001),1)</f>
        <v>0</v>
      </c>
      <c r="BF313" s="68">
        <f t="shared" ref="BF313" si="5620">FLOOR(IF(OR(BF308=0,BF308=1),IF(BF312&gt;BF309,BF309,IF(BF306&gt;=BF312,BF312,BF306)+0.00000001),IF(BF310&gt;=BF309,BF309-BE311,BF310-BE311)+0.00000001),1)</f>
        <v>0</v>
      </c>
      <c r="BG313" s="68">
        <f t="shared" ref="BG313" si="5621">FLOOR(IF(OR(BG308=0,BG308=1),IF(BG312&gt;BG309,BG309,IF(BG306&gt;=BG312,BG312,BG306)+0.00000001),IF(BG310&gt;=BG309,BG309-BF311,BG310-BF311)+0.00000001),1)</f>
        <v>0</v>
      </c>
      <c r="BH313" s="68">
        <f t="shared" ref="BH313" si="5622">FLOOR(IF(OR(BH308=0,BH308=1),IF(BH312&gt;BH309,BH309,IF(BH306&gt;=BH312,BH312,BH306)+0.00000001),IF(BH310&gt;=BH309,BH309-BG311,BH310-BG311)+0.00000001),1)</f>
        <v>0</v>
      </c>
      <c r="BI313" s="68">
        <f t="shared" ref="BI313" si="5623">FLOOR(IF(OR(BI308=0,BI308=1),IF(BI312&gt;BI309,BI309,IF(BI306&gt;=BI312,BI312,BI306)+0.00000001),IF(BI310&gt;=BI309,BI309-BH311,BI310-BH311)+0.00000001),1)</f>
        <v>0</v>
      </c>
      <c r="BJ313" s="68">
        <f t="shared" ref="BJ313" si="5624">FLOOR(IF(OR(BJ308=0,BJ308=1),IF(BJ312&gt;BJ309,BJ309,IF(BJ306&gt;=BJ312,BJ312,BJ306)+0.00000001),IF(BJ310&gt;=BJ309,BJ309-BI311,BJ310-BI311)+0.00000001),1)</f>
        <v>0</v>
      </c>
      <c r="BK313" s="68">
        <f t="shared" ref="BK313" si="5625">FLOOR(IF(OR(BK308=0,BK308=1),IF(BK312&gt;BK309,BK309,IF(BK306&gt;=BK312,BK312,BK306)+0.00000001),IF(BK310&gt;=BK309,BK309-BJ311,BK310-BJ311)+0.00000001),1)</f>
        <v>0</v>
      </c>
      <c r="BL313" s="68">
        <f t="shared" ref="BL313" si="5626">FLOOR(IF(OR(BL308=0,BL308=1),IF(BL312&gt;BL309,BL309,IF(BL306&gt;=BL312,BL312,BL306)+0.00000001),IF(BL310&gt;=BL309,BL309-BK311,BL310-BK311)+0.00000001),1)</f>
        <v>0</v>
      </c>
      <c r="BM313" s="68">
        <f t="shared" ref="BM313" si="5627">FLOOR(IF(OR(BM308=0,BM308=1),IF(BM312&gt;BM309,BM309,IF(BM306&gt;=BM312,BM312,BM306)+0.00000001),IF(BM310&gt;=BM309,BM309-BL311,BM310-BL311)+0.00000001),1)</f>
        <v>0</v>
      </c>
      <c r="BN313" s="362"/>
      <c r="BO313" s="364"/>
      <c r="BP313" s="366"/>
      <c r="BQ313" s="366"/>
      <c r="BR313" s="106"/>
      <c r="BS313" s="106"/>
      <c r="BT313" s="106"/>
      <c r="BU313" s="106"/>
      <c r="BV313" s="106"/>
      <c r="BW313" s="106"/>
      <c r="BX313" s="106"/>
      <c r="BY313" s="106"/>
      <c r="BZ313" s="106"/>
      <c r="CA313" s="106"/>
      <c r="CB313" s="106"/>
      <c r="CC313" s="106"/>
      <c r="CD313" s="106"/>
      <c r="CE313" s="106"/>
      <c r="CF313" s="106"/>
      <c r="CG313" s="106"/>
    </row>
    <row r="314" spans="1:85" s="245" customFormat="1" ht="25.4" customHeight="1" thickBot="1" x14ac:dyDescent="0.4">
      <c r="A314" s="243"/>
      <c r="B314" s="129"/>
      <c r="C314" s="69"/>
      <c r="D314" s="69"/>
      <c r="E314" s="69"/>
      <c r="F314" s="69"/>
      <c r="G314" s="69"/>
      <c r="H314" s="69"/>
      <c r="I314" s="69"/>
      <c r="J314" s="69"/>
      <c r="K314" s="69"/>
      <c r="L314" s="69"/>
      <c r="M314" s="70"/>
      <c r="N314" s="7"/>
      <c r="O314" s="193"/>
      <c r="P314" s="106"/>
      <c r="Q314" s="216" t="s">
        <v>145</v>
      </c>
      <c r="R314" s="72">
        <f>IF($J305="Ano",R313*'Podpůrná data'!$B$5,R313*'Podpůrná data'!$B$3)</f>
        <v>0</v>
      </c>
      <c r="S314" s="72">
        <f>IF($J305="Ano",S313*'Podpůrná data'!$B$5,S313*'Podpůrná data'!$B$3)</f>
        <v>0</v>
      </c>
      <c r="T314" s="72">
        <f>IF($J305="Ano",T313*'Podpůrná data'!$B$5,T313*'Podpůrná data'!$B$3)</f>
        <v>0</v>
      </c>
      <c r="U314" s="72">
        <f>IF($J305="Ano",U313*'Podpůrná data'!$B$5,U313*'Podpůrná data'!$B$3)</f>
        <v>0</v>
      </c>
      <c r="V314" s="72">
        <f>IF($J305="Ano",V313*'Podpůrná data'!$B$5,V313*'Podpůrná data'!$B$3)</f>
        <v>0</v>
      </c>
      <c r="W314" s="72">
        <f>IF($J305="Ano",W313*'Podpůrná data'!$B$5,W313*'Podpůrná data'!$B$3)</f>
        <v>0</v>
      </c>
      <c r="X314" s="72">
        <f>IF($J305="Ano",X313*'Podpůrná data'!$B$5,X313*'Podpůrná data'!$B$3)</f>
        <v>0</v>
      </c>
      <c r="Y314" s="72">
        <f>IF($J305="Ano",Y313*'Podpůrná data'!$B$5,Y313*'Podpůrná data'!$B$3)</f>
        <v>0</v>
      </c>
      <c r="Z314" s="72">
        <f>IF($J305="Ano",Z313*'Podpůrná data'!$B$5,Z313*'Podpůrná data'!$B$3)</f>
        <v>0</v>
      </c>
      <c r="AA314" s="72">
        <f>IF($J305="Ano",AA313*'Podpůrná data'!$B$5,AA313*'Podpůrná data'!$B$3)</f>
        <v>0</v>
      </c>
      <c r="AB314" s="72">
        <f>IF($J305="Ano",AB313*'Podpůrná data'!$B$5,AB313*'Podpůrná data'!$B$3)</f>
        <v>0</v>
      </c>
      <c r="AC314" s="72">
        <f>IF($J305="Ano",AC313*'Podpůrná data'!$B$5,AC313*'Podpůrná data'!$B$3)</f>
        <v>0</v>
      </c>
      <c r="AD314" s="72">
        <f>IF($J305="Ano",AD313*'Podpůrná data'!$B$5,AD313*'Podpůrná data'!$B$3)</f>
        <v>0</v>
      </c>
      <c r="AE314" s="72">
        <f>IF($J305="Ano",AE313*'Podpůrná data'!$B$5,AE313*'Podpůrná data'!$B$3)</f>
        <v>0</v>
      </c>
      <c r="AF314" s="72">
        <f>IF($J305="Ano",AF313*'Podpůrná data'!$B$5,AF313*'Podpůrná data'!$B$3)</f>
        <v>0</v>
      </c>
      <c r="AG314" s="72">
        <f>IF($J305="Ano",AG313*'Podpůrná data'!$B$5,AG313*'Podpůrná data'!$B$3)</f>
        <v>0</v>
      </c>
      <c r="AH314" s="72">
        <f>IF($J305="Ano",AH313*'Podpůrná data'!$B$5,AH313*'Podpůrná data'!$B$3)</f>
        <v>0</v>
      </c>
      <c r="AI314" s="72">
        <f>IF($J305="Ano",AI313*'Podpůrná data'!$B$5,AI313*'Podpůrná data'!$B$3)</f>
        <v>0</v>
      </c>
      <c r="AJ314" s="72">
        <f>IF($J305="Ano",AJ313*'Podpůrná data'!$B$5,AJ313*'Podpůrná data'!$B$3)</f>
        <v>0</v>
      </c>
      <c r="AK314" s="72">
        <f>IF($J305="Ano",AK313*'Podpůrná data'!$B$5,AK313*'Podpůrná data'!$B$3)</f>
        <v>0</v>
      </c>
      <c r="AL314" s="72">
        <f>IF($J305="Ano",AL313*'Podpůrná data'!$B$5,AL313*'Podpůrná data'!$B$3)</f>
        <v>0</v>
      </c>
      <c r="AM314" s="72">
        <f>IF($J305="Ano",AM313*'Podpůrná data'!$B$5,AM313*'Podpůrná data'!$B$3)</f>
        <v>0</v>
      </c>
      <c r="AN314" s="72">
        <f>IF($J305="Ano",AN313*'Podpůrná data'!$B$5,AN313*'Podpůrná data'!$B$3)</f>
        <v>0</v>
      </c>
      <c r="AO314" s="72">
        <f>IF($J305="Ano",AO313*'Podpůrná data'!$B$5,AO313*'Podpůrná data'!$B$3)</f>
        <v>0</v>
      </c>
      <c r="AP314" s="72">
        <f>IF($J305="Ano",AP313*'Podpůrná data'!$B$5,AP313*'Podpůrná data'!$B$3)</f>
        <v>0</v>
      </c>
      <c r="AQ314" s="72">
        <f>IF($J305="Ano",AQ313*'Podpůrná data'!$B$5,AQ313*'Podpůrná data'!$B$3)</f>
        <v>0</v>
      </c>
      <c r="AR314" s="72">
        <f>IF($J305="Ano",AR313*'Podpůrná data'!$B$5,AR313*'Podpůrná data'!$B$3)</f>
        <v>0</v>
      </c>
      <c r="AS314" s="72">
        <f>IF($J305="Ano",AS313*'Podpůrná data'!$B$5,AS313*'Podpůrná data'!$B$3)</f>
        <v>0</v>
      </c>
      <c r="AT314" s="72">
        <f>IF($J305="Ano",AT313*'Podpůrná data'!$B$5,AT313*'Podpůrná data'!$B$3)</f>
        <v>0</v>
      </c>
      <c r="AU314" s="72">
        <f>IF($J305="Ano",AU313*'Podpůrná data'!$B$5,AU313*'Podpůrná data'!$B$3)</f>
        <v>0</v>
      </c>
      <c r="AV314" s="72">
        <f>IF($J305="Ano",AV313*'Podpůrná data'!$B$5,AV313*'Podpůrná data'!$B$3)</f>
        <v>0</v>
      </c>
      <c r="AW314" s="72">
        <f>IF($J305="Ano",AW313*'Podpůrná data'!$B$5,AW313*'Podpůrná data'!$B$3)</f>
        <v>0</v>
      </c>
      <c r="AX314" s="72">
        <f>IF($J305="Ano",AX313*'Podpůrná data'!$B$5,AX313*'Podpůrná data'!$B$3)</f>
        <v>0</v>
      </c>
      <c r="AY314" s="72">
        <f>IF($J305="Ano",AY313*'Podpůrná data'!$B$5,AY313*'Podpůrná data'!$B$3)</f>
        <v>0</v>
      </c>
      <c r="AZ314" s="72">
        <f>IF($J305="Ano",AZ313*'Podpůrná data'!$B$5,AZ313*'Podpůrná data'!$B$3)</f>
        <v>0</v>
      </c>
      <c r="BA314" s="72">
        <f>IF($J305="Ano",BA313*'Podpůrná data'!$B$5,BA313*'Podpůrná data'!$B$3)</f>
        <v>0</v>
      </c>
      <c r="BB314" s="72">
        <f>IF($J305="Ano",BB313*'Podpůrná data'!$B$5,BB313*'Podpůrná data'!$B$3)</f>
        <v>0</v>
      </c>
      <c r="BC314" s="72">
        <f>IF($J305="Ano",BC313*'Podpůrná data'!$B$5,BC313*'Podpůrná data'!$B$3)</f>
        <v>0</v>
      </c>
      <c r="BD314" s="72">
        <f>IF($J305="Ano",BD313*'Podpůrná data'!$B$5,BD313*'Podpůrná data'!$B$3)</f>
        <v>0</v>
      </c>
      <c r="BE314" s="72">
        <f>IF($J305="Ano",BE313*'Podpůrná data'!$B$5,BE313*'Podpůrná data'!$B$3)</f>
        <v>0</v>
      </c>
      <c r="BF314" s="72">
        <f>IF($J305="Ano",BF313*'Podpůrná data'!$B$5,BF313*'Podpůrná data'!$B$3)</f>
        <v>0</v>
      </c>
      <c r="BG314" s="72">
        <f>IF($J305="Ano",BG313*'Podpůrná data'!$B$5,BG313*'Podpůrná data'!$B$3)</f>
        <v>0</v>
      </c>
      <c r="BH314" s="72">
        <f>IF($J305="Ano",BH313*'Podpůrná data'!$B$5,BH313*'Podpůrná data'!$B$3)</f>
        <v>0</v>
      </c>
      <c r="BI314" s="72">
        <f>IF($J305="Ano",BI313*'Podpůrná data'!$B$5,BI313*'Podpůrná data'!$B$3)</f>
        <v>0</v>
      </c>
      <c r="BJ314" s="72">
        <f>IF($J305="Ano",BJ313*'Podpůrná data'!$B$5,BJ313*'Podpůrná data'!$B$3)</f>
        <v>0</v>
      </c>
      <c r="BK314" s="72">
        <f>IF($J305="Ano",BK313*'Podpůrná data'!$B$5,BK313*'Podpůrná data'!$B$3)</f>
        <v>0</v>
      </c>
      <c r="BL314" s="72">
        <f>IF($J305="Ano",BL313*'Podpůrná data'!$B$5,BL313*'Podpůrná data'!$B$3)</f>
        <v>0</v>
      </c>
      <c r="BM314" s="72">
        <f>IF($J305="Ano",BM313*'Podpůrná data'!$B$5,BM313*'Podpůrná data'!$B$3)</f>
        <v>0</v>
      </c>
      <c r="BN314" s="363"/>
      <c r="BO314" s="365"/>
      <c r="BP314" s="367"/>
      <c r="BQ314" s="367"/>
      <c r="BR314" s="106"/>
      <c r="BS314" s="178">
        <f>SUMIFS($R314:$BM314,$R304:$BM304,"1. ZoR")</f>
        <v>0</v>
      </c>
      <c r="BT314" s="178">
        <f>SUMIFS($R314:$BM314,$R304:$BM304,"2. ZoR")</f>
        <v>0</v>
      </c>
      <c r="BU314" s="178">
        <f>SUMIFS($R314:$BM314,$R304:$BM304,"3. ZoR")</f>
        <v>0</v>
      </c>
      <c r="BV314" s="178">
        <f>SUMIFS($R314:$BM314,$R304:$BM304,"4. ZoR")</f>
        <v>0</v>
      </c>
      <c r="BW314" s="178">
        <f>SUMIFS($R314:$BM314,$R304:$BM304,"5. ZoR")</f>
        <v>0</v>
      </c>
      <c r="BX314" s="178">
        <f>SUMIFS($R314:$BM314,$R304:$BM304,"6. ZoR")</f>
        <v>0</v>
      </c>
      <c r="BY314" s="178">
        <f>SUMIFS($R314:$BM314,$R304:$BM304,"7. ZoR")</f>
        <v>0</v>
      </c>
      <c r="BZ314" s="178">
        <f>SUMIFS($R314:$BM314,$R304:$BM304,"8. ZoR")</f>
        <v>0</v>
      </c>
      <c r="CA314" s="178">
        <f>SUMIFS($R314:$BM314,$R304:$BM304,"9. ZoR")</f>
        <v>0</v>
      </c>
      <c r="CB314" s="178">
        <f>SUMIFS($R314:$BM314,$R304:$BM304,"10. ZoR")</f>
        <v>0</v>
      </c>
      <c r="CC314" s="178">
        <f>SUMIFS($R314:$BM314,$R304:$BM304,"11. ZoR")</f>
        <v>0</v>
      </c>
      <c r="CD314" s="178">
        <f>SUMIFS($R314:$BM314,$R304:$BM304,"12. ZoR")</f>
        <v>0</v>
      </c>
      <c r="CE314" s="178">
        <f>SUMIFS($R314:$BM314,$R304:$BM304,"13. ZoR")</f>
        <v>0</v>
      </c>
      <c r="CF314" s="178">
        <f>SUMIFS($R314:$BM314,$R304:$BM304,"14. ZoR")</f>
        <v>0</v>
      </c>
      <c r="CG314" s="178">
        <f>SUMIFS($R314:$BM314,$R304:$BM304,"15. ZoR")</f>
        <v>0</v>
      </c>
    </row>
    <row r="315" spans="1:85" ht="15" hidden="1" thickBot="1" x14ac:dyDescent="0.4">
      <c r="B315" s="105"/>
      <c r="C315" s="130"/>
      <c r="D315" s="130"/>
      <c r="E315" s="130"/>
      <c r="F315" s="130"/>
      <c r="G315" s="130"/>
      <c r="H315" s="105"/>
      <c r="I315" s="105"/>
      <c r="J315" s="105"/>
      <c r="K315" s="105"/>
      <c r="L315" s="105"/>
      <c r="M315" s="105"/>
      <c r="N315" s="7"/>
      <c r="O315" s="105"/>
      <c r="P315" s="105"/>
      <c r="Q315" s="105"/>
      <c r="R315" s="105"/>
      <c r="S315" s="105"/>
      <c r="T315" s="7"/>
      <c r="U315" s="105"/>
      <c r="V315" s="105"/>
      <c r="W315" s="105"/>
      <c r="X315" s="105"/>
      <c r="Y315" s="105"/>
      <c r="Z315" s="105"/>
      <c r="AA315" s="105"/>
      <c r="AB315" s="105"/>
      <c r="AC315" s="105"/>
      <c r="AD315" s="105"/>
      <c r="AE315" s="105"/>
      <c r="AF315" s="105"/>
      <c r="AG315" s="105"/>
      <c r="AH315" s="105"/>
      <c r="AI315" s="105"/>
      <c r="AJ315" s="105"/>
      <c r="AK315" s="105"/>
      <c r="AL315" s="105"/>
      <c r="AM315" s="105"/>
      <c r="AN315" s="105"/>
      <c r="AO315" s="105"/>
      <c r="AP315" s="105"/>
      <c r="AQ315" s="105"/>
      <c r="AR315" s="105"/>
      <c r="AS315" s="105"/>
      <c r="AT315" s="105"/>
      <c r="AU315" s="105"/>
      <c r="AV315" s="105"/>
      <c r="AW315" s="105"/>
      <c r="AX315" s="105"/>
      <c r="AY315" s="105"/>
      <c r="AZ315" s="105"/>
      <c r="BA315" s="105"/>
      <c r="BB315" s="105"/>
      <c r="BC315" s="105"/>
      <c r="BD315" s="105"/>
      <c r="BE315" s="105"/>
      <c r="BF315" s="105"/>
      <c r="BG315" s="105"/>
      <c r="BH315" s="105"/>
      <c r="BI315" s="105"/>
      <c r="BJ315" s="105"/>
      <c r="BK315" s="105"/>
      <c r="BL315" s="105"/>
      <c r="BM315" s="105"/>
      <c r="BN315" s="105"/>
      <c r="BO315" s="105"/>
      <c r="BP315" s="105"/>
      <c r="BQ315" s="105"/>
      <c r="BR315" s="105"/>
      <c r="BS315" s="105"/>
      <c r="BT315" s="105"/>
      <c r="BU315" s="105"/>
      <c r="BV315" s="105"/>
      <c r="BW315" s="105"/>
      <c r="BX315" s="105"/>
      <c r="BY315" s="105"/>
      <c r="BZ315" s="105"/>
      <c r="CA315" s="105"/>
      <c r="CB315" s="105"/>
      <c r="CC315" s="105"/>
      <c r="CD315" s="105"/>
      <c r="CE315" s="105"/>
      <c r="CF315" s="105"/>
      <c r="CG315" s="105"/>
    </row>
    <row r="316" spans="1:85" s="245" customFormat="1" ht="69.650000000000006" customHeight="1" thickBot="1" x14ac:dyDescent="0.4">
      <c r="A316" s="249"/>
      <c r="B316" s="120"/>
      <c r="C316" s="360" t="s">
        <v>2</v>
      </c>
      <c r="D316" s="121"/>
      <c r="E316" s="131" t="s">
        <v>206</v>
      </c>
      <c r="F316" s="131" t="s">
        <v>444</v>
      </c>
      <c r="G316" s="131" t="s">
        <v>208</v>
      </c>
      <c r="H316" s="122" t="s">
        <v>94</v>
      </c>
      <c r="I316" s="122" t="s">
        <v>95</v>
      </c>
      <c r="J316" s="122" t="s">
        <v>96</v>
      </c>
      <c r="K316" s="122" t="s">
        <v>216</v>
      </c>
      <c r="L316" s="122" t="s">
        <v>218</v>
      </c>
      <c r="M316" s="138" t="s">
        <v>1</v>
      </c>
      <c r="N316" s="7"/>
      <c r="O316" s="124">
        <v>208002</v>
      </c>
      <c r="P316" s="106"/>
      <c r="Q316" s="194" t="s">
        <v>128</v>
      </c>
      <c r="R316" s="83" t="s">
        <v>4</v>
      </c>
      <c r="S316" s="83" t="s">
        <v>5</v>
      </c>
      <c r="T316" s="83" t="s">
        <v>6</v>
      </c>
      <c r="U316" s="83" t="s">
        <v>7</v>
      </c>
      <c r="V316" s="83" t="s">
        <v>8</v>
      </c>
      <c r="W316" s="83" t="s">
        <v>9</v>
      </c>
      <c r="X316" s="83" t="s">
        <v>10</v>
      </c>
      <c r="Y316" s="83" t="s">
        <v>11</v>
      </c>
      <c r="Z316" s="83" t="s">
        <v>12</v>
      </c>
      <c r="AA316" s="83" t="s">
        <v>13</v>
      </c>
      <c r="AB316" s="83" t="s">
        <v>14</v>
      </c>
      <c r="AC316" s="83" t="s">
        <v>15</v>
      </c>
      <c r="AD316" s="83" t="s">
        <v>16</v>
      </c>
      <c r="AE316" s="83" t="s">
        <v>17</v>
      </c>
      <c r="AF316" s="83" t="s">
        <v>18</v>
      </c>
      <c r="AG316" s="83" t="s">
        <v>19</v>
      </c>
      <c r="AH316" s="83" t="s">
        <v>20</v>
      </c>
      <c r="AI316" s="83" t="s">
        <v>21</v>
      </c>
      <c r="AJ316" s="83" t="s">
        <v>22</v>
      </c>
      <c r="AK316" s="83" t="s">
        <v>23</v>
      </c>
      <c r="AL316" s="83" t="s">
        <v>24</v>
      </c>
      <c r="AM316" s="83" t="s">
        <v>25</v>
      </c>
      <c r="AN316" s="83" t="s">
        <v>26</v>
      </c>
      <c r="AO316" s="83" t="s">
        <v>27</v>
      </c>
      <c r="AP316" s="83" t="s">
        <v>28</v>
      </c>
      <c r="AQ316" s="83" t="s">
        <v>29</v>
      </c>
      <c r="AR316" s="83" t="s">
        <v>30</v>
      </c>
      <c r="AS316" s="83" t="s">
        <v>31</v>
      </c>
      <c r="AT316" s="83" t="s">
        <v>32</v>
      </c>
      <c r="AU316" s="83" t="s">
        <v>33</v>
      </c>
      <c r="AV316" s="83" t="s">
        <v>34</v>
      </c>
      <c r="AW316" s="83" t="s">
        <v>35</v>
      </c>
      <c r="AX316" s="83" t="s">
        <v>36</v>
      </c>
      <c r="AY316" s="83" t="s">
        <v>37</v>
      </c>
      <c r="AZ316" s="83" t="s">
        <v>38</v>
      </c>
      <c r="BA316" s="83" t="s">
        <v>39</v>
      </c>
      <c r="BB316" s="83" t="s">
        <v>40</v>
      </c>
      <c r="BC316" s="83" t="s">
        <v>41</v>
      </c>
      <c r="BD316" s="83" t="s">
        <v>42</v>
      </c>
      <c r="BE316" s="83" t="s">
        <v>43</v>
      </c>
      <c r="BF316" s="83" t="s">
        <v>44</v>
      </c>
      <c r="BG316" s="83" t="s">
        <v>45</v>
      </c>
      <c r="BH316" s="83" t="s">
        <v>46</v>
      </c>
      <c r="BI316" s="83" t="s">
        <v>47</v>
      </c>
      <c r="BJ316" s="83" t="s">
        <v>48</v>
      </c>
      <c r="BK316" s="83" t="s">
        <v>49</v>
      </c>
      <c r="BL316" s="83" t="s">
        <v>50</v>
      </c>
      <c r="BM316" s="83" t="s">
        <v>51</v>
      </c>
      <c r="BN316" s="134" t="s">
        <v>163</v>
      </c>
      <c r="BO316" s="135" t="s">
        <v>164</v>
      </c>
      <c r="BP316" s="135" t="s">
        <v>146</v>
      </c>
      <c r="BQ316" s="135" t="s">
        <v>214</v>
      </c>
      <c r="BR316" s="106"/>
      <c r="BS316" s="368" t="s">
        <v>238</v>
      </c>
      <c r="BT316" s="369"/>
      <c r="BU316" s="369"/>
      <c r="BV316" s="369"/>
      <c r="BW316" s="369"/>
      <c r="BX316" s="369"/>
      <c r="BY316" s="369"/>
      <c r="BZ316" s="369"/>
      <c r="CA316" s="369"/>
      <c r="CB316" s="369"/>
      <c r="CC316" s="369"/>
      <c r="CD316" s="369"/>
      <c r="CE316" s="369"/>
      <c r="CF316" s="369"/>
      <c r="CG316" s="369"/>
    </row>
    <row r="317" spans="1:85" s="245" customFormat="1" ht="21" hidden="1" customHeight="1" x14ac:dyDescent="0.35">
      <c r="A317" s="250"/>
      <c r="B317" s="113"/>
      <c r="C317" s="361"/>
      <c r="D317" s="125"/>
      <c r="E317" s="125"/>
      <c r="F317" s="125"/>
      <c r="G317" s="125"/>
      <c r="H317" s="370" t="s">
        <v>250</v>
      </c>
      <c r="I317" s="371" t="s">
        <v>425</v>
      </c>
      <c r="J317" s="357" t="s">
        <v>97</v>
      </c>
      <c r="K317" s="357" t="s">
        <v>217</v>
      </c>
      <c r="L317" s="137"/>
      <c r="M317" s="373" t="s">
        <v>93</v>
      </c>
      <c r="N317" s="7"/>
      <c r="O317" s="375" t="s">
        <v>3</v>
      </c>
      <c r="P317" s="106"/>
      <c r="Q317" s="84"/>
      <c r="R317" s="74">
        <f>MONTH(Úvod!$F$10)</f>
        <v>1</v>
      </c>
      <c r="S317" s="75">
        <f t="shared" ref="S317" si="5628">IF(R317=12,1,R317+1)</f>
        <v>2</v>
      </c>
      <c r="T317" s="75">
        <f t="shared" ref="T317" si="5629">IF(S317=12,1,S317+1)</f>
        <v>3</v>
      </c>
      <c r="U317" s="76">
        <f t="shared" ref="U317" si="5630">IF(T317=12,1,T317+1)</f>
        <v>4</v>
      </c>
      <c r="V317" s="76">
        <f t="shared" ref="V317" si="5631">IF(U317=12,1,U317+1)</f>
        <v>5</v>
      </c>
      <c r="W317" s="76">
        <f t="shared" ref="W317" si="5632">IF(V317=12,1,V317+1)</f>
        <v>6</v>
      </c>
      <c r="X317" s="76">
        <f t="shared" ref="X317" si="5633">IF(W317=12,1,W317+1)</f>
        <v>7</v>
      </c>
      <c r="Y317" s="76">
        <f t="shared" ref="Y317" si="5634">IF(X317=12,1,X317+1)</f>
        <v>8</v>
      </c>
      <c r="Z317" s="76">
        <f t="shared" ref="Z317" si="5635">IF(Y317=12,1,Y317+1)</f>
        <v>9</v>
      </c>
      <c r="AA317" s="76">
        <f>IF(Z317=12,1,Z317+1)</f>
        <v>10</v>
      </c>
      <c r="AB317" s="76">
        <f t="shared" ref="AB317" si="5636">IF(AA317=12,1,AA317+1)</f>
        <v>11</v>
      </c>
      <c r="AC317" s="76">
        <f t="shared" ref="AC317" si="5637">IF(AB317=12,1,AB317+1)</f>
        <v>12</v>
      </c>
      <c r="AD317" s="76">
        <f t="shared" ref="AD317" si="5638">IF(AC317=12,1,AC317+1)</f>
        <v>1</v>
      </c>
      <c r="AE317" s="76">
        <f t="shared" ref="AE317" si="5639">IF(AD317=12,1,AD317+1)</f>
        <v>2</v>
      </c>
      <c r="AF317" s="76">
        <f t="shared" ref="AF317" si="5640">IF(AE317=12,1,AE317+1)</f>
        <v>3</v>
      </c>
      <c r="AG317" s="76">
        <f t="shared" ref="AG317" si="5641">IF(AF317=12,1,AF317+1)</f>
        <v>4</v>
      </c>
      <c r="AH317" s="76">
        <f t="shared" ref="AH317" si="5642">IF(AG317=12,1,AG317+1)</f>
        <v>5</v>
      </c>
      <c r="AI317" s="76">
        <f t="shared" ref="AI317" si="5643">IF(AH317=12,1,AH317+1)</f>
        <v>6</v>
      </c>
      <c r="AJ317" s="76">
        <f>IF(AI317=12,1,AI317+1)</f>
        <v>7</v>
      </c>
      <c r="AK317" s="76">
        <f t="shared" ref="AK317" si="5644">IF(AJ317=12,1,AJ317+1)</f>
        <v>8</v>
      </c>
      <c r="AL317" s="76">
        <f t="shared" ref="AL317" si="5645">IF(AK317=12,1,AK317+1)</f>
        <v>9</v>
      </c>
      <c r="AM317" s="76">
        <f t="shared" ref="AM317" si="5646">IF(AL317=12,1,AL317+1)</f>
        <v>10</v>
      </c>
      <c r="AN317" s="76">
        <f t="shared" ref="AN317" si="5647">IF(AM317=12,1,AM317+1)</f>
        <v>11</v>
      </c>
      <c r="AO317" s="76">
        <f t="shared" ref="AO317" si="5648">IF(AN317=12,1,AN317+1)</f>
        <v>12</v>
      </c>
      <c r="AP317" s="76">
        <f t="shared" ref="AP317" si="5649">IF(AO317=12,1,AO317+1)</f>
        <v>1</v>
      </c>
      <c r="AQ317" s="76">
        <f t="shared" ref="AQ317" si="5650">IF(AP317=12,1,AP317+1)</f>
        <v>2</v>
      </c>
      <c r="AR317" s="76">
        <f t="shared" ref="AR317" si="5651">IF(AQ317=12,1,AQ317+1)</f>
        <v>3</v>
      </c>
      <c r="AS317" s="76">
        <f t="shared" ref="AS317" si="5652">IF(AR317=12,1,AR317+1)</f>
        <v>4</v>
      </c>
      <c r="AT317" s="76">
        <f t="shared" ref="AT317" si="5653">IF(AS317=12,1,AS317+1)</f>
        <v>5</v>
      </c>
      <c r="AU317" s="76">
        <f t="shared" ref="AU317" si="5654">IF(AT317=12,1,AT317+1)</f>
        <v>6</v>
      </c>
      <c r="AV317" s="76">
        <f t="shared" ref="AV317" si="5655">IF(AU317=12,1,AU317+1)</f>
        <v>7</v>
      </c>
      <c r="AW317" s="76">
        <f t="shared" ref="AW317" si="5656">IF(AV317=12,1,AV317+1)</f>
        <v>8</v>
      </c>
      <c r="AX317" s="76">
        <f t="shared" ref="AX317" si="5657">IF(AW317=12,1,AW317+1)</f>
        <v>9</v>
      </c>
      <c r="AY317" s="76">
        <f t="shared" ref="AY317" si="5658">IF(AX317=12,1,AX317+1)</f>
        <v>10</v>
      </c>
      <c r="AZ317" s="76">
        <f t="shared" ref="AZ317" si="5659">IF(AY317=12,1,AY317+1)</f>
        <v>11</v>
      </c>
      <c r="BA317" s="76">
        <f t="shared" ref="BA317" si="5660">IF(AZ317=12,1,AZ317+1)</f>
        <v>12</v>
      </c>
      <c r="BB317" s="76">
        <f t="shared" ref="BB317" si="5661">IF(BA317=12,1,BA317+1)</f>
        <v>1</v>
      </c>
      <c r="BC317" s="76">
        <f t="shared" ref="BC317" si="5662">IF(BB317=12,1,BB317+1)</f>
        <v>2</v>
      </c>
      <c r="BD317" s="76">
        <f t="shared" ref="BD317" si="5663">IF(BC317=12,1,BC317+1)</f>
        <v>3</v>
      </c>
      <c r="BE317" s="76">
        <f t="shared" ref="BE317" si="5664">IF(BD317=12,1,BD317+1)</f>
        <v>4</v>
      </c>
      <c r="BF317" s="76">
        <f t="shared" ref="BF317" si="5665">IF(BE317=12,1,BE317+1)</f>
        <v>5</v>
      </c>
      <c r="BG317" s="76">
        <f t="shared" ref="BG317" si="5666">IF(BF317=12,1,BF317+1)</f>
        <v>6</v>
      </c>
      <c r="BH317" s="76">
        <f t="shared" ref="BH317" si="5667">IF(BG317=12,1,BG317+1)</f>
        <v>7</v>
      </c>
      <c r="BI317" s="76">
        <f t="shared" ref="BI317" si="5668">IF(BH317=12,1,BH317+1)</f>
        <v>8</v>
      </c>
      <c r="BJ317" s="76">
        <f t="shared" ref="BJ317" si="5669">IF(BI317=12,1,BI317+1)</f>
        <v>9</v>
      </c>
      <c r="BK317" s="76">
        <f t="shared" ref="BK317" si="5670">IF(BJ317=12,1,BJ317+1)</f>
        <v>10</v>
      </c>
      <c r="BL317" s="76">
        <f t="shared" ref="BL317" si="5671">IF(BK317=12,1,BK317+1)</f>
        <v>11</v>
      </c>
      <c r="BM317" s="76">
        <f t="shared" ref="BM317" si="5672">IF(BL317=12,1,BL317+1)</f>
        <v>12</v>
      </c>
      <c r="BN317" s="81"/>
      <c r="BO317" s="78"/>
      <c r="BP317" s="78"/>
      <c r="BQ317" s="78"/>
      <c r="BR317" s="106"/>
      <c r="BS317" s="106"/>
      <c r="BT317" s="106"/>
      <c r="BU317" s="106"/>
      <c r="BV317" s="106"/>
      <c r="BW317" s="106"/>
      <c r="BX317" s="106"/>
      <c r="BY317" s="106"/>
      <c r="BZ317" s="106"/>
      <c r="CA317" s="106"/>
      <c r="CB317" s="106"/>
      <c r="CC317" s="106"/>
      <c r="CD317" s="106"/>
      <c r="CE317" s="106"/>
      <c r="CF317" s="106"/>
      <c r="CG317" s="106"/>
    </row>
    <row r="318" spans="1:85" s="245" customFormat="1" ht="18" hidden="1" customHeight="1" x14ac:dyDescent="0.35">
      <c r="A318" s="250"/>
      <c r="B318" s="113"/>
      <c r="C318" s="361"/>
      <c r="D318" s="125"/>
      <c r="E318" s="125"/>
      <c r="F318" s="125"/>
      <c r="G318" s="125"/>
      <c r="H318" s="370"/>
      <c r="I318" s="371"/>
      <c r="J318" s="357"/>
      <c r="K318" s="357"/>
      <c r="L318" s="137"/>
      <c r="M318" s="373"/>
      <c r="N318" s="7"/>
      <c r="O318" s="376"/>
      <c r="P318" s="106"/>
      <c r="Q318" s="77"/>
      <c r="R318" s="59">
        <f t="shared" ref="R318:BM318" si="5673">VALUE(_xlfn.CONCAT(R317,".",R320))</f>
        <v>1</v>
      </c>
      <c r="S318" s="73">
        <f t="shared" si="5673"/>
        <v>32</v>
      </c>
      <c r="T318" s="73">
        <f t="shared" si="5673"/>
        <v>61</v>
      </c>
      <c r="U318" s="73">
        <f t="shared" si="5673"/>
        <v>92</v>
      </c>
      <c r="V318" s="73">
        <f t="shared" si="5673"/>
        <v>122</v>
      </c>
      <c r="W318" s="73">
        <f t="shared" si="5673"/>
        <v>153</v>
      </c>
      <c r="X318" s="73">
        <f t="shared" si="5673"/>
        <v>183</v>
      </c>
      <c r="Y318" s="73">
        <f t="shared" si="5673"/>
        <v>214</v>
      </c>
      <c r="Z318" s="73">
        <f t="shared" si="5673"/>
        <v>245</v>
      </c>
      <c r="AA318" s="73">
        <f t="shared" si="5673"/>
        <v>275</v>
      </c>
      <c r="AB318" s="73">
        <f t="shared" si="5673"/>
        <v>306</v>
      </c>
      <c r="AC318" s="73">
        <f t="shared" si="5673"/>
        <v>336</v>
      </c>
      <c r="AD318" s="73">
        <f t="shared" si="5673"/>
        <v>367</v>
      </c>
      <c r="AE318" s="73">
        <f t="shared" si="5673"/>
        <v>398</v>
      </c>
      <c r="AF318" s="73">
        <f t="shared" si="5673"/>
        <v>426</v>
      </c>
      <c r="AG318" s="73">
        <f t="shared" si="5673"/>
        <v>457</v>
      </c>
      <c r="AH318" s="73">
        <f t="shared" si="5673"/>
        <v>487</v>
      </c>
      <c r="AI318" s="73">
        <f t="shared" si="5673"/>
        <v>518</v>
      </c>
      <c r="AJ318" s="73">
        <f t="shared" si="5673"/>
        <v>548</v>
      </c>
      <c r="AK318" s="73">
        <f t="shared" si="5673"/>
        <v>579</v>
      </c>
      <c r="AL318" s="73">
        <f t="shared" si="5673"/>
        <v>610</v>
      </c>
      <c r="AM318" s="73">
        <f t="shared" si="5673"/>
        <v>640</v>
      </c>
      <c r="AN318" s="73">
        <f t="shared" si="5673"/>
        <v>671</v>
      </c>
      <c r="AO318" s="73">
        <f t="shared" si="5673"/>
        <v>701</v>
      </c>
      <c r="AP318" s="73">
        <f t="shared" si="5673"/>
        <v>732</v>
      </c>
      <c r="AQ318" s="73">
        <f t="shared" si="5673"/>
        <v>763</v>
      </c>
      <c r="AR318" s="73">
        <f t="shared" si="5673"/>
        <v>791</v>
      </c>
      <c r="AS318" s="73">
        <f t="shared" si="5673"/>
        <v>822</v>
      </c>
      <c r="AT318" s="73">
        <f t="shared" si="5673"/>
        <v>852</v>
      </c>
      <c r="AU318" s="73">
        <f t="shared" si="5673"/>
        <v>883</v>
      </c>
      <c r="AV318" s="73">
        <f t="shared" si="5673"/>
        <v>913</v>
      </c>
      <c r="AW318" s="73">
        <f t="shared" si="5673"/>
        <v>944</v>
      </c>
      <c r="AX318" s="73">
        <f t="shared" si="5673"/>
        <v>975</v>
      </c>
      <c r="AY318" s="73">
        <f t="shared" si="5673"/>
        <v>1005</v>
      </c>
      <c r="AZ318" s="73">
        <f t="shared" si="5673"/>
        <v>1036</v>
      </c>
      <c r="BA318" s="73">
        <f t="shared" si="5673"/>
        <v>1066</v>
      </c>
      <c r="BB318" s="73">
        <f t="shared" si="5673"/>
        <v>1097</v>
      </c>
      <c r="BC318" s="73">
        <f t="shared" si="5673"/>
        <v>1128</v>
      </c>
      <c r="BD318" s="73">
        <f t="shared" si="5673"/>
        <v>1156</v>
      </c>
      <c r="BE318" s="73">
        <f t="shared" si="5673"/>
        <v>1187</v>
      </c>
      <c r="BF318" s="73">
        <f t="shared" si="5673"/>
        <v>1217</v>
      </c>
      <c r="BG318" s="73">
        <f t="shared" si="5673"/>
        <v>1248</v>
      </c>
      <c r="BH318" s="73">
        <f t="shared" si="5673"/>
        <v>1278</v>
      </c>
      <c r="BI318" s="73">
        <f t="shared" si="5673"/>
        <v>1309</v>
      </c>
      <c r="BJ318" s="73">
        <f t="shared" si="5673"/>
        <v>1340</v>
      </c>
      <c r="BK318" s="73">
        <f t="shared" si="5673"/>
        <v>1370</v>
      </c>
      <c r="BL318" s="73">
        <f t="shared" si="5673"/>
        <v>1401</v>
      </c>
      <c r="BM318" s="73">
        <f t="shared" si="5673"/>
        <v>1431</v>
      </c>
      <c r="BN318" s="82"/>
      <c r="BO318" s="79"/>
      <c r="BP318" s="79"/>
      <c r="BQ318" s="79"/>
      <c r="BR318" s="106"/>
      <c r="BS318" s="106"/>
      <c r="BT318" s="106"/>
      <c r="BU318" s="106"/>
      <c r="BV318" s="106"/>
      <c r="BW318" s="106"/>
      <c r="BX318" s="106"/>
      <c r="BY318" s="106"/>
      <c r="BZ318" s="106"/>
      <c r="CA318" s="106"/>
      <c r="CB318" s="106"/>
      <c r="CC318" s="106"/>
      <c r="CD318" s="106"/>
      <c r="CE318" s="106"/>
      <c r="CF318" s="106"/>
      <c r="CG318" s="106"/>
    </row>
    <row r="319" spans="1:85" s="245" customFormat="1" ht="18" customHeight="1" x14ac:dyDescent="0.35">
      <c r="A319" s="250"/>
      <c r="B319" s="113"/>
      <c r="C319" s="361"/>
      <c r="D319" s="125"/>
      <c r="E319" s="357" t="s">
        <v>207</v>
      </c>
      <c r="F319" s="357" t="s">
        <v>207</v>
      </c>
      <c r="G319" s="357" t="s">
        <v>207</v>
      </c>
      <c r="H319" s="370"/>
      <c r="I319" s="371"/>
      <c r="J319" s="357"/>
      <c r="K319" s="357"/>
      <c r="L319" s="357" t="s">
        <v>219</v>
      </c>
      <c r="M319" s="373"/>
      <c r="N319" s="7"/>
      <c r="O319" s="376"/>
      <c r="P319" s="106"/>
      <c r="Q319" s="77"/>
      <c r="R319" s="60" t="str">
        <f>VLOOKUP(R317,'Podpůrná data'!$I$188:$J$199,2)</f>
        <v>leden</v>
      </c>
      <c r="S319" s="60" t="str">
        <f>VLOOKUP(S317,'Podpůrná data'!$I$188:$J$199,2)</f>
        <v>únor</v>
      </c>
      <c r="T319" s="60" t="str">
        <f>VLOOKUP(T317,'Podpůrná data'!$I$188:$J$199,2)</f>
        <v>březen</v>
      </c>
      <c r="U319" s="60" t="str">
        <f>VLOOKUP(U317,'Podpůrná data'!$I$188:$J$199,2)</f>
        <v>duben</v>
      </c>
      <c r="V319" s="60" t="str">
        <f>VLOOKUP(V317,'Podpůrná data'!$I$188:$J$199,2)</f>
        <v>květen</v>
      </c>
      <c r="W319" s="60" t="str">
        <f>VLOOKUP(W317,'Podpůrná data'!$I$188:$J$199,2)</f>
        <v>červen</v>
      </c>
      <c r="X319" s="60" t="str">
        <f>VLOOKUP(X317,'Podpůrná data'!$I$188:$J$199,2)</f>
        <v>červenec</v>
      </c>
      <c r="Y319" s="60" t="str">
        <f>VLOOKUP(Y317,'Podpůrná data'!$I$188:$J$199,2)</f>
        <v>srpen</v>
      </c>
      <c r="Z319" s="60" t="str">
        <f>VLOOKUP(Z317,'Podpůrná data'!$I$188:$J$199,2)</f>
        <v>září</v>
      </c>
      <c r="AA319" s="60" t="str">
        <f>VLOOKUP(AA317,'Podpůrná data'!$I$188:$J$199,2)</f>
        <v>říjen</v>
      </c>
      <c r="AB319" s="60" t="str">
        <f>VLOOKUP(AB317,'Podpůrná data'!$I$188:$J$199,2)</f>
        <v>listopad</v>
      </c>
      <c r="AC319" s="60" t="str">
        <f>VLOOKUP(AC317,'Podpůrná data'!$I$188:$J$199,2)</f>
        <v>prosinec</v>
      </c>
      <c r="AD319" s="60" t="str">
        <f>VLOOKUP(AD317,'Podpůrná data'!$I$188:$J$199,2)</f>
        <v>leden</v>
      </c>
      <c r="AE319" s="60" t="str">
        <f>VLOOKUP(AE317,'Podpůrná data'!$I$188:$J$199,2)</f>
        <v>únor</v>
      </c>
      <c r="AF319" s="60" t="str">
        <f>VLOOKUP(AF317,'Podpůrná data'!$I$188:$J$199,2)</f>
        <v>březen</v>
      </c>
      <c r="AG319" s="60" t="str">
        <f>VLOOKUP(AG317,'Podpůrná data'!$I$188:$J$199,2)</f>
        <v>duben</v>
      </c>
      <c r="AH319" s="60" t="str">
        <f>VLOOKUP(AH317,'Podpůrná data'!$I$188:$J$199,2)</f>
        <v>květen</v>
      </c>
      <c r="AI319" s="60" t="str">
        <f>VLOOKUP(AI317,'Podpůrná data'!$I$188:$J$199,2)</f>
        <v>červen</v>
      </c>
      <c r="AJ319" s="60" t="str">
        <f>VLOOKUP(AJ317,'Podpůrná data'!$I$188:$J$199,2)</f>
        <v>červenec</v>
      </c>
      <c r="AK319" s="60" t="str">
        <f>VLOOKUP(AK317,'Podpůrná data'!$I$188:$J$199,2)</f>
        <v>srpen</v>
      </c>
      <c r="AL319" s="60" t="str">
        <f>VLOOKUP(AL317,'Podpůrná data'!$I$188:$J$199,2)</f>
        <v>září</v>
      </c>
      <c r="AM319" s="60" t="str">
        <f>VLOOKUP(AM317,'Podpůrná data'!$I$188:$J$199,2)</f>
        <v>říjen</v>
      </c>
      <c r="AN319" s="60" t="str">
        <f>VLOOKUP(AN317,'Podpůrná data'!$I$188:$J$199,2)</f>
        <v>listopad</v>
      </c>
      <c r="AO319" s="60" t="str">
        <f>VLOOKUP(AO317,'Podpůrná data'!$I$188:$J$199,2)</f>
        <v>prosinec</v>
      </c>
      <c r="AP319" s="60" t="str">
        <f>VLOOKUP(AP317,'Podpůrná data'!$I$188:$J$199,2)</f>
        <v>leden</v>
      </c>
      <c r="AQ319" s="60" t="str">
        <f>VLOOKUP(AQ317,'Podpůrná data'!$I$188:$J$199,2)</f>
        <v>únor</v>
      </c>
      <c r="AR319" s="60" t="str">
        <f>VLOOKUP(AR317,'Podpůrná data'!$I$188:$J$199,2)</f>
        <v>březen</v>
      </c>
      <c r="AS319" s="60" t="str">
        <f>VLOOKUP(AS317,'Podpůrná data'!$I$188:$J$199,2)</f>
        <v>duben</v>
      </c>
      <c r="AT319" s="60" t="str">
        <f>VLOOKUP(AT317,'Podpůrná data'!$I$188:$J$199,2)</f>
        <v>květen</v>
      </c>
      <c r="AU319" s="60" t="str">
        <f>VLOOKUP(AU317,'Podpůrná data'!$I$188:$J$199,2)</f>
        <v>červen</v>
      </c>
      <c r="AV319" s="60" t="str">
        <f>VLOOKUP(AV317,'Podpůrná data'!$I$188:$J$199,2)</f>
        <v>červenec</v>
      </c>
      <c r="AW319" s="60" t="str">
        <f>VLOOKUP(AW317,'Podpůrná data'!$I$188:$J$199,2)</f>
        <v>srpen</v>
      </c>
      <c r="AX319" s="60" t="str">
        <f>VLOOKUP(AX317,'Podpůrná data'!$I$188:$J$199,2)</f>
        <v>září</v>
      </c>
      <c r="AY319" s="60" t="str">
        <f>VLOOKUP(AY317,'Podpůrná data'!$I$188:$J$199,2)</f>
        <v>říjen</v>
      </c>
      <c r="AZ319" s="60" t="str">
        <f>VLOOKUP(AZ317,'Podpůrná data'!$I$188:$J$199,2)</f>
        <v>listopad</v>
      </c>
      <c r="BA319" s="60" t="str">
        <f>VLOOKUP(BA317,'Podpůrná data'!$I$188:$J$199,2)</f>
        <v>prosinec</v>
      </c>
      <c r="BB319" s="60" t="str">
        <f>VLOOKUP(BB317,'Podpůrná data'!$I$188:$J$199,2)</f>
        <v>leden</v>
      </c>
      <c r="BC319" s="60" t="str">
        <f>VLOOKUP(BC317,'Podpůrná data'!$I$188:$J$199,2)</f>
        <v>únor</v>
      </c>
      <c r="BD319" s="60" t="str">
        <f>VLOOKUP(BD317,'Podpůrná data'!$I$188:$J$199,2)</f>
        <v>březen</v>
      </c>
      <c r="BE319" s="60" t="str">
        <f>VLOOKUP(BE317,'Podpůrná data'!$I$188:$J$199,2)</f>
        <v>duben</v>
      </c>
      <c r="BF319" s="60" t="str">
        <f>VLOOKUP(BF317,'Podpůrná data'!$I$188:$J$199,2)</f>
        <v>květen</v>
      </c>
      <c r="BG319" s="60" t="str">
        <f>VLOOKUP(BG317,'Podpůrná data'!$I$188:$J$199,2)</f>
        <v>červen</v>
      </c>
      <c r="BH319" s="60" t="str">
        <f>VLOOKUP(BH317,'Podpůrná data'!$I$188:$J$199,2)</f>
        <v>červenec</v>
      </c>
      <c r="BI319" s="60" t="str">
        <f>VLOOKUP(BI317,'Podpůrná data'!$I$188:$J$199,2)</f>
        <v>srpen</v>
      </c>
      <c r="BJ319" s="60" t="str">
        <f>VLOOKUP(BJ317,'Podpůrná data'!$I$188:$J$199,2)</f>
        <v>září</v>
      </c>
      <c r="BK319" s="60" t="str">
        <f>VLOOKUP(BK317,'Podpůrná data'!$I$188:$J$199,2)</f>
        <v>říjen</v>
      </c>
      <c r="BL319" s="60" t="str">
        <f>VLOOKUP(BL317,'Podpůrná data'!$I$188:$J$199,2)</f>
        <v>listopad</v>
      </c>
      <c r="BM319" s="60" t="str">
        <f>VLOOKUP(BM317,'Podpůrná data'!$I$188:$J$199,2)</f>
        <v>prosinec</v>
      </c>
      <c r="BN319" s="171"/>
      <c r="BO319" s="175"/>
      <c r="BP319" s="197"/>
      <c r="BQ319" s="197"/>
      <c r="BR319" s="106"/>
      <c r="BS319" s="179" t="s">
        <v>105</v>
      </c>
      <c r="BT319" s="179" t="s">
        <v>106</v>
      </c>
      <c r="BU319" s="179" t="s">
        <v>107</v>
      </c>
      <c r="BV319" s="179" t="s">
        <v>108</v>
      </c>
      <c r="BW319" s="179" t="s">
        <v>109</v>
      </c>
      <c r="BX319" s="179" t="s">
        <v>110</v>
      </c>
      <c r="BY319" s="179" t="s">
        <v>111</v>
      </c>
      <c r="BZ319" s="179" t="s">
        <v>112</v>
      </c>
      <c r="CA319" s="179" t="s">
        <v>113</v>
      </c>
      <c r="CB319" s="179" t="s">
        <v>155</v>
      </c>
      <c r="CC319" s="179" t="s">
        <v>156</v>
      </c>
      <c r="CD319" s="179" t="s">
        <v>157</v>
      </c>
      <c r="CE319" s="179" t="s">
        <v>202</v>
      </c>
      <c r="CF319" s="179" t="s">
        <v>203</v>
      </c>
      <c r="CG319" s="179" t="s">
        <v>204</v>
      </c>
    </row>
    <row r="320" spans="1:85" s="245" customFormat="1" ht="16.399999999999999" customHeight="1" x14ac:dyDescent="0.35">
      <c r="A320" s="250"/>
      <c r="B320" s="113"/>
      <c r="C320" s="361"/>
      <c r="D320" s="125"/>
      <c r="E320" s="357"/>
      <c r="F320" s="357"/>
      <c r="G320" s="357"/>
      <c r="H320" s="370"/>
      <c r="I320" s="371"/>
      <c r="J320" s="357"/>
      <c r="K320" s="357"/>
      <c r="L320" s="357"/>
      <c r="M320" s="373"/>
      <c r="N320" s="7"/>
      <c r="O320" s="376"/>
      <c r="P320" s="106"/>
      <c r="Q320" s="77"/>
      <c r="R320" s="60">
        <f>YEAR(Úvod!$F$10)</f>
        <v>1900</v>
      </c>
      <c r="S320" s="60">
        <f t="shared" ref="S320" si="5674">IF(S317=1,R320+1,R320)</f>
        <v>1900</v>
      </c>
      <c r="T320" s="60">
        <f t="shared" ref="T320" si="5675">IF(T317=1,S320+1,S320)</f>
        <v>1900</v>
      </c>
      <c r="U320" s="60">
        <f t="shared" ref="U320" si="5676">IF(U317=1,T320+1,T320)</f>
        <v>1900</v>
      </c>
      <c r="V320" s="60">
        <f t="shared" ref="V320" si="5677">IF(V317=1,U320+1,U320)</f>
        <v>1900</v>
      </c>
      <c r="W320" s="60">
        <f t="shared" ref="W320" si="5678">IF(W317=1,V320+1,V320)</f>
        <v>1900</v>
      </c>
      <c r="X320" s="60">
        <f t="shared" ref="X320" si="5679">IF(X317=1,W320+1,W320)</f>
        <v>1900</v>
      </c>
      <c r="Y320" s="60">
        <f t="shared" ref="Y320" si="5680">IF(Y317=1,X320+1,X320)</f>
        <v>1900</v>
      </c>
      <c r="Z320" s="60">
        <f t="shared" ref="Z320" si="5681">IF(Z317=1,Y320+1,Y320)</f>
        <v>1900</v>
      </c>
      <c r="AA320" s="60">
        <f t="shared" ref="AA320" si="5682">IF(AA317=1,Z320+1,Z320)</f>
        <v>1900</v>
      </c>
      <c r="AB320" s="60">
        <f t="shared" ref="AB320" si="5683">IF(AB317=1,AA320+1,AA320)</f>
        <v>1900</v>
      </c>
      <c r="AC320" s="60">
        <f t="shared" ref="AC320" si="5684">IF(AC317=1,AB320+1,AB320)</f>
        <v>1900</v>
      </c>
      <c r="AD320" s="60">
        <f t="shared" ref="AD320" si="5685">IF(AD317=1,AC320+1,AC320)</f>
        <v>1901</v>
      </c>
      <c r="AE320" s="60">
        <f t="shared" ref="AE320" si="5686">IF(AE317=1,AD320+1,AD320)</f>
        <v>1901</v>
      </c>
      <c r="AF320" s="60">
        <f t="shared" ref="AF320" si="5687">IF(AF317=1,AE320+1,AE320)</f>
        <v>1901</v>
      </c>
      <c r="AG320" s="60">
        <f t="shared" ref="AG320" si="5688">IF(AG317=1,AF320+1,AF320)</f>
        <v>1901</v>
      </c>
      <c r="AH320" s="60">
        <f t="shared" ref="AH320" si="5689">IF(AH317=1,AG320+1,AG320)</f>
        <v>1901</v>
      </c>
      <c r="AI320" s="60">
        <f t="shared" ref="AI320" si="5690">IF(AI317=1,AH320+1,AH320)</f>
        <v>1901</v>
      </c>
      <c r="AJ320" s="60">
        <f t="shared" ref="AJ320" si="5691">IF(AJ317=1,AI320+1,AI320)</f>
        <v>1901</v>
      </c>
      <c r="AK320" s="60">
        <f t="shared" ref="AK320" si="5692">IF(AK317=1,AJ320+1,AJ320)</f>
        <v>1901</v>
      </c>
      <c r="AL320" s="60">
        <f t="shared" ref="AL320" si="5693">IF(AL317=1,AK320+1,AK320)</f>
        <v>1901</v>
      </c>
      <c r="AM320" s="60">
        <f t="shared" ref="AM320" si="5694">IF(AM317=1,AL320+1,AL320)</f>
        <v>1901</v>
      </c>
      <c r="AN320" s="60">
        <f t="shared" ref="AN320" si="5695">IF(AN317=1,AM320+1,AM320)</f>
        <v>1901</v>
      </c>
      <c r="AO320" s="60">
        <f t="shared" ref="AO320" si="5696">IF(AO317=1,AN320+1,AN320)</f>
        <v>1901</v>
      </c>
      <c r="AP320" s="60">
        <f t="shared" ref="AP320" si="5697">IF(AP317=1,AO320+1,AO320)</f>
        <v>1902</v>
      </c>
      <c r="AQ320" s="60">
        <f t="shared" ref="AQ320" si="5698">IF(AQ317=1,AP320+1,AP320)</f>
        <v>1902</v>
      </c>
      <c r="AR320" s="60">
        <f t="shared" ref="AR320" si="5699">IF(AR317=1,AQ320+1,AQ320)</f>
        <v>1902</v>
      </c>
      <c r="AS320" s="60">
        <f t="shared" ref="AS320" si="5700">IF(AS317=1,AR320+1,AR320)</f>
        <v>1902</v>
      </c>
      <c r="AT320" s="60">
        <f t="shared" ref="AT320" si="5701">IF(AT317=1,AS320+1,AS320)</f>
        <v>1902</v>
      </c>
      <c r="AU320" s="60">
        <f t="shared" ref="AU320" si="5702">IF(AU317=1,AT320+1,AT320)</f>
        <v>1902</v>
      </c>
      <c r="AV320" s="60">
        <f t="shared" ref="AV320" si="5703">IF(AV317=1,AU320+1,AU320)</f>
        <v>1902</v>
      </c>
      <c r="AW320" s="60">
        <f t="shared" ref="AW320" si="5704">IF(AW317=1,AV320+1,AV320)</f>
        <v>1902</v>
      </c>
      <c r="AX320" s="60">
        <f t="shared" ref="AX320" si="5705">IF(AX317=1,AW320+1,AW320)</f>
        <v>1902</v>
      </c>
      <c r="AY320" s="60">
        <f t="shared" ref="AY320" si="5706">IF(AY317=1,AX320+1,AX320)</f>
        <v>1902</v>
      </c>
      <c r="AZ320" s="60">
        <f t="shared" ref="AZ320" si="5707">IF(AZ317=1,AY320+1,AY320)</f>
        <v>1902</v>
      </c>
      <c r="BA320" s="60">
        <f t="shared" ref="BA320" si="5708">IF(BA317=1,AZ320+1,AZ320)</f>
        <v>1902</v>
      </c>
      <c r="BB320" s="60">
        <f t="shared" ref="BB320" si="5709">IF(BB317=1,BA320+1,BA320)</f>
        <v>1903</v>
      </c>
      <c r="BC320" s="60">
        <f t="shared" ref="BC320" si="5710">IF(BC317=1,BB320+1,BB320)</f>
        <v>1903</v>
      </c>
      <c r="BD320" s="60">
        <f t="shared" ref="BD320" si="5711">IF(BD317=1,BC320+1,BC320)</f>
        <v>1903</v>
      </c>
      <c r="BE320" s="60">
        <f t="shared" ref="BE320" si="5712">IF(BE317=1,BD320+1,BD320)</f>
        <v>1903</v>
      </c>
      <c r="BF320" s="60">
        <f t="shared" ref="BF320" si="5713">IF(BF317=1,BE320+1,BE320)</f>
        <v>1903</v>
      </c>
      <c r="BG320" s="60">
        <f t="shared" ref="BG320" si="5714">IF(BG317=1,BF320+1,BF320)</f>
        <v>1903</v>
      </c>
      <c r="BH320" s="60">
        <f t="shared" ref="BH320" si="5715">IF(BH317=1,BG320+1,BG320)</f>
        <v>1903</v>
      </c>
      <c r="BI320" s="60">
        <f t="shared" ref="BI320" si="5716">IF(BI317=1,BH320+1,BH320)</f>
        <v>1903</v>
      </c>
      <c r="BJ320" s="60">
        <f t="shared" ref="BJ320" si="5717">IF(BJ317=1,BI320+1,BI320)</f>
        <v>1903</v>
      </c>
      <c r="BK320" s="60">
        <f t="shared" ref="BK320" si="5718">IF(BK317=1,BJ320+1,BJ320)</f>
        <v>1903</v>
      </c>
      <c r="BL320" s="60">
        <f t="shared" ref="BL320" si="5719">IF(BL317=1,BK320+1,BK320)</f>
        <v>1903</v>
      </c>
      <c r="BM320" s="60">
        <f t="shared" ref="BM320" si="5720">IF(BM317=1,BL320+1,BL320)</f>
        <v>1903</v>
      </c>
      <c r="BN320" s="195"/>
      <c r="BO320" s="196"/>
      <c r="BP320" s="197"/>
      <c r="BQ320" s="197"/>
      <c r="BR320" s="106"/>
      <c r="BS320" s="106"/>
      <c r="BT320" s="106"/>
      <c r="BU320" s="106"/>
      <c r="BV320" s="106"/>
      <c r="BW320" s="106"/>
      <c r="BX320" s="106"/>
      <c r="BY320" s="106"/>
      <c r="BZ320" s="106"/>
      <c r="CA320" s="106"/>
      <c r="CB320" s="106"/>
      <c r="CC320" s="106"/>
      <c r="CD320" s="106"/>
      <c r="CE320" s="106"/>
      <c r="CF320" s="106"/>
      <c r="CG320" s="106"/>
    </row>
    <row r="321" spans="1:85" s="245" customFormat="1" ht="16.399999999999999" customHeight="1" x14ac:dyDescent="0.35">
      <c r="A321" s="250"/>
      <c r="B321" s="113"/>
      <c r="C321" s="125"/>
      <c r="D321" s="125"/>
      <c r="E321" s="357"/>
      <c r="F321" s="357"/>
      <c r="G321" s="357"/>
      <c r="H321" s="370"/>
      <c r="I321" s="371"/>
      <c r="J321" s="357"/>
      <c r="K321" s="372"/>
      <c r="L321" s="357"/>
      <c r="M321" s="374"/>
      <c r="N321" s="7"/>
      <c r="O321" s="377"/>
      <c r="P321" s="106"/>
      <c r="Q321" s="63" t="s">
        <v>159</v>
      </c>
      <c r="R321" s="251"/>
      <c r="S321" s="251"/>
      <c r="T321" s="251"/>
      <c r="U321" s="251"/>
      <c r="V321" s="251"/>
      <c r="W321" s="251"/>
      <c r="X321" s="251"/>
      <c r="Y321" s="251"/>
      <c r="Z321" s="251"/>
      <c r="AA321" s="251"/>
      <c r="AB321" s="251"/>
      <c r="AC321" s="251"/>
      <c r="AD321" s="251"/>
      <c r="AE321" s="251"/>
      <c r="AF321" s="251"/>
      <c r="AG321" s="251"/>
      <c r="AH321" s="251"/>
      <c r="AI321" s="251"/>
      <c r="AJ321" s="251"/>
      <c r="AK321" s="251"/>
      <c r="AL321" s="251"/>
      <c r="AM321" s="251"/>
      <c r="AN321" s="251"/>
      <c r="AO321" s="251"/>
      <c r="AP321" s="251"/>
      <c r="AQ321" s="251"/>
      <c r="AR321" s="251"/>
      <c r="AS321" s="251"/>
      <c r="AT321" s="251"/>
      <c r="AU321" s="251"/>
      <c r="AV321" s="251"/>
      <c r="AW321" s="251"/>
      <c r="AX321" s="251"/>
      <c r="AY321" s="251"/>
      <c r="AZ321" s="251"/>
      <c r="BA321" s="251"/>
      <c r="BB321" s="251"/>
      <c r="BC321" s="251"/>
      <c r="BD321" s="251"/>
      <c r="BE321" s="251"/>
      <c r="BF321" s="251"/>
      <c r="BG321" s="251"/>
      <c r="BH321" s="251"/>
      <c r="BI321" s="251"/>
      <c r="BJ321" s="251"/>
      <c r="BK321" s="251"/>
      <c r="BL321" s="251"/>
      <c r="BM321" s="251"/>
      <c r="BN321" s="195"/>
      <c r="BO321" s="196"/>
      <c r="BP321" s="197"/>
      <c r="BQ321" s="197"/>
      <c r="BR321" s="106"/>
      <c r="BS321" s="106"/>
      <c r="BT321" s="106"/>
      <c r="BU321" s="106"/>
      <c r="BV321" s="106"/>
      <c r="BW321" s="106"/>
      <c r="BX321" s="106"/>
      <c r="BY321" s="106"/>
      <c r="BZ321" s="106"/>
      <c r="CA321" s="106"/>
      <c r="CB321" s="106"/>
      <c r="CC321" s="106"/>
      <c r="CD321" s="106"/>
      <c r="CE321" s="106"/>
      <c r="CF321" s="106"/>
      <c r="CG321" s="106"/>
    </row>
    <row r="322" spans="1:85" s="245" customFormat="1" ht="23.5" customHeight="1" x14ac:dyDescent="0.35">
      <c r="A322" s="243"/>
      <c r="B322" s="126" t="s">
        <v>22</v>
      </c>
      <c r="C322" s="359"/>
      <c r="D322" s="359"/>
      <c r="E322" s="252"/>
      <c r="F322" s="252"/>
      <c r="G322" s="241"/>
      <c r="H322" s="253"/>
      <c r="I322" s="254"/>
      <c r="J322" s="253"/>
      <c r="K322" s="205">
        <f>IF(J322="",0,IF(J322="ANO",'Podpůrná data'!$B$5,'Podpůrná data'!$B$3))</f>
        <v>0</v>
      </c>
      <c r="L322" s="203">
        <f>IFERROR(INT(ROUND(I322,2)*(VLOOKUP(INT(H322),'Podpůrná data'!$A$189:$B$233,2,FALSE))*(H322/(INT(H322)))),0)</f>
        <v>0</v>
      </c>
      <c r="M322" s="61">
        <f>K322*L322</f>
        <v>0</v>
      </c>
      <c r="N322" s="62">
        <f>IF(M322&gt;0,IF(ISTEXT(C322)=TRUE,0,1),0)</f>
        <v>0</v>
      </c>
      <c r="O322" s="166">
        <f>IF(M322&gt;0,1,0)</f>
        <v>0</v>
      </c>
      <c r="P322" s="127"/>
      <c r="Q322" s="63" t="s">
        <v>95</v>
      </c>
      <c r="R322" s="255"/>
      <c r="S322" s="255"/>
      <c r="T322" s="255"/>
      <c r="U322" s="255"/>
      <c r="V322" s="255"/>
      <c r="W322" s="255"/>
      <c r="X322" s="255"/>
      <c r="Y322" s="255"/>
      <c r="Z322" s="255"/>
      <c r="AA322" s="255"/>
      <c r="AB322" s="255"/>
      <c r="AC322" s="255"/>
      <c r="AD322" s="255"/>
      <c r="AE322" s="255"/>
      <c r="AF322" s="255"/>
      <c r="AG322" s="255"/>
      <c r="AH322" s="255"/>
      <c r="AI322" s="255"/>
      <c r="AJ322" s="255"/>
      <c r="AK322" s="255"/>
      <c r="AL322" s="255"/>
      <c r="AM322" s="255"/>
      <c r="AN322" s="255"/>
      <c r="AO322" s="255"/>
      <c r="AP322" s="255"/>
      <c r="AQ322" s="255"/>
      <c r="AR322" s="255"/>
      <c r="AS322" s="255"/>
      <c r="AT322" s="255"/>
      <c r="AU322" s="255"/>
      <c r="AV322" s="255"/>
      <c r="AW322" s="255"/>
      <c r="AX322" s="255"/>
      <c r="AY322" s="255"/>
      <c r="AZ322" s="255"/>
      <c r="BA322" s="255"/>
      <c r="BB322" s="255"/>
      <c r="BC322" s="255"/>
      <c r="BD322" s="255"/>
      <c r="BE322" s="255"/>
      <c r="BF322" s="255"/>
      <c r="BG322" s="255"/>
      <c r="BH322" s="255"/>
      <c r="BI322" s="255"/>
      <c r="BJ322" s="255"/>
      <c r="BK322" s="255"/>
      <c r="BL322" s="255"/>
      <c r="BM322" s="255"/>
      <c r="BN322" s="362">
        <f>SUM(R330:BM330)</f>
        <v>0</v>
      </c>
      <c r="BO322" s="364">
        <f>SUM(R331:BM331)</f>
        <v>0</v>
      </c>
      <c r="BP322" s="366">
        <f>IF($O322=0,0,IF($BN322&gt;=143*$I322,1,0))</f>
        <v>0</v>
      </c>
      <c r="BQ322" s="366">
        <f>IF($BN322&gt;=143*$I322,0,(CEILING(143*$I322,1)-$BN322))</f>
        <v>0</v>
      </c>
      <c r="BR322" s="106"/>
      <c r="BS322" s="106"/>
      <c r="BT322" s="106"/>
      <c r="BU322" s="106"/>
      <c r="BV322" s="106"/>
      <c r="BW322" s="106"/>
      <c r="BX322" s="106"/>
      <c r="BY322" s="106"/>
      <c r="BZ322" s="106"/>
      <c r="CA322" s="106"/>
      <c r="CB322" s="106"/>
      <c r="CC322" s="106"/>
      <c r="CD322" s="106"/>
      <c r="CE322" s="106"/>
      <c r="CF322" s="106"/>
      <c r="CG322" s="106"/>
    </row>
    <row r="323" spans="1:85" s="245" customFormat="1" ht="29" x14ac:dyDescent="0.35">
      <c r="A323" s="243"/>
      <c r="B323" s="128"/>
      <c r="C323" s="80"/>
      <c r="D323" s="80"/>
      <c r="E323" s="80"/>
      <c r="F323" s="80"/>
      <c r="G323" s="80"/>
      <c r="H323" s="80"/>
      <c r="I323" s="80"/>
      <c r="J323" s="80"/>
      <c r="K323" s="80"/>
      <c r="L323" s="80"/>
      <c r="M323" s="64"/>
      <c r="N323" s="7"/>
      <c r="O323" s="192"/>
      <c r="P323" s="106"/>
      <c r="Q323" s="63" t="s">
        <v>129</v>
      </c>
      <c r="R323" s="256"/>
      <c r="S323" s="256"/>
      <c r="T323" s="256"/>
      <c r="U323" s="256"/>
      <c r="V323" s="256"/>
      <c r="W323" s="256"/>
      <c r="X323" s="256"/>
      <c r="Y323" s="256"/>
      <c r="Z323" s="256"/>
      <c r="AA323" s="256"/>
      <c r="AB323" s="256"/>
      <c r="AC323" s="256"/>
      <c r="AD323" s="256"/>
      <c r="AE323" s="256"/>
      <c r="AF323" s="256"/>
      <c r="AG323" s="256"/>
      <c r="AH323" s="256"/>
      <c r="AI323" s="256"/>
      <c r="AJ323" s="256"/>
      <c r="AK323" s="256"/>
      <c r="AL323" s="256"/>
      <c r="AM323" s="256"/>
      <c r="AN323" s="256"/>
      <c r="AO323" s="256"/>
      <c r="AP323" s="256"/>
      <c r="AQ323" s="256"/>
      <c r="AR323" s="256"/>
      <c r="AS323" s="256"/>
      <c r="AT323" s="256"/>
      <c r="AU323" s="256"/>
      <c r="AV323" s="256"/>
      <c r="AW323" s="256"/>
      <c r="AX323" s="256"/>
      <c r="AY323" s="256"/>
      <c r="AZ323" s="256"/>
      <c r="BA323" s="256"/>
      <c r="BB323" s="256"/>
      <c r="BC323" s="256"/>
      <c r="BD323" s="256"/>
      <c r="BE323" s="256"/>
      <c r="BF323" s="256"/>
      <c r="BG323" s="256"/>
      <c r="BH323" s="256"/>
      <c r="BI323" s="256"/>
      <c r="BJ323" s="256"/>
      <c r="BK323" s="256"/>
      <c r="BL323" s="256"/>
      <c r="BM323" s="256"/>
      <c r="BN323" s="362"/>
      <c r="BO323" s="364"/>
      <c r="BP323" s="366"/>
      <c r="BQ323" s="366"/>
      <c r="BR323" s="106"/>
      <c r="BS323" s="106"/>
      <c r="BT323" s="106"/>
      <c r="BU323" s="106"/>
      <c r="BV323" s="106"/>
      <c r="BW323" s="106"/>
      <c r="BX323" s="106"/>
      <c r="BY323" s="106"/>
      <c r="BZ323" s="106"/>
      <c r="CA323" s="106"/>
      <c r="CB323" s="106"/>
      <c r="CC323" s="106"/>
      <c r="CD323" s="106"/>
      <c r="CE323" s="106"/>
      <c r="CF323" s="106"/>
      <c r="CG323" s="106"/>
    </row>
    <row r="324" spans="1:85" s="245" customFormat="1" ht="14.5" hidden="1" customHeight="1" x14ac:dyDescent="0.35">
      <c r="A324" s="243"/>
      <c r="B324" s="128"/>
      <c r="C324" s="80"/>
      <c r="D324" s="80"/>
      <c r="E324" s="80"/>
      <c r="F324" s="80"/>
      <c r="G324" s="80"/>
      <c r="H324" s="80"/>
      <c r="I324" s="80"/>
      <c r="J324" s="80"/>
      <c r="K324" s="80"/>
      <c r="L324" s="80"/>
      <c r="M324" s="64"/>
      <c r="N324" s="7"/>
      <c r="O324" s="192"/>
      <c r="P324" s="106"/>
      <c r="Q324" s="65" t="s">
        <v>130</v>
      </c>
      <c r="R324" s="66">
        <f>IF(R322&lt;&gt;0,1,0)</f>
        <v>0</v>
      </c>
      <c r="S324" s="66">
        <f t="shared" ref="S324" si="5721">IF(R324&gt;0,R324+1,IF(S322&lt;&gt;0,1,0))</f>
        <v>0</v>
      </c>
      <c r="T324" s="66">
        <f t="shared" ref="T324" si="5722">IF(S324&gt;0,S324+1,IF(T322&lt;&gt;0,1,0))</f>
        <v>0</v>
      </c>
      <c r="U324" s="66">
        <f t="shared" ref="U324" si="5723">IF(T324&gt;0,T324+1,IF(U322&lt;&gt;0,1,0))</f>
        <v>0</v>
      </c>
      <c r="V324" s="66">
        <f t="shared" ref="V324" si="5724">IF(U324&gt;0,U324+1,IF(V322&lt;&gt;0,1,0))</f>
        <v>0</v>
      </c>
      <c r="W324" s="66">
        <f t="shared" ref="W324" si="5725">IF(V324&gt;0,V324+1,IF(W322&lt;&gt;0,1,0))</f>
        <v>0</v>
      </c>
      <c r="X324" s="66">
        <f t="shared" ref="X324" si="5726">IF(W324&gt;0,W324+1,IF(X322&lt;&gt;0,1,0))</f>
        <v>0</v>
      </c>
      <c r="Y324" s="66">
        <f t="shared" ref="Y324" si="5727">IF(X324&gt;0,X324+1,IF(Y322&lt;&gt;0,1,0))</f>
        <v>0</v>
      </c>
      <c r="Z324" s="66">
        <f t="shared" ref="Z324" si="5728">IF(Y324&gt;0,Y324+1,IF(Z322&lt;&gt;0,1,0))</f>
        <v>0</v>
      </c>
      <c r="AA324" s="66">
        <f t="shared" ref="AA324" si="5729">IF(Z324&gt;0,Z324+1,IF(AA322&lt;&gt;0,1,0))</f>
        <v>0</v>
      </c>
      <c r="AB324" s="66">
        <f t="shared" ref="AB324" si="5730">IF(AA324&gt;0,AA324+1,IF(AB322&lt;&gt;0,1,0))</f>
        <v>0</v>
      </c>
      <c r="AC324" s="66">
        <f t="shared" ref="AC324" si="5731">IF(AB324&gt;0,AB324+1,IF(AC322&lt;&gt;0,1,0))</f>
        <v>0</v>
      </c>
      <c r="AD324" s="66">
        <f t="shared" ref="AD324" si="5732">IF(AC324&gt;0,AC324+1,IF(AD322&lt;&gt;0,1,0))</f>
        <v>0</v>
      </c>
      <c r="AE324" s="66">
        <f t="shared" ref="AE324" si="5733">IF(AD324&gt;0,AD324+1,IF(AE322&lt;&gt;0,1,0))</f>
        <v>0</v>
      </c>
      <c r="AF324" s="66">
        <f t="shared" ref="AF324" si="5734">IF(AE324&gt;0,AE324+1,IF(AF322&lt;&gt;0,1,0))</f>
        <v>0</v>
      </c>
      <c r="AG324" s="66">
        <f t="shared" ref="AG324" si="5735">IF(AF324&gt;0,AF324+1,IF(AG322&lt;&gt;0,1,0))</f>
        <v>0</v>
      </c>
      <c r="AH324" s="66">
        <f t="shared" ref="AH324" si="5736">IF(AG324&gt;0,AG324+1,IF(AH322&lt;&gt;0,1,0))</f>
        <v>0</v>
      </c>
      <c r="AI324" s="66">
        <f t="shared" ref="AI324" si="5737">IF(AH324&gt;0,AH324+1,IF(AI322&lt;&gt;0,1,0))</f>
        <v>0</v>
      </c>
      <c r="AJ324" s="66">
        <f t="shared" ref="AJ324" si="5738">IF(AI324&gt;0,AI324+1,IF(AJ322&lt;&gt;0,1,0))</f>
        <v>0</v>
      </c>
      <c r="AK324" s="66">
        <f t="shared" ref="AK324" si="5739">IF(AJ324&gt;0,AJ324+1,IF(AK322&lt;&gt;0,1,0))</f>
        <v>0</v>
      </c>
      <c r="AL324" s="66">
        <f t="shared" ref="AL324" si="5740">IF(AK324&gt;0,AK324+1,IF(AL322&lt;&gt;0,1,0))</f>
        <v>0</v>
      </c>
      <c r="AM324" s="66">
        <f t="shared" ref="AM324" si="5741">IF(AL324&gt;0,AL324+1,IF(AM322&lt;&gt;0,1,0))</f>
        <v>0</v>
      </c>
      <c r="AN324" s="66">
        <f t="shared" ref="AN324" si="5742">IF(AM324&gt;0,AM324+1,IF(AN322&lt;&gt;0,1,0))</f>
        <v>0</v>
      </c>
      <c r="AO324" s="66">
        <f t="shared" ref="AO324" si="5743">IF(AN324&gt;0,AN324+1,IF(AO322&lt;&gt;0,1,0))</f>
        <v>0</v>
      </c>
      <c r="AP324" s="66">
        <f t="shared" ref="AP324" si="5744">IF(AO324&gt;0,AO324+1,IF(AP322&lt;&gt;0,1,0))</f>
        <v>0</v>
      </c>
      <c r="AQ324" s="66">
        <f t="shared" ref="AQ324" si="5745">IF(AP324&gt;0,AP324+1,IF(AQ322&lt;&gt;0,1,0))</f>
        <v>0</v>
      </c>
      <c r="AR324" s="66">
        <f t="shared" ref="AR324" si="5746">IF(AQ324&gt;0,AQ324+1,IF(AR322&lt;&gt;0,1,0))</f>
        <v>0</v>
      </c>
      <c r="AS324" s="66">
        <f t="shared" ref="AS324" si="5747">IF(AR324&gt;0,AR324+1,IF(AS322&lt;&gt;0,1,0))</f>
        <v>0</v>
      </c>
      <c r="AT324" s="66">
        <f t="shared" ref="AT324" si="5748">IF(AS324&gt;0,AS324+1,IF(AT322&lt;&gt;0,1,0))</f>
        <v>0</v>
      </c>
      <c r="AU324" s="66">
        <f t="shared" ref="AU324" si="5749">IF(AT324&gt;0,AT324+1,IF(AU322&lt;&gt;0,1,0))</f>
        <v>0</v>
      </c>
      <c r="AV324" s="66">
        <f t="shared" ref="AV324" si="5750">IF(AU324&gt;0,AU324+1,IF(AV322&lt;&gt;0,1,0))</f>
        <v>0</v>
      </c>
      <c r="AW324" s="66">
        <f t="shared" ref="AW324" si="5751">IF(AV324&gt;0,AV324+1,IF(AW322&lt;&gt;0,1,0))</f>
        <v>0</v>
      </c>
      <c r="AX324" s="66">
        <f t="shared" ref="AX324" si="5752">IF(AW324&gt;0,AW324+1,IF(AX322&lt;&gt;0,1,0))</f>
        <v>0</v>
      </c>
      <c r="AY324" s="66">
        <f t="shared" ref="AY324" si="5753">IF(AX324&gt;0,AX324+1,IF(AY322&lt;&gt;0,1,0))</f>
        <v>0</v>
      </c>
      <c r="AZ324" s="66">
        <f t="shared" ref="AZ324" si="5754">IF(AY324&gt;0,AY324+1,IF(AZ322&lt;&gt;0,1,0))</f>
        <v>0</v>
      </c>
      <c r="BA324" s="66">
        <f t="shared" ref="BA324" si="5755">IF(AZ324&gt;0,AZ324+1,IF(BA322&lt;&gt;0,1,0))</f>
        <v>0</v>
      </c>
      <c r="BB324" s="66">
        <f t="shared" ref="BB324" si="5756">IF(BA324&gt;0,BA324+1,IF(BB322&lt;&gt;0,1,0))</f>
        <v>0</v>
      </c>
      <c r="BC324" s="66">
        <f t="shared" ref="BC324" si="5757">IF(BB324&gt;0,BB324+1,IF(BC322&lt;&gt;0,1,0))</f>
        <v>0</v>
      </c>
      <c r="BD324" s="66">
        <f t="shared" ref="BD324" si="5758">IF(BC324&gt;0,BC324+1,IF(BD322&lt;&gt;0,1,0))</f>
        <v>0</v>
      </c>
      <c r="BE324" s="66">
        <f t="shared" ref="BE324" si="5759">IF(BD324&gt;0,BD324+1,IF(BE322&lt;&gt;0,1,0))</f>
        <v>0</v>
      </c>
      <c r="BF324" s="66">
        <f t="shared" ref="BF324" si="5760">IF(BE324&gt;0,BE324+1,IF(BF322&lt;&gt;0,1,0))</f>
        <v>0</v>
      </c>
      <c r="BG324" s="66">
        <f t="shared" ref="BG324" si="5761">IF(BF324&gt;0,BF324+1,IF(BG322&lt;&gt;0,1,0))</f>
        <v>0</v>
      </c>
      <c r="BH324" s="66">
        <f t="shared" ref="BH324" si="5762">IF(BG324&gt;0,BG324+1,IF(BH322&lt;&gt;0,1,0))</f>
        <v>0</v>
      </c>
      <c r="BI324" s="66">
        <f t="shared" ref="BI324" si="5763">IF(BH324&gt;0,BH324+1,IF(BI322&lt;&gt;0,1,0))</f>
        <v>0</v>
      </c>
      <c r="BJ324" s="66">
        <f t="shared" ref="BJ324" si="5764">IF(BI324&gt;0,BI324+1,IF(BJ322&lt;&gt;0,1,0))</f>
        <v>0</v>
      </c>
      <c r="BK324" s="66">
        <f t="shared" ref="BK324" si="5765">IF(BJ324&gt;0,BJ324+1,IF(BK322&lt;&gt;0,1,0))</f>
        <v>0</v>
      </c>
      <c r="BL324" s="66">
        <f t="shared" ref="BL324" si="5766">IF(BK324&gt;0,BK324+1,IF(BL322&lt;&gt;0,1,0))</f>
        <v>0</v>
      </c>
      <c r="BM324" s="66">
        <f t="shared" ref="BM324" si="5767">IF(BL324&gt;0,BL324+1,IF(BM322&lt;&gt;0,1,0))</f>
        <v>0</v>
      </c>
      <c r="BN324" s="362"/>
      <c r="BO324" s="364"/>
      <c r="BP324" s="366"/>
      <c r="BQ324" s="366"/>
      <c r="BR324" s="106"/>
      <c r="BS324" s="106"/>
      <c r="BT324" s="106"/>
      <c r="BU324" s="106"/>
      <c r="BV324" s="106"/>
      <c r="BW324" s="106"/>
      <c r="BX324" s="106"/>
      <c r="BY324" s="106"/>
      <c r="BZ324" s="106"/>
      <c r="CA324" s="106"/>
      <c r="CB324" s="106"/>
      <c r="CC324" s="106"/>
      <c r="CD324" s="106"/>
      <c r="CE324" s="106"/>
      <c r="CF324" s="106"/>
      <c r="CG324" s="106"/>
    </row>
    <row r="325" spans="1:85" s="245" customFormat="1" ht="14.5" hidden="1" customHeight="1" x14ac:dyDescent="0.35">
      <c r="A325" s="243"/>
      <c r="B325" s="128"/>
      <c r="C325" s="80"/>
      <c r="D325" s="80"/>
      <c r="E325" s="80"/>
      <c r="F325" s="80"/>
      <c r="G325" s="80"/>
      <c r="H325" s="80"/>
      <c r="I325" s="80"/>
      <c r="J325" s="80"/>
      <c r="K325" s="80"/>
      <c r="L325" s="80"/>
      <c r="M325" s="64"/>
      <c r="N325" s="7"/>
      <c r="O325" s="192"/>
      <c r="P325" s="106"/>
      <c r="Q325" s="65" t="s">
        <v>131</v>
      </c>
      <c r="R325" s="66">
        <f>R324</f>
        <v>0</v>
      </c>
      <c r="S325" s="66">
        <f>IF(S324=0,0,IF(OR(R325=0,R325=12),1,R325+1))</f>
        <v>0</v>
      </c>
      <c r="T325" s="66">
        <f t="shared" ref="T325" si="5768">IF(T324=0,0,IF(OR(S325=0,S325=12),1,S325+1))</f>
        <v>0</v>
      </c>
      <c r="U325" s="66">
        <f t="shared" ref="U325" si="5769">IF(U324=0,0,IF(OR(T325=0,T325=12),1,T325+1))</f>
        <v>0</v>
      </c>
      <c r="V325" s="66">
        <f t="shared" ref="V325" si="5770">IF(V324=0,0,IF(OR(U325=0,U325=12),1,U325+1))</f>
        <v>0</v>
      </c>
      <c r="W325" s="66">
        <f t="shared" ref="W325" si="5771">IF(W324=0,0,IF(OR(V325=0,V325=12),1,V325+1))</f>
        <v>0</v>
      </c>
      <c r="X325" s="66">
        <f t="shared" ref="X325" si="5772">IF(X324=0,0,IF(OR(W325=0,W325=12),1,W325+1))</f>
        <v>0</v>
      </c>
      <c r="Y325" s="66">
        <f t="shared" ref="Y325" si="5773">IF(Y324=0,0,IF(OR(X325=0,X325=12),1,X325+1))</f>
        <v>0</v>
      </c>
      <c r="Z325" s="66">
        <f t="shared" ref="Z325" si="5774">IF(Z324=0,0,IF(OR(Y325=0,Y325=12),1,Y325+1))</f>
        <v>0</v>
      </c>
      <c r="AA325" s="66">
        <f t="shared" ref="AA325" si="5775">IF(AA324=0,0,IF(OR(Z325=0,Z325=12),1,Z325+1))</f>
        <v>0</v>
      </c>
      <c r="AB325" s="66">
        <f t="shared" ref="AB325" si="5776">IF(AB324=0,0,IF(OR(AA325=0,AA325=12),1,AA325+1))</f>
        <v>0</v>
      </c>
      <c r="AC325" s="66">
        <f t="shared" ref="AC325" si="5777">IF(AC324=0,0,IF(OR(AB325=0,AB325=12),1,AB325+1))</f>
        <v>0</v>
      </c>
      <c r="AD325" s="66">
        <f t="shared" ref="AD325" si="5778">IF(AD324=0,0,IF(OR(AC325=0,AC325=12),1,AC325+1))</f>
        <v>0</v>
      </c>
      <c r="AE325" s="66">
        <f t="shared" ref="AE325" si="5779">IF(AE324=0,0,IF(OR(AD325=0,AD325=12),1,AD325+1))</f>
        <v>0</v>
      </c>
      <c r="AF325" s="66">
        <f t="shared" ref="AF325" si="5780">IF(AF324=0,0,IF(OR(AE325=0,AE325=12),1,AE325+1))</f>
        <v>0</v>
      </c>
      <c r="AG325" s="66">
        <f t="shared" ref="AG325" si="5781">IF(AG324=0,0,IF(OR(AF325=0,AF325=12),1,AF325+1))</f>
        <v>0</v>
      </c>
      <c r="AH325" s="66">
        <f t="shared" ref="AH325" si="5782">IF(AH324=0,0,IF(OR(AG325=0,AG325=12),1,AG325+1))</f>
        <v>0</v>
      </c>
      <c r="AI325" s="66">
        <f t="shared" ref="AI325" si="5783">IF(AI324=0,0,IF(OR(AH325=0,AH325=12),1,AH325+1))</f>
        <v>0</v>
      </c>
      <c r="AJ325" s="66">
        <f t="shared" ref="AJ325" si="5784">IF(AJ324=0,0,IF(OR(AI325=0,AI325=12),1,AI325+1))</f>
        <v>0</v>
      </c>
      <c r="AK325" s="66">
        <f t="shared" ref="AK325" si="5785">IF(AK324=0,0,IF(OR(AJ325=0,AJ325=12),1,AJ325+1))</f>
        <v>0</v>
      </c>
      <c r="AL325" s="66">
        <f t="shared" ref="AL325" si="5786">IF(AL324=0,0,IF(OR(AK325=0,AK325=12),1,AK325+1))</f>
        <v>0</v>
      </c>
      <c r="AM325" s="66">
        <f t="shared" ref="AM325" si="5787">IF(AM324=0,0,IF(OR(AL325=0,AL325=12),1,AL325+1))</f>
        <v>0</v>
      </c>
      <c r="AN325" s="66">
        <f t="shared" ref="AN325" si="5788">IF(AN324=0,0,IF(OR(AM325=0,AM325=12),1,AM325+1))</f>
        <v>0</v>
      </c>
      <c r="AO325" s="66">
        <f t="shared" ref="AO325" si="5789">IF(AO324=0,0,IF(OR(AN325=0,AN325=12),1,AN325+1))</f>
        <v>0</v>
      </c>
      <c r="AP325" s="66">
        <f t="shared" ref="AP325" si="5790">IF(AP324=0,0,IF(OR(AO325=0,AO325=12),1,AO325+1))</f>
        <v>0</v>
      </c>
      <c r="AQ325" s="66">
        <f t="shared" ref="AQ325" si="5791">IF(AQ324=0,0,IF(OR(AP325=0,AP325=12),1,AP325+1))</f>
        <v>0</v>
      </c>
      <c r="AR325" s="66">
        <f t="shared" ref="AR325" si="5792">IF(AR324=0,0,IF(OR(AQ325=0,AQ325=12),1,AQ325+1))</f>
        <v>0</v>
      </c>
      <c r="AS325" s="66">
        <f t="shared" ref="AS325" si="5793">IF(AS324=0,0,IF(OR(AR325=0,AR325=12),1,AR325+1))</f>
        <v>0</v>
      </c>
      <c r="AT325" s="66">
        <f t="shared" ref="AT325" si="5794">IF(AT324=0,0,IF(OR(AS325=0,AS325=12),1,AS325+1))</f>
        <v>0</v>
      </c>
      <c r="AU325" s="66">
        <f t="shared" ref="AU325" si="5795">IF(AU324=0,0,IF(OR(AT325=0,AT325=12),1,AT325+1))</f>
        <v>0</v>
      </c>
      <c r="AV325" s="66">
        <f t="shared" ref="AV325" si="5796">IF(AV324=0,0,IF(OR(AU325=0,AU325=12),1,AU325+1))</f>
        <v>0</v>
      </c>
      <c r="AW325" s="66">
        <f t="shared" ref="AW325" si="5797">IF(AW324=0,0,IF(OR(AV325=0,AV325=12),1,AV325+1))</f>
        <v>0</v>
      </c>
      <c r="AX325" s="66">
        <f t="shared" ref="AX325" si="5798">IF(AX324=0,0,IF(OR(AW325=0,AW325=12),1,AW325+1))</f>
        <v>0</v>
      </c>
      <c r="AY325" s="66">
        <f t="shared" ref="AY325" si="5799">IF(AY324=0,0,IF(OR(AX325=0,AX325=12),1,AX325+1))</f>
        <v>0</v>
      </c>
      <c r="AZ325" s="66">
        <f t="shared" ref="AZ325" si="5800">IF(AZ324=0,0,IF(OR(AY325=0,AY325=12),1,AY325+1))</f>
        <v>0</v>
      </c>
      <c r="BA325" s="66">
        <f t="shared" ref="BA325" si="5801">IF(BA324=0,0,IF(OR(AZ325=0,AZ325=12),1,AZ325+1))</f>
        <v>0</v>
      </c>
      <c r="BB325" s="66">
        <f t="shared" ref="BB325" si="5802">IF(BB324=0,0,IF(OR(BA325=0,BA325=12),1,BA325+1))</f>
        <v>0</v>
      </c>
      <c r="BC325" s="66">
        <f t="shared" ref="BC325" si="5803">IF(BC324=0,0,IF(OR(BB325=0,BB325=12),1,BB325+1))</f>
        <v>0</v>
      </c>
      <c r="BD325" s="66">
        <f t="shared" ref="BD325" si="5804">IF(BD324=0,0,IF(OR(BC325=0,BC325=12),1,BC325+1))</f>
        <v>0</v>
      </c>
      <c r="BE325" s="66">
        <f t="shared" ref="BE325" si="5805">IF(BE324=0,0,IF(OR(BD325=0,BD325=12),1,BD325+1))</f>
        <v>0</v>
      </c>
      <c r="BF325" s="66">
        <f t="shared" ref="BF325" si="5806">IF(BF324=0,0,IF(OR(BE325=0,BE325=12),1,BE325+1))</f>
        <v>0</v>
      </c>
      <c r="BG325" s="66">
        <f t="shared" ref="BG325" si="5807">IF(BG324=0,0,IF(OR(BF325=0,BF325=12),1,BF325+1))</f>
        <v>0</v>
      </c>
      <c r="BH325" s="66">
        <f t="shared" ref="BH325" si="5808">IF(BH324=0,0,IF(OR(BG325=0,BG325=12),1,BG325+1))</f>
        <v>0</v>
      </c>
      <c r="BI325" s="66">
        <f t="shared" ref="BI325" si="5809">IF(BI324=0,0,IF(OR(BH325=0,BH325=12),1,BH325+1))</f>
        <v>0</v>
      </c>
      <c r="BJ325" s="66">
        <f t="shared" ref="BJ325" si="5810">IF(BJ324=0,0,IF(OR(BI325=0,BI325=12),1,BI325+1))</f>
        <v>0</v>
      </c>
      <c r="BK325" s="66">
        <f t="shared" ref="BK325" si="5811">IF(BK324=0,0,IF(OR(BJ325=0,BJ325=12),1,BJ325+1))</f>
        <v>0</v>
      </c>
      <c r="BL325" s="66">
        <f t="shared" ref="BL325" si="5812">IF(BL324=0,0,IF(OR(BK325=0,BK325=12),1,BK325+1))</f>
        <v>0</v>
      </c>
      <c r="BM325" s="66">
        <f t="shared" ref="BM325" si="5813">IF(BM324=0,0,IF(OR(BL325=0,BL325=12),1,BL325+1))</f>
        <v>0</v>
      </c>
      <c r="BN325" s="362"/>
      <c r="BO325" s="364"/>
      <c r="BP325" s="366"/>
      <c r="BQ325" s="366"/>
      <c r="BR325" s="106"/>
      <c r="BS325" s="106"/>
      <c r="BT325" s="106"/>
      <c r="BU325" s="106"/>
      <c r="BV325" s="106"/>
      <c r="BW325" s="106"/>
      <c r="BX325" s="106"/>
      <c r="BY325" s="106"/>
      <c r="BZ325" s="106"/>
      <c r="CA325" s="106"/>
      <c r="CB325" s="106"/>
      <c r="CC325" s="106"/>
      <c r="CD325" s="106"/>
      <c r="CE325" s="106"/>
      <c r="CF325" s="106"/>
      <c r="CG325" s="106"/>
    </row>
    <row r="326" spans="1:85" s="245" customFormat="1" ht="43.5" x14ac:dyDescent="0.35">
      <c r="A326" s="243"/>
      <c r="B326" s="128"/>
      <c r="C326" s="80"/>
      <c r="D326" s="80"/>
      <c r="E326" s="80"/>
      <c r="F326" s="80"/>
      <c r="G326" s="80"/>
      <c r="H326" s="80"/>
      <c r="I326" s="80"/>
      <c r="J326" s="80"/>
      <c r="K326" s="80"/>
      <c r="L326" s="80"/>
      <c r="M326" s="64"/>
      <c r="N326" s="7"/>
      <c r="O326" s="192"/>
      <c r="P326" s="106"/>
      <c r="Q326" s="63" t="s">
        <v>237</v>
      </c>
      <c r="R326" s="68">
        <f>IF(R325&gt;0,IF(R329&gt;$L322,$L322,R329),0)</f>
        <v>0</v>
      </c>
      <c r="S326" s="68">
        <f>IF(S325&gt;0,IF((SUMIFS($R328:R328,$R325:R325,12)+IF(R325=12,0,R326)+S329)&gt;=$L322,$L322-FLOOR(SUMIFS($R328:R328,$R325:R325,12),1),IF(S325=1,S329,S329+R326)),0)</f>
        <v>0</v>
      </c>
      <c r="T326" s="68">
        <f>IF(T325&gt;0,IF((SUMIFS($R328:S328,$R325:S325,12)+IF(S325=12,0,S326)+T329)&gt;=$L322,$L322-FLOOR(SUMIFS($R328:S328,$R325:S325,12),1),IF(T325=1,T329,T329+S326)),0)</f>
        <v>0</v>
      </c>
      <c r="U326" s="68">
        <f>IF(U325&gt;0,IF((SUMIFS($R328:T328,$R325:T325,12)+IF(T325=12,0,T326)+U329)&gt;=$L322,$L322-FLOOR(SUMIFS($R328:T328,$R325:T325,12),1),IF(U325=1,U329,U329+T326)),0)</f>
        <v>0</v>
      </c>
      <c r="V326" s="68">
        <f>IF(V325&gt;0,IF((SUMIFS($R328:U328,$R325:U325,12)+IF(U325=12,0,U326)+V329)&gt;=$L322,$L322-FLOOR(SUMIFS($R328:U328,$R325:U325,12),1),IF(V325=1,V329,V329+U326)),0)</f>
        <v>0</v>
      </c>
      <c r="W326" s="68">
        <f>IF(W325&gt;0,IF((SUMIFS($R328:V328,$R325:V325,12)+IF(V325=12,0,V326)+W329)&gt;=$L322,$L322-FLOOR(SUMIFS($R328:V328,$R325:V325,12),1),IF(W325=1,W329,W329+V326)),0)</f>
        <v>0</v>
      </c>
      <c r="X326" s="68">
        <f>IF(X325&gt;0,IF((SUMIFS($R328:W328,$R325:W325,12)+IF(W325=12,0,W326)+X329)&gt;=$L322,$L322-FLOOR(SUMIFS($R328:W328,$R325:W325,12),1),IF(X325=1,X329,X329+W326)),0)</f>
        <v>0</v>
      </c>
      <c r="Y326" s="68">
        <f>IF(Y325&gt;0,IF((SUMIFS($R328:X328,$R325:X325,12)+IF(X325=12,0,X326)+Y329)&gt;=$L322,$L322-FLOOR(SUMIFS($R328:X328,$R325:X325,12),1),IF(Y325=1,Y329,Y329+X326)),0)</f>
        <v>0</v>
      </c>
      <c r="Z326" s="68">
        <f>IF(Z325&gt;0,IF((SUMIFS($R328:Y328,$R325:Y325,12)+IF(Y325=12,0,Y326)+Z329)&gt;=$L322,$L322-FLOOR(SUMIFS($R328:Y328,$R325:Y325,12),1),IF(Z325=1,Z329,Z329+Y326)),0)</f>
        <v>0</v>
      </c>
      <c r="AA326" s="68">
        <f>IF(AA325&gt;0,IF((SUMIFS($R328:Z328,$R325:Z325,12)+IF(Z325=12,0,Z326)+AA329)&gt;=$L322,$L322-FLOOR(SUMIFS($R328:Z328,$R325:Z325,12),1),IF(AA325=1,AA329,AA329+Z326)),0)</f>
        <v>0</v>
      </c>
      <c r="AB326" s="68">
        <f>IF(AB325&gt;0,IF((SUMIFS($R328:AA328,$R325:AA325,12)+IF(AA325=12,0,AA326)+AB329)&gt;=$L322,$L322-FLOOR(SUMIFS($R328:AA328,$R325:AA325,12),1),IF(AB325=1,AB329,AB329+AA326)),0)</f>
        <v>0</v>
      </c>
      <c r="AC326" s="68">
        <f>IF(AC325&gt;0,IF((SUMIFS($R328:AB328,$R325:AB325,12)+IF(AB325=12,0,AB326)+AC329)&gt;=$L322,$L322-FLOOR(SUMIFS($R328:AB328,$R325:AB325,12),1),IF(AC325=1,AC329,AC329+AB326)),0)</f>
        <v>0</v>
      </c>
      <c r="AD326" s="68">
        <f>IF(AD325&gt;0,IF((SUMIFS($R328:AC328,$R325:AC325,12)+IF(AC325=12,0,AC326)+AD329)&gt;=$L322,$L322-FLOOR(SUMIFS($R328:AC328,$R325:AC325,12),1),IF(AD325=1,AD329,AD329+AC326)),0)</f>
        <v>0</v>
      </c>
      <c r="AE326" s="68">
        <f>IF(AE325&gt;0,IF((SUMIFS($R328:AD328,$R325:AD325,12)+IF(AD325=12,0,AD326)+AE329)&gt;=$L322,$L322-FLOOR(SUMIFS($R328:AD328,$R325:AD325,12),1),IF(AE325=1,AE329,AE329+AD326)),0)</f>
        <v>0</v>
      </c>
      <c r="AF326" s="68">
        <f>IF(AF325&gt;0,IF((SUMIFS($R328:AE328,$R325:AE325,12)+IF(AE325=12,0,AE326)+AF329)&gt;=$L322,$L322-FLOOR(SUMIFS($R328:AE328,$R325:AE325,12),1),IF(AF325=1,AF329,AF329+AE326)),0)</f>
        <v>0</v>
      </c>
      <c r="AG326" s="68">
        <f>IF(AG325&gt;0,IF((SUMIFS($R328:AF328,$R325:AF325,12)+IF(AF325=12,0,AF326)+AG329)&gt;=$L322,$L322-FLOOR(SUMIFS($R328:AF328,$R325:AF325,12),1),IF(AG325=1,AG329,AG329+AF326)),0)</f>
        <v>0</v>
      </c>
      <c r="AH326" s="68">
        <f>IF(AH325&gt;0,IF((SUMIFS($R328:AG328,$R325:AG325,12)+IF(AG325=12,0,AG326)+AH329)&gt;=$L322,$L322-FLOOR(SUMIFS($R328:AG328,$R325:AG325,12),1),IF(AH325=1,AH329,AH329+AG326)),0)</f>
        <v>0</v>
      </c>
      <c r="AI326" s="68">
        <f>IF(AI325&gt;0,IF((SUMIFS($R328:AH328,$R325:AH325,12)+IF(AH325=12,0,AH326)+AI329)&gt;=$L322,$L322-FLOOR(SUMIFS($R328:AH328,$R325:AH325,12),1),IF(AI325=1,AI329,AI329+AH326)),0)</f>
        <v>0</v>
      </c>
      <c r="AJ326" s="68">
        <f>IF(AJ325&gt;0,IF((SUMIFS($R328:AI328,$R325:AI325,12)+IF(AI325=12,0,AI326)+AJ329)&gt;=$L322,$L322-FLOOR(SUMIFS($R328:AI328,$R325:AI325,12),1),IF(AJ325=1,AJ329,AJ329+AI326)),0)</f>
        <v>0</v>
      </c>
      <c r="AK326" s="68">
        <f>IF(AK325&gt;0,IF((SUMIFS($R328:AJ328,$R325:AJ325,12)+IF(AJ325=12,0,AJ326)+AK329)&gt;=$L322,$L322-FLOOR(SUMIFS($R328:AJ328,$R325:AJ325,12),1),IF(AK325=1,AK329,AK329+AJ326)),0)</f>
        <v>0</v>
      </c>
      <c r="AL326" s="68">
        <f>IF(AL325&gt;0,IF((SUMIFS($R328:AK328,$R325:AK325,12)+IF(AK325=12,0,AK326)+AL329)&gt;=$L322,$L322-FLOOR(SUMIFS($R328:AK328,$R325:AK325,12),1),IF(AL325=1,AL329,AL329+AK326)),0)</f>
        <v>0</v>
      </c>
      <c r="AM326" s="68">
        <f>IF(AM325&gt;0,IF((SUMIFS($R328:AL328,$R325:AL325,12)+IF(AL325=12,0,AL326)+AM329)&gt;=$L322,$L322-FLOOR(SUMIFS($R328:AL328,$R325:AL325,12),1),IF(AM325=1,AM329,AM329+AL326)),0)</f>
        <v>0</v>
      </c>
      <c r="AN326" s="68">
        <f>IF(AN325&gt;0,IF((SUMIFS($R328:AM328,$R325:AM325,12)+IF(AM325=12,0,AM326)+AN329)&gt;=$L322,$L322-FLOOR(SUMIFS($R328:AM328,$R325:AM325,12),1),IF(AN325=1,AN329,AN329+AM326)),0)</f>
        <v>0</v>
      </c>
      <c r="AO326" s="68">
        <f>IF(AO325&gt;0,IF((SUMIFS($R328:AN328,$R325:AN325,12)+IF(AN325=12,0,AN326)+AO329)&gt;=$L322,$L322-FLOOR(SUMIFS($R328:AN328,$R325:AN325,12),1),IF(AO325=1,AO329,AO329+AN326)),0)</f>
        <v>0</v>
      </c>
      <c r="AP326" s="68">
        <f>IF(AP325&gt;0,IF((SUMIFS($R328:AO328,$R325:AO325,12)+IF(AO325=12,0,AO326)+AP329)&gt;=$L322,$L322-FLOOR(SUMIFS($R328:AO328,$R325:AO325,12),1),IF(AP325=1,AP329,AP329+AO326)),0)</f>
        <v>0</v>
      </c>
      <c r="AQ326" s="68">
        <f>IF(AQ325&gt;0,IF((SUMIFS($R328:AP328,$R325:AP325,12)+IF(AP325=12,0,AP326)+AQ329)&gt;=$L322,$L322-FLOOR(SUMIFS($R328:AP328,$R325:AP325,12),1),IF(AQ325=1,AQ329,AQ329+AP326)),0)</f>
        <v>0</v>
      </c>
      <c r="AR326" s="68">
        <f>IF(AR325&gt;0,IF((SUMIFS($R328:AQ328,$R325:AQ325,12)+IF(AQ325=12,0,AQ326)+AR329)&gt;=$L322,$L322-FLOOR(SUMIFS($R328:AQ328,$R325:AQ325,12),1),IF(AR325=1,AR329,AR329+AQ326)),0)</f>
        <v>0</v>
      </c>
      <c r="AS326" s="68">
        <f>IF(AS325&gt;0,IF((SUMIFS($R328:AR328,$R325:AR325,12)+IF(AR325=12,0,AR326)+AS329)&gt;=$L322,$L322-FLOOR(SUMIFS($R328:AR328,$R325:AR325,12),1),IF(AS325=1,AS329,AS329+AR326)),0)</f>
        <v>0</v>
      </c>
      <c r="AT326" s="68">
        <f>IF(AT325&gt;0,IF((SUMIFS($R328:AS328,$R325:AS325,12)+IF(AS325=12,0,AS326)+AT329)&gt;=$L322,$L322-FLOOR(SUMIFS($R328:AS328,$R325:AS325,12),1),IF(AT325=1,AT329,AT329+AS326)),0)</f>
        <v>0</v>
      </c>
      <c r="AU326" s="68">
        <f>IF(AU325&gt;0,IF((SUMIFS($R328:AT328,$R325:AT325,12)+IF(AT325=12,0,AT326)+AU329)&gt;=$L322,$L322-FLOOR(SUMIFS($R328:AT328,$R325:AT325,12),1),IF(AU325=1,AU329,AU329+AT326)),0)</f>
        <v>0</v>
      </c>
      <c r="AV326" s="68">
        <f>IF(AV325&gt;0,IF((SUMIFS($R328:AU328,$R325:AU325,12)+IF(AU325=12,0,AU326)+AV329)&gt;=$L322,$L322-FLOOR(SUMIFS($R328:AU328,$R325:AU325,12),1),IF(AV325=1,AV329,AV329+AU326)),0)</f>
        <v>0</v>
      </c>
      <c r="AW326" s="68">
        <f>IF(AW325&gt;0,IF((SUMIFS($R328:AV328,$R325:AV325,12)+IF(AV325=12,0,AV326)+AW329)&gt;=$L322,$L322-FLOOR(SUMIFS($R328:AV328,$R325:AV325,12),1),IF(AW325=1,AW329,AW329+AV326)),0)</f>
        <v>0</v>
      </c>
      <c r="AX326" s="68">
        <f>IF(AX325&gt;0,IF((SUMIFS($R328:AW328,$R325:AW325,12)+IF(AW325=12,0,AW326)+AX329)&gt;=$L322,$L322-FLOOR(SUMIFS($R328:AW328,$R325:AW325,12),1),IF(AX325=1,AX329,AX329+AW326)),0)</f>
        <v>0</v>
      </c>
      <c r="AY326" s="68">
        <f>IF(AY325&gt;0,IF((SUMIFS($R328:AX328,$R325:AX325,12)+IF(AX325=12,0,AX326)+AY329)&gt;=$L322,$L322-FLOOR(SUMIFS($R328:AX328,$R325:AX325,12),1),IF(AY325=1,AY329,AY329+AX326)),0)</f>
        <v>0</v>
      </c>
      <c r="AZ326" s="68">
        <f>IF(AZ325&gt;0,IF((SUMIFS($R328:AY328,$R325:AY325,12)+IF(AY325=12,0,AY326)+AZ329)&gt;=$L322,$L322-FLOOR(SUMIFS($R328:AY328,$R325:AY325,12),1),IF(AZ325=1,AZ329,AZ329+AY326)),0)</f>
        <v>0</v>
      </c>
      <c r="BA326" s="68">
        <f>IF(BA325&gt;0,IF((SUMIFS($R328:AZ328,$R325:AZ325,12)+IF(AZ325=12,0,AZ326)+BA329)&gt;=$L322,$L322-FLOOR(SUMIFS($R328:AZ328,$R325:AZ325,12),1),IF(BA325=1,BA329,BA329+AZ326)),0)</f>
        <v>0</v>
      </c>
      <c r="BB326" s="68">
        <f>IF(BB325&gt;0,IF((SUMIFS($R328:BA328,$R325:BA325,12)+IF(BA325=12,0,BA326)+BB329)&gt;=$L322,$L322-FLOOR(SUMIFS($R328:BA328,$R325:BA325,12),1),IF(BB325=1,BB329,BB329+BA326)),0)</f>
        <v>0</v>
      </c>
      <c r="BC326" s="68">
        <f>IF(BC325&gt;0,IF((SUMIFS($R328:BB328,$R325:BB325,12)+IF(BB325=12,0,BB326)+BC329)&gt;=$L322,$L322-FLOOR(SUMIFS($R328:BB328,$R325:BB325,12),1),IF(BC325=1,BC329,BC329+BB326)),0)</f>
        <v>0</v>
      </c>
      <c r="BD326" s="68">
        <f>IF(BD325&gt;0,IF((SUMIFS($R328:BC328,$R325:BC325,12)+IF(BC325=12,0,BC326)+BD329)&gt;=$L322,$L322-FLOOR(SUMIFS($R328:BC328,$R325:BC325,12),1),IF(BD325=1,BD329,BD329+BC326)),0)</f>
        <v>0</v>
      </c>
      <c r="BE326" s="68">
        <f>IF(BE325&gt;0,IF((SUMIFS($R328:BD328,$R325:BD325,12)+IF(BD325=12,0,BD326)+BE329)&gt;=$L322,$L322-FLOOR(SUMIFS($R328:BD328,$R325:BD325,12),1),IF(BE325=1,BE329,BE329+BD326)),0)</f>
        <v>0</v>
      </c>
      <c r="BF326" s="68">
        <f>IF(BF325&gt;0,IF((SUMIFS($R328:BE328,$R325:BE325,12)+IF(BE325=12,0,BE326)+BF329)&gt;=$L322,$L322-FLOOR(SUMIFS($R328:BE328,$R325:BE325,12),1),IF(BF325=1,BF329,BF329+BE326)),0)</f>
        <v>0</v>
      </c>
      <c r="BG326" s="68">
        <f>IF(BG325&gt;0,IF((SUMIFS($R328:BF328,$R325:BF325,12)+IF(BF325=12,0,BF326)+BG329)&gt;=$L322,$L322-FLOOR(SUMIFS($R328:BF328,$R325:BF325,12),1),IF(BG325=1,BG329,BG329+BF326)),0)</f>
        <v>0</v>
      </c>
      <c r="BH326" s="68">
        <f>IF(BH325&gt;0,IF((SUMIFS($R328:BG328,$R325:BG325,12)+IF(BG325=12,0,BG326)+BH329)&gt;=$L322,$L322-FLOOR(SUMIFS($R328:BG328,$R325:BG325,12),1),IF(BH325=1,BH329,BH329+BG326)),0)</f>
        <v>0</v>
      </c>
      <c r="BI326" s="68">
        <f>IF(BI325&gt;0,IF((SUMIFS($R328:BH328,$R325:BH325,12)+IF(BH325=12,0,BH326)+BI329)&gt;=$L322,$L322-FLOOR(SUMIFS($R328:BH328,$R325:BH325,12),1),IF(BI325=1,BI329,BI329+BH326)),0)</f>
        <v>0</v>
      </c>
      <c r="BJ326" s="68">
        <f>IF(BJ325&gt;0,IF((SUMIFS($R328:BI328,$R325:BI325,12)+IF(BI325=12,0,BI326)+BJ329)&gt;=$L322,$L322-FLOOR(SUMIFS($R328:BI328,$R325:BI325,12),1),IF(BJ325=1,BJ329,BJ329+BI326)),0)</f>
        <v>0</v>
      </c>
      <c r="BK326" s="68">
        <f>IF(BK325&gt;0,IF((SUMIFS($R328:BJ328,$R325:BJ325,12)+IF(BJ325=12,0,BJ326)+BK329)&gt;=$L322,$L322-FLOOR(SUMIFS($R328:BJ328,$R325:BJ325,12),1),IF(BK325=1,BK329,BK329+BJ326)),0)</f>
        <v>0</v>
      </c>
      <c r="BL326" s="68">
        <f>IF(BL325&gt;0,IF((SUMIFS($R328:BK328,$R325:BK325,12)+IF(BK325=12,0,BK326)+BL329)&gt;=$L322,$L322-FLOOR(SUMIFS($R328:BK328,$R325:BK325,12),1),IF(BL325=1,BL329,BL329+BK326)),0)</f>
        <v>0</v>
      </c>
      <c r="BM326" s="68">
        <f>IF(BM325&gt;0,IF((SUMIFS($R328:BL328,$R325:BL325,12)+IF(BL325=12,0,BL326)+BM329)&gt;=$L322,$L322-FLOOR(SUMIFS($R328:BL328,$R325:BL325,12),1),IF(BM325=1,BM329,BM329+BL326)),0)</f>
        <v>0</v>
      </c>
      <c r="BN326" s="362"/>
      <c r="BO326" s="364"/>
      <c r="BP326" s="366"/>
      <c r="BQ326" s="366"/>
      <c r="BR326" s="106"/>
      <c r="BS326" s="106"/>
      <c r="BT326" s="106"/>
      <c r="BU326" s="106"/>
      <c r="BV326" s="106"/>
      <c r="BW326" s="106"/>
      <c r="BX326" s="106"/>
      <c r="BY326" s="106"/>
      <c r="BZ326" s="106"/>
      <c r="CA326" s="106"/>
      <c r="CB326" s="106"/>
      <c r="CC326" s="106"/>
      <c r="CD326" s="106"/>
      <c r="CE326" s="106"/>
      <c r="CF326" s="106"/>
      <c r="CG326" s="106"/>
    </row>
    <row r="327" spans="1:85" s="245" customFormat="1" ht="41.5" hidden="1" customHeight="1" x14ac:dyDescent="0.35">
      <c r="A327" s="243"/>
      <c r="B327" s="128"/>
      <c r="C327" s="80"/>
      <c r="D327" s="80"/>
      <c r="E327" s="80"/>
      <c r="F327" s="80"/>
      <c r="G327" s="80"/>
      <c r="H327" s="80"/>
      <c r="I327" s="80"/>
      <c r="J327" s="80"/>
      <c r="K327" s="80"/>
      <c r="L327" s="80"/>
      <c r="M327" s="64"/>
      <c r="N327" s="7"/>
      <c r="O327" s="192"/>
      <c r="P327" s="106"/>
      <c r="Q327" s="65" t="s">
        <v>161</v>
      </c>
      <c r="R327" s="67">
        <f>IF(R322&gt;0,R323,0)</f>
        <v>0</v>
      </c>
      <c r="S327" s="67">
        <f t="shared" ref="S327" si="5814">IF(S322&gt;0,IF(S325=1,S323,S323+R327),R327)</f>
        <v>0</v>
      </c>
      <c r="T327" s="67">
        <f t="shared" ref="T327" si="5815">IF(T322&gt;0,IF(T325=1,T323,T323+S327),S327)</f>
        <v>0</v>
      </c>
      <c r="U327" s="67">
        <f t="shared" ref="U327" si="5816">IF(U322&gt;0,IF(U325=1,U323,U323+T327),T327)</f>
        <v>0</v>
      </c>
      <c r="V327" s="67">
        <f t="shared" ref="V327" si="5817">IF(V322&gt;0,IF(V325=1,V323,V323+U327),U327)</f>
        <v>0</v>
      </c>
      <c r="W327" s="67">
        <f t="shared" ref="W327" si="5818">IF(W322&gt;0,IF(W325=1,W323,W323+V327),V327)</f>
        <v>0</v>
      </c>
      <c r="X327" s="67">
        <f t="shared" ref="X327" si="5819">IF(X322&gt;0,IF(X325=1,X323,X323+W327),W327)</f>
        <v>0</v>
      </c>
      <c r="Y327" s="67">
        <f t="shared" ref="Y327" si="5820">IF(Y322&gt;0,IF(Y325=1,Y323,Y323+X327),X327)</f>
        <v>0</v>
      </c>
      <c r="Z327" s="67">
        <f t="shared" ref="Z327" si="5821">IF(Z322&gt;0,IF(Z325=1,Z323,Z323+Y327),Y327)</f>
        <v>0</v>
      </c>
      <c r="AA327" s="67">
        <f t="shared" ref="AA327" si="5822">IF(AA322&gt;0,IF(AA325=1,AA323,AA323+Z327),Z327)</f>
        <v>0</v>
      </c>
      <c r="AB327" s="67">
        <f t="shared" ref="AB327" si="5823">IF(AB322&gt;0,IF(AB325=1,AB323,AB323+AA327),AA327)</f>
        <v>0</v>
      </c>
      <c r="AC327" s="67">
        <f t="shared" ref="AC327" si="5824">IF(AC322&gt;0,IF(AC325=1,AC323,AC323+AB327),AB327)</f>
        <v>0</v>
      </c>
      <c r="AD327" s="67">
        <f t="shared" ref="AD327" si="5825">IF(AD322&gt;0,IF(AD325=1,AD323,AD323+AC327),AC327)</f>
        <v>0</v>
      </c>
      <c r="AE327" s="67">
        <f t="shared" ref="AE327" si="5826">IF(AE322&gt;0,IF(AE325=1,AE323,AE323+AD327),AD327)</f>
        <v>0</v>
      </c>
      <c r="AF327" s="67">
        <f t="shared" ref="AF327" si="5827">IF(AF322&gt;0,IF(AF325=1,AF323,AF323+AE327),AE327)</f>
        <v>0</v>
      </c>
      <c r="AG327" s="67">
        <f t="shared" ref="AG327" si="5828">IF(AG322&gt;0,IF(AG325=1,AG323,AG323+AF327),AF327)</f>
        <v>0</v>
      </c>
      <c r="AH327" s="67">
        <f t="shared" ref="AH327" si="5829">IF(AH322&gt;0,IF(AH325=1,AH323,AH323+AG327),AG327)</f>
        <v>0</v>
      </c>
      <c r="AI327" s="67">
        <f t="shared" ref="AI327" si="5830">IF(AI322&gt;0,IF(AI325=1,AI323,AI323+AH327),AH327)</f>
        <v>0</v>
      </c>
      <c r="AJ327" s="67">
        <f t="shared" ref="AJ327" si="5831">IF(AJ322&gt;0,IF(AJ325=1,AJ323,AJ323+AI327),AI327)</f>
        <v>0</v>
      </c>
      <c r="AK327" s="67">
        <f t="shared" ref="AK327" si="5832">IF(AK322&gt;0,IF(AK325=1,AK323,AK323+AJ327),AJ327)</f>
        <v>0</v>
      </c>
      <c r="AL327" s="67">
        <f t="shared" ref="AL327" si="5833">IF(AL322&gt;0,IF(AL325=1,AL323,AL323+AK327),AK327)</f>
        <v>0</v>
      </c>
      <c r="AM327" s="67">
        <f t="shared" ref="AM327" si="5834">IF(AM322&gt;0,IF(AM325=1,AM323,AM323+AL327),AL327)</f>
        <v>0</v>
      </c>
      <c r="AN327" s="67">
        <f t="shared" ref="AN327" si="5835">IF(AN322&gt;0,IF(AN325=1,AN323,AN323+AM327),AM327)</f>
        <v>0</v>
      </c>
      <c r="AO327" s="67">
        <f t="shared" ref="AO327" si="5836">IF(AO322&gt;0,IF(AO325=1,AO323,AO323+AN327),AN327)</f>
        <v>0</v>
      </c>
      <c r="AP327" s="67">
        <f t="shared" ref="AP327" si="5837">IF(AP322&gt;0,IF(AP325=1,AP323,AP323+AO327),AO327)</f>
        <v>0</v>
      </c>
      <c r="AQ327" s="67">
        <f t="shared" ref="AQ327" si="5838">IF(AQ322&gt;0,IF(AQ325=1,AQ323,AQ323+AP327),AP327)</f>
        <v>0</v>
      </c>
      <c r="AR327" s="67">
        <f t="shared" ref="AR327" si="5839">IF(AR322&gt;0,IF(AR325=1,AR323,AR323+AQ327),AQ327)</f>
        <v>0</v>
      </c>
      <c r="AS327" s="67">
        <f t="shared" ref="AS327" si="5840">IF(AS322&gt;0,IF(AS325=1,AS323,AS323+AR327),AR327)</f>
        <v>0</v>
      </c>
      <c r="AT327" s="67">
        <f t="shared" ref="AT327" si="5841">IF(AT322&gt;0,IF(AT325=1,AT323,AT323+AS327),AS327)</f>
        <v>0</v>
      </c>
      <c r="AU327" s="67">
        <f t="shared" ref="AU327" si="5842">IF(AU322&gt;0,IF(AU325=1,AU323,AU323+AT327),AT327)</f>
        <v>0</v>
      </c>
      <c r="AV327" s="67">
        <f t="shared" ref="AV327" si="5843">IF(AV322&gt;0,IF(AV325=1,AV323,AV323+AU327),AU327)</f>
        <v>0</v>
      </c>
      <c r="AW327" s="67">
        <f t="shared" ref="AW327" si="5844">IF(AW322&gt;0,IF(AW325=1,AW323,AW323+AV327),AV327)</f>
        <v>0</v>
      </c>
      <c r="AX327" s="67">
        <f t="shared" ref="AX327" si="5845">IF(AX322&gt;0,IF(AX325=1,AX323,AX323+AW327),AW327)</f>
        <v>0</v>
      </c>
      <c r="AY327" s="67">
        <f t="shared" ref="AY327" si="5846">IF(AY322&gt;0,IF(AY325=1,AY323,AY323+AX327),AX327)</f>
        <v>0</v>
      </c>
      <c r="AZ327" s="67">
        <f t="shared" ref="AZ327" si="5847">IF(AZ322&gt;0,IF(AZ325=1,AZ323,AZ323+AY327),AY327)</f>
        <v>0</v>
      </c>
      <c r="BA327" s="67">
        <f t="shared" ref="BA327" si="5848">IF(BA322&gt;0,IF(BA325=1,BA323,BA323+AZ327),AZ327)</f>
        <v>0</v>
      </c>
      <c r="BB327" s="67">
        <f t="shared" ref="BB327" si="5849">IF(BB322&gt;0,IF(BB325=1,BB323,BB323+BA327),BA327)</f>
        <v>0</v>
      </c>
      <c r="BC327" s="67">
        <f t="shared" ref="BC327" si="5850">IF(BC322&gt;0,IF(BC325=1,BC323,BC323+BB327),BB327)</f>
        <v>0</v>
      </c>
      <c r="BD327" s="67">
        <f t="shared" ref="BD327" si="5851">IF(BD322&gt;0,IF(BD325=1,BD323,BD323+BC327),BC327)</f>
        <v>0</v>
      </c>
      <c r="BE327" s="67">
        <f t="shared" ref="BE327" si="5852">IF(BE322&gt;0,IF(BE325=1,BE323,BE323+BD327),BD327)</f>
        <v>0</v>
      </c>
      <c r="BF327" s="67">
        <f t="shared" ref="BF327" si="5853">IF(BF322&gt;0,IF(BF325=1,BF323,BF323+BE327),BE327)</f>
        <v>0</v>
      </c>
      <c r="BG327" s="67">
        <f t="shared" ref="BG327" si="5854">IF(BG322&gt;0,IF(BG325=1,BG323,BG323+BF327),BF327)</f>
        <v>0</v>
      </c>
      <c r="BH327" s="67">
        <f t="shared" ref="BH327" si="5855">IF(BH322&gt;0,IF(BH325=1,BH323,BH323+BG327),BG327)</f>
        <v>0</v>
      </c>
      <c r="BI327" s="67">
        <f t="shared" ref="BI327" si="5856">IF(BI322&gt;0,IF(BI325=1,BI323,BI323+BH327),BH327)</f>
        <v>0</v>
      </c>
      <c r="BJ327" s="67">
        <f t="shared" ref="BJ327" si="5857">IF(BJ322&gt;0,IF(BJ325=1,BJ323,BJ323+BI327),BI327)</f>
        <v>0</v>
      </c>
      <c r="BK327" s="67">
        <f t="shared" ref="BK327" si="5858">IF(BK322&gt;0,IF(BK325=1,BK323,BK323+BJ327),BJ327)</f>
        <v>0</v>
      </c>
      <c r="BL327" s="67">
        <f t="shared" ref="BL327" si="5859">IF(BL322&gt;0,IF(BL325=1,BL323,BL323+BK327),BK327)</f>
        <v>0</v>
      </c>
      <c r="BM327" s="67">
        <f t="shared" ref="BM327" si="5860">IF(BM322&gt;0,IF(BM325=1,BM323,BM323+BL327),BL327)</f>
        <v>0</v>
      </c>
      <c r="BN327" s="362"/>
      <c r="BO327" s="364"/>
      <c r="BP327" s="366"/>
      <c r="BQ327" s="366"/>
      <c r="BR327" s="106"/>
      <c r="BS327" s="106"/>
      <c r="BT327" s="106"/>
      <c r="BU327" s="106"/>
      <c r="BV327" s="106"/>
      <c r="BW327" s="106"/>
      <c r="BX327" s="106"/>
      <c r="BY327" s="106"/>
      <c r="BZ327" s="106"/>
      <c r="CA327" s="106"/>
      <c r="CB327" s="106"/>
      <c r="CC327" s="106"/>
      <c r="CD327" s="106"/>
      <c r="CE327" s="106"/>
      <c r="CF327" s="106"/>
      <c r="CG327" s="106"/>
    </row>
    <row r="328" spans="1:85" s="245" customFormat="1" ht="41.5" hidden="1" customHeight="1" x14ac:dyDescent="0.35">
      <c r="A328" s="243"/>
      <c r="B328" s="128"/>
      <c r="C328" s="80"/>
      <c r="D328" s="80"/>
      <c r="E328" s="80"/>
      <c r="F328" s="80"/>
      <c r="G328" s="80"/>
      <c r="H328" s="80"/>
      <c r="I328" s="80"/>
      <c r="J328" s="80"/>
      <c r="K328" s="80"/>
      <c r="L328" s="80"/>
      <c r="M328" s="64"/>
      <c r="N328" s="7"/>
      <c r="O328" s="192"/>
      <c r="P328" s="106"/>
      <c r="Q328" s="65" t="s">
        <v>162</v>
      </c>
      <c r="R328" s="67">
        <f>R330</f>
        <v>0</v>
      </c>
      <c r="S328" s="67">
        <f t="shared" ref="S328" si="5861">IF(S325=1,S330,S330+R328)</f>
        <v>0</v>
      </c>
      <c r="T328" s="67">
        <f t="shared" ref="T328" si="5862">IF(T325=1,T330,T330+S328)</f>
        <v>0</v>
      </c>
      <c r="U328" s="67">
        <f t="shared" ref="U328" si="5863">IF(U325=1,U330,U330+T328)</f>
        <v>0</v>
      </c>
      <c r="V328" s="67">
        <f t="shared" ref="V328" si="5864">IF(V325=1,V330,V330+U328)</f>
        <v>0</v>
      </c>
      <c r="W328" s="67">
        <f t="shared" ref="W328" si="5865">IF(W325=1,W330,W330+V328)</f>
        <v>0</v>
      </c>
      <c r="X328" s="67">
        <f t="shared" ref="X328" si="5866">IF(X325=1,X330,X330+W328)</f>
        <v>0</v>
      </c>
      <c r="Y328" s="67">
        <f t="shared" ref="Y328" si="5867">IF(Y325=1,Y330,Y330+X328)</f>
        <v>0</v>
      </c>
      <c r="Z328" s="67">
        <f t="shared" ref="Z328" si="5868">IF(Z325=1,Z330,Z330+Y328)</f>
        <v>0</v>
      </c>
      <c r="AA328" s="67">
        <f t="shared" ref="AA328" si="5869">IF(AA325=1,AA330,AA330+Z328)</f>
        <v>0</v>
      </c>
      <c r="AB328" s="67">
        <f t="shared" ref="AB328" si="5870">IF(AB325=1,AB330,AB330+AA328)</f>
        <v>0</v>
      </c>
      <c r="AC328" s="67">
        <f t="shared" ref="AC328" si="5871">IF(AC325=1,AC330,AC330+AB328)</f>
        <v>0</v>
      </c>
      <c r="AD328" s="67">
        <f t="shared" ref="AD328" si="5872">IF(AD325=1,AD330,AD330+AC328)</f>
        <v>0</v>
      </c>
      <c r="AE328" s="67">
        <f t="shared" ref="AE328" si="5873">IF(AE325=1,AE330,AE330+AD328)</f>
        <v>0</v>
      </c>
      <c r="AF328" s="67">
        <f t="shared" ref="AF328" si="5874">IF(AF325=1,AF330,AF330+AE328)</f>
        <v>0</v>
      </c>
      <c r="AG328" s="67">
        <f t="shared" ref="AG328" si="5875">IF(AG325=1,AG330,AG330+AF328)</f>
        <v>0</v>
      </c>
      <c r="AH328" s="67">
        <f t="shared" ref="AH328" si="5876">IF(AH325=1,AH330,AH330+AG328)</f>
        <v>0</v>
      </c>
      <c r="AI328" s="67">
        <f t="shared" ref="AI328" si="5877">IF(AI325=1,AI330,AI330+AH328)</f>
        <v>0</v>
      </c>
      <c r="AJ328" s="67">
        <f t="shared" ref="AJ328" si="5878">IF(AJ325=1,AJ330,AJ330+AI328)</f>
        <v>0</v>
      </c>
      <c r="AK328" s="67">
        <f t="shared" ref="AK328" si="5879">IF(AK325=1,AK330,AK330+AJ328)</f>
        <v>0</v>
      </c>
      <c r="AL328" s="67">
        <f t="shared" ref="AL328" si="5880">IF(AL325=1,AL330,AL330+AK328)</f>
        <v>0</v>
      </c>
      <c r="AM328" s="67">
        <f t="shared" ref="AM328" si="5881">IF(AM325=1,AM330,AM330+AL328)</f>
        <v>0</v>
      </c>
      <c r="AN328" s="67">
        <f t="shared" ref="AN328" si="5882">IF(AN325=1,AN330,AN330+AM328)</f>
        <v>0</v>
      </c>
      <c r="AO328" s="67">
        <f t="shared" ref="AO328" si="5883">IF(AO325=1,AO330,AO330+AN328)</f>
        <v>0</v>
      </c>
      <c r="AP328" s="67">
        <f t="shared" ref="AP328" si="5884">IF(AP325=1,AP330,AP330+AO328)</f>
        <v>0</v>
      </c>
      <c r="AQ328" s="67">
        <f t="shared" ref="AQ328" si="5885">IF(AQ325=1,AQ330,AQ330+AP328)</f>
        <v>0</v>
      </c>
      <c r="AR328" s="67">
        <f t="shared" ref="AR328" si="5886">IF(AR325=1,AR330,AR330+AQ328)</f>
        <v>0</v>
      </c>
      <c r="AS328" s="67">
        <f t="shared" ref="AS328" si="5887">IF(AS325=1,AS330,AS330+AR328)</f>
        <v>0</v>
      </c>
      <c r="AT328" s="67">
        <f t="shared" ref="AT328" si="5888">IF(AT325=1,AT330,AT330+AS328)</f>
        <v>0</v>
      </c>
      <c r="AU328" s="67">
        <f t="shared" ref="AU328" si="5889">IF(AU325=1,AU330,AU330+AT328)</f>
        <v>0</v>
      </c>
      <c r="AV328" s="67">
        <f t="shared" ref="AV328" si="5890">IF(AV325=1,AV330,AV330+AU328)</f>
        <v>0</v>
      </c>
      <c r="AW328" s="67">
        <f t="shared" ref="AW328" si="5891">IF(AW325=1,AW330,AW330+AV328)</f>
        <v>0</v>
      </c>
      <c r="AX328" s="67">
        <f t="shared" ref="AX328" si="5892">IF(AX325=1,AX330,AX330+AW328)</f>
        <v>0</v>
      </c>
      <c r="AY328" s="67">
        <f t="shared" ref="AY328" si="5893">IF(AY325=1,AY330,AY330+AX328)</f>
        <v>0</v>
      </c>
      <c r="AZ328" s="67">
        <f t="shared" ref="AZ328" si="5894">IF(AZ325=1,AZ330,AZ330+AY328)</f>
        <v>0</v>
      </c>
      <c r="BA328" s="67">
        <f t="shared" ref="BA328" si="5895">IF(BA325=1,BA330,BA330+AZ328)</f>
        <v>0</v>
      </c>
      <c r="BB328" s="67">
        <f t="shared" ref="BB328" si="5896">IF(BB325=1,BB330,BB330+BA328)</f>
        <v>0</v>
      </c>
      <c r="BC328" s="67">
        <f t="shared" ref="BC328" si="5897">IF(BC325=1,BC330,BC330+BB328)</f>
        <v>0</v>
      </c>
      <c r="BD328" s="67">
        <f t="shared" ref="BD328" si="5898">IF(BD325=1,BD330,BD330+BC328)</f>
        <v>0</v>
      </c>
      <c r="BE328" s="67">
        <f t="shared" ref="BE328" si="5899">IF(BE325=1,BE330,BE330+BD328)</f>
        <v>0</v>
      </c>
      <c r="BF328" s="67">
        <f t="shared" ref="BF328" si="5900">IF(BF325=1,BF330,BF330+BE328)</f>
        <v>0</v>
      </c>
      <c r="BG328" s="67">
        <f t="shared" ref="BG328" si="5901">IF(BG325=1,BG330,BG330+BF328)</f>
        <v>0</v>
      </c>
      <c r="BH328" s="67">
        <f t="shared" ref="BH328" si="5902">IF(BH325=1,BH330,BH330+BG328)</f>
        <v>0</v>
      </c>
      <c r="BI328" s="67">
        <f t="shared" ref="BI328" si="5903">IF(BI325=1,BI330,BI330+BH328)</f>
        <v>0</v>
      </c>
      <c r="BJ328" s="67">
        <f t="shared" ref="BJ328" si="5904">IF(BJ325=1,BJ330,BJ330+BI328)</f>
        <v>0</v>
      </c>
      <c r="BK328" s="67">
        <f t="shared" ref="BK328" si="5905">IF(BK325=1,BK330,BK330+BJ328)</f>
        <v>0</v>
      </c>
      <c r="BL328" s="67">
        <f t="shared" ref="BL328" si="5906">IF(BL325=1,BL330,BL330+BK328)</f>
        <v>0</v>
      </c>
      <c r="BM328" s="67">
        <f t="shared" ref="BM328" si="5907">IF(BM325=1,BM330,BM330+BL328)</f>
        <v>0</v>
      </c>
      <c r="BN328" s="362"/>
      <c r="BO328" s="364"/>
      <c r="BP328" s="366"/>
      <c r="BQ328" s="366"/>
      <c r="BR328" s="106"/>
      <c r="BS328" s="106"/>
      <c r="BT328" s="106"/>
      <c r="BU328" s="106"/>
      <c r="BV328" s="106"/>
      <c r="BW328" s="106"/>
      <c r="BX328" s="106"/>
      <c r="BY328" s="106"/>
      <c r="BZ328" s="106"/>
      <c r="CA328" s="106"/>
      <c r="CB328" s="106"/>
      <c r="CC328" s="106"/>
      <c r="CD328" s="106"/>
      <c r="CE328" s="106"/>
      <c r="CF328" s="106"/>
      <c r="CG328" s="106"/>
    </row>
    <row r="329" spans="1:85" s="245" customFormat="1" ht="29" x14ac:dyDescent="0.35">
      <c r="A329" s="243"/>
      <c r="B329" s="128"/>
      <c r="C329" s="80"/>
      <c r="D329" s="80"/>
      <c r="E329" s="80"/>
      <c r="F329" s="80"/>
      <c r="G329" s="80"/>
      <c r="H329" s="80"/>
      <c r="I329" s="80"/>
      <c r="J329" s="80"/>
      <c r="K329" s="80"/>
      <c r="L329" s="80"/>
      <c r="M329" s="64"/>
      <c r="N329" s="7"/>
      <c r="O329" s="192"/>
      <c r="P329" s="106"/>
      <c r="Q329" s="63" t="s">
        <v>160</v>
      </c>
      <c r="R329" s="68">
        <f t="shared" ref="R329:BM329" si="5908">1720/12*R322</f>
        <v>0</v>
      </c>
      <c r="S329" s="68">
        <f t="shared" si="5908"/>
        <v>0</v>
      </c>
      <c r="T329" s="68">
        <f t="shared" si="5908"/>
        <v>0</v>
      </c>
      <c r="U329" s="68">
        <f t="shared" si="5908"/>
        <v>0</v>
      </c>
      <c r="V329" s="68">
        <f t="shared" si="5908"/>
        <v>0</v>
      </c>
      <c r="W329" s="68">
        <f t="shared" si="5908"/>
        <v>0</v>
      </c>
      <c r="X329" s="68">
        <f t="shared" si="5908"/>
        <v>0</v>
      </c>
      <c r="Y329" s="68">
        <f t="shared" si="5908"/>
        <v>0</v>
      </c>
      <c r="Z329" s="68">
        <f t="shared" si="5908"/>
        <v>0</v>
      </c>
      <c r="AA329" s="68">
        <f t="shared" si="5908"/>
        <v>0</v>
      </c>
      <c r="AB329" s="68">
        <f t="shared" si="5908"/>
        <v>0</v>
      </c>
      <c r="AC329" s="68">
        <f t="shared" si="5908"/>
        <v>0</v>
      </c>
      <c r="AD329" s="68">
        <f t="shared" si="5908"/>
        <v>0</v>
      </c>
      <c r="AE329" s="68">
        <f t="shared" si="5908"/>
        <v>0</v>
      </c>
      <c r="AF329" s="68">
        <f t="shared" si="5908"/>
        <v>0</v>
      </c>
      <c r="AG329" s="68">
        <f t="shared" si="5908"/>
        <v>0</v>
      </c>
      <c r="AH329" s="68">
        <f t="shared" si="5908"/>
        <v>0</v>
      </c>
      <c r="AI329" s="68">
        <f t="shared" si="5908"/>
        <v>0</v>
      </c>
      <c r="AJ329" s="68">
        <f t="shared" si="5908"/>
        <v>0</v>
      </c>
      <c r="AK329" s="68">
        <f t="shared" si="5908"/>
        <v>0</v>
      </c>
      <c r="AL329" s="68">
        <f t="shared" si="5908"/>
        <v>0</v>
      </c>
      <c r="AM329" s="68">
        <f t="shared" si="5908"/>
        <v>0</v>
      </c>
      <c r="AN329" s="68">
        <f t="shared" si="5908"/>
        <v>0</v>
      </c>
      <c r="AO329" s="68">
        <f t="shared" si="5908"/>
        <v>0</v>
      </c>
      <c r="AP329" s="68">
        <f t="shared" si="5908"/>
        <v>0</v>
      </c>
      <c r="AQ329" s="68">
        <f t="shared" si="5908"/>
        <v>0</v>
      </c>
      <c r="AR329" s="68">
        <f t="shared" si="5908"/>
        <v>0</v>
      </c>
      <c r="AS329" s="68">
        <f t="shared" si="5908"/>
        <v>0</v>
      </c>
      <c r="AT329" s="68">
        <f t="shared" si="5908"/>
        <v>0</v>
      </c>
      <c r="AU329" s="68">
        <f t="shared" si="5908"/>
        <v>0</v>
      </c>
      <c r="AV329" s="68">
        <f t="shared" si="5908"/>
        <v>0</v>
      </c>
      <c r="AW329" s="68">
        <f t="shared" si="5908"/>
        <v>0</v>
      </c>
      <c r="AX329" s="68">
        <f t="shared" si="5908"/>
        <v>0</v>
      </c>
      <c r="AY329" s="68">
        <f t="shared" si="5908"/>
        <v>0</v>
      </c>
      <c r="AZ329" s="68">
        <f t="shared" si="5908"/>
        <v>0</v>
      </c>
      <c r="BA329" s="68">
        <f t="shared" si="5908"/>
        <v>0</v>
      </c>
      <c r="BB329" s="68">
        <f t="shared" si="5908"/>
        <v>0</v>
      </c>
      <c r="BC329" s="68">
        <f t="shared" si="5908"/>
        <v>0</v>
      </c>
      <c r="BD329" s="68">
        <f t="shared" si="5908"/>
        <v>0</v>
      </c>
      <c r="BE329" s="68">
        <f t="shared" si="5908"/>
        <v>0</v>
      </c>
      <c r="BF329" s="68">
        <f t="shared" si="5908"/>
        <v>0</v>
      </c>
      <c r="BG329" s="68">
        <f t="shared" si="5908"/>
        <v>0</v>
      </c>
      <c r="BH329" s="68">
        <f t="shared" si="5908"/>
        <v>0</v>
      </c>
      <c r="BI329" s="68">
        <f t="shared" si="5908"/>
        <v>0</v>
      </c>
      <c r="BJ329" s="68">
        <f t="shared" si="5908"/>
        <v>0</v>
      </c>
      <c r="BK329" s="68">
        <f t="shared" si="5908"/>
        <v>0</v>
      </c>
      <c r="BL329" s="68">
        <f t="shared" si="5908"/>
        <v>0</v>
      </c>
      <c r="BM329" s="68">
        <f t="shared" si="5908"/>
        <v>0</v>
      </c>
      <c r="BN329" s="362"/>
      <c r="BO329" s="364"/>
      <c r="BP329" s="366"/>
      <c r="BQ329" s="366"/>
      <c r="BR329" s="106"/>
      <c r="BS329" s="106"/>
      <c r="BT329" s="106"/>
      <c r="BU329" s="106"/>
      <c r="BV329" s="106"/>
      <c r="BW329" s="106"/>
      <c r="BX329" s="106"/>
      <c r="BY329" s="106"/>
      <c r="BZ329" s="106"/>
      <c r="CA329" s="106"/>
      <c r="CB329" s="106"/>
      <c r="CC329" s="106"/>
      <c r="CD329" s="106"/>
      <c r="CE329" s="106"/>
      <c r="CF329" s="106"/>
      <c r="CG329" s="106"/>
    </row>
    <row r="330" spans="1:85" s="245" customFormat="1" ht="29" x14ac:dyDescent="0.35">
      <c r="A330" s="243"/>
      <c r="B330" s="128"/>
      <c r="C330" s="80"/>
      <c r="D330" s="80"/>
      <c r="E330" s="80"/>
      <c r="F330" s="80"/>
      <c r="G330" s="80"/>
      <c r="H330" s="80"/>
      <c r="I330" s="80"/>
      <c r="J330" s="80"/>
      <c r="K330" s="80"/>
      <c r="L330" s="80"/>
      <c r="M330" s="64"/>
      <c r="N330" s="7"/>
      <c r="O330" s="192"/>
      <c r="P330" s="106"/>
      <c r="Q330" s="63" t="s">
        <v>144</v>
      </c>
      <c r="R330" s="68">
        <f>FLOOR(IF(OR(R325=0,R325=1),IF(R323&gt;=R329,R329,R323)+0.00000001,IF(R327&gt;=R326,R326,R327))+0.00000001,1)</f>
        <v>0</v>
      </c>
      <c r="S330" s="68">
        <f t="shared" ref="S330" si="5909">FLOOR(IF(OR(S325=0,S325=1),IF(S329&gt;S326,S326,IF(S323&gt;=S329,S329,S323)+0.00000001),IF(S327&gt;=S326,S326-R328,S327-R328)+0.00000001),1)</f>
        <v>0</v>
      </c>
      <c r="T330" s="68">
        <f t="shared" ref="T330" si="5910">FLOOR(IF(OR(T325=0,T325=1),IF(T329&gt;T326,T326,IF(T323&gt;=T329,T329,T323)+0.00000001),IF(T327&gt;=T326,T326-S328,T327-S328)+0.00000001),1)</f>
        <v>0</v>
      </c>
      <c r="U330" s="68">
        <f t="shared" ref="U330" si="5911">FLOOR(IF(OR(U325=0,U325=1),IF(U329&gt;U326,U326,IF(U323&gt;=U329,U329,U323)+0.00000001),IF(U327&gt;=U326,U326-T328,U327-T328)+0.00000001),1)</f>
        <v>0</v>
      </c>
      <c r="V330" s="68">
        <f t="shared" ref="V330" si="5912">FLOOR(IF(OR(V325=0,V325=1),IF(V329&gt;V326,V326,IF(V323&gt;=V329,V329,V323)+0.00000001),IF(V327&gt;=V326,V326-U328,V327-U328)+0.00000001),1)</f>
        <v>0</v>
      </c>
      <c r="W330" s="68">
        <f t="shared" ref="W330" si="5913">FLOOR(IF(OR(W325=0,W325=1),IF(W329&gt;W326,W326,IF(W323&gt;=W329,W329,W323)+0.00000001),IF(W327&gt;=W326,W326-V328,W327-V328)+0.00000001),1)</f>
        <v>0</v>
      </c>
      <c r="X330" s="68">
        <f t="shared" ref="X330" si="5914">FLOOR(IF(OR(X325=0,X325=1),IF(X329&gt;X326,X326,IF(X323&gt;=X329,X329,X323)+0.00000001),IF(X327&gt;=X326,X326-W328,X327-W328)+0.00000001),1)</f>
        <v>0</v>
      </c>
      <c r="Y330" s="68">
        <f t="shared" ref="Y330" si="5915">FLOOR(IF(OR(Y325=0,Y325=1),IF(Y329&gt;Y326,Y326,IF(Y323&gt;=Y329,Y329,Y323)+0.00000001),IF(Y327&gt;=Y326,Y326-X328,Y327-X328)+0.00000001),1)</f>
        <v>0</v>
      </c>
      <c r="Z330" s="68">
        <f t="shared" ref="Z330" si="5916">FLOOR(IF(OR(Z325=0,Z325=1),IF(Z329&gt;Z326,Z326,IF(Z323&gt;=Z329,Z329,Z323)+0.00000001),IF(Z327&gt;=Z326,Z326-Y328,Z327-Y328)+0.00000001),1)</f>
        <v>0</v>
      </c>
      <c r="AA330" s="68">
        <f t="shared" ref="AA330" si="5917">FLOOR(IF(OR(AA325=0,AA325=1),IF(AA329&gt;AA326,AA326,IF(AA323&gt;=AA329,AA329,AA323)+0.00000001),IF(AA327&gt;=AA326,AA326-Z328,AA327-Z328)+0.00000001),1)</f>
        <v>0</v>
      </c>
      <c r="AB330" s="68">
        <f t="shared" ref="AB330" si="5918">FLOOR(IF(OR(AB325=0,AB325=1),IF(AB329&gt;AB326,AB326,IF(AB323&gt;=AB329,AB329,AB323)+0.00000001),IF(AB327&gt;=AB326,AB326-AA328,AB327-AA328)+0.00000001),1)</f>
        <v>0</v>
      </c>
      <c r="AC330" s="68">
        <f t="shared" ref="AC330" si="5919">FLOOR(IF(OR(AC325=0,AC325=1),IF(AC329&gt;AC326,AC326,IF(AC323&gt;=AC329,AC329,AC323)+0.00000001),IF(AC327&gt;=AC326,AC326-AB328,AC327-AB328)+0.00000001),1)</f>
        <v>0</v>
      </c>
      <c r="AD330" s="68">
        <f t="shared" ref="AD330" si="5920">FLOOR(IF(OR(AD325=0,AD325=1),IF(AD329&gt;AD326,AD326,IF(AD323&gt;=AD329,AD329,AD323)+0.00000001),IF(AD327&gt;=AD326,AD326-AC328,AD327-AC328)+0.00000001),1)</f>
        <v>0</v>
      </c>
      <c r="AE330" s="68">
        <f t="shared" ref="AE330" si="5921">FLOOR(IF(OR(AE325=0,AE325=1),IF(AE329&gt;AE326,AE326,IF(AE323&gt;=AE329,AE329,AE323)+0.00000001),IF(AE327&gt;=AE326,AE326-AD328,AE327-AD328)+0.00000001),1)</f>
        <v>0</v>
      </c>
      <c r="AF330" s="68">
        <f t="shared" ref="AF330" si="5922">FLOOR(IF(OR(AF325=0,AF325=1),IF(AF329&gt;AF326,AF326,IF(AF323&gt;=AF329,AF329,AF323)+0.00000001),IF(AF327&gt;=AF326,AF326-AE328,AF327-AE328)+0.00000001),1)</f>
        <v>0</v>
      </c>
      <c r="AG330" s="68">
        <f t="shared" ref="AG330" si="5923">FLOOR(IF(OR(AG325=0,AG325=1),IF(AG329&gt;AG326,AG326,IF(AG323&gt;=AG329,AG329,AG323)+0.00000001),IF(AG327&gt;=AG326,AG326-AF328,AG327-AF328)+0.00000001),1)</f>
        <v>0</v>
      </c>
      <c r="AH330" s="68">
        <f t="shared" ref="AH330" si="5924">FLOOR(IF(OR(AH325=0,AH325=1),IF(AH329&gt;AH326,AH326,IF(AH323&gt;=AH329,AH329,AH323)+0.00000001),IF(AH327&gt;=AH326,AH326-AG328,AH327-AG328)+0.00000001),1)</f>
        <v>0</v>
      </c>
      <c r="AI330" s="68">
        <f t="shared" ref="AI330" si="5925">FLOOR(IF(OR(AI325=0,AI325=1),IF(AI329&gt;AI326,AI326,IF(AI323&gt;=AI329,AI329,AI323)+0.00000001),IF(AI327&gt;=AI326,AI326-AH328,AI327-AH328)+0.00000001),1)</f>
        <v>0</v>
      </c>
      <c r="AJ330" s="68">
        <f t="shared" ref="AJ330" si="5926">FLOOR(IF(OR(AJ325=0,AJ325=1),IF(AJ329&gt;AJ326,AJ326,IF(AJ323&gt;=AJ329,AJ329,AJ323)+0.00000001),IF(AJ327&gt;=AJ326,AJ326-AI328,AJ327-AI328)+0.00000001),1)</f>
        <v>0</v>
      </c>
      <c r="AK330" s="68">
        <f t="shared" ref="AK330" si="5927">FLOOR(IF(OR(AK325=0,AK325=1),IF(AK329&gt;AK326,AK326,IF(AK323&gt;=AK329,AK329,AK323)+0.00000001),IF(AK327&gt;=AK326,AK326-AJ328,AK327-AJ328)+0.00000001),1)</f>
        <v>0</v>
      </c>
      <c r="AL330" s="68">
        <f t="shared" ref="AL330" si="5928">FLOOR(IF(OR(AL325=0,AL325=1),IF(AL329&gt;AL326,AL326,IF(AL323&gt;=AL329,AL329,AL323)+0.00000001),IF(AL327&gt;=AL326,AL326-AK328,AL327-AK328)+0.00000001),1)</f>
        <v>0</v>
      </c>
      <c r="AM330" s="68">
        <f t="shared" ref="AM330" si="5929">FLOOR(IF(OR(AM325=0,AM325=1),IF(AM329&gt;AM326,AM326,IF(AM323&gt;=AM329,AM329,AM323)+0.00000001),IF(AM327&gt;=AM326,AM326-AL328,AM327-AL328)+0.00000001),1)</f>
        <v>0</v>
      </c>
      <c r="AN330" s="68">
        <f t="shared" ref="AN330" si="5930">FLOOR(IF(OR(AN325=0,AN325=1),IF(AN329&gt;AN326,AN326,IF(AN323&gt;=AN329,AN329,AN323)+0.00000001),IF(AN327&gt;=AN326,AN326-AM328,AN327-AM328)+0.00000001),1)</f>
        <v>0</v>
      </c>
      <c r="AO330" s="68">
        <f t="shared" ref="AO330" si="5931">FLOOR(IF(OR(AO325=0,AO325=1),IF(AO329&gt;AO326,AO326,IF(AO323&gt;=AO329,AO329,AO323)+0.00000001),IF(AO327&gt;=AO326,AO326-AN328,AO327-AN328)+0.00000001),1)</f>
        <v>0</v>
      </c>
      <c r="AP330" s="68">
        <f t="shared" ref="AP330" si="5932">FLOOR(IF(OR(AP325=0,AP325=1),IF(AP329&gt;AP326,AP326,IF(AP323&gt;=AP329,AP329,AP323)+0.00000001),IF(AP327&gt;=AP326,AP326-AO328,AP327-AO328)+0.00000001),1)</f>
        <v>0</v>
      </c>
      <c r="AQ330" s="68">
        <f t="shared" ref="AQ330" si="5933">FLOOR(IF(OR(AQ325=0,AQ325=1),IF(AQ329&gt;AQ326,AQ326,IF(AQ323&gt;=AQ329,AQ329,AQ323)+0.00000001),IF(AQ327&gt;=AQ326,AQ326-AP328,AQ327-AP328)+0.00000001),1)</f>
        <v>0</v>
      </c>
      <c r="AR330" s="68">
        <f t="shared" ref="AR330" si="5934">FLOOR(IF(OR(AR325=0,AR325=1),IF(AR329&gt;AR326,AR326,IF(AR323&gt;=AR329,AR329,AR323)+0.00000001),IF(AR327&gt;=AR326,AR326-AQ328,AR327-AQ328)+0.00000001),1)</f>
        <v>0</v>
      </c>
      <c r="AS330" s="68">
        <f t="shared" ref="AS330" si="5935">FLOOR(IF(OR(AS325=0,AS325=1),IF(AS329&gt;AS326,AS326,IF(AS323&gt;=AS329,AS329,AS323)+0.00000001),IF(AS327&gt;=AS326,AS326-AR328,AS327-AR328)+0.00000001),1)</f>
        <v>0</v>
      </c>
      <c r="AT330" s="68">
        <f t="shared" ref="AT330" si="5936">FLOOR(IF(OR(AT325=0,AT325=1),IF(AT329&gt;AT326,AT326,IF(AT323&gt;=AT329,AT329,AT323)+0.00000001),IF(AT327&gt;=AT326,AT326-AS328,AT327-AS328)+0.00000001),1)</f>
        <v>0</v>
      </c>
      <c r="AU330" s="68">
        <f t="shared" ref="AU330" si="5937">FLOOR(IF(OR(AU325=0,AU325=1),IF(AU329&gt;AU326,AU326,IF(AU323&gt;=AU329,AU329,AU323)+0.00000001),IF(AU327&gt;=AU326,AU326-AT328,AU327-AT328)+0.00000001),1)</f>
        <v>0</v>
      </c>
      <c r="AV330" s="68">
        <f t="shared" ref="AV330" si="5938">FLOOR(IF(OR(AV325=0,AV325=1),IF(AV329&gt;AV326,AV326,IF(AV323&gt;=AV329,AV329,AV323)+0.00000001),IF(AV327&gt;=AV326,AV326-AU328,AV327-AU328)+0.00000001),1)</f>
        <v>0</v>
      </c>
      <c r="AW330" s="68">
        <f t="shared" ref="AW330" si="5939">FLOOR(IF(OR(AW325=0,AW325=1),IF(AW329&gt;AW326,AW326,IF(AW323&gt;=AW329,AW329,AW323)+0.00000001),IF(AW327&gt;=AW326,AW326-AV328,AW327-AV328)+0.00000001),1)</f>
        <v>0</v>
      </c>
      <c r="AX330" s="68">
        <f t="shared" ref="AX330" si="5940">FLOOR(IF(OR(AX325=0,AX325=1),IF(AX329&gt;AX326,AX326,IF(AX323&gt;=AX329,AX329,AX323)+0.00000001),IF(AX327&gt;=AX326,AX326-AW328,AX327-AW328)+0.00000001),1)</f>
        <v>0</v>
      </c>
      <c r="AY330" s="68">
        <f t="shared" ref="AY330" si="5941">FLOOR(IF(OR(AY325=0,AY325=1),IF(AY329&gt;AY326,AY326,IF(AY323&gt;=AY329,AY329,AY323)+0.00000001),IF(AY327&gt;=AY326,AY326-AX328,AY327-AX328)+0.00000001),1)</f>
        <v>0</v>
      </c>
      <c r="AZ330" s="68">
        <f t="shared" ref="AZ330" si="5942">FLOOR(IF(OR(AZ325=0,AZ325=1),IF(AZ329&gt;AZ326,AZ326,IF(AZ323&gt;=AZ329,AZ329,AZ323)+0.00000001),IF(AZ327&gt;=AZ326,AZ326-AY328,AZ327-AY328)+0.00000001),1)</f>
        <v>0</v>
      </c>
      <c r="BA330" s="68">
        <f t="shared" ref="BA330" si="5943">FLOOR(IF(OR(BA325=0,BA325=1),IF(BA329&gt;BA326,BA326,IF(BA323&gt;=BA329,BA329,BA323)+0.00000001),IF(BA327&gt;=BA326,BA326-AZ328,BA327-AZ328)+0.00000001),1)</f>
        <v>0</v>
      </c>
      <c r="BB330" s="68">
        <f t="shared" ref="BB330" si="5944">FLOOR(IF(OR(BB325=0,BB325=1),IF(BB329&gt;BB326,BB326,IF(BB323&gt;=BB329,BB329,BB323)+0.00000001),IF(BB327&gt;=BB326,BB326-BA328,BB327-BA328)+0.00000001),1)</f>
        <v>0</v>
      </c>
      <c r="BC330" s="68">
        <f t="shared" ref="BC330" si="5945">FLOOR(IF(OR(BC325=0,BC325=1),IF(BC329&gt;BC326,BC326,IF(BC323&gt;=BC329,BC329,BC323)+0.00000001),IF(BC327&gt;=BC326,BC326-BB328,BC327-BB328)+0.00000001),1)</f>
        <v>0</v>
      </c>
      <c r="BD330" s="68">
        <f t="shared" ref="BD330" si="5946">FLOOR(IF(OR(BD325=0,BD325=1),IF(BD329&gt;BD326,BD326,IF(BD323&gt;=BD329,BD329,BD323)+0.00000001),IF(BD327&gt;=BD326,BD326-BC328,BD327-BC328)+0.00000001),1)</f>
        <v>0</v>
      </c>
      <c r="BE330" s="68">
        <f t="shared" ref="BE330" si="5947">FLOOR(IF(OR(BE325=0,BE325=1),IF(BE329&gt;BE326,BE326,IF(BE323&gt;=BE329,BE329,BE323)+0.00000001),IF(BE327&gt;=BE326,BE326-BD328,BE327-BD328)+0.00000001),1)</f>
        <v>0</v>
      </c>
      <c r="BF330" s="68">
        <f t="shared" ref="BF330" si="5948">FLOOR(IF(OR(BF325=0,BF325=1),IF(BF329&gt;BF326,BF326,IF(BF323&gt;=BF329,BF329,BF323)+0.00000001),IF(BF327&gt;=BF326,BF326-BE328,BF327-BE328)+0.00000001),1)</f>
        <v>0</v>
      </c>
      <c r="BG330" s="68">
        <f t="shared" ref="BG330" si="5949">FLOOR(IF(OR(BG325=0,BG325=1),IF(BG329&gt;BG326,BG326,IF(BG323&gt;=BG329,BG329,BG323)+0.00000001),IF(BG327&gt;=BG326,BG326-BF328,BG327-BF328)+0.00000001),1)</f>
        <v>0</v>
      </c>
      <c r="BH330" s="68">
        <f t="shared" ref="BH330" si="5950">FLOOR(IF(OR(BH325=0,BH325=1),IF(BH329&gt;BH326,BH326,IF(BH323&gt;=BH329,BH329,BH323)+0.00000001),IF(BH327&gt;=BH326,BH326-BG328,BH327-BG328)+0.00000001),1)</f>
        <v>0</v>
      </c>
      <c r="BI330" s="68">
        <f t="shared" ref="BI330" si="5951">FLOOR(IF(OR(BI325=0,BI325=1),IF(BI329&gt;BI326,BI326,IF(BI323&gt;=BI329,BI329,BI323)+0.00000001),IF(BI327&gt;=BI326,BI326-BH328,BI327-BH328)+0.00000001),1)</f>
        <v>0</v>
      </c>
      <c r="BJ330" s="68">
        <f t="shared" ref="BJ330" si="5952">FLOOR(IF(OR(BJ325=0,BJ325=1),IF(BJ329&gt;BJ326,BJ326,IF(BJ323&gt;=BJ329,BJ329,BJ323)+0.00000001),IF(BJ327&gt;=BJ326,BJ326-BI328,BJ327-BI328)+0.00000001),1)</f>
        <v>0</v>
      </c>
      <c r="BK330" s="68">
        <f t="shared" ref="BK330" si="5953">FLOOR(IF(OR(BK325=0,BK325=1),IF(BK329&gt;BK326,BK326,IF(BK323&gt;=BK329,BK329,BK323)+0.00000001),IF(BK327&gt;=BK326,BK326-BJ328,BK327-BJ328)+0.00000001),1)</f>
        <v>0</v>
      </c>
      <c r="BL330" s="68">
        <f t="shared" ref="BL330" si="5954">FLOOR(IF(OR(BL325=0,BL325=1),IF(BL329&gt;BL326,BL326,IF(BL323&gt;=BL329,BL329,BL323)+0.00000001),IF(BL327&gt;=BL326,BL326-BK328,BL327-BK328)+0.00000001),1)</f>
        <v>0</v>
      </c>
      <c r="BM330" s="68">
        <f t="shared" ref="BM330" si="5955">FLOOR(IF(OR(BM325=0,BM325=1),IF(BM329&gt;BM326,BM326,IF(BM323&gt;=BM329,BM329,BM323)+0.00000001),IF(BM327&gt;=BM326,BM326-BL328,BM327-BL328)+0.00000001),1)</f>
        <v>0</v>
      </c>
      <c r="BN330" s="362"/>
      <c r="BO330" s="364"/>
      <c r="BP330" s="366"/>
      <c r="BQ330" s="366"/>
      <c r="BR330" s="106"/>
      <c r="BS330" s="106"/>
      <c r="BT330" s="106"/>
      <c r="BU330" s="106"/>
      <c r="BV330" s="106"/>
      <c r="BW330" s="106"/>
      <c r="BX330" s="106"/>
      <c r="BY330" s="106"/>
      <c r="BZ330" s="106"/>
      <c r="CA330" s="106"/>
      <c r="CB330" s="106"/>
      <c r="CC330" s="106"/>
      <c r="CD330" s="106"/>
      <c r="CE330" s="106"/>
      <c r="CF330" s="106"/>
      <c r="CG330" s="106"/>
    </row>
    <row r="331" spans="1:85" s="245" customFormat="1" ht="25.4" customHeight="1" thickBot="1" x14ac:dyDescent="0.4">
      <c r="A331" s="243"/>
      <c r="B331" s="129"/>
      <c r="C331" s="69"/>
      <c r="D331" s="69"/>
      <c r="E331" s="69"/>
      <c r="F331" s="69"/>
      <c r="G331" s="69"/>
      <c r="H331" s="69"/>
      <c r="I331" s="69"/>
      <c r="J331" s="69"/>
      <c r="K331" s="69"/>
      <c r="L331" s="69"/>
      <c r="M331" s="70"/>
      <c r="N331" s="7"/>
      <c r="O331" s="193"/>
      <c r="P331" s="106"/>
      <c r="Q331" s="216" t="s">
        <v>145</v>
      </c>
      <c r="R331" s="72">
        <f>IF($J322="Ano",R330*'Podpůrná data'!$B$5,R330*'Podpůrná data'!$B$3)</f>
        <v>0</v>
      </c>
      <c r="S331" s="72">
        <f>IF($J322="Ano",S330*'Podpůrná data'!$B$5,S330*'Podpůrná data'!$B$3)</f>
        <v>0</v>
      </c>
      <c r="T331" s="72">
        <f>IF($J322="Ano",T330*'Podpůrná data'!$B$5,T330*'Podpůrná data'!$B$3)</f>
        <v>0</v>
      </c>
      <c r="U331" s="72">
        <f>IF($J322="Ano",U330*'Podpůrná data'!$B$5,U330*'Podpůrná data'!$B$3)</f>
        <v>0</v>
      </c>
      <c r="V331" s="72">
        <f>IF($J322="Ano",V330*'Podpůrná data'!$B$5,V330*'Podpůrná data'!$B$3)</f>
        <v>0</v>
      </c>
      <c r="W331" s="72">
        <f>IF($J322="Ano",W330*'Podpůrná data'!$B$5,W330*'Podpůrná data'!$B$3)</f>
        <v>0</v>
      </c>
      <c r="X331" s="72">
        <f>IF($J322="Ano",X330*'Podpůrná data'!$B$5,X330*'Podpůrná data'!$B$3)</f>
        <v>0</v>
      </c>
      <c r="Y331" s="72">
        <f>IF($J322="Ano",Y330*'Podpůrná data'!$B$5,Y330*'Podpůrná data'!$B$3)</f>
        <v>0</v>
      </c>
      <c r="Z331" s="72">
        <f>IF($J322="Ano",Z330*'Podpůrná data'!$B$5,Z330*'Podpůrná data'!$B$3)</f>
        <v>0</v>
      </c>
      <c r="AA331" s="72">
        <f>IF($J322="Ano",AA330*'Podpůrná data'!$B$5,AA330*'Podpůrná data'!$B$3)</f>
        <v>0</v>
      </c>
      <c r="AB331" s="72">
        <f>IF($J322="Ano",AB330*'Podpůrná data'!$B$5,AB330*'Podpůrná data'!$B$3)</f>
        <v>0</v>
      </c>
      <c r="AC331" s="72">
        <f>IF($J322="Ano",AC330*'Podpůrná data'!$B$5,AC330*'Podpůrná data'!$B$3)</f>
        <v>0</v>
      </c>
      <c r="AD331" s="72">
        <f>IF($J322="Ano",AD330*'Podpůrná data'!$B$5,AD330*'Podpůrná data'!$B$3)</f>
        <v>0</v>
      </c>
      <c r="AE331" s="72">
        <f>IF($J322="Ano",AE330*'Podpůrná data'!$B$5,AE330*'Podpůrná data'!$B$3)</f>
        <v>0</v>
      </c>
      <c r="AF331" s="72">
        <f>IF($J322="Ano",AF330*'Podpůrná data'!$B$5,AF330*'Podpůrná data'!$B$3)</f>
        <v>0</v>
      </c>
      <c r="AG331" s="72">
        <f>IF($J322="Ano",AG330*'Podpůrná data'!$B$5,AG330*'Podpůrná data'!$B$3)</f>
        <v>0</v>
      </c>
      <c r="AH331" s="72">
        <f>IF($J322="Ano",AH330*'Podpůrná data'!$B$5,AH330*'Podpůrná data'!$B$3)</f>
        <v>0</v>
      </c>
      <c r="AI331" s="72">
        <f>IF($J322="Ano",AI330*'Podpůrná data'!$B$5,AI330*'Podpůrná data'!$B$3)</f>
        <v>0</v>
      </c>
      <c r="AJ331" s="72">
        <f>IF($J322="Ano",AJ330*'Podpůrná data'!$B$5,AJ330*'Podpůrná data'!$B$3)</f>
        <v>0</v>
      </c>
      <c r="AK331" s="72">
        <f>IF($J322="Ano",AK330*'Podpůrná data'!$B$5,AK330*'Podpůrná data'!$B$3)</f>
        <v>0</v>
      </c>
      <c r="AL331" s="72">
        <f>IF($J322="Ano",AL330*'Podpůrná data'!$B$5,AL330*'Podpůrná data'!$B$3)</f>
        <v>0</v>
      </c>
      <c r="AM331" s="72">
        <f>IF($J322="Ano",AM330*'Podpůrná data'!$B$5,AM330*'Podpůrná data'!$B$3)</f>
        <v>0</v>
      </c>
      <c r="AN331" s="72">
        <f>IF($J322="Ano",AN330*'Podpůrná data'!$B$5,AN330*'Podpůrná data'!$B$3)</f>
        <v>0</v>
      </c>
      <c r="AO331" s="72">
        <f>IF($J322="Ano",AO330*'Podpůrná data'!$B$5,AO330*'Podpůrná data'!$B$3)</f>
        <v>0</v>
      </c>
      <c r="AP331" s="72">
        <f>IF($J322="Ano",AP330*'Podpůrná data'!$B$5,AP330*'Podpůrná data'!$B$3)</f>
        <v>0</v>
      </c>
      <c r="AQ331" s="72">
        <f>IF($J322="Ano",AQ330*'Podpůrná data'!$B$5,AQ330*'Podpůrná data'!$B$3)</f>
        <v>0</v>
      </c>
      <c r="AR331" s="72">
        <f>IF($J322="Ano",AR330*'Podpůrná data'!$B$5,AR330*'Podpůrná data'!$B$3)</f>
        <v>0</v>
      </c>
      <c r="AS331" s="72">
        <f>IF($J322="Ano",AS330*'Podpůrná data'!$B$5,AS330*'Podpůrná data'!$B$3)</f>
        <v>0</v>
      </c>
      <c r="AT331" s="72">
        <f>IF($J322="Ano",AT330*'Podpůrná data'!$B$5,AT330*'Podpůrná data'!$B$3)</f>
        <v>0</v>
      </c>
      <c r="AU331" s="72">
        <f>IF($J322="Ano",AU330*'Podpůrná data'!$B$5,AU330*'Podpůrná data'!$B$3)</f>
        <v>0</v>
      </c>
      <c r="AV331" s="72">
        <f>IF($J322="Ano",AV330*'Podpůrná data'!$B$5,AV330*'Podpůrná data'!$B$3)</f>
        <v>0</v>
      </c>
      <c r="AW331" s="72">
        <f>IF($J322="Ano",AW330*'Podpůrná data'!$B$5,AW330*'Podpůrná data'!$B$3)</f>
        <v>0</v>
      </c>
      <c r="AX331" s="72">
        <f>IF($J322="Ano",AX330*'Podpůrná data'!$B$5,AX330*'Podpůrná data'!$B$3)</f>
        <v>0</v>
      </c>
      <c r="AY331" s="72">
        <f>IF($J322="Ano",AY330*'Podpůrná data'!$B$5,AY330*'Podpůrná data'!$B$3)</f>
        <v>0</v>
      </c>
      <c r="AZ331" s="72">
        <f>IF($J322="Ano",AZ330*'Podpůrná data'!$B$5,AZ330*'Podpůrná data'!$B$3)</f>
        <v>0</v>
      </c>
      <c r="BA331" s="72">
        <f>IF($J322="Ano",BA330*'Podpůrná data'!$B$5,BA330*'Podpůrná data'!$B$3)</f>
        <v>0</v>
      </c>
      <c r="BB331" s="72">
        <f>IF($J322="Ano",BB330*'Podpůrná data'!$B$5,BB330*'Podpůrná data'!$B$3)</f>
        <v>0</v>
      </c>
      <c r="BC331" s="72">
        <f>IF($J322="Ano",BC330*'Podpůrná data'!$B$5,BC330*'Podpůrná data'!$B$3)</f>
        <v>0</v>
      </c>
      <c r="BD331" s="72">
        <f>IF($J322="Ano",BD330*'Podpůrná data'!$B$5,BD330*'Podpůrná data'!$B$3)</f>
        <v>0</v>
      </c>
      <c r="BE331" s="72">
        <f>IF($J322="Ano",BE330*'Podpůrná data'!$B$5,BE330*'Podpůrná data'!$B$3)</f>
        <v>0</v>
      </c>
      <c r="BF331" s="72">
        <f>IF($J322="Ano",BF330*'Podpůrná data'!$B$5,BF330*'Podpůrná data'!$B$3)</f>
        <v>0</v>
      </c>
      <c r="BG331" s="72">
        <f>IF($J322="Ano",BG330*'Podpůrná data'!$B$5,BG330*'Podpůrná data'!$B$3)</f>
        <v>0</v>
      </c>
      <c r="BH331" s="72">
        <f>IF($J322="Ano",BH330*'Podpůrná data'!$B$5,BH330*'Podpůrná data'!$B$3)</f>
        <v>0</v>
      </c>
      <c r="BI331" s="72">
        <f>IF($J322="Ano",BI330*'Podpůrná data'!$B$5,BI330*'Podpůrná data'!$B$3)</f>
        <v>0</v>
      </c>
      <c r="BJ331" s="72">
        <f>IF($J322="Ano",BJ330*'Podpůrná data'!$B$5,BJ330*'Podpůrná data'!$B$3)</f>
        <v>0</v>
      </c>
      <c r="BK331" s="72">
        <f>IF($J322="Ano",BK330*'Podpůrná data'!$B$5,BK330*'Podpůrná data'!$B$3)</f>
        <v>0</v>
      </c>
      <c r="BL331" s="72">
        <f>IF($J322="Ano",BL330*'Podpůrná data'!$B$5,BL330*'Podpůrná data'!$B$3)</f>
        <v>0</v>
      </c>
      <c r="BM331" s="72">
        <f>IF($J322="Ano",BM330*'Podpůrná data'!$B$5,BM330*'Podpůrná data'!$B$3)</f>
        <v>0</v>
      </c>
      <c r="BN331" s="363"/>
      <c r="BO331" s="365"/>
      <c r="BP331" s="367"/>
      <c r="BQ331" s="367"/>
      <c r="BR331" s="106"/>
      <c r="BS331" s="178">
        <f>SUMIFS($R331:$BM331,$R321:$BM321,"1. ZoR")</f>
        <v>0</v>
      </c>
      <c r="BT331" s="178">
        <f>SUMIFS($R331:$BM331,$R321:$BM321,"2. ZoR")</f>
        <v>0</v>
      </c>
      <c r="BU331" s="178">
        <f>SUMIFS($R331:$BM331,$R321:$BM321,"3. ZoR")</f>
        <v>0</v>
      </c>
      <c r="BV331" s="178">
        <f>SUMIFS($R331:$BM331,$R321:$BM321,"4. ZoR")</f>
        <v>0</v>
      </c>
      <c r="BW331" s="178">
        <f>SUMIFS($R331:$BM331,$R321:$BM321,"5. ZoR")</f>
        <v>0</v>
      </c>
      <c r="BX331" s="178">
        <f>SUMIFS($R331:$BM331,$R321:$BM321,"6. ZoR")</f>
        <v>0</v>
      </c>
      <c r="BY331" s="178">
        <f>SUMIFS($R331:$BM331,$R321:$BM321,"7. ZoR")</f>
        <v>0</v>
      </c>
      <c r="BZ331" s="178">
        <f>SUMIFS($R331:$BM331,$R321:$BM321,"8. ZoR")</f>
        <v>0</v>
      </c>
      <c r="CA331" s="178">
        <f>SUMIFS($R331:$BM331,$R321:$BM321,"9. ZoR")</f>
        <v>0</v>
      </c>
      <c r="CB331" s="178">
        <f>SUMIFS($R331:$BM331,$R321:$BM321,"10. ZoR")</f>
        <v>0</v>
      </c>
      <c r="CC331" s="178">
        <f>SUMIFS($R331:$BM331,$R321:$BM321,"11. ZoR")</f>
        <v>0</v>
      </c>
      <c r="CD331" s="178">
        <f>SUMIFS($R331:$BM331,$R321:$BM321,"12. ZoR")</f>
        <v>0</v>
      </c>
      <c r="CE331" s="178">
        <f>SUMIFS($R331:$BM331,$R321:$BM321,"13. ZoR")</f>
        <v>0</v>
      </c>
      <c r="CF331" s="178">
        <f>SUMIFS($R331:$BM331,$R321:$BM321,"14. ZoR")</f>
        <v>0</v>
      </c>
      <c r="CG331" s="178">
        <f>SUMIFS($R331:$BM331,$R321:$BM321,"15. ZoR")</f>
        <v>0</v>
      </c>
    </row>
    <row r="332" spans="1:85" ht="15" hidden="1" thickBot="1" x14ac:dyDescent="0.4">
      <c r="B332" s="105"/>
      <c r="C332" s="130"/>
      <c r="D332" s="130"/>
      <c r="E332" s="130"/>
      <c r="F332" s="130"/>
      <c r="G332" s="130"/>
      <c r="H332" s="105"/>
      <c r="I332" s="105"/>
      <c r="J332" s="105"/>
      <c r="K332" s="105"/>
      <c r="L332" s="105"/>
      <c r="M332" s="105"/>
      <c r="N332" s="7"/>
      <c r="O332" s="105"/>
      <c r="P332" s="105"/>
      <c r="Q332" s="105"/>
      <c r="R332" s="105"/>
      <c r="S332" s="105"/>
      <c r="T332" s="7"/>
      <c r="U332" s="105"/>
      <c r="V332" s="105"/>
      <c r="W332" s="105"/>
      <c r="X332" s="105"/>
      <c r="Y332" s="105"/>
      <c r="Z332" s="105"/>
      <c r="AA332" s="105"/>
      <c r="AB332" s="105"/>
      <c r="AC332" s="105"/>
      <c r="AD332" s="105"/>
      <c r="AE332" s="105"/>
      <c r="AF332" s="105"/>
      <c r="AG332" s="105"/>
      <c r="AH332" s="105"/>
      <c r="AI332" s="105"/>
      <c r="AJ332" s="105"/>
      <c r="AK332" s="105"/>
      <c r="AL332" s="105"/>
      <c r="AM332" s="105"/>
      <c r="AN332" s="105"/>
      <c r="AO332" s="105"/>
      <c r="AP332" s="105"/>
      <c r="AQ332" s="105"/>
      <c r="AR332" s="105"/>
      <c r="AS332" s="105"/>
      <c r="AT332" s="105"/>
      <c r="AU332" s="105"/>
      <c r="AV332" s="105"/>
      <c r="AW332" s="105"/>
      <c r="AX332" s="105"/>
      <c r="AY332" s="105"/>
      <c r="AZ332" s="105"/>
      <c r="BA332" s="105"/>
      <c r="BB332" s="105"/>
      <c r="BC332" s="105"/>
      <c r="BD332" s="105"/>
      <c r="BE332" s="105"/>
      <c r="BF332" s="105"/>
      <c r="BG332" s="105"/>
      <c r="BH332" s="105"/>
      <c r="BI332" s="105"/>
      <c r="BJ332" s="105"/>
      <c r="BK332" s="105"/>
      <c r="BL332" s="105"/>
      <c r="BM332" s="105"/>
      <c r="BN332" s="105"/>
      <c r="BO332" s="105"/>
      <c r="BP332" s="105"/>
      <c r="BQ332" s="105"/>
      <c r="BR332" s="105"/>
      <c r="BS332" s="105"/>
      <c r="BT332" s="105"/>
      <c r="BU332" s="105"/>
      <c r="BV332" s="105"/>
      <c r="BW332" s="105"/>
      <c r="BX332" s="105"/>
      <c r="BY332" s="105"/>
      <c r="BZ332" s="105"/>
      <c r="CA332" s="105"/>
      <c r="CB332" s="105"/>
      <c r="CC332" s="105"/>
      <c r="CD332" s="105"/>
      <c r="CE332" s="105"/>
      <c r="CF332" s="105"/>
      <c r="CG332" s="105"/>
    </row>
    <row r="333" spans="1:85" s="245" customFormat="1" ht="69.650000000000006" customHeight="1" thickBot="1" x14ac:dyDescent="0.4">
      <c r="A333" s="249"/>
      <c r="B333" s="120"/>
      <c r="C333" s="360" t="s">
        <v>2</v>
      </c>
      <c r="D333" s="121"/>
      <c r="E333" s="131" t="s">
        <v>206</v>
      </c>
      <c r="F333" s="131" t="s">
        <v>444</v>
      </c>
      <c r="G333" s="131" t="s">
        <v>208</v>
      </c>
      <c r="H333" s="122" t="s">
        <v>94</v>
      </c>
      <c r="I333" s="122" t="s">
        <v>95</v>
      </c>
      <c r="J333" s="122" t="s">
        <v>96</v>
      </c>
      <c r="K333" s="122" t="s">
        <v>216</v>
      </c>
      <c r="L333" s="122" t="s">
        <v>218</v>
      </c>
      <c r="M333" s="138" t="s">
        <v>1</v>
      </c>
      <c r="N333" s="7"/>
      <c r="O333" s="124">
        <v>208002</v>
      </c>
      <c r="P333" s="106"/>
      <c r="Q333" s="194" t="s">
        <v>128</v>
      </c>
      <c r="R333" s="83" t="s">
        <v>4</v>
      </c>
      <c r="S333" s="83" t="s">
        <v>5</v>
      </c>
      <c r="T333" s="83" t="s">
        <v>6</v>
      </c>
      <c r="U333" s="83" t="s">
        <v>7</v>
      </c>
      <c r="V333" s="83" t="s">
        <v>8</v>
      </c>
      <c r="W333" s="83" t="s">
        <v>9</v>
      </c>
      <c r="X333" s="83" t="s">
        <v>10</v>
      </c>
      <c r="Y333" s="83" t="s">
        <v>11</v>
      </c>
      <c r="Z333" s="83" t="s">
        <v>12</v>
      </c>
      <c r="AA333" s="83" t="s">
        <v>13</v>
      </c>
      <c r="AB333" s="83" t="s">
        <v>14</v>
      </c>
      <c r="AC333" s="83" t="s">
        <v>15</v>
      </c>
      <c r="AD333" s="83" t="s">
        <v>16</v>
      </c>
      <c r="AE333" s="83" t="s">
        <v>17</v>
      </c>
      <c r="AF333" s="83" t="s">
        <v>18</v>
      </c>
      <c r="AG333" s="83" t="s">
        <v>19</v>
      </c>
      <c r="AH333" s="83" t="s">
        <v>20</v>
      </c>
      <c r="AI333" s="83" t="s">
        <v>21</v>
      </c>
      <c r="AJ333" s="83" t="s">
        <v>22</v>
      </c>
      <c r="AK333" s="83" t="s">
        <v>23</v>
      </c>
      <c r="AL333" s="83" t="s">
        <v>24</v>
      </c>
      <c r="AM333" s="83" t="s">
        <v>25</v>
      </c>
      <c r="AN333" s="83" t="s">
        <v>26</v>
      </c>
      <c r="AO333" s="83" t="s">
        <v>27</v>
      </c>
      <c r="AP333" s="83" t="s">
        <v>28</v>
      </c>
      <c r="AQ333" s="83" t="s">
        <v>29</v>
      </c>
      <c r="AR333" s="83" t="s">
        <v>30</v>
      </c>
      <c r="AS333" s="83" t="s">
        <v>31</v>
      </c>
      <c r="AT333" s="83" t="s">
        <v>32</v>
      </c>
      <c r="AU333" s="83" t="s">
        <v>33</v>
      </c>
      <c r="AV333" s="83" t="s">
        <v>34</v>
      </c>
      <c r="AW333" s="83" t="s">
        <v>35</v>
      </c>
      <c r="AX333" s="83" t="s">
        <v>36</v>
      </c>
      <c r="AY333" s="83" t="s">
        <v>37</v>
      </c>
      <c r="AZ333" s="83" t="s">
        <v>38</v>
      </c>
      <c r="BA333" s="83" t="s">
        <v>39</v>
      </c>
      <c r="BB333" s="83" t="s">
        <v>40</v>
      </c>
      <c r="BC333" s="83" t="s">
        <v>41</v>
      </c>
      <c r="BD333" s="83" t="s">
        <v>42</v>
      </c>
      <c r="BE333" s="83" t="s">
        <v>43</v>
      </c>
      <c r="BF333" s="83" t="s">
        <v>44</v>
      </c>
      <c r="BG333" s="83" t="s">
        <v>45</v>
      </c>
      <c r="BH333" s="83" t="s">
        <v>46</v>
      </c>
      <c r="BI333" s="83" t="s">
        <v>47</v>
      </c>
      <c r="BJ333" s="83" t="s">
        <v>48</v>
      </c>
      <c r="BK333" s="83" t="s">
        <v>49</v>
      </c>
      <c r="BL333" s="83" t="s">
        <v>50</v>
      </c>
      <c r="BM333" s="83" t="s">
        <v>51</v>
      </c>
      <c r="BN333" s="134" t="s">
        <v>163</v>
      </c>
      <c r="BO333" s="135" t="s">
        <v>164</v>
      </c>
      <c r="BP333" s="135" t="s">
        <v>146</v>
      </c>
      <c r="BQ333" s="135" t="s">
        <v>214</v>
      </c>
      <c r="BR333" s="106"/>
      <c r="BS333" s="368" t="s">
        <v>238</v>
      </c>
      <c r="BT333" s="369"/>
      <c r="BU333" s="369"/>
      <c r="BV333" s="369"/>
      <c r="BW333" s="369"/>
      <c r="BX333" s="369"/>
      <c r="BY333" s="369"/>
      <c r="BZ333" s="369"/>
      <c r="CA333" s="369"/>
      <c r="CB333" s="369"/>
      <c r="CC333" s="369"/>
      <c r="CD333" s="369"/>
      <c r="CE333" s="369"/>
      <c r="CF333" s="369"/>
      <c r="CG333" s="369"/>
    </row>
    <row r="334" spans="1:85" s="245" customFormat="1" ht="21" hidden="1" customHeight="1" x14ac:dyDescent="0.35">
      <c r="A334" s="250"/>
      <c r="B334" s="113"/>
      <c r="C334" s="361"/>
      <c r="D334" s="125"/>
      <c r="E334" s="125"/>
      <c r="F334" s="125"/>
      <c r="G334" s="125"/>
      <c r="H334" s="370" t="s">
        <v>250</v>
      </c>
      <c r="I334" s="371" t="s">
        <v>425</v>
      </c>
      <c r="J334" s="357" t="s">
        <v>97</v>
      </c>
      <c r="K334" s="357" t="s">
        <v>217</v>
      </c>
      <c r="L334" s="137"/>
      <c r="M334" s="373" t="s">
        <v>93</v>
      </c>
      <c r="N334" s="7"/>
      <c r="O334" s="375" t="s">
        <v>3</v>
      </c>
      <c r="P334" s="106"/>
      <c r="Q334" s="84"/>
      <c r="R334" s="74">
        <f>MONTH(Úvod!$F$10)</f>
        <v>1</v>
      </c>
      <c r="S334" s="75">
        <f t="shared" ref="S334" si="5956">IF(R334=12,1,R334+1)</f>
        <v>2</v>
      </c>
      <c r="T334" s="75">
        <f t="shared" ref="T334" si="5957">IF(S334=12,1,S334+1)</f>
        <v>3</v>
      </c>
      <c r="U334" s="76">
        <f t="shared" ref="U334" si="5958">IF(T334=12,1,T334+1)</f>
        <v>4</v>
      </c>
      <c r="V334" s="76">
        <f t="shared" ref="V334" si="5959">IF(U334=12,1,U334+1)</f>
        <v>5</v>
      </c>
      <c r="W334" s="76">
        <f t="shared" ref="W334" si="5960">IF(V334=12,1,V334+1)</f>
        <v>6</v>
      </c>
      <c r="X334" s="76">
        <f t="shared" ref="X334" si="5961">IF(W334=12,1,W334+1)</f>
        <v>7</v>
      </c>
      <c r="Y334" s="76">
        <f t="shared" ref="Y334" si="5962">IF(X334=12,1,X334+1)</f>
        <v>8</v>
      </c>
      <c r="Z334" s="76">
        <f t="shared" ref="Z334" si="5963">IF(Y334=12,1,Y334+1)</f>
        <v>9</v>
      </c>
      <c r="AA334" s="76">
        <f>IF(Z334=12,1,Z334+1)</f>
        <v>10</v>
      </c>
      <c r="AB334" s="76">
        <f t="shared" ref="AB334" si="5964">IF(AA334=12,1,AA334+1)</f>
        <v>11</v>
      </c>
      <c r="AC334" s="76">
        <f t="shared" ref="AC334" si="5965">IF(AB334=12,1,AB334+1)</f>
        <v>12</v>
      </c>
      <c r="AD334" s="76">
        <f t="shared" ref="AD334" si="5966">IF(AC334=12,1,AC334+1)</f>
        <v>1</v>
      </c>
      <c r="AE334" s="76">
        <f t="shared" ref="AE334" si="5967">IF(AD334=12,1,AD334+1)</f>
        <v>2</v>
      </c>
      <c r="AF334" s="76">
        <f t="shared" ref="AF334" si="5968">IF(AE334=12,1,AE334+1)</f>
        <v>3</v>
      </c>
      <c r="AG334" s="76">
        <f t="shared" ref="AG334" si="5969">IF(AF334=12,1,AF334+1)</f>
        <v>4</v>
      </c>
      <c r="AH334" s="76">
        <f t="shared" ref="AH334" si="5970">IF(AG334=12,1,AG334+1)</f>
        <v>5</v>
      </c>
      <c r="AI334" s="76">
        <f t="shared" ref="AI334" si="5971">IF(AH334=12,1,AH334+1)</f>
        <v>6</v>
      </c>
      <c r="AJ334" s="76">
        <f>IF(AI334=12,1,AI334+1)</f>
        <v>7</v>
      </c>
      <c r="AK334" s="76">
        <f t="shared" ref="AK334" si="5972">IF(AJ334=12,1,AJ334+1)</f>
        <v>8</v>
      </c>
      <c r="AL334" s="76">
        <f t="shared" ref="AL334" si="5973">IF(AK334=12,1,AK334+1)</f>
        <v>9</v>
      </c>
      <c r="AM334" s="76">
        <f t="shared" ref="AM334" si="5974">IF(AL334=12,1,AL334+1)</f>
        <v>10</v>
      </c>
      <c r="AN334" s="76">
        <f t="shared" ref="AN334" si="5975">IF(AM334=12,1,AM334+1)</f>
        <v>11</v>
      </c>
      <c r="AO334" s="76">
        <f t="shared" ref="AO334" si="5976">IF(AN334=12,1,AN334+1)</f>
        <v>12</v>
      </c>
      <c r="AP334" s="76">
        <f t="shared" ref="AP334" si="5977">IF(AO334=12,1,AO334+1)</f>
        <v>1</v>
      </c>
      <c r="AQ334" s="76">
        <f t="shared" ref="AQ334" si="5978">IF(AP334=12,1,AP334+1)</f>
        <v>2</v>
      </c>
      <c r="AR334" s="76">
        <f t="shared" ref="AR334" si="5979">IF(AQ334=12,1,AQ334+1)</f>
        <v>3</v>
      </c>
      <c r="AS334" s="76">
        <f t="shared" ref="AS334" si="5980">IF(AR334=12,1,AR334+1)</f>
        <v>4</v>
      </c>
      <c r="AT334" s="76">
        <f t="shared" ref="AT334" si="5981">IF(AS334=12,1,AS334+1)</f>
        <v>5</v>
      </c>
      <c r="AU334" s="76">
        <f t="shared" ref="AU334" si="5982">IF(AT334=12,1,AT334+1)</f>
        <v>6</v>
      </c>
      <c r="AV334" s="76">
        <f t="shared" ref="AV334" si="5983">IF(AU334=12,1,AU334+1)</f>
        <v>7</v>
      </c>
      <c r="AW334" s="76">
        <f t="shared" ref="AW334" si="5984">IF(AV334=12,1,AV334+1)</f>
        <v>8</v>
      </c>
      <c r="AX334" s="76">
        <f t="shared" ref="AX334" si="5985">IF(AW334=12,1,AW334+1)</f>
        <v>9</v>
      </c>
      <c r="AY334" s="76">
        <f t="shared" ref="AY334" si="5986">IF(AX334=12,1,AX334+1)</f>
        <v>10</v>
      </c>
      <c r="AZ334" s="76">
        <f t="shared" ref="AZ334" si="5987">IF(AY334=12,1,AY334+1)</f>
        <v>11</v>
      </c>
      <c r="BA334" s="76">
        <f t="shared" ref="BA334" si="5988">IF(AZ334=12,1,AZ334+1)</f>
        <v>12</v>
      </c>
      <c r="BB334" s="76">
        <f t="shared" ref="BB334" si="5989">IF(BA334=12,1,BA334+1)</f>
        <v>1</v>
      </c>
      <c r="BC334" s="76">
        <f t="shared" ref="BC334" si="5990">IF(BB334=12,1,BB334+1)</f>
        <v>2</v>
      </c>
      <c r="BD334" s="76">
        <f t="shared" ref="BD334" si="5991">IF(BC334=12,1,BC334+1)</f>
        <v>3</v>
      </c>
      <c r="BE334" s="76">
        <f t="shared" ref="BE334" si="5992">IF(BD334=12,1,BD334+1)</f>
        <v>4</v>
      </c>
      <c r="BF334" s="76">
        <f t="shared" ref="BF334" si="5993">IF(BE334=12,1,BE334+1)</f>
        <v>5</v>
      </c>
      <c r="BG334" s="76">
        <f t="shared" ref="BG334" si="5994">IF(BF334=12,1,BF334+1)</f>
        <v>6</v>
      </c>
      <c r="BH334" s="76">
        <f t="shared" ref="BH334" si="5995">IF(BG334=12,1,BG334+1)</f>
        <v>7</v>
      </c>
      <c r="BI334" s="76">
        <f t="shared" ref="BI334" si="5996">IF(BH334=12,1,BH334+1)</f>
        <v>8</v>
      </c>
      <c r="BJ334" s="76">
        <f t="shared" ref="BJ334" si="5997">IF(BI334=12,1,BI334+1)</f>
        <v>9</v>
      </c>
      <c r="BK334" s="76">
        <f t="shared" ref="BK334" si="5998">IF(BJ334=12,1,BJ334+1)</f>
        <v>10</v>
      </c>
      <c r="BL334" s="76">
        <f t="shared" ref="BL334" si="5999">IF(BK334=12,1,BK334+1)</f>
        <v>11</v>
      </c>
      <c r="BM334" s="76">
        <f t="shared" ref="BM334" si="6000">IF(BL334=12,1,BL334+1)</f>
        <v>12</v>
      </c>
      <c r="BN334" s="81"/>
      <c r="BO334" s="78"/>
      <c r="BP334" s="78"/>
      <c r="BQ334" s="78"/>
      <c r="BR334" s="106"/>
      <c r="BS334" s="106"/>
      <c r="BT334" s="106"/>
      <c r="BU334" s="106"/>
      <c r="BV334" s="106"/>
      <c r="BW334" s="106"/>
      <c r="BX334" s="106"/>
      <c r="BY334" s="106"/>
      <c r="BZ334" s="106"/>
      <c r="CA334" s="106"/>
      <c r="CB334" s="106"/>
      <c r="CC334" s="106"/>
      <c r="CD334" s="106"/>
      <c r="CE334" s="106"/>
      <c r="CF334" s="106"/>
      <c r="CG334" s="106"/>
    </row>
    <row r="335" spans="1:85" s="245" customFormat="1" ht="18" hidden="1" customHeight="1" x14ac:dyDescent="0.35">
      <c r="A335" s="250"/>
      <c r="B335" s="113"/>
      <c r="C335" s="361"/>
      <c r="D335" s="125"/>
      <c r="E335" s="125"/>
      <c r="F335" s="125"/>
      <c r="G335" s="125"/>
      <c r="H335" s="370"/>
      <c r="I335" s="371"/>
      <c r="J335" s="357"/>
      <c r="K335" s="357"/>
      <c r="L335" s="137"/>
      <c r="M335" s="373"/>
      <c r="N335" s="7"/>
      <c r="O335" s="376"/>
      <c r="P335" s="106"/>
      <c r="Q335" s="77"/>
      <c r="R335" s="59">
        <f t="shared" ref="R335:BM335" si="6001">VALUE(_xlfn.CONCAT(R334,".",R337))</f>
        <v>1</v>
      </c>
      <c r="S335" s="73">
        <f t="shared" si="6001"/>
        <v>32</v>
      </c>
      <c r="T335" s="73">
        <f t="shared" si="6001"/>
        <v>61</v>
      </c>
      <c r="U335" s="73">
        <f t="shared" si="6001"/>
        <v>92</v>
      </c>
      <c r="V335" s="73">
        <f t="shared" si="6001"/>
        <v>122</v>
      </c>
      <c r="W335" s="73">
        <f t="shared" si="6001"/>
        <v>153</v>
      </c>
      <c r="X335" s="73">
        <f t="shared" si="6001"/>
        <v>183</v>
      </c>
      <c r="Y335" s="73">
        <f t="shared" si="6001"/>
        <v>214</v>
      </c>
      <c r="Z335" s="73">
        <f t="shared" si="6001"/>
        <v>245</v>
      </c>
      <c r="AA335" s="73">
        <f t="shared" si="6001"/>
        <v>275</v>
      </c>
      <c r="AB335" s="73">
        <f t="shared" si="6001"/>
        <v>306</v>
      </c>
      <c r="AC335" s="73">
        <f t="shared" si="6001"/>
        <v>336</v>
      </c>
      <c r="AD335" s="73">
        <f t="shared" si="6001"/>
        <v>367</v>
      </c>
      <c r="AE335" s="73">
        <f t="shared" si="6001"/>
        <v>398</v>
      </c>
      <c r="AF335" s="73">
        <f t="shared" si="6001"/>
        <v>426</v>
      </c>
      <c r="AG335" s="73">
        <f t="shared" si="6001"/>
        <v>457</v>
      </c>
      <c r="AH335" s="73">
        <f t="shared" si="6001"/>
        <v>487</v>
      </c>
      <c r="AI335" s="73">
        <f t="shared" si="6001"/>
        <v>518</v>
      </c>
      <c r="AJ335" s="73">
        <f t="shared" si="6001"/>
        <v>548</v>
      </c>
      <c r="AK335" s="73">
        <f t="shared" si="6001"/>
        <v>579</v>
      </c>
      <c r="AL335" s="73">
        <f t="shared" si="6001"/>
        <v>610</v>
      </c>
      <c r="AM335" s="73">
        <f t="shared" si="6001"/>
        <v>640</v>
      </c>
      <c r="AN335" s="73">
        <f t="shared" si="6001"/>
        <v>671</v>
      </c>
      <c r="AO335" s="73">
        <f t="shared" si="6001"/>
        <v>701</v>
      </c>
      <c r="AP335" s="73">
        <f t="shared" si="6001"/>
        <v>732</v>
      </c>
      <c r="AQ335" s="73">
        <f t="shared" si="6001"/>
        <v>763</v>
      </c>
      <c r="AR335" s="73">
        <f t="shared" si="6001"/>
        <v>791</v>
      </c>
      <c r="AS335" s="73">
        <f t="shared" si="6001"/>
        <v>822</v>
      </c>
      <c r="AT335" s="73">
        <f t="shared" si="6001"/>
        <v>852</v>
      </c>
      <c r="AU335" s="73">
        <f t="shared" si="6001"/>
        <v>883</v>
      </c>
      <c r="AV335" s="73">
        <f t="shared" si="6001"/>
        <v>913</v>
      </c>
      <c r="AW335" s="73">
        <f t="shared" si="6001"/>
        <v>944</v>
      </c>
      <c r="AX335" s="73">
        <f t="shared" si="6001"/>
        <v>975</v>
      </c>
      <c r="AY335" s="73">
        <f t="shared" si="6001"/>
        <v>1005</v>
      </c>
      <c r="AZ335" s="73">
        <f t="shared" si="6001"/>
        <v>1036</v>
      </c>
      <c r="BA335" s="73">
        <f t="shared" si="6001"/>
        <v>1066</v>
      </c>
      <c r="BB335" s="73">
        <f t="shared" si="6001"/>
        <v>1097</v>
      </c>
      <c r="BC335" s="73">
        <f t="shared" si="6001"/>
        <v>1128</v>
      </c>
      <c r="BD335" s="73">
        <f t="shared" si="6001"/>
        <v>1156</v>
      </c>
      <c r="BE335" s="73">
        <f t="shared" si="6001"/>
        <v>1187</v>
      </c>
      <c r="BF335" s="73">
        <f t="shared" si="6001"/>
        <v>1217</v>
      </c>
      <c r="BG335" s="73">
        <f t="shared" si="6001"/>
        <v>1248</v>
      </c>
      <c r="BH335" s="73">
        <f t="shared" si="6001"/>
        <v>1278</v>
      </c>
      <c r="BI335" s="73">
        <f t="shared" si="6001"/>
        <v>1309</v>
      </c>
      <c r="BJ335" s="73">
        <f t="shared" si="6001"/>
        <v>1340</v>
      </c>
      <c r="BK335" s="73">
        <f t="shared" si="6001"/>
        <v>1370</v>
      </c>
      <c r="BL335" s="73">
        <f t="shared" si="6001"/>
        <v>1401</v>
      </c>
      <c r="BM335" s="73">
        <f t="shared" si="6001"/>
        <v>1431</v>
      </c>
      <c r="BN335" s="82"/>
      <c r="BO335" s="79"/>
      <c r="BP335" s="79"/>
      <c r="BQ335" s="79"/>
      <c r="BR335" s="106"/>
      <c r="BS335" s="106"/>
      <c r="BT335" s="106"/>
      <c r="BU335" s="106"/>
      <c r="BV335" s="106"/>
      <c r="BW335" s="106"/>
      <c r="BX335" s="106"/>
      <c r="BY335" s="106"/>
      <c r="BZ335" s="106"/>
      <c r="CA335" s="106"/>
      <c r="CB335" s="106"/>
      <c r="CC335" s="106"/>
      <c r="CD335" s="106"/>
      <c r="CE335" s="106"/>
      <c r="CF335" s="106"/>
      <c r="CG335" s="106"/>
    </row>
    <row r="336" spans="1:85" s="245" customFormat="1" ht="18" customHeight="1" x14ac:dyDescent="0.35">
      <c r="A336" s="250"/>
      <c r="B336" s="113"/>
      <c r="C336" s="361"/>
      <c r="D336" s="125"/>
      <c r="E336" s="357" t="s">
        <v>207</v>
      </c>
      <c r="F336" s="357" t="s">
        <v>207</v>
      </c>
      <c r="G336" s="357" t="s">
        <v>207</v>
      </c>
      <c r="H336" s="370"/>
      <c r="I336" s="371"/>
      <c r="J336" s="357"/>
      <c r="K336" s="357"/>
      <c r="L336" s="357" t="s">
        <v>219</v>
      </c>
      <c r="M336" s="373"/>
      <c r="N336" s="7"/>
      <c r="O336" s="376"/>
      <c r="P336" s="106"/>
      <c r="Q336" s="77"/>
      <c r="R336" s="60" t="str">
        <f>VLOOKUP(R334,'Podpůrná data'!$I$188:$J$199,2)</f>
        <v>leden</v>
      </c>
      <c r="S336" s="60" t="str">
        <f>VLOOKUP(S334,'Podpůrná data'!$I$188:$J$199,2)</f>
        <v>únor</v>
      </c>
      <c r="T336" s="60" t="str">
        <f>VLOOKUP(T334,'Podpůrná data'!$I$188:$J$199,2)</f>
        <v>březen</v>
      </c>
      <c r="U336" s="60" t="str">
        <f>VLOOKUP(U334,'Podpůrná data'!$I$188:$J$199,2)</f>
        <v>duben</v>
      </c>
      <c r="V336" s="60" t="str">
        <f>VLOOKUP(V334,'Podpůrná data'!$I$188:$J$199,2)</f>
        <v>květen</v>
      </c>
      <c r="W336" s="60" t="str">
        <f>VLOOKUP(W334,'Podpůrná data'!$I$188:$J$199,2)</f>
        <v>červen</v>
      </c>
      <c r="X336" s="60" t="str">
        <f>VLOOKUP(X334,'Podpůrná data'!$I$188:$J$199,2)</f>
        <v>červenec</v>
      </c>
      <c r="Y336" s="60" t="str">
        <f>VLOOKUP(Y334,'Podpůrná data'!$I$188:$J$199,2)</f>
        <v>srpen</v>
      </c>
      <c r="Z336" s="60" t="str">
        <f>VLOOKUP(Z334,'Podpůrná data'!$I$188:$J$199,2)</f>
        <v>září</v>
      </c>
      <c r="AA336" s="60" t="str">
        <f>VLOOKUP(AA334,'Podpůrná data'!$I$188:$J$199,2)</f>
        <v>říjen</v>
      </c>
      <c r="AB336" s="60" t="str">
        <f>VLOOKUP(AB334,'Podpůrná data'!$I$188:$J$199,2)</f>
        <v>listopad</v>
      </c>
      <c r="AC336" s="60" t="str">
        <f>VLOOKUP(AC334,'Podpůrná data'!$I$188:$J$199,2)</f>
        <v>prosinec</v>
      </c>
      <c r="AD336" s="60" t="str">
        <f>VLOOKUP(AD334,'Podpůrná data'!$I$188:$J$199,2)</f>
        <v>leden</v>
      </c>
      <c r="AE336" s="60" t="str">
        <f>VLOOKUP(AE334,'Podpůrná data'!$I$188:$J$199,2)</f>
        <v>únor</v>
      </c>
      <c r="AF336" s="60" t="str">
        <f>VLOOKUP(AF334,'Podpůrná data'!$I$188:$J$199,2)</f>
        <v>březen</v>
      </c>
      <c r="AG336" s="60" t="str">
        <f>VLOOKUP(AG334,'Podpůrná data'!$I$188:$J$199,2)</f>
        <v>duben</v>
      </c>
      <c r="AH336" s="60" t="str">
        <f>VLOOKUP(AH334,'Podpůrná data'!$I$188:$J$199,2)</f>
        <v>květen</v>
      </c>
      <c r="AI336" s="60" t="str">
        <f>VLOOKUP(AI334,'Podpůrná data'!$I$188:$J$199,2)</f>
        <v>červen</v>
      </c>
      <c r="AJ336" s="60" t="str">
        <f>VLOOKUP(AJ334,'Podpůrná data'!$I$188:$J$199,2)</f>
        <v>červenec</v>
      </c>
      <c r="AK336" s="60" t="str">
        <f>VLOOKUP(AK334,'Podpůrná data'!$I$188:$J$199,2)</f>
        <v>srpen</v>
      </c>
      <c r="AL336" s="60" t="str">
        <f>VLOOKUP(AL334,'Podpůrná data'!$I$188:$J$199,2)</f>
        <v>září</v>
      </c>
      <c r="AM336" s="60" t="str">
        <f>VLOOKUP(AM334,'Podpůrná data'!$I$188:$J$199,2)</f>
        <v>říjen</v>
      </c>
      <c r="AN336" s="60" t="str">
        <f>VLOOKUP(AN334,'Podpůrná data'!$I$188:$J$199,2)</f>
        <v>listopad</v>
      </c>
      <c r="AO336" s="60" t="str">
        <f>VLOOKUP(AO334,'Podpůrná data'!$I$188:$J$199,2)</f>
        <v>prosinec</v>
      </c>
      <c r="AP336" s="60" t="str">
        <f>VLOOKUP(AP334,'Podpůrná data'!$I$188:$J$199,2)</f>
        <v>leden</v>
      </c>
      <c r="AQ336" s="60" t="str">
        <f>VLOOKUP(AQ334,'Podpůrná data'!$I$188:$J$199,2)</f>
        <v>únor</v>
      </c>
      <c r="AR336" s="60" t="str">
        <f>VLOOKUP(AR334,'Podpůrná data'!$I$188:$J$199,2)</f>
        <v>březen</v>
      </c>
      <c r="AS336" s="60" t="str">
        <f>VLOOKUP(AS334,'Podpůrná data'!$I$188:$J$199,2)</f>
        <v>duben</v>
      </c>
      <c r="AT336" s="60" t="str">
        <f>VLOOKUP(AT334,'Podpůrná data'!$I$188:$J$199,2)</f>
        <v>květen</v>
      </c>
      <c r="AU336" s="60" t="str">
        <f>VLOOKUP(AU334,'Podpůrná data'!$I$188:$J$199,2)</f>
        <v>červen</v>
      </c>
      <c r="AV336" s="60" t="str">
        <f>VLOOKUP(AV334,'Podpůrná data'!$I$188:$J$199,2)</f>
        <v>červenec</v>
      </c>
      <c r="AW336" s="60" t="str">
        <f>VLOOKUP(AW334,'Podpůrná data'!$I$188:$J$199,2)</f>
        <v>srpen</v>
      </c>
      <c r="AX336" s="60" t="str">
        <f>VLOOKUP(AX334,'Podpůrná data'!$I$188:$J$199,2)</f>
        <v>září</v>
      </c>
      <c r="AY336" s="60" t="str">
        <f>VLOOKUP(AY334,'Podpůrná data'!$I$188:$J$199,2)</f>
        <v>říjen</v>
      </c>
      <c r="AZ336" s="60" t="str">
        <f>VLOOKUP(AZ334,'Podpůrná data'!$I$188:$J$199,2)</f>
        <v>listopad</v>
      </c>
      <c r="BA336" s="60" t="str">
        <f>VLOOKUP(BA334,'Podpůrná data'!$I$188:$J$199,2)</f>
        <v>prosinec</v>
      </c>
      <c r="BB336" s="60" t="str">
        <f>VLOOKUP(BB334,'Podpůrná data'!$I$188:$J$199,2)</f>
        <v>leden</v>
      </c>
      <c r="BC336" s="60" t="str">
        <f>VLOOKUP(BC334,'Podpůrná data'!$I$188:$J$199,2)</f>
        <v>únor</v>
      </c>
      <c r="BD336" s="60" t="str">
        <f>VLOOKUP(BD334,'Podpůrná data'!$I$188:$J$199,2)</f>
        <v>březen</v>
      </c>
      <c r="BE336" s="60" t="str">
        <f>VLOOKUP(BE334,'Podpůrná data'!$I$188:$J$199,2)</f>
        <v>duben</v>
      </c>
      <c r="BF336" s="60" t="str">
        <f>VLOOKUP(BF334,'Podpůrná data'!$I$188:$J$199,2)</f>
        <v>květen</v>
      </c>
      <c r="BG336" s="60" t="str">
        <f>VLOOKUP(BG334,'Podpůrná data'!$I$188:$J$199,2)</f>
        <v>červen</v>
      </c>
      <c r="BH336" s="60" t="str">
        <f>VLOOKUP(BH334,'Podpůrná data'!$I$188:$J$199,2)</f>
        <v>červenec</v>
      </c>
      <c r="BI336" s="60" t="str">
        <f>VLOOKUP(BI334,'Podpůrná data'!$I$188:$J$199,2)</f>
        <v>srpen</v>
      </c>
      <c r="BJ336" s="60" t="str">
        <f>VLOOKUP(BJ334,'Podpůrná data'!$I$188:$J$199,2)</f>
        <v>září</v>
      </c>
      <c r="BK336" s="60" t="str">
        <f>VLOOKUP(BK334,'Podpůrná data'!$I$188:$J$199,2)</f>
        <v>říjen</v>
      </c>
      <c r="BL336" s="60" t="str">
        <f>VLOOKUP(BL334,'Podpůrná data'!$I$188:$J$199,2)</f>
        <v>listopad</v>
      </c>
      <c r="BM336" s="60" t="str">
        <f>VLOOKUP(BM334,'Podpůrná data'!$I$188:$J$199,2)</f>
        <v>prosinec</v>
      </c>
      <c r="BN336" s="171"/>
      <c r="BO336" s="175"/>
      <c r="BP336" s="197"/>
      <c r="BQ336" s="197"/>
      <c r="BR336" s="106"/>
      <c r="BS336" s="179" t="s">
        <v>105</v>
      </c>
      <c r="BT336" s="179" t="s">
        <v>106</v>
      </c>
      <c r="BU336" s="179" t="s">
        <v>107</v>
      </c>
      <c r="BV336" s="179" t="s">
        <v>108</v>
      </c>
      <c r="BW336" s="179" t="s">
        <v>109</v>
      </c>
      <c r="BX336" s="179" t="s">
        <v>110</v>
      </c>
      <c r="BY336" s="179" t="s">
        <v>111</v>
      </c>
      <c r="BZ336" s="179" t="s">
        <v>112</v>
      </c>
      <c r="CA336" s="179" t="s">
        <v>113</v>
      </c>
      <c r="CB336" s="179" t="s">
        <v>155</v>
      </c>
      <c r="CC336" s="179" t="s">
        <v>156</v>
      </c>
      <c r="CD336" s="179" t="s">
        <v>157</v>
      </c>
      <c r="CE336" s="179" t="s">
        <v>202</v>
      </c>
      <c r="CF336" s="179" t="s">
        <v>203</v>
      </c>
      <c r="CG336" s="179" t="s">
        <v>204</v>
      </c>
    </row>
    <row r="337" spans="1:85" s="245" customFormat="1" ht="16.399999999999999" customHeight="1" x14ac:dyDescent="0.35">
      <c r="A337" s="250"/>
      <c r="B337" s="113"/>
      <c r="C337" s="361"/>
      <c r="D337" s="125"/>
      <c r="E337" s="357"/>
      <c r="F337" s="357"/>
      <c r="G337" s="357"/>
      <c r="H337" s="370"/>
      <c r="I337" s="371"/>
      <c r="J337" s="357"/>
      <c r="K337" s="357"/>
      <c r="L337" s="357"/>
      <c r="M337" s="373"/>
      <c r="N337" s="7"/>
      <c r="O337" s="376"/>
      <c r="P337" s="106"/>
      <c r="Q337" s="77"/>
      <c r="R337" s="60">
        <f>YEAR(Úvod!$F$10)</f>
        <v>1900</v>
      </c>
      <c r="S337" s="60">
        <f t="shared" ref="S337" si="6002">IF(S334=1,R337+1,R337)</f>
        <v>1900</v>
      </c>
      <c r="T337" s="60">
        <f t="shared" ref="T337" si="6003">IF(T334=1,S337+1,S337)</f>
        <v>1900</v>
      </c>
      <c r="U337" s="60">
        <f t="shared" ref="U337" si="6004">IF(U334=1,T337+1,T337)</f>
        <v>1900</v>
      </c>
      <c r="V337" s="60">
        <f t="shared" ref="V337" si="6005">IF(V334=1,U337+1,U337)</f>
        <v>1900</v>
      </c>
      <c r="W337" s="60">
        <f t="shared" ref="W337" si="6006">IF(W334=1,V337+1,V337)</f>
        <v>1900</v>
      </c>
      <c r="X337" s="60">
        <f t="shared" ref="X337" si="6007">IF(X334=1,W337+1,W337)</f>
        <v>1900</v>
      </c>
      <c r="Y337" s="60">
        <f t="shared" ref="Y337" si="6008">IF(Y334=1,X337+1,X337)</f>
        <v>1900</v>
      </c>
      <c r="Z337" s="60">
        <f t="shared" ref="Z337" si="6009">IF(Z334=1,Y337+1,Y337)</f>
        <v>1900</v>
      </c>
      <c r="AA337" s="60">
        <f t="shared" ref="AA337" si="6010">IF(AA334=1,Z337+1,Z337)</f>
        <v>1900</v>
      </c>
      <c r="AB337" s="60">
        <f t="shared" ref="AB337" si="6011">IF(AB334=1,AA337+1,AA337)</f>
        <v>1900</v>
      </c>
      <c r="AC337" s="60">
        <f t="shared" ref="AC337" si="6012">IF(AC334=1,AB337+1,AB337)</f>
        <v>1900</v>
      </c>
      <c r="AD337" s="60">
        <f t="shared" ref="AD337" si="6013">IF(AD334=1,AC337+1,AC337)</f>
        <v>1901</v>
      </c>
      <c r="AE337" s="60">
        <f t="shared" ref="AE337" si="6014">IF(AE334=1,AD337+1,AD337)</f>
        <v>1901</v>
      </c>
      <c r="AF337" s="60">
        <f t="shared" ref="AF337" si="6015">IF(AF334=1,AE337+1,AE337)</f>
        <v>1901</v>
      </c>
      <c r="AG337" s="60">
        <f t="shared" ref="AG337" si="6016">IF(AG334=1,AF337+1,AF337)</f>
        <v>1901</v>
      </c>
      <c r="AH337" s="60">
        <f t="shared" ref="AH337" si="6017">IF(AH334=1,AG337+1,AG337)</f>
        <v>1901</v>
      </c>
      <c r="AI337" s="60">
        <f t="shared" ref="AI337" si="6018">IF(AI334=1,AH337+1,AH337)</f>
        <v>1901</v>
      </c>
      <c r="AJ337" s="60">
        <f t="shared" ref="AJ337" si="6019">IF(AJ334=1,AI337+1,AI337)</f>
        <v>1901</v>
      </c>
      <c r="AK337" s="60">
        <f t="shared" ref="AK337" si="6020">IF(AK334=1,AJ337+1,AJ337)</f>
        <v>1901</v>
      </c>
      <c r="AL337" s="60">
        <f t="shared" ref="AL337" si="6021">IF(AL334=1,AK337+1,AK337)</f>
        <v>1901</v>
      </c>
      <c r="AM337" s="60">
        <f t="shared" ref="AM337" si="6022">IF(AM334=1,AL337+1,AL337)</f>
        <v>1901</v>
      </c>
      <c r="AN337" s="60">
        <f t="shared" ref="AN337" si="6023">IF(AN334=1,AM337+1,AM337)</f>
        <v>1901</v>
      </c>
      <c r="AO337" s="60">
        <f t="shared" ref="AO337" si="6024">IF(AO334=1,AN337+1,AN337)</f>
        <v>1901</v>
      </c>
      <c r="AP337" s="60">
        <f t="shared" ref="AP337" si="6025">IF(AP334=1,AO337+1,AO337)</f>
        <v>1902</v>
      </c>
      <c r="AQ337" s="60">
        <f t="shared" ref="AQ337" si="6026">IF(AQ334=1,AP337+1,AP337)</f>
        <v>1902</v>
      </c>
      <c r="AR337" s="60">
        <f t="shared" ref="AR337" si="6027">IF(AR334=1,AQ337+1,AQ337)</f>
        <v>1902</v>
      </c>
      <c r="AS337" s="60">
        <f t="shared" ref="AS337" si="6028">IF(AS334=1,AR337+1,AR337)</f>
        <v>1902</v>
      </c>
      <c r="AT337" s="60">
        <f t="shared" ref="AT337" si="6029">IF(AT334=1,AS337+1,AS337)</f>
        <v>1902</v>
      </c>
      <c r="AU337" s="60">
        <f t="shared" ref="AU337" si="6030">IF(AU334=1,AT337+1,AT337)</f>
        <v>1902</v>
      </c>
      <c r="AV337" s="60">
        <f t="shared" ref="AV337" si="6031">IF(AV334=1,AU337+1,AU337)</f>
        <v>1902</v>
      </c>
      <c r="AW337" s="60">
        <f t="shared" ref="AW337" si="6032">IF(AW334=1,AV337+1,AV337)</f>
        <v>1902</v>
      </c>
      <c r="AX337" s="60">
        <f t="shared" ref="AX337" si="6033">IF(AX334=1,AW337+1,AW337)</f>
        <v>1902</v>
      </c>
      <c r="AY337" s="60">
        <f t="shared" ref="AY337" si="6034">IF(AY334=1,AX337+1,AX337)</f>
        <v>1902</v>
      </c>
      <c r="AZ337" s="60">
        <f t="shared" ref="AZ337" si="6035">IF(AZ334=1,AY337+1,AY337)</f>
        <v>1902</v>
      </c>
      <c r="BA337" s="60">
        <f t="shared" ref="BA337" si="6036">IF(BA334=1,AZ337+1,AZ337)</f>
        <v>1902</v>
      </c>
      <c r="BB337" s="60">
        <f t="shared" ref="BB337" si="6037">IF(BB334=1,BA337+1,BA337)</f>
        <v>1903</v>
      </c>
      <c r="BC337" s="60">
        <f t="shared" ref="BC337" si="6038">IF(BC334=1,BB337+1,BB337)</f>
        <v>1903</v>
      </c>
      <c r="BD337" s="60">
        <f t="shared" ref="BD337" si="6039">IF(BD334=1,BC337+1,BC337)</f>
        <v>1903</v>
      </c>
      <c r="BE337" s="60">
        <f t="shared" ref="BE337" si="6040">IF(BE334=1,BD337+1,BD337)</f>
        <v>1903</v>
      </c>
      <c r="BF337" s="60">
        <f t="shared" ref="BF337" si="6041">IF(BF334=1,BE337+1,BE337)</f>
        <v>1903</v>
      </c>
      <c r="BG337" s="60">
        <f t="shared" ref="BG337" si="6042">IF(BG334=1,BF337+1,BF337)</f>
        <v>1903</v>
      </c>
      <c r="BH337" s="60">
        <f t="shared" ref="BH337" si="6043">IF(BH334=1,BG337+1,BG337)</f>
        <v>1903</v>
      </c>
      <c r="BI337" s="60">
        <f t="shared" ref="BI337" si="6044">IF(BI334=1,BH337+1,BH337)</f>
        <v>1903</v>
      </c>
      <c r="BJ337" s="60">
        <f t="shared" ref="BJ337" si="6045">IF(BJ334=1,BI337+1,BI337)</f>
        <v>1903</v>
      </c>
      <c r="BK337" s="60">
        <f t="shared" ref="BK337" si="6046">IF(BK334=1,BJ337+1,BJ337)</f>
        <v>1903</v>
      </c>
      <c r="BL337" s="60">
        <f t="shared" ref="BL337" si="6047">IF(BL334=1,BK337+1,BK337)</f>
        <v>1903</v>
      </c>
      <c r="BM337" s="60">
        <f t="shared" ref="BM337" si="6048">IF(BM334=1,BL337+1,BL337)</f>
        <v>1903</v>
      </c>
      <c r="BN337" s="195"/>
      <c r="BO337" s="196"/>
      <c r="BP337" s="197"/>
      <c r="BQ337" s="197"/>
      <c r="BR337" s="106"/>
      <c r="BS337" s="106"/>
      <c r="BT337" s="106"/>
      <c r="BU337" s="106"/>
      <c r="BV337" s="106"/>
      <c r="BW337" s="106"/>
      <c r="BX337" s="106"/>
      <c r="BY337" s="106"/>
      <c r="BZ337" s="106"/>
      <c r="CA337" s="106"/>
      <c r="CB337" s="106"/>
      <c r="CC337" s="106"/>
      <c r="CD337" s="106"/>
      <c r="CE337" s="106"/>
      <c r="CF337" s="106"/>
      <c r="CG337" s="106"/>
    </row>
    <row r="338" spans="1:85" s="245" customFormat="1" ht="16.399999999999999" customHeight="1" x14ac:dyDescent="0.35">
      <c r="A338" s="250"/>
      <c r="B338" s="113"/>
      <c r="C338" s="125"/>
      <c r="D338" s="125"/>
      <c r="E338" s="357"/>
      <c r="F338" s="357"/>
      <c r="G338" s="357"/>
      <c r="H338" s="370"/>
      <c r="I338" s="371"/>
      <c r="J338" s="357"/>
      <c r="K338" s="372"/>
      <c r="L338" s="357"/>
      <c r="M338" s="374"/>
      <c r="N338" s="7"/>
      <c r="O338" s="377"/>
      <c r="P338" s="106"/>
      <c r="Q338" s="63" t="s">
        <v>159</v>
      </c>
      <c r="R338" s="251"/>
      <c r="S338" s="251"/>
      <c r="T338" s="251"/>
      <c r="U338" s="251"/>
      <c r="V338" s="251"/>
      <c r="W338" s="251"/>
      <c r="X338" s="251"/>
      <c r="Y338" s="251"/>
      <c r="Z338" s="251"/>
      <c r="AA338" s="251"/>
      <c r="AB338" s="251"/>
      <c r="AC338" s="251"/>
      <c r="AD338" s="251"/>
      <c r="AE338" s="251"/>
      <c r="AF338" s="251"/>
      <c r="AG338" s="251"/>
      <c r="AH338" s="251"/>
      <c r="AI338" s="251"/>
      <c r="AJ338" s="251"/>
      <c r="AK338" s="251"/>
      <c r="AL338" s="251"/>
      <c r="AM338" s="251"/>
      <c r="AN338" s="251"/>
      <c r="AO338" s="251"/>
      <c r="AP338" s="251"/>
      <c r="AQ338" s="251"/>
      <c r="AR338" s="251"/>
      <c r="AS338" s="251"/>
      <c r="AT338" s="251"/>
      <c r="AU338" s="251"/>
      <c r="AV338" s="251"/>
      <c r="AW338" s="251"/>
      <c r="AX338" s="251"/>
      <c r="AY338" s="251"/>
      <c r="AZ338" s="251"/>
      <c r="BA338" s="251"/>
      <c r="BB338" s="251"/>
      <c r="BC338" s="251"/>
      <c r="BD338" s="251"/>
      <c r="BE338" s="251"/>
      <c r="BF338" s="251"/>
      <c r="BG338" s="251"/>
      <c r="BH338" s="251"/>
      <c r="BI338" s="251"/>
      <c r="BJ338" s="251"/>
      <c r="BK338" s="251"/>
      <c r="BL338" s="251"/>
      <c r="BM338" s="251"/>
      <c r="BN338" s="195"/>
      <c r="BO338" s="196"/>
      <c r="BP338" s="197"/>
      <c r="BQ338" s="197"/>
      <c r="BR338" s="106"/>
      <c r="BS338" s="106"/>
      <c r="BT338" s="106"/>
      <c r="BU338" s="106"/>
      <c r="BV338" s="106"/>
      <c r="BW338" s="106"/>
      <c r="BX338" s="106"/>
      <c r="BY338" s="106"/>
      <c r="BZ338" s="106"/>
      <c r="CA338" s="106"/>
      <c r="CB338" s="106"/>
      <c r="CC338" s="106"/>
      <c r="CD338" s="106"/>
      <c r="CE338" s="106"/>
      <c r="CF338" s="106"/>
      <c r="CG338" s="106"/>
    </row>
    <row r="339" spans="1:85" s="245" customFormat="1" ht="23.5" customHeight="1" x14ac:dyDescent="0.35">
      <c r="A339" s="243"/>
      <c r="B339" s="126" t="s">
        <v>23</v>
      </c>
      <c r="C339" s="359"/>
      <c r="D339" s="359"/>
      <c r="E339" s="252"/>
      <c r="F339" s="252"/>
      <c r="G339" s="241"/>
      <c r="H339" s="253"/>
      <c r="I339" s="254"/>
      <c r="J339" s="253"/>
      <c r="K339" s="205">
        <f>IF(J339="",0,IF(J339="ANO",'Podpůrná data'!$B$5,'Podpůrná data'!$B$3))</f>
        <v>0</v>
      </c>
      <c r="L339" s="203">
        <f>IFERROR(INT(ROUND(I339,2)*(VLOOKUP(INT(H339),'Podpůrná data'!$A$189:$B$233,2,FALSE))*(H339/(INT(H339)))),0)</f>
        <v>0</v>
      </c>
      <c r="M339" s="61">
        <f>K339*L339</f>
        <v>0</v>
      </c>
      <c r="N339" s="62">
        <f>IF(M339&gt;0,IF(ISTEXT(C339)=TRUE,0,1),0)</f>
        <v>0</v>
      </c>
      <c r="O339" s="166">
        <f>IF(M339&gt;0,1,0)</f>
        <v>0</v>
      </c>
      <c r="P339" s="127"/>
      <c r="Q339" s="63" t="s">
        <v>95</v>
      </c>
      <c r="R339" s="255"/>
      <c r="S339" s="255"/>
      <c r="T339" s="255"/>
      <c r="U339" s="255"/>
      <c r="V339" s="255"/>
      <c r="W339" s="255"/>
      <c r="X339" s="255"/>
      <c r="Y339" s="255"/>
      <c r="Z339" s="255"/>
      <c r="AA339" s="255"/>
      <c r="AB339" s="255"/>
      <c r="AC339" s="255"/>
      <c r="AD339" s="255"/>
      <c r="AE339" s="255"/>
      <c r="AF339" s="255"/>
      <c r="AG339" s="255"/>
      <c r="AH339" s="255"/>
      <c r="AI339" s="255"/>
      <c r="AJ339" s="255"/>
      <c r="AK339" s="255"/>
      <c r="AL339" s="255"/>
      <c r="AM339" s="255"/>
      <c r="AN339" s="255"/>
      <c r="AO339" s="255"/>
      <c r="AP339" s="255"/>
      <c r="AQ339" s="255"/>
      <c r="AR339" s="255"/>
      <c r="AS339" s="255"/>
      <c r="AT339" s="255"/>
      <c r="AU339" s="255"/>
      <c r="AV339" s="255"/>
      <c r="AW339" s="255"/>
      <c r="AX339" s="255"/>
      <c r="AY339" s="255"/>
      <c r="AZ339" s="255"/>
      <c r="BA339" s="255"/>
      <c r="BB339" s="255"/>
      <c r="BC339" s="255"/>
      <c r="BD339" s="255"/>
      <c r="BE339" s="255"/>
      <c r="BF339" s="255"/>
      <c r="BG339" s="255"/>
      <c r="BH339" s="255"/>
      <c r="BI339" s="255"/>
      <c r="BJ339" s="255"/>
      <c r="BK339" s="255"/>
      <c r="BL339" s="255"/>
      <c r="BM339" s="255"/>
      <c r="BN339" s="362">
        <f>SUM(R347:BM347)</f>
        <v>0</v>
      </c>
      <c r="BO339" s="364">
        <f>SUM(R348:BM348)</f>
        <v>0</v>
      </c>
      <c r="BP339" s="366">
        <f>IF($O339=0,0,IF($BN339&gt;=143*$I339,1,0))</f>
        <v>0</v>
      </c>
      <c r="BQ339" s="366">
        <f>IF($BN339&gt;=143*$I339,0,(CEILING(143*$I339,1)-$BN339))</f>
        <v>0</v>
      </c>
      <c r="BR339" s="106"/>
      <c r="BS339" s="106"/>
      <c r="BT339" s="106"/>
      <c r="BU339" s="106"/>
      <c r="BV339" s="106"/>
      <c r="BW339" s="106"/>
      <c r="BX339" s="106"/>
      <c r="BY339" s="106"/>
      <c r="BZ339" s="106"/>
      <c r="CA339" s="106"/>
      <c r="CB339" s="106"/>
      <c r="CC339" s="106"/>
      <c r="CD339" s="106"/>
      <c r="CE339" s="106"/>
      <c r="CF339" s="106"/>
      <c r="CG339" s="106"/>
    </row>
    <row r="340" spans="1:85" s="245" customFormat="1" ht="29" x14ac:dyDescent="0.35">
      <c r="A340" s="243"/>
      <c r="B340" s="128"/>
      <c r="C340" s="80"/>
      <c r="D340" s="80"/>
      <c r="E340" s="80"/>
      <c r="F340" s="80"/>
      <c r="G340" s="80"/>
      <c r="H340" s="80"/>
      <c r="I340" s="80"/>
      <c r="J340" s="80"/>
      <c r="K340" s="80"/>
      <c r="L340" s="80"/>
      <c r="M340" s="64"/>
      <c r="N340" s="7"/>
      <c r="O340" s="192"/>
      <c r="P340" s="106"/>
      <c r="Q340" s="63" t="s">
        <v>129</v>
      </c>
      <c r="R340" s="256"/>
      <c r="S340" s="256"/>
      <c r="T340" s="256"/>
      <c r="U340" s="256"/>
      <c r="V340" s="256"/>
      <c r="W340" s="256"/>
      <c r="X340" s="256"/>
      <c r="Y340" s="256"/>
      <c r="Z340" s="256"/>
      <c r="AA340" s="256"/>
      <c r="AB340" s="256"/>
      <c r="AC340" s="256"/>
      <c r="AD340" s="256"/>
      <c r="AE340" s="256"/>
      <c r="AF340" s="256"/>
      <c r="AG340" s="256"/>
      <c r="AH340" s="256"/>
      <c r="AI340" s="256"/>
      <c r="AJ340" s="256"/>
      <c r="AK340" s="256"/>
      <c r="AL340" s="256"/>
      <c r="AM340" s="256"/>
      <c r="AN340" s="256"/>
      <c r="AO340" s="256"/>
      <c r="AP340" s="256"/>
      <c r="AQ340" s="256"/>
      <c r="AR340" s="256"/>
      <c r="AS340" s="256"/>
      <c r="AT340" s="256"/>
      <c r="AU340" s="256"/>
      <c r="AV340" s="256"/>
      <c r="AW340" s="256"/>
      <c r="AX340" s="256"/>
      <c r="AY340" s="256"/>
      <c r="AZ340" s="256"/>
      <c r="BA340" s="256"/>
      <c r="BB340" s="256"/>
      <c r="BC340" s="256"/>
      <c r="BD340" s="256"/>
      <c r="BE340" s="256"/>
      <c r="BF340" s="256"/>
      <c r="BG340" s="256"/>
      <c r="BH340" s="256"/>
      <c r="BI340" s="256"/>
      <c r="BJ340" s="256"/>
      <c r="BK340" s="256"/>
      <c r="BL340" s="256"/>
      <c r="BM340" s="256"/>
      <c r="BN340" s="362"/>
      <c r="BO340" s="364"/>
      <c r="BP340" s="366"/>
      <c r="BQ340" s="366"/>
      <c r="BR340" s="106"/>
      <c r="BS340" s="106"/>
      <c r="BT340" s="106"/>
      <c r="BU340" s="106"/>
      <c r="BV340" s="106"/>
      <c r="BW340" s="106"/>
      <c r="BX340" s="106"/>
      <c r="BY340" s="106"/>
      <c r="BZ340" s="106"/>
      <c r="CA340" s="106"/>
      <c r="CB340" s="106"/>
      <c r="CC340" s="106"/>
      <c r="CD340" s="106"/>
      <c r="CE340" s="106"/>
      <c r="CF340" s="106"/>
      <c r="CG340" s="106"/>
    </row>
    <row r="341" spans="1:85" s="245" customFormat="1" ht="14.5" hidden="1" customHeight="1" x14ac:dyDescent="0.35">
      <c r="A341" s="243"/>
      <c r="B341" s="128"/>
      <c r="C341" s="80"/>
      <c r="D341" s="80"/>
      <c r="E341" s="80"/>
      <c r="F341" s="80"/>
      <c r="G341" s="80"/>
      <c r="H341" s="80"/>
      <c r="I341" s="80"/>
      <c r="J341" s="80"/>
      <c r="K341" s="80"/>
      <c r="L341" s="80"/>
      <c r="M341" s="64"/>
      <c r="N341" s="7"/>
      <c r="O341" s="192"/>
      <c r="P341" s="106"/>
      <c r="Q341" s="65" t="s">
        <v>130</v>
      </c>
      <c r="R341" s="66">
        <f>IF(R339&lt;&gt;0,1,0)</f>
        <v>0</v>
      </c>
      <c r="S341" s="66">
        <f t="shared" ref="S341" si="6049">IF(R341&gt;0,R341+1,IF(S339&lt;&gt;0,1,0))</f>
        <v>0</v>
      </c>
      <c r="T341" s="66">
        <f t="shared" ref="T341" si="6050">IF(S341&gt;0,S341+1,IF(T339&lt;&gt;0,1,0))</f>
        <v>0</v>
      </c>
      <c r="U341" s="66">
        <f t="shared" ref="U341" si="6051">IF(T341&gt;0,T341+1,IF(U339&lt;&gt;0,1,0))</f>
        <v>0</v>
      </c>
      <c r="V341" s="66">
        <f t="shared" ref="V341" si="6052">IF(U341&gt;0,U341+1,IF(V339&lt;&gt;0,1,0))</f>
        <v>0</v>
      </c>
      <c r="W341" s="66">
        <f t="shared" ref="W341" si="6053">IF(V341&gt;0,V341+1,IF(W339&lt;&gt;0,1,0))</f>
        <v>0</v>
      </c>
      <c r="X341" s="66">
        <f t="shared" ref="X341" si="6054">IF(W341&gt;0,W341+1,IF(X339&lt;&gt;0,1,0))</f>
        <v>0</v>
      </c>
      <c r="Y341" s="66">
        <f t="shared" ref="Y341" si="6055">IF(X341&gt;0,X341+1,IF(Y339&lt;&gt;0,1,0))</f>
        <v>0</v>
      </c>
      <c r="Z341" s="66">
        <f t="shared" ref="Z341" si="6056">IF(Y341&gt;0,Y341+1,IF(Z339&lt;&gt;0,1,0))</f>
        <v>0</v>
      </c>
      <c r="AA341" s="66">
        <f t="shared" ref="AA341" si="6057">IF(Z341&gt;0,Z341+1,IF(AA339&lt;&gt;0,1,0))</f>
        <v>0</v>
      </c>
      <c r="AB341" s="66">
        <f t="shared" ref="AB341" si="6058">IF(AA341&gt;0,AA341+1,IF(AB339&lt;&gt;0,1,0))</f>
        <v>0</v>
      </c>
      <c r="AC341" s="66">
        <f t="shared" ref="AC341" si="6059">IF(AB341&gt;0,AB341+1,IF(AC339&lt;&gt;0,1,0))</f>
        <v>0</v>
      </c>
      <c r="AD341" s="66">
        <f t="shared" ref="AD341" si="6060">IF(AC341&gt;0,AC341+1,IF(AD339&lt;&gt;0,1,0))</f>
        <v>0</v>
      </c>
      <c r="AE341" s="66">
        <f t="shared" ref="AE341" si="6061">IF(AD341&gt;0,AD341+1,IF(AE339&lt;&gt;0,1,0))</f>
        <v>0</v>
      </c>
      <c r="AF341" s="66">
        <f t="shared" ref="AF341" si="6062">IF(AE341&gt;0,AE341+1,IF(AF339&lt;&gt;0,1,0))</f>
        <v>0</v>
      </c>
      <c r="AG341" s="66">
        <f t="shared" ref="AG341" si="6063">IF(AF341&gt;0,AF341+1,IF(AG339&lt;&gt;0,1,0))</f>
        <v>0</v>
      </c>
      <c r="AH341" s="66">
        <f t="shared" ref="AH341" si="6064">IF(AG341&gt;0,AG341+1,IF(AH339&lt;&gt;0,1,0))</f>
        <v>0</v>
      </c>
      <c r="AI341" s="66">
        <f t="shared" ref="AI341" si="6065">IF(AH341&gt;0,AH341+1,IF(AI339&lt;&gt;0,1,0))</f>
        <v>0</v>
      </c>
      <c r="AJ341" s="66">
        <f t="shared" ref="AJ341" si="6066">IF(AI341&gt;0,AI341+1,IF(AJ339&lt;&gt;0,1,0))</f>
        <v>0</v>
      </c>
      <c r="AK341" s="66">
        <f t="shared" ref="AK341" si="6067">IF(AJ341&gt;0,AJ341+1,IF(AK339&lt;&gt;0,1,0))</f>
        <v>0</v>
      </c>
      <c r="AL341" s="66">
        <f t="shared" ref="AL341" si="6068">IF(AK341&gt;0,AK341+1,IF(AL339&lt;&gt;0,1,0))</f>
        <v>0</v>
      </c>
      <c r="AM341" s="66">
        <f t="shared" ref="AM341" si="6069">IF(AL341&gt;0,AL341+1,IF(AM339&lt;&gt;0,1,0))</f>
        <v>0</v>
      </c>
      <c r="AN341" s="66">
        <f t="shared" ref="AN341" si="6070">IF(AM341&gt;0,AM341+1,IF(AN339&lt;&gt;0,1,0))</f>
        <v>0</v>
      </c>
      <c r="AO341" s="66">
        <f t="shared" ref="AO341" si="6071">IF(AN341&gt;0,AN341+1,IF(AO339&lt;&gt;0,1,0))</f>
        <v>0</v>
      </c>
      <c r="AP341" s="66">
        <f t="shared" ref="AP341" si="6072">IF(AO341&gt;0,AO341+1,IF(AP339&lt;&gt;0,1,0))</f>
        <v>0</v>
      </c>
      <c r="AQ341" s="66">
        <f t="shared" ref="AQ341" si="6073">IF(AP341&gt;0,AP341+1,IF(AQ339&lt;&gt;0,1,0))</f>
        <v>0</v>
      </c>
      <c r="AR341" s="66">
        <f t="shared" ref="AR341" si="6074">IF(AQ341&gt;0,AQ341+1,IF(AR339&lt;&gt;0,1,0))</f>
        <v>0</v>
      </c>
      <c r="AS341" s="66">
        <f t="shared" ref="AS341" si="6075">IF(AR341&gt;0,AR341+1,IF(AS339&lt;&gt;0,1,0))</f>
        <v>0</v>
      </c>
      <c r="AT341" s="66">
        <f t="shared" ref="AT341" si="6076">IF(AS341&gt;0,AS341+1,IF(AT339&lt;&gt;0,1,0))</f>
        <v>0</v>
      </c>
      <c r="AU341" s="66">
        <f t="shared" ref="AU341" si="6077">IF(AT341&gt;0,AT341+1,IF(AU339&lt;&gt;0,1,0))</f>
        <v>0</v>
      </c>
      <c r="AV341" s="66">
        <f t="shared" ref="AV341" si="6078">IF(AU341&gt;0,AU341+1,IF(AV339&lt;&gt;0,1,0))</f>
        <v>0</v>
      </c>
      <c r="AW341" s="66">
        <f t="shared" ref="AW341" si="6079">IF(AV341&gt;0,AV341+1,IF(AW339&lt;&gt;0,1,0))</f>
        <v>0</v>
      </c>
      <c r="AX341" s="66">
        <f t="shared" ref="AX341" si="6080">IF(AW341&gt;0,AW341+1,IF(AX339&lt;&gt;0,1,0))</f>
        <v>0</v>
      </c>
      <c r="AY341" s="66">
        <f t="shared" ref="AY341" si="6081">IF(AX341&gt;0,AX341+1,IF(AY339&lt;&gt;0,1,0))</f>
        <v>0</v>
      </c>
      <c r="AZ341" s="66">
        <f t="shared" ref="AZ341" si="6082">IF(AY341&gt;0,AY341+1,IF(AZ339&lt;&gt;0,1,0))</f>
        <v>0</v>
      </c>
      <c r="BA341" s="66">
        <f t="shared" ref="BA341" si="6083">IF(AZ341&gt;0,AZ341+1,IF(BA339&lt;&gt;0,1,0))</f>
        <v>0</v>
      </c>
      <c r="BB341" s="66">
        <f t="shared" ref="BB341" si="6084">IF(BA341&gt;0,BA341+1,IF(BB339&lt;&gt;0,1,0))</f>
        <v>0</v>
      </c>
      <c r="BC341" s="66">
        <f t="shared" ref="BC341" si="6085">IF(BB341&gt;0,BB341+1,IF(BC339&lt;&gt;0,1,0))</f>
        <v>0</v>
      </c>
      <c r="BD341" s="66">
        <f t="shared" ref="BD341" si="6086">IF(BC341&gt;0,BC341+1,IF(BD339&lt;&gt;0,1,0))</f>
        <v>0</v>
      </c>
      <c r="BE341" s="66">
        <f t="shared" ref="BE341" si="6087">IF(BD341&gt;0,BD341+1,IF(BE339&lt;&gt;0,1,0))</f>
        <v>0</v>
      </c>
      <c r="BF341" s="66">
        <f t="shared" ref="BF341" si="6088">IF(BE341&gt;0,BE341+1,IF(BF339&lt;&gt;0,1,0))</f>
        <v>0</v>
      </c>
      <c r="BG341" s="66">
        <f t="shared" ref="BG341" si="6089">IF(BF341&gt;0,BF341+1,IF(BG339&lt;&gt;0,1,0))</f>
        <v>0</v>
      </c>
      <c r="BH341" s="66">
        <f t="shared" ref="BH341" si="6090">IF(BG341&gt;0,BG341+1,IF(BH339&lt;&gt;0,1,0))</f>
        <v>0</v>
      </c>
      <c r="BI341" s="66">
        <f t="shared" ref="BI341" si="6091">IF(BH341&gt;0,BH341+1,IF(BI339&lt;&gt;0,1,0))</f>
        <v>0</v>
      </c>
      <c r="BJ341" s="66">
        <f t="shared" ref="BJ341" si="6092">IF(BI341&gt;0,BI341+1,IF(BJ339&lt;&gt;0,1,0))</f>
        <v>0</v>
      </c>
      <c r="BK341" s="66">
        <f t="shared" ref="BK341" si="6093">IF(BJ341&gt;0,BJ341+1,IF(BK339&lt;&gt;0,1,0))</f>
        <v>0</v>
      </c>
      <c r="BL341" s="66">
        <f t="shared" ref="BL341" si="6094">IF(BK341&gt;0,BK341+1,IF(BL339&lt;&gt;0,1,0))</f>
        <v>0</v>
      </c>
      <c r="BM341" s="66">
        <f t="shared" ref="BM341" si="6095">IF(BL341&gt;0,BL341+1,IF(BM339&lt;&gt;0,1,0))</f>
        <v>0</v>
      </c>
      <c r="BN341" s="362"/>
      <c r="BO341" s="364"/>
      <c r="BP341" s="366"/>
      <c r="BQ341" s="366"/>
      <c r="BR341" s="106"/>
      <c r="BS341" s="106"/>
      <c r="BT341" s="106"/>
      <c r="BU341" s="106"/>
      <c r="BV341" s="106"/>
      <c r="BW341" s="106"/>
      <c r="BX341" s="106"/>
      <c r="BY341" s="106"/>
      <c r="BZ341" s="106"/>
      <c r="CA341" s="106"/>
      <c r="CB341" s="106"/>
      <c r="CC341" s="106"/>
      <c r="CD341" s="106"/>
      <c r="CE341" s="106"/>
      <c r="CF341" s="106"/>
      <c r="CG341" s="106"/>
    </row>
    <row r="342" spans="1:85" s="245" customFormat="1" ht="14.5" hidden="1" customHeight="1" x14ac:dyDescent="0.35">
      <c r="A342" s="243"/>
      <c r="B342" s="128"/>
      <c r="C342" s="80"/>
      <c r="D342" s="80"/>
      <c r="E342" s="80"/>
      <c r="F342" s="80"/>
      <c r="G342" s="80"/>
      <c r="H342" s="80"/>
      <c r="I342" s="80"/>
      <c r="J342" s="80"/>
      <c r="K342" s="80"/>
      <c r="L342" s="80"/>
      <c r="M342" s="64"/>
      <c r="N342" s="7"/>
      <c r="O342" s="192"/>
      <c r="P342" s="106"/>
      <c r="Q342" s="65" t="s">
        <v>131</v>
      </c>
      <c r="R342" s="66">
        <f>R341</f>
        <v>0</v>
      </c>
      <c r="S342" s="66">
        <f>IF(S341=0,0,IF(OR(R342=0,R342=12),1,R342+1))</f>
        <v>0</v>
      </c>
      <c r="T342" s="66">
        <f t="shared" ref="T342" si="6096">IF(T341=0,0,IF(OR(S342=0,S342=12),1,S342+1))</f>
        <v>0</v>
      </c>
      <c r="U342" s="66">
        <f t="shared" ref="U342" si="6097">IF(U341=0,0,IF(OR(T342=0,T342=12),1,T342+1))</f>
        <v>0</v>
      </c>
      <c r="V342" s="66">
        <f t="shared" ref="V342" si="6098">IF(V341=0,0,IF(OR(U342=0,U342=12),1,U342+1))</f>
        <v>0</v>
      </c>
      <c r="W342" s="66">
        <f t="shared" ref="W342" si="6099">IF(W341=0,0,IF(OR(V342=0,V342=12),1,V342+1))</f>
        <v>0</v>
      </c>
      <c r="X342" s="66">
        <f t="shared" ref="X342" si="6100">IF(X341=0,0,IF(OR(W342=0,W342=12),1,W342+1))</f>
        <v>0</v>
      </c>
      <c r="Y342" s="66">
        <f t="shared" ref="Y342" si="6101">IF(Y341=0,0,IF(OR(X342=0,X342=12),1,X342+1))</f>
        <v>0</v>
      </c>
      <c r="Z342" s="66">
        <f t="shared" ref="Z342" si="6102">IF(Z341=0,0,IF(OR(Y342=0,Y342=12),1,Y342+1))</f>
        <v>0</v>
      </c>
      <c r="AA342" s="66">
        <f t="shared" ref="AA342" si="6103">IF(AA341=0,0,IF(OR(Z342=0,Z342=12),1,Z342+1))</f>
        <v>0</v>
      </c>
      <c r="AB342" s="66">
        <f t="shared" ref="AB342" si="6104">IF(AB341=0,0,IF(OR(AA342=0,AA342=12),1,AA342+1))</f>
        <v>0</v>
      </c>
      <c r="AC342" s="66">
        <f t="shared" ref="AC342" si="6105">IF(AC341=0,0,IF(OR(AB342=0,AB342=12),1,AB342+1))</f>
        <v>0</v>
      </c>
      <c r="AD342" s="66">
        <f t="shared" ref="AD342" si="6106">IF(AD341=0,0,IF(OR(AC342=0,AC342=12),1,AC342+1))</f>
        <v>0</v>
      </c>
      <c r="AE342" s="66">
        <f t="shared" ref="AE342" si="6107">IF(AE341=0,0,IF(OR(AD342=0,AD342=12),1,AD342+1))</f>
        <v>0</v>
      </c>
      <c r="AF342" s="66">
        <f t="shared" ref="AF342" si="6108">IF(AF341=0,0,IF(OR(AE342=0,AE342=12),1,AE342+1))</f>
        <v>0</v>
      </c>
      <c r="AG342" s="66">
        <f t="shared" ref="AG342" si="6109">IF(AG341=0,0,IF(OR(AF342=0,AF342=12),1,AF342+1))</f>
        <v>0</v>
      </c>
      <c r="AH342" s="66">
        <f t="shared" ref="AH342" si="6110">IF(AH341=0,0,IF(OR(AG342=0,AG342=12),1,AG342+1))</f>
        <v>0</v>
      </c>
      <c r="AI342" s="66">
        <f t="shared" ref="AI342" si="6111">IF(AI341=0,0,IF(OR(AH342=0,AH342=12),1,AH342+1))</f>
        <v>0</v>
      </c>
      <c r="AJ342" s="66">
        <f t="shared" ref="AJ342" si="6112">IF(AJ341=0,0,IF(OR(AI342=0,AI342=12),1,AI342+1))</f>
        <v>0</v>
      </c>
      <c r="AK342" s="66">
        <f t="shared" ref="AK342" si="6113">IF(AK341=0,0,IF(OR(AJ342=0,AJ342=12),1,AJ342+1))</f>
        <v>0</v>
      </c>
      <c r="AL342" s="66">
        <f t="shared" ref="AL342" si="6114">IF(AL341=0,0,IF(OR(AK342=0,AK342=12),1,AK342+1))</f>
        <v>0</v>
      </c>
      <c r="AM342" s="66">
        <f t="shared" ref="AM342" si="6115">IF(AM341=0,0,IF(OR(AL342=0,AL342=12),1,AL342+1))</f>
        <v>0</v>
      </c>
      <c r="AN342" s="66">
        <f t="shared" ref="AN342" si="6116">IF(AN341=0,0,IF(OR(AM342=0,AM342=12),1,AM342+1))</f>
        <v>0</v>
      </c>
      <c r="AO342" s="66">
        <f t="shared" ref="AO342" si="6117">IF(AO341=0,0,IF(OR(AN342=0,AN342=12),1,AN342+1))</f>
        <v>0</v>
      </c>
      <c r="AP342" s="66">
        <f t="shared" ref="AP342" si="6118">IF(AP341=0,0,IF(OR(AO342=0,AO342=12),1,AO342+1))</f>
        <v>0</v>
      </c>
      <c r="AQ342" s="66">
        <f t="shared" ref="AQ342" si="6119">IF(AQ341=0,0,IF(OR(AP342=0,AP342=12),1,AP342+1))</f>
        <v>0</v>
      </c>
      <c r="AR342" s="66">
        <f t="shared" ref="AR342" si="6120">IF(AR341=0,0,IF(OR(AQ342=0,AQ342=12),1,AQ342+1))</f>
        <v>0</v>
      </c>
      <c r="AS342" s="66">
        <f t="shared" ref="AS342" si="6121">IF(AS341=0,0,IF(OR(AR342=0,AR342=12),1,AR342+1))</f>
        <v>0</v>
      </c>
      <c r="AT342" s="66">
        <f t="shared" ref="AT342" si="6122">IF(AT341=0,0,IF(OR(AS342=0,AS342=12),1,AS342+1))</f>
        <v>0</v>
      </c>
      <c r="AU342" s="66">
        <f t="shared" ref="AU342" si="6123">IF(AU341=0,0,IF(OR(AT342=0,AT342=12),1,AT342+1))</f>
        <v>0</v>
      </c>
      <c r="AV342" s="66">
        <f t="shared" ref="AV342" si="6124">IF(AV341=0,0,IF(OR(AU342=0,AU342=12),1,AU342+1))</f>
        <v>0</v>
      </c>
      <c r="AW342" s="66">
        <f t="shared" ref="AW342" si="6125">IF(AW341=0,0,IF(OR(AV342=0,AV342=12),1,AV342+1))</f>
        <v>0</v>
      </c>
      <c r="AX342" s="66">
        <f t="shared" ref="AX342" si="6126">IF(AX341=0,0,IF(OR(AW342=0,AW342=12),1,AW342+1))</f>
        <v>0</v>
      </c>
      <c r="AY342" s="66">
        <f t="shared" ref="AY342" si="6127">IF(AY341=0,0,IF(OR(AX342=0,AX342=12),1,AX342+1))</f>
        <v>0</v>
      </c>
      <c r="AZ342" s="66">
        <f t="shared" ref="AZ342" si="6128">IF(AZ341=0,0,IF(OR(AY342=0,AY342=12),1,AY342+1))</f>
        <v>0</v>
      </c>
      <c r="BA342" s="66">
        <f t="shared" ref="BA342" si="6129">IF(BA341=0,0,IF(OR(AZ342=0,AZ342=12),1,AZ342+1))</f>
        <v>0</v>
      </c>
      <c r="BB342" s="66">
        <f t="shared" ref="BB342" si="6130">IF(BB341=0,0,IF(OR(BA342=0,BA342=12),1,BA342+1))</f>
        <v>0</v>
      </c>
      <c r="BC342" s="66">
        <f t="shared" ref="BC342" si="6131">IF(BC341=0,0,IF(OR(BB342=0,BB342=12),1,BB342+1))</f>
        <v>0</v>
      </c>
      <c r="BD342" s="66">
        <f t="shared" ref="BD342" si="6132">IF(BD341=0,0,IF(OR(BC342=0,BC342=12),1,BC342+1))</f>
        <v>0</v>
      </c>
      <c r="BE342" s="66">
        <f t="shared" ref="BE342" si="6133">IF(BE341=0,0,IF(OR(BD342=0,BD342=12),1,BD342+1))</f>
        <v>0</v>
      </c>
      <c r="BF342" s="66">
        <f t="shared" ref="BF342" si="6134">IF(BF341=0,0,IF(OR(BE342=0,BE342=12),1,BE342+1))</f>
        <v>0</v>
      </c>
      <c r="BG342" s="66">
        <f t="shared" ref="BG342" si="6135">IF(BG341=0,0,IF(OR(BF342=0,BF342=12),1,BF342+1))</f>
        <v>0</v>
      </c>
      <c r="BH342" s="66">
        <f t="shared" ref="BH342" si="6136">IF(BH341=0,0,IF(OR(BG342=0,BG342=12),1,BG342+1))</f>
        <v>0</v>
      </c>
      <c r="BI342" s="66">
        <f t="shared" ref="BI342" si="6137">IF(BI341=0,0,IF(OR(BH342=0,BH342=12),1,BH342+1))</f>
        <v>0</v>
      </c>
      <c r="BJ342" s="66">
        <f t="shared" ref="BJ342" si="6138">IF(BJ341=0,0,IF(OR(BI342=0,BI342=12),1,BI342+1))</f>
        <v>0</v>
      </c>
      <c r="BK342" s="66">
        <f t="shared" ref="BK342" si="6139">IF(BK341=0,0,IF(OR(BJ342=0,BJ342=12),1,BJ342+1))</f>
        <v>0</v>
      </c>
      <c r="BL342" s="66">
        <f t="shared" ref="BL342" si="6140">IF(BL341=0,0,IF(OR(BK342=0,BK342=12),1,BK342+1))</f>
        <v>0</v>
      </c>
      <c r="BM342" s="66">
        <f t="shared" ref="BM342" si="6141">IF(BM341=0,0,IF(OR(BL342=0,BL342=12),1,BL342+1))</f>
        <v>0</v>
      </c>
      <c r="BN342" s="362"/>
      <c r="BO342" s="364"/>
      <c r="BP342" s="366"/>
      <c r="BQ342" s="366"/>
      <c r="BR342" s="106"/>
      <c r="BS342" s="106"/>
      <c r="BT342" s="106"/>
      <c r="BU342" s="106"/>
      <c r="BV342" s="106"/>
      <c r="BW342" s="106"/>
      <c r="BX342" s="106"/>
      <c r="BY342" s="106"/>
      <c r="BZ342" s="106"/>
      <c r="CA342" s="106"/>
      <c r="CB342" s="106"/>
      <c r="CC342" s="106"/>
      <c r="CD342" s="106"/>
      <c r="CE342" s="106"/>
      <c r="CF342" s="106"/>
      <c r="CG342" s="106"/>
    </row>
    <row r="343" spans="1:85" s="245" customFormat="1" ht="43.5" x14ac:dyDescent="0.35">
      <c r="A343" s="243"/>
      <c r="B343" s="128"/>
      <c r="C343" s="80"/>
      <c r="D343" s="80"/>
      <c r="E343" s="80"/>
      <c r="F343" s="80"/>
      <c r="G343" s="80"/>
      <c r="H343" s="80"/>
      <c r="I343" s="80"/>
      <c r="J343" s="80"/>
      <c r="K343" s="80"/>
      <c r="L343" s="80"/>
      <c r="M343" s="64"/>
      <c r="N343" s="7"/>
      <c r="O343" s="192"/>
      <c r="P343" s="106"/>
      <c r="Q343" s="63" t="s">
        <v>237</v>
      </c>
      <c r="R343" s="68">
        <f>IF(R342&gt;0,IF(R346&gt;$L339,$L339,R346),0)</f>
        <v>0</v>
      </c>
      <c r="S343" s="68">
        <f>IF(S342&gt;0,IF((SUMIFS($R345:R345,$R342:R342,12)+IF(R342=12,0,R343)+S346)&gt;=$L339,$L339-FLOOR(SUMIFS($R345:R345,$R342:R342,12),1),IF(S342=1,S346,S346+R343)),0)</f>
        <v>0</v>
      </c>
      <c r="T343" s="68">
        <f>IF(T342&gt;0,IF((SUMIFS($R345:S345,$R342:S342,12)+IF(S342=12,0,S343)+T346)&gt;=$L339,$L339-FLOOR(SUMIFS($R345:S345,$R342:S342,12),1),IF(T342=1,T346,T346+S343)),0)</f>
        <v>0</v>
      </c>
      <c r="U343" s="68">
        <f>IF(U342&gt;0,IF((SUMIFS($R345:T345,$R342:T342,12)+IF(T342=12,0,T343)+U346)&gt;=$L339,$L339-FLOOR(SUMIFS($R345:T345,$R342:T342,12),1),IF(U342=1,U346,U346+T343)),0)</f>
        <v>0</v>
      </c>
      <c r="V343" s="68">
        <f>IF(V342&gt;0,IF((SUMIFS($R345:U345,$R342:U342,12)+IF(U342=12,0,U343)+V346)&gt;=$L339,$L339-FLOOR(SUMIFS($R345:U345,$R342:U342,12),1),IF(V342=1,V346,V346+U343)),0)</f>
        <v>0</v>
      </c>
      <c r="W343" s="68">
        <f>IF(W342&gt;0,IF((SUMIFS($R345:V345,$R342:V342,12)+IF(V342=12,0,V343)+W346)&gt;=$L339,$L339-FLOOR(SUMIFS($R345:V345,$R342:V342,12),1),IF(W342=1,W346,W346+V343)),0)</f>
        <v>0</v>
      </c>
      <c r="X343" s="68">
        <f>IF(X342&gt;0,IF((SUMIFS($R345:W345,$R342:W342,12)+IF(W342=12,0,W343)+X346)&gt;=$L339,$L339-FLOOR(SUMIFS($R345:W345,$R342:W342,12),1),IF(X342=1,X346,X346+W343)),0)</f>
        <v>0</v>
      </c>
      <c r="Y343" s="68">
        <f>IF(Y342&gt;0,IF((SUMIFS($R345:X345,$R342:X342,12)+IF(X342=12,0,X343)+Y346)&gt;=$L339,$L339-FLOOR(SUMIFS($R345:X345,$R342:X342,12),1),IF(Y342=1,Y346,Y346+X343)),0)</f>
        <v>0</v>
      </c>
      <c r="Z343" s="68">
        <f>IF(Z342&gt;0,IF((SUMIFS($R345:Y345,$R342:Y342,12)+IF(Y342=12,0,Y343)+Z346)&gt;=$L339,$L339-FLOOR(SUMIFS($R345:Y345,$R342:Y342,12),1),IF(Z342=1,Z346,Z346+Y343)),0)</f>
        <v>0</v>
      </c>
      <c r="AA343" s="68">
        <f>IF(AA342&gt;0,IF((SUMIFS($R345:Z345,$R342:Z342,12)+IF(Z342=12,0,Z343)+AA346)&gt;=$L339,$L339-FLOOR(SUMIFS($R345:Z345,$R342:Z342,12),1),IF(AA342=1,AA346,AA346+Z343)),0)</f>
        <v>0</v>
      </c>
      <c r="AB343" s="68">
        <f>IF(AB342&gt;0,IF((SUMIFS($R345:AA345,$R342:AA342,12)+IF(AA342=12,0,AA343)+AB346)&gt;=$L339,$L339-FLOOR(SUMIFS($R345:AA345,$R342:AA342,12),1),IF(AB342=1,AB346,AB346+AA343)),0)</f>
        <v>0</v>
      </c>
      <c r="AC343" s="68">
        <f>IF(AC342&gt;0,IF((SUMIFS($R345:AB345,$R342:AB342,12)+IF(AB342=12,0,AB343)+AC346)&gt;=$L339,$L339-FLOOR(SUMIFS($R345:AB345,$R342:AB342,12),1),IF(AC342=1,AC346,AC346+AB343)),0)</f>
        <v>0</v>
      </c>
      <c r="AD343" s="68">
        <f>IF(AD342&gt;0,IF((SUMIFS($R345:AC345,$R342:AC342,12)+IF(AC342=12,0,AC343)+AD346)&gt;=$L339,$L339-FLOOR(SUMIFS($R345:AC345,$R342:AC342,12),1),IF(AD342=1,AD346,AD346+AC343)),0)</f>
        <v>0</v>
      </c>
      <c r="AE343" s="68">
        <f>IF(AE342&gt;0,IF((SUMIFS($R345:AD345,$R342:AD342,12)+IF(AD342=12,0,AD343)+AE346)&gt;=$L339,$L339-FLOOR(SUMIFS($R345:AD345,$R342:AD342,12),1),IF(AE342=1,AE346,AE346+AD343)),0)</f>
        <v>0</v>
      </c>
      <c r="AF343" s="68">
        <f>IF(AF342&gt;0,IF((SUMIFS($R345:AE345,$R342:AE342,12)+IF(AE342=12,0,AE343)+AF346)&gt;=$L339,$L339-FLOOR(SUMIFS($R345:AE345,$R342:AE342,12),1),IF(AF342=1,AF346,AF346+AE343)),0)</f>
        <v>0</v>
      </c>
      <c r="AG343" s="68">
        <f>IF(AG342&gt;0,IF((SUMIFS($R345:AF345,$R342:AF342,12)+IF(AF342=12,0,AF343)+AG346)&gt;=$L339,$L339-FLOOR(SUMIFS($R345:AF345,$R342:AF342,12),1),IF(AG342=1,AG346,AG346+AF343)),0)</f>
        <v>0</v>
      </c>
      <c r="AH343" s="68">
        <f>IF(AH342&gt;0,IF((SUMIFS($R345:AG345,$R342:AG342,12)+IF(AG342=12,0,AG343)+AH346)&gt;=$L339,$L339-FLOOR(SUMIFS($R345:AG345,$R342:AG342,12),1),IF(AH342=1,AH346,AH346+AG343)),0)</f>
        <v>0</v>
      </c>
      <c r="AI343" s="68">
        <f>IF(AI342&gt;0,IF((SUMIFS($R345:AH345,$R342:AH342,12)+IF(AH342=12,0,AH343)+AI346)&gt;=$L339,$L339-FLOOR(SUMIFS($R345:AH345,$R342:AH342,12),1),IF(AI342=1,AI346,AI346+AH343)),0)</f>
        <v>0</v>
      </c>
      <c r="AJ343" s="68">
        <f>IF(AJ342&gt;0,IF((SUMIFS($R345:AI345,$R342:AI342,12)+IF(AI342=12,0,AI343)+AJ346)&gt;=$L339,$L339-FLOOR(SUMIFS($R345:AI345,$R342:AI342,12),1),IF(AJ342=1,AJ346,AJ346+AI343)),0)</f>
        <v>0</v>
      </c>
      <c r="AK343" s="68">
        <f>IF(AK342&gt;0,IF((SUMIFS($R345:AJ345,$R342:AJ342,12)+IF(AJ342=12,0,AJ343)+AK346)&gt;=$L339,$L339-FLOOR(SUMIFS($R345:AJ345,$R342:AJ342,12),1),IF(AK342=1,AK346,AK346+AJ343)),0)</f>
        <v>0</v>
      </c>
      <c r="AL343" s="68">
        <f>IF(AL342&gt;0,IF((SUMIFS($R345:AK345,$R342:AK342,12)+IF(AK342=12,0,AK343)+AL346)&gt;=$L339,$L339-FLOOR(SUMIFS($R345:AK345,$R342:AK342,12),1),IF(AL342=1,AL346,AL346+AK343)),0)</f>
        <v>0</v>
      </c>
      <c r="AM343" s="68">
        <f>IF(AM342&gt;0,IF((SUMIFS($R345:AL345,$R342:AL342,12)+IF(AL342=12,0,AL343)+AM346)&gt;=$L339,$L339-FLOOR(SUMIFS($R345:AL345,$R342:AL342,12),1),IF(AM342=1,AM346,AM346+AL343)),0)</f>
        <v>0</v>
      </c>
      <c r="AN343" s="68">
        <f>IF(AN342&gt;0,IF((SUMIFS($R345:AM345,$R342:AM342,12)+IF(AM342=12,0,AM343)+AN346)&gt;=$L339,$L339-FLOOR(SUMIFS($R345:AM345,$R342:AM342,12),1),IF(AN342=1,AN346,AN346+AM343)),0)</f>
        <v>0</v>
      </c>
      <c r="AO343" s="68">
        <f>IF(AO342&gt;0,IF((SUMIFS($R345:AN345,$R342:AN342,12)+IF(AN342=12,0,AN343)+AO346)&gt;=$L339,$L339-FLOOR(SUMIFS($R345:AN345,$R342:AN342,12),1),IF(AO342=1,AO346,AO346+AN343)),0)</f>
        <v>0</v>
      </c>
      <c r="AP343" s="68">
        <f>IF(AP342&gt;0,IF((SUMIFS($R345:AO345,$R342:AO342,12)+IF(AO342=12,0,AO343)+AP346)&gt;=$L339,$L339-FLOOR(SUMIFS($R345:AO345,$R342:AO342,12),1),IF(AP342=1,AP346,AP346+AO343)),0)</f>
        <v>0</v>
      </c>
      <c r="AQ343" s="68">
        <f>IF(AQ342&gt;0,IF((SUMIFS($R345:AP345,$R342:AP342,12)+IF(AP342=12,0,AP343)+AQ346)&gt;=$L339,$L339-FLOOR(SUMIFS($R345:AP345,$R342:AP342,12),1),IF(AQ342=1,AQ346,AQ346+AP343)),0)</f>
        <v>0</v>
      </c>
      <c r="AR343" s="68">
        <f>IF(AR342&gt;0,IF((SUMIFS($R345:AQ345,$R342:AQ342,12)+IF(AQ342=12,0,AQ343)+AR346)&gt;=$L339,$L339-FLOOR(SUMIFS($R345:AQ345,$R342:AQ342,12),1),IF(AR342=1,AR346,AR346+AQ343)),0)</f>
        <v>0</v>
      </c>
      <c r="AS343" s="68">
        <f>IF(AS342&gt;0,IF((SUMIFS($R345:AR345,$R342:AR342,12)+IF(AR342=12,0,AR343)+AS346)&gt;=$L339,$L339-FLOOR(SUMIFS($R345:AR345,$R342:AR342,12),1),IF(AS342=1,AS346,AS346+AR343)),0)</f>
        <v>0</v>
      </c>
      <c r="AT343" s="68">
        <f>IF(AT342&gt;0,IF((SUMIFS($R345:AS345,$R342:AS342,12)+IF(AS342=12,0,AS343)+AT346)&gt;=$L339,$L339-FLOOR(SUMIFS($R345:AS345,$R342:AS342,12),1),IF(AT342=1,AT346,AT346+AS343)),0)</f>
        <v>0</v>
      </c>
      <c r="AU343" s="68">
        <f>IF(AU342&gt;0,IF((SUMIFS($R345:AT345,$R342:AT342,12)+IF(AT342=12,0,AT343)+AU346)&gt;=$L339,$L339-FLOOR(SUMIFS($R345:AT345,$R342:AT342,12),1),IF(AU342=1,AU346,AU346+AT343)),0)</f>
        <v>0</v>
      </c>
      <c r="AV343" s="68">
        <f>IF(AV342&gt;0,IF((SUMIFS($R345:AU345,$R342:AU342,12)+IF(AU342=12,0,AU343)+AV346)&gt;=$L339,$L339-FLOOR(SUMIFS($R345:AU345,$R342:AU342,12),1),IF(AV342=1,AV346,AV346+AU343)),0)</f>
        <v>0</v>
      </c>
      <c r="AW343" s="68">
        <f>IF(AW342&gt;0,IF((SUMIFS($R345:AV345,$R342:AV342,12)+IF(AV342=12,0,AV343)+AW346)&gt;=$L339,$L339-FLOOR(SUMIFS($R345:AV345,$R342:AV342,12),1),IF(AW342=1,AW346,AW346+AV343)),0)</f>
        <v>0</v>
      </c>
      <c r="AX343" s="68">
        <f>IF(AX342&gt;0,IF((SUMIFS($R345:AW345,$R342:AW342,12)+IF(AW342=12,0,AW343)+AX346)&gt;=$L339,$L339-FLOOR(SUMIFS($R345:AW345,$R342:AW342,12),1),IF(AX342=1,AX346,AX346+AW343)),0)</f>
        <v>0</v>
      </c>
      <c r="AY343" s="68">
        <f>IF(AY342&gt;0,IF((SUMIFS($R345:AX345,$R342:AX342,12)+IF(AX342=12,0,AX343)+AY346)&gt;=$L339,$L339-FLOOR(SUMIFS($R345:AX345,$R342:AX342,12),1),IF(AY342=1,AY346,AY346+AX343)),0)</f>
        <v>0</v>
      </c>
      <c r="AZ343" s="68">
        <f>IF(AZ342&gt;0,IF((SUMIFS($R345:AY345,$R342:AY342,12)+IF(AY342=12,0,AY343)+AZ346)&gt;=$L339,$L339-FLOOR(SUMIFS($R345:AY345,$R342:AY342,12),1),IF(AZ342=1,AZ346,AZ346+AY343)),0)</f>
        <v>0</v>
      </c>
      <c r="BA343" s="68">
        <f>IF(BA342&gt;0,IF((SUMIFS($R345:AZ345,$R342:AZ342,12)+IF(AZ342=12,0,AZ343)+BA346)&gt;=$L339,$L339-FLOOR(SUMIFS($R345:AZ345,$R342:AZ342,12),1),IF(BA342=1,BA346,BA346+AZ343)),0)</f>
        <v>0</v>
      </c>
      <c r="BB343" s="68">
        <f>IF(BB342&gt;0,IF((SUMIFS($R345:BA345,$R342:BA342,12)+IF(BA342=12,0,BA343)+BB346)&gt;=$L339,$L339-FLOOR(SUMIFS($R345:BA345,$R342:BA342,12),1),IF(BB342=1,BB346,BB346+BA343)),0)</f>
        <v>0</v>
      </c>
      <c r="BC343" s="68">
        <f>IF(BC342&gt;0,IF((SUMIFS($R345:BB345,$R342:BB342,12)+IF(BB342=12,0,BB343)+BC346)&gt;=$L339,$L339-FLOOR(SUMIFS($R345:BB345,$R342:BB342,12),1),IF(BC342=1,BC346,BC346+BB343)),0)</f>
        <v>0</v>
      </c>
      <c r="BD343" s="68">
        <f>IF(BD342&gt;0,IF((SUMIFS($R345:BC345,$R342:BC342,12)+IF(BC342=12,0,BC343)+BD346)&gt;=$L339,$L339-FLOOR(SUMIFS($R345:BC345,$R342:BC342,12),1),IF(BD342=1,BD346,BD346+BC343)),0)</f>
        <v>0</v>
      </c>
      <c r="BE343" s="68">
        <f>IF(BE342&gt;0,IF((SUMIFS($R345:BD345,$R342:BD342,12)+IF(BD342=12,0,BD343)+BE346)&gt;=$L339,$L339-FLOOR(SUMIFS($R345:BD345,$R342:BD342,12),1),IF(BE342=1,BE346,BE346+BD343)),0)</f>
        <v>0</v>
      </c>
      <c r="BF343" s="68">
        <f>IF(BF342&gt;0,IF((SUMIFS($R345:BE345,$R342:BE342,12)+IF(BE342=12,0,BE343)+BF346)&gt;=$L339,$L339-FLOOR(SUMIFS($R345:BE345,$R342:BE342,12),1),IF(BF342=1,BF346,BF346+BE343)),0)</f>
        <v>0</v>
      </c>
      <c r="BG343" s="68">
        <f>IF(BG342&gt;0,IF((SUMIFS($R345:BF345,$R342:BF342,12)+IF(BF342=12,0,BF343)+BG346)&gt;=$L339,$L339-FLOOR(SUMIFS($R345:BF345,$R342:BF342,12),1),IF(BG342=1,BG346,BG346+BF343)),0)</f>
        <v>0</v>
      </c>
      <c r="BH343" s="68">
        <f>IF(BH342&gt;0,IF((SUMIFS($R345:BG345,$R342:BG342,12)+IF(BG342=12,0,BG343)+BH346)&gt;=$L339,$L339-FLOOR(SUMIFS($R345:BG345,$R342:BG342,12),1),IF(BH342=1,BH346,BH346+BG343)),0)</f>
        <v>0</v>
      </c>
      <c r="BI343" s="68">
        <f>IF(BI342&gt;0,IF((SUMIFS($R345:BH345,$R342:BH342,12)+IF(BH342=12,0,BH343)+BI346)&gt;=$L339,$L339-FLOOR(SUMIFS($R345:BH345,$R342:BH342,12),1),IF(BI342=1,BI346,BI346+BH343)),0)</f>
        <v>0</v>
      </c>
      <c r="BJ343" s="68">
        <f>IF(BJ342&gt;0,IF((SUMIFS($R345:BI345,$R342:BI342,12)+IF(BI342=12,0,BI343)+BJ346)&gt;=$L339,$L339-FLOOR(SUMIFS($R345:BI345,$R342:BI342,12),1),IF(BJ342=1,BJ346,BJ346+BI343)),0)</f>
        <v>0</v>
      </c>
      <c r="BK343" s="68">
        <f>IF(BK342&gt;0,IF((SUMIFS($R345:BJ345,$R342:BJ342,12)+IF(BJ342=12,0,BJ343)+BK346)&gt;=$L339,$L339-FLOOR(SUMIFS($R345:BJ345,$R342:BJ342,12),1),IF(BK342=1,BK346,BK346+BJ343)),0)</f>
        <v>0</v>
      </c>
      <c r="BL343" s="68">
        <f>IF(BL342&gt;0,IF((SUMIFS($R345:BK345,$R342:BK342,12)+IF(BK342=12,0,BK343)+BL346)&gt;=$L339,$L339-FLOOR(SUMIFS($R345:BK345,$R342:BK342,12),1),IF(BL342=1,BL346,BL346+BK343)),0)</f>
        <v>0</v>
      </c>
      <c r="BM343" s="68">
        <f>IF(BM342&gt;0,IF((SUMIFS($R345:BL345,$R342:BL342,12)+IF(BL342=12,0,BL343)+BM346)&gt;=$L339,$L339-FLOOR(SUMIFS($R345:BL345,$R342:BL342,12),1),IF(BM342=1,BM346,BM346+BL343)),0)</f>
        <v>0</v>
      </c>
      <c r="BN343" s="362"/>
      <c r="BO343" s="364"/>
      <c r="BP343" s="366"/>
      <c r="BQ343" s="366"/>
      <c r="BR343" s="106"/>
      <c r="BS343" s="106"/>
      <c r="BT343" s="106"/>
      <c r="BU343" s="106"/>
      <c r="BV343" s="106"/>
      <c r="BW343" s="106"/>
      <c r="BX343" s="106"/>
      <c r="BY343" s="106"/>
      <c r="BZ343" s="106"/>
      <c r="CA343" s="106"/>
      <c r="CB343" s="106"/>
      <c r="CC343" s="106"/>
      <c r="CD343" s="106"/>
      <c r="CE343" s="106"/>
      <c r="CF343" s="106"/>
      <c r="CG343" s="106"/>
    </row>
    <row r="344" spans="1:85" s="245" customFormat="1" ht="41.5" hidden="1" customHeight="1" x14ac:dyDescent="0.35">
      <c r="A344" s="243"/>
      <c r="B344" s="128"/>
      <c r="C344" s="80"/>
      <c r="D344" s="80"/>
      <c r="E344" s="80"/>
      <c r="F344" s="80"/>
      <c r="G344" s="80"/>
      <c r="H344" s="80"/>
      <c r="I344" s="80"/>
      <c r="J344" s="80"/>
      <c r="K344" s="80"/>
      <c r="L344" s="80"/>
      <c r="M344" s="64"/>
      <c r="N344" s="7"/>
      <c r="O344" s="192"/>
      <c r="P344" s="106"/>
      <c r="Q344" s="65" t="s">
        <v>161</v>
      </c>
      <c r="R344" s="67">
        <f>IF(R339&gt;0,R340,0)</f>
        <v>0</v>
      </c>
      <c r="S344" s="67">
        <f t="shared" ref="S344" si="6142">IF(S339&gt;0,IF(S342=1,S340,S340+R344),R344)</f>
        <v>0</v>
      </c>
      <c r="T344" s="67">
        <f t="shared" ref="T344" si="6143">IF(T339&gt;0,IF(T342=1,T340,T340+S344),S344)</f>
        <v>0</v>
      </c>
      <c r="U344" s="67">
        <f t="shared" ref="U344" si="6144">IF(U339&gt;0,IF(U342=1,U340,U340+T344),T344)</f>
        <v>0</v>
      </c>
      <c r="V344" s="67">
        <f t="shared" ref="V344" si="6145">IF(V339&gt;0,IF(V342=1,V340,V340+U344),U344)</f>
        <v>0</v>
      </c>
      <c r="W344" s="67">
        <f t="shared" ref="W344" si="6146">IF(W339&gt;0,IF(W342=1,W340,W340+V344),V344)</f>
        <v>0</v>
      </c>
      <c r="X344" s="67">
        <f t="shared" ref="X344" si="6147">IF(X339&gt;0,IF(X342=1,X340,X340+W344),W344)</f>
        <v>0</v>
      </c>
      <c r="Y344" s="67">
        <f t="shared" ref="Y344" si="6148">IF(Y339&gt;0,IF(Y342=1,Y340,Y340+X344),X344)</f>
        <v>0</v>
      </c>
      <c r="Z344" s="67">
        <f t="shared" ref="Z344" si="6149">IF(Z339&gt;0,IF(Z342=1,Z340,Z340+Y344),Y344)</f>
        <v>0</v>
      </c>
      <c r="AA344" s="67">
        <f t="shared" ref="AA344" si="6150">IF(AA339&gt;0,IF(AA342=1,AA340,AA340+Z344),Z344)</f>
        <v>0</v>
      </c>
      <c r="AB344" s="67">
        <f t="shared" ref="AB344" si="6151">IF(AB339&gt;0,IF(AB342=1,AB340,AB340+AA344),AA344)</f>
        <v>0</v>
      </c>
      <c r="AC344" s="67">
        <f t="shared" ref="AC344" si="6152">IF(AC339&gt;0,IF(AC342=1,AC340,AC340+AB344),AB344)</f>
        <v>0</v>
      </c>
      <c r="AD344" s="67">
        <f t="shared" ref="AD344" si="6153">IF(AD339&gt;0,IF(AD342=1,AD340,AD340+AC344),AC344)</f>
        <v>0</v>
      </c>
      <c r="AE344" s="67">
        <f t="shared" ref="AE344" si="6154">IF(AE339&gt;0,IF(AE342=1,AE340,AE340+AD344),AD344)</f>
        <v>0</v>
      </c>
      <c r="AF344" s="67">
        <f t="shared" ref="AF344" si="6155">IF(AF339&gt;0,IF(AF342=1,AF340,AF340+AE344),AE344)</f>
        <v>0</v>
      </c>
      <c r="AG344" s="67">
        <f t="shared" ref="AG344" si="6156">IF(AG339&gt;0,IF(AG342=1,AG340,AG340+AF344),AF344)</f>
        <v>0</v>
      </c>
      <c r="AH344" s="67">
        <f t="shared" ref="AH344" si="6157">IF(AH339&gt;0,IF(AH342=1,AH340,AH340+AG344),AG344)</f>
        <v>0</v>
      </c>
      <c r="AI344" s="67">
        <f t="shared" ref="AI344" si="6158">IF(AI339&gt;0,IF(AI342=1,AI340,AI340+AH344),AH344)</f>
        <v>0</v>
      </c>
      <c r="AJ344" s="67">
        <f t="shared" ref="AJ344" si="6159">IF(AJ339&gt;0,IF(AJ342=1,AJ340,AJ340+AI344),AI344)</f>
        <v>0</v>
      </c>
      <c r="AK344" s="67">
        <f t="shared" ref="AK344" si="6160">IF(AK339&gt;0,IF(AK342=1,AK340,AK340+AJ344),AJ344)</f>
        <v>0</v>
      </c>
      <c r="AL344" s="67">
        <f t="shared" ref="AL344" si="6161">IF(AL339&gt;0,IF(AL342=1,AL340,AL340+AK344),AK344)</f>
        <v>0</v>
      </c>
      <c r="AM344" s="67">
        <f t="shared" ref="AM344" si="6162">IF(AM339&gt;0,IF(AM342=1,AM340,AM340+AL344),AL344)</f>
        <v>0</v>
      </c>
      <c r="AN344" s="67">
        <f t="shared" ref="AN344" si="6163">IF(AN339&gt;0,IF(AN342=1,AN340,AN340+AM344),AM344)</f>
        <v>0</v>
      </c>
      <c r="AO344" s="67">
        <f t="shared" ref="AO344" si="6164">IF(AO339&gt;0,IF(AO342=1,AO340,AO340+AN344),AN344)</f>
        <v>0</v>
      </c>
      <c r="AP344" s="67">
        <f t="shared" ref="AP344" si="6165">IF(AP339&gt;0,IF(AP342=1,AP340,AP340+AO344),AO344)</f>
        <v>0</v>
      </c>
      <c r="AQ344" s="67">
        <f t="shared" ref="AQ344" si="6166">IF(AQ339&gt;0,IF(AQ342=1,AQ340,AQ340+AP344),AP344)</f>
        <v>0</v>
      </c>
      <c r="AR344" s="67">
        <f t="shared" ref="AR344" si="6167">IF(AR339&gt;0,IF(AR342=1,AR340,AR340+AQ344),AQ344)</f>
        <v>0</v>
      </c>
      <c r="AS344" s="67">
        <f t="shared" ref="AS344" si="6168">IF(AS339&gt;0,IF(AS342=1,AS340,AS340+AR344),AR344)</f>
        <v>0</v>
      </c>
      <c r="AT344" s="67">
        <f t="shared" ref="AT344" si="6169">IF(AT339&gt;0,IF(AT342=1,AT340,AT340+AS344),AS344)</f>
        <v>0</v>
      </c>
      <c r="AU344" s="67">
        <f t="shared" ref="AU344" si="6170">IF(AU339&gt;0,IF(AU342=1,AU340,AU340+AT344),AT344)</f>
        <v>0</v>
      </c>
      <c r="AV344" s="67">
        <f t="shared" ref="AV344" si="6171">IF(AV339&gt;0,IF(AV342=1,AV340,AV340+AU344),AU344)</f>
        <v>0</v>
      </c>
      <c r="AW344" s="67">
        <f t="shared" ref="AW344" si="6172">IF(AW339&gt;0,IF(AW342=1,AW340,AW340+AV344),AV344)</f>
        <v>0</v>
      </c>
      <c r="AX344" s="67">
        <f t="shared" ref="AX344" si="6173">IF(AX339&gt;0,IF(AX342=1,AX340,AX340+AW344),AW344)</f>
        <v>0</v>
      </c>
      <c r="AY344" s="67">
        <f t="shared" ref="AY344" si="6174">IF(AY339&gt;0,IF(AY342=1,AY340,AY340+AX344),AX344)</f>
        <v>0</v>
      </c>
      <c r="AZ344" s="67">
        <f t="shared" ref="AZ344" si="6175">IF(AZ339&gt;0,IF(AZ342=1,AZ340,AZ340+AY344),AY344)</f>
        <v>0</v>
      </c>
      <c r="BA344" s="67">
        <f t="shared" ref="BA344" si="6176">IF(BA339&gt;0,IF(BA342=1,BA340,BA340+AZ344),AZ344)</f>
        <v>0</v>
      </c>
      <c r="BB344" s="67">
        <f t="shared" ref="BB344" si="6177">IF(BB339&gt;0,IF(BB342=1,BB340,BB340+BA344),BA344)</f>
        <v>0</v>
      </c>
      <c r="BC344" s="67">
        <f t="shared" ref="BC344" si="6178">IF(BC339&gt;0,IF(BC342=1,BC340,BC340+BB344),BB344)</f>
        <v>0</v>
      </c>
      <c r="BD344" s="67">
        <f t="shared" ref="BD344" si="6179">IF(BD339&gt;0,IF(BD342=1,BD340,BD340+BC344),BC344)</f>
        <v>0</v>
      </c>
      <c r="BE344" s="67">
        <f t="shared" ref="BE344" si="6180">IF(BE339&gt;0,IF(BE342=1,BE340,BE340+BD344),BD344)</f>
        <v>0</v>
      </c>
      <c r="BF344" s="67">
        <f t="shared" ref="BF344" si="6181">IF(BF339&gt;0,IF(BF342=1,BF340,BF340+BE344),BE344)</f>
        <v>0</v>
      </c>
      <c r="BG344" s="67">
        <f t="shared" ref="BG344" si="6182">IF(BG339&gt;0,IF(BG342=1,BG340,BG340+BF344),BF344)</f>
        <v>0</v>
      </c>
      <c r="BH344" s="67">
        <f t="shared" ref="BH344" si="6183">IF(BH339&gt;0,IF(BH342=1,BH340,BH340+BG344),BG344)</f>
        <v>0</v>
      </c>
      <c r="BI344" s="67">
        <f t="shared" ref="BI344" si="6184">IF(BI339&gt;0,IF(BI342=1,BI340,BI340+BH344),BH344)</f>
        <v>0</v>
      </c>
      <c r="BJ344" s="67">
        <f t="shared" ref="BJ344" si="6185">IF(BJ339&gt;0,IF(BJ342=1,BJ340,BJ340+BI344),BI344)</f>
        <v>0</v>
      </c>
      <c r="BK344" s="67">
        <f t="shared" ref="BK344" si="6186">IF(BK339&gt;0,IF(BK342=1,BK340,BK340+BJ344),BJ344)</f>
        <v>0</v>
      </c>
      <c r="BL344" s="67">
        <f t="shared" ref="BL344" si="6187">IF(BL339&gt;0,IF(BL342=1,BL340,BL340+BK344),BK344)</f>
        <v>0</v>
      </c>
      <c r="BM344" s="67">
        <f t="shared" ref="BM344" si="6188">IF(BM339&gt;0,IF(BM342=1,BM340,BM340+BL344),BL344)</f>
        <v>0</v>
      </c>
      <c r="BN344" s="362"/>
      <c r="BO344" s="364"/>
      <c r="BP344" s="366"/>
      <c r="BQ344" s="366"/>
      <c r="BR344" s="106"/>
      <c r="BS344" s="106"/>
      <c r="BT344" s="106"/>
      <c r="BU344" s="106"/>
      <c r="BV344" s="106"/>
      <c r="BW344" s="106"/>
      <c r="BX344" s="106"/>
      <c r="BY344" s="106"/>
      <c r="BZ344" s="106"/>
      <c r="CA344" s="106"/>
      <c r="CB344" s="106"/>
      <c r="CC344" s="106"/>
      <c r="CD344" s="106"/>
      <c r="CE344" s="106"/>
      <c r="CF344" s="106"/>
      <c r="CG344" s="106"/>
    </row>
    <row r="345" spans="1:85" s="245" customFormat="1" ht="41.5" hidden="1" customHeight="1" x14ac:dyDescent="0.35">
      <c r="A345" s="243"/>
      <c r="B345" s="128"/>
      <c r="C345" s="80"/>
      <c r="D345" s="80"/>
      <c r="E345" s="80"/>
      <c r="F345" s="80"/>
      <c r="G345" s="80"/>
      <c r="H345" s="80"/>
      <c r="I345" s="80"/>
      <c r="J345" s="80"/>
      <c r="K345" s="80"/>
      <c r="L345" s="80"/>
      <c r="M345" s="64"/>
      <c r="N345" s="7"/>
      <c r="O345" s="192"/>
      <c r="P345" s="106"/>
      <c r="Q345" s="65" t="s">
        <v>162</v>
      </c>
      <c r="R345" s="67">
        <f>R347</f>
        <v>0</v>
      </c>
      <c r="S345" s="67">
        <f t="shared" ref="S345" si="6189">IF(S342=1,S347,S347+R345)</f>
        <v>0</v>
      </c>
      <c r="T345" s="67">
        <f t="shared" ref="T345" si="6190">IF(T342=1,T347,T347+S345)</f>
        <v>0</v>
      </c>
      <c r="U345" s="67">
        <f t="shared" ref="U345" si="6191">IF(U342=1,U347,U347+T345)</f>
        <v>0</v>
      </c>
      <c r="V345" s="67">
        <f t="shared" ref="V345" si="6192">IF(V342=1,V347,V347+U345)</f>
        <v>0</v>
      </c>
      <c r="W345" s="67">
        <f t="shared" ref="W345" si="6193">IF(W342=1,W347,W347+V345)</f>
        <v>0</v>
      </c>
      <c r="X345" s="67">
        <f t="shared" ref="X345" si="6194">IF(X342=1,X347,X347+W345)</f>
        <v>0</v>
      </c>
      <c r="Y345" s="67">
        <f t="shared" ref="Y345" si="6195">IF(Y342=1,Y347,Y347+X345)</f>
        <v>0</v>
      </c>
      <c r="Z345" s="67">
        <f t="shared" ref="Z345" si="6196">IF(Z342=1,Z347,Z347+Y345)</f>
        <v>0</v>
      </c>
      <c r="AA345" s="67">
        <f t="shared" ref="AA345" si="6197">IF(AA342=1,AA347,AA347+Z345)</f>
        <v>0</v>
      </c>
      <c r="AB345" s="67">
        <f t="shared" ref="AB345" si="6198">IF(AB342=1,AB347,AB347+AA345)</f>
        <v>0</v>
      </c>
      <c r="AC345" s="67">
        <f t="shared" ref="AC345" si="6199">IF(AC342=1,AC347,AC347+AB345)</f>
        <v>0</v>
      </c>
      <c r="AD345" s="67">
        <f t="shared" ref="AD345" si="6200">IF(AD342=1,AD347,AD347+AC345)</f>
        <v>0</v>
      </c>
      <c r="AE345" s="67">
        <f t="shared" ref="AE345" si="6201">IF(AE342=1,AE347,AE347+AD345)</f>
        <v>0</v>
      </c>
      <c r="AF345" s="67">
        <f t="shared" ref="AF345" si="6202">IF(AF342=1,AF347,AF347+AE345)</f>
        <v>0</v>
      </c>
      <c r="AG345" s="67">
        <f t="shared" ref="AG345" si="6203">IF(AG342=1,AG347,AG347+AF345)</f>
        <v>0</v>
      </c>
      <c r="AH345" s="67">
        <f t="shared" ref="AH345" si="6204">IF(AH342=1,AH347,AH347+AG345)</f>
        <v>0</v>
      </c>
      <c r="AI345" s="67">
        <f t="shared" ref="AI345" si="6205">IF(AI342=1,AI347,AI347+AH345)</f>
        <v>0</v>
      </c>
      <c r="AJ345" s="67">
        <f t="shared" ref="AJ345" si="6206">IF(AJ342=1,AJ347,AJ347+AI345)</f>
        <v>0</v>
      </c>
      <c r="AK345" s="67">
        <f t="shared" ref="AK345" si="6207">IF(AK342=1,AK347,AK347+AJ345)</f>
        <v>0</v>
      </c>
      <c r="AL345" s="67">
        <f t="shared" ref="AL345" si="6208">IF(AL342=1,AL347,AL347+AK345)</f>
        <v>0</v>
      </c>
      <c r="AM345" s="67">
        <f t="shared" ref="AM345" si="6209">IF(AM342=1,AM347,AM347+AL345)</f>
        <v>0</v>
      </c>
      <c r="AN345" s="67">
        <f t="shared" ref="AN345" si="6210">IF(AN342=1,AN347,AN347+AM345)</f>
        <v>0</v>
      </c>
      <c r="AO345" s="67">
        <f t="shared" ref="AO345" si="6211">IF(AO342=1,AO347,AO347+AN345)</f>
        <v>0</v>
      </c>
      <c r="AP345" s="67">
        <f t="shared" ref="AP345" si="6212">IF(AP342=1,AP347,AP347+AO345)</f>
        <v>0</v>
      </c>
      <c r="AQ345" s="67">
        <f t="shared" ref="AQ345" si="6213">IF(AQ342=1,AQ347,AQ347+AP345)</f>
        <v>0</v>
      </c>
      <c r="AR345" s="67">
        <f t="shared" ref="AR345" si="6214">IF(AR342=1,AR347,AR347+AQ345)</f>
        <v>0</v>
      </c>
      <c r="AS345" s="67">
        <f t="shared" ref="AS345" si="6215">IF(AS342=1,AS347,AS347+AR345)</f>
        <v>0</v>
      </c>
      <c r="AT345" s="67">
        <f t="shared" ref="AT345" si="6216">IF(AT342=1,AT347,AT347+AS345)</f>
        <v>0</v>
      </c>
      <c r="AU345" s="67">
        <f t="shared" ref="AU345" si="6217">IF(AU342=1,AU347,AU347+AT345)</f>
        <v>0</v>
      </c>
      <c r="AV345" s="67">
        <f t="shared" ref="AV345" si="6218">IF(AV342=1,AV347,AV347+AU345)</f>
        <v>0</v>
      </c>
      <c r="AW345" s="67">
        <f t="shared" ref="AW345" si="6219">IF(AW342=1,AW347,AW347+AV345)</f>
        <v>0</v>
      </c>
      <c r="AX345" s="67">
        <f t="shared" ref="AX345" si="6220">IF(AX342=1,AX347,AX347+AW345)</f>
        <v>0</v>
      </c>
      <c r="AY345" s="67">
        <f t="shared" ref="AY345" si="6221">IF(AY342=1,AY347,AY347+AX345)</f>
        <v>0</v>
      </c>
      <c r="AZ345" s="67">
        <f t="shared" ref="AZ345" si="6222">IF(AZ342=1,AZ347,AZ347+AY345)</f>
        <v>0</v>
      </c>
      <c r="BA345" s="67">
        <f t="shared" ref="BA345" si="6223">IF(BA342=1,BA347,BA347+AZ345)</f>
        <v>0</v>
      </c>
      <c r="BB345" s="67">
        <f t="shared" ref="BB345" si="6224">IF(BB342=1,BB347,BB347+BA345)</f>
        <v>0</v>
      </c>
      <c r="BC345" s="67">
        <f t="shared" ref="BC345" si="6225">IF(BC342=1,BC347,BC347+BB345)</f>
        <v>0</v>
      </c>
      <c r="BD345" s="67">
        <f t="shared" ref="BD345" si="6226">IF(BD342=1,BD347,BD347+BC345)</f>
        <v>0</v>
      </c>
      <c r="BE345" s="67">
        <f t="shared" ref="BE345" si="6227">IF(BE342=1,BE347,BE347+BD345)</f>
        <v>0</v>
      </c>
      <c r="BF345" s="67">
        <f t="shared" ref="BF345" si="6228">IF(BF342=1,BF347,BF347+BE345)</f>
        <v>0</v>
      </c>
      <c r="BG345" s="67">
        <f t="shared" ref="BG345" si="6229">IF(BG342=1,BG347,BG347+BF345)</f>
        <v>0</v>
      </c>
      <c r="BH345" s="67">
        <f t="shared" ref="BH345" si="6230">IF(BH342=1,BH347,BH347+BG345)</f>
        <v>0</v>
      </c>
      <c r="BI345" s="67">
        <f t="shared" ref="BI345" si="6231">IF(BI342=1,BI347,BI347+BH345)</f>
        <v>0</v>
      </c>
      <c r="BJ345" s="67">
        <f t="shared" ref="BJ345" si="6232">IF(BJ342=1,BJ347,BJ347+BI345)</f>
        <v>0</v>
      </c>
      <c r="BK345" s="67">
        <f t="shared" ref="BK345" si="6233">IF(BK342=1,BK347,BK347+BJ345)</f>
        <v>0</v>
      </c>
      <c r="BL345" s="67">
        <f t="shared" ref="BL345" si="6234">IF(BL342=1,BL347,BL347+BK345)</f>
        <v>0</v>
      </c>
      <c r="BM345" s="67">
        <f t="shared" ref="BM345" si="6235">IF(BM342=1,BM347,BM347+BL345)</f>
        <v>0</v>
      </c>
      <c r="BN345" s="362"/>
      <c r="BO345" s="364"/>
      <c r="BP345" s="366"/>
      <c r="BQ345" s="366"/>
      <c r="BR345" s="106"/>
      <c r="BS345" s="106"/>
      <c r="BT345" s="106"/>
      <c r="BU345" s="106"/>
      <c r="BV345" s="106"/>
      <c r="BW345" s="106"/>
      <c r="BX345" s="106"/>
      <c r="BY345" s="106"/>
      <c r="BZ345" s="106"/>
      <c r="CA345" s="106"/>
      <c r="CB345" s="106"/>
      <c r="CC345" s="106"/>
      <c r="CD345" s="106"/>
      <c r="CE345" s="106"/>
      <c r="CF345" s="106"/>
      <c r="CG345" s="106"/>
    </row>
    <row r="346" spans="1:85" s="245" customFormat="1" ht="29" x14ac:dyDescent="0.35">
      <c r="A346" s="243"/>
      <c r="B346" s="128"/>
      <c r="C346" s="80"/>
      <c r="D346" s="80"/>
      <c r="E346" s="80"/>
      <c r="F346" s="80"/>
      <c r="G346" s="80"/>
      <c r="H346" s="80"/>
      <c r="I346" s="80"/>
      <c r="J346" s="80"/>
      <c r="K346" s="80"/>
      <c r="L346" s="80"/>
      <c r="M346" s="64"/>
      <c r="N346" s="7"/>
      <c r="O346" s="192"/>
      <c r="P346" s="106"/>
      <c r="Q346" s="63" t="s">
        <v>160</v>
      </c>
      <c r="R346" s="68">
        <f t="shared" ref="R346:BM346" si="6236">1720/12*R339</f>
        <v>0</v>
      </c>
      <c r="S346" s="68">
        <f t="shared" si="6236"/>
        <v>0</v>
      </c>
      <c r="T346" s="68">
        <f t="shared" si="6236"/>
        <v>0</v>
      </c>
      <c r="U346" s="68">
        <f t="shared" si="6236"/>
        <v>0</v>
      </c>
      <c r="V346" s="68">
        <f t="shared" si="6236"/>
        <v>0</v>
      </c>
      <c r="W346" s="68">
        <f t="shared" si="6236"/>
        <v>0</v>
      </c>
      <c r="X346" s="68">
        <f t="shared" si="6236"/>
        <v>0</v>
      </c>
      <c r="Y346" s="68">
        <f t="shared" si="6236"/>
        <v>0</v>
      </c>
      <c r="Z346" s="68">
        <f t="shared" si="6236"/>
        <v>0</v>
      </c>
      <c r="AA346" s="68">
        <f t="shared" si="6236"/>
        <v>0</v>
      </c>
      <c r="AB346" s="68">
        <f t="shared" si="6236"/>
        <v>0</v>
      </c>
      <c r="AC346" s="68">
        <f t="shared" si="6236"/>
        <v>0</v>
      </c>
      <c r="AD346" s="68">
        <f t="shared" si="6236"/>
        <v>0</v>
      </c>
      <c r="AE346" s="68">
        <f t="shared" si="6236"/>
        <v>0</v>
      </c>
      <c r="AF346" s="68">
        <f t="shared" si="6236"/>
        <v>0</v>
      </c>
      <c r="AG346" s="68">
        <f t="shared" si="6236"/>
        <v>0</v>
      </c>
      <c r="AH346" s="68">
        <f t="shared" si="6236"/>
        <v>0</v>
      </c>
      <c r="AI346" s="68">
        <f t="shared" si="6236"/>
        <v>0</v>
      </c>
      <c r="AJ346" s="68">
        <f t="shared" si="6236"/>
        <v>0</v>
      </c>
      <c r="AK346" s="68">
        <f t="shared" si="6236"/>
        <v>0</v>
      </c>
      <c r="AL346" s="68">
        <f t="shared" si="6236"/>
        <v>0</v>
      </c>
      <c r="AM346" s="68">
        <f t="shared" si="6236"/>
        <v>0</v>
      </c>
      <c r="AN346" s="68">
        <f t="shared" si="6236"/>
        <v>0</v>
      </c>
      <c r="AO346" s="68">
        <f t="shared" si="6236"/>
        <v>0</v>
      </c>
      <c r="AP346" s="68">
        <f t="shared" si="6236"/>
        <v>0</v>
      </c>
      <c r="AQ346" s="68">
        <f t="shared" si="6236"/>
        <v>0</v>
      </c>
      <c r="AR346" s="68">
        <f t="shared" si="6236"/>
        <v>0</v>
      </c>
      <c r="AS346" s="68">
        <f t="shared" si="6236"/>
        <v>0</v>
      </c>
      <c r="AT346" s="68">
        <f t="shared" si="6236"/>
        <v>0</v>
      </c>
      <c r="AU346" s="68">
        <f t="shared" si="6236"/>
        <v>0</v>
      </c>
      <c r="AV346" s="68">
        <f t="shared" si="6236"/>
        <v>0</v>
      </c>
      <c r="AW346" s="68">
        <f t="shared" si="6236"/>
        <v>0</v>
      </c>
      <c r="AX346" s="68">
        <f t="shared" si="6236"/>
        <v>0</v>
      </c>
      <c r="AY346" s="68">
        <f t="shared" si="6236"/>
        <v>0</v>
      </c>
      <c r="AZ346" s="68">
        <f t="shared" si="6236"/>
        <v>0</v>
      </c>
      <c r="BA346" s="68">
        <f t="shared" si="6236"/>
        <v>0</v>
      </c>
      <c r="BB346" s="68">
        <f t="shared" si="6236"/>
        <v>0</v>
      </c>
      <c r="BC346" s="68">
        <f t="shared" si="6236"/>
        <v>0</v>
      </c>
      <c r="BD346" s="68">
        <f t="shared" si="6236"/>
        <v>0</v>
      </c>
      <c r="BE346" s="68">
        <f t="shared" si="6236"/>
        <v>0</v>
      </c>
      <c r="BF346" s="68">
        <f t="shared" si="6236"/>
        <v>0</v>
      </c>
      <c r="BG346" s="68">
        <f t="shared" si="6236"/>
        <v>0</v>
      </c>
      <c r="BH346" s="68">
        <f t="shared" si="6236"/>
        <v>0</v>
      </c>
      <c r="BI346" s="68">
        <f t="shared" si="6236"/>
        <v>0</v>
      </c>
      <c r="BJ346" s="68">
        <f t="shared" si="6236"/>
        <v>0</v>
      </c>
      <c r="BK346" s="68">
        <f t="shared" si="6236"/>
        <v>0</v>
      </c>
      <c r="BL346" s="68">
        <f t="shared" si="6236"/>
        <v>0</v>
      </c>
      <c r="BM346" s="68">
        <f t="shared" si="6236"/>
        <v>0</v>
      </c>
      <c r="BN346" s="362"/>
      <c r="BO346" s="364"/>
      <c r="BP346" s="366"/>
      <c r="BQ346" s="366"/>
      <c r="BR346" s="106"/>
      <c r="BS346" s="106"/>
      <c r="BT346" s="106"/>
      <c r="BU346" s="106"/>
      <c r="BV346" s="106"/>
      <c r="BW346" s="106"/>
      <c r="BX346" s="106"/>
      <c r="BY346" s="106"/>
      <c r="BZ346" s="106"/>
      <c r="CA346" s="106"/>
      <c r="CB346" s="106"/>
      <c r="CC346" s="106"/>
      <c r="CD346" s="106"/>
      <c r="CE346" s="106"/>
      <c r="CF346" s="106"/>
      <c r="CG346" s="106"/>
    </row>
    <row r="347" spans="1:85" s="245" customFormat="1" ht="29" x14ac:dyDescent="0.35">
      <c r="A347" s="243"/>
      <c r="B347" s="128"/>
      <c r="C347" s="80"/>
      <c r="D347" s="80"/>
      <c r="E347" s="80"/>
      <c r="F347" s="80"/>
      <c r="G347" s="80"/>
      <c r="H347" s="80"/>
      <c r="I347" s="80"/>
      <c r="J347" s="80"/>
      <c r="K347" s="80"/>
      <c r="L347" s="80"/>
      <c r="M347" s="64"/>
      <c r="N347" s="7"/>
      <c r="O347" s="192"/>
      <c r="P347" s="106"/>
      <c r="Q347" s="63" t="s">
        <v>144</v>
      </c>
      <c r="R347" s="68">
        <f>FLOOR(IF(OR(R342=0,R342=1),IF(R340&gt;=R346,R346,R340)+0.00000001,IF(R344&gt;=R343,R343,R344))+0.00000001,1)</f>
        <v>0</v>
      </c>
      <c r="S347" s="68">
        <f t="shared" ref="S347" si="6237">FLOOR(IF(OR(S342=0,S342=1),IF(S346&gt;S343,S343,IF(S340&gt;=S346,S346,S340)+0.00000001),IF(S344&gt;=S343,S343-R345,S344-R345)+0.00000001),1)</f>
        <v>0</v>
      </c>
      <c r="T347" s="68">
        <f t="shared" ref="T347" si="6238">FLOOR(IF(OR(T342=0,T342=1),IF(T346&gt;T343,T343,IF(T340&gt;=T346,T346,T340)+0.00000001),IF(T344&gt;=T343,T343-S345,T344-S345)+0.00000001),1)</f>
        <v>0</v>
      </c>
      <c r="U347" s="68">
        <f t="shared" ref="U347" si="6239">FLOOR(IF(OR(U342=0,U342=1),IF(U346&gt;U343,U343,IF(U340&gt;=U346,U346,U340)+0.00000001),IF(U344&gt;=U343,U343-T345,U344-T345)+0.00000001),1)</f>
        <v>0</v>
      </c>
      <c r="V347" s="68">
        <f t="shared" ref="V347" si="6240">FLOOR(IF(OR(V342=0,V342=1),IF(V346&gt;V343,V343,IF(V340&gt;=V346,V346,V340)+0.00000001),IF(V344&gt;=V343,V343-U345,V344-U345)+0.00000001),1)</f>
        <v>0</v>
      </c>
      <c r="W347" s="68">
        <f t="shared" ref="W347" si="6241">FLOOR(IF(OR(W342=0,W342=1),IF(W346&gt;W343,W343,IF(W340&gt;=W346,W346,W340)+0.00000001),IF(W344&gt;=W343,W343-V345,W344-V345)+0.00000001),1)</f>
        <v>0</v>
      </c>
      <c r="X347" s="68">
        <f t="shared" ref="X347" si="6242">FLOOR(IF(OR(X342=0,X342=1),IF(X346&gt;X343,X343,IF(X340&gt;=X346,X346,X340)+0.00000001),IF(X344&gt;=X343,X343-W345,X344-W345)+0.00000001),1)</f>
        <v>0</v>
      </c>
      <c r="Y347" s="68">
        <f t="shared" ref="Y347" si="6243">FLOOR(IF(OR(Y342=0,Y342=1),IF(Y346&gt;Y343,Y343,IF(Y340&gt;=Y346,Y346,Y340)+0.00000001),IF(Y344&gt;=Y343,Y343-X345,Y344-X345)+0.00000001),1)</f>
        <v>0</v>
      </c>
      <c r="Z347" s="68">
        <f t="shared" ref="Z347" si="6244">FLOOR(IF(OR(Z342=0,Z342=1),IF(Z346&gt;Z343,Z343,IF(Z340&gt;=Z346,Z346,Z340)+0.00000001),IF(Z344&gt;=Z343,Z343-Y345,Z344-Y345)+0.00000001),1)</f>
        <v>0</v>
      </c>
      <c r="AA347" s="68">
        <f t="shared" ref="AA347" si="6245">FLOOR(IF(OR(AA342=0,AA342=1),IF(AA346&gt;AA343,AA343,IF(AA340&gt;=AA346,AA346,AA340)+0.00000001),IF(AA344&gt;=AA343,AA343-Z345,AA344-Z345)+0.00000001),1)</f>
        <v>0</v>
      </c>
      <c r="AB347" s="68">
        <f t="shared" ref="AB347" si="6246">FLOOR(IF(OR(AB342=0,AB342=1),IF(AB346&gt;AB343,AB343,IF(AB340&gt;=AB346,AB346,AB340)+0.00000001),IF(AB344&gt;=AB343,AB343-AA345,AB344-AA345)+0.00000001),1)</f>
        <v>0</v>
      </c>
      <c r="AC347" s="68">
        <f t="shared" ref="AC347" si="6247">FLOOR(IF(OR(AC342=0,AC342=1),IF(AC346&gt;AC343,AC343,IF(AC340&gt;=AC346,AC346,AC340)+0.00000001),IF(AC344&gt;=AC343,AC343-AB345,AC344-AB345)+0.00000001),1)</f>
        <v>0</v>
      </c>
      <c r="AD347" s="68">
        <f t="shared" ref="AD347" si="6248">FLOOR(IF(OR(AD342=0,AD342=1),IF(AD346&gt;AD343,AD343,IF(AD340&gt;=AD346,AD346,AD340)+0.00000001),IF(AD344&gt;=AD343,AD343-AC345,AD344-AC345)+0.00000001),1)</f>
        <v>0</v>
      </c>
      <c r="AE347" s="68">
        <f t="shared" ref="AE347" si="6249">FLOOR(IF(OR(AE342=0,AE342=1),IF(AE346&gt;AE343,AE343,IF(AE340&gt;=AE346,AE346,AE340)+0.00000001),IF(AE344&gt;=AE343,AE343-AD345,AE344-AD345)+0.00000001),1)</f>
        <v>0</v>
      </c>
      <c r="AF347" s="68">
        <f t="shared" ref="AF347" si="6250">FLOOR(IF(OR(AF342=0,AF342=1),IF(AF346&gt;AF343,AF343,IF(AF340&gt;=AF346,AF346,AF340)+0.00000001),IF(AF344&gt;=AF343,AF343-AE345,AF344-AE345)+0.00000001),1)</f>
        <v>0</v>
      </c>
      <c r="AG347" s="68">
        <f t="shared" ref="AG347" si="6251">FLOOR(IF(OR(AG342=0,AG342=1),IF(AG346&gt;AG343,AG343,IF(AG340&gt;=AG346,AG346,AG340)+0.00000001),IF(AG344&gt;=AG343,AG343-AF345,AG344-AF345)+0.00000001),1)</f>
        <v>0</v>
      </c>
      <c r="AH347" s="68">
        <f t="shared" ref="AH347" si="6252">FLOOR(IF(OR(AH342=0,AH342=1),IF(AH346&gt;AH343,AH343,IF(AH340&gt;=AH346,AH346,AH340)+0.00000001),IF(AH344&gt;=AH343,AH343-AG345,AH344-AG345)+0.00000001),1)</f>
        <v>0</v>
      </c>
      <c r="AI347" s="68">
        <f t="shared" ref="AI347" si="6253">FLOOR(IF(OR(AI342=0,AI342=1),IF(AI346&gt;AI343,AI343,IF(AI340&gt;=AI346,AI346,AI340)+0.00000001),IF(AI344&gt;=AI343,AI343-AH345,AI344-AH345)+0.00000001),1)</f>
        <v>0</v>
      </c>
      <c r="AJ347" s="68">
        <f t="shared" ref="AJ347" si="6254">FLOOR(IF(OR(AJ342=0,AJ342=1),IF(AJ346&gt;AJ343,AJ343,IF(AJ340&gt;=AJ346,AJ346,AJ340)+0.00000001),IF(AJ344&gt;=AJ343,AJ343-AI345,AJ344-AI345)+0.00000001),1)</f>
        <v>0</v>
      </c>
      <c r="AK347" s="68">
        <f t="shared" ref="AK347" si="6255">FLOOR(IF(OR(AK342=0,AK342=1),IF(AK346&gt;AK343,AK343,IF(AK340&gt;=AK346,AK346,AK340)+0.00000001),IF(AK344&gt;=AK343,AK343-AJ345,AK344-AJ345)+0.00000001),1)</f>
        <v>0</v>
      </c>
      <c r="AL347" s="68">
        <f t="shared" ref="AL347" si="6256">FLOOR(IF(OR(AL342=0,AL342=1),IF(AL346&gt;AL343,AL343,IF(AL340&gt;=AL346,AL346,AL340)+0.00000001),IF(AL344&gt;=AL343,AL343-AK345,AL344-AK345)+0.00000001),1)</f>
        <v>0</v>
      </c>
      <c r="AM347" s="68">
        <f t="shared" ref="AM347" si="6257">FLOOR(IF(OR(AM342=0,AM342=1),IF(AM346&gt;AM343,AM343,IF(AM340&gt;=AM346,AM346,AM340)+0.00000001),IF(AM344&gt;=AM343,AM343-AL345,AM344-AL345)+0.00000001),1)</f>
        <v>0</v>
      </c>
      <c r="AN347" s="68">
        <f t="shared" ref="AN347" si="6258">FLOOR(IF(OR(AN342=0,AN342=1),IF(AN346&gt;AN343,AN343,IF(AN340&gt;=AN346,AN346,AN340)+0.00000001),IF(AN344&gt;=AN343,AN343-AM345,AN344-AM345)+0.00000001),1)</f>
        <v>0</v>
      </c>
      <c r="AO347" s="68">
        <f t="shared" ref="AO347" si="6259">FLOOR(IF(OR(AO342=0,AO342=1),IF(AO346&gt;AO343,AO343,IF(AO340&gt;=AO346,AO346,AO340)+0.00000001),IF(AO344&gt;=AO343,AO343-AN345,AO344-AN345)+0.00000001),1)</f>
        <v>0</v>
      </c>
      <c r="AP347" s="68">
        <f t="shared" ref="AP347" si="6260">FLOOR(IF(OR(AP342=0,AP342=1),IF(AP346&gt;AP343,AP343,IF(AP340&gt;=AP346,AP346,AP340)+0.00000001),IF(AP344&gt;=AP343,AP343-AO345,AP344-AO345)+0.00000001),1)</f>
        <v>0</v>
      </c>
      <c r="AQ347" s="68">
        <f t="shared" ref="AQ347" si="6261">FLOOR(IF(OR(AQ342=0,AQ342=1),IF(AQ346&gt;AQ343,AQ343,IF(AQ340&gt;=AQ346,AQ346,AQ340)+0.00000001),IF(AQ344&gt;=AQ343,AQ343-AP345,AQ344-AP345)+0.00000001),1)</f>
        <v>0</v>
      </c>
      <c r="AR347" s="68">
        <f t="shared" ref="AR347" si="6262">FLOOR(IF(OR(AR342=0,AR342=1),IF(AR346&gt;AR343,AR343,IF(AR340&gt;=AR346,AR346,AR340)+0.00000001),IF(AR344&gt;=AR343,AR343-AQ345,AR344-AQ345)+0.00000001),1)</f>
        <v>0</v>
      </c>
      <c r="AS347" s="68">
        <f t="shared" ref="AS347" si="6263">FLOOR(IF(OR(AS342=0,AS342=1),IF(AS346&gt;AS343,AS343,IF(AS340&gt;=AS346,AS346,AS340)+0.00000001),IF(AS344&gt;=AS343,AS343-AR345,AS344-AR345)+0.00000001),1)</f>
        <v>0</v>
      </c>
      <c r="AT347" s="68">
        <f t="shared" ref="AT347" si="6264">FLOOR(IF(OR(AT342=0,AT342=1),IF(AT346&gt;AT343,AT343,IF(AT340&gt;=AT346,AT346,AT340)+0.00000001),IF(AT344&gt;=AT343,AT343-AS345,AT344-AS345)+0.00000001),1)</f>
        <v>0</v>
      </c>
      <c r="AU347" s="68">
        <f t="shared" ref="AU347" si="6265">FLOOR(IF(OR(AU342=0,AU342=1),IF(AU346&gt;AU343,AU343,IF(AU340&gt;=AU346,AU346,AU340)+0.00000001),IF(AU344&gt;=AU343,AU343-AT345,AU344-AT345)+0.00000001),1)</f>
        <v>0</v>
      </c>
      <c r="AV347" s="68">
        <f t="shared" ref="AV347" si="6266">FLOOR(IF(OR(AV342=0,AV342=1),IF(AV346&gt;AV343,AV343,IF(AV340&gt;=AV346,AV346,AV340)+0.00000001),IF(AV344&gt;=AV343,AV343-AU345,AV344-AU345)+0.00000001),1)</f>
        <v>0</v>
      </c>
      <c r="AW347" s="68">
        <f t="shared" ref="AW347" si="6267">FLOOR(IF(OR(AW342=0,AW342=1),IF(AW346&gt;AW343,AW343,IF(AW340&gt;=AW346,AW346,AW340)+0.00000001),IF(AW344&gt;=AW343,AW343-AV345,AW344-AV345)+0.00000001),1)</f>
        <v>0</v>
      </c>
      <c r="AX347" s="68">
        <f t="shared" ref="AX347" si="6268">FLOOR(IF(OR(AX342=0,AX342=1),IF(AX346&gt;AX343,AX343,IF(AX340&gt;=AX346,AX346,AX340)+0.00000001),IF(AX344&gt;=AX343,AX343-AW345,AX344-AW345)+0.00000001),1)</f>
        <v>0</v>
      </c>
      <c r="AY347" s="68">
        <f t="shared" ref="AY347" si="6269">FLOOR(IF(OR(AY342=0,AY342=1),IF(AY346&gt;AY343,AY343,IF(AY340&gt;=AY346,AY346,AY340)+0.00000001),IF(AY344&gt;=AY343,AY343-AX345,AY344-AX345)+0.00000001),1)</f>
        <v>0</v>
      </c>
      <c r="AZ347" s="68">
        <f t="shared" ref="AZ347" si="6270">FLOOR(IF(OR(AZ342=0,AZ342=1),IF(AZ346&gt;AZ343,AZ343,IF(AZ340&gt;=AZ346,AZ346,AZ340)+0.00000001),IF(AZ344&gt;=AZ343,AZ343-AY345,AZ344-AY345)+0.00000001),1)</f>
        <v>0</v>
      </c>
      <c r="BA347" s="68">
        <f t="shared" ref="BA347" si="6271">FLOOR(IF(OR(BA342=0,BA342=1),IF(BA346&gt;BA343,BA343,IF(BA340&gt;=BA346,BA346,BA340)+0.00000001),IF(BA344&gt;=BA343,BA343-AZ345,BA344-AZ345)+0.00000001),1)</f>
        <v>0</v>
      </c>
      <c r="BB347" s="68">
        <f t="shared" ref="BB347" si="6272">FLOOR(IF(OR(BB342=0,BB342=1),IF(BB346&gt;BB343,BB343,IF(BB340&gt;=BB346,BB346,BB340)+0.00000001),IF(BB344&gt;=BB343,BB343-BA345,BB344-BA345)+0.00000001),1)</f>
        <v>0</v>
      </c>
      <c r="BC347" s="68">
        <f t="shared" ref="BC347" si="6273">FLOOR(IF(OR(BC342=0,BC342=1),IF(BC346&gt;BC343,BC343,IF(BC340&gt;=BC346,BC346,BC340)+0.00000001),IF(BC344&gt;=BC343,BC343-BB345,BC344-BB345)+0.00000001),1)</f>
        <v>0</v>
      </c>
      <c r="BD347" s="68">
        <f t="shared" ref="BD347" si="6274">FLOOR(IF(OR(BD342=0,BD342=1),IF(BD346&gt;BD343,BD343,IF(BD340&gt;=BD346,BD346,BD340)+0.00000001),IF(BD344&gt;=BD343,BD343-BC345,BD344-BC345)+0.00000001),1)</f>
        <v>0</v>
      </c>
      <c r="BE347" s="68">
        <f t="shared" ref="BE347" si="6275">FLOOR(IF(OR(BE342=0,BE342=1),IF(BE346&gt;BE343,BE343,IF(BE340&gt;=BE346,BE346,BE340)+0.00000001),IF(BE344&gt;=BE343,BE343-BD345,BE344-BD345)+0.00000001),1)</f>
        <v>0</v>
      </c>
      <c r="BF347" s="68">
        <f t="shared" ref="BF347" si="6276">FLOOR(IF(OR(BF342=0,BF342=1),IF(BF346&gt;BF343,BF343,IF(BF340&gt;=BF346,BF346,BF340)+0.00000001),IF(BF344&gt;=BF343,BF343-BE345,BF344-BE345)+0.00000001),1)</f>
        <v>0</v>
      </c>
      <c r="BG347" s="68">
        <f t="shared" ref="BG347" si="6277">FLOOR(IF(OR(BG342=0,BG342=1),IF(BG346&gt;BG343,BG343,IF(BG340&gt;=BG346,BG346,BG340)+0.00000001),IF(BG344&gt;=BG343,BG343-BF345,BG344-BF345)+0.00000001),1)</f>
        <v>0</v>
      </c>
      <c r="BH347" s="68">
        <f t="shared" ref="BH347" si="6278">FLOOR(IF(OR(BH342=0,BH342=1),IF(BH346&gt;BH343,BH343,IF(BH340&gt;=BH346,BH346,BH340)+0.00000001),IF(BH344&gt;=BH343,BH343-BG345,BH344-BG345)+0.00000001),1)</f>
        <v>0</v>
      </c>
      <c r="BI347" s="68">
        <f t="shared" ref="BI347" si="6279">FLOOR(IF(OR(BI342=0,BI342=1),IF(BI346&gt;BI343,BI343,IF(BI340&gt;=BI346,BI346,BI340)+0.00000001),IF(BI344&gt;=BI343,BI343-BH345,BI344-BH345)+0.00000001),1)</f>
        <v>0</v>
      </c>
      <c r="BJ347" s="68">
        <f t="shared" ref="BJ347" si="6280">FLOOR(IF(OR(BJ342=0,BJ342=1),IF(BJ346&gt;BJ343,BJ343,IF(BJ340&gt;=BJ346,BJ346,BJ340)+0.00000001),IF(BJ344&gt;=BJ343,BJ343-BI345,BJ344-BI345)+0.00000001),1)</f>
        <v>0</v>
      </c>
      <c r="BK347" s="68">
        <f t="shared" ref="BK347" si="6281">FLOOR(IF(OR(BK342=0,BK342=1),IF(BK346&gt;BK343,BK343,IF(BK340&gt;=BK346,BK346,BK340)+0.00000001),IF(BK344&gt;=BK343,BK343-BJ345,BK344-BJ345)+0.00000001),1)</f>
        <v>0</v>
      </c>
      <c r="BL347" s="68">
        <f t="shared" ref="BL347" si="6282">FLOOR(IF(OR(BL342=0,BL342=1),IF(BL346&gt;BL343,BL343,IF(BL340&gt;=BL346,BL346,BL340)+0.00000001),IF(BL344&gt;=BL343,BL343-BK345,BL344-BK345)+0.00000001),1)</f>
        <v>0</v>
      </c>
      <c r="BM347" s="68">
        <f t="shared" ref="BM347" si="6283">FLOOR(IF(OR(BM342=0,BM342=1),IF(BM346&gt;BM343,BM343,IF(BM340&gt;=BM346,BM346,BM340)+0.00000001),IF(BM344&gt;=BM343,BM343-BL345,BM344-BL345)+0.00000001),1)</f>
        <v>0</v>
      </c>
      <c r="BN347" s="362"/>
      <c r="BO347" s="364"/>
      <c r="BP347" s="366"/>
      <c r="BQ347" s="366"/>
      <c r="BR347" s="106"/>
      <c r="BS347" s="106"/>
      <c r="BT347" s="106"/>
      <c r="BU347" s="106"/>
      <c r="BV347" s="106"/>
      <c r="BW347" s="106"/>
      <c r="BX347" s="106"/>
      <c r="BY347" s="106"/>
      <c r="BZ347" s="106"/>
      <c r="CA347" s="106"/>
      <c r="CB347" s="106"/>
      <c r="CC347" s="106"/>
      <c r="CD347" s="106"/>
      <c r="CE347" s="106"/>
      <c r="CF347" s="106"/>
      <c r="CG347" s="106"/>
    </row>
    <row r="348" spans="1:85" s="245" customFormat="1" ht="25.4" customHeight="1" thickBot="1" x14ac:dyDescent="0.4">
      <c r="A348" s="243"/>
      <c r="B348" s="129"/>
      <c r="C348" s="69"/>
      <c r="D348" s="69"/>
      <c r="E348" s="69"/>
      <c r="F348" s="69"/>
      <c r="G348" s="69"/>
      <c r="H348" s="69"/>
      <c r="I348" s="69"/>
      <c r="J348" s="69"/>
      <c r="K348" s="69"/>
      <c r="L348" s="69"/>
      <c r="M348" s="70"/>
      <c r="N348" s="7"/>
      <c r="O348" s="193"/>
      <c r="P348" s="106"/>
      <c r="Q348" s="216" t="s">
        <v>145</v>
      </c>
      <c r="R348" s="72">
        <f>IF($J339="Ano",R347*'Podpůrná data'!$B$5,R347*'Podpůrná data'!$B$3)</f>
        <v>0</v>
      </c>
      <c r="S348" s="72">
        <f>IF($J339="Ano",S347*'Podpůrná data'!$B$5,S347*'Podpůrná data'!$B$3)</f>
        <v>0</v>
      </c>
      <c r="T348" s="72">
        <f>IF($J339="Ano",T347*'Podpůrná data'!$B$5,T347*'Podpůrná data'!$B$3)</f>
        <v>0</v>
      </c>
      <c r="U348" s="72">
        <f>IF($J339="Ano",U347*'Podpůrná data'!$B$5,U347*'Podpůrná data'!$B$3)</f>
        <v>0</v>
      </c>
      <c r="V348" s="72">
        <f>IF($J339="Ano",V347*'Podpůrná data'!$B$5,V347*'Podpůrná data'!$B$3)</f>
        <v>0</v>
      </c>
      <c r="W348" s="72">
        <f>IF($J339="Ano",W347*'Podpůrná data'!$B$5,W347*'Podpůrná data'!$B$3)</f>
        <v>0</v>
      </c>
      <c r="X348" s="72">
        <f>IF($J339="Ano",X347*'Podpůrná data'!$B$5,X347*'Podpůrná data'!$B$3)</f>
        <v>0</v>
      </c>
      <c r="Y348" s="72">
        <f>IF($J339="Ano",Y347*'Podpůrná data'!$B$5,Y347*'Podpůrná data'!$B$3)</f>
        <v>0</v>
      </c>
      <c r="Z348" s="72">
        <f>IF($J339="Ano",Z347*'Podpůrná data'!$B$5,Z347*'Podpůrná data'!$B$3)</f>
        <v>0</v>
      </c>
      <c r="AA348" s="72">
        <f>IF($J339="Ano",AA347*'Podpůrná data'!$B$5,AA347*'Podpůrná data'!$B$3)</f>
        <v>0</v>
      </c>
      <c r="AB348" s="72">
        <f>IF($J339="Ano",AB347*'Podpůrná data'!$B$5,AB347*'Podpůrná data'!$B$3)</f>
        <v>0</v>
      </c>
      <c r="AC348" s="72">
        <f>IF($J339="Ano",AC347*'Podpůrná data'!$B$5,AC347*'Podpůrná data'!$B$3)</f>
        <v>0</v>
      </c>
      <c r="AD348" s="72">
        <f>IF($J339="Ano",AD347*'Podpůrná data'!$B$5,AD347*'Podpůrná data'!$B$3)</f>
        <v>0</v>
      </c>
      <c r="AE348" s="72">
        <f>IF($J339="Ano",AE347*'Podpůrná data'!$B$5,AE347*'Podpůrná data'!$B$3)</f>
        <v>0</v>
      </c>
      <c r="AF348" s="72">
        <f>IF($J339="Ano",AF347*'Podpůrná data'!$B$5,AF347*'Podpůrná data'!$B$3)</f>
        <v>0</v>
      </c>
      <c r="AG348" s="72">
        <f>IF($J339="Ano",AG347*'Podpůrná data'!$B$5,AG347*'Podpůrná data'!$B$3)</f>
        <v>0</v>
      </c>
      <c r="AH348" s="72">
        <f>IF($J339="Ano",AH347*'Podpůrná data'!$B$5,AH347*'Podpůrná data'!$B$3)</f>
        <v>0</v>
      </c>
      <c r="AI348" s="72">
        <f>IF($J339="Ano",AI347*'Podpůrná data'!$B$5,AI347*'Podpůrná data'!$B$3)</f>
        <v>0</v>
      </c>
      <c r="AJ348" s="72">
        <f>IF($J339="Ano",AJ347*'Podpůrná data'!$B$5,AJ347*'Podpůrná data'!$B$3)</f>
        <v>0</v>
      </c>
      <c r="AK348" s="72">
        <f>IF($J339="Ano",AK347*'Podpůrná data'!$B$5,AK347*'Podpůrná data'!$B$3)</f>
        <v>0</v>
      </c>
      <c r="AL348" s="72">
        <f>IF($J339="Ano",AL347*'Podpůrná data'!$B$5,AL347*'Podpůrná data'!$B$3)</f>
        <v>0</v>
      </c>
      <c r="AM348" s="72">
        <f>IF($J339="Ano",AM347*'Podpůrná data'!$B$5,AM347*'Podpůrná data'!$B$3)</f>
        <v>0</v>
      </c>
      <c r="AN348" s="72">
        <f>IF($J339="Ano",AN347*'Podpůrná data'!$B$5,AN347*'Podpůrná data'!$B$3)</f>
        <v>0</v>
      </c>
      <c r="AO348" s="72">
        <f>IF($J339="Ano",AO347*'Podpůrná data'!$B$5,AO347*'Podpůrná data'!$B$3)</f>
        <v>0</v>
      </c>
      <c r="AP348" s="72">
        <f>IF($J339="Ano",AP347*'Podpůrná data'!$B$5,AP347*'Podpůrná data'!$B$3)</f>
        <v>0</v>
      </c>
      <c r="AQ348" s="72">
        <f>IF($J339="Ano",AQ347*'Podpůrná data'!$B$5,AQ347*'Podpůrná data'!$B$3)</f>
        <v>0</v>
      </c>
      <c r="AR348" s="72">
        <f>IF($J339="Ano",AR347*'Podpůrná data'!$B$5,AR347*'Podpůrná data'!$B$3)</f>
        <v>0</v>
      </c>
      <c r="AS348" s="72">
        <f>IF($J339="Ano",AS347*'Podpůrná data'!$B$5,AS347*'Podpůrná data'!$B$3)</f>
        <v>0</v>
      </c>
      <c r="AT348" s="72">
        <f>IF($J339="Ano",AT347*'Podpůrná data'!$B$5,AT347*'Podpůrná data'!$B$3)</f>
        <v>0</v>
      </c>
      <c r="AU348" s="72">
        <f>IF($J339="Ano",AU347*'Podpůrná data'!$B$5,AU347*'Podpůrná data'!$B$3)</f>
        <v>0</v>
      </c>
      <c r="AV348" s="72">
        <f>IF($J339="Ano",AV347*'Podpůrná data'!$B$5,AV347*'Podpůrná data'!$B$3)</f>
        <v>0</v>
      </c>
      <c r="AW348" s="72">
        <f>IF($J339="Ano",AW347*'Podpůrná data'!$B$5,AW347*'Podpůrná data'!$B$3)</f>
        <v>0</v>
      </c>
      <c r="AX348" s="72">
        <f>IF($J339="Ano",AX347*'Podpůrná data'!$B$5,AX347*'Podpůrná data'!$B$3)</f>
        <v>0</v>
      </c>
      <c r="AY348" s="72">
        <f>IF($J339="Ano",AY347*'Podpůrná data'!$B$5,AY347*'Podpůrná data'!$B$3)</f>
        <v>0</v>
      </c>
      <c r="AZ348" s="72">
        <f>IF($J339="Ano",AZ347*'Podpůrná data'!$B$5,AZ347*'Podpůrná data'!$B$3)</f>
        <v>0</v>
      </c>
      <c r="BA348" s="72">
        <f>IF($J339="Ano",BA347*'Podpůrná data'!$B$5,BA347*'Podpůrná data'!$B$3)</f>
        <v>0</v>
      </c>
      <c r="BB348" s="72">
        <f>IF($J339="Ano",BB347*'Podpůrná data'!$B$5,BB347*'Podpůrná data'!$B$3)</f>
        <v>0</v>
      </c>
      <c r="BC348" s="72">
        <f>IF($J339="Ano",BC347*'Podpůrná data'!$B$5,BC347*'Podpůrná data'!$B$3)</f>
        <v>0</v>
      </c>
      <c r="BD348" s="72">
        <f>IF($J339="Ano",BD347*'Podpůrná data'!$B$5,BD347*'Podpůrná data'!$B$3)</f>
        <v>0</v>
      </c>
      <c r="BE348" s="72">
        <f>IF($J339="Ano",BE347*'Podpůrná data'!$B$5,BE347*'Podpůrná data'!$B$3)</f>
        <v>0</v>
      </c>
      <c r="BF348" s="72">
        <f>IF($J339="Ano",BF347*'Podpůrná data'!$B$5,BF347*'Podpůrná data'!$B$3)</f>
        <v>0</v>
      </c>
      <c r="BG348" s="72">
        <f>IF($J339="Ano",BG347*'Podpůrná data'!$B$5,BG347*'Podpůrná data'!$B$3)</f>
        <v>0</v>
      </c>
      <c r="BH348" s="72">
        <f>IF($J339="Ano",BH347*'Podpůrná data'!$B$5,BH347*'Podpůrná data'!$B$3)</f>
        <v>0</v>
      </c>
      <c r="BI348" s="72">
        <f>IF($J339="Ano",BI347*'Podpůrná data'!$B$5,BI347*'Podpůrná data'!$B$3)</f>
        <v>0</v>
      </c>
      <c r="BJ348" s="72">
        <f>IF($J339="Ano",BJ347*'Podpůrná data'!$B$5,BJ347*'Podpůrná data'!$B$3)</f>
        <v>0</v>
      </c>
      <c r="BK348" s="72">
        <f>IF($J339="Ano",BK347*'Podpůrná data'!$B$5,BK347*'Podpůrná data'!$B$3)</f>
        <v>0</v>
      </c>
      <c r="BL348" s="72">
        <f>IF($J339="Ano",BL347*'Podpůrná data'!$B$5,BL347*'Podpůrná data'!$B$3)</f>
        <v>0</v>
      </c>
      <c r="BM348" s="72">
        <f>IF($J339="Ano",BM347*'Podpůrná data'!$B$5,BM347*'Podpůrná data'!$B$3)</f>
        <v>0</v>
      </c>
      <c r="BN348" s="363"/>
      <c r="BO348" s="365"/>
      <c r="BP348" s="367"/>
      <c r="BQ348" s="367"/>
      <c r="BR348" s="106"/>
      <c r="BS348" s="178">
        <f>SUMIFS($R348:$BM348,$R338:$BM338,"1. ZoR")</f>
        <v>0</v>
      </c>
      <c r="BT348" s="178">
        <f>SUMIFS($R348:$BM348,$R338:$BM338,"2. ZoR")</f>
        <v>0</v>
      </c>
      <c r="BU348" s="178">
        <f>SUMIFS($R348:$BM348,$R338:$BM338,"3. ZoR")</f>
        <v>0</v>
      </c>
      <c r="BV348" s="178">
        <f>SUMIFS($R348:$BM348,$R338:$BM338,"4. ZoR")</f>
        <v>0</v>
      </c>
      <c r="BW348" s="178">
        <f>SUMIFS($R348:$BM348,$R338:$BM338,"5. ZoR")</f>
        <v>0</v>
      </c>
      <c r="BX348" s="178">
        <f>SUMIFS($R348:$BM348,$R338:$BM338,"6. ZoR")</f>
        <v>0</v>
      </c>
      <c r="BY348" s="178">
        <f>SUMIFS($R348:$BM348,$R338:$BM338,"7. ZoR")</f>
        <v>0</v>
      </c>
      <c r="BZ348" s="178">
        <f>SUMIFS($R348:$BM348,$R338:$BM338,"8. ZoR")</f>
        <v>0</v>
      </c>
      <c r="CA348" s="178">
        <f>SUMIFS($R348:$BM348,$R338:$BM338,"9. ZoR")</f>
        <v>0</v>
      </c>
      <c r="CB348" s="178">
        <f>SUMIFS($R348:$BM348,$R338:$BM338,"10. ZoR")</f>
        <v>0</v>
      </c>
      <c r="CC348" s="178">
        <f>SUMIFS($R348:$BM348,$R338:$BM338,"11. ZoR")</f>
        <v>0</v>
      </c>
      <c r="CD348" s="178">
        <f>SUMIFS($R348:$BM348,$R338:$BM338,"12. ZoR")</f>
        <v>0</v>
      </c>
      <c r="CE348" s="178">
        <f>SUMIFS($R348:$BM348,$R338:$BM338,"13. ZoR")</f>
        <v>0</v>
      </c>
      <c r="CF348" s="178">
        <f>SUMIFS($R348:$BM348,$R338:$BM338,"14. ZoR")</f>
        <v>0</v>
      </c>
      <c r="CG348" s="178">
        <f>SUMIFS($R348:$BM348,$R338:$BM338,"15. ZoR")</f>
        <v>0</v>
      </c>
    </row>
    <row r="349" spans="1:85" ht="15" hidden="1" thickBot="1" x14ac:dyDescent="0.4">
      <c r="B349" s="105"/>
      <c r="C349" s="130"/>
      <c r="D349" s="130"/>
      <c r="E349" s="130"/>
      <c r="F349" s="130"/>
      <c r="G349" s="130"/>
      <c r="H349" s="105"/>
      <c r="I349" s="105"/>
      <c r="J349" s="105"/>
      <c r="K349" s="105"/>
      <c r="L349" s="105"/>
      <c r="M349" s="105"/>
      <c r="N349" s="7"/>
      <c r="O349" s="105"/>
      <c r="P349" s="105"/>
      <c r="Q349" s="105"/>
      <c r="R349" s="105"/>
      <c r="S349" s="105"/>
      <c r="T349" s="7"/>
      <c r="U349" s="105"/>
      <c r="V349" s="105"/>
      <c r="W349" s="105"/>
      <c r="X349" s="105"/>
      <c r="Y349" s="105"/>
      <c r="Z349" s="105"/>
      <c r="AA349" s="105"/>
      <c r="AB349" s="105"/>
      <c r="AC349" s="105"/>
      <c r="AD349" s="105"/>
      <c r="AE349" s="105"/>
      <c r="AF349" s="105"/>
      <c r="AG349" s="105"/>
      <c r="AH349" s="105"/>
      <c r="AI349" s="105"/>
      <c r="AJ349" s="105"/>
      <c r="AK349" s="105"/>
      <c r="AL349" s="105"/>
      <c r="AM349" s="105"/>
      <c r="AN349" s="105"/>
      <c r="AO349" s="105"/>
      <c r="AP349" s="105"/>
      <c r="AQ349" s="105"/>
      <c r="AR349" s="105"/>
      <c r="AS349" s="105"/>
      <c r="AT349" s="105"/>
      <c r="AU349" s="105"/>
      <c r="AV349" s="105"/>
      <c r="AW349" s="105"/>
      <c r="AX349" s="105"/>
      <c r="AY349" s="105"/>
      <c r="AZ349" s="105"/>
      <c r="BA349" s="105"/>
      <c r="BB349" s="105"/>
      <c r="BC349" s="105"/>
      <c r="BD349" s="105"/>
      <c r="BE349" s="105"/>
      <c r="BF349" s="105"/>
      <c r="BG349" s="105"/>
      <c r="BH349" s="105"/>
      <c r="BI349" s="105"/>
      <c r="BJ349" s="105"/>
      <c r="BK349" s="105"/>
      <c r="BL349" s="105"/>
      <c r="BM349" s="105"/>
      <c r="BN349" s="105"/>
      <c r="BO349" s="105"/>
      <c r="BP349" s="105"/>
      <c r="BQ349" s="105"/>
      <c r="BR349" s="105"/>
      <c r="BS349" s="105"/>
      <c r="BT349" s="105"/>
      <c r="BU349" s="105"/>
      <c r="BV349" s="105"/>
      <c r="BW349" s="105"/>
      <c r="BX349" s="105"/>
      <c r="BY349" s="105"/>
      <c r="BZ349" s="105"/>
      <c r="CA349" s="105"/>
      <c r="CB349" s="105"/>
      <c r="CC349" s="105"/>
      <c r="CD349" s="105"/>
      <c r="CE349" s="105"/>
      <c r="CF349" s="105"/>
      <c r="CG349" s="105"/>
    </row>
    <row r="350" spans="1:85" s="245" customFormat="1" ht="69.650000000000006" customHeight="1" thickBot="1" x14ac:dyDescent="0.4">
      <c r="A350" s="249"/>
      <c r="B350" s="120"/>
      <c r="C350" s="360" t="s">
        <v>2</v>
      </c>
      <c r="D350" s="121"/>
      <c r="E350" s="131" t="s">
        <v>206</v>
      </c>
      <c r="F350" s="131" t="s">
        <v>444</v>
      </c>
      <c r="G350" s="131" t="s">
        <v>208</v>
      </c>
      <c r="H350" s="122" t="s">
        <v>94</v>
      </c>
      <c r="I350" s="122" t="s">
        <v>95</v>
      </c>
      <c r="J350" s="122" t="s">
        <v>96</v>
      </c>
      <c r="K350" s="122" t="s">
        <v>216</v>
      </c>
      <c r="L350" s="122" t="s">
        <v>218</v>
      </c>
      <c r="M350" s="138" t="s">
        <v>1</v>
      </c>
      <c r="N350" s="7"/>
      <c r="O350" s="124">
        <v>208002</v>
      </c>
      <c r="P350" s="106"/>
      <c r="Q350" s="194" t="s">
        <v>128</v>
      </c>
      <c r="R350" s="83" t="s">
        <v>4</v>
      </c>
      <c r="S350" s="83" t="s">
        <v>5</v>
      </c>
      <c r="T350" s="83" t="s">
        <v>6</v>
      </c>
      <c r="U350" s="83" t="s">
        <v>7</v>
      </c>
      <c r="V350" s="83" t="s">
        <v>8</v>
      </c>
      <c r="W350" s="83" t="s">
        <v>9</v>
      </c>
      <c r="X350" s="83" t="s">
        <v>10</v>
      </c>
      <c r="Y350" s="83" t="s">
        <v>11</v>
      </c>
      <c r="Z350" s="83" t="s">
        <v>12</v>
      </c>
      <c r="AA350" s="83" t="s">
        <v>13</v>
      </c>
      <c r="AB350" s="83" t="s">
        <v>14</v>
      </c>
      <c r="AC350" s="83" t="s">
        <v>15</v>
      </c>
      <c r="AD350" s="83" t="s">
        <v>16</v>
      </c>
      <c r="AE350" s="83" t="s">
        <v>17</v>
      </c>
      <c r="AF350" s="83" t="s">
        <v>18</v>
      </c>
      <c r="AG350" s="83" t="s">
        <v>19</v>
      </c>
      <c r="AH350" s="83" t="s">
        <v>20</v>
      </c>
      <c r="AI350" s="83" t="s">
        <v>21</v>
      </c>
      <c r="AJ350" s="83" t="s">
        <v>22</v>
      </c>
      <c r="AK350" s="83" t="s">
        <v>23</v>
      </c>
      <c r="AL350" s="83" t="s">
        <v>24</v>
      </c>
      <c r="AM350" s="83" t="s">
        <v>25</v>
      </c>
      <c r="AN350" s="83" t="s">
        <v>26</v>
      </c>
      <c r="AO350" s="83" t="s">
        <v>27</v>
      </c>
      <c r="AP350" s="83" t="s">
        <v>28</v>
      </c>
      <c r="AQ350" s="83" t="s">
        <v>29</v>
      </c>
      <c r="AR350" s="83" t="s">
        <v>30</v>
      </c>
      <c r="AS350" s="83" t="s">
        <v>31</v>
      </c>
      <c r="AT350" s="83" t="s">
        <v>32</v>
      </c>
      <c r="AU350" s="83" t="s">
        <v>33</v>
      </c>
      <c r="AV350" s="83" t="s">
        <v>34</v>
      </c>
      <c r="AW350" s="83" t="s">
        <v>35</v>
      </c>
      <c r="AX350" s="83" t="s">
        <v>36</v>
      </c>
      <c r="AY350" s="83" t="s">
        <v>37</v>
      </c>
      <c r="AZ350" s="83" t="s">
        <v>38</v>
      </c>
      <c r="BA350" s="83" t="s">
        <v>39</v>
      </c>
      <c r="BB350" s="83" t="s">
        <v>40</v>
      </c>
      <c r="BC350" s="83" t="s">
        <v>41</v>
      </c>
      <c r="BD350" s="83" t="s">
        <v>42</v>
      </c>
      <c r="BE350" s="83" t="s">
        <v>43</v>
      </c>
      <c r="BF350" s="83" t="s">
        <v>44</v>
      </c>
      <c r="BG350" s="83" t="s">
        <v>45</v>
      </c>
      <c r="BH350" s="83" t="s">
        <v>46</v>
      </c>
      <c r="BI350" s="83" t="s">
        <v>47</v>
      </c>
      <c r="BJ350" s="83" t="s">
        <v>48</v>
      </c>
      <c r="BK350" s="83" t="s">
        <v>49</v>
      </c>
      <c r="BL350" s="83" t="s">
        <v>50</v>
      </c>
      <c r="BM350" s="83" t="s">
        <v>51</v>
      </c>
      <c r="BN350" s="134" t="s">
        <v>163</v>
      </c>
      <c r="BO350" s="135" t="s">
        <v>164</v>
      </c>
      <c r="BP350" s="135" t="s">
        <v>146</v>
      </c>
      <c r="BQ350" s="135" t="s">
        <v>214</v>
      </c>
      <c r="BR350" s="106"/>
      <c r="BS350" s="368" t="s">
        <v>238</v>
      </c>
      <c r="BT350" s="369"/>
      <c r="BU350" s="369"/>
      <c r="BV350" s="369"/>
      <c r="BW350" s="369"/>
      <c r="BX350" s="369"/>
      <c r="BY350" s="369"/>
      <c r="BZ350" s="369"/>
      <c r="CA350" s="369"/>
      <c r="CB350" s="369"/>
      <c r="CC350" s="369"/>
      <c r="CD350" s="369"/>
      <c r="CE350" s="369"/>
      <c r="CF350" s="369"/>
      <c r="CG350" s="369"/>
    </row>
    <row r="351" spans="1:85" s="245" customFormat="1" ht="21" hidden="1" customHeight="1" x14ac:dyDescent="0.35">
      <c r="A351" s="250"/>
      <c r="B351" s="113"/>
      <c r="C351" s="361"/>
      <c r="D351" s="125"/>
      <c r="E351" s="125"/>
      <c r="F351" s="125"/>
      <c r="G351" s="125"/>
      <c r="H351" s="370" t="s">
        <v>250</v>
      </c>
      <c r="I351" s="371" t="s">
        <v>425</v>
      </c>
      <c r="J351" s="357" t="s">
        <v>97</v>
      </c>
      <c r="K351" s="357" t="s">
        <v>217</v>
      </c>
      <c r="L351" s="137"/>
      <c r="M351" s="373" t="s">
        <v>93</v>
      </c>
      <c r="N351" s="7"/>
      <c r="O351" s="375" t="s">
        <v>3</v>
      </c>
      <c r="P351" s="106"/>
      <c r="Q351" s="84"/>
      <c r="R351" s="74">
        <f>MONTH(Úvod!$F$10)</f>
        <v>1</v>
      </c>
      <c r="S351" s="75">
        <f t="shared" ref="S351" si="6284">IF(R351=12,1,R351+1)</f>
        <v>2</v>
      </c>
      <c r="T351" s="75">
        <f t="shared" ref="T351" si="6285">IF(S351=12,1,S351+1)</f>
        <v>3</v>
      </c>
      <c r="U351" s="76">
        <f t="shared" ref="U351" si="6286">IF(T351=12,1,T351+1)</f>
        <v>4</v>
      </c>
      <c r="V351" s="76">
        <f t="shared" ref="V351" si="6287">IF(U351=12,1,U351+1)</f>
        <v>5</v>
      </c>
      <c r="W351" s="76">
        <f t="shared" ref="W351" si="6288">IF(V351=12,1,V351+1)</f>
        <v>6</v>
      </c>
      <c r="X351" s="76">
        <f t="shared" ref="X351" si="6289">IF(W351=12,1,W351+1)</f>
        <v>7</v>
      </c>
      <c r="Y351" s="76">
        <f t="shared" ref="Y351" si="6290">IF(X351=12,1,X351+1)</f>
        <v>8</v>
      </c>
      <c r="Z351" s="76">
        <f t="shared" ref="Z351" si="6291">IF(Y351=12,1,Y351+1)</f>
        <v>9</v>
      </c>
      <c r="AA351" s="76">
        <f>IF(Z351=12,1,Z351+1)</f>
        <v>10</v>
      </c>
      <c r="AB351" s="76">
        <f t="shared" ref="AB351" si="6292">IF(AA351=12,1,AA351+1)</f>
        <v>11</v>
      </c>
      <c r="AC351" s="76">
        <f t="shared" ref="AC351" si="6293">IF(AB351=12,1,AB351+1)</f>
        <v>12</v>
      </c>
      <c r="AD351" s="76">
        <f t="shared" ref="AD351" si="6294">IF(AC351=12,1,AC351+1)</f>
        <v>1</v>
      </c>
      <c r="AE351" s="76">
        <f t="shared" ref="AE351" si="6295">IF(AD351=12,1,AD351+1)</f>
        <v>2</v>
      </c>
      <c r="AF351" s="76">
        <f t="shared" ref="AF351" si="6296">IF(AE351=12,1,AE351+1)</f>
        <v>3</v>
      </c>
      <c r="AG351" s="76">
        <f t="shared" ref="AG351" si="6297">IF(AF351=12,1,AF351+1)</f>
        <v>4</v>
      </c>
      <c r="AH351" s="76">
        <f t="shared" ref="AH351" si="6298">IF(AG351=12,1,AG351+1)</f>
        <v>5</v>
      </c>
      <c r="AI351" s="76">
        <f t="shared" ref="AI351" si="6299">IF(AH351=12,1,AH351+1)</f>
        <v>6</v>
      </c>
      <c r="AJ351" s="76">
        <f>IF(AI351=12,1,AI351+1)</f>
        <v>7</v>
      </c>
      <c r="AK351" s="76">
        <f t="shared" ref="AK351" si="6300">IF(AJ351=12,1,AJ351+1)</f>
        <v>8</v>
      </c>
      <c r="AL351" s="76">
        <f t="shared" ref="AL351" si="6301">IF(AK351=12,1,AK351+1)</f>
        <v>9</v>
      </c>
      <c r="AM351" s="76">
        <f t="shared" ref="AM351" si="6302">IF(AL351=12,1,AL351+1)</f>
        <v>10</v>
      </c>
      <c r="AN351" s="76">
        <f t="shared" ref="AN351" si="6303">IF(AM351=12,1,AM351+1)</f>
        <v>11</v>
      </c>
      <c r="AO351" s="76">
        <f t="shared" ref="AO351" si="6304">IF(AN351=12,1,AN351+1)</f>
        <v>12</v>
      </c>
      <c r="AP351" s="76">
        <f t="shared" ref="AP351" si="6305">IF(AO351=12,1,AO351+1)</f>
        <v>1</v>
      </c>
      <c r="AQ351" s="76">
        <f t="shared" ref="AQ351" si="6306">IF(AP351=12,1,AP351+1)</f>
        <v>2</v>
      </c>
      <c r="AR351" s="76">
        <f t="shared" ref="AR351" si="6307">IF(AQ351=12,1,AQ351+1)</f>
        <v>3</v>
      </c>
      <c r="AS351" s="76">
        <f t="shared" ref="AS351" si="6308">IF(AR351=12,1,AR351+1)</f>
        <v>4</v>
      </c>
      <c r="AT351" s="76">
        <f t="shared" ref="AT351" si="6309">IF(AS351=12,1,AS351+1)</f>
        <v>5</v>
      </c>
      <c r="AU351" s="76">
        <f t="shared" ref="AU351" si="6310">IF(AT351=12,1,AT351+1)</f>
        <v>6</v>
      </c>
      <c r="AV351" s="76">
        <f t="shared" ref="AV351" si="6311">IF(AU351=12,1,AU351+1)</f>
        <v>7</v>
      </c>
      <c r="AW351" s="76">
        <f t="shared" ref="AW351" si="6312">IF(AV351=12,1,AV351+1)</f>
        <v>8</v>
      </c>
      <c r="AX351" s="76">
        <f t="shared" ref="AX351" si="6313">IF(AW351=12,1,AW351+1)</f>
        <v>9</v>
      </c>
      <c r="AY351" s="76">
        <f t="shared" ref="AY351" si="6314">IF(AX351=12,1,AX351+1)</f>
        <v>10</v>
      </c>
      <c r="AZ351" s="76">
        <f t="shared" ref="AZ351" si="6315">IF(AY351=12,1,AY351+1)</f>
        <v>11</v>
      </c>
      <c r="BA351" s="76">
        <f t="shared" ref="BA351" si="6316">IF(AZ351=12,1,AZ351+1)</f>
        <v>12</v>
      </c>
      <c r="BB351" s="76">
        <f t="shared" ref="BB351" si="6317">IF(BA351=12,1,BA351+1)</f>
        <v>1</v>
      </c>
      <c r="BC351" s="76">
        <f t="shared" ref="BC351" si="6318">IF(BB351=12,1,BB351+1)</f>
        <v>2</v>
      </c>
      <c r="BD351" s="76">
        <f t="shared" ref="BD351" si="6319">IF(BC351=12,1,BC351+1)</f>
        <v>3</v>
      </c>
      <c r="BE351" s="76">
        <f t="shared" ref="BE351" si="6320">IF(BD351=12,1,BD351+1)</f>
        <v>4</v>
      </c>
      <c r="BF351" s="76">
        <f t="shared" ref="BF351" si="6321">IF(BE351=12,1,BE351+1)</f>
        <v>5</v>
      </c>
      <c r="BG351" s="76">
        <f t="shared" ref="BG351" si="6322">IF(BF351=12,1,BF351+1)</f>
        <v>6</v>
      </c>
      <c r="BH351" s="76">
        <f t="shared" ref="BH351" si="6323">IF(BG351=12,1,BG351+1)</f>
        <v>7</v>
      </c>
      <c r="BI351" s="76">
        <f t="shared" ref="BI351" si="6324">IF(BH351=12,1,BH351+1)</f>
        <v>8</v>
      </c>
      <c r="BJ351" s="76">
        <f t="shared" ref="BJ351" si="6325">IF(BI351=12,1,BI351+1)</f>
        <v>9</v>
      </c>
      <c r="BK351" s="76">
        <f t="shared" ref="BK351" si="6326">IF(BJ351=12,1,BJ351+1)</f>
        <v>10</v>
      </c>
      <c r="BL351" s="76">
        <f t="shared" ref="BL351" si="6327">IF(BK351=12,1,BK351+1)</f>
        <v>11</v>
      </c>
      <c r="BM351" s="76">
        <f t="shared" ref="BM351" si="6328">IF(BL351=12,1,BL351+1)</f>
        <v>12</v>
      </c>
      <c r="BN351" s="81"/>
      <c r="BO351" s="78"/>
      <c r="BP351" s="78"/>
      <c r="BQ351" s="78"/>
      <c r="BR351" s="106"/>
      <c r="BS351" s="106"/>
      <c r="BT351" s="106"/>
      <c r="BU351" s="106"/>
      <c r="BV351" s="106"/>
      <c r="BW351" s="106"/>
      <c r="BX351" s="106"/>
      <c r="BY351" s="106"/>
      <c r="BZ351" s="106"/>
      <c r="CA351" s="106"/>
      <c r="CB351" s="106"/>
      <c r="CC351" s="106"/>
      <c r="CD351" s="106"/>
      <c r="CE351" s="106"/>
      <c r="CF351" s="106"/>
      <c r="CG351" s="106"/>
    </row>
    <row r="352" spans="1:85" s="245" customFormat="1" ht="18" hidden="1" customHeight="1" x14ac:dyDescent="0.35">
      <c r="A352" s="250"/>
      <c r="B352" s="113"/>
      <c r="C352" s="361"/>
      <c r="D352" s="125"/>
      <c r="E352" s="125"/>
      <c r="F352" s="125"/>
      <c r="G352" s="125"/>
      <c r="H352" s="370"/>
      <c r="I352" s="371"/>
      <c r="J352" s="357"/>
      <c r="K352" s="357"/>
      <c r="L352" s="137"/>
      <c r="M352" s="373"/>
      <c r="N352" s="7"/>
      <c r="O352" s="376"/>
      <c r="P352" s="106"/>
      <c r="Q352" s="77"/>
      <c r="R352" s="59">
        <f t="shared" ref="R352:BM352" si="6329">VALUE(_xlfn.CONCAT(R351,".",R354))</f>
        <v>1</v>
      </c>
      <c r="S352" s="73">
        <f t="shared" si="6329"/>
        <v>32</v>
      </c>
      <c r="T352" s="73">
        <f t="shared" si="6329"/>
        <v>61</v>
      </c>
      <c r="U352" s="73">
        <f t="shared" si="6329"/>
        <v>92</v>
      </c>
      <c r="V352" s="73">
        <f t="shared" si="6329"/>
        <v>122</v>
      </c>
      <c r="W352" s="73">
        <f t="shared" si="6329"/>
        <v>153</v>
      </c>
      <c r="X352" s="73">
        <f t="shared" si="6329"/>
        <v>183</v>
      </c>
      <c r="Y352" s="73">
        <f t="shared" si="6329"/>
        <v>214</v>
      </c>
      <c r="Z352" s="73">
        <f t="shared" si="6329"/>
        <v>245</v>
      </c>
      <c r="AA352" s="73">
        <f t="shared" si="6329"/>
        <v>275</v>
      </c>
      <c r="AB352" s="73">
        <f t="shared" si="6329"/>
        <v>306</v>
      </c>
      <c r="AC352" s="73">
        <f t="shared" si="6329"/>
        <v>336</v>
      </c>
      <c r="AD352" s="73">
        <f t="shared" si="6329"/>
        <v>367</v>
      </c>
      <c r="AE352" s="73">
        <f t="shared" si="6329"/>
        <v>398</v>
      </c>
      <c r="AF352" s="73">
        <f t="shared" si="6329"/>
        <v>426</v>
      </c>
      <c r="AG352" s="73">
        <f t="shared" si="6329"/>
        <v>457</v>
      </c>
      <c r="AH352" s="73">
        <f t="shared" si="6329"/>
        <v>487</v>
      </c>
      <c r="AI352" s="73">
        <f t="shared" si="6329"/>
        <v>518</v>
      </c>
      <c r="AJ352" s="73">
        <f t="shared" si="6329"/>
        <v>548</v>
      </c>
      <c r="AK352" s="73">
        <f t="shared" si="6329"/>
        <v>579</v>
      </c>
      <c r="AL352" s="73">
        <f t="shared" si="6329"/>
        <v>610</v>
      </c>
      <c r="AM352" s="73">
        <f t="shared" si="6329"/>
        <v>640</v>
      </c>
      <c r="AN352" s="73">
        <f t="shared" si="6329"/>
        <v>671</v>
      </c>
      <c r="AO352" s="73">
        <f t="shared" si="6329"/>
        <v>701</v>
      </c>
      <c r="AP352" s="73">
        <f t="shared" si="6329"/>
        <v>732</v>
      </c>
      <c r="AQ352" s="73">
        <f t="shared" si="6329"/>
        <v>763</v>
      </c>
      <c r="AR352" s="73">
        <f t="shared" si="6329"/>
        <v>791</v>
      </c>
      <c r="AS352" s="73">
        <f t="shared" si="6329"/>
        <v>822</v>
      </c>
      <c r="AT352" s="73">
        <f t="shared" si="6329"/>
        <v>852</v>
      </c>
      <c r="AU352" s="73">
        <f t="shared" si="6329"/>
        <v>883</v>
      </c>
      <c r="AV352" s="73">
        <f t="shared" si="6329"/>
        <v>913</v>
      </c>
      <c r="AW352" s="73">
        <f t="shared" si="6329"/>
        <v>944</v>
      </c>
      <c r="AX352" s="73">
        <f t="shared" si="6329"/>
        <v>975</v>
      </c>
      <c r="AY352" s="73">
        <f t="shared" si="6329"/>
        <v>1005</v>
      </c>
      <c r="AZ352" s="73">
        <f t="shared" si="6329"/>
        <v>1036</v>
      </c>
      <c r="BA352" s="73">
        <f t="shared" si="6329"/>
        <v>1066</v>
      </c>
      <c r="BB352" s="73">
        <f t="shared" si="6329"/>
        <v>1097</v>
      </c>
      <c r="BC352" s="73">
        <f t="shared" si="6329"/>
        <v>1128</v>
      </c>
      <c r="BD352" s="73">
        <f t="shared" si="6329"/>
        <v>1156</v>
      </c>
      <c r="BE352" s="73">
        <f t="shared" si="6329"/>
        <v>1187</v>
      </c>
      <c r="BF352" s="73">
        <f t="shared" si="6329"/>
        <v>1217</v>
      </c>
      <c r="BG352" s="73">
        <f t="shared" si="6329"/>
        <v>1248</v>
      </c>
      <c r="BH352" s="73">
        <f t="shared" si="6329"/>
        <v>1278</v>
      </c>
      <c r="BI352" s="73">
        <f t="shared" si="6329"/>
        <v>1309</v>
      </c>
      <c r="BJ352" s="73">
        <f t="shared" si="6329"/>
        <v>1340</v>
      </c>
      <c r="BK352" s="73">
        <f t="shared" si="6329"/>
        <v>1370</v>
      </c>
      <c r="BL352" s="73">
        <f t="shared" si="6329"/>
        <v>1401</v>
      </c>
      <c r="BM352" s="73">
        <f t="shared" si="6329"/>
        <v>1431</v>
      </c>
      <c r="BN352" s="82"/>
      <c r="BO352" s="79"/>
      <c r="BP352" s="79"/>
      <c r="BQ352" s="79"/>
      <c r="BR352" s="106"/>
      <c r="BS352" s="106"/>
      <c r="BT352" s="106"/>
      <c r="BU352" s="106"/>
      <c r="BV352" s="106"/>
      <c r="BW352" s="106"/>
      <c r="BX352" s="106"/>
      <c r="BY352" s="106"/>
      <c r="BZ352" s="106"/>
      <c r="CA352" s="106"/>
      <c r="CB352" s="106"/>
      <c r="CC352" s="106"/>
      <c r="CD352" s="106"/>
      <c r="CE352" s="106"/>
      <c r="CF352" s="106"/>
      <c r="CG352" s="106"/>
    </row>
    <row r="353" spans="1:85" s="245" customFormat="1" ht="18" customHeight="1" x14ac:dyDescent="0.35">
      <c r="A353" s="250"/>
      <c r="B353" s="113"/>
      <c r="C353" s="361"/>
      <c r="D353" s="125"/>
      <c r="E353" s="357" t="s">
        <v>207</v>
      </c>
      <c r="F353" s="357" t="s">
        <v>207</v>
      </c>
      <c r="G353" s="357" t="s">
        <v>207</v>
      </c>
      <c r="H353" s="370"/>
      <c r="I353" s="371"/>
      <c r="J353" s="357"/>
      <c r="K353" s="357"/>
      <c r="L353" s="357" t="s">
        <v>219</v>
      </c>
      <c r="M353" s="373"/>
      <c r="N353" s="7"/>
      <c r="O353" s="376"/>
      <c r="P353" s="106"/>
      <c r="Q353" s="77"/>
      <c r="R353" s="60" t="str">
        <f>VLOOKUP(R351,'Podpůrná data'!$I$188:$J$199,2)</f>
        <v>leden</v>
      </c>
      <c r="S353" s="60" t="str">
        <f>VLOOKUP(S351,'Podpůrná data'!$I$188:$J$199,2)</f>
        <v>únor</v>
      </c>
      <c r="T353" s="60" t="str">
        <f>VLOOKUP(T351,'Podpůrná data'!$I$188:$J$199,2)</f>
        <v>březen</v>
      </c>
      <c r="U353" s="60" t="str">
        <f>VLOOKUP(U351,'Podpůrná data'!$I$188:$J$199,2)</f>
        <v>duben</v>
      </c>
      <c r="V353" s="60" t="str">
        <f>VLOOKUP(V351,'Podpůrná data'!$I$188:$J$199,2)</f>
        <v>květen</v>
      </c>
      <c r="W353" s="60" t="str">
        <f>VLOOKUP(W351,'Podpůrná data'!$I$188:$J$199,2)</f>
        <v>červen</v>
      </c>
      <c r="X353" s="60" t="str">
        <f>VLOOKUP(X351,'Podpůrná data'!$I$188:$J$199,2)</f>
        <v>červenec</v>
      </c>
      <c r="Y353" s="60" t="str">
        <f>VLOOKUP(Y351,'Podpůrná data'!$I$188:$J$199,2)</f>
        <v>srpen</v>
      </c>
      <c r="Z353" s="60" t="str">
        <f>VLOOKUP(Z351,'Podpůrná data'!$I$188:$J$199,2)</f>
        <v>září</v>
      </c>
      <c r="AA353" s="60" t="str">
        <f>VLOOKUP(AA351,'Podpůrná data'!$I$188:$J$199,2)</f>
        <v>říjen</v>
      </c>
      <c r="AB353" s="60" t="str">
        <f>VLOOKUP(AB351,'Podpůrná data'!$I$188:$J$199,2)</f>
        <v>listopad</v>
      </c>
      <c r="AC353" s="60" t="str">
        <f>VLOOKUP(AC351,'Podpůrná data'!$I$188:$J$199,2)</f>
        <v>prosinec</v>
      </c>
      <c r="AD353" s="60" t="str">
        <f>VLOOKUP(AD351,'Podpůrná data'!$I$188:$J$199,2)</f>
        <v>leden</v>
      </c>
      <c r="AE353" s="60" t="str">
        <f>VLOOKUP(AE351,'Podpůrná data'!$I$188:$J$199,2)</f>
        <v>únor</v>
      </c>
      <c r="AF353" s="60" t="str">
        <f>VLOOKUP(AF351,'Podpůrná data'!$I$188:$J$199,2)</f>
        <v>březen</v>
      </c>
      <c r="AG353" s="60" t="str">
        <f>VLOOKUP(AG351,'Podpůrná data'!$I$188:$J$199,2)</f>
        <v>duben</v>
      </c>
      <c r="AH353" s="60" t="str">
        <f>VLOOKUP(AH351,'Podpůrná data'!$I$188:$J$199,2)</f>
        <v>květen</v>
      </c>
      <c r="AI353" s="60" t="str">
        <f>VLOOKUP(AI351,'Podpůrná data'!$I$188:$J$199,2)</f>
        <v>červen</v>
      </c>
      <c r="AJ353" s="60" t="str">
        <f>VLOOKUP(AJ351,'Podpůrná data'!$I$188:$J$199,2)</f>
        <v>červenec</v>
      </c>
      <c r="AK353" s="60" t="str">
        <f>VLOOKUP(AK351,'Podpůrná data'!$I$188:$J$199,2)</f>
        <v>srpen</v>
      </c>
      <c r="AL353" s="60" t="str">
        <f>VLOOKUP(AL351,'Podpůrná data'!$I$188:$J$199,2)</f>
        <v>září</v>
      </c>
      <c r="AM353" s="60" t="str">
        <f>VLOOKUP(AM351,'Podpůrná data'!$I$188:$J$199,2)</f>
        <v>říjen</v>
      </c>
      <c r="AN353" s="60" t="str">
        <f>VLOOKUP(AN351,'Podpůrná data'!$I$188:$J$199,2)</f>
        <v>listopad</v>
      </c>
      <c r="AO353" s="60" t="str">
        <f>VLOOKUP(AO351,'Podpůrná data'!$I$188:$J$199,2)</f>
        <v>prosinec</v>
      </c>
      <c r="AP353" s="60" t="str">
        <f>VLOOKUP(AP351,'Podpůrná data'!$I$188:$J$199,2)</f>
        <v>leden</v>
      </c>
      <c r="AQ353" s="60" t="str">
        <f>VLOOKUP(AQ351,'Podpůrná data'!$I$188:$J$199,2)</f>
        <v>únor</v>
      </c>
      <c r="AR353" s="60" t="str">
        <f>VLOOKUP(AR351,'Podpůrná data'!$I$188:$J$199,2)</f>
        <v>březen</v>
      </c>
      <c r="AS353" s="60" t="str">
        <f>VLOOKUP(AS351,'Podpůrná data'!$I$188:$J$199,2)</f>
        <v>duben</v>
      </c>
      <c r="AT353" s="60" t="str">
        <f>VLOOKUP(AT351,'Podpůrná data'!$I$188:$J$199,2)</f>
        <v>květen</v>
      </c>
      <c r="AU353" s="60" t="str">
        <f>VLOOKUP(AU351,'Podpůrná data'!$I$188:$J$199,2)</f>
        <v>červen</v>
      </c>
      <c r="AV353" s="60" t="str">
        <f>VLOOKUP(AV351,'Podpůrná data'!$I$188:$J$199,2)</f>
        <v>červenec</v>
      </c>
      <c r="AW353" s="60" t="str">
        <f>VLOOKUP(AW351,'Podpůrná data'!$I$188:$J$199,2)</f>
        <v>srpen</v>
      </c>
      <c r="AX353" s="60" t="str">
        <f>VLOOKUP(AX351,'Podpůrná data'!$I$188:$J$199,2)</f>
        <v>září</v>
      </c>
      <c r="AY353" s="60" t="str">
        <f>VLOOKUP(AY351,'Podpůrná data'!$I$188:$J$199,2)</f>
        <v>říjen</v>
      </c>
      <c r="AZ353" s="60" t="str">
        <f>VLOOKUP(AZ351,'Podpůrná data'!$I$188:$J$199,2)</f>
        <v>listopad</v>
      </c>
      <c r="BA353" s="60" t="str">
        <f>VLOOKUP(BA351,'Podpůrná data'!$I$188:$J$199,2)</f>
        <v>prosinec</v>
      </c>
      <c r="BB353" s="60" t="str">
        <f>VLOOKUP(BB351,'Podpůrná data'!$I$188:$J$199,2)</f>
        <v>leden</v>
      </c>
      <c r="BC353" s="60" t="str">
        <f>VLOOKUP(BC351,'Podpůrná data'!$I$188:$J$199,2)</f>
        <v>únor</v>
      </c>
      <c r="BD353" s="60" t="str">
        <f>VLOOKUP(BD351,'Podpůrná data'!$I$188:$J$199,2)</f>
        <v>březen</v>
      </c>
      <c r="BE353" s="60" t="str">
        <f>VLOOKUP(BE351,'Podpůrná data'!$I$188:$J$199,2)</f>
        <v>duben</v>
      </c>
      <c r="BF353" s="60" t="str">
        <f>VLOOKUP(BF351,'Podpůrná data'!$I$188:$J$199,2)</f>
        <v>květen</v>
      </c>
      <c r="BG353" s="60" t="str">
        <f>VLOOKUP(BG351,'Podpůrná data'!$I$188:$J$199,2)</f>
        <v>červen</v>
      </c>
      <c r="BH353" s="60" t="str">
        <f>VLOOKUP(BH351,'Podpůrná data'!$I$188:$J$199,2)</f>
        <v>červenec</v>
      </c>
      <c r="BI353" s="60" t="str">
        <f>VLOOKUP(BI351,'Podpůrná data'!$I$188:$J$199,2)</f>
        <v>srpen</v>
      </c>
      <c r="BJ353" s="60" t="str">
        <f>VLOOKUP(BJ351,'Podpůrná data'!$I$188:$J$199,2)</f>
        <v>září</v>
      </c>
      <c r="BK353" s="60" t="str">
        <f>VLOOKUP(BK351,'Podpůrná data'!$I$188:$J$199,2)</f>
        <v>říjen</v>
      </c>
      <c r="BL353" s="60" t="str">
        <f>VLOOKUP(BL351,'Podpůrná data'!$I$188:$J$199,2)</f>
        <v>listopad</v>
      </c>
      <c r="BM353" s="60" t="str">
        <f>VLOOKUP(BM351,'Podpůrná data'!$I$188:$J$199,2)</f>
        <v>prosinec</v>
      </c>
      <c r="BN353" s="171"/>
      <c r="BO353" s="175"/>
      <c r="BP353" s="197"/>
      <c r="BQ353" s="197"/>
      <c r="BR353" s="106"/>
      <c r="BS353" s="179" t="s">
        <v>105</v>
      </c>
      <c r="BT353" s="179" t="s">
        <v>106</v>
      </c>
      <c r="BU353" s="179" t="s">
        <v>107</v>
      </c>
      <c r="BV353" s="179" t="s">
        <v>108</v>
      </c>
      <c r="BW353" s="179" t="s">
        <v>109</v>
      </c>
      <c r="BX353" s="179" t="s">
        <v>110</v>
      </c>
      <c r="BY353" s="179" t="s">
        <v>111</v>
      </c>
      <c r="BZ353" s="179" t="s">
        <v>112</v>
      </c>
      <c r="CA353" s="179" t="s">
        <v>113</v>
      </c>
      <c r="CB353" s="179" t="s">
        <v>155</v>
      </c>
      <c r="CC353" s="179" t="s">
        <v>156</v>
      </c>
      <c r="CD353" s="179" t="s">
        <v>157</v>
      </c>
      <c r="CE353" s="179" t="s">
        <v>202</v>
      </c>
      <c r="CF353" s="179" t="s">
        <v>203</v>
      </c>
      <c r="CG353" s="179" t="s">
        <v>204</v>
      </c>
    </row>
    <row r="354" spans="1:85" s="245" customFormat="1" ht="16.399999999999999" customHeight="1" x14ac:dyDescent="0.35">
      <c r="A354" s="250"/>
      <c r="B354" s="113"/>
      <c r="C354" s="361"/>
      <c r="D354" s="125"/>
      <c r="E354" s="357"/>
      <c r="F354" s="357"/>
      <c r="G354" s="357"/>
      <c r="H354" s="370"/>
      <c r="I354" s="371"/>
      <c r="J354" s="357"/>
      <c r="K354" s="357"/>
      <c r="L354" s="357"/>
      <c r="M354" s="373"/>
      <c r="N354" s="7"/>
      <c r="O354" s="376"/>
      <c r="P354" s="106"/>
      <c r="Q354" s="77"/>
      <c r="R354" s="60">
        <f>YEAR(Úvod!$F$10)</f>
        <v>1900</v>
      </c>
      <c r="S354" s="60">
        <f t="shared" ref="S354" si="6330">IF(S351=1,R354+1,R354)</f>
        <v>1900</v>
      </c>
      <c r="T354" s="60">
        <f t="shared" ref="T354" si="6331">IF(T351=1,S354+1,S354)</f>
        <v>1900</v>
      </c>
      <c r="U354" s="60">
        <f t="shared" ref="U354" si="6332">IF(U351=1,T354+1,T354)</f>
        <v>1900</v>
      </c>
      <c r="V354" s="60">
        <f t="shared" ref="V354" si="6333">IF(V351=1,U354+1,U354)</f>
        <v>1900</v>
      </c>
      <c r="W354" s="60">
        <f t="shared" ref="W354" si="6334">IF(W351=1,V354+1,V354)</f>
        <v>1900</v>
      </c>
      <c r="X354" s="60">
        <f t="shared" ref="X354" si="6335">IF(X351=1,W354+1,W354)</f>
        <v>1900</v>
      </c>
      <c r="Y354" s="60">
        <f t="shared" ref="Y354" si="6336">IF(Y351=1,X354+1,X354)</f>
        <v>1900</v>
      </c>
      <c r="Z354" s="60">
        <f t="shared" ref="Z354" si="6337">IF(Z351=1,Y354+1,Y354)</f>
        <v>1900</v>
      </c>
      <c r="AA354" s="60">
        <f t="shared" ref="AA354" si="6338">IF(AA351=1,Z354+1,Z354)</f>
        <v>1900</v>
      </c>
      <c r="AB354" s="60">
        <f t="shared" ref="AB354" si="6339">IF(AB351=1,AA354+1,AA354)</f>
        <v>1900</v>
      </c>
      <c r="AC354" s="60">
        <f t="shared" ref="AC354" si="6340">IF(AC351=1,AB354+1,AB354)</f>
        <v>1900</v>
      </c>
      <c r="AD354" s="60">
        <f t="shared" ref="AD354" si="6341">IF(AD351=1,AC354+1,AC354)</f>
        <v>1901</v>
      </c>
      <c r="AE354" s="60">
        <f t="shared" ref="AE354" si="6342">IF(AE351=1,AD354+1,AD354)</f>
        <v>1901</v>
      </c>
      <c r="AF354" s="60">
        <f t="shared" ref="AF354" si="6343">IF(AF351=1,AE354+1,AE354)</f>
        <v>1901</v>
      </c>
      <c r="AG354" s="60">
        <f t="shared" ref="AG354" si="6344">IF(AG351=1,AF354+1,AF354)</f>
        <v>1901</v>
      </c>
      <c r="AH354" s="60">
        <f t="shared" ref="AH354" si="6345">IF(AH351=1,AG354+1,AG354)</f>
        <v>1901</v>
      </c>
      <c r="AI354" s="60">
        <f t="shared" ref="AI354" si="6346">IF(AI351=1,AH354+1,AH354)</f>
        <v>1901</v>
      </c>
      <c r="AJ354" s="60">
        <f t="shared" ref="AJ354" si="6347">IF(AJ351=1,AI354+1,AI354)</f>
        <v>1901</v>
      </c>
      <c r="AK354" s="60">
        <f t="shared" ref="AK354" si="6348">IF(AK351=1,AJ354+1,AJ354)</f>
        <v>1901</v>
      </c>
      <c r="AL354" s="60">
        <f t="shared" ref="AL354" si="6349">IF(AL351=1,AK354+1,AK354)</f>
        <v>1901</v>
      </c>
      <c r="AM354" s="60">
        <f t="shared" ref="AM354" si="6350">IF(AM351=1,AL354+1,AL354)</f>
        <v>1901</v>
      </c>
      <c r="AN354" s="60">
        <f t="shared" ref="AN354" si="6351">IF(AN351=1,AM354+1,AM354)</f>
        <v>1901</v>
      </c>
      <c r="AO354" s="60">
        <f t="shared" ref="AO354" si="6352">IF(AO351=1,AN354+1,AN354)</f>
        <v>1901</v>
      </c>
      <c r="AP354" s="60">
        <f t="shared" ref="AP354" si="6353">IF(AP351=1,AO354+1,AO354)</f>
        <v>1902</v>
      </c>
      <c r="AQ354" s="60">
        <f t="shared" ref="AQ354" si="6354">IF(AQ351=1,AP354+1,AP354)</f>
        <v>1902</v>
      </c>
      <c r="AR354" s="60">
        <f t="shared" ref="AR354" si="6355">IF(AR351=1,AQ354+1,AQ354)</f>
        <v>1902</v>
      </c>
      <c r="AS354" s="60">
        <f t="shared" ref="AS354" si="6356">IF(AS351=1,AR354+1,AR354)</f>
        <v>1902</v>
      </c>
      <c r="AT354" s="60">
        <f t="shared" ref="AT354" si="6357">IF(AT351=1,AS354+1,AS354)</f>
        <v>1902</v>
      </c>
      <c r="AU354" s="60">
        <f t="shared" ref="AU354" si="6358">IF(AU351=1,AT354+1,AT354)</f>
        <v>1902</v>
      </c>
      <c r="AV354" s="60">
        <f t="shared" ref="AV354" si="6359">IF(AV351=1,AU354+1,AU354)</f>
        <v>1902</v>
      </c>
      <c r="AW354" s="60">
        <f t="shared" ref="AW354" si="6360">IF(AW351=1,AV354+1,AV354)</f>
        <v>1902</v>
      </c>
      <c r="AX354" s="60">
        <f t="shared" ref="AX354" si="6361">IF(AX351=1,AW354+1,AW354)</f>
        <v>1902</v>
      </c>
      <c r="AY354" s="60">
        <f t="shared" ref="AY354" si="6362">IF(AY351=1,AX354+1,AX354)</f>
        <v>1902</v>
      </c>
      <c r="AZ354" s="60">
        <f t="shared" ref="AZ354" si="6363">IF(AZ351=1,AY354+1,AY354)</f>
        <v>1902</v>
      </c>
      <c r="BA354" s="60">
        <f t="shared" ref="BA354" si="6364">IF(BA351=1,AZ354+1,AZ354)</f>
        <v>1902</v>
      </c>
      <c r="BB354" s="60">
        <f t="shared" ref="BB354" si="6365">IF(BB351=1,BA354+1,BA354)</f>
        <v>1903</v>
      </c>
      <c r="BC354" s="60">
        <f t="shared" ref="BC354" si="6366">IF(BC351=1,BB354+1,BB354)</f>
        <v>1903</v>
      </c>
      <c r="BD354" s="60">
        <f t="shared" ref="BD354" si="6367">IF(BD351=1,BC354+1,BC354)</f>
        <v>1903</v>
      </c>
      <c r="BE354" s="60">
        <f t="shared" ref="BE354" si="6368">IF(BE351=1,BD354+1,BD354)</f>
        <v>1903</v>
      </c>
      <c r="BF354" s="60">
        <f t="shared" ref="BF354" si="6369">IF(BF351=1,BE354+1,BE354)</f>
        <v>1903</v>
      </c>
      <c r="BG354" s="60">
        <f t="shared" ref="BG354" si="6370">IF(BG351=1,BF354+1,BF354)</f>
        <v>1903</v>
      </c>
      <c r="BH354" s="60">
        <f t="shared" ref="BH354" si="6371">IF(BH351=1,BG354+1,BG354)</f>
        <v>1903</v>
      </c>
      <c r="BI354" s="60">
        <f t="shared" ref="BI354" si="6372">IF(BI351=1,BH354+1,BH354)</f>
        <v>1903</v>
      </c>
      <c r="BJ354" s="60">
        <f t="shared" ref="BJ354" si="6373">IF(BJ351=1,BI354+1,BI354)</f>
        <v>1903</v>
      </c>
      <c r="BK354" s="60">
        <f t="shared" ref="BK354" si="6374">IF(BK351=1,BJ354+1,BJ354)</f>
        <v>1903</v>
      </c>
      <c r="BL354" s="60">
        <f t="shared" ref="BL354" si="6375">IF(BL351=1,BK354+1,BK354)</f>
        <v>1903</v>
      </c>
      <c r="BM354" s="60">
        <f t="shared" ref="BM354" si="6376">IF(BM351=1,BL354+1,BL354)</f>
        <v>1903</v>
      </c>
      <c r="BN354" s="195"/>
      <c r="BO354" s="196"/>
      <c r="BP354" s="197"/>
      <c r="BQ354" s="197"/>
      <c r="BR354" s="106"/>
      <c r="BS354" s="106"/>
      <c r="BT354" s="106"/>
      <c r="BU354" s="106"/>
      <c r="BV354" s="106"/>
      <c r="BW354" s="106"/>
      <c r="BX354" s="106"/>
      <c r="BY354" s="106"/>
      <c r="BZ354" s="106"/>
      <c r="CA354" s="106"/>
      <c r="CB354" s="106"/>
      <c r="CC354" s="106"/>
      <c r="CD354" s="106"/>
      <c r="CE354" s="106"/>
      <c r="CF354" s="106"/>
      <c r="CG354" s="106"/>
    </row>
    <row r="355" spans="1:85" s="245" customFormat="1" ht="16.399999999999999" customHeight="1" x14ac:dyDescent="0.35">
      <c r="A355" s="250"/>
      <c r="B355" s="113"/>
      <c r="C355" s="125"/>
      <c r="D355" s="125"/>
      <c r="E355" s="357"/>
      <c r="F355" s="357"/>
      <c r="G355" s="357"/>
      <c r="H355" s="370"/>
      <c r="I355" s="371"/>
      <c r="J355" s="357"/>
      <c r="K355" s="372"/>
      <c r="L355" s="357"/>
      <c r="M355" s="374"/>
      <c r="N355" s="7"/>
      <c r="O355" s="377"/>
      <c r="P355" s="106"/>
      <c r="Q355" s="63" t="s">
        <v>159</v>
      </c>
      <c r="R355" s="251"/>
      <c r="S355" s="251"/>
      <c r="T355" s="251"/>
      <c r="U355" s="251"/>
      <c r="V355" s="251"/>
      <c r="W355" s="251"/>
      <c r="X355" s="251"/>
      <c r="Y355" s="251"/>
      <c r="Z355" s="251"/>
      <c r="AA355" s="251"/>
      <c r="AB355" s="251"/>
      <c r="AC355" s="251"/>
      <c r="AD355" s="251"/>
      <c r="AE355" s="251"/>
      <c r="AF355" s="251"/>
      <c r="AG355" s="251"/>
      <c r="AH355" s="251"/>
      <c r="AI355" s="251"/>
      <c r="AJ355" s="251"/>
      <c r="AK355" s="251"/>
      <c r="AL355" s="251"/>
      <c r="AM355" s="251"/>
      <c r="AN355" s="251"/>
      <c r="AO355" s="251"/>
      <c r="AP355" s="251"/>
      <c r="AQ355" s="251"/>
      <c r="AR355" s="251"/>
      <c r="AS355" s="251"/>
      <c r="AT355" s="251"/>
      <c r="AU355" s="251"/>
      <c r="AV355" s="251"/>
      <c r="AW355" s="251"/>
      <c r="AX355" s="251"/>
      <c r="AY355" s="251"/>
      <c r="AZ355" s="251"/>
      <c r="BA355" s="251"/>
      <c r="BB355" s="251"/>
      <c r="BC355" s="251"/>
      <c r="BD355" s="251"/>
      <c r="BE355" s="251"/>
      <c r="BF355" s="251"/>
      <c r="BG355" s="251"/>
      <c r="BH355" s="251"/>
      <c r="BI355" s="251"/>
      <c r="BJ355" s="251"/>
      <c r="BK355" s="251"/>
      <c r="BL355" s="251"/>
      <c r="BM355" s="251"/>
      <c r="BN355" s="195"/>
      <c r="BO355" s="196"/>
      <c r="BP355" s="197"/>
      <c r="BQ355" s="197"/>
      <c r="BR355" s="106"/>
      <c r="BS355" s="106"/>
      <c r="BT355" s="106"/>
      <c r="BU355" s="106"/>
      <c r="BV355" s="106"/>
      <c r="BW355" s="106"/>
      <c r="BX355" s="106"/>
      <c r="BY355" s="106"/>
      <c r="BZ355" s="106"/>
      <c r="CA355" s="106"/>
      <c r="CB355" s="106"/>
      <c r="CC355" s="106"/>
      <c r="CD355" s="106"/>
      <c r="CE355" s="106"/>
      <c r="CF355" s="106"/>
      <c r="CG355" s="106"/>
    </row>
    <row r="356" spans="1:85" s="245" customFormat="1" ht="23.5" customHeight="1" x14ac:dyDescent="0.35">
      <c r="A356" s="243"/>
      <c r="B356" s="126" t="s">
        <v>24</v>
      </c>
      <c r="C356" s="359"/>
      <c r="D356" s="359"/>
      <c r="E356" s="252"/>
      <c r="F356" s="252"/>
      <c r="G356" s="241"/>
      <c r="H356" s="253"/>
      <c r="I356" s="254"/>
      <c r="J356" s="253"/>
      <c r="K356" s="205">
        <f>IF(J356="",0,IF(J356="ANO",'Podpůrná data'!$B$5,'Podpůrná data'!$B$3))</f>
        <v>0</v>
      </c>
      <c r="L356" s="203">
        <f>IFERROR(INT(ROUND(I356,2)*(VLOOKUP(INT(H356),'Podpůrná data'!$A$189:$B$233,2,FALSE))*(H356/(INT(H356)))),0)</f>
        <v>0</v>
      </c>
      <c r="M356" s="61">
        <f>K356*L356</f>
        <v>0</v>
      </c>
      <c r="N356" s="62">
        <f>IF(M356&gt;0,IF(ISTEXT(C356)=TRUE,0,1),0)</f>
        <v>0</v>
      </c>
      <c r="O356" s="166">
        <f>IF(M356&gt;0,1,0)</f>
        <v>0</v>
      </c>
      <c r="P356" s="127"/>
      <c r="Q356" s="63" t="s">
        <v>95</v>
      </c>
      <c r="R356" s="255"/>
      <c r="S356" s="255"/>
      <c r="T356" s="255"/>
      <c r="U356" s="255"/>
      <c r="V356" s="255"/>
      <c r="W356" s="255"/>
      <c r="X356" s="255"/>
      <c r="Y356" s="255"/>
      <c r="Z356" s="255"/>
      <c r="AA356" s="255"/>
      <c r="AB356" s="255"/>
      <c r="AC356" s="255"/>
      <c r="AD356" s="255"/>
      <c r="AE356" s="255"/>
      <c r="AF356" s="255"/>
      <c r="AG356" s="255"/>
      <c r="AH356" s="255"/>
      <c r="AI356" s="255"/>
      <c r="AJ356" s="255"/>
      <c r="AK356" s="255"/>
      <c r="AL356" s="255"/>
      <c r="AM356" s="255"/>
      <c r="AN356" s="255"/>
      <c r="AO356" s="255"/>
      <c r="AP356" s="255"/>
      <c r="AQ356" s="255"/>
      <c r="AR356" s="255"/>
      <c r="AS356" s="255"/>
      <c r="AT356" s="255"/>
      <c r="AU356" s="255"/>
      <c r="AV356" s="255"/>
      <c r="AW356" s="255"/>
      <c r="AX356" s="255"/>
      <c r="AY356" s="255"/>
      <c r="AZ356" s="255"/>
      <c r="BA356" s="255"/>
      <c r="BB356" s="255"/>
      <c r="BC356" s="255"/>
      <c r="BD356" s="255"/>
      <c r="BE356" s="255"/>
      <c r="BF356" s="255"/>
      <c r="BG356" s="255"/>
      <c r="BH356" s="255"/>
      <c r="BI356" s="255"/>
      <c r="BJ356" s="255"/>
      <c r="BK356" s="255"/>
      <c r="BL356" s="255"/>
      <c r="BM356" s="255"/>
      <c r="BN356" s="362">
        <f>SUM(R364:BM364)</f>
        <v>0</v>
      </c>
      <c r="BO356" s="364">
        <f>SUM(R365:BM365)</f>
        <v>0</v>
      </c>
      <c r="BP356" s="366">
        <f>IF($O356=0,0,IF($BN356&gt;=143*$I356,1,0))</f>
        <v>0</v>
      </c>
      <c r="BQ356" s="366">
        <f>IF($BN356&gt;=143*$I356,0,(CEILING(143*$I356,1)-$BN356))</f>
        <v>0</v>
      </c>
      <c r="BR356" s="106"/>
      <c r="BS356" s="106"/>
      <c r="BT356" s="106"/>
      <c r="BU356" s="106"/>
      <c r="BV356" s="106"/>
      <c r="BW356" s="106"/>
      <c r="BX356" s="106"/>
      <c r="BY356" s="106"/>
      <c r="BZ356" s="106"/>
      <c r="CA356" s="106"/>
      <c r="CB356" s="106"/>
      <c r="CC356" s="106"/>
      <c r="CD356" s="106"/>
      <c r="CE356" s="106"/>
      <c r="CF356" s="106"/>
      <c r="CG356" s="106"/>
    </row>
    <row r="357" spans="1:85" s="245" customFormat="1" ht="29" x14ac:dyDescent="0.35">
      <c r="A357" s="243"/>
      <c r="B357" s="128"/>
      <c r="C357" s="80"/>
      <c r="D357" s="80"/>
      <c r="E357" s="80"/>
      <c r="F357" s="80"/>
      <c r="G357" s="80"/>
      <c r="H357" s="80"/>
      <c r="I357" s="80"/>
      <c r="J357" s="80"/>
      <c r="K357" s="80"/>
      <c r="L357" s="80"/>
      <c r="M357" s="64"/>
      <c r="N357" s="7"/>
      <c r="O357" s="192"/>
      <c r="P357" s="106"/>
      <c r="Q357" s="63" t="s">
        <v>129</v>
      </c>
      <c r="R357" s="256"/>
      <c r="S357" s="256"/>
      <c r="T357" s="256"/>
      <c r="U357" s="256"/>
      <c r="V357" s="256"/>
      <c r="W357" s="256"/>
      <c r="X357" s="256"/>
      <c r="Y357" s="256"/>
      <c r="Z357" s="256"/>
      <c r="AA357" s="256"/>
      <c r="AB357" s="256"/>
      <c r="AC357" s="256"/>
      <c r="AD357" s="256"/>
      <c r="AE357" s="256"/>
      <c r="AF357" s="256"/>
      <c r="AG357" s="256"/>
      <c r="AH357" s="256"/>
      <c r="AI357" s="256"/>
      <c r="AJ357" s="256"/>
      <c r="AK357" s="256"/>
      <c r="AL357" s="256"/>
      <c r="AM357" s="256"/>
      <c r="AN357" s="256"/>
      <c r="AO357" s="256"/>
      <c r="AP357" s="256"/>
      <c r="AQ357" s="256"/>
      <c r="AR357" s="256"/>
      <c r="AS357" s="256"/>
      <c r="AT357" s="256"/>
      <c r="AU357" s="256"/>
      <c r="AV357" s="256"/>
      <c r="AW357" s="256"/>
      <c r="AX357" s="256"/>
      <c r="AY357" s="256"/>
      <c r="AZ357" s="256"/>
      <c r="BA357" s="256"/>
      <c r="BB357" s="256"/>
      <c r="BC357" s="256"/>
      <c r="BD357" s="256"/>
      <c r="BE357" s="256"/>
      <c r="BF357" s="256"/>
      <c r="BG357" s="256"/>
      <c r="BH357" s="256"/>
      <c r="BI357" s="256"/>
      <c r="BJ357" s="256"/>
      <c r="BK357" s="256"/>
      <c r="BL357" s="256"/>
      <c r="BM357" s="256"/>
      <c r="BN357" s="362"/>
      <c r="BO357" s="364"/>
      <c r="BP357" s="366"/>
      <c r="BQ357" s="366"/>
      <c r="BR357" s="106"/>
      <c r="BS357" s="106"/>
      <c r="BT357" s="106"/>
      <c r="BU357" s="106"/>
      <c r="BV357" s="106"/>
      <c r="BW357" s="106"/>
      <c r="BX357" s="106"/>
      <c r="BY357" s="106"/>
      <c r="BZ357" s="106"/>
      <c r="CA357" s="106"/>
      <c r="CB357" s="106"/>
      <c r="CC357" s="106"/>
      <c r="CD357" s="106"/>
      <c r="CE357" s="106"/>
      <c r="CF357" s="106"/>
      <c r="CG357" s="106"/>
    </row>
    <row r="358" spans="1:85" s="245" customFormat="1" ht="14.5" hidden="1" customHeight="1" x14ac:dyDescent="0.35">
      <c r="A358" s="243"/>
      <c r="B358" s="128"/>
      <c r="C358" s="80"/>
      <c r="D358" s="80"/>
      <c r="E358" s="80"/>
      <c r="F358" s="80"/>
      <c r="G358" s="80"/>
      <c r="H358" s="80"/>
      <c r="I358" s="80"/>
      <c r="J358" s="80"/>
      <c r="K358" s="80"/>
      <c r="L358" s="80"/>
      <c r="M358" s="64"/>
      <c r="N358" s="7"/>
      <c r="O358" s="192"/>
      <c r="P358" s="106"/>
      <c r="Q358" s="65" t="s">
        <v>130</v>
      </c>
      <c r="R358" s="66">
        <f>IF(R356&lt;&gt;0,1,0)</f>
        <v>0</v>
      </c>
      <c r="S358" s="66">
        <f t="shared" ref="S358" si="6377">IF(R358&gt;0,R358+1,IF(S356&lt;&gt;0,1,0))</f>
        <v>0</v>
      </c>
      <c r="T358" s="66">
        <f t="shared" ref="T358" si="6378">IF(S358&gt;0,S358+1,IF(T356&lt;&gt;0,1,0))</f>
        <v>0</v>
      </c>
      <c r="U358" s="66">
        <f t="shared" ref="U358" si="6379">IF(T358&gt;0,T358+1,IF(U356&lt;&gt;0,1,0))</f>
        <v>0</v>
      </c>
      <c r="V358" s="66">
        <f t="shared" ref="V358" si="6380">IF(U358&gt;0,U358+1,IF(V356&lt;&gt;0,1,0))</f>
        <v>0</v>
      </c>
      <c r="W358" s="66">
        <f t="shared" ref="W358" si="6381">IF(V358&gt;0,V358+1,IF(W356&lt;&gt;0,1,0))</f>
        <v>0</v>
      </c>
      <c r="X358" s="66">
        <f t="shared" ref="X358" si="6382">IF(W358&gt;0,W358+1,IF(X356&lt;&gt;0,1,0))</f>
        <v>0</v>
      </c>
      <c r="Y358" s="66">
        <f t="shared" ref="Y358" si="6383">IF(X358&gt;0,X358+1,IF(Y356&lt;&gt;0,1,0))</f>
        <v>0</v>
      </c>
      <c r="Z358" s="66">
        <f t="shared" ref="Z358" si="6384">IF(Y358&gt;0,Y358+1,IF(Z356&lt;&gt;0,1,0))</f>
        <v>0</v>
      </c>
      <c r="AA358" s="66">
        <f t="shared" ref="AA358" si="6385">IF(Z358&gt;0,Z358+1,IF(AA356&lt;&gt;0,1,0))</f>
        <v>0</v>
      </c>
      <c r="AB358" s="66">
        <f t="shared" ref="AB358" si="6386">IF(AA358&gt;0,AA358+1,IF(AB356&lt;&gt;0,1,0))</f>
        <v>0</v>
      </c>
      <c r="AC358" s="66">
        <f t="shared" ref="AC358" si="6387">IF(AB358&gt;0,AB358+1,IF(AC356&lt;&gt;0,1,0))</f>
        <v>0</v>
      </c>
      <c r="AD358" s="66">
        <f t="shared" ref="AD358" si="6388">IF(AC358&gt;0,AC358+1,IF(AD356&lt;&gt;0,1,0))</f>
        <v>0</v>
      </c>
      <c r="AE358" s="66">
        <f t="shared" ref="AE358" si="6389">IF(AD358&gt;0,AD358+1,IF(AE356&lt;&gt;0,1,0))</f>
        <v>0</v>
      </c>
      <c r="AF358" s="66">
        <f t="shared" ref="AF358" si="6390">IF(AE358&gt;0,AE358+1,IF(AF356&lt;&gt;0,1,0))</f>
        <v>0</v>
      </c>
      <c r="AG358" s="66">
        <f t="shared" ref="AG358" si="6391">IF(AF358&gt;0,AF358+1,IF(AG356&lt;&gt;0,1,0))</f>
        <v>0</v>
      </c>
      <c r="AH358" s="66">
        <f t="shared" ref="AH358" si="6392">IF(AG358&gt;0,AG358+1,IF(AH356&lt;&gt;0,1,0))</f>
        <v>0</v>
      </c>
      <c r="AI358" s="66">
        <f t="shared" ref="AI358" si="6393">IF(AH358&gt;0,AH358+1,IF(AI356&lt;&gt;0,1,0))</f>
        <v>0</v>
      </c>
      <c r="AJ358" s="66">
        <f t="shared" ref="AJ358" si="6394">IF(AI358&gt;0,AI358+1,IF(AJ356&lt;&gt;0,1,0))</f>
        <v>0</v>
      </c>
      <c r="AK358" s="66">
        <f t="shared" ref="AK358" si="6395">IF(AJ358&gt;0,AJ358+1,IF(AK356&lt;&gt;0,1,0))</f>
        <v>0</v>
      </c>
      <c r="AL358" s="66">
        <f t="shared" ref="AL358" si="6396">IF(AK358&gt;0,AK358+1,IF(AL356&lt;&gt;0,1,0))</f>
        <v>0</v>
      </c>
      <c r="AM358" s="66">
        <f t="shared" ref="AM358" si="6397">IF(AL358&gt;0,AL358+1,IF(AM356&lt;&gt;0,1,0))</f>
        <v>0</v>
      </c>
      <c r="AN358" s="66">
        <f t="shared" ref="AN358" si="6398">IF(AM358&gt;0,AM358+1,IF(AN356&lt;&gt;0,1,0))</f>
        <v>0</v>
      </c>
      <c r="AO358" s="66">
        <f t="shared" ref="AO358" si="6399">IF(AN358&gt;0,AN358+1,IF(AO356&lt;&gt;0,1,0))</f>
        <v>0</v>
      </c>
      <c r="AP358" s="66">
        <f t="shared" ref="AP358" si="6400">IF(AO358&gt;0,AO358+1,IF(AP356&lt;&gt;0,1,0))</f>
        <v>0</v>
      </c>
      <c r="AQ358" s="66">
        <f t="shared" ref="AQ358" si="6401">IF(AP358&gt;0,AP358+1,IF(AQ356&lt;&gt;0,1,0))</f>
        <v>0</v>
      </c>
      <c r="AR358" s="66">
        <f t="shared" ref="AR358" si="6402">IF(AQ358&gt;0,AQ358+1,IF(AR356&lt;&gt;0,1,0))</f>
        <v>0</v>
      </c>
      <c r="AS358" s="66">
        <f t="shared" ref="AS358" si="6403">IF(AR358&gt;0,AR358+1,IF(AS356&lt;&gt;0,1,0))</f>
        <v>0</v>
      </c>
      <c r="AT358" s="66">
        <f t="shared" ref="AT358" si="6404">IF(AS358&gt;0,AS358+1,IF(AT356&lt;&gt;0,1,0))</f>
        <v>0</v>
      </c>
      <c r="AU358" s="66">
        <f t="shared" ref="AU358" si="6405">IF(AT358&gt;0,AT358+1,IF(AU356&lt;&gt;0,1,0))</f>
        <v>0</v>
      </c>
      <c r="AV358" s="66">
        <f t="shared" ref="AV358" si="6406">IF(AU358&gt;0,AU358+1,IF(AV356&lt;&gt;0,1,0))</f>
        <v>0</v>
      </c>
      <c r="AW358" s="66">
        <f t="shared" ref="AW358" si="6407">IF(AV358&gt;0,AV358+1,IF(AW356&lt;&gt;0,1,0))</f>
        <v>0</v>
      </c>
      <c r="AX358" s="66">
        <f t="shared" ref="AX358" si="6408">IF(AW358&gt;0,AW358+1,IF(AX356&lt;&gt;0,1,0))</f>
        <v>0</v>
      </c>
      <c r="AY358" s="66">
        <f t="shared" ref="AY358" si="6409">IF(AX358&gt;0,AX358+1,IF(AY356&lt;&gt;0,1,0))</f>
        <v>0</v>
      </c>
      <c r="AZ358" s="66">
        <f t="shared" ref="AZ358" si="6410">IF(AY358&gt;0,AY358+1,IF(AZ356&lt;&gt;0,1,0))</f>
        <v>0</v>
      </c>
      <c r="BA358" s="66">
        <f t="shared" ref="BA358" si="6411">IF(AZ358&gt;0,AZ358+1,IF(BA356&lt;&gt;0,1,0))</f>
        <v>0</v>
      </c>
      <c r="BB358" s="66">
        <f t="shared" ref="BB358" si="6412">IF(BA358&gt;0,BA358+1,IF(BB356&lt;&gt;0,1,0))</f>
        <v>0</v>
      </c>
      <c r="BC358" s="66">
        <f t="shared" ref="BC358" si="6413">IF(BB358&gt;0,BB358+1,IF(BC356&lt;&gt;0,1,0))</f>
        <v>0</v>
      </c>
      <c r="BD358" s="66">
        <f t="shared" ref="BD358" si="6414">IF(BC358&gt;0,BC358+1,IF(BD356&lt;&gt;0,1,0))</f>
        <v>0</v>
      </c>
      <c r="BE358" s="66">
        <f t="shared" ref="BE358" si="6415">IF(BD358&gt;0,BD358+1,IF(BE356&lt;&gt;0,1,0))</f>
        <v>0</v>
      </c>
      <c r="BF358" s="66">
        <f t="shared" ref="BF358" si="6416">IF(BE358&gt;0,BE358+1,IF(BF356&lt;&gt;0,1,0))</f>
        <v>0</v>
      </c>
      <c r="BG358" s="66">
        <f t="shared" ref="BG358" si="6417">IF(BF358&gt;0,BF358+1,IF(BG356&lt;&gt;0,1,0))</f>
        <v>0</v>
      </c>
      <c r="BH358" s="66">
        <f t="shared" ref="BH358" si="6418">IF(BG358&gt;0,BG358+1,IF(BH356&lt;&gt;0,1,0))</f>
        <v>0</v>
      </c>
      <c r="BI358" s="66">
        <f t="shared" ref="BI358" si="6419">IF(BH358&gt;0,BH358+1,IF(BI356&lt;&gt;0,1,0))</f>
        <v>0</v>
      </c>
      <c r="BJ358" s="66">
        <f t="shared" ref="BJ358" si="6420">IF(BI358&gt;0,BI358+1,IF(BJ356&lt;&gt;0,1,0))</f>
        <v>0</v>
      </c>
      <c r="BK358" s="66">
        <f t="shared" ref="BK358" si="6421">IF(BJ358&gt;0,BJ358+1,IF(BK356&lt;&gt;0,1,0))</f>
        <v>0</v>
      </c>
      <c r="BL358" s="66">
        <f t="shared" ref="BL358" si="6422">IF(BK358&gt;0,BK358+1,IF(BL356&lt;&gt;0,1,0))</f>
        <v>0</v>
      </c>
      <c r="BM358" s="66">
        <f t="shared" ref="BM358" si="6423">IF(BL358&gt;0,BL358+1,IF(BM356&lt;&gt;0,1,0))</f>
        <v>0</v>
      </c>
      <c r="BN358" s="362"/>
      <c r="BO358" s="364"/>
      <c r="BP358" s="366"/>
      <c r="BQ358" s="366"/>
      <c r="BR358" s="106"/>
      <c r="BS358" s="106"/>
      <c r="BT358" s="106"/>
      <c r="BU358" s="106"/>
      <c r="BV358" s="106"/>
      <c r="BW358" s="106"/>
      <c r="BX358" s="106"/>
      <c r="BY358" s="106"/>
      <c r="BZ358" s="106"/>
      <c r="CA358" s="106"/>
      <c r="CB358" s="106"/>
      <c r="CC358" s="106"/>
      <c r="CD358" s="106"/>
      <c r="CE358" s="106"/>
      <c r="CF358" s="106"/>
      <c r="CG358" s="106"/>
    </row>
    <row r="359" spans="1:85" s="245" customFormat="1" ht="14.5" hidden="1" customHeight="1" x14ac:dyDescent="0.35">
      <c r="A359" s="243"/>
      <c r="B359" s="128"/>
      <c r="C359" s="80"/>
      <c r="D359" s="80"/>
      <c r="E359" s="80"/>
      <c r="F359" s="80"/>
      <c r="G359" s="80"/>
      <c r="H359" s="80"/>
      <c r="I359" s="80"/>
      <c r="J359" s="80"/>
      <c r="K359" s="80"/>
      <c r="L359" s="80"/>
      <c r="M359" s="64"/>
      <c r="N359" s="7"/>
      <c r="O359" s="192"/>
      <c r="P359" s="106"/>
      <c r="Q359" s="65" t="s">
        <v>131</v>
      </c>
      <c r="R359" s="66">
        <f>R358</f>
        <v>0</v>
      </c>
      <c r="S359" s="66">
        <f>IF(S358=0,0,IF(OR(R359=0,R359=12),1,R359+1))</f>
        <v>0</v>
      </c>
      <c r="T359" s="66">
        <f t="shared" ref="T359" si="6424">IF(T358=0,0,IF(OR(S359=0,S359=12),1,S359+1))</f>
        <v>0</v>
      </c>
      <c r="U359" s="66">
        <f t="shared" ref="U359" si="6425">IF(U358=0,0,IF(OR(T359=0,T359=12),1,T359+1))</f>
        <v>0</v>
      </c>
      <c r="V359" s="66">
        <f t="shared" ref="V359" si="6426">IF(V358=0,0,IF(OR(U359=0,U359=12),1,U359+1))</f>
        <v>0</v>
      </c>
      <c r="W359" s="66">
        <f t="shared" ref="W359" si="6427">IF(W358=0,0,IF(OR(V359=0,V359=12),1,V359+1))</f>
        <v>0</v>
      </c>
      <c r="X359" s="66">
        <f t="shared" ref="X359" si="6428">IF(X358=0,0,IF(OR(W359=0,W359=12),1,W359+1))</f>
        <v>0</v>
      </c>
      <c r="Y359" s="66">
        <f t="shared" ref="Y359" si="6429">IF(Y358=0,0,IF(OR(X359=0,X359=12),1,X359+1))</f>
        <v>0</v>
      </c>
      <c r="Z359" s="66">
        <f t="shared" ref="Z359" si="6430">IF(Z358=0,0,IF(OR(Y359=0,Y359=12),1,Y359+1))</f>
        <v>0</v>
      </c>
      <c r="AA359" s="66">
        <f t="shared" ref="AA359" si="6431">IF(AA358=0,0,IF(OR(Z359=0,Z359=12),1,Z359+1))</f>
        <v>0</v>
      </c>
      <c r="AB359" s="66">
        <f t="shared" ref="AB359" si="6432">IF(AB358=0,0,IF(OR(AA359=0,AA359=12),1,AA359+1))</f>
        <v>0</v>
      </c>
      <c r="AC359" s="66">
        <f t="shared" ref="AC359" si="6433">IF(AC358=0,0,IF(OR(AB359=0,AB359=12),1,AB359+1))</f>
        <v>0</v>
      </c>
      <c r="AD359" s="66">
        <f t="shared" ref="AD359" si="6434">IF(AD358=0,0,IF(OR(AC359=0,AC359=12),1,AC359+1))</f>
        <v>0</v>
      </c>
      <c r="AE359" s="66">
        <f t="shared" ref="AE359" si="6435">IF(AE358=0,0,IF(OR(AD359=0,AD359=12),1,AD359+1))</f>
        <v>0</v>
      </c>
      <c r="AF359" s="66">
        <f t="shared" ref="AF359" si="6436">IF(AF358=0,0,IF(OR(AE359=0,AE359=12),1,AE359+1))</f>
        <v>0</v>
      </c>
      <c r="AG359" s="66">
        <f t="shared" ref="AG359" si="6437">IF(AG358=0,0,IF(OR(AF359=0,AF359=12),1,AF359+1))</f>
        <v>0</v>
      </c>
      <c r="AH359" s="66">
        <f t="shared" ref="AH359" si="6438">IF(AH358=0,0,IF(OR(AG359=0,AG359=12),1,AG359+1))</f>
        <v>0</v>
      </c>
      <c r="AI359" s="66">
        <f t="shared" ref="AI359" si="6439">IF(AI358=0,0,IF(OR(AH359=0,AH359=12),1,AH359+1))</f>
        <v>0</v>
      </c>
      <c r="AJ359" s="66">
        <f t="shared" ref="AJ359" si="6440">IF(AJ358=0,0,IF(OR(AI359=0,AI359=12),1,AI359+1))</f>
        <v>0</v>
      </c>
      <c r="AK359" s="66">
        <f t="shared" ref="AK359" si="6441">IF(AK358=0,0,IF(OR(AJ359=0,AJ359=12),1,AJ359+1))</f>
        <v>0</v>
      </c>
      <c r="AL359" s="66">
        <f t="shared" ref="AL359" si="6442">IF(AL358=0,0,IF(OR(AK359=0,AK359=12),1,AK359+1))</f>
        <v>0</v>
      </c>
      <c r="AM359" s="66">
        <f t="shared" ref="AM359" si="6443">IF(AM358=0,0,IF(OR(AL359=0,AL359=12),1,AL359+1))</f>
        <v>0</v>
      </c>
      <c r="AN359" s="66">
        <f t="shared" ref="AN359" si="6444">IF(AN358=0,0,IF(OR(AM359=0,AM359=12),1,AM359+1))</f>
        <v>0</v>
      </c>
      <c r="AO359" s="66">
        <f t="shared" ref="AO359" si="6445">IF(AO358=0,0,IF(OR(AN359=0,AN359=12),1,AN359+1))</f>
        <v>0</v>
      </c>
      <c r="AP359" s="66">
        <f t="shared" ref="AP359" si="6446">IF(AP358=0,0,IF(OR(AO359=0,AO359=12),1,AO359+1))</f>
        <v>0</v>
      </c>
      <c r="AQ359" s="66">
        <f t="shared" ref="AQ359" si="6447">IF(AQ358=0,0,IF(OR(AP359=0,AP359=12),1,AP359+1))</f>
        <v>0</v>
      </c>
      <c r="AR359" s="66">
        <f t="shared" ref="AR359" si="6448">IF(AR358=0,0,IF(OR(AQ359=0,AQ359=12),1,AQ359+1))</f>
        <v>0</v>
      </c>
      <c r="AS359" s="66">
        <f t="shared" ref="AS359" si="6449">IF(AS358=0,0,IF(OR(AR359=0,AR359=12),1,AR359+1))</f>
        <v>0</v>
      </c>
      <c r="AT359" s="66">
        <f t="shared" ref="AT359" si="6450">IF(AT358=0,0,IF(OR(AS359=0,AS359=12),1,AS359+1))</f>
        <v>0</v>
      </c>
      <c r="AU359" s="66">
        <f t="shared" ref="AU359" si="6451">IF(AU358=0,0,IF(OR(AT359=0,AT359=12),1,AT359+1))</f>
        <v>0</v>
      </c>
      <c r="AV359" s="66">
        <f t="shared" ref="AV359" si="6452">IF(AV358=0,0,IF(OR(AU359=0,AU359=12),1,AU359+1))</f>
        <v>0</v>
      </c>
      <c r="AW359" s="66">
        <f t="shared" ref="AW359" si="6453">IF(AW358=0,0,IF(OR(AV359=0,AV359=12),1,AV359+1))</f>
        <v>0</v>
      </c>
      <c r="AX359" s="66">
        <f t="shared" ref="AX359" si="6454">IF(AX358=0,0,IF(OR(AW359=0,AW359=12),1,AW359+1))</f>
        <v>0</v>
      </c>
      <c r="AY359" s="66">
        <f t="shared" ref="AY359" si="6455">IF(AY358=0,0,IF(OR(AX359=0,AX359=12),1,AX359+1))</f>
        <v>0</v>
      </c>
      <c r="AZ359" s="66">
        <f t="shared" ref="AZ359" si="6456">IF(AZ358=0,0,IF(OR(AY359=0,AY359=12),1,AY359+1))</f>
        <v>0</v>
      </c>
      <c r="BA359" s="66">
        <f t="shared" ref="BA359" si="6457">IF(BA358=0,0,IF(OR(AZ359=0,AZ359=12),1,AZ359+1))</f>
        <v>0</v>
      </c>
      <c r="BB359" s="66">
        <f t="shared" ref="BB359" si="6458">IF(BB358=0,0,IF(OR(BA359=0,BA359=12),1,BA359+1))</f>
        <v>0</v>
      </c>
      <c r="BC359" s="66">
        <f t="shared" ref="BC359" si="6459">IF(BC358=0,0,IF(OR(BB359=0,BB359=12),1,BB359+1))</f>
        <v>0</v>
      </c>
      <c r="BD359" s="66">
        <f t="shared" ref="BD359" si="6460">IF(BD358=0,0,IF(OR(BC359=0,BC359=12),1,BC359+1))</f>
        <v>0</v>
      </c>
      <c r="BE359" s="66">
        <f t="shared" ref="BE359" si="6461">IF(BE358=0,0,IF(OR(BD359=0,BD359=12),1,BD359+1))</f>
        <v>0</v>
      </c>
      <c r="BF359" s="66">
        <f t="shared" ref="BF359" si="6462">IF(BF358=0,0,IF(OR(BE359=0,BE359=12),1,BE359+1))</f>
        <v>0</v>
      </c>
      <c r="BG359" s="66">
        <f t="shared" ref="BG359" si="6463">IF(BG358=0,0,IF(OR(BF359=0,BF359=12),1,BF359+1))</f>
        <v>0</v>
      </c>
      <c r="BH359" s="66">
        <f t="shared" ref="BH359" si="6464">IF(BH358=0,0,IF(OR(BG359=0,BG359=12),1,BG359+1))</f>
        <v>0</v>
      </c>
      <c r="BI359" s="66">
        <f t="shared" ref="BI359" si="6465">IF(BI358=0,0,IF(OR(BH359=0,BH359=12),1,BH359+1))</f>
        <v>0</v>
      </c>
      <c r="BJ359" s="66">
        <f t="shared" ref="BJ359" si="6466">IF(BJ358=0,0,IF(OR(BI359=0,BI359=12),1,BI359+1))</f>
        <v>0</v>
      </c>
      <c r="BK359" s="66">
        <f t="shared" ref="BK359" si="6467">IF(BK358=0,0,IF(OR(BJ359=0,BJ359=12),1,BJ359+1))</f>
        <v>0</v>
      </c>
      <c r="BL359" s="66">
        <f t="shared" ref="BL359" si="6468">IF(BL358=0,0,IF(OR(BK359=0,BK359=12),1,BK359+1))</f>
        <v>0</v>
      </c>
      <c r="BM359" s="66">
        <f t="shared" ref="BM359" si="6469">IF(BM358=0,0,IF(OR(BL359=0,BL359=12),1,BL359+1))</f>
        <v>0</v>
      </c>
      <c r="BN359" s="362"/>
      <c r="BO359" s="364"/>
      <c r="BP359" s="366"/>
      <c r="BQ359" s="366"/>
      <c r="BR359" s="106"/>
      <c r="BS359" s="106"/>
      <c r="BT359" s="106"/>
      <c r="BU359" s="106"/>
      <c r="BV359" s="106"/>
      <c r="BW359" s="106"/>
      <c r="BX359" s="106"/>
      <c r="BY359" s="106"/>
      <c r="BZ359" s="106"/>
      <c r="CA359" s="106"/>
      <c r="CB359" s="106"/>
      <c r="CC359" s="106"/>
      <c r="CD359" s="106"/>
      <c r="CE359" s="106"/>
      <c r="CF359" s="106"/>
      <c r="CG359" s="106"/>
    </row>
    <row r="360" spans="1:85" s="245" customFormat="1" ht="43.5" x14ac:dyDescent="0.35">
      <c r="A360" s="243"/>
      <c r="B360" s="128"/>
      <c r="C360" s="80"/>
      <c r="D360" s="80"/>
      <c r="E360" s="80"/>
      <c r="F360" s="80"/>
      <c r="G360" s="80"/>
      <c r="H360" s="80"/>
      <c r="I360" s="80"/>
      <c r="J360" s="80"/>
      <c r="K360" s="80"/>
      <c r="L360" s="80"/>
      <c r="M360" s="64"/>
      <c r="N360" s="7"/>
      <c r="O360" s="192"/>
      <c r="P360" s="106"/>
      <c r="Q360" s="63" t="s">
        <v>237</v>
      </c>
      <c r="R360" s="68">
        <f>IF(R359&gt;0,IF(R363&gt;$L356,$L356,R363),0)</f>
        <v>0</v>
      </c>
      <c r="S360" s="68">
        <f>IF(S359&gt;0,IF((SUMIFS($R362:R362,$R359:R359,12)+IF(R359=12,0,R360)+S363)&gt;=$L356,$L356-FLOOR(SUMIFS($R362:R362,$R359:R359,12),1),IF(S359=1,S363,S363+R360)),0)</f>
        <v>0</v>
      </c>
      <c r="T360" s="68">
        <f>IF(T359&gt;0,IF((SUMIFS($R362:S362,$R359:S359,12)+IF(S359=12,0,S360)+T363)&gt;=$L356,$L356-FLOOR(SUMIFS($R362:S362,$R359:S359,12),1),IF(T359=1,T363,T363+S360)),0)</f>
        <v>0</v>
      </c>
      <c r="U360" s="68">
        <f>IF(U359&gt;0,IF((SUMIFS($R362:T362,$R359:T359,12)+IF(T359=12,0,T360)+U363)&gt;=$L356,$L356-FLOOR(SUMIFS($R362:T362,$R359:T359,12),1),IF(U359=1,U363,U363+T360)),0)</f>
        <v>0</v>
      </c>
      <c r="V360" s="68">
        <f>IF(V359&gt;0,IF((SUMIFS($R362:U362,$R359:U359,12)+IF(U359=12,0,U360)+V363)&gt;=$L356,$L356-FLOOR(SUMIFS($R362:U362,$R359:U359,12),1),IF(V359=1,V363,V363+U360)),0)</f>
        <v>0</v>
      </c>
      <c r="W360" s="68">
        <f>IF(W359&gt;0,IF((SUMIFS($R362:V362,$R359:V359,12)+IF(V359=12,0,V360)+W363)&gt;=$L356,$L356-FLOOR(SUMIFS($R362:V362,$R359:V359,12),1),IF(W359=1,W363,W363+V360)),0)</f>
        <v>0</v>
      </c>
      <c r="X360" s="68">
        <f>IF(X359&gt;0,IF((SUMIFS($R362:W362,$R359:W359,12)+IF(W359=12,0,W360)+X363)&gt;=$L356,$L356-FLOOR(SUMIFS($R362:W362,$R359:W359,12),1),IF(X359=1,X363,X363+W360)),0)</f>
        <v>0</v>
      </c>
      <c r="Y360" s="68">
        <f>IF(Y359&gt;0,IF((SUMIFS($R362:X362,$R359:X359,12)+IF(X359=12,0,X360)+Y363)&gt;=$L356,$L356-FLOOR(SUMIFS($R362:X362,$R359:X359,12),1),IF(Y359=1,Y363,Y363+X360)),0)</f>
        <v>0</v>
      </c>
      <c r="Z360" s="68">
        <f>IF(Z359&gt;0,IF((SUMIFS($R362:Y362,$R359:Y359,12)+IF(Y359=12,0,Y360)+Z363)&gt;=$L356,$L356-FLOOR(SUMIFS($R362:Y362,$R359:Y359,12),1),IF(Z359=1,Z363,Z363+Y360)),0)</f>
        <v>0</v>
      </c>
      <c r="AA360" s="68">
        <f>IF(AA359&gt;0,IF((SUMIFS($R362:Z362,$R359:Z359,12)+IF(Z359=12,0,Z360)+AA363)&gt;=$L356,$L356-FLOOR(SUMIFS($R362:Z362,$R359:Z359,12),1),IF(AA359=1,AA363,AA363+Z360)),0)</f>
        <v>0</v>
      </c>
      <c r="AB360" s="68">
        <f>IF(AB359&gt;0,IF((SUMIFS($R362:AA362,$R359:AA359,12)+IF(AA359=12,0,AA360)+AB363)&gt;=$L356,$L356-FLOOR(SUMIFS($R362:AA362,$R359:AA359,12),1),IF(AB359=1,AB363,AB363+AA360)),0)</f>
        <v>0</v>
      </c>
      <c r="AC360" s="68">
        <f>IF(AC359&gt;0,IF((SUMIFS($R362:AB362,$R359:AB359,12)+IF(AB359=12,0,AB360)+AC363)&gt;=$L356,$L356-FLOOR(SUMIFS($R362:AB362,$R359:AB359,12),1),IF(AC359=1,AC363,AC363+AB360)),0)</f>
        <v>0</v>
      </c>
      <c r="AD360" s="68">
        <f>IF(AD359&gt;0,IF((SUMIFS($R362:AC362,$R359:AC359,12)+IF(AC359=12,0,AC360)+AD363)&gt;=$L356,$L356-FLOOR(SUMIFS($R362:AC362,$R359:AC359,12),1),IF(AD359=1,AD363,AD363+AC360)),0)</f>
        <v>0</v>
      </c>
      <c r="AE360" s="68">
        <f>IF(AE359&gt;0,IF((SUMIFS($R362:AD362,$R359:AD359,12)+IF(AD359=12,0,AD360)+AE363)&gt;=$L356,$L356-FLOOR(SUMIFS($R362:AD362,$R359:AD359,12),1),IF(AE359=1,AE363,AE363+AD360)),0)</f>
        <v>0</v>
      </c>
      <c r="AF360" s="68">
        <f>IF(AF359&gt;0,IF((SUMIFS($R362:AE362,$R359:AE359,12)+IF(AE359=12,0,AE360)+AF363)&gt;=$L356,$L356-FLOOR(SUMIFS($R362:AE362,$R359:AE359,12),1),IF(AF359=1,AF363,AF363+AE360)),0)</f>
        <v>0</v>
      </c>
      <c r="AG360" s="68">
        <f>IF(AG359&gt;0,IF((SUMIFS($R362:AF362,$R359:AF359,12)+IF(AF359=12,0,AF360)+AG363)&gt;=$L356,$L356-FLOOR(SUMIFS($R362:AF362,$R359:AF359,12),1),IF(AG359=1,AG363,AG363+AF360)),0)</f>
        <v>0</v>
      </c>
      <c r="AH360" s="68">
        <f>IF(AH359&gt;0,IF((SUMIFS($R362:AG362,$R359:AG359,12)+IF(AG359=12,0,AG360)+AH363)&gt;=$L356,$L356-FLOOR(SUMIFS($R362:AG362,$R359:AG359,12),1),IF(AH359=1,AH363,AH363+AG360)),0)</f>
        <v>0</v>
      </c>
      <c r="AI360" s="68">
        <f>IF(AI359&gt;0,IF((SUMIFS($R362:AH362,$R359:AH359,12)+IF(AH359=12,0,AH360)+AI363)&gt;=$L356,$L356-FLOOR(SUMIFS($R362:AH362,$R359:AH359,12),1),IF(AI359=1,AI363,AI363+AH360)),0)</f>
        <v>0</v>
      </c>
      <c r="AJ360" s="68">
        <f>IF(AJ359&gt;0,IF((SUMIFS($R362:AI362,$R359:AI359,12)+IF(AI359=12,0,AI360)+AJ363)&gt;=$L356,$L356-FLOOR(SUMIFS($R362:AI362,$R359:AI359,12),1),IF(AJ359=1,AJ363,AJ363+AI360)),0)</f>
        <v>0</v>
      </c>
      <c r="AK360" s="68">
        <f>IF(AK359&gt;0,IF((SUMIFS($R362:AJ362,$R359:AJ359,12)+IF(AJ359=12,0,AJ360)+AK363)&gt;=$L356,$L356-FLOOR(SUMIFS($R362:AJ362,$R359:AJ359,12),1),IF(AK359=1,AK363,AK363+AJ360)),0)</f>
        <v>0</v>
      </c>
      <c r="AL360" s="68">
        <f>IF(AL359&gt;0,IF((SUMIFS($R362:AK362,$R359:AK359,12)+IF(AK359=12,0,AK360)+AL363)&gt;=$L356,$L356-FLOOR(SUMIFS($R362:AK362,$R359:AK359,12),1),IF(AL359=1,AL363,AL363+AK360)),0)</f>
        <v>0</v>
      </c>
      <c r="AM360" s="68">
        <f>IF(AM359&gt;0,IF((SUMIFS($R362:AL362,$R359:AL359,12)+IF(AL359=12,0,AL360)+AM363)&gt;=$L356,$L356-FLOOR(SUMIFS($R362:AL362,$R359:AL359,12),1),IF(AM359=1,AM363,AM363+AL360)),0)</f>
        <v>0</v>
      </c>
      <c r="AN360" s="68">
        <f>IF(AN359&gt;0,IF((SUMIFS($R362:AM362,$R359:AM359,12)+IF(AM359=12,0,AM360)+AN363)&gt;=$L356,$L356-FLOOR(SUMIFS($R362:AM362,$R359:AM359,12),1),IF(AN359=1,AN363,AN363+AM360)),0)</f>
        <v>0</v>
      </c>
      <c r="AO360" s="68">
        <f>IF(AO359&gt;0,IF((SUMIFS($R362:AN362,$R359:AN359,12)+IF(AN359=12,0,AN360)+AO363)&gt;=$L356,$L356-FLOOR(SUMIFS($R362:AN362,$R359:AN359,12),1),IF(AO359=1,AO363,AO363+AN360)),0)</f>
        <v>0</v>
      </c>
      <c r="AP360" s="68">
        <f>IF(AP359&gt;0,IF((SUMIFS($R362:AO362,$R359:AO359,12)+IF(AO359=12,0,AO360)+AP363)&gt;=$L356,$L356-FLOOR(SUMIFS($R362:AO362,$R359:AO359,12),1),IF(AP359=1,AP363,AP363+AO360)),0)</f>
        <v>0</v>
      </c>
      <c r="AQ360" s="68">
        <f>IF(AQ359&gt;0,IF((SUMIFS($R362:AP362,$R359:AP359,12)+IF(AP359=12,0,AP360)+AQ363)&gt;=$L356,$L356-FLOOR(SUMIFS($R362:AP362,$R359:AP359,12),1),IF(AQ359=1,AQ363,AQ363+AP360)),0)</f>
        <v>0</v>
      </c>
      <c r="AR360" s="68">
        <f>IF(AR359&gt;0,IF((SUMIFS($R362:AQ362,$R359:AQ359,12)+IF(AQ359=12,0,AQ360)+AR363)&gt;=$L356,$L356-FLOOR(SUMIFS($R362:AQ362,$R359:AQ359,12),1),IF(AR359=1,AR363,AR363+AQ360)),0)</f>
        <v>0</v>
      </c>
      <c r="AS360" s="68">
        <f>IF(AS359&gt;0,IF((SUMIFS($R362:AR362,$R359:AR359,12)+IF(AR359=12,0,AR360)+AS363)&gt;=$L356,$L356-FLOOR(SUMIFS($R362:AR362,$R359:AR359,12),1),IF(AS359=1,AS363,AS363+AR360)),0)</f>
        <v>0</v>
      </c>
      <c r="AT360" s="68">
        <f>IF(AT359&gt;0,IF((SUMIFS($R362:AS362,$R359:AS359,12)+IF(AS359=12,0,AS360)+AT363)&gt;=$L356,$L356-FLOOR(SUMIFS($R362:AS362,$R359:AS359,12),1),IF(AT359=1,AT363,AT363+AS360)),0)</f>
        <v>0</v>
      </c>
      <c r="AU360" s="68">
        <f>IF(AU359&gt;0,IF((SUMIFS($R362:AT362,$R359:AT359,12)+IF(AT359=12,0,AT360)+AU363)&gt;=$L356,$L356-FLOOR(SUMIFS($R362:AT362,$R359:AT359,12),1),IF(AU359=1,AU363,AU363+AT360)),0)</f>
        <v>0</v>
      </c>
      <c r="AV360" s="68">
        <f>IF(AV359&gt;0,IF((SUMIFS($R362:AU362,$R359:AU359,12)+IF(AU359=12,0,AU360)+AV363)&gt;=$L356,$L356-FLOOR(SUMIFS($R362:AU362,$R359:AU359,12),1),IF(AV359=1,AV363,AV363+AU360)),0)</f>
        <v>0</v>
      </c>
      <c r="AW360" s="68">
        <f>IF(AW359&gt;0,IF((SUMIFS($R362:AV362,$R359:AV359,12)+IF(AV359=12,0,AV360)+AW363)&gt;=$L356,$L356-FLOOR(SUMIFS($R362:AV362,$R359:AV359,12),1),IF(AW359=1,AW363,AW363+AV360)),0)</f>
        <v>0</v>
      </c>
      <c r="AX360" s="68">
        <f>IF(AX359&gt;0,IF((SUMIFS($R362:AW362,$R359:AW359,12)+IF(AW359=12,0,AW360)+AX363)&gt;=$L356,$L356-FLOOR(SUMIFS($R362:AW362,$R359:AW359,12),1),IF(AX359=1,AX363,AX363+AW360)),0)</f>
        <v>0</v>
      </c>
      <c r="AY360" s="68">
        <f>IF(AY359&gt;0,IF((SUMIFS($R362:AX362,$R359:AX359,12)+IF(AX359=12,0,AX360)+AY363)&gt;=$L356,$L356-FLOOR(SUMIFS($R362:AX362,$R359:AX359,12),1),IF(AY359=1,AY363,AY363+AX360)),0)</f>
        <v>0</v>
      </c>
      <c r="AZ360" s="68">
        <f>IF(AZ359&gt;0,IF((SUMIFS($R362:AY362,$R359:AY359,12)+IF(AY359=12,0,AY360)+AZ363)&gt;=$L356,$L356-FLOOR(SUMIFS($R362:AY362,$R359:AY359,12),1),IF(AZ359=1,AZ363,AZ363+AY360)),0)</f>
        <v>0</v>
      </c>
      <c r="BA360" s="68">
        <f>IF(BA359&gt;0,IF((SUMIFS($R362:AZ362,$R359:AZ359,12)+IF(AZ359=12,0,AZ360)+BA363)&gt;=$L356,$L356-FLOOR(SUMIFS($R362:AZ362,$R359:AZ359,12),1),IF(BA359=1,BA363,BA363+AZ360)),0)</f>
        <v>0</v>
      </c>
      <c r="BB360" s="68">
        <f>IF(BB359&gt;0,IF((SUMIFS($R362:BA362,$R359:BA359,12)+IF(BA359=12,0,BA360)+BB363)&gt;=$L356,$L356-FLOOR(SUMIFS($R362:BA362,$R359:BA359,12),1),IF(BB359=1,BB363,BB363+BA360)),0)</f>
        <v>0</v>
      </c>
      <c r="BC360" s="68">
        <f>IF(BC359&gt;0,IF((SUMIFS($R362:BB362,$R359:BB359,12)+IF(BB359=12,0,BB360)+BC363)&gt;=$L356,$L356-FLOOR(SUMIFS($R362:BB362,$R359:BB359,12),1),IF(BC359=1,BC363,BC363+BB360)),0)</f>
        <v>0</v>
      </c>
      <c r="BD360" s="68">
        <f>IF(BD359&gt;0,IF((SUMIFS($R362:BC362,$R359:BC359,12)+IF(BC359=12,0,BC360)+BD363)&gt;=$L356,$L356-FLOOR(SUMIFS($R362:BC362,$R359:BC359,12),1),IF(BD359=1,BD363,BD363+BC360)),0)</f>
        <v>0</v>
      </c>
      <c r="BE360" s="68">
        <f>IF(BE359&gt;0,IF((SUMIFS($R362:BD362,$R359:BD359,12)+IF(BD359=12,0,BD360)+BE363)&gt;=$L356,$L356-FLOOR(SUMIFS($R362:BD362,$R359:BD359,12),1),IF(BE359=1,BE363,BE363+BD360)),0)</f>
        <v>0</v>
      </c>
      <c r="BF360" s="68">
        <f>IF(BF359&gt;0,IF((SUMIFS($R362:BE362,$R359:BE359,12)+IF(BE359=12,0,BE360)+BF363)&gt;=$L356,$L356-FLOOR(SUMIFS($R362:BE362,$R359:BE359,12),1),IF(BF359=1,BF363,BF363+BE360)),0)</f>
        <v>0</v>
      </c>
      <c r="BG360" s="68">
        <f>IF(BG359&gt;0,IF((SUMIFS($R362:BF362,$R359:BF359,12)+IF(BF359=12,0,BF360)+BG363)&gt;=$L356,$L356-FLOOR(SUMIFS($R362:BF362,$R359:BF359,12),1),IF(BG359=1,BG363,BG363+BF360)),0)</f>
        <v>0</v>
      </c>
      <c r="BH360" s="68">
        <f>IF(BH359&gt;0,IF((SUMIFS($R362:BG362,$R359:BG359,12)+IF(BG359=12,0,BG360)+BH363)&gt;=$L356,$L356-FLOOR(SUMIFS($R362:BG362,$R359:BG359,12),1),IF(BH359=1,BH363,BH363+BG360)),0)</f>
        <v>0</v>
      </c>
      <c r="BI360" s="68">
        <f>IF(BI359&gt;0,IF((SUMIFS($R362:BH362,$R359:BH359,12)+IF(BH359=12,0,BH360)+BI363)&gt;=$L356,$L356-FLOOR(SUMIFS($R362:BH362,$R359:BH359,12),1),IF(BI359=1,BI363,BI363+BH360)),0)</f>
        <v>0</v>
      </c>
      <c r="BJ360" s="68">
        <f>IF(BJ359&gt;0,IF((SUMIFS($R362:BI362,$R359:BI359,12)+IF(BI359=12,0,BI360)+BJ363)&gt;=$L356,$L356-FLOOR(SUMIFS($R362:BI362,$R359:BI359,12),1),IF(BJ359=1,BJ363,BJ363+BI360)),0)</f>
        <v>0</v>
      </c>
      <c r="BK360" s="68">
        <f>IF(BK359&gt;0,IF((SUMIFS($R362:BJ362,$R359:BJ359,12)+IF(BJ359=12,0,BJ360)+BK363)&gt;=$L356,$L356-FLOOR(SUMIFS($R362:BJ362,$R359:BJ359,12),1),IF(BK359=1,BK363,BK363+BJ360)),0)</f>
        <v>0</v>
      </c>
      <c r="BL360" s="68">
        <f>IF(BL359&gt;0,IF((SUMIFS($R362:BK362,$R359:BK359,12)+IF(BK359=12,0,BK360)+BL363)&gt;=$L356,$L356-FLOOR(SUMIFS($R362:BK362,$R359:BK359,12),1),IF(BL359=1,BL363,BL363+BK360)),0)</f>
        <v>0</v>
      </c>
      <c r="BM360" s="68">
        <f>IF(BM359&gt;0,IF((SUMIFS($R362:BL362,$R359:BL359,12)+IF(BL359=12,0,BL360)+BM363)&gt;=$L356,$L356-FLOOR(SUMIFS($R362:BL362,$R359:BL359,12),1),IF(BM359=1,BM363,BM363+BL360)),0)</f>
        <v>0</v>
      </c>
      <c r="BN360" s="362"/>
      <c r="BO360" s="364"/>
      <c r="BP360" s="366"/>
      <c r="BQ360" s="366"/>
      <c r="BR360" s="106"/>
      <c r="BS360" s="106"/>
      <c r="BT360" s="106"/>
      <c r="BU360" s="106"/>
      <c r="BV360" s="106"/>
      <c r="BW360" s="106"/>
      <c r="BX360" s="106"/>
      <c r="BY360" s="106"/>
      <c r="BZ360" s="106"/>
      <c r="CA360" s="106"/>
      <c r="CB360" s="106"/>
      <c r="CC360" s="106"/>
      <c r="CD360" s="106"/>
      <c r="CE360" s="106"/>
      <c r="CF360" s="106"/>
      <c r="CG360" s="106"/>
    </row>
    <row r="361" spans="1:85" s="245" customFormat="1" ht="41.5" hidden="1" customHeight="1" x14ac:dyDescent="0.35">
      <c r="A361" s="243"/>
      <c r="B361" s="128"/>
      <c r="C361" s="80"/>
      <c r="D361" s="80"/>
      <c r="E361" s="80"/>
      <c r="F361" s="80"/>
      <c r="G361" s="80"/>
      <c r="H361" s="80"/>
      <c r="I361" s="80"/>
      <c r="J361" s="80"/>
      <c r="K361" s="80"/>
      <c r="L361" s="80"/>
      <c r="M361" s="64"/>
      <c r="N361" s="7"/>
      <c r="O361" s="192"/>
      <c r="P361" s="106"/>
      <c r="Q361" s="65" t="s">
        <v>161</v>
      </c>
      <c r="R361" s="67">
        <f>IF(R356&gt;0,R357,0)</f>
        <v>0</v>
      </c>
      <c r="S361" s="67">
        <f t="shared" ref="S361" si="6470">IF(S356&gt;0,IF(S359=1,S357,S357+R361),R361)</f>
        <v>0</v>
      </c>
      <c r="T361" s="67">
        <f t="shared" ref="T361" si="6471">IF(T356&gt;0,IF(T359=1,T357,T357+S361),S361)</f>
        <v>0</v>
      </c>
      <c r="U361" s="67">
        <f t="shared" ref="U361" si="6472">IF(U356&gt;0,IF(U359=1,U357,U357+T361),T361)</f>
        <v>0</v>
      </c>
      <c r="V361" s="67">
        <f t="shared" ref="V361" si="6473">IF(V356&gt;0,IF(V359=1,V357,V357+U361),U361)</f>
        <v>0</v>
      </c>
      <c r="W361" s="67">
        <f t="shared" ref="W361" si="6474">IF(W356&gt;0,IF(W359=1,W357,W357+V361),V361)</f>
        <v>0</v>
      </c>
      <c r="X361" s="67">
        <f t="shared" ref="X361" si="6475">IF(X356&gt;0,IF(X359=1,X357,X357+W361),W361)</f>
        <v>0</v>
      </c>
      <c r="Y361" s="67">
        <f t="shared" ref="Y361" si="6476">IF(Y356&gt;0,IF(Y359=1,Y357,Y357+X361),X361)</f>
        <v>0</v>
      </c>
      <c r="Z361" s="67">
        <f t="shared" ref="Z361" si="6477">IF(Z356&gt;0,IF(Z359=1,Z357,Z357+Y361),Y361)</f>
        <v>0</v>
      </c>
      <c r="AA361" s="67">
        <f t="shared" ref="AA361" si="6478">IF(AA356&gt;0,IF(AA359=1,AA357,AA357+Z361),Z361)</f>
        <v>0</v>
      </c>
      <c r="AB361" s="67">
        <f t="shared" ref="AB361" si="6479">IF(AB356&gt;0,IF(AB359=1,AB357,AB357+AA361),AA361)</f>
        <v>0</v>
      </c>
      <c r="AC361" s="67">
        <f t="shared" ref="AC361" si="6480">IF(AC356&gt;0,IF(AC359=1,AC357,AC357+AB361),AB361)</f>
        <v>0</v>
      </c>
      <c r="AD361" s="67">
        <f t="shared" ref="AD361" si="6481">IF(AD356&gt;0,IF(AD359=1,AD357,AD357+AC361),AC361)</f>
        <v>0</v>
      </c>
      <c r="AE361" s="67">
        <f t="shared" ref="AE361" si="6482">IF(AE356&gt;0,IF(AE359=1,AE357,AE357+AD361),AD361)</f>
        <v>0</v>
      </c>
      <c r="AF361" s="67">
        <f t="shared" ref="AF361" si="6483">IF(AF356&gt;0,IF(AF359=1,AF357,AF357+AE361),AE361)</f>
        <v>0</v>
      </c>
      <c r="AG361" s="67">
        <f t="shared" ref="AG361" si="6484">IF(AG356&gt;0,IF(AG359=1,AG357,AG357+AF361),AF361)</f>
        <v>0</v>
      </c>
      <c r="AH361" s="67">
        <f t="shared" ref="AH361" si="6485">IF(AH356&gt;0,IF(AH359=1,AH357,AH357+AG361),AG361)</f>
        <v>0</v>
      </c>
      <c r="AI361" s="67">
        <f t="shared" ref="AI361" si="6486">IF(AI356&gt;0,IF(AI359=1,AI357,AI357+AH361),AH361)</f>
        <v>0</v>
      </c>
      <c r="AJ361" s="67">
        <f t="shared" ref="AJ361" si="6487">IF(AJ356&gt;0,IF(AJ359=1,AJ357,AJ357+AI361),AI361)</f>
        <v>0</v>
      </c>
      <c r="AK361" s="67">
        <f t="shared" ref="AK361" si="6488">IF(AK356&gt;0,IF(AK359=1,AK357,AK357+AJ361),AJ361)</f>
        <v>0</v>
      </c>
      <c r="AL361" s="67">
        <f t="shared" ref="AL361" si="6489">IF(AL356&gt;0,IF(AL359=1,AL357,AL357+AK361),AK361)</f>
        <v>0</v>
      </c>
      <c r="AM361" s="67">
        <f t="shared" ref="AM361" si="6490">IF(AM356&gt;0,IF(AM359=1,AM357,AM357+AL361),AL361)</f>
        <v>0</v>
      </c>
      <c r="AN361" s="67">
        <f t="shared" ref="AN361" si="6491">IF(AN356&gt;0,IF(AN359=1,AN357,AN357+AM361),AM361)</f>
        <v>0</v>
      </c>
      <c r="AO361" s="67">
        <f t="shared" ref="AO361" si="6492">IF(AO356&gt;0,IF(AO359=1,AO357,AO357+AN361),AN361)</f>
        <v>0</v>
      </c>
      <c r="AP361" s="67">
        <f t="shared" ref="AP361" si="6493">IF(AP356&gt;0,IF(AP359=1,AP357,AP357+AO361),AO361)</f>
        <v>0</v>
      </c>
      <c r="AQ361" s="67">
        <f t="shared" ref="AQ361" si="6494">IF(AQ356&gt;0,IF(AQ359=1,AQ357,AQ357+AP361),AP361)</f>
        <v>0</v>
      </c>
      <c r="AR361" s="67">
        <f t="shared" ref="AR361" si="6495">IF(AR356&gt;0,IF(AR359=1,AR357,AR357+AQ361),AQ361)</f>
        <v>0</v>
      </c>
      <c r="AS361" s="67">
        <f t="shared" ref="AS361" si="6496">IF(AS356&gt;0,IF(AS359=1,AS357,AS357+AR361),AR361)</f>
        <v>0</v>
      </c>
      <c r="AT361" s="67">
        <f t="shared" ref="AT361" si="6497">IF(AT356&gt;0,IF(AT359=1,AT357,AT357+AS361),AS361)</f>
        <v>0</v>
      </c>
      <c r="AU361" s="67">
        <f t="shared" ref="AU361" si="6498">IF(AU356&gt;0,IF(AU359=1,AU357,AU357+AT361),AT361)</f>
        <v>0</v>
      </c>
      <c r="AV361" s="67">
        <f t="shared" ref="AV361" si="6499">IF(AV356&gt;0,IF(AV359=1,AV357,AV357+AU361),AU361)</f>
        <v>0</v>
      </c>
      <c r="AW361" s="67">
        <f t="shared" ref="AW361" si="6500">IF(AW356&gt;0,IF(AW359=1,AW357,AW357+AV361),AV361)</f>
        <v>0</v>
      </c>
      <c r="AX361" s="67">
        <f t="shared" ref="AX361" si="6501">IF(AX356&gt;0,IF(AX359=1,AX357,AX357+AW361),AW361)</f>
        <v>0</v>
      </c>
      <c r="AY361" s="67">
        <f t="shared" ref="AY361" si="6502">IF(AY356&gt;0,IF(AY359=1,AY357,AY357+AX361),AX361)</f>
        <v>0</v>
      </c>
      <c r="AZ361" s="67">
        <f t="shared" ref="AZ361" si="6503">IF(AZ356&gt;0,IF(AZ359=1,AZ357,AZ357+AY361),AY361)</f>
        <v>0</v>
      </c>
      <c r="BA361" s="67">
        <f t="shared" ref="BA361" si="6504">IF(BA356&gt;0,IF(BA359=1,BA357,BA357+AZ361),AZ361)</f>
        <v>0</v>
      </c>
      <c r="BB361" s="67">
        <f t="shared" ref="BB361" si="6505">IF(BB356&gt;0,IF(BB359=1,BB357,BB357+BA361),BA361)</f>
        <v>0</v>
      </c>
      <c r="BC361" s="67">
        <f t="shared" ref="BC361" si="6506">IF(BC356&gt;0,IF(BC359=1,BC357,BC357+BB361),BB361)</f>
        <v>0</v>
      </c>
      <c r="BD361" s="67">
        <f t="shared" ref="BD361" si="6507">IF(BD356&gt;0,IF(BD359=1,BD357,BD357+BC361),BC361)</f>
        <v>0</v>
      </c>
      <c r="BE361" s="67">
        <f t="shared" ref="BE361" si="6508">IF(BE356&gt;0,IF(BE359=1,BE357,BE357+BD361),BD361)</f>
        <v>0</v>
      </c>
      <c r="BF361" s="67">
        <f t="shared" ref="BF361" si="6509">IF(BF356&gt;0,IF(BF359=1,BF357,BF357+BE361),BE361)</f>
        <v>0</v>
      </c>
      <c r="BG361" s="67">
        <f t="shared" ref="BG361" si="6510">IF(BG356&gt;0,IF(BG359=1,BG357,BG357+BF361),BF361)</f>
        <v>0</v>
      </c>
      <c r="BH361" s="67">
        <f t="shared" ref="BH361" si="6511">IF(BH356&gt;0,IF(BH359=1,BH357,BH357+BG361),BG361)</f>
        <v>0</v>
      </c>
      <c r="BI361" s="67">
        <f t="shared" ref="BI361" si="6512">IF(BI356&gt;0,IF(BI359=1,BI357,BI357+BH361),BH361)</f>
        <v>0</v>
      </c>
      <c r="BJ361" s="67">
        <f t="shared" ref="BJ361" si="6513">IF(BJ356&gt;0,IF(BJ359=1,BJ357,BJ357+BI361),BI361)</f>
        <v>0</v>
      </c>
      <c r="BK361" s="67">
        <f t="shared" ref="BK361" si="6514">IF(BK356&gt;0,IF(BK359=1,BK357,BK357+BJ361),BJ361)</f>
        <v>0</v>
      </c>
      <c r="BL361" s="67">
        <f t="shared" ref="BL361" si="6515">IF(BL356&gt;0,IF(BL359=1,BL357,BL357+BK361),BK361)</f>
        <v>0</v>
      </c>
      <c r="BM361" s="67">
        <f t="shared" ref="BM361" si="6516">IF(BM356&gt;0,IF(BM359=1,BM357,BM357+BL361),BL361)</f>
        <v>0</v>
      </c>
      <c r="BN361" s="362"/>
      <c r="BO361" s="364"/>
      <c r="BP361" s="366"/>
      <c r="BQ361" s="366"/>
      <c r="BR361" s="106"/>
      <c r="BS361" s="106"/>
      <c r="BT361" s="106"/>
      <c r="BU361" s="106"/>
      <c r="BV361" s="106"/>
      <c r="BW361" s="106"/>
      <c r="BX361" s="106"/>
      <c r="BY361" s="106"/>
      <c r="BZ361" s="106"/>
      <c r="CA361" s="106"/>
      <c r="CB361" s="106"/>
      <c r="CC361" s="106"/>
      <c r="CD361" s="106"/>
      <c r="CE361" s="106"/>
      <c r="CF361" s="106"/>
      <c r="CG361" s="106"/>
    </row>
    <row r="362" spans="1:85" s="245" customFormat="1" ht="41.5" hidden="1" customHeight="1" x14ac:dyDescent="0.35">
      <c r="A362" s="243"/>
      <c r="B362" s="128"/>
      <c r="C362" s="80"/>
      <c r="D362" s="80"/>
      <c r="E362" s="80"/>
      <c r="F362" s="80"/>
      <c r="G362" s="80"/>
      <c r="H362" s="80"/>
      <c r="I362" s="80"/>
      <c r="J362" s="80"/>
      <c r="K362" s="80"/>
      <c r="L362" s="80"/>
      <c r="M362" s="64"/>
      <c r="N362" s="7"/>
      <c r="O362" s="192"/>
      <c r="P362" s="106"/>
      <c r="Q362" s="65" t="s">
        <v>162</v>
      </c>
      <c r="R362" s="67">
        <f>R364</f>
        <v>0</v>
      </c>
      <c r="S362" s="67">
        <f t="shared" ref="S362" si="6517">IF(S359=1,S364,S364+R362)</f>
        <v>0</v>
      </c>
      <c r="T362" s="67">
        <f t="shared" ref="T362" si="6518">IF(T359=1,T364,T364+S362)</f>
        <v>0</v>
      </c>
      <c r="U362" s="67">
        <f t="shared" ref="U362" si="6519">IF(U359=1,U364,U364+T362)</f>
        <v>0</v>
      </c>
      <c r="V362" s="67">
        <f t="shared" ref="V362" si="6520">IF(V359=1,V364,V364+U362)</f>
        <v>0</v>
      </c>
      <c r="W362" s="67">
        <f t="shared" ref="W362" si="6521">IF(W359=1,W364,W364+V362)</f>
        <v>0</v>
      </c>
      <c r="X362" s="67">
        <f t="shared" ref="X362" si="6522">IF(X359=1,X364,X364+W362)</f>
        <v>0</v>
      </c>
      <c r="Y362" s="67">
        <f t="shared" ref="Y362" si="6523">IF(Y359=1,Y364,Y364+X362)</f>
        <v>0</v>
      </c>
      <c r="Z362" s="67">
        <f t="shared" ref="Z362" si="6524">IF(Z359=1,Z364,Z364+Y362)</f>
        <v>0</v>
      </c>
      <c r="AA362" s="67">
        <f t="shared" ref="AA362" si="6525">IF(AA359=1,AA364,AA364+Z362)</f>
        <v>0</v>
      </c>
      <c r="AB362" s="67">
        <f t="shared" ref="AB362" si="6526">IF(AB359=1,AB364,AB364+AA362)</f>
        <v>0</v>
      </c>
      <c r="AC362" s="67">
        <f t="shared" ref="AC362" si="6527">IF(AC359=1,AC364,AC364+AB362)</f>
        <v>0</v>
      </c>
      <c r="AD362" s="67">
        <f t="shared" ref="AD362" si="6528">IF(AD359=1,AD364,AD364+AC362)</f>
        <v>0</v>
      </c>
      <c r="AE362" s="67">
        <f t="shared" ref="AE362" si="6529">IF(AE359=1,AE364,AE364+AD362)</f>
        <v>0</v>
      </c>
      <c r="AF362" s="67">
        <f t="shared" ref="AF362" si="6530">IF(AF359=1,AF364,AF364+AE362)</f>
        <v>0</v>
      </c>
      <c r="AG362" s="67">
        <f t="shared" ref="AG362" si="6531">IF(AG359=1,AG364,AG364+AF362)</f>
        <v>0</v>
      </c>
      <c r="AH362" s="67">
        <f t="shared" ref="AH362" si="6532">IF(AH359=1,AH364,AH364+AG362)</f>
        <v>0</v>
      </c>
      <c r="AI362" s="67">
        <f t="shared" ref="AI362" si="6533">IF(AI359=1,AI364,AI364+AH362)</f>
        <v>0</v>
      </c>
      <c r="AJ362" s="67">
        <f t="shared" ref="AJ362" si="6534">IF(AJ359=1,AJ364,AJ364+AI362)</f>
        <v>0</v>
      </c>
      <c r="AK362" s="67">
        <f t="shared" ref="AK362" si="6535">IF(AK359=1,AK364,AK364+AJ362)</f>
        <v>0</v>
      </c>
      <c r="AL362" s="67">
        <f t="shared" ref="AL362" si="6536">IF(AL359=1,AL364,AL364+AK362)</f>
        <v>0</v>
      </c>
      <c r="AM362" s="67">
        <f t="shared" ref="AM362" si="6537">IF(AM359=1,AM364,AM364+AL362)</f>
        <v>0</v>
      </c>
      <c r="AN362" s="67">
        <f t="shared" ref="AN362" si="6538">IF(AN359=1,AN364,AN364+AM362)</f>
        <v>0</v>
      </c>
      <c r="AO362" s="67">
        <f t="shared" ref="AO362" si="6539">IF(AO359=1,AO364,AO364+AN362)</f>
        <v>0</v>
      </c>
      <c r="AP362" s="67">
        <f t="shared" ref="AP362" si="6540">IF(AP359=1,AP364,AP364+AO362)</f>
        <v>0</v>
      </c>
      <c r="AQ362" s="67">
        <f t="shared" ref="AQ362" si="6541">IF(AQ359=1,AQ364,AQ364+AP362)</f>
        <v>0</v>
      </c>
      <c r="AR362" s="67">
        <f t="shared" ref="AR362" si="6542">IF(AR359=1,AR364,AR364+AQ362)</f>
        <v>0</v>
      </c>
      <c r="AS362" s="67">
        <f t="shared" ref="AS362" si="6543">IF(AS359=1,AS364,AS364+AR362)</f>
        <v>0</v>
      </c>
      <c r="AT362" s="67">
        <f t="shared" ref="AT362" si="6544">IF(AT359=1,AT364,AT364+AS362)</f>
        <v>0</v>
      </c>
      <c r="AU362" s="67">
        <f t="shared" ref="AU362" si="6545">IF(AU359=1,AU364,AU364+AT362)</f>
        <v>0</v>
      </c>
      <c r="AV362" s="67">
        <f t="shared" ref="AV362" si="6546">IF(AV359=1,AV364,AV364+AU362)</f>
        <v>0</v>
      </c>
      <c r="AW362" s="67">
        <f t="shared" ref="AW362" si="6547">IF(AW359=1,AW364,AW364+AV362)</f>
        <v>0</v>
      </c>
      <c r="AX362" s="67">
        <f t="shared" ref="AX362" si="6548">IF(AX359=1,AX364,AX364+AW362)</f>
        <v>0</v>
      </c>
      <c r="AY362" s="67">
        <f t="shared" ref="AY362" si="6549">IF(AY359=1,AY364,AY364+AX362)</f>
        <v>0</v>
      </c>
      <c r="AZ362" s="67">
        <f t="shared" ref="AZ362" si="6550">IF(AZ359=1,AZ364,AZ364+AY362)</f>
        <v>0</v>
      </c>
      <c r="BA362" s="67">
        <f t="shared" ref="BA362" si="6551">IF(BA359=1,BA364,BA364+AZ362)</f>
        <v>0</v>
      </c>
      <c r="BB362" s="67">
        <f t="shared" ref="BB362" si="6552">IF(BB359=1,BB364,BB364+BA362)</f>
        <v>0</v>
      </c>
      <c r="BC362" s="67">
        <f t="shared" ref="BC362" si="6553">IF(BC359=1,BC364,BC364+BB362)</f>
        <v>0</v>
      </c>
      <c r="BD362" s="67">
        <f t="shared" ref="BD362" si="6554">IF(BD359=1,BD364,BD364+BC362)</f>
        <v>0</v>
      </c>
      <c r="BE362" s="67">
        <f t="shared" ref="BE362" si="6555">IF(BE359=1,BE364,BE364+BD362)</f>
        <v>0</v>
      </c>
      <c r="BF362" s="67">
        <f t="shared" ref="BF362" si="6556">IF(BF359=1,BF364,BF364+BE362)</f>
        <v>0</v>
      </c>
      <c r="BG362" s="67">
        <f t="shared" ref="BG362" si="6557">IF(BG359=1,BG364,BG364+BF362)</f>
        <v>0</v>
      </c>
      <c r="BH362" s="67">
        <f t="shared" ref="BH362" si="6558">IF(BH359=1,BH364,BH364+BG362)</f>
        <v>0</v>
      </c>
      <c r="BI362" s="67">
        <f t="shared" ref="BI362" si="6559">IF(BI359=1,BI364,BI364+BH362)</f>
        <v>0</v>
      </c>
      <c r="BJ362" s="67">
        <f t="shared" ref="BJ362" si="6560">IF(BJ359=1,BJ364,BJ364+BI362)</f>
        <v>0</v>
      </c>
      <c r="BK362" s="67">
        <f t="shared" ref="BK362" si="6561">IF(BK359=1,BK364,BK364+BJ362)</f>
        <v>0</v>
      </c>
      <c r="BL362" s="67">
        <f t="shared" ref="BL362" si="6562">IF(BL359=1,BL364,BL364+BK362)</f>
        <v>0</v>
      </c>
      <c r="BM362" s="67">
        <f t="shared" ref="BM362" si="6563">IF(BM359=1,BM364,BM364+BL362)</f>
        <v>0</v>
      </c>
      <c r="BN362" s="362"/>
      <c r="BO362" s="364"/>
      <c r="BP362" s="366"/>
      <c r="BQ362" s="366"/>
      <c r="BR362" s="106"/>
      <c r="BS362" s="106"/>
      <c r="BT362" s="106"/>
      <c r="BU362" s="106"/>
      <c r="BV362" s="106"/>
      <c r="BW362" s="106"/>
      <c r="BX362" s="106"/>
      <c r="BY362" s="106"/>
      <c r="BZ362" s="106"/>
      <c r="CA362" s="106"/>
      <c r="CB362" s="106"/>
      <c r="CC362" s="106"/>
      <c r="CD362" s="106"/>
      <c r="CE362" s="106"/>
      <c r="CF362" s="106"/>
      <c r="CG362" s="106"/>
    </row>
    <row r="363" spans="1:85" s="245" customFormat="1" ht="29" x14ac:dyDescent="0.35">
      <c r="A363" s="243"/>
      <c r="B363" s="128"/>
      <c r="C363" s="80"/>
      <c r="D363" s="80"/>
      <c r="E363" s="80"/>
      <c r="F363" s="80"/>
      <c r="G363" s="80"/>
      <c r="H363" s="80"/>
      <c r="I363" s="80"/>
      <c r="J363" s="80"/>
      <c r="K363" s="80"/>
      <c r="L363" s="80"/>
      <c r="M363" s="64"/>
      <c r="N363" s="7"/>
      <c r="O363" s="192"/>
      <c r="P363" s="106"/>
      <c r="Q363" s="63" t="s">
        <v>160</v>
      </c>
      <c r="R363" s="68">
        <f t="shared" ref="R363:BM363" si="6564">1720/12*R356</f>
        <v>0</v>
      </c>
      <c r="S363" s="68">
        <f t="shared" si="6564"/>
        <v>0</v>
      </c>
      <c r="T363" s="68">
        <f t="shared" si="6564"/>
        <v>0</v>
      </c>
      <c r="U363" s="68">
        <f t="shared" si="6564"/>
        <v>0</v>
      </c>
      <c r="V363" s="68">
        <f t="shared" si="6564"/>
        <v>0</v>
      </c>
      <c r="W363" s="68">
        <f t="shared" si="6564"/>
        <v>0</v>
      </c>
      <c r="X363" s="68">
        <f t="shared" si="6564"/>
        <v>0</v>
      </c>
      <c r="Y363" s="68">
        <f t="shared" si="6564"/>
        <v>0</v>
      </c>
      <c r="Z363" s="68">
        <f t="shared" si="6564"/>
        <v>0</v>
      </c>
      <c r="AA363" s="68">
        <f t="shared" si="6564"/>
        <v>0</v>
      </c>
      <c r="AB363" s="68">
        <f t="shared" si="6564"/>
        <v>0</v>
      </c>
      <c r="AC363" s="68">
        <f t="shared" si="6564"/>
        <v>0</v>
      </c>
      <c r="AD363" s="68">
        <f t="shared" si="6564"/>
        <v>0</v>
      </c>
      <c r="AE363" s="68">
        <f t="shared" si="6564"/>
        <v>0</v>
      </c>
      <c r="AF363" s="68">
        <f t="shared" si="6564"/>
        <v>0</v>
      </c>
      <c r="AG363" s="68">
        <f t="shared" si="6564"/>
        <v>0</v>
      </c>
      <c r="AH363" s="68">
        <f t="shared" si="6564"/>
        <v>0</v>
      </c>
      <c r="AI363" s="68">
        <f t="shared" si="6564"/>
        <v>0</v>
      </c>
      <c r="AJ363" s="68">
        <f t="shared" si="6564"/>
        <v>0</v>
      </c>
      <c r="AK363" s="68">
        <f t="shared" si="6564"/>
        <v>0</v>
      </c>
      <c r="AL363" s="68">
        <f t="shared" si="6564"/>
        <v>0</v>
      </c>
      <c r="AM363" s="68">
        <f t="shared" si="6564"/>
        <v>0</v>
      </c>
      <c r="AN363" s="68">
        <f t="shared" si="6564"/>
        <v>0</v>
      </c>
      <c r="AO363" s="68">
        <f t="shared" si="6564"/>
        <v>0</v>
      </c>
      <c r="AP363" s="68">
        <f t="shared" si="6564"/>
        <v>0</v>
      </c>
      <c r="AQ363" s="68">
        <f t="shared" si="6564"/>
        <v>0</v>
      </c>
      <c r="AR363" s="68">
        <f t="shared" si="6564"/>
        <v>0</v>
      </c>
      <c r="AS363" s="68">
        <f t="shared" si="6564"/>
        <v>0</v>
      </c>
      <c r="AT363" s="68">
        <f t="shared" si="6564"/>
        <v>0</v>
      </c>
      <c r="AU363" s="68">
        <f t="shared" si="6564"/>
        <v>0</v>
      </c>
      <c r="AV363" s="68">
        <f t="shared" si="6564"/>
        <v>0</v>
      </c>
      <c r="AW363" s="68">
        <f t="shared" si="6564"/>
        <v>0</v>
      </c>
      <c r="AX363" s="68">
        <f t="shared" si="6564"/>
        <v>0</v>
      </c>
      <c r="AY363" s="68">
        <f t="shared" si="6564"/>
        <v>0</v>
      </c>
      <c r="AZ363" s="68">
        <f t="shared" si="6564"/>
        <v>0</v>
      </c>
      <c r="BA363" s="68">
        <f t="shared" si="6564"/>
        <v>0</v>
      </c>
      <c r="BB363" s="68">
        <f t="shared" si="6564"/>
        <v>0</v>
      </c>
      <c r="BC363" s="68">
        <f t="shared" si="6564"/>
        <v>0</v>
      </c>
      <c r="BD363" s="68">
        <f t="shared" si="6564"/>
        <v>0</v>
      </c>
      <c r="BE363" s="68">
        <f t="shared" si="6564"/>
        <v>0</v>
      </c>
      <c r="BF363" s="68">
        <f t="shared" si="6564"/>
        <v>0</v>
      </c>
      <c r="BG363" s="68">
        <f t="shared" si="6564"/>
        <v>0</v>
      </c>
      <c r="BH363" s="68">
        <f t="shared" si="6564"/>
        <v>0</v>
      </c>
      <c r="BI363" s="68">
        <f t="shared" si="6564"/>
        <v>0</v>
      </c>
      <c r="BJ363" s="68">
        <f t="shared" si="6564"/>
        <v>0</v>
      </c>
      <c r="BK363" s="68">
        <f t="shared" si="6564"/>
        <v>0</v>
      </c>
      <c r="BL363" s="68">
        <f t="shared" si="6564"/>
        <v>0</v>
      </c>
      <c r="BM363" s="68">
        <f t="shared" si="6564"/>
        <v>0</v>
      </c>
      <c r="BN363" s="362"/>
      <c r="BO363" s="364"/>
      <c r="BP363" s="366"/>
      <c r="BQ363" s="366"/>
      <c r="BR363" s="106"/>
      <c r="BS363" s="106"/>
      <c r="BT363" s="106"/>
      <c r="BU363" s="106"/>
      <c r="BV363" s="106"/>
      <c r="BW363" s="106"/>
      <c r="BX363" s="106"/>
      <c r="BY363" s="106"/>
      <c r="BZ363" s="106"/>
      <c r="CA363" s="106"/>
      <c r="CB363" s="106"/>
      <c r="CC363" s="106"/>
      <c r="CD363" s="106"/>
      <c r="CE363" s="106"/>
      <c r="CF363" s="106"/>
      <c r="CG363" s="106"/>
    </row>
    <row r="364" spans="1:85" s="245" customFormat="1" ht="29" x14ac:dyDescent="0.35">
      <c r="A364" s="243"/>
      <c r="B364" s="128"/>
      <c r="C364" s="80"/>
      <c r="D364" s="80"/>
      <c r="E364" s="80"/>
      <c r="F364" s="80"/>
      <c r="G364" s="80"/>
      <c r="H364" s="80"/>
      <c r="I364" s="80"/>
      <c r="J364" s="80"/>
      <c r="K364" s="80"/>
      <c r="L364" s="80"/>
      <c r="M364" s="64"/>
      <c r="N364" s="7"/>
      <c r="O364" s="192"/>
      <c r="P364" s="106"/>
      <c r="Q364" s="63" t="s">
        <v>144</v>
      </c>
      <c r="R364" s="68">
        <f>FLOOR(IF(OR(R359=0,R359=1),IF(R357&gt;=R363,R363,R357)+0.00000001,IF(R361&gt;=R360,R360,R361))+0.00000001,1)</f>
        <v>0</v>
      </c>
      <c r="S364" s="68">
        <f t="shared" ref="S364" si="6565">FLOOR(IF(OR(S359=0,S359=1),IF(S363&gt;S360,S360,IF(S357&gt;=S363,S363,S357)+0.00000001),IF(S361&gt;=S360,S360-R362,S361-R362)+0.00000001),1)</f>
        <v>0</v>
      </c>
      <c r="T364" s="68">
        <f t="shared" ref="T364" si="6566">FLOOR(IF(OR(T359=0,T359=1),IF(T363&gt;T360,T360,IF(T357&gt;=T363,T363,T357)+0.00000001),IF(T361&gt;=T360,T360-S362,T361-S362)+0.00000001),1)</f>
        <v>0</v>
      </c>
      <c r="U364" s="68">
        <f t="shared" ref="U364" si="6567">FLOOR(IF(OR(U359=0,U359=1),IF(U363&gt;U360,U360,IF(U357&gt;=U363,U363,U357)+0.00000001),IF(U361&gt;=U360,U360-T362,U361-T362)+0.00000001),1)</f>
        <v>0</v>
      </c>
      <c r="V364" s="68">
        <f t="shared" ref="V364" si="6568">FLOOR(IF(OR(V359=0,V359=1),IF(V363&gt;V360,V360,IF(V357&gt;=V363,V363,V357)+0.00000001),IF(V361&gt;=V360,V360-U362,V361-U362)+0.00000001),1)</f>
        <v>0</v>
      </c>
      <c r="W364" s="68">
        <f t="shared" ref="W364" si="6569">FLOOR(IF(OR(W359=0,W359=1),IF(W363&gt;W360,W360,IF(W357&gt;=W363,W363,W357)+0.00000001),IF(W361&gt;=W360,W360-V362,W361-V362)+0.00000001),1)</f>
        <v>0</v>
      </c>
      <c r="X364" s="68">
        <f t="shared" ref="X364" si="6570">FLOOR(IF(OR(X359=0,X359=1),IF(X363&gt;X360,X360,IF(X357&gt;=X363,X363,X357)+0.00000001),IF(X361&gt;=X360,X360-W362,X361-W362)+0.00000001),1)</f>
        <v>0</v>
      </c>
      <c r="Y364" s="68">
        <f t="shared" ref="Y364" si="6571">FLOOR(IF(OR(Y359=0,Y359=1),IF(Y363&gt;Y360,Y360,IF(Y357&gt;=Y363,Y363,Y357)+0.00000001),IF(Y361&gt;=Y360,Y360-X362,Y361-X362)+0.00000001),1)</f>
        <v>0</v>
      </c>
      <c r="Z364" s="68">
        <f t="shared" ref="Z364" si="6572">FLOOR(IF(OR(Z359=0,Z359=1),IF(Z363&gt;Z360,Z360,IF(Z357&gt;=Z363,Z363,Z357)+0.00000001),IF(Z361&gt;=Z360,Z360-Y362,Z361-Y362)+0.00000001),1)</f>
        <v>0</v>
      </c>
      <c r="AA364" s="68">
        <f t="shared" ref="AA364" si="6573">FLOOR(IF(OR(AA359=0,AA359=1),IF(AA363&gt;AA360,AA360,IF(AA357&gt;=AA363,AA363,AA357)+0.00000001),IF(AA361&gt;=AA360,AA360-Z362,AA361-Z362)+0.00000001),1)</f>
        <v>0</v>
      </c>
      <c r="AB364" s="68">
        <f t="shared" ref="AB364" si="6574">FLOOR(IF(OR(AB359=0,AB359=1),IF(AB363&gt;AB360,AB360,IF(AB357&gt;=AB363,AB363,AB357)+0.00000001),IF(AB361&gt;=AB360,AB360-AA362,AB361-AA362)+0.00000001),1)</f>
        <v>0</v>
      </c>
      <c r="AC364" s="68">
        <f t="shared" ref="AC364" si="6575">FLOOR(IF(OR(AC359=0,AC359=1),IF(AC363&gt;AC360,AC360,IF(AC357&gt;=AC363,AC363,AC357)+0.00000001),IF(AC361&gt;=AC360,AC360-AB362,AC361-AB362)+0.00000001),1)</f>
        <v>0</v>
      </c>
      <c r="AD364" s="68">
        <f t="shared" ref="AD364" si="6576">FLOOR(IF(OR(AD359=0,AD359=1),IF(AD363&gt;AD360,AD360,IF(AD357&gt;=AD363,AD363,AD357)+0.00000001),IF(AD361&gt;=AD360,AD360-AC362,AD361-AC362)+0.00000001),1)</f>
        <v>0</v>
      </c>
      <c r="AE364" s="68">
        <f t="shared" ref="AE364" si="6577">FLOOR(IF(OR(AE359=0,AE359=1),IF(AE363&gt;AE360,AE360,IF(AE357&gt;=AE363,AE363,AE357)+0.00000001),IF(AE361&gt;=AE360,AE360-AD362,AE361-AD362)+0.00000001),1)</f>
        <v>0</v>
      </c>
      <c r="AF364" s="68">
        <f t="shared" ref="AF364" si="6578">FLOOR(IF(OR(AF359=0,AF359=1),IF(AF363&gt;AF360,AF360,IF(AF357&gt;=AF363,AF363,AF357)+0.00000001),IF(AF361&gt;=AF360,AF360-AE362,AF361-AE362)+0.00000001),1)</f>
        <v>0</v>
      </c>
      <c r="AG364" s="68">
        <f t="shared" ref="AG364" si="6579">FLOOR(IF(OR(AG359=0,AG359=1),IF(AG363&gt;AG360,AG360,IF(AG357&gt;=AG363,AG363,AG357)+0.00000001),IF(AG361&gt;=AG360,AG360-AF362,AG361-AF362)+0.00000001),1)</f>
        <v>0</v>
      </c>
      <c r="AH364" s="68">
        <f t="shared" ref="AH364" si="6580">FLOOR(IF(OR(AH359=0,AH359=1),IF(AH363&gt;AH360,AH360,IF(AH357&gt;=AH363,AH363,AH357)+0.00000001),IF(AH361&gt;=AH360,AH360-AG362,AH361-AG362)+0.00000001),1)</f>
        <v>0</v>
      </c>
      <c r="AI364" s="68">
        <f t="shared" ref="AI364" si="6581">FLOOR(IF(OR(AI359=0,AI359=1),IF(AI363&gt;AI360,AI360,IF(AI357&gt;=AI363,AI363,AI357)+0.00000001),IF(AI361&gt;=AI360,AI360-AH362,AI361-AH362)+0.00000001),1)</f>
        <v>0</v>
      </c>
      <c r="AJ364" s="68">
        <f t="shared" ref="AJ364" si="6582">FLOOR(IF(OR(AJ359=0,AJ359=1),IF(AJ363&gt;AJ360,AJ360,IF(AJ357&gt;=AJ363,AJ363,AJ357)+0.00000001),IF(AJ361&gt;=AJ360,AJ360-AI362,AJ361-AI362)+0.00000001),1)</f>
        <v>0</v>
      </c>
      <c r="AK364" s="68">
        <f t="shared" ref="AK364" si="6583">FLOOR(IF(OR(AK359=0,AK359=1),IF(AK363&gt;AK360,AK360,IF(AK357&gt;=AK363,AK363,AK357)+0.00000001),IF(AK361&gt;=AK360,AK360-AJ362,AK361-AJ362)+0.00000001),1)</f>
        <v>0</v>
      </c>
      <c r="AL364" s="68">
        <f t="shared" ref="AL364" si="6584">FLOOR(IF(OR(AL359=0,AL359=1),IF(AL363&gt;AL360,AL360,IF(AL357&gt;=AL363,AL363,AL357)+0.00000001),IF(AL361&gt;=AL360,AL360-AK362,AL361-AK362)+0.00000001),1)</f>
        <v>0</v>
      </c>
      <c r="AM364" s="68">
        <f t="shared" ref="AM364" si="6585">FLOOR(IF(OR(AM359=0,AM359=1),IF(AM363&gt;AM360,AM360,IF(AM357&gt;=AM363,AM363,AM357)+0.00000001),IF(AM361&gt;=AM360,AM360-AL362,AM361-AL362)+0.00000001),1)</f>
        <v>0</v>
      </c>
      <c r="AN364" s="68">
        <f t="shared" ref="AN364" si="6586">FLOOR(IF(OR(AN359=0,AN359=1),IF(AN363&gt;AN360,AN360,IF(AN357&gt;=AN363,AN363,AN357)+0.00000001),IF(AN361&gt;=AN360,AN360-AM362,AN361-AM362)+0.00000001),1)</f>
        <v>0</v>
      </c>
      <c r="AO364" s="68">
        <f t="shared" ref="AO364" si="6587">FLOOR(IF(OR(AO359=0,AO359=1),IF(AO363&gt;AO360,AO360,IF(AO357&gt;=AO363,AO363,AO357)+0.00000001),IF(AO361&gt;=AO360,AO360-AN362,AO361-AN362)+0.00000001),1)</f>
        <v>0</v>
      </c>
      <c r="AP364" s="68">
        <f t="shared" ref="AP364" si="6588">FLOOR(IF(OR(AP359=0,AP359=1),IF(AP363&gt;AP360,AP360,IF(AP357&gt;=AP363,AP363,AP357)+0.00000001),IF(AP361&gt;=AP360,AP360-AO362,AP361-AO362)+0.00000001),1)</f>
        <v>0</v>
      </c>
      <c r="AQ364" s="68">
        <f t="shared" ref="AQ364" si="6589">FLOOR(IF(OR(AQ359=0,AQ359=1),IF(AQ363&gt;AQ360,AQ360,IF(AQ357&gt;=AQ363,AQ363,AQ357)+0.00000001),IF(AQ361&gt;=AQ360,AQ360-AP362,AQ361-AP362)+0.00000001),1)</f>
        <v>0</v>
      </c>
      <c r="AR364" s="68">
        <f t="shared" ref="AR364" si="6590">FLOOR(IF(OR(AR359=0,AR359=1),IF(AR363&gt;AR360,AR360,IF(AR357&gt;=AR363,AR363,AR357)+0.00000001),IF(AR361&gt;=AR360,AR360-AQ362,AR361-AQ362)+0.00000001),1)</f>
        <v>0</v>
      </c>
      <c r="AS364" s="68">
        <f t="shared" ref="AS364" si="6591">FLOOR(IF(OR(AS359=0,AS359=1),IF(AS363&gt;AS360,AS360,IF(AS357&gt;=AS363,AS363,AS357)+0.00000001),IF(AS361&gt;=AS360,AS360-AR362,AS361-AR362)+0.00000001),1)</f>
        <v>0</v>
      </c>
      <c r="AT364" s="68">
        <f t="shared" ref="AT364" si="6592">FLOOR(IF(OR(AT359=0,AT359=1),IF(AT363&gt;AT360,AT360,IF(AT357&gt;=AT363,AT363,AT357)+0.00000001),IF(AT361&gt;=AT360,AT360-AS362,AT361-AS362)+0.00000001),1)</f>
        <v>0</v>
      </c>
      <c r="AU364" s="68">
        <f t="shared" ref="AU364" si="6593">FLOOR(IF(OR(AU359=0,AU359=1),IF(AU363&gt;AU360,AU360,IF(AU357&gt;=AU363,AU363,AU357)+0.00000001),IF(AU361&gt;=AU360,AU360-AT362,AU361-AT362)+0.00000001),1)</f>
        <v>0</v>
      </c>
      <c r="AV364" s="68">
        <f t="shared" ref="AV364" si="6594">FLOOR(IF(OR(AV359=0,AV359=1),IF(AV363&gt;AV360,AV360,IF(AV357&gt;=AV363,AV363,AV357)+0.00000001),IF(AV361&gt;=AV360,AV360-AU362,AV361-AU362)+0.00000001),1)</f>
        <v>0</v>
      </c>
      <c r="AW364" s="68">
        <f t="shared" ref="AW364" si="6595">FLOOR(IF(OR(AW359=0,AW359=1),IF(AW363&gt;AW360,AW360,IF(AW357&gt;=AW363,AW363,AW357)+0.00000001),IF(AW361&gt;=AW360,AW360-AV362,AW361-AV362)+0.00000001),1)</f>
        <v>0</v>
      </c>
      <c r="AX364" s="68">
        <f t="shared" ref="AX364" si="6596">FLOOR(IF(OR(AX359=0,AX359=1),IF(AX363&gt;AX360,AX360,IF(AX357&gt;=AX363,AX363,AX357)+0.00000001),IF(AX361&gt;=AX360,AX360-AW362,AX361-AW362)+0.00000001),1)</f>
        <v>0</v>
      </c>
      <c r="AY364" s="68">
        <f t="shared" ref="AY364" si="6597">FLOOR(IF(OR(AY359=0,AY359=1),IF(AY363&gt;AY360,AY360,IF(AY357&gt;=AY363,AY363,AY357)+0.00000001),IF(AY361&gt;=AY360,AY360-AX362,AY361-AX362)+0.00000001),1)</f>
        <v>0</v>
      </c>
      <c r="AZ364" s="68">
        <f t="shared" ref="AZ364" si="6598">FLOOR(IF(OR(AZ359=0,AZ359=1),IF(AZ363&gt;AZ360,AZ360,IF(AZ357&gt;=AZ363,AZ363,AZ357)+0.00000001),IF(AZ361&gt;=AZ360,AZ360-AY362,AZ361-AY362)+0.00000001),1)</f>
        <v>0</v>
      </c>
      <c r="BA364" s="68">
        <f t="shared" ref="BA364" si="6599">FLOOR(IF(OR(BA359=0,BA359=1),IF(BA363&gt;BA360,BA360,IF(BA357&gt;=BA363,BA363,BA357)+0.00000001),IF(BA361&gt;=BA360,BA360-AZ362,BA361-AZ362)+0.00000001),1)</f>
        <v>0</v>
      </c>
      <c r="BB364" s="68">
        <f t="shared" ref="BB364" si="6600">FLOOR(IF(OR(BB359=0,BB359=1),IF(BB363&gt;BB360,BB360,IF(BB357&gt;=BB363,BB363,BB357)+0.00000001),IF(BB361&gt;=BB360,BB360-BA362,BB361-BA362)+0.00000001),1)</f>
        <v>0</v>
      </c>
      <c r="BC364" s="68">
        <f t="shared" ref="BC364" si="6601">FLOOR(IF(OR(BC359=0,BC359=1),IF(BC363&gt;BC360,BC360,IF(BC357&gt;=BC363,BC363,BC357)+0.00000001),IF(BC361&gt;=BC360,BC360-BB362,BC361-BB362)+0.00000001),1)</f>
        <v>0</v>
      </c>
      <c r="BD364" s="68">
        <f t="shared" ref="BD364" si="6602">FLOOR(IF(OR(BD359=0,BD359=1),IF(BD363&gt;BD360,BD360,IF(BD357&gt;=BD363,BD363,BD357)+0.00000001),IF(BD361&gt;=BD360,BD360-BC362,BD361-BC362)+0.00000001),1)</f>
        <v>0</v>
      </c>
      <c r="BE364" s="68">
        <f t="shared" ref="BE364" si="6603">FLOOR(IF(OR(BE359=0,BE359=1),IF(BE363&gt;BE360,BE360,IF(BE357&gt;=BE363,BE363,BE357)+0.00000001),IF(BE361&gt;=BE360,BE360-BD362,BE361-BD362)+0.00000001),1)</f>
        <v>0</v>
      </c>
      <c r="BF364" s="68">
        <f t="shared" ref="BF364" si="6604">FLOOR(IF(OR(BF359=0,BF359=1),IF(BF363&gt;BF360,BF360,IF(BF357&gt;=BF363,BF363,BF357)+0.00000001),IF(BF361&gt;=BF360,BF360-BE362,BF361-BE362)+0.00000001),1)</f>
        <v>0</v>
      </c>
      <c r="BG364" s="68">
        <f t="shared" ref="BG364" si="6605">FLOOR(IF(OR(BG359=0,BG359=1),IF(BG363&gt;BG360,BG360,IF(BG357&gt;=BG363,BG363,BG357)+0.00000001),IF(BG361&gt;=BG360,BG360-BF362,BG361-BF362)+0.00000001),1)</f>
        <v>0</v>
      </c>
      <c r="BH364" s="68">
        <f t="shared" ref="BH364" si="6606">FLOOR(IF(OR(BH359=0,BH359=1),IF(BH363&gt;BH360,BH360,IF(BH357&gt;=BH363,BH363,BH357)+0.00000001),IF(BH361&gt;=BH360,BH360-BG362,BH361-BG362)+0.00000001),1)</f>
        <v>0</v>
      </c>
      <c r="BI364" s="68">
        <f t="shared" ref="BI364" si="6607">FLOOR(IF(OR(BI359=0,BI359=1),IF(BI363&gt;BI360,BI360,IF(BI357&gt;=BI363,BI363,BI357)+0.00000001),IF(BI361&gt;=BI360,BI360-BH362,BI361-BH362)+0.00000001),1)</f>
        <v>0</v>
      </c>
      <c r="BJ364" s="68">
        <f t="shared" ref="BJ364" si="6608">FLOOR(IF(OR(BJ359=0,BJ359=1),IF(BJ363&gt;BJ360,BJ360,IF(BJ357&gt;=BJ363,BJ363,BJ357)+0.00000001),IF(BJ361&gt;=BJ360,BJ360-BI362,BJ361-BI362)+0.00000001),1)</f>
        <v>0</v>
      </c>
      <c r="BK364" s="68">
        <f t="shared" ref="BK364" si="6609">FLOOR(IF(OR(BK359=0,BK359=1),IF(BK363&gt;BK360,BK360,IF(BK357&gt;=BK363,BK363,BK357)+0.00000001),IF(BK361&gt;=BK360,BK360-BJ362,BK361-BJ362)+0.00000001),1)</f>
        <v>0</v>
      </c>
      <c r="BL364" s="68">
        <f t="shared" ref="BL364" si="6610">FLOOR(IF(OR(BL359=0,BL359=1),IF(BL363&gt;BL360,BL360,IF(BL357&gt;=BL363,BL363,BL357)+0.00000001),IF(BL361&gt;=BL360,BL360-BK362,BL361-BK362)+0.00000001),1)</f>
        <v>0</v>
      </c>
      <c r="BM364" s="68">
        <f t="shared" ref="BM364" si="6611">FLOOR(IF(OR(BM359=0,BM359=1),IF(BM363&gt;BM360,BM360,IF(BM357&gt;=BM363,BM363,BM357)+0.00000001),IF(BM361&gt;=BM360,BM360-BL362,BM361-BL362)+0.00000001),1)</f>
        <v>0</v>
      </c>
      <c r="BN364" s="362"/>
      <c r="BO364" s="364"/>
      <c r="BP364" s="366"/>
      <c r="BQ364" s="366"/>
      <c r="BR364" s="106"/>
      <c r="BS364" s="106"/>
      <c r="BT364" s="106"/>
      <c r="BU364" s="106"/>
      <c r="BV364" s="106"/>
      <c r="BW364" s="106"/>
      <c r="BX364" s="106"/>
      <c r="BY364" s="106"/>
      <c r="BZ364" s="106"/>
      <c r="CA364" s="106"/>
      <c r="CB364" s="106"/>
      <c r="CC364" s="106"/>
      <c r="CD364" s="106"/>
      <c r="CE364" s="106"/>
      <c r="CF364" s="106"/>
      <c r="CG364" s="106"/>
    </row>
    <row r="365" spans="1:85" s="245" customFormat="1" ht="25.4" customHeight="1" thickBot="1" x14ac:dyDescent="0.4">
      <c r="A365" s="243"/>
      <c r="B365" s="129"/>
      <c r="C365" s="69"/>
      <c r="D365" s="69"/>
      <c r="E365" s="69"/>
      <c r="F365" s="69"/>
      <c r="G365" s="69"/>
      <c r="H365" s="69"/>
      <c r="I365" s="69"/>
      <c r="J365" s="69"/>
      <c r="K365" s="69"/>
      <c r="L365" s="69"/>
      <c r="M365" s="70"/>
      <c r="N365" s="7"/>
      <c r="O365" s="193"/>
      <c r="P365" s="106"/>
      <c r="Q365" s="216" t="s">
        <v>145</v>
      </c>
      <c r="R365" s="72">
        <f>IF($J356="Ano",R364*'Podpůrná data'!$B$5,R364*'Podpůrná data'!$B$3)</f>
        <v>0</v>
      </c>
      <c r="S365" s="72">
        <f>IF($J356="Ano",S364*'Podpůrná data'!$B$5,S364*'Podpůrná data'!$B$3)</f>
        <v>0</v>
      </c>
      <c r="T365" s="72">
        <f>IF($J356="Ano",T364*'Podpůrná data'!$B$5,T364*'Podpůrná data'!$B$3)</f>
        <v>0</v>
      </c>
      <c r="U365" s="72">
        <f>IF($J356="Ano",U364*'Podpůrná data'!$B$5,U364*'Podpůrná data'!$B$3)</f>
        <v>0</v>
      </c>
      <c r="V365" s="72">
        <f>IF($J356="Ano",V364*'Podpůrná data'!$B$5,V364*'Podpůrná data'!$B$3)</f>
        <v>0</v>
      </c>
      <c r="W365" s="72">
        <f>IF($J356="Ano",W364*'Podpůrná data'!$B$5,W364*'Podpůrná data'!$B$3)</f>
        <v>0</v>
      </c>
      <c r="X365" s="72">
        <f>IF($J356="Ano",X364*'Podpůrná data'!$B$5,X364*'Podpůrná data'!$B$3)</f>
        <v>0</v>
      </c>
      <c r="Y365" s="72">
        <f>IF($J356="Ano",Y364*'Podpůrná data'!$B$5,Y364*'Podpůrná data'!$B$3)</f>
        <v>0</v>
      </c>
      <c r="Z365" s="72">
        <f>IF($J356="Ano",Z364*'Podpůrná data'!$B$5,Z364*'Podpůrná data'!$B$3)</f>
        <v>0</v>
      </c>
      <c r="AA365" s="72">
        <f>IF($J356="Ano",AA364*'Podpůrná data'!$B$5,AA364*'Podpůrná data'!$B$3)</f>
        <v>0</v>
      </c>
      <c r="AB365" s="72">
        <f>IF($J356="Ano",AB364*'Podpůrná data'!$B$5,AB364*'Podpůrná data'!$B$3)</f>
        <v>0</v>
      </c>
      <c r="AC365" s="72">
        <f>IF($J356="Ano",AC364*'Podpůrná data'!$B$5,AC364*'Podpůrná data'!$B$3)</f>
        <v>0</v>
      </c>
      <c r="AD365" s="72">
        <f>IF($J356="Ano",AD364*'Podpůrná data'!$B$5,AD364*'Podpůrná data'!$B$3)</f>
        <v>0</v>
      </c>
      <c r="AE365" s="72">
        <f>IF($J356="Ano",AE364*'Podpůrná data'!$B$5,AE364*'Podpůrná data'!$B$3)</f>
        <v>0</v>
      </c>
      <c r="AF365" s="72">
        <f>IF($J356="Ano",AF364*'Podpůrná data'!$B$5,AF364*'Podpůrná data'!$B$3)</f>
        <v>0</v>
      </c>
      <c r="AG365" s="72">
        <f>IF($J356="Ano",AG364*'Podpůrná data'!$B$5,AG364*'Podpůrná data'!$B$3)</f>
        <v>0</v>
      </c>
      <c r="AH365" s="72">
        <f>IF($J356="Ano",AH364*'Podpůrná data'!$B$5,AH364*'Podpůrná data'!$B$3)</f>
        <v>0</v>
      </c>
      <c r="AI365" s="72">
        <f>IF($J356="Ano",AI364*'Podpůrná data'!$B$5,AI364*'Podpůrná data'!$B$3)</f>
        <v>0</v>
      </c>
      <c r="AJ365" s="72">
        <f>IF($J356="Ano",AJ364*'Podpůrná data'!$B$5,AJ364*'Podpůrná data'!$B$3)</f>
        <v>0</v>
      </c>
      <c r="AK365" s="72">
        <f>IF($J356="Ano",AK364*'Podpůrná data'!$B$5,AK364*'Podpůrná data'!$B$3)</f>
        <v>0</v>
      </c>
      <c r="AL365" s="72">
        <f>IF($J356="Ano",AL364*'Podpůrná data'!$B$5,AL364*'Podpůrná data'!$B$3)</f>
        <v>0</v>
      </c>
      <c r="AM365" s="72">
        <f>IF($J356="Ano",AM364*'Podpůrná data'!$B$5,AM364*'Podpůrná data'!$B$3)</f>
        <v>0</v>
      </c>
      <c r="AN365" s="72">
        <f>IF($J356="Ano",AN364*'Podpůrná data'!$B$5,AN364*'Podpůrná data'!$B$3)</f>
        <v>0</v>
      </c>
      <c r="AO365" s="72">
        <f>IF($J356="Ano",AO364*'Podpůrná data'!$B$5,AO364*'Podpůrná data'!$B$3)</f>
        <v>0</v>
      </c>
      <c r="AP365" s="72">
        <f>IF($J356="Ano",AP364*'Podpůrná data'!$B$5,AP364*'Podpůrná data'!$B$3)</f>
        <v>0</v>
      </c>
      <c r="AQ365" s="72">
        <f>IF($J356="Ano",AQ364*'Podpůrná data'!$B$5,AQ364*'Podpůrná data'!$B$3)</f>
        <v>0</v>
      </c>
      <c r="AR365" s="72">
        <f>IF($J356="Ano",AR364*'Podpůrná data'!$B$5,AR364*'Podpůrná data'!$B$3)</f>
        <v>0</v>
      </c>
      <c r="AS365" s="72">
        <f>IF($J356="Ano",AS364*'Podpůrná data'!$B$5,AS364*'Podpůrná data'!$B$3)</f>
        <v>0</v>
      </c>
      <c r="AT365" s="72">
        <f>IF($J356="Ano",AT364*'Podpůrná data'!$B$5,AT364*'Podpůrná data'!$B$3)</f>
        <v>0</v>
      </c>
      <c r="AU365" s="72">
        <f>IF($J356="Ano",AU364*'Podpůrná data'!$B$5,AU364*'Podpůrná data'!$B$3)</f>
        <v>0</v>
      </c>
      <c r="AV365" s="72">
        <f>IF($J356="Ano",AV364*'Podpůrná data'!$B$5,AV364*'Podpůrná data'!$B$3)</f>
        <v>0</v>
      </c>
      <c r="AW365" s="72">
        <f>IF($J356="Ano",AW364*'Podpůrná data'!$B$5,AW364*'Podpůrná data'!$B$3)</f>
        <v>0</v>
      </c>
      <c r="AX365" s="72">
        <f>IF($J356="Ano",AX364*'Podpůrná data'!$B$5,AX364*'Podpůrná data'!$B$3)</f>
        <v>0</v>
      </c>
      <c r="AY365" s="72">
        <f>IF($J356="Ano",AY364*'Podpůrná data'!$B$5,AY364*'Podpůrná data'!$B$3)</f>
        <v>0</v>
      </c>
      <c r="AZ365" s="72">
        <f>IF($J356="Ano",AZ364*'Podpůrná data'!$B$5,AZ364*'Podpůrná data'!$B$3)</f>
        <v>0</v>
      </c>
      <c r="BA365" s="72">
        <f>IF($J356="Ano",BA364*'Podpůrná data'!$B$5,BA364*'Podpůrná data'!$B$3)</f>
        <v>0</v>
      </c>
      <c r="BB365" s="72">
        <f>IF($J356="Ano",BB364*'Podpůrná data'!$B$5,BB364*'Podpůrná data'!$B$3)</f>
        <v>0</v>
      </c>
      <c r="BC365" s="72">
        <f>IF($J356="Ano",BC364*'Podpůrná data'!$B$5,BC364*'Podpůrná data'!$B$3)</f>
        <v>0</v>
      </c>
      <c r="BD365" s="72">
        <f>IF($J356="Ano",BD364*'Podpůrná data'!$B$5,BD364*'Podpůrná data'!$B$3)</f>
        <v>0</v>
      </c>
      <c r="BE365" s="72">
        <f>IF($J356="Ano",BE364*'Podpůrná data'!$B$5,BE364*'Podpůrná data'!$B$3)</f>
        <v>0</v>
      </c>
      <c r="BF365" s="72">
        <f>IF($J356="Ano",BF364*'Podpůrná data'!$B$5,BF364*'Podpůrná data'!$B$3)</f>
        <v>0</v>
      </c>
      <c r="BG365" s="72">
        <f>IF($J356="Ano",BG364*'Podpůrná data'!$B$5,BG364*'Podpůrná data'!$B$3)</f>
        <v>0</v>
      </c>
      <c r="BH365" s="72">
        <f>IF($J356="Ano",BH364*'Podpůrná data'!$B$5,BH364*'Podpůrná data'!$B$3)</f>
        <v>0</v>
      </c>
      <c r="BI365" s="72">
        <f>IF($J356="Ano",BI364*'Podpůrná data'!$B$5,BI364*'Podpůrná data'!$B$3)</f>
        <v>0</v>
      </c>
      <c r="BJ365" s="72">
        <f>IF($J356="Ano",BJ364*'Podpůrná data'!$B$5,BJ364*'Podpůrná data'!$B$3)</f>
        <v>0</v>
      </c>
      <c r="BK365" s="72">
        <f>IF($J356="Ano",BK364*'Podpůrná data'!$B$5,BK364*'Podpůrná data'!$B$3)</f>
        <v>0</v>
      </c>
      <c r="BL365" s="72">
        <f>IF($J356="Ano",BL364*'Podpůrná data'!$B$5,BL364*'Podpůrná data'!$B$3)</f>
        <v>0</v>
      </c>
      <c r="BM365" s="72">
        <f>IF($J356="Ano",BM364*'Podpůrná data'!$B$5,BM364*'Podpůrná data'!$B$3)</f>
        <v>0</v>
      </c>
      <c r="BN365" s="363"/>
      <c r="BO365" s="365"/>
      <c r="BP365" s="367"/>
      <c r="BQ365" s="367"/>
      <c r="BR365" s="106"/>
      <c r="BS365" s="178">
        <f>SUMIFS($R365:$BM365,$R355:$BM355,"1. ZoR")</f>
        <v>0</v>
      </c>
      <c r="BT365" s="178">
        <f>SUMIFS($R365:$BM365,$R355:$BM355,"2. ZoR")</f>
        <v>0</v>
      </c>
      <c r="BU365" s="178">
        <f>SUMIFS($R365:$BM365,$R355:$BM355,"3. ZoR")</f>
        <v>0</v>
      </c>
      <c r="BV365" s="178">
        <f>SUMIFS($R365:$BM365,$R355:$BM355,"4. ZoR")</f>
        <v>0</v>
      </c>
      <c r="BW365" s="178">
        <f>SUMIFS($R365:$BM365,$R355:$BM355,"5. ZoR")</f>
        <v>0</v>
      </c>
      <c r="BX365" s="178">
        <f>SUMIFS($R365:$BM365,$R355:$BM355,"6. ZoR")</f>
        <v>0</v>
      </c>
      <c r="BY365" s="178">
        <f>SUMIFS($R365:$BM365,$R355:$BM355,"7. ZoR")</f>
        <v>0</v>
      </c>
      <c r="BZ365" s="178">
        <f>SUMIFS($R365:$BM365,$R355:$BM355,"8. ZoR")</f>
        <v>0</v>
      </c>
      <c r="CA365" s="178">
        <f>SUMIFS($R365:$BM365,$R355:$BM355,"9. ZoR")</f>
        <v>0</v>
      </c>
      <c r="CB365" s="178">
        <f>SUMIFS($R365:$BM365,$R355:$BM355,"10. ZoR")</f>
        <v>0</v>
      </c>
      <c r="CC365" s="178">
        <f>SUMIFS($R365:$BM365,$R355:$BM355,"11. ZoR")</f>
        <v>0</v>
      </c>
      <c r="CD365" s="178">
        <f>SUMIFS($R365:$BM365,$R355:$BM355,"12. ZoR")</f>
        <v>0</v>
      </c>
      <c r="CE365" s="178">
        <f>SUMIFS($R365:$BM365,$R355:$BM355,"13. ZoR")</f>
        <v>0</v>
      </c>
      <c r="CF365" s="178">
        <f>SUMIFS($R365:$BM365,$R355:$BM355,"14. ZoR")</f>
        <v>0</v>
      </c>
      <c r="CG365" s="178">
        <f>SUMIFS($R365:$BM365,$R355:$BM355,"15. ZoR")</f>
        <v>0</v>
      </c>
    </row>
    <row r="366" spans="1:85" ht="15" hidden="1" thickBot="1" x14ac:dyDescent="0.4">
      <c r="B366" s="105"/>
      <c r="C366" s="130"/>
      <c r="D366" s="130"/>
      <c r="E366" s="130"/>
      <c r="F366" s="130"/>
      <c r="G366" s="130"/>
      <c r="H366" s="105"/>
      <c r="I366" s="105"/>
      <c r="J366" s="105"/>
      <c r="K366" s="105"/>
      <c r="L366" s="105"/>
      <c r="M366" s="105"/>
      <c r="N366" s="7"/>
      <c r="O366" s="105"/>
      <c r="P366" s="105"/>
      <c r="Q366" s="105"/>
      <c r="R366" s="105"/>
      <c r="S366" s="105"/>
      <c r="T366" s="7"/>
      <c r="U366" s="105"/>
      <c r="V366" s="105"/>
      <c r="W366" s="105"/>
      <c r="X366" s="105"/>
      <c r="Y366" s="105"/>
      <c r="Z366" s="105"/>
      <c r="AA366" s="105"/>
      <c r="AB366" s="105"/>
      <c r="AC366" s="105"/>
      <c r="AD366" s="105"/>
      <c r="AE366" s="105"/>
      <c r="AF366" s="105"/>
      <c r="AG366" s="105"/>
      <c r="AH366" s="105"/>
      <c r="AI366" s="105"/>
      <c r="AJ366" s="105"/>
      <c r="AK366" s="105"/>
      <c r="AL366" s="105"/>
      <c r="AM366" s="105"/>
      <c r="AN366" s="105"/>
      <c r="AO366" s="105"/>
      <c r="AP366" s="105"/>
      <c r="AQ366" s="105"/>
      <c r="AR366" s="105"/>
      <c r="AS366" s="105"/>
      <c r="AT366" s="105"/>
      <c r="AU366" s="105"/>
      <c r="AV366" s="105"/>
      <c r="AW366" s="105"/>
      <c r="AX366" s="105"/>
      <c r="AY366" s="105"/>
      <c r="AZ366" s="105"/>
      <c r="BA366" s="105"/>
      <c r="BB366" s="105"/>
      <c r="BC366" s="105"/>
      <c r="BD366" s="105"/>
      <c r="BE366" s="105"/>
      <c r="BF366" s="105"/>
      <c r="BG366" s="105"/>
      <c r="BH366" s="105"/>
      <c r="BI366" s="105"/>
      <c r="BJ366" s="105"/>
      <c r="BK366" s="105"/>
      <c r="BL366" s="105"/>
      <c r="BM366" s="105"/>
      <c r="BN366" s="105"/>
      <c r="BO366" s="105"/>
      <c r="BP366" s="105"/>
      <c r="BQ366" s="105"/>
      <c r="BR366" s="105"/>
      <c r="BS366" s="105"/>
      <c r="BT366" s="105"/>
      <c r="BU366" s="105"/>
      <c r="BV366" s="105"/>
      <c r="BW366" s="105"/>
      <c r="BX366" s="105"/>
      <c r="BY366" s="105"/>
      <c r="BZ366" s="105"/>
      <c r="CA366" s="105"/>
      <c r="CB366" s="105"/>
      <c r="CC366" s="105"/>
      <c r="CD366" s="105"/>
      <c r="CE366" s="105"/>
      <c r="CF366" s="105"/>
      <c r="CG366" s="105"/>
    </row>
    <row r="367" spans="1:85" s="245" customFormat="1" ht="69.650000000000006" customHeight="1" thickBot="1" x14ac:dyDescent="0.4">
      <c r="A367" s="249"/>
      <c r="B367" s="120"/>
      <c r="C367" s="360" t="s">
        <v>2</v>
      </c>
      <c r="D367" s="121"/>
      <c r="E367" s="131" t="s">
        <v>206</v>
      </c>
      <c r="F367" s="131" t="s">
        <v>444</v>
      </c>
      <c r="G367" s="131" t="s">
        <v>208</v>
      </c>
      <c r="H367" s="122" t="s">
        <v>94</v>
      </c>
      <c r="I367" s="122" t="s">
        <v>95</v>
      </c>
      <c r="J367" s="122" t="s">
        <v>96</v>
      </c>
      <c r="K367" s="122" t="s">
        <v>216</v>
      </c>
      <c r="L367" s="122" t="s">
        <v>218</v>
      </c>
      <c r="M367" s="138" t="s">
        <v>1</v>
      </c>
      <c r="N367" s="7"/>
      <c r="O367" s="124">
        <v>208002</v>
      </c>
      <c r="P367" s="106"/>
      <c r="Q367" s="194" t="s">
        <v>128</v>
      </c>
      <c r="R367" s="83" t="s">
        <v>4</v>
      </c>
      <c r="S367" s="83" t="s">
        <v>5</v>
      </c>
      <c r="T367" s="83" t="s">
        <v>6</v>
      </c>
      <c r="U367" s="83" t="s">
        <v>7</v>
      </c>
      <c r="V367" s="83" t="s">
        <v>8</v>
      </c>
      <c r="W367" s="83" t="s">
        <v>9</v>
      </c>
      <c r="X367" s="83" t="s">
        <v>10</v>
      </c>
      <c r="Y367" s="83" t="s">
        <v>11</v>
      </c>
      <c r="Z367" s="83" t="s">
        <v>12</v>
      </c>
      <c r="AA367" s="83" t="s">
        <v>13</v>
      </c>
      <c r="AB367" s="83" t="s">
        <v>14</v>
      </c>
      <c r="AC367" s="83" t="s">
        <v>15</v>
      </c>
      <c r="AD367" s="83" t="s">
        <v>16</v>
      </c>
      <c r="AE367" s="83" t="s">
        <v>17</v>
      </c>
      <c r="AF367" s="83" t="s">
        <v>18</v>
      </c>
      <c r="AG367" s="83" t="s">
        <v>19</v>
      </c>
      <c r="AH367" s="83" t="s">
        <v>20</v>
      </c>
      <c r="AI367" s="83" t="s">
        <v>21</v>
      </c>
      <c r="AJ367" s="83" t="s">
        <v>22</v>
      </c>
      <c r="AK367" s="83" t="s">
        <v>23</v>
      </c>
      <c r="AL367" s="83" t="s">
        <v>24</v>
      </c>
      <c r="AM367" s="83" t="s">
        <v>25</v>
      </c>
      <c r="AN367" s="83" t="s">
        <v>26</v>
      </c>
      <c r="AO367" s="83" t="s">
        <v>27</v>
      </c>
      <c r="AP367" s="83" t="s">
        <v>28</v>
      </c>
      <c r="AQ367" s="83" t="s">
        <v>29</v>
      </c>
      <c r="AR367" s="83" t="s">
        <v>30</v>
      </c>
      <c r="AS367" s="83" t="s">
        <v>31</v>
      </c>
      <c r="AT367" s="83" t="s">
        <v>32</v>
      </c>
      <c r="AU367" s="83" t="s">
        <v>33</v>
      </c>
      <c r="AV367" s="83" t="s">
        <v>34</v>
      </c>
      <c r="AW367" s="83" t="s">
        <v>35</v>
      </c>
      <c r="AX367" s="83" t="s">
        <v>36</v>
      </c>
      <c r="AY367" s="83" t="s">
        <v>37</v>
      </c>
      <c r="AZ367" s="83" t="s">
        <v>38</v>
      </c>
      <c r="BA367" s="83" t="s">
        <v>39</v>
      </c>
      <c r="BB367" s="83" t="s">
        <v>40</v>
      </c>
      <c r="BC367" s="83" t="s">
        <v>41</v>
      </c>
      <c r="BD367" s="83" t="s">
        <v>42</v>
      </c>
      <c r="BE367" s="83" t="s">
        <v>43</v>
      </c>
      <c r="BF367" s="83" t="s">
        <v>44</v>
      </c>
      <c r="BG367" s="83" t="s">
        <v>45</v>
      </c>
      <c r="BH367" s="83" t="s">
        <v>46</v>
      </c>
      <c r="BI367" s="83" t="s">
        <v>47</v>
      </c>
      <c r="BJ367" s="83" t="s">
        <v>48</v>
      </c>
      <c r="BK367" s="83" t="s">
        <v>49</v>
      </c>
      <c r="BL367" s="83" t="s">
        <v>50</v>
      </c>
      <c r="BM367" s="83" t="s">
        <v>51</v>
      </c>
      <c r="BN367" s="134" t="s">
        <v>163</v>
      </c>
      <c r="BO367" s="135" t="s">
        <v>164</v>
      </c>
      <c r="BP367" s="135" t="s">
        <v>146</v>
      </c>
      <c r="BQ367" s="135" t="s">
        <v>214</v>
      </c>
      <c r="BR367" s="106"/>
      <c r="BS367" s="368" t="s">
        <v>238</v>
      </c>
      <c r="BT367" s="369"/>
      <c r="BU367" s="369"/>
      <c r="BV367" s="369"/>
      <c r="BW367" s="369"/>
      <c r="BX367" s="369"/>
      <c r="BY367" s="369"/>
      <c r="BZ367" s="369"/>
      <c r="CA367" s="369"/>
      <c r="CB367" s="369"/>
      <c r="CC367" s="369"/>
      <c r="CD367" s="369"/>
      <c r="CE367" s="369"/>
      <c r="CF367" s="369"/>
      <c r="CG367" s="369"/>
    </row>
    <row r="368" spans="1:85" s="245" customFormat="1" ht="21" hidden="1" customHeight="1" x14ac:dyDescent="0.35">
      <c r="A368" s="250"/>
      <c r="B368" s="113"/>
      <c r="C368" s="361"/>
      <c r="D368" s="125"/>
      <c r="E368" s="125"/>
      <c r="F368" s="125"/>
      <c r="G368" s="125"/>
      <c r="H368" s="370" t="s">
        <v>250</v>
      </c>
      <c r="I368" s="371" t="s">
        <v>425</v>
      </c>
      <c r="J368" s="357" t="s">
        <v>97</v>
      </c>
      <c r="K368" s="357" t="s">
        <v>217</v>
      </c>
      <c r="L368" s="137"/>
      <c r="M368" s="373" t="s">
        <v>93</v>
      </c>
      <c r="N368" s="7"/>
      <c r="O368" s="375" t="s">
        <v>3</v>
      </c>
      <c r="P368" s="106"/>
      <c r="Q368" s="84"/>
      <c r="R368" s="74">
        <f>MONTH(Úvod!$F$10)</f>
        <v>1</v>
      </c>
      <c r="S368" s="75">
        <f t="shared" ref="S368" si="6612">IF(R368=12,1,R368+1)</f>
        <v>2</v>
      </c>
      <c r="T368" s="75">
        <f t="shared" ref="T368" si="6613">IF(S368=12,1,S368+1)</f>
        <v>3</v>
      </c>
      <c r="U368" s="76">
        <f t="shared" ref="U368" si="6614">IF(T368=12,1,T368+1)</f>
        <v>4</v>
      </c>
      <c r="V368" s="76">
        <f t="shared" ref="V368" si="6615">IF(U368=12,1,U368+1)</f>
        <v>5</v>
      </c>
      <c r="W368" s="76">
        <f t="shared" ref="W368" si="6616">IF(V368=12,1,V368+1)</f>
        <v>6</v>
      </c>
      <c r="X368" s="76">
        <f t="shared" ref="X368" si="6617">IF(W368=12,1,W368+1)</f>
        <v>7</v>
      </c>
      <c r="Y368" s="76">
        <f t="shared" ref="Y368" si="6618">IF(X368=12,1,X368+1)</f>
        <v>8</v>
      </c>
      <c r="Z368" s="76">
        <f t="shared" ref="Z368" si="6619">IF(Y368=12,1,Y368+1)</f>
        <v>9</v>
      </c>
      <c r="AA368" s="76">
        <f>IF(Z368=12,1,Z368+1)</f>
        <v>10</v>
      </c>
      <c r="AB368" s="76">
        <f t="shared" ref="AB368" si="6620">IF(AA368=12,1,AA368+1)</f>
        <v>11</v>
      </c>
      <c r="AC368" s="76">
        <f t="shared" ref="AC368" si="6621">IF(AB368=12,1,AB368+1)</f>
        <v>12</v>
      </c>
      <c r="AD368" s="76">
        <f t="shared" ref="AD368" si="6622">IF(AC368=12,1,AC368+1)</f>
        <v>1</v>
      </c>
      <c r="AE368" s="76">
        <f t="shared" ref="AE368" si="6623">IF(AD368=12,1,AD368+1)</f>
        <v>2</v>
      </c>
      <c r="AF368" s="76">
        <f t="shared" ref="AF368" si="6624">IF(AE368=12,1,AE368+1)</f>
        <v>3</v>
      </c>
      <c r="AG368" s="76">
        <f t="shared" ref="AG368" si="6625">IF(AF368=12,1,AF368+1)</f>
        <v>4</v>
      </c>
      <c r="AH368" s="76">
        <f t="shared" ref="AH368" si="6626">IF(AG368=12,1,AG368+1)</f>
        <v>5</v>
      </c>
      <c r="AI368" s="76">
        <f t="shared" ref="AI368" si="6627">IF(AH368=12,1,AH368+1)</f>
        <v>6</v>
      </c>
      <c r="AJ368" s="76">
        <f>IF(AI368=12,1,AI368+1)</f>
        <v>7</v>
      </c>
      <c r="AK368" s="76">
        <f t="shared" ref="AK368" si="6628">IF(AJ368=12,1,AJ368+1)</f>
        <v>8</v>
      </c>
      <c r="AL368" s="76">
        <f t="shared" ref="AL368" si="6629">IF(AK368=12,1,AK368+1)</f>
        <v>9</v>
      </c>
      <c r="AM368" s="76">
        <f t="shared" ref="AM368" si="6630">IF(AL368=12,1,AL368+1)</f>
        <v>10</v>
      </c>
      <c r="AN368" s="76">
        <f t="shared" ref="AN368" si="6631">IF(AM368=12,1,AM368+1)</f>
        <v>11</v>
      </c>
      <c r="AO368" s="76">
        <f t="shared" ref="AO368" si="6632">IF(AN368=12,1,AN368+1)</f>
        <v>12</v>
      </c>
      <c r="AP368" s="76">
        <f t="shared" ref="AP368" si="6633">IF(AO368=12,1,AO368+1)</f>
        <v>1</v>
      </c>
      <c r="AQ368" s="76">
        <f t="shared" ref="AQ368" si="6634">IF(AP368=12,1,AP368+1)</f>
        <v>2</v>
      </c>
      <c r="AR368" s="76">
        <f t="shared" ref="AR368" si="6635">IF(AQ368=12,1,AQ368+1)</f>
        <v>3</v>
      </c>
      <c r="AS368" s="76">
        <f t="shared" ref="AS368" si="6636">IF(AR368=12,1,AR368+1)</f>
        <v>4</v>
      </c>
      <c r="AT368" s="76">
        <f t="shared" ref="AT368" si="6637">IF(AS368=12,1,AS368+1)</f>
        <v>5</v>
      </c>
      <c r="AU368" s="76">
        <f t="shared" ref="AU368" si="6638">IF(AT368=12,1,AT368+1)</f>
        <v>6</v>
      </c>
      <c r="AV368" s="76">
        <f t="shared" ref="AV368" si="6639">IF(AU368=12,1,AU368+1)</f>
        <v>7</v>
      </c>
      <c r="AW368" s="76">
        <f t="shared" ref="AW368" si="6640">IF(AV368=12,1,AV368+1)</f>
        <v>8</v>
      </c>
      <c r="AX368" s="76">
        <f t="shared" ref="AX368" si="6641">IF(AW368=12,1,AW368+1)</f>
        <v>9</v>
      </c>
      <c r="AY368" s="76">
        <f t="shared" ref="AY368" si="6642">IF(AX368=12,1,AX368+1)</f>
        <v>10</v>
      </c>
      <c r="AZ368" s="76">
        <f t="shared" ref="AZ368" si="6643">IF(AY368=12,1,AY368+1)</f>
        <v>11</v>
      </c>
      <c r="BA368" s="76">
        <f t="shared" ref="BA368" si="6644">IF(AZ368=12,1,AZ368+1)</f>
        <v>12</v>
      </c>
      <c r="BB368" s="76">
        <f t="shared" ref="BB368" si="6645">IF(BA368=12,1,BA368+1)</f>
        <v>1</v>
      </c>
      <c r="BC368" s="76">
        <f t="shared" ref="BC368" si="6646">IF(BB368=12,1,BB368+1)</f>
        <v>2</v>
      </c>
      <c r="BD368" s="76">
        <f t="shared" ref="BD368" si="6647">IF(BC368=12,1,BC368+1)</f>
        <v>3</v>
      </c>
      <c r="BE368" s="76">
        <f t="shared" ref="BE368" si="6648">IF(BD368=12,1,BD368+1)</f>
        <v>4</v>
      </c>
      <c r="BF368" s="76">
        <f t="shared" ref="BF368" si="6649">IF(BE368=12,1,BE368+1)</f>
        <v>5</v>
      </c>
      <c r="BG368" s="76">
        <f t="shared" ref="BG368" si="6650">IF(BF368=12,1,BF368+1)</f>
        <v>6</v>
      </c>
      <c r="BH368" s="76">
        <f t="shared" ref="BH368" si="6651">IF(BG368=12,1,BG368+1)</f>
        <v>7</v>
      </c>
      <c r="BI368" s="76">
        <f t="shared" ref="BI368" si="6652">IF(BH368=12,1,BH368+1)</f>
        <v>8</v>
      </c>
      <c r="BJ368" s="76">
        <f t="shared" ref="BJ368" si="6653">IF(BI368=12,1,BI368+1)</f>
        <v>9</v>
      </c>
      <c r="BK368" s="76">
        <f t="shared" ref="BK368" si="6654">IF(BJ368=12,1,BJ368+1)</f>
        <v>10</v>
      </c>
      <c r="BL368" s="76">
        <f t="shared" ref="BL368" si="6655">IF(BK368=12,1,BK368+1)</f>
        <v>11</v>
      </c>
      <c r="BM368" s="76">
        <f t="shared" ref="BM368" si="6656">IF(BL368=12,1,BL368+1)</f>
        <v>12</v>
      </c>
      <c r="BN368" s="81"/>
      <c r="BO368" s="78"/>
      <c r="BP368" s="78"/>
      <c r="BQ368" s="78"/>
      <c r="BR368" s="106"/>
      <c r="BS368" s="106"/>
      <c r="BT368" s="106"/>
      <c r="BU368" s="106"/>
      <c r="BV368" s="106"/>
      <c r="BW368" s="106"/>
      <c r="BX368" s="106"/>
      <c r="BY368" s="106"/>
      <c r="BZ368" s="106"/>
      <c r="CA368" s="106"/>
      <c r="CB368" s="106"/>
      <c r="CC368" s="106"/>
      <c r="CD368" s="106"/>
      <c r="CE368" s="106"/>
      <c r="CF368" s="106"/>
      <c r="CG368" s="106"/>
    </row>
    <row r="369" spans="1:85" s="245" customFormat="1" ht="18" hidden="1" customHeight="1" x14ac:dyDescent="0.35">
      <c r="A369" s="250"/>
      <c r="B369" s="113"/>
      <c r="C369" s="361"/>
      <c r="D369" s="125"/>
      <c r="E369" s="125"/>
      <c r="F369" s="125"/>
      <c r="G369" s="125"/>
      <c r="H369" s="370"/>
      <c r="I369" s="371"/>
      <c r="J369" s="357"/>
      <c r="K369" s="357"/>
      <c r="L369" s="137"/>
      <c r="M369" s="373"/>
      <c r="N369" s="7"/>
      <c r="O369" s="376"/>
      <c r="P369" s="106"/>
      <c r="Q369" s="77"/>
      <c r="R369" s="59">
        <f t="shared" ref="R369:BM369" si="6657">VALUE(_xlfn.CONCAT(R368,".",R371))</f>
        <v>1</v>
      </c>
      <c r="S369" s="73">
        <f t="shared" si="6657"/>
        <v>32</v>
      </c>
      <c r="T369" s="73">
        <f t="shared" si="6657"/>
        <v>61</v>
      </c>
      <c r="U369" s="73">
        <f t="shared" si="6657"/>
        <v>92</v>
      </c>
      <c r="V369" s="73">
        <f t="shared" si="6657"/>
        <v>122</v>
      </c>
      <c r="W369" s="73">
        <f t="shared" si="6657"/>
        <v>153</v>
      </c>
      <c r="X369" s="73">
        <f t="shared" si="6657"/>
        <v>183</v>
      </c>
      <c r="Y369" s="73">
        <f t="shared" si="6657"/>
        <v>214</v>
      </c>
      <c r="Z369" s="73">
        <f t="shared" si="6657"/>
        <v>245</v>
      </c>
      <c r="AA369" s="73">
        <f t="shared" si="6657"/>
        <v>275</v>
      </c>
      <c r="AB369" s="73">
        <f t="shared" si="6657"/>
        <v>306</v>
      </c>
      <c r="AC369" s="73">
        <f t="shared" si="6657"/>
        <v>336</v>
      </c>
      <c r="AD369" s="73">
        <f t="shared" si="6657"/>
        <v>367</v>
      </c>
      <c r="AE369" s="73">
        <f t="shared" si="6657"/>
        <v>398</v>
      </c>
      <c r="AF369" s="73">
        <f t="shared" si="6657"/>
        <v>426</v>
      </c>
      <c r="AG369" s="73">
        <f t="shared" si="6657"/>
        <v>457</v>
      </c>
      <c r="AH369" s="73">
        <f t="shared" si="6657"/>
        <v>487</v>
      </c>
      <c r="AI369" s="73">
        <f t="shared" si="6657"/>
        <v>518</v>
      </c>
      <c r="AJ369" s="73">
        <f t="shared" si="6657"/>
        <v>548</v>
      </c>
      <c r="AK369" s="73">
        <f t="shared" si="6657"/>
        <v>579</v>
      </c>
      <c r="AL369" s="73">
        <f t="shared" si="6657"/>
        <v>610</v>
      </c>
      <c r="AM369" s="73">
        <f t="shared" si="6657"/>
        <v>640</v>
      </c>
      <c r="AN369" s="73">
        <f t="shared" si="6657"/>
        <v>671</v>
      </c>
      <c r="AO369" s="73">
        <f t="shared" si="6657"/>
        <v>701</v>
      </c>
      <c r="AP369" s="73">
        <f t="shared" si="6657"/>
        <v>732</v>
      </c>
      <c r="AQ369" s="73">
        <f t="shared" si="6657"/>
        <v>763</v>
      </c>
      <c r="AR369" s="73">
        <f t="shared" si="6657"/>
        <v>791</v>
      </c>
      <c r="AS369" s="73">
        <f t="shared" si="6657"/>
        <v>822</v>
      </c>
      <c r="AT369" s="73">
        <f t="shared" si="6657"/>
        <v>852</v>
      </c>
      <c r="AU369" s="73">
        <f t="shared" si="6657"/>
        <v>883</v>
      </c>
      <c r="AV369" s="73">
        <f t="shared" si="6657"/>
        <v>913</v>
      </c>
      <c r="AW369" s="73">
        <f t="shared" si="6657"/>
        <v>944</v>
      </c>
      <c r="AX369" s="73">
        <f t="shared" si="6657"/>
        <v>975</v>
      </c>
      <c r="AY369" s="73">
        <f t="shared" si="6657"/>
        <v>1005</v>
      </c>
      <c r="AZ369" s="73">
        <f t="shared" si="6657"/>
        <v>1036</v>
      </c>
      <c r="BA369" s="73">
        <f t="shared" si="6657"/>
        <v>1066</v>
      </c>
      <c r="BB369" s="73">
        <f t="shared" si="6657"/>
        <v>1097</v>
      </c>
      <c r="BC369" s="73">
        <f t="shared" si="6657"/>
        <v>1128</v>
      </c>
      <c r="BD369" s="73">
        <f t="shared" si="6657"/>
        <v>1156</v>
      </c>
      <c r="BE369" s="73">
        <f t="shared" si="6657"/>
        <v>1187</v>
      </c>
      <c r="BF369" s="73">
        <f t="shared" si="6657"/>
        <v>1217</v>
      </c>
      <c r="BG369" s="73">
        <f t="shared" si="6657"/>
        <v>1248</v>
      </c>
      <c r="BH369" s="73">
        <f t="shared" si="6657"/>
        <v>1278</v>
      </c>
      <c r="BI369" s="73">
        <f t="shared" si="6657"/>
        <v>1309</v>
      </c>
      <c r="BJ369" s="73">
        <f t="shared" si="6657"/>
        <v>1340</v>
      </c>
      <c r="BK369" s="73">
        <f t="shared" si="6657"/>
        <v>1370</v>
      </c>
      <c r="BL369" s="73">
        <f t="shared" si="6657"/>
        <v>1401</v>
      </c>
      <c r="BM369" s="73">
        <f t="shared" si="6657"/>
        <v>1431</v>
      </c>
      <c r="BN369" s="82"/>
      <c r="BO369" s="79"/>
      <c r="BP369" s="79"/>
      <c r="BQ369" s="79"/>
      <c r="BR369" s="106"/>
      <c r="BS369" s="106"/>
      <c r="BT369" s="106"/>
      <c r="BU369" s="106"/>
      <c r="BV369" s="106"/>
      <c r="BW369" s="106"/>
      <c r="BX369" s="106"/>
      <c r="BY369" s="106"/>
      <c r="BZ369" s="106"/>
      <c r="CA369" s="106"/>
      <c r="CB369" s="106"/>
      <c r="CC369" s="106"/>
      <c r="CD369" s="106"/>
      <c r="CE369" s="106"/>
      <c r="CF369" s="106"/>
      <c r="CG369" s="106"/>
    </row>
    <row r="370" spans="1:85" s="245" customFormat="1" ht="18" customHeight="1" x14ac:dyDescent="0.35">
      <c r="A370" s="250"/>
      <c r="B370" s="113"/>
      <c r="C370" s="361"/>
      <c r="D370" s="125"/>
      <c r="E370" s="357" t="s">
        <v>207</v>
      </c>
      <c r="F370" s="357" t="s">
        <v>207</v>
      </c>
      <c r="G370" s="357" t="s">
        <v>207</v>
      </c>
      <c r="H370" s="370"/>
      <c r="I370" s="371"/>
      <c r="J370" s="357"/>
      <c r="K370" s="357"/>
      <c r="L370" s="357" t="s">
        <v>219</v>
      </c>
      <c r="M370" s="373"/>
      <c r="N370" s="7"/>
      <c r="O370" s="376"/>
      <c r="P370" s="106"/>
      <c r="Q370" s="77"/>
      <c r="R370" s="60" t="str">
        <f>VLOOKUP(R368,'Podpůrná data'!$I$188:$J$199,2)</f>
        <v>leden</v>
      </c>
      <c r="S370" s="60" t="str">
        <f>VLOOKUP(S368,'Podpůrná data'!$I$188:$J$199,2)</f>
        <v>únor</v>
      </c>
      <c r="T370" s="60" t="str">
        <f>VLOOKUP(T368,'Podpůrná data'!$I$188:$J$199,2)</f>
        <v>březen</v>
      </c>
      <c r="U370" s="60" t="str">
        <f>VLOOKUP(U368,'Podpůrná data'!$I$188:$J$199,2)</f>
        <v>duben</v>
      </c>
      <c r="V370" s="60" t="str">
        <f>VLOOKUP(V368,'Podpůrná data'!$I$188:$J$199,2)</f>
        <v>květen</v>
      </c>
      <c r="W370" s="60" t="str">
        <f>VLOOKUP(W368,'Podpůrná data'!$I$188:$J$199,2)</f>
        <v>červen</v>
      </c>
      <c r="X370" s="60" t="str">
        <f>VLOOKUP(X368,'Podpůrná data'!$I$188:$J$199,2)</f>
        <v>červenec</v>
      </c>
      <c r="Y370" s="60" t="str">
        <f>VLOOKUP(Y368,'Podpůrná data'!$I$188:$J$199,2)</f>
        <v>srpen</v>
      </c>
      <c r="Z370" s="60" t="str">
        <f>VLOOKUP(Z368,'Podpůrná data'!$I$188:$J$199,2)</f>
        <v>září</v>
      </c>
      <c r="AA370" s="60" t="str">
        <f>VLOOKUP(AA368,'Podpůrná data'!$I$188:$J$199,2)</f>
        <v>říjen</v>
      </c>
      <c r="AB370" s="60" t="str">
        <f>VLOOKUP(AB368,'Podpůrná data'!$I$188:$J$199,2)</f>
        <v>listopad</v>
      </c>
      <c r="AC370" s="60" t="str">
        <f>VLOOKUP(AC368,'Podpůrná data'!$I$188:$J$199,2)</f>
        <v>prosinec</v>
      </c>
      <c r="AD370" s="60" t="str">
        <f>VLOOKUP(AD368,'Podpůrná data'!$I$188:$J$199,2)</f>
        <v>leden</v>
      </c>
      <c r="AE370" s="60" t="str">
        <f>VLOOKUP(AE368,'Podpůrná data'!$I$188:$J$199,2)</f>
        <v>únor</v>
      </c>
      <c r="AF370" s="60" t="str">
        <f>VLOOKUP(AF368,'Podpůrná data'!$I$188:$J$199,2)</f>
        <v>březen</v>
      </c>
      <c r="AG370" s="60" t="str">
        <f>VLOOKUP(AG368,'Podpůrná data'!$I$188:$J$199,2)</f>
        <v>duben</v>
      </c>
      <c r="AH370" s="60" t="str">
        <f>VLOOKUP(AH368,'Podpůrná data'!$I$188:$J$199,2)</f>
        <v>květen</v>
      </c>
      <c r="AI370" s="60" t="str">
        <f>VLOOKUP(AI368,'Podpůrná data'!$I$188:$J$199,2)</f>
        <v>červen</v>
      </c>
      <c r="AJ370" s="60" t="str">
        <f>VLOOKUP(AJ368,'Podpůrná data'!$I$188:$J$199,2)</f>
        <v>červenec</v>
      </c>
      <c r="AK370" s="60" t="str">
        <f>VLOOKUP(AK368,'Podpůrná data'!$I$188:$J$199,2)</f>
        <v>srpen</v>
      </c>
      <c r="AL370" s="60" t="str">
        <f>VLOOKUP(AL368,'Podpůrná data'!$I$188:$J$199,2)</f>
        <v>září</v>
      </c>
      <c r="AM370" s="60" t="str">
        <f>VLOOKUP(AM368,'Podpůrná data'!$I$188:$J$199,2)</f>
        <v>říjen</v>
      </c>
      <c r="AN370" s="60" t="str">
        <f>VLOOKUP(AN368,'Podpůrná data'!$I$188:$J$199,2)</f>
        <v>listopad</v>
      </c>
      <c r="AO370" s="60" t="str">
        <f>VLOOKUP(AO368,'Podpůrná data'!$I$188:$J$199,2)</f>
        <v>prosinec</v>
      </c>
      <c r="AP370" s="60" t="str">
        <f>VLOOKUP(AP368,'Podpůrná data'!$I$188:$J$199,2)</f>
        <v>leden</v>
      </c>
      <c r="AQ370" s="60" t="str">
        <f>VLOOKUP(AQ368,'Podpůrná data'!$I$188:$J$199,2)</f>
        <v>únor</v>
      </c>
      <c r="AR370" s="60" t="str">
        <f>VLOOKUP(AR368,'Podpůrná data'!$I$188:$J$199,2)</f>
        <v>březen</v>
      </c>
      <c r="AS370" s="60" t="str">
        <f>VLOOKUP(AS368,'Podpůrná data'!$I$188:$J$199,2)</f>
        <v>duben</v>
      </c>
      <c r="AT370" s="60" t="str">
        <f>VLOOKUP(AT368,'Podpůrná data'!$I$188:$J$199,2)</f>
        <v>květen</v>
      </c>
      <c r="AU370" s="60" t="str">
        <f>VLOOKUP(AU368,'Podpůrná data'!$I$188:$J$199,2)</f>
        <v>červen</v>
      </c>
      <c r="AV370" s="60" t="str">
        <f>VLOOKUP(AV368,'Podpůrná data'!$I$188:$J$199,2)</f>
        <v>červenec</v>
      </c>
      <c r="AW370" s="60" t="str">
        <f>VLOOKUP(AW368,'Podpůrná data'!$I$188:$J$199,2)</f>
        <v>srpen</v>
      </c>
      <c r="AX370" s="60" t="str">
        <f>VLOOKUP(AX368,'Podpůrná data'!$I$188:$J$199,2)</f>
        <v>září</v>
      </c>
      <c r="AY370" s="60" t="str">
        <f>VLOOKUP(AY368,'Podpůrná data'!$I$188:$J$199,2)</f>
        <v>říjen</v>
      </c>
      <c r="AZ370" s="60" t="str">
        <f>VLOOKUP(AZ368,'Podpůrná data'!$I$188:$J$199,2)</f>
        <v>listopad</v>
      </c>
      <c r="BA370" s="60" t="str">
        <f>VLOOKUP(BA368,'Podpůrná data'!$I$188:$J$199,2)</f>
        <v>prosinec</v>
      </c>
      <c r="BB370" s="60" t="str">
        <f>VLOOKUP(BB368,'Podpůrná data'!$I$188:$J$199,2)</f>
        <v>leden</v>
      </c>
      <c r="BC370" s="60" t="str">
        <f>VLOOKUP(BC368,'Podpůrná data'!$I$188:$J$199,2)</f>
        <v>únor</v>
      </c>
      <c r="BD370" s="60" t="str">
        <f>VLOOKUP(BD368,'Podpůrná data'!$I$188:$J$199,2)</f>
        <v>březen</v>
      </c>
      <c r="BE370" s="60" t="str">
        <f>VLOOKUP(BE368,'Podpůrná data'!$I$188:$J$199,2)</f>
        <v>duben</v>
      </c>
      <c r="BF370" s="60" t="str">
        <f>VLOOKUP(BF368,'Podpůrná data'!$I$188:$J$199,2)</f>
        <v>květen</v>
      </c>
      <c r="BG370" s="60" t="str">
        <f>VLOOKUP(BG368,'Podpůrná data'!$I$188:$J$199,2)</f>
        <v>červen</v>
      </c>
      <c r="BH370" s="60" t="str">
        <f>VLOOKUP(BH368,'Podpůrná data'!$I$188:$J$199,2)</f>
        <v>červenec</v>
      </c>
      <c r="BI370" s="60" t="str">
        <f>VLOOKUP(BI368,'Podpůrná data'!$I$188:$J$199,2)</f>
        <v>srpen</v>
      </c>
      <c r="BJ370" s="60" t="str">
        <f>VLOOKUP(BJ368,'Podpůrná data'!$I$188:$J$199,2)</f>
        <v>září</v>
      </c>
      <c r="BK370" s="60" t="str">
        <f>VLOOKUP(BK368,'Podpůrná data'!$I$188:$J$199,2)</f>
        <v>říjen</v>
      </c>
      <c r="BL370" s="60" t="str">
        <f>VLOOKUP(BL368,'Podpůrná data'!$I$188:$J$199,2)</f>
        <v>listopad</v>
      </c>
      <c r="BM370" s="60" t="str">
        <f>VLOOKUP(BM368,'Podpůrná data'!$I$188:$J$199,2)</f>
        <v>prosinec</v>
      </c>
      <c r="BN370" s="171"/>
      <c r="BO370" s="175"/>
      <c r="BP370" s="197"/>
      <c r="BQ370" s="197"/>
      <c r="BR370" s="106"/>
      <c r="BS370" s="179" t="s">
        <v>105</v>
      </c>
      <c r="BT370" s="179" t="s">
        <v>106</v>
      </c>
      <c r="BU370" s="179" t="s">
        <v>107</v>
      </c>
      <c r="BV370" s="179" t="s">
        <v>108</v>
      </c>
      <c r="BW370" s="179" t="s">
        <v>109</v>
      </c>
      <c r="BX370" s="179" t="s">
        <v>110</v>
      </c>
      <c r="BY370" s="179" t="s">
        <v>111</v>
      </c>
      <c r="BZ370" s="179" t="s">
        <v>112</v>
      </c>
      <c r="CA370" s="179" t="s">
        <v>113</v>
      </c>
      <c r="CB370" s="179" t="s">
        <v>155</v>
      </c>
      <c r="CC370" s="179" t="s">
        <v>156</v>
      </c>
      <c r="CD370" s="179" t="s">
        <v>157</v>
      </c>
      <c r="CE370" s="179" t="s">
        <v>202</v>
      </c>
      <c r="CF370" s="179" t="s">
        <v>203</v>
      </c>
      <c r="CG370" s="179" t="s">
        <v>204</v>
      </c>
    </row>
    <row r="371" spans="1:85" s="245" customFormat="1" ht="16.399999999999999" customHeight="1" x14ac:dyDescent="0.35">
      <c r="A371" s="250"/>
      <c r="B371" s="113"/>
      <c r="C371" s="361"/>
      <c r="D371" s="125"/>
      <c r="E371" s="357"/>
      <c r="F371" s="357"/>
      <c r="G371" s="357"/>
      <c r="H371" s="370"/>
      <c r="I371" s="371"/>
      <c r="J371" s="357"/>
      <c r="K371" s="357"/>
      <c r="L371" s="357"/>
      <c r="M371" s="373"/>
      <c r="N371" s="7"/>
      <c r="O371" s="376"/>
      <c r="P371" s="106"/>
      <c r="Q371" s="77"/>
      <c r="R371" s="60">
        <f>YEAR(Úvod!$F$10)</f>
        <v>1900</v>
      </c>
      <c r="S371" s="60">
        <f t="shared" ref="S371" si="6658">IF(S368=1,R371+1,R371)</f>
        <v>1900</v>
      </c>
      <c r="T371" s="60">
        <f t="shared" ref="T371" si="6659">IF(T368=1,S371+1,S371)</f>
        <v>1900</v>
      </c>
      <c r="U371" s="60">
        <f t="shared" ref="U371" si="6660">IF(U368=1,T371+1,T371)</f>
        <v>1900</v>
      </c>
      <c r="V371" s="60">
        <f t="shared" ref="V371" si="6661">IF(V368=1,U371+1,U371)</f>
        <v>1900</v>
      </c>
      <c r="W371" s="60">
        <f t="shared" ref="W371" si="6662">IF(W368=1,V371+1,V371)</f>
        <v>1900</v>
      </c>
      <c r="X371" s="60">
        <f t="shared" ref="X371" si="6663">IF(X368=1,W371+1,W371)</f>
        <v>1900</v>
      </c>
      <c r="Y371" s="60">
        <f t="shared" ref="Y371" si="6664">IF(Y368=1,X371+1,X371)</f>
        <v>1900</v>
      </c>
      <c r="Z371" s="60">
        <f t="shared" ref="Z371" si="6665">IF(Z368=1,Y371+1,Y371)</f>
        <v>1900</v>
      </c>
      <c r="AA371" s="60">
        <f t="shared" ref="AA371" si="6666">IF(AA368=1,Z371+1,Z371)</f>
        <v>1900</v>
      </c>
      <c r="AB371" s="60">
        <f t="shared" ref="AB371" si="6667">IF(AB368=1,AA371+1,AA371)</f>
        <v>1900</v>
      </c>
      <c r="AC371" s="60">
        <f t="shared" ref="AC371" si="6668">IF(AC368=1,AB371+1,AB371)</f>
        <v>1900</v>
      </c>
      <c r="AD371" s="60">
        <f t="shared" ref="AD371" si="6669">IF(AD368=1,AC371+1,AC371)</f>
        <v>1901</v>
      </c>
      <c r="AE371" s="60">
        <f t="shared" ref="AE371" si="6670">IF(AE368=1,AD371+1,AD371)</f>
        <v>1901</v>
      </c>
      <c r="AF371" s="60">
        <f t="shared" ref="AF371" si="6671">IF(AF368=1,AE371+1,AE371)</f>
        <v>1901</v>
      </c>
      <c r="AG371" s="60">
        <f t="shared" ref="AG371" si="6672">IF(AG368=1,AF371+1,AF371)</f>
        <v>1901</v>
      </c>
      <c r="AH371" s="60">
        <f t="shared" ref="AH371" si="6673">IF(AH368=1,AG371+1,AG371)</f>
        <v>1901</v>
      </c>
      <c r="AI371" s="60">
        <f t="shared" ref="AI371" si="6674">IF(AI368=1,AH371+1,AH371)</f>
        <v>1901</v>
      </c>
      <c r="AJ371" s="60">
        <f t="shared" ref="AJ371" si="6675">IF(AJ368=1,AI371+1,AI371)</f>
        <v>1901</v>
      </c>
      <c r="AK371" s="60">
        <f t="shared" ref="AK371" si="6676">IF(AK368=1,AJ371+1,AJ371)</f>
        <v>1901</v>
      </c>
      <c r="AL371" s="60">
        <f t="shared" ref="AL371" si="6677">IF(AL368=1,AK371+1,AK371)</f>
        <v>1901</v>
      </c>
      <c r="AM371" s="60">
        <f t="shared" ref="AM371" si="6678">IF(AM368=1,AL371+1,AL371)</f>
        <v>1901</v>
      </c>
      <c r="AN371" s="60">
        <f t="shared" ref="AN371" si="6679">IF(AN368=1,AM371+1,AM371)</f>
        <v>1901</v>
      </c>
      <c r="AO371" s="60">
        <f t="shared" ref="AO371" si="6680">IF(AO368=1,AN371+1,AN371)</f>
        <v>1901</v>
      </c>
      <c r="AP371" s="60">
        <f t="shared" ref="AP371" si="6681">IF(AP368=1,AO371+1,AO371)</f>
        <v>1902</v>
      </c>
      <c r="AQ371" s="60">
        <f t="shared" ref="AQ371" si="6682">IF(AQ368=1,AP371+1,AP371)</f>
        <v>1902</v>
      </c>
      <c r="AR371" s="60">
        <f t="shared" ref="AR371" si="6683">IF(AR368=1,AQ371+1,AQ371)</f>
        <v>1902</v>
      </c>
      <c r="AS371" s="60">
        <f t="shared" ref="AS371" si="6684">IF(AS368=1,AR371+1,AR371)</f>
        <v>1902</v>
      </c>
      <c r="AT371" s="60">
        <f t="shared" ref="AT371" si="6685">IF(AT368=1,AS371+1,AS371)</f>
        <v>1902</v>
      </c>
      <c r="AU371" s="60">
        <f t="shared" ref="AU371" si="6686">IF(AU368=1,AT371+1,AT371)</f>
        <v>1902</v>
      </c>
      <c r="AV371" s="60">
        <f t="shared" ref="AV371" si="6687">IF(AV368=1,AU371+1,AU371)</f>
        <v>1902</v>
      </c>
      <c r="AW371" s="60">
        <f t="shared" ref="AW371" si="6688">IF(AW368=1,AV371+1,AV371)</f>
        <v>1902</v>
      </c>
      <c r="AX371" s="60">
        <f t="shared" ref="AX371" si="6689">IF(AX368=1,AW371+1,AW371)</f>
        <v>1902</v>
      </c>
      <c r="AY371" s="60">
        <f t="shared" ref="AY371" si="6690">IF(AY368=1,AX371+1,AX371)</f>
        <v>1902</v>
      </c>
      <c r="AZ371" s="60">
        <f t="shared" ref="AZ371" si="6691">IF(AZ368=1,AY371+1,AY371)</f>
        <v>1902</v>
      </c>
      <c r="BA371" s="60">
        <f t="shared" ref="BA371" si="6692">IF(BA368=1,AZ371+1,AZ371)</f>
        <v>1902</v>
      </c>
      <c r="BB371" s="60">
        <f t="shared" ref="BB371" si="6693">IF(BB368=1,BA371+1,BA371)</f>
        <v>1903</v>
      </c>
      <c r="BC371" s="60">
        <f t="shared" ref="BC371" si="6694">IF(BC368=1,BB371+1,BB371)</f>
        <v>1903</v>
      </c>
      <c r="BD371" s="60">
        <f t="shared" ref="BD371" si="6695">IF(BD368=1,BC371+1,BC371)</f>
        <v>1903</v>
      </c>
      <c r="BE371" s="60">
        <f t="shared" ref="BE371" si="6696">IF(BE368=1,BD371+1,BD371)</f>
        <v>1903</v>
      </c>
      <c r="BF371" s="60">
        <f t="shared" ref="BF371" si="6697">IF(BF368=1,BE371+1,BE371)</f>
        <v>1903</v>
      </c>
      <c r="BG371" s="60">
        <f t="shared" ref="BG371" si="6698">IF(BG368=1,BF371+1,BF371)</f>
        <v>1903</v>
      </c>
      <c r="BH371" s="60">
        <f t="shared" ref="BH371" si="6699">IF(BH368=1,BG371+1,BG371)</f>
        <v>1903</v>
      </c>
      <c r="BI371" s="60">
        <f t="shared" ref="BI371" si="6700">IF(BI368=1,BH371+1,BH371)</f>
        <v>1903</v>
      </c>
      <c r="BJ371" s="60">
        <f t="shared" ref="BJ371" si="6701">IF(BJ368=1,BI371+1,BI371)</f>
        <v>1903</v>
      </c>
      <c r="BK371" s="60">
        <f t="shared" ref="BK371" si="6702">IF(BK368=1,BJ371+1,BJ371)</f>
        <v>1903</v>
      </c>
      <c r="BL371" s="60">
        <f t="shared" ref="BL371" si="6703">IF(BL368=1,BK371+1,BK371)</f>
        <v>1903</v>
      </c>
      <c r="BM371" s="60">
        <f t="shared" ref="BM371" si="6704">IF(BM368=1,BL371+1,BL371)</f>
        <v>1903</v>
      </c>
      <c r="BN371" s="195"/>
      <c r="BO371" s="196"/>
      <c r="BP371" s="197"/>
      <c r="BQ371" s="197"/>
      <c r="BR371" s="106"/>
      <c r="BS371" s="106"/>
      <c r="BT371" s="106"/>
      <c r="BU371" s="106"/>
      <c r="BV371" s="106"/>
      <c r="BW371" s="106"/>
      <c r="BX371" s="106"/>
      <c r="BY371" s="106"/>
      <c r="BZ371" s="106"/>
      <c r="CA371" s="106"/>
      <c r="CB371" s="106"/>
      <c r="CC371" s="106"/>
      <c r="CD371" s="106"/>
      <c r="CE371" s="106"/>
      <c r="CF371" s="106"/>
      <c r="CG371" s="106"/>
    </row>
    <row r="372" spans="1:85" s="245" customFormat="1" ht="16.399999999999999" customHeight="1" x14ac:dyDescent="0.35">
      <c r="A372" s="250"/>
      <c r="B372" s="113"/>
      <c r="C372" s="125"/>
      <c r="D372" s="125"/>
      <c r="E372" s="357"/>
      <c r="F372" s="357"/>
      <c r="G372" s="357"/>
      <c r="H372" s="370"/>
      <c r="I372" s="371"/>
      <c r="J372" s="357"/>
      <c r="K372" s="372"/>
      <c r="L372" s="357"/>
      <c r="M372" s="374"/>
      <c r="N372" s="7"/>
      <c r="O372" s="377"/>
      <c r="P372" s="106"/>
      <c r="Q372" s="63" t="s">
        <v>159</v>
      </c>
      <c r="R372" s="251"/>
      <c r="S372" s="251"/>
      <c r="T372" s="251"/>
      <c r="U372" s="251"/>
      <c r="V372" s="251"/>
      <c r="W372" s="251"/>
      <c r="X372" s="251"/>
      <c r="Y372" s="251"/>
      <c r="Z372" s="251"/>
      <c r="AA372" s="251"/>
      <c r="AB372" s="251"/>
      <c r="AC372" s="251"/>
      <c r="AD372" s="251"/>
      <c r="AE372" s="251"/>
      <c r="AF372" s="251"/>
      <c r="AG372" s="251"/>
      <c r="AH372" s="251"/>
      <c r="AI372" s="251"/>
      <c r="AJ372" s="251"/>
      <c r="AK372" s="251"/>
      <c r="AL372" s="251"/>
      <c r="AM372" s="251"/>
      <c r="AN372" s="251"/>
      <c r="AO372" s="251"/>
      <c r="AP372" s="251"/>
      <c r="AQ372" s="251"/>
      <c r="AR372" s="251"/>
      <c r="AS372" s="251"/>
      <c r="AT372" s="251"/>
      <c r="AU372" s="251"/>
      <c r="AV372" s="251"/>
      <c r="AW372" s="251"/>
      <c r="AX372" s="251"/>
      <c r="AY372" s="251"/>
      <c r="AZ372" s="251"/>
      <c r="BA372" s="251"/>
      <c r="BB372" s="251"/>
      <c r="BC372" s="251"/>
      <c r="BD372" s="251"/>
      <c r="BE372" s="251"/>
      <c r="BF372" s="251"/>
      <c r="BG372" s="251"/>
      <c r="BH372" s="251"/>
      <c r="BI372" s="251"/>
      <c r="BJ372" s="251"/>
      <c r="BK372" s="251"/>
      <c r="BL372" s="251"/>
      <c r="BM372" s="251"/>
      <c r="BN372" s="195"/>
      <c r="BO372" s="196"/>
      <c r="BP372" s="197"/>
      <c r="BQ372" s="197"/>
      <c r="BR372" s="106"/>
      <c r="BS372" s="106"/>
      <c r="BT372" s="106"/>
      <c r="BU372" s="106"/>
      <c r="BV372" s="106"/>
      <c r="BW372" s="106"/>
      <c r="BX372" s="106"/>
      <c r="BY372" s="106"/>
      <c r="BZ372" s="106"/>
      <c r="CA372" s="106"/>
      <c r="CB372" s="106"/>
      <c r="CC372" s="106"/>
      <c r="CD372" s="106"/>
      <c r="CE372" s="106"/>
      <c r="CF372" s="106"/>
      <c r="CG372" s="106"/>
    </row>
    <row r="373" spans="1:85" s="245" customFormat="1" ht="23.5" customHeight="1" x14ac:dyDescent="0.35">
      <c r="A373" s="243"/>
      <c r="B373" s="126" t="s">
        <v>25</v>
      </c>
      <c r="C373" s="359"/>
      <c r="D373" s="359"/>
      <c r="E373" s="252"/>
      <c r="F373" s="252"/>
      <c r="G373" s="241"/>
      <c r="H373" s="253"/>
      <c r="I373" s="254"/>
      <c r="J373" s="253"/>
      <c r="K373" s="205">
        <f>IF(J373="",0,IF(J373="ANO",'Podpůrná data'!$B$5,'Podpůrná data'!$B$3))</f>
        <v>0</v>
      </c>
      <c r="L373" s="203">
        <f>IFERROR(INT(ROUND(I373,2)*(VLOOKUP(INT(H373),'Podpůrná data'!$A$189:$B$233,2,FALSE))*(H373/(INT(H373)))),0)</f>
        <v>0</v>
      </c>
      <c r="M373" s="61">
        <f>K373*L373</f>
        <v>0</v>
      </c>
      <c r="N373" s="62">
        <f>IF(M373&gt;0,IF(ISTEXT(C373)=TRUE,0,1),0)</f>
        <v>0</v>
      </c>
      <c r="O373" s="166">
        <f>IF(M373&gt;0,1,0)</f>
        <v>0</v>
      </c>
      <c r="P373" s="127"/>
      <c r="Q373" s="63" t="s">
        <v>95</v>
      </c>
      <c r="R373" s="255"/>
      <c r="S373" s="255"/>
      <c r="T373" s="255"/>
      <c r="U373" s="255"/>
      <c r="V373" s="255"/>
      <c r="W373" s="255"/>
      <c r="X373" s="255"/>
      <c r="Y373" s="255"/>
      <c r="Z373" s="255"/>
      <c r="AA373" s="255"/>
      <c r="AB373" s="255"/>
      <c r="AC373" s="255"/>
      <c r="AD373" s="255"/>
      <c r="AE373" s="255"/>
      <c r="AF373" s="255"/>
      <c r="AG373" s="255"/>
      <c r="AH373" s="255"/>
      <c r="AI373" s="255"/>
      <c r="AJ373" s="255"/>
      <c r="AK373" s="255"/>
      <c r="AL373" s="255"/>
      <c r="AM373" s="255"/>
      <c r="AN373" s="255"/>
      <c r="AO373" s="255"/>
      <c r="AP373" s="255"/>
      <c r="AQ373" s="255"/>
      <c r="AR373" s="255"/>
      <c r="AS373" s="255"/>
      <c r="AT373" s="255"/>
      <c r="AU373" s="255"/>
      <c r="AV373" s="255"/>
      <c r="AW373" s="255"/>
      <c r="AX373" s="255"/>
      <c r="AY373" s="255"/>
      <c r="AZ373" s="255"/>
      <c r="BA373" s="255"/>
      <c r="BB373" s="255"/>
      <c r="BC373" s="255"/>
      <c r="BD373" s="255"/>
      <c r="BE373" s="255"/>
      <c r="BF373" s="255"/>
      <c r="BG373" s="255"/>
      <c r="BH373" s="255"/>
      <c r="BI373" s="255"/>
      <c r="BJ373" s="255"/>
      <c r="BK373" s="255"/>
      <c r="BL373" s="255"/>
      <c r="BM373" s="255"/>
      <c r="BN373" s="362">
        <f>SUM(R381:BM381)</f>
        <v>0</v>
      </c>
      <c r="BO373" s="364">
        <f>SUM(R382:BM382)</f>
        <v>0</v>
      </c>
      <c r="BP373" s="366">
        <f>IF($O373=0,0,IF($BN373&gt;=143*$I373,1,0))</f>
        <v>0</v>
      </c>
      <c r="BQ373" s="366">
        <f>IF($BN373&gt;=143*$I373,0,(CEILING(143*$I373,1)-$BN373))</f>
        <v>0</v>
      </c>
      <c r="BR373" s="106"/>
      <c r="BS373" s="106"/>
      <c r="BT373" s="106"/>
      <c r="BU373" s="106"/>
      <c r="BV373" s="106"/>
      <c r="BW373" s="106"/>
      <c r="BX373" s="106"/>
      <c r="BY373" s="106"/>
      <c r="BZ373" s="106"/>
      <c r="CA373" s="106"/>
      <c r="CB373" s="106"/>
      <c r="CC373" s="106"/>
      <c r="CD373" s="106"/>
      <c r="CE373" s="106"/>
      <c r="CF373" s="106"/>
      <c r="CG373" s="106"/>
    </row>
    <row r="374" spans="1:85" s="245" customFormat="1" ht="29" x14ac:dyDescent="0.35">
      <c r="A374" s="243"/>
      <c r="B374" s="128"/>
      <c r="C374" s="80"/>
      <c r="D374" s="80"/>
      <c r="E374" s="80"/>
      <c r="F374" s="80"/>
      <c r="G374" s="80"/>
      <c r="H374" s="80"/>
      <c r="I374" s="80"/>
      <c r="J374" s="80"/>
      <c r="K374" s="80"/>
      <c r="L374" s="80"/>
      <c r="M374" s="64"/>
      <c r="N374" s="7"/>
      <c r="O374" s="192"/>
      <c r="P374" s="106"/>
      <c r="Q374" s="63" t="s">
        <v>129</v>
      </c>
      <c r="R374" s="256"/>
      <c r="S374" s="256"/>
      <c r="T374" s="256"/>
      <c r="U374" s="256"/>
      <c r="V374" s="256"/>
      <c r="W374" s="256"/>
      <c r="X374" s="256"/>
      <c r="Y374" s="256"/>
      <c r="Z374" s="256"/>
      <c r="AA374" s="256"/>
      <c r="AB374" s="256"/>
      <c r="AC374" s="256"/>
      <c r="AD374" s="256"/>
      <c r="AE374" s="256"/>
      <c r="AF374" s="256"/>
      <c r="AG374" s="256"/>
      <c r="AH374" s="256"/>
      <c r="AI374" s="256"/>
      <c r="AJ374" s="256"/>
      <c r="AK374" s="256"/>
      <c r="AL374" s="256"/>
      <c r="AM374" s="256"/>
      <c r="AN374" s="256"/>
      <c r="AO374" s="256"/>
      <c r="AP374" s="256"/>
      <c r="AQ374" s="256"/>
      <c r="AR374" s="256"/>
      <c r="AS374" s="256"/>
      <c r="AT374" s="256"/>
      <c r="AU374" s="256"/>
      <c r="AV374" s="256"/>
      <c r="AW374" s="256"/>
      <c r="AX374" s="256"/>
      <c r="AY374" s="256"/>
      <c r="AZ374" s="256"/>
      <c r="BA374" s="256"/>
      <c r="BB374" s="256"/>
      <c r="BC374" s="256"/>
      <c r="BD374" s="256"/>
      <c r="BE374" s="256"/>
      <c r="BF374" s="256"/>
      <c r="BG374" s="256"/>
      <c r="BH374" s="256"/>
      <c r="BI374" s="256"/>
      <c r="BJ374" s="256"/>
      <c r="BK374" s="256"/>
      <c r="BL374" s="256"/>
      <c r="BM374" s="256"/>
      <c r="BN374" s="362"/>
      <c r="BO374" s="364"/>
      <c r="BP374" s="366"/>
      <c r="BQ374" s="366"/>
      <c r="BR374" s="106"/>
      <c r="BS374" s="106"/>
      <c r="BT374" s="106"/>
      <c r="BU374" s="106"/>
      <c r="BV374" s="106"/>
      <c r="BW374" s="106"/>
      <c r="BX374" s="106"/>
      <c r="BY374" s="106"/>
      <c r="BZ374" s="106"/>
      <c r="CA374" s="106"/>
      <c r="CB374" s="106"/>
      <c r="CC374" s="106"/>
      <c r="CD374" s="106"/>
      <c r="CE374" s="106"/>
      <c r="CF374" s="106"/>
      <c r="CG374" s="106"/>
    </row>
    <row r="375" spans="1:85" s="245" customFormat="1" ht="14.5" hidden="1" customHeight="1" x14ac:dyDescent="0.35">
      <c r="A375" s="243"/>
      <c r="B375" s="128"/>
      <c r="C375" s="80"/>
      <c r="D375" s="80"/>
      <c r="E375" s="80"/>
      <c r="F375" s="80"/>
      <c r="G375" s="80"/>
      <c r="H375" s="80"/>
      <c r="I375" s="80"/>
      <c r="J375" s="80"/>
      <c r="K375" s="80"/>
      <c r="L375" s="80"/>
      <c r="M375" s="64"/>
      <c r="N375" s="7"/>
      <c r="O375" s="192"/>
      <c r="P375" s="106"/>
      <c r="Q375" s="65" t="s">
        <v>130</v>
      </c>
      <c r="R375" s="66">
        <f>IF(R373&lt;&gt;0,1,0)</f>
        <v>0</v>
      </c>
      <c r="S375" s="66">
        <f t="shared" ref="S375" si="6705">IF(R375&gt;0,R375+1,IF(S373&lt;&gt;0,1,0))</f>
        <v>0</v>
      </c>
      <c r="T375" s="66">
        <f t="shared" ref="T375" si="6706">IF(S375&gt;0,S375+1,IF(T373&lt;&gt;0,1,0))</f>
        <v>0</v>
      </c>
      <c r="U375" s="66">
        <f t="shared" ref="U375" si="6707">IF(T375&gt;0,T375+1,IF(U373&lt;&gt;0,1,0))</f>
        <v>0</v>
      </c>
      <c r="V375" s="66">
        <f t="shared" ref="V375" si="6708">IF(U375&gt;0,U375+1,IF(V373&lt;&gt;0,1,0))</f>
        <v>0</v>
      </c>
      <c r="W375" s="66">
        <f t="shared" ref="W375" si="6709">IF(V375&gt;0,V375+1,IF(W373&lt;&gt;0,1,0))</f>
        <v>0</v>
      </c>
      <c r="X375" s="66">
        <f t="shared" ref="X375" si="6710">IF(W375&gt;0,W375+1,IF(X373&lt;&gt;0,1,0))</f>
        <v>0</v>
      </c>
      <c r="Y375" s="66">
        <f t="shared" ref="Y375" si="6711">IF(X375&gt;0,X375+1,IF(Y373&lt;&gt;0,1,0))</f>
        <v>0</v>
      </c>
      <c r="Z375" s="66">
        <f t="shared" ref="Z375" si="6712">IF(Y375&gt;0,Y375+1,IF(Z373&lt;&gt;0,1,0))</f>
        <v>0</v>
      </c>
      <c r="AA375" s="66">
        <f t="shared" ref="AA375" si="6713">IF(Z375&gt;0,Z375+1,IF(AA373&lt;&gt;0,1,0))</f>
        <v>0</v>
      </c>
      <c r="AB375" s="66">
        <f t="shared" ref="AB375" si="6714">IF(AA375&gt;0,AA375+1,IF(AB373&lt;&gt;0,1,0))</f>
        <v>0</v>
      </c>
      <c r="AC375" s="66">
        <f t="shared" ref="AC375" si="6715">IF(AB375&gt;0,AB375+1,IF(AC373&lt;&gt;0,1,0))</f>
        <v>0</v>
      </c>
      <c r="AD375" s="66">
        <f t="shared" ref="AD375" si="6716">IF(AC375&gt;0,AC375+1,IF(AD373&lt;&gt;0,1,0))</f>
        <v>0</v>
      </c>
      <c r="AE375" s="66">
        <f t="shared" ref="AE375" si="6717">IF(AD375&gt;0,AD375+1,IF(AE373&lt;&gt;0,1,0))</f>
        <v>0</v>
      </c>
      <c r="AF375" s="66">
        <f t="shared" ref="AF375" si="6718">IF(AE375&gt;0,AE375+1,IF(AF373&lt;&gt;0,1,0))</f>
        <v>0</v>
      </c>
      <c r="AG375" s="66">
        <f t="shared" ref="AG375" si="6719">IF(AF375&gt;0,AF375+1,IF(AG373&lt;&gt;0,1,0))</f>
        <v>0</v>
      </c>
      <c r="AH375" s="66">
        <f t="shared" ref="AH375" si="6720">IF(AG375&gt;0,AG375+1,IF(AH373&lt;&gt;0,1,0))</f>
        <v>0</v>
      </c>
      <c r="AI375" s="66">
        <f t="shared" ref="AI375" si="6721">IF(AH375&gt;0,AH375+1,IF(AI373&lt;&gt;0,1,0))</f>
        <v>0</v>
      </c>
      <c r="AJ375" s="66">
        <f t="shared" ref="AJ375" si="6722">IF(AI375&gt;0,AI375+1,IF(AJ373&lt;&gt;0,1,0))</f>
        <v>0</v>
      </c>
      <c r="AK375" s="66">
        <f t="shared" ref="AK375" si="6723">IF(AJ375&gt;0,AJ375+1,IF(AK373&lt;&gt;0,1,0))</f>
        <v>0</v>
      </c>
      <c r="AL375" s="66">
        <f t="shared" ref="AL375" si="6724">IF(AK375&gt;0,AK375+1,IF(AL373&lt;&gt;0,1,0))</f>
        <v>0</v>
      </c>
      <c r="AM375" s="66">
        <f t="shared" ref="AM375" si="6725">IF(AL375&gt;0,AL375+1,IF(AM373&lt;&gt;0,1,0))</f>
        <v>0</v>
      </c>
      <c r="AN375" s="66">
        <f t="shared" ref="AN375" si="6726">IF(AM375&gt;0,AM375+1,IF(AN373&lt;&gt;0,1,0))</f>
        <v>0</v>
      </c>
      <c r="AO375" s="66">
        <f t="shared" ref="AO375" si="6727">IF(AN375&gt;0,AN375+1,IF(AO373&lt;&gt;0,1,0))</f>
        <v>0</v>
      </c>
      <c r="AP375" s="66">
        <f t="shared" ref="AP375" si="6728">IF(AO375&gt;0,AO375+1,IF(AP373&lt;&gt;0,1,0))</f>
        <v>0</v>
      </c>
      <c r="AQ375" s="66">
        <f t="shared" ref="AQ375" si="6729">IF(AP375&gt;0,AP375+1,IF(AQ373&lt;&gt;0,1,0))</f>
        <v>0</v>
      </c>
      <c r="AR375" s="66">
        <f t="shared" ref="AR375" si="6730">IF(AQ375&gt;0,AQ375+1,IF(AR373&lt;&gt;0,1,0))</f>
        <v>0</v>
      </c>
      <c r="AS375" s="66">
        <f t="shared" ref="AS375" si="6731">IF(AR375&gt;0,AR375+1,IF(AS373&lt;&gt;0,1,0))</f>
        <v>0</v>
      </c>
      <c r="AT375" s="66">
        <f t="shared" ref="AT375" si="6732">IF(AS375&gt;0,AS375+1,IF(AT373&lt;&gt;0,1,0))</f>
        <v>0</v>
      </c>
      <c r="AU375" s="66">
        <f t="shared" ref="AU375" si="6733">IF(AT375&gt;0,AT375+1,IF(AU373&lt;&gt;0,1,0))</f>
        <v>0</v>
      </c>
      <c r="AV375" s="66">
        <f t="shared" ref="AV375" si="6734">IF(AU375&gt;0,AU375+1,IF(AV373&lt;&gt;0,1,0))</f>
        <v>0</v>
      </c>
      <c r="AW375" s="66">
        <f t="shared" ref="AW375" si="6735">IF(AV375&gt;0,AV375+1,IF(AW373&lt;&gt;0,1,0))</f>
        <v>0</v>
      </c>
      <c r="AX375" s="66">
        <f t="shared" ref="AX375" si="6736">IF(AW375&gt;0,AW375+1,IF(AX373&lt;&gt;0,1,0))</f>
        <v>0</v>
      </c>
      <c r="AY375" s="66">
        <f t="shared" ref="AY375" si="6737">IF(AX375&gt;0,AX375+1,IF(AY373&lt;&gt;0,1,0))</f>
        <v>0</v>
      </c>
      <c r="AZ375" s="66">
        <f t="shared" ref="AZ375" si="6738">IF(AY375&gt;0,AY375+1,IF(AZ373&lt;&gt;0,1,0))</f>
        <v>0</v>
      </c>
      <c r="BA375" s="66">
        <f t="shared" ref="BA375" si="6739">IF(AZ375&gt;0,AZ375+1,IF(BA373&lt;&gt;0,1,0))</f>
        <v>0</v>
      </c>
      <c r="BB375" s="66">
        <f t="shared" ref="BB375" si="6740">IF(BA375&gt;0,BA375+1,IF(BB373&lt;&gt;0,1,0))</f>
        <v>0</v>
      </c>
      <c r="BC375" s="66">
        <f t="shared" ref="BC375" si="6741">IF(BB375&gt;0,BB375+1,IF(BC373&lt;&gt;0,1,0))</f>
        <v>0</v>
      </c>
      <c r="BD375" s="66">
        <f t="shared" ref="BD375" si="6742">IF(BC375&gt;0,BC375+1,IF(BD373&lt;&gt;0,1,0))</f>
        <v>0</v>
      </c>
      <c r="BE375" s="66">
        <f t="shared" ref="BE375" si="6743">IF(BD375&gt;0,BD375+1,IF(BE373&lt;&gt;0,1,0))</f>
        <v>0</v>
      </c>
      <c r="BF375" s="66">
        <f t="shared" ref="BF375" si="6744">IF(BE375&gt;0,BE375+1,IF(BF373&lt;&gt;0,1,0))</f>
        <v>0</v>
      </c>
      <c r="BG375" s="66">
        <f t="shared" ref="BG375" si="6745">IF(BF375&gt;0,BF375+1,IF(BG373&lt;&gt;0,1,0))</f>
        <v>0</v>
      </c>
      <c r="BH375" s="66">
        <f t="shared" ref="BH375" si="6746">IF(BG375&gt;0,BG375+1,IF(BH373&lt;&gt;0,1,0))</f>
        <v>0</v>
      </c>
      <c r="BI375" s="66">
        <f t="shared" ref="BI375" si="6747">IF(BH375&gt;0,BH375+1,IF(BI373&lt;&gt;0,1,0))</f>
        <v>0</v>
      </c>
      <c r="BJ375" s="66">
        <f t="shared" ref="BJ375" si="6748">IF(BI375&gt;0,BI375+1,IF(BJ373&lt;&gt;0,1,0))</f>
        <v>0</v>
      </c>
      <c r="BK375" s="66">
        <f t="shared" ref="BK375" si="6749">IF(BJ375&gt;0,BJ375+1,IF(BK373&lt;&gt;0,1,0))</f>
        <v>0</v>
      </c>
      <c r="BL375" s="66">
        <f t="shared" ref="BL375" si="6750">IF(BK375&gt;0,BK375+1,IF(BL373&lt;&gt;0,1,0))</f>
        <v>0</v>
      </c>
      <c r="BM375" s="66">
        <f t="shared" ref="BM375" si="6751">IF(BL375&gt;0,BL375+1,IF(BM373&lt;&gt;0,1,0))</f>
        <v>0</v>
      </c>
      <c r="BN375" s="362"/>
      <c r="BO375" s="364"/>
      <c r="BP375" s="366"/>
      <c r="BQ375" s="366"/>
      <c r="BR375" s="106"/>
      <c r="BS375" s="106"/>
      <c r="BT375" s="106"/>
      <c r="BU375" s="106"/>
      <c r="BV375" s="106"/>
      <c r="BW375" s="106"/>
      <c r="BX375" s="106"/>
      <c r="BY375" s="106"/>
      <c r="BZ375" s="106"/>
      <c r="CA375" s="106"/>
      <c r="CB375" s="106"/>
      <c r="CC375" s="106"/>
      <c r="CD375" s="106"/>
      <c r="CE375" s="106"/>
      <c r="CF375" s="106"/>
      <c r="CG375" s="106"/>
    </row>
    <row r="376" spans="1:85" s="245" customFormat="1" ht="14.5" hidden="1" customHeight="1" x14ac:dyDescent="0.35">
      <c r="A376" s="243"/>
      <c r="B376" s="128"/>
      <c r="C376" s="80"/>
      <c r="D376" s="80"/>
      <c r="E376" s="80"/>
      <c r="F376" s="80"/>
      <c r="G376" s="80"/>
      <c r="H376" s="80"/>
      <c r="I376" s="80"/>
      <c r="J376" s="80"/>
      <c r="K376" s="80"/>
      <c r="L376" s="80"/>
      <c r="M376" s="64"/>
      <c r="N376" s="7"/>
      <c r="O376" s="192"/>
      <c r="P376" s="106"/>
      <c r="Q376" s="65" t="s">
        <v>131</v>
      </c>
      <c r="R376" s="66">
        <f>R375</f>
        <v>0</v>
      </c>
      <c r="S376" s="66">
        <f>IF(S375=0,0,IF(OR(R376=0,R376=12),1,R376+1))</f>
        <v>0</v>
      </c>
      <c r="T376" s="66">
        <f t="shared" ref="T376" si="6752">IF(T375=0,0,IF(OR(S376=0,S376=12),1,S376+1))</f>
        <v>0</v>
      </c>
      <c r="U376" s="66">
        <f t="shared" ref="U376" si="6753">IF(U375=0,0,IF(OR(T376=0,T376=12),1,T376+1))</f>
        <v>0</v>
      </c>
      <c r="V376" s="66">
        <f t="shared" ref="V376" si="6754">IF(V375=0,0,IF(OR(U376=0,U376=12),1,U376+1))</f>
        <v>0</v>
      </c>
      <c r="W376" s="66">
        <f t="shared" ref="W376" si="6755">IF(W375=0,0,IF(OR(V376=0,V376=12),1,V376+1))</f>
        <v>0</v>
      </c>
      <c r="X376" s="66">
        <f t="shared" ref="X376" si="6756">IF(X375=0,0,IF(OR(W376=0,W376=12),1,W376+1))</f>
        <v>0</v>
      </c>
      <c r="Y376" s="66">
        <f t="shared" ref="Y376" si="6757">IF(Y375=0,0,IF(OR(X376=0,X376=12),1,X376+1))</f>
        <v>0</v>
      </c>
      <c r="Z376" s="66">
        <f t="shared" ref="Z376" si="6758">IF(Z375=0,0,IF(OR(Y376=0,Y376=12),1,Y376+1))</f>
        <v>0</v>
      </c>
      <c r="AA376" s="66">
        <f t="shared" ref="AA376" si="6759">IF(AA375=0,0,IF(OR(Z376=0,Z376=12),1,Z376+1))</f>
        <v>0</v>
      </c>
      <c r="AB376" s="66">
        <f t="shared" ref="AB376" si="6760">IF(AB375=0,0,IF(OR(AA376=0,AA376=12),1,AA376+1))</f>
        <v>0</v>
      </c>
      <c r="AC376" s="66">
        <f t="shared" ref="AC376" si="6761">IF(AC375=0,0,IF(OR(AB376=0,AB376=12),1,AB376+1))</f>
        <v>0</v>
      </c>
      <c r="AD376" s="66">
        <f t="shared" ref="AD376" si="6762">IF(AD375=0,0,IF(OR(AC376=0,AC376=12),1,AC376+1))</f>
        <v>0</v>
      </c>
      <c r="AE376" s="66">
        <f t="shared" ref="AE376" si="6763">IF(AE375=0,0,IF(OR(AD376=0,AD376=12),1,AD376+1))</f>
        <v>0</v>
      </c>
      <c r="AF376" s="66">
        <f t="shared" ref="AF376" si="6764">IF(AF375=0,0,IF(OR(AE376=0,AE376=12),1,AE376+1))</f>
        <v>0</v>
      </c>
      <c r="AG376" s="66">
        <f t="shared" ref="AG376" si="6765">IF(AG375=0,0,IF(OR(AF376=0,AF376=12),1,AF376+1))</f>
        <v>0</v>
      </c>
      <c r="AH376" s="66">
        <f t="shared" ref="AH376" si="6766">IF(AH375=0,0,IF(OR(AG376=0,AG376=12),1,AG376+1))</f>
        <v>0</v>
      </c>
      <c r="AI376" s="66">
        <f t="shared" ref="AI376" si="6767">IF(AI375=0,0,IF(OR(AH376=0,AH376=12),1,AH376+1))</f>
        <v>0</v>
      </c>
      <c r="AJ376" s="66">
        <f t="shared" ref="AJ376" si="6768">IF(AJ375=0,0,IF(OR(AI376=0,AI376=12),1,AI376+1))</f>
        <v>0</v>
      </c>
      <c r="AK376" s="66">
        <f t="shared" ref="AK376" si="6769">IF(AK375=0,0,IF(OR(AJ376=0,AJ376=12),1,AJ376+1))</f>
        <v>0</v>
      </c>
      <c r="AL376" s="66">
        <f t="shared" ref="AL376" si="6770">IF(AL375=0,0,IF(OR(AK376=0,AK376=12),1,AK376+1))</f>
        <v>0</v>
      </c>
      <c r="AM376" s="66">
        <f t="shared" ref="AM376" si="6771">IF(AM375=0,0,IF(OR(AL376=0,AL376=12),1,AL376+1))</f>
        <v>0</v>
      </c>
      <c r="AN376" s="66">
        <f t="shared" ref="AN376" si="6772">IF(AN375=0,0,IF(OR(AM376=0,AM376=12),1,AM376+1))</f>
        <v>0</v>
      </c>
      <c r="AO376" s="66">
        <f t="shared" ref="AO376" si="6773">IF(AO375=0,0,IF(OR(AN376=0,AN376=12),1,AN376+1))</f>
        <v>0</v>
      </c>
      <c r="AP376" s="66">
        <f t="shared" ref="AP376" si="6774">IF(AP375=0,0,IF(OR(AO376=0,AO376=12),1,AO376+1))</f>
        <v>0</v>
      </c>
      <c r="AQ376" s="66">
        <f t="shared" ref="AQ376" si="6775">IF(AQ375=0,0,IF(OR(AP376=0,AP376=12),1,AP376+1))</f>
        <v>0</v>
      </c>
      <c r="AR376" s="66">
        <f t="shared" ref="AR376" si="6776">IF(AR375=0,0,IF(OR(AQ376=0,AQ376=12),1,AQ376+1))</f>
        <v>0</v>
      </c>
      <c r="AS376" s="66">
        <f t="shared" ref="AS376" si="6777">IF(AS375=0,0,IF(OR(AR376=0,AR376=12),1,AR376+1))</f>
        <v>0</v>
      </c>
      <c r="AT376" s="66">
        <f t="shared" ref="AT376" si="6778">IF(AT375=0,0,IF(OR(AS376=0,AS376=12),1,AS376+1))</f>
        <v>0</v>
      </c>
      <c r="AU376" s="66">
        <f t="shared" ref="AU376" si="6779">IF(AU375=0,0,IF(OR(AT376=0,AT376=12),1,AT376+1))</f>
        <v>0</v>
      </c>
      <c r="AV376" s="66">
        <f t="shared" ref="AV376" si="6780">IF(AV375=0,0,IF(OR(AU376=0,AU376=12),1,AU376+1))</f>
        <v>0</v>
      </c>
      <c r="AW376" s="66">
        <f t="shared" ref="AW376" si="6781">IF(AW375=0,0,IF(OR(AV376=0,AV376=12),1,AV376+1))</f>
        <v>0</v>
      </c>
      <c r="AX376" s="66">
        <f t="shared" ref="AX376" si="6782">IF(AX375=0,0,IF(OR(AW376=0,AW376=12),1,AW376+1))</f>
        <v>0</v>
      </c>
      <c r="AY376" s="66">
        <f t="shared" ref="AY376" si="6783">IF(AY375=0,0,IF(OR(AX376=0,AX376=12),1,AX376+1))</f>
        <v>0</v>
      </c>
      <c r="AZ376" s="66">
        <f t="shared" ref="AZ376" si="6784">IF(AZ375=0,0,IF(OR(AY376=0,AY376=12),1,AY376+1))</f>
        <v>0</v>
      </c>
      <c r="BA376" s="66">
        <f t="shared" ref="BA376" si="6785">IF(BA375=0,0,IF(OR(AZ376=0,AZ376=12),1,AZ376+1))</f>
        <v>0</v>
      </c>
      <c r="BB376" s="66">
        <f t="shared" ref="BB376" si="6786">IF(BB375=0,0,IF(OR(BA376=0,BA376=12),1,BA376+1))</f>
        <v>0</v>
      </c>
      <c r="BC376" s="66">
        <f t="shared" ref="BC376" si="6787">IF(BC375=0,0,IF(OR(BB376=0,BB376=12),1,BB376+1))</f>
        <v>0</v>
      </c>
      <c r="BD376" s="66">
        <f t="shared" ref="BD376" si="6788">IF(BD375=0,0,IF(OR(BC376=0,BC376=12),1,BC376+1))</f>
        <v>0</v>
      </c>
      <c r="BE376" s="66">
        <f t="shared" ref="BE376" si="6789">IF(BE375=0,0,IF(OR(BD376=0,BD376=12),1,BD376+1))</f>
        <v>0</v>
      </c>
      <c r="BF376" s="66">
        <f t="shared" ref="BF376" si="6790">IF(BF375=0,0,IF(OR(BE376=0,BE376=12),1,BE376+1))</f>
        <v>0</v>
      </c>
      <c r="BG376" s="66">
        <f t="shared" ref="BG376" si="6791">IF(BG375=0,0,IF(OR(BF376=0,BF376=12),1,BF376+1))</f>
        <v>0</v>
      </c>
      <c r="BH376" s="66">
        <f t="shared" ref="BH376" si="6792">IF(BH375=0,0,IF(OR(BG376=0,BG376=12),1,BG376+1))</f>
        <v>0</v>
      </c>
      <c r="BI376" s="66">
        <f t="shared" ref="BI376" si="6793">IF(BI375=0,0,IF(OR(BH376=0,BH376=12),1,BH376+1))</f>
        <v>0</v>
      </c>
      <c r="BJ376" s="66">
        <f t="shared" ref="BJ376" si="6794">IF(BJ375=0,0,IF(OR(BI376=0,BI376=12),1,BI376+1))</f>
        <v>0</v>
      </c>
      <c r="BK376" s="66">
        <f t="shared" ref="BK376" si="6795">IF(BK375=0,0,IF(OR(BJ376=0,BJ376=12),1,BJ376+1))</f>
        <v>0</v>
      </c>
      <c r="BL376" s="66">
        <f t="shared" ref="BL376" si="6796">IF(BL375=0,0,IF(OR(BK376=0,BK376=12),1,BK376+1))</f>
        <v>0</v>
      </c>
      <c r="BM376" s="66">
        <f t="shared" ref="BM376" si="6797">IF(BM375=0,0,IF(OR(BL376=0,BL376=12),1,BL376+1))</f>
        <v>0</v>
      </c>
      <c r="BN376" s="362"/>
      <c r="BO376" s="364"/>
      <c r="BP376" s="366"/>
      <c r="BQ376" s="366"/>
      <c r="BR376" s="106"/>
      <c r="BS376" s="106"/>
      <c r="BT376" s="106"/>
      <c r="BU376" s="106"/>
      <c r="BV376" s="106"/>
      <c r="BW376" s="106"/>
      <c r="BX376" s="106"/>
      <c r="BY376" s="106"/>
      <c r="BZ376" s="106"/>
      <c r="CA376" s="106"/>
      <c r="CB376" s="106"/>
      <c r="CC376" s="106"/>
      <c r="CD376" s="106"/>
      <c r="CE376" s="106"/>
      <c r="CF376" s="106"/>
      <c r="CG376" s="106"/>
    </row>
    <row r="377" spans="1:85" s="245" customFormat="1" ht="43.5" x14ac:dyDescent="0.35">
      <c r="A377" s="243"/>
      <c r="B377" s="128"/>
      <c r="C377" s="80"/>
      <c r="D377" s="80"/>
      <c r="E377" s="80"/>
      <c r="F377" s="80"/>
      <c r="G377" s="80"/>
      <c r="H377" s="80"/>
      <c r="I377" s="80"/>
      <c r="J377" s="80"/>
      <c r="K377" s="80"/>
      <c r="L377" s="80"/>
      <c r="M377" s="64"/>
      <c r="N377" s="7"/>
      <c r="O377" s="192"/>
      <c r="P377" s="106"/>
      <c r="Q377" s="63" t="s">
        <v>237</v>
      </c>
      <c r="R377" s="68">
        <f>IF(R376&gt;0,IF(R380&gt;$L373,$L373,R380),0)</f>
        <v>0</v>
      </c>
      <c r="S377" s="68">
        <f>IF(S376&gt;0,IF((SUMIFS($R379:R379,$R376:R376,12)+IF(R376=12,0,R377)+S380)&gt;=$L373,$L373-FLOOR(SUMIFS($R379:R379,$R376:R376,12),1),IF(S376=1,S380,S380+R377)),0)</f>
        <v>0</v>
      </c>
      <c r="T377" s="68">
        <f>IF(T376&gt;0,IF((SUMIFS($R379:S379,$R376:S376,12)+IF(S376=12,0,S377)+T380)&gt;=$L373,$L373-FLOOR(SUMIFS($R379:S379,$R376:S376,12),1),IF(T376=1,T380,T380+S377)),0)</f>
        <v>0</v>
      </c>
      <c r="U377" s="68">
        <f>IF(U376&gt;0,IF((SUMIFS($R379:T379,$R376:T376,12)+IF(T376=12,0,T377)+U380)&gt;=$L373,$L373-FLOOR(SUMIFS($R379:T379,$R376:T376,12),1),IF(U376=1,U380,U380+T377)),0)</f>
        <v>0</v>
      </c>
      <c r="V377" s="68">
        <f>IF(V376&gt;0,IF((SUMIFS($R379:U379,$R376:U376,12)+IF(U376=12,0,U377)+V380)&gt;=$L373,$L373-FLOOR(SUMIFS($R379:U379,$R376:U376,12),1),IF(V376=1,V380,V380+U377)),0)</f>
        <v>0</v>
      </c>
      <c r="W377" s="68">
        <f>IF(W376&gt;0,IF((SUMIFS($R379:V379,$R376:V376,12)+IF(V376=12,0,V377)+W380)&gt;=$L373,$L373-FLOOR(SUMIFS($R379:V379,$R376:V376,12),1),IF(W376=1,W380,W380+V377)),0)</f>
        <v>0</v>
      </c>
      <c r="X377" s="68">
        <f>IF(X376&gt;0,IF((SUMIFS($R379:W379,$R376:W376,12)+IF(W376=12,0,W377)+X380)&gt;=$L373,$L373-FLOOR(SUMIFS($R379:W379,$R376:W376,12),1),IF(X376=1,X380,X380+W377)),0)</f>
        <v>0</v>
      </c>
      <c r="Y377" s="68">
        <f>IF(Y376&gt;0,IF((SUMIFS($R379:X379,$R376:X376,12)+IF(X376=12,0,X377)+Y380)&gt;=$L373,$L373-FLOOR(SUMIFS($R379:X379,$R376:X376,12),1),IF(Y376=1,Y380,Y380+X377)),0)</f>
        <v>0</v>
      </c>
      <c r="Z377" s="68">
        <f>IF(Z376&gt;0,IF((SUMIFS($R379:Y379,$R376:Y376,12)+IF(Y376=12,0,Y377)+Z380)&gt;=$L373,$L373-FLOOR(SUMIFS($R379:Y379,$R376:Y376,12),1),IF(Z376=1,Z380,Z380+Y377)),0)</f>
        <v>0</v>
      </c>
      <c r="AA377" s="68">
        <f>IF(AA376&gt;0,IF((SUMIFS($R379:Z379,$R376:Z376,12)+IF(Z376=12,0,Z377)+AA380)&gt;=$L373,$L373-FLOOR(SUMIFS($R379:Z379,$R376:Z376,12),1),IF(AA376=1,AA380,AA380+Z377)),0)</f>
        <v>0</v>
      </c>
      <c r="AB377" s="68">
        <f>IF(AB376&gt;0,IF((SUMIFS($R379:AA379,$R376:AA376,12)+IF(AA376=12,0,AA377)+AB380)&gt;=$L373,$L373-FLOOR(SUMIFS($R379:AA379,$R376:AA376,12),1),IF(AB376=1,AB380,AB380+AA377)),0)</f>
        <v>0</v>
      </c>
      <c r="AC377" s="68">
        <f>IF(AC376&gt;0,IF((SUMIFS($R379:AB379,$R376:AB376,12)+IF(AB376=12,0,AB377)+AC380)&gt;=$L373,$L373-FLOOR(SUMIFS($R379:AB379,$R376:AB376,12),1),IF(AC376=1,AC380,AC380+AB377)),0)</f>
        <v>0</v>
      </c>
      <c r="AD377" s="68">
        <f>IF(AD376&gt;0,IF((SUMIFS($R379:AC379,$R376:AC376,12)+IF(AC376=12,0,AC377)+AD380)&gt;=$L373,$L373-FLOOR(SUMIFS($R379:AC379,$R376:AC376,12),1),IF(AD376=1,AD380,AD380+AC377)),0)</f>
        <v>0</v>
      </c>
      <c r="AE377" s="68">
        <f>IF(AE376&gt;0,IF((SUMIFS($R379:AD379,$R376:AD376,12)+IF(AD376=12,0,AD377)+AE380)&gt;=$L373,$L373-FLOOR(SUMIFS($R379:AD379,$R376:AD376,12),1),IF(AE376=1,AE380,AE380+AD377)),0)</f>
        <v>0</v>
      </c>
      <c r="AF377" s="68">
        <f>IF(AF376&gt;0,IF((SUMIFS($R379:AE379,$R376:AE376,12)+IF(AE376=12,0,AE377)+AF380)&gt;=$L373,$L373-FLOOR(SUMIFS($R379:AE379,$R376:AE376,12),1),IF(AF376=1,AF380,AF380+AE377)),0)</f>
        <v>0</v>
      </c>
      <c r="AG377" s="68">
        <f>IF(AG376&gt;0,IF((SUMIFS($R379:AF379,$R376:AF376,12)+IF(AF376=12,0,AF377)+AG380)&gt;=$L373,$L373-FLOOR(SUMIFS($R379:AF379,$R376:AF376,12),1),IF(AG376=1,AG380,AG380+AF377)),0)</f>
        <v>0</v>
      </c>
      <c r="AH377" s="68">
        <f>IF(AH376&gt;0,IF((SUMIFS($R379:AG379,$R376:AG376,12)+IF(AG376=12,0,AG377)+AH380)&gt;=$L373,$L373-FLOOR(SUMIFS($R379:AG379,$R376:AG376,12),1),IF(AH376=1,AH380,AH380+AG377)),0)</f>
        <v>0</v>
      </c>
      <c r="AI377" s="68">
        <f>IF(AI376&gt;0,IF((SUMIFS($R379:AH379,$R376:AH376,12)+IF(AH376=12,0,AH377)+AI380)&gt;=$L373,$L373-FLOOR(SUMIFS($R379:AH379,$R376:AH376,12),1),IF(AI376=1,AI380,AI380+AH377)),0)</f>
        <v>0</v>
      </c>
      <c r="AJ377" s="68">
        <f>IF(AJ376&gt;0,IF((SUMIFS($R379:AI379,$R376:AI376,12)+IF(AI376=12,0,AI377)+AJ380)&gt;=$L373,$L373-FLOOR(SUMIFS($R379:AI379,$R376:AI376,12),1),IF(AJ376=1,AJ380,AJ380+AI377)),0)</f>
        <v>0</v>
      </c>
      <c r="AK377" s="68">
        <f>IF(AK376&gt;0,IF((SUMIFS($R379:AJ379,$R376:AJ376,12)+IF(AJ376=12,0,AJ377)+AK380)&gt;=$L373,$L373-FLOOR(SUMIFS($R379:AJ379,$R376:AJ376,12),1),IF(AK376=1,AK380,AK380+AJ377)),0)</f>
        <v>0</v>
      </c>
      <c r="AL377" s="68">
        <f>IF(AL376&gt;0,IF((SUMIFS($R379:AK379,$R376:AK376,12)+IF(AK376=12,0,AK377)+AL380)&gt;=$L373,$L373-FLOOR(SUMIFS($R379:AK379,$R376:AK376,12),1),IF(AL376=1,AL380,AL380+AK377)),0)</f>
        <v>0</v>
      </c>
      <c r="AM377" s="68">
        <f>IF(AM376&gt;0,IF((SUMIFS($R379:AL379,$R376:AL376,12)+IF(AL376=12,0,AL377)+AM380)&gt;=$L373,$L373-FLOOR(SUMIFS($R379:AL379,$R376:AL376,12),1),IF(AM376=1,AM380,AM380+AL377)),0)</f>
        <v>0</v>
      </c>
      <c r="AN377" s="68">
        <f>IF(AN376&gt;0,IF((SUMIFS($R379:AM379,$R376:AM376,12)+IF(AM376=12,0,AM377)+AN380)&gt;=$L373,$L373-FLOOR(SUMIFS($R379:AM379,$R376:AM376,12),1),IF(AN376=1,AN380,AN380+AM377)),0)</f>
        <v>0</v>
      </c>
      <c r="AO377" s="68">
        <f>IF(AO376&gt;0,IF((SUMIFS($R379:AN379,$R376:AN376,12)+IF(AN376=12,0,AN377)+AO380)&gt;=$L373,$L373-FLOOR(SUMIFS($R379:AN379,$R376:AN376,12),1),IF(AO376=1,AO380,AO380+AN377)),0)</f>
        <v>0</v>
      </c>
      <c r="AP377" s="68">
        <f>IF(AP376&gt;0,IF((SUMIFS($R379:AO379,$R376:AO376,12)+IF(AO376=12,0,AO377)+AP380)&gt;=$L373,$L373-FLOOR(SUMIFS($R379:AO379,$R376:AO376,12),1),IF(AP376=1,AP380,AP380+AO377)),0)</f>
        <v>0</v>
      </c>
      <c r="AQ377" s="68">
        <f>IF(AQ376&gt;0,IF((SUMIFS($R379:AP379,$R376:AP376,12)+IF(AP376=12,0,AP377)+AQ380)&gt;=$L373,$L373-FLOOR(SUMIFS($R379:AP379,$R376:AP376,12),1),IF(AQ376=1,AQ380,AQ380+AP377)),0)</f>
        <v>0</v>
      </c>
      <c r="AR377" s="68">
        <f>IF(AR376&gt;0,IF((SUMIFS($R379:AQ379,$R376:AQ376,12)+IF(AQ376=12,0,AQ377)+AR380)&gt;=$L373,$L373-FLOOR(SUMIFS($R379:AQ379,$R376:AQ376,12),1),IF(AR376=1,AR380,AR380+AQ377)),0)</f>
        <v>0</v>
      </c>
      <c r="AS377" s="68">
        <f>IF(AS376&gt;0,IF((SUMIFS($R379:AR379,$R376:AR376,12)+IF(AR376=12,0,AR377)+AS380)&gt;=$L373,$L373-FLOOR(SUMIFS($R379:AR379,$R376:AR376,12),1),IF(AS376=1,AS380,AS380+AR377)),0)</f>
        <v>0</v>
      </c>
      <c r="AT377" s="68">
        <f>IF(AT376&gt;0,IF((SUMIFS($R379:AS379,$R376:AS376,12)+IF(AS376=12,0,AS377)+AT380)&gt;=$L373,$L373-FLOOR(SUMIFS($R379:AS379,$R376:AS376,12),1),IF(AT376=1,AT380,AT380+AS377)),0)</f>
        <v>0</v>
      </c>
      <c r="AU377" s="68">
        <f>IF(AU376&gt;0,IF((SUMIFS($R379:AT379,$R376:AT376,12)+IF(AT376=12,0,AT377)+AU380)&gt;=$L373,$L373-FLOOR(SUMIFS($R379:AT379,$R376:AT376,12),1),IF(AU376=1,AU380,AU380+AT377)),0)</f>
        <v>0</v>
      </c>
      <c r="AV377" s="68">
        <f>IF(AV376&gt;0,IF((SUMIFS($R379:AU379,$R376:AU376,12)+IF(AU376=12,0,AU377)+AV380)&gt;=$L373,$L373-FLOOR(SUMIFS($R379:AU379,$R376:AU376,12),1),IF(AV376=1,AV380,AV380+AU377)),0)</f>
        <v>0</v>
      </c>
      <c r="AW377" s="68">
        <f>IF(AW376&gt;0,IF((SUMIFS($R379:AV379,$R376:AV376,12)+IF(AV376=12,0,AV377)+AW380)&gt;=$L373,$L373-FLOOR(SUMIFS($R379:AV379,$R376:AV376,12),1),IF(AW376=1,AW380,AW380+AV377)),0)</f>
        <v>0</v>
      </c>
      <c r="AX377" s="68">
        <f>IF(AX376&gt;0,IF((SUMIFS($R379:AW379,$R376:AW376,12)+IF(AW376=12,0,AW377)+AX380)&gt;=$L373,$L373-FLOOR(SUMIFS($R379:AW379,$R376:AW376,12),1),IF(AX376=1,AX380,AX380+AW377)),0)</f>
        <v>0</v>
      </c>
      <c r="AY377" s="68">
        <f>IF(AY376&gt;0,IF((SUMIFS($R379:AX379,$R376:AX376,12)+IF(AX376=12,0,AX377)+AY380)&gt;=$L373,$L373-FLOOR(SUMIFS($R379:AX379,$R376:AX376,12),1),IF(AY376=1,AY380,AY380+AX377)),0)</f>
        <v>0</v>
      </c>
      <c r="AZ377" s="68">
        <f>IF(AZ376&gt;0,IF((SUMIFS($R379:AY379,$R376:AY376,12)+IF(AY376=12,0,AY377)+AZ380)&gt;=$L373,$L373-FLOOR(SUMIFS($R379:AY379,$R376:AY376,12),1),IF(AZ376=1,AZ380,AZ380+AY377)),0)</f>
        <v>0</v>
      </c>
      <c r="BA377" s="68">
        <f>IF(BA376&gt;0,IF((SUMIFS($R379:AZ379,$R376:AZ376,12)+IF(AZ376=12,0,AZ377)+BA380)&gt;=$L373,$L373-FLOOR(SUMIFS($R379:AZ379,$R376:AZ376,12),1),IF(BA376=1,BA380,BA380+AZ377)),0)</f>
        <v>0</v>
      </c>
      <c r="BB377" s="68">
        <f>IF(BB376&gt;0,IF((SUMIFS($R379:BA379,$R376:BA376,12)+IF(BA376=12,0,BA377)+BB380)&gt;=$L373,$L373-FLOOR(SUMIFS($R379:BA379,$R376:BA376,12),1),IF(BB376=1,BB380,BB380+BA377)),0)</f>
        <v>0</v>
      </c>
      <c r="BC377" s="68">
        <f>IF(BC376&gt;0,IF((SUMIFS($R379:BB379,$R376:BB376,12)+IF(BB376=12,0,BB377)+BC380)&gt;=$L373,$L373-FLOOR(SUMIFS($R379:BB379,$R376:BB376,12),1),IF(BC376=1,BC380,BC380+BB377)),0)</f>
        <v>0</v>
      </c>
      <c r="BD377" s="68">
        <f>IF(BD376&gt;0,IF((SUMIFS($R379:BC379,$R376:BC376,12)+IF(BC376=12,0,BC377)+BD380)&gt;=$L373,$L373-FLOOR(SUMIFS($R379:BC379,$R376:BC376,12),1),IF(BD376=1,BD380,BD380+BC377)),0)</f>
        <v>0</v>
      </c>
      <c r="BE377" s="68">
        <f>IF(BE376&gt;0,IF((SUMIFS($R379:BD379,$R376:BD376,12)+IF(BD376=12,0,BD377)+BE380)&gt;=$L373,$L373-FLOOR(SUMIFS($R379:BD379,$R376:BD376,12),1),IF(BE376=1,BE380,BE380+BD377)),0)</f>
        <v>0</v>
      </c>
      <c r="BF377" s="68">
        <f>IF(BF376&gt;0,IF((SUMIFS($R379:BE379,$R376:BE376,12)+IF(BE376=12,0,BE377)+BF380)&gt;=$L373,$L373-FLOOR(SUMIFS($R379:BE379,$R376:BE376,12),1),IF(BF376=1,BF380,BF380+BE377)),0)</f>
        <v>0</v>
      </c>
      <c r="BG377" s="68">
        <f>IF(BG376&gt;0,IF((SUMIFS($R379:BF379,$R376:BF376,12)+IF(BF376=12,0,BF377)+BG380)&gt;=$L373,$L373-FLOOR(SUMIFS($R379:BF379,$R376:BF376,12),1),IF(BG376=1,BG380,BG380+BF377)),0)</f>
        <v>0</v>
      </c>
      <c r="BH377" s="68">
        <f>IF(BH376&gt;0,IF((SUMIFS($R379:BG379,$R376:BG376,12)+IF(BG376=12,0,BG377)+BH380)&gt;=$L373,$L373-FLOOR(SUMIFS($R379:BG379,$R376:BG376,12),1),IF(BH376=1,BH380,BH380+BG377)),0)</f>
        <v>0</v>
      </c>
      <c r="BI377" s="68">
        <f>IF(BI376&gt;0,IF((SUMIFS($R379:BH379,$R376:BH376,12)+IF(BH376=12,0,BH377)+BI380)&gt;=$L373,$L373-FLOOR(SUMIFS($R379:BH379,$R376:BH376,12),1),IF(BI376=1,BI380,BI380+BH377)),0)</f>
        <v>0</v>
      </c>
      <c r="BJ377" s="68">
        <f>IF(BJ376&gt;0,IF((SUMIFS($R379:BI379,$R376:BI376,12)+IF(BI376=12,0,BI377)+BJ380)&gt;=$L373,$L373-FLOOR(SUMIFS($R379:BI379,$R376:BI376,12),1),IF(BJ376=1,BJ380,BJ380+BI377)),0)</f>
        <v>0</v>
      </c>
      <c r="BK377" s="68">
        <f>IF(BK376&gt;0,IF((SUMIFS($R379:BJ379,$R376:BJ376,12)+IF(BJ376=12,0,BJ377)+BK380)&gt;=$L373,$L373-FLOOR(SUMIFS($R379:BJ379,$R376:BJ376,12),1),IF(BK376=1,BK380,BK380+BJ377)),0)</f>
        <v>0</v>
      </c>
      <c r="BL377" s="68">
        <f>IF(BL376&gt;0,IF((SUMIFS($R379:BK379,$R376:BK376,12)+IF(BK376=12,0,BK377)+BL380)&gt;=$L373,$L373-FLOOR(SUMIFS($R379:BK379,$R376:BK376,12),1),IF(BL376=1,BL380,BL380+BK377)),0)</f>
        <v>0</v>
      </c>
      <c r="BM377" s="68">
        <f>IF(BM376&gt;0,IF((SUMIFS($R379:BL379,$R376:BL376,12)+IF(BL376=12,0,BL377)+BM380)&gt;=$L373,$L373-FLOOR(SUMIFS($R379:BL379,$R376:BL376,12),1),IF(BM376=1,BM380,BM380+BL377)),0)</f>
        <v>0</v>
      </c>
      <c r="BN377" s="362"/>
      <c r="BO377" s="364"/>
      <c r="BP377" s="366"/>
      <c r="BQ377" s="366"/>
      <c r="BR377" s="106"/>
      <c r="BS377" s="106"/>
      <c r="BT377" s="106"/>
      <c r="BU377" s="106"/>
      <c r="BV377" s="106"/>
      <c r="BW377" s="106"/>
      <c r="BX377" s="106"/>
      <c r="BY377" s="106"/>
      <c r="BZ377" s="106"/>
      <c r="CA377" s="106"/>
      <c r="CB377" s="106"/>
      <c r="CC377" s="106"/>
      <c r="CD377" s="106"/>
      <c r="CE377" s="106"/>
      <c r="CF377" s="106"/>
      <c r="CG377" s="106"/>
    </row>
    <row r="378" spans="1:85" s="245" customFormat="1" ht="41.5" hidden="1" customHeight="1" x14ac:dyDescent="0.35">
      <c r="A378" s="243"/>
      <c r="B378" s="128"/>
      <c r="C378" s="80"/>
      <c r="D378" s="80"/>
      <c r="E378" s="80"/>
      <c r="F378" s="80"/>
      <c r="G378" s="80"/>
      <c r="H378" s="80"/>
      <c r="I378" s="80"/>
      <c r="J378" s="80"/>
      <c r="K378" s="80"/>
      <c r="L378" s="80"/>
      <c r="M378" s="64"/>
      <c r="N378" s="7"/>
      <c r="O378" s="192"/>
      <c r="P378" s="106"/>
      <c r="Q378" s="65" t="s">
        <v>161</v>
      </c>
      <c r="R378" s="67">
        <f>IF(R373&gt;0,R374,0)</f>
        <v>0</v>
      </c>
      <c r="S378" s="67">
        <f t="shared" ref="S378" si="6798">IF(S373&gt;0,IF(S376=1,S374,S374+R378),R378)</f>
        <v>0</v>
      </c>
      <c r="T378" s="67">
        <f t="shared" ref="T378" si="6799">IF(T373&gt;0,IF(T376=1,T374,T374+S378),S378)</f>
        <v>0</v>
      </c>
      <c r="U378" s="67">
        <f t="shared" ref="U378" si="6800">IF(U373&gt;0,IF(U376=1,U374,U374+T378),T378)</f>
        <v>0</v>
      </c>
      <c r="V378" s="67">
        <f t="shared" ref="V378" si="6801">IF(V373&gt;0,IF(V376=1,V374,V374+U378),U378)</f>
        <v>0</v>
      </c>
      <c r="W378" s="67">
        <f t="shared" ref="W378" si="6802">IF(W373&gt;0,IF(W376=1,W374,W374+V378),V378)</f>
        <v>0</v>
      </c>
      <c r="X378" s="67">
        <f t="shared" ref="X378" si="6803">IF(X373&gt;0,IF(X376=1,X374,X374+W378),W378)</f>
        <v>0</v>
      </c>
      <c r="Y378" s="67">
        <f t="shared" ref="Y378" si="6804">IF(Y373&gt;0,IF(Y376=1,Y374,Y374+X378),X378)</f>
        <v>0</v>
      </c>
      <c r="Z378" s="67">
        <f t="shared" ref="Z378" si="6805">IF(Z373&gt;0,IF(Z376=1,Z374,Z374+Y378),Y378)</f>
        <v>0</v>
      </c>
      <c r="AA378" s="67">
        <f t="shared" ref="AA378" si="6806">IF(AA373&gt;0,IF(AA376=1,AA374,AA374+Z378),Z378)</f>
        <v>0</v>
      </c>
      <c r="AB378" s="67">
        <f t="shared" ref="AB378" si="6807">IF(AB373&gt;0,IF(AB376=1,AB374,AB374+AA378),AA378)</f>
        <v>0</v>
      </c>
      <c r="AC378" s="67">
        <f t="shared" ref="AC378" si="6808">IF(AC373&gt;0,IF(AC376=1,AC374,AC374+AB378),AB378)</f>
        <v>0</v>
      </c>
      <c r="AD378" s="67">
        <f t="shared" ref="AD378" si="6809">IF(AD373&gt;0,IF(AD376=1,AD374,AD374+AC378),AC378)</f>
        <v>0</v>
      </c>
      <c r="AE378" s="67">
        <f t="shared" ref="AE378" si="6810">IF(AE373&gt;0,IF(AE376=1,AE374,AE374+AD378),AD378)</f>
        <v>0</v>
      </c>
      <c r="AF378" s="67">
        <f t="shared" ref="AF378" si="6811">IF(AF373&gt;0,IF(AF376=1,AF374,AF374+AE378),AE378)</f>
        <v>0</v>
      </c>
      <c r="AG378" s="67">
        <f t="shared" ref="AG378" si="6812">IF(AG373&gt;0,IF(AG376=1,AG374,AG374+AF378),AF378)</f>
        <v>0</v>
      </c>
      <c r="AH378" s="67">
        <f t="shared" ref="AH378" si="6813">IF(AH373&gt;0,IF(AH376=1,AH374,AH374+AG378),AG378)</f>
        <v>0</v>
      </c>
      <c r="AI378" s="67">
        <f t="shared" ref="AI378" si="6814">IF(AI373&gt;0,IF(AI376=1,AI374,AI374+AH378),AH378)</f>
        <v>0</v>
      </c>
      <c r="AJ378" s="67">
        <f t="shared" ref="AJ378" si="6815">IF(AJ373&gt;0,IF(AJ376=1,AJ374,AJ374+AI378),AI378)</f>
        <v>0</v>
      </c>
      <c r="AK378" s="67">
        <f t="shared" ref="AK378" si="6816">IF(AK373&gt;0,IF(AK376=1,AK374,AK374+AJ378),AJ378)</f>
        <v>0</v>
      </c>
      <c r="AL378" s="67">
        <f t="shared" ref="AL378" si="6817">IF(AL373&gt;0,IF(AL376=1,AL374,AL374+AK378),AK378)</f>
        <v>0</v>
      </c>
      <c r="AM378" s="67">
        <f t="shared" ref="AM378" si="6818">IF(AM373&gt;0,IF(AM376=1,AM374,AM374+AL378),AL378)</f>
        <v>0</v>
      </c>
      <c r="AN378" s="67">
        <f t="shared" ref="AN378" si="6819">IF(AN373&gt;0,IF(AN376=1,AN374,AN374+AM378),AM378)</f>
        <v>0</v>
      </c>
      <c r="AO378" s="67">
        <f t="shared" ref="AO378" si="6820">IF(AO373&gt;0,IF(AO376=1,AO374,AO374+AN378),AN378)</f>
        <v>0</v>
      </c>
      <c r="AP378" s="67">
        <f t="shared" ref="AP378" si="6821">IF(AP373&gt;0,IF(AP376=1,AP374,AP374+AO378),AO378)</f>
        <v>0</v>
      </c>
      <c r="AQ378" s="67">
        <f t="shared" ref="AQ378" si="6822">IF(AQ373&gt;0,IF(AQ376=1,AQ374,AQ374+AP378),AP378)</f>
        <v>0</v>
      </c>
      <c r="AR378" s="67">
        <f t="shared" ref="AR378" si="6823">IF(AR373&gt;0,IF(AR376=1,AR374,AR374+AQ378),AQ378)</f>
        <v>0</v>
      </c>
      <c r="AS378" s="67">
        <f t="shared" ref="AS378" si="6824">IF(AS373&gt;0,IF(AS376=1,AS374,AS374+AR378),AR378)</f>
        <v>0</v>
      </c>
      <c r="AT378" s="67">
        <f t="shared" ref="AT378" si="6825">IF(AT373&gt;0,IF(AT376=1,AT374,AT374+AS378),AS378)</f>
        <v>0</v>
      </c>
      <c r="AU378" s="67">
        <f t="shared" ref="AU378" si="6826">IF(AU373&gt;0,IF(AU376=1,AU374,AU374+AT378),AT378)</f>
        <v>0</v>
      </c>
      <c r="AV378" s="67">
        <f t="shared" ref="AV378" si="6827">IF(AV373&gt;0,IF(AV376=1,AV374,AV374+AU378),AU378)</f>
        <v>0</v>
      </c>
      <c r="AW378" s="67">
        <f t="shared" ref="AW378" si="6828">IF(AW373&gt;0,IF(AW376=1,AW374,AW374+AV378),AV378)</f>
        <v>0</v>
      </c>
      <c r="AX378" s="67">
        <f t="shared" ref="AX378" si="6829">IF(AX373&gt;0,IF(AX376=1,AX374,AX374+AW378),AW378)</f>
        <v>0</v>
      </c>
      <c r="AY378" s="67">
        <f t="shared" ref="AY378" si="6830">IF(AY373&gt;0,IF(AY376=1,AY374,AY374+AX378),AX378)</f>
        <v>0</v>
      </c>
      <c r="AZ378" s="67">
        <f t="shared" ref="AZ378" si="6831">IF(AZ373&gt;0,IF(AZ376=1,AZ374,AZ374+AY378),AY378)</f>
        <v>0</v>
      </c>
      <c r="BA378" s="67">
        <f t="shared" ref="BA378" si="6832">IF(BA373&gt;0,IF(BA376=1,BA374,BA374+AZ378),AZ378)</f>
        <v>0</v>
      </c>
      <c r="BB378" s="67">
        <f t="shared" ref="BB378" si="6833">IF(BB373&gt;0,IF(BB376=1,BB374,BB374+BA378),BA378)</f>
        <v>0</v>
      </c>
      <c r="BC378" s="67">
        <f t="shared" ref="BC378" si="6834">IF(BC373&gt;0,IF(BC376=1,BC374,BC374+BB378),BB378)</f>
        <v>0</v>
      </c>
      <c r="BD378" s="67">
        <f t="shared" ref="BD378" si="6835">IF(BD373&gt;0,IF(BD376=1,BD374,BD374+BC378),BC378)</f>
        <v>0</v>
      </c>
      <c r="BE378" s="67">
        <f t="shared" ref="BE378" si="6836">IF(BE373&gt;0,IF(BE376=1,BE374,BE374+BD378),BD378)</f>
        <v>0</v>
      </c>
      <c r="BF378" s="67">
        <f t="shared" ref="BF378" si="6837">IF(BF373&gt;0,IF(BF376=1,BF374,BF374+BE378),BE378)</f>
        <v>0</v>
      </c>
      <c r="BG378" s="67">
        <f t="shared" ref="BG378" si="6838">IF(BG373&gt;0,IF(BG376=1,BG374,BG374+BF378),BF378)</f>
        <v>0</v>
      </c>
      <c r="BH378" s="67">
        <f t="shared" ref="BH378" si="6839">IF(BH373&gt;0,IF(BH376=1,BH374,BH374+BG378),BG378)</f>
        <v>0</v>
      </c>
      <c r="BI378" s="67">
        <f t="shared" ref="BI378" si="6840">IF(BI373&gt;0,IF(BI376=1,BI374,BI374+BH378),BH378)</f>
        <v>0</v>
      </c>
      <c r="BJ378" s="67">
        <f t="shared" ref="BJ378" si="6841">IF(BJ373&gt;0,IF(BJ376=1,BJ374,BJ374+BI378),BI378)</f>
        <v>0</v>
      </c>
      <c r="BK378" s="67">
        <f t="shared" ref="BK378" si="6842">IF(BK373&gt;0,IF(BK376=1,BK374,BK374+BJ378),BJ378)</f>
        <v>0</v>
      </c>
      <c r="BL378" s="67">
        <f t="shared" ref="BL378" si="6843">IF(BL373&gt;0,IF(BL376=1,BL374,BL374+BK378),BK378)</f>
        <v>0</v>
      </c>
      <c r="BM378" s="67">
        <f t="shared" ref="BM378" si="6844">IF(BM373&gt;0,IF(BM376=1,BM374,BM374+BL378),BL378)</f>
        <v>0</v>
      </c>
      <c r="BN378" s="362"/>
      <c r="BO378" s="364"/>
      <c r="BP378" s="366"/>
      <c r="BQ378" s="366"/>
      <c r="BR378" s="106"/>
      <c r="BS378" s="106"/>
      <c r="BT378" s="106"/>
      <c r="BU378" s="106"/>
      <c r="BV378" s="106"/>
      <c r="BW378" s="106"/>
      <c r="BX378" s="106"/>
      <c r="BY378" s="106"/>
      <c r="BZ378" s="106"/>
      <c r="CA378" s="106"/>
      <c r="CB378" s="106"/>
      <c r="CC378" s="106"/>
      <c r="CD378" s="106"/>
      <c r="CE378" s="106"/>
      <c r="CF378" s="106"/>
      <c r="CG378" s="106"/>
    </row>
    <row r="379" spans="1:85" s="245" customFormat="1" ht="41.5" hidden="1" customHeight="1" x14ac:dyDescent="0.35">
      <c r="A379" s="243"/>
      <c r="B379" s="128"/>
      <c r="C379" s="80"/>
      <c r="D379" s="80"/>
      <c r="E379" s="80"/>
      <c r="F379" s="80"/>
      <c r="G379" s="80"/>
      <c r="H379" s="80"/>
      <c r="I379" s="80"/>
      <c r="J379" s="80"/>
      <c r="K379" s="80"/>
      <c r="L379" s="80"/>
      <c r="M379" s="64"/>
      <c r="N379" s="7"/>
      <c r="O379" s="192"/>
      <c r="P379" s="106"/>
      <c r="Q379" s="65" t="s">
        <v>162</v>
      </c>
      <c r="R379" s="67">
        <f>R381</f>
        <v>0</v>
      </c>
      <c r="S379" s="67">
        <f t="shared" ref="S379" si="6845">IF(S376=1,S381,S381+R379)</f>
        <v>0</v>
      </c>
      <c r="T379" s="67">
        <f t="shared" ref="T379" si="6846">IF(T376=1,T381,T381+S379)</f>
        <v>0</v>
      </c>
      <c r="U379" s="67">
        <f t="shared" ref="U379" si="6847">IF(U376=1,U381,U381+T379)</f>
        <v>0</v>
      </c>
      <c r="V379" s="67">
        <f t="shared" ref="V379" si="6848">IF(V376=1,V381,V381+U379)</f>
        <v>0</v>
      </c>
      <c r="W379" s="67">
        <f t="shared" ref="W379" si="6849">IF(W376=1,W381,W381+V379)</f>
        <v>0</v>
      </c>
      <c r="X379" s="67">
        <f t="shared" ref="X379" si="6850">IF(X376=1,X381,X381+W379)</f>
        <v>0</v>
      </c>
      <c r="Y379" s="67">
        <f t="shared" ref="Y379" si="6851">IF(Y376=1,Y381,Y381+X379)</f>
        <v>0</v>
      </c>
      <c r="Z379" s="67">
        <f t="shared" ref="Z379" si="6852">IF(Z376=1,Z381,Z381+Y379)</f>
        <v>0</v>
      </c>
      <c r="AA379" s="67">
        <f t="shared" ref="AA379" si="6853">IF(AA376=1,AA381,AA381+Z379)</f>
        <v>0</v>
      </c>
      <c r="AB379" s="67">
        <f t="shared" ref="AB379" si="6854">IF(AB376=1,AB381,AB381+AA379)</f>
        <v>0</v>
      </c>
      <c r="AC379" s="67">
        <f t="shared" ref="AC379" si="6855">IF(AC376=1,AC381,AC381+AB379)</f>
        <v>0</v>
      </c>
      <c r="AD379" s="67">
        <f t="shared" ref="AD379" si="6856">IF(AD376=1,AD381,AD381+AC379)</f>
        <v>0</v>
      </c>
      <c r="AE379" s="67">
        <f t="shared" ref="AE379" si="6857">IF(AE376=1,AE381,AE381+AD379)</f>
        <v>0</v>
      </c>
      <c r="AF379" s="67">
        <f t="shared" ref="AF379" si="6858">IF(AF376=1,AF381,AF381+AE379)</f>
        <v>0</v>
      </c>
      <c r="AG379" s="67">
        <f t="shared" ref="AG379" si="6859">IF(AG376=1,AG381,AG381+AF379)</f>
        <v>0</v>
      </c>
      <c r="AH379" s="67">
        <f t="shared" ref="AH379" si="6860">IF(AH376=1,AH381,AH381+AG379)</f>
        <v>0</v>
      </c>
      <c r="AI379" s="67">
        <f t="shared" ref="AI379" si="6861">IF(AI376=1,AI381,AI381+AH379)</f>
        <v>0</v>
      </c>
      <c r="AJ379" s="67">
        <f t="shared" ref="AJ379" si="6862">IF(AJ376=1,AJ381,AJ381+AI379)</f>
        <v>0</v>
      </c>
      <c r="AK379" s="67">
        <f t="shared" ref="AK379" si="6863">IF(AK376=1,AK381,AK381+AJ379)</f>
        <v>0</v>
      </c>
      <c r="AL379" s="67">
        <f t="shared" ref="AL379" si="6864">IF(AL376=1,AL381,AL381+AK379)</f>
        <v>0</v>
      </c>
      <c r="AM379" s="67">
        <f t="shared" ref="AM379" si="6865">IF(AM376=1,AM381,AM381+AL379)</f>
        <v>0</v>
      </c>
      <c r="AN379" s="67">
        <f t="shared" ref="AN379" si="6866">IF(AN376=1,AN381,AN381+AM379)</f>
        <v>0</v>
      </c>
      <c r="AO379" s="67">
        <f t="shared" ref="AO379" si="6867">IF(AO376=1,AO381,AO381+AN379)</f>
        <v>0</v>
      </c>
      <c r="AP379" s="67">
        <f t="shared" ref="AP379" si="6868">IF(AP376=1,AP381,AP381+AO379)</f>
        <v>0</v>
      </c>
      <c r="AQ379" s="67">
        <f t="shared" ref="AQ379" si="6869">IF(AQ376=1,AQ381,AQ381+AP379)</f>
        <v>0</v>
      </c>
      <c r="AR379" s="67">
        <f t="shared" ref="AR379" si="6870">IF(AR376=1,AR381,AR381+AQ379)</f>
        <v>0</v>
      </c>
      <c r="AS379" s="67">
        <f t="shared" ref="AS379" si="6871">IF(AS376=1,AS381,AS381+AR379)</f>
        <v>0</v>
      </c>
      <c r="AT379" s="67">
        <f t="shared" ref="AT379" si="6872">IF(AT376=1,AT381,AT381+AS379)</f>
        <v>0</v>
      </c>
      <c r="AU379" s="67">
        <f t="shared" ref="AU379" si="6873">IF(AU376=1,AU381,AU381+AT379)</f>
        <v>0</v>
      </c>
      <c r="AV379" s="67">
        <f t="shared" ref="AV379" si="6874">IF(AV376=1,AV381,AV381+AU379)</f>
        <v>0</v>
      </c>
      <c r="AW379" s="67">
        <f t="shared" ref="AW379" si="6875">IF(AW376=1,AW381,AW381+AV379)</f>
        <v>0</v>
      </c>
      <c r="AX379" s="67">
        <f t="shared" ref="AX379" si="6876">IF(AX376=1,AX381,AX381+AW379)</f>
        <v>0</v>
      </c>
      <c r="AY379" s="67">
        <f t="shared" ref="AY379" si="6877">IF(AY376=1,AY381,AY381+AX379)</f>
        <v>0</v>
      </c>
      <c r="AZ379" s="67">
        <f t="shared" ref="AZ379" si="6878">IF(AZ376=1,AZ381,AZ381+AY379)</f>
        <v>0</v>
      </c>
      <c r="BA379" s="67">
        <f t="shared" ref="BA379" si="6879">IF(BA376=1,BA381,BA381+AZ379)</f>
        <v>0</v>
      </c>
      <c r="BB379" s="67">
        <f t="shared" ref="BB379" si="6880">IF(BB376=1,BB381,BB381+BA379)</f>
        <v>0</v>
      </c>
      <c r="BC379" s="67">
        <f t="shared" ref="BC379" si="6881">IF(BC376=1,BC381,BC381+BB379)</f>
        <v>0</v>
      </c>
      <c r="BD379" s="67">
        <f t="shared" ref="BD379" si="6882">IF(BD376=1,BD381,BD381+BC379)</f>
        <v>0</v>
      </c>
      <c r="BE379" s="67">
        <f t="shared" ref="BE379" si="6883">IF(BE376=1,BE381,BE381+BD379)</f>
        <v>0</v>
      </c>
      <c r="BF379" s="67">
        <f t="shared" ref="BF379" si="6884">IF(BF376=1,BF381,BF381+BE379)</f>
        <v>0</v>
      </c>
      <c r="BG379" s="67">
        <f t="shared" ref="BG379" si="6885">IF(BG376=1,BG381,BG381+BF379)</f>
        <v>0</v>
      </c>
      <c r="BH379" s="67">
        <f t="shared" ref="BH379" si="6886">IF(BH376=1,BH381,BH381+BG379)</f>
        <v>0</v>
      </c>
      <c r="BI379" s="67">
        <f t="shared" ref="BI379" si="6887">IF(BI376=1,BI381,BI381+BH379)</f>
        <v>0</v>
      </c>
      <c r="BJ379" s="67">
        <f t="shared" ref="BJ379" si="6888">IF(BJ376=1,BJ381,BJ381+BI379)</f>
        <v>0</v>
      </c>
      <c r="BK379" s="67">
        <f t="shared" ref="BK379" si="6889">IF(BK376=1,BK381,BK381+BJ379)</f>
        <v>0</v>
      </c>
      <c r="BL379" s="67">
        <f t="shared" ref="BL379" si="6890">IF(BL376=1,BL381,BL381+BK379)</f>
        <v>0</v>
      </c>
      <c r="BM379" s="67">
        <f t="shared" ref="BM379" si="6891">IF(BM376=1,BM381,BM381+BL379)</f>
        <v>0</v>
      </c>
      <c r="BN379" s="362"/>
      <c r="BO379" s="364"/>
      <c r="BP379" s="366"/>
      <c r="BQ379" s="366"/>
      <c r="BR379" s="106"/>
      <c r="BS379" s="106"/>
      <c r="BT379" s="106"/>
      <c r="BU379" s="106"/>
      <c r="BV379" s="106"/>
      <c r="BW379" s="106"/>
      <c r="BX379" s="106"/>
      <c r="BY379" s="106"/>
      <c r="BZ379" s="106"/>
      <c r="CA379" s="106"/>
      <c r="CB379" s="106"/>
      <c r="CC379" s="106"/>
      <c r="CD379" s="106"/>
      <c r="CE379" s="106"/>
      <c r="CF379" s="106"/>
      <c r="CG379" s="106"/>
    </row>
    <row r="380" spans="1:85" s="245" customFormat="1" ht="29" x14ac:dyDescent="0.35">
      <c r="A380" s="243"/>
      <c r="B380" s="128"/>
      <c r="C380" s="80"/>
      <c r="D380" s="80"/>
      <c r="E380" s="80"/>
      <c r="F380" s="80"/>
      <c r="G380" s="80"/>
      <c r="H380" s="80"/>
      <c r="I380" s="80"/>
      <c r="J380" s="80"/>
      <c r="K380" s="80"/>
      <c r="L380" s="80"/>
      <c r="M380" s="64"/>
      <c r="N380" s="7"/>
      <c r="O380" s="192"/>
      <c r="P380" s="106"/>
      <c r="Q380" s="63" t="s">
        <v>160</v>
      </c>
      <c r="R380" s="68">
        <f t="shared" ref="R380:BM380" si="6892">1720/12*R373</f>
        <v>0</v>
      </c>
      <c r="S380" s="68">
        <f t="shared" si="6892"/>
        <v>0</v>
      </c>
      <c r="T380" s="68">
        <f t="shared" si="6892"/>
        <v>0</v>
      </c>
      <c r="U380" s="68">
        <f t="shared" si="6892"/>
        <v>0</v>
      </c>
      <c r="V380" s="68">
        <f t="shared" si="6892"/>
        <v>0</v>
      </c>
      <c r="W380" s="68">
        <f t="shared" si="6892"/>
        <v>0</v>
      </c>
      <c r="X380" s="68">
        <f t="shared" si="6892"/>
        <v>0</v>
      </c>
      <c r="Y380" s="68">
        <f t="shared" si="6892"/>
        <v>0</v>
      </c>
      <c r="Z380" s="68">
        <f t="shared" si="6892"/>
        <v>0</v>
      </c>
      <c r="AA380" s="68">
        <f t="shared" si="6892"/>
        <v>0</v>
      </c>
      <c r="AB380" s="68">
        <f t="shared" si="6892"/>
        <v>0</v>
      </c>
      <c r="AC380" s="68">
        <f t="shared" si="6892"/>
        <v>0</v>
      </c>
      <c r="AD380" s="68">
        <f t="shared" si="6892"/>
        <v>0</v>
      </c>
      <c r="AE380" s="68">
        <f t="shared" si="6892"/>
        <v>0</v>
      </c>
      <c r="AF380" s="68">
        <f t="shared" si="6892"/>
        <v>0</v>
      </c>
      <c r="AG380" s="68">
        <f t="shared" si="6892"/>
        <v>0</v>
      </c>
      <c r="AH380" s="68">
        <f t="shared" si="6892"/>
        <v>0</v>
      </c>
      <c r="AI380" s="68">
        <f t="shared" si="6892"/>
        <v>0</v>
      </c>
      <c r="AJ380" s="68">
        <f t="shared" si="6892"/>
        <v>0</v>
      </c>
      <c r="AK380" s="68">
        <f t="shared" si="6892"/>
        <v>0</v>
      </c>
      <c r="AL380" s="68">
        <f t="shared" si="6892"/>
        <v>0</v>
      </c>
      <c r="AM380" s="68">
        <f t="shared" si="6892"/>
        <v>0</v>
      </c>
      <c r="AN380" s="68">
        <f t="shared" si="6892"/>
        <v>0</v>
      </c>
      <c r="AO380" s="68">
        <f t="shared" si="6892"/>
        <v>0</v>
      </c>
      <c r="AP380" s="68">
        <f t="shared" si="6892"/>
        <v>0</v>
      </c>
      <c r="AQ380" s="68">
        <f t="shared" si="6892"/>
        <v>0</v>
      </c>
      <c r="AR380" s="68">
        <f t="shared" si="6892"/>
        <v>0</v>
      </c>
      <c r="AS380" s="68">
        <f t="shared" si="6892"/>
        <v>0</v>
      </c>
      <c r="AT380" s="68">
        <f t="shared" si="6892"/>
        <v>0</v>
      </c>
      <c r="AU380" s="68">
        <f t="shared" si="6892"/>
        <v>0</v>
      </c>
      <c r="AV380" s="68">
        <f t="shared" si="6892"/>
        <v>0</v>
      </c>
      <c r="AW380" s="68">
        <f t="shared" si="6892"/>
        <v>0</v>
      </c>
      <c r="AX380" s="68">
        <f t="shared" si="6892"/>
        <v>0</v>
      </c>
      <c r="AY380" s="68">
        <f t="shared" si="6892"/>
        <v>0</v>
      </c>
      <c r="AZ380" s="68">
        <f t="shared" si="6892"/>
        <v>0</v>
      </c>
      <c r="BA380" s="68">
        <f t="shared" si="6892"/>
        <v>0</v>
      </c>
      <c r="BB380" s="68">
        <f t="shared" si="6892"/>
        <v>0</v>
      </c>
      <c r="BC380" s="68">
        <f t="shared" si="6892"/>
        <v>0</v>
      </c>
      <c r="BD380" s="68">
        <f t="shared" si="6892"/>
        <v>0</v>
      </c>
      <c r="BE380" s="68">
        <f t="shared" si="6892"/>
        <v>0</v>
      </c>
      <c r="BF380" s="68">
        <f t="shared" si="6892"/>
        <v>0</v>
      </c>
      <c r="BG380" s="68">
        <f t="shared" si="6892"/>
        <v>0</v>
      </c>
      <c r="BH380" s="68">
        <f t="shared" si="6892"/>
        <v>0</v>
      </c>
      <c r="BI380" s="68">
        <f t="shared" si="6892"/>
        <v>0</v>
      </c>
      <c r="BJ380" s="68">
        <f t="shared" si="6892"/>
        <v>0</v>
      </c>
      <c r="BK380" s="68">
        <f t="shared" si="6892"/>
        <v>0</v>
      </c>
      <c r="BL380" s="68">
        <f t="shared" si="6892"/>
        <v>0</v>
      </c>
      <c r="BM380" s="68">
        <f t="shared" si="6892"/>
        <v>0</v>
      </c>
      <c r="BN380" s="362"/>
      <c r="BO380" s="364"/>
      <c r="BP380" s="366"/>
      <c r="BQ380" s="366"/>
      <c r="BR380" s="106"/>
      <c r="BS380" s="106"/>
      <c r="BT380" s="106"/>
      <c r="BU380" s="106"/>
      <c r="BV380" s="106"/>
      <c r="BW380" s="106"/>
      <c r="BX380" s="106"/>
      <c r="BY380" s="106"/>
      <c r="BZ380" s="106"/>
      <c r="CA380" s="106"/>
      <c r="CB380" s="106"/>
      <c r="CC380" s="106"/>
      <c r="CD380" s="106"/>
      <c r="CE380" s="106"/>
      <c r="CF380" s="106"/>
      <c r="CG380" s="106"/>
    </row>
    <row r="381" spans="1:85" s="245" customFormat="1" ht="29" x14ac:dyDescent="0.35">
      <c r="A381" s="243"/>
      <c r="B381" s="128"/>
      <c r="C381" s="80"/>
      <c r="D381" s="80"/>
      <c r="E381" s="80"/>
      <c r="F381" s="80"/>
      <c r="G381" s="80"/>
      <c r="H381" s="80"/>
      <c r="I381" s="80"/>
      <c r="J381" s="80"/>
      <c r="K381" s="80"/>
      <c r="L381" s="80"/>
      <c r="M381" s="64"/>
      <c r="N381" s="7"/>
      <c r="O381" s="192"/>
      <c r="P381" s="106"/>
      <c r="Q381" s="63" t="s">
        <v>144</v>
      </c>
      <c r="R381" s="68">
        <f>FLOOR(IF(OR(R376=0,R376=1),IF(R374&gt;=R380,R380,R374)+0.00000001,IF(R378&gt;=R377,R377,R378))+0.00000001,1)</f>
        <v>0</v>
      </c>
      <c r="S381" s="68">
        <f t="shared" ref="S381" si="6893">FLOOR(IF(OR(S376=0,S376=1),IF(S380&gt;S377,S377,IF(S374&gt;=S380,S380,S374)+0.00000001),IF(S378&gt;=S377,S377-R379,S378-R379)+0.00000001),1)</f>
        <v>0</v>
      </c>
      <c r="T381" s="68">
        <f t="shared" ref="T381" si="6894">FLOOR(IF(OR(T376=0,T376=1),IF(T380&gt;T377,T377,IF(T374&gt;=T380,T380,T374)+0.00000001),IF(T378&gt;=T377,T377-S379,T378-S379)+0.00000001),1)</f>
        <v>0</v>
      </c>
      <c r="U381" s="68">
        <f t="shared" ref="U381" si="6895">FLOOR(IF(OR(U376=0,U376=1),IF(U380&gt;U377,U377,IF(U374&gt;=U380,U380,U374)+0.00000001),IF(U378&gt;=U377,U377-T379,U378-T379)+0.00000001),1)</f>
        <v>0</v>
      </c>
      <c r="V381" s="68">
        <f t="shared" ref="V381" si="6896">FLOOR(IF(OR(V376=0,V376=1),IF(V380&gt;V377,V377,IF(V374&gt;=V380,V380,V374)+0.00000001),IF(V378&gt;=V377,V377-U379,V378-U379)+0.00000001),1)</f>
        <v>0</v>
      </c>
      <c r="W381" s="68">
        <f t="shared" ref="W381" si="6897">FLOOR(IF(OR(W376=0,W376=1),IF(W380&gt;W377,W377,IF(W374&gt;=W380,W380,W374)+0.00000001),IF(W378&gt;=W377,W377-V379,W378-V379)+0.00000001),1)</f>
        <v>0</v>
      </c>
      <c r="X381" s="68">
        <f t="shared" ref="X381" si="6898">FLOOR(IF(OR(X376=0,X376=1),IF(X380&gt;X377,X377,IF(X374&gt;=X380,X380,X374)+0.00000001),IF(X378&gt;=X377,X377-W379,X378-W379)+0.00000001),1)</f>
        <v>0</v>
      </c>
      <c r="Y381" s="68">
        <f t="shared" ref="Y381" si="6899">FLOOR(IF(OR(Y376=0,Y376=1),IF(Y380&gt;Y377,Y377,IF(Y374&gt;=Y380,Y380,Y374)+0.00000001),IF(Y378&gt;=Y377,Y377-X379,Y378-X379)+0.00000001),1)</f>
        <v>0</v>
      </c>
      <c r="Z381" s="68">
        <f t="shared" ref="Z381" si="6900">FLOOR(IF(OR(Z376=0,Z376=1),IF(Z380&gt;Z377,Z377,IF(Z374&gt;=Z380,Z380,Z374)+0.00000001),IF(Z378&gt;=Z377,Z377-Y379,Z378-Y379)+0.00000001),1)</f>
        <v>0</v>
      </c>
      <c r="AA381" s="68">
        <f t="shared" ref="AA381" si="6901">FLOOR(IF(OR(AA376=0,AA376=1),IF(AA380&gt;AA377,AA377,IF(AA374&gt;=AA380,AA380,AA374)+0.00000001),IF(AA378&gt;=AA377,AA377-Z379,AA378-Z379)+0.00000001),1)</f>
        <v>0</v>
      </c>
      <c r="AB381" s="68">
        <f t="shared" ref="AB381" si="6902">FLOOR(IF(OR(AB376=0,AB376=1),IF(AB380&gt;AB377,AB377,IF(AB374&gt;=AB380,AB380,AB374)+0.00000001),IF(AB378&gt;=AB377,AB377-AA379,AB378-AA379)+0.00000001),1)</f>
        <v>0</v>
      </c>
      <c r="AC381" s="68">
        <f t="shared" ref="AC381" si="6903">FLOOR(IF(OR(AC376=0,AC376=1),IF(AC380&gt;AC377,AC377,IF(AC374&gt;=AC380,AC380,AC374)+0.00000001),IF(AC378&gt;=AC377,AC377-AB379,AC378-AB379)+0.00000001),1)</f>
        <v>0</v>
      </c>
      <c r="AD381" s="68">
        <f t="shared" ref="AD381" si="6904">FLOOR(IF(OR(AD376=0,AD376=1),IF(AD380&gt;AD377,AD377,IF(AD374&gt;=AD380,AD380,AD374)+0.00000001),IF(AD378&gt;=AD377,AD377-AC379,AD378-AC379)+0.00000001),1)</f>
        <v>0</v>
      </c>
      <c r="AE381" s="68">
        <f t="shared" ref="AE381" si="6905">FLOOR(IF(OR(AE376=0,AE376=1),IF(AE380&gt;AE377,AE377,IF(AE374&gt;=AE380,AE380,AE374)+0.00000001),IF(AE378&gt;=AE377,AE377-AD379,AE378-AD379)+0.00000001),1)</f>
        <v>0</v>
      </c>
      <c r="AF381" s="68">
        <f t="shared" ref="AF381" si="6906">FLOOR(IF(OR(AF376=0,AF376=1),IF(AF380&gt;AF377,AF377,IF(AF374&gt;=AF380,AF380,AF374)+0.00000001),IF(AF378&gt;=AF377,AF377-AE379,AF378-AE379)+0.00000001),1)</f>
        <v>0</v>
      </c>
      <c r="AG381" s="68">
        <f t="shared" ref="AG381" si="6907">FLOOR(IF(OR(AG376=0,AG376=1),IF(AG380&gt;AG377,AG377,IF(AG374&gt;=AG380,AG380,AG374)+0.00000001),IF(AG378&gt;=AG377,AG377-AF379,AG378-AF379)+0.00000001),1)</f>
        <v>0</v>
      </c>
      <c r="AH381" s="68">
        <f t="shared" ref="AH381" si="6908">FLOOR(IF(OR(AH376=0,AH376=1),IF(AH380&gt;AH377,AH377,IF(AH374&gt;=AH380,AH380,AH374)+0.00000001),IF(AH378&gt;=AH377,AH377-AG379,AH378-AG379)+0.00000001),1)</f>
        <v>0</v>
      </c>
      <c r="AI381" s="68">
        <f t="shared" ref="AI381" si="6909">FLOOR(IF(OR(AI376=0,AI376=1),IF(AI380&gt;AI377,AI377,IF(AI374&gt;=AI380,AI380,AI374)+0.00000001),IF(AI378&gt;=AI377,AI377-AH379,AI378-AH379)+0.00000001),1)</f>
        <v>0</v>
      </c>
      <c r="AJ381" s="68">
        <f t="shared" ref="AJ381" si="6910">FLOOR(IF(OR(AJ376=0,AJ376=1),IF(AJ380&gt;AJ377,AJ377,IF(AJ374&gt;=AJ380,AJ380,AJ374)+0.00000001),IF(AJ378&gt;=AJ377,AJ377-AI379,AJ378-AI379)+0.00000001),1)</f>
        <v>0</v>
      </c>
      <c r="AK381" s="68">
        <f t="shared" ref="AK381" si="6911">FLOOR(IF(OR(AK376=0,AK376=1),IF(AK380&gt;AK377,AK377,IF(AK374&gt;=AK380,AK380,AK374)+0.00000001),IF(AK378&gt;=AK377,AK377-AJ379,AK378-AJ379)+0.00000001),1)</f>
        <v>0</v>
      </c>
      <c r="AL381" s="68">
        <f t="shared" ref="AL381" si="6912">FLOOR(IF(OR(AL376=0,AL376=1),IF(AL380&gt;AL377,AL377,IF(AL374&gt;=AL380,AL380,AL374)+0.00000001),IF(AL378&gt;=AL377,AL377-AK379,AL378-AK379)+0.00000001),1)</f>
        <v>0</v>
      </c>
      <c r="AM381" s="68">
        <f t="shared" ref="AM381" si="6913">FLOOR(IF(OR(AM376=0,AM376=1),IF(AM380&gt;AM377,AM377,IF(AM374&gt;=AM380,AM380,AM374)+0.00000001),IF(AM378&gt;=AM377,AM377-AL379,AM378-AL379)+0.00000001),1)</f>
        <v>0</v>
      </c>
      <c r="AN381" s="68">
        <f t="shared" ref="AN381" si="6914">FLOOR(IF(OR(AN376=0,AN376=1),IF(AN380&gt;AN377,AN377,IF(AN374&gt;=AN380,AN380,AN374)+0.00000001),IF(AN378&gt;=AN377,AN377-AM379,AN378-AM379)+0.00000001),1)</f>
        <v>0</v>
      </c>
      <c r="AO381" s="68">
        <f t="shared" ref="AO381" si="6915">FLOOR(IF(OR(AO376=0,AO376=1),IF(AO380&gt;AO377,AO377,IF(AO374&gt;=AO380,AO380,AO374)+0.00000001),IF(AO378&gt;=AO377,AO377-AN379,AO378-AN379)+0.00000001),1)</f>
        <v>0</v>
      </c>
      <c r="AP381" s="68">
        <f t="shared" ref="AP381" si="6916">FLOOR(IF(OR(AP376=0,AP376=1),IF(AP380&gt;AP377,AP377,IF(AP374&gt;=AP380,AP380,AP374)+0.00000001),IF(AP378&gt;=AP377,AP377-AO379,AP378-AO379)+0.00000001),1)</f>
        <v>0</v>
      </c>
      <c r="AQ381" s="68">
        <f t="shared" ref="AQ381" si="6917">FLOOR(IF(OR(AQ376=0,AQ376=1),IF(AQ380&gt;AQ377,AQ377,IF(AQ374&gt;=AQ380,AQ380,AQ374)+0.00000001),IF(AQ378&gt;=AQ377,AQ377-AP379,AQ378-AP379)+0.00000001),1)</f>
        <v>0</v>
      </c>
      <c r="AR381" s="68">
        <f t="shared" ref="AR381" si="6918">FLOOR(IF(OR(AR376=0,AR376=1),IF(AR380&gt;AR377,AR377,IF(AR374&gt;=AR380,AR380,AR374)+0.00000001),IF(AR378&gt;=AR377,AR377-AQ379,AR378-AQ379)+0.00000001),1)</f>
        <v>0</v>
      </c>
      <c r="AS381" s="68">
        <f t="shared" ref="AS381" si="6919">FLOOR(IF(OR(AS376=0,AS376=1),IF(AS380&gt;AS377,AS377,IF(AS374&gt;=AS380,AS380,AS374)+0.00000001),IF(AS378&gt;=AS377,AS377-AR379,AS378-AR379)+0.00000001),1)</f>
        <v>0</v>
      </c>
      <c r="AT381" s="68">
        <f t="shared" ref="AT381" si="6920">FLOOR(IF(OR(AT376=0,AT376=1),IF(AT380&gt;AT377,AT377,IF(AT374&gt;=AT380,AT380,AT374)+0.00000001),IF(AT378&gt;=AT377,AT377-AS379,AT378-AS379)+0.00000001),1)</f>
        <v>0</v>
      </c>
      <c r="AU381" s="68">
        <f t="shared" ref="AU381" si="6921">FLOOR(IF(OR(AU376=0,AU376=1),IF(AU380&gt;AU377,AU377,IF(AU374&gt;=AU380,AU380,AU374)+0.00000001),IF(AU378&gt;=AU377,AU377-AT379,AU378-AT379)+0.00000001),1)</f>
        <v>0</v>
      </c>
      <c r="AV381" s="68">
        <f t="shared" ref="AV381" si="6922">FLOOR(IF(OR(AV376=0,AV376=1),IF(AV380&gt;AV377,AV377,IF(AV374&gt;=AV380,AV380,AV374)+0.00000001),IF(AV378&gt;=AV377,AV377-AU379,AV378-AU379)+0.00000001),1)</f>
        <v>0</v>
      </c>
      <c r="AW381" s="68">
        <f t="shared" ref="AW381" si="6923">FLOOR(IF(OR(AW376=0,AW376=1),IF(AW380&gt;AW377,AW377,IF(AW374&gt;=AW380,AW380,AW374)+0.00000001),IF(AW378&gt;=AW377,AW377-AV379,AW378-AV379)+0.00000001),1)</f>
        <v>0</v>
      </c>
      <c r="AX381" s="68">
        <f t="shared" ref="AX381" si="6924">FLOOR(IF(OR(AX376=0,AX376=1),IF(AX380&gt;AX377,AX377,IF(AX374&gt;=AX380,AX380,AX374)+0.00000001),IF(AX378&gt;=AX377,AX377-AW379,AX378-AW379)+0.00000001),1)</f>
        <v>0</v>
      </c>
      <c r="AY381" s="68">
        <f t="shared" ref="AY381" si="6925">FLOOR(IF(OR(AY376=0,AY376=1),IF(AY380&gt;AY377,AY377,IF(AY374&gt;=AY380,AY380,AY374)+0.00000001),IF(AY378&gt;=AY377,AY377-AX379,AY378-AX379)+0.00000001),1)</f>
        <v>0</v>
      </c>
      <c r="AZ381" s="68">
        <f t="shared" ref="AZ381" si="6926">FLOOR(IF(OR(AZ376=0,AZ376=1),IF(AZ380&gt;AZ377,AZ377,IF(AZ374&gt;=AZ380,AZ380,AZ374)+0.00000001),IF(AZ378&gt;=AZ377,AZ377-AY379,AZ378-AY379)+0.00000001),1)</f>
        <v>0</v>
      </c>
      <c r="BA381" s="68">
        <f t="shared" ref="BA381" si="6927">FLOOR(IF(OR(BA376=0,BA376=1),IF(BA380&gt;BA377,BA377,IF(BA374&gt;=BA380,BA380,BA374)+0.00000001),IF(BA378&gt;=BA377,BA377-AZ379,BA378-AZ379)+0.00000001),1)</f>
        <v>0</v>
      </c>
      <c r="BB381" s="68">
        <f t="shared" ref="BB381" si="6928">FLOOR(IF(OR(BB376=0,BB376=1),IF(BB380&gt;BB377,BB377,IF(BB374&gt;=BB380,BB380,BB374)+0.00000001),IF(BB378&gt;=BB377,BB377-BA379,BB378-BA379)+0.00000001),1)</f>
        <v>0</v>
      </c>
      <c r="BC381" s="68">
        <f t="shared" ref="BC381" si="6929">FLOOR(IF(OR(BC376=0,BC376=1),IF(BC380&gt;BC377,BC377,IF(BC374&gt;=BC380,BC380,BC374)+0.00000001),IF(BC378&gt;=BC377,BC377-BB379,BC378-BB379)+0.00000001),1)</f>
        <v>0</v>
      </c>
      <c r="BD381" s="68">
        <f t="shared" ref="BD381" si="6930">FLOOR(IF(OR(BD376=0,BD376=1),IF(BD380&gt;BD377,BD377,IF(BD374&gt;=BD380,BD380,BD374)+0.00000001),IF(BD378&gt;=BD377,BD377-BC379,BD378-BC379)+0.00000001),1)</f>
        <v>0</v>
      </c>
      <c r="BE381" s="68">
        <f t="shared" ref="BE381" si="6931">FLOOR(IF(OR(BE376=0,BE376=1),IF(BE380&gt;BE377,BE377,IF(BE374&gt;=BE380,BE380,BE374)+0.00000001),IF(BE378&gt;=BE377,BE377-BD379,BE378-BD379)+0.00000001),1)</f>
        <v>0</v>
      </c>
      <c r="BF381" s="68">
        <f t="shared" ref="BF381" si="6932">FLOOR(IF(OR(BF376=0,BF376=1),IF(BF380&gt;BF377,BF377,IF(BF374&gt;=BF380,BF380,BF374)+0.00000001),IF(BF378&gt;=BF377,BF377-BE379,BF378-BE379)+0.00000001),1)</f>
        <v>0</v>
      </c>
      <c r="BG381" s="68">
        <f t="shared" ref="BG381" si="6933">FLOOR(IF(OR(BG376=0,BG376=1),IF(BG380&gt;BG377,BG377,IF(BG374&gt;=BG380,BG380,BG374)+0.00000001),IF(BG378&gt;=BG377,BG377-BF379,BG378-BF379)+0.00000001),1)</f>
        <v>0</v>
      </c>
      <c r="BH381" s="68">
        <f t="shared" ref="BH381" si="6934">FLOOR(IF(OR(BH376=0,BH376=1),IF(BH380&gt;BH377,BH377,IF(BH374&gt;=BH380,BH380,BH374)+0.00000001),IF(BH378&gt;=BH377,BH377-BG379,BH378-BG379)+0.00000001),1)</f>
        <v>0</v>
      </c>
      <c r="BI381" s="68">
        <f t="shared" ref="BI381" si="6935">FLOOR(IF(OR(BI376=0,BI376=1),IF(BI380&gt;BI377,BI377,IF(BI374&gt;=BI380,BI380,BI374)+0.00000001),IF(BI378&gt;=BI377,BI377-BH379,BI378-BH379)+0.00000001),1)</f>
        <v>0</v>
      </c>
      <c r="BJ381" s="68">
        <f t="shared" ref="BJ381" si="6936">FLOOR(IF(OR(BJ376=0,BJ376=1),IF(BJ380&gt;BJ377,BJ377,IF(BJ374&gt;=BJ380,BJ380,BJ374)+0.00000001),IF(BJ378&gt;=BJ377,BJ377-BI379,BJ378-BI379)+0.00000001),1)</f>
        <v>0</v>
      </c>
      <c r="BK381" s="68">
        <f t="shared" ref="BK381" si="6937">FLOOR(IF(OR(BK376=0,BK376=1),IF(BK380&gt;BK377,BK377,IF(BK374&gt;=BK380,BK380,BK374)+0.00000001),IF(BK378&gt;=BK377,BK377-BJ379,BK378-BJ379)+0.00000001),1)</f>
        <v>0</v>
      </c>
      <c r="BL381" s="68">
        <f t="shared" ref="BL381" si="6938">FLOOR(IF(OR(BL376=0,BL376=1),IF(BL380&gt;BL377,BL377,IF(BL374&gt;=BL380,BL380,BL374)+0.00000001),IF(BL378&gt;=BL377,BL377-BK379,BL378-BK379)+0.00000001),1)</f>
        <v>0</v>
      </c>
      <c r="BM381" s="68">
        <f t="shared" ref="BM381" si="6939">FLOOR(IF(OR(BM376=0,BM376=1),IF(BM380&gt;BM377,BM377,IF(BM374&gt;=BM380,BM380,BM374)+0.00000001),IF(BM378&gt;=BM377,BM377-BL379,BM378-BL379)+0.00000001),1)</f>
        <v>0</v>
      </c>
      <c r="BN381" s="362"/>
      <c r="BO381" s="364"/>
      <c r="BP381" s="366"/>
      <c r="BQ381" s="366"/>
      <c r="BR381" s="106"/>
      <c r="BS381" s="106"/>
      <c r="BT381" s="106"/>
      <c r="BU381" s="106"/>
      <c r="BV381" s="106"/>
      <c r="BW381" s="106"/>
      <c r="BX381" s="106"/>
      <c r="BY381" s="106"/>
      <c r="BZ381" s="106"/>
      <c r="CA381" s="106"/>
      <c r="CB381" s="106"/>
      <c r="CC381" s="106"/>
      <c r="CD381" s="106"/>
      <c r="CE381" s="106"/>
      <c r="CF381" s="106"/>
      <c r="CG381" s="106"/>
    </row>
    <row r="382" spans="1:85" s="245" customFormat="1" ht="25.4" customHeight="1" thickBot="1" x14ac:dyDescent="0.4">
      <c r="A382" s="243"/>
      <c r="B382" s="129"/>
      <c r="C382" s="69"/>
      <c r="D382" s="69"/>
      <c r="E382" s="69"/>
      <c r="F382" s="69"/>
      <c r="G382" s="69"/>
      <c r="H382" s="69"/>
      <c r="I382" s="69"/>
      <c r="J382" s="69"/>
      <c r="K382" s="69"/>
      <c r="L382" s="69"/>
      <c r="M382" s="70"/>
      <c r="N382" s="7"/>
      <c r="O382" s="193"/>
      <c r="P382" s="106"/>
      <c r="Q382" s="216" t="s">
        <v>145</v>
      </c>
      <c r="R382" s="72">
        <f>IF($J373="Ano",R381*'Podpůrná data'!$B$5,R381*'Podpůrná data'!$B$3)</f>
        <v>0</v>
      </c>
      <c r="S382" s="72">
        <f>IF($J373="Ano",S381*'Podpůrná data'!$B$5,S381*'Podpůrná data'!$B$3)</f>
        <v>0</v>
      </c>
      <c r="T382" s="72">
        <f>IF($J373="Ano",T381*'Podpůrná data'!$B$5,T381*'Podpůrná data'!$B$3)</f>
        <v>0</v>
      </c>
      <c r="U382" s="72">
        <f>IF($J373="Ano",U381*'Podpůrná data'!$B$5,U381*'Podpůrná data'!$B$3)</f>
        <v>0</v>
      </c>
      <c r="V382" s="72">
        <f>IF($J373="Ano",V381*'Podpůrná data'!$B$5,V381*'Podpůrná data'!$B$3)</f>
        <v>0</v>
      </c>
      <c r="W382" s="72">
        <f>IF($J373="Ano",W381*'Podpůrná data'!$B$5,W381*'Podpůrná data'!$B$3)</f>
        <v>0</v>
      </c>
      <c r="X382" s="72">
        <f>IF($J373="Ano",X381*'Podpůrná data'!$B$5,X381*'Podpůrná data'!$B$3)</f>
        <v>0</v>
      </c>
      <c r="Y382" s="72">
        <f>IF($J373="Ano",Y381*'Podpůrná data'!$B$5,Y381*'Podpůrná data'!$B$3)</f>
        <v>0</v>
      </c>
      <c r="Z382" s="72">
        <f>IF($J373="Ano",Z381*'Podpůrná data'!$B$5,Z381*'Podpůrná data'!$B$3)</f>
        <v>0</v>
      </c>
      <c r="AA382" s="72">
        <f>IF($J373="Ano",AA381*'Podpůrná data'!$B$5,AA381*'Podpůrná data'!$B$3)</f>
        <v>0</v>
      </c>
      <c r="AB382" s="72">
        <f>IF($J373="Ano",AB381*'Podpůrná data'!$B$5,AB381*'Podpůrná data'!$B$3)</f>
        <v>0</v>
      </c>
      <c r="AC382" s="72">
        <f>IF($J373="Ano",AC381*'Podpůrná data'!$B$5,AC381*'Podpůrná data'!$B$3)</f>
        <v>0</v>
      </c>
      <c r="AD382" s="72">
        <f>IF($J373="Ano",AD381*'Podpůrná data'!$B$5,AD381*'Podpůrná data'!$B$3)</f>
        <v>0</v>
      </c>
      <c r="AE382" s="72">
        <f>IF($J373="Ano",AE381*'Podpůrná data'!$B$5,AE381*'Podpůrná data'!$B$3)</f>
        <v>0</v>
      </c>
      <c r="AF382" s="72">
        <f>IF($J373="Ano",AF381*'Podpůrná data'!$B$5,AF381*'Podpůrná data'!$B$3)</f>
        <v>0</v>
      </c>
      <c r="AG382" s="72">
        <f>IF($J373="Ano",AG381*'Podpůrná data'!$B$5,AG381*'Podpůrná data'!$B$3)</f>
        <v>0</v>
      </c>
      <c r="AH382" s="72">
        <f>IF($J373="Ano",AH381*'Podpůrná data'!$B$5,AH381*'Podpůrná data'!$B$3)</f>
        <v>0</v>
      </c>
      <c r="AI382" s="72">
        <f>IF($J373="Ano",AI381*'Podpůrná data'!$B$5,AI381*'Podpůrná data'!$B$3)</f>
        <v>0</v>
      </c>
      <c r="AJ382" s="72">
        <f>IF($J373="Ano",AJ381*'Podpůrná data'!$B$5,AJ381*'Podpůrná data'!$B$3)</f>
        <v>0</v>
      </c>
      <c r="AK382" s="72">
        <f>IF($J373="Ano",AK381*'Podpůrná data'!$B$5,AK381*'Podpůrná data'!$B$3)</f>
        <v>0</v>
      </c>
      <c r="AL382" s="72">
        <f>IF($J373="Ano",AL381*'Podpůrná data'!$B$5,AL381*'Podpůrná data'!$B$3)</f>
        <v>0</v>
      </c>
      <c r="AM382" s="72">
        <f>IF($J373="Ano",AM381*'Podpůrná data'!$B$5,AM381*'Podpůrná data'!$B$3)</f>
        <v>0</v>
      </c>
      <c r="AN382" s="72">
        <f>IF($J373="Ano",AN381*'Podpůrná data'!$B$5,AN381*'Podpůrná data'!$B$3)</f>
        <v>0</v>
      </c>
      <c r="AO382" s="72">
        <f>IF($J373="Ano",AO381*'Podpůrná data'!$B$5,AO381*'Podpůrná data'!$B$3)</f>
        <v>0</v>
      </c>
      <c r="AP382" s="72">
        <f>IF($J373="Ano",AP381*'Podpůrná data'!$B$5,AP381*'Podpůrná data'!$B$3)</f>
        <v>0</v>
      </c>
      <c r="AQ382" s="72">
        <f>IF($J373="Ano",AQ381*'Podpůrná data'!$B$5,AQ381*'Podpůrná data'!$B$3)</f>
        <v>0</v>
      </c>
      <c r="AR382" s="72">
        <f>IF($J373="Ano",AR381*'Podpůrná data'!$B$5,AR381*'Podpůrná data'!$B$3)</f>
        <v>0</v>
      </c>
      <c r="AS382" s="72">
        <f>IF($J373="Ano",AS381*'Podpůrná data'!$B$5,AS381*'Podpůrná data'!$B$3)</f>
        <v>0</v>
      </c>
      <c r="AT382" s="72">
        <f>IF($J373="Ano",AT381*'Podpůrná data'!$B$5,AT381*'Podpůrná data'!$B$3)</f>
        <v>0</v>
      </c>
      <c r="AU382" s="72">
        <f>IF($J373="Ano",AU381*'Podpůrná data'!$B$5,AU381*'Podpůrná data'!$B$3)</f>
        <v>0</v>
      </c>
      <c r="AV382" s="72">
        <f>IF($J373="Ano",AV381*'Podpůrná data'!$B$5,AV381*'Podpůrná data'!$B$3)</f>
        <v>0</v>
      </c>
      <c r="AW382" s="72">
        <f>IF($J373="Ano",AW381*'Podpůrná data'!$B$5,AW381*'Podpůrná data'!$B$3)</f>
        <v>0</v>
      </c>
      <c r="AX382" s="72">
        <f>IF($J373="Ano",AX381*'Podpůrná data'!$B$5,AX381*'Podpůrná data'!$B$3)</f>
        <v>0</v>
      </c>
      <c r="AY382" s="72">
        <f>IF($J373="Ano",AY381*'Podpůrná data'!$B$5,AY381*'Podpůrná data'!$B$3)</f>
        <v>0</v>
      </c>
      <c r="AZ382" s="72">
        <f>IF($J373="Ano",AZ381*'Podpůrná data'!$B$5,AZ381*'Podpůrná data'!$B$3)</f>
        <v>0</v>
      </c>
      <c r="BA382" s="72">
        <f>IF($J373="Ano",BA381*'Podpůrná data'!$B$5,BA381*'Podpůrná data'!$B$3)</f>
        <v>0</v>
      </c>
      <c r="BB382" s="72">
        <f>IF($J373="Ano",BB381*'Podpůrná data'!$B$5,BB381*'Podpůrná data'!$B$3)</f>
        <v>0</v>
      </c>
      <c r="BC382" s="72">
        <f>IF($J373="Ano",BC381*'Podpůrná data'!$B$5,BC381*'Podpůrná data'!$B$3)</f>
        <v>0</v>
      </c>
      <c r="BD382" s="72">
        <f>IF($J373="Ano",BD381*'Podpůrná data'!$B$5,BD381*'Podpůrná data'!$B$3)</f>
        <v>0</v>
      </c>
      <c r="BE382" s="72">
        <f>IF($J373="Ano",BE381*'Podpůrná data'!$B$5,BE381*'Podpůrná data'!$B$3)</f>
        <v>0</v>
      </c>
      <c r="BF382" s="72">
        <f>IF($J373="Ano",BF381*'Podpůrná data'!$B$5,BF381*'Podpůrná data'!$B$3)</f>
        <v>0</v>
      </c>
      <c r="BG382" s="72">
        <f>IF($J373="Ano",BG381*'Podpůrná data'!$B$5,BG381*'Podpůrná data'!$B$3)</f>
        <v>0</v>
      </c>
      <c r="BH382" s="72">
        <f>IF($J373="Ano",BH381*'Podpůrná data'!$B$5,BH381*'Podpůrná data'!$B$3)</f>
        <v>0</v>
      </c>
      <c r="BI382" s="72">
        <f>IF($J373="Ano",BI381*'Podpůrná data'!$B$5,BI381*'Podpůrná data'!$B$3)</f>
        <v>0</v>
      </c>
      <c r="BJ382" s="72">
        <f>IF($J373="Ano",BJ381*'Podpůrná data'!$B$5,BJ381*'Podpůrná data'!$B$3)</f>
        <v>0</v>
      </c>
      <c r="BK382" s="72">
        <f>IF($J373="Ano",BK381*'Podpůrná data'!$B$5,BK381*'Podpůrná data'!$B$3)</f>
        <v>0</v>
      </c>
      <c r="BL382" s="72">
        <f>IF($J373="Ano",BL381*'Podpůrná data'!$B$5,BL381*'Podpůrná data'!$B$3)</f>
        <v>0</v>
      </c>
      <c r="BM382" s="72">
        <f>IF($J373="Ano",BM381*'Podpůrná data'!$B$5,BM381*'Podpůrná data'!$B$3)</f>
        <v>0</v>
      </c>
      <c r="BN382" s="363"/>
      <c r="BO382" s="365"/>
      <c r="BP382" s="367"/>
      <c r="BQ382" s="367"/>
      <c r="BR382" s="106"/>
      <c r="BS382" s="178">
        <f>SUMIFS($R382:$BM382,$R372:$BM372,"1. ZoR")</f>
        <v>0</v>
      </c>
      <c r="BT382" s="178">
        <f>SUMIFS($R382:$BM382,$R372:$BM372,"2. ZoR")</f>
        <v>0</v>
      </c>
      <c r="BU382" s="178">
        <f>SUMIFS($R382:$BM382,$R372:$BM372,"3. ZoR")</f>
        <v>0</v>
      </c>
      <c r="BV382" s="178">
        <f>SUMIFS($R382:$BM382,$R372:$BM372,"4. ZoR")</f>
        <v>0</v>
      </c>
      <c r="BW382" s="178">
        <f>SUMIFS($R382:$BM382,$R372:$BM372,"5. ZoR")</f>
        <v>0</v>
      </c>
      <c r="BX382" s="178">
        <f>SUMIFS($R382:$BM382,$R372:$BM372,"6. ZoR")</f>
        <v>0</v>
      </c>
      <c r="BY382" s="178">
        <f>SUMIFS($R382:$BM382,$R372:$BM372,"7. ZoR")</f>
        <v>0</v>
      </c>
      <c r="BZ382" s="178">
        <f>SUMIFS($R382:$BM382,$R372:$BM372,"8. ZoR")</f>
        <v>0</v>
      </c>
      <c r="CA382" s="178">
        <f>SUMIFS($R382:$BM382,$R372:$BM372,"9. ZoR")</f>
        <v>0</v>
      </c>
      <c r="CB382" s="178">
        <f>SUMIFS($R382:$BM382,$R372:$BM372,"10. ZoR")</f>
        <v>0</v>
      </c>
      <c r="CC382" s="178">
        <f>SUMIFS($R382:$BM382,$R372:$BM372,"11. ZoR")</f>
        <v>0</v>
      </c>
      <c r="CD382" s="178">
        <f>SUMIFS($R382:$BM382,$R372:$BM372,"12. ZoR")</f>
        <v>0</v>
      </c>
      <c r="CE382" s="178">
        <f>SUMIFS($R382:$BM382,$R372:$BM372,"13. ZoR")</f>
        <v>0</v>
      </c>
      <c r="CF382" s="178">
        <f>SUMIFS($R382:$BM382,$R372:$BM372,"14. ZoR")</f>
        <v>0</v>
      </c>
      <c r="CG382" s="178">
        <f>SUMIFS($R382:$BM382,$R372:$BM372,"15. ZoR")</f>
        <v>0</v>
      </c>
    </row>
    <row r="383" spans="1:85" ht="15" hidden="1" thickBot="1" x14ac:dyDescent="0.4">
      <c r="B383" s="105"/>
      <c r="C383" s="130"/>
      <c r="D383" s="130"/>
      <c r="E383" s="130"/>
      <c r="F383" s="130"/>
      <c r="G383" s="130"/>
      <c r="H383" s="105"/>
      <c r="I383" s="105"/>
      <c r="J383" s="105"/>
      <c r="K383" s="105"/>
      <c r="L383" s="105"/>
      <c r="M383" s="105"/>
      <c r="N383" s="7"/>
      <c r="O383" s="105"/>
      <c r="P383" s="105"/>
      <c r="Q383" s="105"/>
      <c r="R383" s="105"/>
      <c r="S383" s="105"/>
      <c r="T383" s="7"/>
      <c r="U383" s="105"/>
      <c r="V383" s="105"/>
      <c r="W383" s="105"/>
      <c r="X383" s="105"/>
      <c r="Y383" s="105"/>
      <c r="Z383" s="105"/>
      <c r="AA383" s="105"/>
      <c r="AB383" s="105"/>
      <c r="AC383" s="105"/>
      <c r="AD383" s="105"/>
      <c r="AE383" s="105"/>
      <c r="AF383" s="105"/>
      <c r="AG383" s="105"/>
      <c r="AH383" s="105"/>
      <c r="AI383" s="105"/>
      <c r="AJ383" s="105"/>
      <c r="AK383" s="105"/>
      <c r="AL383" s="105"/>
      <c r="AM383" s="105"/>
      <c r="AN383" s="105"/>
      <c r="AO383" s="105"/>
      <c r="AP383" s="105"/>
      <c r="AQ383" s="105"/>
      <c r="AR383" s="105"/>
      <c r="AS383" s="105"/>
      <c r="AT383" s="105"/>
      <c r="AU383" s="105"/>
      <c r="AV383" s="105"/>
      <c r="AW383" s="105"/>
      <c r="AX383" s="105"/>
      <c r="AY383" s="105"/>
      <c r="AZ383" s="105"/>
      <c r="BA383" s="105"/>
      <c r="BB383" s="105"/>
      <c r="BC383" s="105"/>
      <c r="BD383" s="105"/>
      <c r="BE383" s="105"/>
      <c r="BF383" s="105"/>
      <c r="BG383" s="105"/>
      <c r="BH383" s="105"/>
      <c r="BI383" s="105"/>
      <c r="BJ383" s="105"/>
      <c r="BK383" s="105"/>
      <c r="BL383" s="105"/>
      <c r="BM383" s="105"/>
      <c r="BN383" s="105"/>
      <c r="BO383" s="105"/>
      <c r="BP383" s="105"/>
      <c r="BQ383" s="105"/>
      <c r="BR383" s="105"/>
      <c r="BS383" s="105"/>
      <c r="BT383" s="105"/>
      <c r="BU383" s="105"/>
      <c r="BV383" s="105"/>
      <c r="BW383" s="105"/>
      <c r="BX383" s="105"/>
      <c r="BY383" s="105"/>
      <c r="BZ383" s="105"/>
      <c r="CA383" s="105"/>
      <c r="CB383" s="105"/>
      <c r="CC383" s="105"/>
      <c r="CD383" s="105"/>
      <c r="CE383" s="105"/>
      <c r="CF383" s="105"/>
      <c r="CG383" s="105"/>
    </row>
    <row r="384" spans="1:85" s="245" customFormat="1" ht="69.650000000000006" customHeight="1" thickBot="1" x14ac:dyDescent="0.4">
      <c r="A384" s="249"/>
      <c r="B384" s="120"/>
      <c r="C384" s="360" t="s">
        <v>2</v>
      </c>
      <c r="D384" s="121"/>
      <c r="E384" s="131" t="s">
        <v>206</v>
      </c>
      <c r="F384" s="131" t="s">
        <v>444</v>
      </c>
      <c r="G384" s="131" t="s">
        <v>208</v>
      </c>
      <c r="H384" s="122" t="s">
        <v>94</v>
      </c>
      <c r="I384" s="122" t="s">
        <v>95</v>
      </c>
      <c r="J384" s="122" t="s">
        <v>96</v>
      </c>
      <c r="K384" s="122" t="s">
        <v>216</v>
      </c>
      <c r="L384" s="122" t="s">
        <v>218</v>
      </c>
      <c r="M384" s="138" t="s">
        <v>1</v>
      </c>
      <c r="N384" s="7"/>
      <c r="O384" s="124">
        <v>208002</v>
      </c>
      <c r="P384" s="106"/>
      <c r="Q384" s="194" t="s">
        <v>128</v>
      </c>
      <c r="R384" s="83" t="s">
        <v>4</v>
      </c>
      <c r="S384" s="83" t="s">
        <v>5</v>
      </c>
      <c r="T384" s="83" t="s">
        <v>6</v>
      </c>
      <c r="U384" s="83" t="s">
        <v>7</v>
      </c>
      <c r="V384" s="83" t="s">
        <v>8</v>
      </c>
      <c r="W384" s="83" t="s">
        <v>9</v>
      </c>
      <c r="X384" s="83" t="s">
        <v>10</v>
      </c>
      <c r="Y384" s="83" t="s">
        <v>11</v>
      </c>
      <c r="Z384" s="83" t="s">
        <v>12</v>
      </c>
      <c r="AA384" s="83" t="s">
        <v>13</v>
      </c>
      <c r="AB384" s="83" t="s">
        <v>14</v>
      </c>
      <c r="AC384" s="83" t="s">
        <v>15</v>
      </c>
      <c r="AD384" s="83" t="s">
        <v>16</v>
      </c>
      <c r="AE384" s="83" t="s">
        <v>17</v>
      </c>
      <c r="AF384" s="83" t="s">
        <v>18</v>
      </c>
      <c r="AG384" s="83" t="s">
        <v>19</v>
      </c>
      <c r="AH384" s="83" t="s">
        <v>20</v>
      </c>
      <c r="AI384" s="83" t="s">
        <v>21</v>
      </c>
      <c r="AJ384" s="83" t="s">
        <v>22</v>
      </c>
      <c r="AK384" s="83" t="s">
        <v>23</v>
      </c>
      <c r="AL384" s="83" t="s">
        <v>24</v>
      </c>
      <c r="AM384" s="83" t="s">
        <v>25</v>
      </c>
      <c r="AN384" s="83" t="s">
        <v>26</v>
      </c>
      <c r="AO384" s="83" t="s">
        <v>27</v>
      </c>
      <c r="AP384" s="83" t="s">
        <v>28</v>
      </c>
      <c r="AQ384" s="83" t="s">
        <v>29</v>
      </c>
      <c r="AR384" s="83" t="s">
        <v>30</v>
      </c>
      <c r="AS384" s="83" t="s">
        <v>31</v>
      </c>
      <c r="AT384" s="83" t="s">
        <v>32</v>
      </c>
      <c r="AU384" s="83" t="s">
        <v>33</v>
      </c>
      <c r="AV384" s="83" t="s">
        <v>34</v>
      </c>
      <c r="AW384" s="83" t="s">
        <v>35</v>
      </c>
      <c r="AX384" s="83" t="s">
        <v>36</v>
      </c>
      <c r="AY384" s="83" t="s">
        <v>37</v>
      </c>
      <c r="AZ384" s="83" t="s">
        <v>38</v>
      </c>
      <c r="BA384" s="83" t="s">
        <v>39</v>
      </c>
      <c r="BB384" s="83" t="s">
        <v>40</v>
      </c>
      <c r="BC384" s="83" t="s">
        <v>41</v>
      </c>
      <c r="BD384" s="83" t="s">
        <v>42</v>
      </c>
      <c r="BE384" s="83" t="s">
        <v>43</v>
      </c>
      <c r="BF384" s="83" t="s">
        <v>44</v>
      </c>
      <c r="BG384" s="83" t="s">
        <v>45</v>
      </c>
      <c r="BH384" s="83" t="s">
        <v>46</v>
      </c>
      <c r="BI384" s="83" t="s">
        <v>47</v>
      </c>
      <c r="BJ384" s="83" t="s">
        <v>48</v>
      </c>
      <c r="BK384" s="83" t="s">
        <v>49</v>
      </c>
      <c r="BL384" s="83" t="s">
        <v>50</v>
      </c>
      <c r="BM384" s="83" t="s">
        <v>51</v>
      </c>
      <c r="BN384" s="134" t="s">
        <v>163</v>
      </c>
      <c r="BO384" s="135" t="s">
        <v>164</v>
      </c>
      <c r="BP384" s="135" t="s">
        <v>146</v>
      </c>
      <c r="BQ384" s="135" t="s">
        <v>214</v>
      </c>
      <c r="BR384" s="106"/>
      <c r="BS384" s="368" t="s">
        <v>238</v>
      </c>
      <c r="BT384" s="369"/>
      <c r="BU384" s="369"/>
      <c r="BV384" s="369"/>
      <c r="BW384" s="369"/>
      <c r="BX384" s="369"/>
      <c r="BY384" s="369"/>
      <c r="BZ384" s="369"/>
      <c r="CA384" s="369"/>
      <c r="CB384" s="369"/>
      <c r="CC384" s="369"/>
      <c r="CD384" s="369"/>
      <c r="CE384" s="369"/>
      <c r="CF384" s="369"/>
      <c r="CG384" s="369"/>
    </row>
    <row r="385" spans="1:85" s="245" customFormat="1" ht="21" hidden="1" customHeight="1" x14ac:dyDescent="0.35">
      <c r="A385" s="250"/>
      <c r="B385" s="113"/>
      <c r="C385" s="361"/>
      <c r="D385" s="125"/>
      <c r="E385" s="125"/>
      <c r="F385" s="125"/>
      <c r="G385" s="125"/>
      <c r="H385" s="370" t="s">
        <v>250</v>
      </c>
      <c r="I385" s="371" t="s">
        <v>425</v>
      </c>
      <c r="J385" s="357" t="s">
        <v>97</v>
      </c>
      <c r="K385" s="357" t="s">
        <v>217</v>
      </c>
      <c r="L385" s="137"/>
      <c r="M385" s="373" t="s">
        <v>93</v>
      </c>
      <c r="N385" s="7"/>
      <c r="O385" s="375" t="s">
        <v>3</v>
      </c>
      <c r="P385" s="106"/>
      <c r="Q385" s="84"/>
      <c r="R385" s="74">
        <f>MONTH(Úvod!$F$10)</f>
        <v>1</v>
      </c>
      <c r="S385" s="75">
        <f t="shared" ref="S385" si="6940">IF(R385=12,1,R385+1)</f>
        <v>2</v>
      </c>
      <c r="T385" s="75">
        <f t="shared" ref="T385" si="6941">IF(S385=12,1,S385+1)</f>
        <v>3</v>
      </c>
      <c r="U385" s="76">
        <f t="shared" ref="U385" si="6942">IF(T385=12,1,T385+1)</f>
        <v>4</v>
      </c>
      <c r="V385" s="76">
        <f t="shared" ref="V385" si="6943">IF(U385=12,1,U385+1)</f>
        <v>5</v>
      </c>
      <c r="W385" s="76">
        <f t="shared" ref="W385" si="6944">IF(V385=12,1,V385+1)</f>
        <v>6</v>
      </c>
      <c r="X385" s="76">
        <f t="shared" ref="X385" si="6945">IF(W385=12,1,W385+1)</f>
        <v>7</v>
      </c>
      <c r="Y385" s="76">
        <f t="shared" ref="Y385" si="6946">IF(X385=12,1,X385+1)</f>
        <v>8</v>
      </c>
      <c r="Z385" s="76">
        <f t="shared" ref="Z385" si="6947">IF(Y385=12,1,Y385+1)</f>
        <v>9</v>
      </c>
      <c r="AA385" s="76">
        <f>IF(Z385=12,1,Z385+1)</f>
        <v>10</v>
      </c>
      <c r="AB385" s="76">
        <f t="shared" ref="AB385" si="6948">IF(AA385=12,1,AA385+1)</f>
        <v>11</v>
      </c>
      <c r="AC385" s="76">
        <f t="shared" ref="AC385" si="6949">IF(AB385=12,1,AB385+1)</f>
        <v>12</v>
      </c>
      <c r="AD385" s="76">
        <f t="shared" ref="AD385" si="6950">IF(AC385=12,1,AC385+1)</f>
        <v>1</v>
      </c>
      <c r="AE385" s="76">
        <f t="shared" ref="AE385" si="6951">IF(AD385=12,1,AD385+1)</f>
        <v>2</v>
      </c>
      <c r="AF385" s="76">
        <f t="shared" ref="AF385" si="6952">IF(AE385=12,1,AE385+1)</f>
        <v>3</v>
      </c>
      <c r="AG385" s="76">
        <f t="shared" ref="AG385" si="6953">IF(AF385=12,1,AF385+1)</f>
        <v>4</v>
      </c>
      <c r="AH385" s="76">
        <f t="shared" ref="AH385" si="6954">IF(AG385=12,1,AG385+1)</f>
        <v>5</v>
      </c>
      <c r="AI385" s="76">
        <f t="shared" ref="AI385" si="6955">IF(AH385=12,1,AH385+1)</f>
        <v>6</v>
      </c>
      <c r="AJ385" s="76">
        <f>IF(AI385=12,1,AI385+1)</f>
        <v>7</v>
      </c>
      <c r="AK385" s="76">
        <f t="shared" ref="AK385" si="6956">IF(AJ385=12,1,AJ385+1)</f>
        <v>8</v>
      </c>
      <c r="AL385" s="76">
        <f t="shared" ref="AL385" si="6957">IF(AK385=12,1,AK385+1)</f>
        <v>9</v>
      </c>
      <c r="AM385" s="76">
        <f t="shared" ref="AM385" si="6958">IF(AL385=12,1,AL385+1)</f>
        <v>10</v>
      </c>
      <c r="AN385" s="76">
        <f t="shared" ref="AN385" si="6959">IF(AM385=12,1,AM385+1)</f>
        <v>11</v>
      </c>
      <c r="AO385" s="76">
        <f t="shared" ref="AO385" si="6960">IF(AN385=12,1,AN385+1)</f>
        <v>12</v>
      </c>
      <c r="AP385" s="76">
        <f t="shared" ref="AP385" si="6961">IF(AO385=12,1,AO385+1)</f>
        <v>1</v>
      </c>
      <c r="AQ385" s="76">
        <f t="shared" ref="AQ385" si="6962">IF(AP385=12,1,AP385+1)</f>
        <v>2</v>
      </c>
      <c r="AR385" s="76">
        <f t="shared" ref="AR385" si="6963">IF(AQ385=12,1,AQ385+1)</f>
        <v>3</v>
      </c>
      <c r="AS385" s="76">
        <f t="shared" ref="AS385" si="6964">IF(AR385=12,1,AR385+1)</f>
        <v>4</v>
      </c>
      <c r="AT385" s="76">
        <f t="shared" ref="AT385" si="6965">IF(AS385=12,1,AS385+1)</f>
        <v>5</v>
      </c>
      <c r="AU385" s="76">
        <f t="shared" ref="AU385" si="6966">IF(AT385=12,1,AT385+1)</f>
        <v>6</v>
      </c>
      <c r="AV385" s="76">
        <f t="shared" ref="AV385" si="6967">IF(AU385=12,1,AU385+1)</f>
        <v>7</v>
      </c>
      <c r="AW385" s="76">
        <f t="shared" ref="AW385" si="6968">IF(AV385=12,1,AV385+1)</f>
        <v>8</v>
      </c>
      <c r="AX385" s="76">
        <f t="shared" ref="AX385" si="6969">IF(AW385=12,1,AW385+1)</f>
        <v>9</v>
      </c>
      <c r="AY385" s="76">
        <f t="shared" ref="AY385" si="6970">IF(AX385=12,1,AX385+1)</f>
        <v>10</v>
      </c>
      <c r="AZ385" s="76">
        <f t="shared" ref="AZ385" si="6971">IF(AY385=12,1,AY385+1)</f>
        <v>11</v>
      </c>
      <c r="BA385" s="76">
        <f t="shared" ref="BA385" si="6972">IF(AZ385=12,1,AZ385+1)</f>
        <v>12</v>
      </c>
      <c r="BB385" s="76">
        <f t="shared" ref="BB385" si="6973">IF(BA385=12,1,BA385+1)</f>
        <v>1</v>
      </c>
      <c r="BC385" s="76">
        <f t="shared" ref="BC385" si="6974">IF(BB385=12,1,BB385+1)</f>
        <v>2</v>
      </c>
      <c r="BD385" s="76">
        <f t="shared" ref="BD385" si="6975">IF(BC385=12,1,BC385+1)</f>
        <v>3</v>
      </c>
      <c r="BE385" s="76">
        <f t="shared" ref="BE385" si="6976">IF(BD385=12,1,BD385+1)</f>
        <v>4</v>
      </c>
      <c r="BF385" s="76">
        <f t="shared" ref="BF385" si="6977">IF(BE385=12,1,BE385+1)</f>
        <v>5</v>
      </c>
      <c r="BG385" s="76">
        <f t="shared" ref="BG385" si="6978">IF(BF385=12,1,BF385+1)</f>
        <v>6</v>
      </c>
      <c r="BH385" s="76">
        <f t="shared" ref="BH385" si="6979">IF(BG385=12,1,BG385+1)</f>
        <v>7</v>
      </c>
      <c r="BI385" s="76">
        <f t="shared" ref="BI385" si="6980">IF(BH385=12,1,BH385+1)</f>
        <v>8</v>
      </c>
      <c r="BJ385" s="76">
        <f t="shared" ref="BJ385" si="6981">IF(BI385=12,1,BI385+1)</f>
        <v>9</v>
      </c>
      <c r="BK385" s="76">
        <f t="shared" ref="BK385" si="6982">IF(BJ385=12,1,BJ385+1)</f>
        <v>10</v>
      </c>
      <c r="BL385" s="76">
        <f t="shared" ref="BL385" si="6983">IF(BK385=12,1,BK385+1)</f>
        <v>11</v>
      </c>
      <c r="BM385" s="76">
        <f t="shared" ref="BM385" si="6984">IF(BL385=12,1,BL385+1)</f>
        <v>12</v>
      </c>
      <c r="BN385" s="81"/>
      <c r="BO385" s="78"/>
      <c r="BP385" s="78"/>
      <c r="BQ385" s="78"/>
      <c r="BR385" s="106"/>
      <c r="BS385" s="106"/>
      <c r="BT385" s="106"/>
      <c r="BU385" s="106"/>
      <c r="BV385" s="106"/>
      <c r="BW385" s="106"/>
      <c r="BX385" s="106"/>
      <c r="BY385" s="106"/>
      <c r="BZ385" s="106"/>
      <c r="CA385" s="106"/>
      <c r="CB385" s="106"/>
      <c r="CC385" s="106"/>
      <c r="CD385" s="106"/>
      <c r="CE385" s="106"/>
      <c r="CF385" s="106"/>
      <c r="CG385" s="106"/>
    </row>
    <row r="386" spans="1:85" s="245" customFormat="1" ht="18" hidden="1" customHeight="1" x14ac:dyDescent="0.35">
      <c r="A386" s="250"/>
      <c r="B386" s="113"/>
      <c r="C386" s="361"/>
      <c r="D386" s="125"/>
      <c r="E386" s="125"/>
      <c r="F386" s="125"/>
      <c r="G386" s="125"/>
      <c r="H386" s="370"/>
      <c r="I386" s="371"/>
      <c r="J386" s="357"/>
      <c r="K386" s="357"/>
      <c r="L386" s="137"/>
      <c r="M386" s="373"/>
      <c r="N386" s="7"/>
      <c r="O386" s="376"/>
      <c r="P386" s="106"/>
      <c r="Q386" s="77"/>
      <c r="R386" s="59">
        <f t="shared" ref="R386:BM386" si="6985">VALUE(_xlfn.CONCAT(R385,".",R388))</f>
        <v>1</v>
      </c>
      <c r="S386" s="73">
        <f t="shared" si="6985"/>
        <v>32</v>
      </c>
      <c r="T386" s="73">
        <f t="shared" si="6985"/>
        <v>61</v>
      </c>
      <c r="U386" s="73">
        <f t="shared" si="6985"/>
        <v>92</v>
      </c>
      <c r="V386" s="73">
        <f t="shared" si="6985"/>
        <v>122</v>
      </c>
      <c r="W386" s="73">
        <f t="shared" si="6985"/>
        <v>153</v>
      </c>
      <c r="X386" s="73">
        <f t="shared" si="6985"/>
        <v>183</v>
      </c>
      <c r="Y386" s="73">
        <f t="shared" si="6985"/>
        <v>214</v>
      </c>
      <c r="Z386" s="73">
        <f t="shared" si="6985"/>
        <v>245</v>
      </c>
      <c r="AA386" s="73">
        <f t="shared" si="6985"/>
        <v>275</v>
      </c>
      <c r="AB386" s="73">
        <f t="shared" si="6985"/>
        <v>306</v>
      </c>
      <c r="AC386" s="73">
        <f t="shared" si="6985"/>
        <v>336</v>
      </c>
      <c r="AD386" s="73">
        <f t="shared" si="6985"/>
        <v>367</v>
      </c>
      <c r="AE386" s="73">
        <f t="shared" si="6985"/>
        <v>398</v>
      </c>
      <c r="AF386" s="73">
        <f t="shared" si="6985"/>
        <v>426</v>
      </c>
      <c r="AG386" s="73">
        <f t="shared" si="6985"/>
        <v>457</v>
      </c>
      <c r="AH386" s="73">
        <f t="shared" si="6985"/>
        <v>487</v>
      </c>
      <c r="AI386" s="73">
        <f t="shared" si="6985"/>
        <v>518</v>
      </c>
      <c r="AJ386" s="73">
        <f t="shared" si="6985"/>
        <v>548</v>
      </c>
      <c r="AK386" s="73">
        <f t="shared" si="6985"/>
        <v>579</v>
      </c>
      <c r="AL386" s="73">
        <f t="shared" si="6985"/>
        <v>610</v>
      </c>
      <c r="AM386" s="73">
        <f t="shared" si="6985"/>
        <v>640</v>
      </c>
      <c r="AN386" s="73">
        <f t="shared" si="6985"/>
        <v>671</v>
      </c>
      <c r="AO386" s="73">
        <f t="shared" si="6985"/>
        <v>701</v>
      </c>
      <c r="AP386" s="73">
        <f t="shared" si="6985"/>
        <v>732</v>
      </c>
      <c r="AQ386" s="73">
        <f t="shared" si="6985"/>
        <v>763</v>
      </c>
      <c r="AR386" s="73">
        <f t="shared" si="6985"/>
        <v>791</v>
      </c>
      <c r="AS386" s="73">
        <f t="shared" si="6985"/>
        <v>822</v>
      </c>
      <c r="AT386" s="73">
        <f t="shared" si="6985"/>
        <v>852</v>
      </c>
      <c r="AU386" s="73">
        <f t="shared" si="6985"/>
        <v>883</v>
      </c>
      <c r="AV386" s="73">
        <f t="shared" si="6985"/>
        <v>913</v>
      </c>
      <c r="AW386" s="73">
        <f t="shared" si="6985"/>
        <v>944</v>
      </c>
      <c r="AX386" s="73">
        <f t="shared" si="6985"/>
        <v>975</v>
      </c>
      <c r="AY386" s="73">
        <f t="shared" si="6985"/>
        <v>1005</v>
      </c>
      <c r="AZ386" s="73">
        <f t="shared" si="6985"/>
        <v>1036</v>
      </c>
      <c r="BA386" s="73">
        <f t="shared" si="6985"/>
        <v>1066</v>
      </c>
      <c r="BB386" s="73">
        <f t="shared" si="6985"/>
        <v>1097</v>
      </c>
      <c r="BC386" s="73">
        <f t="shared" si="6985"/>
        <v>1128</v>
      </c>
      <c r="BD386" s="73">
        <f t="shared" si="6985"/>
        <v>1156</v>
      </c>
      <c r="BE386" s="73">
        <f t="shared" si="6985"/>
        <v>1187</v>
      </c>
      <c r="BF386" s="73">
        <f t="shared" si="6985"/>
        <v>1217</v>
      </c>
      <c r="BG386" s="73">
        <f t="shared" si="6985"/>
        <v>1248</v>
      </c>
      <c r="BH386" s="73">
        <f t="shared" si="6985"/>
        <v>1278</v>
      </c>
      <c r="BI386" s="73">
        <f t="shared" si="6985"/>
        <v>1309</v>
      </c>
      <c r="BJ386" s="73">
        <f t="shared" si="6985"/>
        <v>1340</v>
      </c>
      <c r="BK386" s="73">
        <f t="shared" si="6985"/>
        <v>1370</v>
      </c>
      <c r="BL386" s="73">
        <f t="shared" si="6985"/>
        <v>1401</v>
      </c>
      <c r="BM386" s="73">
        <f t="shared" si="6985"/>
        <v>1431</v>
      </c>
      <c r="BN386" s="82"/>
      <c r="BO386" s="79"/>
      <c r="BP386" s="79"/>
      <c r="BQ386" s="79"/>
      <c r="BR386" s="106"/>
      <c r="BS386" s="106"/>
      <c r="BT386" s="106"/>
      <c r="BU386" s="106"/>
      <c r="BV386" s="106"/>
      <c r="BW386" s="106"/>
      <c r="BX386" s="106"/>
      <c r="BY386" s="106"/>
      <c r="BZ386" s="106"/>
      <c r="CA386" s="106"/>
      <c r="CB386" s="106"/>
      <c r="CC386" s="106"/>
      <c r="CD386" s="106"/>
      <c r="CE386" s="106"/>
      <c r="CF386" s="106"/>
      <c r="CG386" s="106"/>
    </row>
    <row r="387" spans="1:85" s="245" customFormat="1" ht="18" customHeight="1" x14ac:dyDescent="0.35">
      <c r="A387" s="250"/>
      <c r="B387" s="113"/>
      <c r="C387" s="361"/>
      <c r="D387" s="125"/>
      <c r="E387" s="357" t="s">
        <v>207</v>
      </c>
      <c r="F387" s="357" t="s">
        <v>207</v>
      </c>
      <c r="G387" s="357" t="s">
        <v>207</v>
      </c>
      <c r="H387" s="370"/>
      <c r="I387" s="371"/>
      <c r="J387" s="357"/>
      <c r="K387" s="357"/>
      <c r="L387" s="357" t="s">
        <v>219</v>
      </c>
      <c r="M387" s="373"/>
      <c r="N387" s="7"/>
      <c r="O387" s="376"/>
      <c r="P387" s="106"/>
      <c r="Q387" s="77"/>
      <c r="R387" s="60" t="str">
        <f>VLOOKUP(R385,'Podpůrná data'!$I$188:$J$199,2)</f>
        <v>leden</v>
      </c>
      <c r="S387" s="60" t="str">
        <f>VLOOKUP(S385,'Podpůrná data'!$I$188:$J$199,2)</f>
        <v>únor</v>
      </c>
      <c r="T387" s="60" t="str">
        <f>VLOOKUP(T385,'Podpůrná data'!$I$188:$J$199,2)</f>
        <v>březen</v>
      </c>
      <c r="U387" s="60" t="str">
        <f>VLOOKUP(U385,'Podpůrná data'!$I$188:$J$199,2)</f>
        <v>duben</v>
      </c>
      <c r="V387" s="60" t="str">
        <f>VLOOKUP(V385,'Podpůrná data'!$I$188:$J$199,2)</f>
        <v>květen</v>
      </c>
      <c r="W387" s="60" t="str">
        <f>VLOOKUP(W385,'Podpůrná data'!$I$188:$J$199,2)</f>
        <v>červen</v>
      </c>
      <c r="X387" s="60" t="str">
        <f>VLOOKUP(X385,'Podpůrná data'!$I$188:$J$199,2)</f>
        <v>červenec</v>
      </c>
      <c r="Y387" s="60" t="str">
        <f>VLOOKUP(Y385,'Podpůrná data'!$I$188:$J$199,2)</f>
        <v>srpen</v>
      </c>
      <c r="Z387" s="60" t="str">
        <f>VLOOKUP(Z385,'Podpůrná data'!$I$188:$J$199,2)</f>
        <v>září</v>
      </c>
      <c r="AA387" s="60" t="str">
        <f>VLOOKUP(AA385,'Podpůrná data'!$I$188:$J$199,2)</f>
        <v>říjen</v>
      </c>
      <c r="AB387" s="60" t="str">
        <f>VLOOKUP(AB385,'Podpůrná data'!$I$188:$J$199,2)</f>
        <v>listopad</v>
      </c>
      <c r="AC387" s="60" t="str">
        <f>VLOOKUP(AC385,'Podpůrná data'!$I$188:$J$199,2)</f>
        <v>prosinec</v>
      </c>
      <c r="AD387" s="60" t="str">
        <f>VLOOKUP(AD385,'Podpůrná data'!$I$188:$J$199,2)</f>
        <v>leden</v>
      </c>
      <c r="AE387" s="60" t="str">
        <f>VLOOKUP(AE385,'Podpůrná data'!$I$188:$J$199,2)</f>
        <v>únor</v>
      </c>
      <c r="AF387" s="60" t="str">
        <f>VLOOKUP(AF385,'Podpůrná data'!$I$188:$J$199,2)</f>
        <v>březen</v>
      </c>
      <c r="AG387" s="60" t="str">
        <f>VLOOKUP(AG385,'Podpůrná data'!$I$188:$J$199,2)</f>
        <v>duben</v>
      </c>
      <c r="AH387" s="60" t="str">
        <f>VLOOKUP(AH385,'Podpůrná data'!$I$188:$J$199,2)</f>
        <v>květen</v>
      </c>
      <c r="AI387" s="60" t="str">
        <f>VLOOKUP(AI385,'Podpůrná data'!$I$188:$J$199,2)</f>
        <v>červen</v>
      </c>
      <c r="AJ387" s="60" t="str">
        <f>VLOOKUP(AJ385,'Podpůrná data'!$I$188:$J$199,2)</f>
        <v>červenec</v>
      </c>
      <c r="AK387" s="60" t="str">
        <f>VLOOKUP(AK385,'Podpůrná data'!$I$188:$J$199,2)</f>
        <v>srpen</v>
      </c>
      <c r="AL387" s="60" t="str">
        <f>VLOOKUP(AL385,'Podpůrná data'!$I$188:$J$199,2)</f>
        <v>září</v>
      </c>
      <c r="AM387" s="60" t="str">
        <f>VLOOKUP(AM385,'Podpůrná data'!$I$188:$J$199,2)</f>
        <v>říjen</v>
      </c>
      <c r="AN387" s="60" t="str">
        <f>VLOOKUP(AN385,'Podpůrná data'!$I$188:$J$199,2)</f>
        <v>listopad</v>
      </c>
      <c r="AO387" s="60" t="str">
        <f>VLOOKUP(AO385,'Podpůrná data'!$I$188:$J$199,2)</f>
        <v>prosinec</v>
      </c>
      <c r="AP387" s="60" t="str">
        <f>VLOOKUP(AP385,'Podpůrná data'!$I$188:$J$199,2)</f>
        <v>leden</v>
      </c>
      <c r="AQ387" s="60" t="str">
        <f>VLOOKUP(AQ385,'Podpůrná data'!$I$188:$J$199,2)</f>
        <v>únor</v>
      </c>
      <c r="AR387" s="60" t="str">
        <f>VLOOKUP(AR385,'Podpůrná data'!$I$188:$J$199,2)</f>
        <v>březen</v>
      </c>
      <c r="AS387" s="60" t="str">
        <f>VLOOKUP(AS385,'Podpůrná data'!$I$188:$J$199,2)</f>
        <v>duben</v>
      </c>
      <c r="AT387" s="60" t="str">
        <f>VLOOKUP(AT385,'Podpůrná data'!$I$188:$J$199,2)</f>
        <v>květen</v>
      </c>
      <c r="AU387" s="60" t="str">
        <f>VLOOKUP(AU385,'Podpůrná data'!$I$188:$J$199,2)</f>
        <v>červen</v>
      </c>
      <c r="AV387" s="60" t="str">
        <f>VLOOKUP(AV385,'Podpůrná data'!$I$188:$J$199,2)</f>
        <v>červenec</v>
      </c>
      <c r="AW387" s="60" t="str">
        <f>VLOOKUP(AW385,'Podpůrná data'!$I$188:$J$199,2)</f>
        <v>srpen</v>
      </c>
      <c r="AX387" s="60" t="str">
        <f>VLOOKUP(AX385,'Podpůrná data'!$I$188:$J$199,2)</f>
        <v>září</v>
      </c>
      <c r="AY387" s="60" t="str">
        <f>VLOOKUP(AY385,'Podpůrná data'!$I$188:$J$199,2)</f>
        <v>říjen</v>
      </c>
      <c r="AZ387" s="60" t="str">
        <f>VLOOKUP(AZ385,'Podpůrná data'!$I$188:$J$199,2)</f>
        <v>listopad</v>
      </c>
      <c r="BA387" s="60" t="str">
        <f>VLOOKUP(BA385,'Podpůrná data'!$I$188:$J$199,2)</f>
        <v>prosinec</v>
      </c>
      <c r="BB387" s="60" t="str">
        <f>VLOOKUP(BB385,'Podpůrná data'!$I$188:$J$199,2)</f>
        <v>leden</v>
      </c>
      <c r="BC387" s="60" t="str">
        <f>VLOOKUP(BC385,'Podpůrná data'!$I$188:$J$199,2)</f>
        <v>únor</v>
      </c>
      <c r="BD387" s="60" t="str">
        <f>VLOOKUP(BD385,'Podpůrná data'!$I$188:$J$199,2)</f>
        <v>březen</v>
      </c>
      <c r="BE387" s="60" t="str">
        <f>VLOOKUP(BE385,'Podpůrná data'!$I$188:$J$199,2)</f>
        <v>duben</v>
      </c>
      <c r="BF387" s="60" t="str">
        <f>VLOOKUP(BF385,'Podpůrná data'!$I$188:$J$199,2)</f>
        <v>květen</v>
      </c>
      <c r="BG387" s="60" t="str">
        <f>VLOOKUP(BG385,'Podpůrná data'!$I$188:$J$199,2)</f>
        <v>červen</v>
      </c>
      <c r="BH387" s="60" t="str">
        <f>VLOOKUP(BH385,'Podpůrná data'!$I$188:$J$199,2)</f>
        <v>červenec</v>
      </c>
      <c r="BI387" s="60" t="str">
        <f>VLOOKUP(BI385,'Podpůrná data'!$I$188:$J$199,2)</f>
        <v>srpen</v>
      </c>
      <c r="BJ387" s="60" t="str">
        <f>VLOOKUP(BJ385,'Podpůrná data'!$I$188:$J$199,2)</f>
        <v>září</v>
      </c>
      <c r="BK387" s="60" t="str">
        <f>VLOOKUP(BK385,'Podpůrná data'!$I$188:$J$199,2)</f>
        <v>říjen</v>
      </c>
      <c r="BL387" s="60" t="str">
        <f>VLOOKUP(BL385,'Podpůrná data'!$I$188:$J$199,2)</f>
        <v>listopad</v>
      </c>
      <c r="BM387" s="60" t="str">
        <f>VLOOKUP(BM385,'Podpůrná data'!$I$188:$J$199,2)</f>
        <v>prosinec</v>
      </c>
      <c r="BN387" s="171"/>
      <c r="BO387" s="175"/>
      <c r="BP387" s="197"/>
      <c r="BQ387" s="197"/>
      <c r="BR387" s="106"/>
      <c r="BS387" s="179" t="s">
        <v>105</v>
      </c>
      <c r="BT387" s="179" t="s">
        <v>106</v>
      </c>
      <c r="BU387" s="179" t="s">
        <v>107</v>
      </c>
      <c r="BV387" s="179" t="s">
        <v>108</v>
      </c>
      <c r="BW387" s="179" t="s">
        <v>109</v>
      </c>
      <c r="BX387" s="179" t="s">
        <v>110</v>
      </c>
      <c r="BY387" s="179" t="s">
        <v>111</v>
      </c>
      <c r="BZ387" s="179" t="s">
        <v>112</v>
      </c>
      <c r="CA387" s="179" t="s">
        <v>113</v>
      </c>
      <c r="CB387" s="179" t="s">
        <v>155</v>
      </c>
      <c r="CC387" s="179" t="s">
        <v>156</v>
      </c>
      <c r="CD387" s="179" t="s">
        <v>157</v>
      </c>
      <c r="CE387" s="179" t="s">
        <v>202</v>
      </c>
      <c r="CF387" s="179" t="s">
        <v>203</v>
      </c>
      <c r="CG387" s="179" t="s">
        <v>204</v>
      </c>
    </row>
    <row r="388" spans="1:85" s="245" customFormat="1" ht="16.399999999999999" customHeight="1" x14ac:dyDescent="0.35">
      <c r="A388" s="250"/>
      <c r="B388" s="113"/>
      <c r="C388" s="361"/>
      <c r="D388" s="125"/>
      <c r="E388" s="357"/>
      <c r="F388" s="357"/>
      <c r="G388" s="357"/>
      <c r="H388" s="370"/>
      <c r="I388" s="371"/>
      <c r="J388" s="357"/>
      <c r="K388" s="357"/>
      <c r="L388" s="357"/>
      <c r="M388" s="373"/>
      <c r="N388" s="7"/>
      <c r="O388" s="376"/>
      <c r="P388" s="106"/>
      <c r="Q388" s="77"/>
      <c r="R388" s="60">
        <f>YEAR(Úvod!$F$10)</f>
        <v>1900</v>
      </c>
      <c r="S388" s="60">
        <f t="shared" ref="S388" si="6986">IF(S385=1,R388+1,R388)</f>
        <v>1900</v>
      </c>
      <c r="T388" s="60">
        <f t="shared" ref="T388" si="6987">IF(T385=1,S388+1,S388)</f>
        <v>1900</v>
      </c>
      <c r="U388" s="60">
        <f t="shared" ref="U388" si="6988">IF(U385=1,T388+1,T388)</f>
        <v>1900</v>
      </c>
      <c r="V388" s="60">
        <f t="shared" ref="V388" si="6989">IF(V385=1,U388+1,U388)</f>
        <v>1900</v>
      </c>
      <c r="W388" s="60">
        <f t="shared" ref="W388" si="6990">IF(W385=1,V388+1,V388)</f>
        <v>1900</v>
      </c>
      <c r="X388" s="60">
        <f t="shared" ref="X388" si="6991">IF(X385=1,W388+1,W388)</f>
        <v>1900</v>
      </c>
      <c r="Y388" s="60">
        <f t="shared" ref="Y388" si="6992">IF(Y385=1,X388+1,X388)</f>
        <v>1900</v>
      </c>
      <c r="Z388" s="60">
        <f t="shared" ref="Z388" si="6993">IF(Z385=1,Y388+1,Y388)</f>
        <v>1900</v>
      </c>
      <c r="AA388" s="60">
        <f t="shared" ref="AA388" si="6994">IF(AA385=1,Z388+1,Z388)</f>
        <v>1900</v>
      </c>
      <c r="AB388" s="60">
        <f t="shared" ref="AB388" si="6995">IF(AB385=1,AA388+1,AA388)</f>
        <v>1900</v>
      </c>
      <c r="AC388" s="60">
        <f t="shared" ref="AC388" si="6996">IF(AC385=1,AB388+1,AB388)</f>
        <v>1900</v>
      </c>
      <c r="AD388" s="60">
        <f t="shared" ref="AD388" si="6997">IF(AD385=1,AC388+1,AC388)</f>
        <v>1901</v>
      </c>
      <c r="AE388" s="60">
        <f t="shared" ref="AE388" si="6998">IF(AE385=1,AD388+1,AD388)</f>
        <v>1901</v>
      </c>
      <c r="AF388" s="60">
        <f t="shared" ref="AF388" si="6999">IF(AF385=1,AE388+1,AE388)</f>
        <v>1901</v>
      </c>
      <c r="AG388" s="60">
        <f t="shared" ref="AG388" si="7000">IF(AG385=1,AF388+1,AF388)</f>
        <v>1901</v>
      </c>
      <c r="AH388" s="60">
        <f t="shared" ref="AH388" si="7001">IF(AH385=1,AG388+1,AG388)</f>
        <v>1901</v>
      </c>
      <c r="AI388" s="60">
        <f t="shared" ref="AI388" si="7002">IF(AI385=1,AH388+1,AH388)</f>
        <v>1901</v>
      </c>
      <c r="AJ388" s="60">
        <f t="shared" ref="AJ388" si="7003">IF(AJ385=1,AI388+1,AI388)</f>
        <v>1901</v>
      </c>
      <c r="AK388" s="60">
        <f t="shared" ref="AK388" si="7004">IF(AK385=1,AJ388+1,AJ388)</f>
        <v>1901</v>
      </c>
      <c r="AL388" s="60">
        <f t="shared" ref="AL388" si="7005">IF(AL385=1,AK388+1,AK388)</f>
        <v>1901</v>
      </c>
      <c r="AM388" s="60">
        <f t="shared" ref="AM388" si="7006">IF(AM385=1,AL388+1,AL388)</f>
        <v>1901</v>
      </c>
      <c r="AN388" s="60">
        <f t="shared" ref="AN388" si="7007">IF(AN385=1,AM388+1,AM388)</f>
        <v>1901</v>
      </c>
      <c r="AO388" s="60">
        <f t="shared" ref="AO388" si="7008">IF(AO385=1,AN388+1,AN388)</f>
        <v>1901</v>
      </c>
      <c r="AP388" s="60">
        <f t="shared" ref="AP388" si="7009">IF(AP385=1,AO388+1,AO388)</f>
        <v>1902</v>
      </c>
      <c r="AQ388" s="60">
        <f t="shared" ref="AQ388" si="7010">IF(AQ385=1,AP388+1,AP388)</f>
        <v>1902</v>
      </c>
      <c r="AR388" s="60">
        <f t="shared" ref="AR388" si="7011">IF(AR385=1,AQ388+1,AQ388)</f>
        <v>1902</v>
      </c>
      <c r="AS388" s="60">
        <f t="shared" ref="AS388" si="7012">IF(AS385=1,AR388+1,AR388)</f>
        <v>1902</v>
      </c>
      <c r="AT388" s="60">
        <f t="shared" ref="AT388" si="7013">IF(AT385=1,AS388+1,AS388)</f>
        <v>1902</v>
      </c>
      <c r="AU388" s="60">
        <f t="shared" ref="AU388" si="7014">IF(AU385=1,AT388+1,AT388)</f>
        <v>1902</v>
      </c>
      <c r="AV388" s="60">
        <f t="shared" ref="AV388" si="7015">IF(AV385=1,AU388+1,AU388)</f>
        <v>1902</v>
      </c>
      <c r="AW388" s="60">
        <f t="shared" ref="AW388" si="7016">IF(AW385=1,AV388+1,AV388)</f>
        <v>1902</v>
      </c>
      <c r="AX388" s="60">
        <f t="shared" ref="AX388" si="7017">IF(AX385=1,AW388+1,AW388)</f>
        <v>1902</v>
      </c>
      <c r="AY388" s="60">
        <f t="shared" ref="AY388" si="7018">IF(AY385=1,AX388+1,AX388)</f>
        <v>1902</v>
      </c>
      <c r="AZ388" s="60">
        <f t="shared" ref="AZ388" si="7019">IF(AZ385=1,AY388+1,AY388)</f>
        <v>1902</v>
      </c>
      <c r="BA388" s="60">
        <f t="shared" ref="BA388" si="7020">IF(BA385=1,AZ388+1,AZ388)</f>
        <v>1902</v>
      </c>
      <c r="BB388" s="60">
        <f t="shared" ref="BB388" si="7021">IF(BB385=1,BA388+1,BA388)</f>
        <v>1903</v>
      </c>
      <c r="BC388" s="60">
        <f t="shared" ref="BC388" si="7022">IF(BC385=1,BB388+1,BB388)</f>
        <v>1903</v>
      </c>
      <c r="BD388" s="60">
        <f t="shared" ref="BD388" si="7023">IF(BD385=1,BC388+1,BC388)</f>
        <v>1903</v>
      </c>
      <c r="BE388" s="60">
        <f t="shared" ref="BE388" si="7024">IF(BE385=1,BD388+1,BD388)</f>
        <v>1903</v>
      </c>
      <c r="BF388" s="60">
        <f t="shared" ref="BF388" si="7025">IF(BF385=1,BE388+1,BE388)</f>
        <v>1903</v>
      </c>
      <c r="BG388" s="60">
        <f t="shared" ref="BG388" si="7026">IF(BG385=1,BF388+1,BF388)</f>
        <v>1903</v>
      </c>
      <c r="BH388" s="60">
        <f t="shared" ref="BH388" si="7027">IF(BH385=1,BG388+1,BG388)</f>
        <v>1903</v>
      </c>
      <c r="BI388" s="60">
        <f t="shared" ref="BI388" si="7028">IF(BI385=1,BH388+1,BH388)</f>
        <v>1903</v>
      </c>
      <c r="BJ388" s="60">
        <f t="shared" ref="BJ388" si="7029">IF(BJ385=1,BI388+1,BI388)</f>
        <v>1903</v>
      </c>
      <c r="BK388" s="60">
        <f t="shared" ref="BK388" si="7030">IF(BK385=1,BJ388+1,BJ388)</f>
        <v>1903</v>
      </c>
      <c r="BL388" s="60">
        <f t="shared" ref="BL388" si="7031">IF(BL385=1,BK388+1,BK388)</f>
        <v>1903</v>
      </c>
      <c r="BM388" s="60">
        <f t="shared" ref="BM388" si="7032">IF(BM385=1,BL388+1,BL388)</f>
        <v>1903</v>
      </c>
      <c r="BN388" s="195"/>
      <c r="BO388" s="196"/>
      <c r="BP388" s="197"/>
      <c r="BQ388" s="197"/>
      <c r="BR388" s="106"/>
      <c r="BS388" s="106"/>
      <c r="BT388" s="106"/>
      <c r="BU388" s="106"/>
      <c r="BV388" s="106"/>
      <c r="BW388" s="106"/>
      <c r="BX388" s="106"/>
      <c r="BY388" s="106"/>
      <c r="BZ388" s="106"/>
      <c r="CA388" s="106"/>
      <c r="CB388" s="106"/>
      <c r="CC388" s="106"/>
      <c r="CD388" s="106"/>
      <c r="CE388" s="106"/>
      <c r="CF388" s="106"/>
      <c r="CG388" s="106"/>
    </row>
    <row r="389" spans="1:85" s="245" customFormat="1" ht="16.399999999999999" customHeight="1" x14ac:dyDescent="0.35">
      <c r="A389" s="250"/>
      <c r="B389" s="113"/>
      <c r="C389" s="125"/>
      <c r="D389" s="125"/>
      <c r="E389" s="357"/>
      <c r="F389" s="357"/>
      <c r="G389" s="357"/>
      <c r="H389" s="370"/>
      <c r="I389" s="371"/>
      <c r="J389" s="357"/>
      <c r="K389" s="372"/>
      <c r="L389" s="357"/>
      <c r="M389" s="374"/>
      <c r="N389" s="7"/>
      <c r="O389" s="377"/>
      <c r="P389" s="106"/>
      <c r="Q389" s="63" t="s">
        <v>159</v>
      </c>
      <c r="R389" s="251"/>
      <c r="S389" s="251"/>
      <c r="T389" s="251"/>
      <c r="U389" s="251"/>
      <c r="V389" s="251"/>
      <c r="W389" s="251"/>
      <c r="X389" s="251"/>
      <c r="Y389" s="251"/>
      <c r="Z389" s="251"/>
      <c r="AA389" s="251"/>
      <c r="AB389" s="251"/>
      <c r="AC389" s="251"/>
      <c r="AD389" s="251"/>
      <c r="AE389" s="251"/>
      <c r="AF389" s="251"/>
      <c r="AG389" s="251"/>
      <c r="AH389" s="251"/>
      <c r="AI389" s="251"/>
      <c r="AJ389" s="251"/>
      <c r="AK389" s="251"/>
      <c r="AL389" s="251"/>
      <c r="AM389" s="251"/>
      <c r="AN389" s="251"/>
      <c r="AO389" s="251"/>
      <c r="AP389" s="251"/>
      <c r="AQ389" s="251"/>
      <c r="AR389" s="251"/>
      <c r="AS389" s="251"/>
      <c r="AT389" s="251"/>
      <c r="AU389" s="251"/>
      <c r="AV389" s="251"/>
      <c r="AW389" s="251"/>
      <c r="AX389" s="251"/>
      <c r="AY389" s="251"/>
      <c r="AZ389" s="251"/>
      <c r="BA389" s="251"/>
      <c r="BB389" s="251"/>
      <c r="BC389" s="251"/>
      <c r="BD389" s="251"/>
      <c r="BE389" s="251"/>
      <c r="BF389" s="251"/>
      <c r="BG389" s="251"/>
      <c r="BH389" s="251"/>
      <c r="BI389" s="251"/>
      <c r="BJ389" s="251"/>
      <c r="BK389" s="251"/>
      <c r="BL389" s="251"/>
      <c r="BM389" s="251"/>
      <c r="BN389" s="195"/>
      <c r="BO389" s="196"/>
      <c r="BP389" s="197"/>
      <c r="BQ389" s="197"/>
      <c r="BR389" s="106"/>
      <c r="BS389" s="106"/>
      <c r="BT389" s="106"/>
      <c r="BU389" s="106"/>
      <c r="BV389" s="106"/>
      <c r="BW389" s="106"/>
      <c r="BX389" s="106"/>
      <c r="BY389" s="106"/>
      <c r="BZ389" s="106"/>
      <c r="CA389" s="106"/>
      <c r="CB389" s="106"/>
      <c r="CC389" s="106"/>
      <c r="CD389" s="106"/>
      <c r="CE389" s="106"/>
      <c r="CF389" s="106"/>
      <c r="CG389" s="106"/>
    </row>
    <row r="390" spans="1:85" s="245" customFormat="1" ht="23.5" customHeight="1" x14ac:dyDescent="0.35">
      <c r="A390" s="243"/>
      <c r="B390" s="126" t="s">
        <v>26</v>
      </c>
      <c r="C390" s="359"/>
      <c r="D390" s="359"/>
      <c r="E390" s="252"/>
      <c r="F390" s="252"/>
      <c r="G390" s="241"/>
      <c r="H390" s="253"/>
      <c r="I390" s="254"/>
      <c r="J390" s="253"/>
      <c r="K390" s="205">
        <f>IF(J390="",0,IF(J390="ANO",'Podpůrná data'!$B$5,'Podpůrná data'!$B$3))</f>
        <v>0</v>
      </c>
      <c r="L390" s="203">
        <f>IFERROR(INT(ROUND(I390,2)*(VLOOKUP(INT(H390),'Podpůrná data'!$A$189:$B$233,2,FALSE))*(H390/(INT(H390)))),0)</f>
        <v>0</v>
      </c>
      <c r="M390" s="61">
        <f>K390*L390</f>
        <v>0</v>
      </c>
      <c r="N390" s="62">
        <f>IF(M390&gt;0,IF(ISTEXT(C390)=TRUE,0,1),0)</f>
        <v>0</v>
      </c>
      <c r="O390" s="166">
        <f>IF(M390&gt;0,1,0)</f>
        <v>0</v>
      </c>
      <c r="P390" s="127"/>
      <c r="Q390" s="63" t="s">
        <v>95</v>
      </c>
      <c r="R390" s="255"/>
      <c r="S390" s="255"/>
      <c r="T390" s="255"/>
      <c r="U390" s="255"/>
      <c r="V390" s="255"/>
      <c r="W390" s="255"/>
      <c r="X390" s="255"/>
      <c r="Y390" s="255"/>
      <c r="Z390" s="255"/>
      <c r="AA390" s="255"/>
      <c r="AB390" s="255"/>
      <c r="AC390" s="255"/>
      <c r="AD390" s="255"/>
      <c r="AE390" s="255"/>
      <c r="AF390" s="255"/>
      <c r="AG390" s="255"/>
      <c r="AH390" s="255"/>
      <c r="AI390" s="255"/>
      <c r="AJ390" s="255"/>
      <c r="AK390" s="255"/>
      <c r="AL390" s="255"/>
      <c r="AM390" s="255"/>
      <c r="AN390" s="255"/>
      <c r="AO390" s="255"/>
      <c r="AP390" s="255"/>
      <c r="AQ390" s="255"/>
      <c r="AR390" s="255"/>
      <c r="AS390" s="255"/>
      <c r="AT390" s="255"/>
      <c r="AU390" s="255"/>
      <c r="AV390" s="255"/>
      <c r="AW390" s="255"/>
      <c r="AX390" s="255"/>
      <c r="AY390" s="255"/>
      <c r="AZ390" s="255"/>
      <c r="BA390" s="255"/>
      <c r="BB390" s="255"/>
      <c r="BC390" s="255"/>
      <c r="BD390" s="255"/>
      <c r="BE390" s="255"/>
      <c r="BF390" s="255"/>
      <c r="BG390" s="255"/>
      <c r="BH390" s="255"/>
      <c r="BI390" s="255"/>
      <c r="BJ390" s="255"/>
      <c r="BK390" s="255"/>
      <c r="BL390" s="255"/>
      <c r="BM390" s="255"/>
      <c r="BN390" s="362">
        <f>SUM(R398:BM398)</f>
        <v>0</v>
      </c>
      <c r="BO390" s="364">
        <f>SUM(R399:BM399)</f>
        <v>0</v>
      </c>
      <c r="BP390" s="366">
        <f>IF($O390=0,0,IF($BN390&gt;=143*$I390,1,0))</f>
        <v>0</v>
      </c>
      <c r="BQ390" s="366">
        <f>IF($BN390&gt;=143*$I390,0,(CEILING(143*$I390,1)-$BN390))</f>
        <v>0</v>
      </c>
      <c r="BR390" s="106"/>
      <c r="BS390" s="106"/>
      <c r="BT390" s="106"/>
      <c r="BU390" s="106"/>
      <c r="BV390" s="106"/>
      <c r="BW390" s="106"/>
      <c r="BX390" s="106"/>
      <c r="BY390" s="106"/>
      <c r="BZ390" s="106"/>
      <c r="CA390" s="106"/>
      <c r="CB390" s="106"/>
      <c r="CC390" s="106"/>
      <c r="CD390" s="106"/>
      <c r="CE390" s="106"/>
      <c r="CF390" s="106"/>
      <c r="CG390" s="106"/>
    </row>
    <row r="391" spans="1:85" s="245" customFormat="1" ht="29" x14ac:dyDescent="0.35">
      <c r="A391" s="243"/>
      <c r="B391" s="128"/>
      <c r="C391" s="80"/>
      <c r="D391" s="80"/>
      <c r="E391" s="80"/>
      <c r="F391" s="80"/>
      <c r="G391" s="80"/>
      <c r="H391" s="80"/>
      <c r="I391" s="80"/>
      <c r="J391" s="80"/>
      <c r="K391" s="80"/>
      <c r="L391" s="80"/>
      <c r="M391" s="64"/>
      <c r="N391" s="7"/>
      <c r="O391" s="192"/>
      <c r="P391" s="106"/>
      <c r="Q391" s="63" t="s">
        <v>129</v>
      </c>
      <c r="R391" s="256"/>
      <c r="S391" s="256"/>
      <c r="T391" s="256"/>
      <c r="U391" s="256"/>
      <c r="V391" s="256"/>
      <c r="W391" s="256"/>
      <c r="X391" s="256"/>
      <c r="Y391" s="256"/>
      <c r="Z391" s="256"/>
      <c r="AA391" s="256"/>
      <c r="AB391" s="256"/>
      <c r="AC391" s="256"/>
      <c r="AD391" s="256"/>
      <c r="AE391" s="256"/>
      <c r="AF391" s="256"/>
      <c r="AG391" s="256"/>
      <c r="AH391" s="256"/>
      <c r="AI391" s="256"/>
      <c r="AJ391" s="256"/>
      <c r="AK391" s="256"/>
      <c r="AL391" s="256"/>
      <c r="AM391" s="256"/>
      <c r="AN391" s="256"/>
      <c r="AO391" s="256"/>
      <c r="AP391" s="256"/>
      <c r="AQ391" s="256"/>
      <c r="AR391" s="256"/>
      <c r="AS391" s="256"/>
      <c r="AT391" s="256"/>
      <c r="AU391" s="256"/>
      <c r="AV391" s="256"/>
      <c r="AW391" s="256"/>
      <c r="AX391" s="256"/>
      <c r="AY391" s="256"/>
      <c r="AZ391" s="256"/>
      <c r="BA391" s="256"/>
      <c r="BB391" s="256"/>
      <c r="BC391" s="256"/>
      <c r="BD391" s="256"/>
      <c r="BE391" s="256"/>
      <c r="BF391" s="256"/>
      <c r="BG391" s="256"/>
      <c r="BH391" s="256"/>
      <c r="BI391" s="256"/>
      <c r="BJ391" s="256"/>
      <c r="BK391" s="256"/>
      <c r="BL391" s="256"/>
      <c r="BM391" s="256"/>
      <c r="BN391" s="362"/>
      <c r="BO391" s="364"/>
      <c r="BP391" s="366"/>
      <c r="BQ391" s="366"/>
      <c r="BR391" s="106"/>
      <c r="BS391" s="106"/>
      <c r="BT391" s="106"/>
      <c r="BU391" s="106"/>
      <c r="BV391" s="106"/>
      <c r="BW391" s="106"/>
      <c r="BX391" s="106"/>
      <c r="BY391" s="106"/>
      <c r="BZ391" s="106"/>
      <c r="CA391" s="106"/>
      <c r="CB391" s="106"/>
      <c r="CC391" s="106"/>
      <c r="CD391" s="106"/>
      <c r="CE391" s="106"/>
      <c r="CF391" s="106"/>
      <c r="CG391" s="106"/>
    </row>
    <row r="392" spans="1:85" s="245" customFormat="1" ht="14.5" hidden="1" customHeight="1" x14ac:dyDescent="0.35">
      <c r="A392" s="243"/>
      <c r="B392" s="128"/>
      <c r="C392" s="80"/>
      <c r="D392" s="80"/>
      <c r="E392" s="80"/>
      <c r="F392" s="80"/>
      <c r="G392" s="80"/>
      <c r="H392" s="80"/>
      <c r="I392" s="80"/>
      <c r="J392" s="80"/>
      <c r="K392" s="80"/>
      <c r="L392" s="80"/>
      <c r="M392" s="64"/>
      <c r="N392" s="7"/>
      <c r="O392" s="192"/>
      <c r="P392" s="106"/>
      <c r="Q392" s="65" t="s">
        <v>130</v>
      </c>
      <c r="R392" s="66">
        <f>IF(R390&lt;&gt;0,1,0)</f>
        <v>0</v>
      </c>
      <c r="S392" s="66">
        <f t="shared" ref="S392" si="7033">IF(R392&gt;0,R392+1,IF(S390&lt;&gt;0,1,0))</f>
        <v>0</v>
      </c>
      <c r="T392" s="66">
        <f t="shared" ref="T392" si="7034">IF(S392&gt;0,S392+1,IF(T390&lt;&gt;0,1,0))</f>
        <v>0</v>
      </c>
      <c r="U392" s="66">
        <f t="shared" ref="U392" si="7035">IF(T392&gt;0,T392+1,IF(U390&lt;&gt;0,1,0))</f>
        <v>0</v>
      </c>
      <c r="V392" s="66">
        <f t="shared" ref="V392" si="7036">IF(U392&gt;0,U392+1,IF(V390&lt;&gt;0,1,0))</f>
        <v>0</v>
      </c>
      <c r="W392" s="66">
        <f t="shared" ref="W392" si="7037">IF(V392&gt;0,V392+1,IF(W390&lt;&gt;0,1,0))</f>
        <v>0</v>
      </c>
      <c r="X392" s="66">
        <f t="shared" ref="X392" si="7038">IF(W392&gt;0,W392+1,IF(X390&lt;&gt;0,1,0))</f>
        <v>0</v>
      </c>
      <c r="Y392" s="66">
        <f t="shared" ref="Y392" si="7039">IF(X392&gt;0,X392+1,IF(Y390&lt;&gt;0,1,0))</f>
        <v>0</v>
      </c>
      <c r="Z392" s="66">
        <f t="shared" ref="Z392" si="7040">IF(Y392&gt;0,Y392+1,IF(Z390&lt;&gt;0,1,0))</f>
        <v>0</v>
      </c>
      <c r="AA392" s="66">
        <f t="shared" ref="AA392" si="7041">IF(Z392&gt;0,Z392+1,IF(AA390&lt;&gt;0,1,0))</f>
        <v>0</v>
      </c>
      <c r="AB392" s="66">
        <f t="shared" ref="AB392" si="7042">IF(AA392&gt;0,AA392+1,IF(AB390&lt;&gt;0,1,0))</f>
        <v>0</v>
      </c>
      <c r="AC392" s="66">
        <f t="shared" ref="AC392" si="7043">IF(AB392&gt;0,AB392+1,IF(AC390&lt;&gt;0,1,0))</f>
        <v>0</v>
      </c>
      <c r="AD392" s="66">
        <f t="shared" ref="AD392" si="7044">IF(AC392&gt;0,AC392+1,IF(AD390&lt;&gt;0,1,0))</f>
        <v>0</v>
      </c>
      <c r="AE392" s="66">
        <f t="shared" ref="AE392" si="7045">IF(AD392&gt;0,AD392+1,IF(AE390&lt;&gt;0,1,0))</f>
        <v>0</v>
      </c>
      <c r="AF392" s="66">
        <f t="shared" ref="AF392" si="7046">IF(AE392&gt;0,AE392+1,IF(AF390&lt;&gt;0,1,0))</f>
        <v>0</v>
      </c>
      <c r="AG392" s="66">
        <f t="shared" ref="AG392" si="7047">IF(AF392&gt;0,AF392+1,IF(AG390&lt;&gt;0,1,0))</f>
        <v>0</v>
      </c>
      <c r="AH392" s="66">
        <f t="shared" ref="AH392" si="7048">IF(AG392&gt;0,AG392+1,IF(AH390&lt;&gt;0,1,0))</f>
        <v>0</v>
      </c>
      <c r="AI392" s="66">
        <f t="shared" ref="AI392" si="7049">IF(AH392&gt;0,AH392+1,IF(AI390&lt;&gt;0,1,0))</f>
        <v>0</v>
      </c>
      <c r="AJ392" s="66">
        <f t="shared" ref="AJ392" si="7050">IF(AI392&gt;0,AI392+1,IF(AJ390&lt;&gt;0,1,0))</f>
        <v>0</v>
      </c>
      <c r="AK392" s="66">
        <f t="shared" ref="AK392" si="7051">IF(AJ392&gt;0,AJ392+1,IF(AK390&lt;&gt;0,1,0))</f>
        <v>0</v>
      </c>
      <c r="AL392" s="66">
        <f t="shared" ref="AL392" si="7052">IF(AK392&gt;0,AK392+1,IF(AL390&lt;&gt;0,1,0))</f>
        <v>0</v>
      </c>
      <c r="AM392" s="66">
        <f t="shared" ref="AM392" si="7053">IF(AL392&gt;0,AL392+1,IF(AM390&lt;&gt;0,1,0))</f>
        <v>0</v>
      </c>
      <c r="AN392" s="66">
        <f t="shared" ref="AN392" si="7054">IF(AM392&gt;0,AM392+1,IF(AN390&lt;&gt;0,1,0))</f>
        <v>0</v>
      </c>
      <c r="AO392" s="66">
        <f t="shared" ref="AO392" si="7055">IF(AN392&gt;0,AN392+1,IF(AO390&lt;&gt;0,1,0))</f>
        <v>0</v>
      </c>
      <c r="AP392" s="66">
        <f t="shared" ref="AP392" si="7056">IF(AO392&gt;0,AO392+1,IF(AP390&lt;&gt;0,1,0))</f>
        <v>0</v>
      </c>
      <c r="AQ392" s="66">
        <f t="shared" ref="AQ392" si="7057">IF(AP392&gt;0,AP392+1,IF(AQ390&lt;&gt;0,1,0))</f>
        <v>0</v>
      </c>
      <c r="AR392" s="66">
        <f t="shared" ref="AR392" si="7058">IF(AQ392&gt;0,AQ392+1,IF(AR390&lt;&gt;0,1,0))</f>
        <v>0</v>
      </c>
      <c r="AS392" s="66">
        <f t="shared" ref="AS392" si="7059">IF(AR392&gt;0,AR392+1,IF(AS390&lt;&gt;0,1,0))</f>
        <v>0</v>
      </c>
      <c r="AT392" s="66">
        <f t="shared" ref="AT392" si="7060">IF(AS392&gt;0,AS392+1,IF(AT390&lt;&gt;0,1,0))</f>
        <v>0</v>
      </c>
      <c r="AU392" s="66">
        <f t="shared" ref="AU392" si="7061">IF(AT392&gt;0,AT392+1,IF(AU390&lt;&gt;0,1,0))</f>
        <v>0</v>
      </c>
      <c r="AV392" s="66">
        <f t="shared" ref="AV392" si="7062">IF(AU392&gt;0,AU392+1,IF(AV390&lt;&gt;0,1,0))</f>
        <v>0</v>
      </c>
      <c r="AW392" s="66">
        <f t="shared" ref="AW392" si="7063">IF(AV392&gt;0,AV392+1,IF(AW390&lt;&gt;0,1,0))</f>
        <v>0</v>
      </c>
      <c r="AX392" s="66">
        <f t="shared" ref="AX392" si="7064">IF(AW392&gt;0,AW392+1,IF(AX390&lt;&gt;0,1,0))</f>
        <v>0</v>
      </c>
      <c r="AY392" s="66">
        <f t="shared" ref="AY392" si="7065">IF(AX392&gt;0,AX392+1,IF(AY390&lt;&gt;0,1,0))</f>
        <v>0</v>
      </c>
      <c r="AZ392" s="66">
        <f t="shared" ref="AZ392" si="7066">IF(AY392&gt;0,AY392+1,IF(AZ390&lt;&gt;0,1,0))</f>
        <v>0</v>
      </c>
      <c r="BA392" s="66">
        <f t="shared" ref="BA392" si="7067">IF(AZ392&gt;0,AZ392+1,IF(BA390&lt;&gt;0,1,0))</f>
        <v>0</v>
      </c>
      <c r="BB392" s="66">
        <f t="shared" ref="BB392" si="7068">IF(BA392&gt;0,BA392+1,IF(BB390&lt;&gt;0,1,0))</f>
        <v>0</v>
      </c>
      <c r="BC392" s="66">
        <f t="shared" ref="BC392" si="7069">IF(BB392&gt;0,BB392+1,IF(BC390&lt;&gt;0,1,0))</f>
        <v>0</v>
      </c>
      <c r="BD392" s="66">
        <f t="shared" ref="BD392" si="7070">IF(BC392&gt;0,BC392+1,IF(BD390&lt;&gt;0,1,0))</f>
        <v>0</v>
      </c>
      <c r="BE392" s="66">
        <f t="shared" ref="BE392" si="7071">IF(BD392&gt;0,BD392+1,IF(BE390&lt;&gt;0,1,0))</f>
        <v>0</v>
      </c>
      <c r="BF392" s="66">
        <f t="shared" ref="BF392" si="7072">IF(BE392&gt;0,BE392+1,IF(BF390&lt;&gt;0,1,0))</f>
        <v>0</v>
      </c>
      <c r="BG392" s="66">
        <f t="shared" ref="BG392" si="7073">IF(BF392&gt;0,BF392+1,IF(BG390&lt;&gt;0,1,0))</f>
        <v>0</v>
      </c>
      <c r="BH392" s="66">
        <f t="shared" ref="BH392" si="7074">IF(BG392&gt;0,BG392+1,IF(BH390&lt;&gt;0,1,0))</f>
        <v>0</v>
      </c>
      <c r="BI392" s="66">
        <f t="shared" ref="BI392" si="7075">IF(BH392&gt;0,BH392+1,IF(BI390&lt;&gt;0,1,0))</f>
        <v>0</v>
      </c>
      <c r="BJ392" s="66">
        <f t="shared" ref="BJ392" si="7076">IF(BI392&gt;0,BI392+1,IF(BJ390&lt;&gt;0,1,0))</f>
        <v>0</v>
      </c>
      <c r="BK392" s="66">
        <f t="shared" ref="BK392" si="7077">IF(BJ392&gt;0,BJ392+1,IF(BK390&lt;&gt;0,1,0))</f>
        <v>0</v>
      </c>
      <c r="BL392" s="66">
        <f t="shared" ref="BL392" si="7078">IF(BK392&gt;0,BK392+1,IF(BL390&lt;&gt;0,1,0))</f>
        <v>0</v>
      </c>
      <c r="BM392" s="66">
        <f t="shared" ref="BM392" si="7079">IF(BL392&gt;0,BL392+1,IF(BM390&lt;&gt;0,1,0))</f>
        <v>0</v>
      </c>
      <c r="BN392" s="362"/>
      <c r="BO392" s="364"/>
      <c r="BP392" s="366"/>
      <c r="BQ392" s="366"/>
      <c r="BR392" s="106"/>
      <c r="BS392" s="106"/>
      <c r="BT392" s="106"/>
      <c r="BU392" s="106"/>
      <c r="BV392" s="106"/>
      <c r="BW392" s="106"/>
      <c r="BX392" s="106"/>
      <c r="BY392" s="106"/>
      <c r="BZ392" s="106"/>
      <c r="CA392" s="106"/>
      <c r="CB392" s="106"/>
      <c r="CC392" s="106"/>
      <c r="CD392" s="106"/>
      <c r="CE392" s="106"/>
      <c r="CF392" s="106"/>
      <c r="CG392" s="106"/>
    </row>
    <row r="393" spans="1:85" s="245" customFormat="1" ht="14.5" hidden="1" customHeight="1" x14ac:dyDescent="0.35">
      <c r="A393" s="243"/>
      <c r="B393" s="128"/>
      <c r="C393" s="80"/>
      <c r="D393" s="80"/>
      <c r="E393" s="80"/>
      <c r="F393" s="80"/>
      <c r="G393" s="80"/>
      <c r="H393" s="80"/>
      <c r="I393" s="80"/>
      <c r="J393" s="80"/>
      <c r="K393" s="80"/>
      <c r="L393" s="80"/>
      <c r="M393" s="64"/>
      <c r="N393" s="7"/>
      <c r="O393" s="192"/>
      <c r="P393" s="106"/>
      <c r="Q393" s="65" t="s">
        <v>131</v>
      </c>
      <c r="R393" s="66">
        <f>R392</f>
        <v>0</v>
      </c>
      <c r="S393" s="66">
        <f>IF(S392=0,0,IF(OR(R393=0,R393=12),1,R393+1))</f>
        <v>0</v>
      </c>
      <c r="T393" s="66">
        <f t="shared" ref="T393" si="7080">IF(T392=0,0,IF(OR(S393=0,S393=12),1,S393+1))</f>
        <v>0</v>
      </c>
      <c r="U393" s="66">
        <f t="shared" ref="U393" si="7081">IF(U392=0,0,IF(OR(T393=0,T393=12),1,T393+1))</f>
        <v>0</v>
      </c>
      <c r="V393" s="66">
        <f t="shared" ref="V393" si="7082">IF(V392=0,0,IF(OR(U393=0,U393=12),1,U393+1))</f>
        <v>0</v>
      </c>
      <c r="W393" s="66">
        <f t="shared" ref="W393" si="7083">IF(W392=0,0,IF(OR(V393=0,V393=12),1,V393+1))</f>
        <v>0</v>
      </c>
      <c r="X393" s="66">
        <f t="shared" ref="X393" si="7084">IF(X392=0,0,IF(OR(W393=0,W393=12),1,W393+1))</f>
        <v>0</v>
      </c>
      <c r="Y393" s="66">
        <f t="shared" ref="Y393" si="7085">IF(Y392=0,0,IF(OR(X393=0,X393=12),1,X393+1))</f>
        <v>0</v>
      </c>
      <c r="Z393" s="66">
        <f t="shared" ref="Z393" si="7086">IF(Z392=0,0,IF(OR(Y393=0,Y393=12),1,Y393+1))</f>
        <v>0</v>
      </c>
      <c r="AA393" s="66">
        <f t="shared" ref="AA393" si="7087">IF(AA392=0,0,IF(OR(Z393=0,Z393=12),1,Z393+1))</f>
        <v>0</v>
      </c>
      <c r="AB393" s="66">
        <f t="shared" ref="AB393" si="7088">IF(AB392=0,0,IF(OR(AA393=0,AA393=12),1,AA393+1))</f>
        <v>0</v>
      </c>
      <c r="AC393" s="66">
        <f t="shared" ref="AC393" si="7089">IF(AC392=0,0,IF(OR(AB393=0,AB393=12),1,AB393+1))</f>
        <v>0</v>
      </c>
      <c r="AD393" s="66">
        <f t="shared" ref="AD393" si="7090">IF(AD392=0,0,IF(OR(AC393=0,AC393=12),1,AC393+1))</f>
        <v>0</v>
      </c>
      <c r="AE393" s="66">
        <f t="shared" ref="AE393" si="7091">IF(AE392=0,0,IF(OR(AD393=0,AD393=12),1,AD393+1))</f>
        <v>0</v>
      </c>
      <c r="AF393" s="66">
        <f t="shared" ref="AF393" si="7092">IF(AF392=0,0,IF(OR(AE393=0,AE393=12),1,AE393+1))</f>
        <v>0</v>
      </c>
      <c r="AG393" s="66">
        <f t="shared" ref="AG393" si="7093">IF(AG392=0,0,IF(OR(AF393=0,AF393=12),1,AF393+1))</f>
        <v>0</v>
      </c>
      <c r="AH393" s="66">
        <f t="shared" ref="AH393" si="7094">IF(AH392=0,0,IF(OR(AG393=0,AG393=12),1,AG393+1))</f>
        <v>0</v>
      </c>
      <c r="AI393" s="66">
        <f t="shared" ref="AI393" si="7095">IF(AI392=0,0,IF(OR(AH393=0,AH393=12),1,AH393+1))</f>
        <v>0</v>
      </c>
      <c r="AJ393" s="66">
        <f t="shared" ref="AJ393" si="7096">IF(AJ392=0,0,IF(OR(AI393=0,AI393=12),1,AI393+1))</f>
        <v>0</v>
      </c>
      <c r="AK393" s="66">
        <f t="shared" ref="AK393" si="7097">IF(AK392=0,0,IF(OR(AJ393=0,AJ393=12),1,AJ393+1))</f>
        <v>0</v>
      </c>
      <c r="AL393" s="66">
        <f t="shared" ref="AL393" si="7098">IF(AL392=0,0,IF(OR(AK393=0,AK393=12),1,AK393+1))</f>
        <v>0</v>
      </c>
      <c r="AM393" s="66">
        <f t="shared" ref="AM393" si="7099">IF(AM392=0,0,IF(OR(AL393=0,AL393=12),1,AL393+1))</f>
        <v>0</v>
      </c>
      <c r="AN393" s="66">
        <f t="shared" ref="AN393" si="7100">IF(AN392=0,0,IF(OR(AM393=0,AM393=12),1,AM393+1))</f>
        <v>0</v>
      </c>
      <c r="AO393" s="66">
        <f t="shared" ref="AO393" si="7101">IF(AO392=0,0,IF(OR(AN393=0,AN393=12),1,AN393+1))</f>
        <v>0</v>
      </c>
      <c r="AP393" s="66">
        <f t="shared" ref="AP393" si="7102">IF(AP392=0,0,IF(OR(AO393=0,AO393=12),1,AO393+1))</f>
        <v>0</v>
      </c>
      <c r="AQ393" s="66">
        <f t="shared" ref="AQ393" si="7103">IF(AQ392=0,0,IF(OR(AP393=0,AP393=12),1,AP393+1))</f>
        <v>0</v>
      </c>
      <c r="AR393" s="66">
        <f t="shared" ref="AR393" si="7104">IF(AR392=0,0,IF(OR(AQ393=0,AQ393=12),1,AQ393+1))</f>
        <v>0</v>
      </c>
      <c r="AS393" s="66">
        <f t="shared" ref="AS393" si="7105">IF(AS392=0,0,IF(OR(AR393=0,AR393=12),1,AR393+1))</f>
        <v>0</v>
      </c>
      <c r="AT393" s="66">
        <f t="shared" ref="AT393" si="7106">IF(AT392=0,0,IF(OR(AS393=0,AS393=12),1,AS393+1))</f>
        <v>0</v>
      </c>
      <c r="AU393" s="66">
        <f t="shared" ref="AU393" si="7107">IF(AU392=0,0,IF(OR(AT393=0,AT393=12),1,AT393+1))</f>
        <v>0</v>
      </c>
      <c r="AV393" s="66">
        <f t="shared" ref="AV393" si="7108">IF(AV392=0,0,IF(OR(AU393=0,AU393=12),1,AU393+1))</f>
        <v>0</v>
      </c>
      <c r="AW393" s="66">
        <f t="shared" ref="AW393" si="7109">IF(AW392=0,0,IF(OR(AV393=0,AV393=12),1,AV393+1))</f>
        <v>0</v>
      </c>
      <c r="AX393" s="66">
        <f t="shared" ref="AX393" si="7110">IF(AX392=0,0,IF(OR(AW393=0,AW393=12),1,AW393+1))</f>
        <v>0</v>
      </c>
      <c r="AY393" s="66">
        <f t="shared" ref="AY393" si="7111">IF(AY392=0,0,IF(OR(AX393=0,AX393=12),1,AX393+1))</f>
        <v>0</v>
      </c>
      <c r="AZ393" s="66">
        <f t="shared" ref="AZ393" si="7112">IF(AZ392=0,0,IF(OR(AY393=0,AY393=12),1,AY393+1))</f>
        <v>0</v>
      </c>
      <c r="BA393" s="66">
        <f t="shared" ref="BA393" si="7113">IF(BA392=0,0,IF(OR(AZ393=0,AZ393=12),1,AZ393+1))</f>
        <v>0</v>
      </c>
      <c r="BB393" s="66">
        <f t="shared" ref="BB393" si="7114">IF(BB392=0,0,IF(OR(BA393=0,BA393=12),1,BA393+1))</f>
        <v>0</v>
      </c>
      <c r="BC393" s="66">
        <f t="shared" ref="BC393" si="7115">IF(BC392=0,0,IF(OR(BB393=0,BB393=12),1,BB393+1))</f>
        <v>0</v>
      </c>
      <c r="BD393" s="66">
        <f t="shared" ref="BD393" si="7116">IF(BD392=0,0,IF(OR(BC393=0,BC393=12),1,BC393+1))</f>
        <v>0</v>
      </c>
      <c r="BE393" s="66">
        <f t="shared" ref="BE393" si="7117">IF(BE392=0,0,IF(OR(BD393=0,BD393=12),1,BD393+1))</f>
        <v>0</v>
      </c>
      <c r="BF393" s="66">
        <f t="shared" ref="BF393" si="7118">IF(BF392=0,0,IF(OR(BE393=0,BE393=12),1,BE393+1))</f>
        <v>0</v>
      </c>
      <c r="BG393" s="66">
        <f t="shared" ref="BG393" si="7119">IF(BG392=0,0,IF(OR(BF393=0,BF393=12),1,BF393+1))</f>
        <v>0</v>
      </c>
      <c r="BH393" s="66">
        <f t="shared" ref="BH393" si="7120">IF(BH392=0,0,IF(OR(BG393=0,BG393=12),1,BG393+1))</f>
        <v>0</v>
      </c>
      <c r="BI393" s="66">
        <f t="shared" ref="BI393" si="7121">IF(BI392=0,0,IF(OR(BH393=0,BH393=12),1,BH393+1))</f>
        <v>0</v>
      </c>
      <c r="BJ393" s="66">
        <f t="shared" ref="BJ393" si="7122">IF(BJ392=0,0,IF(OR(BI393=0,BI393=12),1,BI393+1))</f>
        <v>0</v>
      </c>
      <c r="BK393" s="66">
        <f t="shared" ref="BK393" si="7123">IF(BK392=0,0,IF(OR(BJ393=0,BJ393=12),1,BJ393+1))</f>
        <v>0</v>
      </c>
      <c r="BL393" s="66">
        <f t="shared" ref="BL393" si="7124">IF(BL392=0,0,IF(OR(BK393=0,BK393=12),1,BK393+1))</f>
        <v>0</v>
      </c>
      <c r="BM393" s="66">
        <f t="shared" ref="BM393" si="7125">IF(BM392=0,0,IF(OR(BL393=0,BL393=12),1,BL393+1))</f>
        <v>0</v>
      </c>
      <c r="BN393" s="362"/>
      <c r="BO393" s="364"/>
      <c r="BP393" s="366"/>
      <c r="BQ393" s="366"/>
      <c r="BR393" s="106"/>
      <c r="BS393" s="106"/>
      <c r="BT393" s="106"/>
      <c r="BU393" s="106"/>
      <c r="BV393" s="106"/>
      <c r="BW393" s="106"/>
      <c r="BX393" s="106"/>
      <c r="BY393" s="106"/>
      <c r="BZ393" s="106"/>
      <c r="CA393" s="106"/>
      <c r="CB393" s="106"/>
      <c r="CC393" s="106"/>
      <c r="CD393" s="106"/>
      <c r="CE393" s="106"/>
      <c r="CF393" s="106"/>
      <c r="CG393" s="106"/>
    </row>
    <row r="394" spans="1:85" s="245" customFormat="1" ht="43.5" x14ac:dyDescent="0.35">
      <c r="A394" s="243"/>
      <c r="B394" s="128"/>
      <c r="C394" s="80"/>
      <c r="D394" s="80"/>
      <c r="E394" s="80"/>
      <c r="F394" s="80"/>
      <c r="G394" s="80"/>
      <c r="H394" s="80"/>
      <c r="I394" s="80"/>
      <c r="J394" s="80"/>
      <c r="K394" s="80"/>
      <c r="L394" s="80"/>
      <c r="M394" s="64"/>
      <c r="N394" s="7"/>
      <c r="O394" s="192"/>
      <c r="P394" s="106"/>
      <c r="Q394" s="63" t="s">
        <v>237</v>
      </c>
      <c r="R394" s="68">
        <f>IF(R393&gt;0,IF(R397&gt;$L390,$L390,R397),0)</f>
        <v>0</v>
      </c>
      <c r="S394" s="68">
        <f>IF(S393&gt;0,IF((SUMIFS($R396:R396,$R393:R393,12)+IF(R393=12,0,R394)+S397)&gt;=$L390,$L390-FLOOR(SUMIFS($R396:R396,$R393:R393,12),1),IF(S393=1,S397,S397+R394)),0)</f>
        <v>0</v>
      </c>
      <c r="T394" s="68">
        <f>IF(T393&gt;0,IF((SUMIFS($R396:S396,$R393:S393,12)+IF(S393=12,0,S394)+T397)&gt;=$L390,$L390-FLOOR(SUMIFS($R396:S396,$R393:S393,12),1),IF(T393=1,T397,T397+S394)),0)</f>
        <v>0</v>
      </c>
      <c r="U394" s="68">
        <f>IF(U393&gt;0,IF((SUMIFS($R396:T396,$R393:T393,12)+IF(T393=12,0,T394)+U397)&gt;=$L390,$L390-FLOOR(SUMIFS($R396:T396,$R393:T393,12),1),IF(U393=1,U397,U397+T394)),0)</f>
        <v>0</v>
      </c>
      <c r="V394" s="68">
        <f>IF(V393&gt;0,IF((SUMIFS($R396:U396,$R393:U393,12)+IF(U393=12,0,U394)+V397)&gt;=$L390,$L390-FLOOR(SUMIFS($R396:U396,$R393:U393,12),1),IF(V393=1,V397,V397+U394)),0)</f>
        <v>0</v>
      </c>
      <c r="W394" s="68">
        <f>IF(W393&gt;0,IF((SUMIFS($R396:V396,$R393:V393,12)+IF(V393=12,0,V394)+W397)&gt;=$L390,$L390-FLOOR(SUMIFS($R396:V396,$R393:V393,12),1),IF(W393=1,W397,W397+V394)),0)</f>
        <v>0</v>
      </c>
      <c r="X394" s="68">
        <f>IF(X393&gt;0,IF((SUMIFS($R396:W396,$R393:W393,12)+IF(W393=12,0,W394)+X397)&gt;=$L390,$L390-FLOOR(SUMIFS($R396:W396,$R393:W393,12),1),IF(X393=1,X397,X397+W394)),0)</f>
        <v>0</v>
      </c>
      <c r="Y394" s="68">
        <f>IF(Y393&gt;0,IF((SUMIFS($R396:X396,$R393:X393,12)+IF(X393=12,0,X394)+Y397)&gt;=$L390,$L390-FLOOR(SUMIFS($R396:X396,$R393:X393,12),1),IF(Y393=1,Y397,Y397+X394)),0)</f>
        <v>0</v>
      </c>
      <c r="Z394" s="68">
        <f>IF(Z393&gt;0,IF((SUMIFS($R396:Y396,$R393:Y393,12)+IF(Y393=12,0,Y394)+Z397)&gt;=$L390,$L390-FLOOR(SUMIFS($R396:Y396,$R393:Y393,12),1),IF(Z393=1,Z397,Z397+Y394)),0)</f>
        <v>0</v>
      </c>
      <c r="AA394" s="68">
        <f>IF(AA393&gt;0,IF((SUMIFS($R396:Z396,$R393:Z393,12)+IF(Z393=12,0,Z394)+AA397)&gt;=$L390,$L390-FLOOR(SUMIFS($R396:Z396,$R393:Z393,12),1),IF(AA393=1,AA397,AA397+Z394)),0)</f>
        <v>0</v>
      </c>
      <c r="AB394" s="68">
        <f>IF(AB393&gt;0,IF((SUMIFS($R396:AA396,$R393:AA393,12)+IF(AA393=12,0,AA394)+AB397)&gt;=$L390,$L390-FLOOR(SUMIFS($R396:AA396,$R393:AA393,12),1),IF(AB393=1,AB397,AB397+AA394)),0)</f>
        <v>0</v>
      </c>
      <c r="AC394" s="68">
        <f>IF(AC393&gt;0,IF((SUMIFS($R396:AB396,$R393:AB393,12)+IF(AB393=12,0,AB394)+AC397)&gt;=$L390,$L390-FLOOR(SUMIFS($R396:AB396,$R393:AB393,12),1),IF(AC393=1,AC397,AC397+AB394)),0)</f>
        <v>0</v>
      </c>
      <c r="AD394" s="68">
        <f>IF(AD393&gt;0,IF((SUMIFS($R396:AC396,$R393:AC393,12)+IF(AC393=12,0,AC394)+AD397)&gt;=$L390,$L390-FLOOR(SUMIFS($R396:AC396,$R393:AC393,12),1),IF(AD393=1,AD397,AD397+AC394)),0)</f>
        <v>0</v>
      </c>
      <c r="AE394" s="68">
        <f>IF(AE393&gt;0,IF((SUMIFS($R396:AD396,$R393:AD393,12)+IF(AD393=12,0,AD394)+AE397)&gt;=$L390,$L390-FLOOR(SUMIFS($R396:AD396,$R393:AD393,12),1),IF(AE393=1,AE397,AE397+AD394)),0)</f>
        <v>0</v>
      </c>
      <c r="AF394" s="68">
        <f>IF(AF393&gt;0,IF((SUMIFS($R396:AE396,$R393:AE393,12)+IF(AE393=12,0,AE394)+AF397)&gt;=$L390,$L390-FLOOR(SUMIFS($R396:AE396,$R393:AE393,12),1),IF(AF393=1,AF397,AF397+AE394)),0)</f>
        <v>0</v>
      </c>
      <c r="AG394" s="68">
        <f>IF(AG393&gt;0,IF((SUMIFS($R396:AF396,$R393:AF393,12)+IF(AF393=12,0,AF394)+AG397)&gt;=$L390,$L390-FLOOR(SUMIFS($R396:AF396,$R393:AF393,12),1),IF(AG393=1,AG397,AG397+AF394)),0)</f>
        <v>0</v>
      </c>
      <c r="AH394" s="68">
        <f>IF(AH393&gt;0,IF((SUMIFS($R396:AG396,$R393:AG393,12)+IF(AG393=12,0,AG394)+AH397)&gt;=$L390,$L390-FLOOR(SUMIFS($R396:AG396,$R393:AG393,12),1),IF(AH393=1,AH397,AH397+AG394)),0)</f>
        <v>0</v>
      </c>
      <c r="AI394" s="68">
        <f>IF(AI393&gt;0,IF((SUMIFS($R396:AH396,$R393:AH393,12)+IF(AH393=12,0,AH394)+AI397)&gt;=$L390,$L390-FLOOR(SUMIFS($R396:AH396,$R393:AH393,12),1),IF(AI393=1,AI397,AI397+AH394)),0)</f>
        <v>0</v>
      </c>
      <c r="AJ394" s="68">
        <f>IF(AJ393&gt;0,IF((SUMIFS($R396:AI396,$R393:AI393,12)+IF(AI393=12,0,AI394)+AJ397)&gt;=$L390,$L390-FLOOR(SUMIFS($R396:AI396,$R393:AI393,12),1),IF(AJ393=1,AJ397,AJ397+AI394)),0)</f>
        <v>0</v>
      </c>
      <c r="AK394" s="68">
        <f>IF(AK393&gt;0,IF((SUMIFS($R396:AJ396,$R393:AJ393,12)+IF(AJ393=12,0,AJ394)+AK397)&gt;=$L390,$L390-FLOOR(SUMIFS($R396:AJ396,$R393:AJ393,12),1),IF(AK393=1,AK397,AK397+AJ394)),0)</f>
        <v>0</v>
      </c>
      <c r="AL394" s="68">
        <f>IF(AL393&gt;0,IF((SUMIFS($R396:AK396,$R393:AK393,12)+IF(AK393=12,0,AK394)+AL397)&gt;=$L390,$L390-FLOOR(SUMIFS($R396:AK396,$R393:AK393,12),1),IF(AL393=1,AL397,AL397+AK394)),0)</f>
        <v>0</v>
      </c>
      <c r="AM394" s="68">
        <f>IF(AM393&gt;0,IF((SUMIFS($R396:AL396,$R393:AL393,12)+IF(AL393=12,0,AL394)+AM397)&gt;=$L390,$L390-FLOOR(SUMIFS($R396:AL396,$R393:AL393,12),1),IF(AM393=1,AM397,AM397+AL394)),0)</f>
        <v>0</v>
      </c>
      <c r="AN394" s="68">
        <f>IF(AN393&gt;0,IF((SUMIFS($R396:AM396,$R393:AM393,12)+IF(AM393=12,0,AM394)+AN397)&gt;=$L390,$L390-FLOOR(SUMIFS($R396:AM396,$R393:AM393,12),1),IF(AN393=1,AN397,AN397+AM394)),0)</f>
        <v>0</v>
      </c>
      <c r="AO394" s="68">
        <f>IF(AO393&gt;0,IF((SUMIFS($R396:AN396,$R393:AN393,12)+IF(AN393=12,0,AN394)+AO397)&gt;=$L390,$L390-FLOOR(SUMIFS($R396:AN396,$R393:AN393,12),1),IF(AO393=1,AO397,AO397+AN394)),0)</f>
        <v>0</v>
      </c>
      <c r="AP394" s="68">
        <f>IF(AP393&gt;0,IF((SUMIFS($R396:AO396,$R393:AO393,12)+IF(AO393=12,0,AO394)+AP397)&gt;=$L390,$L390-FLOOR(SUMIFS($R396:AO396,$R393:AO393,12),1),IF(AP393=1,AP397,AP397+AO394)),0)</f>
        <v>0</v>
      </c>
      <c r="AQ394" s="68">
        <f>IF(AQ393&gt;0,IF((SUMIFS($R396:AP396,$R393:AP393,12)+IF(AP393=12,0,AP394)+AQ397)&gt;=$L390,$L390-FLOOR(SUMIFS($R396:AP396,$R393:AP393,12),1),IF(AQ393=1,AQ397,AQ397+AP394)),0)</f>
        <v>0</v>
      </c>
      <c r="AR394" s="68">
        <f>IF(AR393&gt;0,IF((SUMIFS($R396:AQ396,$R393:AQ393,12)+IF(AQ393=12,0,AQ394)+AR397)&gt;=$L390,$L390-FLOOR(SUMIFS($R396:AQ396,$R393:AQ393,12),1),IF(AR393=1,AR397,AR397+AQ394)),0)</f>
        <v>0</v>
      </c>
      <c r="AS394" s="68">
        <f>IF(AS393&gt;0,IF((SUMIFS($R396:AR396,$R393:AR393,12)+IF(AR393=12,0,AR394)+AS397)&gt;=$L390,$L390-FLOOR(SUMIFS($R396:AR396,$R393:AR393,12),1),IF(AS393=1,AS397,AS397+AR394)),0)</f>
        <v>0</v>
      </c>
      <c r="AT394" s="68">
        <f>IF(AT393&gt;0,IF((SUMIFS($R396:AS396,$R393:AS393,12)+IF(AS393=12,0,AS394)+AT397)&gt;=$L390,$L390-FLOOR(SUMIFS($R396:AS396,$R393:AS393,12),1),IF(AT393=1,AT397,AT397+AS394)),0)</f>
        <v>0</v>
      </c>
      <c r="AU394" s="68">
        <f>IF(AU393&gt;0,IF((SUMIFS($R396:AT396,$R393:AT393,12)+IF(AT393=12,0,AT394)+AU397)&gt;=$L390,$L390-FLOOR(SUMIFS($R396:AT396,$R393:AT393,12),1),IF(AU393=1,AU397,AU397+AT394)),0)</f>
        <v>0</v>
      </c>
      <c r="AV394" s="68">
        <f>IF(AV393&gt;0,IF((SUMIFS($R396:AU396,$R393:AU393,12)+IF(AU393=12,0,AU394)+AV397)&gt;=$L390,$L390-FLOOR(SUMIFS($R396:AU396,$R393:AU393,12),1),IF(AV393=1,AV397,AV397+AU394)),0)</f>
        <v>0</v>
      </c>
      <c r="AW394" s="68">
        <f>IF(AW393&gt;0,IF((SUMIFS($R396:AV396,$R393:AV393,12)+IF(AV393=12,0,AV394)+AW397)&gt;=$L390,$L390-FLOOR(SUMIFS($R396:AV396,$R393:AV393,12),1),IF(AW393=1,AW397,AW397+AV394)),0)</f>
        <v>0</v>
      </c>
      <c r="AX394" s="68">
        <f>IF(AX393&gt;0,IF((SUMIFS($R396:AW396,$R393:AW393,12)+IF(AW393=12,0,AW394)+AX397)&gt;=$L390,$L390-FLOOR(SUMIFS($R396:AW396,$R393:AW393,12),1),IF(AX393=1,AX397,AX397+AW394)),0)</f>
        <v>0</v>
      </c>
      <c r="AY394" s="68">
        <f>IF(AY393&gt;0,IF((SUMIFS($R396:AX396,$R393:AX393,12)+IF(AX393=12,0,AX394)+AY397)&gt;=$L390,$L390-FLOOR(SUMIFS($R396:AX396,$R393:AX393,12),1),IF(AY393=1,AY397,AY397+AX394)),0)</f>
        <v>0</v>
      </c>
      <c r="AZ394" s="68">
        <f>IF(AZ393&gt;0,IF((SUMIFS($R396:AY396,$R393:AY393,12)+IF(AY393=12,0,AY394)+AZ397)&gt;=$L390,$L390-FLOOR(SUMIFS($R396:AY396,$R393:AY393,12),1),IF(AZ393=1,AZ397,AZ397+AY394)),0)</f>
        <v>0</v>
      </c>
      <c r="BA394" s="68">
        <f>IF(BA393&gt;0,IF((SUMIFS($R396:AZ396,$R393:AZ393,12)+IF(AZ393=12,0,AZ394)+BA397)&gt;=$L390,$L390-FLOOR(SUMIFS($R396:AZ396,$R393:AZ393,12),1),IF(BA393=1,BA397,BA397+AZ394)),0)</f>
        <v>0</v>
      </c>
      <c r="BB394" s="68">
        <f>IF(BB393&gt;0,IF((SUMIFS($R396:BA396,$R393:BA393,12)+IF(BA393=12,0,BA394)+BB397)&gt;=$L390,$L390-FLOOR(SUMIFS($R396:BA396,$R393:BA393,12),1),IF(BB393=1,BB397,BB397+BA394)),0)</f>
        <v>0</v>
      </c>
      <c r="BC394" s="68">
        <f>IF(BC393&gt;0,IF((SUMIFS($R396:BB396,$R393:BB393,12)+IF(BB393=12,0,BB394)+BC397)&gt;=$L390,$L390-FLOOR(SUMIFS($R396:BB396,$R393:BB393,12),1),IF(BC393=1,BC397,BC397+BB394)),0)</f>
        <v>0</v>
      </c>
      <c r="BD394" s="68">
        <f>IF(BD393&gt;0,IF((SUMIFS($R396:BC396,$R393:BC393,12)+IF(BC393=12,0,BC394)+BD397)&gt;=$L390,$L390-FLOOR(SUMIFS($R396:BC396,$R393:BC393,12),1),IF(BD393=1,BD397,BD397+BC394)),0)</f>
        <v>0</v>
      </c>
      <c r="BE394" s="68">
        <f>IF(BE393&gt;0,IF((SUMIFS($R396:BD396,$R393:BD393,12)+IF(BD393=12,0,BD394)+BE397)&gt;=$L390,$L390-FLOOR(SUMIFS($R396:BD396,$R393:BD393,12),1),IF(BE393=1,BE397,BE397+BD394)),0)</f>
        <v>0</v>
      </c>
      <c r="BF394" s="68">
        <f>IF(BF393&gt;0,IF((SUMIFS($R396:BE396,$R393:BE393,12)+IF(BE393=12,0,BE394)+BF397)&gt;=$L390,$L390-FLOOR(SUMIFS($R396:BE396,$R393:BE393,12),1),IF(BF393=1,BF397,BF397+BE394)),0)</f>
        <v>0</v>
      </c>
      <c r="BG394" s="68">
        <f>IF(BG393&gt;0,IF((SUMIFS($R396:BF396,$R393:BF393,12)+IF(BF393=12,0,BF394)+BG397)&gt;=$L390,$L390-FLOOR(SUMIFS($R396:BF396,$R393:BF393,12),1),IF(BG393=1,BG397,BG397+BF394)),0)</f>
        <v>0</v>
      </c>
      <c r="BH394" s="68">
        <f>IF(BH393&gt;0,IF((SUMIFS($R396:BG396,$R393:BG393,12)+IF(BG393=12,0,BG394)+BH397)&gt;=$L390,$L390-FLOOR(SUMIFS($R396:BG396,$R393:BG393,12),1),IF(BH393=1,BH397,BH397+BG394)),0)</f>
        <v>0</v>
      </c>
      <c r="BI394" s="68">
        <f>IF(BI393&gt;0,IF((SUMIFS($R396:BH396,$R393:BH393,12)+IF(BH393=12,0,BH394)+BI397)&gt;=$L390,$L390-FLOOR(SUMIFS($R396:BH396,$R393:BH393,12),1),IF(BI393=1,BI397,BI397+BH394)),0)</f>
        <v>0</v>
      </c>
      <c r="BJ394" s="68">
        <f>IF(BJ393&gt;0,IF((SUMIFS($R396:BI396,$R393:BI393,12)+IF(BI393=12,0,BI394)+BJ397)&gt;=$L390,$L390-FLOOR(SUMIFS($R396:BI396,$R393:BI393,12),1),IF(BJ393=1,BJ397,BJ397+BI394)),0)</f>
        <v>0</v>
      </c>
      <c r="BK394" s="68">
        <f>IF(BK393&gt;0,IF((SUMIFS($R396:BJ396,$R393:BJ393,12)+IF(BJ393=12,0,BJ394)+BK397)&gt;=$L390,$L390-FLOOR(SUMIFS($R396:BJ396,$R393:BJ393,12),1),IF(BK393=1,BK397,BK397+BJ394)),0)</f>
        <v>0</v>
      </c>
      <c r="BL394" s="68">
        <f>IF(BL393&gt;0,IF((SUMIFS($R396:BK396,$R393:BK393,12)+IF(BK393=12,0,BK394)+BL397)&gt;=$L390,$L390-FLOOR(SUMIFS($R396:BK396,$R393:BK393,12),1),IF(BL393=1,BL397,BL397+BK394)),0)</f>
        <v>0</v>
      </c>
      <c r="BM394" s="68">
        <f>IF(BM393&gt;0,IF((SUMIFS($R396:BL396,$R393:BL393,12)+IF(BL393=12,0,BL394)+BM397)&gt;=$L390,$L390-FLOOR(SUMIFS($R396:BL396,$R393:BL393,12),1),IF(BM393=1,BM397,BM397+BL394)),0)</f>
        <v>0</v>
      </c>
      <c r="BN394" s="362"/>
      <c r="BO394" s="364"/>
      <c r="BP394" s="366"/>
      <c r="BQ394" s="366"/>
      <c r="BR394" s="106"/>
      <c r="BS394" s="106"/>
      <c r="BT394" s="106"/>
      <c r="BU394" s="106"/>
      <c r="BV394" s="106"/>
      <c r="BW394" s="106"/>
      <c r="BX394" s="106"/>
      <c r="BY394" s="106"/>
      <c r="BZ394" s="106"/>
      <c r="CA394" s="106"/>
      <c r="CB394" s="106"/>
      <c r="CC394" s="106"/>
      <c r="CD394" s="106"/>
      <c r="CE394" s="106"/>
      <c r="CF394" s="106"/>
      <c r="CG394" s="106"/>
    </row>
    <row r="395" spans="1:85" s="245" customFormat="1" ht="41.5" hidden="1" customHeight="1" x14ac:dyDescent="0.35">
      <c r="A395" s="243"/>
      <c r="B395" s="128"/>
      <c r="C395" s="80"/>
      <c r="D395" s="80"/>
      <c r="E395" s="80"/>
      <c r="F395" s="80"/>
      <c r="G395" s="80"/>
      <c r="H395" s="80"/>
      <c r="I395" s="80"/>
      <c r="J395" s="80"/>
      <c r="K395" s="80"/>
      <c r="L395" s="80"/>
      <c r="M395" s="64"/>
      <c r="N395" s="7"/>
      <c r="O395" s="192"/>
      <c r="P395" s="106"/>
      <c r="Q395" s="65" t="s">
        <v>161</v>
      </c>
      <c r="R395" s="67">
        <f>IF(R390&gt;0,R391,0)</f>
        <v>0</v>
      </c>
      <c r="S395" s="67">
        <f t="shared" ref="S395" si="7126">IF(S390&gt;0,IF(S393=1,S391,S391+R395),R395)</f>
        <v>0</v>
      </c>
      <c r="T395" s="67">
        <f t="shared" ref="T395" si="7127">IF(T390&gt;0,IF(T393=1,T391,T391+S395),S395)</f>
        <v>0</v>
      </c>
      <c r="U395" s="67">
        <f t="shared" ref="U395" si="7128">IF(U390&gt;0,IF(U393=1,U391,U391+T395),T395)</f>
        <v>0</v>
      </c>
      <c r="V395" s="67">
        <f t="shared" ref="V395" si="7129">IF(V390&gt;0,IF(V393=1,V391,V391+U395),U395)</f>
        <v>0</v>
      </c>
      <c r="W395" s="67">
        <f t="shared" ref="W395" si="7130">IF(W390&gt;0,IF(W393=1,W391,W391+V395),V395)</f>
        <v>0</v>
      </c>
      <c r="X395" s="67">
        <f t="shared" ref="X395" si="7131">IF(X390&gt;0,IF(X393=1,X391,X391+W395),W395)</f>
        <v>0</v>
      </c>
      <c r="Y395" s="67">
        <f t="shared" ref="Y395" si="7132">IF(Y390&gt;0,IF(Y393=1,Y391,Y391+X395),X395)</f>
        <v>0</v>
      </c>
      <c r="Z395" s="67">
        <f t="shared" ref="Z395" si="7133">IF(Z390&gt;0,IF(Z393=1,Z391,Z391+Y395),Y395)</f>
        <v>0</v>
      </c>
      <c r="AA395" s="67">
        <f t="shared" ref="AA395" si="7134">IF(AA390&gt;0,IF(AA393=1,AA391,AA391+Z395),Z395)</f>
        <v>0</v>
      </c>
      <c r="AB395" s="67">
        <f t="shared" ref="AB395" si="7135">IF(AB390&gt;0,IF(AB393=1,AB391,AB391+AA395),AA395)</f>
        <v>0</v>
      </c>
      <c r="AC395" s="67">
        <f t="shared" ref="AC395" si="7136">IF(AC390&gt;0,IF(AC393=1,AC391,AC391+AB395),AB395)</f>
        <v>0</v>
      </c>
      <c r="AD395" s="67">
        <f t="shared" ref="AD395" si="7137">IF(AD390&gt;0,IF(AD393=1,AD391,AD391+AC395),AC395)</f>
        <v>0</v>
      </c>
      <c r="AE395" s="67">
        <f t="shared" ref="AE395" si="7138">IF(AE390&gt;0,IF(AE393=1,AE391,AE391+AD395),AD395)</f>
        <v>0</v>
      </c>
      <c r="AF395" s="67">
        <f t="shared" ref="AF395" si="7139">IF(AF390&gt;0,IF(AF393=1,AF391,AF391+AE395),AE395)</f>
        <v>0</v>
      </c>
      <c r="AG395" s="67">
        <f t="shared" ref="AG395" si="7140">IF(AG390&gt;0,IF(AG393=1,AG391,AG391+AF395),AF395)</f>
        <v>0</v>
      </c>
      <c r="AH395" s="67">
        <f t="shared" ref="AH395" si="7141">IF(AH390&gt;0,IF(AH393=1,AH391,AH391+AG395),AG395)</f>
        <v>0</v>
      </c>
      <c r="AI395" s="67">
        <f t="shared" ref="AI395" si="7142">IF(AI390&gt;0,IF(AI393=1,AI391,AI391+AH395),AH395)</f>
        <v>0</v>
      </c>
      <c r="AJ395" s="67">
        <f t="shared" ref="AJ395" si="7143">IF(AJ390&gt;0,IF(AJ393=1,AJ391,AJ391+AI395),AI395)</f>
        <v>0</v>
      </c>
      <c r="AK395" s="67">
        <f t="shared" ref="AK395" si="7144">IF(AK390&gt;0,IF(AK393=1,AK391,AK391+AJ395),AJ395)</f>
        <v>0</v>
      </c>
      <c r="AL395" s="67">
        <f t="shared" ref="AL395" si="7145">IF(AL390&gt;0,IF(AL393=1,AL391,AL391+AK395),AK395)</f>
        <v>0</v>
      </c>
      <c r="AM395" s="67">
        <f t="shared" ref="AM395" si="7146">IF(AM390&gt;0,IF(AM393=1,AM391,AM391+AL395),AL395)</f>
        <v>0</v>
      </c>
      <c r="AN395" s="67">
        <f t="shared" ref="AN395" si="7147">IF(AN390&gt;0,IF(AN393=1,AN391,AN391+AM395),AM395)</f>
        <v>0</v>
      </c>
      <c r="AO395" s="67">
        <f t="shared" ref="AO395" si="7148">IF(AO390&gt;0,IF(AO393=1,AO391,AO391+AN395),AN395)</f>
        <v>0</v>
      </c>
      <c r="AP395" s="67">
        <f t="shared" ref="AP395" si="7149">IF(AP390&gt;0,IF(AP393=1,AP391,AP391+AO395),AO395)</f>
        <v>0</v>
      </c>
      <c r="AQ395" s="67">
        <f t="shared" ref="AQ395" si="7150">IF(AQ390&gt;0,IF(AQ393=1,AQ391,AQ391+AP395),AP395)</f>
        <v>0</v>
      </c>
      <c r="AR395" s="67">
        <f t="shared" ref="AR395" si="7151">IF(AR390&gt;0,IF(AR393=1,AR391,AR391+AQ395),AQ395)</f>
        <v>0</v>
      </c>
      <c r="AS395" s="67">
        <f t="shared" ref="AS395" si="7152">IF(AS390&gt;0,IF(AS393=1,AS391,AS391+AR395),AR395)</f>
        <v>0</v>
      </c>
      <c r="AT395" s="67">
        <f t="shared" ref="AT395" si="7153">IF(AT390&gt;0,IF(AT393=1,AT391,AT391+AS395),AS395)</f>
        <v>0</v>
      </c>
      <c r="AU395" s="67">
        <f t="shared" ref="AU395" si="7154">IF(AU390&gt;0,IF(AU393=1,AU391,AU391+AT395),AT395)</f>
        <v>0</v>
      </c>
      <c r="AV395" s="67">
        <f t="shared" ref="AV395" si="7155">IF(AV390&gt;0,IF(AV393=1,AV391,AV391+AU395),AU395)</f>
        <v>0</v>
      </c>
      <c r="AW395" s="67">
        <f t="shared" ref="AW395" si="7156">IF(AW390&gt;0,IF(AW393=1,AW391,AW391+AV395),AV395)</f>
        <v>0</v>
      </c>
      <c r="AX395" s="67">
        <f t="shared" ref="AX395" si="7157">IF(AX390&gt;0,IF(AX393=1,AX391,AX391+AW395),AW395)</f>
        <v>0</v>
      </c>
      <c r="AY395" s="67">
        <f t="shared" ref="AY395" si="7158">IF(AY390&gt;0,IF(AY393=1,AY391,AY391+AX395),AX395)</f>
        <v>0</v>
      </c>
      <c r="AZ395" s="67">
        <f t="shared" ref="AZ395" si="7159">IF(AZ390&gt;0,IF(AZ393=1,AZ391,AZ391+AY395),AY395)</f>
        <v>0</v>
      </c>
      <c r="BA395" s="67">
        <f t="shared" ref="BA395" si="7160">IF(BA390&gt;0,IF(BA393=1,BA391,BA391+AZ395),AZ395)</f>
        <v>0</v>
      </c>
      <c r="BB395" s="67">
        <f t="shared" ref="BB395" si="7161">IF(BB390&gt;0,IF(BB393=1,BB391,BB391+BA395),BA395)</f>
        <v>0</v>
      </c>
      <c r="BC395" s="67">
        <f t="shared" ref="BC395" si="7162">IF(BC390&gt;0,IF(BC393=1,BC391,BC391+BB395),BB395)</f>
        <v>0</v>
      </c>
      <c r="BD395" s="67">
        <f t="shared" ref="BD395" si="7163">IF(BD390&gt;0,IF(BD393=1,BD391,BD391+BC395),BC395)</f>
        <v>0</v>
      </c>
      <c r="BE395" s="67">
        <f t="shared" ref="BE395" si="7164">IF(BE390&gt;0,IF(BE393=1,BE391,BE391+BD395),BD395)</f>
        <v>0</v>
      </c>
      <c r="BF395" s="67">
        <f t="shared" ref="BF395" si="7165">IF(BF390&gt;0,IF(BF393=1,BF391,BF391+BE395),BE395)</f>
        <v>0</v>
      </c>
      <c r="BG395" s="67">
        <f t="shared" ref="BG395" si="7166">IF(BG390&gt;0,IF(BG393=1,BG391,BG391+BF395),BF395)</f>
        <v>0</v>
      </c>
      <c r="BH395" s="67">
        <f t="shared" ref="BH395" si="7167">IF(BH390&gt;0,IF(BH393=1,BH391,BH391+BG395),BG395)</f>
        <v>0</v>
      </c>
      <c r="BI395" s="67">
        <f t="shared" ref="BI395" si="7168">IF(BI390&gt;0,IF(BI393=1,BI391,BI391+BH395),BH395)</f>
        <v>0</v>
      </c>
      <c r="BJ395" s="67">
        <f t="shared" ref="BJ395" si="7169">IF(BJ390&gt;0,IF(BJ393=1,BJ391,BJ391+BI395),BI395)</f>
        <v>0</v>
      </c>
      <c r="BK395" s="67">
        <f t="shared" ref="BK395" si="7170">IF(BK390&gt;0,IF(BK393=1,BK391,BK391+BJ395),BJ395)</f>
        <v>0</v>
      </c>
      <c r="BL395" s="67">
        <f t="shared" ref="BL395" si="7171">IF(BL390&gt;0,IF(BL393=1,BL391,BL391+BK395),BK395)</f>
        <v>0</v>
      </c>
      <c r="BM395" s="67">
        <f t="shared" ref="BM395" si="7172">IF(BM390&gt;0,IF(BM393=1,BM391,BM391+BL395),BL395)</f>
        <v>0</v>
      </c>
      <c r="BN395" s="362"/>
      <c r="BO395" s="364"/>
      <c r="BP395" s="366"/>
      <c r="BQ395" s="366"/>
      <c r="BR395" s="106"/>
      <c r="BS395" s="106"/>
      <c r="BT395" s="106"/>
      <c r="BU395" s="106"/>
      <c r="BV395" s="106"/>
      <c r="BW395" s="106"/>
      <c r="BX395" s="106"/>
      <c r="BY395" s="106"/>
      <c r="BZ395" s="106"/>
      <c r="CA395" s="106"/>
      <c r="CB395" s="106"/>
      <c r="CC395" s="106"/>
      <c r="CD395" s="106"/>
      <c r="CE395" s="106"/>
      <c r="CF395" s="106"/>
      <c r="CG395" s="106"/>
    </row>
    <row r="396" spans="1:85" s="245" customFormat="1" ht="41.5" hidden="1" customHeight="1" x14ac:dyDescent="0.35">
      <c r="A396" s="243"/>
      <c r="B396" s="128"/>
      <c r="C396" s="80"/>
      <c r="D396" s="80"/>
      <c r="E396" s="80"/>
      <c r="F396" s="80"/>
      <c r="G396" s="80"/>
      <c r="H396" s="80"/>
      <c r="I396" s="80"/>
      <c r="J396" s="80"/>
      <c r="K396" s="80"/>
      <c r="L396" s="80"/>
      <c r="M396" s="64"/>
      <c r="N396" s="7"/>
      <c r="O396" s="192"/>
      <c r="P396" s="106"/>
      <c r="Q396" s="65" t="s">
        <v>162</v>
      </c>
      <c r="R396" s="67">
        <f>R398</f>
        <v>0</v>
      </c>
      <c r="S396" s="67">
        <f t="shared" ref="S396" si="7173">IF(S393=1,S398,S398+R396)</f>
        <v>0</v>
      </c>
      <c r="T396" s="67">
        <f t="shared" ref="T396" si="7174">IF(T393=1,T398,T398+S396)</f>
        <v>0</v>
      </c>
      <c r="U396" s="67">
        <f t="shared" ref="U396" si="7175">IF(U393=1,U398,U398+T396)</f>
        <v>0</v>
      </c>
      <c r="V396" s="67">
        <f t="shared" ref="V396" si="7176">IF(V393=1,V398,V398+U396)</f>
        <v>0</v>
      </c>
      <c r="W396" s="67">
        <f t="shared" ref="W396" si="7177">IF(W393=1,W398,W398+V396)</f>
        <v>0</v>
      </c>
      <c r="X396" s="67">
        <f t="shared" ref="X396" si="7178">IF(X393=1,X398,X398+W396)</f>
        <v>0</v>
      </c>
      <c r="Y396" s="67">
        <f t="shared" ref="Y396" si="7179">IF(Y393=1,Y398,Y398+X396)</f>
        <v>0</v>
      </c>
      <c r="Z396" s="67">
        <f t="shared" ref="Z396" si="7180">IF(Z393=1,Z398,Z398+Y396)</f>
        <v>0</v>
      </c>
      <c r="AA396" s="67">
        <f t="shared" ref="AA396" si="7181">IF(AA393=1,AA398,AA398+Z396)</f>
        <v>0</v>
      </c>
      <c r="AB396" s="67">
        <f t="shared" ref="AB396" si="7182">IF(AB393=1,AB398,AB398+AA396)</f>
        <v>0</v>
      </c>
      <c r="AC396" s="67">
        <f t="shared" ref="AC396" si="7183">IF(AC393=1,AC398,AC398+AB396)</f>
        <v>0</v>
      </c>
      <c r="AD396" s="67">
        <f t="shared" ref="AD396" si="7184">IF(AD393=1,AD398,AD398+AC396)</f>
        <v>0</v>
      </c>
      <c r="AE396" s="67">
        <f t="shared" ref="AE396" si="7185">IF(AE393=1,AE398,AE398+AD396)</f>
        <v>0</v>
      </c>
      <c r="AF396" s="67">
        <f t="shared" ref="AF396" si="7186">IF(AF393=1,AF398,AF398+AE396)</f>
        <v>0</v>
      </c>
      <c r="AG396" s="67">
        <f t="shared" ref="AG396" si="7187">IF(AG393=1,AG398,AG398+AF396)</f>
        <v>0</v>
      </c>
      <c r="AH396" s="67">
        <f t="shared" ref="AH396" si="7188">IF(AH393=1,AH398,AH398+AG396)</f>
        <v>0</v>
      </c>
      <c r="AI396" s="67">
        <f t="shared" ref="AI396" si="7189">IF(AI393=1,AI398,AI398+AH396)</f>
        <v>0</v>
      </c>
      <c r="AJ396" s="67">
        <f t="shared" ref="AJ396" si="7190">IF(AJ393=1,AJ398,AJ398+AI396)</f>
        <v>0</v>
      </c>
      <c r="AK396" s="67">
        <f t="shared" ref="AK396" si="7191">IF(AK393=1,AK398,AK398+AJ396)</f>
        <v>0</v>
      </c>
      <c r="AL396" s="67">
        <f t="shared" ref="AL396" si="7192">IF(AL393=1,AL398,AL398+AK396)</f>
        <v>0</v>
      </c>
      <c r="AM396" s="67">
        <f t="shared" ref="AM396" si="7193">IF(AM393=1,AM398,AM398+AL396)</f>
        <v>0</v>
      </c>
      <c r="AN396" s="67">
        <f t="shared" ref="AN396" si="7194">IF(AN393=1,AN398,AN398+AM396)</f>
        <v>0</v>
      </c>
      <c r="AO396" s="67">
        <f t="shared" ref="AO396" si="7195">IF(AO393=1,AO398,AO398+AN396)</f>
        <v>0</v>
      </c>
      <c r="AP396" s="67">
        <f t="shared" ref="AP396" si="7196">IF(AP393=1,AP398,AP398+AO396)</f>
        <v>0</v>
      </c>
      <c r="AQ396" s="67">
        <f t="shared" ref="AQ396" si="7197">IF(AQ393=1,AQ398,AQ398+AP396)</f>
        <v>0</v>
      </c>
      <c r="AR396" s="67">
        <f t="shared" ref="AR396" si="7198">IF(AR393=1,AR398,AR398+AQ396)</f>
        <v>0</v>
      </c>
      <c r="AS396" s="67">
        <f t="shared" ref="AS396" si="7199">IF(AS393=1,AS398,AS398+AR396)</f>
        <v>0</v>
      </c>
      <c r="AT396" s="67">
        <f t="shared" ref="AT396" si="7200">IF(AT393=1,AT398,AT398+AS396)</f>
        <v>0</v>
      </c>
      <c r="AU396" s="67">
        <f t="shared" ref="AU396" si="7201">IF(AU393=1,AU398,AU398+AT396)</f>
        <v>0</v>
      </c>
      <c r="AV396" s="67">
        <f t="shared" ref="AV396" si="7202">IF(AV393=1,AV398,AV398+AU396)</f>
        <v>0</v>
      </c>
      <c r="AW396" s="67">
        <f t="shared" ref="AW396" si="7203">IF(AW393=1,AW398,AW398+AV396)</f>
        <v>0</v>
      </c>
      <c r="AX396" s="67">
        <f t="shared" ref="AX396" si="7204">IF(AX393=1,AX398,AX398+AW396)</f>
        <v>0</v>
      </c>
      <c r="AY396" s="67">
        <f t="shared" ref="AY396" si="7205">IF(AY393=1,AY398,AY398+AX396)</f>
        <v>0</v>
      </c>
      <c r="AZ396" s="67">
        <f t="shared" ref="AZ396" si="7206">IF(AZ393=1,AZ398,AZ398+AY396)</f>
        <v>0</v>
      </c>
      <c r="BA396" s="67">
        <f t="shared" ref="BA396" si="7207">IF(BA393=1,BA398,BA398+AZ396)</f>
        <v>0</v>
      </c>
      <c r="BB396" s="67">
        <f t="shared" ref="BB396" si="7208">IF(BB393=1,BB398,BB398+BA396)</f>
        <v>0</v>
      </c>
      <c r="BC396" s="67">
        <f t="shared" ref="BC396" si="7209">IF(BC393=1,BC398,BC398+BB396)</f>
        <v>0</v>
      </c>
      <c r="BD396" s="67">
        <f t="shared" ref="BD396" si="7210">IF(BD393=1,BD398,BD398+BC396)</f>
        <v>0</v>
      </c>
      <c r="BE396" s="67">
        <f t="shared" ref="BE396" si="7211">IF(BE393=1,BE398,BE398+BD396)</f>
        <v>0</v>
      </c>
      <c r="BF396" s="67">
        <f t="shared" ref="BF396" si="7212">IF(BF393=1,BF398,BF398+BE396)</f>
        <v>0</v>
      </c>
      <c r="BG396" s="67">
        <f t="shared" ref="BG396" si="7213">IF(BG393=1,BG398,BG398+BF396)</f>
        <v>0</v>
      </c>
      <c r="BH396" s="67">
        <f t="shared" ref="BH396" si="7214">IF(BH393=1,BH398,BH398+BG396)</f>
        <v>0</v>
      </c>
      <c r="BI396" s="67">
        <f t="shared" ref="BI396" si="7215">IF(BI393=1,BI398,BI398+BH396)</f>
        <v>0</v>
      </c>
      <c r="BJ396" s="67">
        <f t="shared" ref="BJ396" si="7216">IF(BJ393=1,BJ398,BJ398+BI396)</f>
        <v>0</v>
      </c>
      <c r="BK396" s="67">
        <f t="shared" ref="BK396" si="7217">IF(BK393=1,BK398,BK398+BJ396)</f>
        <v>0</v>
      </c>
      <c r="BL396" s="67">
        <f t="shared" ref="BL396" si="7218">IF(BL393=1,BL398,BL398+BK396)</f>
        <v>0</v>
      </c>
      <c r="BM396" s="67">
        <f t="shared" ref="BM396" si="7219">IF(BM393=1,BM398,BM398+BL396)</f>
        <v>0</v>
      </c>
      <c r="BN396" s="362"/>
      <c r="BO396" s="364"/>
      <c r="BP396" s="366"/>
      <c r="BQ396" s="366"/>
      <c r="BR396" s="106"/>
      <c r="BS396" s="106"/>
      <c r="BT396" s="106"/>
      <c r="BU396" s="106"/>
      <c r="BV396" s="106"/>
      <c r="BW396" s="106"/>
      <c r="BX396" s="106"/>
      <c r="BY396" s="106"/>
      <c r="BZ396" s="106"/>
      <c r="CA396" s="106"/>
      <c r="CB396" s="106"/>
      <c r="CC396" s="106"/>
      <c r="CD396" s="106"/>
      <c r="CE396" s="106"/>
      <c r="CF396" s="106"/>
      <c r="CG396" s="106"/>
    </row>
    <row r="397" spans="1:85" s="245" customFormat="1" ht="29" x14ac:dyDescent="0.35">
      <c r="A397" s="243"/>
      <c r="B397" s="128"/>
      <c r="C397" s="80"/>
      <c r="D397" s="80"/>
      <c r="E397" s="80"/>
      <c r="F397" s="80"/>
      <c r="G397" s="80"/>
      <c r="H397" s="80"/>
      <c r="I397" s="80"/>
      <c r="J397" s="80"/>
      <c r="K397" s="80"/>
      <c r="L397" s="80"/>
      <c r="M397" s="64"/>
      <c r="N397" s="7"/>
      <c r="O397" s="192"/>
      <c r="P397" s="106"/>
      <c r="Q397" s="63" t="s">
        <v>160</v>
      </c>
      <c r="R397" s="68">
        <f t="shared" ref="R397:BM397" si="7220">1720/12*R390</f>
        <v>0</v>
      </c>
      <c r="S397" s="68">
        <f t="shared" si="7220"/>
        <v>0</v>
      </c>
      <c r="T397" s="68">
        <f t="shared" si="7220"/>
        <v>0</v>
      </c>
      <c r="U397" s="68">
        <f t="shared" si="7220"/>
        <v>0</v>
      </c>
      <c r="V397" s="68">
        <f t="shared" si="7220"/>
        <v>0</v>
      </c>
      <c r="W397" s="68">
        <f t="shared" si="7220"/>
        <v>0</v>
      </c>
      <c r="X397" s="68">
        <f t="shared" si="7220"/>
        <v>0</v>
      </c>
      <c r="Y397" s="68">
        <f t="shared" si="7220"/>
        <v>0</v>
      </c>
      <c r="Z397" s="68">
        <f t="shared" si="7220"/>
        <v>0</v>
      </c>
      <c r="AA397" s="68">
        <f t="shared" si="7220"/>
        <v>0</v>
      </c>
      <c r="AB397" s="68">
        <f t="shared" si="7220"/>
        <v>0</v>
      </c>
      <c r="AC397" s="68">
        <f t="shared" si="7220"/>
        <v>0</v>
      </c>
      <c r="AD397" s="68">
        <f t="shared" si="7220"/>
        <v>0</v>
      </c>
      <c r="AE397" s="68">
        <f t="shared" si="7220"/>
        <v>0</v>
      </c>
      <c r="AF397" s="68">
        <f t="shared" si="7220"/>
        <v>0</v>
      </c>
      <c r="AG397" s="68">
        <f t="shared" si="7220"/>
        <v>0</v>
      </c>
      <c r="AH397" s="68">
        <f t="shared" si="7220"/>
        <v>0</v>
      </c>
      <c r="AI397" s="68">
        <f t="shared" si="7220"/>
        <v>0</v>
      </c>
      <c r="AJ397" s="68">
        <f t="shared" si="7220"/>
        <v>0</v>
      </c>
      <c r="AK397" s="68">
        <f t="shared" si="7220"/>
        <v>0</v>
      </c>
      <c r="AL397" s="68">
        <f t="shared" si="7220"/>
        <v>0</v>
      </c>
      <c r="AM397" s="68">
        <f t="shared" si="7220"/>
        <v>0</v>
      </c>
      <c r="AN397" s="68">
        <f t="shared" si="7220"/>
        <v>0</v>
      </c>
      <c r="AO397" s="68">
        <f t="shared" si="7220"/>
        <v>0</v>
      </c>
      <c r="AP397" s="68">
        <f t="shared" si="7220"/>
        <v>0</v>
      </c>
      <c r="AQ397" s="68">
        <f t="shared" si="7220"/>
        <v>0</v>
      </c>
      <c r="AR397" s="68">
        <f t="shared" si="7220"/>
        <v>0</v>
      </c>
      <c r="AS397" s="68">
        <f t="shared" si="7220"/>
        <v>0</v>
      </c>
      <c r="AT397" s="68">
        <f t="shared" si="7220"/>
        <v>0</v>
      </c>
      <c r="AU397" s="68">
        <f t="shared" si="7220"/>
        <v>0</v>
      </c>
      <c r="AV397" s="68">
        <f t="shared" si="7220"/>
        <v>0</v>
      </c>
      <c r="AW397" s="68">
        <f t="shared" si="7220"/>
        <v>0</v>
      </c>
      <c r="AX397" s="68">
        <f t="shared" si="7220"/>
        <v>0</v>
      </c>
      <c r="AY397" s="68">
        <f t="shared" si="7220"/>
        <v>0</v>
      </c>
      <c r="AZ397" s="68">
        <f t="shared" si="7220"/>
        <v>0</v>
      </c>
      <c r="BA397" s="68">
        <f t="shared" si="7220"/>
        <v>0</v>
      </c>
      <c r="BB397" s="68">
        <f t="shared" si="7220"/>
        <v>0</v>
      </c>
      <c r="BC397" s="68">
        <f t="shared" si="7220"/>
        <v>0</v>
      </c>
      <c r="BD397" s="68">
        <f t="shared" si="7220"/>
        <v>0</v>
      </c>
      <c r="BE397" s="68">
        <f t="shared" si="7220"/>
        <v>0</v>
      </c>
      <c r="BF397" s="68">
        <f t="shared" si="7220"/>
        <v>0</v>
      </c>
      <c r="BG397" s="68">
        <f t="shared" si="7220"/>
        <v>0</v>
      </c>
      <c r="BH397" s="68">
        <f t="shared" si="7220"/>
        <v>0</v>
      </c>
      <c r="BI397" s="68">
        <f t="shared" si="7220"/>
        <v>0</v>
      </c>
      <c r="BJ397" s="68">
        <f t="shared" si="7220"/>
        <v>0</v>
      </c>
      <c r="BK397" s="68">
        <f t="shared" si="7220"/>
        <v>0</v>
      </c>
      <c r="BL397" s="68">
        <f t="shared" si="7220"/>
        <v>0</v>
      </c>
      <c r="BM397" s="68">
        <f t="shared" si="7220"/>
        <v>0</v>
      </c>
      <c r="BN397" s="362"/>
      <c r="BO397" s="364"/>
      <c r="BP397" s="366"/>
      <c r="BQ397" s="366"/>
      <c r="BR397" s="106"/>
      <c r="BS397" s="106"/>
      <c r="BT397" s="106"/>
      <c r="BU397" s="106"/>
      <c r="BV397" s="106"/>
      <c r="BW397" s="106"/>
      <c r="BX397" s="106"/>
      <c r="BY397" s="106"/>
      <c r="BZ397" s="106"/>
      <c r="CA397" s="106"/>
      <c r="CB397" s="106"/>
      <c r="CC397" s="106"/>
      <c r="CD397" s="106"/>
      <c r="CE397" s="106"/>
      <c r="CF397" s="106"/>
      <c r="CG397" s="106"/>
    </row>
    <row r="398" spans="1:85" s="245" customFormat="1" ht="29" x14ac:dyDescent="0.35">
      <c r="A398" s="243"/>
      <c r="B398" s="128"/>
      <c r="C398" s="80"/>
      <c r="D398" s="80"/>
      <c r="E398" s="80"/>
      <c r="F398" s="80"/>
      <c r="G398" s="80"/>
      <c r="H398" s="80"/>
      <c r="I398" s="80"/>
      <c r="J398" s="80"/>
      <c r="K398" s="80"/>
      <c r="L398" s="80"/>
      <c r="M398" s="64"/>
      <c r="N398" s="7"/>
      <c r="O398" s="192"/>
      <c r="P398" s="106"/>
      <c r="Q398" s="63" t="s">
        <v>144</v>
      </c>
      <c r="R398" s="68">
        <f>FLOOR(IF(OR(R393=0,R393=1),IF(R391&gt;=R397,R397,R391)+0.00000001,IF(R395&gt;=R394,R394,R395))+0.00000001,1)</f>
        <v>0</v>
      </c>
      <c r="S398" s="68">
        <f t="shared" ref="S398" si="7221">FLOOR(IF(OR(S393=0,S393=1),IF(S397&gt;S394,S394,IF(S391&gt;=S397,S397,S391)+0.00000001),IF(S395&gt;=S394,S394-R396,S395-R396)+0.00000001),1)</f>
        <v>0</v>
      </c>
      <c r="T398" s="68">
        <f t="shared" ref="T398" si="7222">FLOOR(IF(OR(T393=0,T393=1),IF(T397&gt;T394,T394,IF(T391&gt;=T397,T397,T391)+0.00000001),IF(T395&gt;=T394,T394-S396,T395-S396)+0.00000001),1)</f>
        <v>0</v>
      </c>
      <c r="U398" s="68">
        <f t="shared" ref="U398" si="7223">FLOOR(IF(OR(U393=0,U393=1),IF(U397&gt;U394,U394,IF(U391&gt;=U397,U397,U391)+0.00000001),IF(U395&gt;=U394,U394-T396,U395-T396)+0.00000001),1)</f>
        <v>0</v>
      </c>
      <c r="V398" s="68">
        <f t="shared" ref="V398" si="7224">FLOOR(IF(OR(V393=0,V393=1),IF(V397&gt;V394,V394,IF(V391&gt;=V397,V397,V391)+0.00000001),IF(V395&gt;=V394,V394-U396,V395-U396)+0.00000001),1)</f>
        <v>0</v>
      </c>
      <c r="W398" s="68">
        <f t="shared" ref="W398" si="7225">FLOOR(IF(OR(W393=0,W393=1),IF(W397&gt;W394,W394,IF(W391&gt;=W397,W397,W391)+0.00000001),IF(W395&gt;=W394,W394-V396,W395-V396)+0.00000001),1)</f>
        <v>0</v>
      </c>
      <c r="X398" s="68">
        <f t="shared" ref="X398" si="7226">FLOOR(IF(OR(X393=0,X393=1),IF(X397&gt;X394,X394,IF(X391&gt;=X397,X397,X391)+0.00000001),IF(X395&gt;=X394,X394-W396,X395-W396)+0.00000001),1)</f>
        <v>0</v>
      </c>
      <c r="Y398" s="68">
        <f t="shared" ref="Y398" si="7227">FLOOR(IF(OR(Y393=0,Y393=1),IF(Y397&gt;Y394,Y394,IF(Y391&gt;=Y397,Y397,Y391)+0.00000001),IF(Y395&gt;=Y394,Y394-X396,Y395-X396)+0.00000001),1)</f>
        <v>0</v>
      </c>
      <c r="Z398" s="68">
        <f t="shared" ref="Z398" si="7228">FLOOR(IF(OR(Z393=0,Z393=1),IF(Z397&gt;Z394,Z394,IF(Z391&gt;=Z397,Z397,Z391)+0.00000001),IF(Z395&gt;=Z394,Z394-Y396,Z395-Y396)+0.00000001),1)</f>
        <v>0</v>
      </c>
      <c r="AA398" s="68">
        <f t="shared" ref="AA398" si="7229">FLOOR(IF(OR(AA393=0,AA393=1),IF(AA397&gt;AA394,AA394,IF(AA391&gt;=AA397,AA397,AA391)+0.00000001),IF(AA395&gt;=AA394,AA394-Z396,AA395-Z396)+0.00000001),1)</f>
        <v>0</v>
      </c>
      <c r="AB398" s="68">
        <f t="shared" ref="AB398" si="7230">FLOOR(IF(OR(AB393=0,AB393=1),IF(AB397&gt;AB394,AB394,IF(AB391&gt;=AB397,AB397,AB391)+0.00000001),IF(AB395&gt;=AB394,AB394-AA396,AB395-AA396)+0.00000001),1)</f>
        <v>0</v>
      </c>
      <c r="AC398" s="68">
        <f t="shared" ref="AC398" si="7231">FLOOR(IF(OR(AC393=0,AC393=1),IF(AC397&gt;AC394,AC394,IF(AC391&gt;=AC397,AC397,AC391)+0.00000001),IF(AC395&gt;=AC394,AC394-AB396,AC395-AB396)+0.00000001),1)</f>
        <v>0</v>
      </c>
      <c r="AD398" s="68">
        <f t="shared" ref="AD398" si="7232">FLOOR(IF(OR(AD393=0,AD393=1),IF(AD397&gt;AD394,AD394,IF(AD391&gt;=AD397,AD397,AD391)+0.00000001),IF(AD395&gt;=AD394,AD394-AC396,AD395-AC396)+0.00000001),1)</f>
        <v>0</v>
      </c>
      <c r="AE398" s="68">
        <f t="shared" ref="AE398" si="7233">FLOOR(IF(OR(AE393=0,AE393=1),IF(AE397&gt;AE394,AE394,IF(AE391&gt;=AE397,AE397,AE391)+0.00000001),IF(AE395&gt;=AE394,AE394-AD396,AE395-AD396)+0.00000001),1)</f>
        <v>0</v>
      </c>
      <c r="AF398" s="68">
        <f t="shared" ref="AF398" si="7234">FLOOR(IF(OR(AF393=0,AF393=1),IF(AF397&gt;AF394,AF394,IF(AF391&gt;=AF397,AF397,AF391)+0.00000001),IF(AF395&gt;=AF394,AF394-AE396,AF395-AE396)+0.00000001),1)</f>
        <v>0</v>
      </c>
      <c r="AG398" s="68">
        <f t="shared" ref="AG398" si="7235">FLOOR(IF(OR(AG393=0,AG393=1),IF(AG397&gt;AG394,AG394,IF(AG391&gt;=AG397,AG397,AG391)+0.00000001),IF(AG395&gt;=AG394,AG394-AF396,AG395-AF396)+0.00000001),1)</f>
        <v>0</v>
      </c>
      <c r="AH398" s="68">
        <f t="shared" ref="AH398" si="7236">FLOOR(IF(OR(AH393=0,AH393=1),IF(AH397&gt;AH394,AH394,IF(AH391&gt;=AH397,AH397,AH391)+0.00000001),IF(AH395&gt;=AH394,AH394-AG396,AH395-AG396)+0.00000001),1)</f>
        <v>0</v>
      </c>
      <c r="AI398" s="68">
        <f t="shared" ref="AI398" si="7237">FLOOR(IF(OR(AI393=0,AI393=1),IF(AI397&gt;AI394,AI394,IF(AI391&gt;=AI397,AI397,AI391)+0.00000001),IF(AI395&gt;=AI394,AI394-AH396,AI395-AH396)+0.00000001),1)</f>
        <v>0</v>
      </c>
      <c r="AJ398" s="68">
        <f t="shared" ref="AJ398" si="7238">FLOOR(IF(OR(AJ393=0,AJ393=1),IF(AJ397&gt;AJ394,AJ394,IF(AJ391&gt;=AJ397,AJ397,AJ391)+0.00000001),IF(AJ395&gt;=AJ394,AJ394-AI396,AJ395-AI396)+0.00000001),1)</f>
        <v>0</v>
      </c>
      <c r="AK398" s="68">
        <f t="shared" ref="AK398" si="7239">FLOOR(IF(OR(AK393=0,AK393=1),IF(AK397&gt;AK394,AK394,IF(AK391&gt;=AK397,AK397,AK391)+0.00000001),IF(AK395&gt;=AK394,AK394-AJ396,AK395-AJ396)+0.00000001),1)</f>
        <v>0</v>
      </c>
      <c r="AL398" s="68">
        <f t="shared" ref="AL398" si="7240">FLOOR(IF(OR(AL393=0,AL393=1),IF(AL397&gt;AL394,AL394,IF(AL391&gt;=AL397,AL397,AL391)+0.00000001),IF(AL395&gt;=AL394,AL394-AK396,AL395-AK396)+0.00000001),1)</f>
        <v>0</v>
      </c>
      <c r="AM398" s="68">
        <f t="shared" ref="AM398" si="7241">FLOOR(IF(OR(AM393=0,AM393=1),IF(AM397&gt;AM394,AM394,IF(AM391&gt;=AM397,AM397,AM391)+0.00000001),IF(AM395&gt;=AM394,AM394-AL396,AM395-AL396)+0.00000001),1)</f>
        <v>0</v>
      </c>
      <c r="AN398" s="68">
        <f t="shared" ref="AN398" si="7242">FLOOR(IF(OR(AN393=0,AN393=1),IF(AN397&gt;AN394,AN394,IF(AN391&gt;=AN397,AN397,AN391)+0.00000001),IF(AN395&gt;=AN394,AN394-AM396,AN395-AM396)+0.00000001),1)</f>
        <v>0</v>
      </c>
      <c r="AO398" s="68">
        <f t="shared" ref="AO398" si="7243">FLOOR(IF(OR(AO393=0,AO393=1),IF(AO397&gt;AO394,AO394,IF(AO391&gt;=AO397,AO397,AO391)+0.00000001),IF(AO395&gt;=AO394,AO394-AN396,AO395-AN396)+0.00000001),1)</f>
        <v>0</v>
      </c>
      <c r="AP398" s="68">
        <f t="shared" ref="AP398" si="7244">FLOOR(IF(OR(AP393=0,AP393=1),IF(AP397&gt;AP394,AP394,IF(AP391&gt;=AP397,AP397,AP391)+0.00000001),IF(AP395&gt;=AP394,AP394-AO396,AP395-AO396)+0.00000001),1)</f>
        <v>0</v>
      </c>
      <c r="AQ398" s="68">
        <f t="shared" ref="AQ398" si="7245">FLOOR(IF(OR(AQ393=0,AQ393=1),IF(AQ397&gt;AQ394,AQ394,IF(AQ391&gt;=AQ397,AQ397,AQ391)+0.00000001),IF(AQ395&gt;=AQ394,AQ394-AP396,AQ395-AP396)+0.00000001),1)</f>
        <v>0</v>
      </c>
      <c r="AR398" s="68">
        <f t="shared" ref="AR398" si="7246">FLOOR(IF(OR(AR393=0,AR393=1),IF(AR397&gt;AR394,AR394,IF(AR391&gt;=AR397,AR397,AR391)+0.00000001),IF(AR395&gt;=AR394,AR394-AQ396,AR395-AQ396)+0.00000001),1)</f>
        <v>0</v>
      </c>
      <c r="AS398" s="68">
        <f t="shared" ref="AS398" si="7247">FLOOR(IF(OR(AS393=0,AS393=1),IF(AS397&gt;AS394,AS394,IF(AS391&gt;=AS397,AS397,AS391)+0.00000001),IF(AS395&gt;=AS394,AS394-AR396,AS395-AR396)+0.00000001),1)</f>
        <v>0</v>
      </c>
      <c r="AT398" s="68">
        <f t="shared" ref="AT398" si="7248">FLOOR(IF(OR(AT393=0,AT393=1),IF(AT397&gt;AT394,AT394,IF(AT391&gt;=AT397,AT397,AT391)+0.00000001),IF(AT395&gt;=AT394,AT394-AS396,AT395-AS396)+0.00000001),1)</f>
        <v>0</v>
      </c>
      <c r="AU398" s="68">
        <f t="shared" ref="AU398" si="7249">FLOOR(IF(OR(AU393=0,AU393=1),IF(AU397&gt;AU394,AU394,IF(AU391&gt;=AU397,AU397,AU391)+0.00000001),IF(AU395&gt;=AU394,AU394-AT396,AU395-AT396)+0.00000001),1)</f>
        <v>0</v>
      </c>
      <c r="AV398" s="68">
        <f t="shared" ref="AV398" si="7250">FLOOR(IF(OR(AV393=0,AV393=1),IF(AV397&gt;AV394,AV394,IF(AV391&gt;=AV397,AV397,AV391)+0.00000001),IF(AV395&gt;=AV394,AV394-AU396,AV395-AU396)+0.00000001),1)</f>
        <v>0</v>
      </c>
      <c r="AW398" s="68">
        <f t="shared" ref="AW398" si="7251">FLOOR(IF(OR(AW393=0,AW393=1),IF(AW397&gt;AW394,AW394,IF(AW391&gt;=AW397,AW397,AW391)+0.00000001),IF(AW395&gt;=AW394,AW394-AV396,AW395-AV396)+0.00000001),1)</f>
        <v>0</v>
      </c>
      <c r="AX398" s="68">
        <f t="shared" ref="AX398" si="7252">FLOOR(IF(OR(AX393=0,AX393=1),IF(AX397&gt;AX394,AX394,IF(AX391&gt;=AX397,AX397,AX391)+0.00000001),IF(AX395&gt;=AX394,AX394-AW396,AX395-AW396)+0.00000001),1)</f>
        <v>0</v>
      </c>
      <c r="AY398" s="68">
        <f t="shared" ref="AY398" si="7253">FLOOR(IF(OR(AY393=0,AY393=1),IF(AY397&gt;AY394,AY394,IF(AY391&gt;=AY397,AY397,AY391)+0.00000001),IF(AY395&gt;=AY394,AY394-AX396,AY395-AX396)+0.00000001),1)</f>
        <v>0</v>
      </c>
      <c r="AZ398" s="68">
        <f t="shared" ref="AZ398" si="7254">FLOOR(IF(OR(AZ393=0,AZ393=1),IF(AZ397&gt;AZ394,AZ394,IF(AZ391&gt;=AZ397,AZ397,AZ391)+0.00000001),IF(AZ395&gt;=AZ394,AZ394-AY396,AZ395-AY396)+0.00000001),1)</f>
        <v>0</v>
      </c>
      <c r="BA398" s="68">
        <f t="shared" ref="BA398" si="7255">FLOOR(IF(OR(BA393=0,BA393=1),IF(BA397&gt;BA394,BA394,IF(BA391&gt;=BA397,BA397,BA391)+0.00000001),IF(BA395&gt;=BA394,BA394-AZ396,BA395-AZ396)+0.00000001),1)</f>
        <v>0</v>
      </c>
      <c r="BB398" s="68">
        <f t="shared" ref="BB398" si="7256">FLOOR(IF(OR(BB393=0,BB393=1),IF(BB397&gt;BB394,BB394,IF(BB391&gt;=BB397,BB397,BB391)+0.00000001),IF(BB395&gt;=BB394,BB394-BA396,BB395-BA396)+0.00000001),1)</f>
        <v>0</v>
      </c>
      <c r="BC398" s="68">
        <f t="shared" ref="BC398" si="7257">FLOOR(IF(OR(BC393=0,BC393=1),IF(BC397&gt;BC394,BC394,IF(BC391&gt;=BC397,BC397,BC391)+0.00000001),IF(BC395&gt;=BC394,BC394-BB396,BC395-BB396)+0.00000001),1)</f>
        <v>0</v>
      </c>
      <c r="BD398" s="68">
        <f t="shared" ref="BD398" si="7258">FLOOR(IF(OR(BD393=0,BD393=1),IF(BD397&gt;BD394,BD394,IF(BD391&gt;=BD397,BD397,BD391)+0.00000001),IF(BD395&gt;=BD394,BD394-BC396,BD395-BC396)+0.00000001),1)</f>
        <v>0</v>
      </c>
      <c r="BE398" s="68">
        <f t="shared" ref="BE398" si="7259">FLOOR(IF(OR(BE393=0,BE393=1),IF(BE397&gt;BE394,BE394,IF(BE391&gt;=BE397,BE397,BE391)+0.00000001),IF(BE395&gt;=BE394,BE394-BD396,BE395-BD396)+0.00000001),1)</f>
        <v>0</v>
      </c>
      <c r="BF398" s="68">
        <f t="shared" ref="BF398" si="7260">FLOOR(IF(OR(BF393=0,BF393=1),IF(BF397&gt;BF394,BF394,IF(BF391&gt;=BF397,BF397,BF391)+0.00000001),IF(BF395&gt;=BF394,BF394-BE396,BF395-BE396)+0.00000001),1)</f>
        <v>0</v>
      </c>
      <c r="BG398" s="68">
        <f t="shared" ref="BG398" si="7261">FLOOR(IF(OR(BG393=0,BG393=1),IF(BG397&gt;BG394,BG394,IF(BG391&gt;=BG397,BG397,BG391)+0.00000001),IF(BG395&gt;=BG394,BG394-BF396,BG395-BF396)+0.00000001),1)</f>
        <v>0</v>
      </c>
      <c r="BH398" s="68">
        <f t="shared" ref="BH398" si="7262">FLOOR(IF(OR(BH393=0,BH393=1),IF(BH397&gt;BH394,BH394,IF(BH391&gt;=BH397,BH397,BH391)+0.00000001),IF(BH395&gt;=BH394,BH394-BG396,BH395-BG396)+0.00000001),1)</f>
        <v>0</v>
      </c>
      <c r="BI398" s="68">
        <f t="shared" ref="BI398" si="7263">FLOOR(IF(OR(BI393=0,BI393=1),IF(BI397&gt;BI394,BI394,IF(BI391&gt;=BI397,BI397,BI391)+0.00000001),IF(BI395&gt;=BI394,BI394-BH396,BI395-BH396)+0.00000001),1)</f>
        <v>0</v>
      </c>
      <c r="BJ398" s="68">
        <f t="shared" ref="BJ398" si="7264">FLOOR(IF(OR(BJ393=0,BJ393=1),IF(BJ397&gt;BJ394,BJ394,IF(BJ391&gt;=BJ397,BJ397,BJ391)+0.00000001),IF(BJ395&gt;=BJ394,BJ394-BI396,BJ395-BI396)+0.00000001),1)</f>
        <v>0</v>
      </c>
      <c r="BK398" s="68">
        <f t="shared" ref="BK398" si="7265">FLOOR(IF(OR(BK393=0,BK393=1),IF(BK397&gt;BK394,BK394,IF(BK391&gt;=BK397,BK397,BK391)+0.00000001),IF(BK395&gt;=BK394,BK394-BJ396,BK395-BJ396)+0.00000001),1)</f>
        <v>0</v>
      </c>
      <c r="BL398" s="68">
        <f t="shared" ref="BL398" si="7266">FLOOR(IF(OR(BL393=0,BL393=1),IF(BL397&gt;BL394,BL394,IF(BL391&gt;=BL397,BL397,BL391)+0.00000001),IF(BL395&gt;=BL394,BL394-BK396,BL395-BK396)+0.00000001),1)</f>
        <v>0</v>
      </c>
      <c r="BM398" s="68">
        <f t="shared" ref="BM398" si="7267">FLOOR(IF(OR(BM393=0,BM393=1),IF(BM397&gt;BM394,BM394,IF(BM391&gt;=BM397,BM397,BM391)+0.00000001),IF(BM395&gt;=BM394,BM394-BL396,BM395-BL396)+0.00000001),1)</f>
        <v>0</v>
      </c>
      <c r="BN398" s="362"/>
      <c r="BO398" s="364"/>
      <c r="BP398" s="366"/>
      <c r="BQ398" s="366"/>
      <c r="BR398" s="106"/>
      <c r="BS398" s="106"/>
      <c r="BT398" s="106"/>
      <c r="BU398" s="106"/>
      <c r="BV398" s="106"/>
      <c r="BW398" s="106"/>
      <c r="BX398" s="106"/>
      <c r="BY398" s="106"/>
      <c r="BZ398" s="106"/>
      <c r="CA398" s="106"/>
      <c r="CB398" s="106"/>
      <c r="CC398" s="106"/>
      <c r="CD398" s="106"/>
      <c r="CE398" s="106"/>
      <c r="CF398" s="106"/>
      <c r="CG398" s="106"/>
    </row>
    <row r="399" spans="1:85" s="245" customFormat="1" ht="25.4" customHeight="1" thickBot="1" x14ac:dyDescent="0.4">
      <c r="A399" s="243"/>
      <c r="B399" s="129"/>
      <c r="C399" s="69"/>
      <c r="D399" s="69"/>
      <c r="E399" s="69"/>
      <c r="F399" s="69"/>
      <c r="G399" s="69"/>
      <c r="H399" s="69"/>
      <c r="I399" s="69"/>
      <c r="J399" s="69"/>
      <c r="K399" s="69"/>
      <c r="L399" s="69"/>
      <c r="M399" s="70"/>
      <c r="N399" s="7"/>
      <c r="O399" s="193"/>
      <c r="P399" s="106"/>
      <c r="Q399" s="216" t="s">
        <v>145</v>
      </c>
      <c r="R399" s="72">
        <f>IF($J390="Ano",R398*'Podpůrná data'!$B$5,R398*'Podpůrná data'!$B$3)</f>
        <v>0</v>
      </c>
      <c r="S399" s="72">
        <f>IF($J390="Ano",S398*'Podpůrná data'!$B$5,S398*'Podpůrná data'!$B$3)</f>
        <v>0</v>
      </c>
      <c r="T399" s="72">
        <f>IF($J390="Ano",T398*'Podpůrná data'!$B$5,T398*'Podpůrná data'!$B$3)</f>
        <v>0</v>
      </c>
      <c r="U399" s="72">
        <f>IF($J390="Ano",U398*'Podpůrná data'!$B$5,U398*'Podpůrná data'!$B$3)</f>
        <v>0</v>
      </c>
      <c r="V399" s="72">
        <f>IF($J390="Ano",V398*'Podpůrná data'!$B$5,V398*'Podpůrná data'!$B$3)</f>
        <v>0</v>
      </c>
      <c r="W399" s="72">
        <f>IF($J390="Ano",W398*'Podpůrná data'!$B$5,W398*'Podpůrná data'!$B$3)</f>
        <v>0</v>
      </c>
      <c r="X399" s="72">
        <f>IF($J390="Ano",X398*'Podpůrná data'!$B$5,X398*'Podpůrná data'!$B$3)</f>
        <v>0</v>
      </c>
      <c r="Y399" s="72">
        <f>IF($J390="Ano",Y398*'Podpůrná data'!$B$5,Y398*'Podpůrná data'!$B$3)</f>
        <v>0</v>
      </c>
      <c r="Z399" s="72">
        <f>IF($J390="Ano",Z398*'Podpůrná data'!$B$5,Z398*'Podpůrná data'!$B$3)</f>
        <v>0</v>
      </c>
      <c r="AA399" s="72">
        <f>IF($J390="Ano",AA398*'Podpůrná data'!$B$5,AA398*'Podpůrná data'!$B$3)</f>
        <v>0</v>
      </c>
      <c r="AB399" s="72">
        <f>IF($J390="Ano",AB398*'Podpůrná data'!$B$5,AB398*'Podpůrná data'!$B$3)</f>
        <v>0</v>
      </c>
      <c r="AC399" s="72">
        <f>IF($J390="Ano",AC398*'Podpůrná data'!$B$5,AC398*'Podpůrná data'!$B$3)</f>
        <v>0</v>
      </c>
      <c r="AD399" s="72">
        <f>IF($J390="Ano",AD398*'Podpůrná data'!$B$5,AD398*'Podpůrná data'!$B$3)</f>
        <v>0</v>
      </c>
      <c r="AE399" s="72">
        <f>IF($J390="Ano",AE398*'Podpůrná data'!$B$5,AE398*'Podpůrná data'!$B$3)</f>
        <v>0</v>
      </c>
      <c r="AF399" s="72">
        <f>IF($J390="Ano",AF398*'Podpůrná data'!$B$5,AF398*'Podpůrná data'!$B$3)</f>
        <v>0</v>
      </c>
      <c r="AG399" s="72">
        <f>IF($J390="Ano",AG398*'Podpůrná data'!$B$5,AG398*'Podpůrná data'!$B$3)</f>
        <v>0</v>
      </c>
      <c r="AH399" s="72">
        <f>IF($J390="Ano",AH398*'Podpůrná data'!$B$5,AH398*'Podpůrná data'!$B$3)</f>
        <v>0</v>
      </c>
      <c r="AI399" s="72">
        <f>IF($J390="Ano",AI398*'Podpůrná data'!$B$5,AI398*'Podpůrná data'!$B$3)</f>
        <v>0</v>
      </c>
      <c r="AJ399" s="72">
        <f>IF($J390="Ano",AJ398*'Podpůrná data'!$B$5,AJ398*'Podpůrná data'!$B$3)</f>
        <v>0</v>
      </c>
      <c r="AK399" s="72">
        <f>IF($J390="Ano",AK398*'Podpůrná data'!$B$5,AK398*'Podpůrná data'!$B$3)</f>
        <v>0</v>
      </c>
      <c r="AL399" s="72">
        <f>IF($J390="Ano",AL398*'Podpůrná data'!$B$5,AL398*'Podpůrná data'!$B$3)</f>
        <v>0</v>
      </c>
      <c r="AM399" s="72">
        <f>IF($J390="Ano",AM398*'Podpůrná data'!$B$5,AM398*'Podpůrná data'!$B$3)</f>
        <v>0</v>
      </c>
      <c r="AN399" s="72">
        <f>IF($J390="Ano",AN398*'Podpůrná data'!$B$5,AN398*'Podpůrná data'!$B$3)</f>
        <v>0</v>
      </c>
      <c r="AO399" s="72">
        <f>IF($J390="Ano",AO398*'Podpůrná data'!$B$5,AO398*'Podpůrná data'!$B$3)</f>
        <v>0</v>
      </c>
      <c r="AP399" s="72">
        <f>IF($J390="Ano",AP398*'Podpůrná data'!$B$5,AP398*'Podpůrná data'!$B$3)</f>
        <v>0</v>
      </c>
      <c r="AQ399" s="72">
        <f>IF($J390="Ano",AQ398*'Podpůrná data'!$B$5,AQ398*'Podpůrná data'!$B$3)</f>
        <v>0</v>
      </c>
      <c r="AR399" s="72">
        <f>IF($J390="Ano",AR398*'Podpůrná data'!$B$5,AR398*'Podpůrná data'!$B$3)</f>
        <v>0</v>
      </c>
      <c r="AS399" s="72">
        <f>IF($J390="Ano",AS398*'Podpůrná data'!$B$5,AS398*'Podpůrná data'!$B$3)</f>
        <v>0</v>
      </c>
      <c r="AT399" s="72">
        <f>IF($J390="Ano",AT398*'Podpůrná data'!$B$5,AT398*'Podpůrná data'!$B$3)</f>
        <v>0</v>
      </c>
      <c r="AU399" s="72">
        <f>IF($J390="Ano",AU398*'Podpůrná data'!$B$5,AU398*'Podpůrná data'!$B$3)</f>
        <v>0</v>
      </c>
      <c r="AV399" s="72">
        <f>IF($J390="Ano",AV398*'Podpůrná data'!$B$5,AV398*'Podpůrná data'!$B$3)</f>
        <v>0</v>
      </c>
      <c r="AW399" s="72">
        <f>IF($J390="Ano",AW398*'Podpůrná data'!$B$5,AW398*'Podpůrná data'!$B$3)</f>
        <v>0</v>
      </c>
      <c r="AX399" s="72">
        <f>IF($J390="Ano",AX398*'Podpůrná data'!$B$5,AX398*'Podpůrná data'!$B$3)</f>
        <v>0</v>
      </c>
      <c r="AY399" s="72">
        <f>IF($J390="Ano",AY398*'Podpůrná data'!$B$5,AY398*'Podpůrná data'!$B$3)</f>
        <v>0</v>
      </c>
      <c r="AZ399" s="72">
        <f>IF($J390="Ano",AZ398*'Podpůrná data'!$B$5,AZ398*'Podpůrná data'!$B$3)</f>
        <v>0</v>
      </c>
      <c r="BA399" s="72">
        <f>IF($J390="Ano",BA398*'Podpůrná data'!$B$5,BA398*'Podpůrná data'!$B$3)</f>
        <v>0</v>
      </c>
      <c r="BB399" s="72">
        <f>IF($J390="Ano",BB398*'Podpůrná data'!$B$5,BB398*'Podpůrná data'!$B$3)</f>
        <v>0</v>
      </c>
      <c r="BC399" s="72">
        <f>IF($J390="Ano",BC398*'Podpůrná data'!$B$5,BC398*'Podpůrná data'!$B$3)</f>
        <v>0</v>
      </c>
      <c r="BD399" s="72">
        <f>IF($J390="Ano",BD398*'Podpůrná data'!$B$5,BD398*'Podpůrná data'!$B$3)</f>
        <v>0</v>
      </c>
      <c r="BE399" s="72">
        <f>IF($J390="Ano",BE398*'Podpůrná data'!$B$5,BE398*'Podpůrná data'!$B$3)</f>
        <v>0</v>
      </c>
      <c r="BF399" s="72">
        <f>IF($J390="Ano",BF398*'Podpůrná data'!$B$5,BF398*'Podpůrná data'!$B$3)</f>
        <v>0</v>
      </c>
      <c r="BG399" s="72">
        <f>IF($J390="Ano",BG398*'Podpůrná data'!$B$5,BG398*'Podpůrná data'!$B$3)</f>
        <v>0</v>
      </c>
      <c r="BH399" s="72">
        <f>IF($J390="Ano",BH398*'Podpůrná data'!$B$5,BH398*'Podpůrná data'!$B$3)</f>
        <v>0</v>
      </c>
      <c r="BI399" s="72">
        <f>IF($J390="Ano",BI398*'Podpůrná data'!$B$5,BI398*'Podpůrná data'!$B$3)</f>
        <v>0</v>
      </c>
      <c r="BJ399" s="72">
        <f>IF($J390="Ano",BJ398*'Podpůrná data'!$B$5,BJ398*'Podpůrná data'!$B$3)</f>
        <v>0</v>
      </c>
      <c r="BK399" s="72">
        <f>IF($J390="Ano",BK398*'Podpůrná data'!$B$5,BK398*'Podpůrná data'!$B$3)</f>
        <v>0</v>
      </c>
      <c r="BL399" s="72">
        <f>IF($J390="Ano",BL398*'Podpůrná data'!$B$5,BL398*'Podpůrná data'!$B$3)</f>
        <v>0</v>
      </c>
      <c r="BM399" s="72">
        <f>IF($J390="Ano",BM398*'Podpůrná data'!$B$5,BM398*'Podpůrná data'!$B$3)</f>
        <v>0</v>
      </c>
      <c r="BN399" s="363"/>
      <c r="BO399" s="365"/>
      <c r="BP399" s="367"/>
      <c r="BQ399" s="367"/>
      <c r="BR399" s="106"/>
      <c r="BS399" s="178">
        <f>SUMIFS($R399:$BM399,$R389:$BM389,"1. ZoR")</f>
        <v>0</v>
      </c>
      <c r="BT399" s="178">
        <f>SUMIFS($R399:$BM399,$R389:$BM389,"2. ZoR")</f>
        <v>0</v>
      </c>
      <c r="BU399" s="178">
        <f>SUMIFS($R399:$BM399,$R389:$BM389,"3. ZoR")</f>
        <v>0</v>
      </c>
      <c r="BV399" s="178">
        <f>SUMIFS($R399:$BM399,$R389:$BM389,"4. ZoR")</f>
        <v>0</v>
      </c>
      <c r="BW399" s="178">
        <f>SUMIFS($R399:$BM399,$R389:$BM389,"5. ZoR")</f>
        <v>0</v>
      </c>
      <c r="BX399" s="178">
        <f>SUMIFS($R399:$BM399,$R389:$BM389,"6. ZoR")</f>
        <v>0</v>
      </c>
      <c r="BY399" s="178">
        <f>SUMIFS($R399:$BM399,$R389:$BM389,"7. ZoR")</f>
        <v>0</v>
      </c>
      <c r="BZ399" s="178">
        <f>SUMIFS($R399:$BM399,$R389:$BM389,"8. ZoR")</f>
        <v>0</v>
      </c>
      <c r="CA399" s="178">
        <f>SUMIFS($R399:$BM399,$R389:$BM389,"9. ZoR")</f>
        <v>0</v>
      </c>
      <c r="CB399" s="178">
        <f>SUMIFS($R399:$BM399,$R389:$BM389,"10. ZoR")</f>
        <v>0</v>
      </c>
      <c r="CC399" s="178">
        <f>SUMIFS($R399:$BM399,$R389:$BM389,"11. ZoR")</f>
        <v>0</v>
      </c>
      <c r="CD399" s="178">
        <f>SUMIFS($R399:$BM399,$R389:$BM389,"12. ZoR")</f>
        <v>0</v>
      </c>
      <c r="CE399" s="178">
        <f>SUMIFS($R399:$BM399,$R389:$BM389,"13. ZoR")</f>
        <v>0</v>
      </c>
      <c r="CF399" s="178">
        <f>SUMIFS($R399:$BM399,$R389:$BM389,"14. ZoR")</f>
        <v>0</v>
      </c>
      <c r="CG399" s="178">
        <f>SUMIFS($R399:$BM399,$R389:$BM389,"15. ZoR")</f>
        <v>0</v>
      </c>
    </row>
    <row r="400" spans="1:85" ht="15" hidden="1" thickBot="1" x14ac:dyDescent="0.4">
      <c r="B400" s="105"/>
      <c r="C400" s="130"/>
      <c r="D400" s="130"/>
      <c r="E400" s="130"/>
      <c r="F400" s="130"/>
      <c r="G400" s="130"/>
      <c r="H400" s="105"/>
      <c r="I400" s="105"/>
      <c r="J400" s="105"/>
      <c r="K400" s="105"/>
      <c r="L400" s="105"/>
      <c r="M400" s="105"/>
      <c r="N400" s="7"/>
      <c r="O400" s="105"/>
      <c r="P400" s="105"/>
      <c r="Q400" s="105"/>
      <c r="R400" s="105"/>
      <c r="S400" s="105"/>
      <c r="T400" s="7"/>
      <c r="U400" s="105"/>
      <c r="V400" s="105"/>
      <c r="W400" s="105"/>
      <c r="X400" s="105"/>
      <c r="Y400" s="105"/>
      <c r="Z400" s="105"/>
      <c r="AA400" s="105"/>
      <c r="AB400" s="105"/>
      <c r="AC400" s="105"/>
      <c r="AD400" s="105"/>
      <c r="AE400" s="105"/>
      <c r="AF400" s="105"/>
      <c r="AG400" s="105"/>
      <c r="AH400" s="105"/>
      <c r="AI400" s="105"/>
      <c r="AJ400" s="105"/>
      <c r="AK400" s="105"/>
      <c r="AL400" s="105"/>
      <c r="AM400" s="105"/>
      <c r="AN400" s="105"/>
      <c r="AO400" s="105"/>
      <c r="AP400" s="105"/>
      <c r="AQ400" s="105"/>
      <c r="AR400" s="105"/>
      <c r="AS400" s="105"/>
      <c r="AT400" s="105"/>
      <c r="AU400" s="105"/>
      <c r="AV400" s="105"/>
      <c r="AW400" s="105"/>
      <c r="AX400" s="105"/>
      <c r="AY400" s="105"/>
      <c r="AZ400" s="105"/>
      <c r="BA400" s="105"/>
      <c r="BB400" s="105"/>
      <c r="BC400" s="105"/>
      <c r="BD400" s="105"/>
      <c r="BE400" s="105"/>
      <c r="BF400" s="105"/>
      <c r="BG400" s="105"/>
      <c r="BH400" s="105"/>
      <c r="BI400" s="105"/>
      <c r="BJ400" s="105"/>
      <c r="BK400" s="105"/>
      <c r="BL400" s="105"/>
      <c r="BM400" s="105"/>
      <c r="BN400" s="105"/>
      <c r="BO400" s="105"/>
      <c r="BP400" s="105"/>
      <c r="BQ400" s="105"/>
      <c r="BR400" s="105"/>
      <c r="BS400" s="105"/>
      <c r="BT400" s="105"/>
      <c r="BU400" s="105"/>
      <c r="BV400" s="105"/>
      <c r="BW400" s="105"/>
      <c r="BX400" s="105"/>
      <c r="BY400" s="105"/>
      <c r="BZ400" s="105"/>
      <c r="CA400" s="105"/>
      <c r="CB400" s="105"/>
      <c r="CC400" s="105"/>
      <c r="CD400" s="105"/>
      <c r="CE400" s="105"/>
      <c r="CF400" s="105"/>
      <c r="CG400" s="105"/>
    </row>
    <row r="401" spans="1:85" s="245" customFormat="1" ht="69.650000000000006" customHeight="1" thickBot="1" x14ac:dyDescent="0.4">
      <c r="A401" s="249"/>
      <c r="B401" s="120"/>
      <c r="C401" s="360" t="s">
        <v>2</v>
      </c>
      <c r="D401" s="121"/>
      <c r="E401" s="131" t="s">
        <v>206</v>
      </c>
      <c r="F401" s="131" t="s">
        <v>444</v>
      </c>
      <c r="G401" s="131" t="s">
        <v>208</v>
      </c>
      <c r="H401" s="122" t="s">
        <v>94</v>
      </c>
      <c r="I401" s="122" t="s">
        <v>95</v>
      </c>
      <c r="J401" s="122" t="s">
        <v>96</v>
      </c>
      <c r="K401" s="122" t="s">
        <v>216</v>
      </c>
      <c r="L401" s="122" t="s">
        <v>218</v>
      </c>
      <c r="M401" s="138" t="s">
        <v>1</v>
      </c>
      <c r="N401" s="7"/>
      <c r="O401" s="124">
        <v>208002</v>
      </c>
      <c r="P401" s="106"/>
      <c r="Q401" s="194" t="s">
        <v>128</v>
      </c>
      <c r="R401" s="83" t="s">
        <v>4</v>
      </c>
      <c r="S401" s="83" t="s">
        <v>5</v>
      </c>
      <c r="T401" s="83" t="s">
        <v>6</v>
      </c>
      <c r="U401" s="83" t="s">
        <v>7</v>
      </c>
      <c r="V401" s="83" t="s">
        <v>8</v>
      </c>
      <c r="W401" s="83" t="s">
        <v>9</v>
      </c>
      <c r="X401" s="83" t="s">
        <v>10</v>
      </c>
      <c r="Y401" s="83" t="s">
        <v>11</v>
      </c>
      <c r="Z401" s="83" t="s">
        <v>12</v>
      </c>
      <c r="AA401" s="83" t="s">
        <v>13</v>
      </c>
      <c r="AB401" s="83" t="s">
        <v>14</v>
      </c>
      <c r="AC401" s="83" t="s">
        <v>15</v>
      </c>
      <c r="AD401" s="83" t="s">
        <v>16</v>
      </c>
      <c r="AE401" s="83" t="s">
        <v>17</v>
      </c>
      <c r="AF401" s="83" t="s">
        <v>18</v>
      </c>
      <c r="AG401" s="83" t="s">
        <v>19</v>
      </c>
      <c r="AH401" s="83" t="s">
        <v>20</v>
      </c>
      <c r="AI401" s="83" t="s">
        <v>21</v>
      </c>
      <c r="AJ401" s="83" t="s">
        <v>22</v>
      </c>
      <c r="AK401" s="83" t="s">
        <v>23</v>
      </c>
      <c r="AL401" s="83" t="s">
        <v>24</v>
      </c>
      <c r="AM401" s="83" t="s">
        <v>25</v>
      </c>
      <c r="AN401" s="83" t="s">
        <v>26</v>
      </c>
      <c r="AO401" s="83" t="s">
        <v>27</v>
      </c>
      <c r="AP401" s="83" t="s">
        <v>28</v>
      </c>
      <c r="AQ401" s="83" t="s">
        <v>29</v>
      </c>
      <c r="AR401" s="83" t="s">
        <v>30</v>
      </c>
      <c r="AS401" s="83" t="s">
        <v>31</v>
      </c>
      <c r="AT401" s="83" t="s">
        <v>32</v>
      </c>
      <c r="AU401" s="83" t="s">
        <v>33</v>
      </c>
      <c r="AV401" s="83" t="s">
        <v>34</v>
      </c>
      <c r="AW401" s="83" t="s">
        <v>35</v>
      </c>
      <c r="AX401" s="83" t="s">
        <v>36</v>
      </c>
      <c r="AY401" s="83" t="s">
        <v>37</v>
      </c>
      <c r="AZ401" s="83" t="s">
        <v>38</v>
      </c>
      <c r="BA401" s="83" t="s">
        <v>39</v>
      </c>
      <c r="BB401" s="83" t="s">
        <v>40</v>
      </c>
      <c r="BC401" s="83" t="s">
        <v>41</v>
      </c>
      <c r="BD401" s="83" t="s">
        <v>42</v>
      </c>
      <c r="BE401" s="83" t="s">
        <v>43</v>
      </c>
      <c r="BF401" s="83" t="s">
        <v>44</v>
      </c>
      <c r="BG401" s="83" t="s">
        <v>45</v>
      </c>
      <c r="BH401" s="83" t="s">
        <v>46</v>
      </c>
      <c r="BI401" s="83" t="s">
        <v>47</v>
      </c>
      <c r="BJ401" s="83" t="s">
        <v>48</v>
      </c>
      <c r="BK401" s="83" t="s">
        <v>49</v>
      </c>
      <c r="BL401" s="83" t="s">
        <v>50</v>
      </c>
      <c r="BM401" s="83" t="s">
        <v>51</v>
      </c>
      <c r="BN401" s="134" t="s">
        <v>163</v>
      </c>
      <c r="BO401" s="135" t="s">
        <v>164</v>
      </c>
      <c r="BP401" s="135" t="s">
        <v>146</v>
      </c>
      <c r="BQ401" s="135" t="s">
        <v>214</v>
      </c>
      <c r="BR401" s="106"/>
      <c r="BS401" s="368" t="s">
        <v>238</v>
      </c>
      <c r="BT401" s="369"/>
      <c r="BU401" s="369"/>
      <c r="BV401" s="369"/>
      <c r="BW401" s="369"/>
      <c r="BX401" s="369"/>
      <c r="BY401" s="369"/>
      <c r="BZ401" s="369"/>
      <c r="CA401" s="369"/>
      <c r="CB401" s="369"/>
      <c r="CC401" s="369"/>
      <c r="CD401" s="369"/>
      <c r="CE401" s="369"/>
      <c r="CF401" s="369"/>
      <c r="CG401" s="369"/>
    </row>
    <row r="402" spans="1:85" s="245" customFormat="1" ht="21" hidden="1" customHeight="1" x14ac:dyDescent="0.35">
      <c r="A402" s="250"/>
      <c r="B402" s="113"/>
      <c r="C402" s="361"/>
      <c r="D402" s="125"/>
      <c r="E402" s="125"/>
      <c r="F402" s="125"/>
      <c r="G402" s="125"/>
      <c r="H402" s="370" t="s">
        <v>250</v>
      </c>
      <c r="I402" s="371" t="s">
        <v>425</v>
      </c>
      <c r="J402" s="357" t="s">
        <v>97</v>
      </c>
      <c r="K402" s="357" t="s">
        <v>217</v>
      </c>
      <c r="L402" s="137"/>
      <c r="M402" s="373" t="s">
        <v>93</v>
      </c>
      <c r="N402" s="7"/>
      <c r="O402" s="375" t="s">
        <v>3</v>
      </c>
      <c r="P402" s="106"/>
      <c r="Q402" s="84"/>
      <c r="R402" s="74">
        <f>MONTH(Úvod!$F$10)</f>
        <v>1</v>
      </c>
      <c r="S402" s="75">
        <f t="shared" ref="S402" si="7268">IF(R402=12,1,R402+1)</f>
        <v>2</v>
      </c>
      <c r="T402" s="75">
        <f t="shared" ref="T402" si="7269">IF(S402=12,1,S402+1)</f>
        <v>3</v>
      </c>
      <c r="U402" s="76">
        <f t="shared" ref="U402" si="7270">IF(T402=12,1,T402+1)</f>
        <v>4</v>
      </c>
      <c r="V402" s="76">
        <f t="shared" ref="V402" si="7271">IF(U402=12,1,U402+1)</f>
        <v>5</v>
      </c>
      <c r="W402" s="76">
        <f t="shared" ref="W402" si="7272">IF(V402=12,1,V402+1)</f>
        <v>6</v>
      </c>
      <c r="X402" s="76">
        <f t="shared" ref="X402" si="7273">IF(W402=12,1,W402+1)</f>
        <v>7</v>
      </c>
      <c r="Y402" s="76">
        <f t="shared" ref="Y402" si="7274">IF(X402=12,1,X402+1)</f>
        <v>8</v>
      </c>
      <c r="Z402" s="76">
        <f t="shared" ref="Z402" si="7275">IF(Y402=12,1,Y402+1)</f>
        <v>9</v>
      </c>
      <c r="AA402" s="76">
        <f>IF(Z402=12,1,Z402+1)</f>
        <v>10</v>
      </c>
      <c r="AB402" s="76">
        <f t="shared" ref="AB402" si="7276">IF(AA402=12,1,AA402+1)</f>
        <v>11</v>
      </c>
      <c r="AC402" s="76">
        <f t="shared" ref="AC402" si="7277">IF(AB402=12,1,AB402+1)</f>
        <v>12</v>
      </c>
      <c r="AD402" s="76">
        <f t="shared" ref="AD402" si="7278">IF(AC402=12,1,AC402+1)</f>
        <v>1</v>
      </c>
      <c r="AE402" s="76">
        <f t="shared" ref="AE402" si="7279">IF(AD402=12,1,AD402+1)</f>
        <v>2</v>
      </c>
      <c r="AF402" s="76">
        <f t="shared" ref="AF402" si="7280">IF(AE402=12,1,AE402+1)</f>
        <v>3</v>
      </c>
      <c r="AG402" s="76">
        <f t="shared" ref="AG402" si="7281">IF(AF402=12,1,AF402+1)</f>
        <v>4</v>
      </c>
      <c r="AH402" s="76">
        <f t="shared" ref="AH402" si="7282">IF(AG402=12,1,AG402+1)</f>
        <v>5</v>
      </c>
      <c r="AI402" s="76">
        <f t="shared" ref="AI402" si="7283">IF(AH402=12,1,AH402+1)</f>
        <v>6</v>
      </c>
      <c r="AJ402" s="76">
        <f>IF(AI402=12,1,AI402+1)</f>
        <v>7</v>
      </c>
      <c r="AK402" s="76">
        <f t="shared" ref="AK402" si="7284">IF(AJ402=12,1,AJ402+1)</f>
        <v>8</v>
      </c>
      <c r="AL402" s="76">
        <f t="shared" ref="AL402" si="7285">IF(AK402=12,1,AK402+1)</f>
        <v>9</v>
      </c>
      <c r="AM402" s="76">
        <f t="shared" ref="AM402" si="7286">IF(AL402=12,1,AL402+1)</f>
        <v>10</v>
      </c>
      <c r="AN402" s="76">
        <f t="shared" ref="AN402" si="7287">IF(AM402=12,1,AM402+1)</f>
        <v>11</v>
      </c>
      <c r="AO402" s="76">
        <f t="shared" ref="AO402" si="7288">IF(AN402=12,1,AN402+1)</f>
        <v>12</v>
      </c>
      <c r="AP402" s="76">
        <f t="shared" ref="AP402" si="7289">IF(AO402=12,1,AO402+1)</f>
        <v>1</v>
      </c>
      <c r="AQ402" s="76">
        <f t="shared" ref="AQ402" si="7290">IF(AP402=12,1,AP402+1)</f>
        <v>2</v>
      </c>
      <c r="AR402" s="76">
        <f t="shared" ref="AR402" si="7291">IF(AQ402=12,1,AQ402+1)</f>
        <v>3</v>
      </c>
      <c r="AS402" s="76">
        <f t="shared" ref="AS402" si="7292">IF(AR402=12,1,AR402+1)</f>
        <v>4</v>
      </c>
      <c r="AT402" s="76">
        <f t="shared" ref="AT402" si="7293">IF(AS402=12,1,AS402+1)</f>
        <v>5</v>
      </c>
      <c r="AU402" s="76">
        <f t="shared" ref="AU402" si="7294">IF(AT402=12,1,AT402+1)</f>
        <v>6</v>
      </c>
      <c r="AV402" s="76">
        <f t="shared" ref="AV402" si="7295">IF(AU402=12,1,AU402+1)</f>
        <v>7</v>
      </c>
      <c r="AW402" s="76">
        <f t="shared" ref="AW402" si="7296">IF(AV402=12,1,AV402+1)</f>
        <v>8</v>
      </c>
      <c r="AX402" s="76">
        <f t="shared" ref="AX402" si="7297">IF(AW402=12,1,AW402+1)</f>
        <v>9</v>
      </c>
      <c r="AY402" s="76">
        <f t="shared" ref="AY402" si="7298">IF(AX402=12,1,AX402+1)</f>
        <v>10</v>
      </c>
      <c r="AZ402" s="76">
        <f t="shared" ref="AZ402" si="7299">IF(AY402=12,1,AY402+1)</f>
        <v>11</v>
      </c>
      <c r="BA402" s="76">
        <f t="shared" ref="BA402" si="7300">IF(AZ402=12,1,AZ402+1)</f>
        <v>12</v>
      </c>
      <c r="BB402" s="76">
        <f t="shared" ref="BB402" si="7301">IF(BA402=12,1,BA402+1)</f>
        <v>1</v>
      </c>
      <c r="BC402" s="76">
        <f t="shared" ref="BC402" si="7302">IF(BB402=12,1,BB402+1)</f>
        <v>2</v>
      </c>
      <c r="BD402" s="76">
        <f t="shared" ref="BD402" si="7303">IF(BC402=12,1,BC402+1)</f>
        <v>3</v>
      </c>
      <c r="BE402" s="76">
        <f t="shared" ref="BE402" si="7304">IF(BD402=12,1,BD402+1)</f>
        <v>4</v>
      </c>
      <c r="BF402" s="76">
        <f t="shared" ref="BF402" si="7305">IF(BE402=12,1,BE402+1)</f>
        <v>5</v>
      </c>
      <c r="BG402" s="76">
        <f t="shared" ref="BG402" si="7306">IF(BF402=12,1,BF402+1)</f>
        <v>6</v>
      </c>
      <c r="BH402" s="76">
        <f t="shared" ref="BH402" si="7307">IF(BG402=12,1,BG402+1)</f>
        <v>7</v>
      </c>
      <c r="BI402" s="76">
        <f t="shared" ref="BI402" si="7308">IF(BH402=12,1,BH402+1)</f>
        <v>8</v>
      </c>
      <c r="BJ402" s="76">
        <f t="shared" ref="BJ402" si="7309">IF(BI402=12,1,BI402+1)</f>
        <v>9</v>
      </c>
      <c r="BK402" s="76">
        <f t="shared" ref="BK402" si="7310">IF(BJ402=12,1,BJ402+1)</f>
        <v>10</v>
      </c>
      <c r="BL402" s="76">
        <f t="shared" ref="BL402" si="7311">IF(BK402=12,1,BK402+1)</f>
        <v>11</v>
      </c>
      <c r="BM402" s="76">
        <f t="shared" ref="BM402" si="7312">IF(BL402=12,1,BL402+1)</f>
        <v>12</v>
      </c>
      <c r="BN402" s="81"/>
      <c r="BO402" s="78"/>
      <c r="BP402" s="78"/>
      <c r="BQ402" s="78"/>
      <c r="BR402" s="106"/>
      <c r="BS402" s="106"/>
      <c r="BT402" s="106"/>
      <c r="BU402" s="106"/>
      <c r="BV402" s="106"/>
      <c r="BW402" s="106"/>
      <c r="BX402" s="106"/>
      <c r="BY402" s="106"/>
      <c r="BZ402" s="106"/>
      <c r="CA402" s="106"/>
      <c r="CB402" s="106"/>
      <c r="CC402" s="106"/>
      <c r="CD402" s="106"/>
      <c r="CE402" s="106"/>
      <c r="CF402" s="106"/>
      <c r="CG402" s="106"/>
    </row>
    <row r="403" spans="1:85" s="245" customFormat="1" ht="18" hidden="1" customHeight="1" x14ac:dyDescent="0.35">
      <c r="A403" s="250"/>
      <c r="B403" s="113"/>
      <c r="C403" s="361"/>
      <c r="D403" s="125"/>
      <c r="E403" s="125"/>
      <c r="F403" s="125"/>
      <c r="G403" s="125"/>
      <c r="H403" s="370"/>
      <c r="I403" s="371"/>
      <c r="J403" s="357"/>
      <c r="K403" s="357"/>
      <c r="L403" s="137"/>
      <c r="M403" s="373"/>
      <c r="N403" s="7"/>
      <c r="O403" s="376"/>
      <c r="P403" s="106"/>
      <c r="Q403" s="77"/>
      <c r="R403" s="59">
        <f t="shared" ref="R403:BM403" si="7313">VALUE(_xlfn.CONCAT(R402,".",R405))</f>
        <v>1</v>
      </c>
      <c r="S403" s="73">
        <f t="shared" si="7313"/>
        <v>32</v>
      </c>
      <c r="T403" s="73">
        <f t="shared" si="7313"/>
        <v>61</v>
      </c>
      <c r="U403" s="73">
        <f t="shared" si="7313"/>
        <v>92</v>
      </c>
      <c r="V403" s="73">
        <f t="shared" si="7313"/>
        <v>122</v>
      </c>
      <c r="W403" s="73">
        <f t="shared" si="7313"/>
        <v>153</v>
      </c>
      <c r="X403" s="73">
        <f t="shared" si="7313"/>
        <v>183</v>
      </c>
      <c r="Y403" s="73">
        <f t="shared" si="7313"/>
        <v>214</v>
      </c>
      <c r="Z403" s="73">
        <f t="shared" si="7313"/>
        <v>245</v>
      </c>
      <c r="AA403" s="73">
        <f t="shared" si="7313"/>
        <v>275</v>
      </c>
      <c r="AB403" s="73">
        <f t="shared" si="7313"/>
        <v>306</v>
      </c>
      <c r="AC403" s="73">
        <f t="shared" si="7313"/>
        <v>336</v>
      </c>
      <c r="AD403" s="73">
        <f t="shared" si="7313"/>
        <v>367</v>
      </c>
      <c r="AE403" s="73">
        <f t="shared" si="7313"/>
        <v>398</v>
      </c>
      <c r="AF403" s="73">
        <f t="shared" si="7313"/>
        <v>426</v>
      </c>
      <c r="AG403" s="73">
        <f t="shared" si="7313"/>
        <v>457</v>
      </c>
      <c r="AH403" s="73">
        <f t="shared" si="7313"/>
        <v>487</v>
      </c>
      <c r="AI403" s="73">
        <f t="shared" si="7313"/>
        <v>518</v>
      </c>
      <c r="AJ403" s="73">
        <f t="shared" si="7313"/>
        <v>548</v>
      </c>
      <c r="AK403" s="73">
        <f t="shared" si="7313"/>
        <v>579</v>
      </c>
      <c r="AL403" s="73">
        <f t="shared" si="7313"/>
        <v>610</v>
      </c>
      <c r="AM403" s="73">
        <f t="shared" si="7313"/>
        <v>640</v>
      </c>
      <c r="AN403" s="73">
        <f t="shared" si="7313"/>
        <v>671</v>
      </c>
      <c r="AO403" s="73">
        <f t="shared" si="7313"/>
        <v>701</v>
      </c>
      <c r="AP403" s="73">
        <f t="shared" si="7313"/>
        <v>732</v>
      </c>
      <c r="AQ403" s="73">
        <f t="shared" si="7313"/>
        <v>763</v>
      </c>
      <c r="AR403" s="73">
        <f t="shared" si="7313"/>
        <v>791</v>
      </c>
      <c r="AS403" s="73">
        <f t="shared" si="7313"/>
        <v>822</v>
      </c>
      <c r="AT403" s="73">
        <f t="shared" si="7313"/>
        <v>852</v>
      </c>
      <c r="AU403" s="73">
        <f t="shared" si="7313"/>
        <v>883</v>
      </c>
      <c r="AV403" s="73">
        <f t="shared" si="7313"/>
        <v>913</v>
      </c>
      <c r="AW403" s="73">
        <f t="shared" si="7313"/>
        <v>944</v>
      </c>
      <c r="AX403" s="73">
        <f t="shared" si="7313"/>
        <v>975</v>
      </c>
      <c r="AY403" s="73">
        <f t="shared" si="7313"/>
        <v>1005</v>
      </c>
      <c r="AZ403" s="73">
        <f t="shared" si="7313"/>
        <v>1036</v>
      </c>
      <c r="BA403" s="73">
        <f t="shared" si="7313"/>
        <v>1066</v>
      </c>
      <c r="BB403" s="73">
        <f t="shared" si="7313"/>
        <v>1097</v>
      </c>
      <c r="BC403" s="73">
        <f t="shared" si="7313"/>
        <v>1128</v>
      </c>
      <c r="BD403" s="73">
        <f t="shared" si="7313"/>
        <v>1156</v>
      </c>
      <c r="BE403" s="73">
        <f t="shared" si="7313"/>
        <v>1187</v>
      </c>
      <c r="BF403" s="73">
        <f t="shared" si="7313"/>
        <v>1217</v>
      </c>
      <c r="BG403" s="73">
        <f t="shared" si="7313"/>
        <v>1248</v>
      </c>
      <c r="BH403" s="73">
        <f t="shared" si="7313"/>
        <v>1278</v>
      </c>
      <c r="BI403" s="73">
        <f t="shared" si="7313"/>
        <v>1309</v>
      </c>
      <c r="BJ403" s="73">
        <f t="shared" si="7313"/>
        <v>1340</v>
      </c>
      <c r="BK403" s="73">
        <f t="shared" si="7313"/>
        <v>1370</v>
      </c>
      <c r="BL403" s="73">
        <f t="shared" si="7313"/>
        <v>1401</v>
      </c>
      <c r="BM403" s="73">
        <f t="shared" si="7313"/>
        <v>1431</v>
      </c>
      <c r="BN403" s="82"/>
      <c r="BO403" s="79"/>
      <c r="BP403" s="79"/>
      <c r="BQ403" s="79"/>
      <c r="BR403" s="106"/>
      <c r="BS403" s="106"/>
      <c r="BT403" s="106"/>
      <c r="BU403" s="106"/>
      <c r="BV403" s="106"/>
      <c r="BW403" s="106"/>
      <c r="BX403" s="106"/>
      <c r="BY403" s="106"/>
      <c r="BZ403" s="106"/>
      <c r="CA403" s="106"/>
      <c r="CB403" s="106"/>
      <c r="CC403" s="106"/>
      <c r="CD403" s="106"/>
      <c r="CE403" s="106"/>
      <c r="CF403" s="106"/>
      <c r="CG403" s="106"/>
    </row>
    <row r="404" spans="1:85" s="245" customFormat="1" ht="18" customHeight="1" x14ac:dyDescent="0.35">
      <c r="A404" s="250"/>
      <c r="B404" s="113"/>
      <c r="C404" s="361"/>
      <c r="D404" s="125"/>
      <c r="E404" s="357" t="s">
        <v>207</v>
      </c>
      <c r="F404" s="357" t="s">
        <v>207</v>
      </c>
      <c r="G404" s="357" t="s">
        <v>207</v>
      </c>
      <c r="H404" s="370"/>
      <c r="I404" s="371"/>
      <c r="J404" s="357"/>
      <c r="K404" s="357"/>
      <c r="L404" s="357" t="s">
        <v>219</v>
      </c>
      <c r="M404" s="373"/>
      <c r="N404" s="7"/>
      <c r="O404" s="376"/>
      <c r="P404" s="106"/>
      <c r="Q404" s="77"/>
      <c r="R404" s="60" t="str">
        <f>VLOOKUP(R402,'Podpůrná data'!$I$188:$J$199,2)</f>
        <v>leden</v>
      </c>
      <c r="S404" s="60" t="str">
        <f>VLOOKUP(S402,'Podpůrná data'!$I$188:$J$199,2)</f>
        <v>únor</v>
      </c>
      <c r="T404" s="60" t="str">
        <f>VLOOKUP(T402,'Podpůrná data'!$I$188:$J$199,2)</f>
        <v>březen</v>
      </c>
      <c r="U404" s="60" t="str">
        <f>VLOOKUP(U402,'Podpůrná data'!$I$188:$J$199,2)</f>
        <v>duben</v>
      </c>
      <c r="V404" s="60" t="str">
        <f>VLOOKUP(V402,'Podpůrná data'!$I$188:$J$199,2)</f>
        <v>květen</v>
      </c>
      <c r="W404" s="60" t="str">
        <f>VLOOKUP(W402,'Podpůrná data'!$I$188:$J$199,2)</f>
        <v>červen</v>
      </c>
      <c r="X404" s="60" t="str">
        <f>VLOOKUP(X402,'Podpůrná data'!$I$188:$J$199,2)</f>
        <v>červenec</v>
      </c>
      <c r="Y404" s="60" t="str">
        <f>VLOOKUP(Y402,'Podpůrná data'!$I$188:$J$199,2)</f>
        <v>srpen</v>
      </c>
      <c r="Z404" s="60" t="str">
        <f>VLOOKUP(Z402,'Podpůrná data'!$I$188:$J$199,2)</f>
        <v>září</v>
      </c>
      <c r="AA404" s="60" t="str">
        <f>VLOOKUP(AA402,'Podpůrná data'!$I$188:$J$199,2)</f>
        <v>říjen</v>
      </c>
      <c r="AB404" s="60" t="str">
        <f>VLOOKUP(AB402,'Podpůrná data'!$I$188:$J$199,2)</f>
        <v>listopad</v>
      </c>
      <c r="AC404" s="60" t="str">
        <f>VLOOKUP(AC402,'Podpůrná data'!$I$188:$J$199,2)</f>
        <v>prosinec</v>
      </c>
      <c r="AD404" s="60" t="str">
        <f>VLOOKUP(AD402,'Podpůrná data'!$I$188:$J$199,2)</f>
        <v>leden</v>
      </c>
      <c r="AE404" s="60" t="str">
        <f>VLOOKUP(AE402,'Podpůrná data'!$I$188:$J$199,2)</f>
        <v>únor</v>
      </c>
      <c r="AF404" s="60" t="str">
        <f>VLOOKUP(AF402,'Podpůrná data'!$I$188:$J$199,2)</f>
        <v>březen</v>
      </c>
      <c r="AG404" s="60" t="str">
        <f>VLOOKUP(AG402,'Podpůrná data'!$I$188:$J$199,2)</f>
        <v>duben</v>
      </c>
      <c r="AH404" s="60" t="str">
        <f>VLOOKUP(AH402,'Podpůrná data'!$I$188:$J$199,2)</f>
        <v>květen</v>
      </c>
      <c r="AI404" s="60" t="str">
        <f>VLOOKUP(AI402,'Podpůrná data'!$I$188:$J$199,2)</f>
        <v>červen</v>
      </c>
      <c r="AJ404" s="60" t="str">
        <f>VLOOKUP(AJ402,'Podpůrná data'!$I$188:$J$199,2)</f>
        <v>červenec</v>
      </c>
      <c r="AK404" s="60" t="str">
        <f>VLOOKUP(AK402,'Podpůrná data'!$I$188:$J$199,2)</f>
        <v>srpen</v>
      </c>
      <c r="AL404" s="60" t="str">
        <f>VLOOKUP(AL402,'Podpůrná data'!$I$188:$J$199,2)</f>
        <v>září</v>
      </c>
      <c r="AM404" s="60" t="str">
        <f>VLOOKUP(AM402,'Podpůrná data'!$I$188:$J$199,2)</f>
        <v>říjen</v>
      </c>
      <c r="AN404" s="60" t="str">
        <f>VLOOKUP(AN402,'Podpůrná data'!$I$188:$J$199,2)</f>
        <v>listopad</v>
      </c>
      <c r="AO404" s="60" t="str">
        <f>VLOOKUP(AO402,'Podpůrná data'!$I$188:$J$199,2)</f>
        <v>prosinec</v>
      </c>
      <c r="AP404" s="60" t="str">
        <f>VLOOKUP(AP402,'Podpůrná data'!$I$188:$J$199,2)</f>
        <v>leden</v>
      </c>
      <c r="AQ404" s="60" t="str">
        <f>VLOOKUP(AQ402,'Podpůrná data'!$I$188:$J$199,2)</f>
        <v>únor</v>
      </c>
      <c r="AR404" s="60" t="str">
        <f>VLOOKUP(AR402,'Podpůrná data'!$I$188:$J$199,2)</f>
        <v>březen</v>
      </c>
      <c r="AS404" s="60" t="str">
        <f>VLOOKUP(AS402,'Podpůrná data'!$I$188:$J$199,2)</f>
        <v>duben</v>
      </c>
      <c r="AT404" s="60" t="str">
        <f>VLOOKUP(AT402,'Podpůrná data'!$I$188:$J$199,2)</f>
        <v>květen</v>
      </c>
      <c r="AU404" s="60" t="str">
        <f>VLOOKUP(AU402,'Podpůrná data'!$I$188:$J$199,2)</f>
        <v>červen</v>
      </c>
      <c r="AV404" s="60" t="str">
        <f>VLOOKUP(AV402,'Podpůrná data'!$I$188:$J$199,2)</f>
        <v>červenec</v>
      </c>
      <c r="AW404" s="60" t="str">
        <f>VLOOKUP(AW402,'Podpůrná data'!$I$188:$J$199,2)</f>
        <v>srpen</v>
      </c>
      <c r="AX404" s="60" t="str">
        <f>VLOOKUP(AX402,'Podpůrná data'!$I$188:$J$199,2)</f>
        <v>září</v>
      </c>
      <c r="AY404" s="60" t="str">
        <f>VLOOKUP(AY402,'Podpůrná data'!$I$188:$J$199,2)</f>
        <v>říjen</v>
      </c>
      <c r="AZ404" s="60" t="str">
        <f>VLOOKUP(AZ402,'Podpůrná data'!$I$188:$J$199,2)</f>
        <v>listopad</v>
      </c>
      <c r="BA404" s="60" t="str">
        <f>VLOOKUP(BA402,'Podpůrná data'!$I$188:$J$199,2)</f>
        <v>prosinec</v>
      </c>
      <c r="BB404" s="60" t="str">
        <f>VLOOKUP(BB402,'Podpůrná data'!$I$188:$J$199,2)</f>
        <v>leden</v>
      </c>
      <c r="BC404" s="60" t="str">
        <f>VLOOKUP(BC402,'Podpůrná data'!$I$188:$J$199,2)</f>
        <v>únor</v>
      </c>
      <c r="BD404" s="60" t="str">
        <f>VLOOKUP(BD402,'Podpůrná data'!$I$188:$J$199,2)</f>
        <v>březen</v>
      </c>
      <c r="BE404" s="60" t="str">
        <f>VLOOKUP(BE402,'Podpůrná data'!$I$188:$J$199,2)</f>
        <v>duben</v>
      </c>
      <c r="BF404" s="60" t="str">
        <f>VLOOKUP(BF402,'Podpůrná data'!$I$188:$J$199,2)</f>
        <v>květen</v>
      </c>
      <c r="BG404" s="60" t="str">
        <f>VLOOKUP(BG402,'Podpůrná data'!$I$188:$J$199,2)</f>
        <v>červen</v>
      </c>
      <c r="BH404" s="60" t="str">
        <f>VLOOKUP(BH402,'Podpůrná data'!$I$188:$J$199,2)</f>
        <v>červenec</v>
      </c>
      <c r="BI404" s="60" t="str">
        <f>VLOOKUP(BI402,'Podpůrná data'!$I$188:$J$199,2)</f>
        <v>srpen</v>
      </c>
      <c r="BJ404" s="60" t="str">
        <f>VLOOKUP(BJ402,'Podpůrná data'!$I$188:$J$199,2)</f>
        <v>září</v>
      </c>
      <c r="BK404" s="60" t="str">
        <f>VLOOKUP(BK402,'Podpůrná data'!$I$188:$J$199,2)</f>
        <v>říjen</v>
      </c>
      <c r="BL404" s="60" t="str">
        <f>VLOOKUP(BL402,'Podpůrná data'!$I$188:$J$199,2)</f>
        <v>listopad</v>
      </c>
      <c r="BM404" s="60" t="str">
        <f>VLOOKUP(BM402,'Podpůrná data'!$I$188:$J$199,2)</f>
        <v>prosinec</v>
      </c>
      <c r="BN404" s="171"/>
      <c r="BO404" s="175"/>
      <c r="BP404" s="197"/>
      <c r="BQ404" s="197"/>
      <c r="BR404" s="106"/>
      <c r="BS404" s="179" t="s">
        <v>105</v>
      </c>
      <c r="BT404" s="179" t="s">
        <v>106</v>
      </c>
      <c r="BU404" s="179" t="s">
        <v>107</v>
      </c>
      <c r="BV404" s="179" t="s">
        <v>108</v>
      </c>
      <c r="BW404" s="179" t="s">
        <v>109</v>
      </c>
      <c r="BX404" s="179" t="s">
        <v>110</v>
      </c>
      <c r="BY404" s="179" t="s">
        <v>111</v>
      </c>
      <c r="BZ404" s="179" t="s">
        <v>112</v>
      </c>
      <c r="CA404" s="179" t="s">
        <v>113</v>
      </c>
      <c r="CB404" s="179" t="s">
        <v>155</v>
      </c>
      <c r="CC404" s="179" t="s">
        <v>156</v>
      </c>
      <c r="CD404" s="179" t="s">
        <v>157</v>
      </c>
      <c r="CE404" s="179" t="s">
        <v>202</v>
      </c>
      <c r="CF404" s="179" t="s">
        <v>203</v>
      </c>
      <c r="CG404" s="179" t="s">
        <v>204</v>
      </c>
    </row>
    <row r="405" spans="1:85" s="245" customFormat="1" ht="16.399999999999999" customHeight="1" x14ac:dyDescent="0.35">
      <c r="A405" s="250"/>
      <c r="B405" s="113"/>
      <c r="C405" s="361"/>
      <c r="D405" s="125"/>
      <c r="E405" s="357"/>
      <c r="F405" s="357"/>
      <c r="G405" s="357"/>
      <c r="H405" s="370"/>
      <c r="I405" s="371"/>
      <c r="J405" s="357"/>
      <c r="K405" s="357"/>
      <c r="L405" s="357"/>
      <c r="M405" s="373"/>
      <c r="N405" s="7"/>
      <c r="O405" s="376"/>
      <c r="P405" s="106"/>
      <c r="Q405" s="77"/>
      <c r="R405" s="60">
        <f>YEAR(Úvod!$F$10)</f>
        <v>1900</v>
      </c>
      <c r="S405" s="60">
        <f t="shared" ref="S405" si="7314">IF(S402=1,R405+1,R405)</f>
        <v>1900</v>
      </c>
      <c r="T405" s="60">
        <f t="shared" ref="T405" si="7315">IF(T402=1,S405+1,S405)</f>
        <v>1900</v>
      </c>
      <c r="U405" s="60">
        <f t="shared" ref="U405" si="7316">IF(U402=1,T405+1,T405)</f>
        <v>1900</v>
      </c>
      <c r="V405" s="60">
        <f t="shared" ref="V405" si="7317">IF(V402=1,U405+1,U405)</f>
        <v>1900</v>
      </c>
      <c r="W405" s="60">
        <f t="shared" ref="W405" si="7318">IF(W402=1,V405+1,V405)</f>
        <v>1900</v>
      </c>
      <c r="X405" s="60">
        <f t="shared" ref="X405" si="7319">IF(X402=1,W405+1,W405)</f>
        <v>1900</v>
      </c>
      <c r="Y405" s="60">
        <f t="shared" ref="Y405" si="7320">IF(Y402=1,X405+1,X405)</f>
        <v>1900</v>
      </c>
      <c r="Z405" s="60">
        <f t="shared" ref="Z405" si="7321">IF(Z402=1,Y405+1,Y405)</f>
        <v>1900</v>
      </c>
      <c r="AA405" s="60">
        <f t="shared" ref="AA405" si="7322">IF(AA402=1,Z405+1,Z405)</f>
        <v>1900</v>
      </c>
      <c r="AB405" s="60">
        <f t="shared" ref="AB405" si="7323">IF(AB402=1,AA405+1,AA405)</f>
        <v>1900</v>
      </c>
      <c r="AC405" s="60">
        <f t="shared" ref="AC405" si="7324">IF(AC402=1,AB405+1,AB405)</f>
        <v>1900</v>
      </c>
      <c r="AD405" s="60">
        <f t="shared" ref="AD405" si="7325">IF(AD402=1,AC405+1,AC405)</f>
        <v>1901</v>
      </c>
      <c r="AE405" s="60">
        <f t="shared" ref="AE405" si="7326">IF(AE402=1,AD405+1,AD405)</f>
        <v>1901</v>
      </c>
      <c r="AF405" s="60">
        <f t="shared" ref="AF405" si="7327">IF(AF402=1,AE405+1,AE405)</f>
        <v>1901</v>
      </c>
      <c r="AG405" s="60">
        <f t="shared" ref="AG405" si="7328">IF(AG402=1,AF405+1,AF405)</f>
        <v>1901</v>
      </c>
      <c r="AH405" s="60">
        <f t="shared" ref="AH405" si="7329">IF(AH402=1,AG405+1,AG405)</f>
        <v>1901</v>
      </c>
      <c r="AI405" s="60">
        <f t="shared" ref="AI405" si="7330">IF(AI402=1,AH405+1,AH405)</f>
        <v>1901</v>
      </c>
      <c r="AJ405" s="60">
        <f t="shared" ref="AJ405" si="7331">IF(AJ402=1,AI405+1,AI405)</f>
        <v>1901</v>
      </c>
      <c r="AK405" s="60">
        <f t="shared" ref="AK405" si="7332">IF(AK402=1,AJ405+1,AJ405)</f>
        <v>1901</v>
      </c>
      <c r="AL405" s="60">
        <f t="shared" ref="AL405" si="7333">IF(AL402=1,AK405+1,AK405)</f>
        <v>1901</v>
      </c>
      <c r="AM405" s="60">
        <f t="shared" ref="AM405" si="7334">IF(AM402=1,AL405+1,AL405)</f>
        <v>1901</v>
      </c>
      <c r="AN405" s="60">
        <f t="shared" ref="AN405" si="7335">IF(AN402=1,AM405+1,AM405)</f>
        <v>1901</v>
      </c>
      <c r="AO405" s="60">
        <f t="shared" ref="AO405" si="7336">IF(AO402=1,AN405+1,AN405)</f>
        <v>1901</v>
      </c>
      <c r="AP405" s="60">
        <f t="shared" ref="AP405" si="7337">IF(AP402=1,AO405+1,AO405)</f>
        <v>1902</v>
      </c>
      <c r="AQ405" s="60">
        <f t="shared" ref="AQ405" si="7338">IF(AQ402=1,AP405+1,AP405)</f>
        <v>1902</v>
      </c>
      <c r="AR405" s="60">
        <f t="shared" ref="AR405" si="7339">IF(AR402=1,AQ405+1,AQ405)</f>
        <v>1902</v>
      </c>
      <c r="AS405" s="60">
        <f t="shared" ref="AS405" si="7340">IF(AS402=1,AR405+1,AR405)</f>
        <v>1902</v>
      </c>
      <c r="AT405" s="60">
        <f t="shared" ref="AT405" si="7341">IF(AT402=1,AS405+1,AS405)</f>
        <v>1902</v>
      </c>
      <c r="AU405" s="60">
        <f t="shared" ref="AU405" si="7342">IF(AU402=1,AT405+1,AT405)</f>
        <v>1902</v>
      </c>
      <c r="AV405" s="60">
        <f t="shared" ref="AV405" si="7343">IF(AV402=1,AU405+1,AU405)</f>
        <v>1902</v>
      </c>
      <c r="AW405" s="60">
        <f t="shared" ref="AW405" si="7344">IF(AW402=1,AV405+1,AV405)</f>
        <v>1902</v>
      </c>
      <c r="AX405" s="60">
        <f t="shared" ref="AX405" si="7345">IF(AX402=1,AW405+1,AW405)</f>
        <v>1902</v>
      </c>
      <c r="AY405" s="60">
        <f t="shared" ref="AY405" si="7346">IF(AY402=1,AX405+1,AX405)</f>
        <v>1902</v>
      </c>
      <c r="AZ405" s="60">
        <f t="shared" ref="AZ405" si="7347">IF(AZ402=1,AY405+1,AY405)</f>
        <v>1902</v>
      </c>
      <c r="BA405" s="60">
        <f t="shared" ref="BA405" si="7348">IF(BA402=1,AZ405+1,AZ405)</f>
        <v>1902</v>
      </c>
      <c r="BB405" s="60">
        <f t="shared" ref="BB405" si="7349">IF(BB402=1,BA405+1,BA405)</f>
        <v>1903</v>
      </c>
      <c r="BC405" s="60">
        <f t="shared" ref="BC405" si="7350">IF(BC402=1,BB405+1,BB405)</f>
        <v>1903</v>
      </c>
      <c r="BD405" s="60">
        <f t="shared" ref="BD405" si="7351">IF(BD402=1,BC405+1,BC405)</f>
        <v>1903</v>
      </c>
      <c r="BE405" s="60">
        <f t="shared" ref="BE405" si="7352">IF(BE402=1,BD405+1,BD405)</f>
        <v>1903</v>
      </c>
      <c r="BF405" s="60">
        <f t="shared" ref="BF405" si="7353">IF(BF402=1,BE405+1,BE405)</f>
        <v>1903</v>
      </c>
      <c r="BG405" s="60">
        <f t="shared" ref="BG405" si="7354">IF(BG402=1,BF405+1,BF405)</f>
        <v>1903</v>
      </c>
      <c r="BH405" s="60">
        <f t="shared" ref="BH405" si="7355">IF(BH402=1,BG405+1,BG405)</f>
        <v>1903</v>
      </c>
      <c r="BI405" s="60">
        <f t="shared" ref="BI405" si="7356">IF(BI402=1,BH405+1,BH405)</f>
        <v>1903</v>
      </c>
      <c r="BJ405" s="60">
        <f t="shared" ref="BJ405" si="7357">IF(BJ402=1,BI405+1,BI405)</f>
        <v>1903</v>
      </c>
      <c r="BK405" s="60">
        <f t="shared" ref="BK405" si="7358">IF(BK402=1,BJ405+1,BJ405)</f>
        <v>1903</v>
      </c>
      <c r="BL405" s="60">
        <f t="shared" ref="BL405" si="7359">IF(BL402=1,BK405+1,BK405)</f>
        <v>1903</v>
      </c>
      <c r="BM405" s="60">
        <f t="shared" ref="BM405" si="7360">IF(BM402=1,BL405+1,BL405)</f>
        <v>1903</v>
      </c>
      <c r="BN405" s="195"/>
      <c r="BO405" s="196"/>
      <c r="BP405" s="197"/>
      <c r="BQ405" s="197"/>
      <c r="BR405" s="106"/>
      <c r="BS405" s="106"/>
      <c r="BT405" s="106"/>
      <c r="BU405" s="106"/>
      <c r="BV405" s="106"/>
      <c r="BW405" s="106"/>
      <c r="BX405" s="106"/>
      <c r="BY405" s="106"/>
      <c r="BZ405" s="106"/>
      <c r="CA405" s="106"/>
      <c r="CB405" s="106"/>
      <c r="CC405" s="106"/>
      <c r="CD405" s="106"/>
      <c r="CE405" s="106"/>
      <c r="CF405" s="106"/>
      <c r="CG405" s="106"/>
    </row>
    <row r="406" spans="1:85" s="245" customFormat="1" ht="16.399999999999999" customHeight="1" x14ac:dyDescent="0.35">
      <c r="A406" s="250"/>
      <c r="B406" s="113"/>
      <c r="C406" s="125"/>
      <c r="D406" s="125"/>
      <c r="E406" s="357"/>
      <c r="F406" s="357"/>
      <c r="G406" s="357"/>
      <c r="H406" s="370"/>
      <c r="I406" s="371"/>
      <c r="J406" s="357"/>
      <c r="K406" s="372"/>
      <c r="L406" s="357"/>
      <c r="M406" s="374"/>
      <c r="N406" s="7"/>
      <c r="O406" s="377"/>
      <c r="P406" s="106"/>
      <c r="Q406" s="63" t="s">
        <v>159</v>
      </c>
      <c r="R406" s="251"/>
      <c r="S406" s="251"/>
      <c r="T406" s="251"/>
      <c r="U406" s="251"/>
      <c r="V406" s="251"/>
      <c r="W406" s="251"/>
      <c r="X406" s="251"/>
      <c r="Y406" s="251"/>
      <c r="Z406" s="251"/>
      <c r="AA406" s="251"/>
      <c r="AB406" s="251"/>
      <c r="AC406" s="251"/>
      <c r="AD406" s="251"/>
      <c r="AE406" s="251"/>
      <c r="AF406" s="251"/>
      <c r="AG406" s="251"/>
      <c r="AH406" s="251"/>
      <c r="AI406" s="251"/>
      <c r="AJ406" s="251"/>
      <c r="AK406" s="251"/>
      <c r="AL406" s="251"/>
      <c r="AM406" s="251"/>
      <c r="AN406" s="251"/>
      <c r="AO406" s="251"/>
      <c r="AP406" s="251"/>
      <c r="AQ406" s="251"/>
      <c r="AR406" s="251"/>
      <c r="AS406" s="251"/>
      <c r="AT406" s="251"/>
      <c r="AU406" s="251"/>
      <c r="AV406" s="251"/>
      <c r="AW406" s="251"/>
      <c r="AX406" s="251"/>
      <c r="AY406" s="251"/>
      <c r="AZ406" s="251"/>
      <c r="BA406" s="251"/>
      <c r="BB406" s="251"/>
      <c r="BC406" s="251"/>
      <c r="BD406" s="251"/>
      <c r="BE406" s="251"/>
      <c r="BF406" s="251"/>
      <c r="BG406" s="251"/>
      <c r="BH406" s="251"/>
      <c r="BI406" s="251"/>
      <c r="BJ406" s="251"/>
      <c r="BK406" s="251"/>
      <c r="BL406" s="251"/>
      <c r="BM406" s="251"/>
      <c r="BN406" s="195"/>
      <c r="BO406" s="196"/>
      <c r="BP406" s="197"/>
      <c r="BQ406" s="197"/>
      <c r="BR406" s="106"/>
      <c r="BS406" s="106"/>
      <c r="BT406" s="106"/>
      <c r="BU406" s="106"/>
      <c r="BV406" s="106"/>
      <c r="BW406" s="106"/>
      <c r="BX406" s="106"/>
      <c r="BY406" s="106"/>
      <c r="BZ406" s="106"/>
      <c r="CA406" s="106"/>
      <c r="CB406" s="106"/>
      <c r="CC406" s="106"/>
      <c r="CD406" s="106"/>
      <c r="CE406" s="106"/>
      <c r="CF406" s="106"/>
      <c r="CG406" s="106"/>
    </row>
    <row r="407" spans="1:85" s="245" customFormat="1" ht="23.5" customHeight="1" x14ac:dyDescent="0.35">
      <c r="A407" s="243"/>
      <c r="B407" s="126" t="s">
        <v>27</v>
      </c>
      <c r="C407" s="359"/>
      <c r="D407" s="359"/>
      <c r="E407" s="252"/>
      <c r="F407" s="252"/>
      <c r="G407" s="241"/>
      <c r="H407" s="253"/>
      <c r="I407" s="254"/>
      <c r="J407" s="253"/>
      <c r="K407" s="205">
        <f>IF(J407="",0,IF(J407="ANO",'Podpůrná data'!$B$5,'Podpůrná data'!$B$3))</f>
        <v>0</v>
      </c>
      <c r="L407" s="203">
        <f>IFERROR(INT(ROUND(I407,2)*(VLOOKUP(INT(H407),'Podpůrná data'!$A$189:$B$233,2,FALSE))*(H407/(INT(H407)))),0)</f>
        <v>0</v>
      </c>
      <c r="M407" s="61">
        <f>K407*L407</f>
        <v>0</v>
      </c>
      <c r="N407" s="62">
        <f>IF(M407&gt;0,IF(ISTEXT(C407)=TRUE,0,1),0)</f>
        <v>0</v>
      </c>
      <c r="O407" s="166">
        <f>IF(M407&gt;0,1,0)</f>
        <v>0</v>
      </c>
      <c r="P407" s="127"/>
      <c r="Q407" s="63" t="s">
        <v>95</v>
      </c>
      <c r="R407" s="255"/>
      <c r="S407" s="255"/>
      <c r="T407" s="255"/>
      <c r="U407" s="255"/>
      <c r="V407" s="255"/>
      <c r="W407" s="255"/>
      <c r="X407" s="255"/>
      <c r="Y407" s="255"/>
      <c r="Z407" s="255"/>
      <c r="AA407" s="255"/>
      <c r="AB407" s="255"/>
      <c r="AC407" s="255"/>
      <c r="AD407" s="255"/>
      <c r="AE407" s="255"/>
      <c r="AF407" s="255"/>
      <c r="AG407" s="255"/>
      <c r="AH407" s="255"/>
      <c r="AI407" s="255"/>
      <c r="AJ407" s="255"/>
      <c r="AK407" s="255"/>
      <c r="AL407" s="255"/>
      <c r="AM407" s="255"/>
      <c r="AN407" s="255"/>
      <c r="AO407" s="255"/>
      <c r="AP407" s="255"/>
      <c r="AQ407" s="255"/>
      <c r="AR407" s="255"/>
      <c r="AS407" s="255"/>
      <c r="AT407" s="255"/>
      <c r="AU407" s="255"/>
      <c r="AV407" s="255"/>
      <c r="AW407" s="255"/>
      <c r="AX407" s="255"/>
      <c r="AY407" s="255"/>
      <c r="AZ407" s="255"/>
      <c r="BA407" s="255"/>
      <c r="BB407" s="255"/>
      <c r="BC407" s="255"/>
      <c r="BD407" s="255"/>
      <c r="BE407" s="255"/>
      <c r="BF407" s="255"/>
      <c r="BG407" s="255"/>
      <c r="BH407" s="255"/>
      <c r="BI407" s="255"/>
      <c r="BJ407" s="255"/>
      <c r="BK407" s="255"/>
      <c r="BL407" s="255"/>
      <c r="BM407" s="255"/>
      <c r="BN407" s="362">
        <f>SUM(R415:BM415)</f>
        <v>0</v>
      </c>
      <c r="BO407" s="364">
        <f>SUM(R416:BM416)</f>
        <v>0</v>
      </c>
      <c r="BP407" s="366">
        <f>IF($O407=0,0,IF($BN407&gt;=143*$I407,1,0))</f>
        <v>0</v>
      </c>
      <c r="BQ407" s="366">
        <f>IF($BN407&gt;=143*$I407,0,(CEILING(143*$I407,1)-$BN407))</f>
        <v>0</v>
      </c>
      <c r="BR407" s="106"/>
      <c r="BS407" s="106"/>
      <c r="BT407" s="106"/>
      <c r="BU407" s="106"/>
      <c r="BV407" s="106"/>
      <c r="BW407" s="106"/>
      <c r="BX407" s="106"/>
      <c r="BY407" s="106"/>
      <c r="BZ407" s="106"/>
      <c r="CA407" s="106"/>
      <c r="CB407" s="106"/>
      <c r="CC407" s="106"/>
      <c r="CD407" s="106"/>
      <c r="CE407" s="106"/>
      <c r="CF407" s="106"/>
      <c r="CG407" s="106"/>
    </row>
    <row r="408" spans="1:85" s="245" customFormat="1" ht="29" x14ac:dyDescent="0.35">
      <c r="A408" s="243"/>
      <c r="B408" s="128"/>
      <c r="C408" s="80"/>
      <c r="D408" s="80"/>
      <c r="E408" s="80"/>
      <c r="F408" s="80"/>
      <c r="G408" s="80"/>
      <c r="H408" s="80"/>
      <c r="I408" s="80"/>
      <c r="J408" s="80"/>
      <c r="K408" s="80"/>
      <c r="L408" s="80"/>
      <c r="M408" s="64"/>
      <c r="N408" s="7"/>
      <c r="O408" s="192"/>
      <c r="P408" s="106"/>
      <c r="Q408" s="63" t="s">
        <v>129</v>
      </c>
      <c r="R408" s="256"/>
      <c r="S408" s="256"/>
      <c r="T408" s="256"/>
      <c r="U408" s="256"/>
      <c r="V408" s="256"/>
      <c r="W408" s="256"/>
      <c r="X408" s="256"/>
      <c r="Y408" s="256"/>
      <c r="Z408" s="256"/>
      <c r="AA408" s="256"/>
      <c r="AB408" s="256"/>
      <c r="AC408" s="256"/>
      <c r="AD408" s="256"/>
      <c r="AE408" s="256"/>
      <c r="AF408" s="256"/>
      <c r="AG408" s="256"/>
      <c r="AH408" s="256"/>
      <c r="AI408" s="256"/>
      <c r="AJ408" s="256"/>
      <c r="AK408" s="256"/>
      <c r="AL408" s="256"/>
      <c r="AM408" s="256"/>
      <c r="AN408" s="256"/>
      <c r="AO408" s="256"/>
      <c r="AP408" s="256"/>
      <c r="AQ408" s="256"/>
      <c r="AR408" s="256"/>
      <c r="AS408" s="256"/>
      <c r="AT408" s="256"/>
      <c r="AU408" s="256"/>
      <c r="AV408" s="256"/>
      <c r="AW408" s="256"/>
      <c r="AX408" s="256"/>
      <c r="AY408" s="256"/>
      <c r="AZ408" s="256"/>
      <c r="BA408" s="256"/>
      <c r="BB408" s="256"/>
      <c r="BC408" s="256"/>
      <c r="BD408" s="256"/>
      <c r="BE408" s="256"/>
      <c r="BF408" s="256"/>
      <c r="BG408" s="256"/>
      <c r="BH408" s="256"/>
      <c r="BI408" s="256"/>
      <c r="BJ408" s="256"/>
      <c r="BK408" s="256"/>
      <c r="BL408" s="256"/>
      <c r="BM408" s="256"/>
      <c r="BN408" s="362"/>
      <c r="BO408" s="364"/>
      <c r="BP408" s="366"/>
      <c r="BQ408" s="366"/>
      <c r="BR408" s="106"/>
      <c r="BS408" s="106"/>
      <c r="BT408" s="106"/>
      <c r="BU408" s="106"/>
      <c r="BV408" s="106"/>
      <c r="BW408" s="106"/>
      <c r="BX408" s="106"/>
      <c r="BY408" s="106"/>
      <c r="BZ408" s="106"/>
      <c r="CA408" s="106"/>
      <c r="CB408" s="106"/>
      <c r="CC408" s="106"/>
      <c r="CD408" s="106"/>
      <c r="CE408" s="106"/>
      <c r="CF408" s="106"/>
      <c r="CG408" s="106"/>
    </row>
    <row r="409" spans="1:85" s="245" customFormat="1" ht="14.5" hidden="1" customHeight="1" x14ac:dyDescent="0.35">
      <c r="A409" s="243"/>
      <c r="B409" s="128"/>
      <c r="C409" s="80"/>
      <c r="D409" s="80"/>
      <c r="E409" s="80"/>
      <c r="F409" s="80"/>
      <c r="G409" s="80"/>
      <c r="H409" s="80"/>
      <c r="I409" s="80"/>
      <c r="J409" s="80"/>
      <c r="K409" s="80"/>
      <c r="L409" s="80"/>
      <c r="M409" s="64"/>
      <c r="N409" s="7"/>
      <c r="O409" s="192"/>
      <c r="P409" s="106"/>
      <c r="Q409" s="65" t="s">
        <v>130</v>
      </c>
      <c r="R409" s="66">
        <f>IF(R407&lt;&gt;0,1,0)</f>
        <v>0</v>
      </c>
      <c r="S409" s="66">
        <f t="shared" ref="S409" si="7361">IF(R409&gt;0,R409+1,IF(S407&lt;&gt;0,1,0))</f>
        <v>0</v>
      </c>
      <c r="T409" s="66">
        <f t="shared" ref="T409" si="7362">IF(S409&gt;0,S409+1,IF(T407&lt;&gt;0,1,0))</f>
        <v>0</v>
      </c>
      <c r="U409" s="66">
        <f t="shared" ref="U409" si="7363">IF(T409&gt;0,T409+1,IF(U407&lt;&gt;0,1,0))</f>
        <v>0</v>
      </c>
      <c r="V409" s="66">
        <f t="shared" ref="V409" si="7364">IF(U409&gt;0,U409+1,IF(V407&lt;&gt;0,1,0))</f>
        <v>0</v>
      </c>
      <c r="W409" s="66">
        <f t="shared" ref="W409" si="7365">IF(V409&gt;0,V409+1,IF(W407&lt;&gt;0,1,0))</f>
        <v>0</v>
      </c>
      <c r="X409" s="66">
        <f t="shared" ref="X409" si="7366">IF(W409&gt;0,W409+1,IF(X407&lt;&gt;0,1,0))</f>
        <v>0</v>
      </c>
      <c r="Y409" s="66">
        <f t="shared" ref="Y409" si="7367">IF(X409&gt;0,X409+1,IF(Y407&lt;&gt;0,1,0))</f>
        <v>0</v>
      </c>
      <c r="Z409" s="66">
        <f t="shared" ref="Z409" si="7368">IF(Y409&gt;0,Y409+1,IF(Z407&lt;&gt;0,1,0))</f>
        <v>0</v>
      </c>
      <c r="AA409" s="66">
        <f t="shared" ref="AA409" si="7369">IF(Z409&gt;0,Z409+1,IF(AA407&lt;&gt;0,1,0))</f>
        <v>0</v>
      </c>
      <c r="AB409" s="66">
        <f t="shared" ref="AB409" si="7370">IF(AA409&gt;0,AA409+1,IF(AB407&lt;&gt;0,1,0))</f>
        <v>0</v>
      </c>
      <c r="AC409" s="66">
        <f t="shared" ref="AC409" si="7371">IF(AB409&gt;0,AB409+1,IF(AC407&lt;&gt;0,1,0))</f>
        <v>0</v>
      </c>
      <c r="AD409" s="66">
        <f t="shared" ref="AD409" si="7372">IF(AC409&gt;0,AC409+1,IF(AD407&lt;&gt;0,1,0))</f>
        <v>0</v>
      </c>
      <c r="AE409" s="66">
        <f t="shared" ref="AE409" si="7373">IF(AD409&gt;0,AD409+1,IF(AE407&lt;&gt;0,1,0))</f>
        <v>0</v>
      </c>
      <c r="AF409" s="66">
        <f t="shared" ref="AF409" si="7374">IF(AE409&gt;0,AE409+1,IF(AF407&lt;&gt;0,1,0))</f>
        <v>0</v>
      </c>
      <c r="AG409" s="66">
        <f t="shared" ref="AG409" si="7375">IF(AF409&gt;0,AF409+1,IF(AG407&lt;&gt;0,1,0))</f>
        <v>0</v>
      </c>
      <c r="AH409" s="66">
        <f t="shared" ref="AH409" si="7376">IF(AG409&gt;0,AG409+1,IF(AH407&lt;&gt;0,1,0))</f>
        <v>0</v>
      </c>
      <c r="AI409" s="66">
        <f t="shared" ref="AI409" si="7377">IF(AH409&gt;0,AH409+1,IF(AI407&lt;&gt;0,1,0))</f>
        <v>0</v>
      </c>
      <c r="AJ409" s="66">
        <f t="shared" ref="AJ409" si="7378">IF(AI409&gt;0,AI409+1,IF(AJ407&lt;&gt;0,1,0))</f>
        <v>0</v>
      </c>
      <c r="AK409" s="66">
        <f t="shared" ref="AK409" si="7379">IF(AJ409&gt;0,AJ409+1,IF(AK407&lt;&gt;0,1,0))</f>
        <v>0</v>
      </c>
      <c r="AL409" s="66">
        <f t="shared" ref="AL409" si="7380">IF(AK409&gt;0,AK409+1,IF(AL407&lt;&gt;0,1,0))</f>
        <v>0</v>
      </c>
      <c r="AM409" s="66">
        <f t="shared" ref="AM409" si="7381">IF(AL409&gt;0,AL409+1,IF(AM407&lt;&gt;0,1,0))</f>
        <v>0</v>
      </c>
      <c r="AN409" s="66">
        <f t="shared" ref="AN409" si="7382">IF(AM409&gt;0,AM409+1,IF(AN407&lt;&gt;0,1,0))</f>
        <v>0</v>
      </c>
      <c r="AO409" s="66">
        <f t="shared" ref="AO409" si="7383">IF(AN409&gt;0,AN409+1,IF(AO407&lt;&gt;0,1,0))</f>
        <v>0</v>
      </c>
      <c r="AP409" s="66">
        <f t="shared" ref="AP409" si="7384">IF(AO409&gt;0,AO409+1,IF(AP407&lt;&gt;0,1,0))</f>
        <v>0</v>
      </c>
      <c r="AQ409" s="66">
        <f t="shared" ref="AQ409" si="7385">IF(AP409&gt;0,AP409+1,IF(AQ407&lt;&gt;0,1,0))</f>
        <v>0</v>
      </c>
      <c r="AR409" s="66">
        <f t="shared" ref="AR409" si="7386">IF(AQ409&gt;0,AQ409+1,IF(AR407&lt;&gt;0,1,0))</f>
        <v>0</v>
      </c>
      <c r="AS409" s="66">
        <f t="shared" ref="AS409" si="7387">IF(AR409&gt;0,AR409+1,IF(AS407&lt;&gt;0,1,0))</f>
        <v>0</v>
      </c>
      <c r="AT409" s="66">
        <f t="shared" ref="AT409" si="7388">IF(AS409&gt;0,AS409+1,IF(AT407&lt;&gt;0,1,0))</f>
        <v>0</v>
      </c>
      <c r="AU409" s="66">
        <f t="shared" ref="AU409" si="7389">IF(AT409&gt;0,AT409+1,IF(AU407&lt;&gt;0,1,0))</f>
        <v>0</v>
      </c>
      <c r="AV409" s="66">
        <f t="shared" ref="AV409" si="7390">IF(AU409&gt;0,AU409+1,IF(AV407&lt;&gt;0,1,0))</f>
        <v>0</v>
      </c>
      <c r="AW409" s="66">
        <f t="shared" ref="AW409" si="7391">IF(AV409&gt;0,AV409+1,IF(AW407&lt;&gt;0,1,0))</f>
        <v>0</v>
      </c>
      <c r="AX409" s="66">
        <f t="shared" ref="AX409" si="7392">IF(AW409&gt;0,AW409+1,IF(AX407&lt;&gt;0,1,0))</f>
        <v>0</v>
      </c>
      <c r="AY409" s="66">
        <f t="shared" ref="AY409" si="7393">IF(AX409&gt;0,AX409+1,IF(AY407&lt;&gt;0,1,0))</f>
        <v>0</v>
      </c>
      <c r="AZ409" s="66">
        <f t="shared" ref="AZ409" si="7394">IF(AY409&gt;0,AY409+1,IF(AZ407&lt;&gt;0,1,0))</f>
        <v>0</v>
      </c>
      <c r="BA409" s="66">
        <f t="shared" ref="BA409" si="7395">IF(AZ409&gt;0,AZ409+1,IF(BA407&lt;&gt;0,1,0))</f>
        <v>0</v>
      </c>
      <c r="BB409" s="66">
        <f t="shared" ref="BB409" si="7396">IF(BA409&gt;0,BA409+1,IF(BB407&lt;&gt;0,1,0))</f>
        <v>0</v>
      </c>
      <c r="BC409" s="66">
        <f t="shared" ref="BC409" si="7397">IF(BB409&gt;0,BB409+1,IF(BC407&lt;&gt;0,1,0))</f>
        <v>0</v>
      </c>
      <c r="BD409" s="66">
        <f t="shared" ref="BD409" si="7398">IF(BC409&gt;0,BC409+1,IF(BD407&lt;&gt;0,1,0))</f>
        <v>0</v>
      </c>
      <c r="BE409" s="66">
        <f t="shared" ref="BE409" si="7399">IF(BD409&gt;0,BD409+1,IF(BE407&lt;&gt;0,1,0))</f>
        <v>0</v>
      </c>
      <c r="BF409" s="66">
        <f t="shared" ref="BF409" si="7400">IF(BE409&gt;0,BE409+1,IF(BF407&lt;&gt;0,1,0))</f>
        <v>0</v>
      </c>
      <c r="BG409" s="66">
        <f t="shared" ref="BG409" si="7401">IF(BF409&gt;0,BF409+1,IF(BG407&lt;&gt;0,1,0))</f>
        <v>0</v>
      </c>
      <c r="BH409" s="66">
        <f t="shared" ref="BH409" si="7402">IF(BG409&gt;0,BG409+1,IF(BH407&lt;&gt;0,1,0))</f>
        <v>0</v>
      </c>
      <c r="BI409" s="66">
        <f t="shared" ref="BI409" si="7403">IF(BH409&gt;0,BH409+1,IF(BI407&lt;&gt;0,1,0))</f>
        <v>0</v>
      </c>
      <c r="BJ409" s="66">
        <f t="shared" ref="BJ409" si="7404">IF(BI409&gt;0,BI409+1,IF(BJ407&lt;&gt;0,1,0))</f>
        <v>0</v>
      </c>
      <c r="BK409" s="66">
        <f t="shared" ref="BK409" si="7405">IF(BJ409&gt;0,BJ409+1,IF(BK407&lt;&gt;0,1,0))</f>
        <v>0</v>
      </c>
      <c r="BL409" s="66">
        <f t="shared" ref="BL409" si="7406">IF(BK409&gt;0,BK409+1,IF(BL407&lt;&gt;0,1,0))</f>
        <v>0</v>
      </c>
      <c r="BM409" s="66">
        <f t="shared" ref="BM409" si="7407">IF(BL409&gt;0,BL409+1,IF(BM407&lt;&gt;0,1,0))</f>
        <v>0</v>
      </c>
      <c r="BN409" s="362"/>
      <c r="BO409" s="364"/>
      <c r="BP409" s="366"/>
      <c r="BQ409" s="366"/>
      <c r="BR409" s="106"/>
      <c r="BS409" s="106"/>
      <c r="BT409" s="106"/>
      <c r="BU409" s="106"/>
      <c r="BV409" s="106"/>
      <c r="BW409" s="106"/>
      <c r="BX409" s="106"/>
      <c r="BY409" s="106"/>
      <c r="BZ409" s="106"/>
      <c r="CA409" s="106"/>
      <c r="CB409" s="106"/>
      <c r="CC409" s="106"/>
      <c r="CD409" s="106"/>
      <c r="CE409" s="106"/>
      <c r="CF409" s="106"/>
      <c r="CG409" s="106"/>
    </row>
    <row r="410" spans="1:85" s="245" customFormat="1" ht="14.5" hidden="1" customHeight="1" x14ac:dyDescent="0.35">
      <c r="A410" s="243"/>
      <c r="B410" s="128"/>
      <c r="C410" s="80"/>
      <c r="D410" s="80"/>
      <c r="E410" s="80"/>
      <c r="F410" s="80"/>
      <c r="G410" s="80"/>
      <c r="H410" s="80"/>
      <c r="I410" s="80"/>
      <c r="J410" s="80"/>
      <c r="K410" s="80"/>
      <c r="L410" s="80"/>
      <c r="M410" s="64"/>
      <c r="N410" s="7"/>
      <c r="O410" s="192"/>
      <c r="P410" s="106"/>
      <c r="Q410" s="65" t="s">
        <v>131</v>
      </c>
      <c r="R410" s="66">
        <f>R409</f>
        <v>0</v>
      </c>
      <c r="S410" s="66">
        <f>IF(S409=0,0,IF(OR(R410=0,R410=12),1,R410+1))</f>
        <v>0</v>
      </c>
      <c r="T410" s="66">
        <f t="shared" ref="T410" si="7408">IF(T409=0,0,IF(OR(S410=0,S410=12),1,S410+1))</f>
        <v>0</v>
      </c>
      <c r="U410" s="66">
        <f t="shared" ref="U410" si="7409">IF(U409=0,0,IF(OR(T410=0,T410=12),1,T410+1))</f>
        <v>0</v>
      </c>
      <c r="V410" s="66">
        <f t="shared" ref="V410" si="7410">IF(V409=0,0,IF(OR(U410=0,U410=12),1,U410+1))</f>
        <v>0</v>
      </c>
      <c r="W410" s="66">
        <f t="shared" ref="W410" si="7411">IF(W409=0,0,IF(OR(V410=0,V410=12),1,V410+1))</f>
        <v>0</v>
      </c>
      <c r="X410" s="66">
        <f t="shared" ref="X410" si="7412">IF(X409=0,0,IF(OR(W410=0,W410=12),1,W410+1))</f>
        <v>0</v>
      </c>
      <c r="Y410" s="66">
        <f t="shared" ref="Y410" si="7413">IF(Y409=0,0,IF(OR(X410=0,X410=12),1,X410+1))</f>
        <v>0</v>
      </c>
      <c r="Z410" s="66">
        <f t="shared" ref="Z410" si="7414">IF(Z409=0,0,IF(OR(Y410=0,Y410=12),1,Y410+1))</f>
        <v>0</v>
      </c>
      <c r="AA410" s="66">
        <f t="shared" ref="AA410" si="7415">IF(AA409=0,0,IF(OR(Z410=0,Z410=12),1,Z410+1))</f>
        <v>0</v>
      </c>
      <c r="AB410" s="66">
        <f t="shared" ref="AB410" si="7416">IF(AB409=0,0,IF(OR(AA410=0,AA410=12),1,AA410+1))</f>
        <v>0</v>
      </c>
      <c r="AC410" s="66">
        <f t="shared" ref="AC410" si="7417">IF(AC409=0,0,IF(OR(AB410=0,AB410=12),1,AB410+1))</f>
        <v>0</v>
      </c>
      <c r="AD410" s="66">
        <f t="shared" ref="AD410" si="7418">IF(AD409=0,0,IF(OR(AC410=0,AC410=12),1,AC410+1))</f>
        <v>0</v>
      </c>
      <c r="AE410" s="66">
        <f t="shared" ref="AE410" si="7419">IF(AE409=0,0,IF(OR(AD410=0,AD410=12),1,AD410+1))</f>
        <v>0</v>
      </c>
      <c r="AF410" s="66">
        <f t="shared" ref="AF410" si="7420">IF(AF409=0,0,IF(OR(AE410=0,AE410=12),1,AE410+1))</f>
        <v>0</v>
      </c>
      <c r="AG410" s="66">
        <f t="shared" ref="AG410" si="7421">IF(AG409=0,0,IF(OR(AF410=0,AF410=12),1,AF410+1))</f>
        <v>0</v>
      </c>
      <c r="AH410" s="66">
        <f t="shared" ref="AH410" si="7422">IF(AH409=0,0,IF(OR(AG410=0,AG410=12),1,AG410+1))</f>
        <v>0</v>
      </c>
      <c r="AI410" s="66">
        <f t="shared" ref="AI410" si="7423">IF(AI409=0,0,IF(OR(AH410=0,AH410=12),1,AH410+1))</f>
        <v>0</v>
      </c>
      <c r="AJ410" s="66">
        <f t="shared" ref="AJ410" si="7424">IF(AJ409=0,0,IF(OR(AI410=0,AI410=12),1,AI410+1))</f>
        <v>0</v>
      </c>
      <c r="AK410" s="66">
        <f t="shared" ref="AK410" si="7425">IF(AK409=0,0,IF(OR(AJ410=0,AJ410=12),1,AJ410+1))</f>
        <v>0</v>
      </c>
      <c r="AL410" s="66">
        <f t="shared" ref="AL410" si="7426">IF(AL409=0,0,IF(OR(AK410=0,AK410=12),1,AK410+1))</f>
        <v>0</v>
      </c>
      <c r="AM410" s="66">
        <f t="shared" ref="AM410" si="7427">IF(AM409=0,0,IF(OR(AL410=0,AL410=12),1,AL410+1))</f>
        <v>0</v>
      </c>
      <c r="AN410" s="66">
        <f t="shared" ref="AN410" si="7428">IF(AN409=0,0,IF(OR(AM410=0,AM410=12),1,AM410+1))</f>
        <v>0</v>
      </c>
      <c r="AO410" s="66">
        <f t="shared" ref="AO410" si="7429">IF(AO409=0,0,IF(OR(AN410=0,AN410=12),1,AN410+1))</f>
        <v>0</v>
      </c>
      <c r="AP410" s="66">
        <f t="shared" ref="AP410" si="7430">IF(AP409=0,0,IF(OR(AO410=0,AO410=12),1,AO410+1))</f>
        <v>0</v>
      </c>
      <c r="AQ410" s="66">
        <f t="shared" ref="AQ410" si="7431">IF(AQ409=0,0,IF(OR(AP410=0,AP410=12),1,AP410+1))</f>
        <v>0</v>
      </c>
      <c r="AR410" s="66">
        <f t="shared" ref="AR410" si="7432">IF(AR409=0,0,IF(OR(AQ410=0,AQ410=12),1,AQ410+1))</f>
        <v>0</v>
      </c>
      <c r="AS410" s="66">
        <f t="shared" ref="AS410" si="7433">IF(AS409=0,0,IF(OR(AR410=0,AR410=12),1,AR410+1))</f>
        <v>0</v>
      </c>
      <c r="AT410" s="66">
        <f t="shared" ref="AT410" si="7434">IF(AT409=0,0,IF(OR(AS410=0,AS410=12),1,AS410+1))</f>
        <v>0</v>
      </c>
      <c r="AU410" s="66">
        <f t="shared" ref="AU410" si="7435">IF(AU409=0,0,IF(OR(AT410=0,AT410=12),1,AT410+1))</f>
        <v>0</v>
      </c>
      <c r="AV410" s="66">
        <f t="shared" ref="AV410" si="7436">IF(AV409=0,0,IF(OR(AU410=0,AU410=12),1,AU410+1))</f>
        <v>0</v>
      </c>
      <c r="AW410" s="66">
        <f t="shared" ref="AW410" si="7437">IF(AW409=0,0,IF(OR(AV410=0,AV410=12),1,AV410+1))</f>
        <v>0</v>
      </c>
      <c r="AX410" s="66">
        <f t="shared" ref="AX410" si="7438">IF(AX409=0,0,IF(OR(AW410=0,AW410=12),1,AW410+1))</f>
        <v>0</v>
      </c>
      <c r="AY410" s="66">
        <f t="shared" ref="AY410" si="7439">IF(AY409=0,0,IF(OR(AX410=0,AX410=12),1,AX410+1))</f>
        <v>0</v>
      </c>
      <c r="AZ410" s="66">
        <f t="shared" ref="AZ410" si="7440">IF(AZ409=0,0,IF(OR(AY410=0,AY410=12),1,AY410+1))</f>
        <v>0</v>
      </c>
      <c r="BA410" s="66">
        <f t="shared" ref="BA410" si="7441">IF(BA409=0,0,IF(OR(AZ410=0,AZ410=12),1,AZ410+1))</f>
        <v>0</v>
      </c>
      <c r="BB410" s="66">
        <f t="shared" ref="BB410" si="7442">IF(BB409=0,0,IF(OR(BA410=0,BA410=12),1,BA410+1))</f>
        <v>0</v>
      </c>
      <c r="BC410" s="66">
        <f t="shared" ref="BC410" si="7443">IF(BC409=0,0,IF(OR(BB410=0,BB410=12),1,BB410+1))</f>
        <v>0</v>
      </c>
      <c r="BD410" s="66">
        <f t="shared" ref="BD410" si="7444">IF(BD409=0,0,IF(OR(BC410=0,BC410=12),1,BC410+1))</f>
        <v>0</v>
      </c>
      <c r="BE410" s="66">
        <f t="shared" ref="BE410" si="7445">IF(BE409=0,0,IF(OR(BD410=0,BD410=12),1,BD410+1))</f>
        <v>0</v>
      </c>
      <c r="BF410" s="66">
        <f t="shared" ref="BF410" si="7446">IF(BF409=0,0,IF(OR(BE410=0,BE410=12),1,BE410+1))</f>
        <v>0</v>
      </c>
      <c r="BG410" s="66">
        <f t="shared" ref="BG410" si="7447">IF(BG409=0,0,IF(OR(BF410=0,BF410=12),1,BF410+1))</f>
        <v>0</v>
      </c>
      <c r="BH410" s="66">
        <f t="shared" ref="BH410" si="7448">IF(BH409=0,0,IF(OR(BG410=0,BG410=12),1,BG410+1))</f>
        <v>0</v>
      </c>
      <c r="BI410" s="66">
        <f t="shared" ref="BI410" si="7449">IF(BI409=0,0,IF(OR(BH410=0,BH410=12),1,BH410+1))</f>
        <v>0</v>
      </c>
      <c r="BJ410" s="66">
        <f t="shared" ref="BJ410" si="7450">IF(BJ409=0,0,IF(OR(BI410=0,BI410=12),1,BI410+1))</f>
        <v>0</v>
      </c>
      <c r="BK410" s="66">
        <f t="shared" ref="BK410" si="7451">IF(BK409=0,0,IF(OR(BJ410=0,BJ410=12),1,BJ410+1))</f>
        <v>0</v>
      </c>
      <c r="BL410" s="66">
        <f t="shared" ref="BL410" si="7452">IF(BL409=0,0,IF(OR(BK410=0,BK410=12),1,BK410+1))</f>
        <v>0</v>
      </c>
      <c r="BM410" s="66">
        <f t="shared" ref="BM410" si="7453">IF(BM409=0,0,IF(OR(BL410=0,BL410=12),1,BL410+1))</f>
        <v>0</v>
      </c>
      <c r="BN410" s="362"/>
      <c r="BO410" s="364"/>
      <c r="BP410" s="366"/>
      <c r="BQ410" s="366"/>
      <c r="BR410" s="106"/>
      <c r="BS410" s="106"/>
      <c r="BT410" s="106"/>
      <c r="BU410" s="106"/>
      <c r="BV410" s="106"/>
      <c r="BW410" s="106"/>
      <c r="BX410" s="106"/>
      <c r="BY410" s="106"/>
      <c r="BZ410" s="106"/>
      <c r="CA410" s="106"/>
      <c r="CB410" s="106"/>
      <c r="CC410" s="106"/>
      <c r="CD410" s="106"/>
      <c r="CE410" s="106"/>
      <c r="CF410" s="106"/>
      <c r="CG410" s="106"/>
    </row>
    <row r="411" spans="1:85" s="245" customFormat="1" ht="43.5" x14ac:dyDescent="0.35">
      <c r="A411" s="243"/>
      <c r="B411" s="128"/>
      <c r="C411" s="80"/>
      <c r="D411" s="80"/>
      <c r="E411" s="80"/>
      <c r="F411" s="80"/>
      <c r="G411" s="80"/>
      <c r="H411" s="80"/>
      <c r="I411" s="80"/>
      <c r="J411" s="80"/>
      <c r="K411" s="80"/>
      <c r="L411" s="80"/>
      <c r="M411" s="64"/>
      <c r="N411" s="7"/>
      <c r="O411" s="192"/>
      <c r="P411" s="106"/>
      <c r="Q411" s="63" t="s">
        <v>237</v>
      </c>
      <c r="R411" s="68">
        <f>IF(R410&gt;0,IF(R414&gt;$L407,$L407,R414),0)</f>
        <v>0</v>
      </c>
      <c r="S411" s="68">
        <f>IF(S410&gt;0,IF((SUMIFS($R413:R413,$R410:R410,12)+IF(R410=12,0,R411)+S414)&gt;=$L407,$L407-FLOOR(SUMIFS($R413:R413,$R410:R410,12),1),IF(S410=1,S414,S414+R411)),0)</f>
        <v>0</v>
      </c>
      <c r="T411" s="68">
        <f>IF(T410&gt;0,IF((SUMIFS($R413:S413,$R410:S410,12)+IF(S410=12,0,S411)+T414)&gt;=$L407,$L407-FLOOR(SUMIFS($R413:S413,$R410:S410,12),1),IF(T410=1,T414,T414+S411)),0)</f>
        <v>0</v>
      </c>
      <c r="U411" s="68">
        <f>IF(U410&gt;0,IF((SUMIFS($R413:T413,$R410:T410,12)+IF(T410=12,0,T411)+U414)&gt;=$L407,$L407-FLOOR(SUMIFS($R413:T413,$R410:T410,12),1),IF(U410=1,U414,U414+T411)),0)</f>
        <v>0</v>
      </c>
      <c r="V411" s="68">
        <f>IF(V410&gt;0,IF((SUMIFS($R413:U413,$R410:U410,12)+IF(U410=12,0,U411)+V414)&gt;=$L407,$L407-FLOOR(SUMIFS($R413:U413,$R410:U410,12),1),IF(V410=1,V414,V414+U411)),0)</f>
        <v>0</v>
      </c>
      <c r="W411" s="68">
        <f>IF(W410&gt;0,IF((SUMIFS($R413:V413,$R410:V410,12)+IF(V410=12,0,V411)+W414)&gt;=$L407,$L407-FLOOR(SUMIFS($R413:V413,$R410:V410,12),1),IF(W410=1,W414,W414+V411)),0)</f>
        <v>0</v>
      </c>
      <c r="X411" s="68">
        <f>IF(X410&gt;0,IF((SUMIFS($R413:W413,$R410:W410,12)+IF(W410=12,0,W411)+X414)&gt;=$L407,$L407-FLOOR(SUMIFS($R413:W413,$R410:W410,12),1),IF(X410=1,X414,X414+W411)),0)</f>
        <v>0</v>
      </c>
      <c r="Y411" s="68">
        <f>IF(Y410&gt;0,IF((SUMIFS($R413:X413,$R410:X410,12)+IF(X410=12,0,X411)+Y414)&gt;=$L407,$L407-FLOOR(SUMIFS($R413:X413,$R410:X410,12),1),IF(Y410=1,Y414,Y414+X411)),0)</f>
        <v>0</v>
      </c>
      <c r="Z411" s="68">
        <f>IF(Z410&gt;0,IF((SUMIFS($R413:Y413,$R410:Y410,12)+IF(Y410=12,0,Y411)+Z414)&gt;=$L407,$L407-FLOOR(SUMIFS($R413:Y413,$R410:Y410,12),1),IF(Z410=1,Z414,Z414+Y411)),0)</f>
        <v>0</v>
      </c>
      <c r="AA411" s="68">
        <f>IF(AA410&gt;0,IF((SUMIFS($R413:Z413,$R410:Z410,12)+IF(Z410=12,0,Z411)+AA414)&gt;=$L407,$L407-FLOOR(SUMIFS($R413:Z413,$R410:Z410,12),1),IF(AA410=1,AA414,AA414+Z411)),0)</f>
        <v>0</v>
      </c>
      <c r="AB411" s="68">
        <f>IF(AB410&gt;0,IF((SUMIFS($R413:AA413,$R410:AA410,12)+IF(AA410=12,0,AA411)+AB414)&gt;=$L407,$L407-FLOOR(SUMIFS($R413:AA413,$R410:AA410,12),1),IF(AB410=1,AB414,AB414+AA411)),0)</f>
        <v>0</v>
      </c>
      <c r="AC411" s="68">
        <f>IF(AC410&gt;0,IF((SUMIFS($R413:AB413,$R410:AB410,12)+IF(AB410=12,0,AB411)+AC414)&gt;=$L407,$L407-FLOOR(SUMIFS($R413:AB413,$R410:AB410,12),1),IF(AC410=1,AC414,AC414+AB411)),0)</f>
        <v>0</v>
      </c>
      <c r="AD411" s="68">
        <f>IF(AD410&gt;0,IF((SUMIFS($R413:AC413,$R410:AC410,12)+IF(AC410=12,0,AC411)+AD414)&gt;=$L407,$L407-FLOOR(SUMIFS($R413:AC413,$R410:AC410,12),1),IF(AD410=1,AD414,AD414+AC411)),0)</f>
        <v>0</v>
      </c>
      <c r="AE411" s="68">
        <f>IF(AE410&gt;0,IF((SUMIFS($R413:AD413,$R410:AD410,12)+IF(AD410=12,0,AD411)+AE414)&gt;=$L407,$L407-FLOOR(SUMIFS($R413:AD413,$R410:AD410,12),1),IF(AE410=1,AE414,AE414+AD411)),0)</f>
        <v>0</v>
      </c>
      <c r="AF411" s="68">
        <f>IF(AF410&gt;0,IF((SUMIFS($R413:AE413,$R410:AE410,12)+IF(AE410=12,0,AE411)+AF414)&gt;=$L407,$L407-FLOOR(SUMIFS($R413:AE413,$R410:AE410,12),1),IF(AF410=1,AF414,AF414+AE411)),0)</f>
        <v>0</v>
      </c>
      <c r="AG411" s="68">
        <f>IF(AG410&gt;0,IF((SUMIFS($R413:AF413,$R410:AF410,12)+IF(AF410=12,0,AF411)+AG414)&gt;=$L407,$L407-FLOOR(SUMIFS($R413:AF413,$R410:AF410,12),1),IF(AG410=1,AG414,AG414+AF411)),0)</f>
        <v>0</v>
      </c>
      <c r="AH411" s="68">
        <f>IF(AH410&gt;0,IF((SUMIFS($R413:AG413,$R410:AG410,12)+IF(AG410=12,0,AG411)+AH414)&gt;=$L407,$L407-FLOOR(SUMIFS($R413:AG413,$R410:AG410,12),1),IF(AH410=1,AH414,AH414+AG411)),0)</f>
        <v>0</v>
      </c>
      <c r="AI411" s="68">
        <f>IF(AI410&gt;0,IF((SUMIFS($R413:AH413,$R410:AH410,12)+IF(AH410=12,0,AH411)+AI414)&gt;=$L407,$L407-FLOOR(SUMIFS($R413:AH413,$R410:AH410,12),1),IF(AI410=1,AI414,AI414+AH411)),0)</f>
        <v>0</v>
      </c>
      <c r="AJ411" s="68">
        <f>IF(AJ410&gt;0,IF((SUMIFS($R413:AI413,$R410:AI410,12)+IF(AI410=12,0,AI411)+AJ414)&gt;=$L407,$L407-FLOOR(SUMIFS($R413:AI413,$R410:AI410,12),1),IF(AJ410=1,AJ414,AJ414+AI411)),0)</f>
        <v>0</v>
      </c>
      <c r="AK411" s="68">
        <f>IF(AK410&gt;0,IF((SUMIFS($R413:AJ413,$R410:AJ410,12)+IF(AJ410=12,0,AJ411)+AK414)&gt;=$L407,$L407-FLOOR(SUMIFS($R413:AJ413,$R410:AJ410,12),1),IF(AK410=1,AK414,AK414+AJ411)),0)</f>
        <v>0</v>
      </c>
      <c r="AL411" s="68">
        <f>IF(AL410&gt;0,IF((SUMIFS($R413:AK413,$R410:AK410,12)+IF(AK410=12,0,AK411)+AL414)&gt;=$L407,$L407-FLOOR(SUMIFS($R413:AK413,$R410:AK410,12),1),IF(AL410=1,AL414,AL414+AK411)),0)</f>
        <v>0</v>
      </c>
      <c r="AM411" s="68">
        <f>IF(AM410&gt;0,IF((SUMIFS($R413:AL413,$R410:AL410,12)+IF(AL410=12,0,AL411)+AM414)&gt;=$L407,$L407-FLOOR(SUMIFS($R413:AL413,$R410:AL410,12),1),IF(AM410=1,AM414,AM414+AL411)),0)</f>
        <v>0</v>
      </c>
      <c r="AN411" s="68">
        <f>IF(AN410&gt;0,IF((SUMIFS($R413:AM413,$R410:AM410,12)+IF(AM410=12,0,AM411)+AN414)&gt;=$L407,$L407-FLOOR(SUMIFS($R413:AM413,$R410:AM410,12),1),IF(AN410=1,AN414,AN414+AM411)),0)</f>
        <v>0</v>
      </c>
      <c r="AO411" s="68">
        <f>IF(AO410&gt;0,IF((SUMIFS($R413:AN413,$R410:AN410,12)+IF(AN410=12,0,AN411)+AO414)&gt;=$L407,$L407-FLOOR(SUMIFS($R413:AN413,$R410:AN410,12),1),IF(AO410=1,AO414,AO414+AN411)),0)</f>
        <v>0</v>
      </c>
      <c r="AP411" s="68">
        <f>IF(AP410&gt;0,IF((SUMIFS($R413:AO413,$R410:AO410,12)+IF(AO410=12,0,AO411)+AP414)&gt;=$L407,$L407-FLOOR(SUMIFS($R413:AO413,$R410:AO410,12),1),IF(AP410=1,AP414,AP414+AO411)),0)</f>
        <v>0</v>
      </c>
      <c r="AQ411" s="68">
        <f>IF(AQ410&gt;0,IF((SUMIFS($R413:AP413,$R410:AP410,12)+IF(AP410=12,0,AP411)+AQ414)&gt;=$L407,$L407-FLOOR(SUMIFS($R413:AP413,$R410:AP410,12),1),IF(AQ410=1,AQ414,AQ414+AP411)),0)</f>
        <v>0</v>
      </c>
      <c r="AR411" s="68">
        <f>IF(AR410&gt;0,IF((SUMIFS($R413:AQ413,$R410:AQ410,12)+IF(AQ410=12,0,AQ411)+AR414)&gt;=$L407,$L407-FLOOR(SUMIFS($R413:AQ413,$R410:AQ410,12),1),IF(AR410=1,AR414,AR414+AQ411)),0)</f>
        <v>0</v>
      </c>
      <c r="AS411" s="68">
        <f>IF(AS410&gt;0,IF((SUMIFS($R413:AR413,$R410:AR410,12)+IF(AR410=12,0,AR411)+AS414)&gt;=$L407,$L407-FLOOR(SUMIFS($R413:AR413,$R410:AR410,12),1),IF(AS410=1,AS414,AS414+AR411)),0)</f>
        <v>0</v>
      </c>
      <c r="AT411" s="68">
        <f>IF(AT410&gt;0,IF((SUMIFS($R413:AS413,$R410:AS410,12)+IF(AS410=12,0,AS411)+AT414)&gt;=$L407,$L407-FLOOR(SUMIFS($R413:AS413,$R410:AS410,12),1),IF(AT410=1,AT414,AT414+AS411)),0)</f>
        <v>0</v>
      </c>
      <c r="AU411" s="68">
        <f>IF(AU410&gt;0,IF((SUMIFS($R413:AT413,$R410:AT410,12)+IF(AT410=12,0,AT411)+AU414)&gt;=$L407,$L407-FLOOR(SUMIFS($R413:AT413,$R410:AT410,12),1),IF(AU410=1,AU414,AU414+AT411)),0)</f>
        <v>0</v>
      </c>
      <c r="AV411" s="68">
        <f>IF(AV410&gt;0,IF((SUMIFS($R413:AU413,$R410:AU410,12)+IF(AU410=12,0,AU411)+AV414)&gt;=$L407,$L407-FLOOR(SUMIFS($R413:AU413,$R410:AU410,12),1),IF(AV410=1,AV414,AV414+AU411)),0)</f>
        <v>0</v>
      </c>
      <c r="AW411" s="68">
        <f>IF(AW410&gt;0,IF((SUMIFS($R413:AV413,$R410:AV410,12)+IF(AV410=12,0,AV411)+AW414)&gt;=$L407,$L407-FLOOR(SUMIFS($R413:AV413,$R410:AV410,12),1),IF(AW410=1,AW414,AW414+AV411)),0)</f>
        <v>0</v>
      </c>
      <c r="AX411" s="68">
        <f>IF(AX410&gt;0,IF((SUMIFS($R413:AW413,$R410:AW410,12)+IF(AW410=12,0,AW411)+AX414)&gt;=$L407,$L407-FLOOR(SUMIFS($R413:AW413,$R410:AW410,12),1),IF(AX410=1,AX414,AX414+AW411)),0)</f>
        <v>0</v>
      </c>
      <c r="AY411" s="68">
        <f>IF(AY410&gt;0,IF((SUMIFS($R413:AX413,$R410:AX410,12)+IF(AX410=12,0,AX411)+AY414)&gt;=$L407,$L407-FLOOR(SUMIFS($R413:AX413,$R410:AX410,12),1),IF(AY410=1,AY414,AY414+AX411)),0)</f>
        <v>0</v>
      </c>
      <c r="AZ411" s="68">
        <f>IF(AZ410&gt;0,IF((SUMIFS($R413:AY413,$R410:AY410,12)+IF(AY410=12,0,AY411)+AZ414)&gt;=$L407,$L407-FLOOR(SUMIFS($R413:AY413,$R410:AY410,12),1),IF(AZ410=1,AZ414,AZ414+AY411)),0)</f>
        <v>0</v>
      </c>
      <c r="BA411" s="68">
        <f>IF(BA410&gt;0,IF((SUMIFS($R413:AZ413,$R410:AZ410,12)+IF(AZ410=12,0,AZ411)+BA414)&gt;=$L407,$L407-FLOOR(SUMIFS($R413:AZ413,$R410:AZ410,12),1),IF(BA410=1,BA414,BA414+AZ411)),0)</f>
        <v>0</v>
      </c>
      <c r="BB411" s="68">
        <f>IF(BB410&gt;0,IF((SUMIFS($R413:BA413,$R410:BA410,12)+IF(BA410=12,0,BA411)+BB414)&gt;=$L407,$L407-FLOOR(SUMIFS($R413:BA413,$R410:BA410,12),1),IF(BB410=1,BB414,BB414+BA411)),0)</f>
        <v>0</v>
      </c>
      <c r="BC411" s="68">
        <f>IF(BC410&gt;0,IF((SUMIFS($R413:BB413,$R410:BB410,12)+IF(BB410=12,0,BB411)+BC414)&gt;=$L407,$L407-FLOOR(SUMIFS($R413:BB413,$R410:BB410,12),1),IF(BC410=1,BC414,BC414+BB411)),0)</f>
        <v>0</v>
      </c>
      <c r="BD411" s="68">
        <f>IF(BD410&gt;0,IF((SUMIFS($R413:BC413,$R410:BC410,12)+IF(BC410=12,0,BC411)+BD414)&gt;=$L407,$L407-FLOOR(SUMIFS($R413:BC413,$R410:BC410,12),1),IF(BD410=1,BD414,BD414+BC411)),0)</f>
        <v>0</v>
      </c>
      <c r="BE411" s="68">
        <f>IF(BE410&gt;0,IF((SUMIFS($R413:BD413,$R410:BD410,12)+IF(BD410=12,0,BD411)+BE414)&gt;=$L407,$L407-FLOOR(SUMIFS($R413:BD413,$R410:BD410,12),1),IF(BE410=1,BE414,BE414+BD411)),0)</f>
        <v>0</v>
      </c>
      <c r="BF411" s="68">
        <f>IF(BF410&gt;0,IF((SUMIFS($R413:BE413,$R410:BE410,12)+IF(BE410=12,0,BE411)+BF414)&gt;=$L407,$L407-FLOOR(SUMIFS($R413:BE413,$R410:BE410,12),1),IF(BF410=1,BF414,BF414+BE411)),0)</f>
        <v>0</v>
      </c>
      <c r="BG411" s="68">
        <f>IF(BG410&gt;0,IF((SUMIFS($R413:BF413,$R410:BF410,12)+IF(BF410=12,0,BF411)+BG414)&gt;=$L407,$L407-FLOOR(SUMIFS($R413:BF413,$R410:BF410,12),1),IF(BG410=1,BG414,BG414+BF411)),0)</f>
        <v>0</v>
      </c>
      <c r="BH411" s="68">
        <f>IF(BH410&gt;0,IF((SUMIFS($R413:BG413,$R410:BG410,12)+IF(BG410=12,0,BG411)+BH414)&gt;=$L407,$L407-FLOOR(SUMIFS($R413:BG413,$R410:BG410,12),1),IF(BH410=1,BH414,BH414+BG411)),0)</f>
        <v>0</v>
      </c>
      <c r="BI411" s="68">
        <f>IF(BI410&gt;0,IF((SUMIFS($R413:BH413,$R410:BH410,12)+IF(BH410=12,0,BH411)+BI414)&gt;=$L407,$L407-FLOOR(SUMIFS($R413:BH413,$R410:BH410,12),1),IF(BI410=1,BI414,BI414+BH411)),0)</f>
        <v>0</v>
      </c>
      <c r="BJ411" s="68">
        <f>IF(BJ410&gt;0,IF((SUMIFS($R413:BI413,$R410:BI410,12)+IF(BI410=12,0,BI411)+BJ414)&gt;=$L407,$L407-FLOOR(SUMIFS($R413:BI413,$R410:BI410,12),1),IF(BJ410=1,BJ414,BJ414+BI411)),0)</f>
        <v>0</v>
      </c>
      <c r="BK411" s="68">
        <f>IF(BK410&gt;0,IF((SUMIFS($R413:BJ413,$R410:BJ410,12)+IF(BJ410=12,0,BJ411)+BK414)&gt;=$L407,$L407-FLOOR(SUMIFS($R413:BJ413,$R410:BJ410,12),1),IF(BK410=1,BK414,BK414+BJ411)),0)</f>
        <v>0</v>
      </c>
      <c r="BL411" s="68">
        <f>IF(BL410&gt;0,IF((SUMIFS($R413:BK413,$R410:BK410,12)+IF(BK410=12,0,BK411)+BL414)&gt;=$L407,$L407-FLOOR(SUMIFS($R413:BK413,$R410:BK410,12),1),IF(BL410=1,BL414,BL414+BK411)),0)</f>
        <v>0</v>
      </c>
      <c r="BM411" s="68">
        <f>IF(BM410&gt;0,IF((SUMIFS($R413:BL413,$R410:BL410,12)+IF(BL410=12,0,BL411)+BM414)&gt;=$L407,$L407-FLOOR(SUMIFS($R413:BL413,$R410:BL410,12),1),IF(BM410=1,BM414,BM414+BL411)),0)</f>
        <v>0</v>
      </c>
      <c r="BN411" s="362"/>
      <c r="BO411" s="364"/>
      <c r="BP411" s="366"/>
      <c r="BQ411" s="366"/>
      <c r="BR411" s="106"/>
      <c r="BS411" s="106"/>
      <c r="BT411" s="106"/>
      <c r="BU411" s="106"/>
      <c r="BV411" s="106"/>
      <c r="BW411" s="106"/>
      <c r="BX411" s="106"/>
      <c r="BY411" s="106"/>
      <c r="BZ411" s="106"/>
      <c r="CA411" s="106"/>
      <c r="CB411" s="106"/>
      <c r="CC411" s="106"/>
      <c r="CD411" s="106"/>
      <c r="CE411" s="106"/>
      <c r="CF411" s="106"/>
      <c r="CG411" s="106"/>
    </row>
    <row r="412" spans="1:85" s="245" customFormat="1" ht="41.5" hidden="1" customHeight="1" x14ac:dyDescent="0.35">
      <c r="A412" s="243"/>
      <c r="B412" s="128"/>
      <c r="C412" s="80"/>
      <c r="D412" s="80"/>
      <c r="E412" s="80"/>
      <c r="F412" s="80"/>
      <c r="G412" s="80"/>
      <c r="H412" s="80"/>
      <c r="I412" s="80"/>
      <c r="J412" s="80"/>
      <c r="K412" s="80"/>
      <c r="L412" s="80"/>
      <c r="M412" s="64"/>
      <c r="N412" s="7"/>
      <c r="O412" s="192"/>
      <c r="P412" s="106"/>
      <c r="Q412" s="65" t="s">
        <v>161</v>
      </c>
      <c r="R412" s="67">
        <f>IF(R407&gt;0,R408,0)</f>
        <v>0</v>
      </c>
      <c r="S412" s="67">
        <f t="shared" ref="S412" si="7454">IF(S407&gt;0,IF(S410=1,S408,S408+R412),R412)</f>
        <v>0</v>
      </c>
      <c r="T412" s="67">
        <f t="shared" ref="T412" si="7455">IF(T407&gt;0,IF(T410=1,T408,T408+S412),S412)</f>
        <v>0</v>
      </c>
      <c r="U412" s="67">
        <f t="shared" ref="U412" si="7456">IF(U407&gt;0,IF(U410=1,U408,U408+T412),T412)</f>
        <v>0</v>
      </c>
      <c r="V412" s="67">
        <f t="shared" ref="V412" si="7457">IF(V407&gt;0,IF(V410=1,V408,V408+U412),U412)</f>
        <v>0</v>
      </c>
      <c r="W412" s="67">
        <f t="shared" ref="W412" si="7458">IF(W407&gt;0,IF(W410=1,W408,W408+V412),V412)</f>
        <v>0</v>
      </c>
      <c r="X412" s="67">
        <f t="shared" ref="X412" si="7459">IF(X407&gt;0,IF(X410=1,X408,X408+W412),W412)</f>
        <v>0</v>
      </c>
      <c r="Y412" s="67">
        <f t="shared" ref="Y412" si="7460">IF(Y407&gt;0,IF(Y410=1,Y408,Y408+X412),X412)</f>
        <v>0</v>
      </c>
      <c r="Z412" s="67">
        <f t="shared" ref="Z412" si="7461">IF(Z407&gt;0,IF(Z410=1,Z408,Z408+Y412),Y412)</f>
        <v>0</v>
      </c>
      <c r="AA412" s="67">
        <f t="shared" ref="AA412" si="7462">IF(AA407&gt;0,IF(AA410=1,AA408,AA408+Z412),Z412)</f>
        <v>0</v>
      </c>
      <c r="AB412" s="67">
        <f t="shared" ref="AB412" si="7463">IF(AB407&gt;0,IF(AB410=1,AB408,AB408+AA412),AA412)</f>
        <v>0</v>
      </c>
      <c r="AC412" s="67">
        <f t="shared" ref="AC412" si="7464">IF(AC407&gt;0,IF(AC410=1,AC408,AC408+AB412),AB412)</f>
        <v>0</v>
      </c>
      <c r="AD412" s="67">
        <f t="shared" ref="AD412" si="7465">IF(AD407&gt;0,IF(AD410=1,AD408,AD408+AC412),AC412)</f>
        <v>0</v>
      </c>
      <c r="AE412" s="67">
        <f t="shared" ref="AE412" si="7466">IF(AE407&gt;0,IF(AE410=1,AE408,AE408+AD412),AD412)</f>
        <v>0</v>
      </c>
      <c r="AF412" s="67">
        <f t="shared" ref="AF412" si="7467">IF(AF407&gt;0,IF(AF410=1,AF408,AF408+AE412),AE412)</f>
        <v>0</v>
      </c>
      <c r="AG412" s="67">
        <f t="shared" ref="AG412" si="7468">IF(AG407&gt;0,IF(AG410=1,AG408,AG408+AF412),AF412)</f>
        <v>0</v>
      </c>
      <c r="AH412" s="67">
        <f t="shared" ref="AH412" si="7469">IF(AH407&gt;0,IF(AH410=1,AH408,AH408+AG412),AG412)</f>
        <v>0</v>
      </c>
      <c r="AI412" s="67">
        <f t="shared" ref="AI412" si="7470">IF(AI407&gt;0,IF(AI410=1,AI408,AI408+AH412),AH412)</f>
        <v>0</v>
      </c>
      <c r="AJ412" s="67">
        <f t="shared" ref="AJ412" si="7471">IF(AJ407&gt;0,IF(AJ410=1,AJ408,AJ408+AI412),AI412)</f>
        <v>0</v>
      </c>
      <c r="AK412" s="67">
        <f t="shared" ref="AK412" si="7472">IF(AK407&gt;0,IF(AK410=1,AK408,AK408+AJ412),AJ412)</f>
        <v>0</v>
      </c>
      <c r="AL412" s="67">
        <f t="shared" ref="AL412" si="7473">IF(AL407&gt;0,IF(AL410=1,AL408,AL408+AK412),AK412)</f>
        <v>0</v>
      </c>
      <c r="AM412" s="67">
        <f t="shared" ref="AM412" si="7474">IF(AM407&gt;0,IF(AM410=1,AM408,AM408+AL412),AL412)</f>
        <v>0</v>
      </c>
      <c r="AN412" s="67">
        <f t="shared" ref="AN412" si="7475">IF(AN407&gt;0,IF(AN410=1,AN408,AN408+AM412),AM412)</f>
        <v>0</v>
      </c>
      <c r="AO412" s="67">
        <f t="shared" ref="AO412" si="7476">IF(AO407&gt;0,IF(AO410=1,AO408,AO408+AN412),AN412)</f>
        <v>0</v>
      </c>
      <c r="AP412" s="67">
        <f t="shared" ref="AP412" si="7477">IF(AP407&gt;0,IF(AP410=1,AP408,AP408+AO412),AO412)</f>
        <v>0</v>
      </c>
      <c r="AQ412" s="67">
        <f t="shared" ref="AQ412" si="7478">IF(AQ407&gt;0,IF(AQ410=1,AQ408,AQ408+AP412),AP412)</f>
        <v>0</v>
      </c>
      <c r="AR412" s="67">
        <f t="shared" ref="AR412" si="7479">IF(AR407&gt;0,IF(AR410=1,AR408,AR408+AQ412),AQ412)</f>
        <v>0</v>
      </c>
      <c r="AS412" s="67">
        <f t="shared" ref="AS412" si="7480">IF(AS407&gt;0,IF(AS410=1,AS408,AS408+AR412),AR412)</f>
        <v>0</v>
      </c>
      <c r="AT412" s="67">
        <f t="shared" ref="AT412" si="7481">IF(AT407&gt;0,IF(AT410=1,AT408,AT408+AS412),AS412)</f>
        <v>0</v>
      </c>
      <c r="AU412" s="67">
        <f t="shared" ref="AU412" si="7482">IF(AU407&gt;0,IF(AU410=1,AU408,AU408+AT412),AT412)</f>
        <v>0</v>
      </c>
      <c r="AV412" s="67">
        <f t="shared" ref="AV412" si="7483">IF(AV407&gt;0,IF(AV410=1,AV408,AV408+AU412),AU412)</f>
        <v>0</v>
      </c>
      <c r="AW412" s="67">
        <f t="shared" ref="AW412" si="7484">IF(AW407&gt;0,IF(AW410=1,AW408,AW408+AV412),AV412)</f>
        <v>0</v>
      </c>
      <c r="AX412" s="67">
        <f t="shared" ref="AX412" si="7485">IF(AX407&gt;0,IF(AX410=1,AX408,AX408+AW412),AW412)</f>
        <v>0</v>
      </c>
      <c r="AY412" s="67">
        <f t="shared" ref="AY412" si="7486">IF(AY407&gt;0,IF(AY410=1,AY408,AY408+AX412),AX412)</f>
        <v>0</v>
      </c>
      <c r="AZ412" s="67">
        <f t="shared" ref="AZ412" si="7487">IF(AZ407&gt;0,IF(AZ410=1,AZ408,AZ408+AY412),AY412)</f>
        <v>0</v>
      </c>
      <c r="BA412" s="67">
        <f t="shared" ref="BA412" si="7488">IF(BA407&gt;0,IF(BA410=1,BA408,BA408+AZ412),AZ412)</f>
        <v>0</v>
      </c>
      <c r="BB412" s="67">
        <f t="shared" ref="BB412" si="7489">IF(BB407&gt;0,IF(BB410=1,BB408,BB408+BA412),BA412)</f>
        <v>0</v>
      </c>
      <c r="BC412" s="67">
        <f t="shared" ref="BC412" si="7490">IF(BC407&gt;0,IF(BC410=1,BC408,BC408+BB412),BB412)</f>
        <v>0</v>
      </c>
      <c r="BD412" s="67">
        <f t="shared" ref="BD412" si="7491">IF(BD407&gt;0,IF(BD410=1,BD408,BD408+BC412),BC412)</f>
        <v>0</v>
      </c>
      <c r="BE412" s="67">
        <f t="shared" ref="BE412" si="7492">IF(BE407&gt;0,IF(BE410=1,BE408,BE408+BD412),BD412)</f>
        <v>0</v>
      </c>
      <c r="BF412" s="67">
        <f t="shared" ref="BF412" si="7493">IF(BF407&gt;0,IF(BF410=1,BF408,BF408+BE412),BE412)</f>
        <v>0</v>
      </c>
      <c r="BG412" s="67">
        <f t="shared" ref="BG412" si="7494">IF(BG407&gt;0,IF(BG410=1,BG408,BG408+BF412),BF412)</f>
        <v>0</v>
      </c>
      <c r="BH412" s="67">
        <f t="shared" ref="BH412" si="7495">IF(BH407&gt;0,IF(BH410=1,BH408,BH408+BG412),BG412)</f>
        <v>0</v>
      </c>
      <c r="BI412" s="67">
        <f t="shared" ref="BI412" si="7496">IF(BI407&gt;0,IF(BI410=1,BI408,BI408+BH412),BH412)</f>
        <v>0</v>
      </c>
      <c r="BJ412" s="67">
        <f t="shared" ref="BJ412" si="7497">IF(BJ407&gt;0,IF(BJ410=1,BJ408,BJ408+BI412),BI412)</f>
        <v>0</v>
      </c>
      <c r="BK412" s="67">
        <f t="shared" ref="BK412" si="7498">IF(BK407&gt;0,IF(BK410=1,BK408,BK408+BJ412),BJ412)</f>
        <v>0</v>
      </c>
      <c r="BL412" s="67">
        <f t="shared" ref="BL412" si="7499">IF(BL407&gt;0,IF(BL410=1,BL408,BL408+BK412),BK412)</f>
        <v>0</v>
      </c>
      <c r="BM412" s="67">
        <f t="shared" ref="BM412" si="7500">IF(BM407&gt;0,IF(BM410=1,BM408,BM408+BL412),BL412)</f>
        <v>0</v>
      </c>
      <c r="BN412" s="362"/>
      <c r="BO412" s="364"/>
      <c r="BP412" s="366"/>
      <c r="BQ412" s="366"/>
      <c r="BR412" s="106"/>
      <c r="BS412" s="106"/>
      <c r="BT412" s="106"/>
      <c r="BU412" s="106"/>
      <c r="BV412" s="106"/>
      <c r="BW412" s="106"/>
      <c r="BX412" s="106"/>
      <c r="BY412" s="106"/>
      <c r="BZ412" s="106"/>
      <c r="CA412" s="106"/>
      <c r="CB412" s="106"/>
      <c r="CC412" s="106"/>
      <c r="CD412" s="106"/>
      <c r="CE412" s="106"/>
      <c r="CF412" s="106"/>
      <c r="CG412" s="106"/>
    </row>
    <row r="413" spans="1:85" s="245" customFormat="1" ht="41.5" hidden="1" customHeight="1" x14ac:dyDescent="0.35">
      <c r="A413" s="243"/>
      <c r="B413" s="128"/>
      <c r="C413" s="80"/>
      <c r="D413" s="80"/>
      <c r="E413" s="80"/>
      <c r="F413" s="80"/>
      <c r="G413" s="80"/>
      <c r="H413" s="80"/>
      <c r="I413" s="80"/>
      <c r="J413" s="80"/>
      <c r="K413" s="80"/>
      <c r="L413" s="80"/>
      <c r="M413" s="64"/>
      <c r="N413" s="7"/>
      <c r="O413" s="192"/>
      <c r="P413" s="106"/>
      <c r="Q413" s="65" t="s">
        <v>162</v>
      </c>
      <c r="R413" s="67">
        <f>R415</f>
        <v>0</v>
      </c>
      <c r="S413" s="67">
        <f t="shared" ref="S413" si="7501">IF(S410=1,S415,S415+R413)</f>
        <v>0</v>
      </c>
      <c r="T413" s="67">
        <f t="shared" ref="T413" si="7502">IF(T410=1,T415,T415+S413)</f>
        <v>0</v>
      </c>
      <c r="U413" s="67">
        <f t="shared" ref="U413" si="7503">IF(U410=1,U415,U415+T413)</f>
        <v>0</v>
      </c>
      <c r="V413" s="67">
        <f t="shared" ref="V413" si="7504">IF(V410=1,V415,V415+U413)</f>
        <v>0</v>
      </c>
      <c r="W413" s="67">
        <f t="shared" ref="W413" si="7505">IF(W410=1,W415,W415+V413)</f>
        <v>0</v>
      </c>
      <c r="X413" s="67">
        <f t="shared" ref="X413" si="7506">IF(X410=1,X415,X415+W413)</f>
        <v>0</v>
      </c>
      <c r="Y413" s="67">
        <f t="shared" ref="Y413" si="7507">IF(Y410=1,Y415,Y415+X413)</f>
        <v>0</v>
      </c>
      <c r="Z413" s="67">
        <f t="shared" ref="Z413" si="7508">IF(Z410=1,Z415,Z415+Y413)</f>
        <v>0</v>
      </c>
      <c r="AA413" s="67">
        <f t="shared" ref="AA413" si="7509">IF(AA410=1,AA415,AA415+Z413)</f>
        <v>0</v>
      </c>
      <c r="AB413" s="67">
        <f t="shared" ref="AB413" si="7510">IF(AB410=1,AB415,AB415+AA413)</f>
        <v>0</v>
      </c>
      <c r="AC413" s="67">
        <f t="shared" ref="AC413" si="7511">IF(AC410=1,AC415,AC415+AB413)</f>
        <v>0</v>
      </c>
      <c r="AD413" s="67">
        <f t="shared" ref="AD413" si="7512">IF(AD410=1,AD415,AD415+AC413)</f>
        <v>0</v>
      </c>
      <c r="AE413" s="67">
        <f t="shared" ref="AE413" si="7513">IF(AE410=1,AE415,AE415+AD413)</f>
        <v>0</v>
      </c>
      <c r="AF413" s="67">
        <f t="shared" ref="AF413" si="7514">IF(AF410=1,AF415,AF415+AE413)</f>
        <v>0</v>
      </c>
      <c r="AG413" s="67">
        <f t="shared" ref="AG413" si="7515">IF(AG410=1,AG415,AG415+AF413)</f>
        <v>0</v>
      </c>
      <c r="AH413" s="67">
        <f t="shared" ref="AH413" si="7516">IF(AH410=1,AH415,AH415+AG413)</f>
        <v>0</v>
      </c>
      <c r="AI413" s="67">
        <f t="shared" ref="AI413" si="7517">IF(AI410=1,AI415,AI415+AH413)</f>
        <v>0</v>
      </c>
      <c r="AJ413" s="67">
        <f t="shared" ref="AJ413" si="7518">IF(AJ410=1,AJ415,AJ415+AI413)</f>
        <v>0</v>
      </c>
      <c r="AK413" s="67">
        <f t="shared" ref="AK413" si="7519">IF(AK410=1,AK415,AK415+AJ413)</f>
        <v>0</v>
      </c>
      <c r="AL413" s="67">
        <f t="shared" ref="AL413" si="7520">IF(AL410=1,AL415,AL415+AK413)</f>
        <v>0</v>
      </c>
      <c r="AM413" s="67">
        <f t="shared" ref="AM413" si="7521">IF(AM410=1,AM415,AM415+AL413)</f>
        <v>0</v>
      </c>
      <c r="AN413" s="67">
        <f t="shared" ref="AN413" si="7522">IF(AN410=1,AN415,AN415+AM413)</f>
        <v>0</v>
      </c>
      <c r="AO413" s="67">
        <f t="shared" ref="AO413" si="7523">IF(AO410=1,AO415,AO415+AN413)</f>
        <v>0</v>
      </c>
      <c r="AP413" s="67">
        <f t="shared" ref="AP413" si="7524">IF(AP410=1,AP415,AP415+AO413)</f>
        <v>0</v>
      </c>
      <c r="AQ413" s="67">
        <f t="shared" ref="AQ413" si="7525">IF(AQ410=1,AQ415,AQ415+AP413)</f>
        <v>0</v>
      </c>
      <c r="AR413" s="67">
        <f t="shared" ref="AR413" si="7526">IF(AR410=1,AR415,AR415+AQ413)</f>
        <v>0</v>
      </c>
      <c r="AS413" s="67">
        <f t="shared" ref="AS413" si="7527">IF(AS410=1,AS415,AS415+AR413)</f>
        <v>0</v>
      </c>
      <c r="AT413" s="67">
        <f t="shared" ref="AT413" si="7528">IF(AT410=1,AT415,AT415+AS413)</f>
        <v>0</v>
      </c>
      <c r="AU413" s="67">
        <f t="shared" ref="AU413" si="7529">IF(AU410=1,AU415,AU415+AT413)</f>
        <v>0</v>
      </c>
      <c r="AV413" s="67">
        <f t="shared" ref="AV413" si="7530">IF(AV410=1,AV415,AV415+AU413)</f>
        <v>0</v>
      </c>
      <c r="AW413" s="67">
        <f t="shared" ref="AW413" si="7531">IF(AW410=1,AW415,AW415+AV413)</f>
        <v>0</v>
      </c>
      <c r="AX413" s="67">
        <f t="shared" ref="AX413" si="7532">IF(AX410=1,AX415,AX415+AW413)</f>
        <v>0</v>
      </c>
      <c r="AY413" s="67">
        <f t="shared" ref="AY413" si="7533">IF(AY410=1,AY415,AY415+AX413)</f>
        <v>0</v>
      </c>
      <c r="AZ413" s="67">
        <f t="shared" ref="AZ413" si="7534">IF(AZ410=1,AZ415,AZ415+AY413)</f>
        <v>0</v>
      </c>
      <c r="BA413" s="67">
        <f t="shared" ref="BA413" si="7535">IF(BA410=1,BA415,BA415+AZ413)</f>
        <v>0</v>
      </c>
      <c r="BB413" s="67">
        <f t="shared" ref="BB413" si="7536">IF(BB410=1,BB415,BB415+BA413)</f>
        <v>0</v>
      </c>
      <c r="BC413" s="67">
        <f t="shared" ref="BC413" si="7537">IF(BC410=1,BC415,BC415+BB413)</f>
        <v>0</v>
      </c>
      <c r="BD413" s="67">
        <f t="shared" ref="BD413" si="7538">IF(BD410=1,BD415,BD415+BC413)</f>
        <v>0</v>
      </c>
      <c r="BE413" s="67">
        <f t="shared" ref="BE413" si="7539">IF(BE410=1,BE415,BE415+BD413)</f>
        <v>0</v>
      </c>
      <c r="BF413" s="67">
        <f t="shared" ref="BF413" si="7540">IF(BF410=1,BF415,BF415+BE413)</f>
        <v>0</v>
      </c>
      <c r="BG413" s="67">
        <f t="shared" ref="BG413" si="7541">IF(BG410=1,BG415,BG415+BF413)</f>
        <v>0</v>
      </c>
      <c r="BH413" s="67">
        <f t="shared" ref="BH413" si="7542">IF(BH410=1,BH415,BH415+BG413)</f>
        <v>0</v>
      </c>
      <c r="BI413" s="67">
        <f t="shared" ref="BI413" si="7543">IF(BI410=1,BI415,BI415+BH413)</f>
        <v>0</v>
      </c>
      <c r="BJ413" s="67">
        <f t="shared" ref="BJ413" si="7544">IF(BJ410=1,BJ415,BJ415+BI413)</f>
        <v>0</v>
      </c>
      <c r="BK413" s="67">
        <f t="shared" ref="BK413" si="7545">IF(BK410=1,BK415,BK415+BJ413)</f>
        <v>0</v>
      </c>
      <c r="BL413" s="67">
        <f t="shared" ref="BL413" si="7546">IF(BL410=1,BL415,BL415+BK413)</f>
        <v>0</v>
      </c>
      <c r="BM413" s="67">
        <f t="shared" ref="BM413" si="7547">IF(BM410=1,BM415,BM415+BL413)</f>
        <v>0</v>
      </c>
      <c r="BN413" s="362"/>
      <c r="BO413" s="364"/>
      <c r="BP413" s="366"/>
      <c r="BQ413" s="366"/>
      <c r="BR413" s="106"/>
      <c r="BS413" s="106"/>
      <c r="BT413" s="106"/>
      <c r="BU413" s="106"/>
      <c r="BV413" s="106"/>
      <c r="BW413" s="106"/>
      <c r="BX413" s="106"/>
      <c r="BY413" s="106"/>
      <c r="BZ413" s="106"/>
      <c r="CA413" s="106"/>
      <c r="CB413" s="106"/>
      <c r="CC413" s="106"/>
      <c r="CD413" s="106"/>
      <c r="CE413" s="106"/>
      <c r="CF413" s="106"/>
      <c r="CG413" s="106"/>
    </row>
    <row r="414" spans="1:85" s="245" customFormat="1" ht="29" x14ac:dyDescent="0.35">
      <c r="A414" s="243"/>
      <c r="B414" s="128"/>
      <c r="C414" s="80"/>
      <c r="D414" s="80"/>
      <c r="E414" s="80"/>
      <c r="F414" s="80"/>
      <c r="G414" s="80"/>
      <c r="H414" s="80"/>
      <c r="I414" s="80"/>
      <c r="J414" s="80"/>
      <c r="K414" s="80"/>
      <c r="L414" s="80"/>
      <c r="M414" s="64"/>
      <c r="N414" s="7"/>
      <c r="O414" s="192"/>
      <c r="P414" s="106"/>
      <c r="Q414" s="63" t="s">
        <v>160</v>
      </c>
      <c r="R414" s="68">
        <f t="shared" ref="R414:BM414" si="7548">1720/12*R407</f>
        <v>0</v>
      </c>
      <c r="S414" s="68">
        <f t="shared" si="7548"/>
        <v>0</v>
      </c>
      <c r="T414" s="68">
        <f t="shared" si="7548"/>
        <v>0</v>
      </c>
      <c r="U414" s="68">
        <f t="shared" si="7548"/>
        <v>0</v>
      </c>
      <c r="V414" s="68">
        <f t="shared" si="7548"/>
        <v>0</v>
      </c>
      <c r="W414" s="68">
        <f t="shared" si="7548"/>
        <v>0</v>
      </c>
      <c r="X414" s="68">
        <f t="shared" si="7548"/>
        <v>0</v>
      </c>
      <c r="Y414" s="68">
        <f t="shared" si="7548"/>
        <v>0</v>
      </c>
      <c r="Z414" s="68">
        <f t="shared" si="7548"/>
        <v>0</v>
      </c>
      <c r="AA414" s="68">
        <f t="shared" si="7548"/>
        <v>0</v>
      </c>
      <c r="AB414" s="68">
        <f t="shared" si="7548"/>
        <v>0</v>
      </c>
      <c r="AC414" s="68">
        <f t="shared" si="7548"/>
        <v>0</v>
      </c>
      <c r="AD414" s="68">
        <f t="shared" si="7548"/>
        <v>0</v>
      </c>
      <c r="AE414" s="68">
        <f t="shared" si="7548"/>
        <v>0</v>
      </c>
      <c r="AF414" s="68">
        <f t="shared" si="7548"/>
        <v>0</v>
      </c>
      <c r="AG414" s="68">
        <f t="shared" si="7548"/>
        <v>0</v>
      </c>
      <c r="AH414" s="68">
        <f t="shared" si="7548"/>
        <v>0</v>
      </c>
      <c r="AI414" s="68">
        <f t="shared" si="7548"/>
        <v>0</v>
      </c>
      <c r="AJ414" s="68">
        <f t="shared" si="7548"/>
        <v>0</v>
      </c>
      <c r="AK414" s="68">
        <f t="shared" si="7548"/>
        <v>0</v>
      </c>
      <c r="AL414" s="68">
        <f t="shared" si="7548"/>
        <v>0</v>
      </c>
      <c r="AM414" s="68">
        <f t="shared" si="7548"/>
        <v>0</v>
      </c>
      <c r="AN414" s="68">
        <f t="shared" si="7548"/>
        <v>0</v>
      </c>
      <c r="AO414" s="68">
        <f t="shared" si="7548"/>
        <v>0</v>
      </c>
      <c r="AP414" s="68">
        <f t="shared" si="7548"/>
        <v>0</v>
      </c>
      <c r="AQ414" s="68">
        <f t="shared" si="7548"/>
        <v>0</v>
      </c>
      <c r="AR414" s="68">
        <f t="shared" si="7548"/>
        <v>0</v>
      </c>
      <c r="AS414" s="68">
        <f t="shared" si="7548"/>
        <v>0</v>
      </c>
      <c r="AT414" s="68">
        <f t="shared" si="7548"/>
        <v>0</v>
      </c>
      <c r="AU414" s="68">
        <f t="shared" si="7548"/>
        <v>0</v>
      </c>
      <c r="AV414" s="68">
        <f t="shared" si="7548"/>
        <v>0</v>
      </c>
      <c r="AW414" s="68">
        <f t="shared" si="7548"/>
        <v>0</v>
      </c>
      <c r="AX414" s="68">
        <f t="shared" si="7548"/>
        <v>0</v>
      </c>
      <c r="AY414" s="68">
        <f t="shared" si="7548"/>
        <v>0</v>
      </c>
      <c r="AZ414" s="68">
        <f t="shared" si="7548"/>
        <v>0</v>
      </c>
      <c r="BA414" s="68">
        <f t="shared" si="7548"/>
        <v>0</v>
      </c>
      <c r="BB414" s="68">
        <f t="shared" si="7548"/>
        <v>0</v>
      </c>
      <c r="BC414" s="68">
        <f t="shared" si="7548"/>
        <v>0</v>
      </c>
      <c r="BD414" s="68">
        <f t="shared" si="7548"/>
        <v>0</v>
      </c>
      <c r="BE414" s="68">
        <f t="shared" si="7548"/>
        <v>0</v>
      </c>
      <c r="BF414" s="68">
        <f t="shared" si="7548"/>
        <v>0</v>
      </c>
      <c r="BG414" s="68">
        <f t="shared" si="7548"/>
        <v>0</v>
      </c>
      <c r="BH414" s="68">
        <f t="shared" si="7548"/>
        <v>0</v>
      </c>
      <c r="BI414" s="68">
        <f t="shared" si="7548"/>
        <v>0</v>
      </c>
      <c r="BJ414" s="68">
        <f t="shared" si="7548"/>
        <v>0</v>
      </c>
      <c r="BK414" s="68">
        <f t="shared" si="7548"/>
        <v>0</v>
      </c>
      <c r="BL414" s="68">
        <f t="shared" si="7548"/>
        <v>0</v>
      </c>
      <c r="BM414" s="68">
        <f t="shared" si="7548"/>
        <v>0</v>
      </c>
      <c r="BN414" s="362"/>
      <c r="BO414" s="364"/>
      <c r="BP414" s="366"/>
      <c r="BQ414" s="366"/>
      <c r="BR414" s="106"/>
      <c r="BS414" s="106"/>
      <c r="BT414" s="106"/>
      <c r="BU414" s="106"/>
      <c r="BV414" s="106"/>
      <c r="BW414" s="106"/>
      <c r="BX414" s="106"/>
      <c r="BY414" s="106"/>
      <c r="BZ414" s="106"/>
      <c r="CA414" s="106"/>
      <c r="CB414" s="106"/>
      <c r="CC414" s="106"/>
      <c r="CD414" s="106"/>
      <c r="CE414" s="106"/>
      <c r="CF414" s="106"/>
      <c r="CG414" s="106"/>
    </row>
    <row r="415" spans="1:85" s="245" customFormat="1" ht="29" x14ac:dyDescent="0.35">
      <c r="A415" s="243"/>
      <c r="B415" s="128"/>
      <c r="C415" s="80"/>
      <c r="D415" s="80"/>
      <c r="E415" s="80"/>
      <c r="F415" s="80"/>
      <c r="G415" s="80"/>
      <c r="H415" s="80"/>
      <c r="I415" s="80"/>
      <c r="J415" s="80"/>
      <c r="K415" s="80"/>
      <c r="L415" s="80"/>
      <c r="M415" s="64"/>
      <c r="N415" s="7"/>
      <c r="O415" s="192"/>
      <c r="P415" s="106"/>
      <c r="Q415" s="63" t="s">
        <v>144</v>
      </c>
      <c r="R415" s="68">
        <f>FLOOR(IF(OR(R410=0,R410=1),IF(R408&gt;=R414,R414,R408)+0.00000001,IF(R412&gt;=R411,R411,R412))+0.00000001,1)</f>
        <v>0</v>
      </c>
      <c r="S415" s="68">
        <f t="shared" ref="S415" si="7549">FLOOR(IF(OR(S410=0,S410=1),IF(S414&gt;S411,S411,IF(S408&gt;=S414,S414,S408)+0.00000001),IF(S412&gt;=S411,S411-R413,S412-R413)+0.00000001),1)</f>
        <v>0</v>
      </c>
      <c r="T415" s="68">
        <f t="shared" ref="T415" si="7550">FLOOR(IF(OR(T410=0,T410=1),IF(T414&gt;T411,T411,IF(T408&gt;=T414,T414,T408)+0.00000001),IF(T412&gt;=T411,T411-S413,T412-S413)+0.00000001),1)</f>
        <v>0</v>
      </c>
      <c r="U415" s="68">
        <f t="shared" ref="U415" si="7551">FLOOR(IF(OR(U410=0,U410=1),IF(U414&gt;U411,U411,IF(U408&gt;=U414,U414,U408)+0.00000001),IF(U412&gt;=U411,U411-T413,U412-T413)+0.00000001),1)</f>
        <v>0</v>
      </c>
      <c r="V415" s="68">
        <f t="shared" ref="V415" si="7552">FLOOR(IF(OR(V410=0,V410=1),IF(V414&gt;V411,V411,IF(V408&gt;=V414,V414,V408)+0.00000001),IF(V412&gt;=V411,V411-U413,V412-U413)+0.00000001),1)</f>
        <v>0</v>
      </c>
      <c r="W415" s="68">
        <f t="shared" ref="W415" si="7553">FLOOR(IF(OR(W410=0,W410=1),IF(W414&gt;W411,W411,IF(W408&gt;=W414,W414,W408)+0.00000001),IF(W412&gt;=W411,W411-V413,W412-V413)+0.00000001),1)</f>
        <v>0</v>
      </c>
      <c r="X415" s="68">
        <f t="shared" ref="X415" si="7554">FLOOR(IF(OR(X410=0,X410=1),IF(X414&gt;X411,X411,IF(X408&gt;=X414,X414,X408)+0.00000001),IF(X412&gt;=X411,X411-W413,X412-W413)+0.00000001),1)</f>
        <v>0</v>
      </c>
      <c r="Y415" s="68">
        <f t="shared" ref="Y415" si="7555">FLOOR(IF(OR(Y410=0,Y410=1),IF(Y414&gt;Y411,Y411,IF(Y408&gt;=Y414,Y414,Y408)+0.00000001),IF(Y412&gt;=Y411,Y411-X413,Y412-X413)+0.00000001),1)</f>
        <v>0</v>
      </c>
      <c r="Z415" s="68">
        <f t="shared" ref="Z415" si="7556">FLOOR(IF(OR(Z410=0,Z410=1),IF(Z414&gt;Z411,Z411,IF(Z408&gt;=Z414,Z414,Z408)+0.00000001),IF(Z412&gt;=Z411,Z411-Y413,Z412-Y413)+0.00000001),1)</f>
        <v>0</v>
      </c>
      <c r="AA415" s="68">
        <f t="shared" ref="AA415" si="7557">FLOOR(IF(OR(AA410=0,AA410=1),IF(AA414&gt;AA411,AA411,IF(AA408&gt;=AA414,AA414,AA408)+0.00000001),IF(AA412&gt;=AA411,AA411-Z413,AA412-Z413)+0.00000001),1)</f>
        <v>0</v>
      </c>
      <c r="AB415" s="68">
        <f t="shared" ref="AB415" si="7558">FLOOR(IF(OR(AB410=0,AB410=1),IF(AB414&gt;AB411,AB411,IF(AB408&gt;=AB414,AB414,AB408)+0.00000001),IF(AB412&gt;=AB411,AB411-AA413,AB412-AA413)+0.00000001),1)</f>
        <v>0</v>
      </c>
      <c r="AC415" s="68">
        <f t="shared" ref="AC415" si="7559">FLOOR(IF(OR(AC410=0,AC410=1),IF(AC414&gt;AC411,AC411,IF(AC408&gt;=AC414,AC414,AC408)+0.00000001),IF(AC412&gt;=AC411,AC411-AB413,AC412-AB413)+0.00000001),1)</f>
        <v>0</v>
      </c>
      <c r="AD415" s="68">
        <f t="shared" ref="AD415" si="7560">FLOOR(IF(OR(AD410=0,AD410=1),IF(AD414&gt;AD411,AD411,IF(AD408&gt;=AD414,AD414,AD408)+0.00000001),IF(AD412&gt;=AD411,AD411-AC413,AD412-AC413)+0.00000001),1)</f>
        <v>0</v>
      </c>
      <c r="AE415" s="68">
        <f t="shared" ref="AE415" si="7561">FLOOR(IF(OR(AE410=0,AE410=1),IF(AE414&gt;AE411,AE411,IF(AE408&gt;=AE414,AE414,AE408)+0.00000001),IF(AE412&gt;=AE411,AE411-AD413,AE412-AD413)+0.00000001),1)</f>
        <v>0</v>
      </c>
      <c r="AF415" s="68">
        <f t="shared" ref="AF415" si="7562">FLOOR(IF(OR(AF410=0,AF410=1),IF(AF414&gt;AF411,AF411,IF(AF408&gt;=AF414,AF414,AF408)+0.00000001),IF(AF412&gt;=AF411,AF411-AE413,AF412-AE413)+0.00000001),1)</f>
        <v>0</v>
      </c>
      <c r="AG415" s="68">
        <f t="shared" ref="AG415" si="7563">FLOOR(IF(OR(AG410=0,AG410=1),IF(AG414&gt;AG411,AG411,IF(AG408&gt;=AG414,AG414,AG408)+0.00000001),IF(AG412&gt;=AG411,AG411-AF413,AG412-AF413)+0.00000001),1)</f>
        <v>0</v>
      </c>
      <c r="AH415" s="68">
        <f t="shared" ref="AH415" si="7564">FLOOR(IF(OR(AH410=0,AH410=1),IF(AH414&gt;AH411,AH411,IF(AH408&gt;=AH414,AH414,AH408)+0.00000001),IF(AH412&gt;=AH411,AH411-AG413,AH412-AG413)+0.00000001),1)</f>
        <v>0</v>
      </c>
      <c r="AI415" s="68">
        <f t="shared" ref="AI415" si="7565">FLOOR(IF(OR(AI410=0,AI410=1),IF(AI414&gt;AI411,AI411,IF(AI408&gt;=AI414,AI414,AI408)+0.00000001),IF(AI412&gt;=AI411,AI411-AH413,AI412-AH413)+0.00000001),1)</f>
        <v>0</v>
      </c>
      <c r="AJ415" s="68">
        <f t="shared" ref="AJ415" si="7566">FLOOR(IF(OR(AJ410=0,AJ410=1),IF(AJ414&gt;AJ411,AJ411,IF(AJ408&gt;=AJ414,AJ414,AJ408)+0.00000001),IF(AJ412&gt;=AJ411,AJ411-AI413,AJ412-AI413)+0.00000001),1)</f>
        <v>0</v>
      </c>
      <c r="AK415" s="68">
        <f t="shared" ref="AK415" si="7567">FLOOR(IF(OR(AK410=0,AK410=1),IF(AK414&gt;AK411,AK411,IF(AK408&gt;=AK414,AK414,AK408)+0.00000001),IF(AK412&gt;=AK411,AK411-AJ413,AK412-AJ413)+0.00000001),1)</f>
        <v>0</v>
      </c>
      <c r="AL415" s="68">
        <f t="shared" ref="AL415" si="7568">FLOOR(IF(OR(AL410=0,AL410=1),IF(AL414&gt;AL411,AL411,IF(AL408&gt;=AL414,AL414,AL408)+0.00000001),IF(AL412&gt;=AL411,AL411-AK413,AL412-AK413)+0.00000001),1)</f>
        <v>0</v>
      </c>
      <c r="AM415" s="68">
        <f t="shared" ref="AM415" si="7569">FLOOR(IF(OR(AM410=0,AM410=1),IF(AM414&gt;AM411,AM411,IF(AM408&gt;=AM414,AM414,AM408)+0.00000001),IF(AM412&gt;=AM411,AM411-AL413,AM412-AL413)+0.00000001),1)</f>
        <v>0</v>
      </c>
      <c r="AN415" s="68">
        <f t="shared" ref="AN415" si="7570">FLOOR(IF(OR(AN410=0,AN410=1),IF(AN414&gt;AN411,AN411,IF(AN408&gt;=AN414,AN414,AN408)+0.00000001),IF(AN412&gt;=AN411,AN411-AM413,AN412-AM413)+0.00000001),1)</f>
        <v>0</v>
      </c>
      <c r="AO415" s="68">
        <f t="shared" ref="AO415" si="7571">FLOOR(IF(OR(AO410=0,AO410=1),IF(AO414&gt;AO411,AO411,IF(AO408&gt;=AO414,AO414,AO408)+0.00000001),IF(AO412&gt;=AO411,AO411-AN413,AO412-AN413)+0.00000001),1)</f>
        <v>0</v>
      </c>
      <c r="AP415" s="68">
        <f t="shared" ref="AP415" si="7572">FLOOR(IF(OR(AP410=0,AP410=1),IF(AP414&gt;AP411,AP411,IF(AP408&gt;=AP414,AP414,AP408)+0.00000001),IF(AP412&gt;=AP411,AP411-AO413,AP412-AO413)+0.00000001),1)</f>
        <v>0</v>
      </c>
      <c r="AQ415" s="68">
        <f t="shared" ref="AQ415" si="7573">FLOOR(IF(OR(AQ410=0,AQ410=1),IF(AQ414&gt;AQ411,AQ411,IF(AQ408&gt;=AQ414,AQ414,AQ408)+0.00000001),IF(AQ412&gt;=AQ411,AQ411-AP413,AQ412-AP413)+0.00000001),1)</f>
        <v>0</v>
      </c>
      <c r="AR415" s="68">
        <f t="shared" ref="AR415" si="7574">FLOOR(IF(OR(AR410=0,AR410=1),IF(AR414&gt;AR411,AR411,IF(AR408&gt;=AR414,AR414,AR408)+0.00000001),IF(AR412&gt;=AR411,AR411-AQ413,AR412-AQ413)+0.00000001),1)</f>
        <v>0</v>
      </c>
      <c r="AS415" s="68">
        <f t="shared" ref="AS415" si="7575">FLOOR(IF(OR(AS410=0,AS410=1),IF(AS414&gt;AS411,AS411,IF(AS408&gt;=AS414,AS414,AS408)+0.00000001),IF(AS412&gt;=AS411,AS411-AR413,AS412-AR413)+0.00000001),1)</f>
        <v>0</v>
      </c>
      <c r="AT415" s="68">
        <f t="shared" ref="AT415" si="7576">FLOOR(IF(OR(AT410=0,AT410=1),IF(AT414&gt;AT411,AT411,IF(AT408&gt;=AT414,AT414,AT408)+0.00000001),IF(AT412&gt;=AT411,AT411-AS413,AT412-AS413)+0.00000001),1)</f>
        <v>0</v>
      </c>
      <c r="AU415" s="68">
        <f t="shared" ref="AU415" si="7577">FLOOR(IF(OR(AU410=0,AU410=1),IF(AU414&gt;AU411,AU411,IF(AU408&gt;=AU414,AU414,AU408)+0.00000001),IF(AU412&gt;=AU411,AU411-AT413,AU412-AT413)+0.00000001),1)</f>
        <v>0</v>
      </c>
      <c r="AV415" s="68">
        <f t="shared" ref="AV415" si="7578">FLOOR(IF(OR(AV410=0,AV410=1),IF(AV414&gt;AV411,AV411,IF(AV408&gt;=AV414,AV414,AV408)+0.00000001),IF(AV412&gt;=AV411,AV411-AU413,AV412-AU413)+0.00000001),1)</f>
        <v>0</v>
      </c>
      <c r="AW415" s="68">
        <f t="shared" ref="AW415" si="7579">FLOOR(IF(OR(AW410=0,AW410=1),IF(AW414&gt;AW411,AW411,IF(AW408&gt;=AW414,AW414,AW408)+0.00000001),IF(AW412&gt;=AW411,AW411-AV413,AW412-AV413)+0.00000001),1)</f>
        <v>0</v>
      </c>
      <c r="AX415" s="68">
        <f t="shared" ref="AX415" si="7580">FLOOR(IF(OR(AX410=0,AX410=1),IF(AX414&gt;AX411,AX411,IF(AX408&gt;=AX414,AX414,AX408)+0.00000001),IF(AX412&gt;=AX411,AX411-AW413,AX412-AW413)+0.00000001),1)</f>
        <v>0</v>
      </c>
      <c r="AY415" s="68">
        <f t="shared" ref="AY415" si="7581">FLOOR(IF(OR(AY410=0,AY410=1),IF(AY414&gt;AY411,AY411,IF(AY408&gt;=AY414,AY414,AY408)+0.00000001),IF(AY412&gt;=AY411,AY411-AX413,AY412-AX413)+0.00000001),1)</f>
        <v>0</v>
      </c>
      <c r="AZ415" s="68">
        <f t="shared" ref="AZ415" si="7582">FLOOR(IF(OR(AZ410=0,AZ410=1),IF(AZ414&gt;AZ411,AZ411,IF(AZ408&gt;=AZ414,AZ414,AZ408)+0.00000001),IF(AZ412&gt;=AZ411,AZ411-AY413,AZ412-AY413)+0.00000001),1)</f>
        <v>0</v>
      </c>
      <c r="BA415" s="68">
        <f t="shared" ref="BA415" si="7583">FLOOR(IF(OR(BA410=0,BA410=1),IF(BA414&gt;BA411,BA411,IF(BA408&gt;=BA414,BA414,BA408)+0.00000001),IF(BA412&gt;=BA411,BA411-AZ413,BA412-AZ413)+0.00000001),1)</f>
        <v>0</v>
      </c>
      <c r="BB415" s="68">
        <f t="shared" ref="BB415" si="7584">FLOOR(IF(OR(BB410=0,BB410=1),IF(BB414&gt;BB411,BB411,IF(BB408&gt;=BB414,BB414,BB408)+0.00000001),IF(BB412&gt;=BB411,BB411-BA413,BB412-BA413)+0.00000001),1)</f>
        <v>0</v>
      </c>
      <c r="BC415" s="68">
        <f t="shared" ref="BC415" si="7585">FLOOR(IF(OR(BC410=0,BC410=1),IF(BC414&gt;BC411,BC411,IF(BC408&gt;=BC414,BC414,BC408)+0.00000001),IF(BC412&gt;=BC411,BC411-BB413,BC412-BB413)+0.00000001),1)</f>
        <v>0</v>
      </c>
      <c r="BD415" s="68">
        <f t="shared" ref="BD415" si="7586">FLOOR(IF(OR(BD410=0,BD410=1),IF(BD414&gt;BD411,BD411,IF(BD408&gt;=BD414,BD414,BD408)+0.00000001),IF(BD412&gt;=BD411,BD411-BC413,BD412-BC413)+0.00000001),1)</f>
        <v>0</v>
      </c>
      <c r="BE415" s="68">
        <f t="shared" ref="BE415" si="7587">FLOOR(IF(OR(BE410=0,BE410=1),IF(BE414&gt;BE411,BE411,IF(BE408&gt;=BE414,BE414,BE408)+0.00000001),IF(BE412&gt;=BE411,BE411-BD413,BE412-BD413)+0.00000001),1)</f>
        <v>0</v>
      </c>
      <c r="BF415" s="68">
        <f t="shared" ref="BF415" si="7588">FLOOR(IF(OR(BF410=0,BF410=1),IF(BF414&gt;BF411,BF411,IF(BF408&gt;=BF414,BF414,BF408)+0.00000001),IF(BF412&gt;=BF411,BF411-BE413,BF412-BE413)+0.00000001),1)</f>
        <v>0</v>
      </c>
      <c r="BG415" s="68">
        <f t="shared" ref="BG415" si="7589">FLOOR(IF(OR(BG410=0,BG410=1),IF(BG414&gt;BG411,BG411,IF(BG408&gt;=BG414,BG414,BG408)+0.00000001),IF(BG412&gt;=BG411,BG411-BF413,BG412-BF413)+0.00000001),1)</f>
        <v>0</v>
      </c>
      <c r="BH415" s="68">
        <f t="shared" ref="BH415" si="7590">FLOOR(IF(OR(BH410=0,BH410=1),IF(BH414&gt;BH411,BH411,IF(BH408&gt;=BH414,BH414,BH408)+0.00000001),IF(BH412&gt;=BH411,BH411-BG413,BH412-BG413)+0.00000001),1)</f>
        <v>0</v>
      </c>
      <c r="BI415" s="68">
        <f t="shared" ref="BI415" si="7591">FLOOR(IF(OR(BI410=0,BI410=1),IF(BI414&gt;BI411,BI411,IF(BI408&gt;=BI414,BI414,BI408)+0.00000001),IF(BI412&gt;=BI411,BI411-BH413,BI412-BH413)+0.00000001),1)</f>
        <v>0</v>
      </c>
      <c r="BJ415" s="68">
        <f t="shared" ref="BJ415" si="7592">FLOOR(IF(OR(BJ410=0,BJ410=1),IF(BJ414&gt;BJ411,BJ411,IF(BJ408&gt;=BJ414,BJ414,BJ408)+0.00000001),IF(BJ412&gt;=BJ411,BJ411-BI413,BJ412-BI413)+0.00000001),1)</f>
        <v>0</v>
      </c>
      <c r="BK415" s="68">
        <f t="shared" ref="BK415" si="7593">FLOOR(IF(OR(BK410=0,BK410=1),IF(BK414&gt;BK411,BK411,IF(BK408&gt;=BK414,BK414,BK408)+0.00000001),IF(BK412&gt;=BK411,BK411-BJ413,BK412-BJ413)+0.00000001),1)</f>
        <v>0</v>
      </c>
      <c r="BL415" s="68">
        <f t="shared" ref="BL415" si="7594">FLOOR(IF(OR(BL410=0,BL410=1),IF(BL414&gt;BL411,BL411,IF(BL408&gt;=BL414,BL414,BL408)+0.00000001),IF(BL412&gt;=BL411,BL411-BK413,BL412-BK413)+0.00000001),1)</f>
        <v>0</v>
      </c>
      <c r="BM415" s="68">
        <f t="shared" ref="BM415" si="7595">FLOOR(IF(OR(BM410=0,BM410=1),IF(BM414&gt;BM411,BM411,IF(BM408&gt;=BM414,BM414,BM408)+0.00000001),IF(BM412&gt;=BM411,BM411-BL413,BM412-BL413)+0.00000001),1)</f>
        <v>0</v>
      </c>
      <c r="BN415" s="362"/>
      <c r="BO415" s="364"/>
      <c r="BP415" s="366"/>
      <c r="BQ415" s="366"/>
      <c r="BR415" s="106"/>
      <c r="BS415" s="106"/>
      <c r="BT415" s="106"/>
      <c r="BU415" s="106"/>
      <c r="BV415" s="106"/>
      <c r="BW415" s="106"/>
      <c r="BX415" s="106"/>
      <c r="BY415" s="106"/>
      <c r="BZ415" s="106"/>
      <c r="CA415" s="106"/>
      <c r="CB415" s="106"/>
      <c r="CC415" s="106"/>
      <c r="CD415" s="106"/>
      <c r="CE415" s="106"/>
      <c r="CF415" s="106"/>
      <c r="CG415" s="106"/>
    </row>
    <row r="416" spans="1:85" s="245" customFormat="1" ht="25.4" customHeight="1" thickBot="1" x14ac:dyDescent="0.4">
      <c r="A416" s="243"/>
      <c r="B416" s="129"/>
      <c r="C416" s="69"/>
      <c r="D416" s="69"/>
      <c r="E416" s="69"/>
      <c r="F416" s="69"/>
      <c r="G416" s="69"/>
      <c r="H416" s="69"/>
      <c r="I416" s="69"/>
      <c r="J416" s="69"/>
      <c r="K416" s="69"/>
      <c r="L416" s="69"/>
      <c r="M416" s="70"/>
      <c r="N416" s="7"/>
      <c r="O416" s="193"/>
      <c r="P416" s="106"/>
      <c r="Q416" s="216" t="s">
        <v>145</v>
      </c>
      <c r="R416" s="72">
        <f>IF($J407="Ano",R415*'Podpůrná data'!$B$5,R415*'Podpůrná data'!$B$3)</f>
        <v>0</v>
      </c>
      <c r="S416" s="72">
        <f>IF($J407="Ano",S415*'Podpůrná data'!$B$5,S415*'Podpůrná data'!$B$3)</f>
        <v>0</v>
      </c>
      <c r="T416" s="72">
        <f>IF($J407="Ano",T415*'Podpůrná data'!$B$5,T415*'Podpůrná data'!$B$3)</f>
        <v>0</v>
      </c>
      <c r="U416" s="72">
        <f>IF($J407="Ano",U415*'Podpůrná data'!$B$5,U415*'Podpůrná data'!$B$3)</f>
        <v>0</v>
      </c>
      <c r="V416" s="72">
        <f>IF($J407="Ano",V415*'Podpůrná data'!$B$5,V415*'Podpůrná data'!$B$3)</f>
        <v>0</v>
      </c>
      <c r="W416" s="72">
        <f>IF($J407="Ano",W415*'Podpůrná data'!$B$5,W415*'Podpůrná data'!$B$3)</f>
        <v>0</v>
      </c>
      <c r="X416" s="72">
        <f>IF($J407="Ano",X415*'Podpůrná data'!$B$5,X415*'Podpůrná data'!$B$3)</f>
        <v>0</v>
      </c>
      <c r="Y416" s="72">
        <f>IF($J407="Ano",Y415*'Podpůrná data'!$B$5,Y415*'Podpůrná data'!$B$3)</f>
        <v>0</v>
      </c>
      <c r="Z416" s="72">
        <f>IF($J407="Ano",Z415*'Podpůrná data'!$B$5,Z415*'Podpůrná data'!$B$3)</f>
        <v>0</v>
      </c>
      <c r="AA416" s="72">
        <f>IF($J407="Ano",AA415*'Podpůrná data'!$B$5,AA415*'Podpůrná data'!$B$3)</f>
        <v>0</v>
      </c>
      <c r="AB416" s="72">
        <f>IF($J407="Ano",AB415*'Podpůrná data'!$B$5,AB415*'Podpůrná data'!$B$3)</f>
        <v>0</v>
      </c>
      <c r="AC416" s="72">
        <f>IF($J407="Ano",AC415*'Podpůrná data'!$B$5,AC415*'Podpůrná data'!$B$3)</f>
        <v>0</v>
      </c>
      <c r="AD416" s="72">
        <f>IF($J407="Ano",AD415*'Podpůrná data'!$B$5,AD415*'Podpůrná data'!$B$3)</f>
        <v>0</v>
      </c>
      <c r="AE416" s="72">
        <f>IF($J407="Ano",AE415*'Podpůrná data'!$B$5,AE415*'Podpůrná data'!$B$3)</f>
        <v>0</v>
      </c>
      <c r="AF416" s="72">
        <f>IF($J407="Ano",AF415*'Podpůrná data'!$B$5,AF415*'Podpůrná data'!$B$3)</f>
        <v>0</v>
      </c>
      <c r="AG416" s="72">
        <f>IF($J407="Ano",AG415*'Podpůrná data'!$B$5,AG415*'Podpůrná data'!$B$3)</f>
        <v>0</v>
      </c>
      <c r="AH416" s="72">
        <f>IF($J407="Ano",AH415*'Podpůrná data'!$B$5,AH415*'Podpůrná data'!$B$3)</f>
        <v>0</v>
      </c>
      <c r="AI416" s="72">
        <f>IF($J407="Ano",AI415*'Podpůrná data'!$B$5,AI415*'Podpůrná data'!$B$3)</f>
        <v>0</v>
      </c>
      <c r="AJ416" s="72">
        <f>IF($J407="Ano",AJ415*'Podpůrná data'!$B$5,AJ415*'Podpůrná data'!$B$3)</f>
        <v>0</v>
      </c>
      <c r="AK416" s="72">
        <f>IF($J407="Ano",AK415*'Podpůrná data'!$B$5,AK415*'Podpůrná data'!$B$3)</f>
        <v>0</v>
      </c>
      <c r="AL416" s="72">
        <f>IF($J407="Ano",AL415*'Podpůrná data'!$B$5,AL415*'Podpůrná data'!$B$3)</f>
        <v>0</v>
      </c>
      <c r="AM416" s="72">
        <f>IF($J407="Ano",AM415*'Podpůrná data'!$B$5,AM415*'Podpůrná data'!$B$3)</f>
        <v>0</v>
      </c>
      <c r="AN416" s="72">
        <f>IF($J407="Ano",AN415*'Podpůrná data'!$B$5,AN415*'Podpůrná data'!$B$3)</f>
        <v>0</v>
      </c>
      <c r="AO416" s="72">
        <f>IF($J407="Ano",AO415*'Podpůrná data'!$B$5,AO415*'Podpůrná data'!$B$3)</f>
        <v>0</v>
      </c>
      <c r="AP416" s="72">
        <f>IF($J407="Ano",AP415*'Podpůrná data'!$B$5,AP415*'Podpůrná data'!$B$3)</f>
        <v>0</v>
      </c>
      <c r="AQ416" s="72">
        <f>IF($J407="Ano",AQ415*'Podpůrná data'!$B$5,AQ415*'Podpůrná data'!$B$3)</f>
        <v>0</v>
      </c>
      <c r="AR416" s="72">
        <f>IF($J407="Ano",AR415*'Podpůrná data'!$B$5,AR415*'Podpůrná data'!$B$3)</f>
        <v>0</v>
      </c>
      <c r="AS416" s="72">
        <f>IF($J407="Ano",AS415*'Podpůrná data'!$B$5,AS415*'Podpůrná data'!$B$3)</f>
        <v>0</v>
      </c>
      <c r="AT416" s="72">
        <f>IF($J407="Ano",AT415*'Podpůrná data'!$B$5,AT415*'Podpůrná data'!$B$3)</f>
        <v>0</v>
      </c>
      <c r="AU416" s="72">
        <f>IF($J407="Ano",AU415*'Podpůrná data'!$B$5,AU415*'Podpůrná data'!$B$3)</f>
        <v>0</v>
      </c>
      <c r="AV416" s="72">
        <f>IF($J407="Ano",AV415*'Podpůrná data'!$B$5,AV415*'Podpůrná data'!$B$3)</f>
        <v>0</v>
      </c>
      <c r="AW416" s="72">
        <f>IF($J407="Ano",AW415*'Podpůrná data'!$B$5,AW415*'Podpůrná data'!$B$3)</f>
        <v>0</v>
      </c>
      <c r="AX416" s="72">
        <f>IF($J407="Ano",AX415*'Podpůrná data'!$B$5,AX415*'Podpůrná data'!$B$3)</f>
        <v>0</v>
      </c>
      <c r="AY416" s="72">
        <f>IF($J407="Ano",AY415*'Podpůrná data'!$B$5,AY415*'Podpůrná data'!$B$3)</f>
        <v>0</v>
      </c>
      <c r="AZ416" s="72">
        <f>IF($J407="Ano",AZ415*'Podpůrná data'!$B$5,AZ415*'Podpůrná data'!$B$3)</f>
        <v>0</v>
      </c>
      <c r="BA416" s="72">
        <f>IF($J407="Ano",BA415*'Podpůrná data'!$B$5,BA415*'Podpůrná data'!$B$3)</f>
        <v>0</v>
      </c>
      <c r="BB416" s="72">
        <f>IF($J407="Ano",BB415*'Podpůrná data'!$B$5,BB415*'Podpůrná data'!$B$3)</f>
        <v>0</v>
      </c>
      <c r="BC416" s="72">
        <f>IF($J407="Ano",BC415*'Podpůrná data'!$B$5,BC415*'Podpůrná data'!$B$3)</f>
        <v>0</v>
      </c>
      <c r="BD416" s="72">
        <f>IF($J407="Ano",BD415*'Podpůrná data'!$B$5,BD415*'Podpůrná data'!$B$3)</f>
        <v>0</v>
      </c>
      <c r="BE416" s="72">
        <f>IF($J407="Ano",BE415*'Podpůrná data'!$B$5,BE415*'Podpůrná data'!$B$3)</f>
        <v>0</v>
      </c>
      <c r="BF416" s="72">
        <f>IF($J407="Ano",BF415*'Podpůrná data'!$B$5,BF415*'Podpůrná data'!$B$3)</f>
        <v>0</v>
      </c>
      <c r="BG416" s="72">
        <f>IF($J407="Ano",BG415*'Podpůrná data'!$B$5,BG415*'Podpůrná data'!$B$3)</f>
        <v>0</v>
      </c>
      <c r="BH416" s="72">
        <f>IF($J407="Ano",BH415*'Podpůrná data'!$B$5,BH415*'Podpůrná data'!$B$3)</f>
        <v>0</v>
      </c>
      <c r="BI416" s="72">
        <f>IF($J407="Ano",BI415*'Podpůrná data'!$B$5,BI415*'Podpůrná data'!$B$3)</f>
        <v>0</v>
      </c>
      <c r="BJ416" s="72">
        <f>IF($J407="Ano",BJ415*'Podpůrná data'!$B$5,BJ415*'Podpůrná data'!$B$3)</f>
        <v>0</v>
      </c>
      <c r="BK416" s="72">
        <f>IF($J407="Ano",BK415*'Podpůrná data'!$B$5,BK415*'Podpůrná data'!$B$3)</f>
        <v>0</v>
      </c>
      <c r="BL416" s="72">
        <f>IF($J407="Ano",BL415*'Podpůrná data'!$B$5,BL415*'Podpůrná data'!$B$3)</f>
        <v>0</v>
      </c>
      <c r="BM416" s="72">
        <f>IF($J407="Ano",BM415*'Podpůrná data'!$B$5,BM415*'Podpůrná data'!$B$3)</f>
        <v>0</v>
      </c>
      <c r="BN416" s="363"/>
      <c r="BO416" s="365"/>
      <c r="BP416" s="367"/>
      <c r="BQ416" s="367"/>
      <c r="BR416" s="106"/>
      <c r="BS416" s="178">
        <f>SUMIFS($R416:$BM416,$R406:$BM406,"1. ZoR")</f>
        <v>0</v>
      </c>
      <c r="BT416" s="178">
        <f>SUMIFS($R416:$BM416,$R406:$BM406,"2. ZoR")</f>
        <v>0</v>
      </c>
      <c r="BU416" s="178">
        <f>SUMIFS($R416:$BM416,$R406:$BM406,"3. ZoR")</f>
        <v>0</v>
      </c>
      <c r="BV416" s="178">
        <f>SUMIFS($R416:$BM416,$R406:$BM406,"4. ZoR")</f>
        <v>0</v>
      </c>
      <c r="BW416" s="178">
        <f>SUMIFS($R416:$BM416,$R406:$BM406,"5. ZoR")</f>
        <v>0</v>
      </c>
      <c r="BX416" s="178">
        <f>SUMIFS($R416:$BM416,$R406:$BM406,"6. ZoR")</f>
        <v>0</v>
      </c>
      <c r="BY416" s="178">
        <f>SUMIFS($R416:$BM416,$R406:$BM406,"7. ZoR")</f>
        <v>0</v>
      </c>
      <c r="BZ416" s="178">
        <f>SUMIFS($R416:$BM416,$R406:$BM406,"8. ZoR")</f>
        <v>0</v>
      </c>
      <c r="CA416" s="178">
        <f>SUMIFS($R416:$BM416,$R406:$BM406,"9. ZoR")</f>
        <v>0</v>
      </c>
      <c r="CB416" s="178">
        <f>SUMIFS($R416:$BM416,$R406:$BM406,"10. ZoR")</f>
        <v>0</v>
      </c>
      <c r="CC416" s="178">
        <f>SUMIFS($R416:$BM416,$R406:$BM406,"11. ZoR")</f>
        <v>0</v>
      </c>
      <c r="CD416" s="178">
        <f>SUMIFS($R416:$BM416,$R406:$BM406,"12. ZoR")</f>
        <v>0</v>
      </c>
      <c r="CE416" s="178">
        <f>SUMIFS($R416:$BM416,$R406:$BM406,"13. ZoR")</f>
        <v>0</v>
      </c>
      <c r="CF416" s="178">
        <f>SUMIFS($R416:$BM416,$R406:$BM406,"14. ZoR")</f>
        <v>0</v>
      </c>
      <c r="CG416" s="178">
        <f>SUMIFS($R416:$BM416,$R406:$BM406,"15. ZoR")</f>
        <v>0</v>
      </c>
    </row>
    <row r="417" spans="1:85" ht="15" hidden="1" thickBot="1" x14ac:dyDescent="0.4">
      <c r="B417" s="105"/>
      <c r="C417" s="130"/>
      <c r="D417" s="130"/>
      <c r="E417" s="130"/>
      <c r="F417" s="130"/>
      <c r="G417" s="130"/>
      <c r="H417" s="105"/>
      <c r="I417" s="105"/>
      <c r="J417" s="105"/>
      <c r="K417" s="105"/>
      <c r="L417" s="105"/>
      <c r="M417" s="105"/>
      <c r="N417" s="7"/>
      <c r="O417" s="105"/>
      <c r="P417" s="105"/>
      <c r="Q417" s="105"/>
      <c r="R417" s="105"/>
      <c r="S417" s="105"/>
      <c r="T417" s="7"/>
      <c r="U417" s="105"/>
      <c r="V417" s="105"/>
      <c r="W417" s="105"/>
      <c r="X417" s="105"/>
      <c r="Y417" s="105"/>
      <c r="Z417" s="105"/>
      <c r="AA417" s="105"/>
      <c r="AB417" s="105"/>
      <c r="AC417" s="105"/>
      <c r="AD417" s="105"/>
      <c r="AE417" s="105"/>
      <c r="AF417" s="105"/>
      <c r="AG417" s="105"/>
      <c r="AH417" s="105"/>
      <c r="AI417" s="105"/>
      <c r="AJ417" s="105"/>
      <c r="AK417" s="105"/>
      <c r="AL417" s="105"/>
      <c r="AM417" s="105"/>
      <c r="AN417" s="105"/>
      <c r="AO417" s="105"/>
      <c r="AP417" s="105"/>
      <c r="AQ417" s="105"/>
      <c r="AR417" s="105"/>
      <c r="AS417" s="105"/>
      <c r="AT417" s="105"/>
      <c r="AU417" s="105"/>
      <c r="AV417" s="105"/>
      <c r="AW417" s="105"/>
      <c r="AX417" s="105"/>
      <c r="AY417" s="105"/>
      <c r="AZ417" s="105"/>
      <c r="BA417" s="105"/>
      <c r="BB417" s="105"/>
      <c r="BC417" s="105"/>
      <c r="BD417" s="105"/>
      <c r="BE417" s="105"/>
      <c r="BF417" s="105"/>
      <c r="BG417" s="105"/>
      <c r="BH417" s="105"/>
      <c r="BI417" s="105"/>
      <c r="BJ417" s="105"/>
      <c r="BK417" s="105"/>
      <c r="BL417" s="105"/>
      <c r="BM417" s="105"/>
      <c r="BN417" s="105"/>
      <c r="BO417" s="105"/>
      <c r="BP417" s="105"/>
      <c r="BQ417" s="105"/>
      <c r="BR417" s="105"/>
      <c r="BS417" s="105"/>
      <c r="BT417" s="105"/>
      <c r="BU417" s="105"/>
      <c r="BV417" s="105"/>
      <c r="BW417" s="105"/>
      <c r="BX417" s="105"/>
      <c r="BY417" s="105"/>
      <c r="BZ417" s="105"/>
      <c r="CA417" s="105"/>
      <c r="CB417" s="105"/>
      <c r="CC417" s="105"/>
      <c r="CD417" s="105"/>
      <c r="CE417" s="105"/>
      <c r="CF417" s="105"/>
      <c r="CG417" s="105"/>
    </row>
    <row r="418" spans="1:85" s="245" customFormat="1" ht="69.650000000000006" customHeight="1" thickBot="1" x14ac:dyDescent="0.4">
      <c r="A418" s="249"/>
      <c r="B418" s="120"/>
      <c r="C418" s="360" t="s">
        <v>2</v>
      </c>
      <c r="D418" s="121"/>
      <c r="E418" s="131" t="s">
        <v>206</v>
      </c>
      <c r="F418" s="131" t="s">
        <v>444</v>
      </c>
      <c r="G418" s="131" t="s">
        <v>208</v>
      </c>
      <c r="H418" s="122" t="s">
        <v>94</v>
      </c>
      <c r="I418" s="122" t="s">
        <v>95</v>
      </c>
      <c r="J418" s="122" t="s">
        <v>96</v>
      </c>
      <c r="K418" s="122" t="s">
        <v>216</v>
      </c>
      <c r="L418" s="122" t="s">
        <v>218</v>
      </c>
      <c r="M418" s="138" t="s">
        <v>1</v>
      </c>
      <c r="N418" s="7"/>
      <c r="O418" s="124">
        <v>208002</v>
      </c>
      <c r="P418" s="106"/>
      <c r="Q418" s="194" t="s">
        <v>128</v>
      </c>
      <c r="R418" s="83" t="s">
        <v>4</v>
      </c>
      <c r="S418" s="83" t="s">
        <v>5</v>
      </c>
      <c r="T418" s="83" t="s">
        <v>6</v>
      </c>
      <c r="U418" s="83" t="s">
        <v>7</v>
      </c>
      <c r="V418" s="83" t="s">
        <v>8</v>
      </c>
      <c r="W418" s="83" t="s">
        <v>9</v>
      </c>
      <c r="X418" s="83" t="s">
        <v>10</v>
      </c>
      <c r="Y418" s="83" t="s">
        <v>11</v>
      </c>
      <c r="Z418" s="83" t="s">
        <v>12</v>
      </c>
      <c r="AA418" s="83" t="s">
        <v>13</v>
      </c>
      <c r="AB418" s="83" t="s">
        <v>14</v>
      </c>
      <c r="AC418" s="83" t="s">
        <v>15</v>
      </c>
      <c r="AD418" s="83" t="s">
        <v>16</v>
      </c>
      <c r="AE418" s="83" t="s">
        <v>17</v>
      </c>
      <c r="AF418" s="83" t="s">
        <v>18</v>
      </c>
      <c r="AG418" s="83" t="s">
        <v>19</v>
      </c>
      <c r="AH418" s="83" t="s">
        <v>20</v>
      </c>
      <c r="AI418" s="83" t="s">
        <v>21</v>
      </c>
      <c r="AJ418" s="83" t="s">
        <v>22</v>
      </c>
      <c r="AK418" s="83" t="s">
        <v>23</v>
      </c>
      <c r="AL418" s="83" t="s">
        <v>24</v>
      </c>
      <c r="AM418" s="83" t="s">
        <v>25</v>
      </c>
      <c r="AN418" s="83" t="s">
        <v>26</v>
      </c>
      <c r="AO418" s="83" t="s">
        <v>27</v>
      </c>
      <c r="AP418" s="83" t="s">
        <v>28</v>
      </c>
      <c r="AQ418" s="83" t="s">
        <v>29</v>
      </c>
      <c r="AR418" s="83" t="s">
        <v>30</v>
      </c>
      <c r="AS418" s="83" t="s">
        <v>31</v>
      </c>
      <c r="AT418" s="83" t="s">
        <v>32</v>
      </c>
      <c r="AU418" s="83" t="s">
        <v>33</v>
      </c>
      <c r="AV418" s="83" t="s">
        <v>34</v>
      </c>
      <c r="AW418" s="83" t="s">
        <v>35</v>
      </c>
      <c r="AX418" s="83" t="s">
        <v>36</v>
      </c>
      <c r="AY418" s="83" t="s">
        <v>37</v>
      </c>
      <c r="AZ418" s="83" t="s">
        <v>38</v>
      </c>
      <c r="BA418" s="83" t="s">
        <v>39</v>
      </c>
      <c r="BB418" s="83" t="s">
        <v>40</v>
      </c>
      <c r="BC418" s="83" t="s">
        <v>41</v>
      </c>
      <c r="BD418" s="83" t="s">
        <v>42</v>
      </c>
      <c r="BE418" s="83" t="s">
        <v>43</v>
      </c>
      <c r="BF418" s="83" t="s">
        <v>44</v>
      </c>
      <c r="BG418" s="83" t="s">
        <v>45</v>
      </c>
      <c r="BH418" s="83" t="s">
        <v>46</v>
      </c>
      <c r="BI418" s="83" t="s">
        <v>47</v>
      </c>
      <c r="BJ418" s="83" t="s">
        <v>48</v>
      </c>
      <c r="BK418" s="83" t="s">
        <v>49</v>
      </c>
      <c r="BL418" s="83" t="s">
        <v>50</v>
      </c>
      <c r="BM418" s="83" t="s">
        <v>51</v>
      </c>
      <c r="BN418" s="134" t="s">
        <v>163</v>
      </c>
      <c r="BO418" s="135" t="s">
        <v>164</v>
      </c>
      <c r="BP418" s="135" t="s">
        <v>146</v>
      </c>
      <c r="BQ418" s="135" t="s">
        <v>214</v>
      </c>
      <c r="BR418" s="106"/>
      <c r="BS418" s="368" t="s">
        <v>238</v>
      </c>
      <c r="BT418" s="369"/>
      <c r="BU418" s="369"/>
      <c r="BV418" s="369"/>
      <c r="BW418" s="369"/>
      <c r="BX418" s="369"/>
      <c r="BY418" s="369"/>
      <c r="BZ418" s="369"/>
      <c r="CA418" s="369"/>
      <c r="CB418" s="369"/>
      <c r="CC418" s="369"/>
      <c r="CD418" s="369"/>
      <c r="CE418" s="369"/>
      <c r="CF418" s="369"/>
      <c r="CG418" s="369"/>
    </row>
    <row r="419" spans="1:85" s="245" customFormat="1" ht="21" hidden="1" customHeight="1" x14ac:dyDescent="0.35">
      <c r="A419" s="250"/>
      <c r="B419" s="113"/>
      <c r="C419" s="361"/>
      <c r="D419" s="125"/>
      <c r="E419" s="125"/>
      <c r="F419" s="125"/>
      <c r="G419" s="125"/>
      <c r="H419" s="370" t="s">
        <v>250</v>
      </c>
      <c r="I419" s="371" t="s">
        <v>425</v>
      </c>
      <c r="J419" s="357" t="s">
        <v>97</v>
      </c>
      <c r="K419" s="357" t="s">
        <v>217</v>
      </c>
      <c r="L419" s="137"/>
      <c r="M419" s="373" t="s">
        <v>93</v>
      </c>
      <c r="N419" s="7"/>
      <c r="O419" s="375" t="s">
        <v>3</v>
      </c>
      <c r="P419" s="106"/>
      <c r="Q419" s="84"/>
      <c r="R419" s="74">
        <f>MONTH(Úvod!$F$10)</f>
        <v>1</v>
      </c>
      <c r="S419" s="75">
        <f t="shared" ref="S419" si="7596">IF(R419=12,1,R419+1)</f>
        <v>2</v>
      </c>
      <c r="T419" s="75">
        <f t="shared" ref="T419" si="7597">IF(S419=12,1,S419+1)</f>
        <v>3</v>
      </c>
      <c r="U419" s="76">
        <f t="shared" ref="U419" si="7598">IF(T419=12,1,T419+1)</f>
        <v>4</v>
      </c>
      <c r="V419" s="76">
        <f t="shared" ref="V419" si="7599">IF(U419=12,1,U419+1)</f>
        <v>5</v>
      </c>
      <c r="W419" s="76">
        <f t="shared" ref="W419" si="7600">IF(V419=12,1,V419+1)</f>
        <v>6</v>
      </c>
      <c r="X419" s="76">
        <f t="shared" ref="X419" si="7601">IF(W419=12,1,W419+1)</f>
        <v>7</v>
      </c>
      <c r="Y419" s="76">
        <f t="shared" ref="Y419" si="7602">IF(X419=12,1,X419+1)</f>
        <v>8</v>
      </c>
      <c r="Z419" s="76">
        <f t="shared" ref="Z419" si="7603">IF(Y419=12,1,Y419+1)</f>
        <v>9</v>
      </c>
      <c r="AA419" s="76">
        <f>IF(Z419=12,1,Z419+1)</f>
        <v>10</v>
      </c>
      <c r="AB419" s="76">
        <f t="shared" ref="AB419" si="7604">IF(AA419=12,1,AA419+1)</f>
        <v>11</v>
      </c>
      <c r="AC419" s="76">
        <f t="shared" ref="AC419" si="7605">IF(AB419=12,1,AB419+1)</f>
        <v>12</v>
      </c>
      <c r="AD419" s="76">
        <f t="shared" ref="AD419" si="7606">IF(AC419=12,1,AC419+1)</f>
        <v>1</v>
      </c>
      <c r="AE419" s="76">
        <f t="shared" ref="AE419" si="7607">IF(AD419=12,1,AD419+1)</f>
        <v>2</v>
      </c>
      <c r="AF419" s="76">
        <f t="shared" ref="AF419" si="7608">IF(AE419=12,1,AE419+1)</f>
        <v>3</v>
      </c>
      <c r="AG419" s="76">
        <f t="shared" ref="AG419" si="7609">IF(AF419=12,1,AF419+1)</f>
        <v>4</v>
      </c>
      <c r="AH419" s="76">
        <f t="shared" ref="AH419" si="7610">IF(AG419=12,1,AG419+1)</f>
        <v>5</v>
      </c>
      <c r="AI419" s="76">
        <f t="shared" ref="AI419" si="7611">IF(AH419=12,1,AH419+1)</f>
        <v>6</v>
      </c>
      <c r="AJ419" s="76">
        <f>IF(AI419=12,1,AI419+1)</f>
        <v>7</v>
      </c>
      <c r="AK419" s="76">
        <f t="shared" ref="AK419" si="7612">IF(AJ419=12,1,AJ419+1)</f>
        <v>8</v>
      </c>
      <c r="AL419" s="76">
        <f t="shared" ref="AL419" si="7613">IF(AK419=12,1,AK419+1)</f>
        <v>9</v>
      </c>
      <c r="AM419" s="76">
        <f t="shared" ref="AM419" si="7614">IF(AL419=12,1,AL419+1)</f>
        <v>10</v>
      </c>
      <c r="AN419" s="76">
        <f t="shared" ref="AN419" si="7615">IF(AM419=12,1,AM419+1)</f>
        <v>11</v>
      </c>
      <c r="AO419" s="76">
        <f t="shared" ref="AO419" si="7616">IF(AN419=12,1,AN419+1)</f>
        <v>12</v>
      </c>
      <c r="AP419" s="76">
        <f t="shared" ref="AP419" si="7617">IF(AO419=12,1,AO419+1)</f>
        <v>1</v>
      </c>
      <c r="AQ419" s="76">
        <f t="shared" ref="AQ419" si="7618">IF(AP419=12,1,AP419+1)</f>
        <v>2</v>
      </c>
      <c r="AR419" s="76">
        <f t="shared" ref="AR419" si="7619">IF(AQ419=12,1,AQ419+1)</f>
        <v>3</v>
      </c>
      <c r="AS419" s="76">
        <f t="shared" ref="AS419" si="7620">IF(AR419=12,1,AR419+1)</f>
        <v>4</v>
      </c>
      <c r="AT419" s="76">
        <f t="shared" ref="AT419" si="7621">IF(AS419=12,1,AS419+1)</f>
        <v>5</v>
      </c>
      <c r="AU419" s="76">
        <f t="shared" ref="AU419" si="7622">IF(AT419=12,1,AT419+1)</f>
        <v>6</v>
      </c>
      <c r="AV419" s="76">
        <f t="shared" ref="AV419" si="7623">IF(AU419=12,1,AU419+1)</f>
        <v>7</v>
      </c>
      <c r="AW419" s="76">
        <f t="shared" ref="AW419" si="7624">IF(AV419=12,1,AV419+1)</f>
        <v>8</v>
      </c>
      <c r="AX419" s="76">
        <f t="shared" ref="AX419" si="7625">IF(AW419=12,1,AW419+1)</f>
        <v>9</v>
      </c>
      <c r="AY419" s="76">
        <f t="shared" ref="AY419" si="7626">IF(AX419=12,1,AX419+1)</f>
        <v>10</v>
      </c>
      <c r="AZ419" s="76">
        <f t="shared" ref="AZ419" si="7627">IF(AY419=12,1,AY419+1)</f>
        <v>11</v>
      </c>
      <c r="BA419" s="76">
        <f t="shared" ref="BA419" si="7628">IF(AZ419=12,1,AZ419+1)</f>
        <v>12</v>
      </c>
      <c r="BB419" s="76">
        <f t="shared" ref="BB419" si="7629">IF(BA419=12,1,BA419+1)</f>
        <v>1</v>
      </c>
      <c r="BC419" s="76">
        <f t="shared" ref="BC419" si="7630">IF(BB419=12,1,BB419+1)</f>
        <v>2</v>
      </c>
      <c r="BD419" s="76">
        <f t="shared" ref="BD419" si="7631">IF(BC419=12,1,BC419+1)</f>
        <v>3</v>
      </c>
      <c r="BE419" s="76">
        <f t="shared" ref="BE419" si="7632">IF(BD419=12,1,BD419+1)</f>
        <v>4</v>
      </c>
      <c r="BF419" s="76">
        <f t="shared" ref="BF419" si="7633">IF(BE419=12,1,BE419+1)</f>
        <v>5</v>
      </c>
      <c r="BG419" s="76">
        <f t="shared" ref="BG419" si="7634">IF(BF419=12,1,BF419+1)</f>
        <v>6</v>
      </c>
      <c r="BH419" s="76">
        <f t="shared" ref="BH419" si="7635">IF(BG419=12,1,BG419+1)</f>
        <v>7</v>
      </c>
      <c r="BI419" s="76">
        <f t="shared" ref="BI419" si="7636">IF(BH419=12,1,BH419+1)</f>
        <v>8</v>
      </c>
      <c r="BJ419" s="76">
        <f t="shared" ref="BJ419" si="7637">IF(BI419=12,1,BI419+1)</f>
        <v>9</v>
      </c>
      <c r="BK419" s="76">
        <f t="shared" ref="BK419" si="7638">IF(BJ419=12,1,BJ419+1)</f>
        <v>10</v>
      </c>
      <c r="BL419" s="76">
        <f t="shared" ref="BL419" si="7639">IF(BK419=12,1,BK419+1)</f>
        <v>11</v>
      </c>
      <c r="BM419" s="76">
        <f t="shared" ref="BM419" si="7640">IF(BL419=12,1,BL419+1)</f>
        <v>12</v>
      </c>
      <c r="BN419" s="81"/>
      <c r="BO419" s="78"/>
      <c r="BP419" s="78"/>
      <c r="BQ419" s="78"/>
      <c r="BR419" s="106"/>
      <c r="BS419" s="106"/>
      <c r="BT419" s="106"/>
      <c r="BU419" s="106"/>
      <c r="BV419" s="106"/>
      <c r="BW419" s="106"/>
      <c r="BX419" s="106"/>
      <c r="BY419" s="106"/>
      <c r="BZ419" s="106"/>
      <c r="CA419" s="106"/>
      <c r="CB419" s="106"/>
      <c r="CC419" s="106"/>
      <c r="CD419" s="106"/>
      <c r="CE419" s="106"/>
      <c r="CF419" s="106"/>
      <c r="CG419" s="106"/>
    </row>
    <row r="420" spans="1:85" s="245" customFormat="1" ht="18" hidden="1" customHeight="1" x14ac:dyDescent="0.35">
      <c r="A420" s="250"/>
      <c r="B420" s="113"/>
      <c r="C420" s="361"/>
      <c r="D420" s="125"/>
      <c r="E420" s="125"/>
      <c r="F420" s="125"/>
      <c r="G420" s="125"/>
      <c r="H420" s="370"/>
      <c r="I420" s="371"/>
      <c r="J420" s="357"/>
      <c r="K420" s="357"/>
      <c r="L420" s="137"/>
      <c r="M420" s="373"/>
      <c r="N420" s="7"/>
      <c r="O420" s="376"/>
      <c r="P420" s="106"/>
      <c r="Q420" s="77"/>
      <c r="R420" s="59">
        <f t="shared" ref="R420:BM420" si="7641">VALUE(_xlfn.CONCAT(R419,".",R422))</f>
        <v>1</v>
      </c>
      <c r="S420" s="73">
        <f t="shared" si="7641"/>
        <v>32</v>
      </c>
      <c r="T420" s="73">
        <f t="shared" si="7641"/>
        <v>61</v>
      </c>
      <c r="U420" s="73">
        <f t="shared" si="7641"/>
        <v>92</v>
      </c>
      <c r="V420" s="73">
        <f t="shared" si="7641"/>
        <v>122</v>
      </c>
      <c r="W420" s="73">
        <f t="shared" si="7641"/>
        <v>153</v>
      </c>
      <c r="X420" s="73">
        <f t="shared" si="7641"/>
        <v>183</v>
      </c>
      <c r="Y420" s="73">
        <f t="shared" si="7641"/>
        <v>214</v>
      </c>
      <c r="Z420" s="73">
        <f t="shared" si="7641"/>
        <v>245</v>
      </c>
      <c r="AA420" s="73">
        <f t="shared" si="7641"/>
        <v>275</v>
      </c>
      <c r="AB420" s="73">
        <f t="shared" si="7641"/>
        <v>306</v>
      </c>
      <c r="AC420" s="73">
        <f t="shared" si="7641"/>
        <v>336</v>
      </c>
      <c r="AD420" s="73">
        <f t="shared" si="7641"/>
        <v>367</v>
      </c>
      <c r="AE420" s="73">
        <f t="shared" si="7641"/>
        <v>398</v>
      </c>
      <c r="AF420" s="73">
        <f t="shared" si="7641"/>
        <v>426</v>
      </c>
      <c r="AG420" s="73">
        <f t="shared" si="7641"/>
        <v>457</v>
      </c>
      <c r="AH420" s="73">
        <f t="shared" si="7641"/>
        <v>487</v>
      </c>
      <c r="AI420" s="73">
        <f t="shared" si="7641"/>
        <v>518</v>
      </c>
      <c r="AJ420" s="73">
        <f t="shared" si="7641"/>
        <v>548</v>
      </c>
      <c r="AK420" s="73">
        <f t="shared" si="7641"/>
        <v>579</v>
      </c>
      <c r="AL420" s="73">
        <f t="shared" si="7641"/>
        <v>610</v>
      </c>
      <c r="AM420" s="73">
        <f t="shared" si="7641"/>
        <v>640</v>
      </c>
      <c r="AN420" s="73">
        <f t="shared" si="7641"/>
        <v>671</v>
      </c>
      <c r="AO420" s="73">
        <f t="shared" si="7641"/>
        <v>701</v>
      </c>
      <c r="AP420" s="73">
        <f t="shared" si="7641"/>
        <v>732</v>
      </c>
      <c r="AQ420" s="73">
        <f t="shared" si="7641"/>
        <v>763</v>
      </c>
      <c r="AR420" s="73">
        <f t="shared" si="7641"/>
        <v>791</v>
      </c>
      <c r="AS420" s="73">
        <f t="shared" si="7641"/>
        <v>822</v>
      </c>
      <c r="AT420" s="73">
        <f t="shared" si="7641"/>
        <v>852</v>
      </c>
      <c r="AU420" s="73">
        <f t="shared" si="7641"/>
        <v>883</v>
      </c>
      <c r="AV420" s="73">
        <f t="shared" si="7641"/>
        <v>913</v>
      </c>
      <c r="AW420" s="73">
        <f t="shared" si="7641"/>
        <v>944</v>
      </c>
      <c r="AX420" s="73">
        <f t="shared" si="7641"/>
        <v>975</v>
      </c>
      <c r="AY420" s="73">
        <f t="shared" si="7641"/>
        <v>1005</v>
      </c>
      <c r="AZ420" s="73">
        <f t="shared" si="7641"/>
        <v>1036</v>
      </c>
      <c r="BA420" s="73">
        <f t="shared" si="7641"/>
        <v>1066</v>
      </c>
      <c r="BB420" s="73">
        <f t="shared" si="7641"/>
        <v>1097</v>
      </c>
      <c r="BC420" s="73">
        <f t="shared" si="7641"/>
        <v>1128</v>
      </c>
      <c r="BD420" s="73">
        <f t="shared" si="7641"/>
        <v>1156</v>
      </c>
      <c r="BE420" s="73">
        <f t="shared" si="7641"/>
        <v>1187</v>
      </c>
      <c r="BF420" s="73">
        <f t="shared" si="7641"/>
        <v>1217</v>
      </c>
      <c r="BG420" s="73">
        <f t="shared" si="7641"/>
        <v>1248</v>
      </c>
      <c r="BH420" s="73">
        <f t="shared" si="7641"/>
        <v>1278</v>
      </c>
      <c r="BI420" s="73">
        <f t="shared" si="7641"/>
        <v>1309</v>
      </c>
      <c r="BJ420" s="73">
        <f t="shared" si="7641"/>
        <v>1340</v>
      </c>
      <c r="BK420" s="73">
        <f t="shared" si="7641"/>
        <v>1370</v>
      </c>
      <c r="BL420" s="73">
        <f t="shared" si="7641"/>
        <v>1401</v>
      </c>
      <c r="BM420" s="73">
        <f t="shared" si="7641"/>
        <v>1431</v>
      </c>
      <c r="BN420" s="82"/>
      <c r="BO420" s="79"/>
      <c r="BP420" s="79"/>
      <c r="BQ420" s="79"/>
      <c r="BR420" s="106"/>
      <c r="BS420" s="106"/>
      <c r="BT420" s="106"/>
      <c r="BU420" s="106"/>
      <c r="BV420" s="106"/>
      <c r="BW420" s="106"/>
      <c r="BX420" s="106"/>
      <c r="BY420" s="106"/>
      <c r="BZ420" s="106"/>
      <c r="CA420" s="106"/>
      <c r="CB420" s="106"/>
      <c r="CC420" s="106"/>
      <c r="CD420" s="106"/>
      <c r="CE420" s="106"/>
      <c r="CF420" s="106"/>
      <c r="CG420" s="106"/>
    </row>
    <row r="421" spans="1:85" s="245" customFormat="1" ht="18" customHeight="1" x14ac:dyDescent="0.35">
      <c r="A421" s="250"/>
      <c r="B421" s="113"/>
      <c r="C421" s="361"/>
      <c r="D421" s="125"/>
      <c r="E421" s="357" t="s">
        <v>207</v>
      </c>
      <c r="F421" s="357" t="s">
        <v>207</v>
      </c>
      <c r="G421" s="357" t="s">
        <v>207</v>
      </c>
      <c r="H421" s="370"/>
      <c r="I421" s="371"/>
      <c r="J421" s="357"/>
      <c r="K421" s="357"/>
      <c r="L421" s="357" t="s">
        <v>219</v>
      </c>
      <c r="M421" s="373"/>
      <c r="N421" s="7"/>
      <c r="O421" s="376"/>
      <c r="P421" s="106"/>
      <c r="Q421" s="77"/>
      <c r="R421" s="60" t="str">
        <f>VLOOKUP(R419,'Podpůrná data'!$I$188:$J$199,2)</f>
        <v>leden</v>
      </c>
      <c r="S421" s="60" t="str">
        <f>VLOOKUP(S419,'Podpůrná data'!$I$188:$J$199,2)</f>
        <v>únor</v>
      </c>
      <c r="T421" s="60" t="str">
        <f>VLOOKUP(T419,'Podpůrná data'!$I$188:$J$199,2)</f>
        <v>březen</v>
      </c>
      <c r="U421" s="60" t="str">
        <f>VLOOKUP(U419,'Podpůrná data'!$I$188:$J$199,2)</f>
        <v>duben</v>
      </c>
      <c r="V421" s="60" t="str">
        <f>VLOOKUP(V419,'Podpůrná data'!$I$188:$J$199,2)</f>
        <v>květen</v>
      </c>
      <c r="W421" s="60" t="str">
        <f>VLOOKUP(W419,'Podpůrná data'!$I$188:$J$199,2)</f>
        <v>červen</v>
      </c>
      <c r="X421" s="60" t="str">
        <f>VLOOKUP(X419,'Podpůrná data'!$I$188:$J$199,2)</f>
        <v>červenec</v>
      </c>
      <c r="Y421" s="60" t="str">
        <f>VLOOKUP(Y419,'Podpůrná data'!$I$188:$J$199,2)</f>
        <v>srpen</v>
      </c>
      <c r="Z421" s="60" t="str">
        <f>VLOOKUP(Z419,'Podpůrná data'!$I$188:$J$199,2)</f>
        <v>září</v>
      </c>
      <c r="AA421" s="60" t="str">
        <f>VLOOKUP(AA419,'Podpůrná data'!$I$188:$J$199,2)</f>
        <v>říjen</v>
      </c>
      <c r="AB421" s="60" t="str">
        <f>VLOOKUP(AB419,'Podpůrná data'!$I$188:$J$199,2)</f>
        <v>listopad</v>
      </c>
      <c r="AC421" s="60" t="str">
        <f>VLOOKUP(AC419,'Podpůrná data'!$I$188:$J$199,2)</f>
        <v>prosinec</v>
      </c>
      <c r="AD421" s="60" t="str">
        <f>VLOOKUP(AD419,'Podpůrná data'!$I$188:$J$199,2)</f>
        <v>leden</v>
      </c>
      <c r="AE421" s="60" t="str">
        <f>VLOOKUP(AE419,'Podpůrná data'!$I$188:$J$199,2)</f>
        <v>únor</v>
      </c>
      <c r="AF421" s="60" t="str">
        <f>VLOOKUP(AF419,'Podpůrná data'!$I$188:$J$199,2)</f>
        <v>březen</v>
      </c>
      <c r="AG421" s="60" t="str">
        <f>VLOOKUP(AG419,'Podpůrná data'!$I$188:$J$199,2)</f>
        <v>duben</v>
      </c>
      <c r="AH421" s="60" t="str">
        <f>VLOOKUP(AH419,'Podpůrná data'!$I$188:$J$199,2)</f>
        <v>květen</v>
      </c>
      <c r="AI421" s="60" t="str">
        <f>VLOOKUP(AI419,'Podpůrná data'!$I$188:$J$199,2)</f>
        <v>červen</v>
      </c>
      <c r="AJ421" s="60" t="str">
        <f>VLOOKUP(AJ419,'Podpůrná data'!$I$188:$J$199,2)</f>
        <v>červenec</v>
      </c>
      <c r="AK421" s="60" t="str">
        <f>VLOOKUP(AK419,'Podpůrná data'!$I$188:$J$199,2)</f>
        <v>srpen</v>
      </c>
      <c r="AL421" s="60" t="str">
        <f>VLOOKUP(AL419,'Podpůrná data'!$I$188:$J$199,2)</f>
        <v>září</v>
      </c>
      <c r="AM421" s="60" t="str">
        <f>VLOOKUP(AM419,'Podpůrná data'!$I$188:$J$199,2)</f>
        <v>říjen</v>
      </c>
      <c r="AN421" s="60" t="str">
        <f>VLOOKUP(AN419,'Podpůrná data'!$I$188:$J$199,2)</f>
        <v>listopad</v>
      </c>
      <c r="AO421" s="60" t="str">
        <f>VLOOKUP(AO419,'Podpůrná data'!$I$188:$J$199,2)</f>
        <v>prosinec</v>
      </c>
      <c r="AP421" s="60" t="str">
        <f>VLOOKUP(AP419,'Podpůrná data'!$I$188:$J$199,2)</f>
        <v>leden</v>
      </c>
      <c r="AQ421" s="60" t="str">
        <f>VLOOKUP(AQ419,'Podpůrná data'!$I$188:$J$199,2)</f>
        <v>únor</v>
      </c>
      <c r="AR421" s="60" t="str">
        <f>VLOOKUP(AR419,'Podpůrná data'!$I$188:$J$199,2)</f>
        <v>březen</v>
      </c>
      <c r="AS421" s="60" t="str">
        <f>VLOOKUP(AS419,'Podpůrná data'!$I$188:$J$199,2)</f>
        <v>duben</v>
      </c>
      <c r="AT421" s="60" t="str">
        <f>VLOOKUP(AT419,'Podpůrná data'!$I$188:$J$199,2)</f>
        <v>květen</v>
      </c>
      <c r="AU421" s="60" t="str">
        <f>VLOOKUP(AU419,'Podpůrná data'!$I$188:$J$199,2)</f>
        <v>červen</v>
      </c>
      <c r="AV421" s="60" t="str">
        <f>VLOOKUP(AV419,'Podpůrná data'!$I$188:$J$199,2)</f>
        <v>červenec</v>
      </c>
      <c r="AW421" s="60" t="str">
        <f>VLOOKUP(AW419,'Podpůrná data'!$I$188:$J$199,2)</f>
        <v>srpen</v>
      </c>
      <c r="AX421" s="60" t="str">
        <f>VLOOKUP(AX419,'Podpůrná data'!$I$188:$J$199,2)</f>
        <v>září</v>
      </c>
      <c r="AY421" s="60" t="str">
        <f>VLOOKUP(AY419,'Podpůrná data'!$I$188:$J$199,2)</f>
        <v>říjen</v>
      </c>
      <c r="AZ421" s="60" t="str">
        <f>VLOOKUP(AZ419,'Podpůrná data'!$I$188:$J$199,2)</f>
        <v>listopad</v>
      </c>
      <c r="BA421" s="60" t="str">
        <f>VLOOKUP(BA419,'Podpůrná data'!$I$188:$J$199,2)</f>
        <v>prosinec</v>
      </c>
      <c r="BB421" s="60" t="str">
        <f>VLOOKUP(BB419,'Podpůrná data'!$I$188:$J$199,2)</f>
        <v>leden</v>
      </c>
      <c r="BC421" s="60" t="str">
        <f>VLOOKUP(BC419,'Podpůrná data'!$I$188:$J$199,2)</f>
        <v>únor</v>
      </c>
      <c r="BD421" s="60" t="str">
        <f>VLOOKUP(BD419,'Podpůrná data'!$I$188:$J$199,2)</f>
        <v>březen</v>
      </c>
      <c r="BE421" s="60" t="str">
        <f>VLOOKUP(BE419,'Podpůrná data'!$I$188:$J$199,2)</f>
        <v>duben</v>
      </c>
      <c r="BF421" s="60" t="str">
        <f>VLOOKUP(BF419,'Podpůrná data'!$I$188:$J$199,2)</f>
        <v>květen</v>
      </c>
      <c r="BG421" s="60" t="str">
        <f>VLOOKUP(BG419,'Podpůrná data'!$I$188:$J$199,2)</f>
        <v>červen</v>
      </c>
      <c r="BH421" s="60" t="str">
        <f>VLOOKUP(BH419,'Podpůrná data'!$I$188:$J$199,2)</f>
        <v>červenec</v>
      </c>
      <c r="BI421" s="60" t="str">
        <f>VLOOKUP(BI419,'Podpůrná data'!$I$188:$J$199,2)</f>
        <v>srpen</v>
      </c>
      <c r="BJ421" s="60" t="str">
        <f>VLOOKUP(BJ419,'Podpůrná data'!$I$188:$J$199,2)</f>
        <v>září</v>
      </c>
      <c r="BK421" s="60" t="str">
        <f>VLOOKUP(BK419,'Podpůrná data'!$I$188:$J$199,2)</f>
        <v>říjen</v>
      </c>
      <c r="BL421" s="60" t="str">
        <f>VLOOKUP(BL419,'Podpůrná data'!$I$188:$J$199,2)</f>
        <v>listopad</v>
      </c>
      <c r="BM421" s="60" t="str">
        <f>VLOOKUP(BM419,'Podpůrná data'!$I$188:$J$199,2)</f>
        <v>prosinec</v>
      </c>
      <c r="BN421" s="171"/>
      <c r="BO421" s="175"/>
      <c r="BP421" s="197"/>
      <c r="BQ421" s="197"/>
      <c r="BR421" s="106"/>
      <c r="BS421" s="179" t="s">
        <v>105</v>
      </c>
      <c r="BT421" s="179" t="s">
        <v>106</v>
      </c>
      <c r="BU421" s="179" t="s">
        <v>107</v>
      </c>
      <c r="BV421" s="179" t="s">
        <v>108</v>
      </c>
      <c r="BW421" s="179" t="s">
        <v>109</v>
      </c>
      <c r="BX421" s="179" t="s">
        <v>110</v>
      </c>
      <c r="BY421" s="179" t="s">
        <v>111</v>
      </c>
      <c r="BZ421" s="179" t="s">
        <v>112</v>
      </c>
      <c r="CA421" s="179" t="s">
        <v>113</v>
      </c>
      <c r="CB421" s="179" t="s">
        <v>155</v>
      </c>
      <c r="CC421" s="179" t="s">
        <v>156</v>
      </c>
      <c r="CD421" s="179" t="s">
        <v>157</v>
      </c>
      <c r="CE421" s="179" t="s">
        <v>202</v>
      </c>
      <c r="CF421" s="179" t="s">
        <v>203</v>
      </c>
      <c r="CG421" s="179" t="s">
        <v>204</v>
      </c>
    </row>
    <row r="422" spans="1:85" s="245" customFormat="1" ht="16.399999999999999" customHeight="1" x14ac:dyDescent="0.35">
      <c r="A422" s="250"/>
      <c r="B422" s="113"/>
      <c r="C422" s="361"/>
      <c r="D422" s="125"/>
      <c r="E422" s="357"/>
      <c r="F422" s="357"/>
      <c r="G422" s="357"/>
      <c r="H422" s="370"/>
      <c r="I422" s="371"/>
      <c r="J422" s="357"/>
      <c r="K422" s="357"/>
      <c r="L422" s="357"/>
      <c r="M422" s="373"/>
      <c r="N422" s="7"/>
      <c r="O422" s="376"/>
      <c r="P422" s="106"/>
      <c r="Q422" s="77"/>
      <c r="R422" s="60">
        <f>YEAR(Úvod!$F$10)</f>
        <v>1900</v>
      </c>
      <c r="S422" s="60">
        <f t="shared" ref="S422" si="7642">IF(S419=1,R422+1,R422)</f>
        <v>1900</v>
      </c>
      <c r="T422" s="60">
        <f t="shared" ref="T422" si="7643">IF(T419=1,S422+1,S422)</f>
        <v>1900</v>
      </c>
      <c r="U422" s="60">
        <f t="shared" ref="U422" si="7644">IF(U419=1,T422+1,T422)</f>
        <v>1900</v>
      </c>
      <c r="V422" s="60">
        <f t="shared" ref="V422" si="7645">IF(V419=1,U422+1,U422)</f>
        <v>1900</v>
      </c>
      <c r="W422" s="60">
        <f t="shared" ref="W422" si="7646">IF(W419=1,V422+1,V422)</f>
        <v>1900</v>
      </c>
      <c r="X422" s="60">
        <f t="shared" ref="X422" si="7647">IF(X419=1,W422+1,W422)</f>
        <v>1900</v>
      </c>
      <c r="Y422" s="60">
        <f t="shared" ref="Y422" si="7648">IF(Y419=1,X422+1,X422)</f>
        <v>1900</v>
      </c>
      <c r="Z422" s="60">
        <f t="shared" ref="Z422" si="7649">IF(Z419=1,Y422+1,Y422)</f>
        <v>1900</v>
      </c>
      <c r="AA422" s="60">
        <f t="shared" ref="AA422" si="7650">IF(AA419=1,Z422+1,Z422)</f>
        <v>1900</v>
      </c>
      <c r="AB422" s="60">
        <f t="shared" ref="AB422" si="7651">IF(AB419=1,AA422+1,AA422)</f>
        <v>1900</v>
      </c>
      <c r="AC422" s="60">
        <f t="shared" ref="AC422" si="7652">IF(AC419=1,AB422+1,AB422)</f>
        <v>1900</v>
      </c>
      <c r="AD422" s="60">
        <f t="shared" ref="AD422" si="7653">IF(AD419=1,AC422+1,AC422)</f>
        <v>1901</v>
      </c>
      <c r="AE422" s="60">
        <f t="shared" ref="AE422" si="7654">IF(AE419=1,AD422+1,AD422)</f>
        <v>1901</v>
      </c>
      <c r="AF422" s="60">
        <f t="shared" ref="AF422" si="7655">IF(AF419=1,AE422+1,AE422)</f>
        <v>1901</v>
      </c>
      <c r="AG422" s="60">
        <f t="shared" ref="AG422" si="7656">IF(AG419=1,AF422+1,AF422)</f>
        <v>1901</v>
      </c>
      <c r="AH422" s="60">
        <f t="shared" ref="AH422" si="7657">IF(AH419=1,AG422+1,AG422)</f>
        <v>1901</v>
      </c>
      <c r="AI422" s="60">
        <f t="shared" ref="AI422" si="7658">IF(AI419=1,AH422+1,AH422)</f>
        <v>1901</v>
      </c>
      <c r="AJ422" s="60">
        <f t="shared" ref="AJ422" si="7659">IF(AJ419=1,AI422+1,AI422)</f>
        <v>1901</v>
      </c>
      <c r="AK422" s="60">
        <f t="shared" ref="AK422" si="7660">IF(AK419=1,AJ422+1,AJ422)</f>
        <v>1901</v>
      </c>
      <c r="AL422" s="60">
        <f t="shared" ref="AL422" si="7661">IF(AL419=1,AK422+1,AK422)</f>
        <v>1901</v>
      </c>
      <c r="AM422" s="60">
        <f t="shared" ref="AM422" si="7662">IF(AM419=1,AL422+1,AL422)</f>
        <v>1901</v>
      </c>
      <c r="AN422" s="60">
        <f t="shared" ref="AN422" si="7663">IF(AN419=1,AM422+1,AM422)</f>
        <v>1901</v>
      </c>
      <c r="AO422" s="60">
        <f t="shared" ref="AO422" si="7664">IF(AO419=1,AN422+1,AN422)</f>
        <v>1901</v>
      </c>
      <c r="AP422" s="60">
        <f t="shared" ref="AP422" si="7665">IF(AP419=1,AO422+1,AO422)</f>
        <v>1902</v>
      </c>
      <c r="AQ422" s="60">
        <f t="shared" ref="AQ422" si="7666">IF(AQ419=1,AP422+1,AP422)</f>
        <v>1902</v>
      </c>
      <c r="AR422" s="60">
        <f t="shared" ref="AR422" si="7667">IF(AR419=1,AQ422+1,AQ422)</f>
        <v>1902</v>
      </c>
      <c r="AS422" s="60">
        <f t="shared" ref="AS422" si="7668">IF(AS419=1,AR422+1,AR422)</f>
        <v>1902</v>
      </c>
      <c r="AT422" s="60">
        <f t="shared" ref="AT422" si="7669">IF(AT419=1,AS422+1,AS422)</f>
        <v>1902</v>
      </c>
      <c r="AU422" s="60">
        <f t="shared" ref="AU422" si="7670">IF(AU419=1,AT422+1,AT422)</f>
        <v>1902</v>
      </c>
      <c r="AV422" s="60">
        <f t="shared" ref="AV422" si="7671">IF(AV419=1,AU422+1,AU422)</f>
        <v>1902</v>
      </c>
      <c r="AW422" s="60">
        <f t="shared" ref="AW422" si="7672">IF(AW419=1,AV422+1,AV422)</f>
        <v>1902</v>
      </c>
      <c r="AX422" s="60">
        <f t="shared" ref="AX422" si="7673">IF(AX419=1,AW422+1,AW422)</f>
        <v>1902</v>
      </c>
      <c r="AY422" s="60">
        <f t="shared" ref="AY422" si="7674">IF(AY419=1,AX422+1,AX422)</f>
        <v>1902</v>
      </c>
      <c r="AZ422" s="60">
        <f t="shared" ref="AZ422" si="7675">IF(AZ419=1,AY422+1,AY422)</f>
        <v>1902</v>
      </c>
      <c r="BA422" s="60">
        <f t="shared" ref="BA422" si="7676">IF(BA419=1,AZ422+1,AZ422)</f>
        <v>1902</v>
      </c>
      <c r="BB422" s="60">
        <f t="shared" ref="BB422" si="7677">IF(BB419=1,BA422+1,BA422)</f>
        <v>1903</v>
      </c>
      <c r="BC422" s="60">
        <f t="shared" ref="BC422" si="7678">IF(BC419=1,BB422+1,BB422)</f>
        <v>1903</v>
      </c>
      <c r="BD422" s="60">
        <f t="shared" ref="BD422" si="7679">IF(BD419=1,BC422+1,BC422)</f>
        <v>1903</v>
      </c>
      <c r="BE422" s="60">
        <f t="shared" ref="BE422" si="7680">IF(BE419=1,BD422+1,BD422)</f>
        <v>1903</v>
      </c>
      <c r="BF422" s="60">
        <f t="shared" ref="BF422" si="7681">IF(BF419=1,BE422+1,BE422)</f>
        <v>1903</v>
      </c>
      <c r="BG422" s="60">
        <f t="shared" ref="BG422" si="7682">IF(BG419=1,BF422+1,BF422)</f>
        <v>1903</v>
      </c>
      <c r="BH422" s="60">
        <f t="shared" ref="BH422" si="7683">IF(BH419=1,BG422+1,BG422)</f>
        <v>1903</v>
      </c>
      <c r="BI422" s="60">
        <f t="shared" ref="BI422" si="7684">IF(BI419=1,BH422+1,BH422)</f>
        <v>1903</v>
      </c>
      <c r="BJ422" s="60">
        <f t="shared" ref="BJ422" si="7685">IF(BJ419=1,BI422+1,BI422)</f>
        <v>1903</v>
      </c>
      <c r="BK422" s="60">
        <f t="shared" ref="BK422" si="7686">IF(BK419=1,BJ422+1,BJ422)</f>
        <v>1903</v>
      </c>
      <c r="BL422" s="60">
        <f t="shared" ref="BL422" si="7687">IF(BL419=1,BK422+1,BK422)</f>
        <v>1903</v>
      </c>
      <c r="BM422" s="60">
        <f t="shared" ref="BM422" si="7688">IF(BM419=1,BL422+1,BL422)</f>
        <v>1903</v>
      </c>
      <c r="BN422" s="195"/>
      <c r="BO422" s="196"/>
      <c r="BP422" s="197"/>
      <c r="BQ422" s="197"/>
      <c r="BR422" s="106"/>
      <c r="BS422" s="106"/>
      <c r="BT422" s="106"/>
      <c r="BU422" s="106"/>
      <c r="BV422" s="106"/>
      <c r="BW422" s="106"/>
      <c r="BX422" s="106"/>
      <c r="BY422" s="106"/>
      <c r="BZ422" s="106"/>
      <c r="CA422" s="106"/>
      <c r="CB422" s="106"/>
      <c r="CC422" s="106"/>
      <c r="CD422" s="106"/>
      <c r="CE422" s="106"/>
      <c r="CF422" s="106"/>
      <c r="CG422" s="106"/>
    </row>
    <row r="423" spans="1:85" s="245" customFormat="1" ht="16.399999999999999" customHeight="1" x14ac:dyDescent="0.35">
      <c r="A423" s="250"/>
      <c r="B423" s="113"/>
      <c r="C423" s="125"/>
      <c r="D423" s="125"/>
      <c r="E423" s="357"/>
      <c r="F423" s="357"/>
      <c r="G423" s="357"/>
      <c r="H423" s="370"/>
      <c r="I423" s="371"/>
      <c r="J423" s="357"/>
      <c r="K423" s="372"/>
      <c r="L423" s="357"/>
      <c r="M423" s="374"/>
      <c r="N423" s="7"/>
      <c r="O423" s="377"/>
      <c r="P423" s="106"/>
      <c r="Q423" s="63" t="s">
        <v>159</v>
      </c>
      <c r="R423" s="251"/>
      <c r="S423" s="251"/>
      <c r="T423" s="251"/>
      <c r="U423" s="251"/>
      <c r="V423" s="251"/>
      <c r="W423" s="251"/>
      <c r="X423" s="251"/>
      <c r="Y423" s="251"/>
      <c r="Z423" s="251"/>
      <c r="AA423" s="251"/>
      <c r="AB423" s="251"/>
      <c r="AC423" s="251"/>
      <c r="AD423" s="251"/>
      <c r="AE423" s="251"/>
      <c r="AF423" s="251"/>
      <c r="AG423" s="251"/>
      <c r="AH423" s="251"/>
      <c r="AI423" s="251"/>
      <c r="AJ423" s="251"/>
      <c r="AK423" s="251"/>
      <c r="AL423" s="251"/>
      <c r="AM423" s="251"/>
      <c r="AN423" s="251"/>
      <c r="AO423" s="251"/>
      <c r="AP423" s="251"/>
      <c r="AQ423" s="251"/>
      <c r="AR423" s="251"/>
      <c r="AS423" s="251"/>
      <c r="AT423" s="251"/>
      <c r="AU423" s="251"/>
      <c r="AV423" s="251"/>
      <c r="AW423" s="251"/>
      <c r="AX423" s="251"/>
      <c r="AY423" s="251"/>
      <c r="AZ423" s="251"/>
      <c r="BA423" s="251"/>
      <c r="BB423" s="251"/>
      <c r="BC423" s="251"/>
      <c r="BD423" s="251"/>
      <c r="BE423" s="251"/>
      <c r="BF423" s="251"/>
      <c r="BG423" s="251"/>
      <c r="BH423" s="251"/>
      <c r="BI423" s="251"/>
      <c r="BJ423" s="251"/>
      <c r="BK423" s="251"/>
      <c r="BL423" s="251"/>
      <c r="BM423" s="251"/>
      <c r="BN423" s="195"/>
      <c r="BO423" s="196"/>
      <c r="BP423" s="197"/>
      <c r="BQ423" s="197"/>
      <c r="BR423" s="106"/>
      <c r="BS423" s="106"/>
      <c r="BT423" s="106"/>
      <c r="BU423" s="106"/>
      <c r="BV423" s="106"/>
      <c r="BW423" s="106"/>
      <c r="BX423" s="106"/>
      <c r="BY423" s="106"/>
      <c r="BZ423" s="106"/>
      <c r="CA423" s="106"/>
      <c r="CB423" s="106"/>
      <c r="CC423" s="106"/>
      <c r="CD423" s="106"/>
      <c r="CE423" s="106"/>
      <c r="CF423" s="106"/>
      <c r="CG423" s="106"/>
    </row>
    <row r="424" spans="1:85" s="245" customFormat="1" ht="23.5" customHeight="1" x14ac:dyDescent="0.35">
      <c r="A424" s="243"/>
      <c r="B424" s="126" t="s">
        <v>28</v>
      </c>
      <c r="C424" s="359"/>
      <c r="D424" s="359"/>
      <c r="E424" s="252"/>
      <c r="F424" s="252"/>
      <c r="G424" s="241"/>
      <c r="H424" s="253"/>
      <c r="I424" s="254"/>
      <c r="J424" s="253"/>
      <c r="K424" s="205">
        <f>IF(J424="",0,IF(J424="ANO",'Podpůrná data'!$B$5,'Podpůrná data'!$B$3))</f>
        <v>0</v>
      </c>
      <c r="L424" s="203">
        <f>IFERROR(INT(ROUND(I424,2)*(VLOOKUP(INT(H424),'Podpůrná data'!$A$189:$B$233,2,FALSE))*(H424/(INT(H424)))),0)</f>
        <v>0</v>
      </c>
      <c r="M424" s="61">
        <f>K424*L424</f>
        <v>0</v>
      </c>
      <c r="N424" s="62">
        <f>IF(M424&gt;0,IF(ISTEXT(C424)=TRUE,0,1),0)</f>
        <v>0</v>
      </c>
      <c r="O424" s="166">
        <f>IF(M424&gt;0,1,0)</f>
        <v>0</v>
      </c>
      <c r="P424" s="127"/>
      <c r="Q424" s="63" t="s">
        <v>95</v>
      </c>
      <c r="R424" s="255"/>
      <c r="S424" s="255"/>
      <c r="T424" s="255"/>
      <c r="U424" s="255"/>
      <c r="V424" s="255"/>
      <c r="W424" s="255"/>
      <c r="X424" s="255"/>
      <c r="Y424" s="255"/>
      <c r="Z424" s="255"/>
      <c r="AA424" s="255"/>
      <c r="AB424" s="255"/>
      <c r="AC424" s="255"/>
      <c r="AD424" s="255"/>
      <c r="AE424" s="255"/>
      <c r="AF424" s="255"/>
      <c r="AG424" s="255"/>
      <c r="AH424" s="255"/>
      <c r="AI424" s="255"/>
      <c r="AJ424" s="255"/>
      <c r="AK424" s="255"/>
      <c r="AL424" s="255"/>
      <c r="AM424" s="255"/>
      <c r="AN424" s="255"/>
      <c r="AO424" s="255"/>
      <c r="AP424" s="255"/>
      <c r="AQ424" s="255"/>
      <c r="AR424" s="255"/>
      <c r="AS424" s="255"/>
      <c r="AT424" s="255"/>
      <c r="AU424" s="255"/>
      <c r="AV424" s="255"/>
      <c r="AW424" s="255"/>
      <c r="AX424" s="255"/>
      <c r="AY424" s="255"/>
      <c r="AZ424" s="255"/>
      <c r="BA424" s="255"/>
      <c r="BB424" s="255"/>
      <c r="BC424" s="255"/>
      <c r="BD424" s="255"/>
      <c r="BE424" s="255"/>
      <c r="BF424" s="255"/>
      <c r="BG424" s="255"/>
      <c r="BH424" s="255"/>
      <c r="BI424" s="255"/>
      <c r="BJ424" s="255"/>
      <c r="BK424" s="255"/>
      <c r="BL424" s="255"/>
      <c r="BM424" s="255"/>
      <c r="BN424" s="362">
        <f>SUM(R432:BM432)</f>
        <v>0</v>
      </c>
      <c r="BO424" s="364">
        <f>SUM(R433:BM433)</f>
        <v>0</v>
      </c>
      <c r="BP424" s="366">
        <f>IF($O424=0,0,IF($BN424&gt;=143*$I424,1,0))</f>
        <v>0</v>
      </c>
      <c r="BQ424" s="366">
        <f>IF($BN424&gt;=143*$I424,0,(CEILING(143*$I424,1)-$BN424))</f>
        <v>0</v>
      </c>
      <c r="BR424" s="106"/>
      <c r="BS424" s="106"/>
      <c r="BT424" s="106"/>
      <c r="BU424" s="106"/>
      <c r="BV424" s="106"/>
      <c r="BW424" s="106"/>
      <c r="BX424" s="106"/>
      <c r="BY424" s="106"/>
      <c r="BZ424" s="106"/>
      <c r="CA424" s="106"/>
      <c r="CB424" s="106"/>
      <c r="CC424" s="106"/>
      <c r="CD424" s="106"/>
      <c r="CE424" s="106"/>
      <c r="CF424" s="106"/>
      <c r="CG424" s="106"/>
    </row>
    <row r="425" spans="1:85" s="245" customFormat="1" ht="29" x14ac:dyDescent="0.35">
      <c r="A425" s="243"/>
      <c r="B425" s="128"/>
      <c r="C425" s="80"/>
      <c r="D425" s="80"/>
      <c r="E425" s="80"/>
      <c r="F425" s="80"/>
      <c r="G425" s="80"/>
      <c r="H425" s="80"/>
      <c r="I425" s="80"/>
      <c r="J425" s="80"/>
      <c r="K425" s="80"/>
      <c r="L425" s="80"/>
      <c r="M425" s="64"/>
      <c r="N425" s="7"/>
      <c r="O425" s="192"/>
      <c r="P425" s="106"/>
      <c r="Q425" s="63" t="s">
        <v>129</v>
      </c>
      <c r="R425" s="256"/>
      <c r="S425" s="256"/>
      <c r="T425" s="256"/>
      <c r="U425" s="256"/>
      <c r="V425" s="256"/>
      <c r="W425" s="256"/>
      <c r="X425" s="256"/>
      <c r="Y425" s="256"/>
      <c r="Z425" s="256"/>
      <c r="AA425" s="256"/>
      <c r="AB425" s="256"/>
      <c r="AC425" s="256"/>
      <c r="AD425" s="256"/>
      <c r="AE425" s="256"/>
      <c r="AF425" s="256"/>
      <c r="AG425" s="256"/>
      <c r="AH425" s="256"/>
      <c r="AI425" s="256"/>
      <c r="AJ425" s="256"/>
      <c r="AK425" s="256"/>
      <c r="AL425" s="256"/>
      <c r="AM425" s="256"/>
      <c r="AN425" s="256"/>
      <c r="AO425" s="256"/>
      <c r="AP425" s="256"/>
      <c r="AQ425" s="256"/>
      <c r="AR425" s="256"/>
      <c r="AS425" s="256"/>
      <c r="AT425" s="256"/>
      <c r="AU425" s="256"/>
      <c r="AV425" s="256"/>
      <c r="AW425" s="256"/>
      <c r="AX425" s="256"/>
      <c r="AY425" s="256"/>
      <c r="AZ425" s="256"/>
      <c r="BA425" s="256"/>
      <c r="BB425" s="256"/>
      <c r="BC425" s="256"/>
      <c r="BD425" s="256"/>
      <c r="BE425" s="256"/>
      <c r="BF425" s="256"/>
      <c r="BG425" s="256"/>
      <c r="BH425" s="256"/>
      <c r="BI425" s="256"/>
      <c r="BJ425" s="256"/>
      <c r="BK425" s="256"/>
      <c r="BL425" s="256"/>
      <c r="BM425" s="256"/>
      <c r="BN425" s="362"/>
      <c r="BO425" s="364"/>
      <c r="BP425" s="366"/>
      <c r="BQ425" s="366"/>
      <c r="BR425" s="106"/>
      <c r="BS425" s="106"/>
      <c r="BT425" s="106"/>
      <c r="BU425" s="106"/>
      <c r="BV425" s="106"/>
      <c r="BW425" s="106"/>
      <c r="BX425" s="106"/>
      <c r="BY425" s="106"/>
      <c r="BZ425" s="106"/>
      <c r="CA425" s="106"/>
      <c r="CB425" s="106"/>
      <c r="CC425" s="106"/>
      <c r="CD425" s="106"/>
      <c r="CE425" s="106"/>
      <c r="CF425" s="106"/>
      <c r="CG425" s="106"/>
    </row>
    <row r="426" spans="1:85" s="245" customFormat="1" ht="14.5" hidden="1" customHeight="1" x14ac:dyDescent="0.35">
      <c r="A426" s="243"/>
      <c r="B426" s="128"/>
      <c r="C426" s="80"/>
      <c r="D426" s="80"/>
      <c r="E426" s="80"/>
      <c r="F426" s="80"/>
      <c r="G426" s="80"/>
      <c r="H426" s="80"/>
      <c r="I426" s="80"/>
      <c r="J426" s="80"/>
      <c r="K426" s="80"/>
      <c r="L426" s="80"/>
      <c r="M426" s="64"/>
      <c r="N426" s="7"/>
      <c r="O426" s="192"/>
      <c r="P426" s="106"/>
      <c r="Q426" s="65" t="s">
        <v>130</v>
      </c>
      <c r="R426" s="66">
        <f>IF(R424&lt;&gt;0,1,0)</f>
        <v>0</v>
      </c>
      <c r="S426" s="66">
        <f t="shared" ref="S426" si="7689">IF(R426&gt;0,R426+1,IF(S424&lt;&gt;0,1,0))</f>
        <v>0</v>
      </c>
      <c r="T426" s="66">
        <f t="shared" ref="T426" si="7690">IF(S426&gt;0,S426+1,IF(T424&lt;&gt;0,1,0))</f>
        <v>0</v>
      </c>
      <c r="U426" s="66">
        <f t="shared" ref="U426" si="7691">IF(T426&gt;0,T426+1,IF(U424&lt;&gt;0,1,0))</f>
        <v>0</v>
      </c>
      <c r="V426" s="66">
        <f t="shared" ref="V426" si="7692">IF(U426&gt;0,U426+1,IF(V424&lt;&gt;0,1,0))</f>
        <v>0</v>
      </c>
      <c r="W426" s="66">
        <f t="shared" ref="W426" si="7693">IF(V426&gt;0,V426+1,IF(W424&lt;&gt;0,1,0))</f>
        <v>0</v>
      </c>
      <c r="X426" s="66">
        <f t="shared" ref="X426" si="7694">IF(W426&gt;0,W426+1,IF(X424&lt;&gt;0,1,0))</f>
        <v>0</v>
      </c>
      <c r="Y426" s="66">
        <f t="shared" ref="Y426" si="7695">IF(X426&gt;0,X426+1,IF(Y424&lt;&gt;0,1,0))</f>
        <v>0</v>
      </c>
      <c r="Z426" s="66">
        <f t="shared" ref="Z426" si="7696">IF(Y426&gt;0,Y426+1,IF(Z424&lt;&gt;0,1,0))</f>
        <v>0</v>
      </c>
      <c r="AA426" s="66">
        <f t="shared" ref="AA426" si="7697">IF(Z426&gt;0,Z426+1,IF(AA424&lt;&gt;0,1,0))</f>
        <v>0</v>
      </c>
      <c r="AB426" s="66">
        <f t="shared" ref="AB426" si="7698">IF(AA426&gt;0,AA426+1,IF(AB424&lt;&gt;0,1,0))</f>
        <v>0</v>
      </c>
      <c r="AC426" s="66">
        <f t="shared" ref="AC426" si="7699">IF(AB426&gt;0,AB426+1,IF(AC424&lt;&gt;0,1,0))</f>
        <v>0</v>
      </c>
      <c r="AD426" s="66">
        <f t="shared" ref="AD426" si="7700">IF(AC426&gt;0,AC426+1,IF(AD424&lt;&gt;0,1,0))</f>
        <v>0</v>
      </c>
      <c r="AE426" s="66">
        <f t="shared" ref="AE426" si="7701">IF(AD426&gt;0,AD426+1,IF(AE424&lt;&gt;0,1,0))</f>
        <v>0</v>
      </c>
      <c r="AF426" s="66">
        <f t="shared" ref="AF426" si="7702">IF(AE426&gt;0,AE426+1,IF(AF424&lt;&gt;0,1,0))</f>
        <v>0</v>
      </c>
      <c r="AG426" s="66">
        <f t="shared" ref="AG426" si="7703">IF(AF426&gt;0,AF426+1,IF(AG424&lt;&gt;0,1,0))</f>
        <v>0</v>
      </c>
      <c r="AH426" s="66">
        <f t="shared" ref="AH426" si="7704">IF(AG426&gt;0,AG426+1,IF(AH424&lt;&gt;0,1,0))</f>
        <v>0</v>
      </c>
      <c r="AI426" s="66">
        <f t="shared" ref="AI426" si="7705">IF(AH426&gt;0,AH426+1,IF(AI424&lt;&gt;0,1,0))</f>
        <v>0</v>
      </c>
      <c r="AJ426" s="66">
        <f t="shared" ref="AJ426" si="7706">IF(AI426&gt;0,AI426+1,IF(AJ424&lt;&gt;0,1,0))</f>
        <v>0</v>
      </c>
      <c r="AK426" s="66">
        <f t="shared" ref="AK426" si="7707">IF(AJ426&gt;0,AJ426+1,IF(AK424&lt;&gt;0,1,0))</f>
        <v>0</v>
      </c>
      <c r="AL426" s="66">
        <f t="shared" ref="AL426" si="7708">IF(AK426&gt;0,AK426+1,IF(AL424&lt;&gt;0,1,0))</f>
        <v>0</v>
      </c>
      <c r="AM426" s="66">
        <f t="shared" ref="AM426" si="7709">IF(AL426&gt;0,AL426+1,IF(AM424&lt;&gt;0,1,0))</f>
        <v>0</v>
      </c>
      <c r="AN426" s="66">
        <f t="shared" ref="AN426" si="7710">IF(AM426&gt;0,AM426+1,IF(AN424&lt;&gt;0,1,0))</f>
        <v>0</v>
      </c>
      <c r="AO426" s="66">
        <f t="shared" ref="AO426" si="7711">IF(AN426&gt;0,AN426+1,IF(AO424&lt;&gt;0,1,0))</f>
        <v>0</v>
      </c>
      <c r="AP426" s="66">
        <f t="shared" ref="AP426" si="7712">IF(AO426&gt;0,AO426+1,IF(AP424&lt;&gt;0,1,0))</f>
        <v>0</v>
      </c>
      <c r="AQ426" s="66">
        <f t="shared" ref="AQ426" si="7713">IF(AP426&gt;0,AP426+1,IF(AQ424&lt;&gt;0,1,0))</f>
        <v>0</v>
      </c>
      <c r="AR426" s="66">
        <f t="shared" ref="AR426" si="7714">IF(AQ426&gt;0,AQ426+1,IF(AR424&lt;&gt;0,1,0))</f>
        <v>0</v>
      </c>
      <c r="AS426" s="66">
        <f t="shared" ref="AS426" si="7715">IF(AR426&gt;0,AR426+1,IF(AS424&lt;&gt;0,1,0))</f>
        <v>0</v>
      </c>
      <c r="AT426" s="66">
        <f t="shared" ref="AT426" si="7716">IF(AS426&gt;0,AS426+1,IF(AT424&lt;&gt;0,1,0))</f>
        <v>0</v>
      </c>
      <c r="AU426" s="66">
        <f t="shared" ref="AU426" si="7717">IF(AT426&gt;0,AT426+1,IF(AU424&lt;&gt;0,1,0))</f>
        <v>0</v>
      </c>
      <c r="AV426" s="66">
        <f t="shared" ref="AV426" si="7718">IF(AU426&gt;0,AU426+1,IF(AV424&lt;&gt;0,1,0))</f>
        <v>0</v>
      </c>
      <c r="AW426" s="66">
        <f t="shared" ref="AW426" si="7719">IF(AV426&gt;0,AV426+1,IF(AW424&lt;&gt;0,1,0))</f>
        <v>0</v>
      </c>
      <c r="AX426" s="66">
        <f t="shared" ref="AX426" si="7720">IF(AW426&gt;0,AW426+1,IF(AX424&lt;&gt;0,1,0))</f>
        <v>0</v>
      </c>
      <c r="AY426" s="66">
        <f t="shared" ref="AY426" si="7721">IF(AX426&gt;0,AX426+1,IF(AY424&lt;&gt;0,1,0))</f>
        <v>0</v>
      </c>
      <c r="AZ426" s="66">
        <f t="shared" ref="AZ426" si="7722">IF(AY426&gt;0,AY426+1,IF(AZ424&lt;&gt;0,1,0))</f>
        <v>0</v>
      </c>
      <c r="BA426" s="66">
        <f t="shared" ref="BA426" si="7723">IF(AZ426&gt;0,AZ426+1,IF(BA424&lt;&gt;0,1,0))</f>
        <v>0</v>
      </c>
      <c r="BB426" s="66">
        <f t="shared" ref="BB426" si="7724">IF(BA426&gt;0,BA426+1,IF(BB424&lt;&gt;0,1,0))</f>
        <v>0</v>
      </c>
      <c r="BC426" s="66">
        <f t="shared" ref="BC426" si="7725">IF(BB426&gt;0,BB426+1,IF(BC424&lt;&gt;0,1,0))</f>
        <v>0</v>
      </c>
      <c r="BD426" s="66">
        <f t="shared" ref="BD426" si="7726">IF(BC426&gt;0,BC426+1,IF(BD424&lt;&gt;0,1,0))</f>
        <v>0</v>
      </c>
      <c r="BE426" s="66">
        <f t="shared" ref="BE426" si="7727">IF(BD426&gt;0,BD426+1,IF(BE424&lt;&gt;0,1,0))</f>
        <v>0</v>
      </c>
      <c r="BF426" s="66">
        <f t="shared" ref="BF426" si="7728">IF(BE426&gt;0,BE426+1,IF(BF424&lt;&gt;0,1,0))</f>
        <v>0</v>
      </c>
      <c r="BG426" s="66">
        <f t="shared" ref="BG426" si="7729">IF(BF426&gt;0,BF426+1,IF(BG424&lt;&gt;0,1,0))</f>
        <v>0</v>
      </c>
      <c r="BH426" s="66">
        <f t="shared" ref="BH426" si="7730">IF(BG426&gt;0,BG426+1,IF(BH424&lt;&gt;0,1,0))</f>
        <v>0</v>
      </c>
      <c r="BI426" s="66">
        <f t="shared" ref="BI426" si="7731">IF(BH426&gt;0,BH426+1,IF(BI424&lt;&gt;0,1,0))</f>
        <v>0</v>
      </c>
      <c r="BJ426" s="66">
        <f t="shared" ref="BJ426" si="7732">IF(BI426&gt;0,BI426+1,IF(BJ424&lt;&gt;0,1,0))</f>
        <v>0</v>
      </c>
      <c r="BK426" s="66">
        <f t="shared" ref="BK426" si="7733">IF(BJ426&gt;0,BJ426+1,IF(BK424&lt;&gt;0,1,0))</f>
        <v>0</v>
      </c>
      <c r="BL426" s="66">
        <f t="shared" ref="BL426" si="7734">IF(BK426&gt;0,BK426+1,IF(BL424&lt;&gt;0,1,0))</f>
        <v>0</v>
      </c>
      <c r="BM426" s="66">
        <f t="shared" ref="BM426" si="7735">IF(BL426&gt;0,BL426+1,IF(BM424&lt;&gt;0,1,0))</f>
        <v>0</v>
      </c>
      <c r="BN426" s="362"/>
      <c r="BO426" s="364"/>
      <c r="BP426" s="366"/>
      <c r="BQ426" s="366"/>
      <c r="BR426" s="106"/>
      <c r="BS426" s="106"/>
      <c r="BT426" s="106"/>
      <c r="BU426" s="106"/>
      <c r="BV426" s="106"/>
      <c r="BW426" s="106"/>
      <c r="BX426" s="106"/>
      <c r="BY426" s="106"/>
      <c r="BZ426" s="106"/>
      <c r="CA426" s="106"/>
      <c r="CB426" s="106"/>
      <c r="CC426" s="106"/>
      <c r="CD426" s="106"/>
      <c r="CE426" s="106"/>
      <c r="CF426" s="106"/>
      <c r="CG426" s="106"/>
    </row>
    <row r="427" spans="1:85" s="245" customFormat="1" ht="14.5" hidden="1" customHeight="1" x14ac:dyDescent="0.35">
      <c r="A427" s="243"/>
      <c r="B427" s="128"/>
      <c r="C427" s="80"/>
      <c r="D427" s="80"/>
      <c r="E427" s="80"/>
      <c r="F427" s="80"/>
      <c r="G427" s="80"/>
      <c r="H427" s="80"/>
      <c r="I427" s="80"/>
      <c r="J427" s="80"/>
      <c r="K427" s="80"/>
      <c r="L427" s="80"/>
      <c r="M427" s="64"/>
      <c r="N427" s="7"/>
      <c r="O427" s="192"/>
      <c r="P427" s="106"/>
      <c r="Q427" s="65" t="s">
        <v>131</v>
      </c>
      <c r="R427" s="66">
        <f>R426</f>
        <v>0</v>
      </c>
      <c r="S427" s="66">
        <f>IF(S426=0,0,IF(OR(R427=0,R427=12),1,R427+1))</f>
        <v>0</v>
      </c>
      <c r="T427" s="66">
        <f t="shared" ref="T427" si="7736">IF(T426=0,0,IF(OR(S427=0,S427=12),1,S427+1))</f>
        <v>0</v>
      </c>
      <c r="U427" s="66">
        <f t="shared" ref="U427" si="7737">IF(U426=0,0,IF(OR(T427=0,T427=12),1,T427+1))</f>
        <v>0</v>
      </c>
      <c r="V427" s="66">
        <f t="shared" ref="V427" si="7738">IF(V426=0,0,IF(OR(U427=0,U427=12),1,U427+1))</f>
        <v>0</v>
      </c>
      <c r="W427" s="66">
        <f t="shared" ref="W427" si="7739">IF(W426=0,0,IF(OR(V427=0,V427=12),1,V427+1))</f>
        <v>0</v>
      </c>
      <c r="X427" s="66">
        <f t="shared" ref="X427" si="7740">IF(X426=0,0,IF(OR(W427=0,W427=12),1,W427+1))</f>
        <v>0</v>
      </c>
      <c r="Y427" s="66">
        <f t="shared" ref="Y427" si="7741">IF(Y426=0,0,IF(OR(X427=0,X427=12),1,X427+1))</f>
        <v>0</v>
      </c>
      <c r="Z427" s="66">
        <f t="shared" ref="Z427" si="7742">IF(Z426=0,0,IF(OR(Y427=0,Y427=12),1,Y427+1))</f>
        <v>0</v>
      </c>
      <c r="AA427" s="66">
        <f t="shared" ref="AA427" si="7743">IF(AA426=0,0,IF(OR(Z427=0,Z427=12),1,Z427+1))</f>
        <v>0</v>
      </c>
      <c r="AB427" s="66">
        <f t="shared" ref="AB427" si="7744">IF(AB426=0,0,IF(OR(AA427=0,AA427=12),1,AA427+1))</f>
        <v>0</v>
      </c>
      <c r="AC427" s="66">
        <f t="shared" ref="AC427" si="7745">IF(AC426=0,0,IF(OR(AB427=0,AB427=12),1,AB427+1))</f>
        <v>0</v>
      </c>
      <c r="AD427" s="66">
        <f t="shared" ref="AD427" si="7746">IF(AD426=0,0,IF(OR(AC427=0,AC427=12),1,AC427+1))</f>
        <v>0</v>
      </c>
      <c r="AE427" s="66">
        <f t="shared" ref="AE427" si="7747">IF(AE426=0,0,IF(OR(AD427=0,AD427=12),1,AD427+1))</f>
        <v>0</v>
      </c>
      <c r="AF427" s="66">
        <f t="shared" ref="AF427" si="7748">IF(AF426=0,0,IF(OR(AE427=0,AE427=12),1,AE427+1))</f>
        <v>0</v>
      </c>
      <c r="AG427" s="66">
        <f t="shared" ref="AG427" si="7749">IF(AG426=0,0,IF(OR(AF427=0,AF427=12),1,AF427+1))</f>
        <v>0</v>
      </c>
      <c r="AH427" s="66">
        <f t="shared" ref="AH427" si="7750">IF(AH426=0,0,IF(OR(AG427=0,AG427=12),1,AG427+1))</f>
        <v>0</v>
      </c>
      <c r="AI427" s="66">
        <f t="shared" ref="AI427" si="7751">IF(AI426=0,0,IF(OR(AH427=0,AH427=12),1,AH427+1))</f>
        <v>0</v>
      </c>
      <c r="AJ427" s="66">
        <f t="shared" ref="AJ427" si="7752">IF(AJ426=0,0,IF(OR(AI427=0,AI427=12),1,AI427+1))</f>
        <v>0</v>
      </c>
      <c r="AK427" s="66">
        <f t="shared" ref="AK427" si="7753">IF(AK426=0,0,IF(OR(AJ427=0,AJ427=12),1,AJ427+1))</f>
        <v>0</v>
      </c>
      <c r="AL427" s="66">
        <f t="shared" ref="AL427" si="7754">IF(AL426=0,0,IF(OR(AK427=0,AK427=12),1,AK427+1))</f>
        <v>0</v>
      </c>
      <c r="AM427" s="66">
        <f t="shared" ref="AM427" si="7755">IF(AM426=0,0,IF(OR(AL427=0,AL427=12),1,AL427+1))</f>
        <v>0</v>
      </c>
      <c r="AN427" s="66">
        <f t="shared" ref="AN427" si="7756">IF(AN426=0,0,IF(OR(AM427=0,AM427=12),1,AM427+1))</f>
        <v>0</v>
      </c>
      <c r="AO427" s="66">
        <f t="shared" ref="AO427" si="7757">IF(AO426=0,0,IF(OR(AN427=0,AN427=12),1,AN427+1))</f>
        <v>0</v>
      </c>
      <c r="AP427" s="66">
        <f t="shared" ref="AP427" si="7758">IF(AP426=0,0,IF(OR(AO427=0,AO427=12),1,AO427+1))</f>
        <v>0</v>
      </c>
      <c r="AQ427" s="66">
        <f t="shared" ref="AQ427" si="7759">IF(AQ426=0,0,IF(OR(AP427=0,AP427=12),1,AP427+1))</f>
        <v>0</v>
      </c>
      <c r="AR427" s="66">
        <f t="shared" ref="AR427" si="7760">IF(AR426=0,0,IF(OR(AQ427=0,AQ427=12),1,AQ427+1))</f>
        <v>0</v>
      </c>
      <c r="AS427" s="66">
        <f t="shared" ref="AS427" si="7761">IF(AS426=0,0,IF(OR(AR427=0,AR427=12),1,AR427+1))</f>
        <v>0</v>
      </c>
      <c r="AT427" s="66">
        <f t="shared" ref="AT427" si="7762">IF(AT426=0,0,IF(OR(AS427=0,AS427=12),1,AS427+1))</f>
        <v>0</v>
      </c>
      <c r="AU427" s="66">
        <f t="shared" ref="AU427" si="7763">IF(AU426=0,0,IF(OR(AT427=0,AT427=12),1,AT427+1))</f>
        <v>0</v>
      </c>
      <c r="AV427" s="66">
        <f t="shared" ref="AV427" si="7764">IF(AV426=0,0,IF(OR(AU427=0,AU427=12),1,AU427+1))</f>
        <v>0</v>
      </c>
      <c r="AW427" s="66">
        <f t="shared" ref="AW427" si="7765">IF(AW426=0,0,IF(OR(AV427=0,AV427=12),1,AV427+1))</f>
        <v>0</v>
      </c>
      <c r="AX427" s="66">
        <f t="shared" ref="AX427" si="7766">IF(AX426=0,0,IF(OR(AW427=0,AW427=12),1,AW427+1))</f>
        <v>0</v>
      </c>
      <c r="AY427" s="66">
        <f t="shared" ref="AY427" si="7767">IF(AY426=0,0,IF(OR(AX427=0,AX427=12),1,AX427+1))</f>
        <v>0</v>
      </c>
      <c r="AZ427" s="66">
        <f t="shared" ref="AZ427" si="7768">IF(AZ426=0,0,IF(OR(AY427=0,AY427=12),1,AY427+1))</f>
        <v>0</v>
      </c>
      <c r="BA427" s="66">
        <f t="shared" ref="BA427" si="7769">IF(BA426=0,0,IF(OR(AZ427=0,AZ427=12),1,AZ427+1))</f>
        <v>0</v>
      </c>
      <c r="BB427" s="66">
        <f t="shared" ref="BB427" si="7770">IF(BB426=0,0,IF(OR(BA427=0,BA427=12),1,BA427+1))</f>
        <v>0</v>
      </c>
      <c r="BC427" s="66">
        <f t="shared" ref="BC427" si="7771">IF(BC426=0,0,IF(OR(BB427=0,BB427=12),1,BB427+1))</f>
        <v>0</v>
      </c>
      <c r="BD427" s="66">
        <f t="shared" ref="BD427" si="7772">IF(BD426=0,0,IF(OR(BC427=0,BC427=12),1,BC427+1))</f>
        <v>0</v>
      </c>
      <c r="BE427" s="66">
        <f t="shared" ref="BE427" si="7773">IF(BE426=0,0,IF(OR(BD427=0,BD427=12),1,BD427+1))</f>
        <v>0</v>
      </c>
      <c r="BF427" s="66">
        <f t="shared" ref="BF427" si="7774">IF(BF426=0,0,IF(OR(BE427=0,BE427=12),1,BE427+1))</f>
        <v>0</v>
      </c>
      <c r="BG427" s="66">
        <f t="shared" ref="BG427" si="7775">IF(BG426=0,0,IF(OR(BF427=0,BF427=12),1,BF427+1))</f>
        <v>0</v>
      </c>
      <c r="BH427" s="66">
        <f t="shared" ref="BH427" si="7776">IF(BH426=0,0,IF(OR(BG427=0,BG427=12),1,BG427+1))</f>
        <v>0</v>
      </c>
      <c r="BI427" s="66">
        <f t="shared" ref="BI427" si="7777">IF(BI426=0,0,IF(OR(BH427=0,BH427=12),1,BH427+1))</f>
        <v>0</v>
      </c>
      <c r="BJ427" s="66">
        <f t="shared" ref="BJ427" si="7778">IF(BJ426=0,0,IF(OR(BI427=0,BI427=12),1,BI427+1))</f>
        <v>0</v>
      </c>
      <c r="BK427" s="66">
        <f t="shared" ref="BK427" si="7779">IF(BK426=0,0,IF(OR(BJ427=0,BJ427=12),1,BJ427+1))</f>
        <v>0</v>
      </c>
      <c r="BL427" s="66">
        <f t="shared" ref="BL427" si="7780">IF(BL426=0,0,IF(OR(BK427=0,BK427=12),1,BK427+1))</f>
        <v>0</v>
      </c>
      <c r="BM427" s="66">
        <f t="shared" ref="BM427" si="7781">IF(BM426=0,0,IF(OR(BL427=0,BL427=12),1,BL427+1))</f>
        <v>0</v>
      </c>
      <c r="BN427" s="362"/>
      <c r="BO427" s="364"/>
      <c r="BP427" s="366"/>
      <c r="BQ427" s="366"/>
      <c r="BR427" s="106"/>
      <c r="BS427" s="106"/>
      <c r="BT427" s="106"/>
      <c r="BU427" s="106"/>
      <c r="BV427" s="106"/>
      <c r="BW427" s="106"/>
      <c r="BX427" s="106"/>
      <c r="BY427" s="106"/>
      <c r="BZ427" s="106"/>
      <c r="CA427" s="106"/>
      <c r="CB427" s="106"/>
      <c r="CC427" s="106"/>
      <c r="CD427" s="106"/>
      <c r="CE427" s="106"/>
      <c r="CF427" s="106"/>
      <c r="CG427" s="106"/>
    </row>
    <row r="428" spans="1:85" s="245" customFormat="1" ht="43.5" x14ac:dyDescent="0.35">
      <c r="A428" s="243"/>
      <c r="B428" s="128"/>
      <c r="C428" s="80"/>
      <c r="D428" s="80"/>
      <c r="E428" s="80"/>
      <c r="F428" s="80"/>
      <c r="G428" s="80"/>
      <c r="H428" s="80"/>
      <c r="I428" s="80"/>
      <c r="J428" s="80"/>
      <c r="K428" s="80"/>
      <c r="L428" s="80"/>
      <c r="M428" s="64"/>
      <c r="N428" s="7"/>
      <c r="O428" s="192"/>
      <c r="P428" s="106"/>
      <c r="Q428" s="63" t="s">
        <v>237</v>
      </c>
      <c r="R428" s="68">
        <f>IF(R427&gt;0,IF(R431&gt;$L424,$L424,R431),0)</f>
        <v>0</v>
      </c>
      <c r="S428" s="68">
        <f>IF(S427&gt;0,IF((SUMIFS($R430:R430,$R427:R427,12)+IF(R427=12,0,R428)+S431)&gt;=$L424,$L424-FLOOR(SUMIFS($R430:R430,$R427:R427,12),1),IF(S427=1,S431,S431+R428)),0)</f>
        <v>0</v>
      </c>
      <c r="T428" s="68">
        <f>IF(T427&gt;0,IF((SUMIFS($R430:S430,$R427:S427,12)+IF(S427=12,0,S428)+T431)&gt;=$L424,$L424-FLOOR(SUMIFS($R430:S430,$R427:S427,12),1),IF(T427=1,T431,T431+S428)),0)</f>
        <v>0</v>
      </c>
      <c r="U428" s="68">
        <f>IF(U427&gt;0,IF((SUMIFS($R430:T430,$R427:T427,12)+IF(T427=12,0,T428)+U431)&gt;=$L424,$L424-FLOOR(SUMIFS($R430:T430,$R427:T427,12),1),IF(U427=1,U431,U431+T428)),0)</f>
        <v>0</v>
      </c>
      <c r="V428" s="68">
        <f>IF(V427&gt;0,IF((SUMIFS($R430:U430,$R427:U427,12)+IF(U427=12,0,U428)+V431)&gt;=$L424,$L424-FLOOR(SUMIFS($R430:U430,$R427:U427,12),1),IF(V427=1,V431,V431+U428)),0)</f>
        <v>0</v>
      </c>
      <c r="W428" s="68">
        <f>IF(W427&gt;0,IF((SUMIFS($R430:V430,$R427:V427,12)+IF(V427=12,0,V428)+W431)&gt;=$L424,$L424-FLOOR(SUMIFS($R430:V430,$R427:V427,12),1),IF(W427=1,W431,W431+V428)),0)</f>
        <v>0</v>
      </c>
      <c r="X428" s="68">
        <f>IF(X427&gt;0,IF((SUMIFS($R430:W430,$R427:W427,12)+IF(W427=12,0,W428)+X431)&gt;=$L424,$L424-FLOOR(SUMIFS($R430:W430,$R427:W427,12),1),IF(X427=1,X431,X431+W428)),0)</f>
        <v>0</v>
      </c>
      <c r="Y428" s="68">
        <f>IF(Y427&gt;0,IF((SUMIFS($R430:X430,$R427:X427,12)+IF(X427=12,0,X428)+Y431)&gt;=$L424,$L424-FLOOR(SUMIFS($R430:X430,$R427:X427,12),1),IF(Y427=1,Y431,Y431+X428)),0)</f>
        <v>0</v>
      </c>
      <c r="Z428" s="68">
        <f>IF(Z427&gt;0,IF((SUMIFS($R430:Y430,$R427:Y427,12)+IF(Y427=12,0,Y428)+Z431)&gt;=$L424,$L424-FLOOR(SUMIFS($R430:Y430,$R427:Y427,12),1),IF(Z427=1,Z431,Z431+Y428)),0)</f>
        <v>0</v>
      </c>
      <c r="AA428" s="68">
        <f>IF(AA427&gt;0,IF((SUMIFS($R430:Z430,$R427:Z427,12)+IF(Z427=12,0,Z428)+AA431)&gt;=$L424,$L424-FLOOR(SUMIFS($R430:Z430,$R427:Z427,12),1),IF(AA427=1,AA431,AA431+Z428)),0)</f>
        <v>0</v>
      </c>
      <c r="AB428" s="68">
        <f>IF(AB427&gt;0,IF((SUMIFS($R430:AA430,$R427:AA427,12)+IF(AA427=12,0,AA428)+AB431)&gt;=$L424,$L424-FLOOR(SUMIFS($R430:AA430,$R427:AA427,12),1),IF(AB427=1,AB431,AB431+AA428)),0)</f>
        <v>0</v>
      </c>
      <c r="AC428" s="68">
        <f>IF(AC427&gt;0,IF((SUMIFS($R430:AB430,$R427:AB427,12)+IF(AB427=12,0,AB428)+AC431)&gt;=$L424,$L424-FLOOR(SUMIFS($R430:AB430,$R427:AB427,12),1),IF(AC427=1,AC431,AC431+AB428)),0)</f>
        <v>0</v>
      </c>
      <c r="AD428" s="68">
        <f>IF(AD427&gt;0,IF((SUMIFS($R430:AC430,$R427:AC427,12)+IF(AC427=12,0,AC428)+AD431)&gt;=$L424,$L424-FLOOR(SUMIFS($R430:AC430,$R427:AC427,12),1),IF(AD427=1,AD431,AD431+AC428)),0)</f>
        <v>0</v>
      </c>
      <c r="AE428" s="68">
        <f>IF(AE427&gt;0,IF((SUMIFS($R430:AD430,$R427:AD427,12)+IF(AD427=12,0,AD428)+AE431)&gt;=$L424,$L424-FLOOR(SUMIFS($R430:AD430,$R427:AD427,12),1),IF(AE427=1,AE431,AE431+AD428)),0)</f>
        <v>0</v>
      </c>
      <c r="AF428" s="68">
        <f>IF(AF427&gt;0,IF((SUMIFS($R430:AE430,$R427:AE427,12)+IF(AE427=12,0,AE428)+AF431)&gt;=$L424,$L424-FLOOR(SUMIFS($R430:AE430,$R427:AE427,12),1),IF(AF427=1,AF431,AF431+AE428)),0)</f>
        <v>0</v>
      </c>
      <c r="AG428" s="68">
        <f>IF(AG427&gt;0,IF((SUMIFS($R430:AF430,$R427:AF427,12)+IF(AF427=12,0,AF428)+AG431)&gt;=$L424,$L424-FLOOR(SUMIFS($R430:AF430,$R427:AF427,12),1),IF(AG427=1,AG431,AG431+AF428)),0)</f>
        <v>0</v>
      </c>
      <c r="AH428" s="68">
        <f>IF(AH427&gt;0,IF((SUMIFS($R430:AG430,$R427:AG427,12)+IF(AG427=12,0,AG428)+AH431)&gt;=$L424,$L424-FLOOR(SUMIFS($R430:AG430,$R427:AG427,12),1),IF(AH427=1,AH431,AH431+AG428)),0)</f>
        <v>0</v>
      </c>
      <c r="AI428" s="68">
        <f>IF(AI427&gt;0,IF((SUMIFS($R430:AH430,$R427:AH427,12)+IF(AH427=12,0,AH428)+AI431)&gt;=$L424,$L424-FLOOR(SUMIFS($R430:AH430,$R427:AH427,12),1),IF(AI427=1,AI431,AI431+AH428)),0)</f>
        <v>0</v>
      </c>
      <c r="AJ428" s="68">
        <f>IF(AJ427&gt;0,IF((SUMIFS($R430:AI430,$R427:AI427,12)+IF(AI427=12,0,AI428)+AJ431)&gt;=$L424,$L424-FLOOR(SUMIFS($R430:AI430,$R427:AI427,12),1),IF(AJ427=1,AJ431,AJ431+AI428)),0)</f>
        <v>0</v>
      </c>
      <c r="AK428" s="68">
        <f>IF(AK427&gt;0,IF((SUMIFS($R430:AJ430,$R427:AJ427,12)+IF(AJ427=12,0,AJ428)+AK431)&gt;=$L424,$L424-FLOOR(SUMIFS($R430:AJ430,$R427:AJ427,12),1),IF(AK427=1,AK431,AK431+AJ428)),0)</f>
        <v>0</v>
      </c>
      <c r="AL428" s="68">
        <f>IF(AL427&gt;0,IF((SUMIFS($R430:AK430,$R427:AK427,12)+IF(AK427=12,0,AK428)+AL431)&gt;=$L424,$L424-FLOOR(SUMIFS($R430:AK430,$R427:AK427,12),1),IF(AL427=1,AL431,AL431+AK428)),0)</f>
        <v>0</v>
      </c>
      <c r="AM428" s="68">
        <f>IF(AM427&gt;0,IF((SUMIFS($R430:AL430,$R427:AL427,12)+IF(AL427=12,0,AL428)+AM431)&gt;=$L424,$L424-FLOOR(SUMIFS($R430:AL430,$R427:AL427,12),1),IF(AM427=1,AM431,AM431+AL428)),0)</f>
        <v>0</v>
      </c>
      <c r="AN428" s="68">
        <f>IF(AN427&gt;0,IF((SUMIFS($R430:AM430,$R427:AM427,12)+IF(AM427=12,0,AM428)+AN431)&gt;=$L424,$L424-FLOOR(SUMIFS($R430:AM430,$R427:AM427,12),1),IF(AN427=1,AN431,AN431+AM428)),0)</f>
        <v>0</v>
      </c>
      <c r="AO428" s="68">
        <f>IF(AO427&gt;0,IF((SUMIFS($R430:AN430,$R427:AN427,12)+IF(AN427=12,0,AN428)+AO431)&gt;=$L424,$L424-FLOOR(SUMIFS($R430:AN430,$R427:AN427,12),1),IF(AO427=1,AO431,AO431+AN428)),0)</f>
        <v>0</v>
      </c>
      <c r="AP428" s="68">
        <f>IF(AP427&gt;0,IF((SUMIFS($R430:AO430,$R427:AO427,12)+IF(AO427=12,0,AO428)+AP431)&gt;=$L424,$L424-FLOOR(SUMIFS($R430:AO430,$R427:AO427,12),1),IF(AP427=1,AP431,AP431+AO428)),0)</f>
        <v>0</v>
      </c>
      <c r="AQ428" s="68">
        <f>IF(AQ427&gt;0,IF((SUMIFS($R430:AP430,$R427:AP427,12)+IF(AP427=12,0,AP428)+AQ431)&gt;=$L424,$L424-FLOOR(SUMIFS($R430:AP430,$R427:AP427,12),1),IF(AQ427=1,AQ431,AQ431+AP428)),0)</f>
        <v>0</v>
      </c>
      <c r="AR428" s="68">
        <f>IF(AR427&gt;0,IF((SUMIFS($R430:AQ430,$R427:AQ427,12)+IF(AQ427=12,0,AQ428)+AR431)&gt;=$L424,$L424-FLOOR(SUMIFS($R430:AQ430,$R427:AQ427,12),1),IF(AR427=1,AR431,AR431+AQ428)),0)</f>
        <v>0</v>
      </c>
      <c r="AS428" s="68">
        <f>IF(AS427&gt;0,IF((SUMIFS($R430:AR430,$R427:AR427,12)+IF(AR427=12,0,AR428)+AS431)&gt;=$L424,$L424-FLOOR(SUMIFS($R430:AR430,$R427:AR427,12),1),IF(AS427=1,AS431,AS431+AR428)),0)</f>
        <v>0</v>
      </c>
      <c r="AT428" s="68">
        <f>IF(AT427&gt;0,IF((SUMIFS($R430:AS430,$R427:AS427,12)+IF(AS427=12,0,AS428)+AT431)&gt;=$L424,$L424-FLOOR(SUMIFS($R430:AS430,$R427:AS427,12),1),IF(AT427=1,AT431,AT431+AS428)),0)</f>
        <v>0</v>
      </c>
      <c r="AU428" s="68">
        <f>IF(AU427&gt;0,IF((SUMIFS($R430:AT430,$R427:AT427,12)+IF(AT427=12,0,AT428)+AU431)&gt;=$L424,$L424-FLOOR(SUMIFS($R430:AT430,$R427:AT427,12),1),IF(AU427=1,AU431,AU431+AT428)),0)</f>
        <v>0</v>
      </c>
      <c r="AV428" s="68">
        <f>IF(AV427&gt;0,IF((SUMIFS($R430:AU430,$R427:AU427,12)+IF(AU427=12,0,AU428)+AV431)&gt;=$L424,$L424-FLOOR(SUMIFS($R430:AU430,$R427:AU427,12),1),IF(AV427=1,AV431,AV431+AU428)),0)</f>
        <v>0</v>
      </c>
      <c r="AW428" s="68">
        <f>IF(AW427&gt;0,IF((SUMIFS($R430:AV430,$R427:AV427,12)+IF(AV427=12,0,AV428)+AW431)&gt;=$L424,$L424-FLOOR(SUMIFS($R430:AV430,$R427:AV427,12),1),IF(AW427=1,AW431,AW431+AV428)),0)</f>
        <v>0</v>
      </c>
      <c r="AX428" s="68">
        <f>IF(AX427&gt;0,IF((SUMIFS($R430:AW430,$R427:AW427,12)+IF(AW427=12,0,AW428)+AX431)&gt;=$L424,$L424-FLOOR(SUMIFS($R430:AW430,$R427:AW427,12),1),IF(AX427=1,AX431,AX431+AW428)),0)</f>
        <v>0</v>
      </c>
      <c r="AY428" s="68">
        <f>IF(AY427&gt;0,IF((SUMIFS($R430:AX430,$R427:AX427,12)+IF(AX427=12,0,AX428)+AY431)&gt;=$L424,$L424-FLOOR(SUMIFS($R430:AX430,$R427:AX427,12),1),IF(AY427=1,AY431,AY431+AX428)),0)</f>
        <v>0</v>
      </c>
      <c r="AZ428" s="68">
        <f>IF(AZ427&gt;0,IF((SUMIFS($R430:AY430,$R427:AY427,12)+IF(AY427=12,0,AY428)+AZ431)&gt;=$L424,$L424-FLOOR(SUMIFS($R430:AY430,$R427:AY427,12),1),IF(AZ427=1,AZ431,AZ431+AY428)),0)</f>
        <v>0</v>
      </c>
      <c r="BA428" s="68">
        <f>IF(BA427&gt;0,IF((SUMIFS($R430:AZ430,$R427:AZ427,12)+IF(AZ427=12,0,AZ428)+BA431)&gt;=$L424,$L424-FLOOR(SUMIFS($R430:AZ430,$R427:AZ427,12),1),IF(BA427=1,BA431,BA431+AZ428)),0)</f>
        <v>0</v>
      </c>
      <c r="BB428" s="68">
        <f>IF(BB427&gt;0,IF((SUMIFS($R430:BA430,$R427:BA427,12)+IF(BA427=12,0,BA428)+BB431)&gt;=$L424,$L424-FLOOR(SUMIFS($R430:BA430,$R427:BA427,12),1),IF(BB427=1,BB431,BB431+BA428)),0)</f>
        <v>0</v>
      </c>
      <c r="BC428" s="68">
        <f>IF(BC427&gt;0,IF((SUMIFS($R430:BB430,$R427:BB427,12)+IF(BB427=12,0,BB428)+BC431)&gt;=$L424,$L424-FLOOR(SUMIFS($R430:BB430,$R427:BB427,12),1),IF(BC427=1,BC431,BC431+BB428)),0)</f>
        <v>0</v>
      </c>
      <c r="BD428" s="68">
        <f>IF(BD427&gt;0,IF((SUMIFS($R430:BC430,$R427:BC427,12)+IF(BC427=12,0,BC428)+BD431)&gt;=$L424,$L424-FLOOR(SUMIFS($R430:BC430,$R427:BC427,12),1),IF(BD427=1,BD431,BD431+BC428)),0)</f>
        <v>0</v>
      </c>
      <c r="BE428" s="68">
        <f>IF(BE427&gt;0,IF((SUMIFS($R430:BD430,$R427:BD427,12)+IF(BD427=12,0,BD428)+BE431)&gt;=$L424,$L424-FLOOR(SUMIFS($R430:BD430,$R427:BD427,12),1),IF(BE427=1,BE431,BE431+BD428)),0)</f>
        <v>0</v>
      </c>
      <c r="BF428" s="68">
        <f>IF(BF427&gt;0,IF((SUMIFS($R430:BE430,$R427:BE427,12)+IF(BE427=12,0,BE428)+BF431)&gt;=$L424,$L424-FLOOR(SUMIFS($R430:BE430,$R427:BE427,12),1),IF(BF427=1,BF431,BF431+BE428)),0)</f>
        <v>0</v>
      </c>
      <c r="BG428" s="68">
        <f>IF(BG427&gt;0,IF((SUMIFS($R430:BF430,$R427:BF427,12)+IF(BF427=12,0,BF428)+BG431)&gt;=$L424,$L424-FLOOR(SUMIFS($R430:BF430,$R427:BF427,12),1),IF(BG427=1,BG431,BG431+BF428)),0)</f>
        <v>0</v>
      </c>
      <c r="BH428" s="68">
        <f>IF(BH427&gt;0,IF((SUMIFS($R430:BG430,$R427:BG427,12)+IF(BG427=12,0,BG428)+BH431)&gt;=$L424,$L424-FLOOR(SUMIFS($R430:BG430,$R427:BG427,12),1),IF(BH427=1,BH431,BH431+BG428)),0)</f>
        <v>0</v>
      </c>
      <c r="BI428" s="68">
        <f>IF(BI427&gt;0,IF((SUMIFS($R430:BH430,$R427:BH427,12)+IF(BH427=12,0,BH428)+BI431)&gt;=$L424,$L424-FLOOR(SUMIFS($R430:BH430,$R427:BH427,12),1),IF(BI427=1,BI431,BI431+BH428)),0)</f>
        <v>0</v>
      </c>
      <c r="BJ428" s="68">
        <f>IF(BJ427&gt;0,IF((SUMIFS($R430:BI430,$R427:BI427,12)+IF(BI427=12,0,BI428)+BJ431)&gt;=$L424,$L424-FLOOR(SUMIFS($R430:BI430,$R427:BI427,12),1),IF(BJ427=1,BJ431,BJ431+BI428)),0)</f>
        <v>0</v>
      </c>
      <c r="BK428" s="68">
        <f>IF(BK427&gt;0,IF((SUMIFS($R430:BJ430,$R427:BJ427,12)+IF(BJ427=12,0,BJ428)+BK431)&gt;=$L424,$L424-FLOOR(SUMIFS($R430:BJ430,$R427:BJ427,12),1),IF(BK427=1,BK431,BK431+BJ428)),0)</f>
        <v>0</v>
      </c>
      <c r="BL428" s="68">
        <f>IF(BL427&gt;0,IF((SUMIFS($R430:BK430,$R427:BK427,12)+IF(BK427=12,0,BK428)+BL431)&gt;=$L424,$L424-FLOOR(SUMIFS($R430:BK430,$R427:BK427,12),1),IF(BL427=1,BL431,BL431+BK428)),0)</f>
        <v>0</v>
      </c>
      <c r="BM428" s="68">
        <f>IF(BM427&gt;0,IF((SUMIFS($R430:BL430,$R427:BL427,12)+IF(BL427=12,0,BL428)+BM431)&gt;=$L424,$L424-FLOOR(SUMIFS($R430:BL430,$R427:BL427,12),1),IF(BM427=1,BM431,BM431+BL428)),0)</f>
        <v>0</v>
      </c>
      <c r="BN428" s="362"/>
      <c r="BO428" s="364"/>
      <c r="BP428" s="366"/>
      <c r="BQ428" s="366"/>
      <c r="BR428" s="106"/>
      <c r="BS428" s="106"/>
      <c r="BT428" s="106"/>
      <c r="BU428" s="106"/>
      <c r="BV428" s="106"/>
      <c r="BW428" s="106"/>
      <c r="BX428" s="106"/>
      <c r="BY428" s="106"/>
      <c r="BZ428" s="106"/>
      <c r="CA428" s="106"/>
      <c r="CB428" s="106"/>
      <c r="CC428" s="106"/>
      <c r="CD428" s="106"/>
      <c r="CE428" s="106"/>
      <c r="CF428" s="106"/>
      <c r="CG428" s="106"/>
    </row>
    <row r="429" spans="1:85" s="245" customFormat="1" ht="41.5" hidden="1" customHeight="1" x14ac:dyDescent="0.35">
      <c r="A429" s="243"/>
      <c r="B429" s="128"/>
      <c r="C429" s="80"/>
      <c r="D429" s="80"/>
      <c r="E429" s="80"/>
      <c r="F429" s="80"/>
      <c r="G429" s="80"/>
      <c r="H429" s="80"/>
      <c r="I429" s="80"/>
      <c r="J429" s="80"/>
      <c r="K429" s="80"/>
      <c r="L429" s="80"/>
      <c r="M429" s="64"/>
      <c r="N429" s="7"/>
      <c r="O429" s="192"/>
      <c r="P429" s="106"/>
      <c r="Q429" s="65" t="s">
        <v>161</v>
      </c>
      <c r="R429" s="67">
        <f>IF(R424&gt;0,R425,0)</f>
        <v>0</v>
      </c>
      <c r="S429" s="67">
        <f t="shared" ref="S429" si="7782">IF(S424&gt;0,IF(S427=1,S425,S425+R429),R429)</f>
        <v>0</v>
      </c>
      <c r="T429" s="67">
        <f t="shared" ref="T429" si="7783">IF(T424&gt;0,IF(T427=1,T425,T425+S429),S429)</f>
        <v>0</v>
      </c>
      <c r="U429" s="67">
        <f t="shared" ref="U429" si="7784">IF(U424&gt;0,IF(U427=1,U425,U425+T429),T429)</f>
        <v>0</v>
      </c>
      <c r="V429" s="67">
        <f t="shared" ref="V429" si="7785">IF(V424&gt;0,IF(V427=1,V425,V425+U429),U429)</f>
        <v>0</v>
      </c>
      <c r="W429" s="67">
        <f t="shared" ref="W429" si="7786">IF(W424&gt;0,IF(W427=1,W425,W425+V429),V429)</f>
        <v>0</v>
      </c>
      <c r="X429" s="67">
        <f t="shared" ref="X429" si="7787">IF(X424&gt;0,IF(X427=1,X425,X425+W429),W429)</f>
        <v>0</v>
      </c>
      <c r="Y429" s="67">
        <f t="shared" ref="Y429" si="7788">IF(Y424&gt;0,IF(Y427=1,Y425,Y425+X429),X429)</f>
        <v>0</v>
      </c>
      <c r="Z429" s="67">
        <f t="shared" ref="Z429" si="7789">IF(Z424&gt;0,IF(Z427=1,Z425,Z425+Y429),Y429)</f>
        <v>0</v>
      </c>
      <c r="AA429" s="67">
        <f t="shared" ref="AA429" si="7790">IF(AA424&gt;0,IF(AA427=1,AA425,AA425+Z429),Z429)</f>
        <v>0</v>
      </c>
      <c r="AB429" s="67">
        <f t="shared" ref="AB429" si="7791">IF(AB424&gt;0,IF(AB427=1,AB425,AB425+AA429),AA429)</f>
        <v>0</v>
      </c>
      <c r="AC429" s="67">
        <f t="shared" ref="AC429" si="7792">IF(AC424&gt;0,IF(AC427=1,AC425,AC425+AB429),AB429)</f>
        <v>0</v>
      </c>
      <c r="AD429" s="67">
        <f t="shared" ref="AD429" si="7793">IF(AD424&gt;0,IF(AD427=1,AD425,AD425+AC429),AC429)</f>
        <v>0</v>
      </c>
      <c r="AE429" s="67">
        <f t="shared" ref="AE429" si="7794">IF(AE424&gt;0,IF(AE427=1,AE425,AE425+AD429),AD429)</f>
        <v>0</v>
      </c>
      <c r="AF429" s="67">
        <f t="shared" ref="AF429" si="7795">IF(AF424&gt;0,IF(AF427=1,AF425,AF425+AE429),AE429)</f>
        <v>0</v>
      </c>
      <c r="AG429" s="67">
        <f t="shared" ref="AG429" si="7796">IF(AG424&gt;0,IF(AG427=1,AG425,AG425+AF429),AF429)</f>
        <v>0</v>
      </c>
      <c r="AH429" s="67">
        <f t="shared" ref="AH429" si="7797">IF(AH424&gt;0,IF(AH427=1,AH425,AH425+AG429),AG429)</f>
        <v>0</v>
      </c>
      <c r="AI429" s="67">
        <f t="shared" ref="AI429" si="7798">IF(AI424&gt;0,IF(AI427=1,AI425,AI425+AH429),AH429)</f>
        <v>0</v>
      </c>
      <c r="AJ429" s="67">
        <f t="shared" ref="AJ429" si="7799">IF(AJ424&gt;0,IF(AJ427=1,AJ425,AJ425+AI429),AI429)</f>
        <v>0</v>
      </c>
      <c r="AK429" s="67">
        <f t="shared" ref="AK429" si="7800">IF(AK424&gt;0,IF(AK427=1,AK425,AK425+AJ429),AJ429)</f>
        <v>0</v>
      </c>
      <c r="AL429" s="67">
        <f t="shared" ref="AL429" si="7801">IF(AL424&gt;0,IF(AL427=1,AL425,AL425+AK429),AK429)</f>
        <v>0</v>
      </c>
      <c r="AM429" s="67">
        <f t="shared" ref="AM429" si="7802">IF(AM424&gt;0,IF(AM427=1,AM425,AM425+AL429),AL429)</f>
        <v>0</v>
      </c>
      <c r="AN429" s="67">
        <f t="shared" ref="AN429" si="7803">IF(AN424&gt;0,IF(AN427=1,AN425,AN425+AM429),AM429)</f>
        <v>0</v>
      </c>
      <c r="AO429" s="67">
        <f t="shared" ref="AO429" si="7804">IF(AO424&gt;0,IF(AO427=1,AO425,AO425+AN429),AN429)</f>
        <v>0</v>
      </c>
      <c r="AP429" s="67">
        <f t="shared" ref="AP429" si="7805">IF(AP424&gt;0,IF(AP427=1,AP425,AP425+AO429),AO429)</f>
        <v>0</v>
      </c>
      <c r="AQ429" s="67">
        <f t="shared" ref="AQ429" si="7806">IF(AQ424&gt;0,IF(AQ427=1,AQ425,AQ425+AP429),AP429)</f>
        <v>0</v>
      </c>
      <c r="AR429" s="67">
        <f t="shared" ref="AR429" si="7807">IF(AR424&gt;0,IF(AR427=1,AR425,AR425+AQ429),AQ429)</f>
        <v>0</v>
      </c>
      <c r="AS429" s="67">
        <f t="shared" ref="AS429" si="7808">IF(AS424&gt;0,IF(AS427=1,AS425,AS425+AR429),AR429)</f>
        <v>0</v>
      </c>
      <c r="AT429" s="67">
        <f t="shared" ref="AT429" si="7809">IF(AT424&gt;0,IF(AT427=1,AT425,AT425+AS429),AS429)</f>
        <v>0</v>
      </c>
      <c r="AU429" s="67">
        <f t="shared" ref="AU429" si="7810">IF(AU424&gt;0,IF(AU427=1,AU425,AU425+AT429),AT429)</f>
        <v>0</v>
      </c>
      <c r="AV429" s="67">
        <f t="shared" ref="AV429" si="7811">IF(AV424&gt;0,IF(AV427=1,AV425,AV425+AU429),AU429)</f>
        <v>0</v>
      </c>
      <c r="AW429" s="67">
        <f t="shared" ref="AW429" si="7812">IF(AW424&gt;0,IF(AW427=1,AW425,AW425+AV429),AV429)</f>
        <v>0</v>
      </c>
      <c r="AX429" s="67">
        <f t="shared" ref="AX429" si="7813">IF(AX424&gt;0,IF(AX427=1,AX425,AX425+AW429),AW429)</f>
        <v>0</v>
      </c>
      <c r="AY429" s="67">
        <f t="shared" ref="AY429" si="7814">IF(AY424&gt;0,IF(AY427=1,AY425,AY425+AX429),AX429)</f>
        <v>0</v>
      </c>
      <c r="AZ429" s="67">
        <f t="shared" ref="AZ429" si="7815">IF(AZ424&gt;0,IF(AZ427=1,AZ425,AZ425+AY429),AY429)</f>
        <v>0</v>
      </c>
      <c r="BA429" s="67">
        <f t="shared" ref="BA429" si="7816">IF(BA424&gt;0,IF(BA427=1,BA425,BA425+AZ429),AZ429)</f>
        <v>0</v>
      </c>
      <c r="BB429" s="67">
        <f t="shared" ref="BB429" si="7817">IF(BB424&gt;0,IF(BB427=1,BB425,BB425+BA429),BA429)</f>
        <v>0</v>
      </c>
      <c r="BC429" s="67">
        <f t="shared" ref="BC429" si="7818">IF(BC424&gt;0,IF(BC427=1,BC425,BC425+BB429),BB429)</f>
        <v>0</v>
      </c>
      <c r="BD429" s="67">
        <f t="shared" ref="BD429" si="7819">IF(BD424&gt;0,IF(BD427=1,BD425,BD425+BC429),BC429)</f>
        <v>0</v>
      </c>
      <c r="BE429" s="67">
        <f t="shared" ref="BE429" si="7820">IF(BE424&gt;0,IF(BE427=1,BE425,BE425+BD429),BD429)</f>
        <v>0</v>
      </c>
      <c r="BF429" s="67">
        <f t="shared" ref="BF429" si="7821">IF(BF424&gt;0,IF(BF427=1,BF425,BF425+BE429),BE429)</f>
        <v>0</v>
      </c>
      <c r="BG429" s="67">
        <f t="shared" ref="BG429" si="7822">IF(BG424&gt;0,IF(BG427=1,BG425,BG425+BF429),BF429)</f>
        <v>0</v>
      </c>
      <c r="BH429" s="67">
        <f t="shared" ref="BH429" si="7823">IF(BH424&gt;0,IF(BH427=1,BH425,BH425+BG429),BG429)</f>
        <v>0</v>
      </c>
      <c r="BI429" s="67">
        <f t="shared" ref="BI429" si="7824">IF(BI424&gt;0,IF(BI427=1,BI425,BI425+BH429),BH429)</f>
        <v>0</v>
      </c>
      <c r="BJ429" s="67">
        <f t="shared" ref="BJ429" si="7825">IF(BJ424&gt;0,IF(BJ427=1,BJ425,BJ425+BI429),BI429)</f>
        <v>0</v>
      </c>
      <c r="BK429" s="67">
        <f t="shared" ref="BK429" si="7826">IF(BK424&gt;0,IF(BK427=1,BK425,BK425+BJ429),BJ429)</f>
        <v>0</v>
      </c>
      <c r="BL429" s="67">
        <f t="shared" ref="BL429" si="7827">IF(BL424&gt;0,IF(BL427=1,BL425,BL425+BK429),BK429)</f>
        <v>0</v>
      </c>
      <c r="BM429" s="67">
        <f t="shared" ref="BM429" si="7828">IF(BM424&gt;0,IF(BM427=1,BM425,BM425+BL429),BL429)</f>
        <v>0</v>
      </c>
      <c r="BN429" s="362"/>
      <c r="BO429" s="364"/>
      <c r="BP429" s="366"/>
      <c r="BQ429" s="366"/>
      <c r="BR429" s="106"/>
      <c r="BS429" s="106"/>
      <c r="BT429" s="106"/>
      <c r="BU429" s="106"/>
      <c r="BV429" s="106"/>
      <c r="BW429" s="106"/>
      <c r="BX429" s="106"/>
      <c r="BY429" s="106"/>
      <c r="BZ429" s="106"/>
      <c r="CA429" s="106"/>
      <c r="CB429" s="106"/>
      <c r="CC429" s="106"/>
      <c r="CD429" s="106"/>
      <c r="CE429" s="106"/>
      <c r="CF429" s="106"/>
      <c r="CG429" s="106"/>
    </row>
    <row r="430" spans="1:85" s="245" customFormat="1" ht="41.5" hidden="1" customHeight="1" x14ac:dyDescent="0.35">
      <c r="A430" s="243"/>
      <c r="B430" s="128"/>
      <c r="C430" s="80"/>
      <c r="D430" s="80"/>
      <c r="E430" s="80"/>
      <c r="F430" s="80"/>
      <c r="G430" s="80"/>
      <c r="H430" s="80"/>
      <c r="I430" s="80"/>
      <c r="J430" s="80"/>
      <c r="K430" s="80"/>
      <c r="L430" s="80"/>
      <c r="M430" s="64"/>
      <c r="N430" s="7"/>
      <c r="O430" s="192"/>
      <c r="P430" s="106"/>
      <c r="Q430" s="65" t="s">
        <v>162</v>
      </c>
      <c r="R430" s="67">
        <f>R432</f>
        <v>0</v>
      </c>
      <c r="S430" s="67">
        <f t="shared" ref="S430" si="7829">IF(S427=1,S432,S432+R430)</f>
        <v>0</v>
      </c>
      <c r="T430" s="67">
        <f t="shared" ref="T430" si="7830">IF(T427=1,T432,T432+S430)</f>
        <v>0</v>
      </c>
      <c r="U430" s="67">
        <f t="shared" ref="U430" si="7831">IF(U427=1,U432,U432+T430)</f>
        <v>0</v>
      </c>
      <c r="V430" s="67">
        <f t="shared" ref="V430" si="7832">IF(V427=1,V432,V432+U430)</f>
        <v>0</v>
      </c>
      <c r="W430" s="67">
        <f t="shared" ref="W430" si="7833">IF(W427=1,W432,W432+V430)</f>
        <v>0</v>
      </c>
      <c r="X430" s="67">
        <f t="shared" ref="X430" si="7834">IF(X427=1,X432,X432+W430)</f>
        <v>0</v>
      </c>
      <c r="Y430" s="67">
        <f t="shared" ref="Y430" si="7835">IF(Y427=1,Y432,Y432+X430)</f>
        <v>0</v>
      </c>
      <c r="Z430" s="67">
        <f t="shared" ref="Z430" si="7836">IF(Z427=1,Z432,Z432+Y430)</f>
        <v>0</v>
      </c>
      <c r="AA430" s="67">
        <f t="shared" ref="AA430" si="7837">IF(AA427=1,AA432,AA432+Z430)</f>
        <v>0</v>
      </c>
      <c r="AB430" s="67">
        <f t="shared" ref="AB430" si="7838">IF(AB427=1,AB432,AB432+AA430)</f>
        <v>0</v>
      </c>
      <c r="AC430" s="67">
        <f t="shared" ref="AC430" si="7839">IF(AC427=1,AC432,AC432+AB430)</f>
        <v>0</v>
      </c>
      <c r="AD430" s="67">
        <f t="shared" ref="AD430" si="7840">IF(AD427=1,AD432,AD432+AC430)</f>
        <v>0</v>
      </c>
      <c r="AE430" s="67">
        <f t="shared" ref="AE430" si="7841">IF(AE427=1,AE432,AE432+AD430)</f>
        <v>0</v>
      </c>
      <c r="AF430" s="67">
        <f t="shared" ref="AF430" si="7842">IF(AF427=1,AF432,AF432+AE430)</f>
        <v>0</v>
      </c>
      <c r="AG430" s="67">
        <f t="shared" ref="AG430" si="7843">IF(AG427=1,AG432,AG432+AF430)</f>
        <v>0</v>
      </c>
      <c r="AH430" s="67">
        <f t="shared" ref="AH430" si="7844">IF(AH427=1,AH432,AH432+AG430)</f>
        <v>0</v>
      </c>
      <c r="AI430" s="67">
        <f t="shared" ref="AI430" si="7845">IF(AI427=1,AI432,AI432+AH430)</f>
        <v>0</v>
      </c>
      <c r="AJ430" s="67">
        <f t="shared" ref="AJ430" si="7846">IF(AJ427=1,AJ432,AJ432+AI430)</f>
        <v>0</v>
      </c>
      <c r="AK430" s="67">
        <f t="shared" ref="AK430" si="7847">IF(AK427=1,AK432,AK432+AJ430)</f>
        <v>0</v>
      </c>
      <c r="AL430" s="67">
        <f t="shared" ref="AL430" si="7848">IF(AL427=1,AL432,AL432+AK430)</f>
        <v>0</v>
      </c>
      <c r="AM430" s="67">
        <f t="shared" ref="AM430" si="7849">IF(AM427=1,AM432,AM432+AL430)</f>
        <v>0</v>
      </c>
      <c r="AN430" s="67">
        <f t="shared" ref="AN430" si="7850">IF(AN427=1,AN432,AN432+AM430)</f>
        <v>0</v>
      </c>
      <c r="AO430" s="67">
        <f t="shared" ref="AO430" si="7851">IF(AO427=1,AO432,AO432+AN430)</f>
        <v>0</v>
      </c>
      <c r="AP430" s="67">
        <f t="shared" ref="AP430" si="7852">IF(AP427=1,AP432,AP432+AO430)</f>
        <v>0</v>
      </c>
      <c r="AQ430" s="67">
        <f t="shared" ref="AQ430" si="7853">IF(AQ427=1,AQ432,AQ432+AP430)</f>
        <v>0</v>
      </c>
      <c r="AR430" s="67">
        <f t="shared" ref="AR430" si="7854">IF(AR427=1,AR432,AR432+AQ430)</f>
        <v>0</v>
      </c>
      <c r="AS430" s="67">
        <f t="shared" ref="AS430" si="7855">IF(AS427=1,AS432,AS432+AR430)</f>
        <v>0</v>
      </c>
      <c r="AT430" s="67">
        <f t="shared" ref="AT430" si="7856">IF(AT427=1,AT432,AT432+AS430)</f>
        <v>0</v>
      </c>
      <c r="AU430" s="67">
        <f t="shared" ref="AU430" si="7857">IF(AU427=1,AU432,AU432+AT430)</f>
        <v>0</v>
      </c>
      <c r="AV430" s="67">
        <f t="shared" ref="AV430" si="7858">IF(AV427=1,AV432,AV432+AU430)</f>
        <v>0</v>
      </c>
      <c r="AW430" s="67">
        <f t="shared" ref="AW430" si="7859">IF(AW427=1,AW432,AW432+AV430)</f>
        <v>0</v>
      </c>
      <c r="AX430" s="67">
        <f t="shared" ref="AX430" si="7860">IF(AX427=1,AX432,AX432+AW430)</f>
        <v>0</v>
      </c>
      <c r="AY430" s="67">
        <f t="shared" ref="AY430" si="7861">IF(AY427=1,AY432,AY432+AX430)</f>
        <v>0</v>
      </c>
      <c r="AZ430" s="67">
        <f t="shared" ref="AZ430" si="7862">IF(AZ427=1,AZ432,AZ432+AY430)</f>
        <v>0</v>
      </c>
      <c r="BA430" s="67">
        <f t="shared" ref="BA430" si="7863">IF(BA427=1,BA432,BA432+AZ430)</f>
        <v>0</v>
      </c>
      <c r="BB430" s="67">
        <f t="shared" ref="BB430" si="7864">IF(BB427=1,BB432,BB432+BA430)</f>
        <v>0</v>
      </c>
      <c r="BC430" s="67">
        <f t="shared" ref="BC430" si="7865">IF(BC427=1,BC432,BC432+BB430)</f>
        <v>0</v>
      </c>
      <c r="BD430" s="67">
        <f t="shared" ref="BD430" si="7866">IF(BD427=1,BD432,BD432+BC430)</f>
        <v>0</v>
      </c>
      <c r="BE430" s="67">
        <f t="shared" ref="BE430" si="7867">IF(BE427=1,BE432,BE432+BD430)</f>
        <v>0</v>
      </c>
      <c r="BF430" s="67">
        <f t="shared" ref="BF430" si="7868">IF(BF427=1,BF432,BF432+BE430)</f>
        <v>0</v>
      </c>
      <c r="BG430" s="67">
        <f t="shared" ref="BG430" si="7869">IF(BG427=1,BG432,BG432+BF430)</f>
        <v>0</v>
      </c>
      <c r="BH430" s="67">
        <f t="shared" ref="BH430" si="7870">IF(BH427=1,BH432,BH432+BG430)</f>
        <v>0</v>
      </c>
      <c r="BI430" s="67">
        <f t="shared" ref="BI430" si="7871">IF(BI427=1,BI432,BI432+BH430)</f>
        <v>0</v>
      </c>
      <c r="BJ430" s="67">
        <f t="shared" ref="BJ430" si="7872">IF(BJ427=1,BJ432,BJ432+BI430)</f>
        <v>0</v>
      </c>
      <c r="BK430" s="67">
        <f t="shared" ref="BK430" si="7873">IF(BK427=1,BK432,BK432+BJ430)</f>
        <v>0</v>
      </c>
      <c r="BL430" s="67">
        <f t="shared" ref="BL430" si="7874">IF(BL427=1,BL432,BL432+BK430)</f>
        <v>0</v>
      </c>
      <c r="BM430" s="67">
        <f t="shared" ref="BM430" si="7875">IF(BM427=1,BM432,BM432+BL430)</f>
        <v>0</v>
      </c>
      <c r="BN430" s="362"/>
      <c r="BO430" s="364"/>
      <c r="BP430" s="366"/>
      <c r="BQ430" s="366"/>
      <c r="BR430" s="106"/>
      <c r="BS430" s="106"/>
      <c r="BT430" s="106"/>
      <c r="BU430" s="106"/>
      <c r="BV430" s="106"/>
      <c r="BW430" s="106"/>
      <c r="BX430" s="106"/>
      <c r="BY430" s="106"/>
      <c r="BZ430" s="106"/>
      <c r="CA430" s="106"/>
      <c r="CB430" s="106"/>
      <c r="CC430" s="106"/>
      <c r="CD430" s="106"/>
      <c r="CE430" s="106"/>
      <c r="CF430" s="106"/>
      <c r="CG430" s="106"/>
    </row>
    <row r="431" spans="1:85" s="245" customFormat="1" ht="29" x14ac:dyDescent="0.35">
      <c r="A431" s="243"/>
      <c r="B431" s="128"/>
      <c r="C431" s="80"/>
      <c r="D431" s="80"/>
      <c r="E431" s="80"/>
      <c r="F431" s="80"/>
      <c r="G431" s="80"/>
      <c r="H431" s="80"/>
      <c r="I431" s="80"/>
      <c r="J431" s="80"/>
      <c r="K431" s="80"/>
      <c r="L431" s="80"/>
      <c r="M431" s="64"/>
      <c r="N431" s="7"/>
      <c r="O431" s="192"/>
      <c r="P431" s="106"/>
      <c r="Q431" s="63" t="s">
        <v>160</v>
      </c>
      <c r="R431" s="68">
        <f t="shared" ref="R431:BM431" si="7876">1720/12*R424</f>
        <v>0</v>
      </c>
      <c r="S431" s="68">
        <f t="shared" si="7876"/>
        <v>0</v>
      </c>
      <c r="T431" s="68">
        <f t="shared" si="7876"/>
        <v>0</v>
      </c>
      <c r="U431" s="68">
        <f t="shared" si="7876"/>
        <v>0</v>
      </c>
      <c r="V431" s="68">
        <f t="shared" si="7876"/>
        <v>0</v>
      </c>
      <c r="W431" s="68">
        <f t="shared" si="7876"/>
        <v>0</v>
      </c>
      <c r="X431" s="68">
        <f t="shared" si="7876"/>
        <v>0</v>
      </c>
      <c r="Y431" s="68">
        <f t="shared" si="7876"/>
        <v>0</v>
      </c>
      <c r="Z431" s="68">
        <f t="shared" si="7876"/>
        <v>0</v>
      </c>
      <c r="AA431" s="68">
        <f t="shared" si="7876"/>
        <v>0</v>
      </c>
      <c r="AB431" s="68">
        <f t="shared" si="7876"/>
        <v>0</v>
      </c>
      <c r="AC431" s="68">
        <f t="shared" si="7876"/>
        <v>0</v>
      </c>
      <c r="AD431" s="68">
        <f t="shared" si="7876"/>
        <v>0</v>
      </c>
      <c r="AE431" s="68">
        <f t="shared" si="7876"/>
        <v>0</v>
      </c>
      <c r="AF431" s="68">
        <f t="shared" si="7876"/>
        <v>0</v>
      </c>
      <c r="AG431" s="68">
        <f t="shared" si="7876"/>
        <v>0</v>
      </c>
      <c r="AH431" s="68">
        <f t="shared" si="7876"/>
        <v>0</v>
      </c>
      <c r="AI431" s="68">
        <f t="shared" si="7876"/>
        <v>0</v>
      </c>
      <c r="AJ431" s="68">
        <f t="shared" si="7876"/>
        <v>0</v>
      </c>
      <c r="AK431" s="68">
        <f t="shared" si="7876"/>
        <v>0</v>
      </c>
      <c r="AL431" s="68">
        <f t="shared" si="7876"/>
        <v>0</v>
      </c>
      <c r="AM431" s="68">
        <f t="shared" si="7876"/>
        <v>0</v>
      </c>
      <c r="AN431" s="68">
        <f t="shared" si="7876"/>
        <v>0</v>
      </c>
      <c r="AO431" s="68">
        <f t="shared" si="7876"/>
        <v>0</v>
      </c>
      <c r="AP431" s="68">
        <f t="shared" si="7876"/>
        <v>0</v>
      </c>
      <c r="AQ431" s="68">
        <f t="shared" si="7876"/>
        <v>0</v>
      </c>
      <c r="AR431" s="68">
        <f t="shared" si="7876"/>
        <v>0</v>
      </c>
      <c r="AS431" s="68">
        <f t="shared" si="7876"/>
        <v>0</v>
      </c>
      <c r="AT431" s="68">
        <f t="shared" si="7876"/>
        <v>0</v>
      </c>
      <c r="AU431" s="68">
        <f t="shared" si="7876"/>
        <v>0</v>
      </c>
      <c r="AV431" s="68">
        <f t="shared" si="7876"/>
        <v>0</v>
      </c>
      <c r="AW431" s="68">
        <f t="shared" si="7876"/>
        <v>0</v>
      </c>
      <c r="AX431" s="68">
        <f t="shared" si="7876"/>
        <v>0</v>
      </c>
      <c r="AY431" s="68">
        <f t="shared" si="7876"/>
        <v>0</v>
      </c>
      <c r="AZ431" s="68">
        <f t="shared" si="7876"/>
        <v>0</v>
      </c>
      <c r="BA431" s="68">
        <f t="shared" si="7876"/>
        <v>0</v>
      </c>
      <c r="BB431" s="68">
        <f t="shared" si="7876"/>
        <v>0</v>
      </c>
      <c r="BC431" s="68">
        <f t="shared" si="7876"/>
        <v>0</v>
      </c>
      <c r="BD431" s="68">
        <f t="shared" si="7876"/>
        <v>0</v>
      </c>
      <c r="BE431" s="68">
        <f t="shared" si="7876"/>
        <v>0</v>
      </c>
      <c r="BF431" s="68">
        <f t="shared" si="7876"/>
        <v>0</v>
      </c>
      <c r="BG431" s="68">
        <f t="shared" si="7876"/>
        <v>0</v>
      </c>
      <c r="BH431" s="68">
        <f t="shared" si="7876"/>
        <v>0</v>
      </c>
      <c r="BI431" s="68">
        <f t="shared" si="7876"/>
        <v>0</v>
      </c>
      <c r="BJ431" s="68">
        <f t="shared" si="7876"/>
        <v>0</v>
      </c>
      <c r="BK431" s="68">
        <f t="shared" si="7876"/>
        <v>0</v>
      </c>
      <c r="BL431" s="68">
        <f t="shared" si="7876"/>
        <v>0</v>
      </c>
      <c r="BM431" s="68">
        <f t="shared" si="7876"/>
        <v>0</v>
      </c>
      <c r="BN431" s="362"/>
      <c r="BO431" s="364"/>
      <c r="BP431" s="366"/>
      <c r="BQ431" s="366"/>
      <c r="BR431" s="106"/>
      <c r="BS431" s="106"/>
      <c r="BT431" s="106"/>
      <c r="BU431" s="106"/>
      <c r="BV431" s="106"/>
      <c r="BW431" s="106"/>
      <c r="BX431" s="106"/>
      <c r="BY431" s="106"/>
      <c r="BZ431" s="106"/>
      <c r="CA431" s="106"/>
      <c r="CB431" s="106"/>
      <c r="CC431" s="106"/>
      <c r="CD431" s="106"/>
      <c r="CE431" s="106"/>
      <c r="CF431" s="106"/>
      <c r="CG431" s="106"/>
    </row>
    <row r="432" spans="1:85" s="245" customFormat="1" ht="29" x14ac:dyDescent="0.35">
      <c r="A432" s="243"/>
      <c r="B432" s="128"/>
      <c r="C432" s="80"/>
      <c r="D432" s="80"/>
      <c r="E432" s="80"/>
      <c r="F432" s="80"/>
      <c r="G432" s="80"/>
      <c r="H432" s="80"/>
      <c r="I432" s="80"/>
      <c r="J432" s="80"/>
      <c r="K432" s="80"/>
      <c r="L432" s="80"/>
      <c r="M432" s="64"/>
      <c r="N432" s="7"/>
      <c r="O432" s="192"/>
      <c r="P432" s="106"/>
      <c r="Q432" s="63" t="s">
        <v>144</v>
      </c>
      <c r="R432" s="68">
        <f>FLOOR(IF(OR(R427=0,R427=1),IF(R425&gt;=R431,R431,R425)+0.00000001,IF(R429&gt;=R428,R428,R429))+0.00000001,1)</f>
        <v>0</v>
      </c>
      <c r="S432" s="68">
        <f t="shared" ref="S432" si="7877">FLOOR(IF(OR(S427=0,S427=1),IF(S431&gt;S428,S428,IF(S425&gt;=S431,S431,S425)+0.00000001),IF(S429&gt;=S428,S428-R430,S429-R430)+0.00000001),1)</f>
        <v>0</v>
      </c>
      <c r="T432" s="68">
        <f t="shared" ref="T432" si="7878">FLOOR(IF(OR(T427=0,T427=1),IF(T431&gt;T428,T428,IF(T425&gt;=T431,T431,T425)+0.00000001),IF(T429&gt;=T428,T428-S430,T429-S430)+0.00000001),1)</f>
        <v>0</v>
      </c>
      <c r="U432" s="68">
        <f t="shared" ref="U432" si="7879">FLOOR(IF(OR(U427=0,U427=1),IF(U431&gt;U428,U428,IF(U425&gt;=U431,U431,U425)+0.00000001),IF(U429&gt;=U428,U428-T430,U429-T430)+0.00000001),1)</f>
        <v>0</v>
      </c>
      <c r="V432" s="68">
        <f t="shared" ref="V432" si="7880">FLOOR(IF(OR(V427=0,V427=1),IF(V431&gt;V428,V428,IF(V425&gt;=V431,V431,V425)+0.00000001),IF(V429&gt;=V428,V428-U430,V429-U430)+0.00000001),1)</f>
        <v>0</v>
      </c>
      <c r="W432" s="68">
        <f t="shared" ref="W432" si="7881">FLOOR(IF(OR(W427=0,W427=1),IF(W431&gt;W428,W428,IF(W425&gt;=W431,W431,W425)+0.00000001),IF(W429&gt;=W428,W428-V430,W429-V430)+0.00000001),1)</f>
        <v>0</v>
      </c>
      <c r="X432" s="68">
        <f t="shared" ref="X432" si="7882">FLOOR(IF(OR(X427=0,X427=1),IF(X431&gt;X428,X428,IF(X425&gt;=X431,X431,X425)+0.00000001),IF(X429&gt;=X428,X428-W430,X429-W430)+0.00000001),1)</f>
        <v>0</v>
      </c>
      <c r="Y432" s="68">
        <f t="shared" ref="Y432" si="7883">FLOOR(IF(OR(Y427=0,Y427=1),IF(Y431&gt;Y428,Y428,IF(Y425&gt;=Y431,Y431,Y425)+0.00000001),IF(Y429&gt;=Y428,Y428-X430,Y429-X430)+0.00000001),1)</f>
        <v>0</v>
      </c>
      <c r="Z432" s="68">
        <f t="shared" ref="Z432" si="7884">FLOOR(IF(OR(Z427=0,Z427=1),IF(Z431&gt;Z428,Z428,IF(Z425&gt;=Z431,Z431,Z425)+0.00000001),IF(Z429&gt;=Z428,Z428-Y430,Z429-Y430)+0.00000001),1)</f>
        <v>0</v>
      </c>
      <c r="AA432" s="68">
        <f t="shared" ref="AA432" si="7885">FLOOR(IF(OR(AA427=0,AA427=1),IF(AA431&gt;AA428,AA428,IF(AA425&gt;=AA431,AA431,AA425)+0.00000001),IF(AA429&gt;=AA428,AA428-Z430,AA429-Z430)+0.00000001),1)</f>
        <v>0</v>
      </c>
      <c r="AB432" s="68">
        <f t="shared" ref="AB432" si="7886">FLOOR(IF(OR(AB427=0,AB427=1),IF(AB431&gt;AB428,AB428,IF(AB425&gt;=AB431,AB431,AB425)+0.00000001),IF(AB429&gt;=AB428,AB428-AA430,AB429-AA430)+0.00000001),1)</f>
        <v>0</v>
      </c>
      <c r="AC432" s="68">
        <f t="shared" ref="AC432" si="7887">FLOOR(IF(OR(AC427=0,AC427=1),IF(AC431&gt;AC428,AC428,IF(AC425&gt;=AC431,AC431,AC425)+0.00000001),IF(AC429&gt;=AC428,AC428-AB430,AC429-AB430)+0.00000001),1)</f>
        <v>0</v>
      </c>
      <c r="AD432" s="68">
        <f t="shared" ref="AD432" si="7888">FLOOR(IF(OR(AD427=0,AD427=1),IF(AD431&gt;AD428,AD428,IF(AD425&gt;=AD431,AD431,AD425)+0.00000001),IF(AD429&gt;=AD428,AD428-AC430,AD429-AC430)+0.00000001),1)</f>
        <v>0</v>
      </c>
      <c r="AE432" s="68">
        <f t="shared" ref="AE432" si="7889">FLOOR(IF(OR(AE427=0,AE427=1),IF(AE431&gt;AE428,AE428,IF(AE425&gt;=AE431,AE431,AE425)+0.00000001),IF(AE429&gt;=AE428,AE428-AD430,AE429-AD430)+0.00000001),1)</f>
        <v>0</v>
      </c>
      <c r="AF432" s="68">
        <f t="shared" ref="AF432" si="7890">FLOOR(IF(OR(AF427=0,AF427=1),IF(AF431&gt;AF428,AF428,IF(AF425&gt;=AF431,AF431,AF425)+0.00000001),IF(AF429&gt;=AF428,AF428-AE430,AF429-AE430)+0.00000001),1)</f>
        <v>0</v>
      </c>
      <c r="AG432" s="68">
        <f t="shared" ref="AG432" si="7891">FLOOR(IF(OR(AG427=0,AG427=1),IF(AG431&gt;AG428,AG428,IF(AG425&gt;=AG431,AG431,AG425)+0.00000001),IF(AG429&gt;=AG428,AG428-AF430,AG429-AF430)+0.00000001),1)</f>
        <v>0</v>
      </c>
      <c r="AH432" s="68">
        <f t="shared" ref="AH432" si="7892">FLOOR(IF(OR(AH427=0,AH427=1),IF(AH431&gt;AH428,AH428,IF(AH425&gt;=AH431,AH431,AH425)+0.00000001),IF(AH429&gt;=AH428,AH428-AG430,AH429-AG430)+0.00000001),1)</f>
        <v>0</v>
      </c>
      <c r="AI432" s="68">
        <f t="shared" ref="AI432" si="7893">FLOOR(IF(OR(AI427=0,AI427=1),IF(AI431&gt;AI428,AI428,IF(AI425&gt;=AI431,AI431,AI425)+0.00000001),IF(AI429&gt;=AI428,AI428-AH430,AI429-AH430)+0.00000001),1)</f>
        <v>0</v>
      </c>
      <c r="AJ432" s="68">
        <f t="shared" ref="AJ432" si="7894">FLOOR(IF(OR(AJ427=0,AJ427=1),IF(AJ431&gt;AJ428,AJ428,IF(AJ425&gt;=AJ431,AJ431,AJ425)+0.00000001),IF(AJ429&gt;=AJ428,AJ428-AI430,AJ429-AI430)+0.00000001),1)</f>
        <v>0</v>
      </c>
      <c r="AK432" s="68">
        <f t="shared" ref="AK432" si="7895">FLOOR(IF(OR(AK427=0,AK427=1),IF(AK431&gt;AK428,AK428,IF(AK425&gt;=AK431,AK431,AK425)+0.00000001),IF(AK429&gt;=AK428,AK428-AJ430,AK429-AJ430)+0.00000001),1)</f>
        <v>0</v>
      </c>
      <c r="AL432" s="68">
        <f t="shared" ref="AL432" si="7896">FLOOR(IF(OR(AL427=0,AL427=1),IF(AL431&gt;AL428,AL428,IF(AL425&gt;=AL431,AL431,AL425)+0.00000001),IF(AL429&gt;=AL428,AL428-AK430,AL429-AK430)+0.00000001),1)</f>
        <v>0</v>
      </c>
      <c r="AM432" s="68">
        <f t="shared" ref="AM432" si="7897">FLOOR(IF(OR(AM427=0,AM427=1),IF(AM431&gt;AM428,AM428,IF(AM425&gt;=AM431,AM431,AM425)+0.00000001),IF(AM429&gt;=AM428,AM428-AL430,AM429-AL430)+0.00000001),1)</f>
        <v>0</v>
      </c>
      <c r="AN432" s="68">
        <f t="shared" ref="AN432" si="7898">FLOOR(IF(OR(AN427=0,AN427=1),IF(AN431&gt;AN428,AN428,IF(AN425&gt;=AN431,AN431,AN425)+0.00000001),IF(AN429&gt;=AN428,AN428-AM430,AN429-AM430)+0.00000001),1)</f>
        <v>0</v>
      </c>
      <c r="AO432" s="68">
        <f t="shared" ref="AO432" si="7899">FLOOR(IF(OR(AO427=0,AO427=1),IF(AO431&gt;AO428,AO428,IF(AO425&gt;=AO431,AO431,AO425)+0.00000001),IF(AO429&gt;=AO428,AO428-AN430,AO429-AN430)+0.00000001),1)</f>
        <v>0</v>
      </c>
      <c r="AP432" s="68">
        <f t="shared" ref="AP432" si="7900">FLOOR(IF(OR(AP427=0,AP427=1),IF(AP431&gt;AP428,AP428,IF(AP425&gt;=AP431,AP431,AP425)+0.00000001),IF(AP429&gt;=AP428,AP428-AO430,AP429-AO430)+0.00000001),1)</f>
        <v>0</v>
      </c>
      <c r="AQ432" s="68">
        <f t="shared" ref="AQ432" si="7901">FLOOR(IF(OR(AQ427=0,AQ427=1),IF(AQ431&gt;AQ428,AQ428,IF(AQ425&gt;=AQ431,AQ431,AQ425)+0.00000001),IF(AQ429&gt;=AQ428,AQ428-AP430,AQ429-AP430)+0.00000001),1)</f>
        <v>0</v>
      </c>
      <c r="AR432" s="68">
        <f t="shared" ref="AR432" si="7902">FLOOR(IF(OR(AR427=0,AR427=1),IF(AR431&gt;AR428,AR428,IF(AR425&gt;=AR431,AR431,AR425)+0.00000001),IF(AR429&gt;=AR428,AR428-AQ430,AR429-AQ430)+0.00000001),1)</f>
        <v>0</v>
      </c>
      <c r="AS432" s="68">
        <f t="shared" ref="AS432" si="7903">FLOOR(IF(OR(AS427=0,AS427=1),IF(AS431&gt;AS428,AS428,IF(AS425&gt;=AS431,AS431,AS425)+0.00000001),IF(AS429&gt;=AS428,AS428-AR430,AS429-AR430)+0.00000001),1)</f>
        <v>0</v>
      </c>
      <c r="AT432" s="68">
        <f t="shared" ref="AT432" si="7904">FLOOR(IF(OR(AT427=0,AT427=1),IF(AT431&gt;AT428,AT428,IF(AT425&gt;=AT431,AT431,AT425)+0.00000001),IF(AT429&gt;=AT428,AT428-AS430,AT429-AS430)+0.00000001),1)</f>
        <v>0</v>
      </c>
      <c r="AU432" s="68">
        <f t="shared" ref="AU432" si="7905">FLOOR(IF(OR(AU427=0,AU427=1),IF(AU431&gt;AU428,AU428,IF(AU425&gt;=AU431,AU431,AU425)+0.00000001),IF(AU429&gt;=AU428,AU428-AT430,AU429-AT430)+0.00000001),1)</f>
        <v>0</v>
      </c>
      <c r="AV432" s="68">
        <f t="shared" ref="AV432" si="7906">FLOOR(IF(OR(AV427=0,AV427=1),IF(AV431&gt;AV428,AV428,IF(AV425&gt;=AV431,AV431,AV425)+0.00000001),IF(AV429&gt;=AV428,AV428-AU430,AV429-AU430)+0.00000001),1)</f>
        <v>0</v>
      </c>
      <c r="AW432" s="68">
        <f t="shared" ref="AW432" si="7907">FLOOR(IF(OR(AW427=0,AW427=1),IF(AW431&gt;AW428,AW428,IF(AW425&gt;=AW431,AW431,AW425)+0.00000001),IF(AW429&gt;=AW428,AW428-AV430,AW429-AV430)+0.00000001),1)</f>
        <v>0</v>
      </c>
      <c r="AX432" s="68">
        <f t="shared" ref="AX432" si="7908">FLOOR(IF(OR(AX427=0,AX427=1),IF(AX431&gt;AX428,AX428,IF(AX425&gt;=AX431,AX431,AX425)+0.00000001),IF(AX429&gt;=AX428,AX428-AW430,AX429-AW430)+0.00000001),1)</f>
        <v>0</v>
      </c>
      <c r="AY432" s="68">
        <f t="shared" ref="AY432" si="7909">FLOOR(IF(OR(AY427=0,AY427=1),IF(AY431&gt;AY428,AY428,IF(AY425&gt;=AY431,AY431,AY425)+0.00000001),IF(AY429&gt;=AY428,AY428-AX430,AY429-AX430)+0.00000001),1)</f>
        <v>0</v>
      </c>
      <c r="AZ432" s="68">
        <f t="shared" ref="AZ432" si="7910">FLOOR(IF(OR(AZ427=0,AZ427=1),IF(AZ431&gt;AZ428,AZ428,IF(AZ425&gt;=AZ431,AZ431,AZ425)+0.00000001),IF(AZ429&gt;=AZ428,AZ428-AY430,AZ429-AY430)+0.00000001),1)</f>
        <v>0</v>
      </c>
      <c r="BA432" s="68">
        <f t="shared" ref="BA432" si="7911">FLOOR(IF(OR(BA427=0,BA427=1),IF(BA431&gt;BA428,BA428,IF(BA425&gt;=BA431,BA431,BA425)+0.00000001),IF(BA429&gt;=BA428,BA428-AZ430,BA429-AZ430)+0.00000001),1)</f>
        <v>0</v>
      </c>
      <c r="BB432" s="68">
        <f t="shared" ref="BB432" si="7912">FLOOR(IF(OR(BB427=0,BB427=1),IF(BB431&gt;BB428,BB428,IF(BB425&gt;=BB431,BB431,BB425)+0.00000001),IF(BB429&gt;=BB428,BB428-BA430,BB429-BA430)+0.00000001),1)</f>
        <v>0</v>
      </c>
      <c r="BC432" s="68">
        <f t="shared" ref="BC432" si="7913">FLOOR(IF(OR(BC427=0,BC427=1),IF(BC431&gt;BC428,BC428,IF(BC425&gt;=BC431,BC431,BC425)+0.00000001),IF(BC429&gt;=BC428,BC428-BB430,BC429-BB430)+0.00000001),1)</f>
        <v>0</v>
      </c>
      <c r="BD432" s="68">
        <f t="shared" ref="BD432" si="7914">FLOOR(IF(OR(BD427=0,BD427=1),IF(BD431&gt;BD428,BD428,IF(BD425&gt;=BD431,BD431,BD425)+0.00000001),IF(BD429&gt;=BD428,BD428-BC430,BD429-BC430)+0.00000001),1)</f>
        <v>0</v>
      </c>
      <c r="BE432" s="68">
        <f t="shared" ref="BE432" si="7915">FLOOR(IF(OR(BE427=0,BE427=1),IF(BE431&gt;BE428,BE428,IF(BE425&gt;=BE431,BE431,BE425)+0.00000001),IF(BE429&gt;=BE428,BE428-BD430,BE429-BD430)+0.00000001),1)</f>
        <v>0</v>
      </c>
      <c r="BF432" s="68">
        <f t="shared" ref="BF432" si="7916">FLOOR(IF(OR(BF427=0,BF427=1),IF(BF431&gt;BF428,BF428,IF(BF425&gt;=BF431,BF431,BF425)+0.00000001),IF(BF429&gt;=BF428,BF428-BE430,BF429-BE430)+0.00000001),1)</f>
        <v>0</v>
      </c>
      <c r="BG432" s="68">
        <f t="shared" ref="BG432" si="7917">FLOOR(IF(OR(BG427=0,BG427=1),IF(BG431&gt;BG428,BG428,IF(BG425&gt;=BG431,BG431,BG425)+0.00000001),IF(BG429&gt;=BG428,BG428-BF430,BG429-BF430)+0.00000001),1)</f>
        <v>0</v>
      </c>
      <c r="BH432" s="68">
        <f t="shared" ref="BH432" si="7918">FLOOR(IF(OR(BH427=0,BH427=1),IF(BH431&gt;BH428,BH428,IF(BH425&gt;=BH431,BH431,BH425)+0.00000001),IF(BH429&gt;=BH428,BH428-BG430,BH429-BG430)+0.00000001),1)</f>
        <v>0</v>
      </c>
      <c r="BI432" s="68">
        <f t="shared" ref="BI432" si="7919">FLOOR(IF(OR(BI427=0,BI427=1),IF(BI431&gt;BI428,BI428,IF(BI425&gt;=BI431,BI431,BI425)+0.00000001),IF(BI429&gt;=BI428,BI428-BH430,BI429-BH430)+0.00000001),1)</f>
        <v>0</v>
      </c>
      <c r="BJ432" s="68">
        <f t="shared" ref="BJ432" si="7920">FLOOR(IF(OR(BJ427=0,BJ427=1),IF(BJ431&gt;BJ428,BJ428,IF(BJ425&gt;=BJ431,BJ431,BJ425)+0.00000001),IF(BJ429&gt;=BJ428,BJ428-BI430,BJ429-BI430)+0.00000001),1)</f>
        <v>0</v>
      </c>
      <c r="BK432" s="68">
        <f t="shared" ref="BK432" si="7921">FLOOR(IF(OR(BK427=0,BK427=1),IF(BK431&gt;BK428,BK428,IF(BK425&gt;=BK431,BK431,BK425)+0.00000001),IF(BK429&gt;=BK428,BK428-BJ430,BK429-BJ430)+0.00000001),1)</f>
        <v>0</v>
      </c>
      <c r="BL432" s="68">
        <f t="shared" ref="BL432" si="7922">FLOOR(IF(OR(BL427=0,BL427=1),IF(BL431&gt;BL428,BL428,IF(BL425&gt;=BL431,BL431,BL425)+0.00000001),IF(BL429&gt;=BL428,BL428-BK430,BL429-BK430)+0.00000001),1)</f>
        <v>0</v>
      </c>
      <c r="BM432" s="68">
        <f t="shared" ref="BM432" si="7923">FLOOR(IF(OR(BM427=0,BM427=1),IF(BM431&gt;BM428,BM428,IF(BM425&gt;=BM431,BM431,BM425)+0.00000001),IF(BM429&gt;=BM428,BM428-BL430,BM429-BL430)+0.00000001),1)</f>
        <v>0</v>
      </c>
      <c r="BN432" s="362"/>
      <c r="BO432" s="364"/>
      <c r="BP432" s="366"/>
      <c r="BQ432" s="366"/>
      <c r="BR432" s="106"/>
      <c r="BS432" s="106"/>
      <c r="BT432" s="106"/>
      <c r="BU432" s="106"/>
      <c r="BV432" s="106"/>
      <c r="BW432" s="106"/>
      <c r="BX432" s="106"/>
      <c r="BY432" s="106"/>
      <c r="BZ432" s="106"/>
      <c r="CA432" s="106"/>
      <c r="CB432" s="106"/>
      <c r="CC432" s="106"/>
      <c r="CD432" s="106"/>
      <c r="CE432" s="106"/>
      <c r="CF432" s="106"/>
      <c r="CG432" s="106"/>
    </row>
    <row r="433" spans="1:85" s="245" customFormat="1" ht="25.4" customHeight="1" thickBot="1" x14ac:dyDescent="0.4">
      <c r="A433" s="243"/>
      <c r="B433" s="129"/>
      <c r="C433" s="69"/>
      <c r="D433" s="69"/>
      <c r="E433" s="69"/>
      <c r="F433" s="69"/>
      <c r="G433" s="69"/>
      <c r="H433" s="69"/>
      <c r="I433" s="69"/>
      <c r="J433" s="69"/>
      <c r="K433" s="69"/>
      <c r="L433" s="69"/>
      <c r="M433" s="70"/>
      <c r="N433" s="7"/>
      <c r="O433" s="193"/>
      <c r="P433" s="106"/>
      <c r="Q433" s="216" t="s">
        <v>145</v>
      </c>
      <c r="R433" s="72">
        <f>IF($J424="Ano",R432*'Podpůrná data'!$B$5,R432*'Podpůrná data'!$B$3)</f>
        <v>0</v>
      </c>
      <c r="S433" s="72">
        <f>IF($J424="Ano",S432*'Podpůrná data'!$B$5,S432*'Podpůrná data'!$B$3)</f>
        <v>0</v>
      </c>
      <c r="T433" s="72">
        <f>IF($J424="Ano",T432*'Podpůrná data'!$B$5,T432*'Podpůrná data'!$B$3)</f>
        <v>0</v>
      </c>
      <c r="U433" s="72">
        <f>IF($J424="Ano",U432*'Podpůrná data'!$B$5,U432*'Podpůrná data'!$B$3)</f>
        <v>0</v>
      </c>
      <c r="V433" s="72">
        <f>IF($J424="Ano",V432*'Podpůrná data'!$B$5,V432*'Podpůrná data'!$B$3)</f>
        <v>0</v>
      </c>
      <c r="W433" s="72">
        <f>IF($J424="Ano",W432*'Podpůrná data'!$B$5,W432*'Podpůrná data'!$B$3)</f>
        <v>0</v>
      </c>
      <c r="X433" s="72">
        <f>IF($J424="Ano",X432*'Podpůrná data'!$B$5,X432*'Podpůrná data'!$B$3)</f>
        <v>0</v>
      </c>
      <c r="Y433" s="72">
        <f>IF($J424="Ano",Y432*'Podpůrná data'!$B$5,Y432*'Podpůrná data'!$B$3)</f>
        <v>0</v>
      </c>
      <c r="Z433" s="72">
        <f>IF($J424="Ano",Z432*'Podpůrná data'!$B$5,Z432*'Podpůrná data'!$B$3)</f>
        <v>0</v>
      </c>
      <c r="AA433" s="72">
        <f>IF($J424="Ano",AA432*'Podpůrná data'!$B$5,AA432*'Podpůrná data'!$B$3)</f>
        <v>0</v>
      </c>
      <c r="AB433" s="72">
        <f>IF($J424="Ano",AB432*'Podpůrná data'!$B$5,AB432*'Podpůrná data'!$B$3)</f>
        <v>0</v>
      </c>
      <c r="AC433" s="72">
        <f>IF($J424="Ano",AC432*'Podpůrná data'!$B$5,AC432*'Podpůrná data'!$B$3)</f>
        <v>0</v>
      </c>
      <c r="AD433" s="72">
        <f>IF($J424="Ano",AD432*'Podpůrná data'!$B$5,AD432*'Podpůrná data'!$B$3)</f>
        <v>0</v>
      </c>
      <c r="AE433" s="72">
        <f>IF($J424="Ano",AE432*'Podpůrná data'!$B$5,AE432*'Podpůrná data'!$B$3)</f>
        <v>0</v>
      </c>
      <c r="AF433" s="72">
        <f>IF($J424="Ano",AF432*'Podpůrná data'!$B$5,AF432*'Podpůrná data'!$B$3)</f>
        <v>0</v>
      </c>
      <c r="AG433" s="72">
        <f>IF($J424="Ano",AG432*'Podpůrná data'!$B$5,AG432*'Podpůrná data'!$B$3)</f>
        <v>0</v>
      </c>
      <c r="AH433" s="72">
        <f>IF($J424="Ano",AH432*'Podpůrná data'!$B$5,AH432*'Podpůrná data'!$B$3)</f>
        <v>0</v>
      </c>
      <c r="AI433" s="72">
        <f>IF($J424="Ano",AI432*'Podpůrná data'!$B$5,AI432*'Podpůrná data'!$B$3)</f>
        <v>0</v>
      </c>
      <c r="AJ433" s="72">
        <f>IF($J424="Ano",AJ432*'Podpůrná data'!$B$5,AJ432*'Podpůrná data'!$B$3)</f>
        <v>0</v>
      </c>
      <c r="AK433" s="72">
        <f>IF($J424="Ano",AK432*'Podpůrná data'!$B$5,AK432*'Podpůrná data'!$B$3)</f>
        <v>0</v>
      </c>
      <c r="AL433" s="72">
        <f>IF($J424="Ano",AL432*'Podpůrná data'!$B$5,AL432*'Podpůrná data'!$B$3)</f>
        <v>0</v>
      </c>
      <c r="AM433" s="72">
        <f>IF($J424="Ano",AM432*'Podpůrná data'!$B$5,AM432*'Podpůrná data'!$B$3)</f>
        <v>0</v>
      </c>
      <c r="AN433" s="72">
        <f>IF($J424="Ano",AN432*'Podpůrná data'!$B$5,AN432*'Podpůrná data'!$B$3)</f>
        <v>0</v>
      </c>
      <c r="AO433" s="72">
        <f>IF($J424="Ano",AO432*'Podpůrná data'!$B$5,AO432*'Podpůrná data'!$B$3)</f>
        <v>0</v>
      </c>
      <c r="AP433" s="72">
        <f>IF($J424="Ano",AP432*'Podpůrná data'!$B$5,AP432*'Podpůrná data'!$B$3)</f>
        <v>0</v>
      </c>
      <c r="AQ433" s="72">
        <f>IF($J424="Ano",AQ432*'Podpůrná data'!$B$5,AQ432*'Podpůrná data'!$B$3)</f>
        <v>0</v>
      </c>
      <c r="AR433" s="72">
        <f>IF($J424="Ano",AR432*'Podpůrná data'!$B$5,AR432*'Podpůrná data'!$B$3)</f>
        <v>0</v>
      </c>
      <c r="AS433" s="72">
        <f>IF($J424="Ano",AS432*'Podpůrná data'!$B$5,AS432*'Podpůrná data'!$B$3)</f>
        <v>0</v>
      </c>
      <c r="AT433" s="72">
        <f>IF($J424="Ano",AT432*'Podpůrná data'!$B$5,AT432*'Podpůrná data'!$B$3)</f>
        <v>0</v>
      </c>
      <c r="AU433" s="72">
        <f>IF($J424="Ano",AU432*'Podpůrná data'!$B$5,AU432*'Podpůrná data'!$B$3)</f>
        <v>0</v>
      </c>
      <c r="AV433" s="72">
        <f>IF($J424="Ano",AV432*'Podpůrná data'!$B$5,AV432*'Podpůrná data'!$B$3)</f>
        <v>0</v>
      </c>
      <c r="AW433" s="72">
        <f>IF($J424="Ano",AW432*'Podpůrná data'!$B$5,AW432*'Podpůrná data'!$B$3)</f>
        <v>0</v>
      </c>
      <c r="AX433" s="72">
        <f>IF($J424="Ano",AX432*'Podpůrná data'!$B$5,AX432*'Podpůrná data'!$B$3)</f>
        <v>0</v>
      </c>
      <c r="AY433" s="72">
        <f>IF($J424="Ano",AY432*'Podpůrná data'!$B$5,AY432*'Podpůrná data'!$B$3)</f>
        <v>0</v>
      </c>
      <c r="AZ433" s="72">
        <f>IF($J424="Ano",AZ432*'Podpůrná data'!$B$5,AZ432*'Podpůrná data'!$B$3)</f>
        <v>0</v>
      </c>
      <c r="BA433" s="72">
        <f>IF($J424="Ano",BA432*'Podpůrná data'!$B$5,BA432*'Podpůrná data'!$B$3)</f>
        <v>0</v>
      </c>
      <c r="BB433" s="72">
        <f>IF($J424="Ano",BB432*'Podpůrná data'!$B$5,BB432*'Podpůrná data'!$B$3)</f>
        <v>0</v>
      </c>
      <c r="BC433" s="72">
        <f>IF($J424="Ano",BC432*'Podpůrná data'!$B$5,BC432*'Podpůrná data'!$B$3)</f>
        <v>0</v>
      </c>
      <c r="BD433" s="72">
        <f>IF($J424="Ano",BD432*'Podpůrná data'!$B$5,BD432*'Podpůrná data'!$B$3)</f>
        <v>0</v>
      </c>
      <c r="BE433" s="72">
        <f>IF($J424="Ano",BE432*'Podpůrná data'!$B$5,BE432*'Podpůrná data'!$B$3)</f>
        <v>0</v>
      </c>
      <c r="BF433" s="72">
        <f>IF($J424="Ano",BF432*'Podpůrná data'!$B$5,BF432*'Podpůrná data'!$B$3)</f>
        <v>0</v>
      </c>
      <c r="BG433" s="72">
        <f>IF($J424="Ano",BG432*'Podpůrná data'!$B$5,BG432*'Podpůrná data'!$B$3)</f>
        <v>0</v>
      </c>
      <c r="BH433" s="72">
        <f>IF($J424="Ano",BH432*'Podpůrná data'!$B$5,BH432*'Podpůrná data'!$B$3)</f>
        <v>0</v>
      </c>
      <c r="BI433" s="72">
        <f>IF($J424="Ano",BI432*'Podpůrná data'!$B$5,BI432*'Podpůrná data'!$B$3)</f>
        <v>0</v>
      </c>
      <c r="BJ433" s="72">
        <f>IF($J424="Ano",BJ432*'Podpůrná data'!$B$5,BJ432*'Podpůrná data'!$B$3)</f>
        <v>0</v>
      </c>
      <c r="BK433" s="72">
        <f>IF($J424="Ano",BK432*'Podpůrná data'!$B$5,BK432*'Podpůrná data'!$B$3)</f>
        <v>0</v>
      </c>
      <c r="BL433" s="72">
        <f>IF($J424="Ano",BL432*'Podpůrná data'!$B$5,BL432*'Podpůrná data'!$B$3)</f>
        <v>0</v>
      </c>
      <c r="BM433" s="72">
        <f>IF($J424="Ano",BM432*'Podpůrná data'!$B$5,BM432*'Podpůrná data'!$B$3)</f>
        <v>0</v>
      </c>
      <c r="BN433" s="363"/>
      <c r="BO433" s="365"/>
      <c r="BP433" s="367"/>
      <c r="BQ433" s="367"/>
      <c r="BR433" s="106"/>
      <c r="BS433" s="178">
        <f>SUMIFS($R433:$BM433,$R423:$BM423,"1. ZoR")</f>
        <v>0</v>
      </c>
      <c r="BT433" s="178">
        <f>SUMIFS($R433:$BM433,$R423:$BM423,"2. ZoR")</f>
        <v>0</v>
      </c>
      <c r="BU433" s="178">
        <f>SUMIFS($R433:$BM433,$R423:$BM423,"3. ZoR")</f>
        <v>0</v>
      </c>
      <c r="BV433" s="178">
        <f>SUMIFS($R433:$BM433,$R423:$BM423,"4. ZoR")</f>
        <v>0</v>
      </c>
      <c r="BW433" s="178">
        <f>SUMIFS($R433:$BM433,$R423:$BM423,"5. ZoR")</f>
        <v>0</v>
      </c>
      <c r="BX433" s="178">
        <f>SUMIFS($R433:$BM433,$R423:$BM423,"6. ZoR")</f>
        <v>0</v>
      </c>
      <c r="BY433" s="178">
        <f>SUMIFS($R433:$BM433,$R423:$BM423,"7. ZoR")</f>
        <v>0</v>
      </c>
      <c r="BZ433" s="178">
        <f>SUMIFS($R433:$BM433,$R423:$BM423,"8. ZoR")</f>
        <v>0</v>
      </c>
      <c r="CA433" s="178">
        <f>SUMIFS($R433:$BM433,$R423:$BM423,"9. ZoR")</f>
        <v>0</v>
      </c>
      <c r="CB433" s="178">
        <f>SUMIFS($R433:$BM433,$R423:$BM423,"10. ZoR")</f>
        <v>0</v>
      </c>
      <c r="CC433" s="178">
        <f>SUMIFS($R433:$BM433,$R423:$BM423,"11. ZoR")</f>
        <v>0</v>
      </c>
      <c r="CD433" s="178">
        <f>SUMIFS($R433:$BM433,$R423:$BM423,"12. ZoR")</f>
        <v>0</v>
      </c>
      <c r="CE433" s="178">
        <f>SUMIFS($R433:$BM433,$R423:$BM423,"13. ZoR")</f>
        <v>0</v>
      </c>
      <c r="CF433" s="178">
        <f>SUMIFS($R433:$BM433,$R423:$BM423,"14. ZoR")</f>
        <v>0</v>
      </c>
      <c r="CG433" s="178">
        <f>SUMIFS($R433:$BM433,$R423:$BM423,"15. ZoR")</f>
        <v>0</v>
      </c>
    </row>
    <row r="434" spans="1:85" ht="15" hidden="1" thickBot="1" x14ac:dyDescent="0.4">
      <c r="B434" s="105"/>
      <c r="C434" s="130"/>
      <c r="D434" s="130"/>
      <c r="E434" s="130"/>
      <c r="F434" s="130"/>
      <c r="G434" s="130"/>
      <c r="H434" s="105"/>
      <c r="I434" s="105"/>
      <c r="J434" s="105"/>
      <c r="K434" s="105"/>
      <c r="L434" s="105"/>
      <c r="M434" s="105"/>
      <c r="N434" s="7"/>
      <c r="O434" s="105"/>
      <c r="P434" s="105"/>
      <c r="Q434" s="105"/>
      <c r="R434" s="105"/>
      <c r="S434" s="105"/>
      <c r="T434" s="7"/>
      <c r="U434" s="105"/>
      <c r="V434" s="105"/>
      <c r="W434" s="105"/>
      <c r="X434" s="105"/>
      <c r="Y434" s="105"/>
      <c r="Z434" s="105"/>
      <c r="AA434" s="105"/>
      <c r="AB434" s="105"/>
      <c r="AC434" s="105"/>
      <c r="AD434" s="105"/>
      <c r="AE434" s="105"/>
      <c r="AF434" s="105"/>
      <c r="AG434" s="105"/>
      <c r="AH434" s="105"/>
      <c r="AI434" s="105"/>
      <c r="AJ434" s="105"/>
      <c r="AK434" s="105"/>
      <c r="AL434" s="105"/>
      <c r="AM434" s="105"/>
      <c r="AN434" s="105"/>
      <c r="AO434" s="105"/>
      <c r="AP434" s="105"/>
      <c r="AQ434" s="105"/>
      <c r="AR434" s="105"/>
      <c r="AS434" s="105"/>
      <c r="AT434" s="105"/>
      <c r="AU434" s="105"/>
      <c r="AV434" s="105"/>
      <c r="AW434" s="105"/>
      <c r="AX434" s="105"/>
      <c r="AY434" s="105"/>
      <c r="AZ434" s="105"/>
      <c r="BA434" s="105"/>
      <c r="BB434" s="105"/>
      <c r="BC434" s="105"/>
      <c r="BD434" s="105"/>
      <c r="BE434" s="105"/>
      <c r="BF434" s="105"/>
      <c r="BG434" s="105"/>
      <c r="BH434" s="105"/>
      <c r="BI434" s="105"/>
      <c r="BJ434" s="105"/>
      <c r="BK434" s="105"/>
      <c r="BL434" s="105"/>
      <c r="BM434" s="105"/>
      <c r="BN434" s="105"/>
      <c r="BO434" s="105"/>
      <c r="BP434" s="105"/>
      <c r="BQ434" s="105"/>
      <c r="BR434" s="105"/>
      <c r="BS434" s="105"/>
      <c r="BT434" s="105"/>
      <c r="BU434" s="105"/>
      <c r="BV434" s="105"/>
      <c r="BW434" s="105"/>
      <c r="BX434" s="105"/>
      <c r="BY434" s="105"/>
      <c r="BZ434" s="105"/>
      <c r="CA434" s="105"/>
      <c r="CB434" s="105"/>
      <c r="CC434" s="105"/>
      <c r="CD434" s="105"/>
      <c r="CE434" s="105"/>
      <c r="CF434" s="105"/>
      <c r="CG434" s="105"/>
    </row>
    <row r="435" spans="1:85" s="245" customFormat="1" ht="69.650000000000006" customHeight="1" thickBot="1" x14ac:dyDescent="0.4">
      <c r="A435" s="249"/>
      <c r="B435" s="120"/>
      <c r="C435" s="360" t="s">
        <v>2</v>
      </c>
      <c r="D435" s="121"/>
      <c r="E435" s="131" t="s">
        <v>206</v>
      </c>
      <c r="F435" s="131" t="s">
        <v>444</v>
      </c>
      <c r="G435" s="131" t="s">
        <v>208</v>
      </c>
      <c r="H435" s="122" t="s">
        <v>94</v>
      </c>
      <c r="I435" s="122" t="s">
        <v>95</v>
      </c>
      <c r="J435" s="122" t="s">
        <v>96</v>
      </c>
      <c r="K435" s="122" t="s">
        <v>216</v>
      </c>
      <c r="L435" s="122" t="s">
        <v>218</v>
      </c>
      <c r="M435" s="138" t="s">
        <v>1</v>
      </c>
      <c r="N435" s="7"/>
      <c r="O435" s="124">
        <v>208002</v>
      </c>
      <c r="P435" s="106"/>
      <c r="Q435" s="194" t="s">
        <v>128</v>
      </c>
      <c r="R435" s="83" t="s">
        <v>4</v>
      </c>
      <c r="S435" s="83" t="s">
        <v>5</v>
      </c>
      <c r="T435" s="83" t="s">
        <v>6</v>
      </c>
      <c r="U435" s="83" t="s">
        <v>7</v>
      </c>
      <c r="V435" s="83" t="s">
        <v>8</v>
      </c>
      <c r="W435" s="83" t="s">
        <v>9</v>
      </c>
      <c r="X435" s="83" t="s">
        <v>10</v>
      </c>
      <c r="Y435" s="83" t="s">
        <v>11</v>
      </c>
      <c r="Z435" s="83" t="s">
        <v>12</v>
      </c>
      <c r="AA435" s="83" t="s">
        <v>13</v>
      </c>
      <c r="AB435" s="83" t="s">
        <v>14</v>
      </c>
      <c r="AC435" s="83" t="s">
        <v>15</v>
      </c>
      <c r="AD435" s="83" t="s">
        <v>16</v>
      </c>
      <c r="AE435" s="83" t="s">
        <v>17</v>
      </c>
      <c r="AF435" s="83" t="s">
        <v>18</v>
      </c>
      <c r="AG435" s="83" t="s">
        <v>19</v>
      </c>
      <c r="AH435" s="83" t="s">
        <v>20</v>
      </c>
      <c r="AI435" s="83" t="s">
        <v>21</v>
      </c>
      <c r="AJ435" s="83" t="s">
        <v>22</v>
      </c>
      <c r="AK435" s="83" t="s">
        <v>23</v>
      </c>
      <c r="AL435" s="83" t="s">
        <v>24</v>
      </c>
      <c r="AM435" s="83" t="s">
        <v>25</v>
      </c>
      <c r="AN435" s="83" t="s">
        <v>26</v>
      </c>
      <c r="AO435" s="83" t="s">
        <v>27</v>
      </c>
      <c r="AP435" s="83" t="s">
        <v>28</v>
      </c>
      <c r="AQ435" s="83" t="s">
        <v>29</v>
      </c>
      <c r="AR435" s="83" t="s">
        <v>30</v>
      </c>
      <c r="AS435" s="83" t="s">
        <v>31</v>
      </c>
      <c r="AT435" s="83" t="s">
        <v>32</v>
      </c>
      <c r="AU435" s="83" t="s">
        <v>33</v>
      </c>
      <c r="AV435" s="83" t="s">
        <v>34</v>
      </c>
      <c r="AW435" s="83" t="s">
        <v>35</v>
      </c>
      <c r="AX435" s="83" t="s">
        <v>36</v>
      </c>
      <c r="AY435" s="83" t="s">
        <v>37</v>
      </c>
      <c r="AZ435" s="83" t="s">
        <v>38</v>
      </c>
      <c r="BA435" s="83" t="s">
        <v>39</v>
      </c>
      <c r="BB435" s="83" t="s">
        <v>40</v>
      </c>
      <c r="BC435" s="83" t="s">
        <v>41</v>
      </c>
      <c r="BD435" s="83" t="s">
        <v>42</v>
      </c>
      <c r="BE435" s="83" t="s">
        <v>43</v>
      </c>
      <c r="BF435" s="83" t="s">
        <v>44</v>
      </c>
      <c r="BG435" s="83" t="s">
        <v>45</v>
      </c>
      <c r="BH435" s="83" t="s">
        <v>46</v>
      </c>
      <c r="BI435" s="83" t="s">
        <v>47</v>
      </c>
      <c r="BJ435" s="83" t="s">
        <v>48</v>
      </c>
      <c r="BK435" s="83" t="s">
        <v>49</v>
      </c>
      <c r="BL435" s="83" t="s">
        <v>50</v>
      </c>
      <c r="BM435" s="83" t="s">
        <v>51</v>
      </c>
      <c r="BN435" s="134" t="s">
        <v>163</v>
      </c>
      <c r="BO435" s="135" t="s">
        <v>164</v>
      </c>
      <c r="BP435" s="135" t="s">
        <v>146</v>
      </c>
      <c r="BQ435" s="135" t="s">
        <v>214</v>
      </c>
      <c r="BR435" s="106"/>
      <c r="BS435" s="368" t="s">
        <v>238</v>
      </c>
      <c r="BT435" s="369"/>
      <c r="BU435" s="369"/>
      <c r="BV435" s="369"/>
      <c r="BW435" s="369"/>
      <c r="BX435" s="369"/>
      <c r="BY435" s="369"/>
      <c r="BZ435" s="369"/>
      <c r="CA435" s="369"/>
      <c r="CB435" s="369"/>
      <c r="CC435" s="369"/>
      <c r="CD435" s="369"/>
      <c r="CE435" s="369"/>
      <c r="CF435" s="369"/>
      <c r="CG435" s="369"/>
    </row>
    <row r="436" spans="1:85" s="245" customFormat="1" ht="21" hidden="1" customHeight="1" x14ac:dyDescent="0.35">
      <c r="A436" s="250"/>
      <c r="B436" s="113"/>
      <c r="C436" s="361"/>
      <c r="D436" s="125"/>
      <c r="E436" s="125"/>
      <c r="F436" s="125"/>
      <c r="G436" s="125"/>
      <c r="H436" s="370" t="s">
        <v>250</v>
      </c>
      <c r="I436" s="371" t="s">
        <v>425</v>
      </c>
      <c r="J436" s="357" t="s">
        <v>97</v>
      </c>
      <c r="K436" s="357" t="s">
        <v>217</v>
      </c>
      <c r="L436" s="137"/>
      <c r="M436" s="373" t="s">
        <v>93</v>
      </c>
      <c r="N436" s="7"/>
      <c r="O436" s="375" t="s">
        <v>3</v>
      </c>
      <c r="P436" s="106"/>
      <c r="Q436" s="84"/>
      <c r="R436" s="74">
        <f>MONTH(Úvod!$F$10)</f>
        <v>1</v>
      </c>
      <c r="S436" s="75">
        <f t="shared" ref="S436" si="7924">IF(R436=12,1,R436+1)</f>
        <v>2</v>
      </c>
      <c r="T436" s="75">
        <f t="shared" ref="T436" si="7925">IF(S436=12,1,S436+1)</f>
        <v>3</v>
      </c>
      <c r="U436" s="76">
        <f t="shared" ref="U436" si="7926">IF(T436=12,1,T436+1)</f>
        <v>4</v>
      </c>
      <c r="V436" s="76">
        <f t="shared" ref="V436" si="7927">IF(U436=12,1,U436+1)</f>
        <v>5</v>
      </c>
      <c r="W436" s="76">
        <f t="shared" ref="W436" si="7928">IF(V436=12,1,V436+1)</f>
        <v>6</v>
      </c>
      <c r="X436" s="76">
        <f t="shared" ref="X436" si="7929">IF(W436=12,1,W436+1)</f>
        <v>7</v>
      </c>
      <c r="Y436" s="76">
        <f t="shared" ref="Y436" si="7930">IF(X436=12,1,X436+1)</f>
        <v>8</v>
      </c>
      <c r="Z436" s="76">
        <f t="shared" ref="Z436" si="7931">IF(Y436=12,1,Y436+1)</f>
        <v>9</v>
      </c>
      <c r="AA436" s="76">
        <f>IF(Z436=12,1,Z436+1)</f>
        <v>10</v>
      </c>
      <c r="AB436" s="76">
        <f t="shared" ref="AB436" si="7932">IF(AA436=12,1,AA436+1)</f>
        <v>11</v>
      </c>
      <c r="AC436" s="76">
        <f t="shared" ref="AC436" si="7933">IF(AB436=12,1,AB436+1)</f>
        <v>12</v>
      </c>
      <c r="AD436" s="76">
        <f t="shared" ref="AD436" si="7934">IF(AC436=12,1,AC436+1)</f>
        <v>1</v>
      </c>
      <c r="AE436" s="76">
        <f t="shared" ref="AE436" si="7935">IF(AD436=12,1,AD436+1)</f>
        <v>2</v>
      </c>
      <c r="AF436" s="76">
        <f t="shared" ref="AF436" si="7936">IF(AE436=12,1,AE436+1)</f>
        <v>3</v>
      </c>
      <c r="AG436" s="76">
        <f t="shared" ref="AG436" si="7937">IF(AF436=12,1,AF436+1)</f>
        <v>4</v>
      </c>
      <c r="AH436" s="76">
        <f t="shared" ref="AH436" si="7938">IF(AG436=12,1,AG436+1)</f>
        <v>5</v>
      </c>
      <c r="AI436" s="76">
        <f t="shared" ref="AI436" si="7939">IF(AH436=12,1,AH436+1)</f>
        <v>6</v>
      </c>
      <c r="AJ436" s="76">
        <f>IF(AI436=12,1,AI436+1)</f>
        <v>7</v>
      </c>
      <c r="AK436" s="76">
        <f t="shared" ref="AK436" si="7940">IF(AJ436=12,1,AJ436+1)</f>
        <v>8</v>
      </c>
      <c r="AL436" s="76">
        <f t="shared" ref="AL436" si="7941">IF(AK436=12,1,AK436+1)</f>
        <v>9</v>
      </c>
      <c r="AM436" s="76">
        <f t="shared" ref="AM436" si="7942">IF(AL436=12,1,AL436+1)</f>
        <v>10</v>
      </c>
      <c r="AN436" s="76">
        <f t="shared" ref="AN436" si="7943">IF(AM436=12,1,AM436+1)</f>
        <v>11</v>
      </c>
      <c r="AO436" s="76">
        <f t="shared" ref="AO436" si="7944">IF(AN436=12,1,AN436+1)</f>
        <v>12</v>
      </c>
      <c r="AP436" s="76">
        <f t="shared" ref="AP436" si="7945">IF(AO436=12,1,AO436+1)</f>
        <v>1</v>
      </c>
      <c r="AQ436" s="76">
        <f t="shared" ref="AQ436" si="7946">IF(AP436=12,1,AP436+1)</f>
        <v>2</v>
      </c>
      <c r="AR436" s="76">
        <f t="shared" ref="AR436" si="7947">IF(AQ436=12,1,AQ436+1)</f>
        <v>3</v>
      </c>
      <c r="AS436" s="76">
        <f t="shared" ref="AS436" si="7948">IF(AR436=12,1,AR436+1)</f>
        <v>4</v>
      </c>
      <c r="AT436" s="76">
        <f t="shared" ref="AT436" si="7949">IF(AS436=12,1,AS436+1)</f>
        <v>5</v>
      </c>
      <c r="AU436" s="76">
        <f t="shared" ref="AU436" si="7950">IF(AT436=12,1,AT436+1)</f>
        <v>6</v>
      </c>
      <c r="AV436" s="76">
        <f t="shared" ref="AV436" si="7951">IF(AU436=12,1,AU436+1)</f>
        <v>7</v>
      </c>
      <c r="AW436" s="76">
        <f t="shared" ref="AW436" si="7952">IF(AV436=12,1,AV436+1)</f>
        <v>8</v>
      </c>
      <c r="AX436" s="76">
        <f t="shared" ref="AX436" si="7953">IF(AW436=12,1,AW436+1)</f>
        <v>9</v>
      </c>
      <c r="AY436" s="76">
        <f t="shared" ref="AY436" si="7954">IF(AX436=12,1,AX436+1)</f>
        <v>10</v>
      </c>
      <c r="AZ436" s="76">
        <f t="shared" ref="AZ436" si="7955">IF(AY436=12,1,AY436+1)</f>
        <v>11</v>
      </c>
      <c r="BA436" s="76">
        <f t="shared" ref="BA436" si="7956">IF(AZ436=12,1,AZ436+1)</f>
        <v>12</v>
      </c>
      <c r="BB436" s="76">
        <f t="shared" ref="BB436" si="7957">IF(BA436=12,1,BA436+1)</f>
        <v>1</v>
      </c>
      <c r="BC436" s="76">
        <f t="shared" ref="BC436" si="7958">IF(BB436=12,1,BB436+1)</f>
        <v>2</v>
      </c>
      <c r="BD436" s="76">
        <f t="shared" ref="BD436" si="7959">IF(BC436=12,1,BC436+1)</f>
        <v>3</v>
      </c>
      <c r="BE436" s="76">
        <f t="shared" ref="BE436" si="7960">IF(BD436=12,1,BD436+1)</f>
        <v>4</v>
      </c>
      <c r="BF436" s="76">
        <f t="shared" ref="BF436" si="7961">IF(BE436=12,1,BE436+1)</f>
        <v>5</v>
      </c>
      <c r="BG436" s="76">
        <f t="shared" ref="BG436" si="7962">IF(BF436=12,1,BF436+1)</f>
        <v>6</v>
      </c>
      <c r="BH436" s="76">
        <f t="shared" ref="BH436" si="7963">IF(BG436=12,1,BG436+1)</f>
        <v>7</v>
      </c>
      <c r="BI436" s="76">
        <f t="shared" ref="BI436" si="7964">IF(BH436=12,1,BH436+1)</f>
        <v>8</v>
      </c>
      <c r="BJ436" s="76">
        <f t="shared" ref="BJ436" si="7965">IF(BI436=12,1,BI436+1)</f>
        <v>9</v>
      </c>
      <c r="BK436" s="76">
        <f t="shared" ref="BK436" si="7966">IF(BJ436=12,1,BJ436+1)</f>
        <v>10</v>
      </c>
      <c r="BL436" s="76">
        <f t="shared" ref="BL436" si="7967">IF(BK436=12,1,BK436+1)</f>
        <v>11</v>
      </c>
      <c r="BM436" s="76">
        <f t="shared" ref="BM436" si="7968">IF(BL436=12,1,BL436+1)</f>
        <v>12</v>
      </c>
      <c r="BN436" s="81"/>
      <c r="BO436" s="78"/>
      <c r="BP436" s="78"/>
      <c r="BQ436" s="78"/>
      <c r="BR436" s="106"/>
      <c r="BS436" s="106"/>
      <c r="BT436" s="106"/>
      <c r="BU436" s="106"/>
      <c r="BV436" s="106"/>
      <c r="BW436" s="106"/>
      <c r="BX436" s="106"/>
      <c r="BY436" s="106"/>
      <c r="BZ436" s="106"/>
      <c r="CA436" s="106"/>
      <c r="CB436" s="106"/>
      <c r="CC436" s="106"/>
      <c r="CD436" s="106"/>
      <c r="CE436" s="106"/>
      <c r="CF436" s="106"/>
      <c r="CG436" s="106"/>
    </row>
    <row r="437" spans="1:85" s="245" customFormat="1" ht="18" hidden="1" customHeight="1" x14ac:dyDescent="0.35">
      <c r="A437" s="250"/>
      <c r="B437" s="113"/>
      <c r="C437" s="361"/>
      <c r="D437" s="125"/>
      <c r="E437" s="125"/>
      <c r="F437" s="125"/>
      <c r="G437" s="125"/>
      <c r="H437" s="370"/>
      <c r="I437" s="371"/>
      <c r="J437" s="357"/>
      <c r="K437" s="357"/>
      <c r="L437" s="137"/>
      <c r="M437" s="373"/>
      <c r="N437" s="7"/>
      <c r="O437" s="376"/>
      <c r="P437" s="106"/>
      <c r="Q437" s="77"/>
      <c r="R437" s="59">
        <f t="shared" ref="R437:BM437" si="7969">VALUE(_xlfn.CONCAT(R436,".",R439))</f>
        <v>1</v>
      </c>
      <c r="S437" s="73">
        <f t="shared" si="7969"/>
        <v>32</v>
      </c>
      <c r="T437" s="73">
        <f t="shared" si="7969"/>
        <v>61</v>
      </c>
      <c r="U437" s="73">
        <f t="shared" si="7969"/>
        <v>92</v>
      </c>
      <c r="V437" s="73">
        <f t="shared" si="7969"/>
        <v>122</v>
      </c>
      <c r="W437" s="73">
        <f t="shared" si="7969"/>
        <v>153</v>
      </c>
      <c r="X437" s="73">
        <f t="shared" si="7969"/>
        <v>183</v>
      </c>
      <c r="Y437" s="73">
        <f t="shared" si="7969"/>
        <v>214</v>
      </c>
      <c r="Z437" s="73">
        <f t="shared" si="7969"/>
        <v>245</v>
      </c>
      <c r="AA437" s="73">
        <f t="shared" si="7969"/>
        <v>275</v>
      </c>
      <c r="AB437" s="73">
        <f t="shared" si="7969"/>
        <v>306</v>
      </c>
      <c r="AC437" s="73">
        <f t="shared" si="7969"/>
        <v>336</v>
      </c>
      <c r="AD437" s="73">
        <f t="shared" si="7969"/>
        <v>367</v>
      </c>
      <c r="AE437" s="73">
        <f t="shared" si="7969"/>
        <v>398</v>
      </c>
      <c r="AF437" s="73">
        <f t="shared" si="7969"/>
        <v>426</v>
      </c>
      <c r="AG437" s="73">
        <f t="shared" si="7969"/>
        <v>457</v>
      </c>
      <c r="AH437" s="73">
        <f t="shared" si="7969"/>
        <v>487</v>
      </c>
      <c r="AI437" s="73">
        <f t="shared" si="7969"/>
        <v>518</v>
      </c>
      <c r="AJ437" s="73">
        <f t="shared" si="7969"/>
        <v>548</v>
      </c>
      <c r="AK437" s="73">
        <f t="shared" si="7969"/>
        <v>579</v>
      </c>
      <c r="AL437" s="73">
        <f t="shared" si="7969"/>
        <v>610</v>
      </c>
      <c r="AM437" s="73">
        <f t="shared" si="7969"/>
        <v>640</v>
      </c>
      <c r="AN437" s="73">
        <f t="shared" si="7969"/>
        <v>671</v>
      </c>
      <c r="AO437" s="73">
        <f t="shared" si="7969"/>
        <v>701</v>
      </c>
      <c r="AP437" s="73">
        <f t="shared" si="7969"/>
        <v>732</v>
      </c>
      <c r="AQ437" s="73">
        <f t="shared" si="7969"/>
        <v>763</v>
      </c>
      <c r="AR437" s="73">
        <f t="shared" si="7969"/>
        <v>791</v>
      </c>
      <c r="AS437" s="73">
        <f t="shared" si="7969"/>
        <v>822</v>
      </c>
      <c r="AT437" s="73">
        <f t="shared" si="7969"/>
        <v>852</v>
      </c>
      <c r="AU437" s="73">
        <f t="shared" si="7969"/>
        <v>883</v>
      </c>
      <c r="AV437" s="73">
        <f t="shared" si="7969"/>
        <v>913</v>
      </c>
      <c r="AW437" s="73">
        <f t="shared" si="7969"/>
        <v>944</v>
      </c>
      <c r="AX437" s="73">
        <f t="shared" si="7969"/>
        <v>975</v>
      </c>
      <c r="AY437" s="73">
        <f t="shared" si="7969"/>
        <v>1005</v>
      </c>
      <c r="AZ437" s="73">
        <f t="shared" si="7969"/>
        <v>1036</v>
      </c>
      <c r="BA437" s="73">
        <f t="shared" si="7969"/>
        <v>1066</v>
      </c>
      <c r="BB437" s="73">
        <f t="shared" si="7969"/>
        <v>1097</v>
      </c>
      <c r="BC437" s="73">
        <f t="shared" si="7969"/>
        <v>1128</v>
      </c>
      <c r="BD437" s="73">
        <f t="shared" si="7969"/>
        <v>1156</v>
      </c>
      <c r="BE437" s="73">
        <f t="shared" si="7969"/>
        <v>1187</v>
      </c>
      <c r="BF437" s="73">
        <f t="shared" si="7969"/>
        <v>1217</v>
      </c>
      <c r="BG437" s="73">
        <f t="shared" si="7969"/>
        <v>1248</v>
      </c>
      <c r="BH437" s="73">
        <f t="shared" si="7969"/>
        <v>1278</v>
      </c>
      <c r="BI437" s="73">
        <f t="shared" si="7969"/>
        <v>1309</v>
      </c>
      <c r="BJ437" s="73">
        <f t="shared" si="7969"/>
        <v>1340</v>
      </c>
      <c r="BK437" s="73">
        <f t="shared" si="7969"/>
        <v>1370</v>
      </c>
      <c r="BL437" s="73">
        <f t="shared" si="7969"/>
        <v>1401</v>
      </c>
      <c r="BM437" s="73">
        <f t="shared" si="7969"/>
        <v>1431</v>
      </c>
      <c r="BN437" s="82"/>
      <c r="BO437" s="79"/>
      <c r="BP437" s="79"/>
      <c r="BQ437" s="79"/>
      <c r="BR437" s="106"/>
      <c r="BS437" s="106"/>
      <c r="BT437" s="106"/>
      <c r="BU437" s="106"/>
      <c r="BV437" s="106"/>
      <c r="BW437" s="106"/>
      <c r="BX437" s="106"/>
      <c r="BY437" s="106"/>
      <c r="BZ437" s="106"/>
      <c r="CA437" s="106"/>
      <c r="CB437" s="106"/>
      <c r="CC437" s="106"/>
      <c r="CD437" s="106"/>
      <c r="CE437" s="106"/>
      <c r="CF437" s="106"/>
      <c r="CG437" s="106"/>
    </row>
    <row r="438" spans="1:85" s="245" customFormat="1" ht="18" customHeight="1" x14ac:dyDescent="0.35">
      <c r="A438" s="250"/>
      <c r="B438" s="113"/>
      <c r="C438" s="361"/>
      <c r="D438" s="125"/>
      <c r="E438" s="357" t="s">
        <v>207</v>
      </c>
      <c r="F438" s="357" t="s">
        <v>207</v>
      </c>
      <c r="G438" s="357" t="s">
        <v>207</v>
      </c>
      <c r="H438" s="370"/>
      <c r="I438" s="371"/>
      <c r="J438" s="357"/>
      <c r="K438" s="357"/>
      <c r="L438" s="357" t="s">
        <v>219</v>
      </c>
      <c r="M438" s="373"/>
      <c r="N438" s="7"/>
      <c r="O438" s="376"/>
      <c r="P438" s="106"/>
      <c r="Q438" s="77"/>
      <c r="R438" s="60" t="str">
        <f>VLOOKUP(R436,'Podpůrná data'!$I$188:$J$199,2)</f>
        <v>leden</v>
      </c>
      <c r="S438" s="60" t="str">
        <f>VLOOKUP(S436,'Podpůrná data'!$I$188:$J$199,2)</f>
        <v>únor</v>
      </c>
      <c r="T438" s="60" t="str">
        <f>VLOOKUP(T436,'Podpůrná data'!$I$188:$J$199,2)</f>
        <v>březen</v>
      </c>
      <c r="U438" s="60" t="str">
        <f>VLOOKUP(U436,'Podpůrná data'!$I$188:$J$199,2)</f>
        <v>duben</v>
      </c>
      <c r="V438" s="60" t="str">
        <f>VLOOKUP(V436,'Podpůrná data'!$I$188:$J$199,2)</f>
        <v>květen</v>
      </c>
      <c r="W438" s="60" t="str">
        <f>VLOOKUP(W436,'Podpůrná data'!$I$188:$J$199,2)</f>
        <v>červen</v>
      </c>
      <c r="X438" s="60" t="str">
        <f>VLOOKUP(X436,'Podpůrná data'!$I$188:$J$199,2)</f>
        <v>červenec</v>
      </c>
      <c r="Y438" s="60" t="str">
        <f>VLOOKUP(Y436,'Podpůrná data'!$I$188:$J$199,2)</f>
        <v>srpen</v>
      </c>
      <c r="Z438" s="60" t="str">
        <f>VLOOKUP(Z436,'Podpůrná data'!$I$188:$J$199,2)</f>
        <v>září</v>
      </c>
      <c r="AA438" s="60" t="str">
        <f>VLOOKUP(AA436,'Podpůrná data'!$I$188:$J$199,2)</f>
        <v>říjen</v>
      </c>
      <c r="AB438" s="60" t="str">
        <f>VLOOKUP(AB436,'Podpůrná data'!$I$188:$J$199,2)</f>
        <v>listopad</v>
      </c>
      <c r="AC438" s="60" t="str">
        <f>VLOOKUP(AC436,'Podpůrná data'!$I$188:$J$199,2)</f>
        <v>prosinec</v>
      </c>
      <c r="AD438" s="60" t="str">
        <f>VLOOKUP(AD436,'Podpůrná data'!$I$188:$J$199,2)</f>
        <v>leden</v>
      </c>
      <c r="AE438" s="60" t="str">
        <f>VLOOKUP(AE436,'Podpůrná data'!$I$188:$J$199,2)</f>
        <v>únor</v>
      </c>
      <c r="AF438" s="60" t="str">
        <f>VLOOKUP(AF436,'Podpůrná data'!$I$188:$J$199,2)</f>
        <v>březen</v>
      </c>
      <c r="AG438" s="60" t="str">
        <f>VLOOKUP(AG436,'Podpůrná data'!$I$188:$J$199,2)</f>
        <v>duben</v>
      </c>
      <c r="AH438" s="60" t="str">
        <f>VLOOKUP(AH436,'Podpůrná data'!$I$188:$J$199,2)</f>
        <v>květen</v>
      </c>
      <c r="AI438" s="60" t="str">
        <f>VLOOKUP(AI436,'Podpůrná data'!$I$188:$J$199,2)</f>
        <v>červen</v>
      </c>
      <c r="AJ438" s="60" t="str">
        <f>VLOOKUP(AJ436,'Podpůrná data'!$I$188:$J$199,2)</f>
        <v>červenec</v>
      </c>
      <c r="AK438" s="60" t="str">
        <f>VLOOKUP(AK436,'Podpůrná data'!$I$188:$J$199,2)</f>
        <v>srpen</v>
      </c>
      <c r="AL438" s="60" t="str">
        <f>VLOOKUP(AL436,'Podpůrná data'!$I$188:$J$199,2)</f>
        <v>září</v>
      </c>
      <c r="AM438" s="60" t="str">
        <f>VLOOKUP(AM436,'Podpůrná data'!$I$188:$J$199,2)</f>
        <v>říjen</v>
      </c>
      <c r="AN438" s="60" t="str">
        <f>VLOOKUP(AN436,'Podpůrná data'!$I$188:$J$199,2)</f>
        <v>listopad</v>
      </c>
      <c r="AO438" s="60" t="str">
        <f>VLOOKUP(AO436,'Podpůrná data'!$I$188:$J$199,2)</f>
        <v>prosinec</v>
      </c>
      <c r="AP438" s="60" t="str">
        <f>VLOOKUP(AP436,'Podpůrná data'!$I$188:$J$199,2)</f>
        <v>leden</v>
      </c>
      <c r="AQ438" s="60" t="str">
        <f>VLOOKUP(AQ436,'Podpůrná data'!$I$188:$J$199,2)</f>
        <v>únor</v>
      </c>
      <c r="AR438" s="60" t="str">
        <f>VLOOKUP(AR436,'Podpůrná data'!$I$188:$J$199,2)</f>
        <v>březen</v>
      </c>
      <c r="AS438" s="60" t="str">
        <f>VLOOKUP(AS436,'Podpůrná data'!$I$188:$J$199,2)</f>
        <v>duben</v>
      </c>
      <c r="AT438" s="60" t="str">
        <f>VLOOKUP(AT436,'Podpůrná data'!$I$188:$J$199,2)</f>
        <v>květen</v>
      </c>
      <c r="AU438" s="60" t="str">
        <f>VLOOKUP(AU436,'Podpůrná data'!$I$188:$J$199,2)</f>
        <v>červen</v>
      </c>
      <c r="AV438" s="60" t="str">
        <f>VLOOKUP(AV436,'Podpůrná data'!$I$188:$J$199,2)</f>
        <v>červenec</v>
      </c>
      <c r="AW438" s="60" t="str">
        <f>VLOOKUP(AW436,'Podpůrná data'!$I$188:$J$199,2)</f>
        <v>srpen</v>
      </c>
      <c r="AX438" s="60" t="str">
        <f>VLOOKUP(AX436,'Podpůrná data'!$I$188:$J$199,2)</f>
        <v>září</v>
      </c>
      <c r="AY438" s="60" t="str">
        <f>VLOOKUP(AY436,'Podpůrná data'!$I$188:$J$199,2)</f>
        <v>říjen</v>
      </c>
      <c r="AZ438" s="60" t="str">
        <f>VLOOKUP(AZ436,'Podpůrná data'!$I$188:$J$199,2)</f>
        <v>listopad</v>
      </c>
      <c r="BA438" s="60" t="str">
        <f>VLOOKUP(BA436,'Podpůrná data'!$I$188:$J$199,2)</f>
        <v>prosinec</v>
      </c>
      <c r="BB438" s="60" t="str">
        <f>VLOOKUP(BB436,'Podpůrná data'!$I$188:$J$199,2)</f>
        <v>leden</v>
      </c>
      <c r="BC438" s="60" t="str">
        <f>VLOOKUP(BC436,'Podpůrná data'!$I$188:$J$199,2)</f>
        <v>únor</v>
      </c>
      <c r="BD438" s="60" t="str">
        <f>VLOOKUP(BD436,'Podpůrná data'!$I$188:$J$199,2)</f>
        <v>březen</v>
      </c>
      <c r="BE438" s="60" t="str">
        <f>VLOOKUP(BE436,'Podpůrná data'!$I$188:$J$199,2)</f>
        <v>duben</v>
      </c>
      <c r="BF438" s="60" t="str">
        <f>VLOOKUP(BF436,'Podpůrná data'!$I$188:$J$199,2)</f>
        <v>květen</v>
      </c>
      <c r="BG438" s="60" t="str">
        <f>VLOOKUP(BG436,'Podpůrná data'!$I$188:$J$199,2)</f>
        <v>červen</v>
      </c>
      <c r="BH438" s="60" t="str">
        <f>VLOOKUP(BH436,'Podpůrná data'!$I$188:$J$199,2)</f>
        <v>červenec</v>
      </c>
      <c r="BI438" s="60" t="str">
        <f>VLOOKUP(BI436,'Podpůrná data'!$I$188:$J$199,2)</f>
        <v>srpen</v>
      </c>
      <c r="BJ438" s="60" t="str">
        <f>VLOOKUP(BJ436,'Podpůrná data'!$I$188:$J$199,2)</f>
        <v>září</v>
      </c>
      <c r="BK438" s="60" t="str">
        <f>VLOOKUP(BK436,'Podpůrná data'!$I$188:$J$199,2)</f>
        <v>říjen</v>
      </c>
      <c r="BL438" s="60" t="str">
        <f>VLOOKUP(BL436,'Podpůrná data'!$I$188:$J$199,2)</f>
        <v>listopad</v>
      </c>
      <c r="BM438" s="60" t="str">
        <f>VLOOKUP(BM436,'Podpůrná data'!$I$188:$J$199,2)</f>
        <v>prosinec</v>
      </c>
      <c r="BN438" s="171"/>
      <c r="BO438" s="175"/>
      <c r="BP438" s="197"/>
      <c r="BQ438" s="197"/>
      <c r="BR438" s="106"/>
      <c r="BS438" s="179" t="s">
        <v>105</v>
      </c>
      <c r="BT438" s="179" t="s">
        <v>106</v>
      </c>
      <c r="BU438" s="179" t="s">
        <v>107</v>
      </c>
      <c r="BV438" s="179" t="s">
        <v>108</v>
      </c>
      <c r="BW438" s="179" t="s">
        <v>109</v>
      </c>
      <c r="BX438" s="179" t="s">
        <v>110</v>
      </c>
      <c r="BY438" s="179" t="s">
        <v>111</v>
      </c>
      <c r="BZ438" s="179" t="s">
        <v>112</v>
      </c>
      <c r="CA438" s="179" t="s">
        <v>113</v>
      </c>
      <c r="CB438" s="179" t="s">
        <v>155</v>
      </c>
      <c r="CC438" s="179" t="s">
        <v>156</v>
      </c>
      <c r="CD438" s="179" t="s">
        <v>157</v>
      </c>
      <c r="CE438" s="179" t="s">
        <v>202</v>
      </c>
      <c r="CF438" s="179" t="s">
        <v>203</v>
      </c>
      <c r="CG438" s="179" t="s">
        <v>204</v>
      </c>
    </row>
    <row r="439" spans="1:85" s="245" customFormat="1" ht="16.399999999999999" customHeight="1" x14ac:dyDescent="0.35">
      <c r="A439" s="250"/>
      <c r="B439" s="113"/>
      <c r="C439" s="361"/>
      <c r="D439" s="125"/>
      <c r="E439" s="357"/>
      <c r="F439" s="357"/>
      <c r="G439" s="357"/>
      <c r="H439" s="370"/>
      <c r="I439" s="371"/>
      <c r="J439" s="357"/>
      <c r="K439" s="357"/>
      <c r="L439" s="357"/>
      <c r="M439" s="373"/>
      <c r="N439" s="7"/>
      <c r="O439" s="376"/>
      <c r="P439" s="106"/>
      <c r="Q439" s="77"/>
      <c r="R439" s="60">
        <f>YEAR(Úvod!$F$10)</f>
        <v>1900</v>
      </c>
      <c r="S439" s="60">
        <f t="shared" ref="S439" si="7970">IF(S436=1,R439+1,R439)</f>
        <v>1900</v>
      </c>
      <c r="T439" s="60">
        <f t="shared" ref="T439" si="7971">IF(T436=1,S439+1,S439)</f>
        <v>1900</v>
      </c>
      <c r="U439" s="60">
        <f t="shared" ref="U439" si="7972">IF(U436=1,T439+1,T439)</f>
        <v>1900</v>
      </c>
      <c r="V439" s="60">
        <f t="shared" ref="V439" si="7973">IF(V436=1,U439+1,U439)</f>
        <v>1900</v>
      </c>
      <c r="W439" s="60">
        <f t="shared" ref="W439" si="7974">IF(W436=1,V439+1,V439)</f>
        <v>1900</v>
      </c>
      <c r="X439" s="60">
        <f t="shared" ref="X439" si="7975">IF(X436=1,W439+1,W439)</f>
        <v>1900</v>
      </c>
      <c r="Y439" s="60">
        <f t="shared" ref="Y439" si="7976">IF(Y436=1,X439+1,X439)</f>
        <v>1900</v>
      </c>
      <c r="Z439" s="60">
        <f t="shared" ref="Z439" si="7977">IF(Z436=1,Y439+1,Y439)</f>
        <v>1900</v>
      </c>
      <c r="AA439" s="60">
        <f t="shared" ref="AA439" si="7978">IF(AA436=1,Z439+1,Z439)</f>
        <v>1900</v>
      </c>
      <c r="AB439" s="60">
        <f t="shared" ref="AB439" si="7979">IF(AB436=1,AA439+1,AA439)</f>
        <v>1900</v>
      </c>
      <c r="AC439" s="60">
        <f t="shared" ref="AC439" si="7980">IF(AC436=1,AB439+1,AB439)</f>
        <v>1900</v>
      </c>
      <c r="AD439" s="60">
        <f t="shared" ref="AD439" si="7981">IF(AD436=1,AC439+1,AC439)</f>
        <v>1901</v>
      </c>
      <c r="AE439" s="60">
        <f t="shared" ref="AE439" si="7982">IF(AE436=1,AD439+1,AD439)</f>
        <v>1901</v>
      </c>
      <c r="AF439" s="60">
        <f t="shared" ref="AF439" si="7983">IF(AF436=1,AE439+1,AE439)</f>
        <v>1901</v>
      </c>
      <c r="AG439" s="60">
        <f t="shared" ref="AG439" si="7984">IF(AG436=1,AF439+1,AF439)</f>
        <v>1901</v>
      </c>
      <c r="AH439" s="60">
        <f t="shared" ref="AH439" si="7985">IF(AH436=1,AG439+1,AG439)</f>
        <v>1901</v>
      </c>
      <c r="AI439" s="60">
        <f t="shared" ref="AI439" si="7986">IF(AI436=1,AH439+1,AH439)</f>
        <v>1901</v>
      </c>
      <c r="AJ439" s="60">
        <f t="shared" ref="AJ439" si="7987">IF(AJ436=1,AI439+1,AI439)</f>
        <v>1901</v>
      </c>
      <c r="AK439" s="60">
        <f t="shared" ref="AK439" si="7988">IF(AK436=1,AJ439+1,AJ439)</f>
        <v>1901</v>
      </c>
      <c r="AL439" s="60">
        <f t="shared" ref="AL439" si="7989">IF(AL436=1,AK439+1,AK439)</f>
        <v>1901</v>
      </c>
      <c r="AM439" s="60">
        <f t="shared" ref="AM439" si="7990">IF(AM436=1,AL439+1,AL439)</f>
        <v>1901</v>
      </c>
      <c r="AN439" s="60">
        <f t="shared" ref="AN439" si="7991">IF(AN436=1,AM439+1,AM439)</f>
        <v>1901</v>
      </c>
      <c r="AO439" s="60">
        <f t="shared" ref="AO439" si="7992">IF(AO436=1,AN439+1,AN439)</f>
        <v>1901</v>
      </c>
      <c r="AP439" s="60">
        <f t="shared" ref="AP439" si="7993">IF(AP436=1,AO439+1,AO439)</f>
        <v>1902</v>
      </c>
      <c r="AQ439" s="60">
        <f t="shared" ref="AQ439" si="7994">IF(AQ436=1,AP439+1,AP439)</f>
        <v>1902</v>
      </c>
      <c r="AR439" s="60">
        <f t="shared" ref="AR439" si="7995">IF(AR436=1,AQ439+1,AQ439)</f>
        <v>1902</v>
      </c>
      <c r="AS439" s="60">
        <f t="shared" ref="AS439" si="7996">IF(AS436=1,AR439+1,AR439)</f>
        <v>1902</v>
      </c>
      <c r="AT439" s="60">
        <f t="shared" ref="AT439" si="7997">IF(AT436=1,AS439+1,AS439)</f>
        <v>1902</v>
      </c>
      <c r="AU439" s="60">
        <f t="shared" ref="AU439" si="7998">IF(AU436=1,AT439+1,AT439)</f>
        <v>1902</v>
      </c>
      <c r="AV439" s="60">
        <f t="shared" ref="AV439" si="7999">IF(AV436=1,AU439+1,AU439)</f>
        <v>1902</v>
      </c>
      <c r="AW439" s="60">
        <f t="shared" ref="AW439" si="8000">IF(AW436=1,AV439+1,AV439)</f>
        <v>1902</v>
      </c>
      <c r="AX439" s="60">
        <f t="shared" ref="AX439" si="8001">IF(AX436=1,AW439+1,AW439)</f>
        <v>1902</v>
      </c>
      <c r="AY439" s="60">
        <f t="shared" ref="AY439" si="8002">IF(AY436=1,AX439+1,AX439)</f>
        <v>1902</v>
      </c>
      <c r="AZ439" s="60">
        <f t="shared" ref="AZ439" si="8003">IF(AZ436=1,AY439+1,AY439)</f>
        <v>1902</v>
      </c>
      <c r="BA439" s="60">
        <f t="shared" ref="BA439" si="8004">IF(BA436=1,AZ439+1,AZ439)</f>
        <v>1902</v>
      </c>
      <c r="BB439" s="60">
        <f t="shared" ref="BB439" si="8005">IF(BB436=1,BA439+1,BA439)</f>
        <v>1903</v>
      </c>
      <c r="BC439" s="60">
        <f t="shared" ref="BC439" si="8006">IF(BC436=1,BB439+1,BB439)</f>
        <v>1903</v>
      </c>
      <c r="BD439" s="60">
        <f t="shared" ref="BD439" si="8007">IF(BD436=1,BC439+1,BC439)</f>
        <v>1903</v>
      </c>
      <c r="BE439" s="60">
        <f t="shared" ref="BE439" si="8008">IF(BE436=1,BD439+1,BD439)</f>
        <v>1903</v>
      </c>
      <c r="BF439" s="60">
        <f t="shared" ref="BF439" si="8009">IF(BF436=1,BE439+1,BE439)</f>
        <v>1903</v>
      </c>
      <c r="BG439" s="60">
        <f t="shared" ref="BG439" si="8010">IF(BG436=1,BF439+1,BF439)</f>
        <v>1903</v>
      </c>
      <c r="BH439" s="60">
        <f t="shared" ref="BH439" si="8011">IF(BH436=1,BG439+1,BG439)</f>
        <v>1903</v>
      </c>
      <c r="BI439" s="60">
        <f t="shared" ref="BI439" si="8012">IF(BI436=1,BH439+1,BH439)</f>
        <v>1903</v>
      </c>
      <c r="BJ439" s="60">
        <f t="shared" ref="BJ439" si="8013">IF(BJ436=1,BI439+1,BI439)</f>
        <v>1903</v>
      </c>
      <c r="BK439" s="60">
        <f t="shared" ref="BK439" si="8014">IF(BK436=1,BJ439+1,BJ439)</f>
        <v>1903</v>
      </c>
      <c r="BL439" s="60">
        <f t="shared" ref="BL439" si="8015">IF(BL436=1,BK439+1,BK439)</f>
        <v>1903</v>
      </c>
      <c r="BM439" s="60">
        <f t="shared" ref="BM439" si="8016">IF(BM436=1,BL439+1,BL439)</f>
        <v>1903</v>
      </c>
      <c r="BN439" s="195"/>
      <c r="BO439" s="196"/>
      <c r="BP439" s="197"/>
      <c r="BQ439" s="197"/>
      <c r="BR439" s="106"/>
      <c r="BS439" s="106"/>
      <c r="BT439" s="106"/>
      <c r="BU439" s="106"/>
      <c r="BV439" s="106"/>
      <c r="BW439" s="106"/>
      <c r="BX439" s="106"/>
      <c r="BY439" s="106"/>
      <c r="BZ439" s="106"/>
      <c r="CA439" s="106"/>
      <c r="CB439" s="106"/>
      <c r="CC439" s="106"/>
      <c r="CD439" s="106"/>
      <c r="CE439" s="106"/>
      <c r="CF439" s="106"/>
      <c r="CG439" s="106"/>
    </row>
    <row r="440" spans="1:85" s="245" customFormat="1" ht="16.399999999999999" customHeight="1" x14ac:dyDescent="0.35">
      <c r="A440" s="250"/>
      <c r="B440" s="113"/>
      <c r="C440" s="125"/>
      <c r="D440" s="125"/>
      <c r="E440" s="357"/>
      <c r="F440" s="357"/>
      <c r="G440" s="357"/>
      <c r="H440" s="370"/>
      <c r="I440" s="371"/>
      <c r="J440" s="357"/>
      <c r="K440" s="372"/>
      <c r="L440" s="357"/>
      <c r="M440" s="374"/>
      <c r="N440" s="7"/>
      <c r="O440" s="377"/>
      <c r="P440" s="106"/>
      <c r="Q440" s="63" t="s">
        <v>159</v>
      </c>
      <c r="R440" s="251"/>
      <c r="S440" s="251"/>
      <c r="T440" s="251"/>
      <c r="U440" s="251"/>
      <c r="V440" s="251"/>
      <c r="W440" s="251"/>
      <c r="X440" s="251"/>
      <c r="Y440" s="251"/>
      <c r="Z440" s="251"/>
      <c r="AA440" s="251"/>
      <c r="AB440" s="251"/>
      <c r="AC440" s="251"/>
      <c r="AD440" s="251"/>
      <c r="AE440" s="251"/>
      <c r="AF440" s="251"/>
      <c r="AG440" s="251"/>
      <c r="AH440" s="251"/>
      <c r="AI440" s="251"/>
      <c r="AJ440" s="251"/>
      <c r="AK440" s="251"/>
      <c r="AL440" s="251"/>
      <c r="AM440" s="251"/>
      <c r="AN440" s="251"/>
      <c r="AO440" s="251"/>
      <c r="AP440" s="251"/>
      <c r="AQ440" s="251"/>
      <c r="AR440" s="251"/>
      <c r="AS440" s="251"/>
      <c r="AT440" s="251"/>
      <c r="AU440" s="251"/>
      <c r="AV440" s="251"/>
      <c r="AW440" s="251"/>
      <c r="AX440" s="251"/>
      <c r="AY440" s="251"/>
      <c r="AZ440" s="251"/>
      <c r="BA440" s="251"/>
      <c r="BB440" s="251"/>
      <c r="BC440" s="251"/>
      <c r="BD440" s="251"/>
      <c r="BE440" s="251"/>
      <c r="BF440" s="251"/>
      <c r="BG440" s="251"/>
      <c r="BH440" s="251"/>
      <c r="BI440" s="251"/>
      <c r="BJ440" s="251"/>
      <c r="BK440" s="251"/>
      <c r="BL440" s="251"/>
      <c r="BM440" s="251"/>
      <c r="BN440" s="195"/>
      <c r="BO440" s="196"/>
      <c r="BP440" s="197"/>
      <c r="BQ440" s="197"/>
      <c r="BR440" s="106"/>
      <c r="BS440" s="106"/>
      <c r="BT440" s="106"/>
      <c r="BU440" s="106"/>
      <c r="BV440" s="106"/>
      <c r="BW440" s="106"/>
      <c r="BX440" s="106"/>
      <c r="BY440" s="106"/>
      <c r="BZ440" s="106"/>
      <c r="CA440" s="106"/>
      <c r="CB440" s="106"/>
      <c r="CC440" s="106"/>
      <c r="CD440" s="106"/>
      <c r="CE440" s="106"/>
      <c r="CF440" s="106"/>
      <c r="CG440" s="106"/>
    </row>
    <row r="441" spans="1:85" s="245" customFormat="1" ht="23.5" customHeight="1" x14ac:dyDescent="0.35">
      <c r="A441" s="243"/>
      <c r="B441" s="126" t="s">
        <v>29</v>
      </c>
      <c r="C441" s="359"/>
      <c r="D441" s="359"/>
      <c r="E441" s="252"/>
      <c r="F441" s="252"/>
      <c r="G441" s="241"/>
      <c r="H441" s="253"/>
      <c r="I441" s="254"/>
      <c r="J441" s="253"/>
      <c r="K441" s="205">
        <f>IF(J441="",0,IF(J441="ANO",'Podpůrná data'!$B$5,'Podpůrná data'!$B$3))</f>
        <v>0</v>
      </c>
      <c r="L441" s="203">
        <f>IFERROR(INT(ROUND(I441,2)*(VLOOKUP(INT(H441),'Podpůrná data'!$A$189:$B$233,2,FALSE))*(H441/(INT(H441)))),0)</f>
        <v>0</v>
      </c>
      <c r="M441" s="61">
        <f>K441*L441</f>
        <v>0</v>
      </c>
      <c r="N441" s="62">
        <f>IF(M441&gt;0,IF(ISTEXT(C441)=TRUE,0,1),0)</f>
        <v>0</v>
      </c>
      <c r="O441" s="166">
        <f>IF(M441&gt;0,1,0)</f>
        <v>0</v>
      </c>
      <c r="P441" s="127"/>
      <c r="Q441" s="63" t="s">
        <v>95</v>
      </c>
      <c r="R441" s="255"/>
      <c r="S441" s="255"/>
      <c r="T441" s="255"/>
      <c r="U441" s="255"/>
      <c r="V441" s="255"/>
      <c r="W441" s="255"/>
      <c r="X441" s="255"/>
      <c r="Y441" s="255"/>
      <c r="Z441" s="255"/>
      <c r="AA441" s="255"/>
      <c r="AB441" s="255"/>
      <c r="AC441" s="255"/>
      <c r="AD441" s="255"/>
      <c r="AE441" s="255"/>
      <c r="AF441" s="255"/>
      <c r="AG441" s="255"/>
      <c r="AH441" s="255"/>
      <c r="AI441" s="255"/>
      <c r="AJ441" s="255"/>
      <c r="AK441" s="255"/>
      <c r="AL441" s="255"/>
      <c r="AM441" s="255"/>
      <c r="AN441" s="255"/>
      <c r="AO441" s="255"/>
      <c r="AP441" s="255"/>
      <c r="AQ441" s="255"/>
      <c r="AR441" s="255"/>
      <c r="AS441" s="255"/>
      <c r="AT441" s="255"/>
      <c r="AU441" s="255"/>
      <c r="AV441" s="255"/>
      <c r="AW441" s="255"/>
      <c r="AX441" s="255"/>
      <c r="AY441" s="255"/>
      <c r="AZ441" s="255"/>
      <c r="BA441" s="255"/>
      <c r="BB441" s="255"/>
      <c r="BC441" s="255"/>
      <c r="BD441" s="255"/>
      <c r="BE441" s="255"/>
      <c r="BF441" s="255"/>
      <c r="BG441" s="255"/>
      <c r="BH441" s="255"/>
      <c r="BI441" s="255"/>
      <c r="BJ441" s="255"/>
      <c r="BK441" s="255"/>
      <c r="BL441" s="255"/>
      <c r="BM441" s="255"/>
      <c r="BN441" s="362">
        <f>SUM(R449:BM449)</f>
        <v>0</v>
      </c>
      <c r="BO441" s="364">
        <f>SUM(R450:BM450)</f>
        <v>0</v>
      </c>
      <c r="BP441" s="366">
        <f>IF($O441=0,0,IF($BN441&gt;=143*$I441,1,0))</f>
        <v>0</v>
      </c>
      <c r="BQ441" s="366">
        <f>IF($BN441&gt;=143*$I441,0,(CEILING(143*$I441,1)-$BN441))</f>
        <v>0</v>
      </c>
      <c r="BR441" s="106"/>
      <c r="BS441" s="106"/>
      <c r="BT441" s="106"/>
      <c r="BU441" s="106"/>
      <c r="BV441" s="106"/>
      <c r="BW441" s="106"/>
      <c r="BX441" s="106"/>
      <c r="BY441" s="106"/>
      <c r="BZ441" s="106"/>
      <c r="CA441" s="106"/>
      <c r="CB441" s="106"/>
      <c r="CC441" s="106"/>
      <c r="CD441" s="106"/>
      <c r="CE441" s="106"/>
      <c r="CF441" s="106"/>
      <c r="CG441" s="106"/>
    </row>
    <row r="442" spans="1:85" s="245" customFormat="1" ht="29" x14ac:dyDescent="0.35">
      <c r="A442" s="243"/>
      <c r="B442" s="128"/>
      <c r="C442" s="80"/>
      <c r="D442" s="80"/>
      <c r="E442" s="80"/>
      <c r="F442" s="80"/>
      <c r="G442" s="80"/>
      <c r="H442" s="80"/>
      <c r="I442" s="80"/>
      <c r="J442" s="80"/>
      <c r="K442" s="80"/>
      <c r="L442" s="80"/>
      <c r="M442" s="64"/>
      <c r="N442" s="7"/>
      <c r="O442" s="192"/>
      <c r="P442" s="106"/>
      <c r="Q442" s="63" t="s">
        <v>129</v>
      </c>
      <c r="R442" s="256"/>
      <c r="S442" s="256"/>
      <c r="T442" s="256"/>
      <c r="U442" s="256"/>
      <c r="V442" s="256"/>
      <c r="W442" s="256"/>
      <c r="X442" s="256"/>
      <c r="Y442" s="256"/>
      <c r="Z442" s="256"/>
      <c r="AA442" s="256"/>
      <c r="AB442" s="256"/>
      <c r="AC442" s="256"/>
      <c r="AD442" s="256"/>
      <c r="AE442" s="256"/>
      <c r="AF442" s="256"/>
      <c r="AG442" s="256"/>
      <c r="AH442" s="256"/>
      <c r="AI442" s="256"/>
      <c r="AJ442" s="256"/>
      <c r="AK442" s="256"/>
      <c r="AL442" s="256"/>
      <c r="AM442" s="256"/>
      <c r="AN442" s="256"/>
      <c r="AO442" s="256"/>
      <c r="AP442" s="256"/>
      <c r="AQ442" s="256"/>
      <c r="AR442" s="256"/>
      <c r="AS442" s="256"/>
      <c r="AT442" s="256"/>
      <c r="AU442" s="256"/>
      <c r="AV442" s="256"/>
      <c r="AW442" s="256"/>
      <c r="AX442" s="256"/>
      <c r="AY442" s="256"/>
      <c r="AZ442" s="256"/>
      <c r="BA442" s="256"/>
      <c r="BB442" s="256"/>
      <c r="BC442" s="256"/>
      <c r="BD442" s="256"/>
      <c r="BE442" s="256"/>
      <c r="BF442" s="256"/>
      <c r="BG442" s="256"/>
      <c r="BH442" s="256"/>
      <c r="BI442" s="256"/>
      <c r="BJ442" s="256"/>
      <c r="BK442" s="256"/>
      <c r="BL442" s="256"/>
      <c r="BM442" s="256"/>
      <c r="BN442" s="362"/>
      <c r="BO442" s="364"/>
      <c r="BP442" s="366"/>
      <c r="BQ442" s="366"/>
      <c r="BR442" s="106"/>
      <c r="BS442" s="106"/>
      <c r="BT442" s="106"/>
      <c r="BU442" s="106"/>
      <c r="BV442" s="106"/>
      <c r="BW442" s="106"/>
      <c r="BX442" s="106"/>
      <c r="BY442" s="106"/>
      <c r="BZ442" s="106"/>
      <c r="CA442" s="106"/>
      <c r="CB442" s="106"/>
      <c r="CC442" s="106"/>
      <c r="CD442" s="106"/>
      <c r="CE442" s="106"/>
      <c r="CF442" s="106"/>
      <c r="CG442" s="106"/>
    </row>
    <row r="443" spans="1:85" s="245" customFormat="1" ht="14.5" hidden="1" customHeight="1" x14ac:dyDescent="0.35">
      <c r="A443" s="243"/>
      <c r="B443" s="128"/>
      <c r="C443" s="80"/>
      <c r="D443" s="80"/>
      <c r="E443" s="80"/>
      <c r="F443" s="80"/>
      <c r="G443" s="80"/>
      <c r="H443" s="80"/>
      <c r="I443" s="80"/>
      <c r="J443" s="80"/>
      <c r="K443" s="80"/>
      <c r="L443" s="80"/>
      <c r="M443" s="64"/>
      <c r="N443" s="7"/>
      <c r="O443" s="192"/>
      <c r="P443" s="106"/>
      <c r="Q443" s="65" t="s">
        <v>130</v>
      </c>
      <c r="R443" s="66">
        <f>IF(R441&lt;&gt;0,1,0)</f>
        <v>0</v>
      </c>
      <c r="S443" s="66">
        <f t="shared" ref="S443" si="8017">IF(R443&gt;0,R443+1,IF(S441&lt;&gt;0,1,0))</f>
        <v>0</v>
      </c>
      <c r="T443" s="66">
        <f t="shared" ref="T443" si="8018">IF(S443&gt;0,S443+1,IF(T441&lt;&gt;0,1,0))</f>
        <v>0</v>
      </c>
      <c r="U443" s="66">
        <f t="shared" ref="U443" si="8019">IF(T443&gt;0,T443+1,IF(U441&lt;&gt;0,1,0))</f>
        <v>0</v>
      </c>
      <c r="V443" s="66">
        <f t="shared" ref="V443" si="8020">IF(U443&gt;0,U443+1,IF(V441&lt;&gt;0,1,0))</f>
        <v>0</v>
      </c>
      <c r="W443" s="66">
        <f t="shared" ref="W443" si="8021">IF(V443&gt;0,V443+1,IF(W441&lt;&gt;0,1,0))</f>
        <v>0</v>
      </c>
      <c r="X443" s="66">
        <f t="shared" ref="X443" si="8022">IF(W443&gt;0,W443+1,IF(X441&lt;&gt;0,1,0))</f>
        <v>0</v>
      </c>
      <c r="Y443" s="66">
        <f t="shared" ref="Y443" si="8023">IF(X443&gt;0,X443+1,IF(Y441&lt;&gt;0,1,0))</f>
        <v>0</v>
      </c>
      <c r="Z443" s="66">
        <f t="shared" ref="Z443" si="8024">IF(Y443&gt;0,Y443+1,IF(Z441&lt;&gt;0,1,0))</f>
        <v>0</v>
      </c>
      <c r="AA443" s="66">
        <f t="shared" ref="AA443" si="8025">IF(Z443&gt;0,Z443+1,IF(AA441&lt;&gt;0,1,0))</f>
        <v>0</v>
      </c>
      <c r="AB443" s="66">
        <f t="shared" ref="AB443" si="8026">IF(AA443&gt;0,AA443+1,IF(AB441&lt;&gt;0,1,0))</f>
        <v>0</v>
      </c>
      <c r="AC443" s="66">
        <f t="shared" ref="AC443" si="8027">IF(AB443&gt;0,AB443+1,IF(AC441&lt;&gt;0,1,0))</f>
        <v>0</v>
      </c>
      <c r="AD443" s="66">
        <f t="shared" ref="AD443" si="8028">IF(AC443&gt;0,AC443+1,IF(AD441&lt;&gt;0,1,0))</f>
        <v>0</v>
      </c>
      <c r="AE443" s="66">
        <f t="shared" ref="AE443" si="8029">IF(AD443&gt;0,AD443+1,IF(AE441&lt;&gt;0,1,0))</f>
        <v>0</v>
      </c>
      <c r="AF443" s="66">
        <f t="shared" ref="AF443" si="8030">IF(AE443&gt;0,AE443+1,IF(AF441&lt;&gt;0,1,0))</f>
        <v>0</v>
      </c>
      <c r="AG443" s="66">
        <f t="shared" ref="AG443" si="8031">IF(AF443&gt;0,AF443+1,IF(AG441&lt;&gt;0,1,0))</f>
        <v>0</v>
      </c>
      <c r="AH443" s="66">
        <f t="shared" ref="AH443" si="8032">IF(AG443&gt;0,AG443+1,IF(AH441&lt;&gt;0,1,0))</f>
        <v>0</v>
      </c>
      <c r="AI443" s="66">
        <f t="shared" ref="AI443" si="8033">IF(AH443&gt;0,AH443+1,IF(AI441&lt;&gt;0,1,0))</f>
        <v>0</v>
      </c>
      <c r="AJ443" s="66">
        <f t="shared" ref="AJ443" si="8034">IF(AI443&gt;0,AI443+1,IF(AJ441&lt;&gt;0,1,0))</f>
        <v>0</v>
      </c>
      <c r="AK443" s="66">
        <f t="shared" ref="AK443" si="8035">IF(AJ443&gt;0,AJ443+1,IF(AK441&lt;&gt;0,1,0))</f>
        <v>0</v>
      </c>
      <c r="AL443" s="66">
        <f t="shared" ref="AL443" si="8036">IF(AK443&gt;0,AK443+1,IF(AL441&lt;&gt;0,1,0))</f>
        <v>0</v>
      </c>
      <c r="AM443" s="66">
        <f t="shared" ref="AM443" si="8037">IF(AL443&gt;0,AL443+1,IF(AM441&lt;&gt;0,1,0))</f>
        <v>0</v>
      </c>
      <c r="AN443" s="66">
        <f t="shared" ref="AN443" si="8038">IF(AM443&gt;0,AM443+1,IF(AN441&lt;&gt;0,1,0))</f>
        <v>0</v>
      </c>
      <c r="AO443" s="66">
        <f t="shared" ref="AO443" si="8039">IF(AN443&gt;0,AN443+1,IF(AO441&lt;&gt;0,1,0))</f>
        <v>0</v>
      </c>
      <c r="AP443" s="66">
        <f t="shared" ref="AP443" si="8040">IF(AO443&gt;0,AO443+1,IF(AP441&lt;&gt;0,1,0))</f>
        <v>0</v>
      </c>
      <c r="AQ443" s="66">
        <f t="shared" ref="AQ443" si="8041">IF(AP443&gt;0,AP443+1,IF(AQ441&lt;&gt;0,1,0))</f>
        <v>0</v>
      </c>
      <c r="AR443" s="66">
        <f t="shared" ref="AR443" si="8042">IF(AQ443&gt;0,AQ443+1,IF(AR441&lt;&gt;0,1,0))</f>
        <v>0</v>
      </c>
      <c r="AS443" s="66">
        <f t="shared" ref="AS443" si="8043">IF(AR443&gt;0,AR443+1,IF(AS441&lt;&gt;0,1,0))</f>
        <v>0</v>
      </c>
      <c r="AT443" s="66">
        <f t="shared" ref="AT443" si="8044">IF(AS443&gt;0,AS443+1,IF(AT441&lt;&gt;0,1,0))</f>
        <v>0</v>
      </c>
      <c r="AU443" s="66">
        <f t="shared" ref="AU443" si="8045">IF(AT443&gt;0,AT443+1,IF(AU441&lt;&gt;0,1,0))</f>
        <v>0</v>
      </c>
      <c r="AV443" s="66">
        <f t="shared" ref="AV443" si="8046">IF(AU443&gt;0,AU443+1,IF(AV441&lt;&gt;0,1,0))</f>
        <v>0</v>
      </c>
      <c r="AW443" s="66">
        <f t="shared" ref="AW443" si="8047">IF(AV443&gt;0,AV443+1,IF(AW441&lt;&gt;0,1,0))</f>
        <v>0</v>
      </c>
      <c r="AX443" s="66">
        <f t="shared" ref="AX443" si="8048">IF(AW443&gt;0,AW443+1,IF(AX441&lt;&gt;0,1,0))</f>
        <v>0</v>
      </c>
      <c r="AY443" s="66">
        <f t="shared" ref="AY443" si="8049">IF(AX443&gt;0,AX443+1,IF(AY441&lt;&gt;0,1,0))</f>
        <v>0</v>
      </c>
      <c r="AZ443" s="66">
        <f t="shared" ref="AZ443" si="8050">IF(AY443&gt;0,AY443+1,IF(AZ441&lt;&gt;0,1,0))</f>
        <v>0</v>
      </c>
      <c r="BA443" s="66">
        <f t="shared" ref="BA443" si="8051">IF(AZ443&gt;0,AZ443+1,IF(BA441&lt;&gt;0,1,0))</f>
        <v>0</v>
      </c>
      <c r="BB443" s="66">
        <f t="shared" ref="BB443" si="8052">IF(BA443&gt;0,BA443+1,IF(BB441&lt;&gt;0,1,0))</f>
        <v>0</v>
      </c>
      <c r="BC443" s="66">
        <f t="shared" ref="BC443" si="8053">IF(BB443&gt;0,BB443+1,IF(BC441&lt;&gt;0,1,0))</f>
        <v>0</v>
      </c>
      <c r="BD443" s="66">
        <f t="shared" ref="BD443" si="8054">IF(BC443&gt;0,BC443+1,IF(BD441&lt;&gt;0,1,0))</f>
        <v>0</v>
      </c>
      <c r="BE443" s="66">
        <f t="shared" ref="BE443" si="8055">IF(BD443&gt;0,BD443+1,IF(BE441&lt;&gt;0,1,0))</f>
        <v>0</v>
      </c>
      <c r="BF443" s="66">
        <f t="shared" ref="BF443" si="8056">IF(BE443&gt;0,BE443+1,IF(BF441&lt;&gt;0,1,0))</f>
        <v>0</v>
      </c>
      <c r="BG443" s="66">
        <f t="shared" ref="BG443" si="8057">IF(BF443&gt;0,BF443+1,IF(BG441&lt;&gt;0,1,0))</f>
        <v>0</v>
      </c>
      <c r="BH443" s="66">
        <f t="shared" ref="BH443" si="8058">IF(BG443&gt;0,BG443+1,IF(BH441&lt;&gt;0,1,0))</f>
        <v>0</v>
      </c>
      <c r="BI443" s="66">
        <f t="shared" ref="BI443" si="8059">IF(BH443&gt;0,BH443+1,IF(BI441&lt;&gt;0,1,0))</f>
        <v>0</v>
      </c>
      <c r="BJ443" s="66">
        <f t="shared" ref="BJ443" si="8060">IF(BI443&gt;0,BI443+1,IF(BJ441&lt;&gt;0,1,0))</f>
        <v>0</v>
      </c>
      <c r="BK443" s="66">
        <f t="shared" ref="BK443" si="8061">IF(BJ443&gt;0,BJ443+1,IF(BK441&lt;&gt;0,1,0))</f>
        <v>0</v>
      </c>
      <c r="BL443" s="66">
        <f t="shared" ref="BL443" si="8062">IF(BK443&gt;0,BK443+1,IF(BL441&lt;&gt;0,1,0))</f>
        <v>0</v>
      </c>
      <c r="BM443" s="66">
        <f t="shared" ref="BM443" si="8063">IF(BL443&gt;0,BL443+1,IF(BM441&lt;&gt;0,1,0))</f>
        <v>0</v>
      </c>
      <c r="BN443" s="362"/>
      <c r="BO443" s="364"/>
      <c r="BP443" s="366"/>
      <c r="BQ443" s="366"/>
      <c r="BR443" s="106"/>
      <c r="BS443" s="106"/>
      <c r="BT443" s="106"/>
      <c r="BU443" s="106"/>
      <c r="BV443" s="106"/>
      <c r="BW443" s="106"/>
      <c r="BX443" s="106"/>
      <c r="BY443" s="106"/>
      <c r="BZ443" s="106"/>
      <c r="CA443" s="106"/>
      <c r="CB443" s="106"/>
      <c r="CC443" s="106"/>
      <c r="CD443" s="106"/>
      <c r="CE443" s="106"/>
      <c r="CF443" s="106"/>
      <c r="CG443" s="106"/>
    </row>
    <row r="444" spans="1:85" s="245" customFormat="1" ht="14.5" hidden="1" customHeight="1" x14ac:dyDescent="0.35">
      <c r="A444" s="243"/>
      <c r="B444" s="128"/>
      <c r="C444" s="80"/>
      <c r="D444" s="80"/>
      <c r="E444" s="80"/>
      <c r="F444" s="80"/>
      <c r="G444" s="80"/>
      <c r="H444" s="80"/>
      <c r="I444" s="80"/>
      <c r="J444" s="80"/>
      <c r="K444" s="80"/>
      <c r="L444" s="80"/>
      <c r="M444" s="64"/>
      <c r="N444" s="7"/>
      <c r="O444" s="192"/>
      <c r="P444" s="106"/>
      <c r="Q444" s="65" t="s">
        <v>131</v>
      </c>
      <c r="R444" s="66">
        <f>R443</f>
        <v>0</v>
      </c>
      <c r="S444" s="66">
        <f>IF(S443=0,0,IF(OR(R444=0,R444=12),1,R444+1))</f>
        <v>0</v>
      </c>
      <c r="T444" s="66">
        <f t="shared" ref="T444" si="8064">IF(T443=0,0,IF(OR(S444=0,S444=12),1,S444+1))</f>
        <v>0</v>
      </c>
      <c r="U444" s="66">
        <f t="shared" ref="U444" si="8065">IF(U443=0,0,IF(OR(T444=0,T444=12),1,T444+1))</f>
        <v>0</v>
      </c>
      <c r="V444" s="66">
        <f t="shared" ref="V444" si="8066">IF(V443=0,0,IF(OR(U444=0,U444=12),1,U444+1))</f>
        <v>0</v>
      </c>
      <c r="W444" s="66">
        <f t="shared" ref="W444" si="8067">IF(W443=0,0,IF(OR(V444=0,V444=12),1,V444+1))</f>
        <v>0</v>
      </c>
      <c r="X444" s="66">
        <f t="shared" ref="X444" si="8068">IF(X443=0,0,IF(OR(W444=0,W444=12),1,W444+1))</f>
        <v>0</v>
      </c>
      <c r="Y444" s="66">
        <f t="shared" ref="Y444" si="8069">IF(Y443=0,0,IF(OR(X444=0,X444=12),1,X444+1))</f>
        <v>0</v>
      </c>
      <c r="Z444" s="66">
        <f t="shared" ref="Z444" si="8070">IF(Z443=0,0,IF(OR(Y444=0,Y444=12),1,Y444+1))</f>
        <v>0</v>
      </c>
      <c r="AA444" s="66">
        <f t="shared" ref="AA444" si="8071">IF(AA443=0,0,IF(OR(Z444=0,Z444=12),1,Z444+1))</f>
        <v>0</v>
      </c>
      <c r="AB444" s="66">
        <f t="shared" ref="AB444" si="8072">IF(AB443=0,0,IF(OR(AA444=0,AA444=12),1,AA444+1))</f>
        <v>0</v>
      </c>
      <c r="AC444" s="66">
        <f t="shared" ref="AC444" si="8073">IF(AC443=0,0,IF(OR(AB444=0,AB444=12),1,AB444+1))</f>
        <v>0</v>
      </c>
      <c r="AD444" s="66">
        <f t="shared" ref="AD444" si="8074">IF(AD443=0,0,IF(OR(AC444=0,AC444=12),1,AC444+1))</f>
        <v>0</v>
      </c>
      <c r="AE444" s="66">
        <f t="shared" ref="AE444" si="8075">IF(AE443=0,0,IF(OR(AD444=0,AD444=12),1,AD444+1))</f>
        <v>0</v>
      </c>
      <c r="AF444" s="66">
        <f t="shared" ref="AF444" si="8076">IF(AF443=0,0,IF(OR(AE444=0,AE444=12),1,AE444+1))</f>
        <v>0</v>
      </c>
      <c r="AG444" s="66">
        <f t="shared" ref="AG444" si="8077">IF(AG443=0,0,IF(OR(AF444=0,AF444=12),1,AF444+1))</f>
        <v>0</v>
      </c>
      <c r="AH444" s="66">
        <f t="shared" ref="AH444" si="8078">IF(AH443=0,0,IF(OR(AG444=0,AG444=12),1,AG444+1))</f>
        <v>0</v>
      </c>
      <c r="AI444" s="66">
        <f t="shared" ref="AI444" si="8079">IF(AI443=0,0,IF(OR(AH444=0,AH444=12),1,AH444+1))</f>
        <v>0</v>
      </c>
      <c r="AJ444" s="66">
        <f t="shared" ref="AJ444" si="8080">IF(AJ443=0,0,IF(OR(AI444=0,AI444=12),1,AI444+1))</f>
        <v>0</v>
      </c>
      <c r="AK444" s="66">
        <f t="shared" ref="AK444" si="8081">IF(AK443=0,0,IF(OR(AJ444=0,AJ444=12),1,AJ444+1))</f>
        <v>0</v>
      </c>
      <c r="AL444" s="66">
        <f t="shared" ref="AL444" si="8082">IF(AL443=0,0,IF(OR(AK444=0,AK444=12),1,AK444+1))</f>
        <v>0</v>
      </c>
      <c r="AM444" s="66">
        <f t="shared" ref="AM444" si="8083">IF(AM443=0,0,IF(OR(AL444=0,AL444=12),1,AL444+1))</f>
        <v>0</v>
      </c>
      <c r="AN444" s="66">
        <f t="shared" ref="AN444" si="8084">IF(AN443=0,0,IF(OR(AM444=0,AM444=12),1,AM444+1))</f>
        <v>0</v>
      </c>
      <c r="AO444" s="66">
        <f t="shared" ref="AO444" si="8085">IF(AO443=0,0,IF(OR(AN444=0,AN444=12),1,AN444+1))</f>
        <v>0</v>
      </c>
      <c r="AP444" s="66">
        <f t="shared" ref="AP444" si="8086">IF(AP443=0,0,IF(OR(AO444=0,AO444=12),1,AO444+1))</f>
        <v>0</v>
      </c>
      <c r="AQ444" s="66">
        <f t="shared" ref="AQ444" si="8087">IF(AQ443=0,0,IF(OR(AP444=0,AP444=12),1,AP444+1))</f>
        <v>0</v>
      </c>
      <c r="AR444" s="66">
        <f t="shared" ref="AR444" si="8088">IF(AR443=0,0,IF(OR(AQ444=0,AQ444=12),1,AQ444+1))</f>
        <v>0</v>
      </c>
      <c r="AS444" s="66">
        <f t="shared" ref="AS444" si="8089">IF(AS443=0,0,IF(OR(AR444=0,AR444=12),1,AR444+1))</f>
        <v>0</v>
      </c>
      <c r="AT444" s="66">
        <f t="shared" ref="AT444" si="8090">IF(AT443=0,0,IF(OR(AS444=0,AS444=12),1,AS444+1))</f>
        <v>0</v>
      </c>
      <c r="AU444" s="66">
        <f t="shared" ref="AU444" si="8091">IF(AU443=0,0,IF(OR(AT444=0,AT444=12),1,AT444+1))</f>
        <v>0</v>
      </c>
      <c r="AV444" s="66">
        <f t="shared" ref="AV444" si="8092">IF(AV443=0,0,IF(OR(AU444=0,AU444=12),1,AU444+1))</f>
        <v>0</v>
      </c>
      <c r="AW444" s="66">
        <f t="shared" ref="AW444" si="8093">IF(AW443=0,0,IF(OR(AV444=0,AV444=12),1,AV444+1))</f>
        <v>0</v>
      </c>
      <c r="AX444" s="66">
        <f t="shared" ref="AX444" si="8094">IF(AX443=0,0,IF(OR(AW444=0,AW444=12),1,AW444+1))</f>
        <v>0</v>
      </c>
      <c r="AY444" s="66">
        <f t="shared" ref="AY444" si="8095">IF(AY443=0,0,IF(OR(AX444=0,AX444=12),1,AX444+1))</f>
        <v>0</v>
      </c>
      <c r="AZ444" s="66">
        <f t="shared" ref="AZ444" si="8096">IF(AZ443=0,0,IF(OR(AY444=0,AY444=12),1,AY444+1))</f>
        <v>0</v>
      </c>
      <c r="BA444" s="66">
        <f t="shared" ref="BA444" si="8097">IF(BA443=0,0,IF(OR(AZ444=0,AZ444=12),1,AZ444+1))</f>
        <v>0</v>
      </c>
      <c r="BB444" s="66">
        <f t="shared" ref="BB444" si="8098">IF(BB443=0,0,IF(OR(BA444=0,BA444=12),1,BA444+1))</f>
        <v>0</v>
      </c>
      <c r="BC444" s="66">
        <f t="shared" ref="BC444" si="8099">IF(BC443=0,0,IF(OR(BB444=0,BB444=12),1,BB444+1))</f>
        <v>0</v>
      </c>
      <c r="BD444" s="66">
        <f t="shared" ref="BD444" si="8100">IF(BD443=0,0,IF(OR(BC444=0,BC444=12),1,BC444+1))</f>
        <v>0</v>
      </c>
      <c r="BE444" s="66">
        <f t="shared" ref="BE444" si="8101">IF(BE443=0,0,IF(OR(BD444=0,BD444=12),1,BD444+1))</f>
        <v>0</v>
      </c>
      <c r="BF444" s="66">
        <f t="shared" ref="BF444" si="8102">IF(BF443=0,0,IF(OR(BE444=0,BE444=12),1,BE444+1))</f>
        <v>0</v>
      </c>
      <c r="BG444" s="66">
        <f t="shared" ref="BG444" si="8103">IF(BG443=0,0,IF(OR(BF444=0,BF444=12),1,BF444+1))</f>
        <v>0</v>
      </c>
      <c r="BH444" s="66">
        <f t="shared" ref="BH444" si="8104">IF(BH443=0,0,IF(OR(BG444=0,BG444=12),1,BG444+1))</f>
        <v>0</v>
      </c>
      <c r="BI444" s="66">
        <f t="shared" ref="BI444" si="8105">IF(BI443=0,0,IF(OR(BH444=0,BH444=12),1,BH444+1))</f>
        <v>0</v>
      </c>
      <c r="BJ444" s="66">
        <f t="shared" ref="BJ444" si="8106">IF(BJ443=0,0,IF(OR(BI444=0,BI444=12),1,BI444+1))</f>
        <v>0</v>
      </c>
      <c r="BK444" s="66">
        <f t="shared" ref="BK444" si="8107">IF(BK443=0,0,IF(OR(BJ444=0,BJ444=12),1,BJ444+1))</f>
        <v>0</v>
      </c>
      <c r="BL444" s="66">
        <f t="shared" ref="BL444" si="8108">IF(BL443=0,0,IF(OR(BK444=0,BK444=12),1,BK444+1))</f>
        <v>0</v>
      </c>
      <c r="BM444" s="66">
        <f t="shared" ref="BM444" si="8109">IF(BM443=0,0,IF(OR(BL444=0,BL444=12),1,BL444+1))</f>
        <v>0</v>
      </c>
      <c r="BN444" s="362"/>
      <c r="BO444" s="364"/>
      <c r="BP444" s="366"/>
      <c r="BQ444" s="366"/>
      <c r="BR444" s="106"/>
      <c r="BS444" s="106"/>
      <c r="BT444" s="106"/>
      <c r="BU444" s="106"/>
      <c r="BV444" s="106"/>
      <c r="BW444" s="106"/>
      <c r="BX444" s="106"/>
      <c r="BY444" s="106"/>
      <c r="BZ444" s="106"/>
      <c r="CA444" s="106"/>
      <c r="CB444" s="106"/>
      <c r="CC444" s="106"/>
      <c r="CD444" s="106"/>
      <c r="CE444" s="106"/>
      <c r="CF444" s="106"/>
      <c r="CG444" s="106"/>
    </row>
    <row r="445" spans="1:85" s="245" customFormat="1" ht="43.5" x14ac:dyDescent="0.35">
      <c r="A445" s="243"/>
      <c r="B445" s="128"/>
      <c r="C445" s="80"/>
      <c r="D445" s="80"/>
      <c r="E445" s="80"/>
      <c r="F445" s="80"/>
      <c r="G445" s="80"/>
      <c r="H445" s="80"/>
      <c r="I445" s="80"/>
      <c r="J445" s="80"/>
      <c r="K445" s="80"/>
      <c r="L445" s="80"/>
      <c r="M445" s="64"/>
      <c r="N445" s="7"/>
      <c r="O445" s="192"/>
      <c r="P445" s="106"/>
      <c r="Q445" s="63" t="s">
        <v>237</v>
      </c>
      <c r="R445" s="68">
        <f>IF(R444&gt;0,IF(R448&gt;$L441,$L441,R448),0)</f>
        <v>0</v>
      </c>
      <c r="S445" s="68">
        <f>IF(S444&gt;0,IF((SUMIFS($R447:R447,$R444:R444,12)+IF(R444=12,0,R445)+S448)&gt;=$L441,$L441-FLOOR(SUMIFS($R447:R447,$R444:R444,12),1),IF(S444=1,S448,S448+R445)),0)</f>
        <v>0</v>
      </c>
      <c r="T445" s="68">
        <f>IF(T444&gt;0,IF((SUMIFS($R447:S447,$R444:S444,12)+IF(S444=12,0,S445)+T448)&gt;=$L441,$L441-FLOOR(SUMIFS($R447:S447,$R444:S444,12),1),IF(T444=1,T448,T448+S445)),0)</f>
        <v>0</v>
      </c>
      <c r="U445" s="68">
        <f>IF(U444&gt;0,IF((SUMIFS($R447:T447,$R444:T444,12)+IF(T444=12,0,T445)+U448)&gt;=$L441,$L441-FLOOR(SUMIFS($R447:T447,$R444:T444,12),1),IF(U444=1,U448,U448+T445)),0)</f>
        <v>0</v>
      </c>
      <c r="V445" s="68">
        <f>IF(V444&gt;0,IF((SUMIFS($R447:U447,$R444:U444,12)+IF(U444=12,0,U445)+V448)&gt;=$L441,$L441-FLOOR(SUMIFS($R447:U447,$R444:U444,12),1),IF(V444=1,V448,V448+U445)),0)</f>
        <v>0</v>
      </c>
      <c r="W445" s="68">
        <f>IF(W444&gt;0,IF((SUMIFS($R447:V447,$R444:V444,12)+IF(V444=12,0,V445)+W448)&gt;=$L441,$L441-FLOOR(SUMIFS($R447:V447,$R444:V444,12),1),IF(W444=1,W448,W448+V445)),0)</f>
        <v>0</v>
      </c>
      <c r="X445" s="68">
        <f>IF(X444&gt;0,IF((SUMIFS($R447:W447,$R444:W444,12)+IF(W444=12,0,W445)+X448)&gt;=$L441,$L441-FLOOR(SUMIFS($R447:W447,$R444:W444,12),1),IF(X444=1,X448,X448+W445)),0)</f>
        <v>0</v>
      </c>
      <c r="Y445" s="68">
        <f>IF(Y444&gt;0,IF((SUMIFS($R447:X447,$R444:X444,12)+IF(X444=12,0,X445)+Y448)&gt;=$L441,$L441-FLOOR(SUMIFS($R447:X447,$R444:X444,12),1),IF(Y444=1,Y448,Y448+X445)),0)</f>
        <v>0</v>
      </c>
      <c r="Z445" s="68">
        <f>IF(Z444&gt;0,IF((SUMIFS($R447:Y447,$R444:Y444,12)+IF(Y444=12,0,Y445)+Z448)&gt;=$L441,$L441-FLOOR(SUMIFS($R447:Y447,$R444:Y444,12),1),IF(Z444=1,Z448,Z448+Y445)),0)</f>
        <v>0</v>
      </c>
      <c r="AA445" s="68">
        <f>IF(AA444&gt;0,IF((SUMIFS($R447:Z447,$R444:Z444,12)+IF(Z444=12,0,Z445)+AA448)&gt;=$L441,$L441-FLOOR(SUMIFS($R447:Z447,$R444:Z444,12),1),IF(AA444=1,AA448,AA448+Z445)),0)</f>
        <v>0</v>
      </c>
      <c r="AB445" s="68">
        <f>IF(AB444&gt;0,IF((SUMIFS($R447:AA447,$R444:AA444,12)+IF(AA444=12,0,AA445)+AB448)&gt;=$L441,$L441-FLOOR(SUMIFS($R447:AA447,$R444:AA444,12),1),IF(AB444=1,AB448,AB448+AA445)),0)</f>
        <v>0</v>
      </c>
      <c r="AC445" s="68">
        <f>IF(AC444&gt;0,IF((SUMIFS($R447:AB447,$R444:AB444,12)+IF(AB444=12,0,AB445)+AC448)&gt;=$L441,$L441-FLOOR(SUMIFS($R447:AB447,$R444:AB444,12),1),IF(AC444=1,AC448,AC448+AB445)),0)</f>
        <v>0</v>
      </c>
      <c r="AD445" s="68">
        <f>IF(AD444&gt;0,IF((SUMIFS($R447:AC447,$R444:AC444,12)+IF(AC444=12,0,AC445)+AD448)&gt;=$L441,$L441-FLOOR(SUMIFS($R447:AC447,$R444:AC444,12),1),IF(AD444=1,AD448,AD448+AC445)),0)</f>
        <v>0</v>
      </c>
      <c r="AE445" s="68">
        <f>IF(AE444&gt;0,IF((SUMIFS($R447:AD447,$R444:AD444,12)+IF(AD444=12,0,AD445)+AE448)&gt;=$L441,$L441-FLOOR(SUMIFS($R447:AD447,$R444:AD444,12),1),IF(AE444=1,AE448,AE448+AD445)),0)</f>
        <v>0</v>
      </c>
      <c r="AF445" s="68">
        <f>IF(AF444&gt;0,IF((SUMIFS($R447:AE447,$R444:AE444,12)+IF(AE444=12,0,AE445)+AF448)&gt;=$L441,$L441-FLOOR(SUMIFS($R447:AE447,$R444:AE444,12),1),IF(AF444=1,AF448,AF448+AE445)),0)</f>
        <v>0</v>
      </c>
      <c r="AG445" s="68">
        <f>IF(AG444&gt;0,IF((SUMIFS($R447:AF447,$R444:AF444,12)+IF(AF444=12,0,AF445)+AG448)&gt;=$L441,$L441-FLOOR(SUMIFS($R447:AF447,$R444:AF444,12),1),IF(AG444=1,AG448,AG448+AF445)),0)</f>
        <v>0</v>
      </c>
      <c r="AH445" s="68">
        <f>IF(AH444&gt;0,IF((SUMIFS($R447:AG447,$R444:AG444,12)+IF(AG444=12,0,AG445)+AH448)&gt;=$L441,$L441-FLOOR(SUMIFS($R447:AG447,$R444:AG444,12),1),IF(AH444=1,AH448,AH448+AG445)),0)</f>
        <v>0</v>
      </c>
      <c r="AI445" s="68">
        <f>IF(AI444&gt;0,IF((SUMIFS($R447:AH447,$R444:AH444,12)+IF(AH444=12,0,AH445)+AI448)&gt;=$L441,$L441-FLOOR(SUMIFS($R447:AH447,$R444:AH444,12),1),IF(AI444=1,AI448,AI448+AH445)),0)</f>
        <v>0</v>
      </c>
      <c r="AJ445" s="68">
        <f>IF(AJ444&gt;0,IF((SUMIFS($R447:AI447,$R444:AI444,12)+IF(AI444=12,0,AI445)+AJ448)&gt;=$L441,$L441-FLOOR(SUMIFS($R447:AI447,$R444:AI444,12),1),IF(AJ444=1,AJ448,AJ448+AI445)),0)</f>
        <v>0</v>
      </c>
      <c r="AK445" s="68">
        <f>IF(AK444&gt;0,IF((SUMIFS($R447:AJ447,$R444:AJ444,12)+IF(AJ444=12,0,AJ445)+AK448)&gt;=$L441,$L441-FLOOR(SUMIFS($R447:AJ447,$R444:AJ444,12),1),IF(AK444=1,AK448,AK448+AJ445)),0)</f>
        <v>0</v>
      </c>
      <c r="AL445" s="68">
        <f>IF(AL444&gt;0,IF((SUMIFS($R447:AK447,$R444:AK444,12)+IF(AK444=12,0,AK445)+AL448)&gt;=$L441,$L441-FLOOR(SUMIFS($R447:AK447,$R444:AK444,12),1),IF(AL444=1,AL448,AL448+AK445)),0)</f>
        <v>0</v>
      </c>
      <c r="AM445" s="68">
        <f>IF(AM444&gt;0,IF((SUMIFS($R447:AL447,$R444:AL444,12)+IF(AL444=12,0,AL445)+AM448)&gt;=$L441,$L441-FLOOR(SUMIFS($R447:AL447,$R444:AL444,12),1),IF(AM444=1,AM448,AM448+AL445)),0)</f>
        <v>0</v>
      </c>
      <c r="AN445" s="68">
        <f>IF(AN444&gt;0,IF((SUMIFS($R447:AM447,$R444:AM444,12)+IF(AM444=12,0,AM445)+AN448)&gt;=$L441,$L441-FLOOR(SUMIFS($R447:AM447,$R444:AM444,12),1),IF(AN444=1,AN448,AN448+AM445)),0)</f>
        <v>0</v>
      </c>
      <c r="AO445" s="68">
        <f>IF(AO444&gt;0,IF((SUMIFS($R447:AN447,$R444:AN444,12)+IF(AN444=12,0,AN445)+AO448)&gt;=$L441,$L441-FLOOR(SUMIFS($R447:AN447,$R444:AN444,12),1),IF(AO444=1,AO448,AO448+AN445)),0)</f>
        <v>0</v>
      </c>
      <c r="AP445" s="68">
        <f>IF(AP444&gt;0,IF((SUMIFS($R447:AO447,$R444:AO444,12)+IF(AO444=12,0,AO445)+AP448)&gt;=$L441,$L441-FLOOR(SUMIFS($R447:AO447,$R444:AO444,12),1),IF(AP444=1,AP448,AP448+AO445)),0)</f>
        <v>0</v>
      </c>
      <c r="AQ445" s="68">
        <f>IF(AQ444&gt;0,IF((SUMIFS($R447:AP447,$R444:AP444,12)+IF(AP444=12,0,AP445)+AQ448)&gt;=$L441,$L441-FLOOR(SUMIFS($R447:AP447,$R444:AP444,12),1),IF(AQ444=1,AQ448,AQ448+AP445)),0)</f>
        <v>0</v>
      </c>
      <c r="AR445" s="68">
        <f>IF(AR444&gt;0,IF((SUMIFS($R447:AQ447,$R444:AQ444,12)+IF(AQ444=12,0,AQ445)+AR448)&gt;=$L441,$L441-FLOOR(SUMIFS($R447:AQ447,$R444:AQ444,12),1),IF(AR444=1,AR448,AR448+AQ445)),0)</f>
        <v>0</v>
      </c>
      <c r="AS445" s="68">
        <f>IF(AS444&gt;0,IF((SUMIFS($R447:AR447,$R444:AR444,12)+IF(AR444=12,0,AR445)+AS448)&gt;=$L441,$L441-FLOOR(SUMIFS($R447:AR447,$R444:AR444,12),1),IF(AS444=1,AS448,AS448+AR445)),0)</f>
        <v>0</v>
      </c>
      <c r="AT445" s="68">
        <f>IF(AT444&gt;0,IF((SUMIFS($R447:AS447,$R444:AS444,12)+IF(AS444=12,0,AS445)+AT448)&gt;=$L441,$L441-FLOOR(SUMIFS($R447:AS447,$R444:AS444,12),1),IF(AT444=1,AT448,AT448+AS445)),0)</f>
        <v>0</v>
      </c>
      <c r="AU445" s="68">
        <f>IF(AU444&gt;0,IF((SUMIFS($R447:AT447,$R444:AT444,12)+IF(AT444=12,0,AT445)+AU448)&gt;=$L441,$L441-FLOOR(SUMIFS($R447:AT447,$R444:AT444,12),1),IF(AU444=1,AU448,AU448+AT445)),0)</f>
        <v>0</v>
      </c>
      <c r="AV445" s="68">
        <f>IF(AV444&gt;0,IF((SUMIFS($R447:AU447,$R444:AU444,12)+IF(AU444=12,0,AU445)+AV448)&gt;=$L441,$L441-FLOOR(SUMIFS($R447:AU447,$R444:AU444,12),1),IF(AV444=1,AV448,AV448+AU445)),0)</f>
        <v>0</v>
      </c>
      <c r="AW445" s="68">
        <f>IF(AW444&gt;0,IF((SUMIFS($R447:AV447,$R444:AV444,12)+IF(AV444=12,0,AV445)+AW448)&gt;=$L441,$L441-FLOOR(SUMIFS($R447:AV447,$R444:AV444,12),1),IF(AW444=1,AW448,AW448+AV445)),0)</f>
        <v>0</v>
      </c>
      <c r="AX445" s="68">
        <f>IF(AX444&gt;0,IF((SUMIFS($R447:AW447,$R444:AW444,12)+IF(AW444=12,0,AW445)+AX448)&gt;=$L441,$L441-FLOOR(SUMIFS($R447:AW447,$R444:AW444,12),1),IF(AX444=1,AX448,AX448+AW445)),0)</f>
        <v>0</v>
      </c>
      <c r="AY445" s="68">
        <f>IF(AY444&gt;0,IF((SUMIFS($R447:AX447,$R444:AX444,12)+IF(AX444=12,0,AX445)+AY448)&gt;=$L441,$L441-FLOOR(SUMIFS($R447:AX447,$R444:AX444,12),1),IF(AY444=1,AY448,AY448+AX445)),0)</f>
        <v>0</v>
      </c>
      <c r="AZ445" s="68">
        <f>IF(AZ444&gt;0,IF((SUMIFS($R447:AY447,$R444:AY444,12)+IF(AY444=12,0,AY445)+AZ448)&gt;=$L441,$L441-FLOOR(SUMIFS($R447:AY447,$R444:AY444,12),1),IF(AZ444=1,AZ448,AZ448+AY445)),0)</f>
        <v>0</v>
      </c>
      <c r="BA445" s="68">
        <f>IF(BA444&gt;0,IF((SUMIFS($R447:AZ447,$R444:AZ444,12)+IF(AZ444=12,0,AZ445)+BA448)&gt;=$L441,$L441-FLOOR(SUMIFS($R447:AZ447,$R444:AZ444,12),1),IF(BA444=1,BA448,BA448+AZ445)),0)</f>
        <v>0</v>
      </c>
      <c r="BB445" s="68">
        <f>IF(BB444&gt;0,IF((SUMIFS($R447:BA447,$R444:BA444,12)+IF(BA444=12,0,BA445)+BB448)&gt;=$L441,$L441-FLOOR(SUMIFS($R447:BA447,$R444:BA444,12),1),IF(BB444=1,BB448,BB448+BA445)),0)</f>
        <v>0</v>
      </c>
      <c r="BC445" s="68">
        <f>IF(BC444&gt;0,IF((SUMIFS($R447:BB447,$R444:BB444,12)+IF(BB444=12,0,BB445)+BC448)&gt;=$L441,$L441-FLOOR(SUMIFS($R447:BB447,$R444:BB444,12),1),IF(BC444=1,BC448,BC448+BB445)),0)</f>
        <v>0</v>
      </c>
      <c r="BD445" s="68">
        <f>IF(BD444&gt;0,IF((SUMIFS($R447:BC447,$R444:BC444,12)+IF(BC444=12,0,BC445)+BD448)&gt;=$L441,$L441-FLOOR(SUMIFS($R447:BC447,$R444:BC444,12),1),IF(BD444=1,BD448,BD448+BC445)),0)</f>
        <v>0</v>
      </c>
      <c r="BE445" s="68">
        <f>IF(BE444&gt;0,IF((SUMIFS($R447:BD447,$R444:BD444,12)+IF(BD444=12,0,BD445)+BE448)&gt;=$L441,$L441-FLOOR(SUMIFS($R447:BD447,$R444:BD444,12),1),IF(BE444=1,BE448,BE448+BD445)),0)</f>
        <v>0</v>
      </c>
      <c r="BF445" s="68">
        <f>IF(BF444&gt;0,IF((SUMIFS($R447:BE447,$R444:BE444,12)+IF(BE444=12,0,BE445)+BF448)&gt;=$L441,$L441-FLOOR(SUMIFS($R447:BE447,$R444:BE444,12),1),IF(BF444=1,BF448,BF448+BE445)),0)</f>
        <v>0</v>
      </c>
      <c r="BG445" s="68">
        <f>IF(BG444&gt;0,IF((SUMIFS($R447:BF447,$R444:BF444,12)+IF(BF444=12,0,BF445)+BG448)&gt;=$L441,$L441-FLOOR(SUMIFS($R447:BF447,$R444:BF444,12),1),IF(BG444=1,BG448,BG448+BF445)),0)</f>
        <v>0</v>
      </c>
      <c r="BH445" s="68">
        <f>IF(BH444&gt;0,IF((SUMIFS($R447:BG447,$R444:BG444,12)+IF(BG444=12,0,BG445)+BH448)&gt;=$L441,$L441-FLOOR(SUMIFS($R447:BG447,$R444:BG444,12),1),IF(BH444=1,BH448,BH448+BG445)),0)</f>
        <v>0</v>
      </c>
      <c r="BI445" s="68">
        <f>IF(BI444&gt;0,IF((SUMIFS($R447:BH447,$R444:BH444,12)+IF(BH444=12,0,BH445)+BI448)&gt;=$L441,$L441-FLOOR(SUMIFS($R447:BH447,$R444:BH444,12),1),IF(BI444=1,BI448,BI448+BH445)),0)</f>
        <v>0</v>
      </c>
      <c r="BJ445" s="68">
        <f>IF(BJ444&gt;0,IF((SUMIFS($R447:BI447,$R444:BI444,12)+IF(BI444=12,0,BI445)+BJ448)&gt;=$L441,$L441-FLOOR(SUMIFS($R447:BI447,$R444:BI444,12),1),IF(BJ444=1,BJ448,BJ448+BI445)),0)</f>
        <v>0</v>
      </c>
      <c r="BK445" s="68">
        <f>IF(BK444&gt;0,IF((SUMIFS($R447:BJ447,$R444:BJ444,12)+IF(BJ444=12,0,BJ445)+BK448)&gt;=$L441,$L441-FLOOR(SUMIFS($R447:BJ447,$R444:BJ444,12),1),IF(BK444=1,BK448,BK448+BJ445)),0)</f>
        <v>0</v>
      </c>
      <c r="BL445" s="68">
        <f>IF(BL444&gt;0,IF((SUMIFS($R447:BK447,$R444:BK444,12)+IF(BK444=12,0,BK445)+BL448)&gt;=$L441,$L441-FLOOR(SUMIFS($R447:BK447,$R444:BK444,12),1),IF(BL444=1,BL448,BL448+BK445)),0)</f>
        <v>0</v>
      </c>
      <c r="BM445" s="68">
        <f>IF(BM444&gt;0,IF((SUMIFS($R447:BL447,$R444:BL444,12)+IF(BL444=12,0,BL445)+BM448)&gt;=$L441,$L441-FLOOR(SUMIFS($R447:BL447,$R444:BL444,12),1),IF(BM444=1,BM448,BM448+BL445)),0)</f>
        <v>0</v>
      </c>
      <c r="BN445" s="362"/>
      <c r="BO445" s="364"/>
      <c r="BP445" s="366"/>
      <c r="BQ445" s="366"/>
      <c r="BR445" s="106"/>
      <c r="BS445" s="106"/>
      <c r="BT445" s="106"/>
      <c r="BU445" s="106"/>
      <c r="BV445" s="106"/>
      <c r="BW445" s="106"/>
      <c r="BX445" s="106"/>
      <c r="BY445" s="106"/>
      <c r="BZ445" s="106"/>
      <c r="CA445" s="106"/>
      <c r="CB445" s="106"/>
      <c r="CC445" s="106"/>
      <c r="CD445" s="106"/>
      <c r="CE445" s="106"/>
      <c r="CF445" s="106"/>
      <c r="CG445" s="106"/>
    </row>
    <row r="446" spans="1:85" s="245" customFormat="1" ht="41.5" hidden="1" customHeight="1" x14ac:dyDescent="0.35">
      <c r="A446" s="243"/>
      <c r="B446" s="128"/>
      <c r="C446" s="80"/>
      <c r="D446" s="80"/>
      <c r="E446" s="80"/>
      <c r="F446" s="80"/>
      <c r="G446" s="80"/>
      <c r="H446" s="80"/>
      <c r="I446" s="80"/>
      <c r="J446" s="80"/>
      <c r="K446" s="80"/>
      <c r="L446" s="80"/>
      <c r="M446" s="64"/>
      <c r="N446" s="7"/>
      <c r="O446" s="192"/>
      <c r="P446" s="106"/>
      <c r="Q446" s="65" t="s">
        <v>161</v>
      </c>
      <c r="R446" s="67">
        <f>IF(R441&gt;0,R442,0)</f>
        <v>0</v>
      </c>
      <c r="S446" s="67">
        <f t="shared" ref="S446" si="8110">IF(S441&gt;0,IF(S444=1,S442,S442+R446),R446)</f>
        <v>0</v>
      </c>
      <c r="T446" s="67">
        <f t="shared" ref="T446" si="8111">IF(T441&gt;0,IF(T444=1,T442,T442+S446),S446)</f>
        <v>0</v>
      </c>
      <c r="U446" s="67">
        <f t="shared" ref="U446" si="8112">IF(U441&gt;0,IF(U444=1,U442,U442+T446),T446)</f>
        <v>0</v>
      </c>
      <c r="V446" s="67">
        <f t="shared" ref="V446" si="8113">IF(V441&gt;0,IF(V444=1,V442,V442+U446),U446)</f>
        <v>0</v>
      </c>
      <c r="W446" s="67">
        <f t="shared" ref="W446" si="8114">IF(W441&gt;0,IF(W444=1,W442,W442+V446),V446)</f>
        <v>0</v>
      </c>
      <c r="X446" s="67">
        <f t="shared" ref="X446" si="8115">IF(X441&gt;0,IF(X444=1,X442,X442+W446),W446)</f>
        <v>0</v>
      </c>
      <c r="Y446" s="67">
        <f t="shared" ref="Y446" si="8116">IF(Y441&gt;0,IF(Y444=1,Y442,Y442+X446),X446)</f>
        <v>0</v>
      </c>
      <c r="Z446" s="67">
        <f t="shared" ref="Z446" si="8117">IF(Z441&gt;0,IF(Z444=1,Z442,Z442+Y446),Y446)</f>
        <v>0</v>
      </c>
      <c r="AA446" s="67">
        <f t="shared" ref="AA446" si="8118">IF(AA441&gt;0,IF(AA444=1,AA442,AA442+Z446),Z446)</f>
        <v>0</v>
      </c>
      <c r="AB446" s="67">
        <f t="shared" ref="AB446" si="8119">IF(AB441&gt;0,IF(AB444=1,AB442,AB442+AA446),AA446)</f>
        <v>0</v>
      </c>
      <c r="AC446" s="67">
        <f t="shared" ref="AC446" si="8120">IF(AC441&gt;0,IF(AC444=1,AC442,AC442+AB446),AB446)</f>
        <v>0</v>
      </c>
      <c r="AD446" s="67">
        <f t="shared" ref="AD446" si="8121">IF(AD441&gt;0,IF(AD444=1,AD442,AD442+AC446),AC446)</f>
        <v>0</v>
      </c>
      <c r="AE446" s="67">
        <f t="shared" ref="AE446" si="8122">IF(AE441&gt;0,IF(AE444=1,AE442,AE442+AD446),AD446)</f>
        <v>0</v>
      </c>
      <c r="AF446" s="67">
        <f t="shared" ref="AF446" si="8123">IF(AF441&gt;0,IF(AF444=1,AF442,AF442+AE446),AE446)</f>
        <v>0</v>
      </c>
      <c r="AG446" s="67">
        <f t="shared" ref="AG446" si="8124">IF(AG441&gt;0,IF(AG444=1,AG442,AG442+AF446),AF446)</f>
        <v>0</v>
      </c>
      <c r="AH446" s="67">
        <f t="shared" ref="AH446" si="8125">IF(AH441&gt;0,IF(AH444=1,AH442,AH442+AG446),AG446)</f>
        <v>0</v>
      </c>
      <c r="AI446" s="67">
        <f t="shared" ref="AI446" si="8126">IF(AI441&gt;0,IF(AI444=1,AI442,AI442+AH446),AH446)</f>
        <v>0</v>
      </c>
      <c r="AJ446" s="67">
        <f t="shared" ref="AJ446" si="8127">IF(AJ441&gt;0,IF(AJ444=1,AJ442,AJ442+AI446),AI446)</f>
        <v>0</v>
      </c>
      <c r="AK446" s="67">
        <f t="shared" ref="AK446" si="8128">IF(AK441&gt;0,IF(AK444=1,AK442,AK442+AJ446),AJ446)</f>
        <v>0</v>
      </c>
      <c r="AL446" s="67">
        <f t="shared" ref="AL446" si="8129">IF(AL441&gt;0,IF(AL444=1,AL442,AL442+AK446),AK446)</f>
        <v>0</v>
      </c>
      <c r="AM446" s="67">
        <f t="shared" ref="AM446" si="8130">IF(AM441&gt;0,IF(AM444=1,AM442,AM442+AL446),AL446)</f>
        <v>0</v>
      </c>
      <c r="AN446" s="67">
        <f t="shared" ref="AN446" si="8131">IF(AN441&gt;0,IF(AN444=1,AN442,AN442+AM446),AM446)</f>
        <v>0</v>
      </c>
      <c r="AO446" s="67">
        <f t="shared" ref="AO446" si="8132">IF(AO441&gt;0,IF(AO444=1,AO442,AO442+AN446),AN446)</f>
        <v>0</v>
      </c>
      <c r="AP446" s="67">
        <f t="shared" ref="AP446" si="8133">IF(AP441&gt;0,IF(AP444=1,AP442,AP442+AO446),AO446)</f>
        <v>0</v>
      </c>
      <c r="AQ446" s="67">
        <f t="shared" ref="AQ446" si="8134">IF(AQ441&gt;0,IF(AQ444=1,AQ442,AQ442+AP446),AP446)</f>
        <v>0</v>
      </c>
      <c r="AR446" s="67">
        <f t="shared" ref="AR446" si="8135">IF(AR441&gt;0,IF(AR444=1,AR442,AR442+AQ446),AQ446)</f>
        <v>0</v>
      </c>
      <c r="AS446" s="67">
        <f t="shared" ref="AS446" si="8136">IF(AS441&gt;0,IF(AS444=1,AS442,AS442+AR446),AR446)</f>
        <v>0</v>
      </c>
      <c r="AT446" s="67">
        <f t="shared" ref="AT446" si="8137">IF(AT441&gt;0,IF(AT444=1,AT442,AT442+AS446),AS446)</f>
        <v>0</v>
      </c>
      <c r="AU446" s="67">
        <f t="shared" ref="AU446" si="8138">IF(AU441&gt;0,IF(AU444=1,AU442,AU442+AT446),AT446)</f>
        <v>0</v>
      </c>
      <c r="AV446" s="67">
        <f t="shared" ref="AV446" si="8139">IF(AV441&gt;0,IF(AV444=1,AV442,AV442+AU446),AU446)</f>
        <v>0</v>
      </c>
      <c r="AW446" s="67">
        <f t="shared" ref="AW446" si="8140">IF(AW441&gt;0,IF(AW444=1,AW442,AW442+AV446),AV446)</f>
        <v>0</v>
      </c>
      <c r="AX446" s="67">
        <f t="shared" ref="AX446" si="8141">IF(AX441&gt;0,IF(AX444=1,AX442,AX442+AW446),AW446)</f>
        <v>0</v>
      </c>
      <c r="AY446" s="67">
        <f t="shared" ref="AY446" si="8142">IF(AY441&gt;0,IF(AY444=1,AY442,AY442+AX446),AX446)</f>
        <v>0</v>
      </c>
      <c r="AZ446" s="67">
        <f t="shared" ref="AZ446" si="8143">IF(AZ441&gt;0,IF(AZ444=1,AZ442,AZ442+AY446),AY446)</f>
        <v>0</v>
      </c>
      <c r="BA446" s="67">
        <f t="shared" ref="BA446" si="8144">IF(BA441&gt;0,IF(BA444=1,BA442,BA442+AZ446),AZ446)</f>
        <v>0</v>
      </c>
      <c r="BB446" s="67">
        <f t="shared" ref="BB446" si="8145">IF(BB441&gt;0,IF(BB444=1,BB442,BB442+BA446),BA446)</f>
        <v>0</v>
      </c>
      <c r="BC446" s="67">
        <f t="shared" ref="BC446" si="8146">IF(BC441&gt;0,IF(BC444=1,BC442,BC442+BB446),BB446)</f>
        <v>0</v>
      </c>
      <c r="BD446" s="67">
        <f t="shared" ref="BD446" si="8147">IF(BD441&gt;0,IF(BD444=1,BD442,BD442+BC446),BC446)</f>
        <v>0</v>
      </c>
      <c r="BE446" s="67">
        <f t="shared" ref="BE446" si="8148">IF(BE441&gt;0,IF(BE444=1,BE442,BE442+BD446),BD446)</f>
        <v>0</v>
      </c>
      <c r="BF446" s="67">
        <f t="shared" ref="BF446" si="8149">IF(BF441&gt;0,IF(BF444=1,BF442,BF442+BE446),BE446)</f>
        <v>0</v>
      </c>
      <c r="BG446" s="67">
        <f t="shared" ref="BG446" si="8150">IF(BG441&gt;0,IF(BG444=1,BG442,BG442+BF446),BF446)</f>
        <v>0</v>
      </c>
      <c r="BH446" s="67">
        <f t="shared" ref="BH446" si="8151">IF(BH441&gt;0,IF(BH444=1,BH442,BH442+BG446),BG446)</f>
        <v>0</v>
      </c>
      <c r="BI446" s="67">
        <f t="shared" ref="BI446" si="8152">IF(BI441&gt;0,IF(BI444=1,BI442,BI442+BH446),BH446)</f>
        <v>0</v>
      </c>
      <c r="BJ446" s="67">
        <f t="shared" ref="BJ446" si="8153">IF(BJ441&gt;0,IF(BJ444=1,BJ442,BJ442+BI446),BI446)</f>
        <v>0</v>
      </c>
      <c r="BK446" s="67">
        <f t="shared" ref="BK446" si="8154">IF(BK441&gt;0,IF(BK444=1,BK442,BK442+BJ446),BJ446)</f>
        <v>0</v>
      </c>
      <c r="BL446" s="67">
        <f t="shared" ref="BL446" si="8155">IF(BL441&gt;0,IF(BL444=1,BL442,BL442+BK446),BK446)</f>
        <v>0</v>
      </c>
      <c r="BM446" s="67">
        <f t="shared" ref="BM446" si="8156">IF(BM441&gt;0,IF(BM444=1,BM442,BM442+BL446),BL446)</f>
        <v>0</v>
      </c>
      <c r="BN446" s="362"/>
      <c r="BO446" s="364"/>
      <c r="BP446" s="366"/>
      <c r="BQ446" s="366"/>
      <c r="BR446" s="106"/>
      <c r="BS446" s="106"/>
      <c r="BT446" s="106"/>
      <c r="BU446" s="106"/>
      <c r="BV446" s="106"/>
      <c r="BW446" s="106"/>
      <c r="BX446" s="106"/>
      <c r="BY446" s="106"/>
      <c r="BZ446" s="106"/>
      <c r="CA446" s="106"/>
      <c r="CB446" s="106"/>
      <c r="CC446" s="106"/>
      <c r="CD446" s="106"/>
      <c r="CE446" s="106"/>
      <c r="CF446" s="106"/>
      <c r="CG446" s="106"/>
    </row>
    <row r="447" spans="1:85" s="245" customFormat="1" ht="41.5" hidden="1" customHeight="1" x14ac:dyDescent="0.35">
      <c r="A447" s="243"/>
      <c r="B447" s="128"/>
      <c r="C447" s="80"/>
      <c r="D447" s="80"/>
      <c r="E447" s="80"/>
      <c r="F447" s="80"/>
      <c r="G447" s="80"/>
      <c r="H447" s="80"/>
      <c r="I447" s="80"/>
      <c r="J447" s="80"/>
      <c r="K447" s="80"/>
      <c r="L447" s="80"/>
      <c r="M447" s="64"/>
      <c r="N447" s="7"/>
      <c r="O447" s="192"/>
      <c r="P447" s="106"/>
      <c r="Q447" s="65" t="s">
        <v>162</v>
      </c>
      <c r="R447" s="67">
        <f>R449</f>
        <v>0</v>
      </c>
      <c r="S447" s="67">
        <f t="shared" ref="S447" si="8157">IF(S444=1,S449,S449+R447)</f>
        <v>0</v>
      </c>
      <c r="T447" s="67">
        <f t="shared" ref="T447" si="8158">IF(T444=1,T449,T449+S447)</f>
        <v>0</v>
      </c>
      <c r="U447" s="67">
        <f t="shared" ref="U447" si="8159">IF(U444=1,U449,U449+T447)</f>
        <v>0</v>
      </c>
      <c r="V447" s="67">
        <f t="shared" ref="V447" si="8160">IF(V444=1,V449,V449+U447)</f>
        <v>0</v>
      </c>
      <c r="W447" s="67">
        <f t="shared" ref="W447" si="8161">IF(W444=1,W449,W449+V447)</f>
        <v>0</v>
      </c>
      <c r="X447" s="67">
        <f t="shared" ref="X447" si="8162">IF(X444=1,X449,X449+W447)</f>
        <v>0</v>
      </c>
      <c r="Y447" s="67">
        <f t="shared" ref="Y447" si="8163">IF(Y444=1,Y449,Y449+X447)</f>
        <v>0</v>
      </c>
      <c r="Z447" s="67">
        <f t="shared" ref="Z447" si="8164">IF(Z444=1,Z449,Z449+Y447)</f>
        <v>0</v>
      </c>
      <c r="AA447" s="67">
        <f t="shared" ref="AA447" si="8165">IF(AA444=1,AA449,AA449+Z447)</f>
        <v>0</v>
      </c>
      <c r="AB447" s="67">
        <f t="shared" ref="AB447" si="8166">IF(AB444=1,AB449,AB449+AA447)</f>
        <v>0</v>
      </c>
      <c r="AC447" s="67">
        <f t="shared" ref="AC447" si="8167">IF(AC444=1,AC449,AC449+AB447)</f>
        <v>0</v>
      </c>
      <c r="AD447" s="67">
        <f t="shared" ref="AD447" si="8168">IF(AD444=1,AD449,AD449+AC447)</f>
        <v>0</v>
      </c>
      <c r="AE447" s="67">
        <f t="shared" ref="AE447" si="8169">IF(AE444=1,AE449,AE449+AD447)</f>
        <v>0</v>
      </c>
      <c r="AF447" s="67">
        <f t="shared" ref="AF447" si="8170">IF(AF444=1,AF449,AF449+AE447)</f>
        <v>0</v>
      </c>
      <c r="AG447" s="67">
        <f t="shared" ref="AG447" si="8171">IF(AG444=1,AG449,AG449+AF447)</f>
        <v>0</v>
      </c>
      <c r="AH447" s="67">
        <f t="shared" ref="AH447" si="8172">IF(AH444=1,AH449,AH449+AG447)</f>
        <v>0</v>
      </c>
      <c r="AI447" s="67">
        <f t="shared" ref="AI447" si="8173">IF(AI444=1,AI449,AI449+AH447)</f>
        <v>0</v>
      </c>
      <c r="AJ447" s="67">
        <f t="shared" ref="AJ447" si="8174">IF(AJ444=1,AJ449,AJ449+AI447)</f>
        <v>0</v>
      </c>
      <c r="AK447" s="67">
        <f t="shared" ref="AK447" si="8175">IF(AK444=1,AK449,AK449+AJ447)</f>
        <v>0</v>
      </c>
      <c r="AL447" s="67">
        <f t="shared" ref="AL447" si="8176">IF(AL444=1,AL449,AL449+AK447)</f>
        <v>0</v>
      </c>
      <c r="AM447" s="67">
        <f t="shared" ref="AM447" si="8177">IF(AM444=1,AM449,AM449+AL447)</f>
        <v>0</v>
      </c>
      <c r="AN447" s="67">
        <f t="shared" ref="AN447" si="8178">IF(AN444=1,AN449,AN449+AM447)</f>
        <v>0</v>
      </c>
      <c r="AO447" s="67">
        <f t="shared" ref="AO447" si="8179">IF(AO444=1,AO449,AO449+AN447)</f>
        <v>0</v>
      </c>
      <c r="AP447" s="67">
        <f t="shared" ref="AP447" si="8180">IF(AP444=1,AP449,AP449+AO447)</f>
        <v>0</v>
      </c>
      <c r="AQ447" s="67">
        <f t="shared" ref="AQ447" si="8181">IF(AQ444=1,AQ449,AQ449+AP447)</f>
        <v>0</v>
      </c>
      <c r="AR447" s="67">
        <f t="shared" ref="AR447" si="8182">IF(AR444=1,AR449,AR449+AQ447)</f>
        <v>0</v>
      </c>
      <c r="AS447" s="67">
        <f t="shared" ref="AS447" si="8183">IF(AS444=1,AS449,AS449+AR447)</f>
        <v>0</v>
      </c>
      <c r="AT447" s="67">
        <f t="shared" ref="AT447" si="8184">IF(AT444=1,AT449,AT449+AS447)</f>
        <v>0</v>
      </c>
      <c r="AU447" s="67">
        <f t="shared" ref="AU447" si="8185">IF(AU444=1,AU449,AU449+AT447)</f>
        <v>0</v>
      </c>
      <c r="AV447" s="67">
        <f t="shared" ref="AV447" si="8186">IF(AV444=1,AV449,AV449+AU447)</f>
        <v>0</v>
      </c>
      <c r="AW447" s="67">
        <f t="shared" ref="AW447" si="8187">IF(AW444=1,AW449,AW449+AV447)</f>
        <v>0</v>
      </c>
      <c r="AX447" s="67">
        <f t="shared" ref="AX447" si="8188">IF(AX444=1,AX449,AX449+AW447)</f>
        <v>0</v>
      </c>
      <c r="AY447" s="67">
        <f t="shared" ref="AY447" si="8189">IF(AY444=1,AY449,AY449+AX447)</f>
        <v>0</v>
      </c>
      <c r="AZ447" s="67">
        <f t="shared" ref="AZ447" si="8190">IF(AZ444=1,AZ449,AZ449+AY447)</f>
        <v>0</v>
      </c>
      <c r="BA447" s="67">
        <f t="shared" ref="BA447" si="8191">IF(BA444=1,BA449,BA449+AZ447)</f>
        <v>0</v>
      </c>
      <c r="BB447" s="67">
        <f t="shared" ref="BB447" si="8192">IF(BB444=1,BB449,BB449+BA447)</f>
        <v>0</v>
      </c>
      <c r="BC447" s="67">
        <f t="shared" ref="BC447" si="8193">IF(BC444=1,BC449,BC449+BB447)</f>
        <v>0</v>
      </c>
      <c r="BD447" s="67">
        <f t="shared" ref="BD447" si="8194">IF(BD444=1,BD449,BD449+BC447)</f>
        <v>0</v>
      </c>
      <c r="BE447" s="67">
        <f t="shared" ref="BE447" si="8195">IF(BE444=1,BE449,BE449+BD447)</f>
        <v>0</v>
      </c>
      <c r="BF447" s="67">
        <f t="shared" ref="BF447" si="8196">IF(BF444=1,BF449,BF449+BE447)</f>
        <v>0</v>
      </c>
      <c r="BG447" s="67">
        <f t="shared" ref="BG447" si="8197">IF(BG444=1,BG449,BG449+BF447)</f>
        <v>0</v>
      </c>
      <c r="BH447" s="67">
        <f t="shared" ref="BH447" si="8198">IF(BH444=1,BH449,BH449+BG447)</f>
        <v>0</v>
      </c>
      <c r="BI447" s="67">
        <f t="shared" ref="BI447" si="8199">IF(BI444=1,BI449,BI449+BH447)</f>
        <v>0</v>
      </c>
      <c r="BJ447" s="67">
        <f t="shared" ref="BJ447" si="8200">IF(BJ444=1,BJ449,BJ449+BI447)</f>
        <v>0</v>
      </c>
      <c r="BK447" s="67">
        <f t="shared" ref="BK447" si="8201">IF(BK444=1,BK449,BK449+BJ447)</f>
        <v>0</v>
      </c>
      <c r="BL447" s="67">
        <f t="shared" ref="BL447" si="8202">IF(BL444=1,BL449,BL449+BK447)</f>
        <v>0</v>
      </c>
      <c r="BM447" s="67">
        <f t="shared" ref="BM447" si="8203">IF(BM444=1,BM449,BM449+BL447)</f>
        <v>0</v>
      </c>
      <c r="BN447" s="362"/>
      <c r="BO447" s="364"/>
      <c r="BP447" s="366"/>
      <c r="BQ447" s="366"/>
      <c r="BR447" s="106"/>
      <c r="BS447" s="106"/>
      <c r="BT447" s="106"/>
      <c r="BU447" s="106"/>
      <c r="BV447" s="106"/>
      <c r="BW447" s="106"/>
      <c r="BX447" s="106"/>
      <c r="BY447" s="106"/>
      <c r="BZ447" s="106"/>
      <c r="CA447" s="106"/>
      <c r="CB447" s="106"/>
      <c r="CC447" s="106"/>
      <c r="CD447" s="106"/>
      <c r="CE447" s="106"/>
      <c r="CF447" s="106"/>
      <c r="CG447" s="106"/>
    </row>
    <row r="448" spans="1:85" s="245" customFormat="1" ht="29" x14ac:dyDescent="0.35">
      <c r="A448" s="243"/>
      <c r="B448" s="128"/>
      <c r="C448" s="80"/>
      <c r="D448" s="80"/>
      <c r="E448" s="80"/>
      <c r="F448" s="80"/>
      <c r="G448" s="80"/>
      <c r="H448" s="80"/>
      <c r="I448" s="80"/>
      <c r="J448" s="80"/>
      <c r="K448" s="80"/>
      <c r="L448" s="80"/>
      <c r="M448" s="64"/>
      <c r="N448" s="7"/>
      <c r="O448" s="192"/>
      <c r="P448" s="106"/>
      <c r="Q448" s="63" t="s">
        <v>160</v>
      </c>
      <c r="R448" s="68">
        <f t="shared" ref="R448:BM448" si="8204">1720/12*R441</f>
        <v>0</v>
      </c>
      <c r="S448" s="68">
        <f t="shared" si="8204"/>
        <v>0</v>
      </c>
      <c r="T448" s="68">
        <f t="shared" si="8204"/>
        <v>0</v>
      </c>
      <c r="U448" s="68">
        <f t="shared" si="8204"/>
        <v>0</v>
      </c>
      <c r="V448" s="68">
        <f t="shared" si="8204"/>
        <v>0</v>
      </c>
      <c r="W448" s="68">
        <f t="shared" si="8204"/>
        <v>0</v>
      </c>
      <c r="X448" s="68">
        <f t="shared" si="8204"/>
        <v>0</v>
      </c>
      <c r="Y448" s="68">
        <f t="shared" si="8204"/>
        <v>0</v>
      </c>
      <c r="Z448" s="68">
        <f t="shared" si="8204"/>
        <v>0</v>
      </c>
      <c r="AA448" s="68">
        <f t="shared" si="8204"/>
        <v>0</v>
      </c>
      <c r="AB448" s="68">
        <f t="shared" si="8204"/>
        <v>0</v>
      </c>
      <c r="AC448" s="68">
        <f t="shared" si="8204"/>
        <v>0</v>
      </c>
      <c r="AD448" s="68">
        <f t="shared" si="8204"/>
        <v>0</v>
      </c>
      <c r="AE448" s="68">
        <f t="shared" si="8204"/>
        <v>0</v>
      </c>
      <c r="AF448" s="68">
        <f t="shared" si="8204"/>
        <v>0</v>
      </c>
      <c r="AG448" s="68">
        <f t="shared" si="8204"/>
        <v>0</v>
      </c>
      <c r="AH448" s="68">
        <f t="shared" si="8204"/>
        <v>0</v>
      </c>
      <c r="AI448" s="68">
        <f t="shared" si="8204"/>
        <v>0</v>
      </c>
      <c r="AJ448" s="68">
        <f t="shared" si="8204"/>
        <v>0</v>
      </c>
      <c r="AK448" s="68">
        <f t="shared" si="8204"/>
        <v>0</v>
      </c>
      <c r="AL448" s="68">
        <f t="shared" si="8204"/>
        <v>0</v>
      </c>
      <c r="AM448" s="68">
        <f t="shared" si="8204"/>
        <v>0</v>
      </c>
      <c r="AN448" s="68">
        <f t="shared" si="8204"/>
        <v>0</v>
      </c>
      <c r="AO448" s="68">
        <f t="shared" si="8204"/>
        <v>0</v>
      </c>
      <c r="AP448" s="68">
        <f t="shared" si="8204"/>
        <v>0</v>
      </c>
      <c r="AQ448" s="68">
        <f t="shared" si="8204"/>
        <v>0</v>
      </c>
      <c r="AR448" s="68">
        <f t="shared" si="8204"/>
        <v>0</v>
      </c>
      <c r="AS448" s="68">
        <f t="shared" si="8204"/>
        <v>0</v>
      </c>
      <c r="AT448" s="68">
        <f t="shared" si="8204"/>
        <v>0</v>
      </c>
      <c r="AU448" s="68">
        <f t="shared" si="8204"/>
        <v>0</v>
      </c>
      <c r="AV448" s="68">
        <f t="shared" si="8204"/>
        <v>0</v>
      </c>
      <c r="AW448" s="68">
        <f t="shared" si="8204"/>
        <v>0</v>
      </c>
      <c r="AX448" s="68">
        <f t="shared" si="8204"/>
        <v>0</v>
      </c>
      <c r="AY448" s="68">
        <f t="shared" si="8204"/>
        <v>0</v>
      </c>
      <c r="AZ448" s="68">
        <f t="shared" si="8204"/>
        <v>0</v>
      </c>
      <c r="BA448" s="68">
        <f t="shared" si="8204"/>
        <v>0</v>
      </c>
      <c r="BB448" s="68">
        <f t="shared" si="8204"/>
        <v>0</v>
      </c>
      <c r="BC448" s="68">
        <f t="shared" si="8204"/>
        <v>0</v>
      </c>
      <c r="BD448" s="68">
        <f t="shared" si="8204"/>
        <v>0</v>
      </c>
      <c r="BE448" s="68">
        <f t="shared" si="8204"/>
        <v>0</v>
      </c>
      <c r="BF448" s="68">
        <f t="shared" si="8204"/>
        <v>0</v>
      </c>
      <c r="BG448" s="68">
        <f t="shared" si="8204"/>
        <v>0</v>
      </c>
      <c r="BH448" s="68">
        <f t="shared" si="8204"/>
        <v>0</v>
      </c>
      <c r="BI448" s="68">
        <f t="shared" si="8204"/>
        <v>0</v>
      </c>
      <c r="BJ448" s="68">
        <f t="shared" si="8204"/>
        <v>0</v>
      </c>
      <c r="BK448" s="68">
        <f t="shared" si="8204"/>
        <v>0</v>
      </c>
      <c r="BL448" s="68">
        <f t="shared" si="8204"/>
        <v>0</v>
      </c>
      <c r="BM448" s="68">
        <f t="shared" si="8204"/>
        <v>0</v>
      </c>
      <c r="BN448" s="362"/>
      <c r="BO448" s="364"/>
      <c r="BP448" s="366"/>
      <c r="BQ448" s="366"/>
      <c r="BR448" s="106"/>
      <c r="BS448" s="106"/>
      <c r="BT448" s="106"/>
      <c r="BU448" s="106"/>
      <c r="BV448" s="106"/>
      <c r="BW448" s="106"/>
      <c r="BX448" s="106"/>
      <c r="BY448" s="106"/>
      <c r="BZ448" s="106"/>
      <c r="CA448" s="106"/>
      <c r="CB448" s="106"/>
      <c r="CC448" s="106"/>
      <c r="CD448" s="106"/>
      <c r="CE448" s="106"/>
      <c r="CF448" s="106"/>
      <c r="CG448" s="106"/>
    </row>
    <row r="449" spans="1:85" s="245" customFormat="1" ht="29" x14ac:dyDescent="0.35">
      <c r="A449" s="243"/>
      <c r="B449" s="128"/>
      <c r="C449" s="80"/>
      <c r="D449" s="80"/>
      <c r="E449" s="80"/>
      <c r="F449" s="80"/>
      <c r="G449" s="80"/>
      <c r="H449" s="80"/>
      <c r="I449" s="80"/>
      <c r="J449" s="80"/>
      <c r="K449" s="80"/>
      <c r="L449" s="80"/>
      <c r="M449" s="64"/>
      <c r="N449" s="7"/>
      <c r="O449" s="192"/>
      <c r="P449" s="106"/>
      <c r="Q449" s="63" t="s">
        <v>144</v>
      </c>
      <c r="R449" s="68">
        <f>FLOOR(IF(OR(R444=0,R444=1),IF(R442&gt;=R448,R448,R442)+0.00000001,IF(R446&gt;=R445,R445,R446))+0.00000001,1)</f>
        <v>0</v>
      </c>
      <c r="S449" s="68">
        <f t="shared" ref="S449" si="8205">FLOOR(IF(OR(S444=0,S444=1),IF(S448&gt;S445,S445,IF(S442&gt;=S448,S448,S442)+0.00000001),IF(S446&gt;=S445,S445-R447,S446-R447)+0.00000001),1)</f>
        <v>0</v>
      </c>
      <c r="T449" s="68">
        <f t="shared" ref="T449" si="8206">FLOOR(IF(OR(T444=0,T444=1),IF(T448&gt;T445,T445,IF(T442&gt;=T448,T448,T442)+0.00000001),IF(T446&gt;=T445,T445-S447,T446-S447)+0.00000001),1)</f>
        <v>0</v>
      </c>
      <c r="U449" s="68">
        <f t="shared" ref="U449" si="8207">FLOOR(IF(OR(U444=0,U444=1),IF(U448&gt;U445,U445,IF(U442&gt;=U448,U448,U442)+0.00000001),IF(U446&gt;=U445,U445-T447,U446-T447)+0.00000001),1)</f>
        <v>0</v>
      </c>
      <c r="V449" s="68">
        <f t="shared" ref="V449" si="8208">FLOOR(IF(OR(V444=0,V444=1),IF(V448&gt;V445,V445,IF(V442&gt;=V448,V448,V442)+0.00000001),IF(V446&gt;=V445,V445-U447,V446-U447)+0.00000001),1)</f>
        <v>0</v>
      </c>
      <c r="W449" s="68">
        <f t="shared" ref="W449" si="8209">FLOOR(IF(OR(W444=0,W444=1),IF(W448&gt;W445,W445,IF(W442&gt;=W448,W448,W442)+0.00000001),IF(W446&gt;=W445,W445-V447,W446-V447)+0.00000001),1)</f>
        <v>0</v>
      </c>
      <c r="X449" s="68">
        <f t="shared" ref="X449" si="8210">FLOOR(IF(OR(X444=0,X444=1),IF(X448&gt;X445,X445,IF(X442&gt;=X448,X448,X442)+0.00000001),IF(X446&gt;=X445,X445-W447,X446-W447)+0.00000001),1)</f>
        <v>0</v>
      </c>
      <c r="Y449" s="68">
        <f t="shared" ref="Y449" si="8211">FLOOR(IF(OR(Y444=0,Y444=1),IF(Y448&gt;Y445,Y445,IF(Y442&gt;=Y448,Y448,Y442)+0.00000001),IF(Y446&gt;=Y445,Y445-X447,Y446-X447)+0.00000001),1)</f>
        <v>0</v>
      </c>
      <c r="Z449" s="68">
        <f t="shared" ref="Z449" si="8212">FLOOR(IF(OR(Z444=0,Z444=1),IF(Z448&gt;Z445,Z445,IF(Z442&gt;=Z448,Z448,Z442)+0.00000001),IF(Z446&gt;=Z445,Z445-Y447,Z446-Y447)+0.00000001),1)</f>
        <v>0</v>
      </c>
      <c r="AA449" s="68">
        <f t="shared" ref="AA449" si="8213">FLOOR(IF(OR(AA444=0,AA444=1),IF(AA448&gt;AA445,AA445,IF(AA442&gt;=AA448,AA448,AA442)+0.00000001),IF(AA446&gt;=AA445,AA445-Z447,AA446-Z447)+0.00000001),1)</f>
        <v>0</v>
      </c>
      <c r="AB449" s="68">
        <f t="shared" ref="AB449" si="8214">FLOOR(IF(OR(AB444=0,AB444=1),IF(AB448&gt;AB445,AB445,IF(AB442&gt;=AB448,AB448,AB442)+0.00000001),IF(AB446&gt;=AB445,AB445-AA447,AB446-AA447)+0.00000001),1)</f>
        <v>0</v>
      </c>
      <c r="AC449" s="68">
        <f t="shared" ref="AC449" si="8215">FLOOR(IF(OR(AC444=0,AC444=1),IF(AC448&gt;AC445,AC445,IF(AC442&gt;=AC448,AC448,AC442)+0.00000001),IF(AC446&gt;=AC445,AC445-AB447,AC446-AB447)+0.00000001),1)</f>
        <v>0</v>
      </c>
      <c r="AD449" s="68">
        <f t="shared" ref="AD449" si="8216">FLOOR(IF(OR(AD444=0,AD444=1),IF(AD448&gt;AD445,AD445,IF(AD442&gt;=AD448,AD448,AD442)+0.00000001),IF(AD446&gt;=AD445,AD445-AC447,AD446-AC447)+0.00000001),1)</f>
        <v>0</v>
      </c>
      <c r="AE449" s="68">
        <f t="shared" ref="AE449" si="8217">FLOOR(IF(OR(AE444=0,AE444=1),IF(AE448&gt;AE445,AE445,IF(AE442&gt;=AE448,AE448,AE442)+0.00000001),IF(AE446&gt;=AE445,AE445-AD447,AE446-AD447)+0.00000001),1)</f>
        <v>0</v>
      </c>
      <c r="AF449" s="68">
        <f t="shared" ref="AF449" si="8218">FLOOR(IF(OR(AF444=0,AF444=1),IF(AF448&gt;AF445,AF445,IF(AF442&gt;=AF448,AF448,AF442)+0.00000001),IF(AF446&gt;=AF445,AF445-AE447,AF446-AE447)+0.00000001),1)</f>
        <v>0</v>
      </c>
      <c r="AG449" s="68">
        <f t="shared" ref="AG449" si="8219">FLOOR(IF(OR(AG444=0,AG444=1),IF(AG448&gt;AG445,AG445,IF(AG442&gt;=AG448,AG448,AG442)+0.00000001),IF(AG446&gt;=AG445,AG445-AF447,AG446-AF447)+0.00000001),1)</f>
        <v>0</v>
      </c>
      <c r="AH449" s="68">
        <f t="shared" ref="AH449" si="8220">FLOOR(IF(OR(AH444=0,AH444=1),IF(AH448&gt;AH445,AH445,IF(AH442&gt;=AH448,AH448,AH442)+0.00000001),IF(AH446&gt;=AH445,AH445-AG447,AH446-AG447)+0.00000001),1)</f>
        <v>0</v>
      </c>
      <c r="AI449" s="68">
        <f t="shared" ref="AI449" si="8221">FLOOR(IF(OR(AI444=0,AI444=1),IF(AI448&gt;AI445,AI445,IF(AI442&gt;=AI448,AI448,AI442)+0.00000001),IF(AI446&gt;=AI445,AI445-AH447,AI446-AH447)+0.00000001),1)</f>
        <v>0</v>
      </c>
      <c r="AJ449" s="68">
        <f t="shared" ref="AJ449" si="8222">FLOOR(IF(OR(AJ444=0,AJ444=1),IF(AJ448&gt;AJ445,AJ445,IF(AJ442&gt;=AJ448,AJ448,AJ442)+0.00000001),IF(AJ446&gt;=AJ445,AJ445-AI447,AJ446-AI447)+0.00000001),1)</f>
        <v>0</v>
      </c>
      <c r="AK449" s="68">
        <f t="shared" ref="AK449" si="8223">FLOOR(IF(OR(AK444=0,AK444=1),IF(AK448&gt;AK445,AK445,IF(AK442&gt;=AK448,AK448,AK442)+0.00000001),IF(AK446&gt;=AK445,AK445-AJ447,AK446-AJ447)+0.00000001),1)</f>
        <v>0</v>
      </c>
      <c r="AL449" s="68">
        <f t="shared" ref="AL449" si="8224">FLOOR(IF(OR(AL444=0,AL444=1),IF(AL448&gt;AL445,AL445,IF(AL442&gt;=AL448,AL448,AL442)+0.00000001),IF(AL446&gt;=AL445,AL445-AK447,AL446-AK447)+0.00000001),1)</f>
        <v>0</v>
      </c>
      <c r="AM449" s="68">
        <f t="shared" ref="AM449" si="8225">FLOOR(IF(OR(AM444=0,AM444=1),IF(AM448&gt;AM445,AM445,IF(AM442&gt;=AM448,AM448,AM442)+0.00000001),IF(AM446&gt;=AM445,AM445-AL447,AM446-AL447)+0.00000001),1)</f>
        <v>0</v>
      </c>
      <c r="AN449" s="68">
        <f t="shared" ref="AN449" si="8226">FLOOR(IF(OR(AN444=0,AN444=1),IF(AN448&gt;AN445,AN445,IF(AN442&gt;=AN448,AN448,AN442)+0.00000001),IF(AN446&gt;=AN445,AN445-AM447,AN446-AM447)+0.00000001),1)</f>
        <v>0</v>
      </c>
      <c r="AO449" s="68">
        <f t="shared" ref="AO449" si="8227">FLOOR(IF(OR(AO444=0,AO444=1),IF(AO448&gt;AO445,AO445,IF(AO442&gt;=AO448,AO448,AO442)+0.00000001),IF(AO446&gt;=AO445,AO445-AN447,AO446-AN447)+0.00000001),1)</f>
        <v>0</v>
      </c>
      <c r="AP449" s="68">
        <f t="shared" ref="AP449" si="8228">FLOOR(IF(OR(AP444=0,AP444=1),IF(AP448&gt;AP445,AP445,IF(AP442&gt;=AP448,AP448,AP442)+0.00000001),IF(AP446&gt;=AP445,AP445-AO447,AP446-AO447)+0.00000001),1)</f>
        <v>0</v>
      </c>
      <c r="AQ449" s="68">
        <f t="shared" ref="AQ449" si="8229">FLOOR(IF(OR(AQ444=0,AQ444=1),IF(AQ448&gt;AQ445,AQ445,IF(AQ442&gt;=AQ448,AQ448,AQ442)+0.00000001),IF(AQ446&gt;=AQ445,AQ445-AP447,AQ446-AP447)+0.00000001),1)</f>
        <v>0</v>
      </c>
      <c r="AR449" s="68">
        <f t="shared" ref="AR449" si="8230">FLOOR(IF(OR(AR444=0,AR444=1),IF(AR448&gt;AR445,AR445,IF(AR442&gt;=AR448,AR448,AR442)+0.00000001),IF(AR446&gt;=AR445,AR445-AQ447,AR446-AQ447)+0.00000001),1)</f>
        <v>0</v>
      </c>
      <c r="AS449" s="68">
        <f t="shared" ref="AS449" si="8231">FLOOR(IF(OR(AS444=0,AS444=1),IF(AS448&gt;AS445,AS445,IF(AS442&gt;=AS448,AS448,AS442)+0.00000001),IF(AS446&gt;=AS445,AS445-AR447,AS446-AR447)+0.00000001),1)</f>
        <v>0</v>
      </c>
      <c r="AT449" s="68">
        <f t="shared" ref="AT449" si="8232">FLOOR(IF(OR(AT444=0,AT444=1),IF(AT448&gt;AT445,AT445,IF(AT442&gt;=AT448,AT448,AT442)+0.00000001),IF(AT446&gt;=AT445,AT445-AS447,AT446-AS447)+0.00000001),1)</f>
        <v>0</v>
      </c>
      <c r="AU449" s="68">
        <f t="shared" ref="AU449" si="8233">FLOOR(IF(OR(AU444=0,AU444=1),IF(AU448&gt;AU445,AU445,IF(AU442&gt;=AU448,AU448,AU442)+0.00000001),IF(AU446&gt;=AU445,AU445-AT447,AU446-AT447)+0.00000001),1)</f>
        <v>0</v>
      </c>
      <c r="AV449" s="68">
        <f t="shared" ref="AV449" si="8234">FLOOR(IF(OR(AV444=0,AV444=1),IF(AV448&gt;AV445,AV445,IF(AV442&gt;=AV448,AV448,AV442)+0.00000001),IF(AV446&gt;=AV445,AV445-AU447,AV446-AU447)+0.00000001),1)</f>
        <v>0</v>
      </c>
      <c r="AW449" s="68">
        <f t="shared" ref="AW449" si="8235">FLOOR(IF(OR(AW444=0,AW444=1),IF(AW448&gt;AW445,AW445,IF(AW442&gt;=AW448,AW448,AW442)+0.00000001),IF(AW446&gt;=AW445,AW445-AV447,AW446-AV447)+0.00000001),1)</f>
        <v>0</v>
      </c>
      <c r="AX449" s="68">
        <f t="shared" ref="AX449" si="8236">FLOOR(IF(OR(AX444=0,AX444=1),IF(AX448&gt;AX445,AX445,IF(AX442&gt;=AX448,AX448,AX442)+0.00000001),IF(AX446&gt;=AX445,AX445-AW447,AX446-AW447)+0.00000001),1)</f>
        <v>0</v>
      </c>
      <c r="AY449" s="68">
        <f t="shared" ref="AY449" si="8237">FLOOR(IF(OR(AY444=0,AY444=1),IF(AY448&gt;AY445,AY445,IF(AY442&gt;=AY448,AY448,AY442)+0.00000001),IF(AY446&gt;=AY445,AY445-AX447,AY446-AX447)+0.00000001),1)</f>
        <v>0</v>
      </c>
      <c r="AZ449" s="68">
        <f t="shared" ref="AZ449" si="8238">FLOOR(IF(OR(AZ444=0,AZ444=1),IF(AZ448&gt;AZ445,AZ445,IF(AZ442&gt;=AZ448,AZ448,AZ442)+0.00000001),IF(AZ446&gt;=AZ445,AZ445-AY447,AZ446-AY447)+0.00000001),1)</f>
        <v>0</v>
      </c>
      <c r="BA449" s="68">
        <f t="shared" ref="BA449" si="8239">FLOOR(IF(OR(BA444=0,BA444=1),IF(BA448&gt;BA445,BA445,IF(BA442&gt;=BA448,BA448,BA442)+0.00000001),IF(BA446&gt;=BA445,BA445-AZ447,BA446-AZ447)+0.00000001),1)</f>
        <v>0</v>
      </c>
      <c r="BB449" s="68">
        <f t="shared" ref="BB449" si="8240">FLOOR(IF(OR(BB444=0,BB444=1),IF(BB448&gt;BB445,BB445,IF(BB442&gt;=BB448,BB448,BB442)+0.00000001),IF(BB446&gt;=BB445,BB445-BA447,BB446-BA447)+0.00000001),1)</f>
        <v>0</v>
      </c>
      <c r="BC449" s="68">
        <f t="shared" ref="BC449" si="8241">FLOOR(IF(OR(BC444=0,BC444=1),IF(BC448&gt;BC445,BC445,IF(BC442&gt;=BC448,BC448,BC442)+0.00000001),IF(BC446&gt;=BC445,BC445-BB447,BC446-BB447)+0.00000001),1)</f>
        <v>0</v>
      </c>
      <c r="BD449" s="68">
        <f t="shared" ref="BD449" si="8242">FLOOR(IF(OR(BD444=0,BD444=1),IF(BD448&gt;BD445,BD445,IF(BD442&gt;=BD448,BD448,BD442)+0.00000001),IF(BD446&gt;=BD445,BD445-BC447,BD446-BC447)+0.00000001),1)</f>
        <v>0</v>
      </c>
      <c r="BE449" s="68">
        <f t="shared" ref="BE449" si="8243">FLOOR(IF(OR(BE444=0,BE444=1),IF(BE448&gt;BE445,BE445,IF(BE442&gt;=BE448,BE448,BE442)+0.00000001),IF(BE446&gt;=BE445,BE445-BD447,BE446-BD447)+0.00000001),1)</f>
        <v>0</v>
      </c>
      <c r="BF449" s="68">
        <f t="shared" ref="BF449" si="8244">FLOOR(IF(OR(BF444=0,BF444=1),IF(BF448&gt;BF445,BF445,IF(BF442&gt;=BF448,BF448,BF442)+0.00000001),IF(BF446&gt;=BF445,BF445-BE447,BF446-BE447)+0.00000001),1)</f>
        <v>0</v>
      </c>
      <c r="BG449" s="68">
        <f t="shared" ref="BG449" si="8245">FLOOR(IF(OR(BG444=0,BG444=1),IF(BG448&gt;BG445,BG445,IF(BG442&gt;=BG448,BG448,BG442)+0.00000001),IF(BG446&gt;=BG445,BG445-BF447,BG446-BF447)+0.00000001),1)</f>
        <v>0</v>
      </c>
      <c r="BH449" s="68">
        <f t="shared" ref="BH449" si="8246">FLOOR(IF(OR(BH444=0,BH444=1),IF(BH448&gt;BH445,BH445,IF(BH442&gt;=BH448,BH448,BH442)+0.00000001),IF(BH446&gt;=BH445,BH445-BG447,BH446-BG447)+0.00000001),1)</f>
        <v>0</v>
      </c>
      <c r="BI449" s="68">
        <f t="shared" ref="BI449" si="8247">FLOOR(IF(OR(BI444=0,BI444=1),IF(BI448&gt;BI445,BI445,IF(BI442&gt;=BI448,BI448,BI442)+0.00000001),IF(BI446&gt;=BI445,BI445-BH447,BI446-BH447)+0.00000001),1)</f>
        <v>0</v>
      </c>
      <c r="BJ449" s="68">
        <f t="shared" ref="BJ449" si="8248">FLOOR(IF(OR(BJ444=0,BJ444=1),IF(BJ448&gt;BJ445,BJ445,IF(BJ442&gt;=BJ448,BJ448,BJ442)+0.00000001),IF(BJ446&gt;=BJ445,BJ445-BI447,BJ446-BI447)+0.00000001),1)</f>
        <v>0</v>
      </c>
      <c r="BK449" s="68">
        <f t="shared" ref="BK449" si="8249">FLOOR(IF(OR(BK444=0,BK444=1),IF(BK448&gt;BK445,BK445,IF(BK442&gt;=BK448,BK448,BK442)+0.00000001),IF(BK446&gt;=BK445,BK445-BJ447,BK446-BJ447)+0.00000001),1)</f>
        <v>0</v>
      </c>
      <c r="BL449" s="68">
        <f t="shared" ref="BL449" si="8250">FLOOR(IF(OR(BL444=0,BL444=1),IF(BL448&gt;BL445,BL445,IF(BL442&gt;=BL448,BL448,BL442)+0.00000001),IF(BL446&gt;=BL445,BL445-BK447,BL446-BK447)+0.00000001),1)</f>
        <v>0</v>
      </c>
      <c r="BM449" s="68">
        <f t="shared" ref="BM449" si="8251">FLOOR(IF(OR(BM444=0,BM444=1),IF(BM448&gt;BM445,BM445,IF(BM442&gt;=BM448,BM448,BM442)+0.00000001),IF(BM446&gt;=BM445,BM445-BL447,BM446-BL447)+0.00000001),1)</f>
        <v>0</v>
      </c>
      <c r="BN449" s="362"/>
      <c r="BO449" s="364"/>
      <c r="BP449" s="366"/>
      <c r="BQ449" s="366"/>
      <c r="BR449" s="106"/>
      <c r="BS449" s="106"/>
      <c r="BT449" s="106"/>
      <c r="BU449" s="106"/>
      <c r="BV449" s="106"/>
      <c r="BW449" s="106"/>
      <c r="BX449" s="106"/>
      <c r="BY449" s="106"/>
      <c r="BZ449" s="106"/>
      <c r="CA449" s="106"/>
      <c r="CB449" s="106"/>
      <c r="CC449" s="106"/>
      <c r="CD449" s="106"/>
      <c r="CE449" s="106"/>
      <c r="CF449" s="106"/>
      <c r="CG449" s="106"/>
    </row>
    <row r="450" spans="1:85" s="245" customFormat="1" ht="25.4" customHeight="1" thickBot="1" x14ac:dyDescent="0.4">
      <c r="A450" s="243"/>
      <c r="B450" s="129"/>
      <c r="C450" s="69"/>
      <c r="D450" s="69"/>
      <c r="E450" s="69"/>
      <c r="F450" s="69"/>
      <c r="G450" s="69"/>
      <c r="H450" s="69"/>
      <c r="I450" s="69"/>
      <c r="J450" s="69"/>
      <c r="K450" s="69"/>
      <c r="L450" s="69"/>
      <c r="M450" s="70"/>
      <c r="N450" s="7"/>
      <c r="O450" s="193"/>
      <c r="P450" s="106"/>
      <c r="Q450" s="216" t="s">
        <v>145</v>
      </c>
      <c r="R450" s="72">
        <f>IF($J441="Ano",R449*'Podpůrná data'!$B$5,R449*'Podpůrná data'!$B$3)</f>
        <v>0</v>
      </c>
      <c r="S450" s="72">
        <f>IF($J441="Ano",S449*'Podpůrná data'!$B$5,S449*'Podpůrná data'!$B$3)</f>
        <v>0</v>
      </c>
      <c r="T450" s="72">
        <f>IF($J441="Ano",T449*'Podpůrná data'!$B$5,T449*'Podpůrná data'!$B$3)</f>
        <v>0</v>
      </c>
      <c r="U450" s="72">
        <f>IF($J441="Ano",U449*'Podpůrná data'!$B$5,U449*'Podpůrná data'!$B$3)</f>
        <v>0</v>
      </c>
      <c r="V450" s="72">
        <f>IF($J441="Ano",V449*'Podpůrná data'!$B$5,V449*'Podpůrná data'!$B$3)</f>
        <v>0</v>
      </c>
      <c r="W450" s="72">
        <f>IF($J441="Ano",W449*'Podpůrná data'!$B$5,W449*'Podpůrná data'!$B$3)</f>
        <v>0</v>
      </c>
      <c r="X450" s="72">
        <f>IF($J441="Ano",X449*'Podpůrná data'!$B$5,X449*'Podpůrná data'!$B$3)</f>
        <v>0</v>
      </c>
      <c r="Y450" s="72">
        <f>IF($J441="Ano",Y449*'Podpůrná data'!$B$5,Y449*'Podpůrná data'!$B$3)</f>
        <v>0</v>
      </c>
      <c r="Z450" s="72">
        <f>IF($J441="Ano",Z449*'Podpůrná data'!$B$5,Z449*'Podpůrná data'!$B$3)</f>
        <v>0</v>
      </c>
      <c r="AA450" s="72">
        <f>IF($J441="Ano",AA449*'Podpůrná data'!$B$5,AA449*'Podpůrná data'!$B$3)</f>
        <v>0</v>
      </c>
      <c r="AB450" s="72">
        <f>IF($J441="Ano",AB449*'Podpůrná data'!$B$5,AB449*'Podpůrná data'!$B$3)</f>
        <v>0</v>
      </c>
      <c r="AC450" s="72">
        <f>IF($J441="Ano",AC449*'Podpůrná data'!$B$5,AC449*'Podpůrná data'!$B$3)</f>
        <v>0</v>
      </c>
      <c r="AD450" s="72">
        <f>IF($J441="Ano",AD449*'Podpůrná data'!$B$5,AD449*'Podpůrná data'!$B$3)</f>
        <v>0</v>
      </c>
      <c r="AE450" s="72">
        <f>IF($J441="Ano",AE449*'Podpůrná data'!$B$5,AE449*'Podpůrná data'!$B$3)</f>
        <v>0</v>
      </c>
      <c r="AF450" s="72">
        <f>IF($J441="Ano",AF449*'Podpůrná data'!$B$5,AF449*'Podpůrná data'!$B$3)</f>
        <v>0</v>
      </c>
      <c r="AG450" s="72">
        <f>IF($J441="Ano",AG449*'Podpůrná data'!$B$5,AG449*'Podpůrná data'!$B$3)</f>
        <v>0</v>
      </c>
      <c r="AH450" s="72">
        <f>IF($J441="Ano",AH449*'Podpůrná data'!$B$5,AH449*'Podpůrná data'!$B$3)</f>
        <v>0</v>
      </c>
      <c r="AI450" s="72">
        <f>IF($J441="Ano",AI449*'Podpůrná data'!$B$5,AI449*'Podpůrná data'!$B$3)</f>
        <v>0</v>
      </c>
      <c r="AJ450" s="72">
        <f>IF($J441="Ano",AJ449*'Podpůrná data'!$B$5,AJ449*'Podpůrná data'!$B$3)</f>
        <v>0</v>
      </c>
      <c r="AK450" s="72">
        <f>IF($J441="Ano",AK449*'Podpůrná data'!$B$5,AK449*'Podpůrná data'!$B$3)</f>
        <v>0</v>
      </c>
      <c r="AL450" s="72">
        <f>IF($J441="Ano",AL449*'Podpůrná data'!$B$5,AL449*'Podpůrná data'!$B$3)</f>
        <v>0</v>
      </c>
      <c r="AM450" s="72">
        <f>IF($J441="Ano",AM449*'Podpůrná data'!$B$5,AM449*'Podpůrná data'!$B$3)</f>
        <v>0</v>
      </c>
      <c r="AN450" s="72">
        <f>IF($J441="Ano",AN449*'Podpůrná data'!$B$5,AN449*'Podpůrná data'!$B$3)</f>
        <v>0</v>
      </c>
      <c r="AO450" s="72">
        <f>IF($J441="Ano",AO449*'Podpůrná data'!$B$5,AO449*'Podpůrná data'!$B$3)</f>
        <v>0</v>
      </c>
      <c r="AP450" s="72">
        <f>IF($J441="Ano",AP449*'Podpůrná data'!$B$5,AP449*'Podpůrná data'!$B$3)</f>
        <v>0</v>
      </c>
      <c r="AQ450" s="72">
        <f>IF($J441="Ano",AQ449*'Podpůrná data'!$B$5,AQ449*'Podpůrná data'!$B$3)</f>
        <v>0</v>
      </c>
      <c r="AR450" s="72">
        <f>IF($J441="Ano",AR449*'Podpůrná data'!$B$5,AR449*'Podpůrná data'!$B$3)</f>
        <v>0</v>
      </c>
      <c r="AS450" s="72">
        <f>IF($J441="Ano",AS449*'Podpůrná data'!$B$5,AS449*'Podpůrná data'!$B$3)</f>
        <v>0</v>
      </c>
      <c r="AT450" s="72">
        <f>IF($J441="Ano",AT449*'Podpůrná data'!$B$5,AT449*'Podpůrná data'!$B$3)</f>
        <v>0</v>
      </c>
      <c r="AU450" s="72">
        <f>IF($J441="Ano",AU449*'Podpůrná data'!$B$5,AU449*'Podpůrná data'!$B$3)</f>
        <v>0</v>
      </c>
      <c r="AV450" s="72">
        <f>IF($J441="Ano",AV449*'Podpůrná data'!$B$5,AV449*'Podpůrná data'!$B$3)</f>
        <v>0</v>
      </c>
      <c r="AW450" s="72">
        <f>IF($J441="Ano",AW449*'Podpůrná data'!$B$5,AW449*'Podpůrná data'!$B$3)</f>
        <v>0</v>
      </c>
      <c r="AX450" s="72">
        <f>IF($J441="Ano",AX449*'Podpůrná data'!$B$5,AX449*'Podpůrná data'!$B$3)</f>
        <v>0</v>
      </c>
      <c r="AY450" s="72">
        <f>IF($J441="Ano",AY449*'Podpůrná data'!$B$5,AY449*'Podpůrná data'!$B$3)</f>
        <v>0</v>
      </c>
      <c r="AZ450" s="72">
        <f>IF($J441="Ano",AZ449*'Podpůrná data'!$B$5,AZ449*'Podpůrná data'!$B$3)</f>
        <v>0</v>
      </c>
      <c r="BA450" s="72">
        <f>IF($J441="Ano",BA449*'Podpůrná data'!$B$5,BA449*'Podpůrná data'!$B$3)</f>
        <v>0</v>
      </c>
      <c r="BB450" s="72">
        <f>IF($J441="Ano",BB449*'Podpůrná data'!$B$5,BB449*'Podpůrná data'!$B$3)</f>
        <v>0</v>
      </c>
      <c r="BC450" s="72">
        <f>IF($J441="Ano",BC449*'Podpůrná data'!$B$5,BC449*'Podpůrná data'!$B$3)</f>
        <v>0</v>
      </c>
      <c r="BD450" s="72">
        <f>IF($J441="Ano",BD449*'Podpůrná data'!$B$5,BD449*'Podpůrná data'!$B$3)</f>
        <v>0</v>
      </c>
      <c r="BE450" s="72">
        <f>IF($J441="Ano",BE449*'Podpůrná data'!$B$5,BE449*'Podpůrná data'!$B$3)</f>
        <v>0</v>
      </c>
      <c r="BF450" s="72">
        <f>IF($J441="Ano",BF449*'Podpůrná data'!$B$5,BF449*'Podpůrná data'!$B$3)</f>
        <v>0</v>
      </c>
      <c r="BG450" s="72">
        <f>IF($J441="Ano",BG449*'Podpůrná data'!$B$5,BG449*'Podpůrná data'!$B$3)</f>
        <v>0</v>
      </c>
      <c r="BH450" s="72">
        <f>IF($J441="Ano",BH449*'Podpůrná data'!$B$5,BH449*'Podpůrná data'!$B$3)</f>
        <v>0</v>
      </c>
      <c r="BI450" s="72">
        <f>IF($J441="Ano",BI449*'Podpůrná data'!$B$5,BI449*'Podpůrná data'!$B$3)</f>
        <v>0</v>
      </c>
      <c r="BJ450" s="72">
        <f>IF($J441="Ano",BJ449*'Podpůrná data'!$B$5,BJ449*'Podpůrná data'!$B$3)</f>
        <v>0</v>
      </c>
      <c r="BK450" s="72">
        <f>IF($J441="Ano",BK449*'Podpůrná data'!$B$5,BK449*'Podpůrná data'!$B$3)</f>
        <v>0</v>
      </c>
      <c r="BL450" s="72">
        <f>IF($J441="Ano",BL449*'Podpůrná data'!$B$5,BL449*'Podpůrná data'!$B$3)</f>
        <v>0</v>
      </c>
      <c r="BM450" s="72">
        <f>IF($J441="Ano",BM449*'Podpůrná data'!$B$5,BM449*'Podpůrná data'!$B$3)</f>
        <v>0</v>
      </c>
      <c r="BN450" s="363"/>
      <c r="BO450" s="365"/>
      <c r="BP450" s="367"/>
      <c r="BQ450" s="367"/>
      <c r="BR450" s="106"/>
      <c r="BS450" s="178">
        <f>SUMIFS($R450:$BM450,$R440:$BM440,"1. ZoR")</f>
        <v>0</v>
      </c>
      <c r="BT450" s="178">
        <f>SUMIFS($R450:$BM450,$R440:$BM440,"2. ZoR")</f>
        <v>0</v>
      </c>
      <c r="BU450" s="178">
        <f>SUMIFS($R450:$BM450,$R440:$BM440,"3. ZoR")</f>
        <v>0</v>
      </c>
      <c r="BV450" s="178">
        <f>SUMIFS($R450:$BM450,$R440:$BM440,"4. ZoR")</f>
        <v>0</v>
      </c>
      <c r="BW450" s="178">
        <f>SUMIFS($R450:$BM450,$R440:$BM440,"5. ZoR")</f>
        <v>0</v>
      </c>
      <c r="BX450" s="178">
        <f>SUMIFS($R450:$BM450,$R440:$BM440,"6. ZoR")</f>
        <v>0</v>
      </c>
      <c r="BY450" s="178">
        <f>SUMIFS($R450:$BM450,$R440:$BM440,"7. ZoR")</f>
        <v>0</v>
      </c>
      <c r="BZ450" s="178">
        <f>SUMIFS($R450:$BM450,$R440:$BM440,"8. ZoR")</f>
        <v>0</v>
      </c>
      <c r="CA450" s="178">
        <f>SUMIFS($R450:$BM450,$R440:$BM440,"9. ZoR")</f>
        <v>0</v>
      </c>
      <c r="CB450" s="178">
        <f>SUMIFS($R450:$BM450,$R440:$BM440,"10. ZoR")</f>
        <v>0</v>
      </c>
      <c r="CC450" s="178">
        <f>SUMIFS($R450:$BM450,$R440:$BM440,"11. ZoR")</f>
        <v>0</v>
      </c>
      <c r="CD450" s="178">
        <f>SUMIFS($R450:$BM450,$R440:$BM440,"12. ZoR")</f>
        <v>0</v>
      </c>
      <c r="CE450" s="178">
        <f>SUMIFS($R450:$BM450,$R440:$BM440,"13. ZoR")</f>
        <v>0</v>
      </c>
      <c r="CF450" s="178">
        <f>SUMIFS($R450:$BM450,$R440:$BM440,"14. ZoR")</f>
        <v>0</v>
      </c>
      <c r="CG450" s="178">
        <f>SUMIFS($R450:$BM450,$R440:$BM440,"15. ZoR")</f>
        <v>0</v>
      </c>
    </row>
    <row r="451" spans="1:85" ht="15" hidden="1" thickBot="1" x14ac:dyDescent="0.4">
      <c r="B451" s="105"/>
      <c r="C451" s="130"/>
      <c r="D451" s="130"/>
      <c r="E451" s="130"/>
      <c r="F451" s="130"/>
      <c r="G451" s="130"/>
      <c r="H451" s="105"/>
      <c r="I451" s="105"/>
      <c r="J451" s="105"/>
      <c r="K451" s="105"/>
      <c r="L451" s="105"/>
      <c r="M451" s="105"/>
      <c r="N451" s="7"/>
      <c r="O451" s="105"/>
      <c r="P451" s="105"/>
      <c r="Q451" s="105"/>
      <c r="R451" s="105"/>
      <c r="S451" s="105"/>
      <c r="T451" s="7"/>
      <c r="U451" s="105"/>
      <c r="V451" s="105"/>
      <c r="W451" s="105"/>
      <c r="X451" s="105"/>
      <c r="Y451" s="105"/>
      <c r="Z451" s="105"/>
      <c r="AA451" s="105"/>
      <c r="AB451" s="105"/>
      <c r="AC451" s="105"/>
      <c r="AD451" s="105"/>
      <c r="AE451" s="105"/>
      <c r="AF451" s="105"/>
      <c r="AG451" s="105"/>
      <c r="AH451" s="105"/>
      <c r="AI451" s="105"/>
      <c r="AJ451" s="105"/>
      <c r="AK451" s="105"/>
      <c r="AL451" s="105"/>
      <c r="AM451" s="105"/>
      <c r="AN451" s="105"/>
      <c r="AO451" s="105"/>
      <c r="AP451" s="105"/>
      <c r="AQ451" s="105"/>
      <c r="AR451" s="105"/>
      <c r="AS451" s="105"/>
      <c r="AT451" s="105"/>
      <c r="AU451" s="105"/>
      <c r="AV451" s="105"/>
      <c r="AW451" s="105"/>
      <c r="AX451" s="105"/>
      <c r="AY451" s="105"/>
      <c r="AZ451" s="105"/>
      <c r="BA451" s="105"/>
      <c r="BB451" s="105"/>
      <c r="BC451" s="105"/>
      <c r="BD451" s="105"/>
      <c r="BE451" s="105"/>
      <c r="BF451" s="105"/>
      <c r="BG451" s="105"/>
      <c r="BH451" s="105"/>
      <c r="BI451" s="105"/>
      <c r="BJ451" s="105"/>
      <c r="BK451" s="105"/>
      <c r="BL451" s="105"/>
      <c r="BM451" s="105"/>
      <c r="BN451" s="105"/>
      <c r="BO451" s="105"/>
      <c r="BP451" s="105"/>
      <c r="BQ451" s="105"/>
      <c r="BR451" s="105"/>
      <c r="BS451" s="105"/>
      <c r="BT451" s="105"/>
      <c r="BU451" s="105"/>
      <c r="BV451" s="105"/>
      <c r="BW451" s="105"/>
      <c r="BX451" s="105"/>
      <c r="BY451" s="105"/>
      <c r="BZ451" s="105"/>
      <c r="CA451" s="105"/>
      <c r="CB451" s="105"/>
      <c r="CC451" s="105"/>
      <c r="CD451" s="105"/>
      <c r="CE451" s="105"/>
      <c r="CF451" s="105"/>
      <c r="CG451" s="105"/>
    </row>
    <row r="452" spans="1:85" s="245" customFormat="1" ht="69.650000000000006" customHeight="1" thickBot="1" x14ac:dyDescent="0.4">
      <c r="A452" s="249"/>
      <c r="B452" s="120"/>
      <c r="C452" s="360" t="s">
        <v>2</v>
      </c>
      <c r="D452" s="121"/>
      <c r="E452" s="131" t="s">
        <v>206</v>
      </c>
      <c r="F452" s="131" t="s">
        <v>444</v>
      </c>
      <c r="G452" s="131" t="s">
        <v>208</v>
      </c>
      <c r="H452" s="122" t="s">
        <v>94</v>
      </c>
      <c r="I452" s="122" t="s">
        <v>95</v>
      </c>
      <c r="J452" s="122" t="s">
        <v>96</v>
      </c>
      <c r="K452" s="122" t="s">
        <v>216</v>
      </c>
      <c r="L452" s="122" t="s">
        <v>218</v>
      </c>
      <c r="M452" s="138" t="s">
        <v>1</v>
      </c>
      <c r="N452" s="7"/>
      <c r="O452" s="124">
        <v>208002</v>
      </c>
      <c r="P452" s="106"/>
      <c r="Q452" s="194" t="s">
        <v>128</v>
      </c>
      <c r="R452" s="83" t="s">
        <v>4</v>
      </c>
      <c r="S452" s="83" t="s">
        <v>5</v>
      </c>
      <c r="T452" s="83" t="s">
        <v>6</v>
      </c>
      <c r="U452" s="83" t="s">
        <v>7</v>
      </c>
      <c r="V452" s="83" t="s">
        <v>8</v>
      </c>
      <c r="W452" s="83" t="s">
        <v>9</v>
      </c>
      <c r="X452" s="83" t="s">
        <v>10</v>
      </c>
      <c r="Y452" s="83" t="s">
        <v>11</v>
      </c>
      <c r="Z452" s="83" t="s">
        <v>12</v>
      </c>
      <c r="AA452" s="83" t="s">
        <v>13</v>
      </c>
      <c r="AB452" s="83" t="s">
        <v>14</v>
      </c>
      <c r="AC452" s="83" t="s">
        <v>15</v>
      </c>
      <c r="AD452" s="83" t="s">
        <v>16</v>
      </c>
      <c r="AE452" s="83" t="s">
        <v>17</v>
      </c>
      <c r="AF452" s="83" t="s">
        <v>18</v>
      </c>
      <c r="AG452" s="83" t="s">
        <v>19</v>
      </c>
      <c r="AH452" s="83" t="s">
        <v>20</v>
      </c>
      <c r="AI452" s="83" t="s">
        <v>21</v>
      </c>
      <c r="AJ452" s="83" t="s">
        <v>22</v>
      </c>
      <c r="AK452" s="83" t="s">
        <v>23</v>
      </c>
      <c r="AL452" s="83" t="s">
        <v>24</v>
      </c>
      <c r="AM452" s="83" t="s">
        <v>25</v>
      </c>
      <c r="AN452" s="83" t="s">
        <v>26</v>
      </c>
      <c r="AO452" s="83" t="s">
        <v>27</v>
      </c>
      <c r="AP452" s="83" t="s">
        <v>28</v>
      </c>
      <c r="AQ452" s="83" t="s">
        <v>29</v>
      </c>
      <c r="AR452" s="83" t="s">
        <v>30</v>
      </c>
      <c r="AS452" s="83" t="s">
        <v>31</v>
      </c>
      <c r="AT452" s="83" t="s">
        <v>32</v>
      </c>
      <c r="AU452" s="83" t="s">
        <v>33</v>
      </c>
      <c r="AV452" s="83" t="s">
        <v>34</v>
      </c>
      <c r="AW452" s="83" t="s">
        <v>35</v>
      </c>
      <c r="AX452" s="83" t="s">
        <v>36</v>
      </c>
      <c r="AY452" s="83" t="s">
        <v>37</v>
      </c>
      <c r="AZ452" s="83" t="s">
        <v>38</v>
      </c>
      <c r="BA452" s="83" t="s">
        <v>39</v>
      </c>
      <c r="BB452" s="83" t="s">
        <v>40</v>
      </c>
      <c r="BC452" s="83" t="s">
        <v>41</v>
      </c>
      <c r="BD452" s="83" t="s">
        <v>42</v>
      </c>
      <c r="BE452" s="83" t="s">
        <v>43</v>
      </c>
      <c r="BF452" s="83" t="s">
        <v>44</v>
      </c>
      <c r="BG452" s="83" t="s">
        <v>45</v>
      </c>
      <c r="BH452" s="83" t="s">
        <v>46</v>
      </c>
      <c r="BI452" s="83" t="s">
        <v>47</v>
      </c>
      <c r="BJ452" s="83" t="s">
        <v>48</v>
      </c>
      <c r="BK452" s="83" t="s">
        <v>49</v>
      </c>
      <c r="BL452" s="83" t="s">
        <v>50</v>
      </c>
      <c r="BM452" s="83" t="s">
        <v>51</v>
      </c>
      <c r="BN452" s="134" t="s">
        <v>163</v>
      </c>
      <c r="BO452" s="135" t="s">
        <v>164</v>
      </c>
      <c r="BP452" s="135" t="s">
        <v>146</v>
      </c>
      <c r="BQ452" s="135" t="s">
        <v>214</v>
      </c>
      <c r="BR452" s="106"/>
      <c r="BS452" s="368" t="s">
        <v>238</v>
      </c>
      <c r="BT452" s="369"/>
      <c r="BU452" s="369"/>
      <c r="BV452" s="369"/>
      <c r="BW452" s="369"/>
      <c r="BX452" s="369"/>
      <c r="BY452" s="369"/>
      <c r="BZ452" s="369"/>
      <c r="CA452" s="369"/>
      <c r="CB452" s="369"/>
      <c r="CC452" s="369"/>
      <c r="CD452" s="369"/>
      <c r="CE452" s="369"/>
      <c r="CF452" s="369"/>
      <c r="CG452" s="369"/>
    </row>
    <row r="453" spans="1:85" s="245" customFormat="1" ht="21" hidden="1" customHeight="1" x14ac:dyDescent="0.35">
      <c r="A453" s="250"/>
      <c r="B453" s="113"/>
      <c r="C453" s="361"/>
      <c r="D453" s="125"/>
      <c r="E453" s="125"/>
      <c r="F453" s="125"/>
      <c r="G453" s="125"/>
      <c r="H453" s="370" t="s">
        <v>250</v>
      </c>
      <c r="I453" s="371" t="s">
        <v>425</v>
      </c>
      <c r="J453" s="357" t="s">
        <v>97</v>
      </c>
      <c r="K453" s="357" t="s">
        <v>217</v>
      </c>
      <c r="L453" s="137"/>
      <c r="M453" s="373" t="s">
        <v>93</v>
      </c>
      <c r="N453" s="7"/>
      <c r="O453" s="375" t="s">
        <v>3</v>
      </c>
      <c r="P453" s="106"/>
      <c r="Q453" s="84"/>
      <c r="R453" s="74">
        <f>MONTH(Úvod!$F$10)</f>
        <v>1</v>
      </c>
      <c r="S453" s="75">
        <f t="shared" ref="S453" si="8252">IF(R453=12,1,R453+1)</f>
        <v>2</v>
      </c>
      <c r="T453" s="75">
        <f t="shared" ref="T453" si="8253">IF(S453=12,1,S453+1)</f>
        <v>3</v>
      </c>
      <c r="U453" s="76">
        <f t="shared" ref="U453" si="8254">IF(T453=12,1,T453+1)</f>
        <v>4</v>
      </c>
      <c r="V453" s="76">
        <f t="shared" ref="V453" si="8255">IF(U453=12,1,U453+1)</f>
        <v>5</v>
      </c>
      <c r="W453" s="76">
        <f t="shared" ref="W453" si="8256">IF(V453=12,1,V453+1)</f>
        <v>6</v>
      </c>
      <c r="X453" s="76">
        <f t="shared" ref="X453" si="8257">IF(W453=12,1,W453+1)</f>
        <v>7</v>
      </c>
      <c r="Y453" s="76">
        <f t="shared" ref="Y453" si="8258">IF(X453=12,1,X453+1)</f>
        <v>8</v>
      </c>
      <c r="Z453" s="76">
        <f t="shared" ref="Z453" si="8259">IF(Y453=12,1,Y453+1)</f>
        <v>9</v>
      </c>
      <c r="AA453" s="76">
        <f>IF(Z453=12,1,Z453+1)</f>
        <v>10</v>
      </c>
      <c r="AB453" s="76">
        <f t="shared" ref="AB453" si="8260">IF(AA453=12,1,AA453+1)</f>
        <v>11</v>
      </c>
      <c r="AC453" s="76">
        <f t="shared" ref="AC453" si="8261">IF(AB453=12,1,AB453+1)</f>
        <v>12</v>
      </c>
      <c r="AD453" s="76">
        <f t="shared" ref="AD453" si="8262">IF(AC453=12,1,AC453+1)</f>
        <v>1</v>
      </c>
      <c r="AE453" s="76">
        <f t="shared" ref="AE453" si="8263">IF(AD453=12,1,AD453+1)</f>
        <v>2</v>
      </c>
      <c r="AF453" s="76">
        <f t="shared" ref="AF453" si="8264">IF(AE453=12,1,AE453+1)</f>
        <v>3</v>
      </c>
      <c r="AG453" s="76">
        <f t="shared" ref="AG453" si="8265">IF(AF453=12,1,AF453+1)</f>
        <v>4</v>
      </c>
      <c r="AH453" s="76">
        <f t="shared" ref="AH453" si="8266">IF(AG453=12,1,AG453+1)</f>
        <v>5</v>
      </c>
      <c r="AI453" s="76">
        <f t="shared" ref="AI453" si="8267">IF(AH453=12,1,AH453+1)</f>
        <v>6</v>
      </c>
      <c r="AJ453" s="76">
        <f>IF(AI453=12,1,AI453+1)</f>
        <v>7</v>
      </c>
      <c r="AK453" s="76">
        <f t="shared" ref="AK453" si="8268">IF(AJ453=12,1,AJ453+1)</f>
        <v>8</v>
      </c>
      <c r="AL453" s="76">
        <f t="shared" ref="AL453" si="8269">IF(AK453=12,1,AK453+1)</f>
        <v>9</v>
      </c>
      <c r="AM453" s="76">
        <f t="shared" ref="AM453" si="8270">IF(AL453=12,1,AL453+1)</f>
        <v>10</v>
      </c>
      <c r="AN453" s="76">
        <f t="shared" ref="AN453" si="8271">IF(AM453=12,1,AM453+1)</f>
        <v>11</v>
      </c>
      <c r="AO453" s="76">
        <f t="shared" ref="AO453" si="8272">IF(AN453=12,1,AN453+1)</f>
        <v>12</v>
      </c>
      <c r="AP453" s="76">
        <f t="shared" ref="AP453" si="8273">IF(AO453=12,1,AO453+1)</f>
        <v>1</v>
      </c>
      <c r="AQ453" s="76">
        <f t="shared" ref="AQ453" si="8274">IF(AP453=12,1,AP453+1)</f>
        <v>2</v>
      </c>
      <c r="AR453" s="76">
        <f t="shared" ref="AR453" si="8275">IF(AQ453=12,1,AQ453+1)</f>
        <v>3</v>
      </c>
      <c r="AS453" s="76">
        <f t="shared" ref="AS453" si="8276">IF(AR453=12,1,AR453+1)</f>
        <v>4</v>
      </c>
      <c r="AT453" s="76">
        <f t="shared" ref="AT453" si="8277">IF(AS453=12,1,AS453+1)</f>
        <v>5</v>
      </c>
      <c r="AU453" s="76">
        <f t="shared" ref="AU453" si="8278">IF(AT453=12,1,AT453+1)</f>
        <v>6</v>
      </c>
      <c r="AV453" s="76">
        <f t="shared" ref="AV453" si="8279">IF(AU453=12,1,AU453+1)</f>
        <v>7</v>
      </c>
      <c r="AW453" s="76">
        <f t="shared" ref="AW453" si="8280">IF(AV453=12,1,AV453+1)</f>
        <v>8</v>
      </c>
      <c r="AX453" s="76">
        <f t="shared" ref="AX453" si="8281">IF(AW453=12,1,AW453+1)</f>
        <v>9</v>
      </c>
      <c r="AY453" s="76">
        <f t="shared" ref="AY453" si="8282">IF(AX453=12,1,AX453+1)</f>
        <v>10</v>
      </c>
      <c r="AZ453" s="76">
        <f t="shared" ref="AZ453" si="8283">IF(AY453=12,1,AY453+1)</f>
        <v>11</v>
      </c>
      <c r="BA453" s="76">
        <f t="shared" ref="BA453" si="8284">IF(AZ453=12,1,AZ453+1)</f>
        <v>12</v>
      </c>
      <c r="BB453" s="76">
        <f t="shared" ref="BB453" si="8285">IF(BA453=12,1,BA453+1)</f>
        <v>1</v>
      </c>
      <c r="BC453" s="76">
        <f t="shared" ref="BC453" si="8286">IF(BB453=12,1,BB453+1)</f>
        <v>2</v>
      </c>
      <c r="BD453" s="76">
        <f t="shared" ref="BD453" si="8287">IF(BC453=12,1,BC453+1)</f>
        <v>3</v>
      </c>
      <c r="BE453" s="76">
        <f t="shared" ref="BE453" si="8288">IF(BD453=12,1,BD453+1)</f>
        <v>4</v>
      </c>
      <c r="BF453" s="76">
        <f t="shared" ref="BF453" si="8289">IF(BE453=12,1,BE453+1)</f>
        <v>5</v>
      </c>
      <c r="BG453" s="76">
        <f t="shared" ref="BG453" si="8290">IF(BF453=12,1,BF453+1)</f>
        <v>6</v>
      </c>
      <c r="BH453" s="76">
        <f t="shared" ref="BH453" si="8291">IF(BG453=12,1,BG453+1)</f>
        <v>7</v>
      </c>
      <c r="BI453" s="76">
        <f t="shared" ref="BI453" si="8292">IF(BH453=12,1,BH453+1)</f>
        <v>8</v>
      </c>
      <c r="BJ453" s="76">
        <f t="shared" ref="BJ453" si="8293">IF(BI453=12,1,BI453+1)</f>
        <v>9</v>
      </c>
      <c r="BK453" s="76">
        <f t="shared" ref="BK453" si="8294">IF(BJ453=12,1,BJ453+1)</f>
        <v>10</v>
      </c>
      <c r="BL453" s="76">
        <f t="shared" ref="BL453" si="8295">IF(BK453=12,1,BK453+1)</f>
        <v>11</v>
      </c>
      <c r="BM453" s="76">
        <f t="shared" ref="BM453" si="8296">IF(BL453=12,1,BL453+1)</f>
        <v>12</v>
      </c>
      <c r="BN453" s="81"/>
      <c r="BO453" s="78"/>
      <c r="BP453" s="78"/>
      <c r="BQ453" s="78"/>
      <c r="BR453" s="106"/>
      <c r="BS453" s="106"/>
      <c r="BT453" s="106"/>
      <c r="BU453" s="106"/>
      <c r="BV453" s="106"/>
      <c r="BW453" s="106"/>
      <c r="BX453" s="106"/>
      <c r="BY453" s="106"/>
      <c r="BZ453" s="106"/>
      <c r="CA453" s="106"/>
      <c r="CB453" s="106"/>
      <c r="CC453" s="106"/>
      <c r="CD453" s="106"/>
      <c r="CE453" s="106"/>
      <c r="CF453" s="106"/>
      <c r="CG453" s="106"/>
    </row>
    <row r="454" spans="1:85" s="245" customFormat="1" ht="18" hidden="1" customHeight="1" x14ac:dyDescent="0.35">
      <c r="A454" s="250"/>
      <c r="B454" s="113"/>
      <c r="C454" s="361"/>
      <c r="D454" s="125"/>
      <c r="E454" s="125"/>
      <c r="F454" s="125"/>
      <c r="G454" s="125"/>
      <c r="H454" s="370"/>
      <c r="I454" s="371"/>
      <c r="J454" s="357"/>
      <c r="K454" s="357"/>
      <c r="L454" s="137"/>
      <c r="M454" s="373"/>
      <c r="N454" s="7"/>
      <c r="O454" s="376"/>
      <c r="P454" s="106"/>
      <c r="Q454" s="77"/>
      <c r="R454" s="59">
        <f t="shared" ref="R454:BM454" si="8297">VALUE(_xlfn.CONCAT(R453,".",R456))</f>
        <v>1</v>
      </c>
      <c r="S454" s="73">
        <f t="shared" si="8297"/>
        <v>32</v>
      </c>
      <c r="T454" s="73">
        <f t="shared" si="8297"/>
        <v>61</v>
      </c>
      <c r="U454" s="73">
        <f t="shared" si="8297"/>
        <v>92</v>
      </c>
      <c r="V454" s="73">
        <f t="shared" si="8297"/>
        <v>122</v>
      </c>
      <c r="W454" s="73">
        <f t="shared" si="8297"/>
        <v>153</v>
      </c>
      <c r="X454" s="73">
        <f t="shared" si="8297"/>
        <v>183</v>
      </c>
      <c r="Y454" s="73">
        <f t="shared" si="8297"/>
        <v>214</v>
      </c>
      <c r="Z454" s="73">
        <f t="shared" si="8297"/>
        <v>245</v>
      </c>
      <c r="AA454" s="73">
        <f t="shared" si="8297"/>
        <v>275</v>
      </c>
      <c r="AB454" s="73">
        <f t="shared" si="8297"/>
        <v>306</v>
      </c>
      <c r="AC454" s="73">
        <f t="shared" si="8297"/>
        <v>336</v>
      </c>
      <c r="AD454" s="73">
        <f t="shared" si="8297"/>
        <v>367</v>
      </c>
      <c r="AE454" s="73">
        <f t="shared" si="8297"/>
        <v>398</v>
      </c>
      <c r="AF454" s="73">
        <f t="shared" si="8297"/>
        <v>426</v>
      </c>
      <c r="AG454" s="73">
        <f t="shared" si="8297"/>
        <v>457</v>
      </c>
      <c r="AH454" s="73">
        <f t="shared" si="8297"/>
        <v>487</v>
      </c>
      <c r="AI454" s="73">
        <f t="shared" si="8297"/>
        <v>518</v>
      </c>
      <c r="AJ454" s="73">
        <f t="shared" si="8297"/>
        <v>548</v>
      </c>
      <c r="AK454" s="73">
        <f t="shared" si="8297"/>
        <v>579</v>
      </c>
      <c r="AL454" s="73">
        <f t="shared" si="8297"/>
        <v>610</v>
      </c>
      <c r="AM454" s="73">
        <f t="shared" si="8297"/>
        <v>640</v>
      </c>
      <c r="AN454" s="73">
        <f t="shared" si="8297"/>
        <v>671</v>
      </c>
      <c r="AO454" s="73">
        <f t="shared" si="8297"/>
        <v>701</v>
      </c>
      <c r="AP454" s="73">
        <f t="shared" si="8297"/>
        <v>732</v>
      </c>
      <c r="AQ454" s="73">
        <f t="shared" si="8297"/>
        <v>763</v>
      </c>
      <c r="AR454" s="73">
        <f t="shared" si="8297"/>
        <v>791</v>
      </c>
      <c r="AS454" s="73">
        <f t="shared" si="8297"/>
        <v>822</v>
      </c>
      <c r="AT454" s="73">
        <f t="shared" si="8297"/>
        <v>852</v>
      </c>
      <c r="AU454" s="73">
        <f t="shared" si="8297"/>
        <v>883</v>
      </c>
      <c r="AV454" s="73">
        <f t="shared" si="8297"/>
        <v>913</v>
      </c>
      <c r="AW454" s="73">
        <f t="shared" si="8297"/>
        <v>944</v>
      </c>
      <c r="AX454" s="73">
        <f t="shared" si="8297"/>
        <v>975</v>
      </c>
      <c r="AY454" s="73">
        <f t="shared" si="8297"/>
        <v>1005</v>
      </c>
      <c r="AZ454" s="73">
        <f t="shared" si="8297"/>
        <v>1036</v>
      </c>
      <c r="BA454" s="73">
        <f t="shared" si="8297"/>
        <v>1066</v>
      </c>
      <c r="BB454" s="73">
        <f t="shared" si="8297"/>
        <v>1097</v>
      </c>
      <c r="BC454" s="73">
        <f t="shared" si="8297"/>
        <v>1128</v>
      </c>
      <c r="BD454" s="73">
        <f t="shared" si="8297"/>
        <v>1156</v>
      </c>
      <c r="BE454" s="73">
        <f t="shared" si="8297"/>
        <v>1187</v>
      </c>
      <c r="BF454" s="73">
        <f t="shared" si="8297"/>
        <v>1217</v>
      </c>
      <c r="BG454" s="73">
        <f t="shared" si="8297"/>
        <v>1248</v>
      </c>
      <c r="BH454" s="73">
        <f t="shared" si="8297"/>
        <v>1278</v>
      </c>
      <c r="BI454" s="73">
        <f t="shared" si="8297"/>
        <v>1309</v>
      </c>
      <c r="BJ454" s="73">
        <f t="shared" si="8297"/>
        <v>1340</v>
      </c>
      <c r="BK454" s="73">
        <f t="shared" si="8297"/>
        <v>1370</v>
      </c>
      <c r="BL454" s="73">
        <f t="shared" si="8297"/>
        <v>1401</v>
      </c>
      <c r="BM454" s="73">
        <f t="shared" si="8297"/>
        <v>1431</v>
      </c>
      <c r="BN454" s="82"/>
      <c r="BO454" s="79"/>
      <c r="BP454" s="79"/>
      <c r="BQ454" s="79"/>
      <c r="BR454" s="106"/>
      <c r="BS454" s="106"/>
      <c r="BT454" s="106"/>
      <c r="BU454" s="106"/>
      <c r="BV454" s="106"/>
      <c r="BW454" s="106"/>
      <c r="BX454" s="106"/>
      <c r="BY454" s="106"/>
      <c r="BZ454" s="106"/>
      <c r="CA454" s="106"/>
      <c r="CB454" s="106"/>
      <c r="CC454" s="106"/>
      <c r="CD454" s="106"/>
      <c r="CE454" s="106"/>
      <c r="CF454" s="106"/>
      <c r="CG454" s="106"/>
    </row>
    <row r="455" spans="1:85" s="245" customFormat="1" ht="18" customHeight="1" x14ac:dyDescent="0.35">
      <c r="A455" s="250"/>
      <c r="B455" s="113"/>
      <c r="C455" s="361"/>
      <c r="D455" s="125"/>
      <c r="E455" s="357" t="s">
        <v>207</v>
      </c>
      <c r="F455" s="357" t="s">
        <v>207</v>
      </c>
      <c r="G455" s="357" t="s">
        <v>207</v>
      </c>
      <c r="H455" s="370"/>
      <c r="I455" s="371"/>
      <c r="J455" s="357"/>
      <c r="K455" s="357"/>
      <c r="L455" s="357" t="s">
        <v>219</v>
      </c>
      <c r="M455" s="373"/>
      <c r="N455" s="7"/>
      <c r="O455" s="376"/>
      <c r="P455" s="106"/>
      <c r="Q455" s="77"/>
      <c r="R455" s="60" t="str">
        <f>VLOOKUP(R453,'Podpůrná data'!$I$188:$J$199,2)</f>
        <v>leden</v>
      </c>
      <c r="S455" s="60" t="str">
        <f>VLOOKUP(S453,'Podpůrná data'!$I$188:$J$199,2)</f>
        <v>únor</v>
      </c>
      <c r="T455" s="60" t="str">
        <f>VLOOKUP(T453,'Podpůrná data'!$I$188:$J$199,2)</f>
        <v>březen</v>
      </c>
      <c r="U455" s="60" t="str">
        <f>VLOOKUP(U453,'Podpůrná data'!$I$188:$J$199,2)</f>
        <v>duben</v>
      </c>
      <c r="V455" s="60" t="str">
        <f>VLOOKUP(V453,'Podpůrná data'!$I$188:$J$199,2)</f>
        <v>květen</v>
      </c>
      <c r="W455" s="60" t="str">
        <f>VLOOKUP(W453,'Podpůrná data'!$I$188:$J$199,2)</f>
        <v>červen</v>
      </c>
      <c r="X455" s="60" t="str">
        <f>VLOOKUP(X453,'Podpůrná data'!$I$188:$J$199,2)</f>
        <v>červenec</v>
      </c>
      <c r="Y455" s="60" t="str">
        <f>VLOOKUP(Y453,'Podpůrná data'!$I$188:$J$199,2)</f>
        <v>srpen</v>
      </c>
      <c r="Z455" s="60" t="str">
        <f>VLOOKUP(Z453,'Podpůrná data'!$I$188:$J$199,2)</f>
        <v>září</v>
      </c>
      <c r="AA455" s="60" t="str">
        <f>VLOOKUP(AA453,'Podpůrná data'!$I$188:$J$199,2)</f>
        <v>říjen</v>
      </c>
      <c r="AB455" s="60" t="str">
        <f>VLOOKUP(AB453,'Podpůrná data'!$I$188:$J$199,2)</f>
        <v>listopad</v>
      </c>
      <c r="AC455" s="60" t="str">
        <f>VLOOKUP(AC453,'Podpůrná data'!$I$188:$J$199,2)</f>
        <v>prosinec</v>
      </c>
      <c r="AD455" s="60" t="str">
        <f>VLOOKUP(AD453,'Podpůrná data'!$I$188:$J$199,2)</f>
        <v>leden</v>
      </c>
      <c r="AE455" s="60" t="str">
        <f>VLOOKUP(AE453,'Podpůrná data'!$I$188:$J$199,2)</f>
        <v>únor</v>
      </c>
      <c r="AF455" s="60" t="str">
        <f>VLOOKUP(AF453,'Podpůrná data'!$I$188:$J$199,2)</f>
        <v>březen</v>
      </c>
      <c r="AG455" s="60" t="str">
        <f>VLOOKUP(AG453,'Podpůrná data'!$I$188:$J$199,2)</f>
        <v>duben</v>
      </c>
      <c r="AH455" s="60" t="str">
        <f>VLOOKUP(AH453,'Podpůrná data'!$I$188:$J$199,2)</f>
        <v>květen</v>
      </c>
      <c r="AI455" s="60" t="str">
        <f>VLOOKUP(AI453,'Podpůrná data'!$I$188:$J$199,2)</f>
        <v>červen</v>
      </c>
      <c r="AJ455" s="60" t="str">
        <f>VLOOKUP(AJ453,'Podpůrná data'!$I$188:$J$199,2)</f>
        <v>červenec</v>
      </c>
      <c r="AK455" s="60" t="str">
        <f>VLOOKUP(AK453,'Podpůrná data'!$I$188:$J$199,2)</f>
        <v>srpen</v>
      </c>
      <c r="AL455" s="60" t="str">
        <f>VLOOKUP(AL453,'Podpůrná data'!$I$188:$J$199,2)</f>
        <v>září</v>
      </c>
      <c r="AM455" s="60" t="str">
        <f>VLOOKUP(AM453,'Podpůrná data'!$I$188:$J$199,2)</f>
        <v>říjen</v>
      </c>
      <c r="AN455" s="60" t="str">
        <f>VLOOKUP(AN453,'Podpůrná data'!$I$188:$J$199,2)</f>
        <v>listopad</v>
      </c>
      <c r="AO455" s="60" t="str">
        <f>VLOOKUP(AO453,'Podpůrná data'!$I$188:$J$199,2)</f>
        <v>prosinec</v>
      </c>
      <c r="AP455" s="60" t="str">
        <f>VLOOKUP(AP453,'Podpůrná data'!$I$188:$J$199,2)</f>
        <v>leden</v>
      </c>
      <c r="AQ455" s="60" t="str">
        <f>VLOOKUP(AQ453,'Podpůrná data'!$I$188:$J$199,2)</f>
        <v>únor</v>
      </c>
      <c r="AR455" s="60" t="str">
        <f>VLOOKUP(AR453,'Podpůrná data'!$I$188:$J$199,2)</f>
        <v>březen</v>
      </c>
      <c r="AS455" s="60" t="str">
        <f>VLOOKUP(AS453,'Podpůrná data'!$I$188:$J$199,2)</f>
        <v>duben</v>
      </c>
      <c r="AT455" s="60" t="str">
        <f>VLOOKUP(AT453,'Podpůrná data'!$I$188:$J$199,2)</f>
        <v>květen</v>
      </c>
      <c r="AU455" s="60" t="str">
        <f>VLOOKUP(AU453,'Podpůrná data'!$I$188:$J$199,2)</f>
        <v>červen</v>
      </c>
      <c r="AV455" s="60" t="str">
        <f>VLOOKUP(AV453,'Podpůrná data'!$I$188:$J$199,2)</f>
        <v>červenec</v>
      </c>
      <c r="AW455" s="60" t="str">
        <f>VLOOKUP(AW453,'Podpůrná data'!$I$188:$J$199,2)</f>
        <v>srpen</v>
      </c>
      <c r="AX455" s="60" t="str">
        <f>VLOOKUP(AX453,'Podpůrná data'!$I$188:$J$199,2)</f>
        <v>září</v>
      </c>
      <c r="AY455" s="60" t="str">
        <f>VLOOKUP(AY453,'Podpůrná data'!$I$188:$J$199,2)</f>
        <v>říjen</v>
      </c>
      <c r="AZ455" s="60" t="str">
        <f>VLOOKUP(AZ453,'Podpůrná data'!$I$188:$J$199,2)</f>
        <v>listopad</v>
      </c>
      <c r="BA455" s="60" t="str">
        <f>VLOOKUP(BA453,'Podpůrná data'!$I$188:$J$199,2)</f>
        <v>prosinec</v>
      </c>
      <c r="BB455" s="60" t="str">
        <f>VLOOKUP(BB453,'Podpůrná data'!$I$188:$J$199,2)</f>
        <v>leden</v>
      </c>
      <c r="BC455" s="60" t="str">
        <f>VLOOKUP(BC453,'Podpůrná data'!$I$188:$J$199,2)</f>
        <v>únor</v>
      </c>
      <c r="BD455" s="60" t="str">
        <f>VLOOKUP(BD453,'Podpůrná data'!$I$188:$J$199,2)</f>
        <v>březen</v>
      </c>
      <c r="BE455" s="60" t="str">
        <f>VLOOKUP(BE453,'Podpůrná data'!$I$188:$J$199,2)</f>
        <v>duben</v>
      </c>
      <c r="BF455" s="60" t="str">
        <f>VLOOKUP(BF453,'Podpůrná data'!$I$188:$J$199,2)</f>
        <v>květen</v>
      </c>
      <c r="BG455" s="60" t="str">
        <f>VLOOKUP(BG453,'Podpůrná data'!$I$188:$J$199,2)</f>
        <v>červen</v>
      </c>
      <c r="BH455" s="60" t="str">
        <f>VLOOKUP(BH453,'Podpůrná data'!$I$188:$J$199,2)</f>
        <v>červenec</v>
      </c>
      <c r="BI455" s="60" t="str">
        <f>VLOOKUP(BI453,'Podpůrná data'!$I$188:$J$199,2)</f>
        <v>srpen</v>
      </c>
      <c r="BJ455" s="60" t="str">
        <f>VLOOKUP(BJ453,'Podpůrná data'!$I$188:$J$199,2)</f>
        <v>září</v>
      </c>
      <c r="BK455" s="60" t="str">
        <f>VLOOKUP(BK453,'Podpůrná data'!$I$188:$J$199,2)</f>
        <v>říjen</v>
      </c>
      <c r="BL455" s="60" t="str">
        <f>VLOOKUP(BL453,'Podpůrná data'!$I$188:$J$199,2)</f>
        <v>listopad</v>
      </c>
      <c r="BM455" s="60" t="str">
        <f>VLOOKUP(BM453,'Podpůrná data'!$I$188:$J$199,2)</f>
        <v>prosinec</v>
      </c>
      <c r="BN455" s="171"/>
      <c r="BO455" s="175"/>
      <c r="BP455" s="197"/>
      <c r="BQ455" s="197"/>
      <c r="BR455" s="106"/>
      <c r="BS455" s="179" t="s">
        <v>105</v>
      </c>
      <c r="BT455" s="179" t="s">
        <v>106</v>
      </c>
      <c r="BU455" s="179" t="s">
        <v>107</v>
      </c>
      <c r="BV455" s="179" t="s">
        <v>108</v>
      </c>
      <c r="BW455" s="179" t="s">
        <v>109</v>
      </c>
      <c r="BX455" s="179" t="s">
        <v>110</v>
      </c>
      <c r="BY455" s="179" t="s">
        <v>111</v>
      </c>
      <c r="BZ455" s="179" t="s">
        <v>112</v>
      </c>
      <c r="CA455" s="179" t="s">
        <v>113</v>
      </c>
      <c r="CB455" s="179" t="s">
        <v>155</v>
      </c>
      <c r="CC455" s="179" t="s">
        <v>156</v>
      </c>
      <c r="CD455" s="179" t="s">
        <v>157</v>
      </c>
      <c r="CE455" s="179" t="s">
        <v>202</v>
      </c>
      <c r="CF455" s="179" t="s">
        <v>203</v>
      </c>
      <c r="CG455" s="179" t="s">
        <v>204</v>
      </c>
    </row>
    <row r="456" spans="1:85" s="245" customFormat="1" ht="16.399999999999999" customHeight="1" x14ac:dyDescent="0.35">
      <c r="A456" s="250"/>
      <c r="B456" s="113"/>
      <c r="C456" s="361"/>
      <c r="D456" s="125"/>
      <c r="E456" s="357"/>
      <c r="F456" s="357"/>
      <c r="G456" s="357"/>
      <c r="H456" s="370"/>
      <c r="I456" s="371"/>
      <c r="J456" s="357"/>
      <c r="K456" s="357"/>
      <c r="L456" s="357"/>
      <c r="M456" s="373"/>
      <c r="N456" s="7"/>
      <c r="O456" s="376"/>
      <c r="P456" s="106"/>
      <c r="Q456" s="77"/>
      <c r="R456" s="60">
        <f>YEAR(Úvod!$F$10)</f>
        <v>1900</v>
      </c>
      <c r="S456" s="60">
        <f t="shared" ref="S456" si="8298">IF(S453=1,R456+1,R456)</f>
        <v>1900</v>
      </c>
      <c r="T456" s="60">
        <f t="shared" ref="T456" si="8299">IF(T453=1,S456+1,S456)</f>
        <v>1900</v>
      </c>
      <c r="U456" s="60">
        <f t="shared" ref="U456" si="8300">IF(U453=1,T456+1,T456)</f>
        <v>1900</v>
      </c>
      <c r="V456" s="60">
        <f t="shared" ref="V456" si="8301">IF(V453=1,U456+1,U456)</f>
        <v>1900</v>
      </c>
      <c r="W456" s="60">
        <f t="shared" ref="W456" si="8302">IF(W453=1,V456+1,V456)</f>
        <v>1900</v>
      </c>
      <c r="X456" s="60">
        <f t="shared" ref="X456" si="8303">IF(X453=1,W456+1,W456)</f>
        <v>1900</v>
      </c>
      <c r="Y456" s="60">
        <f t="shared" ref="Y456" si="8304">IF(Y453=1,X456+1,X456)</f>
        <v>1900</v>
      </c>
      <c r="Z456" s="60">
        <f t="shared" ref="Z456" si="8305">IF(Z453=1,Y456+1,Y456)</f>
        <v>1900</v>
      </c>
      <c r="AA456" s="60">
        <f t="shared" ref="AA456" si="8306">IF(AA453=1,Z456+1,Z456)</f>
        <v>1900</v>
      </c>
      <c r="AB456" s="60">
        <f t="shared" ref="AB456" si="8307">IF(AB453=1,AA456+1,AA456)</f>
        <v>1900</v>
      </c>
      <c r="AC456" s="60">
        <f t="shared" ref="AC456" si="8308">IF(AC453=1,AB456+1,AB456)</f>
        <v>1900</v>
      </c>
      <c r="AD456" s="60">
        <f t="shared" ref="AD456" si="8309">IF(AD453=1,AC456+1,AC456)</f>
        <v>1901</v>
      </c>
      <c r="AE456" s="60">
        <f t="shared" ref="AE456" si="8310">IF(AE453=1,AD456+1,AD456)</f>
        <v>1901</v>
      </c>
      <c r="AF456" s="60">
        <f t="shared" ref="AF456" si="8311">IF(AF453=1,AE456+1,AE456)</f>
        <v>1901</v>
      </c>
      <c r="AG456" s="60">
        <f t="shared" ref="AG456" si="8312">IF(AG453=1,AF456+1,AF456)</f>
        <v>1901</v>
      </c>
      <c r="AH456" s="60">
        <f t="shared" ref="AH456" si="8313">IF(AH453=1,AG456+1,AG456)</f>
        <v>1901</v>
      </c>
      <c r="AI456" s="60">
        <f t="shared" ref="AI456" si="8314">IF(AI453=1,AH456+1,AH456)</f>
        <v>1901</v>
      </c>
      <c r="AJ456" s="60">
        <f t="shared" ref="AJ456" si="8315">IF(AJ453=1,AI456+1,AI456)</f>
        <v>1901</v>
      </c>
      <c r="AK456" s="60">
        <f t="shared" ref="AK456" si="8316">IF(AK453=1,AJ456+1,AJ456)</f>
        <v>1901</v>
      </c>
      <c r="AL456" s="60">
        <f t="shared" ref="AL456" si="8317">IF(AL453=1,AK456+1,AK456)</f>
        <v>1901</v>
      </c>
      <c r="AM456" s="60">
        <f t="shared" ref="AM456" si="8318">IF(AM453=1,AL456+1,AL456)</f>
        <v>1901</v>
      </c>
      <c r="AN456" s="60">
        <f t="shared" ref="AN456" si="8319">IF(AN453=1,AM456+1,AM456)</f>
        <v>1901</v>
      </c>
      <c r="AO456" s="60">
        <f t="shared" ref="AO456" si="8320">IF(AO453=1,AN456+1,AN456)</f>
        <v>1901</v>
      </c>
      <c r="AP456" s="60">
        <f t="shared" ref="AP456" si="8321">IF(AP453=1,AO456+1,AO456)</f>
        <v>1902</v>
      </c>
      <c r="AQ456" s="60">
        <f t="shared" ref="AQ456" si="8322">IF(AQ453=1,AP456+1,AP456)</f>
        <v>1902</v>
      </c>
      <c r="AR456" s="60">
        <f t="shared" ref="AR456" si="8323">IF(AR453=1,AQ456+1,AQ456)</f>
        <v>1902</v>
      </c>
      <c r="AS456" s="60">
        <f t="shared" ref="AS456" si="8324">IF(AS453=1,AR456+1,AR456)</f>
        <v>1902</v>
      </c>
      <c r="AT456" s="60">
        <f t="shared" ref="AT456" si="8325">IF(AT453=1,AS456+1,AS456)</f>
        <v>1902</v>
      </c>
      <c r="AU456" s="60">
        <f t="shared" ref="AU456" si="8326">IF(AU453=1,AT456+1,AT456)</f>
        <v>1902</v>
      </c>
      <c r="AV456" s="60">
        <f t="shared" ref="AV456" si="8327">IF(AV453=1,AU456+1,AU456)</f>
        <v>1902</v>
      </c>
      <c r="AW456" s="60">
        <f t="shared" ref="AW456" si="8328">IF(AW453=1,AV456+1,AV456)</f>
        <v>1902</v>
      </c>
      <c r="AX456" s="60">
        <f t="shared" ref="AX456" si="8329">IF(AX453=1,AW456+1,AW456)</f>
        <v>1902</v>
      </c>
      <c r="AY456" s="60">
        <f t="shared" ref="AY456" si="8330">IF(AY453=1,AX456+1,AX456)</f>
        <v>1902</v>
      </c>
      <c r="AZ456" s="60">
        <f t="shared" ref="AZ456" si="8331">IF(AZ453=1,AY456+1,AY456)</f>
        <v>1902</v>
      </c>
      <c r="BA456" s="60">
        <f t="shared" ref="BA456" si="8332">IF(BA453=1,AZ456+1,AZ456)</f>
        <v>1902</v>
      </c>
      <c r="BB456" s="60">
        <f t="shared" ref="BB456" si="8333">IF(BB453=1,BA456+1,BA456)</f>
        <v>1903</v>
      </c>
      <c r="BC456" s="60">
        <f t="shared" ref="BC456" si="8334">IF(BC453=1,BB456+1,BB456)</f>
        <v>1903</v>
      </c>
      <c r="BD456" s="60">
        <f t="shared" ref="BD456" si="8335">IF(BD453=1,BC456+1,BC456)</f>
        <v>1903</v>
      </c>
      <c r="BE456" s="60">
        <f t="shared" ref="BE456" si="8336">IF(BE453=1,BD456+1,BD456)</f>
        <v>1903</v>
      </c>
      <c r="BF456" s="60">
        <f t="shared" ref="BF456" si="8337">IF(BF453=1,BE456+1,BE456)</f>
        <v>1903</v>
      </c>
      <c r="BG456" s="60">
        <f t="shared" ref="BG456" si="8338">IF(BG453=1,BF456+1,BF456)</f>
        <v>1903</v>
      </c>
      <c r="BH456" s="60">
        <f t="shared" ref="BH456" si="8339">IF(BH453=1,BG456+1,BG456)</f>
        <v>1903</v>
      </c>
      <c r="BI456" s="60">
        <f t="shared" ref="BI456" si="8340">IF(BI453=1,BH456+1,BH456)</f>
        <v>1903</v>
      </c>
      <c r="BJ456" s="60">
        <f t="shared" ref="BJ456" si="8341">IF(BJ453=1,BI456+1,BI456)</f>
        <v>1903</v>
      </c>
      <c r="BK456" s="60">
        <f t="shared" ref="BK456" si="8342">IF(BK453=1,BJ456+1,BJ456)</f>
        <v>1903</v>
      </c>
      <c r="BL456" s="60">
        <f t="shared" ref="BL456" si="8343">IF(BL453=1,BK456+1,BK456)</f>
        <v>1903</v>
      </c>
      <c r="BM456" s="60">
        <f t="shared" ref="BM456" si="8344">IF(BM453=1,BL456+1,BL456)</f>
        <v>1903</v>
      </c>
      <c r="BN456" s="195"/>
      <c r="BO456" s="196"/>
      <c r="BP456" s="197"/>
      <c r="BQ456" s="197"/>
      <c r="BR456" s="106"/>
      <c r="BS456" s="106"/>
      <c r="BT456" s="106"/>
      <c r="BU456" s="106"/>
      <c r="BV456" s="106"/>
      <c r="BW456" s="106"/>
      <c r="BX456" s="106"/>
      <c r="BY456" s="106"/>
      <c r="BZ456" s="106"/>
      <c r="CA456" s="106"/>
      <c r="CB456" s="106"/>
      <c r="CC456" s="106"/>
      <c r="CD456" s="106"/>
      <c r="CE456" s="106"/>
      <c r="CF456" s="106"/>
      <c r="CG456" s="106"/>
    </row>
    <row r="457" spans="1:85" s="245" customFormat="1" ht="16.399999999999999" customHeight="1" x14ac:dyDescent="0.35">
      <c r="A457" s="250"/>
      <c r="B457" s="113"/>
      <c r="C457" s="125"/>
      <c r="D457" s="125"/>
      <c r="E457" s="357"/>
      <c r="F457" s="357"/>
      <c r="G457" s="357"/>
      <c r="H457" s="370"/>
      <c r="I457" s="371"/>
      <c r="J457" s="357"/>
      <c r="K457" s="372"/>
      <c r="L457" s="357"/>
      <c r="M457" s="374"/>
      <c r="N457" s="7"/>
      <c r="O457" s="377"/>
      <c r="P457" s="106"/>
      <c r="Q457" s="63" t="s">
        <v>159</v>
      </c>
      <c r="R457" s="251"/>
      <c r="S457" s="251"/>
      <c r="T457" s="251"/>
      <c r="U457" s="251"/>
      <c r="V457" s="251"/>
      <c r="W457" s="251"/>
      <c r="X457" s="251"/>
      <c r="Y457" s="251"/>
      <c r="Z457" s="251"/>
      <c r="AA457" s="251"/>
      <c r="AB457" s="251"/>
      <c r="AC457" s="251"/>
      <c r="AD457" s="251"/>
      <c r="AE457" s="251"/>
      <c r="AF457" s="251"/>
      <c r="AG457" s="251"/>
      <c r="AH457" s="251"/>
      <c r="AI457" s="251"/>
      <c r="AJ457" s="251"/>
      <c r="AK457" s="251"/>
      <c r="AL457" s="251"/>
      <c r="AM457" s="251"/>
      <c r="AN457" s="251"/>
      <c r="AO457" s="251"/>
      <c r="AP457" s="251"/>
      <c r="AQ457" s="251"/>
      <c r="AR457" s="251"/>
      <c r="AS457" s="251"/>
      <c r="AT457" s="251"/>
      <c r="AU457" s="251"/>
      <c r="AV457" s="251"/>
      <c r="AW457" s="251"/>
      <c r="AX457" s="251"/>
      <c r="AY457" s="251"/>
      <c r="AZ457" s="251"/>
      <c r="BA457" s="251"/>
      <c r="BB457" s="251"/>
      <c r="BC457" s="251"/>
      <c r="BD457" s="251"/>
      <c r="BE457" s="251"/>
      <c r="BF457" s="251"/>
      <c r="BG457" s="251"/>
      <c r="BH457" s="251"/>
      <c r="BI457" s="251"/>
      <c r="BJ457" s="251"/>
      <c r="BK457" s="251"/>
      <c r="BL457" s="251"/>
      <c r="BM457" s="251"/>
      <c r="BN457" s="195"/>
      <c r="BO457" s="196"/>
      <c r="BP457" s="197"/>
      <c r="BQ457" s="197"/>
      <c r="BR457" s="106"/>
      <c r="BS457" s="106"/>
      <c r="BT457" s="106"/>
      <c r="BU457" s="106"/>
      <c r="BV457" s="106"/>
      <c r="BW457" s="106"/>
      <c r="BX457" s="106"/>
      <c r="BY457" s="106"/>
      <c r="BZ457" s="106"/>
      <c r="CA457" s="106"/>
      <c r="CB457" s="106"/>
      <c r="CC457" s="106"/>
      <c r="CD457" s="106"/>
      <c r="CE457" s="106"/>
      <c r="CF457" s="106"/>
      <c r="CG457" s="106"/>
    </row>
    <row r="458" spans="1:85" s="245" customFormat="1" ht="23.5" customHeight="1" x14ac:dyDescent="0.35">
      <c r="A458" s="243"/>
      <c r="B458" s="126" t="s">
        <v>30</v>
      </c>
      <c r="C458" s="359"/>
      <c r="D458" s="359"/>
      <c r="E458" s="252"/>
      <c r="F458" s="252"/>
      <c r="G458" s="241"/>
      <c r="H458" s="253"/>
      <c r="I458" s="254"/>
      <c r="J458" s="253"/>
      <c r="K458" s="205">
        <f>IF(J458="",0,IF(J458="ANO",'Podpůrná data'!$B$5,'Podpůrná data'!$B$3))</f>
        <v>0</v>
      </c>
      <c r="L458" s="203">
        <f>IFERROR(INT(ROUND(I458,2)*(VLOOKUP(INT(H458),'Podpůrná data'!$A$189:$B$233,2,FALSE))*(H458/(INT(H458)))),0)</f>
        <v>0</v>
      </c>
      <c r="M458" s="61">
        <f>K458*L458</f>
        <v>0</v>
      </c>
      <c r="N458" s="62">
        <f>IF(M458&gt;0,IF(ISTEXT(C458)=TRUE,0,1),0)</f>
        <v>0</v>
      </c>
      <c r="O458" s="166">
        <f>IF(M458&gt;0,1,0)</f>
        <v>0</v>
      </c>
      <c r="P458" s="127"/>
      <c r="Q458" s="63" t="s">
        <v>95</v>
      </c>
      <c r="R458" s="255"/>
      <c r="S458" s="255"/>
      <c r="T458" s="255"/>
      <c r="U458" s="255"/>
      <c r="V458" s="255"/>
      <c r="W458" s="255"/>
      <c r="X458" s="255"/>
      <c r="Y458" s="255"/>
      <c r="Z458" s="255"/>
      <c r="AA458" s="255"/>
      <c r="AB458" s="255"/>
      <c r="AC458" s="255"/>
      <c r="AD458" s="255"/>
      <c r="AE458" s="255"/>
      <c r="AF458" s="255"/>
      <c r="AG458" s="255"/>
      <c r="AH458" s="255"/>
      <c r="AI458" s="255"/>
      <c r="AJ458" s="255"/>
      <c r="AK458" s="255"/>
      <c r="AL458" s="255"/>
      <c r="AM458" s="255"/>
      <c r="AN458" s="255"/>
      <c r="AO458" s="255"/>
      <c r="AP458" s="255"/>
      <c r="AQ458" s="255"/>
      <c r="AR458" s="255"/>
      <c r="AS458" s="255"/>
      <c r="AT458" s="255"/>
      <c r="AU458" s="255"/>
      <c r="AV458" s="255"/>
      <c r="AW458" s="255"/>
      <c r="AX458" s="255"/>
      <c r="AY458" s="255"/>
      <c r="AZ458" s="255"/>
      <c r="BA458" s="255"/>
      <c r="BB458" s="255"/>
      <c r="BC458" s="255"/>
      <c r="BD458" s="255"/>
      <c r="BE458" s="255"/>
      <c r="BF458" s="255"/>
      <c r="BG458" s="255"/>
      <c r="BH458" s="255"/>
      <c r="BI458" s="255"/>
      <c r="BJ458" s="255"/>
      <c r="BK458" s="255"/>
      <c r="BL458" s="255"/>
      <c r="BM458" s="255"/>
      <c r="BN458" s="362">
        <f>SUM(R466:BM466)</f>
        <v>0</v>
      </c>
      <c r="BO458" s="364">
        <f>SUM(R467:BM467)</f>
        <v>0</v>
      </c>
      <c r="BP458" s="366">
        <f>IF($O458=0,0,IF($BN458&gt;=143*$I458,1,0))</f>
        <v>0</v>
      </c>
      <c r="BQ458" s="366">
        <f>IF($BN458&gt;=143*$I458,0,(CEILING(143*$I458,1)-$BN458))</f>
        <v>0</v>
      </c>
      <c r="BR458" s="106"/>
      <c r="BS458" s="106"/>
      <c r="BT458" s="106"/>
      <c r="BU458" s="106"/>
      <c r="BV458" s="106"/>
      <c r="BW458" s="106"/>
      <c r="BX458" s="106"/>
      <c r="BY458" s="106"/>
      <c r="BZ458" s="106"/>
      <c r="CA458" s="106"/>
      <c r="CB458" s="106"/>
      <c r="CC458" s="106"/>
      <c r="CD458" s="106"/>
      <c r="CE458" s="106"/>
      <c r="CF458" s="106"/>
      <c r="CG458" s="106"/>
    </row>
    <row r="459" spans="1:85" s="245" customFormat="1" ht="29" x14ac:dyDescent="0.35">
      <c r="A459" s="243"/>
      <c r="B459" s="128"/>
      <c r="C459" s="80"/>
      <c r="D459" s="80"/>
      <c r="E459" s="80"/>
      <c r="F459" s="80"/>
      <c r="G459" s="80"/>
      <c r="H459" s="80"/>
      <c r="I459" s="80"/>
      <c r="J459" s="80"/>
      <c r="K459" s="80"/>
      <c r="L459" s="80"/>
      <c r="M459" s="64"/>
      <c r="N459" s="7"/>
      <c r="O459" s="192"/>
      <c r="P459" s="106"/>
      <c r="Q459" s="63" t="s">
        <v>129</v>
      </c>
      <c r="R459" s="256"/>
      <c r="S459" s="256"/>
      <c r="T459" s="256"/>
      <c r="U459" s="256"/>
      <c r="V459" s="256"/>
      <c r="W459" s="256"/>
      <c r="X459" s="256"/>
      <c r="Y459" s="256"/>
      <c r="Z459" s="256"/>
      <c r="AA459" s="256"/>
      <c r="AB459" s="256"/>
      <c r="AC459" s="256"/>
      <c r="AD459" s="256"/>
      <c r="AE459" s="256"/>
      <c r="AF459" s="256"/>
      <c r="AG459" s="256"/>
      <c r="AH459" s="256"/>
      <c r="AI459" s="256"/>
      <c r="AJ459" s="256"/>
      <c r="AK459" s="256"/>
      <c r="AL459" s="256"/>
      <c r="AM459" s="256"/>
      <c r="AN459" s="256"/>
      <c r="AO459" s="256"/>
      <c r="AP459" s="256"/>
      <c r="AQ459" s="256"/>
      <c r="AR459" s="256"/>
      <c r="AS459" s="256"/>
      <c r="AT459" s="256"/>
      <c r="AU459" s="256"/>
      <c r="AV459" s="256"/>
      <c r="AW459" s="256"/>
      <c r="AX459" s="256"/>
      <c r="AY459" s="256"/>
      <c r="AZ459" s="256"/>
      <c r="BA459" s="256"/>
      <c r="BB459" s="256"/>
      <c r="BC459" s="256"/>
      <c r="BD459" s="256"/>
      <c r="BE459" s="256"/>
      <c r="BF459" s="256"/>
      <c r="BG459" s="256"/>
      <c r="BH459" s="256"/>
      <c r="BI459" s="256"/>
      <c r="BJ459" s="256"/>
      <c r="BK459" s="256"/>
      <c r="BL459" s="256"/>
      <c r="BM459" s="256"/>
      <c r="BN459" s="362"/>
      <c r="BO459" s="364"/>
      <c r="BP459" s="366"/>
      <c r="BQ459" s="366"/>
      <c r="BR459" s="106"/>
      <c r="BS459" s="106"/>
      <c r="BT459" s="106"/>
      <c r="BU459" s="106"/>
      <c r="BV459" s="106"/>
      <c r="BW459" s="106"/>
      <c r="BX459" s="106"/>
      <c r="BY459" s="106"/>
      <c r="BZ459" s="106"/>
      <c r="CA459" s="106"/>
      <c r="CB459" s="106"/>
      <c r="CC459" s="106"/>
      <c r="CD459" s="106"/>
      <c r="CE459" s="106"/>
      <c r="CF459" s="106"/>
      <c r="CG459" s="106"/>
    </row>
    <row r="460" spans="1:85" s="245" customFormat="1" ht="14.5" hidden="1" customHeight="1" x14ac:dyDescent="0.35">
      <c r="A460" s="243"/>
      <c r="B460" s="128"/>
      <c r="C460" s="80"/>
      <c r="D460" s="80"/>
      <c r="E460" s="80"/>
      <c r="F460" s="80"/>
      <c r="G460" s="80"/>
      <c r="H460" s="80"/>
      <c r="I460" s="80"/>
      <c r="J460" s="80"/>
      <c r="K460" s="80"/>
      <c r="L460" s="80"/>
      <c r="M460" s="64"/>
      <c r="N460" s="7"/>
      <c r="O460" s="192"/>
      <c r="P460" s="106"/>
      <c r="Q460" s="65" t="s">
        <v>130</v>
      </c>
      <c r="R460" s="66">
        <f>IF(R458&lt;&gt;0,1,0)</f>
        <v>0</v>
      </c>
      <c r="S460" s="66">
        <f t="shared" ref="S460" si="8345">IF(R460&gt;0,R460+1,IF(S458&lt;&gt;0,1,0))</f>
        <v>0</v>
      </c>
      <c r="T460" s="66">
        <f t="shared" ref="T460" si="8346">IF(S460&gt;0,S460+1,IF(T458&lt;&gt;0,1,0))</f>
        <v>0</v>
      </c>
      <c r="U460" s="66">
        <f t="shared" ref="U460" si="8347">IF(T460&gt;0,T460+1,IF(U458&lt;&gt;0,1,0))</f>
        <v>0</v>
      </c>
      <c r="V460" s="66">
        <f t="shared" ref="V460" si="8348">IF(U460&gt;0,U460+1,IF(V458&lt;&gt;0,1,0))</f>
        <v>0</v>
      </c>
      <c r="W460" s="66">
        <f t="shared" ref="W460" si="8349">IF(V460&gt;0,V460+1,IF(W458&lt;&gt;0,1,0))</f>
        <v>0</v>
      </c>
      <c r="X460" s="66">
        <f t="shared" ref="X460" si="8350">IF(W460&gt;0,W460+1,IF(X458&lt;&gt;0,1,0))</f>
        <v>0</v>
      </c>
      <c r="Y460" s="66">
        <f t="shared" ref="Y460" si="8351">IF(X460&gt;0,X460+1,IF(Y458&lt;&gt;0,1,0))</f>
        <v>0</v>
      </c>
      <c r="Z460" s="66">
        <f t="shared" ref="Z460" si="8352">IF(Y460&gt;0,Y460+1,IF(Z458&lt;&gt;0,1,0))</f>
        <v>0</v>
      </c>
      <c r="AA460" s="66">
        <f t="shared" ref="AA460" si="8353">IF(Z460&gt;0,Z460+1,IF(AA458&lt;&gt;0,1,0))</f>
        <v>0</v>
      </c>
      <c r="AB460" s="66">
        <f t="shared" ref="AB460" si="8354">IF(AA460&gt;0,AA460+1,IF(AB458&lt;&gt;0,1,0))</f>
        <v>0</v>
      </c>
      <c r="AC460" s="66">
        <f t="shared" ref="AC460" si="8355">IF(AB460&gt;0,AB460+1,IF(AC458&lt;&gt;0,1,0))</f>
        <v>0</v>
      </c>
      <c r="AD460" s="66">
        <f t="shared" ref="AD460" si="8356">IF(AC460&gt;0,AC460+1,IF(AD458&lt;&gt;0,1,0))</f>
        <v>0</v>
      </c>
      <c r="AE460" s="66">
        <f t="shared" ref="AE460" si="8357">IF(AD460&gt;0,AD460+1,IF(AE458&lt;&gt;0,1,0))</f>
        <v>0</v>
      </c>
      <c r="AF460" s="66">
        <f t="shared" ref="AF460" si="8358">IF(AE460&gt;0,AE460+1,IF(AF458&lt;&gt;0,1,0))</f>
        <v>0</v>
      </c>
      <c r="AG460" s="66">
        <f t="shared" ref="AG460" si="8359">IF(AF460&gt;0,AF460+1,IF(AG458&lt;&gt;0,1,0))</f>
        <v>0</v>
      </c>
      <c r="AH460" s="66">
        <f t="shared" ref="AH460" si="8360">IF(AG460&gt;0,AG460+1,IF(AH458&lt;&gt;0,1,0))</f>
        <v>0</v>
      </c>
      <c r="AI460" s="66">
        <f t="shared" ref="AI460" si="8361">IF(AH460&gt;0,AH460+1,IF(AI458&lt;&gt;0,1,0))</f>
        <v>0</v>
      </c>
      <c r="AJ460" s="66">
        <f t="shared" ref="AJ460" si="8362">IF(AI460&gt;0,AI460+1,IF(AJ458&lt;&gt;0,1,0))</f>
        <v>0</v>
      </c>
      <c r="AK460" s="66">
        <f t="shared" ref="AK460" si="8363">IF(AJ460&gt;0,AJ460+1,IF(AK458&lt;&gt;0,1,0))</f>
        <v>0</v>
      </c>
      <c r="AL460" s="66">
        <f t="shared" ref="AL460" si="8364">IF(AK460&gt;0,AK460+1,IF(AL458&lt;&gt;0,1,0))</f>
        <v>0</v>
      </c>
      <c r="AM460" s="66">
        <f t="shared" ref="AM460" si="8365">IF(AL460&gt;0,AL460+1,IF(AM458&lt;&gt;0,1,0))</f>
        <v>0</v>
      </c>
      <c r="AN460" s="66">
        <f t="shared" ref="AN460" si="8366">IF(AM460&gt;0,AM460+1,IF(AN458&lt;&gt;0,1,0))</f>
        <v>0</v>
      </c>
      <c r="AO460" s="66">
        <f t="shared" ref="AO460" si="8367">IF(AN460&gt;0,AN460+1,IF(AO458&lt;&gt;0,1,0))</f>
        <v>0</v>
      </c>
      <c r="AP460" s="66">
        <f t="shared" ref="AP460" si="8368">IF(AO460&gt;0,AO460+1,IF(AP458&lt;&gt;0,1,0))</f>
        <v>0</v>
      </c>
      <c r="AQ460" s="66">
        <f t="shared" ref="AQ460" si="8369">IF(AP460&gt;0,AP460+1,IF(AQ458&lt;&gt;0,1,0))</f>
        <v>0</v>
      </c>
      <c r="AR460" s="66">
        <f t="shared" ref="AR460" si="8370">IF(AQ460&gt;0,AQ460+1,IF(AR458&lt;&gt;0,1,0))</f>
        <v>0</v>
      </c>
      <c r="AS460" s="66">
        <f t="shared" ref="AS460" si="8371">IF(AR460&gt;0,AR460+1,IF(AS458&lt;&gt;0,1,0))</f>
        <v>0</v>
      </c>
      <c r="AT460" s="66">
        <f t="shared" ref="AT460" si="8372">IF(AS460&gt;0,AS460+1,IF(AT458&lt;&gt;0,1,0))</f>
        <v>0</v>
      </c>
      <c r="AU460" s="66">
        <f t="shared" ref="AU460" si="8373">IF(AT460&gt;0,AT460+1,IF(AU458&lt;&gt;0,1,0))</f>
        <v>0</v>
      </c>
      <c r="AV460" s="66">
        <f t="shared" ref="AV460" si="8374">IF(AU460&gt;0,AU460+1,IF(AV458&lt;&gt;0,1,0))</f>
        <v>0</v>
      </c>
      <c r="AW460" s="66">
        <f t="shared" ref="AW460" si="8375">IF(AV460&gt;0,AV460+1,IF(AW458&lt;&gt;0,1,0))</f>
        <v>0</v>
      </c>
      <c r="AX460" s="66">
        <f t="shared" ref="AX460" si="8376">IF(AW460&gt;0,AW460+1,IF(AX458&lt;&gt;0,1,0))</f>
        <v>0</v>
      </c>
      <c r="AY460" s="66">
        <f t="shared" ref="AY460" si="8377">IF(AX460&gt;0,AX460+1,IF(AY458&lt;&gt;0,1,0))</f>
        <v>0</v>
      </c>
      <c r="AZ460" s="66">
        <f t="shared" ref="AZ460" si="8378">IF(AY460&gt;0,AY460+1,IF(AZ458&lt;&gt;0,1,0))</f>
        <v>0</v>
      </c>
      <c r="BA460" s="66">
        <f t="shared" ref="BA460" si="8379">IF(AZ460&gt;0,AZ460+1,IF(BA458&lt;&gt;0,1,0))</f>
        <v>0</v>
      </c>
      <c r="BB460" s="66">
        <f t="shared" ref="BB460" si="8380">IF(BA460&gt;0,BA460+1,IF(BB458&lt;&gt;0,1,0))</f>
        <v>0</v>
      </c>
      <c r="BC460" s="66">
        <f t="shared" ref="BC460" si="8381">IF(BB460&gt;0,BB460+1,IF(BC458&lt;&gt;0,1,0))</f>
        <v>0</v>
      </c>
      <c r="BD460" s="66">
        <f t="shared" ref="BD460" si="8382">IF(BC460&gt;0,BC460+1,IF(BD458&lt;&gt;0,1,0))</f>
        <v>0</v>
      </c>
      <c r="BE460" s="66">
        <f t="shared" ref="BE460" si="8383">IF(BD460&gt;0,BD460+1,IF(BE458&lt;&gt;0,1,0))</f>
        <v>0</v>
      </c>
      <c r="BF460" s="66">
        <f t="shared" ref="BF460" si="8384">IF(BE460&gt;0,BE460+1,IF(BF458&lt;&gt;0,1,0))</f>
        <v>0</v>
      </c>
      <c r="BG460" s="66">
        <f t="shared" ref="BG460" si="8385">IF(BF460&gt;0,BF460+1,IF(BG458&lt;&gt;0,1,0))</f>
        <v>0</v>
      </c>
      <c r="BH460" s="66">
        <f t="shared" ref="BH460" si="8386">IF(BG460&gt;0,BG460+1,IF(BH458&lt;&gt;0,1,0))</f>
        <v>0</v>
      </c>
      <c r="BI460" s="66">
        <f t="shared" ref="BI460" si="8387">IF(BH460&gt;0,BH460+1,IF(BI458&lt;&gt;0,1,0))</f>
        <v>0</v>
      </c>
      <c r="BJ460" s="66">
        <f t="shared" ref="BJ460" si="8388">IF(BI460&gt;0,BI460+1,IF(BJ458&lt;&gt;0,1,0))</f>
        <v>0</v>
      </c>
      <c r="BK460" s="66">
        <f t="shared" ref="BK460" si="8389">IF(BJ460&gt;0,BJ460+1,IF(BK458&lt;&gt;0,1,0))</f>
        <v>0</v>
      </c>
      <c r="BL460" s="66">
        <f t="shared" ref="BL460" si="8390">IF(BK460&gt;0,BK460+1,IF(BL458&lt;&gt;0,1,0))</f>
        <v>0</v>
      </c>
      <c r="BM460" s="66">
        <f t="shared" ref="BM460" si="8391">IF(BL460&gt;0,BL460+1,IF(BM458&lt;&gt;0,1,0))</f>
        <v>0</v>
      </c>
      <c r="BN460" s="362"/>
      <c r="BO460" s="364"/>
      <c r="BP460" s="366"/>
      <c r="BQ460" s="366"/>
      <c r="BR460" s="106"/>
      <c r="BS460" s="106"/>
      <c r="BT460" s="106"/>
      <c r="BU460" s="106"/>
      <c r="BV460" s="106"/>
      <c r="BW460" s="106"/>
      <c r="BX460" s="106"/>
      <c r="BY460" s="106"/>
      <c r="BZ460" s="106"/>
      <c r="CA460" s="106"/>
      <c r="CB460" s="106"/>
      <c r="CC460" s="106"/>
      <c r="CD460" s="106"/>
      <c r="CE460" s="106"/>
      <c r="CF460" s="106"/>
      <c r="CG460" s="106"/>
    </row>
    <row r="461" spans="1:85" s="245" customFormat="1" ht="14.5" hidden="1" customHeight="1" x14ac:dyDescent="0.35">
      <c r="A461" s="243"/>
      <c r="B461" s="128"/>
      <c r="C461" s="80"/>
      <c r="D461" s="80"/>
      <c r="E461" s="80"/>
      <c r="F461" s="80"/>
      <c r="G461" s="80"/>
      <c r="H461" s="80"/>
      <c r="I461" s="80"/>
      <c r="J461" s="80"/>
      <c r="K461" s="80"/>
      <c r="L461" s="80"/>
      <c r="M461" s="64"/>
      <c r="N461" s="7"/>
      <c r="O461" s="192"/>
      <c r="P461" s="106"/>
      <c r="Q461" s="65" t="s">
        <v>131</v>
      </c>
      <c r="R461" s="66">
        <f>R460</f>
        <v>0</v>
      </c>
      <c r="S461" s="66">
        <f>IF(S460=0,0,IF(OR(R461=0,R461=12),1,R461+1))</f>
        <v>0</v>
      </c>
      <c r="T461" s="66">
        <f t="shared" ref="T461" si="8392">IF(T460=0,0,IF(OR(S461=0,S461=12),1,S461+1))</f>
        <v>0</v>
      </c>
      <c r="U461" s="66">
        <f t="shared" ref="U461" si="8393">IF(U460=0,0,IF(OR(T461=0,T461=12),1,T461+1))</f>
        <v>0</v>
      </c>
      <c r="V461" s="66">
        <f t="shared" ref="V461" si="8394">IF(V460=0,0,IF(OR(U461=0,U461=12),1,U461+1))</f>
        <v>0</v>
      </c>
      <c r="W461" s="66">
        <f t="shared" ref="W461" si="8395">IF(W460=0,0,IF(OR(V461=0,V461=12),1,V461+1))</f>
        <v>0</v>
      </c>
      <c r="X461" s="66">
        <f t="shared" ref="X461" si="8396">IF(X460=0,0,IF(OR(W461=0,W461=12),1,W461+1))</f>
        <v>0</v>
      </c>
      <c r="Y461" s="66">
        <f t="shared" ref="Y461" si="8397">IF(Y460=0,0,IF(OR(X461=0,X461=12),1,X461+1))</f>
        <v>0</v>
      </c>
      <c r="Z461" s="66">
        <f t="shared" ref="Z461" si="8398">IF(Z460=0,0,IF(OR(Y461=0,Y461=12),1,Y461+1))</f>
        <v>0</v>
      </c>
      <c r="AA461" s="66">
        <f t="shared" ref="AA461" si="8399">IF(AA460=0,0,IF(OR(Z461=0,Z461=12),1,Z461+1))</f>
        <v>0</v>
      </c>
      <c r="AB461" s="66">
        <f t="shared" ref="AB461" si="8400">IF(AB460=0,0,IF(OR(AA461=0,AA461=12),1,AA461+1))</f>
        <v>0</v>
      </c>
      <c r="AC461" s="66">
        <f t="shared" ref="AC461" si="8401">IF(AC460=0,0,IF(OR(AB461=0,AB461=12),1,AB461+1))</f>
        <v>0</v>
      </c>
      <c r="AD461" s="66">
        <f t="shared" ref="AD461" si="8402">IF(AD460=0,0,IF(OR(AC461=0,AC461=12),1,AC461+1))</f>
        <v>0</v>
      </c>
      <c r="AE461" s="66">
        <f t="shared" ref="AE461" si="8403">IF(AE460=0,0,IF(OR(AD461=0,AD461=12),1,AD461+1))</f>
        <v>0</v>
      </c>
      <c r="AF461" s="66">
        <f t="shared" ref="AF461" si="8404">IF(AF460=0,0,IF(OR(AE461=0,AE461=12),1,AE461+1))</f>
        <v>0</v>
      </c>
      <c r="AG461" s="66">
        <f t="shared" ref="AG461" si="8405">IF(AG460=0,0,IF(OR(AF461=0,AF461=12),1,AF461+1))</f>
        <v>0</v>
      </c>
      <c r="AH461" s="66">
        <f t="shared" ref="AH461" si="8406">IF(AH460=0,0,IF(OR(AG461=0,AG461=12),1,AG461+1))</f>
        <v>0</v>
      </c>
      <c r="AI461" s="66">
        <f t="shared" ref="AI461" si="8407">IF(AI460=0,0,IF(OR(AH461=0,AH461=12),1,AH461+1))</f>
        <v>0</v>
      </c>
      <c r="AJ461" s="66">
        <f t="shared" ref="AJ461" si="8408">IF(AJ460=0,0,IF(OR(AI461=0,AI461=12),1,AI461+1))</f>
        <v>0</v>
      </c>
      <c r="AK461" s="66">
        <f t="shared" ref="AK461" si="8409">IF(AK460=0,0,IF(OR(AJ461=0,AJ461=12),1,AJ461+1))</f>
        <v>0</v>
      </c>
      <c r="AL461" s="66">
        <f t="shared" ref="AL461" si="8410">IF(AL460=0,0,IF(OR(AK461=0,AK461=12),1,AK461+1))</f>
        <v>0</v>
      </c>
      <c r="AM461" s="66">
        <f t="shared" ref="AM461" si="8411">IF(AM460=0,0,IF(OR(AL461=0,AL461=12),1,AL461+1))</f>
        <v>0</v>
      </c>
      <c r="AN461" s="66">
        <f t="shared" ref="AN461" si="8412">IF(AN460=0,0,IF(OR(AM461=0,AM461=12),1,AM461+1))</f>
        <v>0</v>
      </c>
      <c r="AO461" s="66">
        <f t="shared" ref="AO461" si="8413">IF(AO460=0,0,IF(OR(AN461=0,AN461=12),1,AN461+1))</f>
        <v>0</v>
      </c>
      <c r="AP461" s="66">
        <f t="shared" ref="AP461" si="8414">IF(AP460=0,0,IF(OR(AO461=0,AO461=12),1,AO461+1))</f>
        <v>0</v>
      </c>
      <c r="AQ461" s="66">
        <f t="shared" ref="AQ461" si="8415">IF(AQ460=0,0,IF(OR(AP461=0,AP461=12),1,AP461+1))</f>
        <v>0</v>
      </c>
      <c r="AR461" s="66">
        <f t="shared" ref="AR461" si="8416">IF(AR460=0,0,IF(OR(AQ461=0,AQ461=12),1,AQ461+1))</f>
        <v>0</v>
      </c>
      <c r="AS461" s="66">
        <f t="shared" ref="AS461" si="8417">IF(AS460=0,0,IF(OR(AR461=0,AR461=12),1,AR461+1))</f>
        <v>0</v>
      </c>
      <c r="AT461" s="66">
        <f t="shared" ref="AT461" si="8418">IF(AT460=0,0,IF(OR(AS461=0,AS461=12),1,AS461+1))</f>
        <v>0</v>
      </c>
      <c r="AU461" s="66">
        <f t="shared" ref="AU461" si="8419">IF(AU460=0,0,IF(OR(AT461=0,AT461=12),1,AT461+1))</f>
        <v>0</v>
      </c>
      <c r="AV461" s="66">
        <f t="shared" ref="AV461" si="8420">IF(AV460=0,0,IF(OR(AU461=0,AU461=12),1,AU461+1))</f>
        <v>0</v>
      </c>
      <c r="AW461" s="66">
        <f t="shared" ref="AW461" si="8421">IF(AW460=0,0,IF(OR(AV461=0,AV461=12),1,AV461+1))</f>
        <v>0</v>
      </c>
      <c r="AX461" s="66">
        <f t="shared" ref="AX461" si="8422">IF(AX460=0,0,IF(OR(AW461=0,AW461=12),1,AW461+1))</f>
        <v>0</v>
      </c>
      <c r="AY461" s="66">
        <f t="shared" ref="AY461" si="8423">IF(AY460=0,0,IF(OR(AX461=0,AX461=12),1,AX461+1))</f>
        <v>0</v>
      </c>
      <c r="AZ461" s="66">
        <f t="shared" ref="AZ461" si="8424">IF(AZ460=0,0,IF(OR(AY461=0,AY461=12),1,AY461+1))</f>
        <v>0</v>
      </c>
      <c r="BA461" s="66">
        <f t="shared" ref="BA461" si="8425">IF(BA460=0,0,IF(OR(AZ461=0,AZ461=12),1,AZ461+1))</f>
        <v>0</v>
      </c>
      <c r="BB461" s="66">
        <f t="shared" ref="BB461" si="8426">IF(BB460=0,0,IF(OR(BA461=0,BA461=12),1,BA461+1))</f>
        <v>0</v>
      </c>
      <c r="BC461" s="66">
        <f t="shared" ref="BC461" si="8427">IF(BC460=0,0,IF(OR(BB461=0,BB461=12),1,BB461+1))</f>
        <v>0</v>
      </c>
      <c r="BD461" s="66">
        <f t="shared" ref="BD461" si="8428">IF(BD460=0,0,IF(OR(BC461=0,BC461=12),1,BC461+1))</f>
        <v>0</v>
      </c>
      <c r="BE461" s="66">
        <f t="shared" ref="BE461" si="8429">IF(BE460=0,0,IF(OR(BD461=0,BD461=12),1,BD461+1))</f>
        <v>0</v>
      </c>
      <c r="BF461" s="66">
        <f t="shared" ref="BF461" si="8430">IF(BF460=0,0,IF(OR(BE461=0,BE461=12),1,BE461+1))</f>
        <v>0</v>
      </c>
      <c r="BG461" s="66">
        <f t="shared" ref="BG461" si="8431">IF(BG460=0,0,IF(OR(BF461=0,BF461=12),1,BF461+1))</f>
        <v>0</v>
      </c>
      <c r="BH461" s="66">
        <f t="shared" ref="BH461" si="8432">IF(BH460=0,0,IF(OR(BG461=0,BG461=12),1,BG461+1))</f>
        <v>0</v>
      </c>
      <c r="BI461" s="66">
        <f t="shared" ref="BI461" si="8433">IF(BI460=0,0,IF(OR(BH461=0,BH461=12),1,BH461+1))</f>
        <v>0</v>
      </c>
      <c r="BJ461" s="66">
        <f t="shared" ref="BJ461" si="8434">IF(BJ460=0,0,IF(OR(BI461=0,BI461=12),1,BI461+1))</f>
        <v>0</v>
      </c>
      <c r="BK461" s="66">
        <f t="shared" ref="BK461" si="8435">IF(BK460=0,0,IF(OR(BJ461=0,BJ461=12),1,BJ461+1))</f>
        <v>0</v>
      </c>
      <c r="BL461" s="66">
        <f t="shared" ref="BL461" si="8436">IF(BL460=0,0,IF(OR(BK461=0,BK461=12),1,BK461+1))</f>
        <v>0</v>
      </c>
      <c r="BM461" s="66">
        <f t="shared" ref="BM461" si="8437">IF(BM460=0,0,IF(OR(BL461=0,BL461=12),1,BL461+1))</f>
        <v>0</v>
      </c>
      <c r="BN461" s="362"/>
      <c r="BO461" s="364"/>
      <c r="BP461" s="366"/>
      <c r="BQ461" s="366"/>
      <c r="BR461" s="106"/>
      <c r="BS461" s="106"/>
      <c r="BT461" s="106"/>
      <c r="BU461" s="106"/>
      <c r="BV461" s="106"/>
      <c r="BW461" s="106"/>
      <c r="BX461" s="106"/>
      <c r="BY461" s="106"/>
      <c r="BZ461" s="106"/>
      <c r="CA461" s="106"/>
      <c r="CB461" s="106"/>
      <c r="CC461" s="106"/>
      <c r="CD461" s="106"/>
      <c r="CE461" s="106"/>
      <c r="CF461" s="106"/>
      <c r="CG461" s="106"/>
    </row>
    <row r="462" spans="1:85" s="245" customFormat="1" ht="43.5" x14ac:dyDescent="0.35">
      <c r="A462" s="243"/>
      <c r="B462" s="128"/>
      <c r="C462" s="80"/>
      <c r="D462" s="80"/>
      <c r="E462" s="80"/>
      <c r="F462" s="80"/>
      <c r="G462" s="80"/>
      <c r="H462" s="80"/>
      <c r="I462" s="80"/>
      <c r="J462" s="80"/>
      <c r="K462" s="80"/>
      <c r="L462" s="80"/>
      <c r="M462" s="64"/>
      <c r="N462" s="7"/>
      <c r="O462" s="192"/>
      <c r="P462" s="106"/>
      <c r="Q462" s="63" t="s">
        <v>237</v>
      </c>
      <c r="R462" s="68">
        <f>IF(R461&gt;0,IF(R465&gt;$L458,$L458,R465),0)</f>
        <v>0</v>
      </c>
      <c r="S462" s="68">
        <f>IF(S461&gt;0,IF((SUMIFS($R464:R464,$R461:R461,12)+IF(R461=12,0,R462)+S465)&gt;=$L458,$L458-FLOOR(SUMIFS($R464:R464,$R461:R461,12),1),IF(S461=1,S465,S465+R462)),0)</f>
        <v>0</v>
      </c>
      <c r="T462" s="68">
        <f>IF(T461&gt;0,IF((SUMIFS($R464:S464,$R461:S461,12)+IF(S461=12,0,S462)+T465)&gt;=$L458,$L458-FLOOR(SUMIFS($R464:S464,$R461:S461,12),1),IF(T461=1,T465,T465+S462)),0)</f>
        <v>0</v>
      </c>
      <c r="U462" s="68">
        <f>IF(U461&gt;0,IF((SUMIFS($R464:T464,$R461:T461,12)+IF(T461=12,0,T462)+U465)&gt;=$L458,$L458-FLOOR(SUMIFS($R464:T464,$R461:T461,12),1),IF(U461=1,U465,U465+T462)),0)</f>
        <v>0</v>
      </c>
      <c r="V462" s="68">
        <f>IF(V461&gt;0,IF((SUMIFS($R464:U464,$R461:U461,12)+IF(U461=12,0,U462)+V465)&gt;=$L458,$L458-FLOOR(SUMIFS($R464:U464,$R461:U461,12),1),IF(V461=1,V465,V465+U462)),0)</f>
        <v>0</v>
      </c>
      <c r="W462" s="68">
        <f>IF(W461&gt;0,IF((SUMIFS($R464:V464,$R461:V461,12)+IF(V461=12,0,V462)+W465)&gt;=$L458,$L458-FLOOR(SUMIFS($R464:V464,$R461:V461,12),1),IF(W461=1,W465,W465+V462)),0)</f>
        <v>0</v>
      </c>
      <c r="X462" s="68">
        <f>IF(X461&gt;0,IF((SUMIFS($R464:W464,$R461:W461,12)+IF(W461=12,0,W462)+X465)&gt;=$L458,$L458-FLOOR(SUMIFS($R464:W464,$R461:W461,12),1),IF(X461=1,X465,X465+W462)),0)</f>
        <v>0</v>
      </c>
      <c r="Y462" s="68">
        <f>IF(Y461&gt;0,IF((SUMIFS($R464:X464,$R461:X461,12)+IF(X461=12,0,X462)+Y465)&gt;=$L458,$L458-FLOOR(SUMIFS($R464:X464,$R461:X461,12),1),IF(Y461=1,Y465,Y465+X462)),0)</f>
        <v>0</v>
      </c>
      <c r="Z462" s="68">
        <f>IF(Z461&gt;0,IF((SUMIFS($R464:Y464,$R461:Y461,12)+IF(Y461=12,0,Y462)+Z465)&gt;=$L458,$L458-FLOOR(SUMIFS($R464:Y464,$R461:Y461,12),1),IF(Z461=1,Z465,Z465+Y462)),0)</f>
        <v>0</v>
      </c>
      <c r="AA462" s="68">
        <f>IF(AA461&gt;0,IF((SUMIFS($R464:Z464,$R461:Z461,12)+IF(Z461=12,0,Z462)+AA465)&gt;=$L458,$L458-FLOOR(SUMIFS($R464:Z464,$R461:Z461,12),1),IF(AA461=1,AA465,AA465+Z462)),0)</f>
        <v>0</v>
      </c>
      <c r="AB462" s="68">
        <f>IF(AB461&gt;0,IF((SUMIFS($R464:AA464,$R461:AA461,12)+IF(AA461=12,0,AA462)+AB465)&gt;=$L458,$L458-FLOOR(SUMIFS($R464:AA464,$R461:AA461,12),1),IF(AB461=1,AB465,AB465+AA462)),0)</f>
        <v>0</v>
      </c>
      <c r="AC462" s="68">
        <f>IF(AC461&gt;0,IF((SUMIFS($R464:AB464,$R461:AB461,12)+IF(AB461=12,0,AB462)+AC465)&gt;=$L458,$L458-FLOOR(SUMIFS($R464:AB464,$R461:AB461,12),1),IF(AC461=1,AC465,AC465+AB462)),0)</f>
        <v>0</v>
      </c>
      <c r="AD462" s="68">
        <f>IF(AD461&gt;0,IF((SUMIFS($R464:AC464,$R461:AC461,12)+IF(AC461=12,0,AC462)+AD465)&gt;=$L458,$L458-FLOOR(SUMIFS($R464:AC464,$R461:AC461,12),1),IF(AD461=1,AD465,AD465+AC462)),0)</f>
        <v>0</v>
      </c>
      <c r="AE462" s="68">
        <f>IF(AE461&gt;0,IF((SUMIFS($R464:AD464,$R461:AD461,12)+IF(AD461=12,0,AD462)+AE465)&gt;=$L458,$L458-FLOOR(SUMIFS($R464:AD464,$R461:AD461,12),1),IF(AE461=1,AE465,AE465+AD462)),0)</f>
        <v>0</v>
      </c>
      <c r="AF462" s="68">
        <f>IF(AF461&gt;0,IF((SUMIFS($R464:AE464,$R461:AE461,12)+IF(AE461=12,0,AE462)+AF465)&gt;=$L458,$L458-FLOOR(SUMIFS($R464:AE464,$R461:AE461,12),1),IF(AF461=1,AF465,AF465+AE462)),0)</f>
        <v>0</v>
      </c>
      <c r="AG462" s="68">
        <f>IF(AG461&gt;0,IF((SUMIFS($R464:AF464,$R461:AF461,12)+IF(AF461=12,0,AF462)+AG465)&gt;=$L458,$L458-FLOOR(SUMIFS($R464:AF464,$R461:AF461,12),1),IF(AG461=1,AG465,AG465+AF462)),0)</f>
        <v>0</v>
      </c>
      <c r="AH462" s="68">
        <f>IF(AH461&gt;0,IF((SUMIFS($R464:AG464,$R461:AG461,12)+IF(AG461=12,0,AG462)+AH465)&gt;=$L458,$L458-FLOOR(SUMIFS($R464:AG464,$R461:AG461,12),1),IF(AH461=1,AH465,AH465+AG462)),0)</f>
        <v>0</v>
      </c>
      <c r="AI462" s="68">
        <f>IF(AI461&gt;0,IF((SUMIFS($R464:AH464,$R461:AH461,12)+IF(AH461=12,0,AH462)+AI465)&gt;=$L458,$L458-FLOOR(SUMIFS($R464:AH464,$R461:AH461,12),1),IF(AI461=1,AI465,AI465+AH462)),0)</f>
        <v>0</v>
      </c>
      <c r="AJ462" s="68">
        <f>IF(AJ461&gt;0,IF((SUMIFS($R464:AI464,$R461:AI461,12)+IF(AI461=12,0,AI462)+AJ465)&gt;=$L458,$L458-FLOOR(SUMIFS($R464:AI464,$R461:AI461,12),1),IF(AJ461=1,AJ465,AJ465+AI462)),0)</f>
        <v>0</v>
      </c>
      <c r="AK462" s="68">
        <f>IF(AK461&gt;0,IF((SUMIFS($R464:AJ464,$R461:AJ461,12)+IF(AJ461=12,0,AJ462)+AK465)&gt;=$L458,$L458-FLOOR(SUMIFS($R464:AJ464,$R461:AJ461,12),1),IF(AK461=1,AK465,AK465+AJ462)),0)</f>
        <v>0</v>
      </c>
      <c r="AL462" s="68">
        <f>IF(AL461&gt;0,IF((SUMIFS($R464:AK464,$R461:AK461,12)+IF(AK461=12,0,AK462)+AL465)&gt;=$L458,$L458-FLOOR(SUMIFS($R464:AK464,$R461:AK461,12),1),IF(AL461=1,AL465,AL465+AK462)),0)</f>
        <v>0</v>
      </c>
      <c r="AM462" s="68">
        <f>IF(AM461&gt;0,IF((SUMIFS($R464:AL464,$R461:AL461,12)+IF(AL461=12,0,AL462)+AM465)&gt;=$L458,$L458-FLOOR(SUMIFS($R464:AL464,$R461:AL461,12),1),IF(AM461=1,AM465,AM465+AL462)),0)</f>
        <v>0</v>
      </c>
      <c r="AN462" s="68">
        <f>IF(AN461&gt;0,IF((SUMIFS($R464:AM464,$R461:AM461,12)+IF(AM461=12,0,AM462)+AN465)&gt;=$L458,$L458-FLOOR(SUMIFS($R464:AM464,$R461:AM461,12),1),IF(AN461=1,AN465,AN465+AM462)),0)</f>
        <v>0</v>
      </c>
      <c r="AO462" s="68">
        <f>IF(AO461&gt;0,IF((SUMIFS($R464:AN464,$R461:AN461,12)+IF(AN461=12,0,AN462)+AO465)&gt;=$L458,$L458-FLOOR(SUMIFS($R464:AN464,$R461:AN461,12),1),IF(AO461=1,AO465,AO465+AN462)),0)</f>
        <v>0</v>
      </c>
      <c r="AP462" s="68">
        <f>IF(AP461&gt;0,IF((SUMIFS($R464:AO464,$R461:AO461,12)+IF(AO461=12,0,AO462)+AP465)&gt;=$L458,$L458-FLOOR(SUMIFS($R464:AO464,$R461:AO461,12),1),IF(AP461=1,AP465,AP465+AO462)),0)</f>
        <v>0</v>
      </c>
      <c r="AQ462" s="68">
        <f>IF(AQ461&gt;0,IF((SUMIFS($R464:AP464,$R461:AP461,12)+IF(AP461=12,0,AP462)+AQ465)&gt;=$L458,$L458-FLOOR(SUMIFS($R464:AP464,$R461:AP461,12),1),IF(AQ461=1,AQ465,AQ465+AP462)),0)</f>
        <v>0</v>
      </c>
      <c r="AR462" s="68">
        <f>IF(AR461&gt;0,IF((SUMIFS($R464:AQ464,$R461:AQ461,12)+IF(AQ461=12,0,AQ462)+AR465)&gt;=$L458,$L458-FLOOR(SUMIFS($R464:AQ464,$R461:AQ461,12),1),IF(AR461=1,AR465,AR465+AQ462)),0)</f>
        <v>0</v>
      </c>
      <c r="AS462" s="68">
        <f>IF(AS461&gt;0,IF((SUMIFS($R464:AR464,$R461:AR461,12)+IF(AR461=12,0,AR462)+AS465)&gt;=$L458,$L458-FLOOR(SUMIFS($R464:AR464,$R461:AR461,12),1),IF(AS461=1,AS465,AS465+AR462)),0)</f>
        <v>0</v>
      </c>
      <c r="AT462" s="68">
        <f>IF(AT461&gt;0,IF((SUMIFS($R464:AS464,$R461:AS461,12)+IF(AS461=12,0,AS462)+AT465)&gt;=$L458,$L458-FLOOR(SUMIFS($R464:AS464,$R461:AS461,12),1),IF(AT461=1,AT465,AT465+AS462)),0)</f>
        <v>0</v>
      </c>
      <c r="AU462" s="68">
        <f>IF(AU461&gt;0,IF((SUMIFS($R464:AT464,$R461:AT461,12)+IF(AT461=12,0,AT462)+AU465)&gt;=$L458,$L458-FLOOR(SUMIFS($R464:AT464,$R461:AT461,12),1),IF(AU461=1,AU465,AU465+AT462)),0)</f>
        <v>0</v>
      </c>
      <c r="AV462" s="68">
        <f>IF(AV461&gt;0,IF((SUMIFS($R464:AU464,$R461:AU461,12)+IF(AU461=12,0,AU462)+AV465)&gt;=$L458,$L458-FLOOR(SUMIFS($R464:AU464,$R461:AU461,12),1),IF(AV461=1,AV465,AV465+AU462)),0)</f>
        <v>0</v>
      </c>
      <c r="AW462" s="68">
        <f>IF(AW461&gt;0,IF((SUMIFS($R464:AV464,$R461:AV461,12)+IF(AV461=12,0,AV462)+AW465)&gt;=$L458,$L458-FLOOR(SUMIFS($R464:AV464,$R461:AV461,12),1),IF(AW461=1,AW465,AW465+AV462)),0)</f>
        <v>0</v>
      </c>
      <c r="AX462" s="68">
        <f>IF(AX461&gt;0,IF((SUMIFS($R464:AW464,$R461:AW461,12)+IF(AW461=12,0,AW462)+AX465)&gt;=$L458,$L458-FLOOR(SUMIFS($R464:AW464,$R461:AW461,12),1),IF(AX461=1,AX465,AX465+AW462)),0)</f>
        <v>0</v>
      </c>
      <c r="AY462" s="68">
        <f>IF(AY461&gt;0,IF((SUMIFS($R464:AX464,$R461:AX461,12)+IF(AX461=12,0,AX462)+AY465)&gt;=$L458,$L458-FLOOR(SUMIFS($R464:AX464,$R461:AX461,12),1),IF(AY461=1,AY465,AY465+AX462)),0)</f>
        <v>0</v>
      </c>
      <c r="AZ462" s="68">
        <f>IF(AZ461&gt;0,IF((SUMIFS($R464:AY464,$R461:AY461,12)+IF(AY461=12,0,AY462)+AZ465)&gt;=$L458,$L458-FLOOR(SUMIFS($R464:AY464,$R461:AY461,12),1),IF(AZ461=1,AZ465,AZ465+AY462)),0)</f>
        <v>0</v>
      </c>
      <c r="BA462" s="68">
        <f>IF(BA461&gt;0,IF((SUMIFS($R464:AZ464,$R461:AZ461,12)+IF(AZ461=12,0,AZ462)+BA465)&gt;=$L458,$L458-FLOOR(SUMIFS($R464:AZ464,$R461:AZ461,12),1),IF(BA461=1,BA465,BA465+AZ462)),0)</f>
        <v>0</v>
      </c>
      <c r="BB462" s="68">
        <f>IF(BB461&gt;0,IF((SUMIFS($R464:BA464,$R461:BA461,12)+IF(BA461=12,0,BA462)+BB465)&gt;=$L458,$L458-FLOOR(SUMIFS($R464:BA464,$R461:BA461,12),1),IF(BB461=1,BB465,BB465+BA462)),0)</f>
        <v>0</v>
      </c>
      <c r="BC462" s="68">
        <f>IF(BC461&gt;0,IF((SUMIFS($R464:BB464,$R461:BB461,12)+IF(BB461=12,0,BB462)+BC465)&gt;=$L458,$L458-FLOOR(SUMIFS($R464:BB464,$R461:BB461,12),1),IF(BC461=1,BC465,BC465+BB462)),0)</f>
        <v>0</v>
      </c>
      <c r="BD462" s="68">
        <f>IF(BD461&gt;0,IF((SUMIFS($R464:BC464,$R461:BC461,12)+IF(BC461=12,0,BC462)+BD465)&gt;=$L458,$L458-FLOOR(SUMIFS($R464:BC464,$R461:BC461,12),1),IF(BD461=1,BD465,BD465+BC462)),0)</f>
        <v>0</v>
      </c>
      <c r="BE462" s="68">
        <f>IF(BE461&gt;0,IF((SUMIFS($R464:BD464,$R461:BD461,12)+IF(BD461=12,0,BD462)+BE465)&gt;=$L458,$L458-FLOOR(SUMIFS($R464:BD464,$R461:BD461,12),1),IF(BE461=1,BE465,BE465+BD462)),0)</f>
        <v>0</v>
      </c>
      <c r="BF462" s="68">
        <f>IF(BF461&gt;0,IF((SUMIFS($R464:BE464,$R461:BE461,12)+IF(BE461=12,0,BE462)+BF465)&gt;=$L458,$L458-FLOOR(SUMIFS($R464:BE464,$R461:BE461,12),1),IF(BF461=1,BF465,BF465+BE462)),0)</f>
        <v>0</v>
      </c>
      <c r="BG462" s="68">
        <f>IF(BG461&gt;0,IF((SUMIFS($R464:BF464,$R461:BF461,12)+IF(BF461=12,0,BF462)+BG465)&gt;=$L458,$L458-FLOOR(SUMIFS($R464:BF464,$R461:BF461,12),1),IF(BG461=1,BG465,BG465+BF462)),0)</f>
        <v>0</v>
      </c>
      <c r="BH462" s="68">
        <f>IF(BH461&gt;0,IF((SUMIFS($R464:BG464,$R461:BG461,12)+IF(BG461=12,0,BG462)+BH465)&gt;=$L458,$L458-FLOOR(SUMIFS($R464:BG464,$R461:BG461,12),1),IF(BH461=1,BH465,BH465+BG462)),0)</f>
        <v>0</v>
      </c>
      <c r="BI462" s="68">
        <f>IF(BI461&gt;0,IF((SUMIFS($R464:BH464,$R461:BH461,12)+IF(BH461=12,0,BH462)+BI465)&gt;=$L458,$L458-FLOOR(SUMIFS($R464:BH464,$R461:BH461,12),1),IF(BI461=1,BI465,BI465+BH462)),0)</f>
        <v>0</v>
      </c>
      <c r="BJ462" s="68">
        <f>IF(BJ461&gt;0,IF((SUMIFS($R464:BI464,$R461:BI461,12)+IF(BI461=12,0,BI462)+BJ465)&gt;=$L458,$L458-FLOOR(SUMIFS($R464:BI464,$R461:BI461,12),1),IF(BJ461=1,BJ465,BJ465+BI462)),0)</f>
        <v>0</v>
      </c>
      <c r="BK462" s="68">
        <f>IF(BK461&gt;0,IF((SUMIFS($R464:BJ464,$R461:BJ461,12)+IF(BJ461=12,0,BJ462)+BK465)&gt;=$L458,$L458-FLOOR(SUMIFS($R464:BJ464,$R461:BJ461,12),1),IF(BK461=1,BK465,BK465+BJ462)),0)</f>
        <v>0</v>
      </c>
      <c r="BL462" s="68">
        <f>IF(BL461&gt;0,IF((SUMIFS($R464:BK464,$R461:BK461,12)+IF(BK461=12,0,BK462)+BL465)&gt;=$L458,$L458-FLOOR(SUMIFS($R464:BK464,$R461:BK461,12),1),IF(BL461=1,BL465,BL465+BK462)),0)</f>
        <v>0</v>
      </c>
      <c r="BM462" s="68">
        <f>IF(BM461&gt;0,IF((SUMIFS($R464:BL464,$R461:BL461,12)+IF(BL461=12,0,BL462)+BM465)&gt;=$L458,$L458-FLOOR(SUMIFS($R464:BL464,$R461:BL461,12),1),IF(BM461=1,BM465,BM465+BL462)),0)</f>
        <v>0</v>
      </c>
      <c r="BN462" s="362"/>
      <c r="BO462" s="364"/>
      <c r="BP462" s="366"/>
      <c r="BQ462" s="366"/>
      <c r="BR462" s="106"/>
      <c r="BS462" s="106"/>
      <c r="BT462" s="106"/>
      <c r="BU462" s="106"/>
      <c r="BV462" s="106"/>
      <c r="BW462" s="106"/>
      <c r="BX462" s="106"/>
      <c r="BY462" s="106"/>
      <c r="BZ462" s="106"/>
      <c r="CA462" s="106"/>
      <c r="CB462" s="106"/>
      <c r="CC462" s="106"/>
      <c r="CD462" s="106"/>
      <c r="CE462" s="106"/>
      <c r="CF462" s="106"/>
      <c r="CG462" s="106"/>
    </row>
    <row r="463" spans="1:85" s="245" customFormat="1" ht="41.5" hidden="1" customHeight="1" x14ac:dyDescent="0.35">
      <c r="A463" s="243"/>
      <c r="B463" s="128"/>
      <c r="C463" s="80"/>
      <c r="D463" s="80"/>
      <c r="E463" s="80"/>
      <c r="F463" s="80"/>
      <c r="G463" s="80"/>
      <c r="H463" s="80"/>
      <c r="I463" s="80"/>
      <c r="J463" s="80"/>
      <c r="K463" s="80"/>
      <c r="L463" s="80"/>
      <c r="M463" s="64"/>
      <c r="N463" s="7"/>
      <c r="O463" s="192"/>
      <c r="P463" s="106"/>
      <c r="Q463" s="65" t="s">
        <v>161</v>
      </c>
      <c r="R463" s="67">
        <f>IF(R458&gt;0,R459,0)</f>
        <v>0</v>
      </c>
      <c r="S463" s="67">
        <f t="shared" ref="S463" si="8438">IF(S458&gt;0,IF(S461=1,S459,S459+R463),R463)</f>
        <v>0</v>
      </c>
      <c r="T463" s="67">
        <f t="shared" ref="T463" si="8439">IF(T458&gt;0,IF(T461=1,T459,T459+S463),S463)</f>
        <v>0</v>
      </c>
      <c r="U463" s="67">
        <f t="shared" ref="U463" si="8440">IF(U458&gt;0,IF(U461=1,U459,U459+T463),T463)</f>
        <v>0</v>
      </c>
      <c r="V463" s="67">
        <f t="shared" ref="V463" si="8441">IF(V458&gt;0,IF(V461=1,V459,V459+U463),U463)</f>
        <v>0</v>
      </c>
      <c r="W463" s="67">
        <f t="shared" ref="W463" si="8442">IF(W458&gt;0,IF(W461=1,W459,W459+V463),V463)</f>
        <v>0</v>
      </c>
      <c r="X463" s="67">
        <f t="shared" ref="X463" si="8443">IF(X458&gt;0,IF(X461=1,X459,X459+W463),W463)</f>
        <v>0</v>
      </c>
      <c r="Y463" s="67">
        <f t="shared" ref="Y463" si="8444">IF(Y458&gt;0,IF(Y461=1,Y459,Y459+X463),X463)</f>
        <v>0</v>
      </c>
      <c r="Z463" s="67">
        <f t="shared" ref="Z463" si="8445">IF(Z458&gt;0,IF(Z461=1,Z459,Z459+Y463),Y463)</f>
        <v>0</v>
      </c>
      <c r="AA463" s="67">
        <f t="shared" ref="AA463" si="8446">IF(AA458&gt;0,IF(AA461=1,AA459,AA459+Z463),Z463)</f>
        <v>0</v>
      </c>
      <c r="AB463" s="67">
        <f t="shared" ref="AB463" si="8447">IF(AB458&gt;0,IF(AB461=1,AB459,AB459+AA463),AA463)</f>
        <v>0</v>
      </c>
      <c r="AC463" s="67">
        <f t="shared" ref="AC463" si="8448">IF(AC458&gt;0,IF(AC461=1,AC459,AC459+AB463),AB463)</f>
        <v>0</v>
      </c>
      <c r="AD463" s="67">
        <f t="shared" ref="AD463" si="8449">IF(AD458&gt;0,IF(AD461=1,AD459,AD459+AC463),AC463)</f>
        <v>0</v>
      </c>
      <c r="AE463" s="67">
        <f t="shared" ref="AE463" si="8450">IF(AE458&gt;0,IF(AE461=1,AE459,AE459+AD463),AD463)</f>
        <v>0</v>
      </c>
      <c r="AF463" s="67">
        <f t="shared" ref="AF463" si="8451">IF(AF458&gt;0,IF(AF461=1,AF459,AF459+AE463),AE463)</f>
        <v>0</v>
      </c>
      <c r="AG463" s="67">
        <f t="shared" ref="AG463" si="8452">IF(AG458&gt;0,IF(AG461=1,AG459,AG459+AF463),AF463)</f>
        <v>0</v>
      </c>
      <c r="AH463" s="67">
        <f t="shared" ref="AH463" si="8453">IF(AH458&gt;0,IF(AH461=1,AH459,AH459+AG463),AG463)</f>
        <v>0</v>
      </c>
      <c r="AI463" s="67">
        <f t="shared" ref="AI463" si="8454">IF(AI458&gt;0,IF(AI461=1,AI459,AI459+AH463),AH463)</f>
        <v>0</v>
      </c>
      <c r="AJ463" s="67">
        <f t="shared" ref="AJ463" si="8455">IF(AJ458&gt;0,IF(AJ461=1,AJ459,AJ459+AI463),AI463)</f>
        <v>0</v>
      </c>
      <c r="AK463" s="67">
        <f t="shared" ref="AK463" si="8456">IF(AK458&gt;0,IF(AK461=1,AK459,AK459+AJ463),AJ463)</f>
        <v>0</v>
      </c>
      <c r="AL463" s="67">
        <f t="shared" ref="AL463" si="8457">IF(AL458&gt;0,IF(AL461=1,AL459,AL459+AK463),AK463)</f>
        <v>0</v>
      </c>
      <c r="AM463" s="67">
        <f t="shared" ref="AM463" si="8458">IF(AM458&gt;0,IF(AM461=1,AM459,AM459+AL463),AL463)</f>
        <v>0</v>
      </c>
      <c r="AN463" s="67">
        <f t="shared" ref="AN463" si="8459">IF(AN458&gt;0,IF(AN461=1,AN459,AN459+AM463),AM463)</f>
        <v>0</v>
      </c>
      <c r="AO463" s="67">
        <f t="shared" ref="AO463" si="8460">IF(AO458&gt;0,IF(AO461=1,AO459,AO459+AN463),AN463)</f>
        <v>0</v>
      </c>
      <c r="AP463" s="67">
        <f t="shared" ref="AP463" si="8461">IF(AP458&gt;0,IF(AP461=1,AP459,AP459+AO463),AO463)</f>
        <v>0</v>
      </c>
      <c r="AQ463" s="67">
        <f t="shared" ref="AQ463" si="8462">IF(AQ458&gt;0,IF(AQ461=1,AQ459,AQ459+AP463),AP463)</f>
        <v>0</v>
      </c>
      <c r="AR463" s="67">
        <f t="shared" ref="AR463" si="8463">IF(AR458&gt;0,IF(AR461=1,AR459,AR459+AQ463),AQ463)</f>
        <v>0</v>
      </c>
      <c r="AS463" s="67">
        <f t="shared" ref="AS463" si="8464">IF(AS458&gt;0,IF(AS461=1,AS459,AS459+AR463),AR463)</f>
        <v>0</v>
      </c>
      <c r="AT463" s="67">
        <f t="shared" ref="AT463" si="8465">IF(AT458&gt;0,IF(AT461=1,AT459,AT459+AS463),AS463)</f>
        <v>0</v>
      </c>
      <c r="AU463" s="67">
        <f t="shared" ref="AU463" si="8466">IF(AU458&gt;0,IF(AU461=1,AU459,AU459+AT463),AT463)</f>
        <v>0</v>
      </c>
      <c r="AV463" s="67">
        <f t="shared" ref="AV463" si="8467">IF(AV458&gt;0,IF(AV461=1,AV459,AV459+AU463),AU463)</f>
        <v>0</v>
      </c>
      <c r="AW463" s="67">
        <f t="shared" ref="AW463" si="8468">IF(AW458&gt;0,IF(AW461=1,AW459,AW459+AV463),AV463)</f>
        <v>0</v>
      </c>
      <c r="AX463" s="67">
        <f t="shared" ref="AX463" si="8469">IF(AX458&gt;0,IF(AX461=1,AX459,AX459+AW463),AW463)</f>
        <v>0</v>
      </c>
      <c r="AY463" s="67">
        <f t="shared" ref="AY463" si="8470">IF(AY458&gt;0,IF(AY461=1,AY459,AY459+AX463),AX463)</f>
        <v>0</v>
      </c>
      <c r="AZ463" s="67">
        <f t="shared" ref="AZ463" si="8471">IF(AZ458&gt;0,IF(AZ461=1,AZ459,AZ459+AY463),AY463)</f>
        <v>0</v>
      </c>
      <c r="BA463" s="67">
        <f t="shared" ref="BA463" si="8472">IF(BA458&gt;0,IF(BA461=1,BA459,BA459+AZ463),AZ463)</f>
        <v>0</v>
      </c>
      <c r="BB463" s="67">
        <f t="shared" ref="BB463" si="8473">IF(BB458&gt;0,IF(BB461=1,BB459,BB459+BA463),BA463)</f>
        <v>0</v>
      </c>
      <c r="BC463" s="67">
        <f t="shared" ref="BC463" si="8474">IF(BC458&gt;0,IF(BC461=1,BC459,BC459+BB463),BB463)</f>
        <v>0</v>
      </c>
      <c r="BD463" s="67">
        <f t="shared" ref="BD463" si="8475">IF(BD458&gt;0,IF(BD461=1,BD459,BD459+BC463),BC463)</f>
        <v>0</v>
      </c>
      <c r="BE463" s="67">
        <f t="shared" ref="BE463" si="8476">IF(BE458&gt;0,IF(BE461=1,BE459,BE459+BD463),BD463)</f>
        <v>0</v>
      </c>
      <c r="BF463" s="67">
        <f t="shared" ref="BF463" si="8477">IF(BF458&gt;0,IF(BF461=1,BF459,BF459+BE463),BE463)</f>
        <v>0</v>
      </c>
      <c r="BG463" s="67">
        <f t="shared" ref="BG463" si="8478">IF(BG458&gt;0,IF(BG461=1,BG459,BG459+BF463),BF463)</f>
        <v>0</v>
      </c>
      <c r="BH463" s="67">
        <f t="shared" ref="BH463" si="8479">IF(BH458&gt;0,IF(BH461=1,BH459,BH459+BG463),BG463)</f>
        <v>0</v>
      </c>
      <c r="BI463" s="67">
        <f t="shared" ref="BI463" si="8480">IF(BI458&gt;0,IF(BI461=1,BI459,BI459+BH463),BH463)</f>
        <v>0</v>
      </c>
      <c r="BJ463" s="67">
        <f t="shared" ref="BJ463" si="8481">IF(BJ458&gt;0,IF(BJ461=1,BJ459,BJ459+BI463),BI463)</f>
        <v>0</v>
      </c>
      <c r="BK463" s="67">
        <f t="shared" ref="BK463" si="8482">IF(BK458&gt;0,IF(BK461=1,BK459,BK459+BJ463),BJ463)</f>
        <v>0</v>
      </c>
      <c r="BL463" s="67">
        <f t="shared" ref="BL463" si="8483">IF(BL458&gt;0,IF(BL461=1,BL459,BL459+BK463),BK463)</f>
        <v>0</v>
      </c>
      <c r="BM463" s="67">
        <f t="shared" ref="BM463" si="8484">IF(BM458&gt;0,IF(BM461=1,BM459,BM459+BL463),BL463)</f>
        <v>0</v>
      </c>
      <c r="BN463" s="362"/>
      <c r="BO463" s="364"/>
      <c r="BP463" s="366"/>
      <c r="BQ463" s="366"/>
      <c r="BR463" s="106"/>
      <c r="BS463" s="106"/>
      <c r="BT463" s="106"/>
      <c r="BU463" s="106"/>
      <c r="BV463" s="106"/>
      <c r="BW463" s="106"/>
      <c r="BX463" s="106"/>
      <c r="BY463" s="106"/>
      <c r="BZ463" s="106"/>
      <c r="CA463" s="106"/>
      <c r="CB463" s="106"/>
      <c r="CC463" s="106"/>
      <c r="CD463" s="106"/>
      <c r="CE463" s="106"/>
      <c r="CF463" s="106"/>
      <c r="CG463" s="106"/>
    </row>
    <row r="464" spans="1:85" s="245" customFormat="1" ht="41.5" hidden="1" customHeight="1" x14ac:dyDescent="0.35">
      <c r="A464" s="243"/>
      <c r="B464" s="128"/>
      <c r="C464" s="80"/>
      <c r="D464" s="80"/>
      <c r="E464" s="80"/>
      <c r="F464" s="80"/>
      <c r="G464" s="80"/>
      <c r="H464" s="80"/>
      <c r="I464" s="80"/>
      <c r="J464" s="80"/>
      <c r="K464" s="80"/>
      <c r="L464" s="80"/>
      <c r="M464" s="64"/>
      <c r="N464" s="7"/>
      <c r="O464" s="192"/>
      <c r="P464" s="106"/>
      <c r="Q464" s="65" t="s">
        <v>162</v>
      </c>
      <c r="R464" s="67">
        <f>R466</f>
        <v>0</v>
      </c>
      <c r="S464" s="67">
        <f t="shared" ref="S464" si="8485">IF(S461=1,S466,S466+R464)</f>
        <v>0</v>
      </c>
      <c r="T464" s="67">
        <f t="shared" ref="T464" si="8486">IF(T461=1,T466,T466+S464)</f>
        <v>0</v>
      </c>
      <c r="U464" s="67">
        <f t="shared" ref="U464" si="8487">IF(U461=1,U466,U466+T464)</f>
        <v>0</v>
      </c>
      <c r="V464" s="67">
        <f t="shared" ref="V464" si="8488">IF(V461=1,V466,V466+U464)</f>
        <v>0</v>
      </c>
      <c r="W464" s="67">
        <f t="shared" ref="W464" si="8489">IF(W461=1,W466,W466+V464)</f>
        <v>0</v>
      </c>
      <c r="X464" s="67">
        <f t="shared" ref="X464" si="8490">IF(X461=1,X466,X466+W464)</f>
        <v>0</v>
      </c>
      <c r="Y464" s="67">
        <f t="shared" ref="Y464" si="8491">IF(Y461=1,Y466,Y466+X464)</f>
        <v>0</v>
      </c>
      <c r="Z464" s="67">
        <f t="shared" ref="Z464" si="8492">IF(Z461=1,Z466,Z466+Y464)</f>
        <v>0</v>
      </c>
      <c r="AA464" s="67">
        <f t="shared" ref="AA464" si="8493">IF(AA461=1,AA466,AA466+Z464)</f>
        <v>0</v>
      </c>
      <c r="AB464" s="67">
        <f t="shared" ref="AB464" si="8494">IF(AB461=1,AB466,AB466+AA464)</f>
        <v>0</v>
      </c>
      <c r="AC464" s="67">
        <f t="shared" ref="AC464" si="8495">IF(AC461=1,AC466,AC466+AB464)</f>
        <v>0</v>
      </c>
      <c r="AD464" s="67">
        <f t="shared" ref="AD464" si="8496">IF(AD461=1,AD466,AD466+AC464)</f>
        <v>0</v>
      </c>
      <c r="AE464" s="67">
        <f t="shared" ref="AE464" si="8497">IF(AE461=1,AE466,AE466+AD464)</f>
        <v>0</v>
      </c>
      <c r="AF464" s="67">
        <f t="shared" ref="AF464" si="8498">IF(AF461=1,AF466,AF466+AE464)</f>
        <v>0</v>
      </c>
      <c r="AG464" s="67">
        <f t="shared" ref="AG464" si="8499">IF(AG461=1,AG466,AG466+AF464)</f>
        <v>0</v>
      </c>
      <c r="AH464" s="67">
        <f t="shared" ref="AH464" si="8500">IF(AH461=1,AH466,AH466+AG464)</f>
        <v>0</v>
      </c>
      <c r="AI464" s="67">
        <f t="shared" ref="AI464" si="8501">IF(AI461=1,AI466,AI466+AH464)</f>
        <v>0</v>
      </c>
      <c r="AJ464" s="67">
        <f t="shared" ref="AJ464" si="8502">IF(AJ461=1,AJ466,AJ466+AI464)</f>
        <v>0</v>
      </c>
      <c r="AK464" s="67">
        <f t="shared" ref="AK464" si="8503">IF(AK461=1,AK466,AK466+AJ464)</f>
        <v>0</v>
      </c>
      <c r="AL464" s="67">
        <f t="shared" ref="AL464" si="8504">IF(AL461=1,AL466,AL466+AK464)</f>
        <v>0</v>
      </c>
      <c r="AM464" s="67">
        <f t="shared" ref="AM464" si="8505">IF(AM461=1,AM466,AM466+AL464)</f>
        <v>0</v>
      </c>
      <c r="AN464" s="67">
        <f t="shared" ref="AN464" si="8506">IF(AN461=1,AN466,AN466+AM464)</f>
        <v>0</v>
      </c>
      <c r="AO464" s="67">
        <f t="shared" ref="AO464" si="8507">IF(AO461=1,AO466,AO466+AN464)</f>
        <v>0</v>
      </c>
      <c r="AP464" s="67">
        <f t="shared" ref="AP464" si="8508">IF(AP461=1,AP466,AP466+AO464)</f>
        <v>0</v>
      </c>
      <c r="AQ464" s="67">
        <f t="shared" ref="AQ464" si="8509">IF(AQ461=1,AQ466,AQ466+AP464)</f>
        <v>0</v>
      </c>
      <c r="AR464" s="67">
        <f t="shared" ref="AR464" si="8510">IF(AR461=1,AR466,AR466+AQ464)</f>
        <v>0</v>
      </c>
      <c r="AS464" s="67">
        <f t="shared" ref="AS464" si="8511">IF(AS461=1,AS466,AS466+AR464)</f>
        <v>0</v>
      </c>
      <c r="AT464" s="67">
        <f t="shared" ref="AT464" si="8512">IF(AT461=1,AT466,AT466+AS464)</f>
        <v>0</v>
      </c>
      <c r="AU464" s="67">
        <f t="shared" ref="AU464" si="8513">IF(AU461=1,AU466,AU466+AT464)</f>
        <v>0</v>
      </c>
      <c r="AV464" s="67">
        <f t="shared" ref="AV464" si="8514">IF(AV461=1,AV466,AV466+AU464)</f>
        <v>0</v>
      </c>
      <c r="AW464" s="67">
        <f t="shared" ref="AW464" si="8515">IF(AW461=1,AW466,AW466+AV464)</f>
        <v>0</v>
      </c>
      <c r="AX464" s="67">
        <f t="shared" ref="AX464" si="8516">IF(AX461=1,AX466,AX466+AW464)</f>
        <v>0</v>
      </c>
      <c r="AY464" s="67">
        <f t="shared" ref="AY464" si="8517">IF(AY461=1,AY466,AY466+AX464)</f>
        <v>0</v>
      </c>
      <c r="AZ464" s="67">
        <f t="shared" ref="AZ464" si="8518">IF(AZ461=1,AZ466,AZ466+AY464)</f>
        <v>0</v>
      </c>
      <c r="BA464" s="67">
        <f t="shared" ref="BA464" si="8519">IF(BA461=1,BA466,BA466+AZ464)</f>
        <v>0</v>
      </c>
      <c r="BB464" s="67">
        <f t="shared" ref="BB464" si="8520">IF(BB461=1,BB466,BB466+BA464)</f>
        <v>0</v>
      </c>
      <c r="BC464" s="67">
        <f t="shared" ref="BC464" si="8521">IF(BC461=1,BC466,BC466+BB464)</f>
        <v>0</v>
      </c>
      <c r="BD464" s="67">
        <f t="shared" ref="BD464" si="8522">IF(BD461=1,BD466,BD466+BC464)</f>
        <v>0</v>
      </c>
      <c r="BE464" s="67">
        <f t="shared" ref="BE464" si="8523">IF(BE461=1,BE466,BE466+BD464)</f>
        <v>0</v>
      </c>
      <c r="BF464" s="67">
        <f t="shared" ref="BF464" si="8524">IF(BF461=1,BF466,BF466+BE464)</f>
        <v>0</v>
      </c>
      <c r="BG464" s="67">
        <f t="shared" ref="BG464" si="8525">IF(BG461=1,BG466,BG466+BF464)</f>
        <v>0</v>
      </c>
      <c r="BH464" s="67">
        <f t="shared" ref="BH464" si="8526">IF(BH461=1,BH466,BH466+BG464)</f>
        <v>0</v>
      </c>
      <c r="BI464" s="67">
        <f t="shared" ref="BI464" si="8527">IF(BI461=1,BI466,BI466+BH464)</f>
        <v>0</v>
      </c>
      <c r="BJ464" s="67">
        <f t="shared" ref="BJ464" si="8528">IF(BJ461=1,BJ466,BJ466+BI464)</f>
        <v>0</v>
      </c>
      <c r="BK464" s="67">
        <f t="shared" ref="BK464" si="8529">IF(BK461=1,BK466,BK466+BJ464)</f>
        <v>0</v>
      </c>
      <c r="BL464" s="67">
        <f t="shared" ref="BL464" si="8530">IF(BL461=1,BL466,BL466+BK464)</f>
        <v>0</v>
      </c>
      <c r="BM464" s="67">
        <f t="shared" ref="BM464" si="8531">IF(BM461=1,BM466,BM466+BL464)</f>
        <v>0</v>
      </c>
      <c r="BN464" s="362"/>
      <c r="BO464" s="364"/>
      <c r="BP464" s="366"/>
      <c r="BQ464" s="366"/>
      <c r="BR464" s="106"/>
      <c r="BS464" s="106"/>
      <c r="BT464" s="106"/>
      <c r="BU464" s="106"/>
      <c r="BV464" s="106"/>
      <c r="BW464" s="106"/>
      <c r="BX464" s="106"/>
      <c r="BY464" s="106"/>
      <c r="BZ464" s="106"/>
      <c r="CA464" s="106"/>
      <c r="CB464" s="106"/>
      <c r="CC464" s="106"/>
      <c r="CD464" s="106"/>
      <c r="CE464" s="106"/>
      <c r="CF464" s="106"/>
      <c r="CG464" s="106"/>
    </row>
    <row r="465" spans="1:85" s="245" customFormat="1" ht="29" x14ac:dyDescent="0.35">
      <c r="A465" s="243"/>
      <c r="B465" s="128"/>
      <c r="C465" s="80"/>
      <c r="D465" s="80"/>
      <c r="E465" s="80"/>
      <c r="F465" s="80"/>
      <c r="G465" s="80"/>
      <c r="H465" s="80"/>
      <c r="I465" s="80"/>
      <c r="J465" s="80"/>
      <c r="K465" s="80"/>
      <c r="L465" s="80"/>
      <c r="M465" s="64"/>
      <c r="N465" s="7"/>
      <c r="O465" s="192"/>
      <c r="P465" s="106"/>
      <c r="Q465" s="63" t="s">
        <v>160</v>
      </c>
      <c r="R465" s="68">
        <f t="shared" ref="R465:BM465" si="8532">1720/12*R458</f>
        <v>0</v>
      </c>
      <c r="S465" s="68">
        <f t="shared" si="8532"/>
        <v>0</v>
      </c>
      <c r="T465" s="68">
        <f t="shared" si="8532"/>
        <v>0</v>
      </c>
      <c r="U465" s="68">
        <f t="shared" si="8532"/>
        <v>0</v>
      </c>
      <c r="V465" s="68">
        <f t="shared" si="8532"/>
        <v>0</v>
      </c>
      <c r="W465" s="68">
        <f t="shared" si="8532"/>
        <v>0</v>
      </c>
      <c r="X465" s="68">
        <f t="shared" si="8532"/>
        <v>0</v>
      </c>
      <c r="Y465" s="68">
        <f t="shared" si="8532"/>
        <v>0</v>
      </c>
      <c r="Z465" s="68">
        <f t="shared" si="8532"/>
        <v>0</v>
      </c>
      <c r="AA465" s="68">
        <f t="shared" si="8532"/>
        <v>0</v>
      </c>
      <c r="AB465" s="68">
        <f t="shared" si="8532"/>
        <v>0</v>
      </c>
      <c r="AC465" s="68">
        <f t="shared" si="8532"/>
        <v>0</v>
      </c>
      <c r="AD465" s="68">
        <f t="shared" si="8532"/>
        <v>0</v>
      </c>
      <c r="AE465" s="68">
        <f t="shared" si="8532"/>
        <v>0</v>
      </c>
      <c r="AF465" s="68">
        <f t="shared" si="8532"/>
        <v>0</v>
      </c>
      <c r="AG465" s="68">
        <f t="shared" si="8532"/>
        <v>0</v>
      </c>
      <c r="AH465" s="68">
        <f t="shared" si="8532"/>
        <v>0</v>
      </c>
      <c r="AI465" s="68">
        <f t="shared" si="8532"/>
        <v>0</v>
      </c>
      <c r="AJ465" s="68">
        <f t="shared" si="8532"/>
        <v>0</v>
      </c>
      <c r="AK465" s="68">
        <f t="shared" si="8532"/>
        <v>0</v>
      </c>
      <c r="AL465" s="68">
        <f t="shared" si="8532"/>
        <v>0</v>
      </c>
      <c r="AM465" s="68">
        <f t="shared" si="8532"/>
        <v>0</v>
      </c>
      <c r="AN465" s="68">
        <f t="shared" si="8532"/>
        <v>0</v>
      </c>
      <c r="AO465" s="68">
        <f t="shared" si="8532"/>
        <v>0</v>
      </c>
      <c r="AP465" s="68">
        <f t="shared" si="8532"/>
        <v>0</v>
      </c>
      <c r="AQ465" s="68">
        <f t="shared" si="8532"/>
        <v>0</v>
      </c>
      <c r="AR465" s="68">
        <f t="shared" si="8532"/>
        <v>0</v>
      </c>
      <c r="AS465" s="68">
        <f t="shared" si="8532"/>
        <v>0</v>
      </c>
      <c r="AT465" s="68">
        <f t="shared" si="8532"/>
        <v>0</v>
      </c>
      <c r="AU465" s="68">
        <f t="shared" si="8532"/>
        <v>0</v>
      </c>
      <c r="AV465" s="68">
        <f t="shared" si="8532"/>
        <v>0</v>
      </c>
      <c r="AW465" s="68">
        <f t="shared" si="8532"/>
        <v>0</v>
      </c>
      <c r="AX465" s="68">
        <f t="shared" si="8532"/>
        <v>0</v>
      </c>
      <c r="AY465" s="68">
        <f t="shared" si="8532"/>
        <v>0</v>
      </c>
      <c r="AZ465" s="68">
        <f t="shared" si="8532"/>
        <v>0</v>
      </c>
      <c r="BA465" s="68">
        <f t="shared" si="8532"/>
        <v>0</v>
      </c>
      <c r="BB465" s="68">
        <f t="shared" si="8532"/>
        <v>0</v>
      </c>
      <c r="BC465" s="68">
        <f t="shared" si="8532"/>
        <v>0</v>
      </c>
      <c r="BD465" s="68">
        <f t="shared" si="8532"/>
        <v>0</v>
      </c>
      <c r="BE465" s="68">
        <f t="shared" si="8532"/>
        <v>0</v>
      </c>
      <c r="BF465" s="68">
        <f t="shared" si="8532"/>
        <v>0</v>
      </c>
      <c r="BG465" s="68">
        <f t="shared" si="8532"/>
        <v>0</v>
      </c>
      <c r="BH465" s="68">
        <f t="shared" si="8532"/>
        <v>0</v>
      </c>
      <c r="BI465" s="68">
        <f t="shared" si="8532"/>
        <v>0</v>
      </c>
      <c r="BJ465" s="68">
        <f t="shared" si="8532"/>
        <v>0</v>
      </c>
      <c r="BK465" s="68">
        <f t="shared" si="8532"/>
        <v>0</v>
      </c>
      <c r="BL465" s="68">
        <f t="shared" si="8532"/>
        <v>0</v>
      </c>
      <c r="BM465" s="68">
        <f t="shared" si="8532"/>
        <v>0</v>
      </c>
      <c r="BN465" s="362"/>
      <c r="BO465" s="364"/>
      <c r="BP465" s="366"/>
      <c r="BQ465" s="366"/>
      <c r="BR465" s="106"/>
      <c r="BS465" s="106"/>
      <c r="BT465" s="106"/>
      <c r="BU465" s="106"/>
      <c r="BV465" s="106"/>
      <c r="BW465" s="106"/>
      <c r="BX465" s="106"/>
      <c r="BY465" s="106"/>
      <c r="BZ465" s="106"/>
      <c r="CA465" s="106"/>
      <c r="CB465" s="106"/>
      <c r="CC465" s="106"/>
      <c r="CD465" s="106"/>
      <c r="CE465" s="106"/>
      <c r="CF465" s="106"/>
      <c r="CG465" s="106"/>
    </row>
    <row r="466" spans="1:85" s="245" customFormat="1" ht="29" x14ac:dyDescent="0.35">
      <c r="A466" s="243"/>
      <c r="B466" s="128"/>
      <c r="C466" s="80"/>
      <c r="D466" s="80"/>
      <c r="E466" s="80"/>
      <c r="F466" s="80"/>
      <c r="G466" s="80"/>
      <c r="H466" s="80"/>
      <c r="I466" s="80"/>
      <c r="J466" s="80"/>
      <c r="K466" s="80"/>
      <c r="L466" s="80"/>
      <c r="M466" s="64"/>
      <c r="N466" s="7"/>
      <c r="O466" s="192"/>
      <c r="P466" s="106"/>
      <c r="Q466" s="63" t="s">
        <v>144</v>
      </c>
      <c r="R466" s="68">
        <f>FLOOR(IF(OR(R461=0,R461=1),IF(R459&gt;=R465,R465,R459)+0.00000001,IF(R463&gt;=R462,R462,R463))+0.00000001,1)</f>
        <v>0</v>
      </c>
      <c r="S466" s="68">
        <f t="shared" ref="S466" si="8533">FLOOR(IF(OR(S461=0,S461=1),IF(S465&gt;S462,S462,IF(S459&gt;=S465,S465,S459)+0.00000001),IF(S463&gt;=S462,S462-R464,S463-R464)+0.00000001),1)</f>
        <v>0</v>
      </c>
      <c r="T466" s="68">
        <f t="shared" ref="T466" si="8534">FLOOR(IF(OR(T461=0,T461=1),IF(T465&gt;T462,T462,IF(T459&gt;=T465,T465,T459)+0.00000001),IF(T463&gt;=T462,T462-S464,T463-S464)+0.00000001),1)</f>
        <v>0</v>
      </c>
      <c r="U466" s="68">
        <f t="shared" ref="U466" si="8535">FLOOR(IF(OR(U461=0,U461=1),IF(U465&gt;U462,U462,IF(U459&gt;=U465,U465,U459)+0.00000001),IF(U463&gt;=U462,U462-T464,U463-T464)+0.00000001),1)</f>
        <v>0</v>
      </c>
      <c r="V466" s="68">
        <f t="shared" ref="V466" si="8536">FLOOR(IF(OR(V461=0,V461=1),IF(V465&gt;V462,V462,IF(V459&gt;=V465,V465,V459)+0.00000001),IF(V463&gt;=V462,V462-U464,V463-U464)+0.00000001),1)</f>
        <v>0</v>
      </c>
      <c r="W466" s="68">
        <f t="shared" ref="W466" si="8537">FLOOR(IF(OR(W461=0,W461=1),IF(W465&gt;W462,W462,IF(W459&gt;=W465,W465,W459)+0.00000001),IF(W463&gt;=W462,W462-V464,W463-V464)+0.00000001),1)</f>
        <v>0</v>
      </c>
      <c r="X466" s="68">
        <f t="shared" ref="X466" si="8538">FLOOR(IF(OR(X461=0,X461=1),IF(X465&gt;X462,X462,IF(X459&gt;=X465,X465,X459)+0.00000001),IF(X463&gt;=X462,X462-W464,X463-W464)+0.00000001),1)</f>
        <v>0</v>
      </c>
      <c r="Y466" s="68">
        <f t="shared" ref="Y466" si="8539">FLOOR(IF(OR(Y461=0,Y461=1),IF(Y465&gt;Y462,Y462,IF(Y459&gt;=Y465,Y465,Y459)+0.00000001),IF(Y463&gt;=Y462,Y462-X464,Y463-X464)+0.00000001),1)</f>
        <v>0</v>
      </c>
      <c r="Z466" s="68">
        <f t="shared" ref="Z466" si="8540">FLOOR(IF(OR(Z461=0,Z461=1),IF(Z465&gt;Z462,Z462,IF(Z459&gt;=Z465,Z465,Z459)+0.00000001),IF(Z463&gt;=Z462,Z462-Y464,Z463-Y464)+0.00000001),1)</f>
        <v>0</v>
      </c>
      <c r="AA466" s="68">
        <f t="shared" ref="AA466" si="8541">FLOOR(IF(OR(AA461=0,AA461=1),IF(AA465&gt;AA462,AA462,IF(AA459&gt;=AA465,AA465,AA459)+0.00000001),IF(AA463&gt;=AA462,AA462-Z464,AA463-Z464)+0.00000001),1)</f>
        <v>0</v>
      </c>
      <c r="AB466" s="68">
        <f t="shared" ref="AB466" si="8542">FLOOR(IF(OR(AB461=0,AB461=1),IF(AB465&gt;AB462,AB462,IF(AB459&gt;=AB465,AB465,AB459)+0.00000001),IF(AB463&gt;=AB462,AB462-AA464,AB463-AA464)+0.00000001),1)</f>
        <v>0</v>
      </c>
      <c r="AC466" s="68">
        <f t="shared" ref="AC466" si="8543">FLOOR(IF(OR(AC461=0,AC461=1),IF(AC465&gt;AC462,AC462,IF(AC459&gt;=AC465,AC465,AC459)+0.00000001),IF(AC463&gt;=AC462,AC462-AB464,AC463-AB464)+0.00000001),1)</f>
        <v>0</v>
      </c>
      <c r="AD466" s="68">
        <f t="shared" ref="AD466" si="8544">FLOOR(IF(OR(AD461=0,AD461=1),IF(AD465&gt;AD462,AD462,IF(AD459&gt;=AD465,AD465,AD459)+0.00000001),IF(AD463&gt;=AD462,AD462-AC464,AD463-AC464)+0.00000001),1)</f>
        <v>0</v>
      </c>
      <c r="AE466" s="68">
        <f t="shared" ref="AE466" si="8545">FLOOR(IF(OR(AE461=0,AE461=1),IF(AE465&gt;AE462,AE462,IF(AE459&gt;=AE465,AE465,AE459)+0.00000001),IF(AE463&gt;=AE462,AE462-AD464,AE463-AD464)+0.00000001),1)</f>
        <v>0</v>
      </c>
      <c r="AF466" s="68">
        <f t="shared" ref="AF466" si="8546">FLOOR(IF(OR(AF461=0,AF461=1),IF(AF465&gt;AF462,AF462,IF(AF459&gt;=AF465,AF465,AF459)+0.00000001),IF(AF463&gt;=AF462,AF462-AE464,AF463-AE464)+0.00000001),1)</f>
        <v>0</v>
      </c>
      <c r="AG466" s="68">
        <f t="shared" ref="AG466" si="8547">FLOOR(IF(OR(AG461=0,AG461=1),IF(AG465&gt;AG462,AG462,IF(AG459&gt;=AG465,AG465,AG459)+0.00000001),IF(AG463&gt;=AG462,AG462-AF464,AG463-AF464)+0.00000001),1)</f>
        <v>0</v>
      </c>
      <c r="AH466" s="68">
        <f t="shared" ref="AH466" si="8548">FLOOR(IF(OR(AH461=0,AH461=1),IF(AH465&gt;AH462,AH462,IF(AH459&gt;=AH465,AH465,AH459)+0.00000001),IF(AH463&gt;=AH462,AH462-AG464,AH463-AG464)+0.00000001),1)</f>
        <v>0</v>
      </c>
      <c r="AI466" s="68">
        <f t="shared" ref="AI466" si="8549">FLOOR(IF(OR(AI461=0,AI461=1),IF(AI465&gt;AI462,AI462,IF(AI459&gt;=AI465,AI465,AI459)+0.00000001),IF(AI463&gt;=AI462,AI462-AH464,AI463-AH464)+0.00000001),1)</f>
        <v>0</v>
      </c>
      <c r="AJ466" s="68">
        <f t="shared" ref="AJ466" si="8550">FLOOR(IF(OR(AJ461=0,AJ461=1),IF(AJ465&gt;AJ462,AJ462,IF(AJ459&gt;=AJ465,AJ465,AJ459)+0.00000001),IF(AJ463&gt;=AJ462,AJ462-AI464,AJ463-AI464)+0.00000001),1)</f>
        <v>0</v>
      </c>
      <c r="AK466" s="68">
        <f t="shared" ref="AK466" si="8551">FLOOR(IF(OR(AK461=0,AK461=1),IF(AK465&gt;AK462,AK462,IF(AK459&gt;=AK465,AK465,AK459)+0.00000001),IF(AK463&gt;=AK462,AK462-AJ464,AK463-AJ464)+0.00000001),1)</f>
        <v>0</v>
      </c>
      <c r="AL466" s="68">
        <f t="shared" ref="AL466" si="8552">FLOOR(IF(OR(AL461=0,AL461=1),IF(AL465&gt;AL462,AL462,IF(AL459&gt;=AL465,AL465,AL459)+0.00000001),IF(AL463&gt;=AL462,AL462-AK464,AL463-AK464)+0.00000001),1)</f>
        <v>0</v>
      </c>
      <c r="AM466" s="68">
        <f t="shared" ref="AM466" si="8553">FLOOR(IF(OR(AM461=0,AM461=1),IF(AM465&gt;AM462,AM462,IF(AM459&gt;=AM465,AM465,AM459)+0.00000001),IF(AM463&gt;=AM462,AM462-AL464,AM463-AL464)+0.00000001),1)</f>
        <v>0</v>
      </c>
      <c r="AN466" s="68">
        <f t="shared" ref="AN466" si="8554">FLOOR(IF(OR(AN461=0,AN461=1),IF(AN465&gt;AN462,AN462,IF(AN459&gt;=AN465,AN465,AN459)+0.00000001),IF(AN463&gt;=AN462,AN462-AM464,AN463-AM464)+0.00000001),1)</f>
        <v>0</v>
      </c>
      <c r="AO466" s="68">
        <f t="shared" ref="AO466" si="8555">FLOOR(IF(OR(AO461=0,AO461=1),IF(AO465&gt;AO462,AO462,IF(AO459&gt;=AO465,AO465,AO459)+0.00000001),IF(AO463&gt;=AO462,AO462-AN464,AO463-AN464)+0.00000001),1)</f>
        <v>0</v>
      </c>
      <c r="AP466" s="68">
        <f t="shared" ref="AP466" si="8556">FLOOR(IF(OR(AP461=0,AP461=1),IF(AP465&gt;AP462,AP462,IF(AP459&gt;=AP465,AP465,AP459)+0.00000001),IF(AP463&gt;=AP462,AP462-AO464,AP463-AO464)+0.00000001),1)</f>
        <v>0</v>
      </c>
      <c r="AQ466" s="68">
        <f t="shared" ref="AQ466" si="8557">FLOOR(IF(OR(AQ461=0,AQ461=1),IF(AQ465&gt;AQ462,AQ462,IF(AQ459&gt;=AQ465,AQ465,AQ459)+0.00000001),IF(AQ463&gt;=AQ462,AQ462-AP464,AQ463-AP464)+0.00000001),1)</f>
        <v>0</v>
      </c>
      <c r="AR466" s="68">
        <f t="shared" ref="AR466" si="8558">FLOOR(IF(OR(AR461=0,AR461=1),IF(AR465&gt;AR462,AR462,IF(AR459&gt;=AR465,AR465,AR459)+0.00000001),IF(AR463&gt;=AR462,AR462-AQ464,AR463-AQ464)+0.00000001),1)</f>
        <v>0</v>
      </c>
      <c r="AS466" s="68">
        <f t="shared" ref="AS466" si="8559">FLOOR(IF(OR(AS461=0,AS461=1),IF(AS465&gt;AS462,AS462,IF(AS459&gt;=AS465,AS465,AS459)+0.00000001),IF(AS463&gt;=AS462,AS462-AR464,AS463-AR464)+0.00000001),1)</f>
        <v>0</v>
      </c>
      <c r="AT466" s="68">
        <f t="shared" ref="AT466" si="8560">FLOOR(IF(OR(AT461=0,AT461=1),IF(AT465&gt;AT462,AT462,IF(AT459&gt;=AT465,AT465,AT459)+0.00000001),IF(AT463&gt;=AT462,AT462-AS464,AT463-AS464)+0.00000001),1)</f>
        <v>0</v>
      </c>
      <c r="AU466" s="68">
        <f t="shared" ref="AU466" si="8561">FLOOR(IF(OR(AU461=0,AU461=1),IF(AU465&gt;AU462,AU462,IF(AU459&gt;=AU465,AU465,AU459)+0.00000001),IF(AU463&gt;=AU462,AU462-AT464,AU463-AT464)+0.00000001),1)</f>
        <v>0</v>
      </c>
      <c r="AV466" s="68">
        <f t="shared" ref="AV466" si="8562">FLOOR(IF(OR(AV461=0,AV461=1),IF(AV465&gt;AV462,AV462,IF(AV459&gt;=AV465,AV465,AV459)+0.00000001),IF(AV463&gt;=AV462,AV462-AU464,AV463-AU464)+0.00000001),1)</f>
        <v>0</v>
      </c>
      <c r="AW466" s="68">
        <f t="shared" ref="AW466" si="8563">FLOOR(IF(OR(AW461=0,AW461=1),IF(AW465&gt;AW462,AW462,IF(AW459&gt;=AW465,AW465,AW459)+0.00000001),IF(AW463&gt;=AW462,AW462-AV464,AW463-AV464)+0.00000001),1)</f>
        <v>0</v>
      </c>
      <c r="AX466" s="68">
        <f t="shared" ref="AX466" si="8564">FLOOR(IF(OR(AX461=0,AX461=1),IF(AX465&gt;AX462,AX462,IF(AX459&gt;=AX465,AX465,AX459)+0.00000001),IF(AX463&gt;=AX462,AX462-AW464,AX463-AW464)+0.00000001),1)</f>
        <v>0</v>
      </c>
      <c r="AY466" s="68">
        <f t="shared" ref="AY466" si="8565">FLOOR(IF(OR(AY461=0,AY461=1),IF(AY465&gt;AY462,AY462,IF(AY459&gt;=AY465,AY465,AY459)+0.00000001),IF(AY463&gt;=AY462,AY462-AX464,AY463-AX464)+0.00000001),1)</f>
        <v>0</v>
      </c>
      <c r="AZ466" s="68">
        <f t="shared" ref="AZ466" si="8566">FLOOR(IF(OR(AZ461=0,AZ461=1),IF(AZ465&gt;AZ462,AZ462,IF(AZ459&gt;=AZ465,AZ465,AZ459)+0.00000001),IF(AZ463&gt;=AZ462,AZ462-AY464,AZ463-AY464)+0.00000001),1)</f>
        <v>0</v>
      </c>
      <c r="BA466" s="68">
        <f t="shared" ref="BA466" si="8567">FLOOR(IF(OR(BA461=0,BA461=1),IF(BA465&gt;BA462,BA462,IF(BA459&gt;=BA465,BA465,BA459)+0.00000001),IF(BA463&gt;=BA462,BA462-AZ464,BA463-AZ464)+0.00000001),1)</f>
        <v>0</v>
      </c>
      <c r="BB466" s="68">
        <f t="shared" ref="BB466" si="8568">FLOOR(IF(OR(BB461=0,BB461=1),IF(BB465&gt;BB462,BB462,IF(BB459&gt;=BB465,BB465,BB459)+0.00000001),IF(BB463&gt;=BB462,BB462-BA464,BB463-BA464)+0.00000001),1)</f>
        <v>0</v>
      </c>
      <c r="BC466" s="68">
        <f t="shared" ref="BC466" si="8569">FLOOR(IF(OR(BC461=0,BC461=1),IF(BC465&gt;BC462,BC462,IF(BC459&gt;=BC465,BC465,BC459)+0.00000001),IF(BC463&gt;=BC462,BC462-BB464,BC463-BB464)+0.00000001),1)</f>
        <v>0</v>
      </c>
      <c r="BD466" s="68">
        <f t="shared" ref="BD466" si="8570">FLOOR(IF(OR(BD461=0,BD461=1),IF(BD465&gt;BD462,BD462,IF(BD459&gt;=BD465,BD465,BD459)+0.00000001),IF(BD463&gt;=BD462,BD462-BC464,BD463-BC464)+0.00000001),1)</f>
        <v>0</v>
      </c>
      <c r="BE466" s="68">
        <f t="shared" ref="BE466" si="8571">FLOOR(IF(OR(BE461=0,BE461=1),IF(BE465&gt;BE462,BE462,IF(BE459&gt;=BE465,BE465,BE459)+0.00000001),IF(BE463&gt;=BE462,BE462-BD464,BE463-BD464)+0.00000001),1)</f>
        <v>0</v>
      </c>
      <c r="BF466" s="68">
        <f t="shared" ref="BF466" si="8572">FLOOR(IF(OR(BF461=0,BF461=1),IF(BF465&gt;BF462,BF462,IF(BF459&gt;=BF465,BF465,BF459)+0.00000001),IF(BF463&gt;=BF462,BF462-BE464,BF463-BE464)+0.00000001),1)</f>
        <v>0</v>
      </c>
      <c r="BG466" s="68">
        <f t="shared" ref="BG466" si="8573">FLOOR(IF(OR(BG461=0,BG461=1),IF(BG465&gt;BG462,BG462,IF(BG459&gt;=BG465,BG465,BG459)+0.00000001),IF(BG463&gt;=BG462,BG462-BF464,BG463-BF464)+0.00000001),1)</f>
        <v>0</v>
      </c>
      <c r="BH466" s="68">
        <f t="shared" ref="BH466" si="8574">FLOOR(IF(OR(BH461=0,BH461=1),IF(BH465&gt;BH462,BH462,IF(BH459&gt;=BH465,BH465,BH459)+0.00000001),IF(BH463&gt;=BH462,BH462-BG464,BH463-BG464)+0.00000001),1)</f>
        <v>0</v>
      </c>
      <c r="BI466" s="68">
        <f t="shared" ref="BI466" si="8575">FLOOR(IF(OR(BI461=0,BI461=1),IF(BI465&gt;BI462,BI462,IF(BI459&gt;=BI465,BI465,BI459)+0.00000001),IF(BI463&gt;=BI462,BI462-BH464,BI463-BH464)+0.00000001),1)</f>
        <v>0</v>
      </c>
      <c r="BJ466" s="68">
        <f t="shared" ref="BJ466" si="8576">FLOOR(IF(OR(BJ461=0,BJ461=1),IF(BJ465&gt;BJ462,BJ462,IF(BJ459&gt;=BJ465,BJ465,BJ459)+0.00000001),IF(BJ463&gt;=BJ462,BJ462-BI464,BJ463-BI464)+0.00000001),1)</f>
        <v>0</v>
      </c>
      <c r="BK466" s="68">
        <f t="shared" ref="BK466" si="8577">FLOOR(IF(OR(BK461=0,BK461=1),IF(BK465&gt;BK462,BK462,IF(BK459&gt;=BK465,BK465,BK459)+0.00000001),IF(BK463&gt;=BK462,BK462-BJ464,BK463-BJ464)+0.00000001),1)</f>
        <v>0</v>
      </c>
      <c r="BL466" s="68">
        <f t="shared" ref="BL466" si="8578">FLOOR(IF(OR(BL461=0,BL461=1),IF(BL465&gt;BL462,BL462,IF(BL459&gt;=BL465,BL465,BL459)+0.00000001),IF(BL463&gt;=BL462,BL462-BK464,BL463-BK464)+0.00000001),1)</f>
        <v>0</v>
      </c>
      <c r="BM466" s="68">
        <f t="shared" ref="BM466" si="8579">FLOOR(IF(OR(BM461=0,BM461=1),IF(BM465&gt;BM462,BM462,IF(BM459&gt;=BM465,BM465,BM459)+0.00000001),IF(BM463&gt;=BM462,BM462-BL464,BM463-BL464)+0.00000001),1)</f>
        <v>0</v>
      </c>
      <c r="BN466" s="362"/>
      <c r="BO466" s="364"/>
      <c r="BP466" s="366"/>
      <c r="BQ466" s="366"/>
      <c r="BR466" s="106"/>
      <c r="BS466" s="106"/>
      <c r="BT466" s="106"/>
      <c r="BU466" s="106"/>
      <c r="BV466" s="106"/>
      <c r="BW466" s="106"/>
      <c r="BX466" s="106"/>
      <c r="BY466" s="106"/>
      <c r="BZ466" s="106"/>
      <c r="CA466" s="106"/>
      <c r="CB466" s="106"/>
      <c r="CC466" s="106"/>
      <c r="CD466" s="106"/>
      <c r="CE466" s="106"/>
      <c r="CF466" s="106"/>
      <c r="CG466" s="106"/>
    </row>
    <row r="467" spans="1:85" s="245" customFormat="1" ht="25.4" customHeight="1" thickBot="1" x14ac:dyDescent="0.4">
      <c r="A467" s="243"/>
      <c r="B467" s="129"/>
      <c r="C467" s="69"/>
      <c r="D467" s="69"/>
      <c r="E467" s="69"/>
      <c r="F467" s="69"/>
      <c r="G467" s="69"/>
      <c r="H467" s="69"/>
      <c r="I467" s="69"/>
      <c r="J467" s="69"/>
      <c r="K467" s="69"/>
      <c r="L467" s="69"/>
      <c r="M467" s="70"/>
      <c r="N467" s="7"/>
      <c r="O467" s="193"/>
      <c r="P467" s="106"/>
      <c r="Q467" s="216" t="s">
        <v>145</v>
      </c>
      <c r="R467" s="72">
        <f>IF($J458="Ano",R466*'Podpůrná data'!$B$5,R466*'Podpůrná data'!$B$3)</f>
        <v>0</v>
      </c>
      <c r="S467" s="72">
        <f>IF($J458="Ano",S466*'Podpůrná data'!$B$5,S466*'Podpůrná data'!$B$3)</f>
        <v>0</v>
      </c>
      <c r="T467" s="72">
        <f>IF($J458="Ano",T466*'Podpůrná data'!$B$5,T466*'Podpůrná data'!$B$3)</f>
        <v>0</v>
      </c>
      <c r="U467" s="72">
        <f>IF($J458="Ano",U466*'Podpůrná data'!$B$5,U466*'Podpůrná data'!$B$3)</f>
        <v>0</v>
      </c>
      <c r="V467" s="72">
        <f>IF($J458="Ano",V466*'Podpůrná data'!$B$5,V466*'Podpůrná data'!$B$3)</f>
        <v>0</v>
      </c>
      <c r="W467" s="72">
        <f>IF($J458="Ano",W466*'Podpůrná data'!$B$5,W466*'Podpůrná data'!$B$3)</f>
        <v>0</v>
      </c>
      <c r="X467" s="72">
        <f>IF($J458="Ano",X466*'Podpůrná data'!$B$5,X466*'Podpůrná data'!$B$3)</f>
        <v>0</v>
      </c>
      <c r="Y467" s="72">
        <f>IF($J458="Ano",Y466*'Podpůrná data'!$B$5,Y466*'Podpůrná data'!$B$3)</f>
        <v>0</v>
      </c>
      <c r="Z467" s="72">
        <f>IF($J458="Ano",Z466*'Podpůrná data'!$B$5,Z466*'Podpůrná data'!$B$3)</f>
        <v>0</v>
      </c>
      <c r="AA467" s="72">
        <f>IF($J458="Ano",AA466*'Podpůrná data'!$B$5,AA466*'Podpůrná data'!$B$3)</f>
        <v>0</v>
      </c>
      <c r="AB467" s="72">
        <f>IF($J458="Ano",AB466*'Podpůrná data'!$B$5,AB466*'Podpůrná data'!$B$3)</f>
        <v>0</v>
      </c>
      <c r="AC467" s="72">
        <f>IF($J458="Ano",AC466*'Podpůrná data'!$B$5,AC466*'Podpůrná data'!$B$3)</f>
        <v>0</v>
      </c>
      <c r="AD467" s="72">
        <f>IF($J458="Ano",AD466*'Podpůrná data'!$B$5,AD466*'Podpůrná data'!$B$3)</f>
        <v>0</v>
      </c>
      <c r="AE467" s="72">
        <f>IF($J458="Ano",AE466*'Podpůrná data'!$B$5,AE466*'Podpůrná data'!$B$3)</f>
        <v>0</v>
      </c>
      <c r="AF467" s="72">
        <f>IF($J458="Ano",AF466*'Podpůrná data'!$B$5,AF466*'Podpůrná data'!$B$3)</f>
        <v>0</v>
      </c>
      <c r="AG467" s="72">
        <f>IF($J458="Ano",AG466*'Podpůrná data'!$B$5,AG466*'Podpůrná data'!$B$3)</f>
        <v>0</v>
      </c>
      <c r="AH467" s="72">
        <f>IF($J458="Ano",AH466*'Podpůrná data'!$B$5,AH466*'Podpůrná data'!$B$3)</f>
        <v>0</v>
      </c>
      <c r="AI467" s="72">
        <f>IF($J458="Ano",AI466*'Podpůrná data'!$B$5,AI466*'Podpůrná data'!$B$3)</f>
        <v>0</v>
      </c>
      <c r="AJ467" s="72">
        <f>IF($J458="Ano",AJ466*'Podpůrná data'!$B$5,AJ466*'Podpůrná data'!$B$3)</f>
        <v>0</v>
      </c>
      <c r="AK467" s="72">
        <f>IF($J458="Ano",AK466*'Podpůrná data'!$B$5,AK466*'Podpůrná data'!$B$3)</f>
        <v>0</v>
      </c>
      <c r="AL467" s="72">
        <f>IF($J458="Ano",AL466*'Podpůrná data'!$B$5,AL466*'Podpůrná data'!$B$3)</f>
        <v>0</v>
      </c>
      <c r="AM467" s="72">
        <f>IF($J458="Ano",AM466*'Podpůrná data'!$B$5,AM466*'Podpůrná data'!$B$3)</f>
        <v>0</v>
      </c>
      <c r="AN467" s="72">
        <f>IF($J458="Ano",AN466*'Podpůrná data'!$B$5,AN466*'Podpůrná data'!$B$3)</f>
        <v>0</v>
      </c>
      <c r="AO467" s="72">
        <f>IF($J458="Ano",AO466*'Podpůrná data'!$B$5,AO466*'Podpůrná data'!$B$3)</f>
        <v>0</v>
      </c>
      <c r="AP467" s="72">
        <f>IF($J458="Ano",AP466*'Podpůrná data'!$B$5,AP466*'Podpůrná data'!$B$3)</f>
        <v>0</v>
      </c>
      <c r="AQ467" s="72">
        <f>IF($J458="Ano",AQ466*'Podpůrná data'!$B$5,AQ466*'Podpůrná data'!$B$3)</f>
        <v>0</v>
      </c>
      <c r="AR467" s="72">
        <f>IF($J458="Ano",AR466*'Podpůrná data'!$B$5,AR466*'Podpůrná data'!$B$3)</f>
        <v>0</v>
      </c>
      <c r="AS467" s="72">
        <f>IF($J458="Ano",AS466*'Podpůrná data'!$B$5,AS466*'Podpůrná data'!$B$3)</f>
        <v>0</v>
      </c>
      <c r="AT467" s="72">
        <f>IF($J458="Ano",AT466*'Podpůrná data'!$B$5,AT466*'Podpůrná data'!$B$3)</f>
        <v>0</v>
      </c>
      <c r="AU467" s="72">
        <f>IF($J458="Ano",AU466*'Podpůrná data'!$B$5,AU466*'Podpůrná data'!$B$3)</f>
        <v>0</v>
      </c>
      <c r="AV467" s="72">
        <f>IF($J458="Ano",AV466*'Podpůrná data'!$B$5,AV466*'Podpůrná data'!$B$3)</f>
        <v>0</v>
      </c>
      <c r="AW467" s="72">
        <f>IF($J458="Ano",AW466*'Podpůrná data'!$B$5,AW466*'Podpůrná data'!$B$3)</f>
        <v>0</v>
      </c>
      <c r="AX467" s="72">
        <f>IF($J458="Ano",AX466*'Podpůrná data'!$B$5,AX466*'Podpůrná data'!$B$3)</f>
        <v>0</v>
      </c>
      <c r="AY467" s="72">
        <f>IF($J458="Ano",AY466*'Podpůrná data'!$B$5,AY466*'Podpůrná data'!$B$3)</f>
        <v>0</v>
      </c>
      <c r="AZ467" s="72">
        <f>IF($J458="Ano",AZ466*'Podpůrná data'!$B$5,AZ466*'Podpůrná data'!$B$3)</f>
        <v>0</v>
      </c>
      <c r="BA467" s="72">
        <f>IF($J458="Ano",BA466*'Podpůrná data'!$B$5,BA466*'Podpůrná data'!$B$3)</f>
        <v>0</v>
      </c>
      <c r="BB467" s="72">
        <f>IF($J458="Ano",BB466*'Podpůrná data'!$B$5,BB466*'Podpůrná data'!$B$3)</f>
        <v>0</v>
      </c>
      <c r="BC467" s="72">
        <f>IF($J458="Ano",BC466*'Podpůrná data'!$B$5,BC466*'Podpůrná data'!$B$3)</f>
        <v>0</v>
      </c>
      <c r="BD467" s="72">
        <f>IF($J458="Ano",BD466*'Podpůrná data'!$B$5,BD466*'Podpůrná data'!$B$3)</f>
        <v>0</v>
      </c>
      <c r="BE467" s="72">
        <f>IF($J458="Ano",BE466*'Podpůrná data'!$B$5,BE466*'Podpůrná data'!$B$3)</f>
        <v>0</v>
      </c>
      <c r="BF467" s="72">
        <f>IF($J458="Ano",BF466*'Podpůrná data'!$B$5,BF466*'Podpůrná data'!$B$3)</f>
        <v>0</v>
      </c>
      <c r="BG467" s="72">
        <f>IF($J458="Ano",BG466*'Podpůrná data'!$B$5,BG466*'Podpůrná data'!$B$3)</f>
        <v>0</v>
      </c>
      <c r="BH467" s="72">
        <f>IF($J458="Ano",BH466*'Podpůrná data'!$B$5,BH466*'Podpůrná data'!$B$3)</f>
        <v>0</v>
      </c>
      <c r="BI467" s="72">
        <f>IF($J458="Ano",BI466*'Podpůrná data'!$B$5,BI466*'Podpůrná data'!$B$3)</f>
        <v>0</v>
      </c>
      <c r="BJ467" s="72">
        <f>IF($J458="Ano",BJ466*'Podpůrná data'!$B$5,BJ466*'Podpůrná data'!$B$3)</f>
        <v>0</v>
      </c>
      <c r="BK467" s="72">
        <f>IF($J458="Ano",BK466*'Podpůrná data'!$B$5,BK466*'Podpůrná data'!$B$3)</f>
        <v>0</v>
      </c>
      <c r="BL467" s="72">
        <f>IF($J458="Ano",BL466*'Podpůrná data'!$B$5,BL466*'Podpůrná data'!$B$3)</f>
        <v>0</v>
      </c>
      <c r="BM467" s="72">
        <f>IF($J458="Ano",BM466*'Podpůrná data'!$B$5,BM466*'Podpůrná data'!$B$3)</f>
        <v>0</v>
      </c>
      <c r="BN467" s="363"/>
      <c r="BO467" s="365"/>
      <c r="BP467" s="367"/>
      <c r="BQ467" s="367"/>
      <c r="BR467" s="106"/>
      <c r="BS467" s="178">
        <f>SUMIFS($R467:$BM467,$R457:$BM457,"1. ZoR")</f>
        <v>0</v>
      </c>
      <c r="BT467" s="178">
        <f>SUMIFS($R467:$BM467,$R457:$BM457,"2. ZoR")</f>
        <v>0</v>
      </c>
      <c r="BU467" s="178">
        <f>SUMIFS($R467:$BM467,$R457:$BM457,"3. ZoR")</f>
        <v>0</v>
      </c>
      <c r="BV467" s="178">
        <f>SUMIFS($R467:$BM467,$R457:$BM457,"4. ZoR")</f>
        <v>0</v>
      </c>
      <c r="BW467" s="178">
        <f>SUMIFS($R467:$BM467,$R457:$BM457,"5. ZoR")</f>
        <v>0</v>
      </c>
      <c r="BX467" s="178">
        <f>SUMIFS($R467:$BM467,$R457:$BM457,"6. ZoR")</f>
        <v>0</v>
      </c>
      <c r="BY467" s="178">
        <f>SUMIFS($R467:$BM467,$R457:$BM457,"7. ZoR")</f>
        <v>0</v>
      </c>
      <c r="BZ467" s="178">
        <f>SUMIFS($R467:$BM467,$R457:$BM457,"8. ZoR")</f>
        <v>0</v>
      </c>
      <c r="CA467" s="178">
        <f>SUMIFS($R467:$BM467,$R457:$BM457,"9. ZoR")</f>
        <v>0</v>
      </c>
      <c r="CB467" s="178">
        <f>SUMIFS($R467:$BM467,$R457:$BM457,"10. ZoR")</f>
        <v>0</v>
      </c>
      <c r="CC467" s="178">
        <f>SUMIFS($R467:$BM467,$R457:$BM457,"11. ZoR")</f>
        <v>0</v>
      </c>
      <c r="CD467" s="178">
        <f>SUMIFS($R467:$BM467,$R457:$BM457,"12. ZoR")</f>
        <v>0</v>
      </c>
      <c r="CE467" s="178">
        <f>SUMIFS($R467:$BM467,$R457:$BM457,"13. ZoR")</f>
        <v>0</v>
      </c>
      <c r="CF467" s="178">
        <f>SUMIFS($R467:$BM467,$R457:$BM457,"14. ZoR")</f>
        <v>0</v>
      </c>
      <c r="CG467" s="178">
        <f>SUMIFS($R467:$BM467,$R457:$BM457,"15. ZoR")</f>
        <v>0</v>
      </c>
    </row>
    <row r="468" spans="1:85" ht="15" hidden="1" thickBot="1" x14ac:dyDescent="0.4">
      <c r="B468" s="105"/>
      <c r="C468" s="130"/>
      <c r="D468" s="130"/>
      <c r="E468" s="130"/>
      <c r="F468" s="130"/>
      <c r="G468" s="130"/>
      <c r="H468" s="105"/>
      <c r="I468" s="105"/>
      <c r="J468" s="105"/>
      <c r="K468" s="105"/>
      <c r="L468" s="105"/>
      <c r="M468" s="105"/>
      <c r="N468" s="7"/>
      <c r="O468" s="105"/>
      <c r="P468" s="105"/>
      <c r="Q468" s="105"/>
      <c r="R468" s="105"/>
      <c r="S468" s="105"/>
      <c r="T468" s="7"/>
      <c r="U468" s="105"/>
      <c r="V468" s="105"/>
      <c r="W468" s="105"/>
      <c r="X468" s="105"/>
      <c r="Y468" s="105"/>
      <c r="Z468" s="105"/>
      <c r="AA468" s="105"/>
      <c r="AB468" s="105"/>
      <c r="AC468" s="105"/>
      <c r="AD468" s="105"/>
      <c r="AE468" s="105"/>
      <c r="AF468" s="105"/>
      <c r="AG468" s="105"/>
      <c r="AH468" s="105"/>
      <c r="AI468" s="105"/>
      <c r="AJ468" s="105"/>
      <c r="AK468" s="105"/>
      <c r="AL468" s="105"/>
      <c r="AM468" s="105"/>
      <c r="AN468" s="105"/>
      <c r="AO468" s="105"/>
      <c r="AP468" s="105"/>
      <c r="AQ468" s="105"/>
      <c r="AR468" s="105"/>
      <c r="AS468" s="105"/>
      <c r="AT468" s="105"/>
      <c r="AU468" s="105"/>
      <c r="AV468" s="105"/>
      <c r="AW468" s="105"/>
      <c r="AX468" s="105"/>
      <c r="AY468" s="105"/>
      <c r="AZ468" s="105"/>
      <c r="BA468" s="105"/>
      <c r="BB468" s="105"/>
      <c r="BC468" s="105"/>
      <c r="BD468" s="105"/>
      <c r="BE468" s="105"/>
      <c r="BF468" s="105"/>
      <c r="BG468" s="105"/>
      <c r="BH468" s="105"/>
      <c r="BI468" s="105"/>
      <c r="BJ468" s="105"/>
      <c r="BK468" s="105"/>
      <c r="BL468" s="105"/>
      <c r="BM468" s="105"/>
      <c r="BN468" s="105"/>
      <c r="BO468" s="105"/>
      <c r="BP468" s="105"/>
      <c r="BQ468" s="105"/>
      <c r="BR468" s="105"/>
      <c r="BS468" s="105"/>
      <c r="BT468" s="105"/>
      <c r="BU468" s="105"/>
      <c r="BV468" s="105"/>
      <c r="BW468" s="105"/>
      <c r="BX468" s="105"/>
      <c r="BY468" s="105"/>
      <c r="BZ468" s="105"/>
      <c r="CA468" s="105"/>
      <c r="CB468" s="105"/>
      <c r="CC468" s="105"/>
      <c r="CD468" s="105"/>
      <c r="CE468" s="105"/>
      <c r="CF468" s="105"/>
      <c r="CG468" s="105"/>
    </row>
    <row r="469" spans="1:85" s="245" customFormat="1" ht="69.650000000000006" customHeight="1" thickBot="1" x14ac:dyDescent="0.4">
      <c r="A469" s="249"/>
      <c r="B469" s="120"/>
      <c r="C469" s="360" t="s">
        <v>2</v>
      </c>
      <c r="D469" s="121"/>
      <c r="E469" s="131" t="s">
        <v>206</v>
      </c>
      <c r="F469" s="131" t="s">
        <v>444</v>
      </c>
      <c r="G469" s="131" t="s">
        <v>208</v>
      </c>
      <c r="H469" s="122" t="s">
        <v>94</v>
      </c>
      <c r="I469" s="122" t="s">
        <v>95</v>
      </c>
      <c r="J469" s="122" t="s">
        <v>96</v>
      </c>
      <c r="K469" s="122" t="s">
        <v>216</v>
      </c>
      <c r="L469" s="122" t="s">
        <v>218</v>
      </c>
      <c r="M469" s="138" t="s">
        <v>1</v>
      </c>
      <c r="N469" s="7"/>
      <c r="O469" s="124">
        <v>208002</v>
      </c>
      <c r="P469" s="106"/>
      <c r="Q469" s="194" t="s">
        <v>128</v>
      </c>
      <c r="R469" s="83" t="s">
        <v>4</v>
      </c>
      <c r="S469" s="83" t="s">
        <v>5</v>
      </c>
      <c r="T469" s="83" t="s">
        <v>6</v>
      </c>
      <c r="U469" s="83" t="s">
        <v>7</v>
      </c>
      <c r="V469" s="83" t="s">
        <v>8</v>
      </c>
      <c r="W469" s="83" t="s">
        <v>9</v>
      </c>
      <c r="X469" s="83" t="s">
        <v>10</v>
      </c>
      <c r="Y469" s="83" t="s">
        <v>11</v>
      </c>
      <c r="Z469" s="83" t="s">
        <v>12</v>
      </c>
      <c r="AA469" s="83" t="s">
        <v>13</v>
      </c>
      <c r="AB469" s="83" t="s">
        <v>14</v>
      </c>
      <c r="AC469" s="83" t="s">
        <v>15</v>
      </c>
      <c r="AD469" s="83" t="s">
        <v>16</v>
      </c>
      <c r="AE469" s="83" t="s">
        <v>17</v>
      </c>
      <c r="AF469" s="83" t="s">
        <v>18</v>
      </c>
      <c r="AG469" s="83" t="s">
        <v>19</v>
      </c>
      <c r="AH469" s="83" t="s">
        <v>20</v>
      </c>
      <c r="AI469" s="83" t="s">
        <v>21</v>
      </c>
      <c r="AJ469" s="83" t="s">
        <v>22</v>
      </c>
      <c r="AK469" s="83" t="s">
        <v>23</v>
      </c>
      <c r="AL469" s="83" t="s">
        <v>24</v>
      </c>
      <c r="AM469" s="83" t="s">
        <v>25</v>
      </c>
      <c r="AN469" s="83" t="s">
        <v>26</v>
      </c>
      <c r="AO469" s="83" t="s">
        <v>27</v>
      </c>
      <c r="AP469" s="83" t="s">
        <v>28</v>
      </c>
      <c r="AQ469" s="83" t="s">
        <v>29</v>
      </c>
      <c r="AR469" s="83" t="s">
        <v>30</v>
      </c>
      <c r="AS469" s="83" t="s">
        <v>31</v>
      </c>
      <c r="AT469" s="83" t="s">
        <v>32</v>
      </c>
      <c r="AU469" s="83" t="s">
        <v>33</v>
      </c>
      <c r="AV469" s="83" t="s">
        <v>34</v>
      </c>
      <c r="AW469" s="83" t="s">
        <v>35</v>
      </c>
      <c r="AX469" s="83" t="s">
        <v>36</v>
      </c>
      <c r="AY469" s="83" t="s">
        <v>37</v>
      </c>
      <c r="AZ469" s="83" t="s">
        <v>38</v>
      </c>
      <c r="BA469" s="83" t="s">
        <v>39</v>
      </c>
      <c r="BB469" s="83" t="s">
        <v>40</v>
      </c>
      <c r="BC469" s="83" t="s">
        <v>41</v>
      </c>
      <c r="BD469" s="83" t="s">
        <v>42</v>
      </c>
      <c r="BE469" s="83" t="s">
        <v>43</v>
      </c>
      <c r="BF469" s="83" t="s">
        <v>44</v>
      </c>
      <c r="BG469" s="83" t="s">
        <v>45</v>
      </c>
      <c r="BH469" s="83" t="s">
        <v>46</v>
      </c>
      <c r="BI469" s="83" t="s">
        <v>47</v>
      </c>
      <c r="BJ469" s="83" t="s">
        <v>48</v>
      </c>
      <c r="BK469" s="83" t="s">
        <v>49</v>
      </c>
      <c r="BL469" s="83" t="s">
        <v>50</v>
      </c>
      <c r="BM469" s="83" t="s">
        <v>51</v>
      </c>
      <c r="BN469" s="134" t="s">
        <v>163</v>
      </c>
      <c r="BO469" s="135" t="s">
        <v>164</v>
      </c>
      <c r="BP469" s="135" t="s">
        <v>146</v>
      </c>
      <c r="BQ469" s="135" t="s">
        <v>214</v>
      </c>
      <c r="BR469" s="106"/>
      <c r="BS469" s="368" t="s">
        <v>238</v>
      </c>
      <c r="BT469" s="369"/>
      <c r="BU469" s="369"/>
      <c r="BV469" s="369"/>
      <c r="BW469" s="369"/>
      <c r="BX469" s="369"/>
      <c r="BY469" s="369"/>
      <c r="BZ469" s="369"/>
      <c r="CA469" s="369"/>
      <c r="CB469" s="369"/>
      <c r="CC469" s="369"/>
      <c r="CD469" s="369"/>
      <c r="CE469" s="369"/>
      <c r="CF469" s="369"/>
      <c r="CG469" s="369"/>
    </row>
    <row r="470" spans="1:85" s="245" customFormat="1" ht="21" hidden="1" customHeight="1" x14ac:dyDescent="0.35">
      <c r="A470" s="250"/>
      <c r="B470" s="113"/>
      <c r="C470" s="361"/>
      <c r="D470" s="125"/>
      <c r="E470" s="125"/>
      <c r="F470" s="125"/>
      <c r="G470" s="125"/>
      <c r="H470" s="370" t="s">
        <v>250</v>
      </c>
      <c r="I470" s="371" t="s">
        <v>425</v>
      </c>
      <c r="J470" s="357" t="s">
        <v>97</v>
      </c>
      <c r="K470" s="357" t="s">
        <v>217</v>
      </c>
      <c r="L470" s="137"/>
      <c r="M470" s="373" t="s">
        <v>93</v>
      </c>
      <c r="N470" s="7"/>
      <c r="O470" s="375" t="s">
        <v>3</v>
      </c>
      <c r="P470" s="106"/>
      <c r="Q470" s="84"/>
      <c r="R470" s="74">
        <f>MONTH(Úvod!$F$10)</f>
        <v>1</v>
      </c>
      <c r="S470" s="75">
        <f t="shared" ref="S470" si="8580">IF(R470=12,1,R470+1)</f>
        <v>2</v>
      </c>
      <c r="T470" s="75">
        <f t="shared" ref="T470" si="8581">IF(S470=12,1,S470+1)</f>
        <v>3</v>
      </c>
      <c r="U470" s="76">
        <f t="shared" ref="U470" si="8582">IF(T470=12,1,T470+1)</f>
        <v>4</v>
      </c>
      <c r="V470" s="76">
        <f t="shared" ref="V470" si="8583">IF(U470=12,1,U470+1)</f>
        <v>5</v>
      </c>
      <c r="W470" s="76">
        <f t="shared" ref="W470" si="8584">IF(V470=12,1,V470+1)</f>
        <v>6</v>
      </c>
      <c r="X470" s="76">
        <f t="shared" ref="X470" si="8585">IF(W470=12,1,W470+1)</f>
        <v>7</v>
      </c>
      <c r="Y470" s="76">
        <f t="shared" ref="Y470" si="8586">IF(X470=12,1,X470+1)</f>
        <v>8</v>
      </c>
      <c r="Z470" s="76">
        <f t="shared" ref="Z470" si="8587">IF(Y470=12,1,Y470+1)</f>
        <v>9</v>
      </c>
      <c r="AA470" s="76">
        <f>IF(Z470=12,1,Z470+1)</f>
        <v>10</v>
      </c>
      <c r="AB470" s="76">
        <f t="shared" ref="AB470" si="8588">IF(AA470=12,1,AA470+1)</f>
        <v>11</v>
      </c>
      <c r="AC470" s="76">
        <f t="shared" ref="AC470" si="8589">IF(AB470=12,1,AB470+1)</f>
        <v>12</v>
      </c>
      <c r="AD470" s="76">
        <f t="shared" ref="AD470" si="8590">IF(AC470=12,1,AC470+1)</f>
        <v>1</v>
      </c>
      <c r="AE470" s="76">
        <f t="shared" ref="AE470" si="8591">IF(AD470=12,1,AD470+1)</f>
        <v>2</v>
      </c>
      <c r="AF470" s="76">
        <f t="shared" ref="AF470" si="8592">IF(AE470=12,1,AE470+1)</f>
        <v>3</v>
      </c>
      <c r="AG470" s="76">
        <f t="shared" ref="AG470" si="8593">IF(AF470=12,1,AF470+1)</f>
        <v>4</v>
      </c>
      <c r="AH470" s="76">
        <f t="shared" ref="AH470" si="8594">IF(AG470=12,1,AG470+1)</f>
        <v>5</v>
      </c>
      <c r="AI470" s="76">
        <f t="shared" ref="AI470" si="8595">IF(AH470=12,1,AH470+1)</f>
        <v>6</v>
      </c>
      <c r="AJ470" s="76">
        <f>IF(AI470=12,1,AI470+1)</f>
        <v>7</v>
      </c>
      <c r="AK470" s="76">
        <f t="shared" ref="AK470" si="8596">IF(AJ470=12,1,AJ470+1)</f>
        <v>8</v>
      </c>
      <c r="AL470" s="76">
        <f t="shared" ref="AL470" si="8597">IF(AK470=12,1,AK470+1)</f>
        <v>9</v>
      </c>
      <c r="AM470" s="76">
        <f t="shared" ref="AM470" si="8598">IF(AL470=12,1,AL470+1)</f>
        <v>10</v>
      </c>
      <c r="AN470" s="76">
        <f t="shared" ref="AN470" si="8599">IF(AM470=12,1,AM470+1)</f>
        <v>11</v>
      </c>
      <c r="AO470" s="76">
        <f t="shared" ref="AO470" si="8600">IF(AN470=12,1,AN470+1)</f>
        <v>12</v>
      </c>
      <c r="AP470" s="76">
        <f t="shared" ref="AP470" si="8601">IF(AO470=12,1,AO470+1)</f>
        <v>1</v>
      </c>
      <c r="AQ470" s="76">
        <f t="shared" ref="AQ470" si="8602">IF(AP470=12,1,AP470+1)</f>
        <v>2</v>
      </c>
      <c r="AR470" s="76">
        <f t="shared" ref="AR470" si="8603">IF(AQ470=12,1,AQ470+1)</f>
        <v>3</v>
      </c>
      <c r="AS470" s="76">
        <f t="shared" ref="AS470" si="8604">IF(AR470=12,1,AR470+1)</f>
        <v>4</v>
      </c>
      <c r="AT470" s="76">
        <f t="shared" ref="AT470" si="8605">IF(AS470=12,1,AS470+1)</f>
        <v>5</v>
      </c>
      <c r="AU470" s="76">
        <f t="shared" ref="AU470" si="8606">IF(AT470=12,1,AT470+1)</f>
        <v>6</v>
      </c>
      <c r="AV470" s="76">
        <f t="shared" ref="AV470" si="8607">IF(AU470=12,1,AU470+1)</f>
        <v>7</v>
      </c>
      <c r="AW470" s="76">
        <f t="shared" ref="AW470" si="8608">IF(AV470=12,1,AV470+1)</f>
        <v>8</v>
      </c>
      <c r="AX470" s="76">
        <f t="shared" ref="AX470" si="8609">IF(AW470=12,1,AW470+1)</f>
        <v>9</v>
      </c>
      <c r="AY470" s="76">
        <f t="shared" ref="AY470" si="8610">IF(AX470=12,1,AX470+1)</f>
        <v>10</v>
      </c>
      <c r="AZ470" s="76">
        <f t="shared" ref="AZ470" si="8611">IF(AY470=12,1,AY470+1)</f>
        <v>11</v>
      </c>
      <c r="BA470" s="76">
        <f t="shared" ref="BA470" si="8612">IF(AZ470=12,1,AZ470+1)</f>
        <v>12</v>
      </c>
      <c r="BB470" s="76">
        <f t="shared" ref="BB470" si="8613">IF(BA470=12,1,BA470+1)</f>
        <v>1</v>
      </c>
      <c r="BC470" s="76">
        <f t="shared" ref="BC470" si="8614">IF(BB470=12,1,BB470+1)</f>
        <v>2</v>
      </c>
      <c r="BD470" s="76">
        <f t="shared" ref="BD470" si="8615">IF(BC470=12,1,BC470+1)</f>
        <v>3</v>
      </c>
      <c r="BE470" s="76">
        <f t="shared" ref="BE470" si="8616">IF(BD470=12,1,BD470+1)</f>
        <v>4</v>
      </c>
      <c r="BF470" s="76">
        <f t="shared" ref="BF470" si="8617">IF(BE470=12,1,BE470+1)</f>
        <v>5</v>
      </c>
      <c r="BG470" s="76">
        <f t="shared" ref="BG470" si="8618">IF(BF470=12,1,BF470+1)</f>
        <v>6</v>
      </c>
      <c r="BH470" s="76">
        <f t="shared" ref="BH470" si="8619">IF(BG470=12,1,BG470+1)</f>
        <v>7</v>
      </c>
      <c r="BI470" s="76">
        <f t="shared" ref="BI470" si="8620">IF(BH470=12,1,BH470+1)</f>
        <v>8</v>
      </c>
      <c r="BJ470" s="76">
        <f t="shared" ref="BJ470" si="8621">IF(BI470=12,1,BI470+1)</f>
        <v>9</v>
      </c>
      <c r="BK470" s="76">
        <f t="shared" ref="BK470" si="8622">IF(BJ470=12,1,BJ470+1)</f>
        <v>10</v>
      </c>
      <c r="BL470" s="76">
        <f t="shared" ref="BL470" si="8623">IF(BK470=12,1,BK470+1)</f>
        <v>11</v>
      </c>
      <c r="BM470" s="76">
        <f t="shared" ref="BM470" si="8624">IF(BL470=12,1,BL470+1)</f>
        <v>12</v>
      </c>
      <c r="BN470" s="81"/>
      <c r="BO470" s="78"/>
      <c r="BP470" s="78"/>
      <c r="BQ470" s="78"/>
      <c r="BR470" s="106"/>
      <c r="BS470" s="106"/>
      <c r="BT470" s="106"/>
      <c r="BU470" s="106"/>
      <c r="BV470" s="106"/>
      <c r="BW470" s="106"/>
      <c r="BX470" s="106"/>
      <c r="BY470" s="106"/>
      <c r="BZ470" s="106"/>
      <c r="CA470" s="106"/>
      <c r="CB470" s="106"/>
      <c r="CC470" s="106"/>
      <c r="CD470" s="106"/>
      <c r="CE470" s="106"/>
      <c r="CF470" s="106"/>
      <c r="CG470" s="106"/>
    </row>
    <row r="471" spans="1:85" s="245" customFormat="1" ht="18" hidden="1" customHeight="1" x14ac:dyDescent="0.35">
      <c r="A471" s="250"/>
      <c r="B471" s="113"/>
      <c r="C471" s="361"/>
      <c r="D471" s="125"/>
      <c r="E471" s="125"/>
      <c r="F471" s="125"/>
      <c r="G471" s="125"/>
      <c r="H471" s="370"/>
      <c r="I471" s="371"/>
      <c r="J471" s="357"/>
      <c r="K471" s="357"/>
      <c r="L471" s="137"/>
      <c r="M471" s="373"/>
      <c r="N471" s="7"/>
      <c r="O471" s="376"/>
      <c r="P471" s="106"/>
      <c r="Q471" s="77"/>
      <c r="R471" s="59">
        <f t="shared" ref="R471:BM471" si="8625">VALUE(_xlfn.CONCAT(R470,".",R473))</f>
        <v>1</v>
      </c>
      <c r="S471" s="73">
        <f t="shared" si="8625"/>
        <v>32</v>
      </c>
      <c r="T471" s="73">
        <f t="shared" si="8625"/>
        <v>61</v>
      </c>
      <c r="U471" s="73">
        <f t="shared" si="8625"/>
        <v>92</v>
      </c>
      <c r="V471" s="73">
        <f t="shared" si="8625"/>
        <v>122</v>
      </c>
      <c r="W471" s="73">
        <f t="shared" si="8625"/>
        <v>153</v>
      </c>
      <c r="X471" s="73">
        <f t="shared" si="8625"/>
        <v>183</v>
      </c>
      <c r="Y471" s="73">
        <f t="shared" si="8625"/>
        <v>214</v>
      </c>
      <c r="Z471" s="73">
        <f t="shared" si="8625"/>
        <v>245</v>
      </c>
      <c r="AA471" s="73">
        <f t="shared" si="8625"/>
        <v>275</v>
      </c>
      <c r="AB471" s="73">
        <f t="shared" si="8625"/>
        <v>306</v>
      </c>
      <c r="AC471" s="73">
        <f t="shared" si="8625"/>
        <v>336</v>
      </c>
      <c r="AD471" s="73">
        <f t="shared" si="8625"/>
        <v>367</v>
      </c>
      <c r="AE471" s="73">
        <f t="shared" si="8625"/>
        <v>398</v>
      </c>
      <c r="AF471" s="73">
        <f t="shared" si="8625"/>
        <v>426</v>
      </c>
      <c r="AG471" s="73">
        <f t="shared" si="8625"/>
        <v>457</v>
      </c>
      <c r="AH471" s="73">
        <f t="shared" si="8625"/>
        <v>487</v>
      </c>
      <c r="AI471" s="73">
        <f t="shared" si="8625"/>
        <v>518</v>
      </c>
      <c r="AJ471" s="73">
        <f t="shared" si="8625"/>
        <v>548</v>
      </c>
      <c r="AK471" s="73">
        <f t="shared" si="8625"/>
        <v>579</v>
      </c>
      <c r="AL471" s="73">
        <f t="shared" si="8625"/>
        <v>610</v>
      </c>
      <c r="AM471" s="73">
        <f t="shared" si="8625"/>
        <v>640</v>
      </c>
      <c r="AN471" s="73">
        <f t="shared" si="8625"/>
        <v>671</v>
      </c>
      <c r="AO471" s="73">
        <f t="shared" si="8625"/>
        <v>701</v>
      </c>
      <c r="AP471" s="73">
        <f t="shared" si="8625"/>
        <v>732</v>
      </c>
      <c r="AQ471" s="73">
        <f t="shared" si="8625"/>
        <v>763</v>
      </c>
      <c r="AR471" s="73">
        <f t="shared" si="8625"/>
        <v>791</v>
      </c>
      <c r="AS471" s="73">
        <f t="shared" si="8625"/>
        <v>822</v>
      </c>
      <c r="AT471" s="73">
        <f t="shared" si="8625"/>
        <v>852</v>
      </c>
      <c r="AU471" s="73">
        <f t="shared" si="8625"/>
        <v>883</v>
      </c>
      <c r="AV471" s="73">
        <f t="shared" si="8625"/>
        <v>913</v>
      </c>
      <c r="AW471" s="73">
        <f t="shared" si="8625"/>
        <v>944</v>
      </c>
      <c r="AX471" s="73">
        <f t="shared" si="8625"/>
        <v>975</v>
      </c>
      <c r="AY471" s="73">
        <f t="shared" si="8625"/>
        <v>1005</v>
      </c>
      <c r="AZ471" s="73">
        <f t="shared" si="8625"/>
        <v>1036</v>
      </c>
      <c r="BA471" s="73">
        <f t="shared" si="8625"/>
        <v>1066</v>
      </c>
      <c r="BB471" s="73">
        <f t="shared" si="8625"/>
        <v>1097</v>
      </c>
      <c r="BC471" s="73">
        <f t="shared" si="8625"/>
        <v>1128</v>
      </c>
      <c r="BD471" s="73">
        <f t="shared" si="8625"/>
        <v>1156</v>
      </c>
      <c r="BE471" s="73">
        <f t="shared" si="8625"/>
        <v>1187</v>
      </c>
      <c r="BF471" s="73">
        <f t="shared" si="8625"/>
        <v>1217</v>
      </c>
      <c r="BG471" s="73">
        <f t="shared" si="8625"/>
        <v>1248</v>
      </c>
      <c r="BH471" s="73">
        <f t="shared" si="8625"/>
        <v>1278</v>
      </c>
      <c r="BI471" s="73">
        <f t="shared" si="8625"/>
        <v>1309</v>
      </c>
      <c r="BJ471" s="73">
        <f t="shared" si="8625"/>
        <v>1340</v>
      </c>
      <c r="BK471" s="73">
        <f t="shared" si="8625"/>
        <v>1370</v>
      </c>
      <c r="BL471" s="73">
        <f t="shared" si="8625"/>
        <v>1401</v>
      </c>
      <c r="BM471" s="73">
        <f t="shared" si="8625"/>
        <v>1431</v>
      </c>
      <c r="BN471" s="82"/>
      <c r="BO471" s="79"/>
      <c r="BP471" s="79"/>
      <c r="BQ471" s="79"/>
      <c r="BR471" s="106"/>
      <c r="BS471" s="106"/>
      <c r="BT471" s="106"/>
      <c r="BU471" s="106"/>
      <c r="BV471" s="106"/>
      <c r="BW471" s="106"/>
      <c r="BX471" s="106"/>
      <c r="BY471" s="106"/>
      <c r="BZ471" s="106"/>
      <c r="CA471" s="106"/>
      <c r="CB471" s="106"/>
      <c r="CC471" s="106"/>
      <c r="CD471" s="106"/>
      <c r="CE471" s="106"/>
      <c r="CF471" s="106"/>
      <c r="CG471" s="106"/>
    </row>
    <row r="472" spans="1:85" s="245" customFormat="1" ht="18" customHeight="1" x14ac:dyDescent="0.35">
      <c r="A472" s="250"/>
      <c r="B472" s="113"/>
      <c r="C472" s="361"/>
      <c r="D472" s="125"/>
      <c r="E472" s="357" t="s">
        <v>207</v>
      </c>
      <c r="F472" s="357" t="s">
        <v>207</v>
      </c>
      <c r="G472" s="357" t="s">
        <v>207</v>
      </c>
      <c r="H472" s="370"/>
      <c r="I472" s="371"/>
      <c r="J472" s="357"/>
      <c r="K472" s="357"/>
      <c r="L472" s="357" t="s">
        <v>219</v>
      </c>
      <c r="M472" s="373"/>
      <c r="N472" s="7"/>
      <c r="O472" s="376"/>
      <c r="P472" s="106"/>
      <c r="Q472" s="77"/>
      <c r="R472" s="60" t="str">
        <f>VLOOKUP(R470,'Podpůrná data'!$I$188:$J$199,2)</f>
        <v>leden</v>
      </c>
      <c r="S472" s="60" t="str">
        <f>VLOOKUP(S470,'Podpůrná data'!$I$188:$J$199,2)</f>
        <v>únor</v>
      </c>
      <c r="T472" s="60" t="str">
        <f>VLOOKUP(T470,'Podpůrná data'!$I$188:$J$199,2)</f>
        <v>březen</v>
      </c>
      <c r="U472" s="60" t="str">
        <f>VLOOKUP(U470,'Podpůrná data'!$I$188:$J$199,2)</f>
        <v>duben</v>
      </c>
      <c r="V472" s="60" t="str">
        <f>VLOOKUP(V470,'Podpůrná data'!$I$188:$J$199,2)</f>
        <v>květen</v>
      </c>
      <c r="W472" s="60" t="str">
        <f>VLOOKUP(W470,'Podpůrná data'!$I$188:$J$199,2)</f>
        <v>červen</v>
      </c>
      <c r="X472" s="60" t="str">
        <f>VLOOKUP(X470,'Podpůrná data'!$I$188:$J$199,2)</f>
        <v>červenec</v>
      </c>
      <c r="Y472" s="60" t="str">
        <f>VLOOKUP(Y470,'Podpůrná data'!$I$188:$J$199,2)</f>
        <v>srpen</v>
      </c>
      <c r="Z472" s="60" t="str">
        <f>VLOOKUP(Z470,'Podpůrná data'!$I$188:$J$199,2)</f>
        <v>září</v>
      </c>
      <c r="AA472" s="60" t="str">
        <f>VLOOKUP(AA470,'Podpůrná data'!$I$188:$J$199,2)</f>
        <v>říjen</v>
      </c>
      <c r="AB472" s="60" t="str">
        <f>VLOOKUP(AB470,'Podpůrná data'!$I$188:$J$199,2)</f>
        <v>listopad</v>
      </c>
      <c r="AC472" s="60" t="str">
        <f>VLOOKUP(AC470,'Podpůrná data'!$I$188:$J$199,2)</f>
        <v>prosinec</v>
      </c>
      <c r="AD472" s="60" t="str">
        <f>VLOOKUP(AD470,'Podpůrná data'!$I$188:$J$199,2)</f>
        <v>leden</v>
      </c>
      <c r="AE472" s="60" t="str">
        <f>VLOOKUP(AE470,'Podpůrná data'!$I$188:$J$199,2)</f>
        <v>únor</v>
      </c>
      <c r="AF472" s="60" t="str">
        <f>VLOOKUP(AF470,'Podpůrná data'!$I$188:$J$199,2)</f>
        <v>březen</v>
      </c>
      <c r="AG472" s="60" t="str">
        <f>VLOOKUP(AG470,'Podpůrná data'!$I$188:$J$199,2)</f>
        <v>duben</v>
      </c>
      <c r="AH472" s="60" t="str">
        <f>VLOOKUP(AH470,'Podpůrná data'!$I$188:$J$199,2)</f>
        <v>květen</v>
      </c>
      <c r="AI472" s="60" t="str">
        <f>VLOOKUP(AI470,'Podpůrná data'!$I$188:$J$199,2)</f>
        <v>červen</v>
      </c>
      <c r="AJ472" s="60" t="str">
        <f>VLOOKUP(AJ470,'Podpůrná data'!$I$188:$J$199,2)</f>
        <v>červenec</v>
      </c>
      <c r="AK472" s="60" t="str">
        <f>VLOOKUP(AK470,'Podpůrná data'!$I$188:$J$199,2)</f>
        <v>srpen</v>
      </c>
      <c r="AL472" s="60" t="str">
        <f>VLOOKUP(AL470,'Podpůrná data'!$I$188:$J$199,2)</f>
        <v>září</v>
      </c>
      <c r="AM472" s="60" t="str">
        <f>VLOOKUP(AM470,'Podpůrná data'!$I$188:$J$199,2)</f>
        <v>říjen</v>
      </c>
      <c r="AN472" s="60" t="str">
        <f>VLOOKUP(AN470,'Podpůrná data'!$I$188:$J$199,2)</f>
        <v>listopad</v>
      </c>
      <c r="AO472" s="60" t="str">
        <f>VLOOKUP(AO470,'Podpůrná data'!$I$188:$J$199,2)</f>
        <v>prosinec</v>
      </c>
      <c r="AP472" s="60" t="str">
        <f>VLOOKUP(AP470,'Podpůrná data'!$I$188:$J$199,2)</f>
        <v>leden</v>
      </c>
      <c r="AQ472" s="60" t="str">
        <f>VLOOKUP(AQ470,'Podpůrná data'!$I$188:$J$199,2)</f>
        <v>únor</v>
      </c>
      <c r="AR472" s="60" t="str">
        <f>VLOOKUP(AR470,'Podpůrná data'!$I$188:$J$199,2)</f>
        <v>březen</v>
      </c>
      <c r="AS472" s="60" t="str">
        <f>VLOOKUP(AS470,'Podpůrná data'!$I$188:$J$199,2)</f>
        <v>duben</v>
      </c>
      <c r="AT472" s="60" t="str">
        <f>VLOOKUP(AT470,'Podpůrná data'!$I$188:$J$199,2)</f>
        <v>květen</v>
      </c>
      <c r="AU472" s="60" t="str">
        <f>VLOOKUP(AU470,'Podpůrná data'!$I$188:$J$199,2)</f>
        <v>červen</v>
      </c>
      <c r="AV472" s="60" t="str">
        <f>VLOOKUP(AV470,'Podpůrná data'!$I$188:$J$199,2)</f>
        <v>červenec</v>
      </c>
      <c r="AW472" s="60" t="str">
        <f>VLOOKUP(AW470,'Podpůrná data'!$I$188:$J$199,2)</f>
        <v>srpen</v>
      </c>
      <c r="AX472" s="60" t="str">
        <f>VLOOKUP(AX470,'Podpůrná data'!$I$188:$J$199,2)</f>
        <v>září</v>
      </c>
      <c r="AY472" s="60" t="str">
        <f>VLOOKUP(AY470,'Podpůrná data'!$I$188:$J$199,2)</f>
        <v>říjen</v>
      </c>
      <c r="AZ472" s="60" t="str">
        <f>VLOOKUP(AZ470,'Podpůrná data'!$I$188:$J$199,2)</f>
        <v>listopad</v>
      </c>
      <c r="BA472" s="60" t="str">
        <f>VLOOKUP(BA470,'Podpůrná data'!$I$188:$J$199,2)</f>
        <v>prosinec</v>
      </c>
      <c r="BB472" s="60" t="str">
        <f>VLOOKUP(BB470,'Podpůrná data'!$I$188:$J$199,2)</f>
        <v>leden</v>
      </c>
      <c r="BC472" s="60" t="str">
        <f>VLOOKUP(BC470,'Podpůrná data'!$I$188:$J$199,2)</f>
        <v>únor</v>
      </c>
      <c r="BD472" s="60" t="str">
        <f>VLOOKUP(BD470,'Podpůrná data'!$I$188:$J$199,2)</f>
        <v>březen</v>
      </c>
      <c r="BE472" s="60" t="str">
        <f>VLOOKUP(BE470,'Podpůrná data'!$I$188:$J$199,2)</f>
        <v>duben</v>
      </c>
      <c r="BF472" s="60" t="str">
        <f>VLOOKUP(BF470,'Podpůrná data'!$I$188:$J$199,2)</f>
        <v>květen</v>
      </c>
      <c r="BG472" s="60" t="str">
        <f>VLOOKUP(BG470,'Podpůrná data'!$I$188:$J$199,2)</f>
        <v>červen</v>
      </c>
      <c r="BH472" s="60" t="str">
        <f>VLOOKUP(BH470,'Podpůrná data'!$I$188:$J$199,2)</f>
        <v>červenec</v>
      </c>
      <c r="BI472" s="60" t="str">
        <f>VLOOKUP(BI470,'Podpůrná data'!$I$188:$J$199,2)</f>
        <v>srpen</v>
      </c>
      <c r="BJ472" s="60" t="str">
        <f>VLOOKUP(BJ470,'Podpůrná data'!$I$188:$J$199,2)</f>
        <v>září</v>
      </c>
      <c r="BK472" s="60" t="str">
        <f>VLOOKUP(BK470,'Podpůrná data'!$I$188:$J$199,2)</f>
        <v>říjen</v>
      </c>
      <c r="BL472" s="60" t="str">
        <f>VLOOKUP(BL470,'Podpůrná data'!$I$188:$J$199,2)</f>
        <v>listopad</v>
      </c>
      <c r="BM472" s="60" t="str">
        <f>VLOOKUP(BM470,'Podpůrná data'!$I$188:$J$199,2)</f>
        <v>prosinec</v>
      </c>
      <c r="BN472" s="171"/>
      <c r="BO472" s="175"/>
      <c r="BP472" s="197"/>
      <c r="BQ472" s="197"/>
      <c r="BR472" s="106"/>
      <c r="BS472" s="179" t="s">
        <v>105</v>
      </c>
      <c r="BT472" s="179" t="s">
        <v>106</v>
      </c>
      <c r="BU472" s="179" t="s">
        <v>107</v>
      </c>
      <c r="BV472" s="179" t="s">
        <v>108</v>
      </c>
      <c r="BW472" s="179" t="s">
        <v>109</v>
      </c>
      <c r="BX472" s="179" t="s">
        <v>110</v>
      </c>
      <c r="BY472" s="179" t="s">
        <v>111</v>
      </c>
      <c r="BZ472" s="179" t="s">
        <v>112</v>
      </c>
      <c r="CA472" s="179" t="s">
        <v>113</v>
      </c>
      <c r="CB472" s="179" t="s">
        <v>155</v>
      </c>
      <c r="CC472" s="179" t="s">
        <v>156</v>
      </c>
      <c r="CD472" s="179" t="s">
        <v>157</v>
      </c>
      <c r="CE472" s="179" t="s">
        <v>202</v>
      </c>
      <c r="CF472" s="179" t="s">
        <v>203</v>
      </c>
      <c r="CG472" s="179" t="s">
        <v>204</v>
      </c>
    </row>
    <row r="473" spans="1:85" s="245" customFormat="1" ht="16.399999999999999" customHeight="1" x14ac:dyDescent="0.35">
      <c r="A473" s="250"/>
      <c r="B473" s="113"/>
      <c r="C473" s="361"/>
      <c r="D473" s="125"/>
      <c r="E473" s="357"/>
      <c r="F473" s="357"/>
      <c r="G473" s="357"/>
      <c r="H473" s="370"/>
      <c r="I473" s="371"/>
      <c r="J473" s="357"/>
      <c r="K473" s="357"/>
      <c r="L473" s="357"/>
      <c r="M473" s="373"/>
      <c r="N473" s="7"/>
      <c r="O473" s="376"/>
      <c r="P473" s="106"/>
      <c r="Q473" s="77"/>
      <c r="R473" s="60">
        <f>YEAR(Úvod!$F$10)</f>
        <v>1900</v>
      </c>
      <c r="S473" s="60">
        <f t="shared" ref="S473" si="8626">IF(S470=1,R473+1,R473)</f>
        <v>1900</v>
      </c>
      <c r="T473" s="60">
        <f t="shared" ref="T473" si="8627">IF(T470=1,S473+1,S473)</f>
        <v>1900</v>
      </c>
      <c r="U473" s="60">
        <f t="shared" ref="U473" si="8628">IF(U470=1,T473+1,T473)</f>
        <v>1900</v>
      </c>
      <c r="V473" s="60">
        <f t="shared" ref="V473" si="8629">IF(V470=1,U473+1,U473)</f>
        <v>1900</v>
      </c>
      <c r="W473" s="60">
        <f t="shared" ref="W473" si="8630">IF(W470=1,V473+1,V473)</f>
        <v>1900</v>
      </c>
      <c r="X473" s="60">
        <f t="shared" ref="X473" si="8631">IF(X470=1,W473+1,W473)</f>
        <v>1900</v>
      </c>
      <c r="Y473" s="60">
        <f t="shared" ref="Y473" si="8632">IF(Y470=1,X473+1,X473)</f>
        <v>1900</v>
      </c>
      <c r="Z473" s="60">
        <f t="shared" ref="Z473" si="8633">IF(Z470=1,Y473+1,Y473)</f>
        <v>1900</v>
      </c>
      <c r="AA473" s="60">
        <f t="shared" ref="AA473" si="8634">IF(AA470=1,Z473+1,Z473)</f>
        <v>1900</v>
      </c>
      <c r="AB473" s="60">
        <f t="shared" ref="AB473" si="8635">IF(AB470=1,AA473+1,AA473)</f>
        <v>1900</v>
      </c>
      <c r="AC473" s="60">
        <f t="shared" ref="AC473" si="8636">IF(AC470=1,AB473+1,AB473)</f>
        <v>1900</v>
      </c>
      <c r="AD473" s="60">
        <f t="shared" ref="AD473" si="8637">IF(AD470=1,AC473+1,AC473)</f>
        <v>1901</v>
      </c>
      <c r="AE473" s="60">
        <f t="shared" ref="AE473" si="8638">IF(AE470=1,AD473+1,AD473)</f>
        <v>1901</v>
      </c>
      <c r="AF473" s="60">
        <f t="shared" ref="AF473" si="8639">IF(AF470=1,AE473+1,AE473)</f>
        <v>1901</v>
      </c>
      <c r="AG473" s="60">
        <f t="shared" ref="AG473" si="8640">IF(AG470=1,AF473+1,AF473)</f>
        <v>1901</v>
      </c>
      <c r="AH473" s="60">
        <f t="shared" ref="AH473" si="8641">IF(AH470=1,AG473+1,AG473)</f>
        <v>1901</v>
      </c>
      <c r="AI473" s="60">
        <f t="shared" ref="AI473" si="8642">IF(AI470=1,AH473+1,AH473)</f>
        <v>1901</v>
      </c>
      <c r="AJ473" s="60">
        <f t="shared" ref="AJ473" si="8643">IF(AJ470=1,AI473+1,AI473)</f>
        <v>1901</v>
      </c>
      <c r="AK473" s="60">
        <f t="shared" ref="AK473" si="8644">IF(AK470=1,AJ473+1,AJ473)</f>
        <v>1901</v>
      </c>
      <c r="AL473" s="60">
        <f t="shared" ref="AL473" si="8645">IF(AL470=1,AK473+1,AK473)</f>
        <v>1901</v>
      </c>
      <c r="AM473" s="60">
        <f t="shared" ref="AM473" si="8646">IF(AM470=1,AL473+1,AL473)</f>
        <v>1901</v>
      </c>
      <c r="AN473" s="60">
        <f t="shared" ref="AN473" si="8647">IF(AN470=1,AM473+1,AM473)</f>
        <v>1901</v>
      </c>
      <c r="AO473" s="60">
        <f t="shared" ref="AO473" si="8648">IF(AO470=1,AN473+1,AN473)</f>
        <v>1901</v>
      </c>
      <c r="AP473" s="60">
        <f t="shared" ref="AP473" si="8649">IF(AP470=1,AO473+1,AO473)</f>
        <v>1902</v>
      </c>
      <c r="AQ473" s="60">
        <f t="shared" ref="AQ473" si="8650">IF(AQ470=1,AP473+1,AP473)</f>
        <v>1902</v>
      </c>
      <c r="AR473" s="60">
        <f t="shared" ref="AR473" si="8651">IF(AR470=1,AQ473+1,AQ473)</f>
        <v>1902</v>
      </c>
      <c r="AS473" s="60">
        <f t="shared" ref="AS473" si="8652">IF(AS470=1,AR473+1,AR473)</f>
        <v>1902</v>
      </c>
      <c r="AT473" s="60">
        <f t="shared" ref="AT473" si="8653">IF(AT470=1,AS473+1,AS473)</f>
        <v>1902</v>
      </c>
      <c r="AU473" s="60">
        <f t="shared" ref="AU473" si="8654">IF(AU470=1,AT473+1,AT473)</f>
        <v>1902</v>
      </c>
      <c r="AV473" s="60">
        <f t="shared" ref="AV473" si="8655">IF(AV470=1,AU473+1,AU473)</f>
        <v>1902</v>
      </c>
      <c r="AW473" s="60">
        <f t="shared" ref="AW473" si="8656">IF(AW470=1,AV473+1,AV473)</f>
        <v>1902</v>
      </c>
      <c r="AX473" s="60">
        <f t="shared" ref="AX473" si="8657">IF(AX470=1,AW473+1,AW473)</f>
        <v>1902</v>
      </c>
      <c r="AY473" s="60">
        <f t="shared" ref="AY473" si="8658">IF(AY470=1,AX473+1,AX473)</f>
        <v>1902</v>
      </c>
      <c r="AZ473" s="60">
        <f t="shared" ref="AZ473" si="8659">IF(AZ470=1,AY473+1,AY473)</f>
        <v>1902</v>
      </c>
      <c r="BA473" s="60">
        <f t="shared" ref="BA473" si="8660">IF(BA470=1,AZ473+1,AZ473)</f>
        <v>1902</v>
      </c>
      <c r="BB473" s="60">
        <f t="shared" ref="BB473" si="8661">IF(BB470=1,BA473+1,BA473)</f>
        <v>1903</v>
      </c>
      <c r="BC473" s="60">
        <f t="shared" ref="BC473" si="8662">IF(BC470=1,BB473+1,BB473)</f>
        <v>1903</v>
      </c>
      <c r="BD473" s="60">
        <f t="shared" ref="BD473" si="8663">IF(BD470=1,BC473+1,BC473)</f>
        <v>1903</v>
      </c>
      <c r="BE473" s="60">
        <f t="shared" ref="BE473" si="8664">IF(BE470=1,BD473+1,BD473)</f>
        <v>1903</v>
      </c>
      <c r="BF473" s="60">
        <f t="shared" ref="BF473" si="8665">IF(BF470=1,BE473+1,BE473)</f>
        <v>1903</v>
      </c>
      <c r="BG473" s="60">
        <f t="shared" ref="BG473" si="8666">IF(BG470=1,BF473+1,BF473)</f>
        <v>1903</v>
      </c>
      <c r="BH473" s="60">
        <f t="shared" ref="BH473" si="8667">IF(BH470=1,BG473+1,BG473)</f>
        <v>1903</v>
      </c>
      <c r="BI473" s="60">
        <f t="shared" ref="BI473" si="8668">IF(BI470=1,BH473+1,BH473)</f>
        <v>1903</v>
      </c>
      <c r="BJ473" s="60">
        <f t="shared" ref="BJ473" si="8669">IF(BJ470=1,BI473+1,BI473)</f>
        <v>1903</v>
      </c>
      <c r="BK473" s="60">
        <f t="shared" ref="BK473" si="8670">IF(BK470=1,BJ473+1,BJ473)</f>
        <v>1903</v>
      </c>
      <c r="BL473" s="60">
        <f t="shared" ref="BL473" si="8671">IF(BL470=1,BK473+1,BK473)</f>
        <v>1903</v>
      </c>
      <c r="BM473" s="60">
        <f t="shared" ref="BM473" si="8672">IF(BM470=1,BL473+1,BL473)</f>
        <v>1903</v>
      </c>
      <c r="BN473" s="195"/>
      <c r="BO473" s="196"/>
      <c r="BP473" s="197"/>
      <c r="BQ473" s="197"/>
      <c r="BR473" s="106"/>
      <c r="BS473" s="106"/>
      <c r="BT473" s="106"/>
      <c r="BU473" s="106"/>
      <c r="BV473" s="106"/>
      <c r="BW473" s="106"/>
      <c r="BX473" s="106"/>
      <c r="BY473" s="106"/>
      <c r="BZ473" s="106"/>
      <c r="CA473" s="106"/>
      <c r="CB473" s="106"/>
      <c r="CC473" s="106"/>
      <c r="CD473" s="106"/>
      <c r="CE473" s="106"/>
      <c r="CF473" s="106"/>
      <c r="CG473" s="106"/>
    </row>
    <row r="474" spans="1:85" s="245" customFormat="1" ht="16.399999999999999" customHeight="1" x14ac:dyDescent="0.35">
      <c r="A474" s="250"/>
      <c r="B474" s="113"/>
      <c r="C474" s="125"/>
      <c r="D474" s="125"/>
      <c r="E474" s="357"/>
      <c r="F474" s="357"/>
      <c r="G474" s="357"/>
      <c r="H474" s="370"/>
      <c r="I474" s="371"/>
      <c r="J474" s="357"/>
      <c r="K474" s="372"/>
      <c r="L474" s="357"/>
      <c r="M474" s="374"/>
      <c r="N474" s="7"/>
      <c r="O474" s="377"/>
      <c r="P474" s="106"/>
      <c r="Q474" s="63" t="s">
        <v>159</v>
      </c>
      <c r="R474" s="251"/>
      <c r="S474" s="251"/>
      <c r="T474" s="251"/>
      <c r="U474" s="251"/>
      <c r="V474" s="251"/>
      <c r="W474" s="251"/>
      <c r="X474" s="251"/>
      <c r="Y474" s="251"/>
      <c r="Z474" s="251"/>
      <c r="AA474" s="251"/>
      <c r="AB474" s="251"/>
      <c r="AC474" s="251"/>
      <c r="AD474" s="251"/>
      <c r="AE474" s="251"/>
      <c r="AF474" s="251"/>
      <c r="AG474" s="251"/>
      <c r="AH474" s="251"/>
      <c r="AI474" s="251"/>
      <c r="AJ474" s="251"/>
      <c r="AK474" s="251"/>
      <c r="AL474" s="251"/>
      <c r="AM474" s="251"/>
      <c r="AN474" s="251"/>
      <c r="AO474" s="251"/>
      <c r="AP474" s="251"/>
      <c r="AQ474" s="251"/>
      <c r="AR474" s="251"/>
      <c r="AS474" s="251"/>
      <c r="AT474" s="251"/>
      <c r="AU474" s="251"/>
      <c r="AV474" s="251"/>
      <c r="AW474" s="251"/>
      <c r="AX474" s="251"/>
      <c r="AY474" s="251"/>
      <c r="AZ474" s="251"/>
      <c r="BA474" s="251"/>
      <c r="BB474" s="251"/>
      <c r="BC474" s="251"/>
      <c r="BD474" s="251"/>
      <c r="BE474" s="251"/>
      <c r="BF474" s="251"/>
      <c r="BG474" s="251"/>
      <c r="BH474" s="251"/>
      <c r="BI474" s="251"/>
      <c r="BJ474" s="251"/>
      <c r="BK474" s="251"/>
      <c r="BL474" s="251"/>
      <c r="BM474" s="251"/>
      <c r="BN474" s="195"/>
      <c r="BO474" s="196"/>
      <c r="BP474" s="197"/>
      <c r="BQ474" s="197"/>
      <c r="BR474" s="106"/>
      <c r="BS474" s="106"/>
      <c r="BT474" s="106"/>
      <c r="BU474" s="106"/>
      <c r="BV474" s="106"/>
      <c r="BW474" s="106"/>
      <c r="BX474" s="106"/>
      <c r="BY474" s="106"/>
      <c r="BZ474" s="106"/>
      <c r="CA474" s="106"/>
      <c r="CB474" s="106"/>
      <c r="CC474" s="106"/>
      <c r="CD474" s="106"/>
      <c r="CE474" s="106"/>
      <c r="CF474" s="106"/>
      <c r="CG474" s="106"/>
    </row>
    <row r="475" spans="1:85" s="245" customFormat="1" ht="23.5" customHeight="1" x14ac:dyDescent="0.35">
      <c r="A475" s="243"/>
      <c r="B475" s="126" t="s">
        <v>31</v>
      </c>
      <c r="C475" s="359"/>
      <c r="D475" s="359"/>
      <c r="E475" s="252"/>
      <c r="F475" s="252"/>
      <c r="G475" s="241"/>
      <c r="H475" s="253"/>
      <c r="I475" s="254"/>
      <c r="J475" s="253"/>
      <c r="K475" s="205">
        <f>IF(J475="",0,IF(J475="ANO",'Podpůrná data'!$B$5,'Podpůrná data'!$B$3))</f>
        <v>0</v>
      </c>
      <c r="L475" s="203">
        <f>IFERROR(INT(ROUND(I475,2)*(VLOOKUP(INT(H475),'Podpůrná data'!$A$189:$B$233,2,FALSE))*(H475/(INT(H475)))),0)</f>
        <v>0</v>
      </c>
      <c r="M475" s="61">
        <f>K475*L475</f>
        <v>0</v>
      </c>
      <c r="N475" s="62">
        <f>IF(M475&gt;0,IF(ISTEXT(C475)=TRUE,0,1),0)</f>
        <v>0</v>
      </c>
      <c r="O475" s="166">
        <f>IF(M475&gt;0,1,0)</f>
        <v>0</v>
      </c>
      <c r="P475" s="127"/>
      <c r="Q475" s="63" t="s">
        <v>95</v>
      </c>
      <c r="R475" s="255"/>
      <c r="S475" s="255"/>
      <c r="T475" s="255"/>
      <c r="U475" s="255"/>
      <c r="V475" s="255"/>
      <c r="W475" s="255"/>
      <c r="X475" s="255"/>
      <c r="Y475" s="255"/>
      <c r="Z475" s="255"/>
      <c r="AA475" s="255"/>
      <c r="AB475" s="255"/>
      <c r="AC475" s="255"/>
      <c r="AD475" s="255"/>
      <c r="AE475" s="255"/>
      <c r="AF475" s="255"/>
      <c r="AG475" s="255"/>
      <c r="AH475" s="255"/>
      <c r="AI475" s="255"/>
      <c r="AJ475" s="255"/>
      <c r="AK475" s="255"/>
      <c r="AL475" s="255"/>
      <c r="AM475" s="255"/>
      <c r="AN475" s="255"/>
      <c r="AO475" s="255"/>
      <c r="AP475" s="255"/>
      <c r="AQ475" s="255"/>
      <c r="AR475" s="255"/>
      <c r="AS475" s="255"/>
      <c r="AT475" s="255"/>
      <c r="AU475" s="255"/>
      <c r="AV475" s="255"/>
      <c r="AW475" s="255"/>
      <c r="AX475" s="255"/>
      <c r="AY475" s="255"/>
      <c r="AZ475" s="255"/>
      <c r="BA475" s="255"/>
      <c r="BB475" s="255"/>
      <c r="BC475" s="255"/>
      <c r="BD475" s="255"/>
      <c r="BE475" s="255"/>
      <c r="BF475" s="255"/>
      <c r="BG475" s="255"/>
      <c r="BH475" s="255"/>
      <c r="BI475" s="255"/>
      <c r="BJ475" s="255"/>
      <c r="BK475" s="255"/>
      <c r="BL475" s="255"/>
      <c r="BM475" s="255"/>
      <c r="BN475" s="362">
        <f>SUM(R483:BM483)</f>
        <v>0</v>
      </c>
      <c r="BO475" s="364">
        <f>SUM(R484:BM484)</f>
        <v>0</v>
      </c>
      <c r="BP475" s="366">
        <f>IF($O475=0,0,IF($BN475&gt;=143*$I475,1,0))</f>
        <v>0</v>
      </c>
      <c r="BQ475" s="366">
        <f>IF($BN475&gt;=143*$I475,0,(CEILING(143*$I475,1)-$BN475))</f>
        <v>0</v>
      </c>
      <c r="BR475" s="106"/>
      <c r="BS475" s="106"/>
      <c r="BT475" s="106"/>
      <c r="BU475" s="106"/>
      <c r="BV475" s="106"/>
      <c r="BW475" s="106"/>
      <c r="BX475" s="106"/>
      <c r="BY475" s="106"/>
      <c r="BZ475" s="106"/>
      <c r="CA475" s="106"/>
      <c r="CB475" s="106"/>
      <c r="CC475" s="106"/>
      <c r="CD475" s="106"/>
      <c r="CE475" s="106"/>
      <c r="CF475" s="106"/>
      <c r="CG475" s="106"/>
    </row>
    <row r="476" spans="1:85" s="245" customFormat="1" ht="29" x14ac:dyDescent="0.35">
      <c r="A476" s="243"/>
      <c r="B476" s="128"/>
      <c r="C476" s="80"/>
      <c r="D476" s="80"/>
      <c r="E476" s="80"/>
      <c r="F476" s="80"/>
      <c r="G476" s="80"/>
      <c r="H476" s="80"/>
      <c r="I476" s="80"/>
      <c r="J476" s="80"/>
      <c r="K476" s="80"/>
      <c r="L476" s="80"/>
      <c r="M476" s="64"/>
      <c r="N476" s="7"/>
      <c r="O476" s="192"/>
      <c r="P476" s="106"/>
      <c r="Q476" s="63" t="s">
        <v>129</v>
      </c>
      <c r="R476" s="256"/>
      <c r="S476" s="256"/>
      <c r="T476" s="256"/>
      <c r="U476" s="256"/>
      <c r="V476" s="256"/>
      <c r="W476" s="256"/>
      <c r="X476" s="256"/>
      <c r="Y476" s="256"/>
      <c r="Z476" s="256"/>
      <c r="AA476" s="256"/>
      <c r="AB476" s="256"/>
      <c r="AC476" s="256"/>
      <c r="AD476" s="256"/>
      <c r="AE476" s="256"/>
      <c r="AF476" s="256"/>
      <c r="AG476" s="256"/>
      <c r="AH476" s="256"/>
      <c r="AI476" s="256"/>
      <c r="AJ476" s="256"/>
      <c r="AK476" s="256"/>
      <c r="AL476" s="256"/>
      <c r="AM476" s="256"/>
      <c r="AN476" s="256"/>
      <c r="AO476" s="256"/>
      <c r="AP476" s="256"/>
      <c r="AQ476" s="256"/>
      <c r="AR476" s="256"/>
      <c r="AS476" s="256"/>
      <c r="AT476" s="256"/>
      <c r="AU476" s="256"/>
      <c r="AV476" s="256"/>
      <c r="AW476" s="256"/>
      <c r="AX476" s="256"/>
      <c r="AY476" s="256"/>
      <c r="AZ476" s="256"/>
      <c r="BA476" s="256"/>
      <c r="BB476" s="256"/>
      <c r="BC476" s="256"/>
      <c r="BD476" s="256"/>
      <c r="BE476" s="256"/>
      <c r="BF476" s="256"/>
      <c r="BG476" s="256"/>
      <c r="BH476" s="256"/>
      <c r="BI476" s="256"/>
      <c r="BJ476" s="256"/>
      <c r="BK476" s="256"/>
      <c r="BL476" s="256"/>
      <c r="BM476" s="256"/>
      <c r="BN476" s="362"/>
      <c r="BO476" s="364"/>
      <c r="BP476" s="366"/>
      <c r="BQ476" s="366"/>
      <c r="BR476" s="106"/>
      <c r="BS476" s="106"/>
      <c r="BT476" s="106"/>
      <c r="BU476" s="106"/>
      <c r="BV476" s="106"/>
      <c r="BW476" s="106"/>
      <c r="BX476" s="106"/>
      <c r="BY476" s="106"/>
      <c r="BZ476" s="106"/>
      <c r="CA476" s="106"/>
      <c r="CB476" s="106"/>
      <c r="CC476" s="106"/>
      <c r="CD476" s="106"/>
      <c r="CE476" s="106"/>
      <c r="CF476" s="106"/>
      <c r="CG476" s="106"/>
    </row>
    <row r="477" spans="1:85" s="245" customFormat="1" ht="14.5" hidden="1" customHeight="1" x14ac:dyDescent="0.35">
      <c r="A477" s="243"/>
      <c r="B477" s="128"/>
      <c r="C477" s="80"/>
      <c r="D477" s="80"/>
      <c r="E477" s="80"/>
      <c r="F477" s="80"/>
      <c r="G477" s="80"/>
      <c r="H477" s="80"/>
      <c r="I477" s="80"/>
      <c r="J477" s="80"/>
      <c r="K477" s="80"/>
      <c r="L477" s="80"/>
      <c r="M477" s="64"/>
      <c r="N477" s="7"/>
      <c r="O477" s="192"/>
      <c r="P477" s="106"/>
      <c r="Q477" s="65" t="s">
        <v>130</v>
      </c>
      <c r="R477" s="66">
        <f>IF(R475&lt;&gt;0,1,0)</f>
        <v>0</v>
      </c>
      <c r="S477" s="66">
        <f t="shared" ref="S477" si="8673">IF(R477&gt;0,R477+1,IF(S475&lt;&gt;0,1,0))</f>
        <v>0</v>
      </c>
      <c r="T477" s="66">
        <f t="shared" ref="T477" si="8674">IF(S477&gt;0,S477+1,IF(T475&lt;&gt;0,1,0))</f>
        <v>0</v>
      </c>
      <c r="U477" s="66">
        <f t="shared" ref="U477" si="8675">IF(T477&gt;0,T477+1,IF(U475&lt;&gt;0,1,0))</f>
        <v>0</v>
      </c>
      <c r="V477" s="66">
        <f t="shared" ref="V477" si="8676">IF(U477&gt;0,U477+1,IF(V475&lt;&gt;0,1,0))</f>
        <v>0</v>
      </c>
      <c r="W477" s="66">
        <f t="shared" ref="W477" si="8677">IF(V477&gt;0,V477+1,IF(W475&lt;&gt;0,1,0))</f>
        <v>0</v>
      </c>
      <c r="X477" s="66">
        <f t="shared" ref="X477" si="8678">IF(W477&gt;0,W477+1,IF(X475&lt;&gt;0,1,0))</f>
        <v>0</v>
      </c>
      <c r="Y477" s="66">
        <f t="shared" ref="Y477" si="8679">IF(X477&gt;0,X477+1,IF(Y475&lt;&gt;0,1,0))</f>
        <v>0</v>
      </c>
      <c r="Z477" s="66">
        <f t="shared" ref="Z477" si="8680">IF(Y477&gt;0,Y477+1,IF(Z475&lt;&gt;0,1,0))</f>
        <v>0</v>
      </c>
      <c r="AA477" s="66">
        <f t="shared" ref="AA477" si="8681">IF(Z477&gt;0,Z477+1,IF(AA475&lt;&gt;0,1,0))</f>
        <v>0</v>
      </c>
      <c r="AB477" s="66">
        <f t="shared" ref="AB477" si="8682">IF(AA477&gt;0,AA477+1,IF(AB475&lt;&gt;0,1,0))</f>
        <v>0</v>
      </c>
      <c r="AC477" s="66">
        <f t="shared" ref="AC477" si="8683">IF(AB477&gt;0,AB477+1,IF(AC475&lt;&gt;0,1,0))</f>
        <v>0</v>
      </c>
      <c r="AD477" s="66">
        <f t="shared" ref="AD477" si="8684">IF(AC477&gt;0,AC477+1,IF(AD475&lt;&gt;0,1,0))</f>
        <v>0</v>
      </c>
      <c r="AE477" s="66">
        <f t="shared" ref="AE477" si="8685">IF(AD477&gt;0,AD477+1,IF(AE475&lt;&gt;0,1,0))</f>
        <v>0</v>
      </c>
      <c r="AF477" s="66">
        <f t="shared" ref="AF477" si="8686">IF(AE477&gt;0,AE477+1,IF(AF475&lt;&gt;0,1,0))</f>
        <v>0</v>
      </c>
      <c r="AG477" s="66">
        <f t="shared" ref="AG477" si="8687">IF(AF477&gt;0,AF477+1,IF(AG475&lt;&gt;0,1,0))</f>
        <v>0</v>
      </c>
      <c r="AH477" s="66">
        <f t="shared" ref="AH477" si="8688">IF(AG477&gt;0,AG477+1,IF(AH475&lt;&gt;0,1,0))</f>
        <v>0</v>
      </c>
      <c r="AI477" s="66">
        <f t="shared" ref="AI477" si="8689">IF(AH477&gt;0,AH477+1,IF(AI475&lt;&gt;0,1,0))</f>
        <v>0</v>
      </c>
      <c r="AJ477" s="66">
        <f t="shared" ref="AJ477" si="8690">IF(AI477&gt;0,AI477+1,IF(AJ475&lt;&gt;0,1,0))</f>
        <v>0</v>
      </c>
      <c r="AK477" s="66">
        <f t="shared" ref="AK477" si="8691">IF(AJ477&gt;0,AJ477+1,IF(AK475&lt;&gt;0,1,0))</f>
        <v>0</v>
      </c>
      <c r="AL477" s="66">
        <f t="shared" ref="AL477" si="8692">IF(AK477&gt;0,AK477+1,IF(AL475&lt;&gt;0,1,0))</f>
        <v>0</v>
      </c>
      <c r="AM477" s="66">
        <f t="shared" ref="AM477" si="8693">IF(AL477&gt;0,AL477+1,IF(AM475&lt;&gt;0,1,0))</f>
        <v>0</v>
      </c>
      <c r="AN477" s="66">
        <f t="shared" ref="AN477" si="8694">IF(AM477&gt;0,AM477+1,IF(AN475&lt;&gt;0,1,0))</f>
        <v>0</v>
      </c>
      <c r="AO477" s="66">
        <f t="shared" ref="AO477" si="8695">IF(AN477&gt;0,AN477+1,IF(AO475&lt;&gt;0,1,0))</f>
        <v>0</v>
      </c>
      <c r="AP477" s="66">
        <f t="shared" ref="AP477" si="8696">IF(AO477&gt;0,AO477+1,IF(AP475&lt;&gt;0,1,0))</f>
        <v>0</v>
      </c>
      <c r="AQ477" s="66">
        <f t="shared" ref="AQ477" si="8697">IF(AP477&gt;0,AP477+1,IF(AQ475&lt;&gt;0,1,0))</f>
        <v>0</v>
      </c>
      <c r="AR477" s="66">
        <f t="shared" ref="AR477" si="8698">IF(AQ477&gt;0,AQ477+1,IF(AR475&lt;&gt;0,1,0))</f>
        <v>0</v>
      </c>
      <c r="AS477" s="66">
        <f t="shared" ref="AS477" si="8699">IF(AR477&gt;0,AR477+1,IF(AS475&lt;&gt;0,1,0))</f>
        <v>0</v>
      </c>
      <c r="AT477" s="66">
        <f t="shared" ref="AT477" si="8700">IF(AS477&gt;0,AS477+1,IF(AT475&lt;&gt;0,1,0))</f>
        <v>0</v>
      </c>
      <c r="AU477" s="66">
        <f t="shared" ref="AU477" si="8701">IF(AT477&gt;0,AT477+1,IF(AU475&lt;&gt;0,1,0))</f>
        <v>0</v>
      </c>
      <c r="AV477" s="66">
        <f t="shared" ref="AV477" si="8702">IF(AU477&gt;0,AU477+1,IF(AV475&lt;&gt;0,1,0))</f>
        <v>0</v>
      </c>
      <c r="AW477" s="66">
        <f t="shared" ref="AW477" si="8703">IF(AV477&gt;0,AV477+1,IF(AW475&lt;&gt;0,1,0))</f>
        <v>0</v>
      </c>
      <c r="AX477" s="66">
        <f t="shared" ref="AX477" si="8704">IF(AW477&gt;0,AW477+1,IF(AX475&lt;&gt;0,1,0))</f>
        <v>0</v>
      </c>
      <c r="AY477" s="66">
        <f t="shared" ref="AY477" si="8705">IF(AX477&gt;0,AX477+1,IF(AY475&lt;&gt;0,1,0))</f>
        <v>0</v>
      </c>
      <c r="AZ477" s="66">
        <f t="shared" ref="AZ477" si="8706">IF(AY477&gt;0,AY477+1,IF(AZ475&lt;&gt;0,1,0))</f>
        <v>0</v>
      </c>
      <c r="BA477" s="66">
        <f t="shared" ref="BA477" si="8707">IF(AZ477&gt;0,AZ477+1,IF(BA475&lt;&gt;0,1,0))</f>
        <v>0</v>
      </c>
      <c r="BB477" s="66">
        <f t="shared" ref="BB477" si="8708">IF(BA477&gt;0,BA477+1,IF(BB475&lt;&gt;0,1,0))</f>
        <v>0</v>
      </c>
      <c r="BC477" s="66">
        <f t="shared" ref="BC477" si="8709">IF(BB477&gt;0,BB477+1,IF(BC475&lt;&gt;0,1,0))</f>
        <v>0</v>
      </c>
      <c r="BD477" s="66">
        <f t="shared" ref="BD477" si="8710">IF(BC477&gt;0,BC477+1,IF(BD475&lt;&gt;0,1,0))</f>
        <v>0</v>
      </c>
      <c r="BE477" s="66">
        <f t="shared" ref="BE477" si="8711">IF(BD477&gt;0,BD477+1,IF(BE475&lt;&gt;0,1,0))</f>
        <v>0</v>
      </c>
      <c r="BF477" s="66">
        <f t="shared" ref="BF477" si="8712">IF(BE477&gt;0,BE477+1,IF(BF475&lt;&gt;0,1,0))</f>
        <v>0</v>
      </c>
      <c r="BG477" s="66">
        <f t="shared" ref="BG477" si="8713">IF(BF477&gt;0,BF477+1,IF(BG475&lt;&gt;0,1,0))</f>
        <v>0</v>
      </c>
      <c r="BH477" s="66">
        <f t="shared" ref="BH477" si="8714">IF(BG477&gt;0,BG477+1,IF(BH475&lt;&gt;0,1,0))</f>
        <v>0</v>
      </c>
      <c r="BI477" s="66">
        <f t="shared" ref="BI477" si="8715">IF(BH477&gt;0,BH477+1,IF(BI475&lt;&gt;0,1,0))</f>
        <v>0</v>
      </c>
      <c r="BJ477" s="66">
        <f t="shared" ref="BJ477" si="8716">IF(BI477&gt;0,BI477+1,IF(BJ475&lt;&gt;0,1,0))</f>
        <v>0</v>
      </c>
      <c r="BK477" s="66">
        <f t="shared" ref="BK477" si="8717">IF(BJ477&gt;0,BJ477+1,IF(BK475&lt;&gt;0,1,0))</f>
        <v>0</v>
      </c>
      <c r="BL477" s="66">
        <f t="shared" ref="BL477" si="8718">IF(BK477&gt;0,BK477+1,IF(BL475&lt;&gt;0,1,0))</f>
        <v>0</v>
      </c>
      <c r="BM477" s="66">
        <f t="shared" ref="BM477" si="8719">IF(BL477&gt;0,BL477+1,IF(BM475&lt;&gt;0,1,0))</f>
        <v>0</v>
      </c>
      <c r="BN477" s="362"/>
      <c r="BO477" s="364"/>
      <c r="BP477" s="366"/>
      <c r="BQ477" s="366"/>
      <c r="BR477" s="106"/>
      <c r="BS477" s="106"/>
      <c r="BT477" s="106"/>
      <c r="BU477" s="106"/>
      <c r="BV477" s="106"/>
      <c r="BW477" s="106"/>
      <c r="BX477" s="106"/>
      <c r="BY477" s="106"/>
      <c r="BZ477" s="106"/>
      <c r="CA477" s="106"/>
      <c r="CB477" s="106"/>
      <c r="CC477" s="106"/>
      <c r="CD477" s="106"/>
      <c r="CE477" s="106"/>
      <c r="CF477" s="106"/>
      <c r="CG477" s="106"/>
    </row>
    <row r="478" spans="1:85" s="245" customFormat="1" ht="14.5" hidden="1" customHeight="1" x14ac:dyDescent="0.35">
      <c r="A478" s="243"/>
      <c r="B478" s="128"/>
      <c r="C478" s="80"/>
      <c r="D478" s="80"/>
      <c r="E478" s="80"/>
      <c r="F478" s="80"/>
      <c r="G478" s="80"/>
      <c r="H478" s="80"/>
      <c r="I478" s="80"/>
      <c r="J478" s="80"/>
      <c r="K478" s="80"/>
      <c r="L478" s="80"/>
      <c r="M478" s="64"/>
      <c r="N478" s="7"/>
      <c r="O478" s="192"/>
      <c r="P478" s="106"/>
      <c r="Q478" s="65" t="s">
        <v>131</v>
      </c>
      <c r="R478" s="66">
        <f>R477</f>
        <v>0</v>
      </c>
      <c r="S478" s="66">
        <f>IF(S477=0,0,IF(OR(R478=0,R478=12),1,R478+1))</f>
        <v>0</v>
      </c>
      <c r="T478" s="66">
        <f t="shared" ref="T478" si="8720">IF(T477=0,0,IF(OR(S478=0,S478=12),1,S478+1))</f>
        <v>0</v>
      </c>
      <c r="U478" s="66">
        <f t="shared" ref="U478" si="8721">IF(U477=0,0,IF(OR(T478=0,T478=12),1,T478+1))</f>
        <v>0</v>
      </c>
      <c r="V478" s="66">
        <f t="shared" ref="V478" si="8722">IF(V477=0,0,IF(OR(U478=0,U478=12),1,U478+1))</f>
        <v>0</v>
      </c>
      <c r="W478" s="66">
        <f t="shared" ref="W478" si="8723">IF(W477=0,0,IF(OR(V478=0,V478=12),1,V478+1))</f>
        <v>0</v>
      </c>
      <c r="X478" s="66">
        <f t="shared" ref="X478" si="8724">IF(X477=0,0,IF(OR(W478=0,W478=12),1,W478+1))</f>
        <v>0</v>
      </c>
      <c r="Y478" s="66">
        <f t="shared" ref="Y478" si="8725">IF(Y477=0,0,IF(OR(X478=0,X478=12),1,X478+1))</f>
        <v>0</v>
      </c>
      <c r="Z478" s="66">
        <f t="shared" ref="Z478" si="8726">IF(Z477=0,0,IF(OR(Y478=0,Y478=12),1,Y478+1))</f>
        <v>0</v>
      </c>
      <c r="AA478" s="66">
        <f t="shared" ref="AA478" si="8727">IF(AA477=0,0,IF(OR(Z478=0,Z478=12),1,Z478+1))</f>
        <v>0</v>
      </c>
      <c r="AB478" s="66">
        <f t="shared" ref="AB478" si="8728">IF(AB477=0,0,IF(OR(AA478=0,AA478=12),1,AA478+1))</f>
        <v>0</v>
      </c>
      <c r="AC478" s="66">
        <f t="shared" ref="AC478" si="8729">IF(AC477=0,0,IF(OR(AB478=0,AB478=12),1,AB478+1))</f>
        <v>0</v>
      </c>
      <c r="AD478" s="66">
        <f t="shared" ref="AD478" si="8730">IF(AD477=0,0,IF(OR(AC478=0,AC478=12),1,AC478+1))</f>
        <v>0</v>
      </c>
      <c r="AE478" s="66">
        <f t="shared" ref="AE478" si="8731">IF(AE477=0,0,IF(OR(AD478=0,AD478=12),1,AD478+1))</f>
        <v>0</v>
      </c>
      <c r="AF478" s="66">
        <f t="shared" ref="AF478" si="8732">IF(AF477=0,0,IF(OR(AE478=0,AE478=12),1,AE478+1))</f>
        <v>0</v>
      </c>
      <c r="AG478" s="66">
        <f t="shared" ref="AG478" si="8733">IF(AG477=0,0,IF(OR(AF478=0,AF478=12),1,AF478+1))</f>
        <v>0</v>
      </c>
      <c r="AH478" s="66">
        <f t="shared" ref="AH478" si="8734">IF(AH477=0,0,IF(OR(AG478=0,AG478=12),1,AG478+1))</f>
        <v>0</v>
      </c>
      <c r="AI478" s="66">
        <f t="shared" ref="AI478" si="8735">IF(AI477=0,0,IF(OR(AH478=0,AH478=12),1,AH478+1))</f>
        <v>0</v>
      </c>
      <c r="AJ478" s="66">
        <f t="shared" ref="AJ478" si="8736">IF(AJ477=0,0,IF(OR(AI478=0,AI478=12),1,AI478+1))</f>
        <v>0</v>
      </c>
      <c r="AK478" s="66">
        <f t="shared" ref="AK478" si="8737">IF(AK477=0,0,IF(OR(AJ478=0,AJ478=12),1,AJ478+1))</f>
        <v>0</v>
      </c>
      <c r="AL478" s="66">
        <f t="shared" ref="AL478" si="8738">IF(AL477=0,0,IF(OR(AK478=0,AK478=12),1,AK478+1))</f>
        <v>0</v>
      </c>
      <c r="AM478" s="66">
        <f t="shared" ref="AM478" si="8739">IF(AM477=0,0,IF(OR(AL478=0,AL478=12),1,AL478+1))</f>
        <v>0</v>
      </c>
      <c r="AN478" s="66">
        <f t="shared" ref="AN478" si="8740">IF(AN477=0,0,IF(OR(AM478=0,AM478=12),1,AM478+1))</f>
        <v>0</v>
      </c>
      <c r="AO478" s="66">
        <f t="shared" ref="AO478" si="8741">IF(AO477=0,0,IF(OR(AN478=0,AN478=12),1,AN478+1))</f>
        <v>0</v>
      </c>
      <c r="AP478" s="66">
        <f t="shared" ref="AP478" si="8742">IF(AP477=0,0,IF(OR(AO478=0,AO478=12),1,AO478+1))</f>
        <v>0</v>
      </c>
      <c r="AQ478" s="66">
        <f t="shared" ref="AQ478" si="8743">IF(AQ477=0,0,IF(OR(AP478=0,AP478=12),1,AP478+1))</f>
        <v>0</v>
      </c>
      <c r="AR478" s="66">
        <f t="shared" ref="AR478" si="8744">IF(AR477=0,0,IF(OR(AQ478=0,AQ478=12),1,AQ478+1))</f>
        <v>0</v>
      </c>
      <c r="AS478" s="66">
        <f t="shared" ref="AS478" si="8745">IF(AS477=0,0,IF(OR(AR478=0,AR478=12),1,AR478+1))</f>
        <v>0</v>
      </c>
      <c r="AT478" s="66">
        <f t="shared" ref="AT478" si="8746">IF(AT477=0,0,IF(OR(AS478=0,AS478=12),1,AS478+1))</f>
        <v>0</v>
      </c>
      <c r="AU478" s="66">
        <f t="shared" ref="AU478" si="8747">IF(AU477=0,0,IF(OR(AT478=0,AT478=12),1,AT478+1))</f>
        <v>0</v>
      </c>
      <c r="AV478" s="66">
        <f t="shared" ref="AV478" si="8748">IF(AV477=0,0,IF(OR(AU478=0,AU478=12),1,AU478+1))</f>
        <v>0</v>
      </c>
      <c r="AW478" s="66">
        <f t="shared" ref="AW478" si="8749">IF(AW477=0,0,IF(OR(AV478=0,AV478=12),1,AV478+1))</f>
        <v>0</v>
      </c>
      <c r="AX478" s="66">
        <f t="shared" ref="AX478" si="8750">IF(AX477=0,0,IF(OR(AW478=0,AW478=12),1,AW478+1))</f>
        <v>0</v>
      </c>
      <c r="AY478" s="66">
        <f t="shared" ref="AY478" si="8751">IF(AY477=0,0,IF(OR(AX478=0,AX478=12),1,AX478+1))</f>
        <v>0</v>
      </c>
      <c r="AZ478" s="66">
        <f t="shared" ref="AZ478" si="8752">IF(AZ477=0,0,IF(OR(AY478=0,AY478=12),1,AY478+1))</f>
        <v>0</v>
      </c>
      <c r="BA478" s="66">
        <f t="shared" ref="BA478" si="8753">IF(BA477=0,0,IF(OR(AZ478=0,AZ478=12),1,AZ478+1))</f>
        <v>0</v>
      </c>
      <c r="BB478" s="66">
        <f t="shared" ref="BB478" si="8754">IF(BB477=0,0,IF(OR(BA478=0,BA478=12),1,BA478+1))</f>
        <v>0</v>
      </c>
      <c r="BC478" s="66">
        <f t="shared" ref="BC478" si="8755">IF(BC477=0,0,IF(OR(BB478=0,BB478=12),1,BB478+1))</f>
        <v>0</v>
      </c>
      <c r="BD478" s="66">
        <f t="shared" ref="BD478" si="8756">IF(BD477=0,0,IF(OR(BC478=0,BC478=12),1,BC478+1))</f>
        <v>0</v>
      </c>
      <c r="BE478" s="66">
        <f t="shared" ref="BE478" si="8757">IF(BE477=0,0,IF(OR(BD478=0,BD478=12),1,BD478+1))</f>
        <v>0</v>
      </c>
      <c r="BF478" s="66">
        <f t="shared" ref="BF478" si="8758">IF(BF477=0,0,IF(OR(BE478=0,BE478=12),1,BE478+1))</f>
        <v>0</v>
      </c>
      <c r="BG478" s="66">
        <f t="shared" ref="BG478" si="8759">IF(BG477=0,0,IF(OR(BF478=0,BF478=12),1,BF478+1))</f>
        <v>0</v>
      </c>
      <c r="BH478" s="66">
        <f t="shared" ref="BH478" si="8760">IF(BH477=0,0,IF(OR(BG478=0,BG478=12),1,BG478+1))</f>
        <v>0</v>
      </c>
      <c r="BI478" s="66">
        <f t="shared" ref="BI478" si="8761">IF(BI477=0,0,IF(OR(BH478=0,BH478=12),1,BH478+1))</f>
        <v>0</v>
      </c>
      <c r="BJ478" s="66">
        <f t="shared" ref="BJ478" si="8762">IF(BJ477=0,0,IF(OR(BI478=0,BI478=12),1,BI478+1))</f>
        <v>0</v>
      </c>
      <c r="BK478" s="66">
        <f t="shared" ref="BK478" si="8763">IF(BK477=0,0,IF(OR(BJ478=0,BJ478=12),1,BJ478+1))</f>
        <v>0</v>
      </c>
      <c r="BL478" s="66">
        <f t="shared" ref="BL478" si="8764">IF(BL477=0,0,IF(OR(BK478=0,BK478=12),1,BK478+1))</f>
        <v>0</v>
      </c>
      <c r="BM478" s="66">
        <f t="shared" ref="BM478" si="8765">IF(BM477=0,0,IF(OR(BL478=0,BL478=12),1,BL478+1))</f>
        <v>0</v>
      </c>
      <c r="BN478" s="362"/>
      <c r="BO478" s="364"/>
      <c r="BP478" s="366"/>
      <c r="BQ478" s="366"/>
      <c r="BR478" s="106"/>
      <c r="BS478" s="106"/>
      <c r="BT478" s="106"/>
      <c r="BU478" s="106"/>
      <c r="BV478" s="106"/>
      <c r="BW478" s="106"/>
      <c r="BX478" s="106"/>
      <c r="BY478" s="106"/>
      <c r="BZ478" s="106"/>
      <c r="CA478" s="106"/>
      <c r="CB478" s="106"/>
      <c r="CC478" s="106"/>
      <c r="CD478" s="106"/>
      <c r="CE478" s="106"/>
      <c r="CF478" s="106"/>
      <c r="CG478" s="106"/>
    </row>
    <row r="479" spans="1:85" s="245" customFormat="1" ht="43.5" x14ac:dyDescent="0.35">
      <c r="A479" s="243"/>
      <c r="B479" s="128"/>
      <c r="C479" s="80"/>
      <c r="D479" s="80"/>
      <c r="E479" s="80"/>
      <c r="F479" s="80"/>
      <c r="G479" s="80"/>
      <c r="H479" s="80"/>
      <c r="I479" s="80"/>
      <c r="J479" s="80"/>
      <c r="K479" s="80"/>
      <c r="L479" s="80"/>
      <c r="M479" s="64"/>
      <c r="N479" s="7"/>
      <c r="O479" s="192"/>
      <c r="P479" s="106"/>
      <c r="Q479" s="63" t="s">
        <v>237</v>
      </c>
      <c r="R479" s="68">
        <f>IF(R478&gt;0,IF(R482&gt;$L475,$L475,R482),0)</f>
        <v>0</v>
      </c>
      <c r="S479" s="68">
        <f>IF(S478&gt;0,IF((SUMIFS($R481:R481,$R478:R478,12)+IF(R478=12,0,R479)+S482)&gt;=$L475,$L475-FLOOR(SUMIFS($R481:R481,$R478:R478,12),1),IF(S478=1,S482,S482+R479)),0)</f>
        <v>0</v>
      </c>
      <c r="T479" s="68">
        <f>IF(T478&gt;0,IF((SUMIFS($R481:S481,$R478:S478,12)+IF(S478=12,0,S479)+T482)&gt;=$L475,$L475-FLOOR(SUMIFS($R481:S481,$R478:S478,12),1),IF(T478=1,T482,T482+S479)),0)</f>
        <v>0</v>
      </c>
      <c r="U479" s="68">
        <f>IF(U478&gt;0,IF((SUMIFS($R481:T481,$R478:T478,12)+IF(T478=12,0,T479)+U482)&gt;=$L475,$L475-FLOOR(SUMIFS($R481:T481,$R478:T478,12),1),IF(U478=1,U482,U482+T479)),0)</f>
        <v>0</v>
      </c>
      <c r="V479" s="68">
        <f>IF(V478&gt;0,IF((SUMIFS($R481:U481,$R478:U478,12)+IF(U478=12,0,U479)+V482)&gt;=$L475,$L475-FLOOR(SUMIFS($R481:U481,$R478:U478,12),1),IF(V478=1,V482,V482+U479)),0)</f>
        <v>0</v>
      </c>
      <c r="W479" s="68">
        <f>IF(W478&gt;0,IF((SUMIFS($R481:V481,$R478:V478,12)+IF(V478=12,0,V479)+W482)&gt;=$L475,$L475-FLOOR(SUMIFS($R481:V481,$R478:V478,12),1),IF(W478=1,W482,W482+V479)),0)</f>
        <v>0</v>
      </c>
      <c r="X479" s="68">
        <f>IF(X478&gt;0,IF((SUMIFS($R481:W481,$R478:W478,12)+IF(W478=12,0,W479)+X482)&gt;=$L475,$L475-FLOOR(SUMIFS($R481:W481,$R478:W478,12),1),IF(X478=1,X482,X482+W479)),0)</f>
        <v>0</v>
      </c>
      <c r="Y479" s="68">
        <f>IF(Y478&gt;0,IF((SUMIFS($R481:X481,$R478:X478,12)+IF(X478=12,0,X479)+Y482)&gt;=$L475,$L475-FLOOR(SUMIFS($R481:X481,$R478:X478,12),1),IF(Y478=1,Y482,Y482+X479)),0)</f>
        <v>0</v>
      </c>
      <c r="Z479" s="68">
        <f>IF(Z478&gt;0,IF((SUMIFS($R481:Y481,$R478:Y478,12)+IF(Y478=12,0,Y479)+Z482)&gt;=$L475,$L475-FLOOR(SUMIFS($R481:Y481,$R478:Y478,12),1),IF(Z478=1,Z482,Z482+Y479)),0)</f>
        <v>0</v>
      </c>
      <c r="AA479" s="68">
        <f>IF(AA478&gt;0,IF((SUMIFS($R481:Z481,$R478:Z478,12)+IF(Z478=12,0,Z479)+AA482)&gt;=$L475,$L475-FLOOR(SUMIFS($R481:Z481,$R478:Z478,12),1),IF(AA478=1,AA482,AA482+Z479)),0)</f>
        <v>0</v>
      </c>
      <c r="AB479" s="68">
        <f>IF(AB478&gt;0,IF((SUMIFS($R481:AA481,$R478:AA478,12)+IF(AA478=12,0,AA479)+AB482)&gt;=$L475,$L475-FLOOR(SUMIFS($R481:AA481,$R478:AA478,12),1),IF(AB478=1,AB482,AB482+AA479)),0)</f>
        <v>0</v>
      </c>
      <c r="AC479" s="68">
        <f>IF(AC478&gt;0,IF((SUMIFS($R481:AB481,$R478:AB478,12)+IF(AB478=12,0,AB479)+AC482)&gt;=$L475,$L475-FLOOR(SUMIFS($R481:AB481,$R478:AB478,12),1),IF(AC478=1,AC482,AC482+AB479)),0)</f>
        <v>0</v>
      </c>
      <c r="AD479" s="68">
        <f>IF(AD478&gt;0,IF((SUMIFS($R481:AC481,$R478:AC478,12)+IF(AC478=12,0,AC479)+AD482)&gt;=$L475,$L475-FLOOR(SUMIFS($R481:AC481,$R478:AC478,12),1),IF(AD478=1,AD482,AD482+AC479)),0)</f>
        <v>0</v>
      </c>
      <c r="AE479" s="68">
        <f>IF(AE478&gt;0,IF((SUMIFS($R481:AD481,$R478:AD478,12)+IF(AD478=12,0,AD479)+AE482)&gt;=$L475,$L475-FLOOR(SUMIFS($R481:AD481,$R478:AD478,12),1),IF(AE478=1,AE482,AE482+AD479)),0)</f>
        <v>0</v>
      </c>
      <c r="AF479" s="68">
        <f>IF(AF478&gt;0,IF((SUMIFS($R481:AE481,$R478:AE478,12)+IF(AE478=12,0,AE479)+AF482)&gt;=$L475,$L475-FLOOR(SUMIFS($R481:AE481,$R478:AE478,12),1),IF(AF478=1,AF482,AF482+AE479)),0)</f>
        <v>0</v>
      </c>
      <c r="AG479" s="68">
        <f>IF(AG478&gt;0,IF((SUMIFS($R481:AF481,$R478:AF478,12)+IF(AF478=12,0,AF479)+AG482)&gt;=$L475,$L475-FLOOR(SUMIFS($R481:AF481,$R478:AF478,12),1),IF(AG478=1,AG482,AG482+AF479)),0)</f>
        <v>0</v>
      </c>
      <c r="AH479" s="68">
        <f>IF(AH478&gt;0,IF((SUMIFS($R481:AG481,$R478:AG478,12)+IF(AG478=12,0,AG479)+AH482)&gt;=$L475,$L475-FLOOR(SUMIFS($R481:AG481,$R478:AG478,12),1),IF(AH478=1,AH482,AH482+AG479)),0)</f>
        <v>0</v>
      </c>
      <c r="AI479" s="68">
        <f>IF(AI478&gt;0,IF((SUMIFS($R481:AH481,$R478:AH478,12)+IF(AH478=12,0,AH479)+AI482)&gt;=$L475,$L475-FLOOR(SUMIFS($R481:AH481,$R478:AH478,12),1),IF(AI478=1,AI482,AI482+AH479)),0)</f>
        <v>0</v>
      </c>
      <c r="AJ479" s="68">
        <f>IF(AJ478&gt;0,IF((SUMIFS($R481:AI481,$R478:AI478,12)+IF(AI478=12,0,AI479)+AJ482)&gt;=$L475,$L475-FLOOR(SUMIFS($R481:AI481,$R478:AI478,12),1),IF(AJ478=1,AJ482,AJ482+AI479)),0)</f>
        <v>0</v>
      </c>
      <c r="AK479" s="68">
        <f>IF(AK478&gt;0,IF((SUMIFS($R481:AJ481,$R478:AJ478,12)+IF(AJ478=12,0,AJ479)+AK482)&gt;=$L475,$L475-FLOOR(SUMIFS($R481:AJ481,$R478:AJ478,12),1),IF(AK478=1,AK482,AK482+AJ479)),0)</f>
        <v>0</v>
      </c>
      <c r="AL479" s="68">
        <f>IF(AL478&gt;0,IF((SUMIFS($R481:AK481,$R478:AK478,12)+IF(AK478=12,0,AK479)+AL482)&gt;=$L475,$L475-FLOOR(SUMIFS($R481:AK481,$R478:AK478,12),1),IF(AL478=1,AL482,AL482+AK479)),0)</f>
        <v>0</v>
      </c>
      <c r="AM479" s="68">
        <f>IF(AM478&gt;0,IF((SUMIFS($R481:AL481,$R478:AL478,12)+IF(AL478=12,0,AL479)+AM482)&gt;=$L475,$L475-FLOOR(SUMIFS($R481:AL481,$R478:AL478,12),1),IF(AM478=1,AM482,AM482+AL479)),0)</f>
        <v>0</v>
      </c>
      <c r="AN479" s="68">
        <f>IF(AN478&gt;0,IF((SUMIFS($R481:AM481,$R478:AM478,12)+IF(AM478=12,0,AM479)+AN482)&gt;=$L475,$L475-FLOOR(SUMIFS($R481:AM481,$R478:AM478,12),1),IF(AN478=1,AN482,AN482+AM479)),0)</f>
        <v>0</v>
      </c>
      <c r="AO479" s="68">
        <f>IF(AO478&gt;0,IF((SUMIFS($R481:AN481,$R478:AN478,12)+IF(AN478=12,0,AN479)+AO482)&gt;=$L475,$L475-FLOOR(SUMIFS($R481:AN481,$R478:AN478,12),1),IF(AO478=1,AO482,AO482+AN479)),0)</f>
        <v>0</v>
      </c>
      <c r="AP479" s="68">
        <f>IF(AP478&gt;0,IF((SUMIFS($R481:AO481,$R478:AO478,12)+IF(AO478=12,0,AO479)+AP482)&gt;=$L475,$L475-FLOOR(SUMIFS($R481:AO481,$R478:AO478,12),1),IF(AP478=1,AP482,AP482+AO479)),0)</f>
        <v>0</v>
      </c>
      <c r="AQ479" s="68">
        <f>IF(AQ478&gt;0,IF((SUMIFS($R481:AP481,$R478:AP478,12)+IF(AP478=12,0,AP479)+AQ482)&gt;=$L475,$L475-FLOOR(SUMIFS($R481:AP481,$R478:AP478,12),1),IF(AQ478=1,AQ482,AQ482+AP479)),0)</f>
        <v>0</v>
      </c>
      <c r="AR479" s="68">
        <f>IF(AR478&gt;0,IF((SUMIFS($R481:AQ481,$R478:AQ478,12)+IF(AQ478=12,0,AQ479)+AR482)&gt;=$L475,$L475-FLOOR(SUMIFS($R481:AQ481,$R478:AQ478,12),1),IF(AR478=1,AR482,AR482+AQ479)),0)</f>
        <v>0</v>
      </c>
      <c r="AS479" s="68">
        <f>IF(AS478&gt;0,IF((SUMIFS($R481:AR481,$R478:AR478,12)+IF(AR478=12,0,AR479)+AS482)&gt;=$L475,$L475-FLOOR(SUMIFS($R481:AR481,$R478:AR478,12),1),IF(AS478=1,AS482,AS482+AR479)),0)</f>
        <v>0</v>
      </c>
      <c r="AT479" s="68">
        <f>IF(AT478&gt;0,IF((SUMIFS($R481:AS481,$R478:AS478,12)+IF(AS478=12,0,AS479)+AT482)&gt;=$L475,$L475-FLOOR(SUMIFS($R481:AS481,$R478:AS478,12),1),IF(AT478=1,AT482,AT482+AS479)),0)</f>
        <v>0</v>
      </c>
      <c r="AU479" s="68">
        <f>IF(AU478&gt;0,IF((SUMIFS($R481:AT481,$R478:AT478,12)+IF(AT478=12,0,AT479)+AU482)&gt;=$L475,$L475-FLOOR(SUMIFS($R481:AT481,$R478:AT478,12),1),IF(AU478=1,AU482,AU482+AT479)),0)</f>
        <v>0</v>
      </c>
      <c r="AV479" s="68">
        <f>IF(AV478&gt;0,IF((SUMIFS($R481:AU481,$R478:AU478,12)+IF(AU478=12,0,AU479)+AV482)&gt;=$L475,$L475-FLOOR(SUMIFS($R481:AU481,$R478:AU478,12),1),IF(AV478=1,AV482,AV482+AU479)),0)</f>
        <v>0</v>
      </c>
      <c r="AW479" s="68">
        <f>IF(AW478&gt;0,IF((SUMIFS($R481:AV481,$R478:AV478,12)+IF(AV478=12,0,AV479)+AW482)&gt;=$L475,$L475-FLOOR(SUMIFS($R481:AV481,$R478:AV478,12),1),IF(AW478=1,AW482,AW482+AV479)),0)</f>
        <v>0</v>
      </c>
      <c r="AX479" s="68">
        <f>IF(AX478&gt;0,IF((SUMIFS($R481:AW481,$R478:AW478,12)+IF(AW478=12,0,AW479)+AX482)&gt;=$L475,$L475-FLOOR(SUMIFS($R481:AW481,$R478:AW478,12),1),IF(AX478=1,AX482,AX482+AW479)),0)</f>
        <v>0</v>
      </c>
      <c r="AY479" s="68">
        <f>IF(AY478&gt;0,IF((SUMIFS($R481:AX481,$R478:AX478,12)+IF(AX478=12,0,AX479)+AY482)&gt;=$L475,$L475-FLOOR(SUMIFS($R481:AX481,$R478:AX478,12),1),IF(AY478=1,AY482,AY482+AX479)),0)</f>
        <v>0</v>
      </c>
      <c r="AZ479" s="68">
        <f>IF(AZ478&gt;0,IF((SUMIFS($R481:AY481,$R478:AY478,12)+IF(AY478=12,0,AY479)+AZ482)&gt;=$L475,$L475-FLOOR(SUMIFS($R481:AY481,$R478:AY478,12),1),IF(AZ478=1,AZ482,AZ482+AY479)),0)</f>
        <v>0</v>
      </c>
      <c r="BA479" s="68">
        <f>IF(BA478&gt;0,IF((SUMIFS($R481:AZ481,$R478:AZ478,12)+IF(AZ478=12,0,AZ479)+BA482)&gt;=$L475,$L475-FLOOR(SUMIFS($R481:AZ481,$R478:AZ478,12),1),IF(BA478=1,BA482,BA482+AZ479)),0)</f>
        <v>0</v>
      </c>
      <c r="BB479" s="68">
        <f>IF(BB478&gt;0,IF((SUMIFS($R481:BA481,$R478:BA478,12)+IF(BA478=12,0,BA479)+BB482)&gt;=$L475,$L475-FLOOR(SUMIFS($R481:BA481,$R478:BA478,12),1),IF(BB478=1,BB482,BB482+BA479)),0)</f>
        <v>0</v>
      </c>
      <c r="BC479" s="68">
        <f>IF(BC478&gt;0,IF((SUMIFS($R481:BB481,$R478:BB478,12)+IF(BB478=12,0,BB479)+BC482)&gt;=$L475,$L475-FLOOR(SUMIFS($R481:BB481,$R478:BB478,12),1),IF(BC478=1,BC482,BC482+BB479)),0)</f>
        <v>0</v>
      </c>
      <c r="BD479" s="68">
        <f>IF(BD478&gt;0,IF((SUMIFS($R481:BC481,$R478:BC478,12)+IF(BC478=12,0,BC479)+BD482)&gt;=$L475,$L475-FLOOR(SUMIFS($R481:BC481,$R478:BC478,12),1),IF(BD478=1,BD482,BD482+BC479)),0)</f>
        <v>0</v>
      </c>
      <c r="BE479" s="68">
        <f>IF(BE478&gt;0,IF((SUMIFS($R481:BD481,$R478:BD478,12)+IF(BD478=12,0,BD479)+BE482)&gt;=$L475,$L475-FLOOR(SUMIFS($R481:BD481,$R478:BD478,12),1),IF(BE478=1,BE482,BE482+BD479)),0)</f>
        <v>0</v>
      </c>
      <c r="BF479" s="68">
        <f>IF(BF478&gt;0,IF((SUMIFS($R481:BE481,$R478:BE478,12)+IF(BE478=12,0,BE479)+BF482)&gt;=$L475,$L475-FLOOR(SUMIFS($R481:BE481,$R478:BE478,12),1),IF(BF478=1,BF482,BF482+BE479)),0)</f>
        <v>0</v>
      </c>
      <c r="BG479" s="68">
        <f>IF(BG478&gt;0,IF((SUMIFS($R481:BF481,$R478:BF478,12)+IF(BF478=12,0,BF479)+BG482)&gt;=$L475,$L475-FLOOR(SUMIFS($R481:BF481,$R478:BF478,12),1),IF(BG478=1,BG482,BG482+BF479)),0)</f>
        <v>0</v>
      </c>
      <c r="BH479" s="68">
        <f>IF(BH478&gt;0,IF((SUMIFS($R481:BG481,$R478:BG478,12)+IF(BG478=12,0,BG479)+BH482)&gt;=$L475,$L475-FLOOR(SUMIFS($R481:BG481,$R478:BG478,12),1),IF(BH478=1,BH482,BH482+BG479)),0)</f>
        <v>0</v>
      </c>
      <c r="BI479" s="68">
        <f>IF(BI478&gt;0,IF((SUMIFS($R481:BH481,$R478:BH478,12)+IF(BH478=12,0,BH479)+BI482)&gt;=$L475,$L475-FLOOR(SUMIFS($R481:BH481,$R478:BH478,12),1),IF(BI478=1,BI482,BI482+BH479)),0)</f>
        <v>0</v>
      </c>
      <c r="BJ479" s="68">
        <f>IF(BJ478&gt;0,IF((SUMIFS($R481:BI481,$R478:BI478,12)+IF(BI478=12,0,BI479)+BJ482)&gt;=$L475,$L475-FLOOR(SUMIFS($R481:BI481,$R478:BI478,12),1),IF(BJ478=1,BJ482,BJ482+BI479)),0)</f>
        <v>0</v>
      </c>
      <c r="BK479" s="68">
        <f>IF(BK478&gt;0,IF((SUMIFS($R481:BJ481,$R478:BJ478,12)+IF(BJ478=12,0,BJ479)+BK482)&gt;=$L475,$L475-FLOOR(SUMIFS($R481:BJ481,$R478:BJ478,12),1),IF(BK478=1,BK482,BK482+BJ479)),0)</f>
        <v>0</v>
      </c>
      <c r="BL479" s="68">
        <f>IF(BL478&gt;0,IF((SUMIFS($R481:BK481,$R478:BK478,12)+IF(BK478=12,0,BK479)+BL482)&gt;=$L475,$L475-FLOOR(SUMIFS($R481:BK481,$R478:BK478,12),1),IF(BL478=1,BL482,BL482+BK479)),0)</f>
        <v>0</v>
      </c>
      <c r="BM479" s="68">
        <f>IF(BM478&gt;0,IF((SUMIFS($R481:BL481,$R478:BL478,12)+IF(BL478=12,0,BL479)+BM482)&gt;=$L475,$L475-FLOOR(SUMIFS($R481:BL481,$R478:BL478,12),1),IF(BM478=1,BM482,BM482+BL479)),0)</f>
        <v>0</v>
      </c>
      <c r="BN479" s="362"/>
      <c r="BO479" s="364"/>
      <c r="BP479" s="366"/>
      <c r="BQ479" s="366"/>
      <c r="BR479" s="106"/>
      <c r="BS479" s="106"/>
      <c r="BT479" s="106"/>
      <c r="BU479" s="106"/>
      <c r="BV479" s="106"/>
      <c r="BW479" s="106"/>
      <c r="BX479" s="106"/>
      <c r="BY479" s="106"/>
      <c r="BZ479" s="106"/>
      <c r="CA479" s="106"/>
      <c r="CB479" s="106"/>
      <c r="CC479" s="106"/>
      <c r="CD479" s="106"/>
      <c r="CE479" s="106"/>
      <c r="CF479" s="106"/>
      <c r="CG479" s="106"/>
    </row>
    <row r="480" spans="1:85" s="245" customFormat="1" ht="41.5" hidden="1" customHeight="1" x14ac:dyDescent="0.35">
      <c r="A480" s="243"/>
      <c r="B480" s="128"/>
      <c r="C480" s="80"/>
      <c r="D480" s="80"/>
      <c r="E480" s="80"/>
      <c r="F480" s="80"/>
      <c r="G480" s="80"/>
      <c r="H480" s="80"/>
      <c r="I480" s="80"/>
      <c r="J480" s="80"/>
      <c r="K480" s="80"/>
      <c r="L480" s="80"/>
      <c r="M480" s="64"/>
      <c r="N480" s="7"/>
      <c r="O480" s="192"/>
      <c r="P480" s="106"/>
      <c r="Q480" s="65" t="s">
        <v>161</v>
      </c>
      <c r="R480" s="67">
        <f>IF(R475&gt;0,R476,0)</f>
        <v>0</v>
      </c>
      <c r="S480" s="67">
        <f t="shared" ref="S480" si="8766">IF(S475&gt;0,IF(S478=1,S476,S476+R480),R480)</f>
        <v>0</v>
      </c>
      <c r="T480" s="67">
        <f t="shared" ref="T480" si="8767">IF(T475&gt;0,IF(T478=1,T476,T476+S480),S480)</f>
        <v>0</v>
      </c>
      <c r="U480" s="67">
        <f t="shared" ref="U480" si="8768">IF(U475&gt;0,IF(U478=1,U476,U476+T480),T480)</f>
        <v>0</v>
      </c>
      <c r="V480" s="67">
        <f t="shared" ref="V480" si="8769">IF(V475&gt;0,IF(V478=1,V476,V476+U480),U480)</f>
        <v>0</v>
      </c>
      <c r="W480" s="67">
        <f t="shared" ref="W480" si="8770">IF(W475&gt;0,IF(W478=1,W476,W476+V480),V480)</f>
        <v>0</v>
      </c>
      <c r="X480" s="67">
        <f t="shared" ref="X480" si="8771">IF(X475&gt;0,IF(X478=1,X476,X476+W480),W480)</f>
        <v>0</v>
      </c>
      <c r="Y480" s="67">
        <f t="shared" ref="Y480" si="8772">IF(Y475&gt;0,IF(Y478=1,Y476,Y476+X480),X480)</f>
        <v>0</v>
      </c>
      <c r="Z480" s="67">
        <f t="shared" ref="Z480" si="8773">IF(Z475&gt;0,IF(Z478=1,Z476,Z476+Y480),Y480)</f>
        <v>0</v>
      </c>
      <c r="AA480" s="67">
        <f t="shared" ref="AA480" si="8774">IF(AA475&gt;0,IF(AA478=1,AA476,AA476+Z480),Z480)</f>
        <v>0</v>
      </c>
      <c r="AB480" s="67">
        <f t="shared" ref="AB480" si="8775">IF(AB475&gt;0,IF(AB478=1,AB476,AB476+AA480),AA480)</f>
        <v>0</v>
      </c>
      <c r="AC480" s="67">
        <f t="shared" ref="AC480" si="8776">IF(AC475&gt;0,IF(AC478=1,AC476,AC476+AB480),AB480)</f>
        <v>0</v>
      </c>
      <c r="AD480" s="67">
        <f t="shared" ref="AD480" si="8777">IF(AD475&gt;0,IF(AD478=1,AD476,AD476+AC480),AC480)</f>
        <v>0</v>
      </c>
      <c r="AE480" s="67">
        <f t="shared" ref="AE480" si="8778">IF(AE475&gt;0,IF(AE478=1,AE476,AE476+AD480),AD480)</f>
        <v>0</v>
      </c>
      <c r="AF480" s="67">
        <f t="shared" ref="AF480" si="8779">IF(AF475&gt;0,IF(AF478=1,AF476,AF476+AE480),AE480)</f>
        <v>0</v>
      </c>
      <c r="AG480" s="67">
        <f t="shared" ref="AG480" si="8780">IF(AG475&gt;0,IF(AG478=1,AG476,AG476+AF480),AF480)</f>
        <v>0</v>
      </c>
      <c r="AH480" s="67">
        <f t="shared" ref="AH480" si="8781">IF(AH475&gt;0,IF(AH478=1,AH476,AH476+AG480),AG480)</f>
        <v>0</v>
      </c>
      <c r="AI480" s="67">
        <f t="shared" ref="AI480" si="8782">IF(AI475&gt;0,IF(AI478=1,AI476,AI476+AH480),AH480)</f>
        <v>0</v>
      </c>
      <c r="AJ480" s="67">
        <f t="shared" ref="AJ480" si="8783">IF(AJ475&gt;0,IF(AJ478=1,AJ476,AJ476+AI480),AI480)</f>
        <v>0</v>
      </c>
      <c r="AK480" s="67">
        <f t="shared" ref="AK480" si="8784">IF(AK475&gt;0,IF(AK478=1,AK476,AK476+AJ480),AJ480)</f>
        <v>0</v>
      </c>
      <c r="AL480" s="67">
        <f t="shared" ref="AL480" si="8785">IF(AL475&gt;0,IF(AL478=1,AL476,AL476+AK480),AK480)</f>
        <v>0</v>
      </c>
      <c r="AM480" s="67">
        <f t="shared" ref="AM480" si="8786">IF(AM475&gt;0,IF(AM478=1,AM476,AM476+AL480),AL480)</f>
        <v>0</v>
      </c>
      <c r="AN480" s="67">
        <f t="shared" ref="AN480" si="8787">IF(AN475&gt;0,IF(AN478=1,AN476,AN476+AM480),AM480)</f>
        <v>0</v>
      </c>
      <c r="AO480" s="67">
        <f t="shared" ref="AO480" si="8788">IF(AO475&gt;0,IF(AO478=1,AO476,AO476+AN480),AN480)</f>
        <v>0</v>
      </c>
      <c r="AP480" s="67">
        <f t="shared" ref="AP480" si="8789">IF(AP475&gt;0,IF(AP478=1,AP476,AP476+AO480),AO480)</f>
        <v>0</v>
      </c>
      <c r="AQ480" s="67">
        <f t="shared" ref="AQ480" si="8790">IF(AQ475&gt;0,IF(AQ478=1,AQ476,AQ476+AP480),AP480)</f>
        <v>0</v>
      </c>
      <c r="AR480" s="67">
        <f t="shared" ref="AR480" si="8791">IF(AR475&gt;0,IF(AR478=1,AR476,AR476+AQ480),AQ480)</f>
        <v>0</v>
      </c>
      <c r="AS480" s="67">
        <f t="shared" ref="AS480" si="8792">IF(AS475&gt;0,IF(AS478=1,AS476,AS476+AR480),AR480)</f>
        <v>0</v>
      </c>
      <c r="AT480" s="67">
        <f t="shared" ref="AT480" si="8793">IF(AT475&gt;0,IF(AT478=1,AT476,AT476+AS480),AS480)</f>
        <v>0</v>
      </c>
      <c r="AU480" s="67">
        <f t="shared" ref="AU480" si="8794">IF(AU475&gt;0,IF(AU478=1,AU476,AU476+AT480),AT480)</f>
        <v>0</v>
      </c>
      <c r="AV480" s="67">
        <f t="shared" ref="AV480" si="8795">IF(AV475&gt;0,IF(AV478=1,AV476,AV476+AU480),AU480)</f>
        <v>0</v>
      </c>
      <c r="AW480" s="67">
        <f t="shared" ref="AW480" si="8796">IF(AW475&gt;0,IF(AW478=1,AW476,AW476+AV480),AV480)</f>
        <v>0</v>
      </c>
      <c r="AX480" s="67">
        <f t="shared" ref="AX480" si="8797">IF(AX475&gt;0,IF(AX478=1,AX476,AX476+AW480),AW480)</f>
        <v>0</v>
      </c>
      <c r="AY480" s="67">
        <f t="shared" ref="AY480" si="8798">IF(AY475&gt;0,IF(AY478=1,AY476,AY476+AX480),AX480)</f>
        <v>0</v>
      </c>
      <c r="AZ480" s="67">
        <f t="shared" ref="AZ480" si="8799">IF(AZ475&gt;0,IF(AZ478=1,AZ476,AZ476+AY480),AY480)</f>
        <v>0</v>
      </c>
      <c r="BA480" s="67">
        <f t="shared" ref="BA480" si="8800">IF(BA475&gt;0,IF(BA478=1,BA476,BA476+AZ480),AZ480)</f>
        <v>0</v>
      </c>
      <c r="BB480" s="67">
        <f t="shared" ref="BB480" si="8801">IF(BB475&gt;0,IF(BB478=1,BB476,BB476+BA480),BA480)</f>
        <v>0</v>
      </c>
      <c r="BC480" s="67">
        <f t="shared" ref="BC480" si="8802">IF(BC475&gt;0,IF(BC478=1,BC476,BC476+BB480),BB480)</f>
        <v>0</v>
      </c>
      <c r="BD480" s="67">
        <f t="shared" ref="BD480" si="8803">IF(BD475&gt;0,IF(BD478=1,BD476,BD476+BC480),BC480)</f>
        <v>0</v>
      </c>
      <c r="BE480" s="67">
        <f t="shared" ref="BE480" si="8804">IF(BE475&gt;0,IF(BE478=1,BE476,BE476+BD480),BD480)</f>
        <v>0</v>
      </c>
      <c r="BF480" s="67">
        <f t="shared" ref="BF480" si="8805">IF(BF475&gt;0,IF(BF478=1,BF476,BF476+BE480),BE480)</f>
        <v>0</v>
      </c>
      <c r="BG480" s="67">
        <f t="shared" ref="BG480" si="8806">IF(BG475&gt;0,IF(BG478=1,BG476,BG476+BF480),BF480)</f>
        <v>0</v>
      </c>
      <c r="BH480" s="67">
        <f t="shared" ref="BH480" si="8807">IF(BH475&gt;0,IF(BH478=1,BH476,BH476+BG480),BG480)</f>
        <v>0</v>
      </c>
      <c r="BI480" s="67">
        <f t="shared" ref="BI480" si="8808">IF(BI475&gt;0,IF(BI478=1,BI476,BI476+BH480),BH480)</f>
        <v>0</v>
      </c>
      <c r="BJ480" s="67">
        <f t="shared" ref="BJ480" si="8809">IF(BJ475&gt;0,IF(BJ478=1,BJ476,BJ476+BI480),BI480)</f>
        <v>0</v>
      </c>
      <c r="BK480" s="67">
        <f t="shared" ref="BK480" si="8810">IF(BK475&gt;0,IF(BK478=1,BK476,BK476+BJ480),BJ480)</f>
        <v>0</v>
      </c>
      <c r="BL480" s="67">
        <f t="shared" ref="BL480" si="8811">IF(BL475&gt;0,IF(BL478=1,BL476,BL476+BK480),BK480)</f>
        <v>0</v>
      </c>
      <c r="BM480" s="67">
        <f t="shared" ref="BM480" si="8812">IF(BM475&gt;0,IF(BM478=1,BM476,BM476+BL480),BL480)</f>
        <v>0</v>
      </c>
      <c r="BN480" s="362"/>
      <c r="BO480" s="364"/>
      <c r="BP480" s="366"/>
      <c r="BQ480" s="366"/>
      <c r="BR480" s="106"/>
      <c r="BS480" s="106"/>
      <c r="BT480" s="106"/>
      <c r="BU480" s="106"/>
      <c r="BV480" s="106"/>
      <c r="BW480" s="106"/>
      <c r="BX480" s="106"/>
      <c r="BY480" s="106"/>
      <c r="BZ480" s="106"/>
      <c r="CA480" s="106"/>
      <c r="CB480" s="106"/>
      <c r="CC480" s="106"/>
      <c r="CD480" s="106"/>
      <c r="CE480" s="106"/>
      <c r="CF480" s="106"/>
      <c r="CG480" s="106"/>
    </row>
    <row r="481" spans="1:85" s="245" customFormat="1" ht="41.5" hidden="1" customHeight="1" x14ac:dyDescent="0.35">
      <c r="A481" s="243"/>
      <c r="B481" s="128"/>
      <c r="C481" s="80"/>
      <c r="D481" s="80"/>
      <c r="E481" s="80"/>
      <c r="F481" s="80"/>
      <c r="G481" s="80"/>
      <c r="H481" s="80"/>
      <c r="I481" s="80"/>
      <c r="J481" s="80"/>
      <c r="K481" s="80"/>
      <c r="L481" s="80"/>
      <c r="M481" s="64"/>
      <c r="N481" s="7"/>
      <c r="O481" s="192"/>
      <c r="P481" s="106"/>
      <c r="Q481" s="65" t="s">
        <v>162</v>
      </c>
      <c r="R481" s="67">
        <f>R483</f>
        <v>0</v>
      </c>
      <c r="S481" s="67">
        <f t="shared" ref="S481" si="8813">IF(S478=1,S483,S483+R481)</f>
        <v>0</v>
      </c>
      <c r="T481" s="67">
        <f t="shared" ref="T481" si="8814">IF(T478=1,T483,T483+S481)</f>
        <v>0</v>
      </c>
      <c r="U481" s="67">
        <f t="shared" ref="U481" si="8815">IF(U478=1,U483,U483+T481)</f>
        <v>0</v>
      </c>
      <c r="V481" s="67">
        <f t="shared" ref="V481" si="8816">IF(V478=1,V483,V483+U481)</f>
        <v>0</v>
      </c>
      <c r="W481" s="67">
        <f t="shared" ref="W481" si="8817">IF(W478=1,W483,W483+V481)</f>
        <v>0</v>
      </c>
      <c r="X481" s="67">
        <f t="shared" ref="X481" si="8818">IF(X478=1,X483,X483+W481)</f>
        <v>0</v>
      </c>
      <c r="Y481" s="67">
        <f t="shared" ref="Y481" si="8819">IF(Y478=1,Y483,Y483+X481)</f>
        <v>0</v>
      </c>
      <c r="Z481" s="67">
        <f t="shared" ref="Z481" si="8820">IF(Z478=1,Z483,Z483+Y481)</f>
        <v>0</v>
      </c>
      <c r="AA481" s="67">
        <f t="shared" ref="AA481" si="8821">IF(AA478=1,AA483,AA483+Z481)</f>
        <v>0</v>
      </c>
      <c r="AB481" s="67">
        <f t="shared" ref="AB481" si="8822">IF(AB478=1,AB483,AB483+AA481)</f>
        <v>0</v>
      </c>
      <c r="AC481" s="67">
        <f t="shared" ref="AC481" si="8823">IF(AC478=1,AC483,AC483+AB481)</f>
        <v>0</v>
      </c>
      <c r="AD481" s="67">
        <f t="shared" ref="AD481" si="8824">IF(AD478=1,AD483,AD483+AC481)</f>
        <v>0</v>
      </c>
      <c r="AE481" s="67">
        <f t="shared" ref="AE481" si="8825">IF(AE478=1,AE483,AE483+AD481)</f>
        <v>0</v>
      </c>
      <c r="AF481" s="67">
        <f t="shared" ref="AF481" si="8826">IF(AF478=1,AF483,AF483+AE481)</f>
        <v>0</v>
      </c>
      <c r="AG481" s="67">
        <f t="shared" ref="AG481" si="8827">IF(AG478=1,AG483,AG483+AF481)</f>
        <v>0</v>
      </c>
      <c r="AH481" s="67">
        <f t="shared" ref="AH481" si="8828">IF(AH478=1,AH483,AH483+AG481)</f>
        <v>0</v>
      </c>
      <c r="AI481" s="67">
        <f t="shared" ref="AI481" si="8829">IF(AI478=1,AI483,AI483+AH481)</f>
        <v>0</v>
      </c>
      <c r="AJ481" s="67">
        <f t="shared" ref="AJ481" si="8830">IF(AJ478=1,AJ483,AJ483+AI481)</f>
        <v>0</v>
      </c>
      <c r="AK481" s="67">
        <f t="shared" ref="AK481" si="8831">IF(AK478=1,AK483,AK483+AJ481)</f>
        <v>0</v>
      </c>
      <c r="AL481" s="67">
        <f t="shared" ref="AL481" si="8832">IF(AL478=1,AL483,AL483+AK481)</f>
        <v>0</v>
      </c>
      <c r="AM481" s="67">
        <f t="shared" ref="AM481" si="8833">IF(AM478=1,AM483,AM483+AL481)</f>
        <v>0</v>
      </c>
      <c r="AN481" s="67">
        <f t="shared" ref="AN481" si="8834">IF(AN478=1,AN483,AN483+AM481)</f>
        <v>0</v>
      </c>
      <c r="AO481" s="67">
        <f t="shared" ref="AO481" si="8835">IF(AO478=1,AO483,AO483+AN481)</f>
        <v>0</v>
      </c>
      <c r="AP481" s="67">
        <f t="shared" ref="AP481" si="8836">IF(AP478=1,AP483,AP483+AO481)</f>
        <v>0</v>
      </c>
      <c r="AQ481" s="67">
        <f t="shared" ref="AQ481" si="8837">IF(AQ478=1,AQ483,AQ483+AP481)</f>
        <v>0</v>
      </c>
      <c r="AR481" s="67">
        <f t="shared" ref="AR481" si="8838">IF(AR478=1,AR483,AR483+AQ481)</f>
        <v>0</v>
      </c>
      <c r="AS481" s="67">
        <f t="shared" ref="AS481" si="8839">IF(AS478=1,AS483,AS483+AR481)</f>
        <v>0</v>
      </c>
      <c r="AT481" s="67">
        <f t="shared" ref="AT481" si="8840">IF(AT478=1,AT483,AT483+AS481)</f>
        <v>0</v>
      </c>
      <c r="AU481" s="67">
        <f t="shared" ref="AU481" si="8841">IF(AU478=1,AU483,AU483+AT481)</f>
        <v>0</v>
      </c>
      <c r="AV481" s="67">
        <f t="shared" ref="AV481" si="8842">IF(AV478=1,AV483,AV483+AU481)</f>
        <v>0</v>
      </c>
      <c r="AW481" s="67">
        <f t="shared" ref="AW481" si="8843">IF(AW478=1,AW483,AW483+AV481)</f>
        <v>0</v>
      </c>
      <c r="AX481" s="67">
        <f t="shared" ref="AX481" si="8844">IF(AX478=1,AX483,AX483+AW481)</f>
        <v>0</v>
      </c>
      <c r="AY481" s="67">
        <f t="shared" ref="AY481" si="8845">IF(AY478=1,AY483,AY483+AX481)</f>
        <v>0</v>
      </c>
      <c r="AZ481" s="67">
        <f t="shared" ref="AZ481" si="8846">IF(AZ478=1,AZ483,AZ483+AY481)</f>
        <v>0</v>
      </c>
      <c r="BA481" s="67">
        <f t="shared" ref="BA481" si="8847">IF(BA478=1,BA483,BA483+AZ481)</f>
        <v>0</v>
      </c>
      <c r="BB481" s="67">
        <f t="shared" ref="BB481" si="8848">IF(BB478=1,BB483,BB483+BA481)</f>
        <v>0</v>
      </c>
      <c r="BC481" s="67">
        <f t="shared" ref="BC481" si="8849">IF(BC478=1,BC483,BC483+BB481)</f>
        <v>0</v>
      </c>
      <c r="BD481" s="67">
        <f t="shared" ref="BD481" si="8850">IF(BD478=1,BD483,BD483+BC481)</f>
        <v>0</v>
      </c>
      <c r="BE481" s="67">
        <f t="shared" ref="BE481" si="8851">IF(BE478=1,BE483,BE483+BD481)</f>
        <v>0</v>
      </c>
      <c r="BF481" s="67">
        <f t="shared" ref="BF481" si="8852">IF(BF478=1,BF483,BF483+BE481)</f>
        <v>0</v>
      </c>
      <c r="BG481" s="67">
        <f t="shared" ref="BG481" si="8853">IF(BG478=1,BG483,BG483+BF481)</f>
        <v>0</v>
      </c>
      <c r="BH481" s="67">
        <f t="shared" ref="BH481" si="8854">IF(BH478=1,BH483,BH483+BG481)</f>
        <v>0</v>
      </c>
      <c r="BI481" s="67">
        <f t="shared" ref="BI481" si="8855">IF(BI478=1,BI483,BI483+BH481)</f>
        <v>0</v>
      </c>
      <c r="BJ481" s="67">
        <f t="shared" ref="BJ481" si="8856">IF(BJ478=1,BJ483,BJ483+BI481)</f>
        <v>0</v>
      </c>
      <c r="BK481" s="67">
        <f t="shared" ref="BK481" si="8857">IF(BK478=1,BK483,BK483+BJ481)</f>
        <v>0</v>
      </c>
      <c r="BL481" s="67">
        <f t="shared" ref="BL481" si="8858">IF(BL478=1,BL483,BL483+BK481)</f>
        <v>0</v>
      </c>
      <c r="BM481" s="67">
        <f t="shared" ref="BM481" si="8859">IF(BM478=1,BM483,BM483+BL481)</f>
        <v>0</v>
      </c>
      <c r="BN481" s="362"/>
      <c r="BO481" s="364"/>
      <c r="BP481" s="366"/>
      <c r="BQ481" s="366"/>
      <c r="BR481" s="106"/>
      <c r="BS481" s="106"/>
      <c r="BT481" s="106"/>
      <c r="BU481" s="106"/>
      <c r="BV481" s="106"/>
      <c r="BW481" s="106"/>
      <c r="BX481" s="106"/>
      <c r="BY481" s="106"/>
      <c r="BZ481" s="106"/>
      <c r="CA481" s="106"/>
      <c r="CB481" s="106"/>
      <c r="CC481" s="106"/>
      <c r="CD481" s="106"/>
      <c r="CE481" s="106"/>
      <c r="CF481" s="106"/>
      <c r="CG481" s="106"/>
    </row>
    <row r="482" spans="1:85" s="245" customFormat="1" ht="29" x14ac:dyDescent="0.35">
      <c r="A482" s="243"/>
      <c r="B482" s="128"/>
      <c r="C482" s="80"/>
      <c r="D482" s="80"/>
      <c r="E482" s="80"/>
      <c r="F482" s="80"/>
      <c r="G482" s="80"/>
      <c r="H482" s="80"/>
      <c r="I482" s="80"/>
      <c r="J482" s="80"/>
      <c r="K482" s="80"/>
      <c r="L482" s="80"/>
      <c r="M482" s="64"/>
      <c r="N482" s="7"/>
      <c r="O482" s="192"/>
      <c r="P482" s="106"/>
      <c r="Q482" s="63" t="s">
        <v>160</v>
      </c>
      <c r="R482" s="68">
        <f t="shared" ref="R482:BM482" si="8860">1720/12*R475</f>
        <v>0</v>
      </c>
      <c r="S482" s="68">
        <f t="shared" si="8860"/>
        <v>0</v>
      </c>
      <c r="T482" s="68">
        <f t="shared" si="8860"/>
        <v>0</v>
      </c>
      <c r="U482" s="68">
        <f t="shared" si="8860"/>
        <v>0</v>
      </c>
      <c r="V482" s="68">
        <f t="shared" si="8860"/>
        <v>0</v>
      </c>
      <c r="W482" s="68">
        <f t="shared" si="8860"/>
        <v>0</v>
      </c>
      <c r="X482" s="68">
        <f t="shared" si="8860"/>
        <v>0</v>
      </c>
      <c r="Y482" s="68">
        <f t="shared" si="8860"/>
        <v>0</v>
      </c>
      <c r="Z482" s="68">
        <f t="shared" si="8860"/>
        <v>0</v>
      </c>
      <c r="AA482" s="68">
        <f t="shared" si="8860"/>
        <v>0</v>
      </c>
      <c r="AB482" s="68">
        <f t="shared" si="8860"/>
        <v>0</v>
      </c>
      <c r="AC482" s="68">
        <f t="shared" si="8860"/>
        <v>0</v>
      </c>
      <c r="AD482" s="68">
        <f t="shared" si="8860"/>
        <v>0</v>
      </c>
      <c r="AE482" s="68">
        <f t="shared" si="8860"/>
        <v>0</v>
      </c>
      <c r="AF482" s="68">
        <f t="shared" si="8860"/>
        <v>0</v>
      </c>
      <c r="AG482" s="68">
        <f t="shared" si="8860"/>
        <v>0</v>
      </c>
      <c r="AH482" s="68">
        <f t="shared" si="8860"/>
        <v>0</v>
      </c>
      <c r="AI482" s="68">
        <f t="shared" si="8860"/>
        <v>0</v>
      </c>
      <c r="AJ482" s="68">
        <f t="shared" si="8860"/>
        <v>0</v>
      </c>
      <c r="AK482" s="68">
        <f t="shared" si="8860"/>
        <v>0</v>
      </c>
      <c r="AL482" s="68">
        <f t="shared" si="8860"/>
        <v>0</v>
      </c>
      <c r="AM482" s="68">
        <f t="shared" si="8860"/>
        <v>0</v>
      </c>
      <c r="AN482" s="68">
        <f t="shared" si="8860"/>
        <v>0</v>
      </c>
      <c r="AO482" s="68">
        <f t="shared" si="8860"/>
        <v>0</v>
      </c>
      <c r="AP482" s="68">
        <f t="shared" si="8860"/>
        <v>0</v>
      </c>
      <c r="AQ482" s="68">
        <f t="shared" si="8860"/>
        <v>0</v>
      </c>
      <c r="AR482" s="68">
        <f t="shared" si="8860"/>
        <v>0</v>
      </c>
      <c r="AS482" s="68">
        <f t="shared" si="8860"/>
        <v>0</v>
      </c>
      <c r="AT482" s="68">
        <f t="shared" si="8860"/>
        <v>0</v>
      </c>
      <c r="AU482" s="68">
        <f t="shared" si="8860"/>
        <v>0</v>
      </c>
      <c r="AV482" s="68">
        <f t="shared" si="8860"/>
        <v>0</v>
      </c>
      <c r="AW482" s="68">
        <f t="shared" si="8860"/>
        <v>0</v>
      </c>
      <c r="AX482" s="68">
        <f t="shared" si="8860"/>
        <v>0</v>
      </c>
      <c r="AY482" s="68">
        <f t="shared" si="8860"/>
        <v>0</v>
      </c>
      <c r="AZ482" s="68">
        <f t="shared" si="8860"/>
        <v>0</v>
      </c>
      <c r="BA482" s="68">
        <f t="shared" si="8860"/>
        <v>0</v>
      </c>
      <c r="BB482" s="68">
        <f t="shared" si="8860"/>
        <v>0</v>
      </c>
      <c r="BC482" s="68">
        <f t="shared" si="8860"/>
        <v>0</v>
      </c>
      <c r="BD482" s="68">
        <f t="shared" si="8860"/>
        <v>0</v>
      </c>
      <c r="BE482" s="68">
        <f t="shared" si="8860"/>
        <v>0</v>
      </c>
      <c r="BF482" s="68">
        <f t="shared" si="8860"/>
        <v>0</v>
      </c>
      <c r="BG482" s="68">
        <f t="shared" si="8860"/>
        <v>0</v>
      </c>
      <c r="BH482" s="68">
        <f t="shared" si="8860"/>
        <v>0</v>
      </c>
      <c r="BI482" s="68">
        <f t="shared" si="8860"/>
        <v>0</v>
      </c>
      <c r="BJ482" s="68">
        <f t="shared" si="8860"/>
        <v>0</v>
      </c>
      <c r="BK482" s="68">
        <f t="shared" si="8860"/>
        <v>0</v>
      </c>
      <c r="BL482" s="68">
        <f t="shared" si="8860"/>
        <v>0</v>
      </c>
      <c r="BM482" s="68">
        <f t="shared" si="8860"/>
        <v>0</v>
      </c>
      <c r="BN482" s="362"/>
      <c r="BO482" s="364"/>
      <c r="BP482" s="366"/>
      <c r="BQ482" s="366"/>
      <c r="BR482" s="106"/>
      <c r="BS482" s="106"/>
      <c r="BT482" s="106"/>
      <c r="BU482" s="106"/>
      <c r="BV482" s="106"/>
      <c r="BW482" s="106"/>
      <c r="BX482" s="106"/>
      <c r="BY482" s="106"/>
      <c r="BZ482" s="106"/>
      <c r="CA482" s="106"/>
      <c r="CB482" s="106"/>
      <c r="CC482" s="106"/>
      <c r="CD482" s="106"/>
      <c r="CE482" s="106"/>
      <c r="CF482" s="106"/>
      <c r="CG482" s="106"/>
    </row>
    <row r="483" spans="1:85" s="245" customFormat="1" ht="29" x14ac:dyDescent="0.35">
      <c r="A483" s="243"/>
      <c r="B483" s="128"/>
      <c r="C483" s="80"/>
      <c r="D483" s="80"/>
      <c r="E483" s="80"/>
      <c r="F483" s="80"/>
      <c r="G483" s="80"/>
      <c r="H483" s="80"/>
      <c r="I483" s="80"/>
      <c r="J483" s="80"/>
      <c r="K483" s="80"/>
      <c r="L483" s="80"/>
      <c r="M483" s="64"/>
      <c r="N483" s="7"/>
      <c r="O483" s="192"/>
      <c r="P483" s="106"/>
      <c r="Q483" s="63" t="s">
        <v>144</v>
      </c>
      <c r="R483" s="68">
        <f>FLOOR(IF(OR(R478=0,R478=1),IF(R476&gt;=R482,R482,R476)+0.00000001,IF(R480&gt;=R479,R479,R480))+0.00000001,1)</f>
        <v>0</v>
      </c>
      <c r="S483" s="68">
        <f t="shared" ref="S483" si="8861">FLOOR(IF(OR(S478=0,S478=1),IF(S482&gt;S479,S479,IF(S476&gt;=S482,S482,S476)+0.00000001),IF(S480&gt;=S479,S479-R481,S480-R481)+0.00000001),1)</f>
        <v>0</v>
      </c>
      <c r="T483" s="68">
        <f t="shared" ref="T483" si="8862">FLOOR(IF(OR(T478=0,T478=1),IF(T482&gt;T479,T479,IF(T476&gt;=T482,T482,T476)+0.00000001),IF(T480&gt;=T479,T479-S481,T480-S481)+0.00000001),1)</f>
        <v>0</v>
      </c>
      <c r="U483" s="68">
        <f t="shared" ref="U483" si="8863">FLOOR(IF(OR(U478=0,U478=1),IF(U482&gt;U479,U479,IF(U476&gt;=U482,U482,U476)+0.00000001),IF(U480&gt;=U479,U479-T481,U480-T481)+0.00000001),1)</f>
        <v>0</v>
      </c>
      <c r="V483" s="68">
        <f t="shared" ref="V483" si="8864">FLOOR(IF(OR(V478=0,V478=1),IF(V482&gt;V479,V479,IF(V476&gt;=V482,V482,V476)+0.00000001),IF(V480&gt;=V479,V479-U481,V480-U481)+0.00000001),1)</f>
        <v>0</v>
      </c>
      <c r="W483" s="68">
        <f t="shared" ref="W483" si="8865">FLOOR(IF(OR(W478=0,W478=1),IF(W482&gt;W479,W479,IF(W476&gt;=W482,W482,W476)+0.00000001),IF(W480&gt;=W479,W479-V481,W480-V481)+0.00000001),1)</f>
        <v>0</v>
      </c>
      <c r="X483" s="68">
        <f t="shared" ref="X483" si="8866">FLOOR(IF(OR(X478=0,X478=1),IF(X482&gt;X479,X479,IF(X476&gt;=X482,X482,X476)+0.00000001),IF(X480&gt;=X479,X479-W481,X480-W481)+0.00000001),1)</f>
        <v>0</v>
      </c>
      <c r="Y483" s="68">
        <f t="shared" ref="Y483" si="8867">FLOOR(IF(OR(Y478=0,Y478=1),IF(Y482&gt;Y479,Y479,IF(Y476&gt;=Y482,Y482,Y476)+0.00000001),IF(Y480&gt;=Y479,Y479-X481,Y480-X481)+0.00000001),1)</f>
        <v>0</v>
      </c>
      <c r="Z483" s="68">
        <f t="shared" ref="Z483" si="8868">FLOOR(IF(OR(Z478=0,Z478=1),IF(Z482&gt;Z479,Z479,IF(Z476&gt;=Z482,Z482,Z476)+0.00000001),IF(Z480&gt;=Z479,Z479-Y481,Z480-Y481)+0.00000001),1)</f>
        <v>0</v>
      </c>
      <c r="AA483" s="68">
        <f t="shared" ref="AA483" si="8869">FLOOR(IF(OR(AA478=0,AA478=1),IF(AA482&gt;AA479,AA479,IF(AA476&gt;=AA482,AA482,AA476)+0.00000001),IF(AA480&gt;=AA479,AA479-Z481,AA480-Z481)+0.00000001),1)</f>
        <v>0</v>
      </c>
      <c r="AB483" s="68">
        <f t="shared" ref="AB483" si="8870">FLOOR(IF(OR(AB478=0,AB478=1),IF(AB482&gt;AB479,AB479,IF(AB476&gt;=AB482,AB482,AB476)+0.00000001),IF(AB480&gt;=AB479,AB479-AA481,AB480-AA481)+0.00000001),1)</f>
        <v>0</v>
      </c>
      <c r="AC483" s="68">
        <f t="shared" ref="AC483" si="8871">FLOOR(IF(OR(AC478=0,AC478=1),IF(AC482&gt;AC479,AC479,IF(AC476&gt;=AC482,AC482,AC476)+0.00000001),IF(AC480&gt;=AC479,AC479-AB481,AC480-AB481)+0.00000001),1)</f>
        <v>0</v>
      </c>
      <c r="AD483" s="68">
        <f t="shared" ref="AD483" si="8872">FLOOR(IF(OR(AD478=0,AD478=1),IF(AD482&gt;AD479,AD479,IF(AD476&gt;=AD482,AD482,AD476)+0.00000001),IF(AD480&gt;=AD479,AD479-AC481,AD480-AC481)+0.00000001),1)</f>
        <v>0</v>
      </c>
      <c r="AE483" s="68">
        <f t="shared" ref="AE483" si="8873">FLOOR(IF(OR(AE478=0,AE478=1),IF(AE482&gt;AE479,AE479,IF(AE476&gt;=AE482,AE482,AE476)+0.00000001),IF(AE480&gt;=AE479,AE479-AD481,AE480-AD481)+0.00000001),1)</f>
        <v>0</v>
      </c>
      <c r="AF483" s="68">
        <f t="shared" ref="AF483" si="8874">FLOOR(IF(OR(AF478=0,AF478=1),IF(AF482&gt;AF479,AF479,IF(AF476&gt;=AF482,AF482,AF476)+0.00000001),IF(AF480&gt;=AF479,AF479-AE481,AF480-AE481)+0.00000001),1)</f>
        <v>0</v>
      </c>
      <c r="AG483" s="68">
        <f t="shared" ref="AG483" si="8875">FLOOR(IF(OR(AG478=0,AG478=1),IF(AG482&gt;AG479,AG479,IF(AG476&gt;=AG482,AG482,AG476)+0.00000001),IF(AG480&gt;=AG479,AG479-AF481,AG480-AF481)+0.00000001),1)</f>
        <v>0</v>
      </c>
      <c r="AH483" s="68">
        <f t="shared" ref="AH483" si="8876">FLOOR(IF(OR(AH478=0,AH478=1),IF(AH482&gt;AH479,AH479,IF(AH476&gt;=AH482,AH482,AH476)+0.00000001),IF(AH480&gt;=AH479,AH479-AG481,AH480-AG481)+0.00000001),1)</f>
        <v>0</v>
      </c>
      <c r="AI483" s="68">
        <f t="shared" ref="AI483" si="8877">FLOOR(IF(OR(AI478=0,AI478=1),IF(AI482&gt;AI479,AI479,IF(AI476&gt;=AI482,AI482,AI476)+0.00000001),IF(AI480&gt;=AI479,AI479-AH481,AI480-AH481)+0.00000001),1)</f>
        <v>0</v>
      </c>
      <c r="AJ483" s="68">
        <f t="shared" ref="AJ483" si="8878">FLOOR(IF(OR(AJ478=0,AJ478=1),IF(AJ482&gt;AJ479,AJ479,IF(AJ476&gt;=AJ482,AJ482,AJ476)+0.00000001),IF(AJ480&gt;=AJ479,AJ479-AI481,AJ480-AI481)+0.00000001),1)</f>
        <v>0</v>
      </c>
      <c r="AK483" s="68">
        <f t="shared" ref="AK483" si="8879">FLOOR(IF(OR(AK478=0,AK478=1),IF(AK482&gt;AK479,AK479,IF(AK476&gt;=AK482,AK482,AK476)+0.00000001),IF(AK480&gt;=AK479,AK479-AJ481,AK480-AJ481)+0.00000001),1)</f>
        <v>0</v>
      </c>
      <c r="AL483" s="68">
        <f t="shared" ref="AL483" si="8880">FLOOR(IF(OR(AL478=0,AL478=1),IF(AL482&gt;AL479,AL479,IF(AL476&gt;=AL482,AL482,AL476)+0.00000001),IF(AL480&gt;=AL479,AL479-AK481,AL480-AK481)+0.00000001),1)</f>
        <v>0</v>
      </c>
      <c r="AM483" s="68">
        <f t="shared" ref="AM483" si="8881">FLOOR(IF(OR(AM478=0,AM478=1),IF(AM482&gt;AM479,AM479,IF(AM476&gt;=AM482,AM482,AM476)+0.00000001),IF(AM480&gt;=AM479,AM479-AL481,AM480-AL481)+0.00000001),1)</f>
        <v>0</v>
      </c>
      <c r="AN483" s="68">
        <f t="shared" ref="AN483" si="8882">FLOOR(IF(OR(AN478=0,AN478=1),IF(AN482&gt;AN479,AN479,IF(AN476&gt;=AN482,AN482,AN476)+0.00000001),IF(AN480&gt;=AN479,AN479-AM481,AN480-AM481)+0.00000001),1)</f>
        <v>0</v>
      </c>
      <c r="AO483" s="68">
        <f t="shared" ref="AO483" si="8883">FLOOR(IF(OR(AO478=0,AO478=1),IF(AO482&gt;AO479,AO479,IF(AO476&gt;=AO482,AO482,AO476)+0.00000001),IF(AO480&gt;=AO479,AO479-AN481,AO480-AN481)+0.00000001),1)</f>
        <v>0</v>
      </c>
      <c r="AP483" s="68">
        <f t="shared" ref="AP483" si="8884">FLOOR(IF(OR(AP478=0,AP478=1),IF(AP482&gt;AP479,AP479,IF(AP476&gt;=AP482,AP482,AP476)+0.00000001),IF(AP480&gt;=AP479,AP479-AO481,AP480-AO481)+0.00000001),1)</f>
        <v>0</v>
      </c>
      <c r="AQ483" s="68">
        <f t="shared" ref="AQ483" si="8885">FLOOR(IF(OR(AQ478=0,AQ478=1),IF(AQ482&gt;AQ479,AQ479,IF(AQ476&gt;=AQ482,AQ482,AQ476)+0.00000001),IF(AQ480&gt;=AQ479,AQ479-AP481,AQ480-AP481)+0.00000001),1)</f>
        <v>0</v>
      </c>
      <c r="AR483" s="68">
        <f t="shared" ref="AR483" si="8886">FLOOR(IF(OR(AR478=0,AR478=1),IF(AR482&gt;AR479,AR479,IF(AR476&gt;=AR482,AR482,AR476)+0.00000001),IF(AR480&gt;=AR479,AR479-AQ481,AR480-AQ481)+0.00000001),1)</f>
        <v>0</v>
      </c>
      <c r="AS483" s="68">
        <f t="shared" ref="AS483" si="8887">FLOOR(IF(OR(AS478=0,AS478=1),IF(AS482&gt;AS479,AS479,IF(AS476&gt;=AS482,AS482,AS476)+0.00000001),IF(AS480&gt;=AS479,AS479-AR481,AS480-AR481)+0.00000001),1)</f>
        <v>0</v>
      </c>
      <c r="AT483" s="68">
        <f t="shared" ref="AT483" si="8888">FLOOR(IF(OR(AT478=0,AT478=1),IF(AT482&gt;AT479,AT479,IF(AT476&gt;=AT482,AT482,AT476)+0.00000001),IF(AT480&gt;=AT479,AT479-AS481,AT480-AS481)+0.00000001),1)</f>
        <v>0</v>
      </c>
      <c r="AU483" s="68">
        <f t="shared" ref="AU483" si="8889">FLOOR(IF(OR(AU478=0,AU478=1),IF(AU482&gt;AU479,AU479,IF(AU476&gt;=AU482,AU482,AU476)+0.00000001),IF(AU480&gt;=AU479,AU479-AT481,AU480-AT481)+0.00000001),1)</f>
        <v>0</v>
      </c>
      <c r="AV483" s="68">
        <f t="shared" ref="AV483" si="8890">FLOOR(IF(OR(AV478=0,AV478=1),IF(AV482&gt;AV479,AV479,IF(AV476&gt;=AV482,AV482,AV476)+0.00000001),IF(AV480&gt;=AV479,AV479-AU481,AV480-AU481)+0.00000001),1)</f>
        <v>0</v>
      </c>
      <c r="AW483" s="68">
        <f t="shared" ref="AW483" si="8891">FLOOR(IF(OR(AW478=0,AW478=1),IF(AW482&gt;AW479,AW479,IF(AW476&gt;=AW482,AW482,AW476)+0.00000001),IF(AW480&gt;=AW479,AW479-AV481,AW480-AV481)+0.00000001),1)</f>
        <v>0</v>
      </c>
      <c r="AX483" s="68">
        <f t="shared" ref="AX483" si="8892">FLOOR(IF(OR(AX478=0,AX478=1),IF(AX482&gt;AX479,AX479,IF(AX476&gt;=AX482,AX482,AX476)+0.00000001),IF(AX480&gt;=AX479,AX479-AW481,AX480-AW481)+0.00000001),1)</f>
        <v>0</v>
      </c>
      <c r="AY483" s="68">
        <f t="shared" ref="AY483" si="8893">FLOOR(IF(OR(AY478=0,AY478=1),IF(AY482&gt;AY479,AY479,IF(AY476&gt;=AY482,AY482,AY476)+0.00000001),IF(AY480&gt;=AY479,AY479-AX481,AY480-AX481)+0.00000001),1)</f>
        <v>0</v>
      </c>
      <c r="AZ483" s="68">
        <f t="shared" ref="AZ483" si="8894">FLOOR(IF(OR(AZ478=0,AZ478=1),IF(AZ482&gt;AZ479,AZ479,IF(AZ476&gt;=AZ482,AZ482,AZ476)+0.00000001),IF(AZ480&gt;=AZ479,AZ479-AY481,AZ480-AY481)+0.00000001),1)</f>
        <v>0</v>
      </c>
      <c r="BA483" s="68">
        <f t="shared" ref="BA483" si="8895">FLOOR(IF(OR(BA478=0,BA478=1),IF(BA482&gt;BA479,BA479,IF(BA476&gt;=BA482,BA482,BA476)+0.00000001),IF(BA480&gt;=BA479,BA479-AZ481,BA480-AZ481)+0.00000001),1)</f>
        <v>0</v>
      </c>
      <c r="BB483" s="68">
        <f t="shared" ref="BB483" si="8896">FLOOR(IF(OR(BB478=0,BB478=1),IF(BB482&gt;BB479,BB479,IF(BB476&gt;=BB482,BB482,BB476)+0.00000001),IF(BB480&gt;=BB479,BB479-BA481,BB480-BA481)+0.00000001),1)</f>
        <v>0</v>
      </c>
      <c r="BC483" s="68">
        <f t="shared" ref="BC483" si="8897">FLOOR(IF(OR(BC478=0,BC478=1),IF(BC482&gt;BC479,BC479,IF(BC476&gt;=BC482,BC482,BC476)+0.00000001),IF(BC480&gt;=BC479,BC479-BB481,BC480-BB481)+0.00000001),1)</f>
        <v>0</v>
      </c>
      <c r="BD483" s="68">
        <f t="shared" ref="BD483" si="8898">FLOOR(IF(OR(BD478=0,BD478=1),IF(BD482&gt;BD479,BD479,IF(BD476&gt;=BD482,BD482,BD476)+0.00000001),IF(BD480&gt;=BD479,BD479-BC481,BD480-BC481)+0.00000001),1)</f>
        <v>0</v>
      </c>
      <c r="BE483" s="68">
        <f t="shared" ref="BE483" si="8899">FLOOR(IF(OR(BE478=0,BE478=1),IF(BE482&gt;BE479,BE479,IF(BE476&gt;=BE482,BE482,BE476)+0.00000001),IF(BE480&gt;=BE479,BE479-BD481,BE480-BD481)+0.00000001),1)</f>
        <v>0</v>
      </c>
      <c r="BF483" s="68">
        <f t="shared" ref="BF483" si="8900">FLOOR(IF(OR(BF478=0,BF478=1),IF(BF482&gt;BF479,BF479,IF(BF476&gt;=BF482,BF482,BF476)+0.00000001),IF(BF480&gt;=BF479,BF479-BE481,BF480-BE481)+0.00000001),1)</f>
        <v>0</v>
      </c>
      <c r="BG483" s="68">
        <f t="shared" ref="BG483" si="8901">FLOOR(IF(OR(BG478=0,BG478=1),IF(BG482&gt;BG479,BG479,IF(BG476&gt;=BG482,BG482,BG476)+0.00000001),IF(BG480&gt;=BG479,BG479-BF481,BG480-BF481)+0.00000001),1)</f>
        <v>0</v>
      </c>
      <c r="BH483" s="68">
        <f t="shared" ref="BH483" si="8902">FLOOR(IF(OR(BH478=0,BH478=1),IF(BH482&gt;BH479,BH479,IF(BH476&gt;=BH482,BH482,BH476)+0.00000001),IF(BH480&gt;=BH479,BH479-BG481,BH480-BG481)+0.00000001),1)</f>
        <v>0</v>
      </c>
      <c r="BI483" s="68">
        <f t="shared" ref="BI483" si="8903">FLOOR(IF(OR(BI478=0,BI478=1),IF(BI482&gt;BI479,BI479,IF(BI476&gt;=BI482,BI482,BI476)+0.00000001),IF(BI480&gt;=BI479,BI479-BH481,BI480-BH481)+0.00000001),1)</f>
        <v>0</v>
      </c>
      <c r="BJ483" s="68">
        <f t="shared" ref="BJ483" si="8904">FLOOR(IF(OR(BJ478=0,BJ478=1),IF(BJ482&gt;BJ479,BJ479,IF(BJ476&gt;=BJ482,BJ482,BJ476)+0.00000001),IF(BJ480&gt;=BJ479,BJ479-BI481,BJ480-BI481)+0.00000001),1)</f>
        <v>0</v>
      </c>
      <c r="BK483" s="68">
        <f t="shared" ref="BK483" si="8905">FLOOR(IF(OR(BK478=0,BK478=1),IF(BK482&gt;BK479,BK479,IF(BK476&gt;=BK482,BK482,BK476)+0.00000001),IF(BK480&gt;=BK479,BK479-BJ481,BK480-BJ481)+0.00000001),1)</f>
        <v>0</v>
      </c>
      <c r="BL483" s="68">
        <f t="shared" ref="BL483" si="8906">FLOOR(IF(OR(BL478=0,BL478=1),IF(BL482&gt;BL479,BL479,IF(BL476&gt;=BL482,BL482,BL476)+0.00000001),IF(BL480&gt;=BL479,BL479-BK481,BL480-BK481)+0.00000001),1)</f>
        <v>0</v>
      </c>
      <c r="BM483" s="68">
        <f t="shared" ref="BM483" si="8907">FLOOR(IF(OR(BM478=0,BM478=1),IF(BM482&gt;BM479,BM479,IF(BM476&gt;=BM482,BM482,BM476)+0.00000001),IF(BM480&gt;=BM479,BM479-BL481,BM480-BL481)+0.00000001),1)</f>
        <v>0</v>
      </c>
      <c r="BN483" s="362"/>
      <c r="BO483" s="364"/>
      <c r="BP483" s="366"/>
      <c r="BQ483" s="366"/>
      <c r="BR483" s="106"/>
      <c r="BS483" s="106"/>
      <c r="BT483" s="106"/>
      <c r="BU483" s="106"/>
      <c r="BV483" s="106"/>
      <c r="BW483" s="106"/>
      <c r="BX483" s="106"/>
      <c r="BY483" s="106"/>
      <c r="BZ483" s="106"/>
      <c r="CA483" s="106"/>
      <c r="CB483" s="106"/>
      <c r="CC483" s="106"/>
      <c r="CD483" s="106"/>
      <c r="CE483" s="106"/>
      <c r="CF483" s="106"/>
      <c r="CG483" s="106"/>
    </row>
    <row r="484" spans="1:85" s="245" customFormat="1" ht="25.4" customHeight="1" thickBot="1" x14ac:dyDescent="0.4">
      <c r="A484" s="243"/>
      <c r="B484" s="129"/>
      <c r="C484" s="69"/>
      <c r="D484" s="69"/>
      <c r="E484" s="69"/>
      <c r="F484" s="69"/>
      <c r="G484" s="69"/>
      <c r="H484" s="69"/>
      <c r="I484" s="69"/>
      <c r="J484" s="69"/>
      <c r="K484" s="69"/>
      <c r="L484" s="69"/>
      <c r="M484" s="70"/>
      <c r="N484" s="7"/>
      <c r="O484" s="193"/>
      <c r="P484" s="106"/>
      <c r="Q484" s="216" t="s">
        <v>145</v>
      </c>
      <c r="R484" s="72">
        <f>IF($J475="Ano",R483*'Podpůrná data'!$B$5,R483*'Podpůrná data'!$B$3)</f>
        <v>0</v>
      </c>
      <c r="S484" s="72">
        <f>IF($J475="Ano",S483*'Podpůrná data'!$B$5,S483*'Podpůrná data'!$B$3)</f>
        <v>0</v>
      </c>
      <c r="T484" s="72">
        <f>IF($J475="Ano",T483*'Podpůrná data'!$B$5,T483*'Podpůrná data'!$B$3)</f>
        <v>0</v>
      </c>
      <c r="U484" s="72">
        <f>IF($J475="Ano",U483*'Podpůrná data'!$B$5,U483*'Podpůrná data'!$B$3)</f>
        <v>0</v>
      </c>
      <c r="V484" s="72">
        <f>IF($J475="Ano",V483*'Podpůrná data'!$B$5,V483*'Podpůrná data'!$B$3)</f>
        <v>0</v>
      </c>
      <c r="W484" s="72">
        <f>IF($J475="Ano",W483*'Podpůrná data'!$B$5,W483*'Podpůrná data'!$B$3)</f>
        <v>0</v>
      </c>
      <c r="X484" s="72">
        <f>IF($J475="Ano",X483*'Podpůrná data'!$B$5,X483*'Podpůrná data'!$B$3)</f>
        <v>0</v>
      </c>
      <c r="Y484" s="72">
        <f>IF($J475="Ano",Y483*'Podpůrná data'!$B$5,Y483*'Podpůrná data'!$B$3)</f>
        <v>0</v>
      </c>
      <c r="Z484" s="72">
        <f>IF($J475="Ano",Z483*'Podpůrná data'!$B$5,Z483*'Podpůrná data'!$B$3)</f>
        <v>0</v>
      </c>
      <c r="AA484" s="72">
        <f>IF($J475="Ano",AA483*'Podpůrná data'!$B$5,AA483*'Podpůrná data'!$B$3)</f>
        <v>0</v>
      </c>
      <c r="AB484" s="72">
        <f>IF($J475="Ano",AB483*'Podpůrná data'!$B$5,AB483*'Podpůrná data'!$B$3)</f>
        <v>0</v>
      </c>
      <c r="AC484" s="72">
        <f>IF($J475="Ano",AC483*'Podpůrná data'!$B$5,AC483*'Podpůrná data'!$B$3)</f>
        <v>0</v>
      </c>
      <c r="AD484" s="72">
        <f>IF($J475="Ano",AD483*'Podpůrná data'!$B$5,AD483*'Podpůrná data'!$B$3)</f>
        <v>0</v>
      </c>
      <c r="AE484" s="72">
        <f>IF($J475="Ano",AE483*'Podpůrná data'!$B$5,AE483*'Podpůrná data'!$B$3)</f>
        <v>0</v>
      </c>
      <c r="AF484" s="72">
        <f>IF($J475="Ano",AF483*'Podpůrná data'!$B$5,AF483*'Podpůrná data'!$B$3)</f>
        <v>0</v>
      </c>
      <c r="AG484" s="72">
        <f>IF($J475="Ano",AG483*'Podpůrná data'!$B$5,AG483*'Podpůrná data'!$B$3)</f>
        <v>0</v>
      </c>
      <c r="AH484" s="72">
        <f>IF($J475="Ano",AH483*'Podpůrná data'!$B$5,AH483*'Podpůrná data'!$B$3)</f>
        <v>0</v>
      </c>
      <c r="AI484" s="72">
        <f>IF($J475="Ano",AI483*'Podpůrná data'!$B$5,AI483*'Podpůrná data'!$B$3)</f>
        <v>0</v>
      </c>
      <c r="AJ484" s="72">
        <f>IF($J475="Ano",AJ483*'Podpůrná data'!$B$5,AJ483*'Podpůrná data'!$B$3)</f>
        <v>0</v>
      </c>
      <c r="AK484" s="72">
        <f>IF($J475="Ano",AK483*'Podpůrná data'!$B$5,AK483*'Podpůrná data'!$B$3)</f>
        <v>0</v>
      </c>
      <c r="AL484" s="72">
        <f>IF($J475="Ano",AL483*'Podpůrná data'!$B$5,AL483*'Podpůrná data'!$B$3)</f>
        <v>0</v>
      </c>
      <c r="AM484" s="72">
        <f>IF($J475="Ano",AM483*'Podpůrná data'!$B$5,AM483*'Podpůrná data'!$B$3)</f>
        <v>0</v>
      </c>
      <c r="AN484" s="72">
        <f>IF($J475="Ano",AN483*'Podpůrná data'!$B$5,AN483*'Podpůrná data'!$B$3)</f>
        <v>0</v>
      </c>
      <c r="AO484" s="72">
        <f>IF($J475="Ano",AO483*'Podpůrná data'!$B$5,AO483*'Podpůrná data'!$B$3)</f>
        <v>0</v>
      </c>
      <c r="AP484" s="72">
        <f>IF($J475="Ano",AP483*'Podpůrná data'!$B$5,AP483*'Podpůrná data'!$B$3)</f>
        <v>0</v>
      </c>
      <c r="AQ484" s="72">
        <f>IF($J475="Ano",AQ483*'Podpůrná data'!$B$5,AQ483*'Podpůrná data'!$B$3)</f>
        <v>0</v>
      </c>
      <c r="AR484" s="72">
        <f>IF($J475="Ano",AR483*'Podpůrná data'!$B$5,AR483*'Podpůrná data'!$B$3)</f>
        <v>0</v>
      </c>
      <c r="AS484" s="72">
        <f>IF($J475="Ano",AS483*'Podpůrná data'!$B$5,AS483*'Podpůrná data'!$B$3)</f>
        <v>0</v>
      </c>
      <c r="AT484" s="72">
        <f>IF($J475="Ano",AT483*'Podpůrná data'!$B$5,AT483*'Podpůrná data'!$B$3)</f>
        <v>0</v>
      </c>
      <c r="AU484" s="72">
        <f>IF($J475="Ano",AU483*'Podpůrná data'!$B$5,AU483*'Podpůrná data'!$B$3)</f>
        <v>0</v>
      </c>
      <c r="AV484" s="72">
        <f>IF($J475="Ano",AV483*'Podpůrná data'!$B$5,AV483*'Podpůrná data'!$B$3)</f>
        <v>0</v>
      </c>
      <c r="AW484" s="72">
        <f>IF($J475="Ano",AW483*'Podpůrná data'!$B$5,AW483*'Podpůrná data'!$B$3)</f>
        <v>0</v>
      </c>
      <c r="AX484" s="72">
        <f>IF($J475="Ano",AX483*'Podpůrná data'!$B$5,AX483*'Podpůrná data'!$B$3)</f>
        <v>0</v>
      </c>
      <c r="AY484" s="72">
        <f>IF($J475="Ano",AY483*'Podpůrná data'!$B$5,AY483*'Podpůrná data'!$B$3)</f>
        <v>0</v>
      </c>
      <c r="AZ484" s="72">
        <f>IF($J475="Ano",AZ483*'Podpůrná data'!$B$5,AZ483*'Podpůrná data'!$B$3)</f>
        <v>0</v>
      </c>
      <c r="BA484" s="72">
        <f>IF($J475="Ano",BA483*'Podpůrná data'!$B$5,BA483*'Podpůrná data'!$B$3)</f>
        <v>0</v>
      </c>
      <c r="BB484" s="72">
        <f>IF($J475="Ano",BB483*'Podpůrná data'!$B$5,BB483*'Podpůrná data'!$B$3)</f>
        <v>0</v>
      </c>
      <c r="BC484" s="72">
        <f>IF($J475="Ano",BC483*'Podpůrná data'!$B$5,BC483*'Podpůrná data'!$B$3)</f>
        <v>0</v>
      </c>
      <c r="BD484" s="72">
        <f>IF($J475="Ano",BD483*'Podpůrná data'!$B$5,BD483*'Podpůrná data'!$B$3)</f>
        <v>0</v>
      </c>
      <c r="BE484" s="72">
        <f>IF($J475="Ano",BE483*'Podpůrná data'!$B$5,BE483*'Podpůrná data'!$B$3)</f>
        <v>0</v>
      </c>
      <c r="BF484" s="72">
        <f>IF($J475="Ano",BF483*'Podpůrná data'!$B$5,BF483*'Podpůrná data'!$B$3)</f>
        <v>0</v>
      </c>
      <c r="BG484" s="72">
        <f>IF($J475="Ano",BG483*'Podpůrná data'!$B$5,BG483*'Podpůrná data'!$B$3)</f>
        <v>0</v>
      </c>
      <c r="BH484" s="72">
        <f>IF($J475="Ano",BH483*'Podpůrná data'!$B$5,BH483*'Podpůrná data'!$B$3)</f>
        <v>0</v>
      </c>
      <c r="BI484" s="72">
        <f>IF($J475="Ano",BI483*'Podpůrná data'!$B$5,BI483*'Podpůrná data'!$B$3)</f>
        <v>0</v>
      </c>
      <c r="BJ484" s="72">
        <f>IF($J475="Ano",BJ483*'Podpůrná data'!$B$5,BJ483*'Podpůrná data'!$B$3)</f>
        <v>0</v>
      </c>
      <c r="BK484" s="72">
        <f>IF($J475="Ano",BK483*'Podpůrná data'!$B$5,BK483*'Podpůrná data'!$B$3)</f>
        <v>0</v>
      </c>
      <c r="BL484" s="72">
        <f>IF($J475="Ano",BL483*'Podpůrná data'!$B$5,BL483*'Podpůrná data'!$B$3)</f>
        <v>0</v>
      </c>
      <c r="BM484" s="72">
        <f>IF($J475="Ano",BM483*'Podpůrná data'!$B$5,BM483*'Podpůrná data'!$B$3)</f>
        <v>0</v>
      </c>
      <c r="BN484" s="363"/>
      <c r="BO484" s="365"/>
      <c r="BP484" s="367"/>
      <c r="BQ484" s="367"/>
      <c r="BR484" s="106"/>
      <c r="BS484" s="178">
        <f>SUMIFS($R484:$BM484,$R474:$BM474,"1. ZoR")</f>
        <v>0</v>
      </c>
      <c r="BT484" s="178">
        <f>SUMIFS($R484:$BM484,$R474:$BM474,"2. ZoR")</f>
        <v>0</v>
      </c>
      <c r="BU484" s="178">
        <f>SUMIFS($R484:$BM484,$R474:$BM474,"3. ZoR")</f>
        <v>0</v>
      </c>
      <c r="BV484" s="178">
        <f>SUMIFS($R484:$BM484,$R474:$BM474,"4. ZoR")</f>
        <v>0</v>
      </c>
      <c r="BW484" s="178">
        <f>SUMIFS($R484:$BM484,$R474:$BM474,"5. ZoR")</f>
        <v>0</v>
      </c>
      <c r="BX484" s="178">
        <f>SUMIFS($R484:$BM484,$R474:$BM474,"6. ZoR")</f>
        <v>0</v>
      </c>
      <c r="BY484" s="178">
        <f>SUMIFS($R484:$BM484,$R474:$BM474,"7. ZoR")</f>
        <v>0</v>
      </c>
      <c r="BZ484" s="178">
        <f>SUMIFS($R484:$BM484,$R474:$BM474,"8. ZoR")</f>
        <v>0</v>
      </c>
      <c r="CA484" s="178">
        <f>SUMIFS($R484:$BM484,$R474:$BM474,"9. ZoR")</f>
        <v>0</v>
      </c>
      <c r="CB484" s="178">
        <f>SUMIFS($R484:$BM484,$R474:$BM474,"10. ZoR")</f>
        <v>0</v>
      </c>
      <c r="CC484" s="178">
        <f>SUMIFS($R484:$BM484,$R474:$BM474,"11. ZoR")</f>
        <v>0</v>
      </c>
      <c r="CD484" s="178">
        <f>SUMIFS($R484:$BM484,$R474:$BM474,"12. ZoR")</f>
        <v>0</v>
      </c>
      <c r="CE484" s="178">
        <f>SUMIFS($R484:$BM484,$R474:$BM474,"13. ZoR")</f>
        <v>0</v>
      </c>
      <c r="CF484" s="178">
        <f>SUMIFS($R484:$BM484,$R474:$BM474,"14. ZoR")</f>
        <v>0</v>
      </c>
      <c r="CG484" s="178">
        <f>SUMIFS($R484:$BM484,$R474:$BM474,"15. ZoR")</f>
        <v>0</v>
      </c>
    </row>
    <row r="485" spans="1:85" ht="15" hidden="1" thickBot="1" x14ac:dyDescent="0.4">
      <c r="B485" s="105"/>
      <c r="C485" s="130"/>
      <c r="D485" s="130"/>
      <c r="E485" s="130"/>
      <c r="F485" s="130"/>
      <c r="G485" s="130"/>
      <c r="H485" s="105"/>
      <c r="I485" s="105"/>
      <c r="J485" s="105"/>
      <c r="K485" s="105"/>
      <c r="L485" s="105"/>
      <c r="M485" s="105"/>
      <c r="N485" s="7"/>
      <c r="O485" s="105"/>
      <c r="P485" s="105"/>
      <c r="Q485" s="105"/>
      <c r="R485" s="105"/>
      <c r="S485" s="105"/>
      <c r="T485" s="7"/>
      <c r="U485" s="105"/>
      <c r="V485" s="105"/>
      <c r="W485" s="105"/>
      <c r="X485" s="105"/>
      <c r="Y485" s="105"/>
      <c r="Z485" s="105"/>
      <c r="AA485" s="105"/>
      <c r="AB485" s="105"/>
      <c r="AC485" s="105"/>
      <c r="AD485" s="105"/>
      <c r="AE485" s="105"/>
      <c r="AF485" s="105"/>
      <c r="AG485" s="105"/>
      <c r="AH485" s="105"/>
      <c r="AI485" s="105"/>
      <c r="AJ485" s="105"/>
      <c r="AK485" s="105"/>
      <c r="AL485" s="105"/>
      <c r="AM485" s="105"/>
      <c r="AN485" s="105"/>
      <c r="AO485" s="105"/>
      <c r="AP485" s="105"/>
      <c r="AQ485" s="105"/>
      <c r="AR485" s="105"/>
      <c r="AS485" s="105"/>
      <c r="AT485" s="105"/>
      <c r="AU485" s="105"/>
      <c r="AV485" s="105"/>
      <c r="AW485" s="105"/>
      <c r="AX485" s="105"/>
      <c r="AY485" s="105"/>
      <c r="AZ485" s="105"/>
      <c r="BA485" s="105"/>
      <c r="BB485" s="105"/>
      <c r="BC485" s="105"/>
      <c r="BD485" s="105"/>
      <c r="BE485" s="105"/>
      <c r="BF485" s="105"/>
      <c r="BG485" s="105"/>
      <c r="BH485" s="105"/>
      <c r="BI485" s="105"/>
      <c r="BJ485" s="105"/>
      <c r="BK485" s="105"/>
      <c r="BL485" s="105"/>
      <c r="BM485" s="105"/>
      <c r="BN485" s="105"/>
      <c r="BO485" s="105"/>
      <c r="BP485" s="105"/>
      <c r="BQ485" s="105"/>
      <c r="BR485" s="105"/>
      <c r="BS485" s="105"/>
      <c r="BT485" s="105"/>
      <c r="BU485" s="105"/>
      <c r="BV485" s="105"/>
      <c r="BW485" s="105"/>
      <c r="BX485" s="105"/>
      <c r="BY485" s="105"/>
      <c r="BZ485" s="105"/>
      <c r="CA485" s="105"/>
      <c r="CB485" s="105"/>
      <c r="CC485" s="105"/>
      <c r="CD485" s="105"/>
      <c r="CE485" s="105"/>
      <c r="CF485" s="105"/>
      <c r="CG485" s="105"/>
    </row>
    <row r="486" spans="1:85" s="245" customFormat="1" ht="69.650000000000006" customHeight="1" thickBot="1" x14ac:dyDescent="0.4">
      <c r="A486" s="249"/>
      <c r="B486" s="120"/>
      <c r="C486" s="360" t="s">
        <v>2</v>
      </c>
      <c r="D486" s="121"/>
      <c r="E486" s="131" t="s">
        <v>206</v>
      </c>
      <c r="F486" s="131" t="s">
        <v>444</v>
      </c>
      <c r="G486" s="131" t="s">
        <v>208</v>
      </c>
      <c r="H486" s="122" t="s">
        <v>94</v>
      </c>
      <c r="I486" s="122" t="s">
        <v>95</v>
      </c>
      <c r="J486" s="122" t="s">
        <v>96</v>
      </c>
      <c r="K486" s="122" t="s">
        <v>216</v>
      </c>
      <c r="L486" s="122" t="s">
        <v>218</v>
      </c>
      <c r="M486" s="138" t="s">
        <v>1</v>
      </c>
      <c r="N486" s="7"/>
      <c r="O486" s="124">
        <v>208002</v>
      </c>
      <c r="P486" s="106"/>
      <c r="Q486" s="194" t="s">
        <v>128</v>
      </c>
      <c r="R486" s="83" t="s">
        <v>4</v>
      </c>
      <c r="S486" s="83" t="s">
        <v>5</v>
      </c>
      <c r="T486" s="83" t="s">
        <v>6</v>
      </c>
      <c r="U486" s="83" t="s">
        <v>7</v>
      </c>
      <c r="V486" s="83" t="s">
        <v>8</v>
      </c>
      <c r="W486" s="83" t="s">
        <v>9</v>
      </c>
      <c r="X486" s="83" t="s">
        <v>10</v>
      </c>
      <c r="Y486" s="83" t="s">
        <v>11</v>
      </c>
      <c r="Z486" s="83" t="s">
        <v>12</v>
      </c>
      <c r="AA486" s="83" t="s">
        <v>13</v>
      </c>
      <c r="AB486" s="83" t="s">
        <v>14</v>
      </c>
      <c r="AC486" s="83" t="s">
        <v>15</v>
      </c>
      <c r="AD486" s="83" t="s">
        <v>16</v>
      </c>
      <c r="AE486" s="83" t="s">
        <v>17</v>
      </c>
      <c r="AF486" s="83" t="s">
        <v>18</v>
      </c>
      <c r="AG486" s="83" t="s">
        <v>19</v>
      </c>
      <c r="AH486" s="83" t="s">
        <v>20</v>
      </c>
      <c r="AI486" s="83" t="s">
        <v>21</v>
      </c>
      <c r="AJ486" s="83" t="s">
        <v>22</v>
      </c>
      <c r="AK486" s="83" t="s">
        <v>23</v>
      </c>
      <c r="AL486" s="83" t="s">
        <v>24</v>
      </c>
      <c r="AM486" s="83" t="s">
        <v>25</v>
      </c>
      <c r="AN486" s="83" t="s">
        <v>26</v>
      </c>
      <c r="AO486" s="83" t="s">
        <v>27</v>
      </c>
      <c r="AP486" s="83" t="s">
        <v>28</v>
      </c>
      <c r="AQ486" s="83" t="s">
        <v>29</v>
      </c>
      <c r="AR486" s="83" t="s">
        <v>30</v>
      </c>
      <c r="AS486" s="83" t="s">
        <v>31</v>
      </c>
      <c r="AT486" s="83" t="s">
        <v>32</v>
      </c>
      <c r="AU486" s="83" t="s">
        <v>33</v>
      </c>
      <c r="AV486" s="83" t="s">
        <v>34</v>
      </c>
      <c r="AW486" s="83" t="s">
        <v>35</v>
      </c>
      <c r="AX486" s="83" t="s">
        <v>36</v>
      </c>
      <c r="AY486" s="83" t="s">
        <v>37</v>
      </c>
      <c r="AZ486" s="83" t="s">
        <v>38</v>
      </c>
      <c r="BA486" s="83" t="s">
        <v>39</v>
      </c>
      <c r="BB486" s="83" t="s">
        <v>40</v>
      </c>
      <c r="BC486" s="83" t="s">
        <v>41</v>
      </c>
      <c r="BD486" s="83" t="s">
        <v>42</v>
      </c>
      <c r="BE486" s="83" t="s">
        <v>43</v>
      </c>
      <c r="BF486" s="83" t="s">
        <v>44</v>
      </c>
      <c r="BG486" s="83" t="s">
        <v>45</v>
      </c>
      <c r="BH486" s="83" t="s">
        <v>46</v>
      </c>
      <c r="BI486" s="83" t="s">
        <v>47</v>
      </c>
      <c r="BJ486" s="83" t="s">
        <v>48</v>
      </c>
      <c r="BK486" s="83" t="s">
        <v>49</v>
      </c>
      <c r="BL486" s="83" t="s">
        <v>50</v>
      </c>
      <c r="BM486" s="83" t="s">
        <v>51</v>
      </c>
      <c r="BN486" s="134" t="s">
        <v>163</v>
      </c>
      <c r="BO486" s="135" t="s">
        <v>164</v>
      </c>
      <c r="BP486" s="135" t="s">
        <v>146</v>
      </c>
      <c r="BQ486" s="135" t="s">
        <v>214</v>
      </c>
      <c r="BR486" s="106"/>
      <c r="BS486" s="368" t="s">
        <v>238</v>
      </c>
      <c r="BT486" s="369"/>
      <c r="BU486" s="369"/>
      <c r="BV486" s="369"/>
      <c r="BW486" s="369"/>
      <c r="BX486" s="369"/>
      <c r="BY486" s="369"/>
      <c r="BZ486" s="369"/>
      <c r="CA486" s="369"/>
      <c r="CB486" s="369"/>
      <c r="CC486" s="369"/>
      <c r="CD486" s="369"/>
      <c r="CE486" s="369"/>
      <c r="CF486" s="369"/>
      <c r="CG486" s="369"/>
    </row>
    <row r="487" spans="1:85" s="245" customFormat="1" ht="21" hidden="1" customHeight="1" x14ac:dyDescent="0.35">
      <c r="A487" s="250"/>
      <c r="B487" s="113"/>
      <c r="C487" s="361"/>
      <c r="D487" s="125"/>
      <c r="E487" s="125"/>
      <c r="F487" s="125"/>
      <c r="G487" s="125"/>
      <c r="H487" s="370" t="s">
        <v>250</v>
      </c>
      <c r="I487" s="371" t="s">
        <v>425</v>
      </c>
      <c r="J487" s="357" t="s">
        <v>97</v>
      </c>
      <c r="K487" s="357" t="s">
        <v>217</v>
      </c>
      <c r="L487" s="137"/>
      <c r="M487" s="373" t="s">
        <v>93</v>
      </c>
      <c r="N487" s="7"/>
      <c r="O487" s="375" t="s">
        <v>3</v>
      </c>
      <c r="P487" s="106"/>
      <c r="Q487" s="84"/>
      <c r="R487" s="74">
        <f>MONTH(Úvod!$F$10)</f>
        <v>1</v>
      </c>
      <c r="S487" s="75">
        <f t="shared" ref="S487" si="8908">IF(R487=12,1,R487+1)</f>
        <v>2</v>
      </c>
      <c r="T487" s="75">
        <f t="shared" ref="T487" si="8909">IF(S487=12,1,S487+1)</f>
        <v>3</v>
      </c>
      <c r="U487" s="76">
        <f t="shared" ref="U487" si="8910">IF(T487=12,1,T487+1)</f>
        <v>4</v>
      </c>
      <c r="V487" s="76">
        <f t="shared" ref="V487" si="8911">IF(U487=12,1,U487+1)</f>
        <v>5</v>
      </c>
      <c r="W487" s="76">
        <f t="shared" ref="W487" si="8912">IF(V487=12,1,V487+1)</f>
        <v>6</v>
      </c>
      <c r="X487" s="76">
        <f t="shared" ref="X487" si="8913">IF(W487=12,1,W487+1)</f>
        <v>7</v>
      </c>
      <c r="Y487" s="76">
        <f t="shared" ref="Y487" si="8914">IF(X487=12,1,X487+1)</f>
        <v>8</v>
      </c>
      <c r="Z487" s="76">
        <f t="shared" ref="Z487" si="8915">IF(Y487=12,1,Y487+1)</f>
        <v>9</v>
      </c>
      <c r="AA487" s="76">
        <f>IF(Z487=12,1,Z487+1)</f>
        <v>10</v>
      </c>
      <c r="AB487" s="76">
        <f t="shared" ref="AB487" si="8916">IF(AA487=12,1,AA487+1)</f>
        <v>11</v>
      </c>
      <c r="AC487" s="76">
        <f t="shared" ref="AC487" si="8917">IF(AB487=12,1,AB487+1)</f>
        <v>12</v>
      </c>
      <c r="AD487" s="76">
        <f t="shared" ref="AD487" si="8918">IF(AC487=12,1,AC487+1)</f>
        <v>1</v>
      </c>
      <c r="AE487" s="76">
        <f t="shared" ref="AE487" si="8919">IF(AD487=12,1,AD487+1)</f>
        <v>2</v>
      </c>
      <c r="AF487" s="76">
        <f t="shared" ref="AF487" si="8920">IF(AE487=12,1,AE487+1)</f>
        <v>3</v>
      </c>
      <c r="AG487" s="76">
        <f t="shared" ref="AG487" si="8921">IF(AF487=12,1,AF487+1)</f>
        <v>4</v>
      </c>
      <c r="AH487" s="76">
        <f t="shared" ref="AH487" si="8922">IF(AG487=12,1,AG487+1)</f>
        <v>5</v>
      </c>
      <c r="AI487" s="76">
        <f t="shared" ref="AI487" si="8923">IF(AH487=12,1,AH487+1)</f>
        <v>6</v>
      </c>
      <c r="AJ487" s="76">
        <f>IF(AI487=12,1,AI487+1)</f>
        <v>7</v>
      </c>
      <c r="AK487" s="76">
        <f t="shared" ref="AK487" si="8924">IF(AJ487=12,1,AJ487+1)</f>
        <v>8</v>
      </c>
      <c r="AL487" s="76">
        <f t="shared" ref="AL487" si="8925">IF(AK487=12,1,AK487+1)</f>
        <v>9</v>
      </c>
      <c r="AM487" s="76">
        <f t="shared" ref="AM487" si="8926">IF(AL487=12,1,AL487+1)</f>
        <v>10</v>
      </c>
      <c r="AN487" s="76">
        <f t="shared" ref="AN487" si="8927">IF(AM487=12,1,AM487+1)</f>
        <v>11</v>
      </c>
      <c r="AO487" s="76">
        <f t="shared" ref="AO487" si="8928">IF(AN487=12,1,AN487+1)</f>
        <v>12</v>
      </c>
      <c r="AP487" s="76">
        <f t="shared" ref="AP487" si="8929">IF(AO487=12,1,AO487+1)</f>
        <v>1</v>
      </c>
      <c r="AQ487" s="76">
        <f t="shared" ref="AQ487" si="8930">IF(AP487=12,1,AP487+1)</f>
        <v>2</v>
      </c>
      <c r="AR487" s="76">
        <f t="shared" ref="AR487" si="8931">IF(AQ487=12,1,AQ487+1)</f>
        <v>3</v>
      </c>
      <c r="AS487" s="76">
        <f t="shared" ref="AS487" si="8932">IF(AR487=12,1,AR487+1)</f>
        <v>4</v>
      </c>
      <c r="AT487" s="76">
        <f t="shared" ref="AT487" si="8933">IF(AS487=12,1,AS487+1)</f>
        <v>5</v>
      </c>
      <c r="AU487" s="76">
        <f t="shared" ref="AU487" si="8934">IF(AT487=12,1,AT487+1)</f>
        <v>6</v>
      </c>
      <c r="AV487" s="76">
        <f t="shared" ref="AV487" si="8935">IF(AU487=12,1,AU487+1)</f>
        <v>7</v>
      </c>
      <c r="AW487" s="76">
        <f t="shared" ref="AW487" si="8936">IF(AV487=12,1,AV487+1)</f>
        <v>8</v>
      </c>
      <c r="AX487" s="76">
        <f t="shared" ref="AX487" si="8937">IF(AW487=12,1,AW487+1)</f>
        <v>9</v>
      </c>
      <c r="AY487" s="76">
        <f t="shared" ref="AY487" si="8938">IF(AX487=12,1,AX487+1)</f>
        <v>10</v>
      </c>
      <c r="AZ487" s="76">
        <f t="shared" ref="AZ487" si="8939">IF(AY487=12,1,AY487+1)</f>
        <v>11</v>
      </c>
      <c r="BA487" s="76">
        <f t="shared" ref="BA487" si="8940">IF(AZ487=12,1,AZ487+1)</f>
        <v>12</v>
      </c>
      <c r="BB487" s="76">
        <f t="shared" ref="BB487" si="8941">IF(BA487=12,1,BA487+1)</f>
        <v>1</v>
      </c>
      <c r="BC487" s="76">
        <f t="shared" ref="BC487" si="8942">IF(BB487=12,1,BB487+1)</f>
        <v>2</v>
      </c>
      <c r="BD487" s="76">
        <f t="shared" ref="BD487" si="8943">IF(BC487=12,1,BC487+1)</f>
        <v>3</v>
      </c>
      <c r="BE487" s="76">
        <f t="shared" ref="BE487" si="8944">IF(BD487=12,1,BD487+1)</f>
        <v>4</v>
      </c>
      <c r="BF487" s="76">
        <f t="shared" ref="BF487" si="8945">IF(BE487=12,1,BE487+1)</f>
        <v>5</v>
      </c>
      <c r="BG487" s="76">
        <f t="shared" ref="BG487" si="8946">IF(BF487=12,1,BF487+1)</f>
        <v>6</v>
      </c>
      <c r="BH487" s="76">
        <f t="shared" ref="BH487" si="8947">IF(BG487=12,1,BG487+1)</f>
        <v>7</v>
      </c>
      <c r="BI487" s="76">
        <f t="shared" ref="BI487" si="8948">IF(BH487=12,1,BH487+1)</f>
        <v>8</v>
      </c>
      <c r="BJ487" s="76">
        <f t="shared" ref="BJ487" si="8949">IF(BI487=12,1,BI487+1)</f>
        <v>9</v>
      </c>
      <c r="BK487" s="76">
        <f t="shared" ref="BK487" si="8950">IF(BJ487=12,1,BJ487+1)</f>
        <v>10</v>
      </c>
      <c r="BL487" s="76">
        <f t="shared" ref="BL487" si="8951">IF(BK487=12,1,BK487+1)</f>
        <v>11</v>
      </c>
      <c r="BM487" s="76">
        <f t="shared" ref="BM487" si="8952">IF(BL487=12,1,BL487+1)</f>
        <v>12</v>
      </c>
      <c r="BN487" s="81"/>
      <c r="BO487" s="78"/>
      <c r="BP487" s="78"/>
      <c r="BQ487" s="78"/>
      <c r="BR487" s="106"/>
      <c r="BS487" s="106"/>
      <c r="BT487" s="106"/>
      <c r="BU487" s="106"/>
      <c r="BV487" s="106"/>
      <c r="BW487" s="106"/>
      <c r="BX487" s="106"/>
      <c r="BY487" s="106"/>
      <c r="BZ487" s="106"/>
      <c r="CA487" s="106"/>
      <c r="CB487" s="106"/>
      <c r="CC487" s="106"/>
      <c r="CD487" s="106"/>
      <c r="CE487" s="106"/>
      <c r="CF487" s="106"/>
      <c r="CG487" s="106"/>
    </row>
    <row r="488" spans="1:85" s="245" customFormat="1" ht="18" hidden="1" customHeight="1" x14ac:dyDescent="0.35">
      <c r="A488" s="250"/>
      <c r="B488" s="113"/>
      <c r="C488" s="361"/>
      <c r="D488" s="125"/>
      <c r="E488" s="125"/>
      <c r="F488" s="125"/>
      <c r="G488" s="125"/>
      <c r="H488" s="370"/>
      <c r="I488" s="371"/>
      <c r="J488" s="357"/>
      <c r="K488" s="357"/>
      <c r="L488" s="137"/>
      <c r="M488" s="373"/>
      <c r="N488" s="7"/>
      <c r="O488" s="376"/>
      <c r="P488" s="106"/>
      <c r="Q488" s="77"/>
      <c r="R488" s="59">
        <f t="shared" ref="R488:BM488" si="8953">VALUE(_xlfn.CONCAT(R487,".",R490))</f>
        <v>1</v>
      </c>
      <c r="S488" s="73">
        <f t="shared" si="8953"/>
        <v>32</v>
      </c>
      <c r="T488" s="73">
        <f t="shared" si="8953"/>
        <v>61</v>
      </c>
      <c r="U488" s="73">
        <f t="shared" si="8953"/>
        <v>92</v>
      </c>
      <c r="V488" s="73">
        <f t="shared" si="8953"/>
        <v>122</v>
      </c>
      <c r="W488" s="73">
        <f t="shared" si="8953"/>
        <v>153</v>
      </c>
      <c r="X488" s="73">
        <f t="shared" si="8953"/>
        <v>183</v>
      </c>
      <c r="Y488" s="73">
        <f t="shared" si="8953"/>
        <v>214</v>
      </c>
      <c r="Z488" s="73">
        <f t="shared" si="8953"/>
        <v>245</v>
      </c>
      <c r="AA488" s="73">
        <f t="shared" si="8953"/>
        <v>275</v>
      </c>
      <c r="AB488" s="73">
        <f t="shared" si="8953"/>
        <v>306</v>
      </c>
      <c r="AC488" s="73">
        <f t="shared" si="8953"/>
        <v>336</v>
      </c>
      <c r="AD488" s="73">
        <f t="shared" si="8953"/>
        <v>367</v>
      </c>
      <c r="AE488" s="73">
        <f t="shared" si="8953"/>
        <v>398</v>
      </c>
      <c r="AF488" s="73">
        <f t="shared" si="8953"/>
        <v>426</v>
      </c>
      <c r="AG488" s="73">
        <f t="shared" si="8953"/>
        <v>457</v>
      </c>
      <c r="AH488" s="73">
        <f t="shared" si="8953"/>
        <v>487</v>
      </c>
      <c r="AI488" s="73">
        <f t="shared" si="8953"/>
        <v>518</v>
      </c>
      <c r="AJ488" s="73">
        <f t="shared" si="8953"/>
        <v>548</v>
      </c>
      <c r="AK488" s="73">
        <f t="shared" si="8953"/>
        <v>579</v>
      </c>
      <c r="AL488" s="73">
        <f t="shared" si="8953"/>
        <v>610</v>
      </c>
      <c r="AM488" s="73">
        <f t="shared" si="8953"/>
        <v>640</v>
      </c>
      <c r="AN488" s="73">
        <f t="shared" si="8953"/>
        <v>671</v>
      </c>
      <c r="AO488" s="73">
        <f t="shared" si="8953"/>
        <v>701</v>
      </c>
      <c r="AP488" s="73">
        <f t="shared" si="8953"/>
        <v>732</v>
      </c>
      <c r="AQ488" s="73">
        <f t="shared" si="8953"/>
        <v>763</v>
      </c>
      <c r="AR488" s="73">
        <f t="shared" si="8953"/>
        <v>791</v>
      </c>
      <c r="AS488" s="73">
        <f t="shared" si="8953"/>
        <v>822</v>
      </c>
      <c r="AT488" s="73">
        <f t="shared" si="8953"/>
        <v>852</v>
      </c>
      <c r="AU488" s="73">
        <f t="shared" si="8953"/>
        <v>883</v>
      </c>
      <c r="AV488" s="73">
        <f t="shared" si="8953"/>
        <v>913</v>
      </c>
      <c r="AW488" s="73">
        <f t="shared" si="8953"/>
        <v>944</v>
      </c>
      <c r="AX488" s="73">
        <f t="shared" si="8953"/>
        <v>975</v>
      </c>
      <c r="AY488" s="73">
        <f t="shared" si="8953"/>
        <v>1005</v>
      </c>
      <c r="AZ488" s="73">
        <f t="shared" si="8953"/>
        <v>1036</v>
      </c>
      <c r="BA488" s="73">
        <f t="shared" si="8953"/>
        <v>1066</v>
      </c>
      <c r="BB488" s="73">
        <f t="shared" si="8953"/>
        <v>1097</v>
      </c>
      <c r="BC488" s="73">
        <f t="shared" si="8953"/>
        <v>1128</v>
      </c>
      <c r="BD488" s="73">
        <f t="shared" si="8953"/>
        <v>1156</v>
      </c>
      <c r="BE488" s="73">
        <f t="shared" si="8953"/>
        <v>1187</v>
      </c>
      <c r="BF488" s="73">
        <f t="shared" si="8953"/>
        <v>1217</v>
      </c>
      <c r="BG488" s="73">
        <f t="shared" si="8953"/>
        <v>1248</v>
      </c>
      <c r="BH488" s="73">
        <f t="shared" si="8953"/>
        <v>1278</v>
      </c>
      <c r="BI488" s="73">
        <f t="shared" si="8953"/>
        <v>1309</v>
      </c>
      <c r="BJ488" s="73">
        <f t="shared" si="8953"/>
        <v>1340</v>
      </c>
      <c r="BK488" s="73">
        <f t="shared" si="8953"/>
        <v>1370</v>
      </c>
      <c r="BL488" s="73">
        <f t="shared" si="8953"/>
        <v>1401</v>
      </c>
      <c r="BM488" s="73">
        <f t="shared" si="8953"/>
        <v>1431</v>
      </c>
      <c r="BN488" s="82"/>
      <c r="BO488" s="79"/>
      <c r="BP488" s="79"/>
      <c r="BQ488" s="79"/>
      <c r="BR488" s="106"/>
      <c r="BS488" s="106"/>
      <c r="BT488" s="106"/>
      <c r="BU488" s="106"/>
      <c r="BV488" s="106"/>
      <c r="BW488" s="106"/>
      <c r="BX488" s="106"/>
      <c r="BY488" s="106"/>
      <c r="BZ488" s="106"/>
      <c r="CA488" s="106"/>
      <c r="CB488" s="106"/>
      <c r="CC488" s="106"/>
      <c r="CD488" s="106"/>
      <c r="CE488" s="106"/>
      <c r="CF488" s="106"/>
      <c r="CG488" s="106"/>
    </row>
    <row r="489" spans="1:85" s="245" customFormat="1" ht="18" customHeight="1" x14ac:dyDescent="0.35">
      <c r="A489" s="250"/>
      <c r="B489" s="113"/>
      <c r="C489" s="361"/>
      <c r="D489" s="125"/>
      <c r="E489" s="357" t="s">
        <v>207</v>
      </c>
      <c r="F489" s="357" t="s">
        <v>207</v>
      </c>
      <c r="G489" s="357" t="s">
        <v>207</v>
      </c>
      <c r="H489" s="370"/>
      <c r="I489" s="371"/>
      <c r="J489" s="357"/>
      <c r="K489" s="357"/>
      <c r="L489" s="357" t="s">
        <v>219</v>
      </c>
      <c r="M489" s="373"/>
      <c r="N489" s="7"/>
      <c r="O489" s="376"/>
      <c r="P489" s="106"/>
      <c r="Q489" s="77"/>
      <c r="R489" s="60" t="str">
        <f>VLOOKUP(R487,'Podpůrná data'!$I$188:$J$199,2)</f>
        <v>leden</v>
      </c>
      <c r="S489" s="60" t="str">
        <f>VLOOKUP(S487,'Podpůrná data'!$I$188:$J$199,2)</f>
        <v>únor</v>
      </c>
      <c r="T489" s="60" t="str">
        <f>VLOOKUP(T487,'Podpůrná data'!$I$188:$J$199,2)</f>
        <v>březen</v>
      </c>
      <c r="U489" s="60" t="str">
        <f>VLOOKUP(U487,'Podpůrná data'!$I$188:$J$199,2)</f>
        <v>duben</v>
      </c>
      <c r="V489" s="60" t="str">
        <f>VLOOKUP(V487,'Podpůrná data'!$I$188:$J$199,2)</f>
        <v>květen</v>
      </c>
      <c r="W489" s="60" t="str">
        <f>VLOOKUP(W487,'Podpůrná data'!$I$188:$J$199,2)</f>
        <v>červen</v>
      </c>
      <c r="X489" s="60" t="str">
        <f>VLOOKUP(X487,'Podpůrná data'!$I$188:$J$199,2)</f>
        <v>červenec</v>
      </c>
      <c r="Y489" s="60" t="str">
        <f>VLOOKUP(Y487,'Podpůrná data'!$I$188:$J$199,2)</f>
        <v>srpen</v>
      </c>
      <c r="Z489" s="60" t="str">
        <f>VLOOKUP(Z487,'Podpůrná data'!$I$188:$J$199,2)</f>
        <v>září</v>
      </c>
      <c r="AA489" s="60" t="str">
        <f>VLOOKUP(AA487,'Podpůrná data'!$I$188:$J$199,2)</f>
        <v>říjen</v>
      </c>
      <c r="AB489" s="60" t="str">
        <f>VLOOKUP(AB487,'Podpůrná data'!$I$188:$J$199,2)</f>
        <v>listopad</v>
      </c>
      <c r="AC489" s="60" t="str">
        <f>VLOOKUP(AC487,'Podpůrná data'!$I$188:$J$199,2)</f>
        <v>prosinec</v>
      </c>
      <c r="AD489" s="60" t="str">
        <f>VLOOKUP(AD487,'Podpůrná data'!$I$188:$J$199,2)</f>
        <v>leden</v>
      </c>
      <c r="AE489" s="60" t="str">
        <f>VLOOKUP(AE487,'Podpůrná data'!$I$188:$J$199,2)</f>
        <v>únor</v>
      </c>
      <c r="AF489" s="60" t="str">
        <f>VLOOKUP(AF487,'Podpůrná data'!$I$188:$J$199,2)</f>
        <v>březen</v>
      </c>
      <c r="AG489" s="60" t="str">
        <f>VLOOKUP(AG487,'Podpůrná data'!$I$188:$J$199,2)</f>
        <v>duben</v>
      </c>
      <c r="AH489" s="60" t="str">
        <f>VLOOKUP(AH487,'Podpůrná data'!$I$188:$J$199,2)</f>
        <v>květen</v>
      </c>
      <c r="AI489" s="60" t="str">
        <f>VLOOKUP(AI487,'Podpůrná data'!$I$188:$J$199,2)</f>
        <v>červen</v>
      </c>
      <c r="AJ489" s="60" t="str">
        <f>VLOOKUP(AJ487,'Podpůrná data'!$I$188:$J$199,2)</f>
        <v>červenec</v>
      </c>
      <c r="AK489" s="60" t="str">
        <f>VLOOKUP(AK487,'Podpůrná data'!$I$188:$J$199,2)</f>
        <v>srpen</v>
      </c>
      <c r="AL489" s="60" t="str">
        <f>VLOOKUP(AL487,'Podpůrná data'!$I$188:$J$199,2)</f>
        <v>září</v>
      </c>
      <c r="AM489" s="60" t="str">
        <f>VLOOKUP(AM487,'Podpůrná data'!$I$188:$J$199,2)</f>
        <v>říjen</v>
      </c>
      <c r="AN489" s="60" t="str">
        <f>VLOOKUP(AN487,'Podpůrná data'!$I$188:$J$199,2)</f>
        <v>listopad</v>
      </c>
      <c r="AO489" s="60" t="str">
        <f>VLOOKUP(AO487,'Podpůrná data'!$I$188:$J$199,2)</f>
        <v>prosinec</v>
      </c>
      <c r="AP489" s="60" t="str">
        <f>VLOOKUP(AP487,'Podpůrná data'!$I$188:$J$199,2)</f>
        <v>leden</v>
      </c>
      <c r="AQ489" s="60" t="str">
        <f>VLOOKUP(AQ487,'Podpůrná data'!$I$188:$J$199,2)</f>
        <v>únor</v>
      </c>
      <c r="AR489" s="60" t="str">
        <f>VLOOKUP(AR487,'Podpůrná data'!$I$188:$J$199,2)</f>
        <v>březen</v>
      </c>
      <c r="AS489" s="60" t="str">
        <f>VLOOKUP(AS487,'Podpůrná data'!$I$188:$J$199,2)</f>
        <v>duben</v>
      </c>
      <c r="AT489" s="60" t="str">
        <f>VLOOKUP(AT487,'Podpůrná data'!$I$188:$J$199,2)</f>
        <v>květen</v>
      </c>
      <c r="AU489" s="60" t="str">
        <f>VLOOKUP(AU487,'Podpůrná data'!$I$188:$J$199,2)</f>
        <v>červen</v>
      </c>
      <c r="AV489" s="60" t="str">
        <f>VLOOKUP(AV487,'Podpůrná data'!$I$188:$J$199,2)</f>
        <v>červenec</v>
      </c>
      <c r="AW489" s="60" t="str">
        <f>VLOOKUP(AW487,'Podpůrná data'!$I$188:$J$199,2)</f>
        <v>srpen</v>
      </c>
      <c r="AX489" s="60" t="str">
        <f>VLOOKUP(AX487,'Podpůrná data'!$I$188:$J$199,2)</f>
        <v>září</v>
      </c>
      <c r="AY489" s="60" t="str">
        <f>VLOOKUP(AY487,'Podpůrná data'!$I$188:$J$199,2)</f>
        <v>říjen</v>
      </c>
      <c r="AZ489" s="60" t="str">
        <f>VLOOKUP(AZ487,'Podpůrná data'!$I$188:$J$199,2)</f>
        <v>listopad</v>
      </c>
      <c r="BA489" s="60" t="str">
        <f>VLOOKUP(BA487,'Podpůrná data'!$I$188:$J$199,2)</f>
        <v>prosinec</v>
      </c>
      <c r="BB489" s="60" t="str">
        <f>VLOOKUP(BB487,'Podpůrná data'!$I$188:$J$199,2)</f>
        <v>leden</v>
      </c>
      <c r="BC489" s="60" t="str">
        <f>VLOOKUP(BC487,'Podpůrná data'!$I$188:$J$199,2)</f>
        <v>únor</v>
      </c>
      <c r="BD489" s="60" t="str">
        <f>VLOOKUP(BD487,'Podpůrná data'!$I$188:$J$199,2)</f>
        <v>březen</v>
      </c>
      <c r="BE489" s="60" t="str">
        <f>VLOOKUP(BE487,'Podpůrná data'!$I$188:$J$199,2)</f>
        <v>duben</v>
      </c>
      <c r="BF489" s="60" t="str">
        <f>VLOOKUP(BF487,'Podpůrná data'!$I$188:$J$199,2)</f>
        <v>květen</v>
      </c>
      <c r="BG489" s="60" t="str">
        <f>VLOOKUP(BG487,'Podpůrná data'!$I$188:$J$199,2)</f>
        <v>červen</v>
      </c>
      <c r="BH489" s="60" t="str">
        <f>VLOOKUP(BH487,'Podpůrná data'!$I$188:$J$199,2)</f>
        <v>červenec</v>
      </c>
      <c r="BI489" s="60" t="str">
        <f>VLOOKUP(BI487,'Podpůrná data'!$I$188:$J$199,2)</f>
        <v>srpen</v>
      </c>
      <c r="BJ489" s="60" t="str">
        <f>VLOOKUP(BJ487,'Podpůrná data'!$I$188:$J$199,2)</f>
        <v>září</v>
      </c>
      <c r="BK489" s="60" t="str">
        <f>VLOOKUP(BK487,'Podpůrná data'!$I$188:$J$199,2)</f>
        <v>říjen</v>
      </c>
      <c r="BL489" s="60" t="str">
        <f>VLOOKUP(BL487,'Podpůrná data'!$I$188:$J$199,2)</f>
        <v>listopad</v>
      </c>
      <c r="BM489" s="60" t="str">
        <f>VLOOKUP(BM487,'Podpůrná data'!$I$188:$J$199,2)</f>
        <v>prosinec</v>
      </c>
      <c r="BN489" s="171"/>
      <c r="BO489" s="175"/>
      <c r="BP489" s="197"/>
      <c r="BQ489" s="197"/>
      <c r="BR489" s="106"/>
      <c r="BS489" s="179" t="s">
        <v>105</v>
      </c>
      <c r="BT489" s="179" t="s">
        <v>106</v>
      </c>
      <c r="BU489" s="179" t="s">
        <v>107</v>
      </c>
      <c r="BV489" s="179" t="s">
        <v>108</v>
      </c>
      <c r="BW489" s="179" t="s">
        <v>109</v>
      </c>
      <c r="BX489" s="179" t="s">
        <v>110</v>
      </c>
      <c r="BY489" s="179" t="s">
        <v>111</v>
      </c>
      <c r="BZ489" s="179" t="s">
        <v>112</v>
      </c>
      <c r="CA489" s="179" t="s">
        <v>113</v>
      </c>
      <c r="CB489" s="179" t="s">
        <v>155</v>
      </c>
      <c r="CC489" s="179" t="s">
        <v>156</v>
      </c>
      <c r="CD489" s="179" t="s">
        <v>157</v>
      </c>
      <c r="CE489" s="179" t="s">
        <v>202</v>
      </c>
      <c r="CF489" s="179" t="s">
        <v>203</v>
      </c>
      <c r="CG489" s="179" t="s">
        <v>204</v>
      </c>
    </row>
    <row r="490" spans="1:85" s="245" customFormat="1" ht="16.399999999999999" customHeight="1" x14ac:dyDescent="0.35">
      <c r="A490" s="250"/>
      <c r="B490" s="113"/>
      <c r="C490" s="361"/>
      <c r="D490" s="125"/>
      <c r="E490" s="357"/>
      <c r="F490" s="357"/>
      <c r="G490" s="357"/>
      <c r="H490" s="370"/>
      <c r="I490" s="371"/>
      <c r="J490" s="357"/>
      <c r="K490" s="357"/>
      <c r="L490" s="357"/>
      <c r="M490" s="373"/>
      <c r="N490" s="7"/>
      <c r="O490" s="376"/>
      <c r="P490" s="106"/>
      <c r="Q490" s="77"/>
      <c r="R490" s="60">
        <f>YEAR(Úvod!$F$10)</f>
        <v>1900</v>
      </c>
      <c r="S490" s="60">
        <f t="shared" ref="S490" si="8954">IF(S487=1,R490+1,R490)</f>
        <v>1900</v>
      </c>
      <c r="T490" s="60">
        <f t="shared" ref="T490" si="8955">IF(T487=1,S490+1,S490)</f>
        <v>1900</v>
      </c>
      <c r="U490" s="60">
        <f t="shared" ref="U490" si="8956">IF(U487=1,T490+1,T490)</f>
        <v>1900</v>
      </c>
      <c r="V490" s="60">
        <f t="shared" ref="V490" si="8957">IF(V487=1,U490+1,U490)</f>
        <v>1900</v>
      </c>
      <c r="W490" s="60">
        <f t="shared" ref="W490" si="8958">IF(W487=1,V490+1,V490)</f>
        <v>1900</v>
      </c>
      <c r="X490" s="60">
        <f t="shared" ref="X490" si="8959">IF(X487=1,W490+1,W490)</f>
        <v>1900</v>
      </c>
      <c r="Y490" s="60">
        <f t="shared" ref="Y490" si="8960">IF(Y487=1,X490+1,X490)</f>
        <v>1900</v>
      </c>
      <c r="Z490" s="60">
        <f t="shared" ref="Z490" si="8961">IF(Z487=1,Y490+1,Y490)</f>
        <v>1900</v>
      </c>
      <c r="AA490" s="60">
        <f t="shared" ref="AA490" si="8962">IF(AA487=1,Z490+1,Z490)</f>
        <v>1900</v>
      </c>
      <c r="AB490" s="60">
        <f t="shared" ref="AB490" si="8963">IF(AB487=1,AA490+1,AA490)</f>
        <v>1900</v>
      </c>
      <c r="AC490" s="60">
        <f t="shared" ref="AC490" si="8964">IF(AC487=1,AB490+1,AB490)</f>
        <v>1900</v>
      </c>
      <c r="AD490" s="60">
        <f t="shared" ref="AD490" si="8965">IF(AD487=1,AC490+1,AC490)</f>
        <v>1901</v>
      </c>
      <c r="AE490" s="60">
        <f t="shared" ref="AE490" si="8966">IF(AE487=1,AD490+1,AD490)</f>
        <v>1901</v>
      </c>
      <c r="AF490" s="60">
        <f t="shared" ref="AF490" si="8967">IF(AF487=1,AE490+1,AE490)</f>
        <v>1901</v>
      </c>
      <c r="AG490" s="60">
        <f t="shared" ref="AG490" si="8968">IF(AG487=1,AF490+1,AF490)</f>
        <v>1901</v>
      </c>
      <c r="AH490" s="60">
        <f t="shared" ref="AH490" si="8969">IF(AH487=1,AG490+1,AG490)</f>
        <v>1901</v>
      </c>
      <c r="AI490" s="60">
        <f t="shared" ref="AI490" si="8970">IF(AI487=1,AH490+1,AH490)</f>
        <v>1901</v>
      </c>
      <c r="AJ490" s="60">
        <f t="shared" ref="AJ490" si="8971">IF(AJ487=1,AI490+1,AI490)</f>
        <v>1901</v>
      </c>
      <c r="AK490" s="60">
        <f t="shared" ref="AK490" si="8972">IF(AK487=1,AJ490+1,AJ490)</f>
        <v>1901</v>
      </c>
      <c r="AL490" s="60">
        <f t="shared" ref="AL490" si="8973">IF(AL487=1,AK490+1,AK490)</f>
        <v>1901</v>
      </c>
      <c r="AM490" s="60">
        <f t="shared" ref="AM490" si="8974">IF(AM487=1,AL490+1,AL490)</f>
        <v>1901</v>
      </c>
      <c r="AN490" s="60">
        <f t="shared" ref="AN490" si="8975">IF(AN487=1,AM490+1,AM490)</f>
        <v>1901</v>
      </c>
      <c r="AO490" s="60">
        <f t="shared" ref="AO490" si="8976">IF(AO487=1,AN490+1,AN490)</f>
        <v>1901</v>
      </c>
      <c r="AP490" s="60">
        <f t="shared" ref="AP490" si="8977">IF(AP487=1,AO490+1,AO490)</f>
        <v>1902</v>
      </c>
      <c r="AQ490" s="60">
        <f t="shared" ref="AQ490" si="8978">IF(AQ487=1,AP490+1,AP490)</f>
        <v>1902</v>
      </c>
      <c r="AR490" s="60">
        <f t="shared" ref="AR490" si="8979">IF(AR487=1,AQ490+1,AQ490)</f>
        <v>1902</v>
      </c>
      <c r="AS490" s="60">
        <f t="shared" ref="AS490" si="8980">IF(AS487=1,AR490+1,AR490)</f>
        <v>1902</v>
      </c>
      <c r="AT490" s="60">
        <f t="shared" ref="AT490" si="8981">IF(AT487=1,AS490+1,AS490)</f>
        <v>1902</v>
      </c>
      <c r="AU490" s="60">
        <f t="shared" ref="AU490" si="8982">IF(AU487=1,AT490+1,AT490)</f>
        <v>1902</v>
      </c>
      <c r="AV490" s="60">
        <f t="shared" ref="AV490" si="8983">IF(AV487=1,AU490+1,AU490)</f>
        <v>1902</v>
      </c>
      <c r="AW490" s="60">
        <f t="shared" ref="AW490" si="8984">IF(AW487=1,AV490+1,AV490)</f>
        <v>1902</v>
      </c>
      <c r="AX490" s="60">
        <f t="shared" ref="AX490" si="8985">IF(AX487=1,AW490+1,AW490)</f>
        <v>1902</v>
      </c>
      <c r="AY490" s="60">
        <f t="shared" ref="AY490" si="8986">IF(AY487=1,AX490+1,AX490)</f>
        <v>1902</v>
      </c>
      <c r="AZ490" s="60">
        <f t="shared" ref="AZ490" si="8987">IF(AZ487=1,AY490+1,AY490)</f>
        <v>1902</v>
      </c>
      <c r="BA490" s="60">
        <f t="shared" ref="BA490" si="8988">IF(BA487=1,AZ490+1,AZ490)</f>
        <v>1902</v>
      </c>
      <c r="BB490" s="60">
        <f t="shared" ref="BB490" si="8989">IF(BB487=1,BA490+1,BA490)</f>
        <v>1903</v>
      </c>
      <c r="BC490" s="60">
        <f t="shared" ref="BC490" si="8990">IF(BC487=1,BB490+1,BB490)</f>
        <v>1903</v>
      </c>
      <c r="BD490" s="60">
        <f t="shared" ref="BD490" si="8991">IF(BD487=1,BC490+1,BC490)</f>
        <v>1903</v>
      </c>
      <c r="BE490" s="60">
        <f t="shared" ref="BE490" si="8992">IF(BE487=1,BD490+1,BD490)</f>
        <v>1903</v>
      </c>
      <c r="BF490" s="60">
        <f t="shared" ref="BF490" si="8993">IF(BF487=1,BE490+1,BE490)</f>
        <v>1903</v>
      </c>
      <c r="BG490" s="60">
        <f t="shared" ref="BG490" si="8994">IF(BG487=1,BF490+1,BF490)</f>
        <v>1903</v>
      </c>
      <c r="BH490" s="60">
        <f t="shared" ref="BH490" si="8995">IF(BH487=1,BG490+1,BG490)</f>
        <v>1903</v>
      </c>
      <c r="BI490" s="60">
        <f t="shared" ref="BI490" si="8996">IF(BI487=1,BH490+1,BH490)</f>
        <v>1903</v>
      </c>
      <c r="BJ490" s="60">
        <f t="shared" ref="BJ490" si="8997">IF(BJ487=1,BI490+1,BI490)</f>
        <v>1903</v>
      </c>
      <c r="BK490" s="60">
        <f t="shared" ref="BK490" si="8998">IF(BK487=1,BJ490+1,BJ490)</f>
        <v>1903</v>
      </c>
      <c r="BL490" s="60">
        <f t="shared" ref="BL490" si="8999">IF(BL487=1,BK490+1,BK490)</f>
        <v>1903</v>
      </c>
      <c r="BM490" s="60">
        <f t="shared" ref="BM490" si="9000">IF(BM487=1,BL490+1,BL490)</f>
        <v>1903</v>
      </c>
      <c r="BN490" s="195"/>
      <c r="BO490" s="196"/>
      <c r="BP490" s="197"/>
      <c r="BQ490" s="197"/>
      <c r="BR490" s="106"/>
      <c r="BS490" s="106"/>
      <c r="BT490" s="106"/>
      <c r="BU490" s="106"/>
      <c r="BV490" s="106"/>
      <c r="BW490" s="106"/>
      <c r="BX490" s="106"/>
      <c r="BY490" s="106"/>
      <c r="BZ490" s="106"/>
      <c r="CA490" s="106"/>
      <c r="CB490" s="106"/>
      <c r="CC490" s="106"/>
      <c r="CD490" s="106"/>
      <c r="CE490" s="106"/>
      <c r="CF490" s="106"/>
      <c r="CG490" s="106"/>
    </row>
    <row r="491" spans="1:85" s="245" customFormat="1" ht="16.399999999999999" customHeight="1" x14ac:dyDescent="0.35">
      <c r="A491" s="250"/>
      <c r="B491" s="113"/>
      <c r="C491" s="125"/>
      <c r="D491" s="125"/>
      <c r="E491" s="357"/>
      <c r="F491" s="357"/>
      <c r="G491" s="357"/>
      <c r="H491" s="370"/>
      <c r="I491" s="371"/>
      <c r="J491" s="357"/>
      <c r="K491" s="372"/>
      <c r="L491" s="357"/>
      <c r="M491" s="374"/>
      <c r="N491" s="7"/>
      <c r="O491" s="377"/>
      <c r="P491" s="106"/>
      <c r="Q491" s="63" t="s">
        <v>159</v>
      </c>
      <c r="R491" s="251"/>
      <c r="S491" s="251"/>
      <c r="T491" s="251"/>
      <c r="U491" s="251"/>
      <c r="V491" s="251"/>
      <c r="W491" s="251"/>
      <c r="X491" s="251"/>
      <c r="Y491" s="251"/>
      <c r="Z491" s="251"/>
      <c r="AA491" s="251"/>
      <c r="AB491" s="251"/>
      <c r="AC491" s="251"/>
      <c r="AD491" s="251"/>
      <c r="AE491" s="251"/>
      <c r="AF491" s="251"/>
      <c r="AG491" s="251"/>
      <c r="AH491" s="251"/>
      <c r="AI491" s="251"/>
      <c r="AJ491" s="251"/>
      <c r="AK491" s="251"/>
      <c r="AL491" s="251"/>
      <c r="AM491" s="251"/>
      <c r="AN491" s="251"/>
      <c r="AO491" s="251"/>
      <c r="AP491" s="251"/>
      <c r="AQ491" s="251"/>
      <c r="AR491" s="251"/>
      <c r="AS491" s="251"/>
      <c r="AT491" s="251"/>
      <c r="AU491" s="251"/>
      <c r="AV491" s="251"/>
      <c r="AW491" s="251"/>
      <c r="AX491" s="251"/>
      <c r="AY491" s="251"/>
      <c r="AZ491" s="251"/>
      <c r="BA491" s="251"/>
      <c r="BB491" s="251"/>
      <c r="BC491" s="251"/>
      <c r="BD491" s="251"/>
      <c r="BE491" s="251"/>
      <c r="BF491" s="251"/>
      <c r="BG491" s="251"/>
      <c r="BH491" s="251"/>
      <c r="BI491" s="251"/>
      <c r="BJ491" s="251"/>
      <c r="BK491" s="251"/>
      <c r="BL491" s="251"/>
      <c r="BM491" s="251"/>
      <c r="BN491" s="195"/>
      <c r="BO491" s="196"/>
      <c r="BP491" s="197"/>
      <c r="BQ491" s="197"/>
      <c r="BR491" s="106"/>
      <c r="BS491" s="106"/>
      <c r="BT491" s="106"/>
      <c r="BU491" s="106"/>
      <c r="BV491" s="106"/>
      <c r="BW491" s="106"/>
      <c r="BX491" s="106"/>
      <c r="BY491" s="106"/>
      <c r="BZ491" s="106"/>
      <c r="CA491" s="106"/>
      <c r="CB491" s="106"/>
      <c r="CC491" s="106"/>
      <c r="CD491" s="106"/>
      <c r="CE491" s="106"/>
      <c r="CF491" s="106"/>
      <c r="CG491" s="106"/>
    </row>
    <row r="492" spans="1:85" s="245" customFormat="1" ht="23.5" customHeight="1" x14ac:dyDescent="0.35">
      <c r="A492" s="243"/>
      <c r="B492" s="126" t="s">
        <v>32</v>
      </c>
      <c r="C492" s="359"/>
      <c r="D492" s="359"/>
      <c r="E492" s="252"/>
      <c r="F492" s="252"/>
      <c r="G492" s="241"/>
      <c r="H492" s="253"/>
      <c r="I492" s="254"/>
      <c r="J492" s="253"/>
      <c r="K492" s="205">
        <f>IF(J492="",0,IF(J492="ANO",'Podpůrná data'!$B$5,'Podpůrná data'!$B$3))</f>
        <v>0</v>
      </c>
      <c r="L492" s="203">
        <f>IFERROR(INT(ROUND(I492,2)*(VLOOKUP(INT(H492),'Podpůrná data'!$A$189:$B$233,2,FALSE))*(H492/(INT(H492)))),0)</f>
        <v>0</v>
      </c>
      <c r="M492" s="61">
        <f>K492*L492</f>
        <v>0</v>
      </c>
      <c r="N492" s="62">
        <f>IF(M492&gt;0,IF(ISTEXT(C492)=TRUE,0,1),0)</f>
        <v>0</v>
      </c>
      <c r="O492" s="166">
        <f>IF(M492&gt;0,1,0)</f>
        <v>0</v>
      </c>
      <c r="P492" s="127"/>
      <c r="Q492" s="63" t="s">
        <v>95</v>
      </c>
      <c r="R492" s="255"/>
      <c r="S492" s="255"/>
      <c r="T492" s="255"/>
      <c r="U492" s="255"/>
      <c r="V492" s="255"/>
      <c r="W492" s="255"/>
      <c r="X492" s="255"/>
      <c r="Y492" s="255"/>
      <c r="Z492" s="255"/>
      <c r="AA492" s="255"/>
      <c r="AB492" s="255"/>
      <c r="AC492" s="255"/>
      <c r="AD492" s="255"/>
      <c r="AE492" s="255"/>
      <c r="AF492" s="255"/>
      <c r="AG492" s="255"/>
      <c r="AH492" s="255"/>
      <c r="AI492" s="255"/>
      <c r="AJ492" s="255"/>
      <c r="AK492" s="255"/>
      <c r="AL492" s="255"/>
      <c r="AM492" s="255"/>
      <c r="AN492" s="255"/>
      <c r="AO492" s="255"/>
      <c r="AP492" s="255"/>
      <c r="AQ492" s="255"/>
      <c r="AR492" s="255"/>
      <c r="AS492" s="255"/>
      <c r="AT492" s="255"/>
      <c r="AU492" s="255"/>
      <c r="AV492" s="255"/>
      <c r="AW492" s="255"/>
      <c r="AX492" s="255"/>
      <c r="AY492" s="255"/>
      <c r="AZ492" s="255"/>
      <c r="BA492" s="255"/>
      <c r="BB492" s="255"/>
      <c r="BC492" s="255"/>
      <c r="BD492" s="255"/>
      <c r="BE492" s="255"/>
      <c r="BF492" s="255"/>
      <c r="BG492" s="255"/>
      <c r="BH492" s="255"/>
      <c r="BI492" s="255"/>
      <c r="BJ492" s="255"/>
      <c r="BK492" s="255"/>
      <c r="BL492" s="255"/>
      <c r="BM492" s="255"/>
      <c r="BN492" s="362">
        <f>SUM(R500:BM500)</f>
        <v>0</v>
      </c>
      <c r="BO492" s="364">
        <f>SUM(R501:BM501)</f>
        <v>0</v>
      </c>
      <c r="BP492" s="366">
        <f>IF($O492=0,0,IF($BN492&gt;=143*$I492,1,0))</f>
        <v>0</v>
      </c>
      <c r="BQ492" s="366">
        <f>IF($BN492&gt;=143*$I492,0,(CEILING(143*$I492,1)-$BN492))</f>
        <v>0</v>
      </c>
      <c r="BR492" s="106"/>
      <c r="BS492" s="106"/>
      <c r="BT492" s="106"/>
      <c r="BU492" s="106"/>
      <c r="BV492" s="106"/>
      <c r="BW492" s="106"/>
      <c r="BX492" s="106"/>
      <c r="BY492" s="106"/>
      <c r="BZ492" s="106"/>
      <c r="CA492" s="106"/>
      <c r="CB492" s="106"/>
      <c r="CC492" s="106"/>
      <c r="CD492" s="106"/>
      <c r="CE492" s="106"/>
      <c r="CF492" s="106"/>
      <c r="CG492" s="106"/>
    </row>
    <row r="493" spans="1:85" s="245" customFormat="1" ht="29" x14ac:dyDescent="0.35">
      <c r="A493" s="243"/>
      <c r="B493" s="128"/>
      <c r="C493" s="80"/>
      <c r="D493" s="80"/>
      <c r="E493" s="80"/>
      <c r="F493" s="80"/>
      <c r="G493" s="80"/>
      <c r="H493" s="80"/>
      <c r="I493" s="80"/>
      <c r="J493" s="80"/>
      <c r="K493" s="80"/>
      <c r="L493" s="80"/>
      <c r="M493" s="64"/>
      <c r="N493" s="7"/>
      <c r="O493" s="192"/>
      <c r="P493" s="106"/>
      <c r="Q493" s="63" t="s">
        <v>129</v>
      </c>
      <c r="R493" s="256"/>
      <c r="S493" s="256"/>
      <c r="T493" s="256"/>
      <c r="U493" s="256"/>
      <c r="V493" s="256"/>
      <c r="W493" s="256"/>
      <c r="X493" s="256"/>
      <c r="Y493" s="256"/>
      <c r="Z493" s="256"/>
      <c r="AA493" s="256"/>
      <c r="AB493" s="256"/>
      <c r="AC493" s="256"/>
      <c r="AD493" s="256"/>
      <c r="AE493" s="256"/>
      <c r="AF493" s="256"/>
      <c r="AG493" s="256"/>
      <c r="AH493" s="256"/>
      <c r="AI493" s="256"/>
      <c r="AJ493" s="256"/>
      <c r="AK493" s="256"/>
      <c r="AL493" s="256"/>
      <c r="AM493" s="256"/>
      <c r="AN493" s="256"/>
      <c r="AO493" s="256"/>
      <c r="AP493" s="256"/>
      <c r="AQ493" s="256"/>
      <c r="AR493" s="256"/>
      <c r="AS493" s="256"/>
      <c r="AT493" s="256"/>
      <c r="AU493" s="256"/>
      <c r="AV493" s="256"/>
      <c r="AW493" s="256"/>
      <c r="AX493" s="256"/>
      <c r="AY493" s="256"/>
      <c r="AZ493" s="256"/>
      <c r="BA493" s="256"/>
      <c r="BB493" s="256"/>
      <c r="BC493" s="256"/>
      <c r="BD493" s="256"/>
      <c r="BE493" s="256"/>
      <c r="BF493" s="256"/>
      <c r="BG493" s="256"/>
      <c r="BH493" s="256"/>
      <c r="BI493" s="256"/>
      <c r="BJ493" s="256"/>
      <c r="BK493" s="256"/>
      <c r="BL493" s="256"/>
      <c r="BM493" s="256"/>
      <c r="BN493" s="362"/>
      <c r="BO493" s="364"/>
      <c r="BP493" s="366"/>
      <c r="BQ493" s="366"/>
      <c r="BR493" s="106"/>
      <c r="BS493" s="106"/>
      <c r="BT493" s="106"/>
      <c r="BU493" s="106"/>
      <c r="BV493" s="106"/>
      <c r="BW493" s="106"/>
      <c r="BX493" s="106"/>
      <c r="BY493" s="106"/>
      <c r="BZ493" s="106"/>
      <c r="CA493" s="106"/>
      <c r="CB493" s="106"/>
      <c r="CC493" s="106"/>
      <c r="CD493" s="106"/>
      <c r="CE493" s="106"/>
      <c r="CF493" s="106"/>
      <c r="CG493" s="106"/>
    </row>
    <row r="494" spans="1:85" s="245" customFormat="1" ht="14.5" hidden="1" customHeight="1" x14ac:dyDescent="0.35">
      <c r="A494" s="243"/>
      <c r="B494" s="128"/>
      <c r="C494" s="80"/>
      <c r="D494" s="80"/>
      <c r="E494" s="80"/>
      <c r="F494" s="80"/>
      <c r="G494" s="80"/>
      <c r="H494" s="80"/>
      <c r="I494" s="80"/>
      <c r="J494" s="80"/>
      <c r="K494" s="80"/>
      <c r="L494" s="80"/>
      <c r="M494" s="64"/>
      <c r="N494" s="7"/>
      <c r="O494" s="192"/>
      <c r="P494" s="106"/>
      <c r="Q494" s="65" t="s">
        <v>130</v>
      </c>
      <c r="R494" s="66">
        <f>IF(R492&lt;&gt;0,1,0)</f>
        <v>0</v>
      </c>
      <c r="S494" s="66">
        <f t="shared" ref="S494" si="9001">IF(R494&gt;0,R494+1,IF(S492&lt;&gt;0,1,0))</f>
        <v>0</v>
      </c>
      <c r="T494" s="66">
        <f t="shared" ref="T494" si="9002">IF(S494&gt;0,S494+1,IF(T492&lt;&gt;0,1,0))</f>
        <v>0</v>
      </c>
      <c r="U494" s="66">
        <f t="shared" ref="U494" si="9003">IF(T494&gt;0,T494+1,IF(U492&lt;&gt;0,1,0))</f>
        <v>0</v>
      </c>
      <c r="V494" s="66">
        <f t="shared" ref="V494" si="9004">IF(U494&gt;0,U494+1,IF(V492&lt;&gt;0,1,0))</f>
        <v>0</v>
      </c>
      <c r="W494" s="66">
        <f t="shared" ref="W494" si="9005">IF(V494&gt;0,V494+1,IF(W492&lt;&gt;0,1,0))</f>
        <v>0</v>
      </c>
      <c r="X494" s="66">
        <f t="shared" ref="X494" si="9006">IF(W494&gt;0,W494+1,IF(X492&lt;&gt;0,1,0))</f>
        <v>0</v>
      </c>
      <c r="Y494" s="66">
        <f t="shared" ref="Y494" si="9007">IF(X494&gt;0,X494+1,IF(Y492&lt;&gt;0,1,0))</f>
        <v>0</v>
      </c>
      <c r="Z494" s="66">
        <f t="shared" ref="Z494" si="9008">IF(Y494&gt;0,Y494+1,IF(Z492&lt;&gt;0,1,0))</f>
        <v>0</v>
      </c>
      <c r="AA494" s="66">
        <f t="shared" ref="AA494" si="9009">IF(Z494&gt;0,Z494+1,IF(AA492&lt;&gt;0,1,0))</f>
        <v>0</v>
      </c>
      <c r="AB494" s="66">
        <f t="shared" ref="AB494" si="9010">IF(AA494&gt;0,AA494+1,IF(AB492&lt;&gt;0,1,0))</f>
        <v>0</v>
      </c>
      <c r="AC494" s="66">
        <f t="shared" ref="AC494" si="9011">IF(AB494&gt;0,AB494+1,IF(AC492&lt;&gt;0,1,0))</f>
        <v>0</v>
      </c>
      <c r="AD494" s="66">
        <f t="shared" ref="AD494" si="9012">IF(AC494&gt;0,AC494+1,IF(AD492&lt;&gt;0,1,0))</f>
        <v>0</v>
      </c>
      <c r="AE494" s="66">
        <f t="shared" ref="AE494" si="9013">IF(AD494&gt;0,AD494+1,IF(AE492&lt;&gt;0,1,0))</f>
        <v>0</v>
      </c>
      <c r="AF494" s="66">
        <f t="shared" ref="AF494" si="9014">IF(AE494&gt;0,AE494+1,IF(AF492&lt;&gt;0,1,0))</f>
        <v>0</v>
      </c>
      <c r="AG494" s="66">
        <f t="shared" ref="AG494" si="9015">IF(AF494&gt;0,AF494+1,IF(AG492&lt;&gt;0,1,0))</f>
        <v>0</v>
      </c>
      <c r="AH494" s="66">
        <f t="shared" ref="AH494" si="9016">IF(AG494&gt;0,AG494+1,IF(AH492&lt;&gt;0,1,0))</f>
        <v>0</v>
      </c>
      <c r="AI494" s="66">
        <f t="shared" ref="AI494" si="9017">IF(AH494&gt;0,AH494+1,IF(AI492&lt;&gt;0,1,0))</f>
        <v>0</v>
      </c>
      <c r="AJ494" s="66">
        <f t="shared" ref="AJ494" si="9018">IF(AI494&gt;0,AI494+1,IF(AJ492&lt;&gt;0,1,0))</f>
        <v>0</v>
      </c>
      <c r="AK494" s="66">
        <f t="shared" ref="AK494" si="9019">IF(AJ494&gt;0,AJ494+1,IF(AK492&lt;&gt;0,1,0))</f>
        <v>0</v>
      </c>
      <c r="AL494" s="66">
        <f t="shared" ref="AL494" si="9020">IF(AK494&gt;0,AK494+1,IF(AL492&lt;&gt;0,1,0))</f>
        <v>0</v>
      </c>
      <c r="AM494" s="66">
        <f t="shared" ref="AM494" si="9021">IF(AL494&gt;0,AL494+1,IF(AM492&lt;&gt;0,1,0))</f>
        <v>0</v>
      </c>
      <c r="AN494" s="66">
        <f t="shared" ref="AN494" si="9022">IF(AM494&gt;0,AM494+1,IF(AN492&lt;&gt;0,1,0))</f>
        <v>0</v>
      </c>
      <c r="AO494" s="66">
        <f t="shared" ref="AO494" si="9023">IF(AN494&gt;0,AN494+1,IF(AO492&lt;&gt;0,1,0))</f>
        <v>0</v>
      </c>
      <c r="AP494" s="66">
        <f t="shared" ref="AP494" si="9024">IF(AO494&gt;0,AO494+1,IF(AP492&lt;&gt;0,1,0))</f>
        <v>0</v>
      </c>
      <c r="AQ494" s="66">
        <f t="shared" ref="AQ494" si="9025">IF(AP494&gt;0,AP494+1,IF(AQ492&lt;&gt;0,1,0))</f>
        <v>0</v>
      </c>
      <c r="AR494" s="66">
        <f t="shared" ref="AR494" si="9026">IF(AQ494&gt;0,AQ494+1,IF(AR492&lt;&gt;0,1,0))</f>
        <v>0</v>
      </c>
      <c r="AS494" s="66">
        <f t="shared" ref="AS494" si="9027">IF(AR494&gt;0,AR494+1,IF(AS492&lt;&gt;0,1,0))</f>
        <v>0</v>
      </c>
      <c r="AT494" s="66">
        <f t="shared" ref="AT494" si="9028">IF(AS494&gt;0,AS494+1,IF(AT492&lt;&gt;0,1,0))</f>
        <v>0</v>
      </c>
      <c r="AU494" s="66">
        <f t="shared" ref="AU494" si="9029">IF(AT494&gt;0,AT494+1,IF(AU492&lt;&gt;0,1,0))</f>
        <v>0</v>
      </c>
      <c r="AV494" s="66">
        <f t="shared" ref="AV494" si="9030">IF(AU494&gt;0,AU494+1,IF(AV492&lt;&gt;0,1,0))</f>
        <v>0</v>
      </c>
      <c r="AW494" s="66">
        <f t="shared" ref="AW494" si="9031">IF(AV494&gt;0,AV494+1,IF(AW492&lt;&gt;0,1,0))</f>
        <v>0</v>
      </c>
      <c r="AX494" s="66">
        <f t="shared" ref="AX494" si="9032">IF(AW494&gt;0,AW494+1,IF(AX492&lt;&gt;0,1,0))</f>
        <v>0</v>
      </c>
      <c r="AY494" s="66">
        <f t="shared" ref="AY494" si="9033">IF(AX494&gt;0,AX494+1,IF(AY492&lt;&gt;0,1,0))</f>
        <v>0</v>
      </c>
      <c r="AZ494" s="66">
        <f t="shared" ref="AZ494" si="9034">IF(AY494&gt;0,AY494+1,IF(AZ492&lt;&gt;0,1,0))</f>
        <v>0</v>
      </c>
      <c r="BA494" s="66">
        <f t="shared" ref="BA494" si="9035">IF(AZ494&gt;0,AZ494+1,IF(BA492&lt;&gt;0,1,0))</f>
        <v>0</v>
      </c>
      <c r="BB494" s="66">
        <f t="shared" ref="BB494" si="9036">IF(BA494&gt;0,BA494+1,IF(BB492&lt;&gt;0,1,0))</f>
        <v>0</v>
      </c>
      <c r="BC494" s="66">
        <f t="shared" ref="BC494" si="9037">IF(BB494&gt;0,BB494+1,IF(BC492&lt;&gt;0,1,0))</f>
        <v>0</v>
      </c>
      <c r="BD494" s="66">
        <f t="shared" ref="BD494" si="9038">IF(BC494&gt;0,BC494+1,IF(BD492&lt;&gt;0,1,0))</f>
        <v>0</v>
      </c>
      <c r="BE494" s="66">
        <f t="shared" ref="BE494" si="9039">IF(BD494&gt;0,BD494+1,IF(BE492&lt;&gt;0,1,0))</f>
        <v>0</v>
      </c>
      <c r="BF494" s="66">
        <f t="shared" ref="BF494" si="9040">IF(BE494&gt;0,BE494+1,IF(BF492&lt;&gt;0,1,0))</f>
        <v>0</v>
      </c>
      <c r="BG494" s="66">
        <f t="shared" ref="BG494" si="9041">IF(BF494&gt;0,BF494+1,IF(BG492&lt;&gt;0,1,0))</f>
        <v>0</v>
      </c>
      <c r="BH494" s="66">
        <f t="shared" ref="BH494" si="9042">IF(BG494&gt;0,BG494+1,IF(BH492&lt;&gt;0,1,0))</f>
        <v>0</v>
      </c>
      <c r="BI494" s="66">
        <f t="shared" ref="BI494" si="9043">IF(BH494&gt;0,BH494+1,IF(BI492&lt;&gt;0,1,0))</f>
        <v>0</v>
      </c>
      <c r="BJ494" s="66">
        <f t="shared" ref="BJ494" si="9044">IF(BI494&gt;0,BI494+1,IF(BJ492&lt;&gt;0,1,0))</f>
        <v>0</v>
      </c>
      <c r="BK494" s="66">
        <f t="shared" ref="BK494" si="9045">IF(BJ494&gt;0,BJ494+1,IF(BK492&lt;&gt;0,1,0))</f>
        <v>0</v>
      </c>
      <c r="BL494" s="66">
        <f t="shared" ref="BL494" si="9046">IF(BK494&gt;0,BK494+1,IF(BL492&lt;&gt;0,1,0))</f>
        <v>0</v>
      </c>
      <c r="BM494" s="66">
        <f t="shared" ref="BM494" si="9047">IF(BL494&gt;0,BL494+1,IF(BM492&lt;&gt;0,1,0))</f>
        <v>0</v>
      </c>
      <c r="BN494" s="362"/>
      <c r="BO494" s="364"/>
      <c r="BP494" s="366"/>
      <c r="BQ494" s="366"/>
      <c r="BR494" s="106"/>
      <c r="BS494" s="106"/>
      <c r="BT494" s="106"/>
      <c r="BU494" s="106"/>
      <c r="BV494" s="106"/>
      <c r="BW494" s="106"/>
      <c r="BX494" s="106"/>
      <c r="BY494" s="106"/>
      <c r="BZ494" s="106"/>
      <c r="CA494" s="106"/>
      <c r="CB494" s="106"/>
      <c r="CC494" s="106"/>
      <c r="CD494" s="106"/>
      <c r="CE494" s="106"/>
      <c r="CF494" s="106"/>
      <c r="CG494" s="106"/>
    </row>
    <row r="495" spans="1:85" s="245" customFormat="1" ht="14.5" hidden="1" customHeight="1" x14ac:dyDescent="0.35">
      <c r="A495" s="243"/>
      <c r="B495" s="128"/>
      <c r="C495" s="80"/>
      <c r="D495" s="80"/>
      <c r="E495" s="80"/>
      <c r="F495" s="80"/>
      <c r="G495" s="80"/>
      <c r="H495" s="80"/>
      <c r="I495" s="80"/>
      <c r="J495" s="80"/>
      <c r="K495" s="80"/>
      <c r="L495" s="80"/>
      <c r="M495" s="64"/>
      <c r="N495" s="7"/>
      <c r="O495" s="192"/>
      <c r="P495" s="106"/>
      <c r="Q495" s="65" t="s">
        <v>131</v>
      </c>
      <c r="R495" s="66">
        <f>R494</f>
        <v>0</v>
      </c>
      <c r="S495" s="66">
        <f>IF(S494=0,0,IF(OR(R495=0,R495=12),1,R495+1))</f>
        <v>0</v>
      </c>
      <c r="T495" s="66">
        <f t="shared" ref="T495" si="9048">IF(T494=0,0,IF(OR(S495=0,S495=12),1,S495+1))</f>
        <v>0</v>
      </c>
      <c r="U495" s="66">
        <f t="shared" ref="U495" si="9049">IF(U494=0,0,IF(OR(T495=0,T495=12),1,T495+1))</f>
        <v>0</v>
      </c>
      <c r="V495" s="66">
        <f t="shared" ref="V495" si="9050">IF(V494=0,0,IF(OR(U495=0,U495=12),1,U495+1))</f>
        <v>0</v>
      </c>
      <c r="W495" s="66">
        <f t="shared" ref="W495" si="9051">IF(W494=0,0,IF(OR(V495=0,V495=12),1,V495+1))</f>
        <v>0</v>
      </c>
      <c r="X495" s="66">
        <f t="shared" ref="X495" si="9052">IF(X494=0,0,IF(OR(W495=0,W495=12),1,W495+1))</f>
        <v>0</v>
      </c>
      <c r="Y495" s="66">
        <f t="shared" ref="Y495" si="9053">IF(Y494=0,0,IF(OR(X495=0,X495=12),1,X495+1))</f>
        <v>0</v>
      </c>
      <c r="Z495" s="66">
        <f t="shared" ref="Z495" si="9054">IF(Z494=0,0,IF(OR(Y495=0,Y495=12),1,Y495+1))</f>
        <v>0</v>
      </c>
      <c r="AA495" s="66">
        <f t="shared" ref="AA495" si="9055">IF(AA494=0,0,IF(OR(Z495=0,Z495=12),1,Z495+1))</f>
        <v>0</v>
      </c>
      <c r="AB495" s="66">
        <f t="shared" ref="AB495" si="9056">IF(AB494=0,0,IF(OR(AA495=0,AA495=12),1,AA495+1))</f>
        <v>0</v>
      </c>
      <c r="AC495" s="66">
        <f t="shared" ref="AC495" si="9057">IF(AC494=0,0,IF(OR(AB495=0,AB495=12),1,AB495+1))</f>
        <v>0</v>
      </c>
      <c r="AD495" s="66">
        <f t="shared" ref="AD495" si="9058">IF(AD494=0,0,IF(OR(AC495=0,AC495=12),1,AC495+1))</f>
        <v>0</v>
      </c>
      <c r="AE495" s="66">
        <f t="shared" ref="AE495" si="9059">IF(AE494=0,0,IF(OR(AD495=0,AD495=12),1,AD495+1))</f>
        <v>0</v>
      </c>
      <c r="AF495" s="66">
        <f t="shared" ref="AF495" si="9060">IF(AF494=0,0,IF(OR(AE495=0,AE495=12),1,AE495+1))</f>
        <v>0</v>
      </c>
      <c r="AG495" s="66">
        <f t="shared" ref="AG495" si="9061">IF(AG494=0,0,IF(OR(AF495=0,AF495=12),1,AF495+1))</f>
        <v>0</v>
      </c>
      <c r="AH495" s="66">
        <f t="shared" ref="AH495" si="9062">IF(AH494=0,0,IF(OR(AG495=0,AG495=12),1,AG495+1))</f>
        <v>0</v>
      </c>
      <c r="AI495" s="66">
        <f t="shared" ref="AI495" si="9063">IF(AI494=0,0,IF(OR(AH495=0,AH495=12),1,AH495+1))</f>
        <v>0</v>
      </c>
      <c r="AJ495" s="66">
        <f t="shared" ref="AJ495" si="9064">IF(AJ494=0,0,IF(OR(AI495=0,AI495=12),1,AI495+1))</f>
        <v>0</v>
      </c>
      <c r="AK495" s="66">
        <f t="shared" ref="AK495" si="9065">IF(AK494=0,0,IF(OR(AJ495=0,AJ495=12),1,AJ495+1))</f>
        <v>0</v>
      </c>
      <c r="AL495" s="66">
        <f t="shared" ref="AL495" si="9066">IF(AL494=0,0,IF(OR(AK495=0,AK495=12),1,AK495+1))</f>
        <v>0</v>
      </c>
      <c r="AM495" s="66">
        <f t="shared" ref="AM495" si="9067">IF(AM494=0,0,IF(OR(AL495=0,AL495=12),1,AL495+1))</f>
        <v>0</v>
      </c>
      <c r="AN495" s="66">
        <f t="shared" ref="AN495" si="9068">IF(AN494=0,0,IF(OR(AM495=0,AM495=12),1,AM495+1))</f>
        <v>0</v>
      </c>
      <c r="AO495" s="66">
        <f t="shared" ref="AO495" si="9069">IF(AO494=0,0,IF(OR(AN495=0,AN495=12),1,AN495+1))</f>
        <v>0</v>
      </c>
      <c r="AP495" s="66">
        <f t="shared" ref="AP495" si="9070">IF(AP494=0,0,IF(OR(AO495=0,AO495=12),1,AO495+1))</f>
        <v>0</v>
      </c>
      <c r="AQ495" s="66">
        <f t="shared" ref="AQ495" si="9071">IF(AQ494=0,0,IF(OR(AP495=0,AP495=12),1,AP495+1))</f>
        <v>0</v>
      </c>
      <c r="AR495" s="66">
        <f t="shared" ref="AR495" si="9072">IF(AR494=0,0,IF(OR(AQ495=0,AQ495=12),1,AQ495+1))</f>
        <v>0</v>
      </c>
      <c r="AS495" s="66">
        <f t="shared" ref="AS495" si="9073">IF(AS494=0,0,IF(OR(AR495=0,AR495=12),1,AR495+1))</f>
        <v>0</v>
      </c>
      <c r="AT495" s="66">
        <f t="shared" ref="AT495" si="9074">IF(AT494=0,0,IF(OR(AS495=0,AS495=12),1,AS495+1))</f>
        <v>0</v>
      </c>
      <c r="AU495" s="66">
        <f t="shared" ref="AU495" si="9075">IF(AU494=0,0,IF(OR(AT495=0,AT495=12),1,AT495+1))</f>
        <v>0</v>
      </c>
      <c r="AV495" s="66">
        <f t="shared" ref="AV495" si="9076">IF(AV494=0,0,IF(OR(AU495=0,AU495=12),1,AU495+1))</f>
        <v>0</v>
      </c>
      <c r="AW495" s="66">
        <f t="shared" ref="AW495" si="9077">IF(AW494=0,0,IF(OR(AV495=0,AV495=12),1,AV495+1))</f>
        <v>0</v>
      </c>
      <c r="AX495" s="66">
        <f t="shared" ref="AX495" si="9078">IF(AX494=0,0,IF(OR(AW495=0,AW495=12),1,AW495+1))</f>
        <v>0</v>
      </c>
      <c r="AY495" s="66">
        <f t="shared" ref="AY495" si="9079">IF(AY494=0,0,IF(OR(AX495=0,AX495=12),1,AX495+1))</f>
        <v>0</v>
      </c>
      <c r="AZ495" s="66">
        <f t="shared" ref="AZ495" si="9080">IF(AZ494=0,0,IF(OR(AY495=0,AY495=12),1,AY495+1))</f>
        <v>0</v>
      </c>
      <c r="BA495" s="66">
        <f t="shared" ref="BA495" si="9081">IF(BA494=0,0,IF(OR(AZ495=0,AZ495=12),1,AZ495+1))</f>
        <v>0</v>
      </c>
      <c r="BB495" s="66">
        <f t="shared" ref="BB495" si="9082">IF(BB494=0,0,IF(OR(BA495=0,BA495=12),1,BA495+1))</f>
        <v>0</v>
      </c>
      <c r="BC495" s="66">
        <f t="shared" ref="BC495" si="9083">IF(BC494=0,0,IF(OR(BB495=0,BB495=12),1,BB495+1))</f>
        <v>0</v>
      </c>
      <c r="BD495" s="66">
        <f t="shared" ref="BD495" si="9084">IF(BD494=0,0,IF(OR(BC495=0,BC495=12),1,BC495+1))</f>
        <v>0</v>
      </c>
      <c r="BE495" s="66">
        <f t="shared" ref="BE495" si="9085">IF(BE494=0,0,IF(OR(BD495=0,BD495=12),1,BD495+1))</f>
        <v>0</v>
      </c>
      <c r="BF495" s="66">
        <f t="shared" ref="BF495" si="9086">IF(BF494=0,0,IF(OR(BE495=0,BE495=12),1,BE495+1))</f>
        <v>0</v>
      </c>
      <c r="BG495" s="66">
        <f t="shared" ref="BG495" si="9087">IF(BG494=0,0,IF(OR(BF495=0,BF495=12),1,BF495+1))</f>
        <v>0</v>
      </c>
      <c r="BH495" s="66">
        <f t="shared" ref="BH495" si="9088">IF(BH494=0,0,IF(OR(BG495=0,BG495=12),1,BG495+1))</f>
        <v>0</v>
      </c>
      <c r="BI495" s="66">
        <f t="shared" ref="BI495" si="9089">IF(BI494=0,0,IF(OR(BH495=0,BH495=12),1,BH495+1))</f>
        <v>0</v>
      </c>
      <c r="BJ495" s="66">
        <f t="shared" ref="BJ495" si="9090">IF(BJ494=0,0,IF(OR(BI495=0,BI495=12),1,BI495+1))</f>
        <v>0</v>
      </c>
      <c r="BK495" s="66">
        <f t="shared" ref="BK495" si="9091">IF(BK494=0,0,IF(OR(BJ495=0,BJ495=12),1,BJ495+1))</f>
        <v>0</v>
      </c>
      <c r="BL495" s="66">
        <f t="shared" ref="BL495" si="9092">IF(BL494=0,0,IF(OR(BK495=0,BK495=12),1,BK495+1))</f>
        <v>0</v>
      </c>
      <c r="BM495" s="66">
        <f t="shared" ref="BM495" si="9093">IF(BM494=0,0,IF(OR(BL495=0,BL495=12),1,BL495+1))</f>
        <v>0</v>
      </c>
      <c r="BN495" s="362"/>
      <c r="BO495" s="364"/>
      <c r="BP495" s="366"/>
      <c r="BQ495" s="366"/>
      <c r="BR495" s="106"/>
      <c r="BS495" s="106"/>
      <c r="BT495" s="106"/>
      <c r="BU495" s="106"/>
      <c r="BV495" s="106"/>
      <c r="BW495" s="106"/>
      <c r="BX495" s="106"/>
      <c r="BY495" s="106"/>
      <c r="BZ495" s="106"/>
      <c r="CA495" s="106"/>
      <c r="CB495" s="106"/>
      <c r="CC495" s="106"/>
      <c r="CD495" s="106"/>
      <c r="CE495" s="106"/>
      <c r="CF495" s="106"/>
      <c r="CG495" s="106"/>
    </row>
    <row r="496" spans="1:85" s="245" customFormat="1" ht="43.5" x14ac:dyDescent="0.35">
      <c r="A496" s="243"/>
      <c r="B496" s="128"/>
      <c r="C496" s="80"/>
      <c r="D496" s="80"/>
      <c r="E496" s="80"/>
      <c r="F496" s="80"/>
      <c r="G496" s="80"/>
      <c r="H496" s="80"/>
      <c r="I496" s="80"/>
      <c r="J496" s="80"/>
      <c r="K496" s="80"/>
      <c r="L496" s="80"/>
      <c r="M496" s="64"/>
      <c r="N496" s="7"/>
      <c r="O496" s="192"/>
      <c r="P496" s="106"/>
      <c r="Q496" s="63" t="s">
        <v>237</v>
      </c>
      <c r="R496" s="68">
        <f>IF(R495&gt;0,IF(R499&gt;$L492,$L492,R499),0)</f>
        <v>0</v>
      </c>
      <c r="S496" s="68">
        <f>IF(S495&gt;0,IF((SUMIFS($R498:R498,$R495:R495,12)+IF(R495=12,0,R496)+S499)&gt;=$L492,$L492-FLOOR(SUMIFS($R498:R498,$R495:R495,12),1),IF(S495=1,S499,S499+R496)),0)</f>
        <v>0</v>
      </c>
      <c r="T496" s="68">
        <f>IF(T495&gt;0,IF((SUMIFS($R498:S498,$R495:S495,12)+IF(S495=12,0,S496)+T499)&gt;=$L492,$L492-FLOOR(SUMIFS($R498:S498,$R495:S495,12),1),IF(T495=1,T499,T499+S496)),0)</f>
        <v>0</v>
      </c>
      <c r="U496" s="68">
        <f>IF(U495&gt;0,IF((SUMIFS($R498:T498,$R495:T495,12)+IF(T495=12,0,T496)+U499)&gt;=$L492,$L492-FLOOR(SUMIFS($R498:T498,$R495:T495,12),1),IF(U495=1,U499,U499+T496)),0)</f>
        <v>0</v>
      </c>
      <c r="V496" s="68">
        <f>IF(V495&gt;0,IF((SUMIFS($R498:U498,$R495:U495,12)+IF(U495=12,0,U496)+V499)&gt;=$L492,$L492-FLOOR(SUMIFS($R498:U498,$R495:U495,12),1),IF(V495=1,V499,V499+U496)),0)</f>
        <v>0</v>
      </c>
      <c r="W496" s="68">
        <f>IF(W495&gt;0,IF((SUMIFS($R498:V498,$R495:V495,12)+IF(V495=12,0,V496)+W499)&gt;=$L492,$L492-FLOOR(SUMIFS($R498:V498,$R495:V495,12),1),IF(W495=1,W499,W499+V496)),0)</f>
        <v>0</v>
      </c>
      <c r="X496" s="68">
        <f>IF(X495&gt;0,IF((SUMIFS($R498:W498,$R495:W495,12)+IF(W495=12,0,W496)+X499)&gt;=$L492,$L492-FLOOR(SUMIFS($R498:W498,$R495:W495,12),1),IF(X495=1,X499,X499+W496)),0)</f>
        <v>0</v>
      </c>
      <c r="Y496" s="68">
        <f>IF(Y495&gt;0,IF((SUMIFS($R498:X498,$R495:X495,12)+IF(X495=12,0,X496)+Y499)&gt;=$L492,$L492-FLOOR(SUMIFS($R498:X498,$R495:X495,12),1),IF(Y495=1,Y499,Y499+X496)),0)</f>
        <v>0</v>
      </c>
      <c r="Z496" s="68">
        <f>IF(Z495&gt;0,IF((SUMIFS($R498:Y498,$R495:Y495,12)+IF(Y495=12,0,Y496)+Z499)&gt;=$L492,$L492-FLOOR(SUMIFS($R498:Y498,$R495:Y495,12),1),IF(Z495=1,Z499,Z499+Y496)),0)</f>
        <v>0</v>
      </c>
      <c r="AA496" s="68">
        <f>IF(AA495&gt;0,IF((SUMIFS($R498:Z498,$R495:Z495,12)+IF(Z495=12,0,Z496)+AA499)&gt;=$L492,$L492-FLOOR(SUMIFS($R498:Z498,$R495:Z495,12),1),IF(AA495=1,AA499,AA499+Z496)),0)</f>
        <v>0</v>
      </c>
      <c r="AB496" s="68">
        <f>IF(AB495&gt;0,IF((SUMIFS($R498:AA498,$R495:AA495,12)+IF(AA495=12,0,AA496)+AB499)&gt;=$L492,$L492-FLOOR(SUMIFS($R498:AA498,$R495:AA495,12),1),IF(AB495=1,AB499,AB499+AA496)),0)</f>
        <v>0</v>
      </c>
      <c r="AC496" s="68">
        <f>IF(AC495&gt;0,IF((SUMIFS($R498:AB498,$R495:AB495,12)+IF(AB495=12,0,AB496)+AC499)&gt;=$L492,$L492-FLOOR(SUMIFS($R498:AB498,$R495:AB495,12),1),IF(AC495=1,AC499,AC499+AB496)),0)</f>
        <v>0</v>
      </c>
      <c r="AD496" s="68">
        <f>IF(AD495&gt;0,IF((SUMIFS($R498:AC498,$R495:AC495,12)+IF(AC495=12,0,AC496)+AD499)&gt;=$L492,$L492-FLOOR(SUMIFS($R498:AC498,$R495:AC495,12),1),IF(AD495=1,AD499,AD499+AC496)),0)</f>
        <v>0</v>
      </c>
      <c r="AE496" s="68">
        <f>IF(AE495&gt;0,IF((SUMIFS($R498:AD498,$R495:AD495,12)+IF(AD495=12,0,AD496)+AE499)&gt;=$L492,$L492-FLOOR(SUMIFS($R498:AD498,$R495:AD495,12),1),IF(AE495=1,AE499,AE499+AD496)),0)</f>
        <v>0</v>
      </c>
      <c r="AF496" s="68">
        <f>IF(AF495&gt;0,IF((SUMIFS($R498:AE498,$R495:AE495,12)+IF(AE495=12,0,AE496)+AF499)&gt;=$L492,$L492-FLOOR(SUMIFS($R498:AE498,$R495:AE495,12),1),IF(AF495=1,AF499,AF499+AE496)),0)</f>
        <v>0</v>
      </c>
      <c r="AG496" s="68">
        <f>IF(AG495&gt;0,IF((SUMIFS($R498:AF498,$R495:AF495,12)+IF(AF495=12,0,AF496)+AG499)&gt;=$L492,$L492-FLOOR(SUMIFS($R498:AF498,$R495:AF495,12),1),IF(AG495=1,AG499,AG499+AF496)),0)</f>
        <v>0</v>
      </c>
      <c r="AH496" s="68">
        <f>IF(AH495&gt;0,IF((SUMIFS($R498:AG498,$R495:AG495,12)+IF(AG495=12,0,AG496)+AH499)&gt;=$L492,$L492-FLOOR(SUMIFS($R498:AG498,$R495:AG495,12),1),IF(AH495=1,AH499,AH499+AG496)),0)</f>
        <v>0</v>
      </c>
      <c r="AI496" s="68">
        <f>IF(AI495&gt;0,IF((SUMIFS($R498:AH498,$R495:AH495,12)+IF(AH495=12,0,AH496)+AI499)&gt;=$L492,$L492-FLOOR(SUMIFS($R498:AH498,$R495:AH495,12),1),IF(AI495=1,AI499,AI499+AH496)),0)</f>
        <v>0</v>
      </c>
      <c r="AJ496" s="68">
        <f>IF(AJ495&gt;0,IF((SUMIFS($R498:AI498,$R495:AI495,12)+IF(AI495=12,0,AI496)+AJ499)&gt;=$L492,$L492-FLOOR(SUMIFS($R498:AI498,$R495:AI495,12),1),IF(AJ495=1,AJ499,AJ499+AI496)),0)</f>
        <v>0</v>
      </c>
      <c r="AK496" s="68">
        <f>IF(AK495&gt;0,IF((SUMIFS($R498:AJ498,$R495:AJ495,12)+IF(AJ495=12,0,AJ496)+AK499)&gt;=$L492,$L492-FLOOR(SUMIFS($R498:AJ498,$R495:AJ495,12),1),IF(AK495=1,AK499,AK499+AJ496)),0)</f>
        <v>0</v>
      </c>
      <c r="AL496" s="68">
        <f>IF(AL495&gt;0,IF((SUMIFS($R498:AK498,$R495:AK495,12)+IF(AK495=12,0,AK496)+AL499)&gt;=$L492,$L492-FLOOR(SUMIFS($R498:AK498,$R495:AK495,12),1),IF(AL495=1,AL499,AL499+AK496)),0)</f>
        <v>0</v>
      </c>
      <c r="AM496" s="68">
        <f>IF(AM495&gt;0,IF((SUMIFS($R498:AL498,$R495:AL495,12)+IF(AL495=12,0,AL496)+AM499)&gt;=$L492,$L492-FLOOR(SUMIFS($R498:AL498,$R495:AL495,12),1),IF(AM495=1,AM499,AM499+AL496)),0)</f>
        <v>0</v>
      </c>
      <c r="AN496" s="68">
        <f>IF(AN495&gt;0,IF((SUMIFS($R498:AM498,$R495:AM495,12)+IF(AM495=12,0,AM496)+AN499)&gt;=$L492,$L492-FLOOR(SUMIFS($R498:AM498,$R495:AM495,12),1),IF(AN495=1,AN499,AN499+AM496)),0)</f>
        <v>0</v>
      </c>
      <c r="AO496" s="68">
        <f>IF(AO495&gt;0,IF((SUMIFS($R498:AN498,$R495:AN495,12)+IF(AN495=12,0,AN496)+AO499)&gt;=$L492,$L492-FLOOR(SUMIFS($R498:AN498,$R495:AN495,12),1),IF(AO495=1,AO499,AO499+AN496)),0)</f>
        <v>0</v>
      </c>
      <c r="AP496" s="68">
        <f>IF(AP495&gt;0,IF((SUMIFS($R498:AO498,$R495:AO495,12)+IF(AO495=12,0,AO496)+AP499)&gt;=$L492,$L492-FLOOR(SUMIFS($R498:AO498,$R495:AO495,12),1),IF(AP495=1,AP499,AP499+AO496)),0)</f>
        <v>0</v>
      </c>
      <c r="AQ496" s="68">
        <f>IF(AQ495&gt;0,IF((SUMIFS($R498:AP498,$R495:AP495,12)+IF(AP495=12,0,AP496)+AQ499)&gt;=$L492,$L492-FLOOR(SUMIFS($R498:AP498,$R495:AP495,12),1),IF(AQ495=1,AQ499,AQ499+AP496)),0)</f>
        <v>0</v>
      </c>
      <c r="AR496" s="68">
        <f>IF(AR495&gt;0,IF((SUMIFS($R498:AQ498,$R495:AQ495,12)+IF(AQ495=12,0,AQ496)+AR499)&gt;=$L492,$L492-FLOOR(SUMIFS($R498:AQ498,$R495:AQ495,12),1),IF(AR495=1,AR499,AR499+AQ496)),0)</f>
        <v>0</v>
      </c>
      <c r="AS496" s="68">
        <f>IF(AS495&gt;0,IF((SUMIFS($R498:AR498,$R495:AR495,12)+IF(AR495=12,0,AR496)+AS499)&gt;=$L492,$L492-FLOOR(SUMIFS($R498:AR498,$R495:AR495,12),1),IF(AS495=1,AS499,AS499+AR496)),0)</f>
        <v>0</v>
      </c>
      <c r="AT496" s="68">
        <f>IF(AT495&gt;0,IF((SUMIFS($R498:AS498,$R495:AS495,12)+IF(AS495=12,0,AS496)+AT499)&gt;=$L492,$L492-FLOOR(SUMIFS($R498:AS498,$R495:AS495,12),1),IF(AT495=1,AT499,AT499+AS496)),0)</f>
        <v>0</v>
      </c>
      <c r="AU496" s="68">
        <f>IF(AU495&gt;0,IF((SUMIFS($R498:AT498,$R495:AT495,12)+IF(AT495=12,0,AT496)+AU499)&gt;=$L492,$L492-FLOOR(SUMIFS($R498:AT498,$R495:AT495,12),1),IF(AU495=1,AU499,AU499+AT496)),0)</f>
        <v>0</v>
      </c>
      <c r="AV496" s="68">
        <f>IF(AV495&gt;0,IF((SUMIFS($R498:AU498,$R495:AU495,12)+IF(AU495=12,0,AU496)+AV499)&gt;=$L492,$L492-FLOOR(SUMIFS($R498:AU498,$R495:AU495,12),1),IF(AV495=1,AV499,AV499+AU496)),0)</f>
        <v>0</v>
      </c>
      <c r="AW496" s="68">
        <f>IF(AW495&gt;0,IF((SUMIFS($R498:AV498,$R495:AV495,12)+IF(AV495=12,0,AV496)+AW499)&gt;=$L492,$L492-FLOOR(SUMIFS($R498:AV498,$R495:AV495,12),1),IF(AW495=1,AW499,AW499+AV496)),0)</f>
        <v>0</v>
      </c>
      <c r="AX496" s="68">
        <f>IF(AX495&gt;0,IF((SUMIFS($R498:AW498,$R495:AW495,12)+IF(AW495=12,0,AW496)+AX499)&gt;=$L492,$L492-FLOOR(SUMIFS($R498:AW498,$R495:AW495,12),1),IF(AX495=1,AX499,AX499+AW496)),0)</f>
        <v>0</v>
      </c>
      <c r="AY496" s="68">
        <f>IF(AY495&gt;0,IF((SUMIFS($R498:AX498,$R495:AX495,12)+IF(AX495=12,0,AX496)+AY499)&gt;=$L492,$L492-FLOOR(SUMIFS($R498:AX498,$R495:AX495,12),1),IF(AY495=1,AY499,AY499+AX496)),0)</f>
        <v>0</v>
      </c>
      <c r="AZ496" s="68">
        <f>IF(AZ495&gt;0,IF((SUMIFS($R498:AY498,$R495:AY495,12)+IF(AY495=12,0,AY496)+AZ499)&gt;=$L492,$L492-FLOOR(SUMIFS($R498:AY498,$R495:AY495,12),1),IF(AZ495=1,AZ499,AZ499+AY496)),0)</f>
        <v>0</v>
      </c>
      <c r="BA496" s="68">
        <f>IF(BA495&gt;0,IF((SUMIFS($R498:AZ498,$R495:AZ495,12)+IF(AZ495=12,0,AZ496)+BA499)&gt;=$L492,$L492-FLOOR(SUMIFS($R498:AZ498,$R495:AZ495,12),1),IF(BA495=1,BA499,BA499+AZ496)),0)</f>
        <v>0</v>
      </c>
      <c r="BB496" s="68">
        <f>IF(BB495&gt;0,IF((SUMIFS($R498:BA498,$R495:BA495,12)+IF(BA495=12,0,BA496)+BB499)&gt;=$L492,$L492-FLOOR(SUMIFS($R498:BA498,$R495:BA495,12),1),IF(BB495=1,BB499,BB499+BA496)),0)</f>
        <v>0</v>
      </c>
      <c r="BC496" s="68">
        <f>IF(BC495&gt;0,IF((SUMIFS($R498:BB498,$R495:BB495,12)+IF(BB495=12,0,BB496)+BC499)&gt;=$L492,$L492-FLOOR(SUMIFS($R498:BB498,$R495:BB495,12),1),IF(BC495=1,BC499,BC499+BB496)),0)</f>
        <v>0</v>
      </c>
      <c r="BD496" s="68">
        <f>IF(BD495&gt;0,IF((SUMIFS($R498:BC498,$R495:BC495,12)+IF(BC495=12,0,BC496)+BD499)&gt;=$L492,$L492-FLOOR(SUMIFS($R498:BC498,$R495:BC495,12),1),IF(BD495=1,BD499,BD499+BC496)),0)</f>
        <v>0</v>
      </c>
      <c r="BE496" s="68">
        <f>IF(BE495&gt;0,IF((SUMIFS($R498:BD498,$R495:BD495,12)+IF(BD495=12,0,BD496)+BE499)&gt;=$L492,$L492-FLOOR(SUMIFS($R498:BD498,$R495:BD495,12),1),IF(BE495=1,BE499,BE499+BD496)),0)</f>
        <v>0</v>
      </c>
      <c r="BF496" s="68">
        <f>IF(BF495&gt;0,IF((SUMIFS($R498:BE498,$R495:BE495,12)+IF(BE495=12,0,BE496)+BF499)&gt;=$L492,$L492-FLOOR(SUMIFS($R498:BE498,$R495:BE495,12),1),IF(BF495=1,BF499,BF499+BE496)),0)</f>
        <v>0</v>
      </c>
      <c r="BG496" s="68">
        <f>IF(BG495&gt;0,IF((SUMIFS($R498:BF498,$R495:BF495,12)+IF(BF495=12,0,BF496)+BG499)&gt;=$L492,$L492-FLOOR(SUMIFS($R498:BF498,$R495:BF495,12),1),IF(BG495=1,BG499,BG499+BF496)),0)</f>
        <v>0</v>
      </c>
      <c r="BH496" s="68">
        <f>IF(BH495&gt;0,IF((SUMIFS($R498:BG498,$R495:BG495,12)+IF(BG495=12,0,BG496)+BH499)&gt;=$L492,$L492-FLOOR(SUMIFS($R498:BG498,$R495:BG495,12),1),IF(BH495=1,BH499,BH499+BG496)),0)</f>
        <v>0</v>
      </c>
      <c r="BI496" s="68">
        <f>IF(BI495&gt;0,IF((SUMIFS($R498:BH498,$R495:BH495,12)+IF(BH495=12,0,BH496)+BI499)&gt;=$L492,$L492-FLOOR(SUMIFS($R498:BH498,$R495:BH495,12),1),IF(BI495=1,BI499,BI499+BH496)),0)</f>
        <v>0</v>
      </c>
      <c r="BJ496" s="68">
        <f>IF(BJ495&gt;0,IF((SUMIFS($R498:BI498,$R495:BI495,12)+IF(BI495=12,0,BI496)+BJ499)&gt;=$L492,$L492-FLOOR(SUMIFS($R498:BI498,$R495:BI495,12),1),IF(BJ495=1,BJ499,BJ499+BI496)),0)</f>
        <v>0</v>
      </c>
      <c r="BK496" s="68">
        <f>IF(BK495&gt;0,IF((SUMIFS($R498:BJ498,$R495:BJ495,12)+IF(BJ495=12,0,BJ496)+BK499)&gt;=$L492,$L492-FLOOR(SUMIFS($R498:BJ498,$R495:BJ495,12),1),IF(BK495=1,BK499,BK499+BJ496)),0)</f>
        <v>0</v>
      </c>
      <c r="BL496" s="68">
        <f>IF(BL495&gt;0,IF((SUMIFS($R498:BK498,$R495:BK495,12)+IF(BK495=12,0,BK496)+BL499)&gt;=$L492,$L492-FLOOR(SUMIFS($R498:BK498,$R495:BK495,12),1),IF(BL495=1,BL499,BL499+BK496)),0)</f>
        <v>0</v>
      </c>
      <c r="BM496" s="68">
        <f>IF(BM495&gt;0,IF((SUMIFS($R498:BL498,$R495:BL495,12)+IF(BL495=12,0,BL496)+BM499)&gt;=$L492,$L492-FLOOR(SUMIFS($R498:BL498,$R495:BL495,12),1),IF(BM495=1,BM499,BM499+BL496)),0)</f>
        <v>0</v>
      </c>
      <c r="BN496" s="362"/>
      <c r="BO496" s="364"/>
      <c r="BP496" s="366"/>
      <c r="BQ496" s="366"/>
      <c r="BR496" s="106"/>
      <c r="BS496" s="106"/>
      <c r="BT496" s="106"/>
      <c r="BU496" s="106"/>
      <c r="BV496" s="106"/>
      <c r="BW496" s="106"/>
      <c r="BX496" s="106"/>
      <c r="BY496" s="106"/>
      <c r="BZ496" s="106"/>
      <c r="CA496" s="106"/>
      <c r="CB496" s="106"/>
      <c r="CC496" s="106"/>
      <c r="CD496" s="106"/>
      <c r="CE496" s="106"/>
      <c r="CF496" s="106"/>
      <c r="CG496" s="106"/>
    </row>
    <row r="497" spans="1:85" s="245" customFormat="1" ht="41.5" hidden="1" customHeight="1" x14ac:dyDescent="0.35">
      <c r="A497" s="243"/>
      <c r="B497" s="128"/>
      <c r="C497" s="80"/>
      <c r="D497" s="80"/>
      <c r="E497" s="80"/>
      <c r="F497" s="80"/>
      <c r="G497" s="80"/>
      <c r="H497" s="80"/>
      <c r="I497" s="80"/>
      <c r="J497" s="80"/>
      <c r="K497" s="80"/>
      <c r="L497" s="80"/>
      <c r="M497" s="64"/>
      <c r="N497" s="7"/>
      <c r="O497" s="192"/>
      <c r="P497" s="106"/>
      <c r="Q497" s="65" t="s">
        <v>161</v>
      </c>
      <c r="R497" s="67">
        <f>IF(R492&gt;0,R493,0)</f>
        <v>0</v>
      </c>
      <c r="S497" s="67">
        <f t="shared" ref="S497" si="9094">IF(S492&gt;0,IF(S495=1,S493,S493+R497),R497)</f>
        <v>0</v>
      </c>
      <c r="T497" s="67">
        <f t="shared" ref="T497" si="9095">IF(T492&gt;0,IF(T495=1,T493,T493+S497),S497)</f>
        <v>0</v>
      </c>
      <c r="U497" s="67">
        <f t="shared" ref="U497" si="9096">IF(U492&gt;0,IF(U495=1,U493,U493+T497),T497)</f>
        <v>0</v>
      </c>
      <c r="V497" s="67">
        <f t="shared" ref="V497" si="9097">IF(V492&gt;0,IF(V495=1,V493,V493+U497),U497)</f>
        <v>0</v>
      </c>
      <c r="W497" s="67">
        <f t="shared" ref="W497" si="9098">IF(W492&gt;0,IF(W495=1,W493,W493+V497),V497)</f>
        <v>0</v>
      </c>
      <c r="X497" s="67">
        <f t="shared" ref="X497" si="9099">IF(X492&gt;0,IF(X495=1,X493,X493+W497),W497)</f>
        <v>0</v>
      </c>
      <c r="Y497" s="67">
        <f t="shared" ref="Y497" si="9100">IF(Y492&gt;0,IF(Y495=1,Y493,Y493+X497),X497)</f>
        <v>0</v>
      </c>
      <c r="Z497" s="67">
        <f t="shared" ref="Z497" si="9101">IF(Z492&gt;0,IF(Z495=1,Z493,Z493+Y497),Y497)</f>
        <v>0</v>
      </c>
      <c r="AA497" s="67">
        <f t="shared" ref="AA497" si="9102">IF(AA492&gt;0,IF(AA495=1,AA493,AA493+Z497),Z497)</f>
        <v>0</v>
      </c>
      <c r="AB497" s="67">
        <f t="shared" ref="AB497" si="9103">IF(AB492&gt;0,IF(AB495=1,AB493,AB493+AA497),AA497)</f>
        <v>0</v>
      </c>
      <c r="AC497" s="67">
        <f t="shared" ref="AC497" si="9104">IF(AC492&gt;0,IF(AC495=1,AC493,AC493+AB497),AB497)</f>
        <v>0</v>
      </c>
      <c r="AD497" s="67">
        <f t="shared" ref="AD497" si="9105">IF(AD492&gt;0,IF(AD495=1,AD493,AD493+AC497),AC497)</f>
        <v>0</v>
      </c>
      <c r="AE497" s="67">
        <f t="shared" ref="AE497" si="9106">IF(AE492&gt;0,IF(AE495=1,AE493,AE493+AD497),AD497)</f>
        <v>0</v>
      </c>
      <c r="AF497" s="67">
        <f t="shared" ref="AF497" si="9107">IF(AF492&gt;0,IF(AF495=1,AF493,AF493+AE497),AE497)</f>
        <v>0</v>
      </c>
      <c r="AG497" s="67">
        <f t="shared" ref="AG497" si="9108">IF(AG492&gt;0,IF(AG495=1,AG493,AG493+AF497),AF497)</f>
        <v>0</v>
      </c>
      <c r="AH497" s="67">
        <f t="shared" ref="AH497" si="9109">IF(AH492&gt;0,IF(AH495=1,AH493,AH493+AG497),AG497)</f>
        <v>0</v>
      </c>
      <c r="AI497" s="67">
        <f t="shared" ref="AI497" si="9110">IF(AI492&gt;0,IF(AI495=1,AI493,AI493+AH497),AH497)</f>
        <v>0</v>
      </c>
      <c r="AJ497" s="67">
        <f t="shared" ref="AJ497" si="9111">IF(AJ492&gt;0,IF(AJ495=1,AJ493,AJ493+AI497),AI497)</f>
        <v>0</v>
      </c>
      <c r="AK497" s="67">
        <f t="shared" ref="AK497" si="9112">IF(AK492&gt;0,IF(AK495=1,AK493,AK493+AJ497),AJ497)</f>
        <v>0</v>
      </c>
      <c r="AL497" s="67">
        <f t="shared" ref="AL497" si="9113">IF(AL492&gt;0,IF(AL495=1,AL493,AL493+AK497),AK497)</f>
        <v>0</v>
      </c>
      <c r="AM497" s="67">
        <f t="shared" ref="AM497" si="9114">IF(AM492&gt;0,IF(AM495=1,AM493,AM493+AL497),AL497)</f>
        <v>0</v>
      </c>
      <c r="AN497" s="67">
        <f t="shared" ref="AN497" si="9115">IF(AN492&gt;0,IF(AN495=1,AN493,AN493+AM497),AM497)</f>
        <v>0</v>
      </c>
      <c r="AO497" s="67">
        <f t="shared" ref="AO497" si="9116">IF(AO492&gt;0,IF(AO495=1,AO493,AO493+AN497),AN497)</f>
        <v>0</v>
      </c>
      <c r="AP497" s="67">
        <f t="shared" ref="AP497" si="9117">IF(AP492&gt;0,IF(AP495=1,AP493,AP493+AO497),AO497)</f>
        <v>0</v>
      </c>
      <c r="AQ497" s="67">
        <f t="shared" ref="AQ497" si="9118">IF(AQ492&gt;0,IF(AQ495=1,AQ493,AQ493+AP497),AP497)</f>
        <v>0</v>
      </c>
      <c r="AR497" s="67">
        <f t="shared" ref="AR497" si="9119">IF(AR492&gt;0,IF(AR495=1,AR493,AR493+AQ497),AQ497)</f>
        <v>0</v>
      </c>
      <c r="AS497" s="67">
        <f t="shared" ref="AS497" si="9120">IF(AS492&gt;0,IF(AS495=1,AS493,AS493+AR497),AR497)</f>
        <v>0</v>
      </c>
      <c r="AT497" s="67">
        <f t="shared" ref="AT497" si="9121">IF(AT492&gt;0,IF(AT495=1,AT493,AT493+AS497),AS497)</f>
        <v>0</v>
      </c>
      <c r="AU497" s="67">
        <f t="shared" ref="AU497" si="9122">IF(AU492&gt;0,IF(AU495=1,AU493,AU493+AT497),AT497)</f>
        <v>0</v>
      </c>
      <c r="AV497" s="67">
        <f t="shared" ref="AV497" si="9123">IF(AV492&gt;0,IF(AV495=1,AV493,AV493+AU497),AU497)</f>
        <v>0</v>
      </c>
      <c r="AW497" s="67">
        <f t="shared" ref="AW497" si="9124">IF(AW492&gt;0,IF(AW495=1,AW493,AW493+AV497),AV497)</f>
        <v>0</v>
      </c>
      <c r="AX497" s="67">
        <f t="shared" ref="AX497" si="9125">IF(AX492&gt;0,IF(AX495=1,AX493,AX493+AW497),AW497)</f>
        <v>0</v>
      </c>
      <c r="AY497" s="67">
        <f t="shared" ref="AY497" si="9126">IF(AY492&gt;0,IF(AY495=1,AY493,AY493+AX497),AX497)</f>
        <v>0</v>
      </c>
      <c r="AZ497" s="67">
        <f t="shared" ref="AZ497" si="9127">IF(AZ492&gt;0,IF(AZ495=1,AZ493,AZ493+AY497),AY497)</f>
        <v>0</v>
      </c>
      <c r="BA497" s="67">
        <f t="shared" ref="BA497" si="9128">IF(BA492&gt;0,IF(BA495=1,BA493,BA493+AZ497),AZ497)</f>
        <v>0</v>
      </c>
      <c r="BB497" s="67">
        <f t="shared" ref="BB497" si="9129">IF(BB492&gt;0,IF(BB495=1,BB493,BB493+BA497),BA497)</f>
        <v>0</v>
      </c>
      <c r="BC497" s="67">
        <f t="shared" ref="BC497" si="9130">IF(BC492&gt;0,IF(BC495=1,BC493,BC493+BB497),BB497)</f>
        <v>0</v>
      </c>
      <c r="BD497" s="67">
        <f t="shared" ref="BD497" si="9131">IF(BD492&gt;0,IF(BD495=1,BD493,BD493+BC497),BC497)</f>
        <v>0</v>
      </c>
      <c r="BE497" s="67">
        <f t="shared" ref="BE497" si="9132">IF(BE492&gt;0,IF(BE495=1,BE493,BE493+BD497),BD497)</f>
        <v>0</v>
      </c>
      <c r="BF497" s="67">
        <f t="shared" ref="BF497" si="9133">IF(BF492&gt;0,IF(BF495=1,BF493,BF493+BE497),BE497)</f>
        <v>0</v>
      </c>
      <c r="BG497" s="67">
        <f t="shared" ref="BG497" si="9134">IF(BG492&gt;0,IF(BG495=1,BG493,BG493+BF497),BF497)</f>
        <v>0</v>
      </c>
      <c r="BH497" s="67">
        <f t="shared" ref="BH497" si="9135">IF(BH492&gt;0,IF(BH495=1,BH493,BH493+BG497),BG497)</f>
        <v>0</v>
      </c>
      <c r="BI497" s="67">
        <f t="shared" ref="BI497" si="9136">IF(BI492&gt;0,IF(BI495=1,BI493,BI493+BH497),BH497)</f>
        <v>0</v>
      </c>
      <c r="BJ497" s="67">
        <f t="shared" ref="BJ497" si="9137">IF(BJ492&gt;0,IF(BJ495=1,BJ493,BJ493+BI497),BI497)</f>
        <v>0</v>
      </c>
      <c r="BK497" s="67">
        <f t="shared" ref="BK497" si="9138">IF(BK492&gt;0,IF(BK495=1,BK493,BK493+BJ497),BJ497)</f>
        <v>0</v>
      </c>
      <c r="BL497" s="67">
        <f t="shared" ref="BL497" si="9139">IF(BL492&gt;0,IF(BL495=1,BL493,BL493+BK497),BK497)</f>
        <v>0</v>
      </c>
      <c r="BM497" s="67">
        <f t="shared" ref="BM497" si="9140">IF(BM492&gt;0,IF(BM495=1,BM493,BM493+BL497),BL497)</f>
        <v>0</v>
      </c>
      <c r="BN497" s="362"/>
      <c r="BO497" s="364"/>
      <c r="BP497" s="366"/>
      <c r="BQ497" s="366"/>
      <c r="BR497" s="106"/>
      <c r="BS497" s="106"/>
      <c r="BT497" s="106"/>
      <c r="BU497" s="106"/>
      <c r="BV497" s="106"/>
      <c r="BW497" s="106"/>
      <c r="BX497" s="106"/>
      <c r="BY497" s="106"/>
      <c r="BZ497" s="106"/>
      <c r="CA497" s="106"/>
      <c r="CB497" s="106"/>
      <c r="CC497" s="106"/>
      <c r="CD497" s="106"/>
      <c r="CE497" s="106"/>
      <c r="CF497" s="106"/>
      <c r="CG497" s="106"/>
    </row>
    <row r="498" spans="1:85" s="245" customFormat="1" ht="41.5" hidden="1" customHeight="1" x14ac:dyDescent="0.35">
      <c r="A498" s="243"/>
      <c r="B498" s="128"/>
      <c r="C498" s="80"/>
      <c r="D498" s="80"/>
      <c r="E498" s="80"/>
      <c r="F498" s="80"/>
      <c r="G498" s="80"/>
      <c r="H498" s="80"/>
      <c r="I498" s="80"/>
      <c r="J498" s="80"/>
      <c r="K498" s="80"/>
      <c r="L498" s="80"/>
      <c r="M498" s="64"/>
      <c r="N498" s="7"/>
      <c r="O498" s="192"/>
      <c r="P498" s="106"/>
      <c r="Q498" s="65" t="s">
        <v>162</v>
      </c>
      <c r="R498" s="67">
        <f>R500</f>
        <v>0</v>
      </c>
      <c r="S498" s="67">
        <f t="shared" ref="S498" si="9141">IF(S495=1,S500,S500+R498)</f>
        <v>0</v>
      </c>
      <c r="T498" s="67">
        <f t="shared" ref="T498" si="9142">IF(T495=1,T500,T500+S498)</f>
        <v>0</v>
      </c>
      <c r="U498" s="67">
        <f t="shared" ref="U498" si="9143">IF(U495=1,U500,U500+T498)</f>
        <v>0</v>
      </c>
      <c r="V498" s="67">
        <f t="shared" ref="V498" si="9144">IF(V495=1,V500,V500+U498)</f>
        <v>0</v>
      </c>
      <c r="W498" s="67">
        <f t="shared" ref="W498" si="9145">IF(W495=1,W500,W500+V498)</f>
        <v>0</v>
      </c>
      <c r="X498" s="67">
        <f t="shared" ref="X498" si="9146">IF(X495=1,X500,X500+W498)</f>
        <v>0</v>
      </c>
      <c r="Y498" s="67">
        <f t="shared" ref="Y498" si="9147">IF(Y495=1,Y500,Y500+X498)</f>
        <v>0</v>
      </c>
      <c r="Z498" s="67">
        <f t="shared" ref="Z498" si="9148">IF(Z495=1,Z500,Z500+Y498)</f>
        <v>0</v>
      </c>
      <c r="AA498" s="67">
        <f t="shared" ref="AA498" si="9149">IF(AA495=1,AA500,AA500+Z498)</f>
        <v>0</v>
      </c>
      <c r="AB498" s="67">
        <f t="shared" ref="AB498" si="9150">IF(AB495=1,AB500,AB500+AA498)</f>
        <v>0</v>
      </c>
      <c r="AC498" s="67">
        <f t="shared" ref="AC498" si="9151">IF(AC495=1,AC500,AC500+AB498)</f>
        <v>0</v>
      </c>
      <c r="AD498" s="67">
        <f t="shared" ref="AD498" si="9152">IF(AD495=1,AD500,AD500+AC498)</f>
        <v>0</v>
      </c>
      <c r="AE498" s="67">
        <f t="shared" ref="AE498" si="9153">IF(AE495=1,AE500,AE500+AD498)</f>
        <v>0</v>
      </c>
      <c r="AF498" s="67">
        <f t="shared" ref="AF498" si="9154">IF(AF495=1,AF500,AF500+AE498)</f>
        <v>0</v>
      </c>
      <c r="AG498" s="67">
        <f t="shared" ref="AG498" si="9155">IF(AG495=1,AG500,AG500+AF498)</f>
        <v>0</v>
      </c>
      <c r="AH498" s="67">
        <f t="shared" ref="AH498" si="9156">IF(AH495=1,AH500,AH500+AG498)</f>
        <v>0</v>
      </c>
      <c r="AI498" s="67">
        <f t="shared" ref="AI498" si="9157">IF(AI495=1,AI500,AI500+AH498)</f>
        <v>0</v>
      </c>
      <c r="AJ498" s="67">
        <f t="shared" ref="AJ498" si="9158">IF(AJ495=1,AJ500,AJ500+AI498)</f>
        <v>0</v>
      </c>
      <c r="AK498" s="67">
        <f t="shared" ref="AK498" si="9159">IF(AK495=1,AK500,AK500+AJ498)</f>
        <v>0</v>
      </c>
      <c r="AL498" s="67">
        <f t="shared" ref="AL498" si="9160">IF(AL495=1,AL500,AL500+AK498)</f>
        <v>0</v>
      </c>
      <c r="AM498" s="67">
        <f t="shared" ref="AM498" si="9161">IF(AM495=1,AM500,AM500+AL498)</f>
        <v>0</v>
      </c>
      <c r="AN498" s="67">
        <f t="shared" ref="AN498" si="9162">IF(AN495=1,AN500,AN500+AM498)</f>
        <v>0</v>
      </c>
      <c r="AO498" s="67">
        <f t="shared" ref="AO498" si="9163">IF(AO495=1,AO500,AO500+AN498)</f>
        <v>0</v>
      </c>
      <c r="AP498" s="67">
        <f t="shared" ref="AP498" si="9164">IF(AP495=1,AP500,AP500+AO498)</f>
        <v>0</v>
      </c>
      <c r="AQ498" s="67">
        <f t="shared" ref="AQ498" si="9165">IF(AQ495=1,AQ500,AQ500+AP498)</f>
        <v>0</v>
      </c>
      <c r="AR498" s="67">
        <f t="shared" ref="AR498" si="9166">IF(AR495=1,AR500,AR500+AQ498)</f>
        <v>0</v>
      </c>
      <c r="AS498" s="67">
        <f t="shared" ref="AS498" si="9167">IF(AS495=1,AS500,AS500+AR498)</f>
        <v>0</v>
      </c>
      <c r="AT498" s="67">
        <f t="shared" ref="AT498" si="9168">IF(AT495=1,AT500,AT500+AS498)</f>
        <v>0</v>
      </c>
      <c r="AU498" s="67">
        <f t="shared" ref="AU498" si="9169">IF(AU495=1,AU500,AU500+AT498)</f>
        <v>0</v>
      </c>
      <c r="AV498" s="67">
        <f t="shared" ref="AV498" si="9170">IF(AV495=1,AV500,AV500+AU498)</f>
        <v>0</v>
      </c>
      <c r="AW498" s="67">
        <f t="shared" ref="AW498" si="9171">IF(AW495=1,AW500,AW500+AV498)</f>
        <v>0</v>
      </c>
      <c r="AX498" s="67">
        <f t="shared" ref="AX498" si="9172">IF(AX495=1,AX500,AX500+AW498)</f>
        <v>0</v>
      </c>
      <c r="AY498" s="67">
        <f t="shared" ref="AY498" si="9173">IF(AY495=1,AY500,AY500+AX498)</f>
        <v>0</v>
      </c>
      <c r="AZ498" s="67">
        <f t="shared" ref="AZ498" si="9174">IF(AZ495=1,AZ500,AZ500+AY498)</f>
        <v>0</v>
      </c>
      <c r="BA498" s="67">
        <f t="shared" ref="BA498" si="9175">IF(BA495=1,BA500,BA500+AZ498)</f>
        <v>0</v>
      </c>
      <c r="BB498" s="67">
        <f t="shared" ref="BB498" si="9176">IF(BB495=1,BB500,BB500+BA498)</f>
        <v>0</v>
      </c>
      <c r="BC498" s="67">
        <f t="shared" ref="BC498" si="9177">IF(BC495=1,BC500,BC500+BB498)</f>
        <v>0</v>
      </c>
      <c r="BD498" s="67">
        <f t="shared" ref="BD498" si="9178">IF(BD495=1,BD500,BD500+BC498)</f>
        <v>0</v>
      </c>
      <c r="BE498" s="67">
        <f t="shared" ref="BE498" si="9179">IF(BE495=1,BE500,BE500+BD498)</f>
        <v>0</v>
      </c>
      <c r="BF498" s="67">
        <f t="shared" ref="BF498" si="9180">IF(BF495=1,BF500,BF500+BE498)</f>
        <v>0</v>
      </c>
      <c r="BG498" s="67">
        <f t="shared" ref="BG498" si="9181">IF(BG495=1,BG500,BG500+BF498)</f>
        <v>0</v>
      </c>
      <c r="BH498" s="67">
        <f t="shared" ref="BH498" si="9182">IF(BH495=1,BH500,BH500+BG498)</f>
        <v>0</v>
      </c>
      <c r="BI498" s="67">
        <f t="shared" ref="BI498" si="9183">IF(BI495=1,BI500,BI500+BH498)</f>
        <v>0</v>
      </c>
      <c r="BJ498" s="67">
        <f t="shared" ref="BJ498" si="9184">IF(BJ495=1,BJ500,BJ500+BI498)</f>
        <v>0</v>
      </c>
      <c r="BK498" s="67">
        <f t="shared" ref="BK498" si="9185">IF(BK495=1,BK500,BK500+BJ498)</f>
        <v>0</v>
      </c>
      <c r="BL498" s="67">
        <f t="shared" ref="BL498" si="9186">IF(BL495=1,BL500,BL500+BK498)</f>
        <v>0</v>
      </c>
      <c r="BM498" s="67">
        <f t="shared" ref="BM498" si="9187">IF(BM495=1,BM500,BM500+BL498)</f>
        <v>0</v>
      </c>
      <c r="BN498" s="362"/>
      <c r="BO498" s="364"/>
      <c r="BP498" s="366"/>
      <c r="BQ498" s="366"/>
      <c r="BR498" s="106"/>
      <c r="BS498" s="106"/>
      <c r="BT498" s="106"/>
      <c r="BU498" s="106"/>
      <c r="BV498" s="106"/>
      <c r="BW498" s="106"/>
      <c r="BX498" s="106"/>
      <c r="BY498" s="106"/>
      <c r="BZ498" s="106"/>
      <c r="CA498" s="106"/>
      <c r="CB498" s="106"/>
      <c r="CC498" s="106"/>
      <c r="CD498" s="106"/>
      <c r="CE498" s="106"/>
      <c r="CF498" s="106"/>
      <c r="CG498" s="106"/>
    </row>
    <row r="499" spans="1:85" s="245" customFormat="1" ht="29" x14ac:dyDescent="0.35">
      <c r="A499" s="243"/>
      <c r="B499" s="128"/>
      <c r="C499" s="80"/>
      <c r="D499" s="80"/>
      <c r="E499" s="80"/>
      <c r="F499" s="80"/>
      <c r="G499" s="80"/>
      <c r="H499" s="80"/>
      <c r="I499" s="80"/>
      <c r="J499" s="80"/>
      <c r="K499" s="80"/>
      <c r="L499" s="80"/>
      <c r="M499" s="64"/>
      <c r="N499" s="7"/>
      <c r="O499" s="192"/>
      <c r="P499" s="106"/>
      <c r="Q499" s="63" t="s">
        <v>160</v>
      </c>
      <c r="R499" s="68">
        <f t="shared" ref="R499:BM499" si="9188">1720/12*R492</f>
        <v>0</v>
      </c>
      <c r="S499" s="68">
        <f t="shared" si="9188"/>
        <v>0</v>
      </c>
      <c r="T499" s="68">
        <f t="shared" si="9188"/>
        <v>0</v>
      </c>
      <c r="U499" s="68">
        <f t="shared" si="9188"/>
        <v>0</v>
      </c>
      <c r="V499" s="68">
        <f t="shared" si="9188"/>
        <v>0</v>
      </c>
      <c r="W499" s="68">
        <f t="shared" si="9188"/>
        <v>0</v>
      </c>
      <c r="X499" s="68">
        <f t="shared" si="9188"/>
        <v>0</v>
      </c>
      <c r="Y499" s="68">
        <f t="shared" si="9188"/>
        <v>0</v>
      </c>
      <c r="Z499" s="68">
        <f t="shared" si="9188"/>
        <v>0</v>
      </c>
      <c r="AA499" s="68">
        <f t="shared" si="9188"/>
        <v>0</v>
      </c>
      <c r="AB499" s="68">
        <f t="shared" si="9188"/>
        <v>0</v>
      </c>
      <c r="AC499" s="68">
        <f t="shared" si="9188"/>
        <v>0</v>
      </c>
      <c r="AD499" s="68">
        <f t="shared" si="9188"/>
        <v>0</v>
      </c>
      <c r="AE499" s="68">
        <f t="shared" si="9188"/>
        <v>0</v>
      </c>
      <c r="AF499" s="68">
        <f t="shared" si="9188"/>
        <v>0</v>
      </c>
      <c r="AG499" s="68">
        <f t="shared" si="9188"/>
        <v>0</v>
      </c>
      <c r="AH499" s="68">
        <f t="shared" si="9188"/>
        <v>0</v>
      </c>
      <c r="AI499" s="68">
        <f t="shared" si="9188"/>
        <v>0</v>
      </c>
      <c r="AJ499" s="68">
        <f t="shared" si="9188"/>
        <v>0</v>
      </c>
      <c r="AK499" s="68">
        <f t="shared" si="9188"/>
        <v>0</v>
      </c>
      <c r="AL499" s="68">
        <f t="shared" si="9188"/>
        <v>0</v>
      </c>
      <c r="AM499" s="68">
        <f t="shared" si="9188"/>
        <v>0</v>
      </c>
      <c r="AN499" s="68">
        <f t="shared" si="9188"/>
        <v>0</v>
      </c>
      <c r="AO499" s="68">
        <f t="shared" si="9188"/>
        <v>0</v>
      </c>
      <c r="AP499" s="68">
        <f t="shared" si="9188"/>
        <v>0</v>
      </c>
      <c r="AQ499" s="68">
        <f t="shared" si="9188"/>
        <v>0</v>
      </c>
      <c r="AR499" s="68">
        <f t="shared" si="9188"/>
        <v>0</v>
      </c>
      <c r="AS499" s="68">
        <f t="shared" si="9188"/>
        <v>0</v>
      </c>
      <c r="AT499" s="68">
        <f t="shared" si="9188"/>
        <v>0</v>
      </c>
      <c r="AU499" s="68">
        <f t="shared" si="9188"/>
        <v>0</v>
      </c>
      <c r="AV499" s="68">
        <f t="shared" si="9188"/>
        <v>0</v>
      </c>
      <c r="AW499" s="68">
        <f t="shared" si="9188"/>
        <v>0</v>
      </c>
      <c r="AX499" s="68">
        <f t="shared" si="9188"/>
        <v>0</v>
      </c>
      <c r="AY499" s="68">
        <f t="shared" si="9188"/>
        <v>0</v>
      </c>
      <c r="AZ499" s="68">
        <f t="shared" si="9188"/>
        <v>0</v>
      </c>
      <c r="BA499" s="68">
        <f t="shared" si="9188"/>
        <v>0</v>
      </c>
      <c r="BB499" s="68">
        <f t="shared" si="9188"/>
        <v>0</v>
      </c>
      <c r="BC499" s="68">
        <f t="shared" si="9188"/>
        <v>0</v>
      </c>
      <c r="BD499" s="68">
        <f t="shared" si="9188"/>
        <v>0</v>
      </c>
      <c r="BE499" s="68">
        <f t="shared" si="9188"/>
        <v>0</v>
      </c>
      <c r="BF499" s="68">
        <f t="shared" si="9188"/>
        <v>0</v>
      </c>
      <c r="BG499" s="68">
        <f t="shared" si="9188"/>
        <v>0</v>
      </c>
      <c r="BH499" s="68">
        <f t="shared" si="9188"/>
        <v>0</v>
      </c>
      <c r="BI499" s="68">
        <f t="shared" si="9188"/>
        <v>0</v>
      </c>
      <c r="BJ499" s="68">
        <f t="shared" si="9188"/>
        <v>0</v>
      </c>
      <c r="BK499" s="68">
        <f t="shared" si="9188"/>
        <v>0</v>
      </c>
      <c r="BL499" s="68">
        <f t="shared" si="9188"/>
        <v>0</v>
      </c>
      <c r="BM499" s="68">
        <f t="shared" si="9188"/>
        <v>0</v>
      </c>
      <c r="BN499" s="362"/>
      <c r="BO499" s="364"/>
      <c r="BP499" s="366"/>
      <c r="BQ499" s="366"/>
      <c r="BR499" s="106"/>
      <c r="BS499" s="106"/>
      <c r="BT499" s="106"/>
      <c r="BU499" s="106"/>
      <c r="BV499" s="106"/>
      <c r="BW499" s="106"/>
      <c r="BX499" s="106"/>
      <c r="BY499" s="106"/>
      <c r="BZ499" s="106"/>
      <c r="CA499" s="106"/>
      <c r="CB499" s="106"/>
      <c r="CC499" s="106"/>
      <c r="CD499" s="106"/>
      <c r="CE499" s="106"/>
      <c r="CF499" s="106"/>
      <c r="CG499" s="106"/>
    </row>
    <row r="500" spans="1:85" s="245" customFormat="1" ht="29" x14ac:dyDescent="0.35">
      <c r="A500" s="243"/>
      <c r="B500" s="128"/>
      <c r="C500" s="80"/>
      <c r="D500" s="80"/>
      <c r="E500" s="80"/>
      <c r="F500" s="80"/>
      <c r="G500" s="80"/>
      <c r="H500" s="80"/>
      <c r="I500" s="80"/>
      <c r="J500" s="80"/>
      <c r="K500" s="80"/>
      <c r="L500" s="80"/>
      <c r="M500" s="64"/>
      <c r="N500" s="7"/>
      <c r="O500" s="192"/>
      <c r="P500" s="106"/>
      <c r="Q500" s="63" t="s">
        <v>144</v>
      </c>
      <c r="R500" s="68">
        <f>FLOOR(IF(OR(R495=0,R495=1),IF(R493&gt;=R499,R499,R493)+0.00000001,IF(R497&gt;=R496,R496,R497))+0.00000001,1)</f>
        <v>0</v>
      </c>
      <c r="S500" s="68">
        <f t="shared" ref="S500" si="9189">FLOOR(IF(OR(S495=0,S495=1),IF(S499&gt;S496,S496,IF(S493&gt;=S499,S499,S493)+0.00000001),IF(S497&gt;=S496,S496-R498,S497-R498)+0.00000001),1)</f>
        <v>0</v>
      </c>
      <c r="T500" s="68">
        <f t="shared" ref="T500" si="9190">FLOOR(IF(OR(T495=0,T495=1),IF(T499&gt;T496,T496,IF(T493&gt;=T499,T499,T493)+0.00000001),IF(T497&gt;=T496,T496-S498,T497-S498)+0.00000001),1)</f>
        <v>0</v>
      </c>
      <c r="U500" s="68">
        <f t="shared" ref="U500" si="9191">FLOOR(IF(OR(U495=0,U495=1),IF(U499&gt;U496,U496,IF(U493&gt;=U499,U499,U493)+0.00000001),IF(U497&gt;=U496,U496-T498,U497-T498)+0.00000001),1)</f>
        <v>0</v>
      </c>
      <c r="V500" s="68">
        <f t="shared" ref="V500" si="9192">FLOOR(IF(OR(V495=0,V495=1),IF(V499&gt;V496,V496,IF(V493&gt;=V499,V499,V493)+0.00000001),IF(V497&gt;=V496,V496-U498,V497-U498)+0.00000001),1)</f>
        <v>0</v>
      </c>
      <c r="W500" s="68">
        <f t="shared" ref="W500" si="9193">FLOOR(IF(OR(W495=0,W495=1),IF(W499&gt;W496,W496,IF(W493&gt;=W499,W499,W493)+0.00000001),IF(W497&gt;=W496,W496-V498,W497-V498)+0.00000001),1)</f>
        <v>0</v>
      </c>
      <c r="X500" s="68">
        <f t="shared" ref="X500" si="9194">FLOOR(IF(OR(X495=0,X495=1),IF(X499&gt;X496,X496,IF(X493&gt;=X499,X499,X493)+0.00000001),IF(X497&gt;=X496,X496-W498,X497-W498)+0.00000001),1)</f>
        <v>0</v>
      </c>
      <c r="Y500" s="68">
        <f t="shared" ref="Y500" si="9195">FLOOR(IF(OR(Y495=0,Y495=1),IF(Y499&gt;Y496,Y496,IF(Y493&gt;=Y499,Y499,Y493)+0.00000001),IF(Y497&gt;=Y496,Y496-X498,Y497-X498)+0.00000001),1)</f>
        <v>0</v>
      </c>
      <c r="Z500" s="68">
        <f t="shared" ref="Z500" si="9196">FLOOR(IF(OR(Z495=0,Z495=1),IF(Z499&gt;Z496,Z496,IF(Z493&gt;=Z499,Z499,Z493)+0.00000001),IF(Z497&gt;=Z496,Z496-Y498,Z497-Y498)+0.00000001),1)</f>
        <v>0</v>
      </c>
      <c r="AA500" s="68">
        <f t="shared" ref="AA500" si="9197">FLOOR(IF(OR(AA495=0,AA495=1),IF(AA499&gt;AA496,AA496,IF(AA493&gt;=AA499,AA499,AA493)+0.00000001),IF(AA497&gt;=AA496,AA496-Z498,AA497-Z498)+0.00000001),1)</f>
        <v>0</v>
      </c>
      <c r="AB500" s="68">
        <f t="shared" ref="AB500" si="9198">FLOOR(IF(OR(AB495=0,AB495=1),IF(AB499&gt;AB496,AB496,IF(AB493&gt;=AB499,AB499,AB493)+0.00000001),IF(AB497&gt;=AB496,AB496-AA498,AB497-AA498)+0.00000001),1)</f>
        <v>0</v>
      </c>
      <c r="AC500" s="68">
        <f t="shared" ref="AC500" si="9199">FLOOR(IF(OR(AC495=0,AC495=1),IF(AC499&gt;AC496,AC496,IF(AC493&gt;=AC499,AC499,AC493)+0.00000001),IF(AC497&gt;=AC496,AC496-AB498,AC497-AB498)+0.00000001),1)</f>
        <v>0</v>
      </c>
      <c r="AD500" s="68">
        <f t="shared" ref="AD500" si="9200">FLOOR(IF(OR(AD495=0,AD495=1),IF(AD499&gt;AD496,AD496,IF(AD493&gt;=AD499,AD499,AD493)+0.00000001),IF(AD497&gt;=AD496,AD496-AC498,AD497-AC498)+0.00000001),1)</f>
        <v>0</v>
      </c>
      <c r="AE500" s="68">
        <f t="shared" ref="AE500" si="9201">FLOOR(IF(OR(AE495=0,AE495=1),IF(AE499&gt;AE496,AE496,IF(AE493&gt;=AE499,AE499,AE493)+0.00000001),IF(AE497&gt;=AE496,AE496-AD498,AE497-AD498)+0.00000001),1)</f>
        <v>0</v>
      </c>
      <c r="AF500" s="68">
        <f t="shared" ref="AF500" si="9202">FLOOR(IF(OR(AF495=0,AF495=1),IF(AF499&gt;AF496,AF496,IF(AF493&gt;=AF499,AF499,AF493)+0.00000001),IF(AF497&gt;=AF496,AF496-AE498,AF497-AE498)+0.00000001),1)</f>
        <v>0</v>
      </c>
      <c r="AG500" s="68">
        <f t="shared" ref="AG500" si="9203">FLOOR(IF(OR(AG495=0,AG495=1),IF(AG499&gt;AG496,AG496,IF(AG493&gt;=AG499,AG499,AG493)+0.00000001),IF(AG497&gt;=AG496,AG496-AF498,AG497-AF498)+0.00000001),1)</f>
        <v>0</v>
      </c>
      <c r="AH500" s="68">
        <f t="shared" ref="AH500" si="9204">FLOOR(IF(OR(AH495=0,AH495=1),IF(AH499&gt;AH496,AH496,IF(AH493&gt;=AH499,AH499,AH493)+0.00000001),IF(AH497&gt;=AH496,AH496-AG498,AH497-AG498)+0.00000001),1)</f>
        <v>0</v>
      </c>
      <c r="AI500" s="68">
        <f t="shared" ref="AI500" si="9205">FLOOR(IF(OR(AI495=0,AI495=1),IF(AI499&gt;AI496,AI496,IF(AI493&gt;=AI499,AI499,AI493)+0.00000001),IF(AI497&gt;=AI496,AI496-AH498,AI497-AH498)+0.00000001),1)</f>
        <v>0</v>
      </c>
      <c r="AJ500" s="68">
        <f t="shared" ref="AJ500" si="9206">FLOOR(IF(OR(AJ495=0,AJ495=1),IF(AJ499&gt;AJ496,AJ496,IF(AJ493&gt;=AJ499,AJ499,AJ493)+0.00000001),IF(AJ497&gt;=AJ496,AJ496-AI498,AJ497-AI498)+0.00000001),1)</f>
        <v>0</v>
      </c>
      <c r="AK500" s="68">
        <f t="shared" ref="AK500" si="9207">FLOOR(IF(OR(AK495=0,AK495=1),IF(AK499&gt;AK496,AK496,IF(AK493&gt;=AK499,AK499,AK493)+0.00000001),IF(AK497&gt;=AK496,AK496-AJ498,AK497-AJ498)+0.00000001),1)</f>
        <v>0</v>
      </c>
      <c r="AL500" s="68">
        <f t="shared" ref="AL500" si="9208">FLOOR(IF(OR(AL495=0,AL495=1),IF(AL499&gt;AL496,AL496,IF(AL493&gt;=AL499,AL499,AL493)+0.00000001),IF(AL497&gt;=AL496,AL496-AK498,AL497-AK498)+0.00000001),1)</f>
        <v>0</v>
      </c>
      <c r="AM500" s="68">
        <f t="shared" ref="AM500" si="9209">FLOOR(IF(OR(AM495=0,AM495=1),IF(AM499&gt;AM496,AM496,IF(AM493&gt;=AM499,AM499,AM493)+0.00000001),IF(AM497&gt;=AM496,AM496-AL498,AM497-AL498)+0.00000001),1)</f>
        <v>0</v>
      </c>
      <c r="AN500" s="68">
        <f t="shared" ref="AN500" si="9210">FLOOR(IF(OR(AN495=0,AN495=1),IF(AN499&gt;AN496,AN496,IF(AN493&gt;=AN499,AN499,AN493)+0.00000001),IF(AN497&gt;=AN496,AN496-AM498,AN497-AM498)+0.00000001),1)</f>
        <v>0</v>
      </c>
      <c r="AO500" s="68">
        <f t="shared" ref="AO500" si="9211">FLOOR(IF(OR(AO495=0,AO495=1),IF(AO499&gt;AO496,AO496,IF(AO493&gt;=AO499,AO499,AO493)+0.00000001),IF(AO497&gt;=AO496,AO496-AN498,AO497-AN498)+0.00000001),1)</f>
        <v>0</v>
      </c>
      <c r="AP500" s="68">
        <f t="shared" ref="AP500" si="9212">FLOOR(IF(OR(AP495=0,AP495=1),IF(AP499&gt;AP496,AP496,IF(AP493&gt;=AP499,AP499,AP493)+0.00000001),IF(AP497&gt;=AP496,AP496-AO498,AP497-AO498)+0.00000001),1)</f>
        <v>0</v>
      </c>
      <c r="AQ500" s="68">
        <f t="shared" ref="AQ500" si="9213">FLOOR(IF(OR(AQ495=0,AQ495=1),IF(AQ499&gt;AQ496,AQ496,IF(AQ493&gt;=AQ499,AQ499,AQ493)+0.00000001),IF(AQ497&gt;=AQ496,AQ496-AP498,AQ497-AP498)+0.00000001),1)</f>
        <v>0</v>
      </c>
      <c r="AR500" s="68">
        <f t="shared" ref="AR500" si="9214">FLOOR(IF(OR(AR495=0,AR495=1),IF(AR499&gt;AR496,AR496,IF(AR493&gt;=AR499,AR499,AR493)+0.00000001),IF(AR497&gt;=AR496,AR496-AQ498,AR497-AQ498)+0.00000001),1)</f>
        <v>0</v>
      </c>
      <c r="AS500" s="68">
        <f t="shared" ref="AS500" si="9215">FLOOR(IF(OR(AS495=0,AS495=1),IF(AS499&gt;AS496,AS496,IF(AS493&gt;=AS499,AS499,AS493)+0.00000001),IF(AS497&gt;=AS496,AS496-AR498,AS497-AR498)+0.00000001),1)</f>
        <v>0</v>
      </c>
      <c r="AT500" s="68">
        <f t="shared" ref="AT500" si="9216">FLOOR(IF(OR(AT495=0,AT495=1),IF(AT499&gt;AT496,AT496,IF(AT493&gt;=AT499,AT499,AT493)+0.00000001),IF(AT497&gt;=AT496,AT496-AS498,AT497-AS498)+0.00000001),1)</f>
        <v>0</v>
      </c>
      <c r="AU500" s="68">
        <f t="shared" ref="AU500" si="9217">FLOOR(IF(OR(AU495=0,AU495=1),IF(AU499&gt;AU496,AU496,IF(AU493&gt;=AU499,AU499,AU493)+0.00000001),IF(AU497&gt;=AU496,AU496-AT498,AU497-AT498)+0.00000001),1)</f>
        <v>0</v>
      </c>
      <c r="AV500" s="68">
        <f t="shared" ref="AV500" si="9218">FLOOR(IF(OR(AV495=0,AV495=1),IF(AV499&gt;AV496,AV496,IF(AV493&gt;=AV499,AV499,AV493)+0.00000001),IF(AV497&gt;=AV496,AV496-AU498,AV497-AU498)+0.00000001),1)</f>
        <v>0</v>
      </c>
      <c r="AW500" s="68">
        <f t="shared" ref="AW500" si="9219">FLOOR(IF(OR(AW495=0,AW495=1),IF(AW499&gt;AW496,AW496,IF(AW493&gt;=AW499,AW499,AW493)+0.00000001),IF(AW497&gt;=AW496,AW496-AV498,AW497-AV498)+0.00000001),1)</f>
        <v>0</v>
      </c>
      <c r="AX500" s="68">
        <f t="shared" ref="AX500" si="9220">FLOOR(IF(OR(AX495=0,AX495=1),IF(AX499&gt;AX496,AX496,IF(AX493&gt;=AX499,AX499,AX493)+0.00000001),IF(AX497&gt;=AX496,AX496-AW498,AX497-AW498)+0.00000001),1)</f>
        <v>0</v>
      </c>
      <c r="AY500" s="68">
        <f t="shared" ref="AY500" si="9221">FLOOR(IF(OR(AY495=0,AY495=1),IF(AY499&gt;AY496,AY496,IF(AY493&gt;=AY499,AY499,AY493)+0.00000001),IF(AY497&gt;=AY496,AY496-AX498,AY497-AX498)+0.00000001),1)</f>
        <v>0</v>
      </c>
      <c r="AZ500" s="68">
        <f t="shared" ref="AZ500" si="9222">FLOOR(IF(OR(AZ495=0,AZ495=1),IF(AZ499&gt;AZ496,AZ496,IF(AZ493&gt;=AZ499,AZ499,AZ493)+0.00000001),IF(AZ497&gt;=AZ496,AZ496-AY498,AZ497-AY498)+0.00000001),1)</f>
        <v>0</v>
      </c>
      <c r="BA500" s="68">
        <f t="shared" ref="BA500" si="9223">FLOOR(IF(OR(BA495=0,BA495=1),IF(BA499&gt;BA496,BA496,IF(BA493&gt;=BA499,BA499,BA493)+0.00000001),IF(BA497&gt;=BA496,BA496-AZ498,BA497-AZ498)+0.00000001),1)</f>
        <v>0</v>
      </c>
      <c r="BB500" s="68">
        <f t="shared" ref="BB500" si="9224">FLOOR(IF(OR(BB495=0,BB495=1),IF(BB499&gt;BB496,BB496,IF(BB493&gt;=BB499,BB499,BB493)+0.00000001),IF(BB497&gt;=BB496,BB496-BA498,BB497-BA498)+0.00000001),1)</f>
        <v>0</v>
      </c>
      <c r="BC500" s="68">
        <f t="shared" ref="BC500" si="9225">FLOOR(IF(OR(BC495=0,BC495=1),IF(BC499&gt;BC496,BC496,IF(BC493&gt;=BC499,BC499,BC493)+0.00000001),IF(BC497&gt;=BC496,BC496-BB498,BC497-BB498)+0.00000001),1)</f>
        <v>0</v>
      </c>
      <c r="BD500" s="68">
        <f t="shared" ref="BD500" si="9226">FLOOR(IF(OR(BD495=0,BD495=1),IF(BD499&gt;BD496,BD496,IF(BD493&gt;=BD499,BD499,BD493)+0.00000001),IF(BD497&gt;=BD496,BD496-BC498,BD497-BC498)+0.00000001),1)</f>
        <v>0</v>
      </c>
      <c r="BE500" s="68">
        <f t="shared" ref="BE500" si="9227">FLOOR(IF(OR(BE495=0,BE495=1),IF(BE499&gt;BE496,BE496,IF(BE493&gt;=BE499,BE499,BE493)+0.00000001),IF(BE497&gt;=BE496,BE496-BD498,BE497-BD498)+0.00000001),1)</f>
        <v>0</v>
      </c>
      <c r="BF500" s="68">
        <f t="shared" ref="BF500" si="9228">FLOOR(IF(OR(BF495=0,BF495=1),IF(BF499&gt;BF496,BF496,IF(BF493&gt;=BF499,BF499,BF493)+0.00000001),IF(BF497&gt;=BF496,BF496-BE498,BF497-BE498)+0.00000001),1)</f>
        <v>0</v>
      </c>
      <c r="BG500" s="68">
        <f t="shared" ref="BG500" si="9229">FLOOR(IF(OR(BG495=0,BG495=1),IF(BG499&gt;BG496,BG496,IF(BG493&gt;=BG499,BG499,BG493)+0.00000001),IF(BG497&gt;=BG496,BG496-BF498,BG497-BF498)+0.00000001),1)</f>
        <v>0</v>
      </c>
      <c r="BH500" s="68">
        <f t="shared" ref="BH500" si="9230">FLOOR(IF(OR(BH495=0,BH495=1),IF(BH499&gt;BH496,BH496,IF(BH493&gt;=BH499,BH499,BH493)+0.00000001),IF(BH497&gt;=BH496,BH496-BG498,BH497-BG498)+0.00000001),1)</f>
        <v>0</v>
      </c>
      <c r="BI500" s="68">
        <f t="shared" ref="BI500" si="9231">FLOOR(IF(OR(BI495=0,BI495=1),IF(BI499&gt;BI496,BI496,IF(BI493&gt;=BI499,BI499,BI493)+0.00000001),IF(BI497&gt;=BI496,BI496-BH498,BI497-BH498)+0.00000001),1)</f>
        <v>0</v>
      </c>
      <c r="BJ500" s="68">
        <f t="shared" ref="BJ500" si="9232">FLOOR(IF(OR(BJ495=0,BJ495=1),IF(BJ499&gt;BJ496,BJ496,IF(BJ493&gt;=BJ499,BJ499,BJ493)+0.00000001),IF(BJ497&gt;=BJ496,BJ496-BI498,BJ497-BI498)+0.00000001),1)</f>
        <v>0</v>
      </c>
      <c r="BK500" s="68">
        <f t="shared" ref="BK500" si="9233">FLOOR(IF(OR(BK495=0,BK495=1),IF(BK499&gt;BK496,BK496,IF(BK493&gt;=BK499,BK499,BK493)+0.00000001),IF(BK497&gt;=BK496,BK496-BJ498,BK497-BJ498)+0.00000001),1)</f>
        <v>0</v>
      </c>
      <c r="BL500" s="68">
        <f t="shared" ref="BL500" si="9234">FLOOR(IF(OR(BL495=0,BL495=1),IF(BL499&gt;BL496,BL496,IF(BL493&gt;=BL499,BL499,BL493)+0.00000001),IF(BL497&gt;=BL496,BL496-BK498,BL497-BK498)+0.00000001),1)</f>
        <v>0</v>
      </c>
      <c r="BM500" s="68">
        <f t="shared" ref="BM500" si="9235">FLOOR(IF(OR(BM495=0,BM495=1),IF(BM499&gt;BM496,BM496,IF(BM493&gt;=BM499,BM499,BM493)+0.00000001),IF(BM497&gt;=BM496,BM496-BL498,BM497-BL498)+0.00000001),1)</f>
        <v>0</v>
      </c>
      <c r="BN500" s="362"/>
      <c r="BO500" s="364"/>
      <c r="BP500" s="366"/>
      <c r="BQ500" s="366"/>
      <c r="BR500" s="106"/>
      <c r="BS500" s="106"/>
      <c r="BT500" s="106"/>
      <c r="BU500" s="106"/>
      <c r="BV500" s="106"/>
      <c r="BW500" s="106"/>
      <c r="BX500" s="106"/>
      <c r="BY500" s="106"/>
      <c r="BZ500" s="106"/>
      <c r="CA500" s="106"/>
      <c r="CB500" s="106"/>
      <c r="CC500" s="106"/>
      <c r="CD500" s="106"/>
      <c r="CE500" s="106"/>
      <c r="CF500" s="106"/>
      <c r="CG500" s="106"/>
    </row>
    <row r="501" spans="1:85" s="245" customFormat="1" ht="25.4" customHeight="1" thickBot="1" x14ac:dyDescent="0.4">
      <c r="A501" s="243"/>
      <c r="B501" s="129"/>
      <c r="C501" s="69"/>
      <c r="D501" s="69"/>
      <c r="E501" s="69"/>
      <c r="F501" s="69"/>
      <c r="G501" s="69"/>
      <c r="H501" s="69"/>
      <c r="I501" s="69"/>
      <c r="J501" s="69"/>
      <c r="K501" s="69"/>
      <c r="L501" s="69"/>
      <c r="M501" s="70"/>
      <c r="N501" s="7"/>
      <c r="O501" s="193"/>
      <c r="P501" s="106"/>
      <c r="Q501" s="216" t="s">
        <v>145</v>
      </c>
      <c r="R501" s="72">
        <f>IF($J492="Ano",R500*'Podpůrná data'!$B$5,R500*'Podpůrná data'!$B$3)</f>
        <v>0</v>
      </c>
      <c r="S501" s="72">
        <f>IF($J492="Ano",S500*'Podpůrná data'!$B$5,S500*'Podpůrná data'!$B$3)</f>
        <v>0</v>
      </c>
      <c r="T501" s="72">
        <f>IF($J492="Ano",T500*'Podpůrná data'!$B$5,T500*'Podpůrná data'!$B$3)</f>
        <v>0</v>
      </c>
      <c r="U501" s="72">
        <f>IF($J492="Ano",U500*'Podpůrná data'!$B$5,U500*'Podpůrná data'!$B$3)</f>
        <v>0</v>
      </c>
      <c r="V501" s="72">
        <f>IF($J492="Ano",V500*'Podpůrná data'!$B$5,V500*'Podpůrná data'!$B$3)</f>
        <v>0</v>
      </c>
      <c r="W501" s="72">
        <f>IF($J492="Ano",W500*'Podpůrná data'!$B$5,W500*'Podpůrná data'!$B$3)</f>
        <v>0</v>
      </c>
      <c r="X501" s="72">
        <f>IF($J492="Ano",X500*'Podpůrná data'!$B$5,X500*'Podpůrná data'!$B$3)</f>
        <v>0</v>
      </c>
      <c r="Y501" s="72">
        <f>IF($J492="Ano",Y500*'Podpůrná data'!$B$5,Y500*'Podpůrná data'!$B$3)</f>
        <v>0</v>
      </c>
      <c r="Z501" s="72">
        <f>IF($J492="Ano",Z500*'Podpůrná data'!$B$5,Z500*'Podpůrná data'!$B$3)</f>
        <v>0</v>
      </c>
      <c r="AA501" s="72">
        <f>IF($J492="Ano",AA500*'Podpůrná data'!$B$5,AA500*'Podpůrná data'!$B$3)</f>
        <v>0</v>
      </c>
      <c r="AB501" s="72">
        <f>IF($J492="Ano",AB500*'Podpůrná data'!$B$5,AB500*'Podpůrná data'!$B$3)</f>
        <v>0</v>
      </c>
      <c r="AC501" s="72">
        <f>IF($J492="Ano",AC500*'Podpůrná data'!$B$5,AC500*'Podpůrná data'!$B$3)</f>
        <v>0</v>
      </c>
      <c r="AD501" s="72">
        <f>IF($J492="Ano",AD500*'Podpůrná data'!$B$5,AD500*'Podpůrná data'!$B$3)</f>
        <v>0</v>
      </c>
      <c r="AE501" s="72">
        <f>IF($J492="Ano",AE500*'Podpůrná data'!$B$5,AE500*'Podpůrná data'!$B$3)</f>
        <v>0</v>
      </c>
      <c r="AF501" s="72">
        <f>IF($J492="Ano",AF500*'Podpůrná data'!$B$5,AF500*'Podpůrná data'!$B$3)</f>
        <v>0</v>
      </c>
      <c r="AG501" s="72">
        <f>IF($J492="Ano",AG500*'Podpůrná data'!$B$5,AG500*'Podpůrná data'!$B$3)</f>
        <v>0</v>
      </c>
      <c r="AH501" s="72">
        <f>IF($J492="Ano",AH500*'Podpůrná data'!$B$5,AH500*'Podpůrná data'!$B$3)</f>
        <v>0</v>
      </c>
      <c r="AI501" s="72">
        <f>IF($J492="Ano",AI500*'Podpůrná data'!$B$5,AI500*'Podpůrná data'!$B$3)</f>
        <v>0</v>
      </c>
      <c r="AJ501" s="72">
        <f>IF($J492="Ano",AJ500*'Podpůrná data'!$B$5,AJ500*'Podpůrná data'!$B$3)</f>
        <v>0</v>
      </c>
      <c r="AK501" s="72">
        <f>IF($J492="Ano",AK500*'Podpůrná data'!$B$5,AK500*'Podpůrná data'!$B$3)</f>
        <v>0</v>
      </c>
      <c r="AL501" s="72">
        <f>IF($J492="Ano",AL500*'Podpůrná data'!$B$5,AL500*'Podpůrná data'!$B$3)</f>
        <v>0</v>
      </c>
      <c r="AM501" s="72">
        <f>IF($J492="Ano",AM500*'Podpůrná data'!$B$5,AM500*'Podpůrná data'!$B$3)</f>
        <v>0</v>
      </c>
      <c r="AN501" s="72">
        <f>IF($J492="Ano",AN500*'Podpůrná data'!$B$5,AN500*'Podpůrná data'!$B$3)</f>
        <v>0</v>
      </c>
      <c r="AO501" s="72">
        <f>IF($J492="Ano",AO500*'Podpůrná data'!$B$5,AO500*'Podpůrná data'!$B$3)</f>
        <v>0</v>
      </c>
      <c r="AP501" s="72">
        <f>IF($J492="Ano",AP500*'Podpůrná data'!$B$5,AP500*'Podpůrná data'!$B$3)</f>
        <v>0</v>
      </c>
      <c r="AQ501" s="72">
        <f>IF($J492="Ano",AQ500*'Podpůrná data'!$B$5,AQ500*'Podpůrná data'!$B$3)</f>
        <v>0</v>
      </c>
      <c r="AR501" s="72">
        <f>IF($J492="Ano",AR500*'Podpůrná data'!$B$5,AR500*'Podpůrná data'!$B$3)</f>
        <v>0</v>
      </c>
      <c r="AS501" s="72">
        <f>IF($J492="Ano",AS500*'Podpůrná data'!$B$5,AS500*'Podpůrná data'!$B$3)</f>
        <v>0</v>
      </c>
      <c r="AT501" s="72">
        <f>IF($J492="Ano",AT500*'Podpůrná data'!$B$5,AT500*'Podpůrná data'!$B$3)</f>
        <v>0</v>
      </c>
      <c r="AU501" s="72">
        <f>IF($J492="Ano",AU500*'Podpůrná data'!$B$5,AU500*'Podpůrná data'!$B$3)</f>
        <v>0</v>
      </c>
      <c r="AV501" s="72">
        <f>IF($J492="Ano",AV500*'Podpůrná data'!$B$5,AV500*'Podpůrná data'!$B$3)</f>
        <v>0</v>
      </c>
      <c r="AW501" s="72">
        <f>IF($J492="Ano",AW500*'Podpůrná data'!$B$5,AW500*'Podpůrná data'!$B$3)</f>
        <v>0</v>
      </c>
      <c r="AX501" s="72">
        <f>IF($J492="Ano",AX500*'Podpůrná data'!$B$5,AX500*'Podpůrná data'!$B$3)</f>
        <v>0</v>
      </c>
      <c r="AY501" s="72">
        <f>IF($J492="Ano",AY500*'Podpůrná data'!$B$5,AY500*'Podpůrná data'!$B$3)</f>
        <v>0</v>
      </c>
      <c r="AZ501" s="72">
        <f>IF($J492="Ano",AZ500*'Podpůrná data'!$B$5,AZ500*'Podpůrná data'!$B$3)</f>
        <v>0</v>
      </c>
      <c r="BA501" s="72">
        <f>IF($J492="Ano",BA500*'Podpůrná data'!$B$5,BA500*'Podpůrná data'!$B$3)</f>
        <v>0</v>
      </c>
      <c r="BB501" s="72">
        <f>IF($J492="Ano",BB500*'Podpůrná data'!$B$5,BB500*'Podpůrná data'!$B$3)</f>
        <v>0</v>
      </c>
      <c r="BC501" s="72">
        <f>IF($J492="Ano",BC500*'Podpůrná data'!$B$5,BC500*'Podpůrná data'!$B$3)</f>
        <v>0</v>
      </c>
      <c r="BD501" s="72">
        <f>IF($J492="Ano",BD500*'Podpůrná data'!$B$5,BD500*'Podpůrná data'!$B$3)</f>
        <v>0</v>
      </c>
      <c r="BE501" s="72">
        <f>IF($J492="Ano",BE500*'Podpůrná data'!$B$5,BE500*'Podpůrná data'!$B$3)</f>
        <v>0</v>
      </c>
      <c r="BF501" s="72">
        <f>IF($J492="Ano",BF500*'Podpůrná data'!$B$5,BF500*'Podpůrná data'!$B$3)</f>
        <v>0</v>
      </c>
      <c r="BG501" s="72">
        <f>IF($J492="Ano",BG500*'Podpůrná data'!$B$5,BG500*'Podpůrná data'!$B$3)</f>
        <v>0</v>
      </c>
      <c r="BH501" s="72">
        <f>IF($J492="Ano",BH500*'Podpůrná data'!$B$5,BH500*'Podpůrná data'!$B$3)</f>
        <v>0</v>
      </c>
      <c r="BI501" s="72">
        <f>IF($J492="Ano",BI500*'Podpůrná data'!$B$5,BI500*'Podpůrná data'!$B$3)</f>
        <v>0</v>
      </c>
      <c r="BJ501" s="72">
        <f>IF($J492="Ano",BJ500*'Podpůrná data'!$B$5,BJ500*'Podpůrná data'!$B$3)</f>
        <v>0</v>
      </c>
      <c r="BK501" s="72">
        <f>IF($J492="Ano",BK500*'Podpůrná data'!$B$5,BK500*'Podpůrná data'!$B$3)</f>
        <v>0</v>
      </c>
      <c r="BL501" s="72">
        <f>IF($J492="Ano",BL500*'Podpůrná data'!$B$5,BL500*'Podpůrná data'!$B$3)</f>
        <v>0</v>
      </c>
      <c r="BM501" s="72">
        <f>IF($J492="Ano",BM500*'Podpůrná data'!$B$5,BM500*'Podpůrná data'!$B$3)</f>
        <v>0</v>
      </c>
      <c r="BN501" s="363"/>
      <c r="BO501" s="365"/>
      <c r="BP501" s="367"/>
      <c r="BQ501" s="367"/>
      <c r="BR501" s="106"/>
      <c r="BS501" s="178">
        <f>SUMIFS($R501:$BM501,$R491:$BM491,"1. ZoR")</f>
        <v>0</v>
      </c>
      <c r="BT501" s="178">
        <f>SUMIFS($R501:$BM501,$R491:$BM491,"2. ZoR")</f>
        <v>0</v>
      </c>
      <c r="BU501" s="178">
        <f>SUMIFS($R501:$BM501,$R491:$BM491,"3. ZoR")</f>
        <v>0</v>
      </c>
      <c r="BV501" s="178">
        <f>SUMIFS($R501:$BM501,$R491:$BM491,"4. ZoR")</f>
        <v>0</v>
      </c>
      <c r="BW501" s="178">
        <f>SUMIFS($R501:$BM501,$R491:$BM491,"5. ZoR")</f>
        <v>0</v>
      </c>
      <c r="BX501" s="178">
        <f>SUMIFS($R501:$BM501,$R491:$BM491,"6. ZoR")</f>
        <v>0</v>
      </c>
      <c r="BY501" s="178">
        <f>SUMIFS($R501:$BM501,$R491:$BM491,"7. ZoR")</f>
        <v>0</v>
      </c>
      <c r="BZ501" s="178">
        <f>SUMIFS($R501:$BM501,$R491:$BM491,"8. ZoR")</f>
        <v>0</v>
      </c>
      <c r="CA501" s="178">
        <f>SUMIFS($R501:$BM501,$R491:$BM491,"9. ZoR")</f>
        <v>0</v>
      </c>
      <c r="CB501" s="178">
        <f>SUMIFS($R501:$BM501,$R491:$BM491,"10. ZoR")</f>
        <v>0</v>
      </c>
      <c r="CC501" s="178">
        <f>SUMIFS($R501:$BM501,$R491:$BM491,"11. ZoR")</f>
        <v>0</v>
      </c>
      <c r="CD501" s="178">
        <f>SUMIFS($R501:$BM501,$R491:$BM491,"12. ZoR")</f>
        <v>0</v>
      </c>
      <c r="CE501" s="178">
        <f>SUMIFS($R501:$BM501,$R491:$BM491,"13. ZoR")</f>
        <v>0</v>
      </c>
      <c r="CF501" s="178">
        <f>SUMIFS($R501:$BM501,$R491:$BM491,"14. ZoR")</f>
        <v>0</v>
      </c>
      <c r="CG501" s="178">
        <f>SUMIFS($R501:$BM501,$R491:$BM491,"15. ZoR")</f>
        <v>0</v>
      </c>
    </row>
    <row r="502" spans="1:85" ht="15" hidden="1" thickBot="1" x14ac:dyDescent="0.4">
      <c r="B502" s="105"/>
      <c r="C502" s="130"/>
      <c r="D502" s="130"/>
      <c r="E502" s="130"/>
      <c r="F502" s="130"/>
      <c r="G502" s="130"/>
      <c r="H502" s="105"/>
      <c r="I502" s="105"/>
      <c r="J502" s="105"/>
      <c r="K502" s="105"/>
      <c r="L502" s="105"/>
      <c r="M502" s="105"/>
      <c r="N502" s="7"/>
      <c r="O502" s="105"/>
      <c r="P502" s="105"/>
      <c r="Q502" s="105"/>
      <c r="R502" s="105"/>
      <c r="S502" s="105"/>
      <c r="T502" s="7"/>
      <c r="U502" s="105"/>
      <c r="V502" s="105"/>
      <c r="W502" s="105"/>
      <c r="X502" s="105"/>
      <c r="Y502" s="105"/>
      <c r="Z502" s="105"/>
      <c r="AA502" s="105"/>
      <c r="AB502" s="105"/>
      <c r="AC502" s="105"/>
      <c r="AD502" s="105"/>
      <c r="AE502" s="105"/>
      <c r="AF502" s="105"/>
      <c r="AG502" s="105"/>
      <c r="AH502" s="105"/>
      <c r="AI502" s="105"/>
      <c r="AJ502" s="105"/>
      <c r="AK502" s="105"/>
      <c r="AL502" s="105"/>
      <c r="AM502" s="105"/>
      <c r="AN502" s="105"/>
      <c r="AO502" s="105"/>
      <c r="AP502" s="105"/>
      <c r="AQ502" s="105"/>
      <c r="AR502" s="105"/>
      <c r="AS502" s="105"/>
      <c r="AT502" s="105"/>
      <c r="AU502" s="105"/>
      <c r="AV502" s="105"/>
      <c r="AW502" s="105"/>
      <c r="AX502" s="105"/>
      <c r="AY502" s="105"/>
      <c r="AZ502" s="105"/>
      <c r="BA502" s="105"/>
      <c r="BB502" s="105"/>
      <c r="BC502" s="105"/>
      <c r="BD502" s="105"/>
      <c r="BE502" s="105"/>
      <c r="BF502" s="105"/>
      <c r="BG502" s="105"/>
      <c r="BH502" s="105"/>
      <c r="BI502" s="105"/>
      <c r="BJ502" s="105"/>
      <c r="BK502" s="105"/>
      <c r="BL502" s="105"/>
      <c r="BM502" s="105"/>
      <c r="BN502" s="105"/>
      <c r="BO502" s="105"/>
      <c r="BP502" s="105"/>
      <c r="BQ502" s="105"/>
      <c r="BR502" s="105"/>
      <c r="BS502" s="105"/>
      <c r="BT502" s="105"/>
      <c r="BU502" s="105"/>
      <c r="BV502" s="105"/>
      <c r="BW502" s="105"/>
      <c r="BX502" s="105"/>
      <c r="BY502" s="105"/>
      <c r="BZ502" s="105"/>
      <c r="CA502" s="105"/>
      <c r="CB502" s="105"/>
      <c r="CC502" s="105"/>
      <c r="CD502" s="105"/>
      <c r="CE502" s="105"/>
      <c r="CF502" s="105"/>
      <c r="CG502" s="105"/>
    </row>
    <row r="503" spans="1:85" s="245" customFormat="1" ht="69.650000000000006" customHeight="1" thickBot="1" x14ac:dyDescent="0.4">
      <c r="A503" s="249"/>
      <c r="B503" s="120"/>
      <c r="C503" s="360" t="s">
        <v>2</v>
      </c>
      <c r="D503" s="121"/>
      <c r="E503" s="131" t="s">
        <v>206</v>
      </c>
      <c r="F503" s="131" t="s">
        <v>444</v>
      </c>
      <c r="G503" s="131" t="s">
        <v>208</v>
      </c>
      <c r="H503" s="122" t="s">
        <v>94</v>
      </c>
      <c r="I503" s="122" t="s">
        <v>95</v>
      </c>
      <c r="J503" s="122" t="s">
        <v>96</v>
      </c>
      <c r="K503" s="122" t="s">
        <v>216</v>
      </c>
      <c r="L503" s="122" t="s">
        <v>218</v>
      </c>
      <c r="M503" s="138" t="s">
        <v>1</v>
      </c>
      <c r="N503" s="7"/>
      <c r="O503" s="124">
        <v>208002</v>
      </c>
      <c r="P503" s="106"/>
      <c r="Q503" s="194" t="s">
        <v>128</v>
      </c>
      <c r="R503" s="83" t="s">
        <v>4</v>
      </c>
      <c r="S503" s="83" t="s">
        <v>5</v>
      </c>
      <c r="T503" s="83" t="s">
        <v>6</v>
      </c>
      <c r="U503" s="83" t="s">
        <v>7</v>
      </c>
      <c r="V503" s="83" t="s">
        <v>8</v>
      </c>
      <c r="W503" s="83" t="s">
        <v>9</v>
      </c>
      <c r="X503" s="83" t="s">
        <v>10</v>
      </c>
      <c r="Y503" s="83" t="s">
        <v>11</v>
      </c>
      <c r="Z503" s="83" t="s">
        <v>12</v>
      </c>
      <c r="AA503" s="83" t="s">
        <v>13</v>
      </c>
      <c r="AB503" s="83" t="s">
        <v>14</v>
      </c>
      <c r="AC503" s="83" t="s">
        <v>15</v>
      </c>
      <c r="AD503" s="83" t="s">
        <v>16</v>
      </c>
      <c r="AE503" s="83" t="s">
        <v>17</v>
      </c>
      <c r="AF503" s="83" t="s">
        <v>18</v>
      </c>
      <c r="AG503" s="83" t="s">
        <v>19</v>
      </c>
      <c r="AH503" s="83" t="s">
        <v>20</v>
      </c>
      <c r="AI503" s="83" t="s">
        <v>21</v>
      </c>
      <c r="AJ503" s="83" t="s">
        <v>22</v>
      </c>
      <c r="AK503" s="83" t="s">
        <v>23</v>
      </c>
      <c r="AL503" s="83" t="s">
        <v>24</v>
      </c>
      <c r="AM503" s="83" t="s">
        <v>25</v>
      </c>
      <c r="AN503" s="83" t="s">
        <v>26</v>
      </c>
      <c r="AO503" s="83" t="s">
        <v>27</v>
      </c>
      <c r="AP503" s="83" t="s">
        <v>28</v>
      </c>
      <c r="AQ503" s="83" t="s">
        <v>29</v>
      </c>
      <c r="AR503" s="83" t="s">
        <v>30</v>
      </c>
      <c r="AS503" s="83" t="s">
        <v>31</v>
      </c>
      <c r="AT503" s="83" t="s">
        <v>32</v>
      </c>
      <c r="AU503" s="83" t="s">
        <v>33</v>
      </c>
      <c r="AV503" s="83" t="s">
        <v>34</v>
      </c>
      <c r="AW503" s="83" t="s">
        <v>35</v>
      </c>
      <c r="AX503" s="83" t="s">
        <v>36</v>
      </c>
      <c r="AY503" s="83" t="s">
        <v>37</v>
      </c>
      <c r="AZ503" s="83" t="s">
        <v>38</v>
      </c>
      <c r="BA503" s="83" t="s">
        <v>39</v>
      </c>
      <c r="BB503" s="83" t="s">
        <v>40</v>
      </c>
      <c r="BC503" s="83" t="s">
        <v>41</v>
      </c>
      <c r="BD503" s="83" t="s">
        <v>42</v>
      </c>
      <c r="BE503" s="83" t="s">
        <v>43</v>
      </c>
      <c r="BF503" s="83" t="s">
        <v>44</v>
      </c>
      <c r="BG503" s="83" t="s">
        <v>45</v>
      </c>
      <c r="BH503" s="83" t="s">
        <v>46</v>
      </c>
      <c r="BI503" s="83" t="s">
        <v>47</v>
      </c>
      <c r="BJ503" s="83" t="s">
        <v>48</v>
      </c>
      <c r="BK503" s="83" t="s">
        <v>49</v>
      </c>
      <c r="BL503" s="83" t="s">
        <v>50</v>
      </c>
      <c r="BM503" s="83" t="s">
        <v>51</v>
      </c>
      <c r="BN503" s="134" t="s">
        <v>163</v>
      </c>
      <c r="BO503" s="135" t="s">
        <v>164</v>
      </c>
      <c r="BP503" s="135" t="s">
        <v>146</v>
      </c>
      <c r="BQ503" s="135" t="s">
        <v>214</v>
      </c>
      <c r="BR503" s="106"/>
      <c r="BS503" s="368" t="s">
        <v>238</v>
      </c>
      <c r="BT503" s="369"/>
      <c r="BU503" s="369"/>
      <c r="BV503" s="369"/>
      <c r="BW503" s="369"/>
      <c r="BX503" s="369"/>
      <c r="BY503" s="369"/>
      <c r="BZ503" s="369"/>
      <c r="CA503" s="369"/>
      <c r="CB503" s="369"/>
      <c r="CC503" s="369"/>
      <c r="CD503" s="369"/>
      <c r="CE503" s="369"/>
      <c r="CF503" s="369"/>
      <c r="CG503" s="369"/>
    </row>
    <row r="504" spans="1:85" s="245" customFormat="1" ht="21" hidden="1" customHeight="1" x14ac:dyDescent="0.35">
      <c r="A504" s="250"/>
      <c r="B504" s="113"/>
      <c r="C504" s="361"/>
      <c r="D504" s="125"/>
      <c r="E504" s="125"/>
      <c r="F504" s="125"/>
      <c r="G504" s="125"/>
      <c r="H504" s="370" t="s">
        <v>250</v>
      </c>
      <c r="I504" s="371" t="s">
        <v>425</v>
      </c>
      <c r="J504" s="357" t="s">
        <v>97</v>
      </c>
      <c r="K504" s="357" t="s">
        <v>217</v>
      </c>
      <c r="L504" s="137"/>
      <c r="M504" s="373" t="s">
        <v>93</v>
      </c>
      <c r="N504" s="7"/>
      <c r="O504" s="375" t="s">
        <v>3</v>
      </c>
      <c r="P504" s="106"/>
      <c r="Q504" s="84"/>
      <c r="R504" s="74">
        <f>MONTH(Úvod!$F$10)</f>
        <v>1</v>
      </c>
      <c r="S504" s="75">
        <f t="shared" ref="S504" si="9236">IF(R504=12,1,R504+1)</f>
        <v>2</v>
      </c>
      <c r="T504" s="75">
        <f t="shared" ref="T504" si="9237">IF(S504=12,1,S504+1)</f>
        <v>3</v>
      </c>
      <c r="U504" s="76">
        <f t="shared" ref="U504" si="9238">IF(T504=12,1,T504+1)</f>
        <v>4</v>
      </c>
      <c r="V504" s="76">
        <f t="shared" ref="V504" si="9239">IF(U504=12,1,U504+1)</f>
        <v>5</v>
      </c>
      <c r="W504" s="76">
        <f t="shared" ref="W504" si="9240">IF(V504=12,1,V504+1)</f>
        <v>6</v>
      </c>
      <c r="X504" s="76">
        <f t="shared" ref="X504" si="9241">IF(W504=12,1,W504+1)</f>
        <v>7</v>
      </c>
      <c r="Y504" s="76">
        <f t="shared" ref="Y504" si="9242">IF(X504=12,1,X504+1)</f>
        <v>8</v>
      </c>
      <c r="Z504" s="76">
        <f t="shared" ref="Z504" si="9243">IF(Y504=12,1,Y504+1)</f>
        <v>9</v>
      </c>
      <c r="AA504" s="76">
        <f>IF(Z504=12,1,Z504+1)</f>
        <v>10</v>
      </c>
      <c r="AB504" s="76">
        <f t="shared" ref="AB504" si="9244">IF(AA504=12,1,AA504+1)</f>
        <v>11</v>
      </c>
      <c r="AC504" s="76">
        <f t="shared" ref="AC504" si="9245">IF(AB504=12,1,AB504+1)</f>
        <v>12</v>
      </c>
      <c r="AD504" s="76">
        <f t="shared" ref="AD504" si="9246">IF(AC504=12,1,AC504+1)</f>
        <v>1</v>
      </c>
      <c r="AE504" s="76">
        <f t="shared" ref="AE504" si="9247">IF(AD504=12,1,AD504+1)</f>
        <v>2</v>
      </c>
      <c r="AF504" s="76">
        <f t="shared" ref="AF504" si="9248">IF(AE504=12,1,AE504+1)</f>
        <v>3</v>
      </c>
      <c r="AG504" s="76">
        <f t="shared" ref="AG504" si="9249">IF(AF504=12,1,AF504+1)</f>
        <v>4</v>
      </c>
      <c r="AH504" s="76">
        <f t="shared" ref="AH504" si="9250">IF(AG504=12,1,AG504+1)</f>
        <v>5</v>
      </c>
      <c r="AI504" s="76">
        <f t="shared" ref="AI504" si="9251">IF(AH504=12,1,AH504+1)</f>
        <v>6</v>
      </c>
      <c r="AJ504" s="76">
        <f>IF(AI504=12,1,AI504+1)</f>
        <v>7</v>
      </c>
      <c r="AK504" s="76">
        <f t="shared" ref="AK504" si="9252">IF(AJ504=12,1,AJ504+1)</f>
        <v>8</v>
      </c>
      <c r="AL504" s="76">
        <f t="shared" ref="AL504" si="9253">IF(AK504=12,1,AK504+1)</f>
        <v>9</v>
      </c>
      <c r="AM504" s="76">
        <f t="shared" ref="AM504" si="9254">IF(AL504=12,1,AL504+1)</f>
        <v>10</v>
      </c>
      <c r="AN504" s="76">
        <f t="shared" ref="AN504" si="9255">IF(AM504=12,1,AM504+1)</f>
        <v>11</v>
      </c>
      <c r="AO504" s="76">
        <f t="shared" ref="AO504" si="9256">IF(AN504=12,1,AN504+1)</f>
        <v>12</v>
      </c>
      <c r="AP504" s="76">
        <f t="shared" ref="AP504" si="9257">IF(AO504=12,1,AO504+1)</f>
        <v>1</v>
      </c>
      <c r="AQ504" s="76">
        <f t="shared" ref="AQ504" si="9258">IF(AP504=12,1,AP504+1)</f>
        <v>2</v>
      </c>
      <c r="AR504" s="76">
        <f t="shared" ref="AR504" si="9259">IF(AQ504=12,1,AQ504+1)</f>
        <v>3</v>
      </c>
      <c r="AS504" s="76">
        <f t="shared" ref="AS504" si="9260">IF(AR504=12,1,AR504+1)</f>
        <v>4</v>
      </c>
      <c r="AT504" s="76">
        <f t="shared" ref="AT504" si="9261">IF(AS504=12,1,AS504+1)</f>
        <v>5</v>
      </c>
      <c r="AU504" s="76">
        <f t="shared" ref="AU504" si="9262">IF(AT504=12,1,AT504+1)</f>
        <v>6</v>
      </c>
      <c r="AV504" s="76">
        <f t="shared" ref="AV504" si="9263">IF(AU504=12,1,AU504+1)</f>
        <v>7</v>
      </c>
      <c r="AW504" s="76">
        <f t="shared" ref="AW504" si="9264">IF(AV504=12,1,AV504+1)</f>
        <v>8</v>
      </c>
      <c r="AX504" s="76">
        <f t="shared" ref="AX504" si="9265">IF(AW504=12,1,AW504+1)</f>
        <v>9</v>
      </c>
      <c r="AY504" s="76">
        <f t="shared" ref="AY504" si="9266">IF(AX504=12,1,AX504+1)</f>
        <v>10</v>
      </c>
      <c r="AZ504" s="76">
        <f t="shared" ref="AZ504" si="9267">IF(AY504=12,1,AY504+1)</f>
        <v>11</v>
      </c>
      <c r="BA504" s="76">
        <f t="shared" ref="BA504" si="9268">IF(AZ504=12,1,AZ504+1)</f>
        <v>12</v>
      </c>
      <c r="BB504" s="76">
        <f t="shared" ref="BB504" si="9269">IF(BA504=12,1,BA504+1)</f>
        <v>1</v>
      </c>
      <c r="BC504" s="76">
        <f t="shared" ref="BC504" si="9270">IF(BB504=12,1,BB504+1)</f>
        <v>2</v>
      </c>
      <c r="BD504" s="76">
        <f t="shared" ref="BD504" si="9271">IF(BC504=12,1,BC504+1)</f>
        <v>3</v>
      </c>
      <c r="BE504" s="76">
        <f t="shared" ref="BE504" si="9272">IF(BD504=12,1,BD504+1)</f>
        <v>4</v>
      </c>
      <c r="BF504" s="76">
        <f t="shared" ref="BF504" si="9273">IF(BE504=12,1,BE504+1)</f>
        <v>5</v>
      </c>
      <c r="BG504" s="76">
        <f t="shared" ref="BG504" si="9274">IF(BF504=12,1,BF504+1)</f>
        <v>6</v>
      </c>
      <c r="BH504" s="76">
        <f t="shared" ref="BH504" si="9275">IF(BG504=12,1,BG504+1)</f>
        <v>7</v>
      </c>
      <c r="BI504" s="76">
        <f t="shared" ref="BI504" si="9276">IF(BH504=12,1,BH504+1)</f>
        <v>8</v>
      </c>
      <c r="BJ504" s="76">
        <f t="shared" ref="BJ504" si="9277">IF(BI504=12,1,BI504+1)</f>
        <v>9</v>
      </c>
      <c r="BK504" s="76">
        <f t="shared" ref="BK504" si="9278">IF(BJ504=12,1,BJ504+1)</f>
        <v>10</v>
      </c>
      <c r="BL504" s="76">
        <f t="shared" ref="BL504" si="9279">IF(BK504=12,1,BK504+1)</f>
        <v>11</v>
      </c>
      <c r="BM504" s="76">
        <f t="shared" ref="BM504" si="9280">IF(BL504=12,1,BL504+1)</f>
        <v>12</v>
      </c>
      <c r="BN504" s="81"/>
      <c r="BO504" s="78"/>
      <c r="BP504" s="78"/>
      <c r="BQ504" s="78"/>
      <c r="BR504" s="106"/>
      <c r="BS504" s="106"/>
      <c r="BT504" s="106"/>
      <c r="BU504" s="106"/>
      <c r="BV504" s="106"/>
      <c r="BW504" s="106"/>
      <c r="BX504" s="106"/>
      <c r="BY504" s="106"/>
      <c r="BZ504" s="106"/>
      <c r="CA504" s="106"/>
      <c r="CB504" s="106"/>
      <c r="CC504" s="106"/>
      <c r="CD504" s="106"/>
      <c r="CE504" s="106"/>
      <c r="CF504" s="106"/>
      <c r="CG504" s="106"/>
    </row>
    <row r="505" spans="1:85" s="245" customFormat="1" ht="18" hidden="1" customHeight="1" x14ac:dyDescent="0.35">
      <c r="A505" s="250"/>
      <c r="B505" s="113"/>
      <c r="C505" s="361"/>
      <c r="D505" s="125"/>
      <c r="E505" s="125"/>
      <c r="F505" s="125"/>
      <c r="G505" s="125"/>
      <c r="H505" s="370"/>
      <c r="I505" s="371"/>
      <c r="J505" s="357"/>
      <c r="K505" s="357"/>
      <c r="L505" s="137"/>
      <c r="M505" s="373"/>
      <c r="N505" s="7"/>
      <c r="O505" s="376"/>
      <c r="P505" s="106"/>
      <c r="Q505" s="77"/>
      <c r="R505" s="59">
        <f t="shared" ref="R505:BM505" si="9281">VALUE(_xlfn.CONCAT(R504,".",R507))</f>
        <v>1</v>
      </c>
      <c r="S505" s="73">
        <f t="shared" si="9281"/>
        <v>32</v>
      </c>
      <c r="T505" s="73">
        <f t="shared" si="9281"/>
        <v>61</v>
      </c>
      <c r="U505" s="73">
        <f t="shared" si="9281"/>
        <v>92</v>
      </c>
      <c r="V505" s="73">
        <f t="shared" si="9281"/>
        <v>122</v>
      </c>
      <c r="W505" s="73">
        <f t="shared" si="9281"/>
        <v>153</v>
      </c>
      <c r="X505" s="73">
        <f t="shared" si="9281"/>
        <v>183</v>
      </c>
      <c r="Y505" s="73">
        <f t="shared" si="9281"/>
        <v>214</v>
      </c>
      <c r="Z505" s="73">
        <f t="shared" si="9281"/>
        <v>245</v>
      </c>
      <c r="AA505" s="73">
        <f t="shared" si="9281"/>
        <v>275</v>
      </c>
      <c r="AB505" s="73">
        <f t="shared" si="9281"/>
        <v>306</v>
      </c>
      <c r="AC505" s="73">
        <f t="shared" si="9281"/>
        <v>336</v>
      </c>
      <c r="AD505" s="73">
        <f t="shared" si="9281"/>
        <v>367</v>
      </c>
      <c r="AE505" s="73">
        <f t="shared" si="9281"/>
        <v>398</v>
      </c>
      <c r="AF505" s="73">
        <f t="shared" si="9281"/>
        <v>426</v>
      </c>
      <c r="AG505" s="73">
        <f t="shared" si="9281"/>
        <v>457</v>
      </c>
      <c r="AH505" s="73">
        <f t="shared" si="9281"/>
        <v>487</v>
      </c>
      <c r="AI505" s="73">
        <f t="shared" si="9281"/>
        <v>518</v>
      </c>
      <c r="AJ505" s="73">
        <f t="shared" si="9281"/>
        <v>548</v>
      </c>
      <c r="AK505" s="73">
        <f t="shared" si="9281"/>
        <v>579</v>
      </c>
      <c r="AL505" s="73">
        <f t="shared" si="9281"/>
        <v>610</v>
      </c>
      <c r="AM505" s="73">
        <f t="shared" si="9281"/>
        <v>640</v>
      </c>
      <c r="AN505" s="73">
        <f t="shared" si="9281"/>
        <v>671</v>
      </c>
      <c r="AO505" s="73">
        <f t="shared" si="9281"/>
        <v>701</v>
      </c>
      <c r="AP505" s="73">
        <f t="shared" si="9281"/>
        <v>732</v>
      </c>
      <c r="AQ505" s="73">
        <f t="shared" si="9281"/>
        <v>763</v>
      </c>
      <c r="AR505" s="73">
        <f t="shared" si="9281"/>
        <v>791</v>
      </c>
      <c r="AS505" s="73">
        <f t="shared" si="9281"/>
        <v>822</v>
      </c>
      <c r="AT505" s="73">
        <f t="shared" si="9281"/>
        <v>852</v>
      </c>
      <c r="AU505" s="73">
        <f t="shared" si="9281"/>
        <v>883</v>
      </c>
      <c r="AV505" s="73">
        <f t="shared" si="9281"/>
        <v>913</v>
      </c>
      <c r="AW505" s="73">
        <f t="shared" si="9281"/>
        <v>944</v>
      </c>
      <c r="AX505" s="73">
        <f t="shared" si="9281"/>
        <v>975</v>
      </c>
      <c r="AY505" s="73">
        <f t="shared" si="9281"/>
        <v>1005</v>
      </c>
      <c r="AZ505" s="73">
        <f t="shared" si="9281"/>
        <v>1036</v>
      </c>
      <c r="BA505" s="73">
        <f t="shared" si="9281"/>
        <v>1066</v>
      </c>
      <c r="BB505" s="73">
        <f t="shared" si="9281"/>
        <v>1097</v>
      </c>
      <c r="BC505" s="73">
        <f t="shared" si="9281"/>
        <v>1128</v>
      </c>
      <c r="BD505" s="73">
        <f t="shared" si="9281"/>
        <v>1156</v>
      </c>
      <c r="BE505" s="73">
        <f t="shared" si="9281"/>
        <v>1187</v>
      </c>
      <c r="BF505" s="73">
        <f t="shared" si="9281"/>
        <v>1217</v>
      </c>
      <c r="BG505" s="73">
        <f t="shared" si="9281"/>
        <v>1248</v>
      </c>
      <c r="BH505" s="73">
        <f t="shared" si="9281"/>
        <v>1278</v>
      </c>
      <c r="BI505" s="73">
        <f t="shared" si="9281"/>
        <v>1309</v>
      </c>
      <c r="BJ505" s="73">
        <f t="shared" si="9281"/>
        <v>1340</v>
      </c>
      <c r="BK505" s="73">
        <f t="shared" si="9281"/>
        <v>1370</v>
      </c>
      <c r="BL505" s="73">
        <f t="shared" si="9281"/>
        <v>1401</v>
      </c>
      <c r="BM505" s="73">
        <f t="shared" si="9281"/>
        <v>1431</v>
      </c>
      <c r="BN505" s="82"/>
      <c r="BO505" s="79"/>
      <c r="BP505" s="79"/>
      <c r="BQ505" s="79"/>
      <c r="BR505" s="106"/>
      <c r="BS505" s="106"/>
      <c r="BT505" s="106"/>
      <c r="BU505" s="106"/>
      <c r="BV505" s="106"/>
      <c r="BW505" s="106"/>
      <c r="BX505" s="106"/>
      <c r="BY505" s="106"/>
      <c r="BZ505" s="106"/>
      <c r="CA505" s="106"/>
      <c r="CB505" s="106"/>
      <c r="CC505" s="106"/>
      <c r="CD505" s="106"/>
      <c r="CE505" s="106"/>
      <c r="CF505" s="106"/>
      <c r="CG505" s="106"/>
    </row>
    <row r="506" spans="1:85" s="245" customFormat="1" ht="18" customHeight="1" x14ac:dyDescent="0.35">
      <c r="A506" s="250"/>
      <c r="B506" s="113"/>
      <c r="C506" s="361"/>
      <c r="D506" s="125"/>
      <c r="E506" s="357" t="s">
        <v>207</v>
      </c>
      <c r="F506" s="357" t="s">
        <v>207</v>
      </c>
      <c r="G506" s="357" t="s">
        <v>207</v>
      </c>
      <c r="H506" s="370"/>
      <c r="I506" s="371"/>
      <c r="J506" s="357"/>
      <c r="K506" s="357"/>
      <c r="L506" s="357" t="s">
        <v>219</v>
      </c>
      <c r="M506" s="373"/>
      <c r="N506" s="7"/>
      <c r="O506" s="376"/>
      <c r="P506" s="106"/>
      <c r="Q506" s="77"/>
      <c r="R506" s="60" t="str">
        <f>VLOOKUP(R504,'Podpůrná data'!$I$188:$J$199,2)</f>
        <v>leden</v>
      </c>
      <c r="S506" s="60" t="str">
        <f>VLOOKUP(S504,'Podpůrná data'!$I$188:$J$199,2)</f>
        <v>únor</v>
      </c>
      <c r="T506" s="60" t="str">
        <f>VLOOKUP(T504,'Podpůrná data'!$I$188:$J$199,2)</f>
        <v>březen</v>
      </c>
      <c r="U506" s="60" t="str">
        <f>VLOOKUP(U504,'Podpůrná data'!$I$188:$J$199,2)</f>
        <v>duben</v>
      </c>
      <c r="V506" s="60" t="str">
        <f>VLOOKUP(V504,'Podpůrná data'!$I$188:$J$199,2)</f>
        <v>květen</v>
      </c>
      <c r="W506" s="60" t="str">
        <f>VLOOKUP(W504,'Podpůrná data'!$I$188:$J$199,2)</f>
        <v>červen</v>
      </c>
      <c r="X506" s="60" t="str">
        <f>VLOOKUP(X504,'Podpůrná data'!$I$188:$J$199,2)</f>
        <v>červenec</v>
      </c>
      <c r="Y506" s="60" t="str">
        <f>VLOOKUP(Y504,'Podpůrná data'!$I$188:$J$199,2)</f>
        <v>srpen</v>
      </c>
      <c r="Z506" s="60" t="str">
        <f>VLOOKUP(Z504,'Podpůrná data'!$I$188:$J$199,2)</f>
        <v>září</v>
      </c>
      <c r="AA506" s="60" t="str">
        <f>VLOOKUP(AA504,'Podpůrná data'!$I$188:$J$199,2)</f>
        <v>říjen</v>
      </c>
      <c r="AB506" s="60" t="str">
        <f>VLOOKUP(AB504,'Podpůrná data'!$I$188:$J$199,2)</f>
        <v>listopad</v>
      </c>
      <c r="AC506" s="60" t="str">
        <f>VLOOKUP(AC504,'Podpůrná data'!$I$188:$J$199,2)</f>
        <v>prosinec</v>
      </c>
      <c r="AD506" s="60" t="str">
        <f>VLOOKUP(AD504,'Podpůrná data'!$I$188:$J$199,2)</f>
        <v>leden</v>
      </c>
      <c r="AE506" s="60" t="str">
        <f>VLOOKUP(AE504,'Podpůrná data'!$I$188:$J$199,2)</f>
        <v>únor</v>
      </c>
      <c r="AF506" s="60" t="str">
        <f>VLOOKUP(AF504,'Podpůrná data'!$I$188:$J$199,2)</f>
        <v>březen</v>
      </c>
      <c r="AG506" s="60" t="str">
        <f>VLOOKUP(AG504,'Podpůrná data'!$I$188:$J$199,2)</f>
        <v>duben</v>
      </c>
      <c r="AH506" s="60" t="str">
        <f>VLOOKUP(AH504,'Podpůrná data'!$I$188:$J$199,2)</f>
        <v>květen</v>
      </c>
      <c r="AI506" s="60" t="str">
        <f>VLOOKUP(AI504,'Podpůrná data'!$I$188:$J$199,2)</f>
        <v>červen</v>
      </c>
      <c r="AJ506" s="60" t="str">
        <f>VLOOKUP(AJ504,'Podpůrná data'!$I$188:$J$199,2)</f>
        <v>červenec</v>
      </c>
      <c r="AK506" s="60" t="str">
        <f>VLOOKUP(AK504,'Podpůrná data'!$I$188:$J$199,2)</f>
        <v>srpen</v>
      </c>
      <c r="AL506" s="60" t="str">
        <f>VLOOKUP(AL504,'Podpůrná data'!$I$188:$J$199,2)</f>
        <v>září</v>
      </c>
      <c r="AM506" s="60" t="str">
        <f>VLOOKUP(AM504,'Podpůrná data'!$I$188:$J$199,2)</f>
        <v>říjen</v>
      </c>
      <c r="AN506" s="60" t="str">
        <f>VLOOKUP(AN504,'Podpůrná data'!$I$188:$J$199,2)</f>
        <v>listopad</v>
      </c>
      <c r="AO506" s="60" t="str">
        <f>VLOOKUP(AO504,'Podpůrná data'!$I$188:$J$199,2)</f>
        <v>prosinec</v>
      </c>
      <c r="AP506" s="60" t="str">
        <f>VLOOKUP(AP504,'Podpůrná data'!$I$188:$J$199,2)</f>
        <v>leden</v>
      </c>
      <c r="AQ506" s="60" t="str">
        <f>VLOOKUP(AQ504,'Podpůrná data'!$I$188:$J$199,2)</f>
        <v>únor</v>
      </c>
      <c r="AR506" s="60" t="str">
        <f>VLOOKUP(AR504,'Podpůrná data'!$I$188:$J$199,2)</f>
        <v>březen</v>
      </c>
      <c r="AS506" s="60" t="str">
        <f>VLOOKUP(AS504,'Podpůrná data'!$I$188:$J$199,2)</f>
        <v>duben</v>
      </c>
      <c r="AT506" s="60" t="str">
        <f>VLOOKUP(AT504,'Podpůrná data'!$I$188:$J$199,2)</f>
        <v>květen</v>
      </c>
      <c r="AU506" s="60" t="str">
        <f>VLOOKUP(AU504,'Podpůrná data'!$I$188:$J$199,2)</f>
        <v>červen</v>
      </c>
      <c r="AV506" s="60" t="str">
        <f>VLOOKUP(AV504,'Podpůrná data'!$I$188:$J$199,2)</f>
        <v>červenec</v>
      </c>
      <c r="AW506" s="60" t="str">
        <f>VLOOKUP(AW504,'Podpůrná data'!$I$188:$J$199,2)</f>
        <v>srpen</v>
      </c>
      <c r="AX506" s="60" t="str">
        <f>VLOOKUP(AX504,'Podpůrná data'!$I$188:$J$199,2)</f>
        <v>září</v>
      </c>
      <c r="AY506" s="60" t="str">
        <f>VLOOKUP(AY504,'Podpůrná data'!$I$188:$J$199,2)</f>
        <v>říjen</v>
      </c>
      <c r="AZ506" s="60" t="str">
        <f>VLOOKUP(AZ504,'Podpůrná data'!$I$188:$J$199,2)</f>
        <v>listopad</v>
      </c>
      <c r="BA506" s="60" t="str">
        <f>VLOOKUP(BA504,'Podpůrná data'!$I$188:$J$199,2)</f>
        <v>prosinec</v>
      </c>
      <c r="BB506" s="60" t="str">
        <f>VLOOKUP(BB504,'Podpůrná data'!$I$188:$J$199,2)</f>
        <v>leden</v>
      </c>
      <c r="BC506" s="60" t="str">
        <f>VLOOKUP(BC504,'Podpůrná data'!$I$188:$J$199,2)</f>
        <v>únor</v>
      </c>
      <c r="BD506" s="60" t="str">
        <f>VLOOKUP(BD504,'Podpůrná data'!$I$188:$J$199,2)</f>
        <v>březen</v>
      </c>
      <c r="BE506" s="60" t="str">
        <f>VLOOKUP(BE504,'Podpůrná data'!$I$188:$J$199,2)</f>
        <v>duben</v>
      </c>
      <c r="BF506" s="60" t="str">
        <f>VLOOKUP(BF504,'Podpůrná data'!$I$188:$J$199,2)</f>
        <v>květen</v>
      </c>
      <c r="BG506" s="60" t="str">
        <f>VLOOKUP(BG504,'Podpůrná data'!$I$188:$J$199,2)</f>
        <v>červen</v>
      </c>
      <c r="BH506" s="60" t="str">
        <f>VLOOKUP(BH504,'Podpůrná data'!$I$188:$J$199,2)</f>
        <v>červenec</v>
      </c>
      <c r="BI506" s="60" t="str">
        <f>VLOOKUP(BI504,'Podpůrná data'!$I$188:$J$199,2)</f>
        <v>srpen</v>
      </c>
      <c r="BJ506" s="60" t="str">
        <f>VLOOKUP(BJ504,'Podpůrná data'!$I$188:$J$199,2)</f>
        <v>září</v>
      </c>
      <c r="BK506" s="60" t="str">
        <f>VLOOKUP(BK504,'Podpůrná data'!$I$188:$J$199,2)</f>
        <v>říjen</v>
      </c>
      <c r="BL506" s="60" t="str">
        <f>VLOOKUP(BL504,'Podpůrná data'!$I$188:$J$199,2)</f>
        <v>listopad</v>
      </c>
      <c r="BM506" s="60" t="str">
        <f>VLOOKUP(BM504,'Podpůrná data'!$I$188:$J$199,2)</f>
        <v>prosinec</v>
      </c>
      <c r="BN506" s="171"/>
      <c r="BO506" s="175"/>
      <c r="BP506" s="197"/>
      <c r="BQ506" s="197"/>
      <c r="BR506" s="106"/>
      <c r="BS506" s="179" t="s">
        <v>105</v>
      </c>
      <c r="BT506" s="179" t="s">
        <v>106</v>
      </c>
      <c r="BU506" s="179" t="s">
        <v>107</v>
      </c>
      <c r="BV506" s="179" t="s">
        <v>108</v>
      </c>
      <c r="BW506" s="179" t="s">
        <v>109</v>
      </c>
      <c r="BX506" s="179" t="s">
        <v>110</v>
      </c>
      <c r="BY506" s="179" t="s">
        <v>111</v>
      </c>
      <c r="BZ506" s="179" t="s">
        <v>112</v>
      </c>
      <c r="CA506" s="179" t="s">
        <v>113</v>
      </c>
      <c r="CB506" s="179" t="s">
        <v>155</v>
      </c>
      <c r="CC506" s="179" t="s">
        <v>156</v>
      </c>
      <c r="CD506" s="179" t="s">
        <v>157</v>
      </c>
      <c r="CE506" s="179" t="s">
        <v>202</v>
      </c>
      <c r="CF506" s="179" t="s">
        <v>203</v>
      </c>
      <c r="CG506" s="179" t="s">
        <v>204</v>
      </c>
    </row>
    <row r="507" spans="1:85" s="245" customFormat="1" ht="16.399999999999999" customHeight="1" x14ac:dyDescent="0.35">
      <c r="A507" s="250"/>
      <c r="B507" s="113"/>
      <c r="C507" s="361"/>
      <c r="D507" s="125"/>
      <c r="E507" s="357"/>
      <c r="F507" s="357"/>
      <c r="G507" s="357"/>
      <c r="H507" s="370"/>
      <c r="I507" s="371"/>
      <c r="J507" s="357"/>
      <c r="K507" s="357"/>
      <c r="L507" s="357"/>
      <c r="M507" s="373"/>
      <c r="N507" s="7"/>
      <c r="O507" s="376"/>
      <c r="P507" s="106"/>
      <c r="Q507" s="77"/>
      <c r="R507" s="60">
        <f>YEAR(Úvod!$F$10)</f>
        <v>1900</v>
      </c>
      <c r="S507" s="60">
        <f t="shared" ref="S507" si="9282">IF(S504=1,R507+1,R507)</f>
        <v>1900</v>
      </c>
      <c r="T507" s="60">
        <f t="shared" ref="T507" si="9283">IF(T504=1,S507+1,S507)</f>
        <v>1900</v>
      </c>
      <c r="U507" s="60">
        <f t="shared" ref="U507" si="9284">IF(U504=1,T507+1,T507)</f>
        <v>1900</v>
      </c>
      <c r="V507" s="60">
        <f t="shared" ref="V507" si="9285">IF(V504=1,U507+1,U507)</f>
        <v>1900</v>
      </c>
      <c r="W507" s="60">
        <f t="shared" ref="W507" si="9286">IF(W504=1,V507+1,V507)</f>
        <v>1900</v>
      </c>
      <c r="X507" s="60">
        <f t="shared" ref="X507" si="9287">IF(X504=1,W507+1,W507)</f>
        <v>1900</v>
      </c>
      <c r="Y507" s="60">
        <f t="shared" ref="Y507" si="9288">IF(Y504=1,X507+1,X507)</f>
        <v>1900</v>
      </c>
      <c r="Z507" s="60">
        <f t="shared" ref="Z507" si="9289">IF(Z504=1,Y507+1,Y507)</f>
        <v>1900</v>
      </c>
      <c r="AA507" s="60">
        <f t="shared" ref="AA507" si="9290">IF(AA504=1,Z507+1,Z507)</f>
        <v>1900</v>
      </c>
      <c r="AB507" s="60">
        <f t="shared" ref="AB507" si="9291">IF(AB504=1,AA507+1,AA507)</f>
        <v>1900</v>
      </c>
      <c r="AC507" s="60">
        <f t="shared" ref="AC507" si="9292">IF(AC504=1,AB507+1,AB507)</f>
        <v>1900</v>
      </c>
      <c r="AD507" s="60">
        <f t="shared" ref="AD507" si="9293">IF(AD504=1,AC507+1,AC507)</f>
        <v>1901</v>
      </c>
      <c r="AE507" s="60">
        <f t="shared" ref="AE507" si="9294">IF(AE504=1,AD507+1,AD507)</f>
        <v>1901</v>
      </c>
      <c r="AF507" s="60">
        <f t="shared" ref="AF507" si="9295">IF(AF504=1,AE507+1,AE507)</f>
        <v>1901</v>
      </c>
      <c r="AG507" s="60">
        <f t="shared" ref="AG507" si="9296">IF(AG504=1,AF507+1,AF507)</f>
        <v>1901</v>
      </c>
      <c r="AH507" s="60">
        <f t="shared" ref="AH507" si="9297">IF(AH504=1,AG507+1,AG507)</f>
        <v>1901</v>
      </c>
      <c r="AI507" s="60">
        <f t="shared" ref="AI507" si="9298">IF(AI504=1,AH507+1,AH507)</f>
        <v>1901</v>
      </c>
      <c r="AJ507" s="60">
        <f t="shared" ref="AJ507" si="9299">IF(AJ504=1,AI507+1,AI507)</f>
        <v>1901</v>
      </c>
      <c r="AK507" s="60">
        <f t="shared" ref="AK507" si="9300">IF(AK504=1,AJ507+1,AJ507)</f>
        <v>1901</v>
      </c>
      <c r="AL507" s="60">
        <f t="shared" ref="AL507" si="9301">IF(AL504=1,AK507+1,AK507)</f>
        <v>1901</v>
      </c>
      <c r="AM507" s="60">
        <f t="shared" ref="AM507" si="9302">IF(AM504=1,AL507+1,AL507)</f>
        <v>1901</v>
      </c>
      <c r="AN507" s="60">
        <f t="shared" ref="AN507" si="9303">IF(AN504=1,AM507+1,AM507)</f>
        <v>1901</v>
      </c>
      <c r="AO507" s="60">
        <f t="shared" ref="AO507" si="9304">IF(AO504=1,AN507+1,AN507)</f>
        <v>1901</v>
      </c>
      <c r="AP507" s="60">
        <f t="shared" ref="AP507" si="9305">IF(AP504=1,AO507+1,AO507)</f>
        <v>1902</v>
      </c>
      <c r="AQ507" s="60">
        <f t="shared" ref="AQ507" si="9306">IF(AQ504=1,AP507+1,AP507)</f>
        <v>1902</v>
      </c>
      <c r="AR507" s="60">
        <f t="shared" ref="AR507" si="9307">IF(AR504=1,AQ507+1,AQ507)</f>
        <v>1902</v>
      </c>
      <c r="AS507" s="60">
        <f t="shared" ref="AS507" si="9308">IF(AS504=1,AR507+1,AR507)</f>
        <v>1902</v>
      </c>
      <c r="AT507" s="60">
        <f t="shared" ref="AT507" si="9309">IF(AT504=1,AS507+1,AS507)</f>
        <v>1902</v>
      </c>
      <c r="AU507" s="60">
        <f t="shared" ref="AU507" si="9310">IF(AU504=1,AT507+1,AT507)</f>
        <v>1902</v>
      </c>
      <c r="AV507" s="60">
        <f t="shared" ref="AV507" si="9311">IF(AV504=1,AU507+1,AU507)</f>
        <v>1902</v>
      </c>
      <c r="AW507" s="60">
        <f t="shared" ref="AW507" si="9312">IF(AW504=1,AV507+1,AV507)</f>
        <v>1902</v>
      </c>
      <c r="AX507" s="60">
        <f t="shared" ref="AX507" si="9313">IF(AX504=1,AW507+1,AW507)</f>
        <v>1902</v>
      </c>
      <c r="AY507" s="60">
        <f t="shared" ref="AY507" si="9314">IF(AY504=1,AX507+1,AX507)</f>
        <v>1902</v>
      </c>
      <c r="AZ507" s="60">
        <f t="shared" ref="AZ507" si="9315">IF(AZ504=1,AY507+1,AY507)</f>
        <v>1902</v>
      </c>
      <c r="BA507" s="60">
        <f t="shared" ref="BA507" si="9316">IF(BA504=1,AZ507+1,AZ507)</f>
        <v>1902</v>
      </c>
      <c r="BB507" s="60">
        <f t="shared" ref="BB507" si="9317">IF(BB504=1,BA507+1,BA507)</f>
        <v>1903</v>
      </c>
      <c r="BC507" s="60">
        <f t="shared" ref="BC507" si="9318">IF(BC504=1,BB507+1,BB507)</f>
        <v>1903</v>
      </c>
      <c r="BD507" s="60">
        <f t="shared" ref="BD507" si="9319">IF(BD504=1,BC507+1,BC507)</f>
        <v>1903</v>
      </c>
      <c r="BE507" s="60">
        <f t="shared" ref="BE507" si="9320">IF(BE504=1,BD507+1,BD507)</f>
        <v>1903</v>
      </c>
      <c r="BF507" s="60">
        <f t="shared" ref="BF507" si="9321">IF(BF504=1,BE507+1,BE507)</f>
        <v>1903</v>
      </c>
      <c r="BG507" s="60">
        <f t="shared" ref="BG507" si="9322">IF(BG504=1,BF507+1,BF507)</f>
        <v>1903</v>
      </c>
      <c r="BH507" s="60">
        <f t="shared" ref="BH507" si="9323">IF(BH504=1,BG507+1,BG507)</f>
        <v>1903</v>
      </c>
      <c r="BI507" s="60">
        <f t="shared" ref="BI507" si="9324">IF(BI504=1,BH507+1,BH507)</f>
        <v>1903</v>
      </c>
      <c r="BJ507" s="60">
        <f t="shared" ref="BJ507" si="9325">IF(BJ504=1,BI507+1,BI507)</f>
        <v>1903</v>
      </c>
      <c r="BK507" s="60">
        <f t="shared" ref="BK507" si="9326">IF(BK504=1,BJ507+1,BJ507)</f>
        <v>1903</v>
      </c>
      <c r="BL507" s="60">
        <f t="shared" ref="BL507" si="9327">IF(BL504=1,BK507+1,BK507)</f>
        <v>1903</v>
      </c>
      <c r="BM507" s="60">
        <f t="shared" ref="BM507" si="9328">IF(BM504=1,BL507+1,BL507)</f>
        <v>1903</v>
      </c>
      <c r="BN507" s="195"/>
      <c r="BO507" s="196"/>
      <c r="BP507" s="197"/>
      <c r="BQ507" s="197"/>
      <c r="BR507" s="106"/>
      <c r="BS507" s="106"/>
      <c r="BT507" s="106"/>
      <c r="BU507" s="106"/>
      <c r="BV507" s="106"/>
      <c r="BW507" s="106"/>
      <c r="BX507" s="106"/>
      <c r="BY507" s="106"/>
      <c r="BZ507" s="106"/>
      <c r="CA507" s="106"/>
      <c r="CB507" s="106"/>
      <c r="CC507" s="106"/>
      <c r="CD507" s="106"/>
      <c r="CE507" s="106"/>
      <c r="CF507" s="106"/>
      <c r="CG507" s="106"/>
    </row>
    <row r="508" spans="1:85" s="245" customFormat="1" ht="16.399999999999999" customHeight="1" x14ac:dyDescent="0.35">
      <c r="A508" s="250"/>
      <c r="B508" s="113"/>
      <c r="C508" s="125"/>
      <c r="D508" s="125"/>
      <c r="E508" s="357"/>
      <c r="F508" s="357"/>
      <c r="G508" s="357"/>
      <c r="H508" s="370"/>
      <c r="I508" s="371"/>
      <c r="J508" s="357"/>
      <c r="K508" s="372"/>
      <c r="L508" s="357"/>
      <c r="M508" s="374"/>
      <c r="N508" s="7"/>
      <c r="O508" s="377"/>
      <c r="P508" s="106"/>
      <c r="Q508" s="63" t="s">
        <v>159</v>
      </c>
      <c r="R508" s="251"/>
      <c r="S508" s="251"/>
      <c r="T508" s="251"/>
      <c r="U508" s="251"/>
      <c r="V508" s="251"/>
      <c r="W508" s="251"/>
      <c r="X508" s="251"/>
      <c r="Y508" s="251"/>
      <c r="Z508" s="251"/>
      <c r="AA508" s="251"/>
      <c r="AB508" s="251"/>
      <c r="AC508" s="251"/>
      <c r="AD508" s="251"/>
      <c r="AE508" s="251"/>
      <c r="AF508" s="251"/>
      <c r="AG508" s="251"/>
      <c r="AH508" s="251"/>
      <c r="AI508" s="251"/>
      <c r="AJ508" s="251"/>
      <c r="AK508" s="251"/>
      <c r="AL508" s="251"/>
      <c r="AM508" s="251"/>
      <c r="AN508" s="251"/>
      <c r="AO508" s="251"/>
      <c r="AP508" s="251"/>
      <c r="AQ508" s="251"/>
      <c r="AR508" s="251"/>
      <c r="AS508" s="251"/>
      <c r="AT508" s="251"/>
      <c r="AU508" s="251"/>
      <c r="AV508" s="251"/>
      <c r="AW508" s="251"/>
      <c r="AX508" s="251"/>
      <c r="AY508" s="251"/>
      <c r="AZ508" s="251"/>
      <c r="BA508" s="251"/>
      <c r="BB508" s="251"/>
      <c r="BC508" s="251"/>
      <c r="BD508" s="251"/>
      <c r="BE508" s="251"/>
      <c r="BF508" s="251"/>
      <c r="BG508" s="251"/>
      <c r="BH508" s="251"/>
      <c r="BI508" s="251"/>
      <c r="BJ508" s="251"/>
      <c r="BK508" s="251"/>
      <c r="BL508" s="251"/>
      <c r="BM508" s="251"/>
      <c r="BN508" s="195"/>
      <c r="BO508" s="196"/>
      <c r="BP508" s="197"/>
      <c r="BQ508" s="197"/>
      <c r="BR508" s="106"/>
      <c r="BS508" s="106"/>
      <c r="BT508" s="106"/>
      <c r="BU508" s="106"/>
      <c r="BV508" s="106"/>
      <c r="BW508" s="106"/>
      <c r="BX508" s="106"/>
      <c r="BY508" s="106"/>
      <c r="BZ508" s="106"/>
      <c r="CA508" s="106"/>
      <c r="CB508" s="106"/>
      <c r="CC508" s="106"/>
      <c r="CD508" s="106"/>
      <c r="CE508" s="106"/>
      <c r="CF508" s="106"/>
      <c r="CG508" s="106"/>
    </row>
    <row r="509" spans="1:85" s="245" customFormat="1" ht="23.5" customHeight="1" x14ac:dyDescent="0.35">
      <c r="A509" s="243"/>
      <c r="B509" s="126" t="s">
        <v>33</v>
      </c>
      <c r="C509" s="359"/>
      <c r="D509" s="359"/>
      <c r="E509" s="252"/>
      <c r="F509" s="252"/>
      <c r="G509" s="241"/>
      <c r="H509" s="253"/>
      <c r="I509" s="254"/>
      <c r="J509" s="253"/>
      <c r="K509" s="205">
        <f>IF(J509="",0,IF(J509="ANO",'Podpůrná data'!$B$5,'Podpůrná data'!$B$3))</f>
        <v>0</v>
      </c>
      <c r="L509" s="203">
        <f>IFERROR(INT(ROUND(I509,2)*(VLOOKUP(INT(H509),'Podpůrná data'!$A$189:$B$233,2,FALSE))*(H509/(INT(H509)))),0)</f>
        <v>0</v>
      </c>
      <c r="M509" s="61">
        <f>K509*L509</f>
        <v>0</v>
      </c>
      <c r="N509" s="62">
        <f>IF(M509&gt;0,IF(ISTEXT(C509)=TRUE,0,1),0)</f>
        <v>0</v>
      </c>
      <c r="O509" s="166">
        <f>IF(M509&gt;0,1,0)</f>
        <v>0</v>
      </c>
      <c r="P509" s="127"/>
      <c r="Q509" s="63" t="s">
        <v>95</v>
      </c>
      <c r="R509" s="255"/>
      <c r="S509" s="255"/>
      <c r="T509" s="255"/>
      <c r="U509" s="255"/>
      <c r="V509" s="255"/>
      <c r="W509" s="255"/>
      <c r="X509" s="255"/>
      <c r="Y509" s="255"/>
      <c r="Z509" s="255"/>
      <c r="AA509" s="255"/>
      <c r="AB509" s="255"/>
      <c r="AC509" s="255"/>
      <c r="AD509" s="255"/>
      <c r="AE509" s="255"/>
      <c r="AF509" s="255"/>
      <c r="AG509" s="255"/>
      <c r="AH509" s="255"/>
      <c r="AI509" s="255"/>
      <c r="AJ509" s="255"/>
      <c r="AK509" s="255"/>
      <c r="AL509" s="255"/>
      <c r="AM509" s="255"/>
      <c r="AN509" s="255"/>
      <c r="AO509" s="255"/>
      <c r="AP509" s="255"/>
      <c r="AQ509" s="255"/>
      <c r="AR509" s="255"/>
      <c r="AS509" s="255"/>
      <c r="AT509" s="255"/>
      <c r="AU509" s="255"/>
      <c r="AV509" s="255"/>
      <c r="AW509" s="255"/>
      <c r="AX509" s="255"/>
      <c r="AY509" s="255"/>
      <c r="AZ509" s="255"/>
      <c r="BA509" s="255"/>
      <c r="BB509" s="255"/>
      <c r="BC509" s="255"/>
      <c r="BD509" s="255"/>
      <c r="BE509" s="255"/>
      <c r="BF509" s="255"/>
      <c r="BG509" s="255"/>
      <c r="BH509" s="255"/>
      <c r="BI509" s="255"/>
      <c r="BJ509" s="255"/>
      <c r="BK509" s="255"/>
      <c r="BL509" s="255"/>
      <c r="BM509" s="255"/>
      <c r="BN509" s="362">
        <f>SUM(R517:BM517)</f>
        <v>0</v>
      </c>
      <c r="BO509" s="364">
        <f>SUM(R518:BM518)</f>
        <v>0</v>
      </c>
      <c r="BP509" s="366">
        <f>IF($O509=0,0,IF($BN509&gt;=143*$I509,1,0))</f>
        <v>0</v>
      </c>
      <c r="BQ509" s="366">
        <f>IF($BN509&gt;=143*$I509,0,(CEILING(143*$I509,1)-$BN509))</f>
        <v>0</v>
      </c>
      <c r="BR509" s="106"/>
      <c r="BS509" s="106"/>
      <c r="BT509" s="106"/>
      <c r="BU509" s="106"/>
      <c r="BV509" s="106"/>
      <c r="BW509" s="106"/>
      <c r="BX509" s="106"/>
      <c r="BY509" s="106"/>
      <c r="BZ509" s="106"/>
      <c r="CA509" s="106"/>
      <c r="CB509" s="106"/>
      <c r="CC509" s="106"/>
      <c r="CD509" s="106"/>
      <c r="CE509" s="106"/>
      <c r="CF509" s="106"/>
      <c r="CG509" s="106"/>
    </row>
    <row r="510" spans="1:85" s="245" customFormat="1" ht="29" x14ac:dyDescent="0.35">
      <c r="A510" s="243"/>
      <c r="B510" s="128"/>
      <c r="C510" s="80"/>
      <c r="D510" s="80"/>
      <c r="E510" s="80"/>
      <c r="F510" s="80"/>
      <c r="G510" s="80"/>
      <c r="H510" s="80"/>
      <c r="I510" s="80"/>
      <c r="J510" s="80"/>
      <c r="K510" s="80"/>
      <c r="L510" s="80"/>
      <c r="M510" s="64"/>
      <c r="N510" s="7"/>
      <c r="O510" s="192"/>
      <c r="P510" s="106"/>
      <c r="Q510" s="63" t="s">
        <v>129</v>
      </c>
      <c r="R510" s="256"/>
      <c r="S510" s="256"/>
      <c r="T510" s="256"/>
      <c r="U510" s="256"/>
      <c r="V510" s="256"/>
      <c r="W510" s="256"/>
      <c r="X510" s="256"/>
      <c r="Y510" s="256"/>
      <c r="Z510" s="256"/>
      <c r="AA510" s="256"/>
      <c r="AB510" s="256"/>
      <c r="AC510" s="256"/>
      <c r="AD510" s="256"/>
      <c r="AE510" s="256"/>
      <c r="AF510" s="256"/>
      <c r="AG510" s="256"/>
      <c r="AH510" s="256"/>
      <c r="AI510" s="256"/>
      <c r="AJ510" s="256"/>
      <c r="AK510" s="256"/>
      <c r="AL510" s="256"/>
      <c r="AM510" s="256"/>
      <c r="AN510" s="256"/>
      <c r="AO510" s="256"/>
      <c r="AP510" s="256"/>
      <c r="AQ510" s="256"/>
      <c r="AR510" s="256"/>
      <c r="AS510" s="256"/>
      <c r="AT510" s="256"/>
      <c r="AU510" s="256"/>
      <c r="AV510" s="256"/>
      <c r="AW510" s="256"/>
      <c r="AX510" s="256"/>
      <c r="AY510" s="256"/>
      <c r="AZ510" s="256"/>
      <c r="BA510" s="256"/>
      <c r="BB510" s="256"/>
      <c r="BC510" s="256"/>
      <c r="BD510" s="256"/>
      <c r="BE510" s="256"/>
      <c r="BF510" s="256"/>
      <c r="BG510" s="256"/>
      <c r="BH510" s="256"/>
      <c r="BI510" s="256"/>
      <c r="BJ510" s="256"/>
      <c r="BK510" s="256"/>
      <c r="BL510" s="256"/>
      <c r="BM510" s="256"/>
      <c r="BN510" s="362"/>
      <c r="BO510" s="364"/>
      <c r="BP510" s="366"/>
      <c r="BQ510" s="366"/>
      <c r="BR510" s="106"/>
      <c r="BS510" s="106"/>
      <c r="BT510" s="106"/>
      <c r="BU510" s="106"/>
      <c r="BV510" s="106"/>
      <c r="BW510" s="106"/>
      <c r="BX510" s="106"/>
      <c r="BY510" s="106"/>
      <c r="BZ510" s="106"/>
      <c r="CA510" s="106"/>
      <c r="CB510" s="106"/>
      <c r="CC510" s="106"/>
      <c r="CD510" s="106"/>
      <c r="CE510" s="106"/>
      <c r="CF510" s="106"/>
      <c r="CG510" s="106"/>
    </row>
    <row r="511" spans="1:85" s="245" customFormat="1" ht="14.5" hidden="1" customHeight="1" x14ac:dyDescent="0.35">
      <c r="A511" s="243"/>
      <c r="B511" s="128"/>
      <c r="C511" s="80"/>
      <c r="D511" s="80"/>
      <c r="E511" s="80"/>
      <c r="F511" s="80"/>
      <c r="G511" s="80"/>
      <c r="H511" s="80"/>
      <c r="I511" s="80"/>
      <c r="J511" s="80"/>
      <c r="K511" s="80"/>
      <c r="L511" s="80"/>
      <c r="M511" s="64"/>
      <c r="N511" s="7"/>
      <c r="O511" s="192"/>
      <c r="P511" s="106"/>
      <c r="Q511" s="65" t="s">
        <v>130</v>
      </c>
      <c r="R511" s="66">
        <f>IF(R509&lt;&gt;0,1,0)</f>
        <v>0</v>
      </c>
      <c r="S511" s="66">
        <f t="shared" ref="S511" si="9329">IF(R511&gt;0,R511+1,IF(S509&lt;&gt;0,1,0))</f>
        <v>0</v>
      </c>
      <c r="T511" s="66">
        <f t="shared" ref="T511" si="9330">IF(S511&gt;0,S511+1,IF(T509&lt;&gt;0,1,0))</f>
        <v>0</v>
      </c>
      <c r="U511" s="66">
        <f t="shared" ref="U511" si="9331">IF(T511&gt;0,T511+1,IF(U509&lt;&gt;0,1,0))</f>
        <v>0</v>
      </c>
      <c r="V511" s="66">
        <f t="shared" ref="V511" si="9332">IF(U511&gt;0,U511+1,IF(V509&lt;&gt;0,1,0))</f>
        <v>0</v>
      </c>
      <c r="W511" s="66">
        <f t="shared" ref="W511" si="9333">IF(V511&gt;0,V511+1,IF(W509&lt;&gt;0,1,0))</f>
        <v>0</v>
      </c>
      <c r="X511" s="66">
        <f t="shared" ref="X511" si="9334">IF(W511&gt;0,W511+1,IF(X509&lt;&gt;0,1,0))</f>
        <v>0</v>
      </c>
      <c r="Y511" s="66">
        <f t="shared" ref="Y511" si="9335">IF(X511&gt;0,X511+1,IF(Y509&lt;&gt;0,1,0))</f>
        <v>0</v>
      </c>
      <c r="Z511" s="66">
        <f t="shared" ref="Z511" si="9336">IF(Y511&gt;0,Y511+1,IF(Z509&lt;&gt;0,1,0))</f>
        <v>0</v>
      </c>
      <c r="AA511" s="66">
        <f t="shared" ref="AA511" si="9337">IF(Z511&gt;0,Z511+1,IF(AA509&lt;&gt;0,1,0))</f>
        <v>0</v>
      </c>
      <c r="AB511" s="66">
        <f t="shared" ref="AB511" si="9338">IF(AA511&gt;0,AA511+1,IF(AB509&lt;&gt;0,1,0))</f>
        <v>0</v>
      </c>
      <c r="AC511" s="66">
        <f t="shared" ref="AC511" si="9339">IF(AB511&gt;0,AB511+1,IF(AC509&lt;&gt;0,1,0))</f>
        <v>0</v>
      </c>
      <c r="AD511" s="66">
        <f t="shared" ref="AD511" si="9340">IF(AC511&gt;0,AC511+1,IF(AD509&lt;&gt;0,1,0))</f>
        <v>0</v>
      </c>
      <c r="AE511" s="66">
        <f t="shared" ref="AE511" si="9341">IF(AD511&gt;0,AD511+1,IF(AE509&lt;&gt;0,1,0))</f>
        <v>0</v>
      </c>
      <c r="AF511" s="66">
        <f t="shared" ref="AF511" si="9342">IF(AE511&gt;0,AE511+1,IF(AF509&lt;&gt;0,1,0))</f>
        <v>0</v>
      </c>
      <c r="AG511" s="66">
        <f t="shared" ref="AG511" si="9343">IF(AF511&gt;0,AF511+1,IF(AG509&lt;&gt;0,1,0))</f>
        <v>0</v>
      </c>
      <c r="AH511" s="66">
        <f t="shared" ref="AH511" si="9344">IF(AG511&gt;0,AG511+1,IF(AH509&lt;&gt;0,1,0))</f>
        <v>0</v>
      </c>
      <c r="AI511" s="66">
        <f t="shared" ref="AI511" si="9345">IF(AH511&gt;0,AH511+1,IF(AI509&lt;&gt;0,1,0))</f>
        <v>0</v>
      </c>
      <c r="AJ511" s="66">
        <f t="shared" ref="AJ511" si="9346">IF(AI511&gt;0,AI511+1,IF(AJ509&lt;&gt;0,1,0))</f>
        <v>0</v>
      </c>
      <c r="AK511" s="66">
        <f t="shared" ref="AK511" si="9347">IF(AJ511&gt;0,AJ511+1,IF(AK509&lt;&gt;0,1,0))</f>
        <v>0</v>
      </c>
      <c r="AL511" s="66">
        <f t="shared" ref="AL511" si="9348">IF(AK511&gt;0,AK511+1,IF(AL509&lt;&gt;0,1,0))</f>
        <v>0</v>
      </c>
      <c r="AM511" s="66">
        <f t="shared" ref="AM511" si="9349">IF(AL511&gt;0,AL511+1,IF(AM509&lt;&gt;0,1,0))</f>
        <v>0</v>
      </c>
      <c r="AN511" s="66">
        <f t="shared" ref="AN511" si="9350">IF(AM511&gt;0,AM511+1,IF(AN509&lt;&gt;0,1,0))</f>
        <v>0</v>
      </c>
      <c r="AO511" s="66">
        <f t="shared" ref="AO511" si="9351">IF(AN511&gt;0,AN511+1,IF(AO509&lt;&gt;0,1,0))</f>
        <v>0</v>
      </c>
      <c r="AP511" s="66">
        <f t="shared" ref="AP511" si="9352">IF(AO511&gt;0,AO511+1,IF(AP509&lt;&gt;0,1,0))</f>
        <v>0</v>
      </c>
      <c r="AQ511" s="66">
        <f t="shared" ref="AQ511" si="9353">IF(AP511&gt;0,AP511+1,IF(AQ509&lt;&gt;0,1,0))</f>
        <v>0</v>
      </c>
      <c r="AR511" s="66">
        <f t="shared" ref="AR511" si="9354">IF(AQ511&gt;0,AQ511+1,IF(AR509&lt;&gt;0,1,0))</f>
        <v>0</v>
      </c>
      <c r="AS511" s="66">
        <f t="shared" ref="AS511" si="9355">IF(AR511&gt;0,AR511+1,IF(AS509&lt;&gt;0,1,0))</f>
        <v>0</v>
      </c>
      <c r="AT511" s="66">
        <f t="shared" ref="AT511" si="9356">IF(AS511&gt;0,AS511+1,IF(AT509&lt;&gt;0,1,0))</f>
        <v>0</v>
      </c>
      <c r="AU511" s="66">
        <f t="shared" ref="AU511" si="9357">IF(AT511&gt;0,AT511+1,IF(AU509&lt;&gt;0,1,0))</f>
        <v>0</v>
      </c>
      <c r="AV511" s="66">
        <f t="shared" ref="AV511" si="9358">IF(AU511&gt;0,AU511+1,IF(AV509&lt;&gt;0,1,0))</f>
        <v>0</v>
      </c>
      <c r="AW511" s="66">
        <f t="shared" ref="AW511" si="9359">IF(AV511&gt;0,AV511+1,IF(AW509&lt;&gt;0,1,0))</f>
        <v>0</v>
      </c>
      <c r="AX511" s="66">
        <f t="shared" ref="AX511" si="9360">IF(AW511&gt;0,AW511+1,IF(AX509&lt;&gt;0,1,0))</f>
        <v>0</v>
      </c>
      <c r="AY511" s="66">
        <f t="shared" ref="AY511" si="9361">IF(AX511&gt;0,AX511+1,IF(AY509&lt;&gt;0,1,0))</f>
        <v>0</v>
      </c>
      <c r="AZ511" s="66">
        <f t="shared" ref="AZ511" si="9362">IF(AY511&gt;0,AY511+1,IF(AZ509&lt;&gt;0,1,0))</f>
        <v>0</v>
      </c>
      <c r="BA511" s="66">
        <f t="shared" ref="BA511" si="9363">IF(AZ511&gt;0,AZ511+1,IF(BA509&lt;&gt;0,1,0))</f>
        <v>0</v>
      </c>
      <c r="BB511" s="66">
        <f t="shared" ref="BB511" si="9364">IF(BA511&gt;0,BA511+1,IF(BB509&lt;&gt;0,1,0))</f>
        <v>0</v>
      </c>
      <c r="BC511" s="66">
        <f t="shared" ref="BC511" si="9365">IF(BB511&gt;0,BB511+1,IF(BC509&lt;&gt;0,1,0))</f>
        <v>0</v>
      </c>
      <c r="BD511" s="66">
        <f t="shared" ref="BD511" si="9366">IF(BC511&gt;0,BC511+1,IF(BD509&lt;&gt;0,1,0))</f>
        <v>0</v>
      </c>
      <c r="BE511" s="66">
        <f t="shared" ref="BE511" si="9367">IF(BD511&gt;0,BD511+1,IF(BE509&lt;&gt;0,1,0))</f>
        <v>0</v>
      </c>
      <c r="BF511" s="66">
        <f t="shared" ref="BF511" si="9368">IF(BE511&gt;0,BE511+1,IF(BF509&lt;&gt;0,1,0))</f>
        <v>0</v>
      </c>
      <c r="BG511" s="66">
        <f t="shared" ref="BG511" si="9369">IF(BF511&gt;0,BF511+1,IF(BG509&lt;&gt;0,1,0))</f>
        <v>0</v>
      </c>
      <c r="BH511" s="66">
        <f t="shared" ref="BH511" si="9370">IF(BG511&gt;0,BG511+1,IF(BH509&lt;&gt;0,1,0))</f>
        <v>0</v>
      </c>
      <c r="BI511" s="66">
        <f t="shared" ref="BI511" si="9371">IF(BH511&gt;0,BH511+1,IF(BI509&lt;&gt;0,1,0))</f>
        <v>0</v>
      </c>
      <c r="BJ511" s="66">
        <f t="shared" ref="BJ511" si="9372">IF(BI511&gt;0,BI511+1,IF(BJ509&lt;&gt;0,1,0))</f>
        <v>0</v>
      </c>
      <c r="BK511" s="66">
        <f t="shared" ref="BK511" si="9373">IF(BJ511&gt;0,BJ511+1,IF(BK509&lt;&gt;0,1,0))</f>
        <v>0</v>
      </c>
      <c r="BL511" s="66">
        <f t="shared" ref="BL511" si="9374">IF(BK511&gt;0,BK511+1,IF(BL509&lt;&gt;0,1,0))</f>
        <v>0</v>
      </c>
      <c r="BM511" s="66">
        <f t="shared" ref="BM511" si="9375">IF(BL511&gt;0,BL511+1,IF(BM509&lt;&gt;0,1,0))</f>
        <v>0</v>
      </c>
      <c r="BN511" s="362"/>
      <c r="BO511" s="364"/>
      <c r="BP511" s="366"/>
      <c r="BQ511" s="366"/>
      <c r="BR511" s="106"/>
      <c r="BS511" s="106"/>
      <c r="BT511" s="106"/>
      <c r="BU511" s="106"/>
      <c r="BV511" s="106"/>
      <c r="BW511" s="106"/>
      <c r="BX511" s="106"/>
      <c r="BY511" s="106"/>
      <c r="BZ511" s="106"/>
      <c r="CA511" s="106"/>
      <c r="CB511" s="106"/>
      <c r="CC511" s="106"/>
      <c r="CD511" s="106"/>
      <c r="CE511" s="106"/>
      <c r="CF511" s="106"/>
      <c r="CG511" s="106"/>
    </row>
    <row r="512" spans="1:85" s="245" customFormat="1" ht="14.5" hidden="1" customHeight="1" x14ac:dyDescent="0.35">
      <c r="A512" s="243"/>
      <c r="B512" s="128"/>
      <c r="C512" s="80"/>
      <c r="D512" s="80"/>
      <c r="E512" s="80"/>
      <c r="F512" s="80"/>
      <c r="G512" s="80"/>
      <c r="H512" s="80"/>
      <c r="I512" s="80"/>
      <c r="J512" s="80"/>
      <c r="K512" s="80"/>
      <c r="L512" s="80"/>
      <c r="M512" s="64"/>
      <c r="N512" s="7"/>
      <c r="O512" s="192"/>
      <c r="P512" s="106"/>
      <c r="Q512" s="65" t="s">
        <v>131</v>
      </c>
      <c r="R512" s="66">
        <f>R511</f>
        <v>0</v>
      </c>
      <c r="S512" s="66">
        <f>IF(S511=0,0,IF(OR(R512=0,R512=12),1,R512+1))</f>
        <v>0</v>
      </c>
      <c r="T512" s="66">
        <f t="shared" ref="T512" si="9376">IF(T511=0,0,IF(OR(S512=0,S512=12),1,S512+1))</f>
        <v>0</v>
      </c>
      <c r="U512" s="66">
        <f t="shared" ref="U512" si="9377">IF(U511=0,0,IF(OR(T512=0,T512=12),1,T512+1))</f>
        <v>0</v>
      </c>
      <c r="V512" s="66">
        <f t="shared" ref="V512" si="9378">IF(V511=0,0,IF(OR(U512=0,U512=12),1,U512+1))</f>
        <v>0</v>
      </c>
      <c r="W512" s="66">
        <f t="shared" ref="W512" si="9379">IF(W511=0,0,IF(OR(V512=0,V512=12),1,V512+1))</f>
        <v>0</v>
      </c>
      <c r="X512" s="66">
        <f t="shared" ref="X512" si="9380">IF(X511=0,0,IF(OR(W512=0,W512=12),1,W512+1))</f>
        <v>0</v>
      </c>
      <c r="Y512" s="66">
        <f t="shared" ref="Y512" si="9381">IF(Y511=0,0,IF(OR(X512=0,X512=12),1,X512+1))</f>
        <v>0</v>
      </c>
      <c r="Z512" s="66">
        <f t="shared" ref="Z512" si="9382">IF(Z511=0,0,IF(OR(Y512=0,Y512=12),1,Y512+1))</f>
        <v>0</v>
      </c>
      <c r="AA512" s="66">
        <f t="shared" ref="AA512" si="9383">IF(AA511=0,0,IF(OR(Z512=0,Z512=12),1,Z512+1))</f>
        <v>0</v>
      </c>
      <c r="AB512" s="66">
        <f t="shared" ref="AB512" si="9384">IF(AB511=0,0,IF(OR(AA512=0,AA512=12),1,AA512+1))</f>
        <v>0</v>
      </c>
      <c r="AC512" s="66">
        <f t="shared" ref="AC512" si="9385">IF(AC511=0,0,IF(OR(AB512=0,AB512=12),1,AB512+1))</f>
        <v>0</v>
      </c>
      <c r="AD512" s="66">
        <f t="shared" ref="AD512" si="9386">IF(AD511=0,0,IF(OR(AC512=0,AC512=12),1,AC512+1))</f>
        <v>0</v>
      </c>
      <c r="AE512" s="66">
        <f t="shared" ref="AE512" si="9387">IF(AE511=0,0,IF(OR(AD512=0,AD512=12),1,AD512+1))</f>
        <v>0</v>
      </c>
      <c r="AF512" s="66">
        <f t="shared" ref="AF512" si="9388">IF(AF511=0,0,IF(OR(AE512=0,AE512=12),1,AE512+1))</f>
        <v>0</v>
      </c>
      <c r="AG512" s="66">
        <f t="shared" ref="AG512" si="9389">IF(AG511=0,0,IF(OR(AF512=0,AF512=12),1,AF512+1))</f>
        <v>0</v>
      </c>
      <c r="AH512" s="66">
        <f t="shared" ref="AH512" si="9390">IF(AH511=0,0,IF(OR(AG512=0,AG512=12),1,AG512+1))</f>
        <v>0</v>
      </c>
      <c r="AI512" s="66">
        <f t="shared" ref="AI512" si="9391">IF(AI511=0,0,IF(OR(AH512=0,AH512=12),1,AH512+1))</f>
        <v>0</v>
      </c>
      <c r="AJ512" s="66">
        <f t="shared" ref="AJ512" si="9392">IF(AJ511=0,0,IF(OR(AI512=0,AI512=12),1,AI512+1))</f>
        <v>0</v>
      </c>
      <c r="AK512" s="66">
        <f t="shared" ref="AK512" si="9393">IF(AK511=0,0,IF(OR(AJ512=0,AJ512=12),1,AJ512+1))</f>
        <v>0</v>
      </c>
      <c r="AL512" s="66">
        <f t="shared" ref="AL512" si="9394">IF(AL511=0,0,IF(OR(AK512=0,AK512=12),1,AK512+1))</f>
        <v>0</v>
      </c>
      <c r="AM512" s="66">
        <f t="shared" ref="AM512" si="9395">IF(AM511=0,0,IF(OR(AL512=0,AL512=12),1,AL512+1))</f>
        <v>0</v>
      </c>
      <c r="AN512" s="66">
        <f t="shared" ref="AN512" si="9396">IF(AN511=0,0,IF(OR(AM512=0,AM512=12),1,AM512+1))</f>
        <v>0</v>
      </c>
      <c r="AO512" s="66">
        <f t="shared" ref="AO512" si="9397">IF(AO511=0,0,IF(OR(AN512=0,AN512=12),1,AN512+1))</f>
        <v>0</v>
      </c>
      <c r="AP512" s="66">
        <f t="shared" ref="AP512" si="9398">IF(AP511=0,0,IF(OR(AO512=0,AO512=12),1,AO512+1))</f>
        <v>0</v>
      </c>
      <c r="AQ512" s="66">
        <f t="shared" ref="AQ512" si="9399">IF(AQ511=0,0,IF(OR(AP512=0,AP512=12),1,AP512+1))</f>
        <v>0</v>
      </c>
      <c r="AR512" s="66">
        <f t="shared" ref="AR512" si="9400">IF(AR511=0,0,IF(OR(AQ512=0,AQ512=12),1,AQ512+1))</f>
        <v>0</v>
      </c>
      <c r="AS512" s="66">
        <f t="shared" ref="AS512" si="9401">IF(AS511=0,0,IF(OR(AR512=0,AR512=12),1,AR512+1))</f>
        <v>0</v>
      </c>
      <c r="AT512" s="66">
        <f t="shared" ref="AT512" si="9402">IF(AT511=0,0,IF(OR(AS512=0,AS512=12),1,AS512+1))</f>
        <v>0</v>
      </c>
      <c r="AU512" s="66">
        <f t="shared" ref="AU512" si="9403">IF(AU511=0,0,IF(OR(AT512=0,AT512=12),1,AT512+1))</f>
        <v>0</v>
      </c>
      <c r="AV512" s="66">
        <f t="shared" ref="AV512" si="9404">IF(AV511=0,0,IF(OR(AU512=0,AU512=12),1,AU512+1))</f>
        <v>0</v>
      </c>
      <c r="AW512" s="66">
        <f t="shared" ref="AW512" si="9405">IF(AW511=0,0,IF(OR(AV512=0,AV512=12),1,AV512+1))</f>
        <v>0</v>
      </c>
      <c r="AX512" s="66">
        <f t="shared" ref="AX512" si="9406">IF(AX511=0,0,IF(OR(AW512=0,AW512=12),1,AW512+1))</f>
        <v>0</v>
      </c>
      <c r="AY512" s="66">
        <f t="shared" ref="AY512" si="9407">IF(AY511=0,0,IF(OR(AX512=0,AX512=12),1,AX512+1))</f>
        <v>0</v>
      </c>
      <c r="AZ512" s="66">
        <f t="shared" ref="AZ512" si="9408">IF(AZ511=0,0,IF(OR(AY512=0,AY512=12),1,AY512+1))</f>
        <v>0</v>
      </c>
      <c r="BA512" s="66">
        <f t="shared" ref="BA512" si="9409">IF(BA511=0,0,IF(OR(AZ512=0,AZ512=12),1,AZ512+1))</f>
        <v>0</v>
      </c>
      <c r="BB512" s="66">
        <f t="shared" ref="BB512" si="9410">IF(BB511=0,0,IF(OR(BA512=0,BA512=12),1,BA512+1))</f>
        <v>0</v>
      </c>
      <c r="BC512" s="66">
        <f t="shared" ref="BC512" si="9411">IF(BC511=0,0,IF(OR(BB512=0,BB512=12),1,BB512+1))</f>
        <v>0</v>
      </c>
      <c r="BD512" s="66">
        <f t="shared" ref="BD512" si="9412">IF(BD511=0,0,IF(OR(BC512=0,BC512=12),1,BC512+1))</f>
        <v>0</v>
      </c>
      <c r="BE512" s="66">
        <f t="shared" ref="BE512" si="9413">IF(BE511=0,0,IF(OR(BD512=0,BD512=12),1,BD512+1))</f>
        <v>0</v>
      </c>
      <c r="BF512" s="66">
        <f t="shared" ref="BF512" si="9414">IF(BF511=0,0,IF(OR(BE512=0,BE512=12),1,BE512+1))</f>
        <v>0</v>
      </c>
      <c r="BG512" s="66">
        <f t="shared" ref="BG512" si="9415">IF(BG511=0,0,IF(OR(BF512=0,BF512=12),1,BF512+1))</f>
        <v>0</v>
      </c>
      <c r="BH512" s="66">
        <f t="shared" ref="BH512" si="9416">IF(BH511=0,0,IF(OR(BG512=0,BG512=12),1,BG512+1))</f>
        <v>0</v>
      </c>
      <c r="BI512" s="66">
        <f t="shared" ref="BI512" si="9417">IF(BI511=0,0,IF(OR(BH512=0,BH512=12),1,BH512+1))</f>
        <v>0</v>
      </c>
      <c r="BJ512" s="66">
        <f t="shared" ref="BJ512" si="9418">IF(BJ511=0,0,IF(OR(BI512=0,BI512=12),1,BI512+1))</f>
        <v>0</v>
      </c>
      <c r="BK512" s="66">
        <f t="shared" ref="BK512" si="9419">IF(BK511=0,0,IF(OR(BJ512=0,BJ512=12),1,BJ512+1))</f>
        <v>0</v>
      </c>
      <c r="BL512" s="66">
        <f t="shared" ref="BL512" si="9420">IF(BL511=0,0,IF(OR(BK512=0,BK512=12),1,BK512+1))</f>
        <v>0</v>
      </c>
      <c r="BM512" s="66">
        <f t="shared" ref="BM512" si="9421">IF(BM511=0,0,IF(OR(BL512=0,BL512=12),1,BL512+1))</f>
        <v>0</v>
      </c>
      <c r="BN512" s="362"/>
      <c r="BO512" s="364"/>
      <c r="BP512" s="366"/>
      <c r="BQ512" s="366"/>
      <c r="BR512" s="106"/>
      <c r="BS512" s="106"/>
      <c r="BT512" s="106"/>
      <c r="BU512" s="106"/>
      <c r="BV512" s="106"/>
      <c r="BW512" s="106"/>
      <c r="BX512" s="106"/>
      <c r="BY512" s="106"/>
      <c r="BZ512" s="106"/>
      <c r="CA512" s="106"/>
      <c r="CB512" s="106"/>
      <c r="CC512" s="106"/>
      <c r="CD512" s="106"/>
      <c r="CE512" s="106"/>
      <c r="CF512" s="106"/>
      <c r="CG512" s="106"/>
    </row>
    <row r="513" spans="1:85" s="245" customFormat="1" ht="43.5" x14ac:dyDescent="0.35">
      <c r="A513" s="243"/>
      <c r="B513" s="128"/>
      <c r="C513" s="80"/>
      <c r="D513" s="80"/>
      <c r="E513" s="80"/>
      <c r="F513" s="80"/>
      <c r="G513" s="80"/>
      <c r="H513" s="80"/>
      <c r="I513" s="80"/>
      <c r="J513" s="80"/>
      <c r="K513" s="80"/>
      <c r="L513" s="80"/>
      <c r="M513" s="64"/>
      <c r="N513" s="7"/>
      <c r="O513" s="192"/>
      <c r="P513" s="106"/>
      <c r="Q513" s="63" t="s">
        <v>237</v>
      </c>
      <c r="R513" s="68">
        <f>IF(R512&gt;0,IF(R516&gt;$L509,$L509,R516),0)</f>
        <v>0</v>
      </c>
      <c r="S513" s="68">
        <f>IF(S512&gt;0,IF((SUMIFS($R515:R515,$R512:R512,12)+IF(R512=12,0,R513)+S516)&gt;=$L509,$L509-FLOOR(SUMIFS($R515:R515,$R512:R512,12),1),IF(S512=1,S516,S516+R513)),0)</f>
        <v>0</v>
      </c>
      <c r="T513" s="68">
        <f>IF(T512&gt;0,IF((SUMIFS($R515:S515,$R512:S512,12)+IF(S512=12,0,S513)+T516)&gt;=$L509,$L509-FLOOR(SUMIFS($R515:S515,$R512:S512,12),1),IF(T512=1,T516,T516+S513)),0)</f>
        <v>0</v>
      </c>
      <c r="U513" s="68">
        <f>IF(U512&gt;0,IF((SUMIFS($R515:T515,$R512:T512,12)+IF(T512=12,0,T513)+U516)&gt;=$L509,$L509-FLOOR(SUMIFS($R515:T515,$R512:T512,12),1),IF(U512=1,U516,U516+T513)),0)</f>
        <v>0</v>
      </c>
      <c r="V513" s="68">
        <f>IF(V512&gt;0,IF((SUMIFS($R515:U515,$R512:U512,12)+IF(U512=12,0,U513)+V516)&gt;=$L509,$L509-FLOOR(SUMIFS($R515:U515,$R512:U512,12),1),IF(V512=1,V516,V516+U513)),0)</f>
        <v>0</v>
      </c>
      <c r="W513" s="68">
        <f>IF(W512&gt;0,IF((SUMIFS($R515:V515,$R512:V512,12)+IF(V512=12,0,V513)+W516)&gt;=$L509,$L509-FLOOR(SUMIFS($R515:V515,$R512:V512,12),1),IF(W512=1,W516,W516+V513)),0)</f>
        <v>0</v>
      </c>
      <c r="X513" s="68">
        <f>IF(X512&gt;0,IF((SUMIFS($R515:W515,$R512:W512,12)+IF(W512=12,0,W513)+X516)&gt;=$L509,$L509-FLOOR(SUMIFS($R515:W515,$R512:W512,12),1),IF(X512=1,X516,X516+W513)),0)</f>
        <v>0</v>
      </c>
      <c r="Y513" s="68">
        <f>IF(Y512&gt;0,IF((SUMIFS($R515:X515,$R512:X512,12)+IF(X512=12,0,X513)+Y516)&gt;=$L509,$L509-FLOOR(SUMIFS($R515:X515,$R512:X512,12),1),IF(Y512=1,Y516,Y516+X513)),0)</f>
        <v>0</v>
      </c>
      <c r="Z513" s="68">
        <f>IF(Z512&gt;0,IF((SUMIFS($R515:Y515,$R512:Y512,12)+IF(Y512=12,0,Y513)+Z516)&gt;=$L509,$L509-FLOOR(SUMIFS($R515:Y515,$R512:Y512,12),1),IF(Z512=1,Z516,Z516+Y513)),0)</f>
        <v>0</v>
      </c>
      <c r="AA513" s="68">
        <f>IF(AA512&gt;0,IF((SUMIFS($R515:Z515,$R512:Z512,12)+IF(Z512=12,0,Z513)+AA516)&gt;=$L509,$L509-FLOOR(SUMIFS($R515:Z515,$R512:Z512,12),1),IF(AA512=1,AA516,AA516+Z513)),0)</f>
        <v>0</v>
      </c>
      <c r="AB513" s="68">
        <f>IF(AB512&gt;0,IF((SUMIFS($R515:AA515,$R512:AA512,12)+IF(AA512=12,0,AA513)+AB516)&gt;=$L509,$L509-FLOOR(SUMIFS($R515:AA515,$R512:AA512,12),1),IF(AB512=1,AB516,AB516+AA513)),0)</f>
        <v>0</v>
      </c>
      <c r="AC513" s="68">
        <f>IF(AC512&gt;0,IF((SUMIFS($R515:AB515,$R512:AB512,12)+IF(AB512=12,0,AB513)+AC516)&gt;=$L509,$L509-FLOOR(SUMIFS($R515:AB515,$R512:AB512,12),1),IF(AC512=1,AC516,AC516+AB513)),0)</f>
        <v>0</v>
      </c>
      <c r="AD513" s="68">
        <f>IF(AD512&gt;0,IF((SUMIFS($R515:AC515,$R512:AC512,12)+IF(AC512=12,0,AC513)+AD516)&gt;=$L509,$L509-FLOOR(SUMIFS($R515:AC515,$R512:AC512,12),1),IF(AD512=1,AD516,AD516+AC513)),0)</f>
        <v>0</v>
      </c>
      <c r="AE513" s="68">
        <f>IF(AE512&gt;0,IF((SUMIFS($R515:AD515,$R512:AD512,12)+IF(AD512=12,0,AD513)+AE516)&gt;=$L509,$L509-FLOOR(SUMIFS($R515:AD515,$R512:AD512,12),1),IF(AE512=1,AE516,AE516+AD513)),0)</f>
        <v>0</v>
      </c>
      <c r="AF513" s="68">
        <f>IF(AF512&gt;0,IF((SUMIFS($R515:AE515,$R512:AE512,12)+IF(AE512=12,0,AE513)+AF516)&gt;=$L509,$L509-FLOOR(SUMIFS($R515:AE515,$R512:AE512,12),1),IF(AF512=1,AF516,AF516+AE513)),0)</f>
        <v>0</v>
      </c>
      <c r="AG513" s="68">
        <f>IF(AG512&gt;0,IF((SUMIFS($R515:AF515,$R512:AF512,12)+IF(AF512=12,0,AF513)+AG516)&gt;=$L509,$L509-FLOOR(SUMIFS($R515:AF515,$R512:AF512,12),1),IF(AG512=1,AG516,AG516+AF513)),0)</f>
        <v>0</v>
      </c>
      <c r="AH513" s="68">
        <f>IF(AH512&gt;0,IF((SUMIFS($R515:AG515,$R512:AG512,12)+IF(AG512=12,0,AG513)+AH516)&gt;=$L509,$L509-FLOOR(SUMIFS($R515:AG515,$R512:AG512,12),1),IF(AH512=1,AH516,AH516+AG513)),0)</f>
        <v>0</v>
      </c>
      <c r="AI513" s="68">
        <f>IF(AI512&gt;0,IF((SUMIFS($R515:AH515,$R512:AH512,12)+IF(AH512=12,0,AH513)+AI516)&gt;=$L509,$L509-FLOOR(SUMIFS($R515:AH515,$R512:AH512,12),1),IF(AI512=1,AI516,AI516+AH513)),0)</f>
        <v>0</v>
      </c>
      <c r="AJ513" s="68">
        <f>IF(AJ512&gt;0,IF((SUMIFS($R515:AI515,$R512:AI512,12)+IF(AI512=12,0,AI513)+AJ516)&gt;=$L509,$L509-FLOOR(SUMIFS($R515:AI515,$R512:AI512,12),1),IF(AJ512=1,AJ516,AJ516+AI513)),0)</f>
        <v>0</v>
      </c>
      <c r="AK513" s="68">
        <f>IF(AK512&gt;0,IF((SUMIFS($R515:AJ515,$R512:AJ512,12)+IF(AJ512=12,0,AJ513)+AK516)&gt;=$L509,$L509-FLOOR(SUMIFS($R515:AJ515,$R512:AJ512,12),1),IF(AK512=1,AK516,AK516+AJ513)),0)</f>
        <v>0</v>
      </c>
      <c r="AL513" s="68">
        <f>IF(AL512&gt;0,IF((SUMIFS($R515:AK515,$R512:AK512,12)+IF(AK512=12,0,AK513)+AL516)&gt;=$L509,$L509-FLOOR(SUMIFS($R515:AK515,$R512:AK512,12),1),IF(AL512=1,AL516,AL516+AK513)),0)</f>
        <v>0</v>
      </c>
      <c r="AM513" s="68">
        <f>IF(AM512&gt;0,IF((SUMIFS($R515:AL515,$R512:AL512,12)+IF(AL512=12,0,AL513)+AM516)&gt;=$L509,$L509-FLOOR(SUMIFS($R515:AL515,$R512:AL512,12),1),IF(AM512=1,AM516,AM516+AL513)),0)</f>
        <v>0</v>
      </c>
      <c r="AN513" s="68">
        <f>IF(AN512&gt;0,IF((SUMIFS($R515:AM515,$R512:AM512,12)+IF(AM512=12,0,AM513)+AN516)&gt;=$L509,$L509-FLOOR(SUMIFS($R515:AM515,$R512:AM512,12),1),IF(AN512=1,AN516,AN516+AM513)),0)</f>
        <v>0</v>
      </c>
      <c r="AO513" s="68">
        <f>IF(AO512&gt;0,IF((SUMIFS($R515:AN515,$R512:AN512,12)+IF(AN512=12,0,AN513)+AO516)&gt;=$L509,$L509-FLOOR(SUMIFS($R515:AN515,$R512:AN512,12),1),IF(AO512=1,AO516,AO516+AN513)),0)</f>
        <v>0</v>
      </c>
      <c r="AP513" s="68">
        <f>IF(AP512&gt;0,IF((SUMIFS($R515:AO515,$R512:AO512,12)+IF(AO512=12,0,AO513)+AP516)&gt;=$L509,$L509-FLOOR(SUMIFS($R515:AO515,$R512:AO512,12),1),IF(AP512=1,AP516,AP516+AO513)),0)</f>
        <v>0</v>
      </c>
      <c r="AQ513" s="68">
        <f>IF(AQ512&gt;0,IF((SUMIFS($R515:AP515,$R512:AP512,12)+IF(AP512=12,0,AP513)+AQ516)&gt;=$L509,$L509-FLOOR(SUMIFS($R515:AP515,$R512:AP512,12),1),IF(AQ512=1,AQ516,AQ516+AP513)),0)</f>
        <v>0</v>
      </c>
      <c r="AR513" s="68">
        <f>IF(AR512&gt;0,IF((SUMIFS($R515:AQ515,$R512:AQ512,12)+IF(AQ512=12,0,AQ513)+AR516)&gt;=$L509,$L509-FLOOR(SUMIFS($R515:AQ515,$R512:AQ512,12),1),IF(AR512=1,AR516,AR516+AQ513)),0)</f>
        <v>0</v>
      </c>
      <c r="AS513" s="68">
        <f>IF(AS512&gt;0,IF((SUMIFS($R515:AR515,$R512:AR512,12)+IF(AR512=12,0,AR513)+AS516)&gt;=$L509,$L509-FLOOR(SUMIFS($R515:AR515,$R512:AR512,12),1),IF(AS512=1,AS516,AS516+AR513)),0)</f>
        <v>0</v>
      </c>
      <c r="AT513" s="68">
        <f>IF(AT512&gt;0,IF((SUMIFS($R515:AS515,$R512:AS512,12)+IF(AS512=12,0,AS513)+AT516)&gt;=$L509,$L509-FLOOR(SUMIFS($R515:AS515,$R512:AS512,12),1),IF(AT512=1,AT516,AT516+AS513)),0)</f>
        <v>0</v>
      </c>
      <c r="AU513" s="68">
        <f>IF(AU512&gt;0,IF((SUMIFS($R515:AT515,$R512:AT512,12)+IF(AT512=12,0,AT513)+AU516)&gt;=$L509,$L509-FLOOR(SUMIFS($R515:AT515,$R512:AT512,12),1),IF(AU512=1,AU516,AU516+AT513)),0)</f>
        <v>0</v>
      </c>
      <c r="AV513" s="68">
        <f>IF(AV512&gt;0,IF((SUMIFS($R515:AU515,$R512:AU512,12)+IF(AU512=12,0,AU513)+AV516)&gt;=$L509,$L509-FLOOR(SUMIFS($R515:AU515,$R512:AU512,12),1),IF(AV512=1,AV516,AV516+AU513)),0)</f>
        <v>0</v>
      </c>
      <c r="AW513" s="68">
        <f>IF(AW512&gt;0,IF((SUMIFS($R515:AV515,$R512:AV512,12)+IF(AV512=12,0,AV513)+AW516)&gt;=$L509,$L509-FLOOR(SUMIFS($R515:AV515,$R512:AV512,12),1),IF(AW512=1,AW516,AW516+AV513)),0)</f>
        <v>0</v>
      </c>
      <c r="AX513" s="68">
        <f>IF(AX512&gt;0,IF((SUMIFS($R515:AW515,$R512:AW512,12)+IF(AW512=12,0,AW513)+AX516)&gt;=$L509,$L509-FLOOR(SUMIFS($R515:AW515,$R512:AW512,12),1),IF(AX512=1,AX516,AX516+AW513)),0)</f>
        <v>0</v>
      </c>
      <c r="AY513" s="68">
        <f>IF(AY512&gt;0,IF((SUMIFS($R515:AX515,$R512:AX512,12)+IF(AX512=12,0,AX513)+AY516)&gt;=$L509,$L509-FLOOR(SUMIFS($R515:AX515,$R512:AX512,12),1),IF(AY512=1,AY516,AY516+AX513)),0)</f>
        <v>0</v>
      </c>
      <c r="AZ513" s="68">
        <f>IF(AZ512&gt;0,IF((SUMIFS($R515:AY515,$R512:AY512,12)+IF(AY512=12,0,AY513)+AZ516)&gt;=$L509,$L509-FLOOR(SUMIFS($R515:AY515,$R512:AY512,12),1),IF(AZ512=1,AZ516,AZ516+AY513)),0)</f>
        <v>0</v>
      </c>
      <c r="BA513" s="68">
        <f>IF(BA512&gt;0,IF((SUMIFS($R515:AZ515,$R512:AZ512,12)+IF(AZ512=12,0,AZ513)+BA516)&gt;=$L509,$L509-FLOOR(SUMIFS($R515:AZ515,$R512:AZ512,12),1),IF(BA512=1,BA516,BA516+AZ513)),0)</f>
        <v>0</v>
      </c>
      <c r="BB513" s="68">
        <f>IF(BB512&gt;0,IF((SUMIFS($R515:BA515,$R512:BA512,12)+IF(BA512=12,0,BA513)+BB516)&gt;=$L509,$L509-FLOOR(SUMIFS($R515:BA515,$R512:BA512,12),1),IF(BB512=1,BB516,BB516+BA513)),0)</f>
        <v>0</v>
      </c>
      <c r="BC513" s="68">
        <f>IF(BC512&gt;0,IF((SUMIFS($R515:BB515,$R512:BB512,12)+IF(BB512=12,0,BB513)+BC516)&gt;=$L509,$L509-FLOOR(SUMIFS($R515:BB515,$R512:BB512,12),1),IF(BC512=1,BC516,BC516+BB513)),0)</f>
        <v>0</v>
      </c>
      <c r="BD513" s="68">
        <f>IF(BD512&gt;0,IF((SUMIFS($R515:BC515,$R512:BC512,12)+IF(BC512=12,0,BC513)+BD516)&gt;=$L509,$L509-FLOOR(SUMIFS($R515:BC515,$R512:BC512,12),1),IF(BD512=1,BD516,BD516+BC513)),0)</f>
        <v>0</v>
      </c>
      <c r="BE513" s="68">
        <f>IF(BE512&gt;0,IF((SUMIFS($R515:BD515,$R512:BD512,12)+IF(BD512=12,0,BD513)+BE516)&gt;=$L509,$L509-FLOOR(SUMIFS($R515:BD515,$R512:BD512,12),1),IF(BE512=1,BE516,BE516+BD513)),0)</f>
        <v>0</v>
      </c>
      <c r="BF513" s="68">
        <f>IF(BF512&gt;0,IF((SUMIFS($R515:BE515,$R512:BE512,12)+IF(BE512=12,0,BE513)+BF516)&gt;=$L509,$L509-FLOOR(SUMIFS($R515:BE515,$R512:BE512,12),1),IF(BF512=1,BF516,BF516+BE513)),0)</f>
        <v>0</v>
      </c>
      <c r="BG513" s="68">
        <f>IF(BG512&gt;0,IF((SUMIFS($R515:BF515,$R512:BF512,12)+IF(BF512=12,0,BF513)+BG516)&gt;=$L509,$L509-FLOOR(SUMIFS($R515:BF515,$R512:BF512,12),1),IF(BG512=1,BG516,BG516+BF513)),0)</f>
        <v>0</v>
      </c>
      <c r="BH513" s="68">
        <f>IF(BH512&gt;0,IF((SUMIFS($R515:BG515,$R512:BG512,12)+IF(BG512=12,0,BG513)+BH516)&gt;=$L509,$L509-FLOOR(SUMIFS($R515:BG515,$R512:BG512,12),1),IF(BH512=1,BH516,BH516+BG513)),0)</f>
        <v>0</v>
      </c>
      <c r="BI513" s="68">
        <f>IF(BI512&gt;0,IF((SUMIFS($R515:BH515,$R512:BH512,12)+IF(BH512=12,0,BH513)+BI516)&gt;=$L509,$L509-FLOOR(SUMIFS($R515:BH515,$R512:BH512,12),1),IF(BI512=1,BI516,BI516+BH513)),0)</f>
        <v>0</v>
      </c>
      <c r="BJ513" s="68">
        <f>IF(BJ512&gt;0,IF((SUMIFS($R515:BI515,$R512:BI512,12)+IF(BI512=12,0,BI513)+BJ516)&gt;=$L509,$L509-FLOOR(SUMIFS($R515:BI515,$R512:BI512,12),1),IF(BJ512=1,BJ516,BJ516+BI513)),0)</f>
        <v>0</v>
      </c>
      <c r="BK513" s="68">
        <f>IF(BK512&gt;0,IF((SUMIFS($R515:BJ515,$R512:BJ512,12)+IF(BJ512=12,0,BJ513)+BK516)&gt;=$L509,$L509-FLOOR(SUMIFS($R515:BJ515,$R512:BJ512,12),1),IF(BK512=1,BK516,BK516+BJ513)),0)</f>
        <v>0</v>
      </c>
      <c r="BL513" s="68">
        <f>IF(BL512&gt;0,IF((SUMIFS($R515:BK515,$R512:BK512,12)+IF(BK512=12,0,BK513)+BL516)&gt;=$L509,$L509-FLOOR(SUMIFS($R515:BK515,$R512:BK512,12),1),IF(BL512=1,BL516,BL516+BK513)),0)</f>
        <v>0</v>
      </c>
      <c r="BM513" s="68">
        <f>IF(BM512&gt;0,IF((SUMIFS($R515:BL515,$R512:BL512,12)+IF(BL512=12,0,BL513)+BM516)&gt;=$L509,$L509-FLOOR(SUMIFS($R515:BL515,$R512:BL512,12),1),IF(BM512=1,BM516,BM516+BL513)),0)</f>
        <v>0</v>
      </c>
      <c r="BN513" s="362"/>
      <c r="BO513" s="364"/>
      <c r="BP513" s="366"/>
      <c r="BQ513" s="366"/>
      <c r="BR513" s="106"/>
      <c r="BS513" s="106"/>
      <c r="BT513" s="106"/>
      <c r="BU513" s="106"/>
      <c r="BV513" s="106"/>
      <c r="BW513" s="106"/>
      <c r="BX513" s="106"/>
      <c r="BY513" s="106"/>
      <c r="BZ513" s="106"/>
      <c r="CA513" s="106"/>
      <c r="CB513" s="106"/>
      <c r="CC513" s="106"/>
      <c r="CD513" s="106"/>
      <c r="CE513" s="106"/>
      <c r="CF513" s="106"/>
      <c r="CG513" s="106"/>
    </row>
    <row r="514" spans="1:85" s="245" customFormat="1" ht="41.5" hidden="1" customHeight="1" x14ac:dyDescent="0.35">
      <c r="A514" s="243"/>
      <c r="B514" s="128"/>
      <c r="C514" s="80"/>
      <c r="D514" s="80"/>
      <c r="E514" s="80"/>
      <c r="F514" s="80"/>
      <c r="G514" s="80"/>
      <c r="H514" s="80"/>
      <c r="I514" s="80"/>
      <c r="J514" s="80"/>
      <c r="K514" s="80"/>
      <c r="L514" s="80"/>
      <c r="M514" s="64"/>
      <c r="N514" s="7"/>
      <c r="O514" s="192"/>
      <c r="P514" s="106"/>
      <c r="Q514" s="65" t="s">
        <v>161</v>
      </c>
      <c r="R514" s="67">
        <f>IF(R509&gt;0,R510,0)</f>
        <v>0</v>
      </c>
      <c r="S514" s="67">
        <f t="shared" ref="S514" si="9422">IF(S509&gt;0,IF(S512=1,S510,S510+R514),R514)</f>
        <v>0</v>
      </c>
      <c r="T514" s="67">
        <f t="shared" ref="T514" si="9423">IF(T509&gt;0,IF(T512=1,T510,T510+S514),S514)</f>
        <v>0</v>
      </c>
      <c r="U514" s="67">
        <f t="shared" ref="U514" si="9424">IF(U509&gt;0,IF(U512=1,U510,U510+T514),T514)</f>
        <v>0</v>
      </c>
      <c r="V514" s="67">
        <f t="shared" ref="V514" si="9425">IF(V509&gt;0,IF(V512=1,V510,V510+U514),U514)</f>
        <v>0</v>
      </c>
      <c r="W514" s="67">
        <f t="shared" ref="W514" si="9426">IF(W509&gt;0,IF(W512=1,W510,W510+V514),V514)</f>
        <v>0</v>
      </c>
      <c r="X514" s="67">
        <f t="shared" ref="X514" si="9427">IF(X509&gt;0,IF(X512=1,X510,X510+W514),W514)</f>
        <v>0</v>
      </c>
      <c r="Y514" s="67">
        <f t="shared" ref="Y514" si="9428">IF(Y509&gt;0,IF(Y512=1,Y510,Y510+X514),X514)</f>
        <v>0</v>
      </c>
      <c r="Z514" s="67">
        <f t="shared" ref="Z514" si="9429">IF(Z509&gt;0,IF(Z512=1,Z510,Z510+Y514),Y514)</f>
        <v>0</v>
      </c>
      <c r="AA514" s="67">
        <f t="shared" ref="AA514" si="9430">IF(AA509&gt;0,IF(AA512=1,AA510,AA510+Z514),Z514)</f>
        <v>0</v>
      </c>
      <c r="AB514" s="67">
        <f t="shared" ref="AB514" si="9431">IF(AB509&gt;0,IF(AB512=1,AB510,AB510+AA514),AA514)</f>
        <v>0</v>
      </c>
      <c r="AC514" s="67">
        <f t="shared" ref="AC514" si="9432">IF(AC509&gt;0,IF(AC512=1,AC510,AC510+AB514),AB514)</f>
        <v>0</v>
      </c>
      <c r="AD514" s="67">
        <f t="shared" ref="AD514" si="9433">IF(AD509&gt;0,IF(AD512=1,AD510,AD510+AC514),AC514)</f>
        <v>0</v>
      </c>
      <c r="AE514" s="67">
        <f t="shared" ref="AE514" si="9434">IF(AE509&gt;0,IF(AE512=1,AE510,AE510+AD514),AD514)</f>
        <v>0</v>
      </c>
      <c r="AF514" s="67">
        <f t="shared" ref="AF514" si="9435">IF(AF509&gt;0,IF(AF512=1,AF510,AF510+AE514),AE514)</f>
        <v>0</v>
      </c>
      <c r="AG514" s="67">
        <f t="shared" ref="AG514" si="9436">IF(AG509&gt;0,IF(AG512=1,AG510,AG510+AF514),AF514)</f>
        <v>0</v>
      </c>
      <c r="AH514" s="67">
        <f t="shared" ref="AH514" si="9437">IF(AH509&gt;0,IF(AH512=1,AH510,AH510+AG514),AG514)</f>
        <v>0</v>
      </c>
      <c r="AI514" s="67">
        <f t="shared" ref="AI514" si="9438">IF(AI509&gt;0,IF(AI512=1,AI510,AI510+AH514),AH514)</f>
        <v>0</v>
      </c>
      <c r="AJ514" s="67">
        <f t="shared" ref="AJ514" si="9439">IF(AJ509&gt;0,IF(AJ512=1,AJ510,AJ510+AI514),AI514)</f>
        <v>0</v>
      </c>
      <c r="AK514" s="67">
        <f t="shared" ref="AK514" si="9440">IF(AK509&gt;0,IF(AK512=1,AK510,AK510+AJ514),AJ514)</f>
        <v>0</v>
      </c>
      <c r="AL514" s="67">
        <f t="shared" ref="AL514" si="9441">IF(AL509&gt;0,IF(AL512=1,AL510,AL510+AK514),AK514)</f>
        <v>0</v>
      </c>
      <c r="AM514" s="67">
        <f t="shared" ref="AM514" si="9442">IF(AM509&gt;0,IF(AM512=1,AM510,AM510+AL514),AL514)</f>
        <v>0</v>
      </c>
      <c r="AN514" s="67">
        <f t="shared" ref="AN514" si="9443">IF(AN509&gt;0,IF(AN512=1,AN510,AN510+AM514),AM514)</f>
        <v>0</v>
      </c>
      <c r="AO514" s="67">
        <f t="shared" ref="AO514" si="9444">IF(AO509&gt;0,IF(AO512=1,AO510,AO510+AN514),AN514)</f>
        <v>0</v>
      </c>
      <c r="AP514" s="67">
        <f t="shared" ref="AP514" si="9445">IF(AP509&gt;0,IF(AP512=1,AP510,AP510+AO514),AO514)</f>
        <v>0</v>
      </c>
      <c r="AQ514" s="67">
        <f t="shared" ref="AQ514" si="9446">IF(AQ509&gt;0,IF(AQ512=1,AQ510,AQ510+AP514),AP514)</f>
        <v>0</v>
      </c>
      <c r="AR514" s="67">
        <f t="shared" ref="AR514" si="9447">IF(AR509&gt;0,IF(AR512=1,AR510,AR510+AQ514),AQ514)</f>
        <v>0</v>
      </c>
      <c r="AS514" s="67">
        <f t="shared" ref="AS514" si="9448">IF(AS509&gt;0,IF(AS512=1,AS510,AS510+AR514),AR514)</f>
        <v>0</v>
      </c>
      <c r="AT514" s="67">
        <f t="shared" ref="AT514" si="9449">IF(AT509&gt;0,IF(AT512=1,AT510,AT510+AS514),AS514)</f>
        <v>0</v>
      </c>
      <c r="AU514" s="67">
        <f t="shared" ref="AU514" si="9450">IF(AU509&gt;0,IF(AU512=1,AU510,AU510+AT514),AT514)</f>
        <v>0</v>
      </c>
      <c r="AV514" s="67">
        <f t="shared" ref="AV514" si="9451">IF(AV509&gt;0,IF(AV512=1,AV510,AV510+AU514),AU514)</f>
        <v>0</v>
      </c>
      <c r="AW514" s="67">
        <f t="shared" ref="AW514" si="9452">IF(AW509&gt;0,IF(AW512=1,AW510,AW510+AV514),AV514)</f>
        <v>0</v>
      </c>
      <c r="AX514" s="67">
        <f t="shared" ref="AX514" si="9453">IF(AX509&gt;0,IF(AX512=1,AX510,AX510+AW514),AW514)</f>
        <v>0</v>
      </c>
      <c r="AY514" s="67">
        <f t="shared" ref="AY514" si="9454">IF(AY509&gt;0,IF(AY512=1,AY510,AY510+AX514),AX514)</f>
        <v>0</v>
      </c>
      <c r="AZ514" s="67">
        <f t="shared" ref="AZ514" si="9455">IF(AZ509&gt;0,IF(AZ512=1,AZ510,AZ510+AY514),AY514)</f>
        <v>0</v>
      </c>
      <c r="BA514" s="67">
        <f t="shared" ref="BA514" si="9456">IF(BA509&gt;0,IF(BA512=1,BA510,BA510+AZ514),AZ514)</f>
        <v>0</v>
      </c>
      <c r="BB514" s="67">
        <f t="shared" ref="BB514" si="9457">IF(BB509&gt;0,IF(BB512=1,BB510,BB510+BA514),BA514)</f>
        <v>0</v>
      </c>
      <c r="BC514" s="67">
        <f t="shared" ref="BC514" si="9458">IF(BC509&gt;0,IF(BC512=1,BC510,BC510+BB514),BB514)</f>
        <v>0</v>
      </c>
      <c r="BD514" s="67">
        <f t="shared" ref="BD514" si="9459">IF(BD509&gt;0,IF(BD512=1,BD510,BD510+BC514),BC514)</f>
        <v>0</v>
      </c>
      <c r="BE514" s="67">
        <f t="shared" ref="BE514" si="9460">IF(BE509&gt;0,IF(BE512=1,BE510,BE510+BD514),BD514)</f>
        <v>0</v>
      </c>
      <c r="BF514" s="67">
        <f t="shared" ref="BF514" si="9461">IF(BF509&gt;0,IF(BF512=1,BF510,BF510+BE514),BE514)</f>
        <v>0</v>
      </c>
      <c r="BG514" s="67">
        <f t="shared" ref="BG514" si="9462">IF(BG509&gt;0,IF(BG512=1,BG510,BG510+BF514),BF514)</f>
        <v>0</v>
      </c>
      <c r="BH514" s="67">
        <f t="shared" ref="BH514" si="9463">IF(BH509&gt;0,IF(BH512=1,BH510,BH510+BG514),BG514)</f>
        <v>0</v>
      </c>
      <c r="BI514" s="67">
        <f t="shared" ref="BI514" si="9464">IF(BI509&gt;0,IF(BI512=1,BI510,BI510+BH514),BH514)</f>
        <v>0</v>
      </c>
      <c r="BJ514" s="67">
        <f t="shared" ref="BJ514" si="9465">IF(BJ509&gt;0,IF(BJ512=1,BJ510,BJ510+BI514),BI514)</f>
        <v>0</v>
      </c>
      <c r="BK514" s="67">
        <f t="shared" ref="BK514" si="9466">IF(BK509&gt;0,IF(BK512=1,BK510,BK510+BJ514),BJ514)</f>
        <v>0</v>
      </c>
      <c r="BL514" s="67">
        <f t="shared" ref="BL514" si="9467">IF(BL509&gt;0,IF(BL512=1,BL510,BL510+BK514),BK514)</f>
        <v>0</v>
      </c>
      <c r="BM514" s="67">
        <f t="shared" ref="BM514" si="9468">IF(BM509&gt;0,IF(BM512=1,BM510,BM510+BL514),BL514)</f>
        <v>0</v>
      </c>
      <c r="BN514" s="362"/>
      <c r="BO514" s="364"/>
      <c r="BP514" s="366"/>
      <c r="BQ514" s="366"/>
      <c r="BR514" s="106"/>
      <c r="BS514" s="106"/>
      <c r="BT514" s="106"/>
      <c r="BU514" s="106"/>
      <c r="BV514" s="106"/>
      <c r="BW514" s="106"/>
      <c r="BX514" s="106"/>
      <c r="BY514" s="106"/>
      <c r="BZ514" s="106"/>
      <c r="CA514" s="106"/>
      <c r="CB514" s="106"/>
      <c r="CC514" s="106"/>
      <c r="CD514" s="106"/>
      <c r="CE514" s="106"/>
      <c r="CF514" s="106"/>
      <c r="CG514" s="106"/>
    </row>
    <row r="515" spans="1:85" s="245" customFormat="1" ht="41.5" hidden="1" customHeight="1" x14ac:dyDescent="0.35">
      <c r="A515" s="243"/>
      <c r="B515" s="128"/>
      <c r="C515" s="80"/>
      <c r="D515" s="80"/>
      <c r="E515" s="80"/>
      <c r="F515" s="80"/>
      <c r="G515" s="80"/>
      <c r="H515" s="80"/>
      <c r="I515" s="80"/>
      <c r="J515" s="80"/>
      <c r="K515" s="80"/>
      <c r="L515" s="80"/>
      <c r="M515" s="64"/>
      <c r="N515" s="7"/>
      <c r="O515" s="192"/>
      <c r="P515" s="106"/>
      <c r="Q515" s="65" t="s">
        <v>162</v>
      </c>
      <c r="R515" s="67">
        <f>R517</f>
        <v>0</v>
      </c>
      <c r="S515" s="67">
        <f t="shared" ref="S515" si="9469">IF(S512=1,S517,S517+R515)</f>
        <v>0</v>
      </c>
      <c r="T515" s="67">
        <f t="shared" ref="T515" si="9470">IF(T512=1,T517,T517+S515)</f>
        <v>0</v>
      </c>
      <c r="U515" s="67">
        <f t="shared" ref="U515" si="9471">IF(U512=1,U517,U517+T515)</f>
        <v>0</v>
      </c>
      <c r="V515" s="67">
        <f t="shared" ref="V515" si="9472">IF(V512=1,V517,V517+U515)</f>
        <v>0</v>
      </c>
      <c r="W515" s="67">
        <f t="shared" ref="W515" si="9473">IF(W512=1,W517,W517+V515)</f>
        <v>0</v>
      </c>
      <c r="X515" s="67">
        <f t="shared" ref="X515" si="9474">IF(X512=1,X517,X517+W515)</f>
        <v>0</v>
      </c>
      <c r="Y515" s="67">
        <f t="shared" ref="Y515" si="9475">IF(Y512=1,Y517,Y517+X515)</f>
        <v>0</v>
      </c>
      <c r="Z515" s="67">
        <f t="shared" ref="Z515" si="9476">IF(Z512=1,Z517,Z517+Y515)</f>
        <v>0</v>
      </c>
      <c r="AA515" s="67">
        <f t="shared" ref="AA515" si="9477">IF(AA512=1,AA517,AA517+Z515)</f>
        <v>0</v>
      </c>
      <c r="AB515" s="67">
        <f t="shared" ref="AB515" si="9478">IF(AB512=1,AB517,AB517+AA515)</f>
        <v>0</v>
      </c>
      <c r="AC515" s="67">
        <f t="shared" ref="AC515" si="9479">IF(AC512=1,AC517,AC517+AB515)</f>
        <v>0</v>
      </c>
      <c r="AD515" s="67">
        <f t="shared" ref="AD515" si="9480">IF(AD512=1,AD517,AD517+AC515)</f>
        <v>0</v>
      </c>
      <c r="AE515" s="67">
        <f t="shared" ref="AE515" si="9481">IF(AE512=1,AE517,AE517+AD515)</f>
        <v>0</v>
      </c>
      <c r="AF515" s="67">
        <f t="shared" ref="AF515" si="9482">IF(AF512=1,AF517,AF517+AE515)</f>
        <v>0</v>
      </c>
      <c r="AG515" s="67">
        <f t="shared" ref="AG515" si="9483">IF(AG512=1,AG517,AG517+AF515)</f>
        <v>0</v>
      </c>
      <c r="AH515" s="67">
        <f t="shared" ref="AH515" si="9484">IF(AH512=1,AH517,AH517+AG515)</f>
        <v>0</v>
      </c>
      <c r="AI515" s="67">
        <f t="shared" ref="AI515" si="9485">IF(AI512=1,AI517,AI517+AH515)</f>
        <v>0</v>
      </c>
      <c r="AJ515" s="67">
        <f t="shared" ref="AJ515" si="9486">IF(AJ512=1,AJ517,AJ517+AI515)</f>
        <v>0</v>
      </c>
      <c r="AK515" s="67">
        <f t="shared" ref="AK515" si="9487">IF(AK512=1,AK517,AK517+AJ515)</f>
        <v>0</v>
      </c>
      <c r="AL515" s="67">
        <f t="shared" ref="AL515" si="9488">IF(AL512=1,AL517,AL517+AK515)</f>
        <v>0</v>
      </c>
      <c r="AM515" s="67">
        <f t="shared" ref="AM515" si="9489">IF(AM512=1,AM517,AM517+AL515)</f>
        <v>0</v>
      </c>
      <c r="AN515" s="67">
        <f t="shared" ref="AN515" si="9490">IF(AN512=1,AN517,AN517+AM515)</f>
        <v>0</v>
      </c>
      <c r="AO515" s="67">
        <f t="shared" ref="AO515" si="9491">IF(AO512=1,AO517,AO517+AN515)</f>
        <v>0</v>
      </c>
      <c r="AP515" s="67">
        <f t="shared" ref="AP515" si="9492">IF(AP512=1,AP517,AP517+AO515)</f>
        <v>0</v>
      </c>
      <c r="AQ515" s="67">
        <f t="shared" ref="AQ515" si="9493">IF(AQ512=1,AQ517,AQ517+AP515)</f>
        <v>0</v>
      </c>
      <c r="AR515" s="67">
        <f t="shared" ref="AR515" si="9494">IF(AR512=1,AR517,AR517+AQ515)</f>
        <v>0</v>
      </c>
      <c r="AS515" s="67">
        <f t="shared" ref="AS515" si="9495">IF(AS512=1,AS517,AS517+AR515)</f>
        <v>0</v>
      </c>
      <c r="AT515" s="67">
        <f t="shared" ref="AT515" si="9496">IF(AT512=1,AT517,AT517+AS515)</f>
        <v>0</v>
      </c>
      <c r="AU515" s="67">
        <f t="shared" ref="AU515" si="9497">IF(AU512=1,AU517,AU517+AT515)</f>
        <v>0</v>
      </c>
      <c r="AV515" s="67">
        <f t="shared" ref="AV515" si="9498">IF(AV512=1,AV517,AV517+AU515)</f>
        <v>0</v>
      </c>
      <c r="AW515" s="67">
        <f t="shared" ref="AW515" si="9499">IF(AW512=1,AW517,AW517+AV515)</f>
        <v>0</v>
      </c>
      <c r="AX515" s="67">
        <f t="shared" ref="AX515" si="9500">IF(AX512=1,AX517,AX517+AW515)</f>
        <v>0</v>
      </c>
      <c r="AY515" s="67">
        <f t="shared" ref="AY515" si="9501">IF(AY512=1,AY517,AY517+AX515)</f>
        <v>0</v>
      </c>
      <c r="AZ515" s="67">
        <f t="shared" ref="AZ515" si="9502">IF(AZ512=1,AZ517,AZ517+AY515)</f>
        <v>0</v>
      </c>
      <c r="BA515" s="67">
        <f t="shared" ref="BA515" si="9503">IF(BA512=1,BA517,BA517+AZ515)</f>
        <v>0</v>
      </c>
      <c r="BB515" s="67">
        <f t="shared" ref="BB515" si="9504">IF(BB512=1,BB517,BB517+BA515)</f>
        <v>0</v>
      </c>
      <c r="BC515" s="67">
        <f t="shared" ref="BC515" si="9505">IF(BC512=1,BC517,BC517+BB515)</f>
        <v>0</v>
      </c>
      <c r="BD515" s="67">
        <f t="shared" ref="BD515" si="9506">IF(BD512=1,BD517,BD517+BC515)</f>
        <v>0</v>
      </c>
      <c r="BE515" s="67">
        <f t="shared" ref="BE515" si="9507">IF(BE512=1,BE517,BE517+BD515)</f>
        <v>0</v>
      </c>
      <c r="BF515" s="67">
        <f t="shared" ref="BF515" si="9508">IF(BF512=1,BF517,BF517+BE515)</f>
        <v>0</v>
      </c>
      <c r="BG515" s="67">
        <f t="shared" ref="BG515" si="9509">IF(BG512=1,BG517,BG517+BF515)</f>
        <v>0</v>
      </c>
      <c r="BH515" s="67">
        <f t="shared" ref="BH515" si="9510">IF(BH512=1,BH517,BH517+BG515)</f>
        <v>0</v>
      </c>
      <c r="BI515" s="67">
        <f t="shared" ref="BI515" si="9511">IF(BI512=1,BI517,BI517+BH515)</f>
        <v>0</v>
      </c>
      <c r="BJ515" s="67">
        <f t="shared" ref="BJ515" si="9512">IF(BJ512=1,BJ517,BJ517+BI515)</f>
        <v>0</v>
      </c>
      <c r="BK515" s="67">
        <f t="shared" ref="BK515" si="9513">IF(BK512=1,BK517,BK517+BJ515)</f>
        <v>0</v>
      </c>
      <c r="BL515" s="67">
        <f t="shared" ref="BL515" si="9514">IF(BL512=1,BL517,BL517+BK515)</f>
        <v>0</v>
      </c>
      <c r="BM515" s="67">
        <f t="shared" ref="BM515" si="9515">IF(BM512=1,BM517,BM517+BL515)</f>
        <v>0</v>
      </c>
      <c r="BN515" s="362"/>
      <c r="BO515" s="364"/>
      <c r="BP515" s="366"/>
      <c r="BQ515" s="366"/>
      <c r="BR515" s="106"/>
      <c r="BS515" s="106"/>
      <c r="BT515" s="106"/>
      <c r="BU515" s="106"/>
      <c r="BV515" s="106"/>
      <c r="BW515" s="106"/>
      <c r="BX515" s="106"/>
      <c r="BY515" s="106"/>
      <c r="BZ515" s="106"/>
      <c r="CA515" s="106"/>
      <c r="CB515" s="106"/>
      <c r="CC515" s="106"/>
      <c r="CD515" s="106"/>
      <c r="CE515" s="106"/>
      <c r="CF515" s="106"/>
      <c r="CG515" s="106"/>
    </row>
    <row r="516" spans="1:85" s="245" customFormat="1" ht="29" x14ac:dyDescent="0.35">
      <c r="A516" s="243"/>
      <c r="B516" s="128"/>
      <c r="C516" s="80"/>
      <c r="D516" s="80"/>
      <c r="E516" s="80"/>
      <c r="F516" s="80"/>
      <c r="G516" s="80"/>
      <c r="H516" s="80"/>
      <c r="I516" s="80"/>
      <c r="J516" s="80"/>
      <c r="K516" s="80"/>
      <c r="L516" s="80"/>
      <c r="M516" s="64"/>
      <c r="N516" s="7"/>
      <c r="O516" s="192"/>
      <c r="P516" s="106"/>
      <c r="Q516" s="63" t="s">
        <v>160</v>
      </c>
      <c r="R516" s="68">
        <f t="shared" ref="R516:BM516" si="9516">1720/12*R509</f>
        <v>0</v>
      </c>
      <c r="S516" s="68">
        <f t="shared" si="9516"/>
        <v>0</v>
      </c>
      <c r="T516" s="68">
        <f t="shared" si="9516"/>
        <v>0</v>
      </c>
      <c r="U516" s="68">
        <f t="shared" si="9516"/>
        <v>0</v>
      </c>
      <c r="V516" s="68">
        <f t="shared" si="9516"/>
        <v>0</v>
      </c>
      <c r="W516" s="68">
        <f t="shared" si="9516"/>
        <v>0</v>
      </c>
      <c r="X516" s="68">
        <f t="shared" si="9516"/>
        <v>0</v>
      </c>
      <c r="Y516" s="68">
        <f t="shared" si="9516"/>
        <v>0</v>
      </c>
      <c r="Z516" s="68">
        <f t="shared" si="9516"/>
        <v>0</v>
      </c>
      <c r="AA516" s="68">
        <f t="shared" si="9516"/>
        <v>0</v>
      </c>
      <c r="AB516" s="68">
        <f t="shared" si="9516"/>
        <v>0</v>
      </c>
      <c r="AC516" s="68">
        <f t="shared" si="9516"/>
        <v>0</v>
      </c>
      <c r="AD516" s="68">
        <f t="shared" si="9516"/>
        <v>0</v>
      </c>
      <c r="AE516" s="68">
        <f t="shared" si="9516"/>
        <v>0</v>
      </c>
      <c r="AF516" s="68">
        <f t="shared" si="9516"/>
        <v>0</v>
      </c>
      <c r="AG516" s="68">
        <f t="shared" si="9516"/>
        <v>0</v>
      </c>
      <c r="AH516" s="68">
        <f t="shared" si="9516"/>
        <v>0</v>
      </c>
      <c r="AI516" s="68">
        <f t="shared" si="9516"/>
        <v>0</v>
      </c>
      <c r="AJ516" s="68">
        <f t="shared" si="9516"/>
        <v>0</v>
      </c>
      <c r="AK516" s="68">
        <f t="shared" si="9516"/>
        <v>0</v>
      </c>
      <c r="AL516" s="68">
        <f t="shared" si="9516"/>
        <v>0</v>
      </c>
      <c r="AM516" s="68">
        <f t="shared" si="9516"/>
        <v>0</v>
      </c>
      <c r="AN516" s="68">
        <f t="shared" si="9516"/>
        <v>0</v>
      </c>
      <c r="AO516" s="68">
        <f t="shared" si="9516"/>
        <v>0</v>
      </c>
      <c r="AP516" s="68">
        <f t="shared" si="9516"/>
        <v>0</v>
      </c>
      <c r="AQ516" s="68">
        <f t="shared" si="9516"/>
        <v>0</v>
      </c>
      <c r="AR516" s="68">
        <f t="shared" si="9516"/>
        <v>0</v>
      </c>
      <c r="AS516" s="68">
        <f t="shared" si="9516"/>
        <v>0</v>
      </c>
      <c r="AT516" s="68">
        <f t="shared" si="9516"/>
        <v>0</v>
      </c>
      <c r="AU516" s="68">
        <f t="shared" si="9516"/>
        <v>0</v>
      </c>
      <c r="AV516" s="68">
        <f t="shared" si="9516"/>
        <v>0</v>
      </c>
      <c r="AW516" s="68">
        <f t="shared" si="9516"/>
        <v>0</v>
      </c>
      <c r="AX516" s="68">
        <f t="shared" si="9516"/>
        <v>0</v>
      </c>
      <c r="AY516" s="68">
        <f t="shared" si="9516"/>
        <v>0</v>
      </c>
      <c r="AZ516" s="68">
        <f t="shared" si="9516"/>
        <v>0</v>
      </c>
      <c r="BA516" s="68">
        <f t="shared" si="9516"/>
        <v>0</v>
      </c>
      <c r="BB516" s="68">
        <f t="shared" si="9516"/>
        <v>0</v>
      </c>
      <c r="BC516" s="68">
        <f t="shared" si="9516"/>
        <v>0</v>
      </c>
      <c r="BD516" s="68">
        <f t="shared" si="9516"/>
        <v>0</v>
      </c>
      <c r="BE516" s="68">
        <f t="shared" si="9516"/>
        <v>0</v>
      </c>
      <c r="BF516" s="68">
        <f t="shared" si="9516"/>
        <v>0</v>
      </c>
      <c r="BG516" s="68">
        <f t="shared" si="9516"/>
        <v>0</v>
      </c>
      <c r="BH516" s="68">
        <f t="shared" si="9516"/>
        <v>0</v>
      </c>
      <c r="BI516" s="68">
        <f t="shared" si="9516"/>
        <v>0</v>
      </c>
      <c r="BJ516" s="68">
        <f t="shared" si="9516"/>
        <v>0</v>
      </c>
      <c r="BK516" s="68">
        <f t="shared" si="9516"/>
        <v>0</v>
      </c>
      <c r="BL516" s="68">
        <f t="shared" si="9516"/>
        <v>0</v>
      </c>
      <c r="BM516" s="68">
        <f t="shared" si="9516"/>
        <v>0</v>
      </c>
      <c r="BN516" s="362"/>
      <c r="BO516" s="364"/>
      <c r="BP516" s="366"/>
      <c r="BQ516" s="366"/>
      <c r="BR516" s="106"/>
      <c r="BS516" s="106"/>
      <c r="BT516" s="106"/>
      <c r="BU516" s="106"/>
      <c r="BV516" s="106"/>
      <c r="BW516" s="106"/>
      <c r="BX516" s="106"/>
      <c r="BY516" s="106"/>
      <c r="BZ516" s="106"/>
      <c r="CA516" s="106"/>
      <c r="CB516" s="106"/>
      <c r="CC516" s="106"/>
      <c r="CD516" s="106"/>
      <c r="CE516" s="106"/>
      <c r="CF516" s="106"/>
      <c r="CG516" s="106"/>
    </row>
    <row r="517" spans="1:85" s="245" customFormat="1" ht="29" x14ac:dyDescent="0.35">
      <c r="A517" s="243"/>
      <c r="B517" s="128"/>
      <c r="C517" s="80"/>
      <c r="D517" s="80"/>
      <c r="E517" s="80"/>
      <c r="F517" s="80"/>
      <c r="G517" s="80"/>
      <c r="H517" s="80"/>
      <c r="I517" s="80"/>
      <c r="J517" s="80"/>
      <c r="K517" s="80"/>
      <c r="L517" s="80"/>
      <c r="M517" s="64"/>
      <c r="N517" s="7"/>
      <c r="O517" s="192"/>
      <c r="P517" s="106"/>
      <c r="Q517" s="63" t="s">
        <v>144</v>
      </c>
      <c r="R517" s="68">
        <f>FLOOR(IF(OR(R512=0,R512=1),IF(R510&gt;=R516,R516,R510)+0.00000001,IF(R514&gt;=R513,R513,R514))+0.00000001,1)</f>
        <v>0</v>
      </c>
      <c r="S517" s="68">
        <f t="shared" ref="S517" si="9517">FLOOR(IF(OR(S512=0,S512=1),IF(S516&gt;S513,S513,IF(S510&gt;=S516,S516,S510)+0.00000001),IF(S514&gt;=S513,S513-R515,S514-R515)+0.00000001),1)</f>
        <v>0</v>
      </c>
      <c r="T517" s="68">
        <f t="shared" ref="T517" si="9518">FLOOR(IF(OR(T512=0,T512=1),IF(T516&gt;T513,T513,IF(T510&gt;=T516,T516,T510)+0.00000001),IF(T514&gt;=T513,T513-S515,T514-S515)+0.00000001),1)</f>
        <v>0</v>
      </c>
      <c r="U517" s="68">
        <f t="shared" ref="U517" si="9519">FLOOR(IF(OR(U512=0,U512=1),IF(U516&gt;U513,U513,IF(U510&gt;=U516,U516,U510)+0.00000001),IF(U514&gt;=U513,U513-T515,U514-T515)+0.00000001),1)</f>
        <v>0</v>
      </c>
      <c r="V517" s="68">
        <f t="shared" ref="V517" si="9520">FLOOR(IF(OR(V512=0,V512=1),IF(V516&gt;V513,V513,IF(V510&gt;=V516,V516,V510)+0.00000001),IF(V514&gt;=V513,V513-U515,V514-U515)+0.00000001),1)</f>
        <v>0</v>
      </c>
      <c r="W517" s="68">
        <f t="shared" ref="W517" si="9521">FLOOR(IF(OR(W512=0,W512=1),IF(W516&gt;W513,W513,IF(W510&gt;=W516,W516,W510)+0.00000001),IF(W514&gt;=W513,W513-V515,W514-V515)+0.00000001),1)</f>
        <v>0</v>
      </c>
      <c r="X517" s="68">
        <f t="shared" ref="X517" si="9522">FLOOR(IF(OR(X512=0,X512=1),IF(X516&gt;X513,X513,IF(X510&gt;=X516,X516,X510)+0.00000001),IF(X514&gt;=X513,X513-W515,X514-W515)+0.00000001),1)</f>
        <v>0</v>
      </c>
      <c r="Y517" s="68">
        <f t="shared" ref="Y517" si="9523">FLOOR(IF(OR(Y512=0,Y512=1),IF(Y516&gt;Y513,Y513,IF(Y510&gt;=Y516,Y516,Y510)+0.00000001),IF(Y514&gt;=Y513,Y513-X515,Y514-X515)+0.00000001),1)</f>
        <v>0</v>
      </c>
      <c r="Z517" s="68">
        <f t="shared" ref="Z517" si="9524">FLOOR(IF(OR(Z512=0,Z512=1),IF(Z516&gt;Z513,Z513,IF(Z510&gt;=Z516,Z516,Z510)+0.00000001),IF(Z514&gt;=Z513,Z513-Y515,Z514-Y515)+0.00000001),1)</f>
        <v>0</v>
      </c>
      <c r="AA517" s="68">
        <f t="shared" ref="AA517" si="9525">FLOOR(IF(OR(AA512=0,AA512=1),IF(AA516&gt;AA513,AA513,IF(AA510&gt;=AA516,AA516,AA510)+0.00000001),IF(AA514&gt;=AA513,AA513-Z515,AA514-Z515)+0.00000001),1)</f>
        <v>0</v>
      </c>
      <c r="AB517" s="68">
        <f t="shared" ref="AB517" si="9526">FLOOR(IF(OR(AB512=0,AB512=1),IF(AB516&gt;AB513,AB513,IF(AB510&gt;=AB516,AB516,AB510)+0.00000001),IF(AB514&gt;=AB513,AB513-AA515,AB514-AA515)+0.00000001),1)</f>
        <v>0</v>
      </c>
      <c r="AC517" s="68">
        <f t="shared" ref="AC517" si="9527">FLOOR(IF(OR(AC512=0,AC512=1),IF(AC516&gt;AC513,AC513,IF(AC510&gt;=AC516,AC516,AC510)+0.00000001),IF(AC514&gt;=AC513,AC513-AB515,AC514-AB515)+0.00000001),1)</f>
        <v>0</v>
      </c>
      <c r="AD517" s="68">
        <f t="shared" ref="AD517" si="9528">FLOOR(IF(OR(AD512=0,AD512=1),IF(AD516&gt;AD513,AD513,IF(AD510&gt;=AD516,AD516,AD510)+0.00000001),IF(AD514&gt;=AD513,AD513-AC515,AD514-AC515)+0.00000001),1)</f>
        <v>0</v>
      </c>
      <c r="AE517" s="68">
        <f t="shared" ref="AE517" si="9529">FLOOR(IF(OR(AE512=0,AE512=1),IF(AE516&gt;AE513,AE513,IF(AE510&gt;=AE516,AE516,AE510)+0.00000001),IF(AE514&gt;=AE513,AE513-AD515,AE514-AD515)+0.00000001),1)</f>
        <v>0</v>
      </c>
      <c r="AF517" s="68">
        <f t="shared" ref="AF517" si="9530">FLOOR(IF(OR(AF512=0,AF512=1),IF(AF516&gt;AF513,AF513,IF(AF510&gt;=AF516,AF516,AF510)+0.00000001),IF(AF514&gt;=AF513,AF513-AE515,AF514-AE515)+0.00000001),1)</f>
        <v>0</v>
      </c>
      <c r="AG517" s="68">
        <f t="shared" ref="AG517" si="9531">FLOOR(IF(OR(AG512=0,AG512=1),IF(AG516&gt;AG513,AG513,IF(AG510&gt;=AG516,AG516,AG510)+0.00000001),IF(AG514&gt;=AG513,AG513-AF515,AG514-AF515)+0.00000001),1)</f>
        <v>0</v>
      </c>
      <c r="AH517" s="68">
        <f t="shared" ref="AH517" si="9532">FLOOR(IF(OR(AH512=0,AH512=1),IF(AH516&gt;AH513,AH513,IF(AH510&gt;=AH516,AH516,AH510)+0.00000001),IF(AH514&gt;=AH513,AH513-AG515,AH514-AG515)+0.00000001),1)</f>
        <v>0</v>
      </c>
      <c r="AI517" s="68">
        <f t="shared" ref="AI517" si="9533">FLOOR(IF(OR(AI512=0,AI512=1),IF(AI516&gt;AI513,AI513,IF(AI510&gt;=AI516,AI516,AI510)+0.00000001),IF(AI514&gt;=AI513,AI513-AH515,AI514-AH515)+0.00000001),1)</f>
        <v>0</v>
      </c>
      <c r="AJ517" s="68">
        <f t="shared" ref="AJ517" si="9534">FLOOR(IF(OR(AJ512=0,AJ512=1),IF(AJ516&gt;AJ513,AJ513,IF(AJ510&gt;=AJ516,AJ516,AJ510)+0.00000001),IF(AJ514&gt;=AJ513,AJ513-AI515,AJ514-AI515)+0.00000001),1)</f>
        <v>0</v>
      </c>
      <c r="AK517" s="68">
        <f t="shared" ref="AK517" si="9535">FLOOR(IF(OR(AK512=0,AK512=1),IF(AK516&gt;AK513,AK513,IF(AK510&gt;=AK516,AK516,AK510)+0.00000001),IF(AK514&gt;=AK513,AK513-AJ515,AK514-AJ515)+0.00000001),1)</f>
        <v>0</v>
      </c>
      <c r="AL517" s="68">
        <f t="shared" ref="AL517" si="9536">FLOOR(IF(OR(AL512=0,AL512=1),IF(AL516&gt;AL513,AL513,IF(AL510&gt;=AL516,AL516,AL510)+0.00000001),IF(AL514&gt;=AL513,AL513-AK515,AL514-AK515)+0.00000001),1)</f>
        <v>0</v>
      </c>
      <c r="AM517" s="68">
        <f t="shared" ref="AM517" si="9537">FLOOR(IF(OR(AM512=0,AM512=1),IF(AM516&gt;AM513,AM513,IF(AM510&gt;=AM516,AM516,AM510)+0.00000001),IF(AM514&gt;=AM513,AM513-AL515,AM514-AL515)+0.00000001),1)</f>
        <v>0</v>
      </c>
      <c r="AN517" s="68">
        <f t="shared" ref="AN517" si="9538">FLOOR(IF(OR(AN512=0,AN512=1),IF(AN516&gt;AN513,AN513,IF(AN510&gt;=AN516,AN516,AN510)+0.00000001),IF(AN514&gt;=AN513,AN513-AM515,AN514-AM515)+0.00000001),1)</f>
        <v>0</v>
      </c>
      <c r="AO517" s="68">
        <f t="shared" ref="AO517" si="9539">FLOOR(IF(OR(AO512=0,AO512=1),IF(AO516&gt;AO513,AO513,IF(AO510&gt;=AO516,AO516,AO510)+0.00000001),IF(AO514&gt;=AO513,AO513-AN515,AO514-AN515)+0.00000001),1)</f>
        <v>0</v>
      </c>
      <c r="AP517" s="68">
        <f t="shared" ref="AP517" si="9540">FLOOR(IF(OR(AP512=0,AP512=1),IF(AP516&gt;AP513,AP513,IF(AP510&gt;=AP516,AP516,AP510)+0.00000001),IF(AP514&gt;=AP513,AP513-AO515,AP514-AO515)+0.00000001),1)</f>
        <v>0</v>
      </c>
      <c r="AQ517" s="68">
        <f t="shared" ref="AQ517" si="9541">FLOOR(IF(OR(AQ512=0,AQ512=1),IF(AQ516&gt;AQ513,AQ513,IF(AQ510&gt;=AQ516,AQ516,AQ510)+0.00000001),IF(AQ514&gt;=AQ513,AQ513-AP515,AQ514-AP515)+0.00000001),1)</f>
        <v>0</v>
      </c>
      <c r="AR517" s="68">
        <f t="shared" ref="AR517" si="9542">FLOOR(IF(OR(AR512=0,AR512=1),IF(AR516&gt;AR513,AR513,IF(AR510&gt;=AR516,AR516,AR510)+0.00000001),IF(AR514&gt;=AR513,AR513-AQ515,AR514-AQ515)+0.00000001),1)</f>
        <v>0</v>
      </c>
      <c r="AS517" s="68">
        <f t="shared" ref="AS517" si="9543">FLOOR(IF(OR(AS512=0,AS512=1),IF(AS516&gt;AS513,AS513,IF(AS510&gt;=AS516,AS516,AS510)+0.00000001),IF(AS514&gt;=AS513,AS513-AR515,AS514-AR515)+0.00000001),1)</f>
        <v>0</v>
      </c>
      <c r="AT517" s="68">
        <f t="shared" ref="AT517" si="9544">FLOOR(IF(OR(AT512=0,AT512=1),IF(AT516&gt;AT513,AT513,IF(AT510&gt;=AT516,AT516,AT510)+0.00000001),IF(AT514&gt;=AT513,AT513-AS515,AT514-AS515)+0.00000001),1)</f>
        <v>0</v>
      </c>
      <c r="AU517" s="68">
        <f t="shared" ref="AU517" si="9545">FLOOR(IF(OR(AU512=0,AU512=1),IF(AU516&gt;AU513,AU513,IF(AU510&gt;=AU516,AU516,AU510)+0.00000001),IF(AU514&gt;=AU513,AU513-AT515,AU514-AT515)+0.00000001),1)</f>
        <v>0</v>
      </c>
      <c r="AV517" s="68">
        <f t="shared" ref="AV517" si="9546">FLOOR(IF(OR(AV512=0,AV512=1),IF(AV516&gt;AV513,AV513,IF(AV510&gt;=AV516,AV516,AV510)+0.00000001),IF(AV514&gt;=AV513,AV513-AU515,AV514-AU515)+0.00000001),1)</f>
        <v>0</v>
      </c>
      <c r="AW517" s="68">
        <f t="shared" ref="AW517" si="9547">FLOOR(IF(OR(AW512=0,AW512=1),IF(AW516&gt;AW513,AW513,IF(AW510&gt;=AW516,AW516,AW510)+0.00000001),IF(AW514&gt;=AW513,AW513-AV515,AW514-AV515)+0.00000001),1)</f>
        <v>0</v>
      </c>
      <c r="AX517" s="68">
        <f t="shared" ref="AX517" si="9548">FLOOR(IF(OR(AX512=0,AX512=1),IF(AX516&gt;AX513,AX513,IF(AX510&gt;=AX516,AX516,AX510)+0.00000001),IF(AX514&gt;=AX513,AX513-AW515,AX514-AW515)+0.00000001),1)</f>
        <v>0</v>
      </c>
      <c r="AY517" s="68">
        <f t="shared" ref="AY517" si="9549">FLOOR(IF(OR(AY512=0,AY512=1),IF(AY516&gt;AY513,AY513,IF(AY510&gt;=AY516,AY516,AY510)+0.00000001),IF(AY514&gt;=AY513,AY513-AX515,AY514-AX515)+0.00000001),1)</f>
        <v>0</v>
      </c>
      <c r="AZ517" s="68">
        <f t="shared" ref="AZ517" si="9550">FLOOR(IF(OR(AZ512=0,AZ512=1),IF(AZ516&gt;AZ513,AZ513,IF(AZ510&gt;=AZ516,AZ516,AZ510)+0.00000001),IF(AZ514&gt;=AZ513,AZ513-AY515,AZ514-AY515)+0.00000001),1)</f>
        <v>0</v>
      </c>
      <c r="BA517" s="68">
        <f t="shared" ref="BA517" si="9551">FLOOR(IF(OR(BA512=0,BA512=1),IF(BA516&gt;BA513,BA513,IF(BA510&gt;=BA516,BA516,BA510)+0.00000001),IF(BA514&gt;=BA513,BA513-AZ515,BA514-AZ515)+0.00000001),1)</f>
        <v>0</v>
      </c>
      <c r="BB517" s="68">
        <f t="shared" ref="BB517" si="9552">FLOOR(IF(OR(BB512=0,BB512=1),IF(BB516&gt;BB513,BB513,IF(BB510&gt;=BB516,BB516,BB510)+0.00000001),IF(BB514&gt;=BB513,BB513-BA515,BB514-BA515)+0.00000001),1)</f>
        <v>0</v>
      </c>
      <c r="BC517" s="68">
        <f t="shared" ref="BC517" si="9553">FLOOR(IF(OR(BC512=0,BC512=1),IF(BC516&gt;BC513,BC513,IF(BC510&gt;=BC516,BC516,BC510)+0.00000001),IF(BC514&gt;=BC513,BC513-BB515,BC514-BB515)+0.00000001),1)</f>
        <v>0</v>
      </c>
      <c r="BD517" s="68">
        <f t="shared" ref="BD517" si="9554">FLOOR(IF(OR(BD512=0,BD512=1),IF(BD516&gt;BD513,BD513,IF(BD510&gt;=BD516,BD516,BD510)+0.00000001),IF(BD514&gt;=BD513,BD513-BC515,BD514-BC515)+0.00000001),1)</f>
        <v>0</v>
      </c>
      <c r="BE517" s="68">
        <f t="shared" ref="BE517" si="9555">FLOOR(IF(OR(BE512=0,BE512=1),IF(BE516&gt;BE513,BE513,IF(BE510&gt;=BE516,BE516,BE510)+0.00000001),IF(BE514&gt;=BE513,BE513-BD515,BE514-BD515)+0.00000001),1)</f>
        <v>0</v>
      </c>
      <c r="BF517" s="68">
        <f t="shared" ref="BF517" si="9556">FLOOR(IF(OR(BF512=0,BF512=1),IF(BF516&gt;BF513,BF513,IF(BF510&gt;=BF516,BF516,BF510)+0.00000001),IF(BF514&gt;=BF513,BF513-BE515,BF514-BE515)+0.00000001),1)</f>
        <v>0</v>
      </c>
      <c r="BG517" s="68">
        <f t="shared" ref="BG517" si="9557">FLOOR(IF(OR(BG512=0,BG512=1),IF(BG516&gt;BG513,BG513,IF(BG510&gt;=BG516,BG516,BG510)+0.00000001),IF(BG514&gt;=BG513,BG513-BF515,BG514-BF515)+0.00000001),1)</f>
        <v>0</v>
      </c>
      <c r="BH517" s="68">
        <f t="shared" ref="BH517" si="9558">FLOOR(IF(OR(BH512=0,BH512=1),IF(BH516&gt;BH513,BH513,IF(BH510&gt;=BH516,BH516,BH510)+0.00000001),IF(BH514&gt;=BH513,BH513-BG515,BH514-BG515)+0.00000001),1)</f>
        <v>0</v>
      </c>
      <c r="BI517" s="68">
        <f t="shared" ref="BI517" si="9559">FLOOR(IF(OR(BI512=0,BI512=1),IF(BI516&gt;BI513,BI513,IF(BI510&gt;=BI516,BI516,BI510)+0.00000001),IF(BI514&gt;=BI513,BI513-BH515,BI514-BH515)+0.00000001),1)</f>
        <v>0</v>
      </c>
      <c r="BJ517" s="68">
        <f t="shared" ref="BJ517" si="9560">FLOOR(IF(OR(BJ512=0,BJ512=1),IF(BJ516&gt;BJ513,BJ513,IF(BJ510&gt;=BJ516,BJ516,BJ510)+0.00000001),IF(BJ514&gt;=BJ513,BJ513-BI515,BJ514-BI515)+0.00000001),1)</f>
        <v>0</v>
      </c>
      <c r="BK517" s="68">
        <f t="shared" ref="BK517" si="9561">FLOOR(IF(OR(BK512=0,BK512=1),IF(BK516&gt;BK513,BK513,IF(BK510&gt;=BK516,BK516,BK510)+0.00000001),IF(BK514&gt;=BK513,BK513-BJ515,BK514-BJ515)+0.00000001),1)</f>
        <v>0</v>
      </c>
      <c r="BL517" s="68">
        <f t="shared" ref="BL517" si="9562">FLOOR(IF(OR(BL512=0,BL512=1),IF(BL516&gt;BL513,BL513,IF(BL510&gt;=BL516,BL516,BL510)+0.00000001),IF(BL514&gt;=BL513,BL513-BK515,BL514-BK515)+0.00000001),1)</f>
        <v>0</v>
      </c>
      <c r="BM517" s="68">
        <f t="shared" ref="BM517" si="9563">FLOOR(IF(OR(BM512=0,BM512=1),IF(BM516&gt;BM513,BM513,IF(BM510&gt;=BM516,BM516,BM510)+0.00000001),IF(BM514&gt;=BM513,BM513-BL515,BM514-BL515)+0.00000001),1)</f>
        <v>0</v>
      </c>
      <c r="BN517" s="362"/>
      <c r="BO517" s="364"/>
      <c r="BP517" s="366"/>
      <c r="BQ517" s="366"/>
      <c r="BR517" s="106"/>
      <c r="BS517" s="106"/>
      <c r="BT517" s="106"/>
      <c r="BU517" s="106"/>
      <c r="BV517" s="106"/>
      <c r="BW517" s="106"/>
      <c r="BX517" s="106"/>
      <c r="BY517" s="106"/>
      <c r="BZ517" s="106"/>
      <c r="CA517" s="106"/>
      <c r="CB517" s="106"/>
      <c r="CC517" s="106"/>
      <c r="CD517" s="106"/>
      <c r="CE517" s="106"/>
      <c r="CF517" s="106"/>
      <c r="CG517" s="106"/>
    </row>
    <row r="518" spans="1:85" s="245" customFormat="1" ht="25.4" customHeight="1" thickBot="1" x14ac:dyDescent="0.4">
      <c r="A518" s="243"/>
      <c r="B518" s="129"/>
      <c r="C518" s="69"/>
      <c r="D518" s="69"/>
      <c r="E518" s="69"/>
      <c r="F518" s="69"/>
      <c r="G518" s="69"/>
      <c r="H518" s="69"/>
      <c r="I518" s="69"/>
      <c r="J518" s="69"/>
      <c r="K518" s="69"/>
      <c r="L518" s="69"/>
      <c r="M518" s="70"/>
      <c r="N518" s="7"/>
      <c r="O518" s="193"/>
      <c r="P518" s="106"/>
      <c r="Q518" s="216" t="s">
        <v>145</v>
      </c>
      <c r="R518" s="72">
        <f>IF($J509="Ano",R517*'Podpůrná data'!$B$5,R517*'Podpůrná data'!$B$3)</f>
        <v>0</v>
      </c>
      <c r="S518" s="72">
        <f>IF($J509="Ano",S517*'Podpůrná data'!$B$5,S517*'Podpůrná data'!$B$3)</f>
        <v>0</v>
      </c>
      <c r="T518" s="72">
        <f>IF($J509="Ano",T517*'Podpůrná data'!$B$5,T517*'Podpůrná data'!$B$3)</f>
        <v>0</v>
      </c>
      <c r="U518" s="72">
        <f>IF($J509="Ano",U517*'Podpůrná data'!$B$5,U517*'Podpůrná data'!$B$3)</f>
        <v>0</v>
      </c>
      <c r="V518" s="72">
        <f>IF($J509="Ano",V517*'Podpůrná data'!$B$5,V517*'Podpůrná data'!$B$3)</f>
        <v>0</v>
      </c>
      <c r="W518" s="72">
        <f>IF($J509="Ano",W517*'Podpůrná data'!$B$5,W517*'Podpůrná data'!$B$3)</f>
        <v>0</v>
      </c>
      <c r="X518" s="72">
        <f>IF($J509="Ano",X517*'Podpůrná data'!$B$5,X517*'Podpůrná data'!$B$3)</f>
        <v>0</v>
      </c>
      <c r="Y518" s="72">
        <f>IF($J509="Ano",Y517*'Podpůrná data'!$B$5,Y517*'Podpůrná data'!$B$3)</f>
        <v>0</v>
      </c>
      <c r="Z518" s="72">
        <f>IF($J509="Ano",Z517*'Podpůrná data'!$B$5,Z517*'Podpůrná data'!$B$3)</f>
        <v>0</v>
      </c>
      <c r="AA518" s="72">
        <f>IF($J509="Ano",AA517*'Podpůrná data'!$B$5,AA517*'Podpůrná data'!$B$3)</f>
        <v>0</v>
      </c>
      <c r="AB518" s="72">
        <f>IF($J509="Ano",AB517*'Podpůrná data'!$B$5,AB517*'Podpůrná data'!$B$3)</f>
        <v>0</v>
      </c>
      <c r="AC518" s="72">
        <f>IF($J509="Ano",AC517*'Podpůrná data'!$B$5,AC517*'Podpůrná data'!$B$3)</f>
        <v>0</v>
      </c>
      <c r="AD518" s="72">
        <f>IF($J509="Ano",AD517*'Podpůrná data'!$B$5,AD517*'Podpůrná data'!$B$3)</f>
        <v>0</v>
      </c>
      <c r="AE518" s="72">
        <f>IF($J509="Ano",AE517*'Podpůrná data'!$B$5,AE517*'Podpůrná data'!$B$3)</f>
        <v>0</v>
      </c>
      <c r="AF518" s="72">
        <f>IF($J509="Ano",AF517*'Podpůrná data'!$B$5,AF517*'Podpůrná data'!$B$3)</f>
        <v>0</v>
      </c>
      <c r="AG518" s="72">
        <f>IF($J509="Ano",AG517*'Podpůrná data'!$B$5,AG517*'Podpůrná data'!$B$3)</f>
        <v>0</v>
      </c>
      <c r="AH518" s="72">
        <f>IF($J509="Ano",AH517*'Podpůrná data'!$B$5,AH517*'Podpůrná data'!$B$3)</f>
        <v>0</v>
      </c>
      <c r="AI518" s="72">
        <f>IF($J509="Ano",AI517*'Podpůrná data'!$B$5,AI517*'Podpůrná data'!$B$3)</f>
        <v>0</v>
      </c>
      <c r="AJ518" s="72">
        <f>IF($J509="Ano",AJ517*'Podpůrná data'!$B$5,AJ517*'Podpůrná data'!$B$3)</f>
        <v>0</v>
      </c>
      <c r="AK518" s="72">
        <f>IF($J509="Ano",AK517*'Podpůrná data'!$B$5,AK517*'Podpůrná data'!$B$3)</f>
        <v>0</v>
      </c>
      <c r="AL518" s="72">
        <f>IF($J509="Ano",AL517*'Podpůrná data'!$B$5,AL517*'Podpůrná data'!$B$3)</f>
        <v>0</v>
      </c>
      <c r="AM518" s="72">
        <f>IF($J509="Ano",AM517*'Podpůrná data'!$B$5,AM517*'Podpůrná data'!$B$3)</f>
        <v>0</v>
      </c>
      <c r="AN518" s="72">
        <f>IF($J509="Ano",AN517*'Podpůrná data'!$B$5,AN517*'Podpůrná data'!$B$3)</f>
        <v>0</v>
      </c>
      <c r="AO518" s="72">
        <f>IF($J509="Ano",AO517*'Podpůrná data'!$B$5,AO517*'Podpůrná data'!$B$3)</f>
        <v>0</v>
      </c>
      <c r="AP518" s="72">
        <f>IF($J509="Ano",AP517*'Podpůrná data'!$B$5,AP517*'Podpůrná data'!$B$3)</f>
        <v>0</v>
      </c>
      <c r="AQ518" s="72">
        <f>IF($J509="Ano",AQ517*'Podpůrná data'!$B$5,AQ517*'Podpůrná data'!$B$3)</f>
        <v>0</v>
      </c>
      <c r="AR518" s="72">
        <f>IF($J509="Ano",AR517*'Podpůrná data'!$B$5,AR517*'Podpůrná data'!$B$3)</f>
        <v>0</v>
      </c>
      <c r="AS518" s="72">
        <f>IF($J509="Ano",AS517*'Podpůrná data'!$B$5,AS517*'Podpůrná data'!$B$3)</f>
        <v>0</v>
      </c>
      <c r="AT518" s="72">
        <f>IF($J509="Ano",AT517*'Podpůrná data'!$B$5,AT517*'Podpůrná data'!$B$3)</f>
        <v>0</v>
      </c>
      <c r="AU518" s="72">
        <f>IF($J509="Ano",AU517*'Podpůrná data'!$B$5,AU517*'Podpůrná data'!$B$3)</f>
        <v>0</v>
      </c>
      <c r="AV518" s="72">
        <f>IF($J509="Ano",AV517*'Podpůrná data'!$B$5,AV517*'Podpůrná data'!$B$3)</f>
        <v>0</v>
      </c>
      <c r="AW518" s="72">
        <f>IF($J509="Ano",AW517*'Podpůrná data'!$B$5,AW517*'Podpůrná data'!$B$3)</f>
        <v>0</v>
      </c>
      <c r="AX518" s="72">
        <f>IF($J509="Ano",AX517*'Podpůrná data'!$B$5,AX517*'Podpůrná data'!$B$3)</f>
        <v>0</v>
      </c>
      <c r="AY518" s="72">
        <f>IF($J509="Ano",AY517*'Podpůrná data'!$B$5,AY517*'Podpůrná data'!$B$3)</f>
        <v>0</v>
      </c>
      <c r="AZ518" s="72">
        <f>IF($J509="Ano",AZ517*'Podpůrná data'!$B$5,AZ517*'Podpůrná data'!$B$3)</f>
        <v>0</v>
      </c>
      <c r="BA518" s="72">
        <f>IF($J509="Ano",BA517*'Podpůrná data'!$B$5,BA517*'Podpůrná data'!$B$3)</f>
        <v>0</v>
      </c>
      <c r="BB518" s="72">
        <f>IF($J509="Ano",BB517*'Podpůrná data'!$B$5,BB517*'Podpůrná data'!$B$3)</f>
        <v>0</v>
      </c>
      <c r="BC518" s="72">
        <f>IF($J509="Ano",BC517*'Podpůrná data'!$B$5,BC517*'Podpůrná data'!$B$3)</f>
        <v>0</v>
      </c>
      <c r="BD518" s="72">
        <f>IF($J509="Ano",BD517*'Podpůrná data'!$B$5,BD517*'Podpůrná data'!$B$3)</f>
        <v>0</v>
      </c>
      <c r="BE518" s="72">
        <f>IF($J509="Ano",BE517*'Podpůrná data'!$B$5,BE517*'Podpůrná data'!$B$3)</f>
        <v>0</v>
      </c>
      <c r="BF518" s="72">
        <f>IF($J509="Ano",BF517*'Podpůrná data'!$B$5,BF517*'Podpůrná data'!$B$3)</f>
        <v>0</v>
      </c>
      <c r="BG518" s="72">
        <f>IF($J509="Ano",BG517*'Podpůrná data'!$B$5,BG517*'Podpůrná data'!$B$3)</f>
        <v>0</v>
      </c>
      <c r="BH518" s="72">
        <f>IF($J509="Ano",BH517*'Podpůrná data'!$B$5,BH517*'Podpůrná data'!$B$3)</f>
        <v>0</v>
      </c>
      <c r="BI518" s="72">
        <f>IF($J509="Ano",BI517*'Podpůrná data'!$B$5,BI517*'Podpůrná data'!$B$3)</f>
        <v>0</v>
      </c>
      <c r="BJ518" s="72">
        <f>IF($J509="Ano",BJ517*'Podpůrná data'!$B$5,BJ517*'Podpůrná data'!$B$3)</f>
        <v>0</v>
      </c>
      <c r="BK518" s="72">
        <f>IF($J509="Ano",BK517*'Podpůrná data'!$B$5,BK517*'Podpůrná data'!$B$3)</f>
        <v>0</v>
      </c>
      <c r="BL518" s="72">
        <f>IF($J509="Ano",BL517*'Podpůrná data'!$B$5,BL517*'Podpůrná data'!$B$3)</f>
        <v>0</v>
      </c>
      <c r="BM518" s="72">
        <f>IF($J509="Ano",BM517*'Podpůrná data'!$B$5,BM517*'Podpůrná data'!$B$3)</f>
        <v>0</v>
      </c>
      <c r="BN518" s="363"/>
      <c r="BO518" s="365"/>
      <c r="BP518" s="367"/>
      <c r="BQ518" s="367"/>
      <c r="BR518" s="106"/>
      <c r="BS518" s="178">
        <f>SUMIFS($R518:$BM518,$R508:$BM508,"1. ZoR")</f>
        <v>0</v>
      </c>
      <c r="BT518" s="178">
        <f>SUMIFS($R518:$BM518,$R508:$BM508,"2. ZoR")</f>
        <v>0</v>
      </c>
      <c r="BU518" s="178">
        <f>SUMIFS($R518:$BM518,$R508:$BM508,"3. ZoR")</f>
        <v>0</v>
      </c>
      <c r="BV518" s="178">
        <f>SUMIFS($R518:$BM518,$R508:$BM508,"4. ZoR")</f>
        <v>0</v>
      </c>
      <c r="BW518" s="178">
        <f>SUMIFS($R518:$BM518,$R508:$BM508,"5. ZoR")</f>
        <v>0</v>
      </c>
      <c r="BX518" s="178">
        <f>SUMIFS($R518:$BM518,$R508:$BM508,"6. ZoR")</f>
        <v>0</v>
      </c>
      <c r="BY518" s="178">
        <f>SUMIFS($R518:$BM518,$R508:$BM508,"7. ZoR")</f>
        <v>0</v>
      </c>
      <c r="BZ518" s="178">
        <f>SUMIFS($R518:$BM518,$R508:$BM508,"8. ZoR")</f>
        <v>0</v>
      </c>
      <c r="CA518" s="178">
        <f>SUMIFS($R518:$BM518,$R508:$BM508,"9. ZoR")</f>
        <v>0</v>
      </c>
      <c r="CB518" s="178">
        <f>SUMIFS($R518:$BM518,$R508:$BM508,"10. ZoR")</f>
        <v>0</v>
      </c>
      <c r="CC518" s="178">
        <f>SUMIFS($R518:$BM518,$R508:$BM508,"11. ZoR")</f>
        <v>0</v>
      </c>
      <c r="CD518" s="178">
        <f>SUMIFS($R518:$BM518,$R508:$BM508,"12. ZoR")</f>
        <v>0</v>
      </c>
      <c r="CE518" s="178">
        <f>SUMIFS($R518:$BM518,$R508:$BM508,"13. ZoR")</f>
        <v>0</v>
      </c>
      <c r="CF518" s="178">
        <f>SUMIFS($R518:$BM518,$R508:$BM508,"14. ZoR")</f>
        <v>0</v>
      </c>
      <c r="CG518" s="178">
        <f>SUMIFS($R518:$BM518,$R508:$BM508,"15. ZoR")</f>
        <v>0</v>
      </c>
    </row>
    <row r="519" spans="1:85" ht="15" hidden="1" thickBot="1" x14ac:dyDescent="0.4">
      <c r="B519" s="105"/>
      <c r="C519" s="130"/>
      <c r="D519" s="130"/>
      <c r="E519" s="130"/>
      <c r="F519" s="130"/>
      <c r="G519" s="130"/>
      <c r="H519" s="105"/>
      <c r="I519" s="105"/>
      <c r="J519" s="105"/>
      <c r="K519" s="105"/>
      <c r="L519" s="105"/>
      <c r="M519" s="105"/>
      <c r="N519" s="7"/>
      <c r="O519" s="105"/>
      <c r="P519" s="105"/>
      <c r="Q519" s="105"/>
      <c r="R519" s="105"/>
      <c r="S519" s="105"/>
      <c r="T519" s="7"/>
      <c r="U519" s="105"/>
      <c r="V519" s="105"/>
      <c r="W519" s="105"/>
      <c r="X519" s="105"/>
      <c r="Y519" s="105"/>
      <c r="Z519" s="105"/>
      <c r="AA519" s="105"/>
      <c r="AB519" s="105"/>
      <c r="AC519" s="105"/>
      <c r="AD519" s="105"/>
      <c r="AE519" s="105"/>
      <c r="AF519" s="105"/>
      <c r="AG519" s="105"/>
      <c r="AH519" s="105"/>
      <c r="AI519" s="105"/>
      <c r="AJ519" s="105"/>
      <c r="AK519" s="105"/>
      <c r="AL519" s="105"/>
      <c r="AM519" s="105"/>
      <c r="AN519" s="105"/>
      <c r="AO519" s="105"/>
      <c r="AP519" s="105"/>
      <c r="AQ519" s="105"/>
      <c r="AR519" s="105"/>
      <c r="AS519" s="105"/>
      <c r="AT519" s="105"/>
      <c r="AU519" s="105"/>
      <c r="AV519" s="105"/>
      <c r="AW519" s="105"/>
      <c r="AX519" s="105"/>
      <c r="AY519" s="105"/>
      <c r="AZ519" s="105"/>
      <c r="BA519" s="105"/>
      <c r="BB519" s="105"/>
      <c r="BC519" s="105"/>
      <c r="BD519" s="105"/>
      <c r="BE519" s="105"/>
      <c r="BF519" s="105"/>
      <c r="BG519" s="105"/>
      <c r="BH519" s="105"/>
      <c r="BI519" s="105"/>
      <c r="BJ519" s="105"/>
      <c r="BK519" s="105"/>
      <c r="BL519" s="105"/>
      <c r="BM519" s="105"/>
      <c r="BN519" s="105"/>
      <c r="BO519" s="105"/>
      <c r="BP519" s="105"/>
      <c r="BQ519" s="105"/>
      <c r="BR519" s="105"/>
      <c r="BS519" s="105"/>
      <c r="BT519" s="105"/>
      <c r="BU519" s="105"/>
      <c r="BV519" s="105"/>
      <c r="BW519" s="105"/>
      <c r="BX519" s="105"/>
      <c r="BY519" s="105"/>
      <c r="BZ519" s="105"/>
      <c r="CA519" s="105"/>
      <c r="CB519" s="105"/>
      <c r="CC519" s="105"/>
      <c r="CD519" s="105"/>
      <c r="CE519" s="105"/>
      <c r="CF519" s="105"/>
      <c r="CG519" s="105"/>
    </row>
    <row r="520" spans="1:85" s="245" customFormat="1" ht="69.650000000000006" customHeight="1" thickBot="1" x14ac:dyDescent="0.4">
      <c r="A520" s="249"/>
      <c r="B520" s="120"/>
      <c r="C520" s="360" t="s">
        <v>2</v>
      </c>
      <c r="D520" s="121"/>
      <c r="E520" s="131" t="s">
        <v>206</v>
      </c>
      <c r="F520" s="131" t="s">
        <v>444</v>
      </c>
      <c r="G520" s="131" t="s">
        <v>208</v>
      </c>
      <c r="H520" s="122" t="s">
        <v>94</v>
      </c>
      <c r="I520" s="122" t="s">
        <v>95</v>
      </c>
      <c r="J520" s="122" t="s">
        <v>96</v>
      </c>
      <c r="K520" s="122" t="s">
        <v>216</v>
      </c>
      <c r="L520" s="122" t="s">
        <v>218</v>
      </c>
      <c r="M520" s="138" t="s">
        <v>1</v>
      </c>
      <c r="N520" s="7"/>
      <c r="O520" s="124">
        <v>208002</v>
      </c>
      <c r="P520" s="106"/>
      <c r="Q520" s="194" t="s">
        <v>128</v>
      </c>
      <c r="R520" s="83" t="s">
        <v>4</v>
      </c>
      <c r="S520" s="83" t="s">
        <v>5</v>
      </c>
      <c r="T520" s="83" t="s">
        <v>6</v>
      </c>
      <c r="U520" s="83" t="s">
        <v>7</v>
      </c>
      <c r="V520" s="83" t="s">
        <v>8</v>
      </c>
      <c r="W520" s="83" t="s">
        <v>9</v>
      </c>
      <c r="X520" s="83" t="s">
        <v>10</v>
      </c>
      <c r="Y520" s="83" t="s">
        <v>11</v>
      </c>
      <c r="Z520" s="83" t="s">
        <v>12</v>
      </c>
      <c r="AA520" s="83" t="s">
        <v>13</v>
      </c>
      <c r="AB520" s="83" t="s">
        <v>14</v>
      </c>
      <c r="AC520" s="83" t="s">
        <v>15</v>
      </c>
      <c r="AD520" s="83" t="s">
        <v>16</v>
      </c>
      <c r="AE520" s="83" t="s">
        <v>17</v>
      </c>
      <c r="AF520" s="83" t="s">
        <v>18</v>
      </c>
      <c r="AG520" s="83" t="s">
        <v>19</v>
      </c>
      <c r="AH520" s="83" t="s">
        <v>20</v>
      </c>
      <c r="AI520" s="83" t="s">
        <v>21</v>
      </c>
      <c r="AJ520" s="83" t="s">
        <v>22</v>
      </c>
      <c r="AK520" s="83" t="s">
        <v>23</v>
      </c>
      <c r="AL520" s="83" t="s">
        <v>24</v>
      </c>
      <c r="AM520" s="83" t="s">
        <v>25</v>
      </c>
      <c r="AN520" s="83" t="s">
        <v>26</v>
      </c>
      <c r="AO520" s="83" t="s">
        <v>27</v>
      </c>
      <c r="AP520" s="83" t="s">
        <v>28</v>
      </c>
      <c r="AQ520" s="83" t="s">
        <v>29</v>
      </c>
      <c r="AR520" s="83" t="s">
        <v>30</v>
      </c>
      <c r="AS520" s="83" t="s">
        <v>31</v>
      </c>
      <c r="AT520" s="83" t="s">
        <v>32</v>
      </c>
      <c r="AU520" s="83" t="s">
        <v>33</v>
      </c>
      <c r="AV520" s="83" t="s">
        <v>34</v>
      </c>
      <c r="AW520" s="83" t="s">
        <v>35</v>
      </c>
      <c r="AX520" s="83" t="s">
        <v>36</v>
      </c>
      <c r="AY520" s="83" t="s">
        <v>37</v>
      </c>
      <c r="AZ520" s="83" t="s">
        <v>38</v>
      </c>
      <c r="BA520" s="83" t="s">
        <v>39</v>
      </c>
      <c r="BB520" s="83" t="s">
        <v>40</v>
      </c>
      <c r="BC520" s="83" t="s">
        <v>41</v>
      </c>
      <c r="BD520" s="83" t="s">
        <v>42</v>
      </c>
      <c r="BE520" s="83" t="s">
        <v>43</v>
      </c>
      <c r="BF520" s="83" t="s">
        <v>44</v>
      </c>
      <c r="BG520" s="83" t="s">
        <v>45</v>
      </c>
      <c r="BH520" s="83" t="s">
        <v>46</v>
      </c>
      <c r="BI520" s="83" t="s">
        <v>47</v>
      </c>
      <c r="BJ520" s="83" t="s">
        <v>48</v>
      </c>
      <c r="BK520" s="83" t="s">
        <v>49</v>
      </c>
      <c r="BL520" s="83" t="s">
        <v>50</v>
      </c>
      <c r="BM520" s="83" t="s">
        <v>51</v>
      </c>
      <c r="BN520" s="134" t="s">
        <v>163</v>
      </c>
      <c r="BO520" s="135" t="s">
        <v>164</v>
      </c>
      <c r="BP520" s="135" t="s">
        <v>146</v>
      </c>
      <c r="BQ520" s="135" t="s">
        <v>214</v>
      </c>
      <c r="BR520" s="106"/>
      <c r="BS520" s="368" t="s">
        <v>238</v>
      </c>
      <c r="BT520" s="369"/>
      <c r="BU520" s="369"/>
      <c r="BV520" s="369"/>
      <c r="BW520" s="369"/>
      <c r="BX520" s="369"/>
      <c r="BY520" s="369"/>
      <c r="BZ520" s="369"/>
      <c r="CA520" s="369"/>
      <c r="CB520" s="369"/>
      <c r="CC520" s="369"/>
      <c r="CD520" s="369"/>
      <c r="CE520" s="369"/>
      <c r="CF520" s="369"/>
      <c r="CG520" s="369"/>
    </row>
    <row r="521" spans="1:85" s="245" customFormat="1" ht="21" hidden="1" customHeight="1" x14ac:dyDescent="0.35">
      <c r="A521" s="250"/>
      <c r="B521" s="113"/>
      <c r="C521" s="361"/>
      <c r="D521" s="125"/>
      <c r="E521" s="125"/>
      <c r="F521" s="125"/>
      <c r="G521" s="125"/>
      <c r="H521" s="370" t="s">
        <v>250</v>
      </c>
      <c r="I521" s="371" t="s">
        <v>425</v>
      </c>
      <c r="J521" s="357" t="s">
        <v>97</v>
      </c>
      <c r="K521" s="357" t="s">
        <v>217</v>
      </c>
      <c r="L521" s="137"/>
      <c r="M521" s="373" t="s">
        <v>93</v>
      </c>
      <c r="N521" s="7"/>
      <c r="O521" s="375" t="s">
        <v>3</v>
      </c>
      <c r="P521" s="106"/>
      <c r="Q521" s="84"/>
      <c r="R521" s="74">
        <f>MONTH(Úvod!$F$10)</f>
        <v>1</v>
      </c>
      <c r="S521" s="75">
        <f t="shared" ref="S521" si="9564">IF(R521=12,1,R521+1)</f>
        <v>2</v>
      </c>
      <c r="T521" s="75">
        <f t="shared" ref="T521" si="9565">IF(S521=12,1,S521+1)</f>
        <v>3</v>
      </c>
      <c r="U521" s="76">
        <f t="shared" ref="U521" si="9566">IF(T521=12,1,T521+1)</f>
        <v>4</v>
      </c>
      <c r="V521" s="76">
        <f t="shared" ref="V521" si="9567">IF(U521=12,1,U521+1)</f>
        <v>5</v>
      </c>
      <c r="W521" s="76">
        <f t="shared" ref="W521" si="9568">IF(V521=12,1,V521+1)</f>
        <v>6</v>
      </c>
      <c r="X521" s="76">
        <f t="shared" ref="X521" si="9569">IF(W521=12,1,W521+1)</f>
        <v>7</v>
      </c>
      <c r="Y521" s="76">
        <f t="shared" ref="Y521" si="9570">IF(X521=12,1,X521+1)</f>
        <v>8</v>
      </c>
      <c r="Z521" s="76">
        <f t="shared" ref="Z521" si="9571">IF(Y521=12,1,Y521+1)</f>
        <v>9</v>
      </c>
      <c r="AA521" s="76">
        <f>IF(Z521=12,1,Z521+1)</f>
        <v>10</v>
      </c>
      <c r="AB521" s="76">
        <f t="shared" ref="AB521" si="9572">IF(AA521=12,1,AA521+1)</f>
        <v>11</v>
      </c>
      <c r="AC521" s="76">
        <f t="shared" ref="AC521" si="9573">IF(AB521=12,1,AB521+1)</f>
        <v>12</v>
      </c>
      <c r="AD521" s="76">
        <f t="shared" ref="AD521" si="9574">IF(AC521=12,1,AC521+1)</f>
        <v>1</v>
      </c>
      <c r="AE521" s="76">
        <f t="shared" ref="AE521" si="9575">IF(AD521=12,1,AD521+1)</f>
        <v>2</v>
      </c>
      <c r="AF521" s="76">
        <f t="shared" ref="AF521" si="9576">IF(AE521=12,1,AE521+1)</f>
        <v>3</v>
      </c>
      <c r="AG521" s="76">
        <f t="shared" ref="AG521" si="9577">IF(AF521=12,1,AF521+1)</f>
        <v>4</v>
      </c>
      <c r="AH521" s="76">
        <f t="shared" ref="AH521" si="9578">IF(AG521=12,1,AG521+1)</f>
        <v>5</v>
      </c>
      <c r="AI521" s="76">
        <f t="shared" ref="AI521" si="9579">IF(AH521=12,1,AH521+1)</f>
        <v>6</v>
      </c>
      <c r="AJ521" s="76">
        <f>IF(AI521=12,1,AI521+1)</f>
        <v>7</v>
      </c>
      <c r="AK521" s="76">
        <f t="shared" ref="AK521" si="9580">IF(AJ521=12,1,AJ521+1)</f>
        <v>8</v>
      </c>
      <c r="AL521" s="76">
        <f t="shared" ref="AL521" si="9581">IF(AK521=12,1,AK521+1)</f>
        <v>9</v>
      </c>
      <c r="AM521" s="76">
        <f t="shared" ref="AM521" si="9582">IF(AL521=12,1,AL521+1)</f>
        <v>10</v>
      </c>
      <c r="AN521" s="76">
        <f t="shared" ref="AN521" si="9583">IF(AM521=12,1,AM521+1)</f>
        <v>11</v>
      </c>
      <c r="AO521" s="76">
        <f t="shared" ref="AO521" si="9584">IF(AN521=12,1,AN521+1)</f>
        <v>12</v>
      </c>
      <c r="AP521" s="76">
        <f t="shared" ref="AP521" si="9585">IF(AO521=12,1,AO521+1)</f>
        <v>1</v>
      </c>
      <c r="AQ521" s="76">
        <f t="shared" ref="AQ521" si="9586">IF(AP521=12,1,AP521+1)</f>
        <v>2</v>
      </c>
      <c r="AR521" s="76">
        <f t="shared" ref="AR521" si="9587">IF(AQ521=12,1,AQ521+1)</f>
        <v>3</v>
      </c>
      <c r="AS521" s="76">
        <f t="shared" ref="AS521" si="9588">IF(AR521=12,1,AR521+1)</f>
        <v>4</v>
      </c>
      <c r="AT521" s="76">
        <f t="shared" ref="AT521" si="9589">IF(AS521=12,1,AS521+1)</f>
        <v>5</v>
      </c>
      <c r="AU521" s="76">
        <f t="shared" ref="AU521" si="9590">IF(AT521=12,1,AT521+1)</f>
        <v>6</v>
      </c>
      <c r="AV521" s="76">
        <f t="shared" ref="AV521" si="9591">IF(AU521=12,1,AU521+1)</f>
        <v>7</v>
      </c>
      <c r="AW521" s="76">
        <f t="shared" ref="AW521" si="9592">IF(AV521=12,1,AV521+1)</f>
        <v>8</v>
      </c>
      <c r="AX521" s="76">
        <f t="shared" ref="AX521" si="9593">IF(AW521=12,1,AW521+1)</f>
        <v>9</v>
      </c>
      <c r="AY521" s="76">
        <f t="shared" ref="AY521" si="9594">IF(AX521=12,1,AX521+1)</f>
        <v>10</v>
      </c>
      <c r="AZ521" s="76">
        <f t="shared" ref="AZ521" si="9595">IF(AY521=12,1,AY521+1)</f>
        <v>11</v>
      </c>
      <c r="BA521" s="76">
        <f t="shared" ref="BA521" si="9596">IF(AZ521=12,1,AZ521+1)</f>
        <v>12</v>
      </c>
      <c r="BB521" s="76">
        <f t="shared" ref="BB521" si="9597">IF(BA521=12,1,BA521+1)</f>
        <v>1</v>
      </c>
      <c r="BC521" s="76">
        <f t="shared" ref="BC521" si="9598">IF(BB521=12,1,BB521+1)</f>
        <v>2</v>
      </c>
      <c r="BD521" s="76">
        <f t="shared" ref="BD521" si="9599">IF(BC521=12,1,BC521+1)</f>
        <v>3</v>
      </c>
      <c r="BE521" s="76">
        <f t="shared" ref="BE521" si="9600">IF(BD521=12,1,BD521+1)</f>
        <v>4</v>
      </c>
      <c r="BF521" s="76">
        <f t="shared" ref="BF521" si="9601">IF(BE521=12,1,BE521+1)</f>
        <v>5</v>
      </c>
      <c r="BG521" s="76">
        <f t="shared" ref="BG521" si="9602">IF(BF521=12,1,BF521+1)</f>
        <v>6</v>
      </c>
      <c r="BH521" s="76">
        <f t="shared" ref="BH521" si="9603">IF(BG521=12,1,BG521+1)</f>
        <v>7</v>
      </c>
      <c r="BI521" s="76">
        <f t="shared" ref="BI521" si="9604">IF(BH521=12,1,BH521+1)</f>
        <v>8</v>
      </c>
      <c r="BJ521" s="76">
        <f t="shared" ref="BJ521" si="9605">IF(BI521=12,1,BI521+1)</f>
        <v>9</v>
      </c>
      <c r="BK521" s="76">
        <f t="shared" ref="BK521" si="9606">IF(BJ521=12,1,BJ521+1)</f>
        <v>10</v>
      </c>
      <c r="BL521" s="76">
        <f t="shared" ref="BL521" si="9607">IF(BK521=12,1,BK521+1)</f>
        <v>11</v>
      </c>
      <c r="BM521" s="76">
        <f t="shared" ref="BM521" si="9608">IF(BL521=12,1,BL521+1)</f>
        <v>12</v>
      </c>
      <c r="BN521" s="81"/>
      <c r="BO521" s="78"/>
      <c r="BP521" s="78"/>
      <c r="BQ521" s="78"/>
      <c r="BR521" s="106"/>
      <c r="BS521" s="106"/>
      <c r="BT521" s="106"/>
      <c r="BU521" s="106"/>
      <c r="BV521" s="106"/>
      <c r="BW521" s="106"/>
      <c r="BX521" s="106"/>
      <c r="BY521" s="106"/>
      <c r="BZ521" s="106"/>
      <c r="CA521" s="106"/>
      <c r="CB521" s="106"/>
      <c r="CC521" s="106"/>
      <c r="CD521" s="106"/>
      <c r="CE521" s="106"/>
      <c r="CF521" s="106"/>
      <c r="CG521" s="106"/>
    </row>
    <row r="522" spans="1:85" s="245" customFormat="1" ht="18" hidden="1" customHeight="1" x14ac:dyDescent="0.35">
      <c r="A522" s="250"/>
      <c r="B522" s="113"/>
      <c r="C522" s="361"/>
      <c r="D522" s="125"/>
      <c r="E522" s="125"/>
      <c r="F522" s="125"/>
      <c r="G522" s="125"/>
      <c r="H522" s="370"/>
      <c r="I522" s="371"/>
      <c r="J522" s="357"/>
      <c r="K522" s="357"/>
      <c r="L522" s="137"/>
      <c r="M522" s="373"/>
      <c r="N522" s="7"/>
      <c r="O522" s="376"/>
      <c r="P522" s="106"/>
      <c r="Q522" s="77"/>
      <c r="R522" s="59">
        <f t="shared" ref="R522:BM522" si="9609">VALUE(_xlfn.CONCAT(R521,".",R524))</f>
        <v>1</v>
      </c>
      <c r="S522" s="73">
        <f t="shared" si="9609"/>
        <v>32</v>
      </c>
      <c r="T522" s="73">
        <f t="shared" si="9609"/>
        <v>61</v>
      </c>
      <c r="U522" s="73">
        <f t="shared" si="9609"/>
        <v>92</v>
      </c>
      <c r="V522" s="73">
        <f t="shared" si="9609"/>
        <v>122</v>
      </c>
      <c r="W522" s="73">
        <f t="shared" si="9609"/>
        <v>153</v>
      </c>
      <c r="X522" s="73">
        <f t="shared" si="9609"/>
        <v>183</v>
      </c>
      <c r="Y522" s="73">
        <f t="shared" si="9609"/>
        <v>214</v>
      </c>
      <c r="Z522" s="73">
        <f t="shared" si="9609"/>
        <v>245</v>
      </c>
      <c r="AA522" s="73">
        <f t="shared" si="9609"/>
        <v>275</v>
      </c>
      <c r="AB522" s="73">
        <f t="shared" si="9609"/>
        <v>306</v>
      </c>
      <c r="AC522" s="73">
        <f t="shared" si="9609"/>
        <v>336</v>
      </c>
      <c r="AD522" s="73">
        <f t="shared" si="9609"/>
        <v>367</v>
      </c>
      <c r="AE522" s="73">
        <f t="shared" si="9609"/>
        <v>398</v>
      </c>
      <c r="AF522" s="73">
        <f t="shared" si="9609"/>
        <v>426</v>
      </c>
      <c r="AG522" s="73">
        <f t="shared" si="9609"/>
        <v>457</v>
      </c>
      <c r="AH522" s="73">
        <f t="shared" si="9609"/>
        <v>487</v>
      </c>
      <c r="AI522" s="73">
        <f t="shared" si="9609"/>
        <v>518</v>
      </c>
      <c r="AJ522" s="73">
        <f t="shared" si="9609"/>
        <v>548</v>
      </c>
      <c r="AK522" s="73">
        <f t="shared" si="9609"/>
        <v>579</v>
      </c>
      <c r="AL522" s="73">
        <f t="shared" si="9609"/>
        <v>610</v>
      </c>
      <c r="AM522" s="73">
        <f t="shared" si="9609"/>
        <v>640</v>
      </c>
      <c r="AN522" s="73">
        <f t="shared" si="9609"/>
        <v>671</v>
      </c>
      <c r="AO522" s="73">
        <f t="shared" si="9609"/>
        <v>701</v>
      </c>
      <c r="AP522" s="73">
        <f t="shared" si="9609"/>
        <v>732</v>
      </c>
      <c r="AQ522" s="73">
        <f t="shared" si="9609"/>
        <v>763</v>
      </c>
      <c r="AR522" s="73">
        <f t="shared" si="9609"/>
        <v>791</v>
      </c>
      <c r="AS522" s="73">
        <f t="shared" si="9609"/>
        <v>822</v>
      </c>
      <c r="AT522" s="73">
        <f t="shared" si="9609"/>
        <v>852</v>
      </c>
      <c r="AU522" s="73">
        <f t="shared" si="9609"/>
        <v>883</v>
      </c>
      <c r="AV522" s="73">
        <f t="shared" si="9609"/>
        <v>913</v>
      </c>
      <c r="AW522" s="73">
        <f t="shared" si="9609"/>
        <v>944</v>
      </c>
      <c r="AX522" s="73">
        <f t="shared" si="9609"/>
        <v>975</v>
      </c>
      <c r="AY522" s="73">
        <f t="shared" si="9609"/>
        <v>1005</v>
      </c>
      <c r="AZ522" s="73">
        <f t="shared" si="9609"/>
        <v>1036</v>
      </c>
      <c r="BA522" s="73">
        <f t="shared" si="9609"/>
        <v>1066</v>
      </c>
      <c r="BB522" s="73">
        <f t="shared" si="9609"/>
        <v>1097</v>
      </c>
      <c r="BC522" s="73">
        <f t="shared" si="9609"/>
        <v>1128</v>
      </c>
      <c r="BD522" s="73">
        <f t="shared" si="9609"/>
        <v>1156</v>
      </c>
      <c r="BE522" s="73">
        <f t="shared" si="9609"/>
        <v>1187</v>
      </c>
      <c r="BF522" s="73">
        <f t="shared" si="9609"/>
        <v>1217</v>
      </c>
      <c r="BG522" s="73">
        <f t="shared" si="9609"/>
        <v>1248</v>
      </c>
      <c r="BH522" s="73">
        <f t="shared" si="9609"/>
        <v>1278</v>
      </c>
      <c r="BI522" s="73">
        <f t="shared" si="9609"/>
        <v>1309</v>
      </c>
      <c r="BJ522" s="73">
        <f t="shared" si="9609"/>
        <v>1340</v>
      </c>
      <c r="BK522" s="73">
        <f t="shared" si="9609"/>
        <v>1370</v>
      </c>
      <c r="BL522" s="73">
        <f t="shared" si="9609"/>
        <v>1401</v>
      </c>
      <c r="BM522" s="73">
        <f t="shared" si="9609"/>
        <v>1431</v>
      </c>
      <c r="BN522" s="82"/>
      <c r="BO522" s="79"/>
      <c r="BP522" s="79"/>
      <c r="BQ522" s="79"/>
      <c r="BR522" s="106"/>
      <c r="BS522" s="106"/>
      <c r="BT522" s="106"/>
      <c r="BU522" s="106"/>
      <c r="BV522" s="106"/>
      <c r="BW522" s="106"/>
      <c r="BX522" s="106"/>
      <c r="BY522" s="106"/>
      <c r="BZ522" s="106"/>
      <c r="CA522" s="106"/>
      <c r="CB522" s="106"/>
      <c r="CC522" s="106"/>
      <c r="CD522" s="106"/>
      <c r="CE522" s="106"/>
      <c r="CF522" s="106"/>
      <c r="CG522" s="106"/>
    </row>
    <row r="523" spans="1:85" s="245" customFormat="1" ht="18" customHeight="1" x14ac:dyDescent="0.35">
      <c r="A523" s="250"/>
      <c r="B523" s="113"/>
      <c r="C523" s="361"/>
      <c r="D523" s="125"/>
      <c r="E523" s="357" t="s">
        <v>207</v>
      </c>
      <c r="F523" s="357" t="s">
        <v>207</v>
      </c>
      <c r="G523" s="357" t="s">
        <v>207</v>
      </c>
      <c r="H523" s="370"/>
      <c r="I523" s="371"/>
      <c r="J523" s="357"/>
      <c r="K523" s="357"/>
      <c r="L523" s="357" t="s">
        <v>219</v>
      </c>
      <c r="M523" s="373"/>
      <c r="N523" s="7"/>
      <c r="O523" s="376"/>
      <c r="P523" s="106"/>
      <c r="Q523" s="77"/>
      <c r="R523" s="60" t="str">
        <f>VLOOKUP(R521,'Podpůrná data'!$I$188:$J$199,2)</f>
        <v>leden</v>
      </c>
      <c r="S523" s="60" t="str">
        <f>VLOOKUP(S521,'Podpůrná data'!$I$188:$J$199,2)</f>
        <v>únor</v>
      </c>
      <c r="T523" s="60" t="str">
        <f>VLOOKUP(T521,'Podpůrná data'!$I$188:$J$199,2)</f>
        <v>březen</v>
      </c>
      <c r="U523" s="60" t="str">
        <f>VLOOKUP(U521,'Podpůrná data'!$I$188:$J$199,2)</f>
        <v>duben</v>
      </c>
      <c r="V523" s="60" t="str">
        <f>VLOOKUP(V521,'Podpůrná data'!$I$188:$J$199,2)</f>
        <v>květen</v>
      </c>
      <c r="W523" s="60" t="str">
        <f>VLOOKUP(W521,'Podpůrná data'!$I$188:$J$199,2)</f>
        <v>červen</v>
      </c>
      <c r="X523" s="60" t="str">
        <f>VLOOKUP(X521,'Podpůrná data'!$I$188:$J$199,2)</f>
        <v>červenec</v>
      </c>
      <c r="Y523" s="60" t="str">
        <f>VLOOKUP(Y521,'Podpůrná data'!$I$188:$J$199,2)</f>
        <v>srpen</v>
      </c>
      <c r="Z523" s="60" t="str">
        <f>VLOOKUP(Z521,'Podpůrná data'!$I$188:$J$199,2)</f>
        <v>září</v>
      </c>
      <c r="AA523" s="60" t="str">
        <f>VLOOKUP(AA521,'Podpůrná data'!$I$188:$J$199,2)</f>
        <v>říjen</v>
      </c>
      <c r="AB523" s="60" t="str">
        <f>VLOOKUP(AB521,'Podpůrná data'!$I$188:$J$199,2)</f>
        <v>listopad</v>
      </c>
      <c r="AC523" s="60" t="str">
        <f>VLOOKUP(AC521,'Podpůrná data'!$I$188:$J$199,2)</f>
        <v>prosinec</v>
      </c>
      <c r="AD523" s="60" t="str">
        <f>VLOOKUP(AD521,'Podpůrná data'!$I$188:$J$199,2)</f>
        <v>leden</v>
      </c>
      <c r="AE523" s="60" t="str">
        <f>VLOOKUP(AE521,'Podpůrná data'!$I$188:$J$199,2)</f>
        <v>únor</v>
      </c>
      <c r="AF523" s="60" t="str">
        <f>VLOOKUP(AF521,'Podpůrná data'!$I$188:$J$199,2)</f>
        <v>březen</v>
      </c>
      <c r="AG523" s="60" t="str">
        <f>VLOOKUP(AG521,'Podpůrná data'!$I$188:$J$199,2)</f>
        <v>duben</v>
      </c>
      <c r="AH523" s="60" t="str">
        <f>VLOOKUP(AH521,'Podpůrná data'!$I$188:$J$199,2)</f>
        <v>květen</v>
      </c>
      <c r="AI523" s="60" t="str">
        <f>VLOOKUP(AI521,'Podpůrná data'!$I$188:$J$199,2)</f>
        <v>červen</v>
      </c>
      <c r="AJ523" s="60" t="str">
        <f>VLOOKUP(AJ521,'Podpůrná data'!$I$188:$J$199,2)</f>
        <v>červenec</v>
      </c>
      <c r="AK523" s="60" t="str">
        <f>VLOOKUP(AK521,'Podpůrná data'!$I$188:$J$199,2)</f>
        <v>srpen</v>
      </c>
      <c r="AL523" s="60" t="str">
        <f>VLOOKUP(AL521,'Podpůrná data'!$I$188:$J$199,2)</f>
        <v>září</v>
      </c>
      <c r="AM523" s="60" t="str">
        <f>VLOOKUP(AM521,'Podpůrná data'!$I$188:$J$199,2)</f>
        <v>říjen</v>
      </c>
      <c r="AN523" s="60" t="str">
        <f>VLOOKUP(AN521,'Podpůrná data'!$I$188:$J$199,2)</f>
        <v>listopad</v>
      </c>
      <c r="AO523" s="60" t="str">
        <f>VLOOKUP(AO521,'Podpůrná data'!$I$188:$J$199,2)</f>
        <v>prosinec</v>
      </c>
      <c r="AP523" s="60" t="str">
        <f>VLOOKUP(AP521,'Podpůrná data'!$I$188:$J$199,2)</f>
        <v>leden</v>
      </c>
      <c r="AQ523" s="60" t="str">
        <f>VLOOKUP(AQ521,'Podpůrná data'!$I$188:$J$199,2)</f>
        <v>únor</v>
      </c>
      <c r="AR523" s="60" t="str">
        <f>VLOOKUP(AR521,'Podpůrná data'!$I$188:$J$199,2)</f>
        <v>březen</v>
      </c>
      <c r="AS523" s="60" t="str">
        <f>VLOOKUP(AS521,'Podpůrná data'!$I$188:$J$199,2)</f>
        <v>duben</v>
      </c>
      <c r="AT523" s="60" t="str">
        <f>VLOOKUP(AT521,'Podpůrná data'!$I$188:$J$199,2)</f>
        <v>květen</v>
      </c>
      <c r="AU523" s="60" t="str">
        <f>VLOOKUP(AU521,'Podpůrná data'!$I$188:$J$199,2)</f>
        <v>červen</v>
      </c>
      <c r="AV523" s="60" t="str">
        <f>VLOOKUP(AV521,'Podpůrná data'!$I$188:$J$199,2)</f>
        <v>červenec</v>
      </c>
      <c r="AW523" s="60" t="str">
        <f>VLOOKUP(AW521,'Podpůrná data'!$I$188:$J$199,2)</f>
        <v>srpen</v>
      </c>
      <c r="AX523" s="60" t="str">
        <f>VLOOKUP(AX521,'Podpůrná data'!$I$188:$J$199,2)</f>
        <v>září</v>
      </c>
      <c r="AY523" s="60" t="str">
        <f>VLOOKUP(AY521,'Podpůrná data'!$I$188:$J$199,2)</f>
        <v>říjen</v>
      </c>
      <c r="AZ523" s="60" t="str">
        <f>VLOOKUP(AZ521,'Podpůrná data'!$I$188:$J$199,2)</f>
        <v>listopad</v>
      </c>
      <c r="BA523" s="60" t="str">
        <f>VLOOKUP(BA521,'Podpůrná data'!$I$188:$J$199,2)</f>
        <v>prosinec</v>
      </c>
      <c r="BB523" s="60" t="str">
        <f>VLOOKUP(BB521,'Podpůrná data'!$I$188:$J$199,2)</f>
        <v>leden</v>
      </c>
      <c r="BC523" s="60" t="str">
        <f>VLOOKUP(BC521,'Podpůrná data'!$I$188:$J$199,2)</f>
        <v>únor</v>
      </c>
      <c r="BD523" s="60" t="str">
        <f>VLOOKUP(BD521,'Podpůrná data'!$I$188:$J$199,2)</f>
        <v>březen</v>
      </c>
      <c r="BE523" s="60" t="str">
        <f>VLOOKUP(BE521,'Podpůrná data'!$I$188:$J$199,2)</f>
        <v>duben</v>
      </c>
      <c r="BF523" s="60" t="str">
        <f>VLOOKUP(BF521,'Podpůrná data'!$I$188:$J$199,2)</f>
        <v>květen</v>
      </c>
      <c r="BG523" s="60" t="str">
        <f>VLOOKUP(BG521,'Podpůrná data'!$I$188:$J$199,2)</f>
        <v>červen</v>
      </c>
      <c r="BH523" s="60" t="str">
        <f>VLOOKUP(BH521,'Podpůrná data'!$I$188:$J$199,2)</f>
        <v>červenec</v>
      </c>
      <c r="BI523" s="60" t="str">
        <f>VLOOKUP(BI521,'Podpůrná data'!$I$188:$J$199,2)</f>
        <v>srpen</v>
      </c>
      <c r="BJ523" s="60" t="str">
        <f>VLOOKUP(BJ521,'Podpůrná data'!$I$188:$J$199,2)</f>
        <v>září</v>
      </c>
      <c r="BK523" s="60" t="str">
        <f>VLOOKUP(BK521,'Podpůrná data'!$I$188:$J$199,2)</f>
        <v>říjen</v>
      </c>
      <c r="BL523" s="60" t="str">
        <f>VLOOKUP(BL521,'Podpůrná data'!$I$188:$J$199,2)</f>
        <v>listopad</v>
      </c>
      <c r="BM523" s="60" t="str">
        <f>VLOOKUP(BM521,'Podpůrná data'!$I$188:$J$199,2)</f>
        <v>prosinec</v>
      </c>
      <c r="BN523" s="171"/>
      <c r="BO523" s="175"/>
      <c r="BP523" s="197"/>
      <c r="BQ523" s="197"/>
      <c r="BR523" s="106"/>
      <c r="BS523" s="179" t="s">
        <v>105</v>
      </c>
      <c r="BT523" s="179" t="s">
        <v>106</v>
      </c>
      <c r="BU523" s="179" t="s">
        <v>107</v>
      </c>
      <c r="BV523" s="179" t="s">
        <v>108</v>
      </c>
      <c r="BW523" s="179" t="s">
        <v>109</v>
      </c>
      <c r="BX523" s="179" t="s">
        <v>110</v>
      </c>
      <c r="BY523" s="179" t="s">
        <v>111</v>
      </c>
      <c r="BZ523" s="179" t="s">
        <v>112</v>
      </c>
      <c r="CA523" s="179" t="s">
        <v>113</v>
      </c>
      <c r="CB523" s="179" t="s">
        <v>155</v>
      </c>
      <c r="CC523" s="179" t="s">
        <v>156</v>
      </c>
      <c r="CD523" s="179" t="s">
        <v>157</v>
      </c>
      <c r="CE523" s="179" t="s">
        <v>202</v>
      </c>
      <c r="CF523" s="179" t="s">
        <v>203</v>
      </c>
      <c r="CG523" s="179" t="s">
        <v>204</v>
      </c>
    </row>
    <row r="524" spans="1:85" s="245" customFormat="1" ht="16.399999999999999" customHeight="1" x14ac:dyDescent="0.35">
      <c r="A524" s="250"/>
      <c r="B524" s="113"/>
      <c r="C524" s="361"/>
      <c r="D524" s="125"/>
      <c r="E524" s="357"/>
      <c r="F524" s="357"/>
      <c r="G524" s="357"/>
      <c r="H524" s="370"/>
      <c r="I524" s="371"/>
      <c r="J524" s="357"/>
      <c r="K524" s="357"/>
      <c r="L524" s="357"/>
      <c r="M524" s="373"/>
      <c r="N524" s="7"/>
      <c r="O524" s="376"/>
      <c r="P524" s="106"/>
      <c r="Q524" s="77"/>
      <c r="R524" s="60">
        <f>YEAR(Úvod!$F$10)</f>
        <v>1900</v>
      </c>
      <c r="S524" s="60">
        <f t="shared" ref="S524" si="9610">IF(S521=1,R524+1,R524)</f>
        <v>1900</v>
      </c>
      <c r="T524" s="60">
        <f t="shared" ref="T524" si="9611">IF(T521=1,S524+1,S524)</f>
        <v>1900</v>
      </c>
      <c r="U524" s="60">
        <f t="shared" ref="U524" si="9612">IF(U521=1,T524+1,T524)</f>
        <v>1900</v>
      </c>
      <c r="V524" s="60">
        <f t="shared" ref="V524" si="9613">IF(V521=1,U524+1,U524)</f>
        <v>1900</v>
      </c>
      <c r="W524" s="60">
        <f t="shared" ref="W524" si="9614">IF(W521=1,V524+1,V524)</f>
        <v>1900</v>
      </c>
      <c r="X524" s="60">
        <f t="shared" ref="X524" si="9615">IF(X521=1,W524+1,W524)</f>
        <v>1900</v>
      </c>
      <c r="Y524" s="60">
        <f t="shared" ref="Y524" si="9616">IF(Y521=1,X524+1,X524)</f>
        <v>1900</v>
      </c>
      <c r="Z524" s="60">
        <f t="shared" ref="Z524" si="9617">IF(Z521=1,Y524+1,Y524)</f>
        <v>1900</v>
      </c>
      <c r="AA524" s="60">
        <f t="shared" ref="AA524" si="9618">IF(AA521=1,Z524+1,Z524)</f>
        <v>1900</v>
      </c>
      <c r="AB524" s="60">
        <f t="shared" ref="AB524" si="9619">IF(AB521=1,AA524+1,AA524)</f>
        <v>1900</v>
      </c>
      <c r="AC524" s="60">
        <f t="shared" ref="AC524" si="9620">IF(AC521=1,AB524+1,AB524)</f>
        <v>1900</v>
      </c>
      <c r="AD524" s="60">
        <f t="shared" ref="AD524" si="9621">IF(AD521=1,AC524+1,AC524)</f>
        <v>1901</v>
      </c>
      <c r="AE524" s="60">
        <f t="shared" ref="AE524" si="9622">IF(AE521=1,AD524+1,AD524)</f>
        <v>1901</v>
      </c>
      <c r="AF524" s="60">
        <f t="shared" ref="AF524" si="9623">IF(AF521=1,AE524+1,AE524)</f>
        <v>1901</v>
      </c>
      <c r="AG524" s="60">
        <f t="shared" ref="AG524" si="9624">IF(AG521=1,AF524+1,AF524)</f>
        <v>1901</v>
      </c>
      <c r="AH524" s="60">
        <f t="shared" ref="AH524" si="9625">IF(AH521=1,AG524+1,AG524)</f>
        <v>1901</v>
      </c>
      <c r="AI524" s="60">
        <f t="shared" ref="AI524" si="9626">IF(AI521=1,AH524+1,AH524)</f>
        <v>1901</v>
      </c>
      <c r="AJ524" s="60">
        <f t="shared" ref="AJ524" si="9627">IF(AJ521=1,AI524+1,AI524)</f>
        <v>1901</v>
      </c>
      <c r="AK524" s="60">
        <f t="shared" ref="AK524" si="9628">IF(AK521=1,AJ524+1,AJ524)</f>
        <v>1901</v>
      </c>
      <c r="AL524" s="60">
        <f t="shared" ref="AL524" si="9629">IF(AL521=1,AK524+1,AK524)</f>
        <v>1901</v>
      </c>
      <c r="AM524" s="60">
        <f t="shared" ref="AM524" si="9630">IF(AM521=1,AL524+1,AL524)</f>
        <v>1901</v>
      </c>
      <c r="AN524" s="60">
        <f t="shared" ref="AN524" si="9631">IF(AN521=1,AM524+1,AM524)</f>
        <v>1901</v>
      </c>
      <c r="AO524" s="60">
        <f t="shared" ref="AO524" si="9632">IF(AO521=1,AN524+1,AN524)</f>
        <v>1901</v>
      </c>
      <c r="AP524" s="60">
        <f t="shared" ref="AP524" si="9633">IF(AP521=1,AO524+1,AO524)</f>
        <v>1902</v>
      </c>
      <c r="AQ524" s="60">
        <f t="shared" ref="AQ524" si="9634">IF(AQ521=1,AP524+1,AP524)</f>
        <v>1902</v>
      </c>
      <c r="AR524" s="60">
        <f t="shared" ref="AR524" si="9635">IF(AR521=1,AQ524+1,AQ524)</f>
        <v>1902</v>
      </c>
      <c r="AS524" s="60">
        <f t="shared" ref="AS524" si="9636">IF(AS521=1,AR524+1,AR524)</f>
        <v>1902</v>
      </c>
      <c r="AT524" s="60">
        <f t="shared" ref="AT524" si="9637">IF(AT521=1,AS524+1,AS524)</f>
        <v>1902</v>
      </c>
      <c r="AU524" s="60">
        <f t="shared" ref="AU524" si="9638">IF(AU521=1,AT524+1,AT524)</f>
        <v>1902</v>
      </c>
      <c r="AV524" s="60">
        <f t="shared" ref="AV524" si="9639">IF(AV521=1,AU524+1,AU524)</f>
        <v>1902</v>
      </c>
      <c r="AW524" s="60">
        <f t="shared" ref="AW524" si="9640">IF(AW521=1,AV524+1,AV524)</f>
        <v>1902</v>
      </c>
      <c r="AX524" s="60">
        <f t="shared" ref="AX524" si="9641">IF(AX521=1,AW524+1,AW524)</f>
        <v>1902</v>
      </c>
      <c r="AY524" s="60">
        <f t="shared" ref="AY524" si="9642">IF(AY521=1,AX524+1,AX524)</f>
        <v>1902</v>
      </c>
      <c r="AZ524" s="60">
        <f t="shared" ref="AZ524" si="9643">IF(AZ521=1,AY524+1,AY524)</f>
        <v>1902</v>
      </c>
      <c r="BA524" s="60">
        <f t="shared" ref="BA524" si="9644">IF(BA521=1,AZ524+1,AZ524)</f>
        <v>1902</v>
      </c>
      <c r="BB524" s="60">
        <f t="shared" ref="BB524" si="9645">IF(BB521=1,BA524+1,BA524)</f>
        <v>1903</v>
      </c>
      <c r="BC524" s="60">
        <f t="shared" ref="BC524" si="9646">IF(BC521=1,BB524+1,BB524)</f>
        <v>1903</v>
      </c>
      <c r="BD524" s="60">
        <f t="shared" ref="BD524" si="9647">IF(BD521=1,BC524+1,BC524)</f>
        <v>1903</v>
      </c>
      <c r="BE524" s="60">
        <f t="shared" ref="BE524" si="9648">IF(BE521=1,BD524+1,BD524)</f>
        <v>1903</v>
      </c>
      <c r="BF524" s="60">
        <f t="shared" ref="BF524" si="9649">IF(BF521=1,BE524+1,BE524)</f>
        <v>1903</v>
      </c>
      <c r="BG524" s="60">
        <f t="shared" ref="BG524" si="9650">IF(BG521=1,BF524+1,BF524)</f>
        <v>1903</v>
      </c>
      <c r="BH524" s="60">
        <f t="shared" ref="BH524" si="9651">IF(BH521=1,BG524+1,BG524)</f>
        <v>1903</v>
      </c>
      <c r="BI524" s="60">
        <f t="shared" ref="BI524" si="9652">IF(BI521=1,BH524+1,BH524)</f>
        <v>1903</v>
      </c>
      <c r="BJ524" s="60">
        <f t="shared" ref="BJ524" si="9653">IF(BJ521=1,BI524+1,BI524)</f>
        <v>1903</v>
      </c>
      <c r="BK524" s="60">
        <f t="shared" ref="BK524" si="9654">IF(BK521=1,BJ524+1,BJ524)</f>
        <v>1903</v>
      </c>
      <c r="BL524" s="60">
        <f t="shared" ref="BL524" si="9655">IF(BL521=1,BK524+1,BK524)</f>
        <v>1903</v>
      </c>
      <c r="BM524" s="60">
        <f t="shared" ref="BM524" si="9656">IF(BM521=1,BL524+1,BL524)</f>
        <v>1903</v>
      </c>
      <c r="BN524" s="195"/>
      <c r="BO524" s="196"/>
      <c r="BP524" s="197"/>
      <c r="BQ524" s="197"/>
      <c r="BR524" s="106"/>
      <c r="BS524" s="106"/>
      <c r="BT524" s="106"/>
      <c r="BU524" s="106"/>
      <c r="BV524" s="106"/>
      <c r="BW524" s="106"/>
      <c r="BX524" s="106"/>
      <c r="BY524" s="106"/>
      <c r="BZ524" s="106"/>
      <c r="CA524" s="106"/>
      <c r="CB524" s="106"/>
      <c r="CC524" s="106"/>
      <c r="CD524" s="106"/>
      <c r="CE524" s="106"/>
      <c r="CF524" s="106"/>
      <c r="CG524" s="106"/>
    </row>
    <row r="525" spans="1:85" s="245" customFormat="1" ht="16.399999999999999" customHeight="1" x14ac:dyDescent="0.35">
      <c r="A525" s="250"/>
      <c r="B525" s="113"/>
      <c r="C525" s="125"/>
      <c r="D525" s="125"/>
      <c r="E525" s="357"/>
      <c r="F525" s="357"/>
      <c r="G525" s="357"/>
      <c r="H525" s="370"/>
      <c r="I525" s="371"/>
      <c r="J525" s="357"/>
      <c r="K525" s="372"/>
      <c r="L525" s="357"/>
      <c r="M525" s="374"/>
      <c r="N525" s="7"/>
      <c r="O525" s="377"/>
      <c r="P525" s="106"/>
      <c r="Q525" s="63" t="s">
        <v>159</v>
      </c>
      <c r="R525" s="251"/>
      <c r="S525" s="251"/>
      <c r="T525" s="251"/>
      <c r="U525" s="251"/>
      <c r="V525" s="251"/>
      <c r="W525" s="251"/>
      <c r="X525" s="251"/>
      <c r="Y525" s="251"/>
      <c r="Z525" s="251"/>
      <c r="AA525" s="251"/>
      <c r="AB525" s="251"/>
      <c r="AC525" s="251"/>
      <c r="AD525" s="251"/>
      <c r="AE525" s="251"/>
      <c r="AF525" s="251"/>
      <c r="AG525" s="251"/>
      <c r="AH525" s="251"/>
      <c r="AI525" s="251"/>
      <c r="AJ525" s="251"/>
      <c r="AK525" s="251"/>
      <c r="AL525" s="251"/>
      <c r="AM525" s="251"/>
      <c r="AN525" s="251"/>
      <c r="AO525" s="251"/>
      <c r="AP525" s="251"/>
      <c r="AQ525" s="251"/>
      <c r="AR525" s="251"/>
      <c r="AS525" s="251"/>
      <c r="AT525" s="251"/>
      <c r="AU525" s="251"/>
      <c r="AV525" s="251"/>
      <c r="AW525" s="251"/>
      <c r="AX525" s="251"/>
      <c r="AY525" s="251"/>
      <c r="AZ525" s="251"/>
      <c r="BA525" s="251"/>
      <c r="BB525" s="251"/>
      <c r="BC525" s="251"/>
      <c r="BD525" s="251"/>
      <c r="BE525" s="251"/>
      <c r="BF525" s="251"/>
      <c r="BG525" s="251"/>
      <c r="BH525" s="251"/>
      <c r="BI525" s="251"/>
      <c r="BJ525" s="251"/>
      <c r="BK525" s="251"/>
      <c r="BL525" s="251"/>
      <c r="BM525" s="251"/>
      <c r="BN525" s="195"/>
      <c r="BO525" s="196"/>
      <c r="BP525" s="197"/>
      <c r="BQ525" s="197"/>
      <c r="BR525" s="106"/>
      <c r="BS525" s="106"/>
      <c r="BT525" s="106"/>
      <c r="BU525" s="106"/>
      <c r="BV525" s="106"/>
      <c r="BW525" s="106"/>
      <c r="BX525" s="106"/>
      <c r="BY525" s="106"/>
      <c r="BZ525" s="106"/>
      <c r="CA525" s="106"/>
      <c r="CB525" s="106"/>
      <c r="CC525" s="106"/>
      <c r="CD525" s="106"/>
      <c r="CE525" s="106"/>
      <c r="CF525" s="106"/>
      <c r="CG525" s="106"/>
    </row>
    <row r="526" spans="1:85" s="245" customFormat="1" ht="23.5" customHeight="1" x14ac:dyDescent="0.35">
      <c r="A526" s="243"/>
      <c r="B526" s="126" t="s">
        <v>34</v>
      </c>
      <c r="C526" s="359"/>
      <c r="D526" s="359"/>
      <c r="E526" s="252"/>
      <c r="F526" s="252"/>
      <c r="G526" s="241"/>
      <c r="H526" s="253"/>
      <c r="I526" s="254"/>
      <c r="J526" s="253"/>
      <c r="K526" s="205">
        <f>IF(J526="",0,IF(J526="ANO",'Podpůrná data'!$B$5,'Podpůrná data'!$B$3))</f>
        <v>0</v>
      </c>
      <c r="L526" s="203">
        <f>IFERROR(INT(ROUND(I526,2)*(VLOOKUP(INT(H526),'Podpůrná data'!$A$189:$B$233,2,FALSE))*(H526/(INT(H526)))),0)</f>
        <v>0</v>
      </c>
      <c r="M526" s="61">
        <f>K526*L526</f>
        <v>0</v>
      </c>
      <c r="N526" s="62">
        <f>IF(M526&gt;0,IF(ISTEXT(C526)=TRUE,0,1),0)</f>
        <v>0</v>
      </c>
      <c r="O526" s="166">
        <f>IF(M526&gt;0,1,0)</f>
        <v>0</v>
      </c>
      <c r="P526" s="127"/>
      <c r="Q526" s="63" t="s">
        <v>95</v>
      </c>
      <c r="R526" s="255"/>
      <c r="S526" s="255"/>
      <c r="T526" s="255"/>
      <c r="U526" s="255"/>
      <c r="V526" s="255"/>
      <c r="W526" s="255"/>
      <c r="X526" s="255"/>
      <c r="Y526" s="255"/>
      <c r="Z526" s="255"/>
      <c r="AA526" s="255"/>
      <c r="AB526" s="255"/>
      <c r="AC526" s="255"/>
      <c r="AD526" s="255"/>
      <c r="AE526" s="255"/>
      <c r="AF526" s="255"/>
      <c r="AG526" s="255"/>
      <c r="AH526" s="255"/>
      <c r="AI526" s="255"/>
      <c r="AJ526" s="255"/>
      <c r="AK526" s="255"/>
      <c r="AL526" s="255"/>
      <c r="AM526" s="255"/>
      <c r="AN526" s="255"/>
      <c r="AO526" s="255"/>
      <c r="AP526" s="255"/>
      <c r="AQ526" s="255"/>
      <c r="AR526" s="255"/>
      <c r="AS526" s="255"/>
      <c r="AT526" s="255"/>
      <c r="AU526" s="255"/>
      <c r="AV526" s="255"/>
      <c r="AW526" s="255"/>
      <c r="AX526" s="255"/>
      <c r="AY526" s="255"/>
      <c r="AZ526" s="255"/>
      <c r="BA526" s="255"/>
      <c r="BB526" s="255"/>
      <c r="BC526" s="255"/>
      <c r="BD526" s="255"/>
      <c r="BE526" s="255"/>
      <c r="BF526" s="255"/>
      <c r="BG526" s="255"/>
      <c r="BH526" s="255"/>
      <c r="BI526" s="255"/>
      <c r="BJ526" s="255"/>
      <c r="BK526" s="255"/>
      <c r="BL526" s="255"/>
      <c r="BM526" s="255"/>
      <c r="BN526" s="362">
        <f>SUM(R534:BM534)</f>
        <v>0</v>
      </c>
      <c r="BO526" s="364">
        <f>SUM(R535:BM535)</f>
        <v>0</v>
      </c>
      <c r="BP526" s="366">
        <f>IF($O526=0,0,IF($BN526&gt;=143*$I526,1,0))</f>
        <v>0</v>
      </c>
      <c r="BQ526" s="366">
        <f>IF($BN526&gt;=143*$I526,0,(CEILING(143*$I526,1)-$BN526))</f>
        <v>0</v>
      </c>
      <c r="BR526" s="106"/>
      <c r="BS526" s="106"/>
      <c r="BT526" s="106"/>
      <c r="BU526" s="106"/>
      <c r="BV526" s="106"/>
      <c r="BW526" s="106"/>
      <c r="BX526" s="106"/>
      <c r="BY526" s="106"/>
      <c r="BZ526" s="106"/>
      <c r="CA526" s="106"/>
      <c r="CB526" s="106"/>
      <c r="CC526" s="106"/>
      <c r="CD526" s="106"/>
      <c r="CE526" s="106"/>
      <c r="CF526" s="106"/>
      <c r="CG526" s="106"/>
    </row>
    <row r="527" spans="1:85" s="245" customFormat="1" ht="29" x14ac:dyDescent="0.35">
      <c r="A527" s="243"/>
      <c r="B527" s="128"/>
      <c r="C527" s="80"/>
      <c r="D527" s="80"/>
      <c r="E527" s="80"/>
      <c r="F527" s="80"/>
      <c r="G527" s="80"/>
      <c r="H527" s="80"/>
      <c r="I527" s="80"/>
      <c r="J527" s="80"/>
      <c r="K527" s="80"/>
      <c r="L527" s="80"/>
      <c r="M527" s="64"/>
      <c r="N527" s="7"/>
      <c r="O527" s="192"/>
      <c r="P527" s="106"/>
      <c r="Q527" s="63" t="s">
        <v>129</v>
      </c>
      <c r="R527" s="256"/>
      <c r="S527" s="256"/>
      <c r="T527" s="256"/>
      <c r="U527" s="256"/>
      <c r="V527" s="256"/>
      <c r="W527" s="256"/>
      <c r="X527" s="256"/>
      <c r="Y527" s="256"/>
      <c r="Z527" s="256"/>
      <c r="AA527" s="256"/>
      <c r="AB527" s="256"/>
      <c r="AC527" s="256"/>
      <c r="AD527" s="256"/>
      <c r="AE527" s="256"/>
      <c r="AF527" s="256"/>
      <c r="AG527" s="256"/>
      <c r="AH527" s="256"/>
      <c r="AI527" s="256"/>
      <c r="AJ527" s="256"/>
      <c r="AK527" s="256"/>
      <c r="AL527" s="256"/>
      <c r="AM527" s="256"/>
      <c r="AN527" s="256"/>
      <c r="AO527" s="256"/>
      <c r="AP527" s="256"/>
      <c r="AQ527" s="256"/>
      <c r="AR527" s="256"/>
      <c r="AS527" s="256"/>
      <c r="AT527" s="256"/>
      <c r="AU527" s="256"/>
      <c r="AV527" s="256"/>
      <c r="AW527" s="256"/>
      <c r="AX527" s="256"/>
      <c r="AY527" s="256"/>
      <c r="AZ527" s="256"/>
      <c r="BA527" s="256"/>
      <c r="BB527" s="256"/>
      <c r="BC527" s="256"/>
      <c r="BD527" s="256"/>
      <c r="BE527" s="256"/>
      <c r="BF527" s="256"/>
      <c r="BG527" s="256"/>
      <c r="BH527" s="256"/>
      <c r="BI527" s="256"/>
      <c r="BJ527" s="256"/>
      <c r="BK527" s="256"/>
      <c r="BL527" s="256"/>
      <c r="BM527" s="256"/>
      <c r="BN527" s="362"/>
      <c r="BO527" s="364"/>
      <c r="BP527" s="366"/>
      <c r="BQ527" s="366"/>
      <c r="BR527" s="106"/>
      <c r="BS527" s="106"/>
      <c r="BT527" s="106"/>
      <c r="BU527" s="106"/>
      <c r="BV527" s="106"/>
      <c r="BW527" s="106"/>
      <c r="BX527" s="106"/>
      <c r="BY527" s="106"/>
      <c r="BZ527" s="106"/>
      <c r="CA527" s="106"/>
      <c r="CB527" s="106"/>
      <c r="CC527" s="106"/>
      <c r="CD527" s="106"/>
      <c r="CE527" s="106"/>
      <c r="CF527" s="106"/>
      <c r="CG527" s="106"/>
    </row>
    <row r="528" spans="1:85" s="245" customFormat="1" ht="14.5" hidden="1" customHeight="1" x14ac:dyDescent="0.35">
      <c r="A528" s="243"/>
      <c r="B528" s="128"/>
      <c r="C528" s="80"/>
      <c r="D528" s="80"/>
      <c r="E528" s="80"/>
      <c r="F528" s="80"/>
      <c r="G528" s="80"/>
      <c r="H528" s="80"/>
      <c r="I528" s="80"/>
      <c r="J528" s="80"/>
      <c r="K528" s="80"/>
      <c r="L528" s="80"/>
      <c r="M528" s="64"/>
      <c r="N528" s="7"/>
      <c r="O528" s="192"/>
      <c r="P528" s="106"/>
      <c r="Q528" s="65" t="s">
        <v>130</v>
      </c>
      <c r="R528" s="66">
        <f>IF(R526&lt;&gt;0,1,0)</f>
        <v>0</v>
      </c>
      <c r="S528" s="66">
        <f t="shared" ref="S528" si="9657">IF(R528&gt;0,R528+1,IF(S526&lt;&gt;0,1,0))</f>
        <v>0</v>
      </c>
      <c r="T528" s="66">
        <f t="shared" ref="T528" si="9658">IF(S528&gt;0,S528+1,IF(T526&lt;&gt;0,1,0))</f>
        <v>0</v>
      </c>
      <c r="U528" s="66">
        <f t="shared" ref="U528" si="9659">IF(T528&gt;0,T528+1,IF(U526&lt;&gt;0,1,0))</f>
        <v>0</v>
      </c>
      <c r="V528" s="66">
        <f t="shared" ref="V528" si="9660">IF(U528&gt;0,U528+1,IF(V526&lt;&gt;0,1,0))</f>
        <v>0</v>
      </c>
      <c r="W528" s="66">
        <f t="shared" ref="W528" si="9661">IF(V528&gt;0,V528+1,IF(W526&lt;&gt;0,1,0))</f>
        <v>0</v>
      </c>
      <c r="X528" s="66">
        <f t="shared" ref="X528" si="9662">IF(W528&gt;0,W528+1,IF(X526&lt;&gt;0,1,0))</f>
        <v>0</v>
      </c>
      <c r="Y528" s="66">
        <f t="shared" ref="Y528" si="9663">IF(X528&gt;0,X528+1,IF(Y526&lt;&gt;0,1,0))</f>
        <v>0</v>
      </c>
      <c r="Z528" s="66">
        <f t="shared" ref="Z528" si="9664">IF(Y528&gt;0,Y528+1,IF(Z526&lt;&gt;0,1,0))</f>
        <v>0</v>
      </c>
      <c r="AA528" s="66">
        <f t="shared" ref="AA528" si="9665">IF(Z528&gt;0,Z528+1,IF(AA526&lt;&gt;0,1,0))</f>
        <v>0</v>
      </c>
      <c r="AB528" s="66">
        <f t="shared" ref="AB528" si="9666">IF(AA528&gt;0,AA528+1,IF(AB526&lt;&gt;0,1,0))</f>
        <v>0</v>
      </c>
      <c r="AC528" s="66">
        <f t="shared" ref="AC528" si="9667">IF(AB528&gt;0,AB528+1,IF(AC526&lt;&gt;0,1,0))</f>
        <v>0</v>
      </c>
      <c r="AD528" s="66">
        <f t="shared" ref="AD528" si="9668">IF(AC528&gt;0,AC528+1,IF(AD526&lt;&gt;0,1,0))</f>
        <v>0</v>
      </c>
      <c r="AE528" s="66">
        <f t="shared" ref="AE528" si="9669">IF(AD528&gt;0,AD528+1,IF(AE526&lt;&gt;0,1,0))</f>
        <v>0</v>
      </c>
      <c r="AF528" s="66">
        <f t="shared" ref="AF528" si="9670">IF(AE528&gt;0,AE528+1,IF(AF526&lt;&gt;0,1,0))</f>
        <v>0</v>
      </c>
      <c r="AG528" s="66">
        <f t="shared" ref="AG528" si="9671">IF(AF528&gt;0,AF528+1,IF(AG526&lt;&gt;0,1,0))</f>
        <v>0</v>
      </c>
      <c r="AH528" s="66">
        <f t="shared" ref="AH528" si="9672">IF(AG528&gt;0,AG528+1,IF(AH526&lt;&gt;0,1,0))</f>
        <v>0</v>
      </c>
      <c r="AI528" s="66">
        <f t="shared" ref="AI528" si="9673">IF(AH528&gt;0,AH528+1,IF(AI526&lt;&gt;0,1,0))</f>
        <v>0</v>
      </c>
      <c r="AJ528" s="66">
        <f t="shared" ref="AJ528" si="9674">IF(AI528&gt;0,AI528+1,IF(AJ526&lt;&gt;0,1,0))</f>
        <v>0</v>
      </c>
      <c r="AK528" s="66">
        <f t="shared" ref="AK528" si="9675">IF(AJ528&gt;0,AJ528+1,IF(AK526&lt;&gt;0,1,0))</f>
        <v>0</v>
      </c>
      <c r="AL528" s="66">
        <f t="shared" ref="AL528" si="9676">IF(AK528&gt;0,AK528+1,IF(AL526&lt;&gt;0,1,0))</f>
        <v>0</v>
      </c>
      <c r="AM528" s="66">
        <f t="shared" ref="AM528" si="9677">IF(AL528&gt;0,AL528+1,IF(AM526&lt;&gt;0,1,0))</f>
        <v>0</v>
      </c>
      <c r="AN528" s="66">
        <f t="shared" ref="AN528" si="9678">IF(AM528&gt;0,AM528+1,IF(AN526&lt;&gt;0,1,0))</f>
        <v>0</v>
      </c>
      <c r="AO528" s="66">
        <f t="shared" ref="AO528" si="9679">IF(AN528&gt;0,AN528+1,IF(AO526&lt;&gt;0,1,0))</f>
        <v>0</v>
      </c>
      <c r="AP528" s="66">
        <f t="shared" ref="AP528" si="9680">IF(AO528&gt;0,AO528+1,IF(AP526&lt;&gt;0,1,0))</f>
        <v>0</v>
      </c>
      <c r="AQ528" s="66">
        <f t="shared" ref="AQ528" si="9681">IF(AP528&gt;0,AP528+1,IF(AQ526&lt;&gt;0,1,0))</f>
        <v>0</v>
      </c>
      <c r="AR528" s="66">
        <f t="shared" ref="AR528" si="9682">IF(AQ528&gt;0,AQ528+1,IF(AR526&lt;&gt;0,1,0))</f>
        <v>0</v>
      </c>
      <c r="AS528" s="66">
        <f t="shared" ref="AS528" si="9683">IF(AR528&gt;0,AR528+1,IF(AS526&lt;&gt;0,1,0))</f>
        <v>0</v>
      </c>
      <c r="AT528" s="66">
        <f t="shared" ref="AT528" si="9684">IF(AS528&gt;0,AS528+1,IF(AT526&lt;&gt;0,1,0))</f>
        <v>0</v>
      </c>
      <c r="AU528" s="66">
        <f t="shared" ref="AU528" si="9685">IF(AT528&gt;0,AT528+1,IF(AU526&lt;&gt;0,1,0))</f>
        <v>0</v>
      </c>
      <c r="AV528" s="66">
        <f t="shared" ref="AV528" si="9686">IF(AU528&gt;0,AU528+1,IF(AV526&lt;&gt;0,1,0))</f>
        <v>0</v>
      </c>
      <c r="AW528" s="66">
        <f t="shared" ref="AW528" si="9687">IF(AV528&gt;0,AV528+1,IF(AW526&lt;&gt;0,1,0))</f>
        <v>0</v>
      </c>
      <c r="AX528" s="66">
        <f t="shared" ref="AX528" si="9688">IF(AW528&gt;0,AW528+1,IF(AX526&lt;&gt;0,1,0))</f>
        <v>0</v>
      </c>
      <c r="AY528" s="66">
        <f t="shared" ref="AY528" si="9689">IF(AX528&gt;0,AX528+1,IF(AY526&lt;&gt;0,1,0))</f>
        <v>0</v>
      </c>
      <c r="AZ528" s="66">
        <f t="shared" ref="AZ528" si="9690">IF(AY528&gt;0,AY528+1,IF(AZ526&lt;&gt;0,1,0))</f>
        <v>0</v>
      </c>
      <c r="BA528" s="66">
        <f t="shared" ref="BA528" si="9691">IF(AZ528&gt;0,AZ528+1,IF(BA526&lt;&gt;0,1,0))</f>
        <v>0</v>
      </c>
      <c r="BB528" s="66">
        <f t="shared" ref="BB528" si="9692">IF(BA528&gt;0,BA528+1,IF(BB526&lt;&gt;0,1,0))</f>
        <v>0</v>
      </c>
      <c r="BC528" s="66">
        <f t="shared" ref="BC528" si="9693">IF(BB528&gt;0,BB528+1,IF(BC526&lt;&gt;0,1,0))</f>
        <v>0</v>
      </c>
      <c r="BD528" s="66">
        <f t="shared" ref="BD528" si="9694">IF(BC528&gt;0,BC528+1,IF(BD526&lt;&gt;0,1,0))</f>
        <v>0</v>
      </c>
      <c r="BE528" s="66">
        <f t="shared" ref="BE528" si="9695">IF(BD528&gt;0,BD528+1,IF(BE526&lt;&gt;0,1,0))</f>
        <v>0</v>
      </c>
      <c r="BF528" s="66">
        <f t="shared" ref="BF528" si="9696">IF(BE528&gt;0,BE528+1,IF(BF526&lt;&gt;0,1,0))</f>
        <v>0</v>
      </c>
      <c r="BG528" s="66">
        <f t="shared" ref="BG528" si="9697">IF(BF528&gt;0,BF528+1,IF(BG526&lt;&gt;0,1,0))</f>
        <v>0</v>
      </c>
      <c r="BH528" s="66">
        <f t="shared" ref="BH528" si="9698">IF(BG528&gt;0,BG528+1,IF(BH526&lt;&gt;0,1,0))</f>
        <v>0</v>
      </c>
      <c r="BI528" s="66">
        <f t="shared" ref="BI528" si="9699">IF(BH528&gt;0,BH528+1,IF(BI526&lt;&gt;0,1,0))</f>
        <v>0</v>
      </c>
      <c r="BJ528" s="66">
        <f t="shared" ref="BJ528" si="9700">IF(BI528&gt;0,BI528+1,IF(BJ526&lt;&gt;0,1,0))</f>
        <v>0</v>
      </c>
      <c r="BK528" s="66">
        <f t="shared" ref="BK528" si="9701">IF(BJ528&gt;0,BJ528+1,IF(BK526&lt;&gt;0,1,0))</f>
        <v>0</v>
      </c>
      <c r="BL528" s="66">
        <f t="shared" ref="BL528" si="9702">IF(BK528&gt;0,BK528+1,IF(BL526&lt;&gt;0,1,0))</f>
        <v>0</v>
      </c>
      <c r="BM528" s="66">
        <f t="shared" ref="BM528" si="9703">IF(BL528&gt;0,BL528+1,IF(BM526&lt;&gt;0,1,0))</f>
        <v>0</v>
      </c>
      <c r="BN528" s="362"/>
      <c r="BO528" s="364"/>
      <c r="BP528" s="366"/>
      <c r="BQ528" s="366"/>
      <c r="BR528" s="106"/>
      <c r="BS528" s="106"/>
      <c r="BT528" s="106"/>
      <c r="BU528" s="106"/>
      <c r="BV528" s="106"/>
      <c r="BW528" s="106"/>
      <c r="BX528" s="106"/>
      <c r="BY528" s="106"/>
      <c r="BZ528" s="106"/>
      <c r="CA528" s="106"/>
      <c r="CB528" s="106"/>
      <c r="CC528" s="106"/>
      <c r="CD528" s="106"/>
      <c r="CE528" s="106"/>
      <c r="CF528" s="106"/>
      <c r="CG528" s="106"/>
    </row>
    <row r="529" spans="1:85" s="245" customFormat="1" ht="14.5" hidden="1" customHeight="1" x14ac:dyDescent="0.35">
      <c r="A529" s="243"/>
      <c r="B529" s="128"/>
      <c r="C529" s="80"/>
      <c r="D529" s="80"/>
      <c r="E529" s="80"/>
      <c r="F529" s="80"/>
      <c r="G529" s="80"/>
      <c r="H529" s="80"/>
      <c r="I529" s="80"/>
      <c r="J529" s="80"/>
      <c r="K529" s="80"/>
      <c r="L529" s="80"/>
      <c r="M529" s="64"/>
      <c r="N529" s="7"/>
      <c r="O529" s="192"/>
      <c r="P529" s="106"/>
      <c r="Q529" s="65" t="s">
        <v>131</v>
      </c>
      <c r="R529" s="66">
        <f>R528</f>
        <v>0</v>
      </c>
      <c r="S529" s="66">
        <f>IF(S528=0,0,IF(OR(R529=0,R529=12),1,R529+1))</f>
        <v>0</v>
      </c>
      <c r="T529" s="66">
        <f t="shared" ref="T529" si="9704">IF(T528=0,0,IF(OR(S529=0,S529=12),1,S529+1))</f>
        <v>0</v>
      </c>
      <c r="U529" s="66">
        <f t="shared" ref="U529" si="9705">IF(U528=0,0,IF(OR(T529=0,T529=12),1,T529+1))</f>
        <v>0</v>
      </c>
      <c r="V529" s="66">
        <f t="shared" ref="V529" si="9706">IF(V528=0,0,IF(OR(U529=0,U529=12),1,U529+1))</f>
        <v>0</v>
      </c>
      <c r="W529" s="66">
        <f t="shared" ref="W529" si="9707">IF(W528=0,0,IF(OR(V529=0,V529=12),1,V529+1))</f>
        <v>0</v>
      </c>
      <c r="X529" s="66">
        <f t="shared" ref="X529" si="9708">IF(X528=0,0,IF(OR(W529=0,W529=12),1,W529+1))</f>
        <v>0</v>
      </c>
      <c r="Y529" s="66">
        <f t="shared" ref="Y529" si="9709">IF(Y528=0,0,IF(OR(X529=0,X529=12),1,X529+1))</f>
        <v>0</v>
      </c>
      <c r="Z529" s="66">
        <f t="shared" ref="Z529" si="9710">IF(Z528=0,0,IF(OR(Y529=0,Y529=12),1,Y529+1))</f>
        <v>0</v>
      </c>
      <c r="AA529" s="66">
        <f t="shared" ref="AA529" si="9711">IF(AA528=0,0,IF(OR(Z529=0,Z529=12),1,Z529+1))</f>
        <v>0</v>
      </c>
      <c r="AB529" s="66">
        <f t="shared" ref="AB529" si="9712">IF(AB528=0,0,IF(OR(AA529=0,AA529=12),1,AA529+1))</f>
        <v>0</v>
      </c>
      <c r="AC529" s="66">
        <f t="shared" ref="AC529" si="9713">IF(AC528=0,0,IF(OR(AB529=0,AB529=12),1,AB529+1))</f>
        <v>0</v>
      </c>
      <c r="AD529" s="66">
        <f t="shared" ref="AD529" si="9714">IF(AD528=0,0,IF(OR(AC529=0,AC529=12),1,AC529+1))</f>
        <v>0</v>
      </c>
      <c r="AE529" s="66">
        <f t="shared" ref="AE529" si="9715">IF(AE528=0,0,IF(OR(AD529=0,AD529=12),1,AD529+1))</f>
        <v>0</v>
      </c>
      <c r="AF529" s="66">
        <f t="shared" ref="AF529" si="9716">IF(AF528=0,0,IF(OR(AE529=0,AE529=12),1,AE529+1))</f>
        <v>0</v>
      </c>
      <c r="AG529" s="66">
        <f t="shared" ref="AG529" si="9717">IF(AG528=0,0,IF(OR(AF529=0,AF529=12),1,AF529+1))</f>
        <v>0</v>
      </c>
      <c r="AH529" s="66">
        <f t="shared" ref="AH529" si="9718">IF(AH528=0,0,IF(OR(AG529=0,AG529=12),1,AG529+1))</f>
        <v>0</v>
      </c>
      <c r="AI529" s="66">
        <f t="shared" ref="AI529" si="9719">IF(AI528=0,0,IF(OR(AH529=0,AH529=12),1,AH529+1))</f>
        <v>0</v>
      </c>
      <c r="AJ529" s="66">
        <f t="shared" ref="AJ529" si="9720">IF(AJ528=0,0,IF(OR(AI529=0,AI529=12),1,AI529+1))</f>
        <v>0</v>
      </c>
      <c r="AK529" s="66">
        <f t="shared" ref="AK529" si="9721">IF(AK528=0,0,IF(OR(AJ529=0,AJ529=12),1,AJ529+1))</f>
        <v>0</v>
      </c>
      <c r="AL529" s="66">
        <f t="shared" ref="AL529" si="9722">IF(AL528=0,0,IF(OR(AK529=0,AK529=12),1,AK529+1))</f>
        <v>0</v>
      </c>
      <c r="AM529" s="66">
        <f t="shared" ref="AM529" si="9723">IF(AM528=0,0,IF(OR(AL529=0,AL529=12),1,AL529+1))</f>
        <v>0</v>
      </c>
      <c r="AN529" s="66">
        <f t="shared" ref="AN529" si="9724">IF(AN528=0,0,IF(OR(AM529=0,AM529=12),1,AM529+1))</f>
        <v>0</v>
      </c>
      <c r="AO529" s="66">
        <f t="shared" ref="AO529" si="9725">IF(AO528=0,0,IF(OR(AN529=0,AN529=12),1,AN529+1))</f>
        <v>0</v>
      </c>
      <c r="AP529" s="66">
        <f t="shared" ref="AP529" si="9726">IF(AP528=0,0,IF(OR(AO529=0,AO529=12),1,AO529+1))</f>
        <v>0</v>
      </c>
      <c r="AQ529" s="66">
        <f t="shared" ref="AQ529" si="9727">IF(AQ528=0,0,IF(OR(AP529=0,AP529=12),1,AP529+1))</f>
        <v>0</v>
      </c>
      <c r="AR529" s="66">
        <f t="shared" ref="AR529" si="9728">IF(AR528=0,0,IF(OR(AQ529=0,AQ529=12),1,AQ529+1))</f>
        <v>0</v>
      </c>
      <c r="AS529" s="66">
        <f t="shared" ref="AS529" si="9729">IF(AS528=0,0,IF(OR(AR529=0,AR529=12),1,AR529+1))</f>
        <v>0</v>
      </c>
      <c r="AT529" s="66">
        <f t="shared" ref="AT529" si="9730">IF(AT528=0,0,IF(OR(AS529=0,AS529=12),1,AS529+1))</f>
        <v>0</v>
      </c>
      <c r="AU529" s="66">
        <f t="shared" ref="AU529" si="9731">IF(AU528=0,0,IF(OR(AT529=0,AT529=12),1,AT529+1))</f>
        <v>0</v>
      </c>
      <c r="AV529" s="66">
        <f t="shared" ref="AV529" si="9732">IF(AV528=0,0,IF(OR(AU529=0,AU529=12),1,AU529+1))</f>
        <v>0</v>
      </c>
      <c r="AW529" s="66">
        <f t="shared" ref="AW529" si="9733">IF(AW528=0,0,IF(OR(AV529=0,AV529=12),1,AV529+1))</f>
        <v>0</v>
      </c>
      <c r="AX529" s="66">
        <f t="shared" ref="AX529" si="9734">IF(AX528=0,0,IF(OR(AW529=0,AW529=12),1,AW529+1))</f>
        <v>0</v>
      </c>
      <c r="AY529" s="66">
        <f t="shared" ref="AY529" si="9735">IF(AY528=0,0,IF(OR(AX529=0,AX529=12),1,AX529+1))</f>
        <v>0</v>
      </c>
      <c r="AZ529" s="66">
        <f t="shared" ref="AZ529" si="9736">IF(AZ528=0,0,IF(OR(AY529=0,AY529=12),1,AY529+1))</f>
        <v>0</v>
      </c>
      <c r="BA529" s="66">
        <f t="shared" ref="BA529" si="9737">IF(BA528=0,0,IF(OR(AZ529=0,AZ529=12),1,AZ529+1))</f>
        <v>0</v>
      </c>
      <c r="BB529" s="66">
        <f t="shared" ref="BB529" si="9738">IF(BB528=0,0,IF(OR(BA529=0,BA529=12),1,BA529+1))</f>
        <v>0</v>
      </c>
      <c r="BC529" s="66">
        <f t="shared" ref="BC529" si="9739">IF(BC528=0,0,IF(OR(BB529=0,BB529=12),1,BB529+1))</f>
        <v>0</v>
      </c>
      <c r="BD529" s="66">
        <f t="shared" ref="BD529" si="9740">IF(BD528=0,0,IF(OR(BC529=0,BC529=12),1,BC529+1))</f>
        <v>0</v>
      </c>
      <c r="BE529" s="66">
        <f t="shared" ref="BE529" si="9741">IF(BE528=0,0,IF(OR(BD529=0,BD529=12),1,BD529+1))</f>
        <v>0</v>
      </c>
      <c r="BF529" s="66">
        <f t="shared" ref="BF529" si="9742">IF(BF528=0,0,IF(OR(BE529=0,BE529=12),1,BE529+1))</f>
        <v>0</v>
      </c>
      <c r="BG529" s="66">
        <f t="shared" ref="BG529" si="9743">IF(BG528=0,0,IF(OR(BF529=0,BF529=12),1,BF529+1))</f>
        <v>0</v>
      </c>
      <c r="BH529" s="66">
        <f t="shared" ref="BH529" si="9744">IF(BH528=0,0,IF(OR(BG529=0,BG529=12),1,BG529+1))</f>
        <v>0</v>
      </c>
      <c r="BI529" s="66">
        <f t="shared" ref="BI529" si="9745">IF(BI528=0,0,IF(OR(BH529=0,BH529=12),1,BH529+1))</f>
        <v>0</v>
      </c>
      <c r="BJ529" s="66">
        <f t="shared" ref="BJ529" si="9746">IF(BJ528=0,0,IF(OR(BI529=0,BI529=12),1,BI529+1))</f>
        <v>0</v>
      </c>
      <c r="BK529" s="66">
        <f t="shared" ref="BK529" si="9747">IF(BK528=0,0,IF(OR(BJ529=0,BJ529=12),1,BJ529+1))</f>
        <v>0</v>
      </c>
      <c r="BL529" s="66">
        <f t="shared" ref="BL529" si="9748">IF(BL528=0,0,IF(OR(BK529=0,BK529=12),1,BK529+1))</f>
        <v>0</v>
      </c>
      <c r="BM529" s="66">
        <f t="shared" ref="BM529" si="9749">IF(BM528=0,0,IF(OR(BL529=0,BL529=12),1,BL529+1))</f>
        <v>0</v>
      </c>
      <c r="BN529" s="362"/>
      <c r="BO529" s="364"/>
      <c r="BP529" s="366"/>
      <c r="BQ529" s="366"/>
      <c r="BR529" s="106"/>
      <c r="BS529" s="106"/>
      <c r="BT529" s="106"/>
      <c r="BU529" s="106"/>
      <c r="BV529" s="106"/>
      <c r="BW529" s="106"/>
      <c r="BX529" s="106"/>
      <c r="BY529" s="106"/>
      <c r="BZ529" s="106"/>
      <c r="CA529" s="106"/>
      <c r="CB529" s="106"/>
      <c r="CC529" s="106"/>
      <c r="CD529" s="106"/>
      <c r="CE529" s="106"/>
      <c r="CF529" s="106"/>
      <c r="CG529" s="106"/>
    </row>
    <row r="530" spans="1:85" s="245" customFormat="1" ht="43.5" x14ac:dyDescent="0.35">
      <c r="A530" s="243"/>
      <c r="B530" s="128"/>
      <c r="C530" s="80"/>
      <c r="D530" s="80"/>
      <c r="E530" s="80"/>
      <c r="F530" s="80"/>
      <c r="G530" s="80"/>
      <c r="H530" s="80"/>
      <c r="I530" s="80"/>
      <c r="J530" s="80"/>
      <c r="K530" s="80"/>
      <c r="L530" s="80"/>
      <c r="M530" s="64"/>
      <c r="N530" s="7"/>
      <c r="O530" s="192"/>
      <c r="P530" s="106"/>
      <c r="Q530" s="63" t="s">
        <v>237</v>
      </c>
      <c r="R530" s="68">
        <f>IF(R529&gt;0,IF(R533&gt;$L526,$L526,R533),0)</f>
        <v>0</v>
      </c>
      <c r="S530" s="68">
        <f>IF(S529&gt;0,IF((SUMIFS($R532:R532,$R529:R529,12)+IF(R529=12,0,R530)+S533)&gt;=$L526,$L526-FLOOR(SUMIFS($R532:R532,$R529:R529,12),1),IF(S529=1,S533,S533+R530)),0)</f>
        <v>0</v>
      </c>
      <c r="T530" s="68">
        <f>IF(T529&gt;0,IF((SUMIFS($R532:S532,$R529:S529,12)+IF(S529=12,0,S530)+T533)&gt;=$L526,$L526-FLOOR(SUMIFS($R532:S532,$R529:S529,12),1),IF(T529=1,T533,T533+S530)),0)</f>
        <v>0</v>
      </c>
      <c r="U530" s="68">
        <f>IF(U529&gt;0,IF((SUMIFS($R532:T532,$R529:T529,12)+IF(T529=12,0,T530)+U533)&gt;=$L526,$L526-FLOOR(SUMIFS($R532:T532,$R529:T529,12),1),IF(U529=1,U533,U533+T530)),0)</f>
        <v>0</v>
      </c>
      <c r="V530" s="68">
        <f>IF(V529&gt;0,IF((SUMIFS($R532:U532,$R529:U529,12)+IF(U529=12,0,U530)+V533)&gt;=$L526,$L526-FLOOR(SUMIFS($R532:U532,$R529:U529,12),1),IF(V529=1,V533,V533+U530)),0)</f>
        <v>0</v>
      </c>
      <c r="W530" s="68">
        <f>IF(W529&gt;0,IF((SUMIFS($R532:V532,$R529:V529,12)+IF(V529=12,0,V530)+W533)&gt;=$L526,$L526-FLOOR(SUMIFS($R532:V532,$R529:V529,12),1),IF(W529=1,W533,W533+V530)),0)</f>
        <v>0</v>
      </c>
      <c r="X530" s="68">
        <f>IF(X529&gt;0,IF((SUMIFS($R532:W532,$R529:W529,12)+IF(W529=12,0,W530)+X533)&gt;=$L526,$L526-FLOOR(SUMIFS($R532:W532,$R529:W529,12),1),IF(X529=1,X533,X533+W530)),0)</f>
        <v>0</v>
      </c>
      <c r="Y530" s="68">
        <f>IF(Y529&gt;0,IF((SUMIFS($R532:X532,$R529:X529,12)+IF(X529=12,0,X530)+Y533)&gt;=$L526,$L526-FLOOR(SUMIFS($R532:X532,$R529:X529,12),1),IF(Y529=1,Y533,Y533+X530)),0)</f>
        <v>0</v>
      </c>
      <c r="Z530" s="68">
        <f>IF(Z529&gt;0,IF((SUMIFS($R532:Y532,$R529:Y529,12)+IF(Y529=12,0,Y530)+Z533)&gt;=$L526,$L526-FLOOR(SUMIFS($R532:Y532,$R529:Y529,12),1),IF(Z529=1,Z533,Z533+Y530)),0)</f>
        <v>0</v>
      </c>
      <c r="AA530" s="68">
        <f>IF(AA529&gt;0,IF((SUMIFS($R532:Z532,$R529:Z529,12)+IF(Z529=12,0,Z530)+AA533)&gt;=$L526,$L526-FLOOR(SUMIFS($R532:Z532,$R529:Z529,12),1),IF(AA529=1,AA533,AA533+Z530)),0)</f>
        <v>0</v>
      </c>
      <c r="AB530" s="68">
        <f>IF(AB529&gt;0,IF((SUMIFS($R532:AA532,$R529:AA529,12)+IF(AA529=12,0,AA530)+AB533)&gt;=$L526,$L526-FLOOR(SUMIFS($R532:AA532,$R529:AA529,12),1),IF(AB529=1,AB533,AB533+AA530)),0)</f>
        <v>0</v>
      </c>
      <c r="AC530" s="68">
        <f>IF(AC529&gt;0,IF((SUMIFS($R532:AB532,$R529:AB529,12)+IF(AB529=12,0,AB530)+AC533)&gt;=$L526,$L526-FLOOR(SUMIFS($R532:AB532,$R529:AB529,12),1),IF(AC529=1,AC533,AC533+AB530)),0)</f>
        <v>0</v>
      </c>
      <c r="AD530" s="68">
        <f>IF(AD529&gt;0,IF((SUMIFS($R532:AC532,$R529:AC529,12)+IF(AC529=12,0,AC530)+AD533)&gt;=$L526,$L526-FLOOR(SUMIFS($R532:AC532,$R529:AC529,12),1),IF(AD529=1,AD533,AD533+AC530)),0)</f>
        <v>0</v>
      </c>
      <c r="AE530" s="68">
        <f>IF(AE529&gt;0,IF((SUMIFS($R532:AD532,$R529:AD529,12)+IF(AD529=12,0,AD530)+AE533)&gt;=$L526,$L526-FLOOR(SUMIFS($R532:AD532,$R529:AD529,12),1),IF(AE529=1,AE533,AE533+AD530)),0)</f>
        <v>0</v>
      </c>
      <c r="AF530" s="68">
        <f>IF(AF529&gt;0,IF((SUMIFS($R532:AE532,$R529:AE529,12)+IF(AE529=12,0,AE530)+AF533)&gt;=$L526,$L526-FLOOR(SUMIFS($R532:AE532,$R529:AE529,12),1),IF(AF529=1,AF533,AF533+AE530)),0)</f>
        <v>0</v>
      </c>
      <c r="AG530" s="68">
        <f>IF(AG529&gt;0,IF((SUMIFS($R532:AF532,$R529:AF529,12)+IF(AF529=12,0,AF530)+AG533)&gt;=$L526,$L526-FLOOR(SUMIFS($R532:AF532,$R529:AF529,12),1),IF(AG529=1,AG533,AG533+AF530)),0)</f>
        <v>0</v>
      </c>
      <c r="AH530" s="68">
        <f>IF(AH529&gt;0,IF((SUMIFS($R532:AG532,$R529:AG529,12)+IF(AG529=12,0,AG530)+AH533)&gt;=$L526,$L526-FLOOR(SUMIFS($R532:AG532,$R529:AG529,12),1),IF(AH529=1,AH533,AH533+AG530)),0)</f>
        <v>0</v>
      </c>
      <c r="AI530" s="68">
        <f>IF(AI529&gt;0,IF((SUMIFS($R532:AH532,$R529:AH529,12)+IF(AH529=12,0,AH530)+AI533)&gt;=$L526,$L526-FLOOR(SUMIFS($R532:AH532,$R529:AH529,12),1),IF(AI529=1,AI533,AI533+AH530)),0)</f>
        <v>0</v>
      </c>
      <c r="AJ530" s="68">
        <f>IF(AJ529&gt;0,IF((SUMIFS($R532:AI532,$R529:AI529,12)+IF(AI529=12,0,AI530)+AJ533)&gt;=$L526,$L526-FLOOR(SUMIFS($R532:AI532,$R529:AI529,12),1),IF(AJ529=1,AJ533,AJ533+AI530)),0)</f>
        <v>0</v>
      </c>
      <c r="AK530" s="68">
        <f>IF(AK529&gt;0,IF((SUMIFS($R532:AJ532,$R529:AJ529,12)+IF(AJ529=12,0,AJ530)+AK533)&gt;=$L526,$L526-FLOOR(SUMIFS($R532:AJ532,$R529:AJ529,12),1),IF(AK529=1,AK533,AK533+AJ530)),0)</f>
        <v>0</v>
      </c>
      <c r="AL530" s="68">
        <f>IF(AL529&gt;0,IF((SUMIFS($R532:AK532,$R529:AK529,12)+IF(AK529=12,0,AK530)+AL533)&gt;=$L526,$L526-FLOOR(SUMIFS($R532:AK532,$R529:AK529,12),1),IF(AL529=1,AL533,AL533+AK530)),0)</f>
        <v>0</v>
      </c>
      <c r="AM530" s="68">
        <f>IF(AM529&gt;0,IF((SUMIFS($R532:AL532,$R529:AL529,12)+IF(AL529=12,0,AL530)+AM533)&gt;=$L526,$L526-FLOOR(SUMIFS($R532:AL532,$R529:AL529,12),1),IF(AM529=1,AM533,AM533+AL530)),0)</f>
        <v>0</v>
      </c>
      <c r="AN530" s="68">
        <f>IF(AN529&gt;0,IF((SUMIFS($R532:AM532,$R529:AM529,12)+IF(AM529=12,0,AM530)+AN533)&gt;=$L526,$L526-FLOOR(SUMIFS($R532:AM532,$R529:AM529,12),1),IF(AN529=1,AN533,AN533+AM530)),0)</f>
        <v>0</v>
      </c>
      <c r="AO530" s="68">
        <f>IF(AO529&gt;0,IF((SUMIFS($R532:AN532,$R529:AN529,12)+IF(AN529=12,0,AN530)+AO533)&gt;=$L526,$L526-FLOOR(SUMIFS($R532:AN532,$R529:AN529,12),1),IF(AO529=1,AO533,AO533+AN530)),0)</f>
        <v>0</v>
      </c>
      <c r="AP530" s="68">
        <f>IF(AP529&gt;0,IF((SUMIFS($R532:AO532,$R529:AO529,12)+IF(AO529=12,0,AO530)+AP533)&gt;=$L526,$L526-FLOOR(SUMIFS($R532:AO532,$R529:AO529,12),1),IF(AP529=1,AP533,AP533+AO530)),0)</f>
        <v>0</v>
      </c>
      <c r="AQ530" s="68">
        <f>IF(AQ529&gt;0,IF((SUMIFS($R532:AP532,$R529:AP529,12)+IF(AP529=12,0,AP530)+AQ533)&gt;=$L526,$L526-FLOOR(SUMIFS($R532:AP532,$R529:AP529,12),1),IF(AQ529=1,AQ533,AQ533+AP530)),0)</f>
        <v>0</v>
      </c>
      <c r="AR530" s="68">
        <f>IF(AR529&gt;0,IF((SUMIFS($R532:AQ532,$R529:AQ529,12)+IF(AQ529=12,0,AQ530)+AR533)&gt;=$L526,$L526-FLOOR(SUMIFS($R532:AQ532,$R529:AQ529,12),1),IF(AR529=1,AR533,AR533+AQ530)),0)</f>
        <v>0</v>
      </c>
      <c r="AS530" s="68">
        <f>IF(AS529&gt;0,IF((SUMIFS($R532:AR532,$R529:AR529,12)+IF(AR529=12,0,AR530)+AS533)&gt;=$L526,$L526-FLOOR(SUMIFS($R532:AR532,$R529:AR529,12),1),IF(AS529=1,AS533,AS533+AR530)),0)</f>
        <v>0</v>
      </c>
      <c r="AT530" s="68">
        <f>IF(AT529&gt;0,IF((SUMIFS($R532:AS532,$R529:AS529,12)+IF(AS529=12,0,AS530)+AT533)&gt;=$L526,$L526-FLOOR(SUMIFS($R532:AS532,$R529:AS529,12),1),IF(AT529=1,AT533,AT533+AS530)),0)</f>
        <v>0</v>
      </c>
      <c r="AU530" s="68">
        <f>IF(AU529&gt;0,IF((SUMIFS($R532:AT532,$R529:AT529,12)+IF(AT529=12,0,AT530)+AU533)&gt;=$L526,$L526-FLOOR(SUMIFS($R532:AT532,$R529:AT529,12),1),IF(AU529=1,AU533,AU533+AT530)),0)</f>
        <v>0</v>
      </c>
      <c r="AV530" s="68">
        <f>IF(AV529&gt;0,IF((SUMIFS($R532:AU532,$R529:AU529,12)+IF(AU529=12,0,AU530)+AV533)&gt;=$L526,$L526-FLOOR(SUMIFS($R532:AU532,$R529:AU529,12),1),IF(AV529=1,AV533,AV533+AU530)),0)</f>
        <v>0</v>
      </c>
      <c r="AW530" s="68">
        <f>IF(AW529&gt;0,IF((SUMIFS($R532:AV532,$R529:AV529,12)+IF(AV529=12,0,AV530)+AW533)&gt;=$L526,$L526-FLOOR(SUMIFS($R532:AV532,$R529:AV529,12),1),IF(AW529=1,AW533,AW533+AV530)),0)</f>
        <v>0</v>
      </c>
      <c r="AX530" s="68">
        <f>IF(AX529&gt;0,IF((SUMIFS($R532:AW532,$R529:AW529,12)+IF(AW529=12,0,AW530)+AX533)&gt;=$L526,$L526-FLOOR(SUMIFS($R532:AW532,$R529:AW529,12),1),IF(AX529=1,AX533,AX533+AW530)),0)</f>
        <v>0</v>
      </c>
      <c r="AY530" s="68">
        <f>IF(AY529&gt;0,IF((SUMIFS($R532:AX532,$R529:AX529,12)+IF(AX529=12,0,AX530)+AY533)&gt;=$L526,$L526-FLOOR(SUMIFS($R532:AX532,$R529:AX529,12),1),IF(AY529=1,AY533,AY533+AX530)),0)</f>
        <v>0</v>
      </c>
      <c r="AZ530" s="68">
        <f>IF(AZ529&gt;0,IF((SUMIFS($R532:AY532,$R529:AY529,12)+IF(AY529=12,0,AY530)+AZ533)&gt;=$L526,$L526-FLOOR(SUMIFS($R532:AY532,$R529:AY529,12),1),IF(AZ529=1,AZ533,AZ533+AY530)),0)</f>
        <v>0</v>
      </c>
      <c r="BA530" s="68">
        <f>IF(BA529&gt;0,IF((SUMIFS($R532:AZ532,$R529:AZ529,12)+IF(AZ529=12,0,AZ530)+BA533)&gt;=$L526,$L526-FLOOR(SUMIFS($R532:AZ532,$R529:AZ529,12),1),IF(BA529=1,BA533,BA533+AZ530)),0)</f>
        <v>0</v>
      </c>
      <c r="BB530" s="68">
        <f>IF(BB529&gt;0,IF((SUMIFS($R532:BA532,$R529:BA529,12)+IF(BA529=12,0,BA530)+BB533)&gt;=$L526,$L526-FLOOR(SUMIFS($R532:BA532,$R529:BA529,12),1),IF(BB529=1,BB533,BB533+BA530)),0)</f>
        <v>0</v>
      </c>
      <c r="BC530" s="68">
        <f>IF(BC529&gt;0,IF((SUMIFS($R532:BB532,$R529:BB529,12)+IF(BB529=12,0,BB530)+BC533)&gt;=$L526,$L526-FLOOR(SUMIFS($R532:BB532,$R529:BB529,12),1),IF(BC529=1,BC533,BC533+BB530)),0)</f>
        <v>0</v>
      </c>
      <c r="BD530" s="68">
        <f>IF(BD529&gt;0,IF((SUMIFS($R532:BC532,$R529:BC529,12)+IF(BC529=12,0,BC530)+BD533)&gt;=$L526,$L526-FLOOR(SUMIFS($R532:BC532,$R529:BC529,12),1),IF(BD529=1,BD533,BD533+BC530)),0)</f>
        <v>0</v>
      </c>
      <c r="BE530" s="68">
        <f>IF(BE529&gt;0,IF((SUMIFS($R532:BD532,$R529:BD529,12)+IF(BD529=12,0,BD530)+BE533)&gt;=$L526,$L526-FLOOR(SUMIFS($R532:BD532,$R529:BD529,12),1),IF(BE529=1,BE533,BE533+BD530)),0)</f>
        <v>0</v>
      </c>
      <c r="BF530" s="68">
        <f>IF(BF529&gt;0,IF((SUMIFS($R532:BE532,$R529:BE529,12)+IF(BE529=12,0,BE530)+BF533)&gt;=$L526,$L526-FLOOR(SUMIFS($R532:BE532,$R529:BE529,12),1),IF(BF529=1,BF533,BF533+BE530)),0)</f>
        <v>0</v>
      </c>
      <c r="BG530" s="68">
        <f>IF(BG529&gt;0,IF((SUMIFS($R532:BF532,$R529:BF529,12)+IF(BF529=12,0,BF530)+BG533)&gt;=$L526,$L526-FLOOR(SUMIFS($R532:BF532,$R529:BF529,12),1),IF(BG529=1,BG533,BG533+BF530)),0)</f>
        <v>0</v>
      </c>
      <c r="BH530" s="68">
        <f>IF(BH529&gt;0,IF((SUMIFS($R532:BG532,$R529:BG529,12)+IF(BG529=12,0,BG530)+BH533)&gt;=$L526,$L526-FLOOR(SUMIFS($R532:BG532,$R529:BG529,12),1),IF(BH529=1,BH533,BH533+BG530)),0)</f>
        <v>0</v>
      </c>
      <c r="BI530" s="68">
        <f>IF(BI529&gt;0,IF((SUMIFS($R532:BH532,$R529:BH529,12)+IF(BH529=12,0,BH530)+BI533)&gt;=$L526,$L526-FLOOR(SUMIFS($R532:BH532,$R529:BH529,12),1),IF(BI529=1,BI533,BI533+BH530)),0)</f>
        <v>0</v>
      </c>
      <c r="BJ530" s="68">
        <f>IF(BJ529&gt;0,IF((SUMIFS($R532:BI532,$R529:BI529,12)+IF(BI529=12,0,BI530)+BJ533)&gt;=$L526,$L526-FLOOR(SUMIFS($R532:BI532,$R529:BI529,12),1),IF(BJ529=1,BJ533,BJ533+BI530)),0)</f>
        <v>0</v>
      </c>
      <c r="BK530" s="68">
        <f>IF(BK529&gt;0,IF((SUMIFS($R532:BJ532,$R529:BJ529,12)+IF(BJ529=12,0,BJ530)+BK533)&gt;=$L526,$L526-FLOOR(SUMIFS($R532:BJ532,$R529:BJ529,12),1),IF(BK529=1,BK533,BK533+BJ530)),0)</f>
        <v>0</v>
      </c>
      <c r="BL530" s="68">
        <f>IF(BL529&gt;0,IF((SUMIFS($R532:BK532,$R529:BK529,12)+IF(BK529=12,0,BK530)+BL533)&gt;=$L526,$L526-FLOOR(SUMIFS($R532:BK532,$R529:BK529,12),1),IF(BL529=1,BL533,BL533+BK530)),0)</f>
        <v>0</v>
      </c>
      <c r="BM530" s="68">
        <f>IF(BM529&gt;0,IF((SUMIFS($R532:BL532,$R529:BL529,12)+IF(BL529=12,0,BL530)+BM533)&gt;=$L526,$L526-FLOOR(SUMIFS($R532:BL532,$R529:BL529,12),1),IF(BM529=1,BM533,BM533+BL530)),0)</f>
        <v>0</v>
      </c>
      <c r="BN530" s="362"/>
      <c r="BO530" s="364"/>
      <c r="BP530" s="366"/>
      <c r="BQ530" s="366"/>
      <c r="BR530" s="106"/>
      <c r="BS530" s="106"/>
      <c r="BT530" s="106"/>
      <c r="BU530" s="106"/>
      <c r="BV530" s="106"/>
      <c r="BW530" s="106"/>
      <c r="BX530" s="106"/>
      <c r="BY530" s="106"/>
      <c r="BZ530" s="106"/>
      <c r="CA530" s="106"/>
      <c r="CB530" s="106"/>
      <c r="CC530" s="106"/>
      <c r="CD530" s="106"/>
      <c r="CE530" s="106"/>
      <c r="CF530" s="106"/>
      <c r="CG530" s="106"/>
    </row>
    <row r="531" spans="1:85" s="245" customFormat="1" ht="41.5" hidden="1" customHeight="1" x14ac:dyDescent="0.35">
      <c r="A531" s="243"/>
      <c r="B531" s="128"/>
      <c r="C531" s="80"/>
      <c r="D531" s="80"/>
      <c r="E531" s="80"/>
      <c r="F531" s="80"/>
      <c r="G531" s="80"/>
      <c r="H531" s="80"/>
      <c r="I531" s="80"/>
      <c r="J531" s="80"/>
      <c r="K531" s="80"/>
      <c r="L531" s="80"/>
      <c r="M531" s="64"/>
      <c r="N531" s="7"/>
      <c r="O531" s="192"/>
      <c r="P531" s="106"/>
      <c r="Q531" s="65" t="s">
        <v>161</v>
      </c>
      <c r="R531" s="67">
        <f>IF(R526&gt;0,R527,0)</f>
        <v>0</v>
      </c>
      <c r="S531" s="67">
        <f t="shared" ref="S531" si="9750">IF(S526&gt;0,IF(S529=1,S527,S527+R531),R531)</f>
        <v>0</v>
      </c>
      <c r="T531" s="67">
        <f t="shared" ref="T531" si="9751">IF(T526&gt;0,IF(T529=1,T527,T527+S531),S531)</f>
        <v>0</v>
      </c>
      <c r="U531" s="67">
        <f t="shared" ref="U531" si="9752">IF(U526&gt;0,IF(U529=1,U527,U527+T531),T531)</f>
        <v>0</v>
      </c>
      <c r="V531" s="67">
        <f t="shared" ref="V531" si="9753">IF(V526&gt;0,IF(V529=1,V527,V527+U531),U531)</f>
        <v>0</v>
      </c>
      <c r="W531" s="67">
        <f t="shared" ref="W531" si="9754">IF(W526&gt;0,IF(W529=1,W527,W527+V531),V531)</f>
        <v>0</v>
      </c>
      <c r="X531" s="67">
        <f t="shared" ref="X531" si="9755">IF(X526&gt;0,IF(X529=1,X527,X527+W531),W531)</f>
        <v>0</v>
      </c>
      <c r="Y531" s="67">
        <f t="shared" ref="Y531" si="9756">IF(Y526&gt;0,IF(Y529=1,Y527,Y527+X531),X531)</f>
        <v>0</v>
      </c>
      <c r="Z531" s="67">
        <f t="shared" ref="Z531" si="9757">IF(Z526&gt;0,IF(Z529=1,Z527,Z527+Y531),Y531)</f>
        <v>0</v>
      </c>
      <c r="AA531" s="67">
        <f t="shared" ref="AA531" si="9758">IF(AA526&gt;0,IF(AA529=1,AA527,AA527+Z531),Z531)</f>
        <v>0</v>
      </c>
      <c r="AB531" s="67">
        <f t="shared" ref="AB531" si="9759">IF(AB526&gt;0,IF(AB529=1,AB527,AB527+AA531),AA531)</f>
        <v>0</v>
      </c>
      <c r="AC531" s="67">
        <f t="shared" ref="AC531" si="9760">IF(AC526&gt;0,IF(AC529=1,AC527,AC527+AB531),AB531)</f>
        <v>0</v>
      </c>
      <c r="AD531" s="67">
        <f t="shared" ref="AD531" si="9761">IF(AD526&gt;0,IF(AD529=1,AD527,AD527+AC531),AC531)</f>
        <v>0</v>
      </c>
      <c r="AE531" s="67">
        <f t="shared" ref="AE531" si="9762">IF(AE526&gt;0,IF(AE529=1,AE527,AE527+AD531),AD531)</f>
        <v>0</v>
      </c>
      <c r="AF531" s="67">
        <f t="shared" ref="AF531" si="9763">IF(AF526&gt;0,IF(AF529=1,AF527,AF527+AE531),AE531)</f>
        <v>0</v>
      </c>
      <c r="AG531" s="67">
        <f t="shared" ref="AG531" si="9764">IF(AG526&gt;0,IF(AG529=1,AG527,AG527+AF531),AF531)</f>
        <v>0</v>
      </c>
      <c r="AH531" s="67">
        <f t="shared" ref="AH531" si="9765">IF(AH526&gt;0,IF(AH529=1,AH527,AH527+AG531),AG531)</f>
        <v>0</v>
      </c>
      <c r="AI531" s="67">
        <f t="shared" ref="AI531" si="9766">IF(AI526&gt;0,IF(AI529=1,AI527,AI527+AH531),AH531)</f>
        <v>0</v>
      </c>
      <c r="AJ531" s="67">
        <f t="shared" ref="AJ531" si="9767">IF(AJ526&gt;0,IF(AJ529=1,AJ527,AJ527+AI531),AI531)</f>
        <v>0</v>
      </c>
      <c r="AK531" s="67">
        <f t="shared" ref="AK531" si="9768">IF(AK526&gt;0,IF(AK529=1,AK527,AK527+AJ531),AJ531)</f>
        <v>0</v>
      </c>
      <c r="AL531" s="67">
        <f t="shared" ref="AL531" si="9769">IF(AL526&gt;0,IF(AL529=1,AL527,AL527+AK531),AK531)</f>
        <v>0</v>
      </c>
      <c r="AM531" s="67">
        <f t="shared" ref="AM531" si="9770">IF(AM526&gt;0,IF(AM529=1,AM527,AM527+AL531),AL531)</f>
        <v>0</v>
      </c>
      <c r="AN531" s="67">
        <f t="shared" ref="AN531" si="9771">IF(AN526&gt;0,IF(AN529=1,AN527,AN527+AM531),AM531)</f>
        <v>0</v>
      </c>
      <c r="AO531" s="67">
        <f t="shared" ref="AO531" si="9772">IF(AO526&gt;0,IF(AO529=1,AO527,AO527+AN531),AN531)</f>
        <v>0</v>
      </c>
      <c r="AP531" s="67">
        <f t="shared" ref="AP531" si="9773">IF(AP526&gt;0,IF(AP529=1,AP527,AP527+AO531),AO531)</f>
        <v>0</v>
      </c>
      <c r="AQ531" s="67">
        <f t="shared" ref="AQ531" si="9774">IF(AQ526&gt;0,IF(AQ529=1,AQ527,AQ527+AP531),AP531)</f>
        <v>0</v>
      </c>
      <c r="AR531" s="67">
        <f t="shared" ref="AR531" si="9775">IF(AR526&gt;0,IF(AR529=1,AR527,AR527+AQ531),AQ531)</f>
        <v>0</v>
      </c>
      <c r="AS531" s="67">
        <f t="shared" ref="AS531" si="9776">IF(AS526&gt;0,IF(AS529=1,AS527,AS527+AR531),AR531)</f>
        <v>0</v>
      </c>
      <c r="AT531" s="67">
        <f t="shared" ref="AT531" si="9777">IF(AT526&gt;0,IF(AT529=1,AT527,AT527+AS531),AS531)</f>
        <v>0</v>
      </c>
      <c r="AU531" s="67">
        <f t="shared" ref="AU531" si="9778">IF(AU526&gt;0,IF(AU529=1,AU527,AU527+AT531),AT531)</f>
        <v>0</v>
      </c>
      <c r="AV531" s="67">
        <f t="shared" ref="AV531" si="9779">IF(AV526&gt;0,IF(AV529=1,AV527,AV527+AU531),AU531)</f>
        <v>0</v>
      </c>
      <c r="AW531" s="67">
        <f t="shared" ref="AW531" si="9780">IF(AW526&gt;0,IF(AW529=1,AW527,AW527+AV531),AV531)</f>
        <v>0</v>
      </c>
      <c r="AX531" s="67">
        <f t="shared" ref="AX531" si="9781">IF(AX526&gt;0,IF(AX529=1,AX527,AX527+AW531),AW531)</f>
        <v>0</v>
      </c>
      <c r="AY531" s="67">
        <f t="shared" ref="AY531" si="9782">IF(AY526&gt;0,IF(AY529=1,AY527,AY527+AX531),AX531)</f>
        <v>0</v>
      </c>
      <c r="AZ531" s="67">
        <f t="shared" ref="AZ531" si="9783">IF(AZ526&gt;0,IF(AZ529=1,AZ527,AZ527+AY531),AY531)</f>
        <v>0</v>
      </c>
      <c r="BA531" s="67">
        <f t="shared" ref="BA531" si="9784">IF(BA526&gt;0,IF(BA529=1,BA527,BA527+AZ531),AZ531)</f>
        <v>0</v>
      </c>
      <c r="BB531" s="67">
        <f t="shared" ref="BB531" si="9785">IF(BB526&gt;0,IF(BB529=1,BB527,BB527+BA531),BA531)</f>
        <v>0</v>
      </c>
      <c r="BC531" s="67">
        <f t="shared" ref="BC531" si="9786">IF(BC526&gt;0,IF(BC529=1,BC527,BC527+BB531),BB531)</f>
        <v>0</v>
      </c>
      <c r="BD531" s="67">
        <f t="shared" ref="BD531" si="9787">IF(BD526&gt;0,IF(BD529=1,BD527,BD527+BC531),BC531)</f>
        <v>0</v>
      </c>
      <c r="BE531" s="67">
        <f t="shared" ref="BE531" si="9788">IF(BE526&gt;0,IF(BE529=1,BE527,BE527+BD531),BD531)</f>
        <v>0</v>
      </c>
      <c r="BF531" s="67">
        <f t="shared" ref="BF531" si="9789">IF(BF526&gt;0,IF(BF529=1,BF527,BF527+BE531),BE531)</f>
        <v>0</v>
      </c>
      <c r="BG531" s="67">
        <f t="shared" ref="BG531" si="9790">IF(BG526&gt;0,IF(BG529=1,BG527,BG527+BF531),BF531)</f>
        <v>0</v>
      </c>
      <c r="BH531" s="67">
        <f t="shared" ref="BH531" si="9791">IF(BH526&gt;0,IF(BH529=1,BH527,BH527+BG531),BG531)</f>
        <v>0</v>
      </c>
      <c r="BI531" s="67">
        <f t="shared" ref="BI531" si="9792">IF(BI526&gt;0,IF(BI529=1,BI527,BI527+BH531),BH531)</f>
        <v>0</v>
      </c>
      <c r="BJ531" s="67">
        <f t="shared" ref="BJ531" si="9793">IF(BJ526&gt;0,IF(BJ529=1,BJ527,BJ527+BI531),BI531)</f>
        <v>0</v>
      </c>
      <c r="BK531" s="67">
        <f t="shared" ref="BK531" si="9794">IF(BK526&gt;0,IF(BK529=1,BK527,BK527+BJ531),BJ531)</f>
        <v>0</v>
      </c>
      <c r="BL531" s="67">
        <f t="shared" ref="BL531" si="9795">IF(BL526&gt;0,IF(BL529=1,BL527,BL527+BK531),BK531)</f>
        <v>0</v>
      </c>
      <c r="BM531" s="67">
        <f t="shared" ref="BM531" si="9796">IF(BM526&gt;0,IF(BM529=1,BM527,BM527+BL531),BL531)</f>
        <v>0</v>
      </c>
      <c r="BN531" s="362"/>
      <c r="BO531" s="364"/>
      <c r="BP531" s="366"/>
      <c r="BQ531" s="366"/>
      <c r="BR531" s="106"/>
      <c r="BS531" s="106"/>
      <c r="BT531" s="106"/>
      <c r="BU531" s="106"/>
      <c r="BV531" s="106"/>
      <c r="BW531" s="106"/>
      <c r="BX531" s="106"/>
      <c r="BY531" s="106"/>
      <c r="BZ531" s="106"/>
      <c r="CA531" s="106"/>
      <c r="CB531" s="106"/>
      <c r="CC531" s="106"/>
      <c r="CD531" s="106"/>
      <c r="CE531" s="106"/>
      <c r="CF531" s="106"/>
      <c r="CG531" s="106"/>
    </row>
    <row r="532" spans="1:85" s="245" customFormat="1" ht="41.5" hidden="1" customHeight="1" x14ac:dyDescent="0.35">
      <c r="A532" s="243"/>
      <c r="B532" s="128"/>
      <c r="C532" s="80"/>
      <c r="D532" s="80"/>
      <c r="E532" s="80"/>
      <c r="F532" s="80"/>
      <c r="G532" s="80"/>
      <c r="H532" s="80"/>
      <c r="I532" s="80"/>
      <c r="J532" s="80"/>
      <c r="K532" s="80"/>
      <c r="L532" s="80"/>
      <c r="M532" s="64"/>
      <c r="N532" s="7"/>
      <c r="O532" s="192"/>
      <c r="P532" s="106"/>
      <c r="Q532" s="65" t="s">
        <v>162</v>
      </c>
      <c r="R532" s="67">
        <f>R534</f>
        <v>0</v>
      </c>
      <c r="S532" s="67">
        <f t="shared" ref="S532" si="9797">IF(S529=1,S534,S534+R532)</f>
        <v>0</v>
      </c>
      <c r="T532" s="67">
        <f t="shared" ref="T532" si="9798">IF(T529=1,T534,T534+S532)</f>
        <v>0</v>
      </c>
      <c r="U532" s="67">
        <f t="shared" ref="U532" si="9799">IF(U529=1,U534,U534+T532)</f>
        <v>0</v>
      </c>
      <c r="V532" s="67">
        <f t="shared" ref="V532" si="9800">IF(V529=1,V534,V534+U532)</f>
        <v>0</v>
      </c>
      <c r="W532" s="67">
        <f t="shared" ref="W532" si="9801">IF(W529=1,W534,W534+V532)</f>
        <v>0</v>
      </c>
      <c r="X532" s="67">
        <f t="shared" ref="X532" si="9802">IF(X529=1,X534,X534+W532)</f>
        <v>0</v>
      </c>
      <c r="Y532" s="67">
        <f t="shared" ref="Y532" si="9803">IF(Y529=1,Y534,Y534+X532)</f>
        <v>0</v>
      </c>
      <c r="Z532" s="67">
        <f t="shared" ref="Z532" si="9804">IF(Z529=1,Z534,Z534+Y532)</f>
        <v>0</v>
      </c>
      <c r="AA532" s="67">
        <f t="shared" ref="AA532" si="9805">IF(AA529=1,AA534,AA534+Z532)</f>
        <v>0</v>
      </c>
      <c r="AB532" s="67">
        <f t="shared" ref="AB532" si="9806">IF(AB529=1,AB534,AB534+AA532)</f>
        <v>0</v>
      </c>
      <c r="AC532" s="67">
        <f t="shared" ref="AC532" si="9807">IF(AC529=1,AC534,AC534+AB532)</f>
        <v>0</v>
      </c>
      <c r="AD532" s="67">
        <f t="shared" ref="AD532" si="9808">IF(AD529=1,AD534,AD534+AC532)</f>
        <v>0</v>
      </c>
      <c r="AE532" s="67">
        <f t="shared" ref="AE532" si="9809">IF(AE529=1,AE534,AE534+AD532)</f>
        <v>0</v>
      </c>
      <c r="AF532" s="67">
        <f t="shared" ref="AF532" si="9810">IF(AF529=1,AF534,AF534+AE532)</f>
        <v>0</v>
      </c>
      <c r="AG532" s="67">
        <f t="shared" ref="AG532" si="9811">IF(AG529=1,AG534,AG534+AF532)</f>
        <v>0</v>
      </c>
      <c r="AH532" s="67">
        <f t="shared" ref="AH532" si="9812">IF(AH529=1,AH534,AH534+AG532)</f>
        <v>0</v>
      </c>
      <c r="AI532" s="67">
        <f t="shared" ref="AI532" si="9813">IF(AI529=1,AI534,AI534+AH532)</f>
        <v>0</v>
      </c>
      <c r="AJ532" s="67">
        <f t="shared" ref="AJ532" si="9814">IF(AJ529=1,AJ534,AJ534+AI532)</f>
        <v>0</v>
      </c>
      <c r="AK532" s="67">
        <f t="shared" ref="AK532" si="9815">IF(AK529=1,AK534,AK534+AJ532)</f>
        <v>0</v>
      </c>
      <c r="AL532" s="67">
        <f t="shared" ref="AL532" si="9816">IF(AL529=1,AL534,AL534+AK532)</f>
        <v>0</v>
      </c>
      <c r="AM532" s="67">
        <f t="shared" ref="AM532" si="9817">IF(AM529=1,AM534,AM534+AL532)</f>
        <v>0</v>
      </c>
      <c r="AN532" s="67">
        <f t="shared" ref="AN532" si="9818">IF(AN529=1,AN534,AN534+AM532)</f>
        <v>0</v>
      </c>
      <c r="AO532" s="67">
        <f t="shared" ref="AO532" si="9819">IF(AO529=1,AO534,AO534+AN532)</f>
        <v>0</v>
      </c>
      <c r="AP532" s="67">
        <f t="shared" ref="AP532" si="9820">IF(AP529=1,AP534,AP534+AO532)</f>
        <v>0</v>
      </c>
      <c r="AQ532" s="67">
        <f t="shared" ref="AQ532" si="9821">IF(AQ529=1,AQ534,AQ534+AP532)</f>
        <v>0</v>
      </c>
      <c r="AR532" s="67">
        <f t="shared" ref="AR532" si="9822">IF(AR529=1,AR534,AR534+AQ532)</f>
        <v>0</v>
      </c>
      <c r="AS532" s="67">
        <f t="shared" ref="AS532" si="9823">IF(AS529=1,AS534,AS534+AR532)</f>
        <v>0</v>
      </c>
      <c r="AT532" s="67">
        <f t="shared" ref="AT532" si="9824">IF(AT529=1,AT534,AT534+AS532)</f>
        <v>0</v>
      </c>
      <c r="AU532" s="67">
        <f t="shared" ref="AU532" si="9825">IF(AU529=1,AU534,AU534+AT532)</f>
        <v>0</v>
      </c>
      <c r="AV532" s="67">
        <f t="shared" ref="AV532" si="9826">IF(AV529=1,AV534,AV534+AU532)</f>
        <v>0</v>
      </c>
      <c r="AW532" s="67">
        <f t="shared" ref="AW532" si="9827">IF(AW529=1,AW534,AW534+AV532)</f>
        <v>0</v>
      </c>
      <c r="AX532" s="67">
        <f t="shared" ref="AX532" si="9828">IF(AX529=1,AX534,AX534+AW532)</f>
        <v>0</v>
      </c>
      <c r="AY532" s="67">
        <f t="shared" ref="AY532" si="9829">IF(AY529=1,AY534,AY534+AX532)</f>
        <v>0</v>
      </c>
      <c r="AZ532" s="67">
        <f t="shared" ref="AZ532" si="9830">IF(AZ529=1,AZ534,AZ534+AY532)</f>
        <v>0</v>
      </c>
      <c r="BA532" s="67">
        <f t="shared" ref="BA532" si="9831">IF(BA529=1,BA534,BA534+AZ532)</f>
        <v>0</v>
      </c>
      <c r="BB532" s="67">
        <f t="shared" ref="BB532" si="9832">IF(BB529=1,BB534,BB534+BA532)</f>
        <v>0</v>
      </c>
      <c r="BC532" s="67">
        <f t="shared" ref="BC532" si="9833">IF(BC529=1,BC534,BC534+BB532)</f>
        <v>0</v>
      </c>
      <c r="BD532" s="67">
        <f t="shared" ref="BD532" si="9834">IF(BD529=1,BD534,BD534+BC532)</f>
        <v>0</v>
      </c>
      <c r="BE532" s="67">
        <f t="shared" ref="BE532" si="9835">IF(BE529=1,BE534,BE534+BD532)</f>
        <v>0</v>
      </c>
      <c r="BF532" s="67">
        <f t="shared" ref="BF532" si="9836">IF(BF529=1,BF534,BF534+BE532)</f>
        <v>0</v>
      </c>
      <c r="BG532" s="67">
        <f t="shared" ref="BG532" si="9837">IF(BG529=1,BG534,BG534+BF532)</f>
        <v>0</v>
      </c>
      <c r="BH532" s="67">
        <f t="shared" ref="BH532" si="9838">IF(BH529=1,BH534,BH534+BG532)</f>
        <v>0</v>
      </c>
      <c r="BI532" s="67">
        <f t="shared" ref="BI532" si="9839">IF(BI529=1,BI534,BI534+BH532)</f>
        <v>0</v>
      </c>
      <c r="BJ532" s="67">
        <f t="shared" ref="BJ532" si="9840">IF(BJ529=1,BJ534,BJ534+BI532)</f>
        <v>0</v>
      </c>
      <c r="BK532" s="67">
        <f t="shared" ref="BK532" si="9841">IF(BK529=1,BK534,BK534+BJ532)</f>
        <v>0</v>
      </c>
      <c r="BL532" s="67">
        <f t="shared" ref="BL532" si="9842">IF(BL529=1,BL534,BL534+BK532)</f>
        <v>0</v>
      </c>
      <c r="BM532" s="67">
        <f t="shared" ref="BM532" si="9843">IF(BM529=1,BM534,BM534+BL532)</f>
        <v>0</v>
      </c>
      <c r="BN532" s="362"/>
      <c r="BO532" s="364"/>
      <c r="BP532" s="366"/>
      <c r="BQ532" s="366"/>
      <c r="BR532" s="106"/>
      <c r="BS532" s="106"/>
      <c r="BT532" s="106"/>
      <c r="BU532" s="106"/>
      <c r="BV532" s="106"/>
      <c r="BW532" s="106"/>
      <c r="BX532" s="106"/>
      <c r="BY532" s="106"/>
      <c r="BZ532" s="106"/>
      <c r="CA532" s="106"/>
      <c r="CB532" s="106"/>
      <c r="CC532" s="106"/>
      <c r="CD532" s="106"/>
      <c r="CE532" s="106"/>
      <c r="CF532" s="106"/>
      <c r="CG532" s="106"/>
    </row>
    <row r="533" spans="1:85" s="245" customFormat="1" ht="29.15" customHeight="1" x14ac:dyDescent="0.35">
      <c r="A533" s="243"/>
      <c r="B533" s="128"/>
      <c r="C533" s="80"/>
      <c r="D533" s="80"/>
      <c r="E533" s="80"/>
      <c r="F533" s="80"/>
      <c r="G533" s="80"/>
      <c r="H533" s="80"/>
      <c r="I533" s="80"/>
      <c r="J533" s="80"/>
      <c r="K533" s="80"/>
      <c r="L533" s="80"/>
      <c r="M533" s="64"/>
      <c r="N533" s="7"/>
      <c r="O533" s="192"/>
      <c r="P533" s="106"/>
      <c r="Q533" s="63" t="s">
        <v>160</v>
      </c>
      <c r="R533" s="68">
        <f t="shared" ref="R533:BM533" si="9844">1720/12*R526</f>
        <v>0</v>
      </c>
      <c r="S533" s="68">
        <f t="shared" si="9844"/>
        <v>0</v>
      </c>
      <c r="T533" s="68">
        <f t="shared" si="9844"/>
        <v>0</v>
      </c>
      <c r="U533" s="68">
        <f t="shared" si="9844"/>
        <v>0</v>
      </c>
      <c r="V533" s="68">
        <f t="shared" si="9844"/>
        <v>0</v>
      </c>
      <c r="W533" s="68">
        <f t="shared" si="9844"/>
        <v>0</v>
      </c>
      <c r="X533" s="68">
        <f t="shared" si="9844"/>
        <v>0</v>
      </c>
      <c r="Y533" s="68">
        <f t="shared" si="9844"/>
        <v>0</v>
      </c>
      <c r="Z533" s="68">
        <f t="shared" si="9844"/>
        <v>0</v>
      </c>
      <c r="AA533" s="68">
        <f t="shared" si="9844"/>
        <v>0</v>
      </c>
      <c r="AB533" s="68">
        <f t="shared" si="9844"/>
        <v>0</v>
      </c>
      <c r="AC533" s="68">
        <f t="shared" si="9844"/>
        <v>0</v>
      </c>
      <c r="AD533" s="68">
        <f t="shared" si="9844"/>
        <v>0</v>
      </c>
      <c r="AE533" s="68">
        <f t="shared" si="9844"/>
        <v>0</v>
      </c>
      <c r="AF533" s="68">
        <f t="shared" si="9844"/>
        <v>0</v>
      </c>
      <c r="AG533" s="68">
        <f t="shared" si="9844"/>
        <v>0</v>
      </c>
      <c r="AH533" s="68">
        <f t="shared" si="9844"/>
        <v>0</v>
      </c>
      <c r="AI533" s="68">
        <f t="shared" si="9844"/>
        <v>0</v>
      </c>
      <c r="AJ533" s="68">
        <f t="shared" si="9844"/>
        <v>0</v>
      </c>
      <c r="AK533" s="68">
        <f t="shared" si="9844"/>
        <v>0</v>
      </c>
      <c r="AL533" s="68">
        <f t="shared" si="9844"/>
        <v>0</v>
      </c>
      <c r="AM533" s="68">
        <f t="shared" si="9844"/>
        <v>0</v>
      </c>
      <c r="AN533" s="68">
        <f t="shared" si="9844"/>
        <v>0</v>
      </c>
      <c r="AO533" s="68">
        <f t="shared" si="9844"/>
        <v>0</v>
      </c>
      <c r="AP533" s="68">
        <f t="shared" si="9844"/>
        <v>0</v>
      </c>
      <c r="AQ533" s="68">
        <f t="shared" si="9844"/>
        <v>0</v>
      </c>
      <c r="AR533" s="68">
        <f t="shared" si="9844"/>
        <v>0</v>
      </c>
      <c r="AS533" s="68">
        <f t="shared" si="9844"/>
        <v>0</v>
      </c>
      <c r="AT533" s="68">
        <f t="shared" si="9844"/>
        <v>0</v>
      </c>
      <c r="AU533" s="68">
        <f t="shared" si="9844"/>
        <v>0</v>
      </c>
      <c r="AV533" s="68">
        <f t="shared" si="9844"/>
        <v>0</v>
      </c>
      <c r="AW533" s="68">
        <f t="shared" si="9844"/>
        <v>0</v>
      </c>
      <c r="AX533" s="68">
        <f t="shared" si="9844"/>
        <v>0</v>
      </c>
      <c r="AY533" s="68">
        <f t="shared" si="9844"/>
        <v>0</v>
      </c>
      <c r="AZ533" s="68">
        <f t="shared" si="9844"/>
        <v>0</v>
      </c>
      <c r="BA533" s="68">
        <f t="shared" si="9844"/>
        <v>0</v>
      </c>
      <c r="BB533" s="68">
        <f t="shared" si="9844"/>
        <v>0</v>
      </c>
      <c r="BC533" s="68">
        <f t="shared" si="9844"/>
        <v>0</v>
      </c>
      <c r="BD533" s="68">
        <f t="shared" si="9844"/>
        <v>0</v>
      </c>
      <c r="BE533" s="68">
        <f t="shared" si="9844"/>
        <v>0</v>
      </c>
      <c r="BF533" s="68">
        <f t="shared" si="9844"/>
        <v>0</v>
      </c>
      <c r="BG533" s="68">
        <f t="shared" si="9844"/>
        <v>0</v>
      </c>
      <c r="BH533" s="68">
        <f t="shared" si="9844"/>
        <v>0</v>
      </c>
      <c r="BI533" s="68">
        <f t="shared" si="9844"/>
        <v>0</v>
      </c>
      <c r="BJ533" s="68">
        <f t="shared" si="9844"/>
        <v>0</v>
      </c>
      <c r="BK533" s="68">
        <f t="shared" si="9844"/>
        <v>0</v>
      </c>
      <c r="BL533" s="68">
        <f t="shared" si="9844"/>
        <v>0</v>
      </c>
      <c r="BM533" s="68">
        <f t="shared" si="9844"/>
        <v>0</v>
      </c>
      <c r="BN533" s="362"/>
      <c r="BO533" s="364"/>
      <c r="BP533" s="366"/>
      <c r="BQ533" s="366"/>
      <c r="BR533" s="106"/>
      <c r="BS533" s="106"/>
      <c r="BT533" s="106"/>
      <c r="BU533" s="106"/>
      <c r="BV533" s="106"/>
      <c r="BW533" s="106"/>
      <c r="BX533" s="106"/>
      <c r="BY533" s="106"/>
      <c r="BZ533" s="106"/>
      <c r="CA533" s="106"/>
      <c r="CB533" s="106"/>
      <c r="CC533" s="106"/>
      <c r="CD533" s="106"/>
      <c r="CE533" s="106"/>
      <c r="CF533" s="106"/>
      <c r="CG533" s="106"/>
    </row>
    <row r="534" spans="1:85" s="245" customFormat="1" ht="29" x14ac:dyDescent="0.35">
      <c r="A534" s="243"/>
      <c r="B534" s="128"/>
      <c r="C534" s="80"/>
      <c r="D534" s="80"/>
      <c r="E534" s="80"/>
      <c r="F534" s="80"/>
      <c r="G534" s="80"/>
      <c r="H534" s="80"/>
      <c r="I534" s="80"/>
      <c r="J534" s="80"/>
      <c r="K534" s="80"/>
      <c r="L534" s="80"/>
      <c r="M534" s="64"/>
      <c r="N534" s="7"/>
      <c r="O534" s="192"/>
      <c r="P534" s="106"/>
      <c r="Q534" s="63" t="s">
        <v>144</v>
      </c>
      <c r="R534" s="68">
        <f>FLOOR(IF(OR(R529=0,R529=1),IF(R527&gt;=R533,R533,R527)+0.00000001,IF(R531&gt;=R530,R530,R531))+0.00000001,1)</f>
        <v>0</v>
      </c>
      <c r="S534" s="68">
        <f t="shared" ref="S534" si="9845">FLOOR(IF(OR(S529=0,S529=1),IF(S533&gt;S530,S530,IF(S527&gt;=S533,S533,S527)+0.00000001),IF(S531&gt;=S530,S530-R532,S531-R532)+0.00000001),1)</f>
        <v>0</v>
      </c>
      <c r="T534" s="68">
        <f t="shared" ref="T534" si="9846">FLOOR(IF(OR(T529=0,T529=1),IF(T533&gt;T530,T530,IF(T527&gt;=T533,T533,T527)+0.00000001),IF(T531&gt;=T530,T530-S532,T531-S532)+0.00000001),1)</f>
        <v>0</v>
      </c>
      <c r="U534" s="68">
        <f t="shared" ref="U534" si="9847">FLOOR(IF(OR(U529=0,U529=1),IF(U533&gt;U530,U530,IF(U527&gt;=U533,U533,U527)+0.00000001),IF(U531&gt;=U530,U530-T532,U531-T532)+0.00000001),1)</f>
        <v>0</v>
      </c>
      <c r="V534" s="68">
        <f t="shared" ref="V534" si="9848">FLOOR(IF(OR(V529=0,V529=1),IF(V533&gt;V530,V530,IF(V527&gt;=V533,V533,V527)+0.00000001),IF(V531&gt;=V530,V530-U532,V531-U532)+0.00000001),1)</f>
        <v>0</v>
      </c>
      <c r="W534" s="68">
        <f t="shared" ref="W534" si="9849">FLOOR(IF(OR(W529=0,W529=1),IF(W533&gt;W530,W530,IF(W527&gt;=W533,W533,W527)+0.00000001),IF(W531&gt;=W530,W530-V532,W531-V532)+0.00000001),1)</f>
        <v>0</v>
      </c>
      <c r="X534" s="68">
        <f t="shared" ref="X534" si="9850">FLOOR(IF(OR(X529=0,X529=1),IF(X533&gt;X530,X530,IF(X527&gt;=X533,X533,X527)+0.00000001),IF(X531&gt;=X530,X530-W532,X531-W532)+0.00000001),1)</f>
        <v>0</v>
      </c>
      <c r="Y534" s="68">
        <f t="shared" ref="Y534" si="9851">FLOOR(IF(OR(Y529=0,Y529=1),IF(Y533&gt;Y530,Y530,IF(Y527&gt;=Y533,Y533,Y527)+0.00000001),IF(Y531&gt;=Y530,Y530-X532,Y531-X532)+0.00000001),1)</f>
        <v>0</v>
      </c>
      <c r="Z534" s="68">
        <f t="shared" ref="Z534" si="9852">FLOOR(IF(OR(Z529=0,Z529=1),IF(Z533&gt;Z530,Z530,IF(Z527&gt;=Z533,Z533,Z527)+0.00000001),IF(Z531&gt;=Z530,Z530-Y532,Z531-Y532)+0.00000001),1)</f>
        <v>0</v>
      </c>
      <c r="AA534" s="68">
        <f t="shared" ref="AA534" si="9853">FLOOR(IF(OR(AA529=0,AA529=1),IF(AA533&gt;AA530,AA530,IF(AA527&gt;=AA533,AA533,AA527)+0.00000001),IF(AA531&gt;=AA530,AA530-Z532,AA531-Z532)+0.00000001),1)</f>
        <v>0</v>
      </c>
      <c r="AB534" s="68">
        <f t="shared" ref="AB534" si="9854">FLOOR(IF(OR(AB529=0,AB529=1),IF(AB533&gt;AB530,AB530,IF(AB527&gt;=AB533,AB533,AB527)+0.00000001),IF(AB531&gt;=AB530,AB530-AA532,AB531-AA532)+0.00000001),1)</f>
        <v>0</v>
      </c>
      <c r="AC534" s="68">
        <f t="shared" ref="AC534" si="9855">FLOOR(IF(OR(AC529=0,AC529=1),IF(AC533&gt;AC530,AC530,IF(AC527&gt;=AC533,AC533,AC527)+0.00000001),IF(AC531&gt;=AC530,AC530-AB532,AC531-AB532)+0.00000001),1)</f>
        <v>0</v>
      </c>
      <c r="AD534" s="68">
        <f t="shared" ref="AD534" si="9856">FLOOR(IF(OR(AD529=0,AD529=1),IF(AD533&gt;AD530,AD530,IF(AD527&gt;=AD533,AD533,AD527)+0.00000001),IF(AD531&gt;=AD530,AD530-AC532,AD531-AC532)+0.00000001),1)</f>
        <v>0</v>
      </c>
      <c r="AE534" s="68">
        <f t="shared" ref="AE534" si="9857">FLOOR(IF(OR(AE529=0,AE529=1),IF(AE533&gt;AE530,AE530,IF(AE527&gt;=AE533,AE533,AE527)+0.00000001),IF(AE531&gt;=AE530,AE530-AD532,AE531-AD532)+0.00000001),1)</f>
        <v>0</v>
      </c>
      <c r="AF534" s="68">
        <f t="shared" ref="AF534" si="9858">FLOOR(IF(OR(AF529=0,AF529=1),IF(AF533&gt;AF530,AF530,IF(AF527&gt;=AF533,AF533,AF527)+0.00000001),IF(AF531&gt;=AF530,AF530-AE532,AF531-AE532)+0.00000001),1)</f>
        <v>0</v>
      </c>
      <c r="AG534" s="68">
        <f t="shared" ref="AG534" si="9859">FLOOR(IF(OR(AG529=0,AG529=1),IF(AG533&gt;AG530,AG530,IF(AG527&gt;=AG533,AG533,AG527)+0.00000001),IF(AG531&gt;=AG530,AG530-AF532,AG531-AF532)+0.00000001),1)</f>
        <v>0</v>
      </c>
      <c r="AH534" s="68">
        <f t="shared" ref="AH534" si="9860">FLOOR(IF(OR(AH529=0,AH529=1),IF(AH533&gt;AH530,AH530,IF(AH527&gt;=AH533,AH533,AH527)+0.00000001),IF(AH531&gt;=AH530,AH530-AG532,AH531-AG532)+0.00000001),1)</f>
        <v>0</v>
      </c>
      <c r="AI534" s="68">
        <f t="shared" ref="AI534" si="9861">FLOOR(IF(OR(AI529=0,AI529=1),IF(AI533&gt;AI530,AI530,IF(AI527&gt;=AI533,AI533,AI527)+0.00000001),IF(AI531&gt;=AI530,AI530-AH532,AI531-AH532)+0.00000001),1)</f>
        <v>0</v>
      </c>
      <c r="AJ534" s="68">
        <f t="shared" ref="AJ534" si="9862">FLOOR(IF(OR(AJ529=0,AJ529=1),IF(AJ533&gt;AJ530,AJ530,IF(AJ527&gt;=AJ533,AJ533,AJ527)+0.00000001),IF(AJ531&gt;=AJ530,AJ530-AI532,AJ531-AI532)+0.00000001),1)</f>
        <v>0</v>
      </c>
      <c r="AK534" s="68">
        <f t="shared" ref="AK534" si="9863">FLOOR(IF(OR(AK529=0,AK529=1),IF(AK533&gt;AK530,AK530,IF(AK527&gt;=AK533,AK533,AK527)+0.00000001),IF(AK531&gt;=AK530,AK530-AJ532,AK531-AJ532)+0.00000001),1)</f>
        <v>0</v>
      </c>
      <c r="AL534" s="68">
        <f t="shared" ref="AL534" si="9864">FLOOR(IF(OR(AL529=0,AL529=1),IF(AL533&gt;AL530,AL530,IF(AL527&gt;=AL533,AL533,AL527)+0.00000001),IF(AL531&gt;=AL530,AL530-AK532,AL531-AK532)+0.00000001),1)</f>
        <v>0</v>
      </c>
      <c r="AM534" s="68">
        <f t="shared" ref="AM534" si="9865">FLOOR(IF(OR(AM529=0,AM529=1),IF(AM533&gt;AM530,AM530,IF(AM527&gt;=AM533,AM533,AM527)+0.00000001),IF(AM531&gt;=AM530,AM530-AL532,AM531-AL532)+0.00000001),1)</f>
        <v>0</v>
      </c>
      <c r="AN534" s="68">
        <f t="shared" ref="AN534" si="9866">FLOOR(IF(OR(AN529=0,AN529=1),IF(AN533&gt;AN530,AN530,IF(AN527&gt;=AN533,AN533,AN527)+0.00000001),IF(AN531&gt;=AN530,AN530-AM532,AN531-AM532)+0.00000001),1)</f>
        <v>0</v>
      </c>
      <c r="AO534" s="68">
        <f t="shared" ref="AO534" si="9867">FLOOR(IF(OR(AO529=0,AO529=1),IF(AO533&gt;AO530,AO530,IF(AO527&gt;=AO533,AO533,AO527)+0.00000001),IF(AO531&gt;=AO530,AO530-AN532,AO531-AN532)+0.00000001),1)</f>
        <v>0</v>
      </c>
      <c r="AP534" s="68">
        <f t="shared" ref="AP534" si="9868">FLOOR(IF(OR(AP529=0,AP529=1),IF(AP533&gt;AP530,AP530,IF(AP527&gt;=AP533,AP533,AP527)+0.00000001),IF(AP531&gt;=AP530,AP530-AO532,AP531-AO532)+0.00000001),1)</f>
        <v>0</v>
      </c>
      <c r="AQ534" s="68">
        <f t="shared" ref="AQ534" si="9869">FLOOR(IF(OR(AQ529=0,AQ529=1),IF(AQ533&gt;AQ530,AQ530,IF(AQ527&gt;=AQ533,AQ533,AQ527)+0.00000001),IF(AQ531&gt;=AQ530,AQ530-AP532,AQ531-AP532)+0.00000001),1)</f>
        <v>0</v>
      </c>
      <c r="AR534" s="68">
        <f t="shared" ref="AR534" si="9870">FLOOR(IF(OR(AR529=0,AR529=1),IF(AR533&gt;AR530,AR530,IF(AR527&gt;=AR533,AR533,AR527)+0.00000001),IF(AR531&gt;=AR530,AR530-AQ532,AR531-AQ532)+0.00000001),1)</f>
        <v>0</v>
      </c>
      <c r="AS534" s="68">
        <f t="shared" ref="AS534" si="9871">FLOOR(IF(OR(AS529=0,AS529=1),IF(AS533&gt;AS530,AS530,IF(AS527&gt;=AS533,AS533,AS527)+0.00000001),IF(AS531&gt;=AS530,AS530-AR532,AS531-AR532)+0.00000001),1)</f>
        <v>0</v>
      </c>
      <c r="AT534" s="68">
        <f t="shared" ref="AT534" si="9872">FLOOR(IF(OR(AT529=0,AT529=1),IF(AT533&gt;AT530,AT530,IF(AT527&gt;=AT533,AT533,AT527)+0.00000001),IF(AT531&gt;=AT530,AT530-AS532,AT531-AS532)+0.00000001),1)</f>
        <v>0</v>
      </c>
      <c r="AU534" s="68">
        <f t="shared" ref="AU534" si="9873">FLOOR(IF(OR(AU529=0,AU529=1),IF(AU533&gt;AU530,AU530,IF(AU527&gt;=AU533,AU533,AU527)+0.00000001),IF(AU531&gt;=AU530,AU530-AT532,AU531-AT532)+0.00000001),1)</f>
        <v>0</v>
      </c>
      <c r="AV534" s="68">
        <f t="shared" ref="AV534" si="9874">FLOOR(IF(OR(AV529=0,AV529=1),IF(AV533&gt;AV530,AV530,IF(AV527&gt;=AV533,AV533,AV527)+0.00000001),IF(AV531&gt;=AV530,AV530-AU532,AV531-AU532)+0.00000001),1)</f>
        <v>0</v>
      </c>
      <c r="AW534" s="68">
        <f t="shared" ref="AW534" si="9875">FLOOR(IF(OR(AW529=0,AW529=1),IF(AW533&gt;AW530,AW530,IF(AW527&gt;=AW533,AW533,AW527)+0.00000001),IF(AW531&gt;=AW530,AW530-AV532,AW531-AV532)+0.00000001),1)</f>
        <v>0</v>
      </c>
      <c r="AX534" s="68">
        <f t="shared" ref="AX534" si="9876">FLOOR(IF(OR(AX529=0,AX529=1),IF(AX533&gt;AX530,AX530,IF(AX527&gt;=AX533,AX533,AX527)+0.00000001),IF(AX531&gt;=AX530,AX530-AW532,AX531-AW532)+0.00000001),1)</f>
        <v>0</v>
      </c>
      <c r="AY534" s="68">
        <f t="shared" ref="AY534" si="9877">FLOOR(IF(OR(AY529=0,AY529=1),IF(AY533&gt;AY530,AY530,IF(AY527&gt;=AY533,AY533,AY527)+0.00000001),IF(AY531&gt;=AY530,AY530-AX532,AY531-AX532)+0.00000001),1)</f>
        <v>0</v>
      </c>
      <c r="AZ534" s="68">
        <f t="shared" ref="AZ534" si="9878">FLOOR(IF(OR(AZ529=0,AZ529=1),IF(AZ533&gt;AZ530,AZ530,IF(AZ527&gt;=AZ533,AZ533,AZ527)+0.00000001),IF(AZ531&gt;=AZ530,AZ530-AY532,AZ531-AY532)+0.00000001),1)</f>
        <v>0</v>
      </c>
      <c r="BA534" s="68">
        <f t="shared" ref="BA534" si="9879">FLOOR(IF(OR(BA529=0,BA529=1),IF(BA533&gt;BA530,BA530,IF(BA527&gt;=BA533,BA533,BA527)+0.00000001),IF(BA531&gt;=BA530,BA530-AZ532,BA531-AZ532)+0.00000001),1)</f>
        <v>0</v>
      </c>
      <c r="BB534" s="68">
        <f t="shared" ref="BB534" si="9880">FLOOR(IF(OR(BB529=0,BB529=1),IF(BB533&gt;BB530,BB530,IF(BB527&gt;=BB533,BB533,BB527)+0.00000001),IF(BB531&gt;=BB530,BB530-BA532,BB531-BA532)+0.00000001),1)</f>
        <v>0</v>
      </c>
      <c r="BC534" s="68">
        <f t="shared" ref="BC534" si="9881">FLOOR(IF(OR(BC529=0,BC529=1),IF(BC533&gt;BC530,BC530,IF(BC527&gt;=BC533,BC533,BC527)+0.00000001),IF(BC531&gt;=BC530,BC530-BB532,BC531-BB532)+0.00000001),1)</f>
        <v>0</v>
      </c>
      <c r="BD534" s="68">
        <f t="shared" ref="BD534" si="9882">FLOOR(IF(OR(BD529=0,BD529=1),IF(BD533&gt;BD530,BD530,IF(BD527&gt;=BD533,BD533,BD527)+0.00000001),IF(BD531&gt;=BD530,BD530-BC532,BD531-BC532)+0.00000001),1)</f>
        <v>0</v>
      </c>
      <c r="BE534" s="68">
        <f t="shared" ref="BE534" si="9883">FLOOR(IF(OR(BE529=0,BE529=1),IF(BE533&gt;BE530,BE530,IF(BE527&gt;=BE533,BE533,BE527)+0.00000001),IF(BE531&gt;=BE530,BE530-BD532,BE531-BD532)+0.00000001),1)</f>
        <v>0</v>
      </c>
      <c r="BF534" s="68">
        <f t="shared" ref="BF534" si="9884">FLOOR(IF(OR(BF529=0,BF529=1),IF(BF533&gt;BF530,BF530,IF(BF527&gt;=BF533,BF533,BF527)+0.00000001),IF(BF531&gt;=BF530,BF530-BE532,BF531-BE532)+0.00000001),1)</f>
        <v>0</v>
      </c>
      <c r="BG534" s="68">
        <f t="shared" ref="BG534" si="9885">FLOOR(IF(OR(BG529=0,BG529=1),IF(BG533&gt;BG530,BG530,IF(BG527&gt;=BG533,BG533,BG527)+0.00000001),IF(BG531&gt;=BG530,BG530-BF532,BG531-BF532)+0.00000001),1)</f>
        <v>0</v>
      </c>
      <c r="BH534" s="68">
        <f t="shared" ref="BH534" si="9886">FLOOR(IF(OR(BH529=0,BH529=1),IF(BH533&gt;BH530,BH530,IF(BH527&gt;=BH533,BH533,BH527)+0.00000001),IF(BH531&gt;=BH530,BH530-BG532,BH531-BG532)+0.00000001),1)</f>
        <v>0</v>
      </c>
      <c r="BI534" s="68">
        <f t="shared" ref="BI534" si="9887">FLOOR(IF(OR(BI529=0,BI529=1),IF(BI533&gt;BI530,BI530,IF(BI527&gt;=BI533,BI533,BI527)+0.00000001),IF(BI531&gt;=BI530,BI530-BH532,BI531-BH532)+0.00000001),1)</f>
        <v>0</v>
      </c>
      <c r="BJ534" s="68">
        <f t="shared" ref="BJ534" si="9888">FLOOR(IF(OR(BJ529=0,BJ529=1),IF(BJ533&gt;BJ530,BJ530,IF(BJ527&gt;=BJ533,BJ533,BJ527)+0.00000001),IF(BJ531&gt;=BJ530,BJ530-BI532,BJ531-BI532)+0.00000001),1)</f>
        <v>0</v>
      </c>
      <c r="BK534" s="68">
        <f t="shared" ref="BK534" si="9889">FLOOR(IF(OR(BK529=0,BK529=1),IF(BK533&gt;BK530,BK530,IF(BK527&gt;=BK533,BK533,BK527)+0.00000001),IF(BK531&gt;=BK530,BK530-BJ532,BK531-BJ532)+0.00000001),1)</f>
        <v>0</v>
      </c>
      <c r="BL534" s="68">
        <f t="shared" ref="BL534" si="9890">FLOOR(IF(OR(BL529=0,BL529=1),IF(BL533&gt;BL530,BL530,IF(BL527&gt;=BL533,BL533,BL527)+0.00000001),IF(BL531&gt;=BL530,BL530-BK532,BL531-BK532)+0.00000001),1)</f>
        <v>0</v>
      </c>
      <c r="BM534" s="68">
        <f t="shared" ref="BM534" si="9891">FLOOR(IF(OR(BM529=0,BM529=1),IF(BM533&gt;BM530,BM530,IF(BM527&gt;=BM533,BM533,BM527)+0.00000001),IF(BM531&gt;=BM530,BM530-BL532,BM531-BL532)+0.00000001),1)</f>
        <v>0</v>
      </c>
      <c r="BN534" s="362"/>
      <c r="BO534" s="364"/>
      <c r="BP534" s="366"/>
      <c r="BQ534" s="366"/>
      <c r="BR534" s="106"/>
      <c r="BS534" s="106"/>
      <c r="BT534" s="106"/>
      <c r="BU534" s="106"/>
      <c r="BV534" s="106"/>
      <c r="BW534" s="106"/>
      <c r="BX534" s="106"/>
      <c r="BY534" s="106"/>
      <c r="BZ534" s="106"/>
      <c r="CA534" s="106"/>
      <c r="CB534" s="106"/>
      <c r="CC534" s="106"/>
      <c r="CD534" s="106"/>
      <c r="CE534" s="106"/>
      <c r="CF534" s="106"/>
      <c r="CG534" s="106"/>
    </row>
    <row r="535" spans="1:85" s="245" customFormat="1" ht="25.4" customHeight="1" thickBot="1" x14ac:dyDescent="0.4">
      <c r="A535" s="243"/>
      <c r="B535" s="129"/>
      <c r="C535" s="69"/>
      <c r="D535" s="69"/>
      <c r="E535" s="69"/>
      <c r="F535" s="69"/>
      <c r="G535" s="69"/>
      <c r="H535" s="69"/>
      <c r="I535" s="69"/>
      <c r="J535" s="69"/>
      <c r="K535" s="69"/>
      <c r="L535" s="69"/>
      <c r="M535" s="70"/>
      <c r="N535" s="7"/>
      <c r="O535" s="193"/>
      <c r="P535" s="106"/>
      <c r="Q535" s="216" t="s">
        <v>145</v>
      </c>
      <c r="R535" s="72">
        <f>IF($J526="Ano",R534*'Podpůrná data'!$B$5,R534*'Podpůrná data'!$B$3)</f>
        <v>0</v>
      </c>
      <c r="S535" s="72">
        <f>IF($J526="Ano",S534*'Podpůrná data'!$B$5,S534*'Podpůrná data'!$B$3)</f>
        <v>0</v>
      </c>
      <c r="T535" s="72">
        <f>IF($J526="Ano",T534*'Podpůrná data'!$B$5,T534*'Podpůrná data'!$B$3)</f>
        <v>0</v>
      </c>
      <c r="U535" s="72">
        <f>IF($J526="Ano",U534*'Podpůrná data'!$B$5,U534*'Podpůrná data'!$B$3)</f>
        <v>0</v>
      </c>
      <c r="V535" s="72">
        <f>IF($J526="Ano",V534*'Podpůrná data'!$B$5,V534*'Podpůrná data'!$B$3)</f>
        <v>0</v>
      </c>
      <c r="W535" s="72">
        <f>IF($J526="Ano",W534*'Podpůrná data'!$B$5,W534*'Podpůrná data'!$B$3)</f>
        <v>0</v>
      </c>
      <c r="X535" s="72">
        <f>IF($J526="Ano",X534*'Podpůrná data'!$B$5,X534*'Podpůrná data'!$B$3)</f>
        <v>0</v>
      </c>
      <c r="Y535" s="72">
        <f>IF($J526="Ano",Y534*'Podpůrná data'!$B$5,Y534*'Podpůrná data'!$B$3)</f>
        <v>0</v>
      </c>
      <c r="Z535" s="72">
        <f>IF($J526="Ano",Z534*'Podpůrná data'!$B$5,Z534*'Podpůrná data'!$B$3)</f>
        <v>0</v>
      </c>
      <c r="AA535" s="72">
        <f>IF($J526="Ano",AA534*'Podpůrná data'!$B$5,AA534*'Podpůrná data'!$B$3)</f>
        <v>0</v>
      </c>
      <c r="AB535" s="72">
        <f>IF($J526="Ano",AB534*'Podpůrná data'!$B$5,AB534*'Podpůrná data'!$B$3)</f>
        <v>0</v>
      </c>
      <c r="AC535" s="72">
        <f>IF($J526="Ano",AC534*'Podpůrná data'!$B$5,AC534*'Podpůrná data'!$B$3)</f>
        <v>0</v>
      </c>
      <c r="AD535" s="72">
        <f>IF($J526="Ano",AD534*'Podpůrná data'!$B$5,AD534*'Podpůrná data'!$B$3)</f>
        <v>0</v>
      </c>
      <c r="AE535" s="72">
        <f>IF($J526="Ano",AE534*'Podpůrná data'!$B$5,AE534*'Podpůrná data'!$B$3)</f>
        <v>0</v>
      </c>
      <c r="AF535" s="72">
        <f>IF($J526="Ano",AF534*'Podpůrná data'!$B$5,AF534*'Podpůrná data'!$B$3)</f>
        <v>0</v>
      </c>
      <c r="AG535" s="72">
        <f>IF($J526="Ano",AG534*'Podpůrná data'!$B$5,AG534*'Podpůrná data'!$B$3)</f>
        <v>0</v>
      </c>
      <c r="AH535" s="72">
        <f>IF($J526="Ano",AH534*'Podpůrná data'!$B$5,AH534*'Podpůrná data'!$B$3)</f>
        <v>0</v>
      </c>
      <c r="AI535" s="72">
        <f>IF($J526="Ano",AI534*'Podpůrná data'!$B$5,AI534*'Podpůrná data'!$B$3)</f>
        <v>0</v>
      </c>
      <c r="AJ535" s="72">
        <f>IF($J526="Ano",AJ534*'Podpůrná data'!$B$5,AJ534*'Podpůrná data'!$B$3)</f>
        <v>0</v>
      </c>
      <c r="AK535" s="72">
        <f>IF($J526="Ano",AK534*'Podpůrná data'!$B$5,AK534*'Podpůrná data'!$B$3)</f>
        <v>0</v>
      </c>
      <c r="AL535" s="72">
        <f>IF($J526="Ano",AL534*'Podpůrná data'!$B$5,AL534*'Podpůrná data'!$B$3)</f>
        <v>0</v>
      </c>
      <c r="AM535" s="72">
        <f>IF($J526="Ano",AM534*'Podpůrná data'!$B$5,AM534*'Podpůrná data'!$B$3)</f>
        <v>0</v>
      </c>
      <c r="AN535" s="72">
        <f>IF($J526="Ano",AN534*'Podpůrná data'!$B$5,AN534*'Podpůrná data'!$B$3)</f>
        <v>0</v>
      </c>
      <c r="AO535" s="72">
        <f>IF($J526="Ano",AO534*'Podpůrná data'!$B$5,AO534*'Podpůrná data'!$B$3)</f>
        <v>0</v>
      </c>
      <c r="AP535" s="72">
        <f>IF($J526="Ano",AP534*'Podpůrná data'!$B$5,AP534*'Podpůrná data'!$B$3)</f>
        <v>0</v>
      </c>
      <c r="AQ535" s="72">
        <f>IF($J526="Ano",AQ534*'Podpůrná data'!$B$5,AQ534*'Podpůrná data'!$B$3)</f>
        <v>0</v>
      </c>
      <c r="AR535" s="72">
        <f>IF($J526="Ano",AR534*'Podpůrná data'!$B$5,AR534*'Podpůrná data'!$B$3)</f>
        <v>0</v>
      </c>
      <c r="AS535" s="72">
        <f>IF($J526="Ano",AS534*'Podpůrná data'!$B$5,AS534*'Podpůrná data'!$B$3)</f>
        <v>0</v>
      </c>
      <c r="AT535" s="72">
        <f>IF($J526="Ano",AT534*'Podpůrná data'!$B$5,AT534*'Podpůrná data'!$B$3)</f>
        <v>0</v>
      </c>
      <c r="AU535" s="72">
        <f>IF($J526="Ano",AU534*'Podpůrná data'!$B$5,AU534*'Podpůrná data'!$B$3)</f>
        <v>0</v>
      </c>
      <c r="AV535" s="72">
        <f>IF($J526="Ano",AV534*'Podpůrná data'!$B$5,AV534*'Podpůrná data'!$B$3)</f>
        <v>0</v>
      </c>
      <c r="AW535" s="72">
        <f>IF($J526="Ano",AW534*'Podpůrná data'!$B$5,AW534*'Podpůrná data'!$B$3)</f>
        <v>0</v>
      </c>
      <c r="AX535" s="72">
        <f>IF($J526="Ano",AX534*'Podpůrná data'!$B$5,AX534*'Podpůrná data'!$B$3)</f>
        <v>0</v>
      </c>
      <c r="AY535" s="72">
        <f>IF($J526="Ano",AY534*'Podpůrná data'!$B$5,AY534*'Podpůrná data'!$B$3)</f>
        <v>0</v>
      </c>
      <c r="AZ535" s="72">
        <f>IF($J526="Ano",AZ534*'Podpůrná data'!$B$5,AZ534*'Podpůrná data'!$B$3)</f>
        <v>0</v>
      </c>
      <c r="BA535" s="72">
        <f>IF($J526="Ano",BA534*'Podpůrná data'!$B$5,BA534*'Podpůrná data'!$B$3)</f>
        <v>0</v>
      </c>
      <c r="BB535" s="72">
        <f>IF($J526="Ano",BB534*'Podpůrná data'!$B$5,BB534*'Podpůrná data'!$B$3)</f>
        <v>0</v>
      </c>
      <c r="BC535" s="72">
        <f>IF($J526="Ano",BC534*'Podpůrná data'!$B$5,BC534*'Podpůrná data'!$B$3)</f>
        <v>0</v>
      </c>
      <c r="BD535" s="72">
        <f>IF($J526="Ano",BD534*'Podpůrná data'!$B$5,BD534*'Podpůrná data'!$B$3)</f>
        <v>0</v>
      </c>
      <c r="BE535" s="72">
        <f>IF($J526="Ano",BE534*'Podpůrná data'!$B$5,BE534*'Podpůrná data'!$B$3)</f>
        <v>0</v>
      </c>
      <c r="BF535" s="72">
        <f>IF($J526="Ano",BF534*'Podpůrná data'!$B$5,BF534*'Podpůrná data'!$B$3)</f>
        <v>0</v>
      </c>
      <c r="BG535" s="72">
        <f>IF($J526="Ano",BG534*'Podpůrná data'!$B$5,BG534*'Podpůrná data'!$B$3)</f>
        <v>0</v>
      </c>
      <c r="BH535" s="72">
        <f>IF($J526="Ano",BH534*'Podpůrná data'!$B$5,BH534*'Podpůrná data'!$B$3)</f>
        <v>0</v>
      </c>
      <c r="BI535" s="72">
        <f>IF($J526="Ano",BI534*'Podpůrná data'!$B$5,BI534*'Podpůrná data'!$B$3)</f>
        <v>0</v>
      </c>
      <c r="BJ535" s="72">
        <f>IF($J526="Ano",BJ534*'Podpůrná data'!$B$5,BJ534*'Podpůrná data'!$B$3)</f>
        <v>0</v>
      </c>
      <c r="BK535" s="72">
        <f>IF($J526="Ano",BK534*'Podpůrná data'!$B$5,BK534*'Podpůrná data'!$B$3)</f>
        <v>0</v>
      </c>
      <c r="BL535" s="72">
        <f>IF($J526="Ano",BL534*'Podpůrná data'!$B$5,BL534*'Podpůrná data'!$B$3)</f>
        <v>0</v>
      </c>
      <c r="BM535" s="72">
        <f>IF($J526="Ano",BM534*'Podpůrná data'!$B$5,BM534*'Podpůrná data'!$B$3)</f>
        <v>0</v>
      </c>
      <c r="BN535" s="363"/>
      <c r="BO535" s="365"/>
      <c r="BP535" s="367"/>
      <c r="BQ535" s="367"/>
      <c r="BR535" s="106"/>
      <c r="BS535" s="178">
        <f>SUMIFS($R535:$BM535,$R525:$BM525,"1. ZoR")</f>
        <v>0</v>
      </c>
      <c r="BT535" s="178">
        <f>SUMIFS($R535:$BM535,$R525:$BM525,"2. ZoR")</f>
        <v>0</v>
      </c>
      <c r="BU535" s="178">
        <f>SUMIFS($R535:$BM535,$R525:$BM525,"3. ZoR")</f>
        <v>0</v>
      </c>
      <c r="BV535" s="178">
        <f>SUMIFS($R535:$BM535,$R525:$BM525,"4. ZoR")</f>
        <v>0</v>
      </c>
      <c r="BW535" s="178">
        <f>SUMIFS($R535:$BM535,$R525:$BM525,"5. ZoR")</f>
        <v>0</v>
      </c>
      <c r="BX535" s="178">
        <f>SUMIFS($R535:$BM535,$R525:$BM525,"6. ZoR")</f>
        <v>0</v>
      </c>
      <c r="BY535" s="178">
        <f>SUMIFS($R535:$BM535,$R525:$BM525,"7. ZoR")</f>
        <v>0</v>
      </c>
      <c r="BZ535" s="178">
        <f>SUMIFS($R535:$BM535,$R525:$BM525,"8. ZoR")</f>
        <v>0</v>
      </c>
      <c r="CA535" s="178">
        <f>SUMIFS($R535:$BM535,$R525:$BM525,"9. ZoR")</f>
        <v>0</v>
      </c>
      <c r="CB535" s="178">
        <f>SUMIFS($R535:$BM535,$R525:$BM525,"10. ZoR")</f>
        <v>0</v>
      </c>
      <c r="CC535" s="178">
        <f>SUMIFS($R535:$BM535,$R525:$BM525,"11. ZoR")</f>
        <v>0</v>
      </c>
      <c r="CD535" s="178">
        <f>SUMIFS($R535:$BM535,$R525:$BM525,"12. ZoR")</f>
        <v>0</v>
      </c>
      <c r="CE535" s="178">
        <f>SUMIFS($R535:$BM535,$R525:$BM525,"13. ZoR")</f>
        <v>0</v>
      </c>
      <c r="CF535" s="178">
        <f>SUMIFS($R535:$BM535,$R525:$BM525,"14. ZoR")</f>
        <v>0</v>
      </c>
      <c r="CG535" s="178">
        <f>SUMIFS($R535:$BM535,$R525:$BM525,"15. ZoR")</f>
        <v>0</v>
      </c>
    </row>
    <row r="536" spans="1:85" ht="15" hidden="1" customHeight="1" x14ac:dyDescent="0.35">
      <c r="B536" s="105"/>
      <c r="C536" s="130"/>
      <c r="D536" s="130"/>
      <c r="E536" s="130"/>
      <c r="F536" s="130"/>
      <c r="G536" s="130"/>
      <c r="H536" s="105"/>
      <c r="I536" s="105"/>
      <c r="J536" s="105"/>
      <c r="K536" s="105"/>
      <c r="L536" s="105"/>
      <c r="M536" s="105"/>
      <c r="N536" s="7"/>
      <c r="O536" s="105"/>
      <c r="P536" s="105"/>
      <c r="Q536" s="105"/>
      <c r="R536" s="105"/>
      <c r="S536" s="105"/>
      <c r="T536" s="7"/>
      <c r="U536" s="105"/>
      <c r="V536" s="105"/>
      <c r="W536" s="105"/>
      <c r="X536" s="105"/>
      <c r="Y536" s="105"/>
      <c r="Z536" s="105"/>
      <c r="AA536" s="105"/>
      <c r="AB536" s="105"/>
      <c r="AC536" s="105"/>
      <c r="AD536" s="105"/>
      <c r="AE536" s="105"/>
      <c r="AF536" s="105"/>
      <c r="AG536" s="105"/>
      <c r="AH536" s="105"/>
      <c r="AI536" s="105"/>
      <c r="AJ536" s="105"/>
      <c r="AK536" s="105"/>
      <c r="AL536" s="105"/>
      <c r="AM536" s="105"/>
      <c r="AN536" s="105"/>
      <c r="AO536" s="105"/>
      <c r="AP536" s="105"/>
      <c r="AQ536" s="105"/>
      <c r="AR536" s="105"/>
      <c r="AS536" s="105"/>
      <c r="AT536" s="105"/>
      <c r="AU536" s="105"/>
      <c r="AV536" s="105"/>
      <c r="AW536" s="105"/>
      <c r="AX536" s="105"/>
      <c r="AY536" s="105"/>
      <c r="AZ536" s="105"/>
      <c r="BA536" s="105"/>
      <c r="BB536" s="105"/>
      <c r="BC536" s="105"/>
      <c r="BD536" s="105"/>
      <c r="BE536" s="105"/>
      <c r="BF536" s="105"/>
      <c r="BG536" s="105"/>
      <c r="BH536" s="105"/>
      <c r="BI536" s="105"/>
      <c r="BJ536" s="105"/>
      <c r="BK536" s="105"/>
      <c r="BL536" s="105"/>
      <c r="BM536" s="105"/>
      <c r="BN536" s="105"/>
      <c r="BO536" s="105"/>
      <c r="BP536" s="105"/>
      <c r="BQ536" s="105"/>
      <c r="BR536" s="105"/>
      <c r="BS536" s="105"/>
      <c r="BT536" s="105"/>
      <c r="BU536" s="105"/>
      <c r="BV536" s="105"/>
      <c r="BW536" s="105"/>
      <c r="BX536" s="105"/>
      <c r="BY536" s="105"/>
      <c r="BZ536" s="105"/>
      <c r="CA536" s="105"/>
      <c r="CB536" s="105"/>
      <c r="CC536" s="105"/>
      <c r="CD536" s="105"/>
      <c r="CE536" s="105"/>
      <c r="CF536" s="105"/>
      <c r="CG536" s="105"/>
    </row>
    <row r="537" spans="1:85" s="245" customFormat="1" ht="69.650000000000006" customHeight="1" thickBot="1" x14ac:dyDescent="0.4">
      <c r="A537" s="249"/>
      <c r="B537" s="120"/>
      <c r="C537" s="360" t="s">
        <v>2</v>
      </c>
      <c r="D537" s="121"/>
      <c r="E537" s="131" t="s">
        <v>206</v>
      </c>
      <c r="F537" s="131" t="s">
        <v>444</v>
      </c>
      <c r="G537" s="131" t="s">
        <v>208</v>
      </c>
      <c r="H537" s="122" t="s">
        <v>94</v>
      </c>
      <c r="I537" s="122" t="s">
        <v>95</v>
      </c>
      <c r="J537" s="122" t="s">
        <v>96</v>
      </c>
      <c r="K537" s="122" t="s">
        <v>216</v>
      </c>
      <c r="L537" s="122" t="s">
        <v>218</v>
      </c>
      <c r="M537" s="138" t="s">
        <v>1</v>
      </c>
      <c r="N537" s="7"/>
      <c r="O537" s="124">
        <v>208002</v>
      </c>
      <c r="P537" s="106"/>
      <c r="Q537" s="194" t="s">
        <v>128</v>
      </c>
      <c r="R537" s="83" t="s">
        <v>4</v>
      </c>
      <c r="S537" s="83" t="s">
        <v>5</v>
      </c>
      <c r="T537" s="83" t="s">
        <v>6</v>
      </c>
      <c r="U537" s="83" t="s">
        <v>7</v>
      </c>
      <c r="V537" s="83" t="s">
        <v>8</v>
      </c>
      <c r="W537" s="83" t="s">
        <v>9</v>
      </c>
      <c r="X537" s="83" t="s">
        <v>10</v>
      </c>
      <c r="Y537" s="83" t="s">
        <v>11</v>
      </c>
      <c r="Z537" s="83" t="s">
        <v>12</v>
      </c>
      <c r="AA537" s="83" t="s">
        <v>13</v>
      </c>
      <c r="AB537" s="83" t="s">
        <v>14</v>
      </c>
      <c r="AC537" s="83" t="s">
        <v>15</v>
      </c>
      <c r="AD537" s="83" t="s">
        <v>16</v>
      </c>
      <c r="AE537" s="83" t="s">
        <v>17</v>
      </c>
      <c r="AF537" s="83" t="s">
        <v>18</v>
      </c>
      <c r="AG537" s="83" t="s">
        <v>19</v>
      </c>
      <c r="AH537" s="83" t="s">
        <v>20</v>
      </c>
      <c r="AI537" s="83" t="s">
        <v>21</v>
      </c>
      <c r="AJ537" s="83" t="s">
        <v>22</v>
      </c>
      <c r="AK537" s="83" t="s">
        <v>23</v>
      </c>
      <c r="AL537" s="83" t="s">
        <v>24</v>
      </c>
      <c r="AM537" s="83" t="s">
        <v>25</v>
      </c>
      <c r="AN537" s="83" t="s">
        <v>26</v>
      </c>
      <c r="AO537" s="83" t="s">
        <v>27</v>
      </c>
      <c r="AP537" s="83" t="s">
        <v>28</v>
      </c>
      <c r="AQ537" s="83" t="s">
        <v>29</v>
      </c>
      <c r="AR537" s="83" t="s">
        <v>30</v>
      </c>
      <c r="AS537" s="83" t="s">
        <v>31</v>
      </c>
      <c r="AT537" s="83" t="s">
        <v>32</v>
      </c>
      <c r="AU537" s="83" t="s">
        <v>33</v>
      </c>
      <c r="AV537" s="83" t="s">
        <v>34</v>
      </c>
      <c r="AW537" s="83" t="s">
        <v>35</v>
      </c>
      <c r="AX537" s="83" t="s">
        <v>36</v>
      </c>
      <c r="AY537" s="83" t="s">
        <v>37</v>
      </c>
      <c r="AZ537" s="83" t="s">
        <v>38</v>
      </c>
      <c r="BA537" s="83" t="s">
        <v>39</v>
      </c>
      <c r="BB537" s="83" t="s">
        <v>40</v>
      </c>
      <c r="BC537" s="83" t="s">
        <v>41</v>
      </c>
      <c r="BD537" s="83" t="s">
        <v>42</v>
      </c>
      <c r="BE537" s="83" t="s">
        <v>43</v>
      </c>
      <c r="BF537" s="83" t="s">
        <v>44</v>
      </c>
      <c r="BG537" s="83" t="s">
        <v>45</v>
      </c>
      <c r="BH537" s="83" t="s">
        <v>46</v>
      </c>
      <c r="BI537" s="83" t="s">
        <v>47</v>
      </c>
      <c r="BJ537" s="83" t="s">
        <v>48</v>
      </c>
      <c r="BK537" s="83" t="s">
        <v>49</v>
      </c>
      <c r="BL537" s="83" t="s">
        <v>50</v>
      </c>
      <c r="BM537" s="83" t="s">
        <v>51</v>
      </c>
      <c r="BN537" s="134" t="s">
        <v>163</v>
      </c>
      <c r="BO537" s="135" t="s">
        <v>164</v>
      </c>
      <c r="BP537" s="135" t="s">
        <v>146</v>
      </c>
      <c r="BQ537" s="135" t="s">
        <v>214</v>
      </c>
      <c r="BR537" s="106"/>
      <c r="BS537" s="368" t="s">
        <v>238</v>
      </c>
      <c r="BT537" s="369"/>
      <c r="BU537" s="369"/>
      <c r="BV537" s="369"/>
      <c r="BW537" s="369"/>
      <c r="BX537" s="369"/>
      <c r="BY537" s="369"/>
      <c r="BZ537" s="369"/>
      <c r="CA537" s="369"/>
      <c r="CB537" s="369"/>
      <c r="CC537" s="369"/>
      <c r="CD537" s="369"/>
      <c r="CE537" s="369"/>
      <c r="CF537" s="369"/>
      <c r="CG537" s="369"/>
    </row>
    <row r="538" spans="1:85" s="245" customFormat="1" ht="21" hidden="1" customHeight="1" x14ac:dyDescent="0.35">
      <c r="A538" s="250"/>
      <c r="B538" s="113"/>
      <c r="C538" s="361"/>
      <c r="D538" s="125"/>
      <c r="E538" s="125"/>
      <c r="F538" s="125"/>
      <c r="G538" s="125"/>
      <c r="H538" s="370" t="s">
        <v>250</v>
      </c>
      <c r="I538" s="371" t="s">
        <v>425</v>
      </c>
      <c r="J538" s="357" t="s">
        <v>97</v>
      </c>
      <c r="K538" s="357" t="s">
        <v>217</v>
      </c>
      <c r="L538" s="137"/>
      <c r="M538" s="373" t="s">
        <v>93</v>
      </c>
      <c r="N538" s="7"/>
      <c r="O538" s="375" t="s">
        <v>3</v>
      </c>
      <c r="P538" s="106"/>
      <c r="Q538" s="84"/>
      <c r="R538" s="74">
        <f>MONTH(Úvod!$F$10)</f>
        <v>1</v>
      </c>
      <c r="S538" s="75">
        <f t="shared" ref="S538" si="9892">IF(R538=12,1,R538+1)</f>
        <v>2</v>
      </c>
      <c r="T538" s="75">
        <f t="shared" ref="T538" si="9893">IF(S538=12,1,S538+1)</f>
        <v>3</v>
      </c>
      <c r="U538" s="76">
        <f t="shared" ref="U538" si="9894">IF(T538=12,1,T538+1)</f>
        <v>4</v>
      </c>
      <c r="V538" s="76">
        <f t="shared" ref="V538" si="9895">IF(U538=12,1,U538+1)</f>
        <v>5</v>
      </c>
      <c r="W538" s="76">
        <f t="shared" ref="W538" si="9896">IF(V538=12,1,V538+1)</f>
        <v>6</v>
      </c>
      <c r="X538" s="76">
        <f t="shared" ref="X538" si="9897">IF(W538=12,1,W538+1)</f>
        <v>7</v>
      </c>
      <c r="Y538" s="76">
        <f t="shared" ref="Y538" si="9898">IF(X538=12,1,X538+1)</f>
        <v>8</v>
      </c>
      <c r="Z538" s="76">
        <f t="shared" ref="Z538" si="9899">IF(Y538=12,1,Y538+1)</f>
        <v>9</v>
      </c>
      <c r="AA538" s="76">
        <f>IF(Z538=12,1,Z538+1)</f>
        <v>10</v>
      </c>
      <c r="AB538" s="76">
        <f t="shared" ref="AB538" si="9900">IF(AA538=12,1,AA538+1)</f>
        <v>11</v>
      </c>
      <c r="AC538" s="76">
        <f t="shared" ref="AC538" si="9901">IF(AB538=12,1,AB538+1)</f>
        <v>12</v>
      </c>
      <c r="AD538" s="76">
        <f t="shared" ref="AD538" si="9902">IF(AC538=12,1,AC538+1)</f>
        <v>1</v>
      </c>
      <c r="AE538" s="76">
        <f t="shared" ref="AE538" si="9903">IF(AD538=12,1,AD538+1)</f>
        <v>2</v>
      </c>
      <c r="AF538" s="76">
        <f t="shared" ref="AF538" si="9904">IF(AE538=12,1,AE538+1)</f>
        <v>3</v>
      </c>
      <c r="AG538" s="76">
        <f t="shared" ref="AG538" si="9905">IF(AF538=12,1,AF538+1)</f>
        <v>4</v>
      </c>
      <c r="AH538" s="76">
        <f t="shared" ref="AH538" si="9906">IF(AG538=12,1,AG538+1)</f>
        <v>5</v>
      </c>
      <c r="AI538" s="76">
        <f t="shared" ref="AI538" si="9907">IF(AH538=12,1,AH538+1)</f>
        <v>6</v>
      </c>
      <c r="AJ538" s="76">
        <f>IF(AI538=12,1,AI538+1)</f>
        <v>7</v>
      </c>
      <c r="AK538" s="76">
        <f t="shared" ref="AK538" si="9908">IF(AJ538=12,1,AJ538+1)</f>
        <v>8</v>
      </c>
      <c r="AL538" s="76">
        <f t="shared" ref="AL538" si="9909">IF(AK538=12,1,AK538+1)</f>
        <v>9</v>
      </c>
      <c r="AM538" s="76">
        <f t="shared" ref="AM538" si="9910">IF(AL538=12,1,AL538+1)</f>
        <v>10</v>
      </c>
      <c r="AN538" s="76">
        <f t="shared" ref="AN538" si="9911">IF(AM538=12,1,AM538+1)</f>
        <v>11</v>
      </c>
      <c r="AO538" s="76">
        <f t="shared" ref="AO538" si="9912">IF(AN538=12,1,AN538+1)</f>
        <v>12</v>
      </c>
      <c r="AP538" s="76">
        <f t="shared" ref="AP538" si="9913">IF(AO538=12,1,AO538+1)</f>
        <v>1</v>
      </c>
      <c r="AQ538" s="76">
        <f t="shared" ref="AQ538" si="9914">IF(AP538=12,1,AP538+1)</f>
        <v>2</v>
      </c>
      <c r="AR538" s="76">
        <f t="shared" ref="AR538" si="9915">IF(AQ538=12,1,AQ538+1)</f>
        <v>3</v>
      </c>
      <c r="AS538" s="76">
        <f t="shared" ref="AS538" si="9916">IF(AR538=12,1,AR538+1)</f>
        <v>4</v>
      </c>
      <c r="AT538" s="76">
        <f t="shared" ref="AT538" si="9917">IF(AS538=12,1,AS538+1)</f>
        <v>5</v>
      </c>
      <c r="AU538" s="76">
        <f t="shared" ref="AU538" si="9918">IF(AT538=12,1,AT538+1)</f>
        <v>6</v>
      </c>
      <c r="AV538" s="76">
        <f t="shared" ref="AV538" si="9919">IF(AU538=12,1,AU538+1)</f>
        <v>7</v>
      </c>
      <c r="AW538" s="76">
        <f t="shared" ref="AW538" si="9920">IF(AV538=12,1,AV538+1)</f>
        <v>8</v>
      </c>
      <c r="AX538" s="76">
        <f t="shared" ref="AX538" si="9921">IF(AW538=12,1,AW538+1)</f>
        <v>9</v>
      </c>
      <c r="AY538" s="76">
        <f t="shared" ref="AY538" si="9922">IF(AX538=12,1,AX538+1)</f>
        <v>10</v>
      </c>
      <c r="AZ538" s="76">
        <f t="shared" ref="AZ538" si="9923">IF(AY538=12,1,AY538+1)</f>
        <v>11</v>
      </c>
      <c r="BA538" s="76">
        <f t="shared" ref="BA538" si="9924">IF(AZ538=12,1,AZ538+1)</f>
        <v>12</v>
      </c>
      <c r="BB538" s="76">
        <f t="shared" ref="BB538" si="9925">IF(BA538=12,1,BA538+1)</f>
        <v>1</v>
      </c>
      <c r="BC538" s="76">
        <f t="shared" ref="BC538" si="9926">IF(BB538=12,1,BB538+1)</f>
        <v>2</v>
      </c>
      <c r="BD538" s="76">
        <f t="shared" ref="BD538" si="9927">IF(BC538=12,1,BC538+1)</f>
        <v>3</v>
      </c>
      <c r="BE538" s="76">
        <f t="shared" ref="BE538" si="9928">IF(BD538=12,1,BD538+1)</f>
        <v>4</v>
      </c>
      <c r="BF538" s="76">
        <f t="shared" ref="BF538" si="9929">IF(BE538=12,1,BE538+1)</f>
        <v>5</v>
      </c>
      <c r="BG538" s="76">
        <f t="shared" ref="BG538" si="9930">IF(BF538=12,1,BF538+1)</f>
        <v>6</v>
      </c>
      <c r="BH538" s="76">
        <f t="shared" ref="BH538" si="9931">IF(BG538=12,1,BG538+1)</f>
        <v>7</v>
      </c>
      <c r="BI538" s="76">
        <f t="shared" ref="BI538" si="9932">IF(BH538=12,1,BH538+1)</f>
        <v>8</v>
      </c>
      <c r="BJ538" s="76">
        <f t="shared" ref="BJ538" si="9933">IF(BI538=12,1,BI538+1)</f>
        <v>9</v>
      </c>
      <c r="BK538" s="76">
        <f t="shared" ref="BK538" si="9934">IF(BJ538=12,1,BJ538+1)</f>
        <v>10</v>
      </c>
      <c r="BL538" s="76">
        <f t="shared" ref="BL538" si="9935">IF(BK538=12,1,BK538+1)</f>
        <v>11</v>
      </c>
      <c r="BM538" s="76">
        <f t="shared" ref="BM538" si="9936">IF(BL538=12,1,BL538+1)</f>
        <v>12</v>
      </c>
      <c r="BN538" s="81"/>
      <c r="BO538" s="78"/>
      <c r="BP538" s="78"/>
      <c r="BQ538" s="78"/>
      <c r="BR538" s="106"/>
      <c r="BS538" s="106"/>
      <c r="BT538" s="106"/>
      <c r="BU538" s="106"/>
      <c r="BV538" s="106"/>
      <c r="BW538" s="106"/>
      <c r="BX538" s="106"/>
      <c r="BY538" s="106"/>
      <c r="BZ538" s="106"/>
      <c r="CA538" s="106"/>
      <c r="CB538" s="106"/>
      <c r="CC538" s="106"/>
      <c r="CD538" s="106"/>
      <c r="CE538" s="106"/>
      <c r="CF538" s="106"/>
      <c r="CG538" s="106"/>
    </row>
    <row r="539" spans="1:85" s="245" customFormat="1" ht="18" hidden="1" customHeight="1" x14ac:dyDescent="0.35">
      <c r="A539" s="250"/>
      <c r="B539" s="113"/>
      <c r="C539" s="361"/>
      <c r="D539" s="125"/>
      <c r="E539" s="125"/>
      <c r="F539" s="125"/>
      <c r="G539" s="125"/>
      <c r="H539" s="370"/>
      <c r="I539" s="371"/>
      <c r="J539" s="357"/>
      <c r="K539" s="357"/>
      <c r="L539" s="137"/>
      <c r="M539" s="373"/>
      <c r="N539" s="7"/>
      <c r="O539" s="376"/>
      <c r="P539" s="106"/>
      <c r="Q539" s="77"/>
      <c r="R539" s="59">
        <f t="shared" ref="R539:BM539" si="9937">VALUE(_xlfn.CONCAT(R538,".",R541))</f>
        <v>1</v>
      </c>
      <c r="S539" s="73">
        <f t="shared" si="9937"/>
        <v>32</v>
      </c>
      <c r="T539" s="73">
        <f t="shared" si="9937"/>
        <v>61</v>
      </c>
      <c r="U539" s="73">
        <f t="shared" si="9937"/>
        <v>92</v>
      </c>
      <c r="V539" s="73">
        <f t="shared" si="9937"/>
        <v>122</v>
      </c>
      <c r="W539" s="73">
        <f t="shared" si="9937"/>
        <v>153</v>
      </c>
      <c r="X539" s="73">
        <f t="shared" si="9937"/>
        <v>183</v>
      </c>
      <c r="Y539" s="73">
        <f t="shared" si="9937"/>
        <v>214</v>
      </c>
      <c r="Z539" s="73">
        <f t="shared" si="9937"/>
        <v>245</v>
      </c>
      <c r="AA539" s="73">
        <f t="shared" si="9937"/>
        <v>275</v>
      </c>
      <c r="AB539" s="73">
        <f t="shared" si="9937"/>
        <v>306</v>
      </c>
      <c r="AC539" s="73">
        <f t="shared" si="9937"/>
        <v>336</v>
      </c>
      <c r="AD539" s="73">
        <f t="shared" si="9937"/>
        <v>367</v>
      </c>
      <c r="AE539" s="73">
        <f t="shared" si="9937"/>
        <v>398</v>
      </c>
      <c r="AF539" s="73">
        <f t="shared" si="9937"/>
        <v>426</v>
      </c>
      <c r="AG539" s="73">
        <f t="shared" si="9937"/>
        <v>457</v>
      </c>
      <c r="AH539" s="73">
        <f t="shared" si="9937"/>
        <v>487</v>
      </c>
      <c r="AI539" s="73">
        <f t="shared" si="9937"/>
        <v>518</v>
      </c>
      <c r="AJ539" s="73">
        <f t="shared" si="9937"/>
        <v>548</v>
      </c>
      <c r="AK539" s="73">
        <f t="shared" si="9937"/>
        <v>579</v>
      </c>
      <c r="AL539" s="73">
        <f t="shared" si="9937"/>
        <v>610</v>
      </c>
      <c r="AM539" s="73">
        <f t="shared" si="9937"/>
        <v>640</v>
      </c>
      <c r="AN539" s="73">
        <f t="shared" si="9937"/>
        <v>671</v>
      </c>
      <c r="AO539" s="73">
        <f t="shared" si="9937"/>
        <v>701</v>
      </c>
      <c r="AP539" s="73">
        <f t="shared" si="9937"/>
        <v>732</v>
      </c>
      <c r="AQ539" s="73">
        <f t="shared" si="9937"/>
        <v>763</v>
      </c>
      <c r="AR539" s="73">
        <f t="shared" si="9937"/>
        <v>791</v>
      </c>
      <c r="AS539" s="73">
        <f t="shared" si="9937"/>
        <v>822</v>
      </c>
      <c r="AT539" s="73">
        <f t="shared" si="9937"/>
        <v>852</v>
      </c>
      <c r="AU539" s="73">
        <f t="shared" si="9937"/>
        <v>883</v>
      </c>
      <c r="AV539" s="73">
        <f t="shared" si="9937"/>
        <v>913</v>
      </c>
      <c r="AW539" s="73">
        <f t="shared" si="9937"/>
        <v>944</v>
      </c>
      <c r="AX539" s="73">
        <f t="shared" si="9937"/>
        <v>975</v>
      </c>
      <c r="AY539" s="73">
        <f t="shared" si="9937"/>
        <v>1005</v>
      </c>
      <c r="AZ539" s="73">
        <f t="shared" si="9937"/>
        <v>1036</v>
      </c>
      <c r="BA539" s="73">
        <f t="shared" si="9937"/>
        <v>1066</v>
      </c>
      <c r="BB539" s="73">
        <f t="shared" si="9937"/>
        <v>1097</v>
      </c>
      <c r="BC539" s="73">
        <f t="shared" si="9937"/>
        <v>1128</v>
      </c>
      <c r="BD539" s="73">
        <f t="shared" si="9937"/>
        <v>1156</v>
      </c>
      <c r="BE539" s="73">
        <f t="shared" si="9937"/>
        <v>1187</v>
      </c>
      <c r="BF539" s="73">
        <f t="shared" si="9937"/>
        <v>1217</v>
      </c>
      <c r="BG539" s="73">
        <f t="shared" si="9937"/>
        <v>1248</v>
      </c>
      <c r="BH539" s="73">
        <f t="shared" si="9937"/>
        <v>1278</v>
      </c>
      <c r="BI539" s="73">
        <f t="shared" si="9937"/>
        <v>1309</v>
      </c>
      <c r="BJ539" s="73">
        <f t="shared" si="9937"/>
        <v>1340</v>
      </c>
      <c r="BK539" s="73">
        <f t="shared" si="9937"/>
        <v>1370</v>
      </c>
      <c r="BL539" s="73">
        <f t="shared" si="9937"/>
        <v>1401</v>
      </c>
      <c r="BM539" s="73">
        <f t="shared" si="9937"/>
        <v>1431</v>
      </c>
      <c r="BN539" s="82"/>
      <c r="BO539" s="79"/>
      <c r="BP539" s="79"/>
      <c r="BQ539" s="79"/>
      <c r="BR539" s="106"/>
      <c r="BS539" s="106"/>
      <c r="BT539" s="106"/>
      <c r="BU539" s="106"/>
      <c r="BV539" s="106"/>
      <c r="BW539" s="106"/>
      <c r="BX539" s="106"/>
      <c r="BY539" s="106"/>
      <c r="BZ539" s="106"/>
      <c r="CA539" s="106"/>
      <c r="CB539" s="106"/>
      <c r="CC539" s="106"/>
      <c r="CD539" s="106"/>
      <c r="CE539" s="106"/>
      <c r="CF539" s="106"/>
      <c r="CG539" s="106"/>
    </row>
    <row r="540" spans="1:85" s="245" customFormat="1" ht="18" customHeight="1" x14ac:dyDescent="0.35">
      <c r="A540" s="250"/>
      <c r="B540" s="113"/>
      <c r="C540" s="361"/>
      <c r="D540" s="125"/>
      <c r="E540" s="357" t="s">
        <v>207</v>
      </c>
      <c r="F540" s="357" t="s">
        <v>207</v>
      </c>
      <c r="G540" s="357" t="s">
        <v>207</v>
      </c>
      <c r="H540" s="370"/>
      <c r="I540" s="371"/>
      <c r="J540" s="357"/>
      <c r="K540" s="357"/>
      <c r="L540" s="357" t="s">
        <v>219</v>
      </c>
      <c r="M540" s="373"/>
      <c r="N540" s="7"/>
      <c r="O540" s="376"/>
      <c r="P540" s="106"/>
      <c r="Q540" s="77"/>
      <c r="R540" s="60" t="str">
        <f>VLOOKUP(R538,'Podpůrná data'!$I$188:$J$199,2)</f>
        <v>leden</v>
      </c>
      <c r="S540" s="60" t="str">
        <f>VLOOKUP(S538,'Podpůrná data'!$I$188:$J$199,2)</f>
        <v>únor</v>
      </c>
      <c r="T540" s="60" t="str">
        <f>VLOOKUP(T538,'Podpůrná data'!$I$188:$J$199,2)</f>
        <v>březen</v>
      </c>
      <c r="U540" s="60" t="str">
        <f>VLOOKUP(U538,'Podpůrná data'!$I$188:$J$199,2)</f>
        <v>duben</v>
      </c>
      <c r="V540" s="60" t="str">
        <f>VLOOKUP(V538,'Podpůrná data'!$I$188:$J$199,2)</f>
        <v>květen</v>
      </c>
      <c r="W540" s="60" t="str">
        <f>VLOOKUP(W538,'Podpůrná data'!$I$188:$J$199,2)</f>
        <v>červen</v>
      </c>
      <c r="X540" s="60" t="str">
        <f>VLOOKUP(X538,'Podpůrná data'!$I$188:$J$199,2)</f>
        <v>červenec</v>
      </c>
      <c r="Y540" s="60" t="str">
        <f>VLOOKUP(Y538,'Podpůrná data'!$I$188:$J$199,2)</f>
        <v>srpen</v>
      </c>
      <c r="Z540" s="60" t="str">
        <f>VLOOKUP(Z538,'Podpůrná data'!$I$188:$J$199,2)</f>
        <v>září</v>
      </c>
      <c r="AA540" s="60" t="str">
        <f>VLOOKUP(AA538,'Podpůrná data'!$I$188:$J$199,2)</f>
        <v>říjen</v>
      </c>
      <c r="AB540" s="60" t="str">
        <f>VLOOKUP(AB538,'Podpůrná data'!$I$188:$J$199,2)</f>
        <v>listopad</v>
      </c>
      <c r="AC540" s="60" t="str">
        <f>VLOOKUP(AC538,'Podpůrná data'!$I$188:$J$199,2)</f>
        <v>prosinec</v>
      </c>
      <c r="AD540" s="60" t="str">
        <f>VLOOKUP(AD538,'Podpůrná data'!$I$188:$J$199,2)</f>
        <v>leden</v>
      </c>
      <c r="AE540" s="60" t="str">
        <f>VLOOKUP(AE538,'Podpůrná data'!$I$188:$J$199,2)</f>
        <v>únor</v>
      </c>
      <c r="AF540" s="60" t="str">
        <f>VLOOKUP(AF538,'Podpůrná data'!$I$188:$J$199,2)</f>
        <v>březen</v>
      </c>
      <c r="AG540" s="60" t="str">
        <f>VLOOKUP(AG538,'Podpůrná data'!$I$188:$J$199,2)</f>
        <v>duben</v>
      </c>
      <c r="AH540" s="60" t="str">
        <f>VLOOKUP(AH538,'Podpůrná data'!$I$188:$J$199,2)</f>
        <v>květen</v>
      </c>
      <c r="AI540" s="60" t="str">
        <f>VLOOKUP(AI538,'Podpůrná data'!$I$188:$J$199,2)</f>
        <v>červen</v>
      </c>
      <c r="AJ540" s="60" t="str">
        <f>VLOOKUP(AJ538,'Podpůrná data'!$I$188:$J$199,2)</f>
        <v>červenec</v>
      </c>
      <c r="AK540" s="60" t="str">
        <f>VLOOKUP(AK538,'Podpůrná data'!$I$188:$J$199,2)</f>
        <v>srpen</v>
      </c>
      <c r="AL540" s="60" t="str">
        <f>VLOOKUP(AL538,'Podpůrná data'!$I$188:$J$199,2)</f>
        <v>září</v>
      </c>
      <c r="AM540" s="60" t="str">
        <f>VLOOKUP(AM538,'Podpůrná data'!$I$188:$J$199,2)</f>
        <v>říjen</v>
      </c>
      <c r="AN540" s="60" t="str">
        <f>VLOOKUP(AN538,'Podpůrná data'!$I$188:$J$199,2)</f>
        <v>listopad</v>
      </c>
      <c r="AO540" s="60" t="str">
        <f>VLOOKUP(AO538,'Podpůrná data'!$I$188:$J$199,2)</f>
        <v>prosinec</v>
      </c>
      <c r="AP540" s="60" t="str">
        <f>VLOOKUP(AP538,'Podpůrná data'!$I$188:$J$199,2)</f>
        <v>leden</v>
      </c>
      <c r="AQ540" s="60" t="str">
        <f>VLOOKUP(AQ538,'Podpůrná data'!$I$188:$J$199,2)</f>
        <v>únor</v>
      </c>
      <c r="AR540" s="60" t="str">
        <f>VLOOKUP(AR538,'Podpůrná data'!$I$188:$J$199,2)</f>
        <v>březen</v>
      </c>
      <c r="AS540" s="60" t="str">
        <f>VLOOKUP(AS538,'Podpůrná data'!$I$188:$J$199,2)</f>
        <v>duben</v>
      </c>
      <c r="AT540" s="60" t="str">
        <f>VLOOKUP(AT538,'Podpůrná data'!$I$188:$J$199,2)</f>
        <v>květen</v>
      </c>
      <c r="AU540" s="60" t="str">
        <f>VLOOKUP(AU538,'Podpůrná data'!$I$188:$J$199,2)</f>
        <v>červen</v>
      </c>
      <c r="AV540" s="60" t="str">
        <f>VLOOKUP(AV538,'Podpůrná data'!$I$188:$J$199,2)</f>
        <v>červenec</v>
      </c>
      <c r="AW540" s="60" t="str">
        <f>VLOOKUP(AW538,'Podpůrná data'!$I$188:$J$199,2)</f>
        <v>srpen</v>
      </c>
      <c r="AX540" s="60" t="str">
        <f>VLOOKUP(AX538,'Podpůrná data'!$I$188:$J$199,2)</f>
        <v>září</v>
      </c>
      <c r="AY540" s="60" t="str">
        <f>VLOOKUP(AY538,'Podpůrná data'!$I$188:$J$199,2)</f>
        <v>říjen</v>
      </c>
      <c r="AZ540" s="60" t="str">
        <f>VLOOKUP(AZ538,'Podpůrná data'!$I$188:$J$199,2)</f>
        <v>listopad</v>
      </c>
      <c r="BA540" s="60" t="str">
        <f>VLOOKUP(BA538,'Podpůrná data'!$I$188:$J$199,2)</f>
        <v>prosinec</v>
      </c>
      <c r="BB540" s="60" t="str">
        <f>VLOOKUP(BB538,'Podpůrná data'!$I$188:$J$199,2)</f>
        <v>leden</v>
      </c>
      <c r="BC540" s="60" t="str">
        <f>VLOOKUP(BC538,'Podpůrná data'!$I$188:$J$199,2)</f>
        <v>únor</v>
      </c>
      <c r="BD540" s="60" t="str">
        <f>VLOOKUP(BD538,'Podpůrná data'!$I$188:$J$199,2)</f>
        <v>březen</v>
      </c>
      <c r="BE540" s="60" t="str">
        <f>VLOOKUP(BE538,'Podpůrná data'!$I$188:$J$199,2)</f>
        <v>duben</v>
      </c>
      <c r="BF540" s="60" t="str">
        <f>VLOOKUP(BF538,'Podpůrná data'!$I$188:$J$199,2)</f>
        <v>květen</v>
      </c>
      <c r="BG540" s="60" t="str">
        <f>VLOOKUP(BG538,'Podpůrná data'!$I$188:$J$199,2)</f>
        <v>červen</v>
      </c>
      <c r="BH540" s="60" t="str">
        <f>VLOOKUP(BH538,'Podpůrná data'!$I$188:$J$199,2)</f>
        <v>červenec</v>
      </c>
      <c r="BI540" s="60" t="str">
        <f>VLOOKUP(BI538,'Podpůrná data'!$I$188:$J$199,2)</f>
        <v>srpen</v>
      </c>
      <c r="BJ540" s="60" t="str">
        <f>VLOOKUP(BJ538,'Podpůrná data'!$I$188:$J$199,2)</f>
        <v>září</v>
      </c>
      <c r="BK540" s="60" t="str">
        <f>VLOOKUP(BK538,'Podpůrná data'!$I$188:$J$199,2)</f>
        <v>říjen</v>
      </c>
      <c r="BL540" s="60" t="str">
        <f>VLOOKUP(BL538,'Podpůrná data'!$I$188:$J$199,2)</f>
        <v>listopad</v>
      </c>
      <c r="BM540" s="60" t="str">
        <f>VLOOKUP(BM538,'Podpůrná data'!$I$188:$J$199,2)</f>
        <v>prosinec</v>
      </c>
      <c r="BN540" s="171"/>
      <c r="BO540" s="175"/>
      <c r="BP540" s="197"/>
      <c r="BQ540" s="197"/>
      <c r="BR540" s="106"/>
      <c r="BS540" s="179" t="s">
        <v>105</v>
      </c>
      <c r="BT540" s="179" t="s">
        <v>106</v>
      </c>
      <c r="BU540" s="179" t="s">
        <v>107</v>
      </c>
      <c r="BV540" s="179" t="s">
        <v>108</v>
      </c>
      <c r="BW540" s="179" t="s">
        <v>109</v>
      </c>
      <c r="BX540" s="179" t="s">
        <v>110</v>
      </c>
      <c r="BY540" s="179" t="s">
        <v>111</v>
      </c>
      <c r="BZ540" s="179" t="s">
        <v>112</v>
      </c>
      <c r="CA540" s="179" t="s">
        <v>113</v>
      </c>
      <c r="CB540" s="179" t="s">
        <v>155</v>
      </c>
      <c r="CC540" s="179" t="s">
        <v>156</v>
      </c>
      <c r="CD540" s="179" t="s">
        <v>157</v>
      </c>
      <c r="CE540" s="179" t="s">
        <v>202</v>
      </c>
      <c r="CF540" s="179" t="s">
        <v>203</v>
      </c>
      <c r="CG540" s="179" t="s">
        <v>204</v>
      </c>
    </row>
    <row r="541" spans="1:85" s="245" customFormat="1" ht="16.399999999999999" customHeight="1" x14ac:dyDescent="0.35">
      <c r="A541" s="250"/>
      <c r="B541" s="113"/>
      <c r="C541" s="361"/>
      <c r="D541" s="125"/>
      <c r="E541" s="357"/>
      <c r="F541" s="357"/>
      <c r="G541" s="357"/>
      <c r="H541" s="370"/>
      <c r="I541" s="371"/>
      <c r="J541" s="357"/>
      <c r="K541" s="357"/>
      <c r="L541" s="357"/>
      <c r="M541" s="373"/>
      <c r="N541" s="7"/>
      <c r="O541" s="376"/>
      <c r="P541" s="106"/>
      <c r="Q541" s="77"/>
      <c r="R541" s="60">
        <f>YEAR(Úvod!$F$10)</f>
        <v>1900</v>
      </c>
      <c r="S541" s="60">
        <f t="shared" ref="S541" si="9938">IF(S538=1,R541+1,R541)</f>
        <v>1900</v>
      </c>
      <c r="T541" s="60">
        <f t="shared" ref="T541" si="9939">IF(T538=1,S541+1,S541)</f>
        <v>1900</v>
      </c>
      <c r="U541" s="60">
        <f t="shared" ref="U541" si="9940">IF(U538=1,T541+1,T541)</f>
        <v>1900</v>
      </c>
      <c r="V541" s="60">
        <f t="shared" ref="V541" si="9941">IF(V538=1,U541+1,U541)</f>
        <v>1900</v>
      </c>
      <c r="W541" s="60">
        <f t="shared" ref="W541" si="9942">IF(W538=1,V541+1,V541)</f>
        <v>1900</v>
      </c>
      <c r="X541" s="60">
        <f t="shared" ref="X541" si="9943">IF(X538=1,W541+1,W541)</f>
        <v>1900</v>
      </c>
      <c r="Y541" s="60">
        <f t="shared" ref="Y541" si="9944">IF(Y538=1,X541+1,X541)</f>
        <v>1900</v>
      </c>
      <c r="Z541" s="60">
        <f t="shared" ref="Z541" si="9945">IF(Z538=1,Y541+1,Y541)</f>
        <v>1900</v>
      </c>
      <c r="AA541" s="60">
        <f t="shared" ref="AA541" si="9946">IF(AA538=1,Z541+1,Z541)</f>
        <v>1900</v>
      </c>
      <c r="AB541" s="60">
        <f t="shared" ref="AB541" si="9947">IF(AB538=1,AA541+1,AA541)</f>
        <v>1900</v>
      </c>
      <c r="AC541" s="60">
        <f t="shared" ref="AC541" si="9948">IF(AC538=1,AB541+1,AB541)</f>
        <v>1900</v>
      </c>
      <c r="AD541" s="60">
        <f t="shared" ref="AD541" si="9949">IF(AD538=1,AC541+1,AC541)</f>
        <v>1901</v>
      </c>
      <c r="AE541" s="60">
        <f t="shared" ref="AE541" si="9950">IF(AE538=1,AD541+1,AD541)</f>
        <v>1901</v>
      </c>
      <c r="AF541" s="60">
        <f t="shared" ref="AF541" si="9951">IF(AF538=1,AE541+1,AE541)</f>
        <v>1901</v>
      </c>
      <c r="AG541" s="60">
        <f t="shared" ref="AG541" si="9952">IF(AG538=1,AF541+1,AF541)</f>
        <v>1901</v>
      </c>
      <c r="AH541" s="60">
        <f t="shared" ref="AH541" si="9953">IF(AH538=1,AG541+1,AG541)</f>
        <v>1901</v>
      </c>
      <c r="AI541" s="60">
        <f t="shared" ref="AI541" si="9954">IF(AI538=1,AH541+1,AH541)</f>
        <v>1901</v>
      </c>
      <c r="AJ541" s="60">
        <f t="shared" ref="AJ541" si="9955">IF(AJ538=1,AI541+1,AI541)</f>
        <v>1901</v>
      </c>
      <c r="AK541" s="60">
        <f t="shared" ref="AK541" si="9956">IF(AK538=1,AJ541+1,AJ541)</f>
        <v>1901</v>
      </c>
      <c r="AL541" s="60">
        <f t="shared" ref="AL541" si="9957">IF(AL538=1,AK541+1,AK541)</f>
        <v>1901</v>
      </c>
      <c r="AM541" s="60">
        <f t="shared" ref="AM541" si="9958">IF(AM538=1,AL541+1,AL541)</f>
        <v>1901</v>
      </c>
      <c r="AN541" s="60">
        <f t="shared" ref="AN541" si="9959">IF(AN538=1,AM541+1,AM541)</f>
        <v>1901</v>
      </c>
      <c r="AO541" s="60">
        <f t="shared" ref="AO541" si="9960">IF(AO538=1,AN541+1,AN541)</f>
        <v>1901</v>
      </c>
      <c r="AP541" s="60">
        <f t="shared" ref="AP541" si="9961">IF(AP538=1,AO541+1,AO541)</f>
        <v>1902</v>
      </c>
      <c r="AQ541" s="60">
        <f t="shared" ref="AQ541" si="9962">IF(AQ538=1,AP541+1,AP541)</f>
        <v>1902</v>
      </c>
      <c r="AR541" s="60">
        <f t="shared" ref="AR541" si="9963">IF(AR538=1,AQ541+1,AQ541)</f>
        <v>1902</v>
      </c>
      <c r="AS541" s="60">
        <f t="shared" ref="AS541" si="9964">IF(AS538=1,AR541+1,AR541)</f>
        <v>1902</v>
      </c>
      <c r="AT541" s="60">
        <f t="shared" ref="AT541" si="9965">IF(AT538=1,AS541+1,AS541)</f>
        <v>1902</v>
      </c>
      <c r="AU541" s="60">
        <f t="shared" ref="AU541" si="9966">IF(AU538=1,AT541+1,AT541)</f>
        <v>1902</v>
      </c>
      <c r="AV541" s="60">
        <f t="shared" ref="AV541" si="9967">IF(AV538=1,AU541+1,AU541)</f>
        <v>1902</v>
      </c>
      <c r="AW541" s="60">
        <f t="shared" ref="AW541" si="9968">IF(AW538=1,AV541+1,AV541)</f>
        <v>1902</v>
      </c>
      <c r="AX541" s="60">
        <f t="shared" ref="AX541" si="9969">IF(AX538=1,AW541+1,AW541)</f>
        <v>1902</v>
      </c>
      <c r="AY541" s="60">
        <f t="shared" ref="AY541" si="9970">IF(AY538=1,AX541+1,AX541)</f>
        <v>1902</v>
      </c>
      <c r="AZ541" s="60">
        <f t="shared" ref="AZ541" si="9971">IF(AZ538=1,AY541+1,AY541)</f>
        <v>1902</v>
      </c>
      <c r="BA541" s="60">
        <f t="shared" ref="BA541" si="9972">IF(BA538=1,AZ541+1,AZ541)</f>
        <v>1902</v>
      </c>
      <c r="BB541" s="60">
        <f t="shared" ref="BB541" si="9973">IF(BB538=1,BA541+1,BA541)</f>
        <v>1903</v>
      </c>
      <c r="BC541" s="60">
        <f t="shared" ref="BC541" si="9974">IF(BC538=1,BB541+1,BB541)</f>
        <v>1903</v>
      </c>
      <c r="BD541" s="60">
        <f t="shared" ref="BD541" si="9975">IF(BD538=1,BC541+1,BC541)</f>
        <v>1903</v>
      </c>
      <c r="BE541" s="60">
        <f t="shared" ref="BE541" si="9976">IF(BE538=1,BD541+1,BD541)</f>
        <v>1903</v>
      </c>
      <c r="BF541" s="60">
        <f t="shared" ref="BF541" si="9977">IF(BF538=1,BE541+1,BE541)</f>
        <v>1903</v>
      </c>
      <c r="BG541" s="60">
        <f t="shared" ref="BG541" si="9978">IF(BG538=1,BF541+1,BF541)</f>
        <v>1903</v>
      </c>
      <c r="BH541" s="60">
        <f t="shared" ref="BH541" si="9979">IF(BH538=1,BG541+1,BG541)</f>
        <v>1903</v>
      </c>
      <c r="BI541" s="60">
        <f t="shared" ref="BI541" si="9980">IF(BI538=1,BH541+1,BH541)</f>
        <v>1903</v>
      </c>
      <c r="BJ541" s="60">
        <f t="shared" ref="BJ541" si="9981">IF(BJ538=1,BI541+1,BI541)</f>
        <v>1903</v>
      </c>
      <c r="BK541" s="60">
        <f t="shared" ref="BK541" si="9982">IF(BK538=1,BJ541+1,BJ541)</f>
        <v>1903</v>
      </c>
      <c r="BL541" s="60">
        <f t="shared" ref="BL541" si="9983">IF(BL538=1,BK541+1,BK541)</f>
        <v>1903</v>
      </c>
      <c r="BM541" s="60">
        <f t="shared" ref="BM541" si="9984">IF(BM538=1,BL541+1,BL541)</f>
        <v>1903</v>
      </c>
      <c r="BN541" s="195"/>
      <c r="BO541" s="196"/>
      <c r="BP541" s="197"/>
      <c r="BQ541" s="197"/>
      <c r="BR541" s="106"/>
      <c r="BS541" s="106"/>
      <c r="BT541" s="106"/>
      <c r="BU541" s="106"/>
      <c r="BV541" s="106"/>
      <c r="BW541" s="106"/>
      <c r="BX541" s="106"/>
      <c r="BY541" s="106"/>
      <c r="BZ541" s="106"/>
      <c r="CA541" s="106"/>
      <c r="CB541" s="106"/>
      <c r="CC541" s="106"/>
      <c r="CD541" s="106"/>
      <c r="CE541" s="106"/>
      <c r="CF541" s="106"/>
      <c r="CG541" s="106"/>
    </row>
    <row r="542" spans="1:85" s="245" customFormat="1" ht="16.399999999999999" customHeight="1" x14ac:dyDescent="0.35">
      <c r="A542" s="250"/>
      <c r="B542" s="113"/>
      <c r="C542" s="125"/>
      <c r="D542" s="125"/>
      <c r="E542" s="357"/>
      <c r="F542" s="357"/>
      <c r="G542" s="357"/>
      <c r="H542" s="370"/>
      <c r="I542" s="371"/>
      <c r="J542" s="357"/>
      <c r="K542" s="372"/>
      <c r="L542" s="357"/>
      <c r="M542" s="374"/>
      <c r="N542" s="7"/>
      <c r="O542" s="377"/>
      <c r="P542" s="106"/>
      <c r="Q542" s="63" t="s">
        <v>159</v>
      </c>
      <c r="R542" s="251"/>
      <c r="S542" s="251"/>
      <c r="T542" s="251"/>
      <c r="U542" s="251"/>
      <c r="V542" s="251"/>
      <c r="W542" s="251"/>
      <c r="X542" s="251"/>
      <c r="Y542" s="251"/>
      <c r="Z542" s="251"/>
      <c r="AA542" s="251"/>
      <c r="AB542" s="251"/>
      <c r="AC542" s="251"/>
      <c r="AD542" s="251"/>
      <c r="AE542" s="251"/>
      <c r="AF542" s="251"/>
      <c r="AG542" s="251"/>
      <c r="AH542" s="251"/>
      <c r="AI542" s="251"/>
      <c r="AJ542" s="251"/>
      <c r="AK542" s="251"/>
      <c r="AL542" s="251"/>
      <c r="AM542" s="251"/>
      <c r="AN542" s="251"/>
      <c r="AO542" s="251"/>
      <c r="AP542" s="251"/>
      <c r="AQ542" s="251"/>
      <c r="AR542" s="251"/>
      <c r="AS542" s="251"/>
      <c r="AT542" s="251"/>
      <c r="AU542" s="251"/>
      <c r="AV542" s="251"/>
      <c r="AW542" s="251"/>
      <c r="AX542" s="251"/>
      <c r="AY542" s="251"/>
      <c r="AZ542" s="251"/>
      <c r="BA542" s="251"/>
      <c r="BB542" s="251"/>
      <c r="BC542" s="251"/>
      <c r="BD542" s="251"/>
      <c r="BE542" s="251"/>
      <c r="BF542" s="251"/>
      <c r="BG542" s="251"/>
      <c r="BH542" s="251"/>
      <c r="BI542" s="251"/>
      <c r="BJ542" s="251"/>
      <c r="BK542" s="251"/>
      <c r="BL542" s="251"/>
      <c r="BM542" s="251"/>
      <c r="BN542" s="195"/>
      <c r="BO542" s="196"/>
      <c r="BP542" s="197"/>
      <c r="BQ542" s="197"/>
      <c r="BR542" s="106"/>
      <c r="BS542" s="106"/>
      <c r="BT542" s="106"/>
      <c r="BU542" s="106"/>
      <c r="BV542" s="106"/>
      <c r="BW542" s="106"/>
      <c r="BX542" s="106"/>
      <c r="BY542" s="106"/>
      <c r="BZ542" s="106"/>
      <c r="CA542" s="106"/>
      <c r="CB542" s="106"/>
      <c r="CC542" s="106"/>
      <c r="CD542" s="106"/>
      <c r="CE542" s="106"/>
      <c r="CF542" s="106"/>
      <c r="CG542" s="106"/>
    </row>
    <row r="543" spans="1:85" s="245" customFormat="1" ht="23.5" customHeight="1" x14ac:dyDescent="0.35">
      <c r="A543" s="243"/>
      <c r="B543" s="126" t="s">
        <v>35</v>
      </c>
      <c r="C543" s="359"/>
      <c r="D543" s="359"/>
      <c r="E543" s="252"/>
      <c r="F543" s="252"/>
      <c r="G543" s="241"/>
      <c r="H543" s="253"/>
      <c r="I543" s="254"/>
      <c r="J543" s="253"/>
      <c r="K543" s="205">
        <f>IF(J543="",0,IF(J543="ANO",'Podpůrná data'!$B$5,'Podpůrná data'!$B$3))</f>
        <v>0</v>
      </c>
      <c r="L543" s="203">
        <f>IFERROR(INT(ROUND(I543,2)*(VLOOKUP(INT(H543),'Podpůrná data'!$A$189:$B$233,2,FALSE))*(H543/(INT(H543)))),0)</f>
        <v>0</v>
      </c>
      <c r="M543" s="61">
        <f>K543*L543</f>
        <v>0</v>
      </c>
      <c r="N543" s="62">
        <f>IF(M543&gt;0,IF(ISTEXT(C543)=TRUE,0,1),0)</f>
        <v>0</v>
      </c>
      <c r="O543" s="166">
        <f>IF(M543&gt;0,1,0)</f>
        <v>0</v>
      </c>
      <c r="P543" s="127"/>
      <c r="Q543" s="63" t="s">
        <v>95</v>
      </c>
      <c r="R543" s="255"/>
      <c r="S543" s="255"/>
      <c r="T543" s="255"/>
      <c r="U543" s="255"/>
      <c r="V543" s="255"/>
      <c r="W543" s="255"/>
      <c r="X543" s="255"/>
      <c r="Y543" s="255"/>
      <c r="Z543" s="255"/>
      <c r="AA543" s="255"/>
      <c r="AB543" s="255"/>
      <c r="AC543" s="255"/>
      <c r="AD543" s="255"/>
      <c r="AE543" s="255"/>
      <c r="AF543" s="255"/>
      <c r="AG543" s="255"/>
      <c r="AH543" s="255"/>
      <c r="AI543" s="255"/>
      <c r="AJ543" s="255"/>
      <c r="AK543" s="255"/>
      <c r="AL543" s="255"/>
      <c r="AM543" s="255"/>
      <c r="AN543" s="255"/>
      <c r="AO543" s="255"/>
      <c r="AP543" s="255"/>
      <c r="AQ543" s="255"/>
      <c r="AR543" s="255"/>
      <c r="AS543" s="255"/>
      <c r="AT543" s="255"/>
      <c r="AU543" s="255"/>
      <c r="AV543" s="255"/>
      <c r="AW543" s="255"/>
      <c r="AX543" s="255"/>
      <c r="AY543" s="255"/>
      <c r="AZ543" s="255"/>
      <c r="BA543" s="255"/>
      <c r="BB543" s="255"/>
      <c r="BC543" s="255"/>
      <c r="BD543" s="255"/>
      <c r="BE543" s="255"/>
      <c r="BF543" s="255"/>
      <c r="BG543" s="255"/>
      <c r="BH543" s="255"/>
      <c r="BI543" s="255"/>
      <c r="BJ543" s="255"/>
      <c r="BK543" s="255"/>
      <c r="BL543" s="255"/>
      <c r="BM543" s="255"/>
      <c r="BN543" s="362">
        <f>SUM(R551:BM551)</f>
        <v>0</v>
      </c>
      <c r="BO543" s="364">
        <f>SUM(R552:BM552)</f>
        <v>0</v>
      </c>
      <c r="BP543" s="366">
        <f>IF($O543=0,0,IF($BN543&gt;=143*$I543,1,0))</f>
        <v>0</v>
      </c>
      <c r="BQ543" s="366">
        <f>IF($BN543&gt;=143*$I543,0,(CEILING(143*$I543,1)-$BN543))</f>
        <v>0</v>
      </c>
      <c r="BR543" s="106"/>
      <c r="BS543" s="106"/>
      <c r="BT543" s="106"/>
      <c r="BU543" s="106"/>
      <c r="BV543" s="106"/>
      <c r="BW543" s="106"/>
      <c r="BX543" s="106"/>
      <c r="BY543" s="106"/>
      <c r="BZ543" s="106"/>
      <c r="CA543" s="106"/>
      <c r="CB543" s="106"/>
      <c r="CC543" s="106"/>
      <c r="CD543" s="106"/>
      <c r="CE543" s="106"/>
      <c r="CF543" s="106"/>
      <c r="CG543" s="106"/>
    </row>
    <row r="544" spans="1:85" s="245" customFormat="1" ht="29" x14ac:dyDescent="0.35">
      <c r="A544" s="243"/>
      <c r="B544" s="128"/>
      <c r="C544" s="80"/>
      <c r="D544" s="80"/>
      <c r="E544" s="80"/>
      <c r="F544" s="80"/>
      <c r="G544" s="80"/>
      <c r="H544" s="80"/>
      <c r="I544" s="80"/>
      <c r="J544" s="80"/>
      <c r="K544" s="80"/>
      <c r="L544" s="80"/>
      <c r="M544" s="64"/>
      <c r="N544" s="7"/>
      <c r="O544" s="192"/>
      <c r="P544" s="106"/>
      <c r="Q544" s="63" t="s">
        <v>129</v>
      </c>
      <c r="R544" s="256"/>
      <c r="S544" s="256"/>
      <c r="T544" s="256"/>
      <c r="U544" s="256"/>
      <c r="V544" s="256"/>
      <c r="W544" s="256"/>
      <c r="X544" s="256"/>
      <c r="Y544" s="256"/>
      <c r="Z544" s="256"/>
      <c r="AA544" s="256"/>
      <c r="AB544" s="256"/>
      <c r="AC544" s="256"/>
      <c r="AD544" s="256"/>
      <c r="AE544" s="256"/>
      <c r="AF544" s="256"/>
      <c r="AG544" s="256"/>
      <c r="AH544" s="256"/>
      <c r="AI544" s="256"/>
      <c r="AJ544" s="256"/>
      <c r="AK544" s="256"/>
      <c r="AL544" s="256"/>
      <c r="AM544" s="256"/>
      <c r="AN544" s="256"/>
      <c r="AO544" s="256"/>
      <c r="AP544" s="256"/>
      <c r="AQ544" s="256"/>
      <c r="AR544" s="256"/>
      <c r="AS544" s="256"/>
      <c r="AT544" s="256"/>
      <c r="AU544" s="256"/>
      <c r="AV544" s="256"/>
      <c r="AW544" s="256"/>
      <c r="AX544" s="256"/>
      <c r="AY544" s="256"/>
      <c r="AZ544" s="256"/>
      <c r="BA544" s="256"/>
      <c r="BB544" s="256"/>
      <c r="BC544" s="256"/>
      <c r="BD544" s="256"/>
      <c r="BE544" s="256"/>
      <c r="BF544" s="256"/>
      <c r="BG544" s="256"/>
      <c r="BH544" s="256"/>
      <c r="BI544" s="256"/>
      <c r="BJ544" s="256"/>
      <c r="BK544" s="256"/>
      <c r="BL544" s="256"/>
      <c r="BM544" s="256"/>
      <c r="BN544" s="362"/>
      <c r="BO544" s="364"/>
      <c r="BP544" s="366"/>
      <c r="BQ544" s="366"/>
      <c r="BR544" s="106"/>
      <c r="BS544" s="106"/>
      <c r="BT544" s="106"/>
      <c r="BU544" s="106"/>
      <c r="BV544" s="106"/>
      <c r="BW544" s="106"/>
      <c r="BX544" s="106"/>
      <c r="BY544" s="106"/>
      <c r="BZ544" s="106"/>
      <c r="CA544" s="106"/>
      <c r="CB544" s="106"/>
      <c r="CC544" s="106"/>
      <c r="CD544" s="106"/>
      <c r="CE544" s="106"/>
      <c r="CF544" s="106"/>
      <c r="CG544" s="106"/>
    </row>
    <row r="545" spans="1:85" s="245" customFormat="1" ht="14.5" hidden="1" customHeight="1" x14ac:dyDescent="0.35">
      <c r="A545" s="243"/>
      <c r="B545" s="128"/>
      <c r="C545" s="80"/>
      <c r="D545" s="80"/>
      <c r="E545" s="80"/>
      <c r="F545" s="80"/>
      <c r="G545" s="80"/>
      <c r="H545" s="80"/>
      <c r="I545" s="80"/>
      <c r="J545" s="80"/>
      <c r="K545" s="80"/>
      <c r="L545" s="80"/>
      <c r="M545" s="64"/>
      <c r="N545" s="7"/>
      <c r="O545" s="192"/>
      <c r="P545" s="106"/>
      <c r="Q545" s="65" t="s">
        <v>130</v>
      </c>
      <c r="R545" s="66">
        <f>IF(R543&lt;&gt;0,1,0)</f>
        <v>0</v>
      </c>
      <c r="S545" s="66">
        <f t="shared" ref="S545" si="9985">IF(R545&gt;0,R545+1,IF(S543&lt;&gt;0,1,0))</f>
        <v>0</v>
      </c>
      <c r="T545" s="66">
        <f t="shared" ref="T545" si="9986">IF(S545&gt;0,S545+1,IF(T543&lt;&gt;0,1,0))</f>
        <v>0</v>
      </c>
      <c r="U545" s="66">
        <f t="shared" ref="U545" si="9987">IF(T545&gt;0,T545+1,IF(U543&lt;&gt;0,1,0))</f>
        <v>0</v>
      </c>
      <c r="V545" s="66">
        <f t="shared" ref="V545" si="9988">IF(U545&gt;0,U545+1,IF(V543&lt;&gt;0,1,0))</f>
        <v>0</v>
      </c>
      <c r="W545" s="66">
        <f t="shared" ref="W545" si="9989">IF(V545&gt;0,V545+1,IF(W543&lt;&gt;0,1,0))</f>
        <v>0</v>
      </c>
      <c r="X545" s="66">
        <f t="shared" ref="X545" si="9990">IF(W545&gt;0,W545+1,IF(X543&lt;&gt;0,1,0))</f>
        <v>0</v>
      </c>
      <c r="Y545" s="66">
        <f t="shared" ref="Y545" si="9991">IF(X545&gt;0,X545+1,IF(Y543&lt;&gt;0,1,0))</f>
        <v>0</v>
      </c>
      <c r="Z545" s="66">
        <f t="shared" ref="Z545" si="9992">IF(Y545&gt;0,Y545+1,IF(Z543&lt;&gt;0,1,0))</f>
        <v>0</v>
      </c>
      <c r="AA545" s="66">
        <f t="shared" ref="AA545" si="9993">IF(Z545&gt;0,Z545+1,IF(AA543&lt;&gt;0,1,0))</f>
        <v>0</v>
      </c>
      <c r="AB545" s="66">
        <f t="shared" ref="AB545" si="9994">IF(AA545&gt;0,AA545+1,IF(AB543&lt;&gt;0,1,0))</f>
        <v>0</v>
      </c>
      <c r="AC545" s="66">
        <f t="shared" ref="AC545" si="9995">IF(AB545&gt;0,AB545+1,IF(AC543&lt;&gt;0,1,0))</f>
        <v>0</v>
      </c>
      <c r="AD545" s="66">
        <f t="shared" ref="AD545" si="9996">IF(AC545&gt;0,AC545+1,IF(AD543&lt;&gt;0,1,0))</f>
        <v>0</v>
      </c>
      <c r="AE545" s="66">
        <f t="shared" ref="AE545" si="9997">IF(AD545&gt;0,AD545+1,IF(AE543&lt;&gt;0,1,0))</f>
        <v>0</v>
      </c>
      <c r="AF545" s="66">
        <f t="shared" ref="AF545" si="9998">IF(AE545&gt;0,AE545+1,IF(AF543&lt;&gt;0,1,0))</f>
        <v>0</v>
      </c>
      <c r="AG545" s="66">
        <f t="shared" ref="AG545" si="9999">IF(AF545&gt;0,AF545+1,IF(AG543&lt;&gt;0,1,0))</f>
        <v>0</v>
      </c>
      <c r="AH545" s="66">
        <f t="shared" ref="AH545" si="10000">IF(AG545&gt;0,AG545+1,IF(AH543&lt;&gt;0,1,0))</f>
        <v>0</v>
      </c>
      <c r="AI545" s="66">
        <f t="shared" ref="AI545" si="10001">IF(AH545&gt;0,AH545+1,IF(AI543&lt;&gt;0,1,0))</f>
        <v>0</v>
      </c>
      <c r="AJ545" s="66">
        <f t="shared" ref="AJ545" si="10002">IF(AI545&gt;0,AI545+1,IF(AJ543&lt;&gt;0,1,0))</f>
        <v>0</v>
      </c>
      <c r="AK545" s="66">
        <f t="shared" ref="AK545" si="10003">IF(AJ545&gt;0,AJ545+1,IF(AK543&lt;&gt;0,1,0))</f>
        <v>0</v>
      </c>
      <c r="AL545" s="66">
        <f t="shared" ref="AL545" si="10004">IF(AK545&gt;0,AK545+1,IF(AL543&lt;&gt;0,1,0))</f>
        <v>0</v>
      </c>
      <c r="AM545" s="66">
        <f t="shared" ref="AM545" si="10005">IF(AL545&gt;0,AL545+1,IF(AM543&lt;&gt;0,1,0))</f>
        <v>0</v>
      </c>
      <c r="AN545" s="66">
        <f t="shared" ref="AN545" si="10006">IF(AM545&gt;0,AM545+1,IF(AN543&lt;&gt;0,1,0))</f>
        <v>0</v>
      </c>
      <c r="AO545" s="66">
        <f t="shared" ref="AO545" si="10007">IF(AN545&gt;0,AN545+1,IF(AO543&lt;&gt;0,1,0))</f>
        <v>0</v>
      </c>
      <c r="AP545" s="66">
        <f t="shared" ref="AP545" si="10008">IF(AO545&gt;0,AO545+1,IF(AP543&lt;&gt;0,1,0))</f>
        <v>0</v>
      </c>
      <c r="AQ545" s="66">
        <f t="shared" ref="AQ545" si="10009">IF(AP545&gt;0,AP545+1,IF(AQ543&lt;&gt;0,1,0))</f>
        <v>0</v>
      </c>
      <c r="AR545" s="66">
        <f t="shared" ref="AR545" si="10010">IF(AQ545&gt;0,AQ545+1,IF(AR543&lt;&gt;0,1,0))</f>
        <v>0</v>
      </c>
      <c r="AS545" s="66">
        <f t="shared" ref="AS545" si="10011">IF(AR545&gt;0,AR545+1,IF(AS543&lt;&gt;0,1,0))</f>
        <v>0</v>
      </c>
      <c r="AT545" s="66">
        <f t="shared" ref="AT545" si="10012">IF(AS545&gt;0,AS545+1,IF(AT543&lt;&gt;0,1,0))</f>
        <v>0</v>
      </c>
      <c r="AU545" s="66">
        <f t="shared" ref="AU545" si="10013">IF(AT545&gt;0,AT545+1,IF(AU543&lt;&gt;0,1,0))</f>
        <v>0</v>
      </c>
      <c r="AV545" s="66">
        <f t="shared" ref="AV545" si="10014">IF(AU545&gt;0,AU545+1,IF(AV543&lt;&gt;0,1,0))</f>
        <v>0</v>
      </c>
      <c r="AW545" s="66">
        <f t="shared" ref="AW545" si="10015">IF(AV545&gt;0,AV545+1,IF(AW543&lt;&gt;0,1,0))</f>
        <v>0</v>
      </c>
      <c r="AX545" s="66">
        <f t="shared" ref="AX545" si="10016">IF(AW545&gt;0,AW545+1,IF(AX543&lt;&gt;0,1,0))</f>
        <v>0</v>
      </c>
      <c r="AY545" s="66">
        <f t="shared" ref="AY545" si="10017">IF(AX545&gt;0,AX545+1,IF(AY543&lt;&gt;0,1,0))</f>
        <v>0</v>
      </c>
      <c r="AZ545" s="66">
        <f t="shared" ref="AZ545" si="10018">IF(AY545&gt;0,AY545+1,IF(AZ543&lt;&gt;0,1,0))</f>
        <v>0</v>
      </c>
      <c r="BA545" s="66">
        <f t="shared" ref="BA545" si="10019">IF(AZ545&gt;0,AZ545+1,IF(BA543&lt;&gt;0,1,0))</f>
        <v>0</v>
      </c>
      <c r="BB545" s="66">
        <f t="shared" ref="BB545" si="10020">IF(BA545&gt;0,BA545+1,IF(BB543&lt;&gt;0,1,0))</f>
        <v>0</v>
      </c>
      <c r="BC545" s="66">
        <f t="shared" ref="BC545" si="10021">IF(BB545&gt;0,BB545+1,IF(BC543&lt;&gt;0,1,0))</f>
        <v>0</v>
      </c>
      <c r="BD545" s="66">
        <f t="shared" ref="BD545" si="10022">IF(BC545&gt;0,BC545+1,IF(BD543&lt;&gt;0,1,0))</f>
        <v>0</v>
      </c>
      <c r="BE545" s="66">
        <f t="shared" ref="BE545" si="10023">IF(BD545&gt;0,BD545+1,IF(BE543&lt;&gt;0,1,0))</f>
        <v>0</v>
      </c>
      <c r="BF545" s="66">
        <f t="shared" ref="BF545" si="10024">IF(BE545&gt;0,BE545+1,IF(BF543&lt;&gt;0,1,0))</f>
        <v>0</v>
      </c>
      <c r="BG545" s="66">
        <f t="shared" ref="BG545" si="10025">IF(BF545&gt;0,BF545+1,IF(BG543&lt;&gt;0,1,0))</f>
        <v>0</v>
      </c>
      <c r="BH545" s="66">
        <f t="shared" ref="BH545" si="10026">IF(BG545&gt;0,BG545+1,IF(BH543&lt;&gt;0,1,0))</f>
        <v>0</v>
      </c>
      <c r="BI545" s="66">
        <f t="shared" ref="BI545" si="10027">IF(BH545&gt;0,BH545+1,IF(BI543&lt;&gt;0,1,0))</f>
        <v>0</v>
      </c>
      <c r="BJ545" s="66">
        <f t="shared" ref="BJ545" si="10028">IF(BI545&gt;0,BI545+1,IF(BJ543&lt;&gt;0,1,0))</f>
        <v>0</v>
      </c>
      <c r="BK545" s="66">
        <f t="shared" ref="BK545" si="10029">IF(BJ545&gt;0,BJ545+1,IF(BK543&lt;&gt;0,1,0))</f>
        <v>0</v>
      </c>
      <c r="BL545" s="66">
        <f t="shared" ref="BL545" si="10030">IF(BK545&gt;0,BK545+1,IF(BL543&lt;&gt;0,1,0))</f>
        <v>0</v>
      </c>
      <c r="BM545" s="66">
        <f t="shared" ref="BM545" si="10031">IF(BL545&gt;0,BL545+1,IF(BM543&lt;&gt;0,1,0))</f>
        <v>0</v>
      </c>
      <c r="BN545" s="362"/>
      <c r="BO545" s="364"/>
      <c r="BP545" s="366"/>
      <c r="BQ545" s="366"/>
      <c r="BR545" s="106"/>
      <c r="BS545" s="106"/>
      <c r="BT545" s="106"/>
      <c r="BU545" s="106"/>
      <c r="BV545" s="106"/>
      <c r="BW545" s="106"/>
      <c r="BX545" s="106"/>
      <c r="BY545" s="106"/>
      <c r="BZ545" s="106"/>
      <c r="CA545" s="106"/>
      <c r="CB545" s="106"/>
      <c r="CC545" s="106"/>
      <c r="CD545" s="106"/>
      <c r="CE545" s="106"/>
      <c r="CF545" s="106"/>
      <c r="CG545" s="106"/>
    </row>
    <row r="546" spans="1:85" s="245" customFormat="1" ht="14.5" hidden="1" customHeight="1" x14ac:dyDescent="0.35">
      <c r="A546" s="243"/>
      <c r="B546" s="128"/>
      <c r="C546" s="80"/>
      <c r="D546" s="80"/>
      <c r="E546" s="80"/>
      <c r="F546" s="80"/>
      <c r="G546" s="80"/>
      <c r="H546" s="80"/>
      <c r="I546" s="80"/>
      <c r="J546" s="80"/>
      <c r="K546" s="80"/>
      <c r="L546" s="80"/>
      <c r="M546" s="64"/>
      <c r="N546" s="7"/>
      <c r="O546" s="192"/>
      <c r="P546" s="106"/>
      <c r="Q546" s="65" t="s">
        <v>131</v>
      </c>
      <c r="R546" s="66">
        <f>R545</f>
        <v>0</v>
      </c>
      <c r="S546" s="66">
        <f>IF(S545=0,0,IF(OR(R546=0,R546=12),1,R546+1))</f>
        <v>0</v>
      </c>
      <c r="T546" s="66">
        <f t="shared" ref="T546" si="10032">IF(T545=0,0,IF(OR(S546=0,S546=12),1,S546+1))</f>
        <v>0</v>
      </c>
      <c r="U546" s="66">
        <f t="shared" ref="U546" si="10033">IF(U545=0,0,IF(OR(T546=0,T546=12),1,T546+1))</f>
        <v>0</v>
      </c>
      <c r="V546" s="66">
        <f t="shared" ref="V546" si="10034">IF(V545=0,0,IF(OR(U546=0,U546=12),1,U546+1))</f>
        <v>0</v>
      </c>
      <c r="W546" s="66">
        <f t="shared" ref="W546" si="10035">IF(W545=0,0,IF(OR(V546=0,V546=12),1,V546+1))</f>
        <v>0</v>
      </c>
      <c r="X546" s="66">
        <f t="shared" ref="X546" si="10036">IF(X545=0,0,IF(OR(W546=0,W546=12),1,W546+1))</f>
        <v>0</v>
      </c>
      <c r="Y546" s="66">
        <f t="shared" ref="Y546" si="10037">IF(Y545=0,0,IF(OR(X546=0,X546=12),1,X546+1))</f>
        <v>0</v>
      </c>
      <c r="Z546" s="66">
        <f t="shared" ref="Z546" si="10038">IF(Z545=0,0,IF(OR(Y546=0,Y546=12),1,Y546+1))</f>
        <v>0</v>
      </c>
      <c r="AA546" s="66">
        <f t="shared" ref="AA546" si="10039">IF(AA545=0,0,IF(OR(Z546=0,Z546=12),1,Z546+1))</f>
        <v>0</v>
      </c>
      <c r="AB546" s="66">
        <f t="shared" ref="AB546" si="10040">IF(AB545=0,0,IF(OR(AA546=0,AA546=12),1,AA546+1))</f>
        <v>0</v>
      </c>
      <c r="AC546" s="66">
        <f t="shared" ref="AC546" si="10041">IF(AC545=0,0,IF(OR(AB546=0,AB546=12),1,AB546+1))</f>
        <v>0</v>
      </c>
      <c r="AD546" s="66">
        <f t="shared" ref="AD546" si="10042">IF(AD545=0,0,IF(OR(AC546=0,AC546=12),1,AC546+1))</f>
        <v>0</v>
      </c>
      <c r="AE546" s="66">
        <f t="shared" ref="AE546" si="10043">IF(AE545=0,0,IF(OR(AD546=0,AD546=12),1,AD546+1))</f>
        <v>0</v>
      </c>
      <c r="AF546" s="66">
        <f t="shared" ref="AF546" si="10044">IF(AF545=0,0,IF(OR(AE546=0,AE546=12),1,AE546+1))</f>
        <v>0</v>
      </c>
      <c r="AG546" s="66">
        <f t="shared" ref="AG546" si="10045">IF(AG545=0,0,IF(OR(AF546=0,AF546=12),1,AF546+1))</f>
        <v>0</v>
      </c>
      <c r="AH546" s="66">
        <f t="shared" ref="AH546" si="10046">IF(AH545=0,0,IF(OR(AG546=0,AG546=12),1,AG546+1))</f>
        <v>0</v>
      </c>
      <c r="AI546" s="66">
        <f t="shared" ref="AI546" si="10047">IF(AI545=0,0,IF(OR(AH546=0,AH546=12),1,AH546+1))</f>
        <v>0</v>
      </c>
      <c r="AJ546" s="66">
        <f t="shared" ref="AJ546" si="10048">IF(AJ545=0,0,IF(OR(AI546=0,AI546=12),1,AI546+1))</f>
        <v>0</v>
      </c>
      <c r="AK546" s="66">
        <f t="shared" ref="AK546" si="10049">IF(AK545=0,0,IF(OR(AJ546=0,AJ546=12),1,AJ546+1))</f>
        <v>0</v>
      </c>
      <c r="AL546" s="66">
        <f t="shared" ref="AL546" si="10050">IF(AL545=0,0,IF(OR(AK546=0,AK546=12),1,AK546+1))</f>
        <v>0</v>
      </c>
      <c r="AM546" s="66">
        <f t="shared" ref="AM546" si="10051">IF(AM545=0,0,IF(OR(AL546=0,AL546=12),1,AL546+1))</f>
        <v>0</v>
      </c>
      <c r="AN546" s="66">
        <f t="shared" ref="AN546" si="10052">IF(AN545=0,0,IF(OR(AM546=0,AM546=12),1,AM546+1))</f>
        <v>0</v>
      </c>
      <c r="AO546" s="66">
        <f t="shared" ref="AO546" si="10053">IF(AO545=0,0,IF(OR(AN546=0,AN546=12),1,AN546+1))</f>
        <v>0</v>
      </c>
      <c r="AP546" s="66">
        <f t="shared" ref="AP546" si="10054">IF(AP545=0,0,IF(OR(AO546=0,AO546=12),1,AO546+1))</f>
        <v>0</v>
      </c>
      <c r="AQ546" s="66">
        <f t="shared" ref="AQ546" si="10055">IF(AQ545=0,0,IF(OR(AP546=0,AP546=12),1,AP546+1))</f>
        <v>0</v>
      </c>
      <c r="AR546" s="66">
        <f t="shared" ref="AR546" si="10056">IF(AR545=0,0,IF(OR(AQ546=0,AQ546=12),1,AQ546+1))</f>
        <v>0</v>
      </c>
      <c r="AS546" s="66">
        <f t="shared" ref="AS546" si="10057">IF(AS545=0,0,IF(OR(AR546=0,AR546=12),1,AR546+1))</f>
        <v>0</v>
      </c>
      <c r="AT546" s="66">
        <f t="shared" ref="AT546" si="10058">IF(AT545=0,0,IF(OR(AS546=0,AS546=12),1,AS546+1))</f>
        <v>0</v>
      </c>
      <c r="AU546" s="66">
        <f t="shared" ref="AU546" si="10059">IF(AU545=0,0,IF(OR(AT546=0,AT546=12),1,AT546+1))</f>
        <v>0</v>
      </c>
      <c r="AV546" s="66">
        <f t="shared" ref="AV546" si="10060">IF(AV545=0,0,IF(OR(AU546=0,AU546=12),1,AU546+1))</f>
        <v>0</v>
      </c>
      <c r="AW546" s="66">
        <f t="shared" ref="AW546" si="10061">IF(AW545=0,0,IF(OR(AV546=0,AV546=12),1,AV546+1))</f>
        <v>0</v>
      </c>
      <c r="AX546" s="66">
        <f t="shared" ref="AX546" si="10062">IF(AX545=0,0,IF(OR(AW546=0,AW546=12),1,AW546+1))</f>
        <v>0</v>
      </c>
      <c r="AY546" s="66">
        <f t="shared" ref="AY546" si="10063">IF(AY545=0,0,IF(OR(AX546=0,AX546=12),1,AX546+1))</f>
        <v>0</v>
      </c>
      <c r="AZ546" s="66">
        <f t="shared" ref="AZ546" si="10064">IF(AZ545=0,0,IF(OR(AY546=0,AY546=12),1,AY546+1))</f>
        <v>0</v>
      </c>
      <c r="BA546" s="66">
        <f t="shared" ref="BA546" si="10065">IF(BA545=0,0,IF(OR(AZ546=0,AZ546=12),1,AZ546+1))</f>
        <v>0</v>
      </c>
      <c r="BB546" s="66">
        <f t="shared" ref="BB546" si="10066">IF(BB545=0,0,IF(OR(BA546=0,BA546=12),1,BA546+1))</f>
        <v>0</v>
      </c>
      <c r="BC546" s="66">
        <f t="shared" ref="BC546" si="10067">IF(BC545=0,0,IF(OR(BB546=0,BB546=12),1,BB546+1))</f>
        <v>0</v>
      </c>
      <c r="BD546" s="66">
        <f t="shared" ref="BD546" si="10068">IF(BD545=0,0,IF(OR(BC546=0,BC546=12),1,BC546+1))</f>
        <v>0</v>
      </c>
      <c r="BE546" s="66">
        <f t="shared" ref="BE546" si="10069">IF(BE545=0,0,IF(OR(BD546=0,BD546=12),1,BD546+1))</f>
        <v>0</v>
      </c>
      <c r="BF546" s="66">
        <f t="shared" ref="BF546" si="10070">IF(BF545=0,0,IF(OR(BE546=0,BE546=12),1,BE546+1))</f>
        <v>0</v>
      </c>
      <c r="BG546" s="66">
        <f t="shared" ref="BG546" si="10071">IF(BG545=0,0,IF(OR(BF546=0,BF546=12),1,BF546+1))</f>
        <v>0</v>
      </c>
      <c r="BH546" s="66">
        <f t="shared" ref="BH546" si="10072">IF(BH545=0,0,IF(OR(BG546=0,BG546=12),1,BG546+1))</f>
        <v>0</v>
      </c>
      <c r="BI546" s="66">
        <f t="shared" ref="BI546" si="10073">IF(BI545=0,0,IF(OR(BH546=0,BH546=12),1,BH546+1))</f>
        <v>0</v>
      </c>
      <c r="BJ546" s="66">
        <f t="shared" ref="BJ546" si="10074">IF(BJ545=0,0,IF(OR(BI546=0,BI546=12),1,BI546+1))</f>
        <v>0</v>
      </c>
      <c r="BK546" s="66">
        <f t="shared" ref="BK546" si="10075">IF(BK545=0,0,IF(OR(BJ546=0,BJ546=12),1,BJ546+1))</f>
        <v>0</v>
      </c>
      <c r="BL546" s="66">
        <f t="shared" ref="BL546" si="10076">IF(BL545=0,0,IF(OR(BK546=0,BK546=12),1,BK546+1))</f>
        <v>0</v>
      </c>
      <c r="BM546" s="66">
        <f t="shared" ref="BM546" si="10077">IF(BM545=0,0,IF(OR(BL546=0,BL546=12),1,BL546+1))</f>
        <v>0</v>
      </c>
      <c r="BN546" s="362"/>
      <c r="BO546" s="364"/>
      <c r="BP546" s="366"/>
      <c r="BQ546" s="366"/>
      <c r="BR546" s="106"/>
      <c r="BS546" s="106"/>
      <c r="BT546" s="106"/>
      <c r="BU546" s="106"/>
      <c r="BV546" s="106"/>
      <c r="BW546" s="106"/>
      <c r="BX546" s="106"/>
      <c r="BY546" s="106"/>
      <c r="BZ546" s="106"/>
      <c r="CA546" s="106"/>
      <c r="CB546" s="106"/>
      <c r="CC546" s="106"/>
      <c r="CD546" s="106"/>
      <c r="CE546" s="106"/>
      <c r="CF546" s="106"/>
      <c r="CG546" s="106"/>
    </row>
    <row r="547" spans="1:85" s="245" customFormat="1" ht="43.5" x14ac:dyDescent="0.35">
      <c r="A547" s="243"/>
      <c r="B547" s="128"/>
      <c r="C547" s="80"/>
      <c r="D547" s="80"/>
      <c r="E547" s="80"/>
      <c r="F547" s="80"/>
      <c r="G547" s="80"/>
      <c r="H547" s="80"/>
      <c r="I547" s="80"/>
      <c r="J547" s="80"/>
      <c r="K547" s="80"/>
      <c r="L547" s="80"/>
      <c r="M547" s="64"/>
      <c r="N547" s="7"/>
      <c r="O547" s="192"/>
      <c r="P547" s="106"/>
      <c r="Q547" s="63" t="s">
        <v>237</v>
      </c>
      <c r="R547" s="68">
        <f>IF(R546&gt;0,IF(R550&gt;$L543,$L543,R550),0)</f>
        <v>0</v>
      </c>
      <c r="S547" s="68">
        <f>IF(S546&gt;0,IF((SUMIFS($R549:R549,$R546:R546,12)+IF(R546=12,0,R547)+S550)&gt;=$L543,$L543-FLOOR(SUMIFS($R549:R549,$R546:R546,12),1),IF(S546=1,S550,S550+R547)),0)</f>
        <v>0</v>
      </c>
      <c r="T547" s="68">
        <f>IF(T546&gt;0,IF((SUMIFS($R549:S549,$R546:S546,12)+IF(S546=12,0,S547)+T550)&gt;=$L543,$L543-FLOOR(SUMIFS($R549:S549,$R546:S546,12),1),IF(T546=1,T550,T550+S547)),0)</f>
        <v>0</v>
      </c>
      <c r="U547" s="68">
        <f>IF(U546&gt;0,IF((SUMIFS($R549:T549,$R546:T546,12)+IF(T546=12,0,T547)+U550)&gt;=$L543,$L543-FLOOR(SUMIFS($R549:T549,$R546:T546,12),1),IF(U546=1,U550,U550+T547)),0)</f>
        <v>0</v>
      </c>
      <c r="V547" s="68">
        <f>IF(V546&gt;0,IF((SUMIFS($R549:U549,$R546:U546,12)+IF(U546=12,0,U547)+V550)&gt;=$L543,$L543-FLOOR(SUMIFS($R549:U549,$R546:U546,12),1),IF(V546=1,V550,V550+U547)),0)</f>
        <v>0</v>
      </c>
      <c r="W547" s="68">
        <f>IF(W546&gt;0,IF((SUMIFS($R549:V549,$R546:V546,12)+IF(V546=12,0,V547)+W550)&gt;=$L543,$L543-FLOOR(SUMIFS($R549:V549,$R546:V546,12),1),IF(W546=1,W550,W550+V547)),0)</f>
        <v>0</v>
      </c>
      <c r="X547" s="68">
        <f>IF(X546&gt;0,IF((SUMIFS($R549:W549,$R546:W546,12)+IF(W546=12,0,W547)+X550)&gt;=$L543,$L543-FLOOR(SUMIFS($R549:W549,$R546:W546,12),1),IF(X546=1,X550,X550+W547)),0)</f>
        <v>0</v>
      </c>
      <c r="Y547" s="68">
        <f>IF(Y546&gt;0,IF((SUMIFS($R549:X549,$R546:X546,12)+IF(X546=12,0,X547)+Y550)&gt;=$L543,$L543-FLOOR(SUMIFS($R549:X549,$R546:X546,12),1),IF(Y546=1,Y550,Y550+X547)),0)</f>
        <v>0</v>
      </c>
      <c r="Z547" s="68">
        <f>IF(Z546&gt;0,IF((SUMIFS($R549:Y549,$R546:Y546,12)+IF(Y546=12,0,Y547)+Z550)&gt;=$L543,$L543-FLOOR(SUMIFS($R549:Y549,$R546:Y546,12),1),IF(Z546=1,Z550,Z550+Y547)),0)</f>
        <v>0</v>
      </c>
      <c r="AA547" s="68">
        <f>IF(AA546&gt;0,IF((SUMIFS($R549:Z549,$R546:Z546,12)+IF(Z546=12,0,Z547)+AA550)&gt;=$L543,$L543-FLOOR(SUMIFS($R549:Z549,$R546:Z546,12),1),IF(AA546=1,AA550,AA550+Z547)),0)</f>
        <v>0</v>
      </c>
      <c r="AB547" s="68">
        <f>IF(AB546&gt;0,IF((SUMIFS($R549:AA549,$R546:AA546,12)+IF(AA546=12,0,AA547)+AB550)&gt;=$L543,$L543-FLOOR(SUMIFS($R549:AA549,$R546:AA546,12),1),IF(AB546=1,AB550,AB550+AA547)),0)</f>
        <v>0</v>
      </c>
      <c r="AC547" s="68">
        <f>IF(AC546&gt;0,IF((SUMIFS($R549:AB549,$R546:AB546,12)+IF(AB546=12,0,AB547)+AC550)&gt;=$L543,$L543-FLOOR(SUMIFS($R549:AB549,$R546:AB546,12),1),IF(AC546=1,AC550,AC550+AB547)),0)</f>
        <v>0</v>
      </c>
      <c r="AD547" s="68">
        <f>IF(AD546&gt;0,IF((SUMIFS($R549:AC549,$R546:AC546,12)+IF(AC546=12,0,AC547)+AD550)&gt;=$L543,$L543-FLOOR(SUMIFS($R549:AC549,$R546:AC546,12),1),IF(AD546=1,AD550,AD550+AC547)),0)</f>
        <v>0</v>
      </c>
      <c r="AE547" s="68">
        <f>IF(AE546&gt;0,IF((SUMIFS($R549:AD549,$R546:AD546,12)+IF(AD546=12,0,AD547)+AE550)&gt;=$L543,$L543-FLOOR(SUMIFS($R549:AD549,$R546:AD546,12),1),IF(AE546=1,AE550,AE550+AD547)),0)</f>
        <v>0</v>
      </c>
      <c r="AF547" s="68">
        <f>IF(AF546&gt;0,IF((SUMIFS($R549:AE549,$R546:AE546,12)+IF(AE546=12,0,AE547)+AF550)&gt;=$L543,$L543-FLOOR(SUMIFS($R549:AE549,$R546:AE546,12),1),IF(AF546=1,AF550,AF550+AE547)),0)</f>
        <v>0</v>
      </c>
      <c r="AG547" s="68">
        <f>IF(AG546&gt;0,IF((SUMIFS($R549:AF549,$R546:AF546,12)+IF(AF546=12,0,AF547)+AG550)&gt;=$L543,$L543-FLOOR(SUMIFS($R549:AF549,$R546:AF546,12),1),IF(AG546=1,AG550,AG550+AF547)),0)</f>
        <v>0</v>
      </c>
      <c r="AH547" s="68">
        <f>IF(AH546&gt;0,IF((SUMIFS($R549:AG549,$R546:AG546,12)+IF(AG546=12,0,AG547)+AH550)&gt;=$L543,$L543-FLOOR(SUMIFS($R549:AG549,$R546:AG546,12),1),IF(AH546=1,AH550,AH550+AG547)),0)</f>
        <v>0</v>
      </c>
      <c r="AI547" s="68">
        <f>IF(AI546&gt;0,IF((SUMIFS($R549:AH549,$R546:AH546,12)+IF(AH546=12,0,AH547)+AI550)&gt;=$L543,$L543-FLOOR(SUMIFS($R549:AH549,$R546:AH546,12),1),IF(AI546=1,AI550,AI550+AH547)),0)</f>
        <v>0</v>
      </c>
      <c r="AJ547" s="68">
        <f>IF(AJ546&gt;0,IF((SUMIFS($R549:AI549,$R546:AI546,12)+IF(AI546=12,0,AI547)+AJ550)&gt;=$L543,$L543-FLOOR(SUMIFS($R549:AI549,$R546:AI546,12),1),IF(AJ546=1,AJ550,AJ550+AI547)),0)</f>
        <v>0</v>
      </c>
      <c r="AK547" s="68">
        <f>IF(AK546&gt;0,IF((SUMIFS($R549:AJ549,$R546:AJ546,12)+IF(AJ546=12,0,AJ547)+AK550)&gt;=$L543,$L543-FLOOR(SUMIFS($R549:AJ549,$R546:AJ546,12),1),IF(AK546=1,AK550,AK550+AJ547)),0)</f>
        <v>0</v>
      </c>
      <c r="AL547" s="68">
        <f>IF(AL546&gt;0,IF((SUMIFS($R549:AK549,$R546:AK546,12)+IF(AK546=12,0,AK547)+AL550)&gt;=$L543,$L543-FLOOR(SUMIFS($R549:AK549,$R546:AK546,12),1),IF(AL546=1,AL550,AL550+AK547)),0)</f>
        <v>0</v>
      </c>
      <c r="AM547" s="68">
        <f>IF(AM546&gt;0,IF((SUMIFS($R549:AL549,$R546:AL546,12)+IF(AL546=12,0,AL547)+AM550)&gt;=$L543,$L543-FLOOR(SUMIFS($R549:AL549,$R546:AL546,12),1),IF(AM546=1,AM550,AM550+AL547)),0)</f>
        <v>0</v>
      </c>
      <c r="AN547" s="68">
        <f>IF(AN546&gt;0,IF((SUMIFS($R549:AM549,$R546:AM546,12)+IF(AM546=12,0,AM547)+AN550)&gt;=$L543,$L543-FLOOR(SUMIFS($R549:AM549,$R546:AM546,12),1),IF(AN546=1,AN550,AN550+AM547)),0)</f>
        <v>0</v>
      </c>
      <c r="AO547" s="68">
        <f>IF(AO546&gt;0,IF((SUMIFS($R549:AN549,$R546:AN546,12)+IF(AN546=12,0,AN547)+AO550)&gt;=$L543,$L543-FLOOR(SUMIFS($R549:AN549,$R546:AN546,12),1),IF(AO546=1,AO550,AO550+AN547)),0)</f>
        <v>0</v>
      </c>
      <c r="AP547" s="68">
        <f>IF(AP546&gt;0,IF((SUMIFS($R549:AO549,$R546:AO546,12)+IF(AO546=12,0,AO547)+AP550)&gt;=$L543,$L543-FLOOR(SUMIFS($R549:AO549,$R546:AO546,12),1),IF(AP546=1,AP550,AP550+AO547)),0)</f>
        <v>0</v>
      </c>
      <c r="AQ547" s="68">
        <f>IF(AQ546&gt;0,IF((SUMIFS($R549:AP549,$R546:AP546,12)+IF(AP546=12,0,AP547)+AQ550)&gt;=$L543,$L543-FLOOR(SUMIFS($R549:AP549,$R546:AP546,12),1),IF(AQ546=1,AQ550,AQ550+AP547)),0)</f>
        <v>0</v>
      </c>
      <c r="AR547" s="68">
        <f>IF(AR546&gt;0,IF((SUMIFS($R549:AQ549,$R546:AQ546,12)+IF(AQ546=12,0,AQ547)+AR550)&gt;=$L543,$L543-FLOOR(SUMIFS($R549:AQ549,$R546:AQ546,12),1),IF(AR546=1,AR550,AR550+AQ547)),0)</f>
        <v>0</v>
      </c>
      <c r="AS547" s="68">
        <f>IF(AS546&gt;0,IF((SUMIFS($R549:AR549,$R546:AR546,12)+IF(AR546=12,0,AR547)+AS550)&gt;=$L543,$L543-FLOOR(SUMIFS($R549:AR549,$R546:AR546,12),1),IF(AS546=1,AS550,AS550+AR547)),0)</f>
        <v>0</v>
      </c>
      <c r="AT547" s="68">
        <f>IF(AT546&gt;0,IF((SUMIFS($R549:AS549,$R546:AS546,12)+IF(AS546=12,0,AS547)+AT550)&gt;=$L543,$L543-FLOOR(SUMIFS($R549:AS549,$R546:AS546,12),1),IF(AT546=1,AT550,AT550+AS547)),0)</f>
        <v>0</v>
      </c>
      <c r="AU547" s="68">
        <f>IF(AU546&gt;0,IF((SUMIFS($R549:AT549,$R546:AT546,12)+IF(AT546=12,0,AT547)+AU550)&gt;=$L543,$L543-FLOOR(SUMIFS($R549:AT549,$R546:AT546,12),1),IF(AU546=1,AU550,AU550+AT547)),0)</f>
        <v>0</v>
      </c>
      <c r="AV547" s="68">
        <f>IF(AV546&gt;0,IF((SUMIFS($R549:AU549,$R546:AU546,12)+IF(AU546=12,0,AU547)+AV550)&gt;=$L543,$L543-FLOOR(SUMIFS($R549:AU549,$R546:AU546,12),1),IF(AV546=1,AV550,AV550+AU547)),0)</f>
        <v>0</v>
      </c>
      <c r="AW547" s="68">
        <f>IF(AW546&gt;0,IF((SUMIFS($R549:AV549,$R546:AV546,12)+IF(AV546=12,0,AV547)+AW550)&gt;=$L543,$L543-FLOOR(SUMIFS($R549:AV549,$R546:AV546,12),1),IF(AW546=1,AW550,AW550+AV547)),0)</f>
        <v>0</v>
      </c>
      <c r="AX547" s="68">
        <f>IF(AX546&gt;0,IF((SUMIFS($R549:AW549,$R546:AW546,12)+IF(AW546=12,0,AW547)+AX550)&gt;=$L543,$L543-FLOOR(SUMIFS($R549:AW549,$R546:AW546,12),1),IF(AX546=1,AX550,AX550+AW547)),0)</f>
        <v>0</v>
      </c>
      <c r="AY547" s="68">
        <f>IF(AY546&gt;0,IF((SUMIFS($R549:AX549,$R546:AX546,12)+IF(AX546=12,0,AX547)+AY550)&gt;=$L543,$L543-FLOOR(SUMIFS($R549:AX549,$R546:AX546,12),1),IF(AY546=1,AY550,AY550+AX547)),0)</f>
        <v>0</v>
      </c>
      <c r="AZ547" s="68">
        <f>IF(AZ546&gt;0,IF((SUMIFS($R549:AY549,$R546:AY546,12)+IF(AY546=12,0,AY547)+AZ550)&gt;=$L543,$L543-FLOOR(SUMIFS($R549:AY549,$R546:AY546,12),1),IF(AZ546=1,AZ550,AZ550+AY547)),0)</f>
        <v>0</v>
      </c>
      <c r="BA547" s="68">
        <f>IF(BA546&gt;0,IF((SUMIFS($R549:AZ549,$R546:AZ546,12)+IF(AZ546=12,0,AZ547)+BA550)&gt;=$L543,$L543-FLOOR(SUMIFS($R549:AZ549,$R546:AZ546,12),1),IF(BA546=1,BA550,BA550+AZ547)),0)</f>
        <v>0</v>
      </c>
      <c r="BB547" s="68">
        <f>IF(BB546&gt;0,IF((SUMIFS($R549:BA549,$R546:BA546,12)+IF(BA546=12,0,BA547)+BB550)&gt;=$L543,$L543-FLOOR(SUMIFS($R549:BA549,$R546:BA546,12),1),IF(BB546=1,BB550,BB550+BA547)),0)</f>
        <v>0</v>
      </c>
      <c r="BC547" s="68">
        <f>IF(BC546&gt;0,IF((SUMIFS($R549:BB549,$R546:BB546,12)+IF(BB546=12,0,BB547)+BC550)&gt;=$L543,$L543-FLOOR(SUMIFS($R549:BB549,$R546:BB546,12),1),IF(BC546=1,BC550,BC550+BB547)),0)</f>
        <v>0</v>
      </c>
      <c r="BD547" s="68">
        <f>IF(BD546&gt;0,IF((SUMIFS($R549:BC549,$R546:BC546,12)+IF(BC546=12,0,BC547)+BD550)&gt;=$L543,$L543-FLOOR(SUMIFS($R549:BC549,$R546:BC546,12),1),IF(BD546=1,BD550,BD550+BC547)),0)</f>
        <v>0</v>
      </c>
      <c r="BE547" s="68">
        <f>IF(BE546&gt;0,IF((SUMIFS($R549:BD549,$R546:BD546,12)+IF(BD546=12,0,BD547)+BE550)&gt;=$L543,$L543-FLOOR(SUMIFS($R549:BD549,$R546:BD546,12),1),IF(BE546=1,BE550,BE550+BD547)),0)</f>
        <v>0</v>
      </c>
      <c r="BF547" s="68">
        <f>IF(BF546&gt;0,IF((SUMIFS($R549:BE549,$R546:BE546,12)+IF(BE546=12,0,BE547)+BF550)&gt;=$L543,$L543-FLOOR(SUMIFS($R549:BE549,$R546:BE546,12),1),IF(BF546=1,BF550,BF550+BE547)),0)</f>
        <v>0</v>
      </c>
      <c r="BG547" s="68">
        <f>IF(BG546&gt;0,IF((SUMIFS($R549:BF549,$R546:BF546,12)+IF(BF546=12,0,BF547)+BG550)&gt;=$L543,$L543-FLOOR(SUMIFS($R549:BF549,$R546:BF546,12),1),IF(BG546=1,BG550,BG550+BF547)),0)</f>
        <v>0</v>
      </c>
      <c r="BH547" s="68">
        <f>IF(BH546&gt;0,IF((SUMIFS($R549:BG549,$R546:BG546,12)+IF(BG546=12,0,BG547)+BH550)&gt;=$L543,$L543-FLOOR(SUMIFS($R549:BG549,$R546:BG546,12),1),IF(BH546=1,BH550,BH550+BG547)),0)</f>
        <v>0</v>
      </c>
      <c r="BI547" s="68">
        <f>IF(BI546&gt;0,IF((SUMIFS($R549:BH549,$R546:BH546,12)+IF(BH546=12,0,BH547)+BI550)&gt;=$L543,$L543-FLOOR(SUMIFS($R549:BH549,$R546:BH546,12),1),IF(BI546=1,BI550,BI550+BH547)),0)</f>
        <v>0</v>
      </c>
      <c r="BJ547" s="68">
        <f>IF(BJ546&gt;0,IF((SUMIFS($R549:BI549,$R546:BI546,12)+IF(BI546=12,0,BI547)+BJ550)&gt;=$L543,$L543-FLOOR(SUMIFS($R549:BI549,$R546:BI546,12),1),IF(BJ546=1,BJ550,BJ550+BI547)),0)</f>
        <v>0</v>
      </c>
      <c r="BK547" s="68">
        <f>IF(BK546&gt;0,IF((SUMIFS($R549:BJ549,$R546:BJ546,12)+IF(BJ546=12,0,BJ547)+BK550)&gt;=$L543,$L543-FLOOR(SUMIFS($R549:BJ549,$R546:BJ546,12),1),IF(BK546=1,BK550,BK550+BJ547)),0)</f>
        <v>0</v>
      </c>
      <c r="BL547" s="68">
        <f>IF(BL546&gt;0,IF((SUMIFS($R549:BK549,$R546:BK546,12)+IF(BK546=12,0,BK547)+BL550)&gt;=$L543,$L543-FLOOR(SUMIFS($R549:BK549,$R546:BK546,12),1),IF(BL546=1,BL550,BL550+BK547)),0)</f>
        <v>0</v>
      </c>
      <c r="BM547" s="68">
        <f>IF(BM546&gt;0,IF((SUMIFS($R549:BL549,$R546:BL546,12)+IF(BL546=12,0,BL547)+BM550)&gt;=$L543,$L543-FLOOR(SUMIFS($R549:BL549,$R546:BL546,12),1),IF(BM546=1,BM550,BM550+BL547)),0)</f>
        <v>0</v>
      </c>
      <c r="BN547" s="362"/>
      <c r="BO547" s="364"/>
      <c r="BP547" s="366"/>
      <c r="BQ547" s="366"/>
      <c r="BR547" s="106"/>
      <c r="BS547" s="106"/>
      <c r="BT547" s="106"/>
      <c r="BU547" s="106"/>
      <c r="BV547" s="106"/>
      <c r="BW547" s="106"/>
      <c r="BX547" s="106"/>
      <c r="BY547" s="106"/>
      <c r="BZ547" s="106"/>
      <c r="CA547" s="106"/>
      <c r="CB547" s="106"/>
      <c r="CC547" s="106"/>
      <c r="CD547" s="106"/>
      <c r="CE547" s="106"/>
      <c r="CF547" s="106"/>
      <c r="CG547" s="106"/>
    </row>
    <row r="548" spans="1:85" s="245" customFormat="1" ht="41.5" hidden="1" customHeight="1" x14ac:dyDescent="0.35">
      <c r="A548" s="243"/>
      <c r="B548" s="128"/>
      <c r="C548" s="80"/>
      <c r="D548" s="80"/>
      <c r="E548" s="80"/>
      <c r="F548" s="80"/>
      <c r="G548" s="80"/>
      <c r="H548" s="80"/>
      <c r="I548" s="80"/>
      <c r="J548" s="80"/>
      <c r="K548" s="80"/>
      <c r="L548" s="80"/>
      <c r="M548" s="64"/>
      <c r="N548" s="7"/>
      <c r="O548" s="192"/>
      <c r="P548" s="106"/>
      <c r="Q548" s="65" t="s">
        <v>161</v>
      </c>
      <c r="R548" s="67">
        <f>IF(R543&gt;0,R544,0)</f>
        <v>0</v>
      </c>
      <c r="S548" s="67">
        <f t="shared" ref="S548" si="10078">IF(S543&gt;0,IF(S546=1,S544,S544+R548),R548)</f>
        <v>0</v>
      </c>
      <c r="T548" s="67">
        <f t="shared" ref="T548" si="10079">IF(T543&gt;0,IF(T546=1,T544,T544+S548),S548)</f>
        <v>0</v>
      </c>
      <c r="U548" s="67">
        <f t="shared" ref="U548" si="10080">IF(U543&gt;0,IF(U546=1,U544,U544+T548),T548)</f>
        <v>0</v>
      </c>
      <c r="V548" s="67">
        <f t="shared" ref="V548" si="10081">IF(V543&gt;0,IF(V546=1,V544,V544+U548),U548)</f>
        <v>0</v>
      </c>
      <c r="W548" s="67">
        <f t="shared" ref="W548" si="10082">IF(W543&gt;0,IF(W546=1,W544,W544+V548),V548)</f>
        <v>0</v>
      </c>
      <c r="X548" s="67">
        <f t="shared" ref="X548" si="10083">IF(X543&gt;0,IF(X546=1,X544,X544+W548),W548)</f>
        <v>0</v>
      </c>
      <c r="Y548" s="67">
        <f t="shared" ref="Y548" si="10084">IF(Y543&gt;0,IF(Y546=1,Y544,Y544+X548),X548)</f>
        <v>0</v>
      </c>
      <c r="Z548" s="67">
        <f t="shared" ref="Z548" si="10085">IF(Z543&gt;0,IF(Z546=1,Z544,Z544+Y548),Y548)</f>
        <v>0</v>
      </c>
      <c r="AA548" s="67">
        <f t="shared" ref="AA548" si="10086">IF(AA543&gt;0,IF(AA546=1,AA544,AA544+Z548),Z548)</f>
        <v>0</v>
      </c>
      <c r="AB548" s="67">
        <f t="shared" ref="AB548" si="10087">IF(AB543&gt;0,IF(AB546=1,AB544,AB544+AA548),AA548)</f>
        <v>0</v>
      </c>
      <c r="AC548" s="67">
        <f t="shared" ref="AC548" si="10088">IF(AC543&gt;0,IF(AC546=1,AC544,AC544+AB548),AB548)</f>
        <v>0</v>
      </c>
      <c r="AD548" s="67">
        <f t="shared" ref="AD548" si="10089">IF(AD543&gt;0,IF(AD546=1,AD544,AD544+AC548),AC548)</f>
        <v>0</v>
      </c>
      <c r="AE548" s="67">
        <f t="shared" ref="AE548" si="10090">IF(AE543&gt;0,IF(AE546=1,AE544,AE544+AD548),AD548)</f>
        <v>0</v>
      </c>
      <c r="AF548" s="67">
        <f t="shared" ref="AF548" si="10091">IF(AF543&gt;0,IF(AF546=1,AF544,AF544+AE548),AE548)</f>
        <v>0</v>
      </c>
      <c r="AG548" s="67">
        <f t="shared" ref="AG548" si="10092">IF(AG543&gt;0,IF(AG546=1,AG544,AG544+AF548),AF548)</f>
        <v>0</v>
      </c>
      <c r="AH548" s="67">
        <f t="shared" ref="AH548" si="10093">IF(AH543&gt;0,IF(AH546=1,AH544,AH544+AG548),AG548)</f>
        <v>0</v>
      </c>
      <c r="AI548" s="67">
        <f t="shared" ref="AI548" si="10094">IF(AI543&gt;0,IF(AI546=1,AI544,AI544+AH548),AH548)</f>
        <v>0</v>
      </c>
      <c r="AJ548" s="67">
        <f t="shared" ref="AJ548" si="10095">IF(AJ543&gt;0,IF(AJ546=1,AJ544,AJ544+AI548),AI548)</f>
        <v>0</v>
      </c>
      <c r="AK548" s="67">
        <f t="shared" ref="AK548" si="10096">IF(AK543&gt;0,IF(AK546=1,AK544,AK544+AJ548),AJ548)</f>
        <v>0</v>
      </c>
      <c r="AL548" s="67">
        <f t="shared" ref="AL548" si="10097">IF(AL543&gt;0,IF(AL546=1,AL544,AL544+AK548),AK548)</f>
        <v>0</v>
      </c>
      <c r="AM548" s="67">
        <f t="shared" ref="AM548" si="10098">IF(AM543&gt;0,IF(AM546=1,AM544,AM544+AL548),AL548)</f>
        <v>0</v>
      </c>
      <c r="AN548" s="67">
        <f t="shared" ref="AN548" si="10099">IF(AN543&gt;0,IF(AN546=1,AN544,AN544+AM548),AM548)</f>
        <v>0</v>
      </c>
      <c r="AO548" s="67">
        <f t="shared" ref="AO548" si="10100">IF(AO543&gt;0,IF(AO546=1,AO544,AO544+AN548),AN548)</f>
        <v>0</v>
      </c>
      <c r="AP548" s="67">
        <f t="shared" ref="AP548" si="10101">IF(AP543&gt;0,IF(AP546=1,AP544,AP544+AO548),AO548)</f>
        <v>0</v>
      </c>
      <c r="AQ548" s="67">
        <f t="shared" ref="AQ548" si="10102">IF(AQ543&gt;0,IF(AQ546=1,AQ544,AQ544+AP548),AP548)</f>
        <v>0</v>
      </c>
      <c r="AR548" s="67">
        <f t="shared" ref="AR548" si="10103">IF(AR543&gt;0,IF(AR546=1,AR544,AR544+AQ548),AQ548)</f>
        <v>0</v>
      </c>
      <c r="AS548" s="67">
        <f t="shared" ref="AS548" si="10104">IF(AS543&gt;0,IF(AS546=1,AS544,AS544+AR548),AR548)</f>
        <v>0</v>
      </c>
      <c r="AT548" s="67">
        <f t="shared" ref="AT548" si="10105">IF(AT543&gt;0,IF(AT546=1,AT544,AT544+AS548),AS548)</f>
        <v>0</v>
      </c>
      <c r="AU548" s="67">
        <f t="shared" ref="AU548" si="10106">IF(AU543&gt;0,IF(AU546=1,AU544,AU544+AT548),AT548)</f>
        <v>0</v>
      </c>
      <c r="AV548" s="67">
        <f t="shared" ref="AV548" si="10107">IF(AV543&gt;0,IF(AV546=1,AV544,AV544+AU548),AU548)</f>
        <v>0</v>
      </c>
      <c r="AW548" s="67">
        <f t="shared" ref="AW548" si="10108">IF(AW543&gt;0,IF(AW546=1,AW544,AW544+AV548),AV548)</f>
        <v>0</v>
      </c>
      <c r="AX548" s="67">
        <f t="shared" ref="AX548" si="10109">IF(AX543&gt;0,IF(AX546=1,AX544,AX544+AW548),AW548)</f>
        <v>0</v>
      </c>
      <c r="AY548" s="67">
        <f t="shared" ref="AY548" si="10110">IF(AY543&gt;0,IF(AY546=1,AY544,AY544+AX548),AX548)</f>
        <v>0</v>
      </c>
      <c r="AZ548" s="67">
        <f t="shared" ref="AZ548" si="10111">IF(AZ543&gt;0,IF(AZ546=1,AZ544,AZ544+AY548),AY548)</f>
        <v>0</v>
      </c>
      <c r="BA548" s="67">
        <f t="shared" ref="BA548" si="10112">IF(BA543&gt;0,IF(BA546=1,BA544,BA544+AZ548),AZ548)</f>
        <v>0</v>
      </c>
      <c r="BB548" s="67">
        <f t="shared" ref="BB548" si="10113">IF(BB543&gt;0,IF(BB546=1,BB544,BB544+BA548),BA548)</f>
        <v>0</v>
      </c>
      <c r="BC548" s="67">
        <f t="shared" ref="BC548" si="10114">IF(BC543&gt;0,IF(BC546=1,BC544,BC544+BB548),BB548)</f>
        <v>0</v>
      </c>
      <c r="BD548" s="67">
        <f t="shared" ref="BD548" si="10115">IF(BD543&gt;0,IF(BD546=1,BD544,BD544+BC548),BC548)</f>
        <v>0</v>
      </c>
      <c r="BE548" s="67">
        <f t="shared" ref="BE548" si="10116">IF(BE543&gt;0,IF(BE546=1,BE544,BE544+BD548),BD548)</f>
        <v>0</v>
      </c>
      <c r="BF548" s="67">
        <f t="shared" ref="BF548" si="10117">IF(BF543&gt;0,IF(BF546=1,BF544,BF544+BE548),BE548)</f>
        <v>0</v>
      </c>
      <c r="BG548" s="67">
        <f t="shared" ref="BG548" si="10118">IF(BG543&gt;0,IF(BG546=1,BG544,BG544+BF548),BF548)</f>
        <v>0</v>
      </c>
      <c r="BH548" s="67">
        <f t="shared" ref="BH548" si="10119">IF(BH543&gt;0,IF(BH546=1,BH544,BH544+BG548),BG548)</f>
        <v>0</v>
      </c>
      <c r="BI548" s="67">
        <f t="shared" ref="BI548" si="10120">IF(BI543&gt;0,IF(BI546=1,BI544,BI544+BH548),BH548)</f>
        <v>0</v>
      </c>
      <c r="BJ548" s="67">
        <f t="shared" ref="BJ548" si="10121">IF(BJ543&gt;0,IF(BJ546=1,BJ544,BJ544+BI548),BI548)</f>
        <v>0</v>
      </c>
      <c r="BK548" s="67">
        <f t="shared" ref="BK548" si="10122">IF(BK543&gt;0,IF(BK546=1,BK544,BK544+BJ548),BJ548)</f>
        <v>0</v>
      </c>
      <c r="BL548" s="67">
        <f t="shared" ref="BL548" si="10123">IF(BL543&gt;0,IF(BL546=1,BL544,BL544+BK548),BK548)</f>
        <v>0</v>
      </c>
      <c r="BM548" s="67">
        <f t="shared" ref="BM548" si="10124">IF(BM543&gt;0,IF(BM546=1,BM544,BM544+BL548),BL548)</f>
        <v>0</v>
      </c>
      <c r="BN548" s="362"/>
      <c r="BO548" s="364"/>
      <c r="BP548" s="366"/>
      <c r="BQ548" s="366"/>
      <c r="BR548" s="106"/>
      <c r="BS548" s="106"/>
      <c r="BT548" s="106"/>
      <c r="BU548" s="106"/>
      <c r="BV548" s="106"/>
      <c r="BW548" s="106"/>
      <c r="BX548" s="106"/>
      <c r="BY548" s="106"/>
      <c r="BZ548" s="106"/>
      <c r="CA548" s="106"/>
      <c r="CB548" s="106"/>
      <c r="CC548" s="106"/>
      <c r="CD548" s="106"/>
      <c r="CE548" s="106"/>
      <c r="CF548" s="106"/>
      <c r="CG548" s="106"/>
    </row>
    <row r="549" spans="1:85" s="245" customFormat="1" ht="41.5" hidden="1" customHeight="1" x14ac:dyDescent="0.35">
      <c r="A549" s="243"/>
      <c r="B549" s="128"/>
      <c r="C549" s="80"/>
      <c r="D549" s="80"/>
      <c r="E549" s="80"/>
      <c r="F549" s="80"/>
      <c r="G549" s="80"/>
      <c r="H549" s="80"/>
      <c r="I549" s="80"/>
      <c r="J549" s="80"/>
      <c r="K549" s="80"/>
      <c r="L549" s="80"/>
      <c r="M549" s="64"/>
      <c r="N549" s="7"/>
      <c r="O549" s="192"/>
      <c r="P549" s="106"/>
      <c r="Q549" s="65" t="s">
        <v>162</v>
      </c>
      <c r="R549" s="67">
        <f>R551</f>
        <v>0</v>
      </c>
      <c r="S549" s="67">
        <f t="shared" ref="S549" si="10125">IF(S546=1,S551,S551+R549)</f>
        <v>0</v>
      </c>
      <c r="T549" s="67">
        <f t="shared" ref="T549" si="10126">IF(T546=1,T551,T551+S549)</f>
        <v>0</v>
      </c>
      <c r="U549" s="67">
        <f t="shared" ref="U549" si="10127">IF(U546=1,U551,U551+T549)</f>
        <v>0</v>
      </c>
      <c r="V549" s="67">
        <f t="shared" ref="V549" si="10128">IF(V546=1,V551,V551+U549)</f>
        <v>0</v>
      </c>
      <c r="W549" s="67">
        <f t="shared" ref="W549" si="10129">IF(W546=1,W551,W551+V549)</f>
        <v>0</v>
      </c>
      <c r="X549" s="67">
        <f t="shared" ref="X549" si="10130">IF(X546=1,X551,X551+W549)</f>
        <v>0</v>
      </c>
      <c r="Y549" s="67">
        <f t="shared" ref="Y549" si="10131">IF(Y546=1,Y551,Y551+X549)</f>
        <v>0</v>
      </c>
      <c r="Z549" s="67">
        <f t="shared" ref="Z549" si="10132">IF(Z546=1,Z551,Z551+Y549)</f>
        <v>0</v>
      </c>
      <c r="AA549" s="67">
        <f t="shared" ref="AA549" si="10133">IF(AA546=1,AA551,AA551+Z549)</f>
        <v>0</v>
      </c>
      <c r="AB549" s="67">
        <f t="shared" ref="AB549" si="10134">IF(AB546=1,AB551,AB551+AA549)</f>
        <v>0</v>
      </c>
      <c r="AC549" s="67">
        <f t="shared" ref="AC549" si="10135">IF(AC546=1,AC551,AC551+AB549)</f>
        <v>0</v>
      </c>
      <c r="AD549" s="67">
        <f t="shared" ref="AD549" si="10136">IF(AD546=1,AD551,AD551+AC549)</f>
        <v>0</v>
      </c>
      <c r="AE549" s="67">
        <f t="shared" ref="AE549" si="10137">IF(AE546=1,AE551,AE551+AD549)</f>
        <v>0</v>
      </c>
      <c r="AF549" s="67">
        <f t="shared" ref="AF549" si="10138">IF(AF546=1,AF551,AF551+AE549)</f>
        <v>0</v>
      </c>
      <c r="AG549" s="67">
        <f t="shared" ref="AG549" si="10139">IF(AG546=1,AG551,AG551+AF549)</f>
        <v>0</v>
      </c>
      <c r="AH549" s="67">
        <f t="shared" ref="AH549" si="10140">IF(AH546=1,AH551,AH551+AG549)</f>
        <v>0</v>
      </c>
      <c r="AI549" s="67">
        <f t="shared" ref="AI549" si="10141">IF(AI546=1,AI551,AI551+AH549)</f>
        <v>0</v>
      </c>
      <c r="AJ549" s="67">
        <f t="shared" ref="AJ549" si="10142">IF(AJ546=1,AJ551,AJ551+AI549)</f>
        <v>0</v>
      </c>
      <c r="AK549" s="67">
        <f t="shared" ref="AK549" si="10143">IF(AK546=1,AK551,AK551+AJ549)</f>
        <v>0</v>
      </c>
      <c r="AL549" s="67">
        <f t="shared" ref="AL549" si="10144">IF(AL546=1,AL551,AL551+AK549)</f>
        <v>0</v>
      </c>
      <c r="AM549" s="67">
        <f t="shared" ref="AM549" si="10145">IF(AM546=1,AM551,AM551+AL549)</f>
        <v>0</v>
      </c>
      <c r="AN549" s="67">
        <f t="shared" ref="AN549" si="10146">IF(AN546=1,AN551,AN551+AM549)</f>
        <v>0</v>
      </c>
      <c r="AO549" s="67">
        <f t="shared" ref="AO549" si="10147">IF(AO546=1,AO551,AO551+AN549)</f>
        <v>0</v>
      </c>
      <c r="AP549" s="67">
        <f t="shared" ref="AP549" si="10148">IF(AP546=1,AP551,AP551+AO549)</f>
        <v>0</v>
      </c>
      <c r="AQ549" s="67">
        <f t="shared" ref="AQ549" si="10149">IF(AQ546=1,AQ551,AQ551+AP549)</f>
        <v>0</v>
      </c>
      <c r="AR549" s="67">
        <f t="shared" ref="AR549" si="10150">IF(AR546=1,AR551,AR551+AQ549)</f>
        <v>0</v>
      </c>
      <c r="AS549" s="67">
        <f t="shared" ref="AS549" si="10151">IF(AS546=1,AS551,AS551+AR549)</f>
        <v>0</v>
      </c>
      <c r="AT549" s="67">
        <f t="shared" ref="AT549" si="10152">IF(AT546=1,AT551,AT551+AS549)</f>
        <v>0</v>
      </c>
      <c r="AU549" s="67">
        <f t="shared" ref="AU549" si="10153">IF(AU546=1,AU551,AU551+AT549)</f>
        <v>0</v>
      </c>
      <c r="AV549" s="67">
        <f t="shared" ref="AV549" si="10154">IF(AV546=1,AV551,AV551+AU549)</f>
        <v>0</v>
      </c>
      <c r="AW549" s="67">
        <f t="shared" ref="AW549" si="10155">IF(AW546=1,AW551,AW551+AV549)</f>
        <v>0</v>
      </c>
      <c r="AX549" s="67">
        <f t="shared" ref="AX549" si="10156">IF(AX546=1,AX551,AX551+AW549)</f>
        <v>0</v>
      </c>
      <c r="AY549" s="67">
        <f t="shared" ref="AY549" si="10157">IF(AY546=1,AY551,AY551+AX549)</f>
        <v>0</v>
      </c>
      <c r="AZ549" s="67">
        <f t="shared" ref="AZ549" si="10158">IF(AZ546=1,AZ551,AZ551+AY549)</f>
        <v>0</v>
      </c>
      <c r="BA549" s="67">
        <f t="shared" ref="BA549" si="10159">IF(BA546=1,BA551,BA551+AZ549)</f>
        <v>0</v>
      </c>
      <c r="BB549" s="67">
        <f t="shared" ref="BB549" si="10160">IF(BB546=1,BB551,BB551+BA549)</f>
        <v>0</v>
      </c>
      <c r="BC549" s="67">
        <f t="shared" ref="BC549" si="10161">IF(BC546=1,BC551,BC551+BB549)</f>
        <v>0</v>
      </c>
      <c r="BD549" s="67">
        <f t="shared" ref="BD549" si="10162">IF(BD546=1,BD551,BD551+BC549)</f>
        <v>0</v>
      </c>
      <c r="BE549" s="67">
        <f t="shared" ref="BE549" si="10163">IF(BE546=1,BE551,BE551+BD549)</f>
        <v>0</v>
      </c>
      <c r="BF549" s="67">
        <f t="shared" ref="BF549" si="10164">IF(BF546=1,BF551,BF551+BE549)</f>
        <v>0</v>
      </c>
      <c r="BG549" s="67">
        <f t="shared" ref="BG549" si="10165">IF(BG546=1,BG551,BG551+BF549)</f>
        <v>0</v>
      </c>
      <c r="BH549" s="67">
        <f t="shared" ref="BH549" si="10166">IF(BH546=1,BH551,BH551+BG549)</f>
        <v>0</v>
      </c>
      <c r="BI549" s="67">
        <f t="shared" ref="BI549" si="10167">IF(BI546=1,BI551,BI551+BH549)</f>
        <v>0</v>
      </c>
      <c r="BJ549" s="67">
        <f t="shared" ref="BJ549" si="10168">IF(BJ546=1,BJ551,BJ551+BI549)</f>
        <v>0</v>
      </c>
      <c r="BK549" s="67">
        <f t="shared" ref="BK549" si="10169">IF(BK546=1,BK551,BK551+BJ549)</f>
        <v>0</v>
      </c>
      <c r="BL549" s="67">
        <f t="shared" ref="BL549" si="10170">IF(BL546=1,BL551,BL551+BK549)</f>
        <v>0</v>
      </c>
      <c r="BM549" s="67">
        <f t="shared" ref="BM549" si="10171">IF(BM546=1,BM551,BM551+BL549)</f>
        <v>0</v>
      </c>
      <c r="BN549" s="362"/>
      <c r="BO549" s="364"/>
      <c r="BP549" s="366"/>
      <c r="BQ549" s="366"/>
      <c r="BR549" s="106"/>
      <c r="BS549" s="106"/>
      <c r="BT549" s="106"/>
      <c r="BU549" s="106"/>
      <c r="BV549" s="106"/>
      <c r="BW549" s="106"/>
      <c r="BX549" s="106"/>
      <c r="BY549" s="106"/>
      <c r="BZ549" s="106"/>
      <c r="CA549" s="106"/>
      <c r="CB549" s="106"/>
      <c r="CC549" s="106"/>
      <c r="CD549" s="106"/>
      <c r="CE549" s="106"/>
      <c r="CF549" s="106"/>
      <c r="CG549" s="106"/>
    </row>
    <row r="550" spans="1:85" s="245" customFormat="1" ht="29.15" customHeight="1" x14ac:dyDescent="0.35">
      <c r="A550" s="243"/>
      <c r="B550" s="128"/>
      <c r="C550" s="80"/>
      <c r="D550" s="80"/>
      <c r="E550" s="80"/>
      <c r="F550" s="80"/>
      <c r="G550" s="80"/>
      <c r="H550" s="80"/>
      <c r="I550" s="80"/>
      <c r="J550" s="80"/>
      <c r="K550" s="80"/>
      <c r="L550" s="80"/>
      <c r="M550" s="64"/>
      <c r="N550" s="7"/>
      <c r="O550" s="192"/>
      <c r="P550" s="106"/>
      <c r="Q550" s="63" t="s">
        <v>160</v>
      </c>
      <c r="R550" s="68">
        <f t="shared" ref="R550:BM550" si="10172">1720/12*R543</f>
        <v>0</v>
      </c>
      <c r="S550" s="68">
        <f t="shared" si="10172"/>
        <v>0</v>
      </c>
      <c r="T550" s="68">
        <f t="shared" si="10172"/>
        <v>0</v>
      </c>
      <c r="U550" s="68">
        <f t="shared" si="10172"/>
        <v>0</v>
      </c>
      <c r="V550" s="68">
        <f t="shared" si="10172"/>
        <v>0</v>
      </c>
      <c r="W550" s="68">
        <f t="shared" si="10172"/>
        <v>0</v>
      </c>
      <c r="X550" s="68">
        <f t="shared" si="10172"/>
        <v>0</v>
      </c>
      <c r="Y550" s="68">
        <f t="shared" si="10172"/>
        <v>0</v>
      </c>
      <c r="Z550" s="68">
        <f t="shared" si="10172"/>
        <v>0</v>
      </c>
      <c r="AA550" s="68">
        <f t="shared" si="10172"/>
        <v>0</v>
      </c>
      <c r="AB550" s="68">
        <f t="shared" si="10172"/>
        <v>0</v>
      </c>
      <c r="AC550" s="68">
        <f t="shared" si="10172"/>
        <v>0</v>
      </c>
      <c r="AD550" s="68">
        <f t="shared" si="10172"/>
        <v>0</v>
      </c>
      <c r="AE550" s="68">
        <f t="shared" si="10172"/>
        <v>0</v>
      </c>
      <c r="AF550" s="68">
        <f t="shared" si="10172"/>
        <v>0</v>
      </c>
      <c r="AG550" s="68">
        <f t="shared" si="10172"/>
        <v>0</v>
      </c>
      <c r="AH550" s="68">
        <f t="shared" si="10172"/>
        <v>0</v>
      </c>
      <c r="AI550" s="68">
        <f t="shared" si="10172"/>
        <v>0</v>
      </c>
      <c r="AJ550" s="68">
        <f t="shared" si="10172"/>
        <v>0</v>
      </c>
      <c r="AK550" s="68">
        <f t="shared" si="10172"/>
        <v>0</v>
      </c>
      <c r="AL550" s="68">
        <f t="shared" si="10172"/>
        <v>0</v>
      </c>
      <c r="AM550" s="68">
        <f t="shared" si="10172"/>
        <v>0</v>
      </c>
      <c r="AN550" s="68">
        <f t="shared" si="10172"/>
        <v>0</v>
      </c>
      <c r="AO550" s="68">
        <f t="shared" si="10172"/>
        <v>0</v>
      </c>
      <c r="AP550" s="68">
        <f t="shared" si="10172"/>
        <v>0</v>
      </c>
      <c r="AQ550" s="68">
        <f t="shared" si="10172"/>
        <v>0</v>
      </c>
      <c r="AR550" s="68">
        <f t="shared" si="10172"/>
        <v>0</v>
      </c>
      <c r="AS550" s="68">
        <f t="shared" si="10172"/>
        <v>0</v>
      </c>
      <c r="AT550" s="68">
        <f t="shared" si="10172"/>
        <v>0</v>
      </c>
      <c r="AU550" s="68">
        <f t="shared" si="10172"/>
        <v>0</v>
      </c>
      <c r="AV550" s="68">
        <f t="shared" si="10172"/>
        <v>0</v>
      </c>
      <c r="AW550" s="68">
        <f t="shared" si="10172"/>
        <v>0</v>
      </c>
      <c r="AX550" s="68">
        <f t="shared" si="10172"/>
        <v>0</v>
      </c>
      <c r="AY550" s="68">
        <f t="shared" si="10172"/>
        <v>0</v>
      </c>
      <c r="AZ550" s="68">
        <f t="shared" si="10172"/>
        <v>0</v>
      </c>
      <c r="BA550" s="68">
        <f t="shared" si="10172"/>
        <v>0</v>
      </c>
      <c r="BB550" s="68">
        <f t="shared" si="10172"/>
        <v>0</v>
      </c>
      <c r="BC550" s="68">
        <f t="shared" si="10172"/>
        <v>0</v>
      </c>
      <c r="BD550" s="68">
        <f t="shared" si="10172"/>
        <v>0</v>
      </c>
      <c r="BE550" s="68">
        <f t="shared" si="10172"/>
        <v>0</v>
      </c>
      <c r="BF550" s="68">
        <f t="shared" si="10172"/>
        <v>0</v>
      </c>
      <c r="BG550" s="68">
        <f t="shared" si="10172"/>
        <v>0</v>
      </c>
      <c r="BH550" s="68">
        <f t="shared" si="10172"/>
        <v>0</v>
      </c>
      <c r="BI550" s="68">
        <f t="shared" si="10172"/>
        <v>0</v>
      </c>
      <c r="BJ550" s="68">
        <f t="shared" si="10172"/>
        <v>0</v>
      </c>
      <c r="BK550" s="68">
        <f t="shared" si="10172"/>
        <v>0</v>
      </c>
      <c r="BL550" s="68">
        <f t="shared" si="10172"/>
        <v>0</v>
      </c>
      <c r="BM550" s="68">
        <f t="shared" si="10172"/>
        <v>0</v>
      </c>
      <c r="BN550" s="362"/>
      <c r="BO550" s="364"/>
      <c r="BP550" s="366"/>
      <c r="BQ550" s="366"/>
      <c r="BR550" s="106"/>
      <c r="BS550" s="106"/>
      <c r="BT550" s="106"/>
      <c r="BU550" s="106"/>
      <c r="BV550" s="106"/>
      <c r="BW550" s="106"/>
      <c r="BX550" s="106"/>
      <c r="BY550" s="106"/>
      <c r="BZ550" s="106"/>
      <c r="CA550" s="106"/>
      <c r="CB550" s="106"/>
      <c r="CC550" s="106"/>
      <c r="CD550" s="106"/>
      <c r="CE550" s="106"/>
      <c r="CF550" s="106"/>
      <c r="CG550" s="106"/>
    </row>
    <row r="551" spans="1:85" s="245" customFormat="1" ht="29" x14ac:dyDescent="0.35">
      <c r="A551" s="243"/>
      <c r="B551" s="128"/>
      <c r="C551" s="80"/>
      <c r="D551" s="80"/>
      <c r="E551" s="80"/>
      <c r="F551" s="80"/>
      <c r="G551" s="80"/>
      <c r="H551" s="80"/>
      <c r="I551" s="80"/>
      <c r="J551" s="80"/>
      <c r="K551" s="80"/>
      <c r="L551" s="80"/>
      <c r="M551" s="64"/>
      <c r="N551" s="7"/>
      <c r="O551" s="192"/>
      <c r="P551" s="106"/>
      <c r="Q551" s="63" t="s">
        <v>144</v>
      </c>
      <c r="R551" s="68">
        <f>FLOOR(IF(OR(R546=0,R546=1),IF(R544&gt;=R550,R550,R544)+0.00000001,IF(R548&gt;=R547,R547,R548))+0.00000001,1)</f>
        <v>0</v>
      </c>
      <c r="S551" s="68">
        <f t="shared" ref="S551" si="10173">FLOOR(IF(OR(S546=0,S546=1),IF(S550&gt;S547,S547,IF(S544&gt;=S550,S550,S544)+0.00000001),IF(S548&gt;=S547,S547-R549,S548-R549)+0.00000001),1)</f>
        <v>0</v>
      </c>
      <c r="T551" s="68">
        <f t="shared" ref="T551" si="10174">FLOOR(IF(OR(T546=0,T546=1),IF(T550&gt;T547,T547,IF(T544&gt;=T550,T550,T544)+0.00000001),IF(T548&gt;=T547,T547-S549,T548-S549)+0.00000001),1)</f>
        <v>0</v>
      </c>
      <c r="U551" s="68">
        <f t="shared" ref="U551" si="10175">FLOOR(IF(OR(U546=0,U546=1),IF(U550&gt;U547,U547,IF(U544&gt;=U550,U550,U544)+0.00000001),IF(U548&gt;=U547,U547-T549,U548-T549)+0.00000001),1)</f>
        <v>0</v>
      </c>
      <c r="V551" s="68">
        <f t="shared" ref="V551" si="10176">FLOOR(IF(OR(V546=0,V546=1),IF(V550&gt;V547,V547,IF(V544&gt;=V550,V550,V544)+0.00000001),IF(V548&gt;=V547,V547-U549,V548-U549)+0.00000001),1)</f>
        <v>0</v>
      </c>
      <c r="W551" s="68">
        <f t="shared" ref="W551" si="10177">FLOOR(IF(OR(W546=0,W546=1),IF(W550&gt;W547,W547,IF(W544&gt;=W550,W550,W544)+0.00000001),IF(W548&gt;=W547,W547-V549,W548-V549)+0.00000001),1)</f>
        <v>0</v>
      </c>
      <c r="X551" s="68">
        <f t="shared" ref="X551" si="10178">FLOOR(IF(OR(X546=0,X546=1),IF(X550&gt;X547,X547,IF(X544&gt;=X550,X550,X544)+0.00000001),IF(X548&gt;=X547,X547-W549,X548-W549)+0.00000001),1)</f>
        <v>0</v>
      </c>
      <c r="Y551" s="68">
        <f t="shared" ref="Y551" si="10179">FLOOR(IF(OR(Y546=0,Y546=1),IF(Y550&gt;Y547,Y547,IF(Y544&gt;=Y550,Y550,Y544)+0.00000001),IF(Y548&gt;=Y547,Y547-X549,Y548-X549)+0.00000001),1)</f>
        <v>0</v>
      </c>
      <c r="Z551" s="68">
        <f t="shared" ref="Z551" si="10180">FLOOR(IF(OR(Z546=0,Z546=1),IF(Z550&gt;Z547,Z547,IF(Z544&gt;=Z550,Z550,Z544)+0.00000001),IF(Z548&gt;=Z547,Z547-Y549,Z548-Y549)+0.00000001),1)</f>
        <v>0</v>
      </c>
      <c r="AA551" s="68">
        <f t="shared" ref="AA551" si="10181">FLOOR(IF(OR(AA546=0,AA546=1),IF(AA550&gt;AA547,AA547,IF(AA544&gt;=AA550,AA550,AA544)+0.00000001),IF(AA548&gt;=AA547,AA547-Z549,AA548-Z549)+0.00000001),1)</f>
        <v>0</v>
      </c>
      <c r="AB551" s="68">
        <f t="shared" ref="AB551" si="10182">FLOOR(IF(OR(AB546=0,AB546=1),IF(AB550&gt;AB547,AB547,IF(AB544&gt;=AB550,AB550,AB544)+0.00000001),IF(AB548&gt;=AB547,AB547-AA549,AB548-AA549)+0.00000001),1)</f>
        <v>0</v>
      </c>
      <c r="AC551" s="68">
        <f t="shared" ref="AC551" si="10183">FLOOR(IF(OR(AC546=0,AC546=1),IF(AC550&gt;AC547,AC547,IF(AC544&gt;=AC550,AC550,AC544)+0.00000001),IF(AC548&gt;=AC547,AC547-AB549,AC548-AB549)+0.00000001),1)</f>
        <v>0</v>
      </c>
      <c r="AD551" s="68">
        <f t="shared" ref="AD551" si="10184">FLOOR(IF(OR(AD546=0,AD546=1),IF(AD550&gt;AD547,AD547,IF(AD544&gt;=AD550,AD550,AD544)+0.00000001),IF(AD548&gt;=AD547,AD547-AC549,AD548-AC549)+0.00000001),1)</f>
        <v>0</v>
      </c>
      <c r="AE551" s="68">
        <f t="shared" ref="AE551" si="10185">FLOOR(IF(OR(AE546=0,AE546=1),IF(AE550&gt;AE547,AE547,IF(AE544&gt;=AE550,AE550,AE544)+0.00000001),IF(AE548&gt;=AE547,AE547-AD549,AE548-AD549)+0.00000001),1)</f>
        <v>0</v>
      </c>
      <c r="AF551" s="68">
        <f t="shared" ref="AF551" si="10186">FLOOR(IF(OR(AF546=0,AF546=1),IF(AF550&gt;AF547,AF547,IF(AF544&gt;=AF550,AF550,AF544)+0.00000001),IF(AF548&gt;=AF547,AF547-AE549,AF548-AE549)+0.00000001),1)</f>
        <v>0</v>
      </c>
      <c r="AG551" s="68">
        <f t="shared" ref="AG551" si="10187">FLOOR(IF(OR(AG546=0,AG546=1),IF(AG550&gt;AG547,AG547,IF(AG544&gt;=AG550,AG550,AG544)+0.00000001),IF(AG548&gt;=AG547,AG547-AF549,AG548-AF549)+0.00000001),1)</f>
        <v>0</v>
      </c>
      <c r="AH551" s="68">
        <f t="shared" ref="AH551" si="10188">FLOOR(IF(OR(AH546=0,AH546=1),IF(AH550&gt;AH547,AH547,IF(AH544&gt;=AH550,AH550,AH544)+0.00000001),IF(AH548&gt;=AH547,AH547-AG549,AH548-AG549)+0.00000001),1)</f>
        <v>0</v>
      </c>
      <c r="AI551" s="68">
        <f t="shared" ref="AI551" si="10189">FLOOR(IF(OR(AI546=0,AI546=1),IF(AI550&gt;AI547,AI547,IF(AI544&gt;=AI550,AI550,AI544)+0.00000001),IF(AI548&gt;=AI547,AI547-AH549,AI548-AH549)+0.00000001),1)</f>
        <v>0</v>
      </c>
      <c r="AJ551" s="68">
        <f t="shared" ref="AJ551" si="10190">FLOOR(IF(OR(AJ546=0,AJ546=1),IF(AJ550&gt;AJ547,AJ547,IF(AJ544&gt;=AJ550,AJ550,AJ544)+0.00000001),IF(AJ548&gt;=AJ547,AJ547-AI549,AJ548-AI549)+0.00000001),1)</f>
        <v>0</v>
      </c>
      <c r="AK551" s="68">
        <f t="shared" ref="AK551" si="10191">FLOOR(IF(OR(AK546=0,AK546=1),IF(AK550&gt;AK547,AK547,IF(AK544&gt;=AK550,AK550,AK544)+0.00000001),IF(AK548&gt;=AK547,AK547-AJ549,AK548-AJ549)+0.00000001),1)</f>
        <v>0</v>
      </c>
      <c r="AL551" s="68">
        <f t="shared" ref="AL551" si="10192">FLOOR(IF(OR(AL546=0,AL546=1),IF(AL550&gt;AL547,AL547,IF(AL544&gt;=AL550,AL550,AL544)+0.00000001),IF(AL548&gt;=AL547,AL547-AK549,AL548-AK549)+0.00000001),1)</f>
        <v>0</v>
      </c>
      <c r="AM551" s="68">
        <f t="shared" ref="AM551" si="10193">FLOOR(IF(OR(AM546=0,AM546=1),IF(AM550&gt;AM547,AM547,IF(AM544&gt;=AM550,AM550,AM544)+0.00000001),IF(AM548&gt;=AM547,AM547-AL549,AM548-AL549)+0.00000001),1)</f>
        <v>0</v>
      </c>
      <c r="AN551" s="68">
        <f t="shared" ref="AN551" si="10194">FLOOR(IF(OR(AN546=0,AN546=1),IF(AN550&gt;AN547,AN547,IF(AN544&gt;=AN550,AN550,AN544)+0.00000001),IF(AN548&gt;=AN547,AN547-AM549,AN548-AM549)+0.00000001),1)</f>
        <v>0</v>
      </c>
      <c r="AO551" s="68">
        <f t="shared" ref="AO551" si="10195">FLOOR(IF(OR(AO546=0,AO546=1),IF(AO550&gt;AO547,AO547,IF(AO544&gt;=AO550,AO550,AO544)+0.00000001),IF(AO548&gt;=AO547,AO547-AN549,AO548-AN549)+0.00000001),1)</f>
        <v>0</v>
      </c>
      <c r="AP551" s="68">
        <f t="shared" ref="AP551" si="10196">FLOOR(IF(OR(AP546=0,AP546=1),IF(AP550&gt;AP547,AP547,IF(AP544&gt;=AP550,AP550,AP544)+0.00000001),IF(AP548&gt;=AP547,AP547-AO549,AP548-AO549)+0.00000001),1)</f>
        <v>0</v>
      </c>
      <c r="AQ551" s="68">
        <f t="shared" ref="AQ551" si="10197">FLOOR(IF(OR(AQ546=0,AQ546=1),IF(AQ550&gt;AQ547,AQ547,IF(AQ544&gt;=AQ550,AQ550,AQ544)+0.00000001),IF(AQ548&gt;=AQ547,AQ547-AP549,AQ548-AP549)+0.00000001),1)</f>
        <v>0</v>
      </c>
      <c r="AR551" s="68">
        <f t="shared" ref="AR551" si="10198">FLOOR(IF(OR(AR546=0,AR546=1),IF(AR550&gt;AR547,AR547,IF(AR544&gt;=AR550,AR550,AR544)+0.00000001),IF(AR548&gt;=AR547,AR547-AQ549,AR548-AQ549)+0.00000001),1)</f>
        <v>0</v>
      </c>
      <c r="AS551" s="68">
        <f t="shared" ref="AS551" si="10199">FLOOR(IF(OR(AS546=0,AS546=1),IF(AS550&gt;AS547,AS547,IF(AS544&gt;=AS550,AS550,AS544)+0.00000001),IF(AS548&gt;=AS547,AS547-AR549,AS548-AR549)+0.00000001),1)</f>
        <v>0</v>
      </c>
      <c r="AT551" s="68">
        <f t="shared" ref="AT551" si="10200">FLOOR(IF(OR(AT546=0,AT546=1),IF(AT550&gt;AT547,AT547,IF(AT544&gt;=AT550,AT550,AT544)+0.00000001),IF(AT548&gt;=AT547,AT547-AS549,AT548-AS549)+0.00000001),1)</f>
        <v>0</v>
      </c>
      <c r="AU551" s="68">
        <f t="shared" ref="AU551" si="10201">FLOOR(IF(OR(AU546=0,AU546=1),IF(AU550&gt;AU547,AU547,IF(AU544&gt;=AU550,AU550,AU544)+0.00000001),IF(AU548&gt;=AU547,AU547-AT549,AU548-AT549)+0.00000001),1)</f>
        <v>0</v>
      </c>
      <c r="AV551" s="68">
        <f t="shared" ref="AV551" si="10202">FLOOR(IF(OR(AV546=0,AV546=1),IF(AV550&gt;AV547,AV547,IF(AV544&gt;=AV550,AV550,AV544)+0.00000001),IF(AV548&gt;=AV547,AV547-AU549,AV548-AU549)+0.00000001),1)</f>
        <v>0</v>
      </c>
      <c r="AW551" s="68">
        <f t="shared" ref="AW551" si="10203">FLOOR(IF(OR(AW546=0,AW546=1),IF(AW550&gt;AW547,AW547,IF(AW544&gt;=AW550,AW550,AW544)+0.00000001),IF(AW548&gt;=AW547,AW547-AV549,AW548-AV549)+0.00000001),1)</f>
        <v>0</v>
      </c>
      <c r="AX551" s="68">
        <f t="shared" ref="AX551" si="10204">FLOOR(IF(OR(AX546=0,AX546=1),IF(AX550&gt;AX547,AX547,IF(AX544&gt;=AX550,AX550,AX544)+0.00000001),IF(AX548&gt;=AX547,AX547-AW549,AX548-AW549)+0.00000001),1)</f>
        <v>0</v>
      </c>
      <c r="AY551" s="68">
        <f t="shared" ref="AY551" si="10205">FLOOR(IF(OR(AY546=0,AY546=1),IF(AY550&gt;AY547,AY547,IF(AY544&gt;=AY550,AY550,AY544)+0.00000001),IF(AY548&gt;=AY547,AY547-AX549,AY548-AX549)+0.00000001),1)</f>
        <v>0</v>
      </c>
      <c r="AZ551" s="68">
        <f t="shared" ref="AZ551" si="10206">FLOOR(IF(OR(AZ546=0,AZ546=1),IF(AZ550&gt;AZ547,AZ547,IF(AZ544&gt;=AZ550,AZ550,AZ544)+0.00000001),IF(AZ548&gt;=AZ547,AZ547-AY549,AZ548-AY549)+0.00000001),1)</f>
        <v>0</v>
      </c>
      <c r="BA551" s="68">
        <f t="shared" ref="BA551" si="10207">FLOOR(IF(OR(BA546=0,BA546=1),IF(BA550&gt;BA547,BA547,IF(BA544&gt;=BA550,BA550,BA544)+0.00000001),IF(BA548&gt;=BA547,BA547-AZ549,BA548-AZ549)+0.00000001),1)</f>
        <v>0</v>
      </c>
      <c r="BB551" s="68">
        <f t="shared" ref="BB551" si="10208">FLOOR(IF(OR(BB546=0,BB546=1),IF(BB550&gt;BB547,BB547,IF(BB544&gt;=BB550,BB550,BB544)+0.00000001),IF(BB548&gt;=BB547,BB547-BA549,BB548-BA549)+0.00000001),1)</f>
        <v>0</v>
      </c>
      <c r="BC551" s="68">
        <f t="shared" ref="BC551" si="10209">FLOOR(IF(OR(BC546=0,BC546=1),IF(BC550&gt;BC547,BC547,IF(BC544&gt;=BC550,BC550,BC544)+0.00000001),IF(BC548&gt;=BC547,BC547-BB549,BC548-BB549)+0.00000001),1)</f>
        <v>0</v>
      </c>
      <c r="BD551" s="68">
        <f t="shared" ref="BD551" si="10210">FLOOR(IF(OR(BD546=0,BD546=1),IF(BD550&gt;BD547,BD547,IF(BD544&gt;=BD550,BD550,BD544)+0.00000001),IF(BD548&gt;=BD547,BD547-BC549,BD548-BC549)+0.00000001),1)</f>
        <v>0</v>
      </c>
      <c r="BE551" s="68">
        <f t="shared" ref="BE551" si="10211">FLOOR(IF(OR(BE546=0,BE546=1),IF(BE550&gt;BE547,BE547,IF(BE544&gt;=BE550,BE550,BE544)+0.00000001),IF(BE548&gt;=BE547,BE547-BD549,BE548-BD549)+0.00000001),1)</f>
        <v>0</v>
      </c>
      <c r="BF551" s="68">
        <f t="shared" ref="BF551" si="10212">FLOOR(IF(OR(BF546=0,BF546=1),IF(BF550&gt;BF547,BF547,IF(BF544&gt;=BF550,BF550,BF544)+0.00000001),IF(BF548&gt;=BF547,BF547-BE549,BF548-BE549)+0.00000001),1)</f>
        <v>0</v>
      </c>
      <c r="BG551" s="68">
        <f t="shared" ref="BG551" si="10213">FLOOR(IF(OR(BG546=0,BG546=1),IF(BG550&gt;BG547,BG547,IF(BG544&gt;=BG550,BG550,BG544)+0.00000001),IF(BG548&gt;=BG547,BG547-BF549,BG548-BF549)+0.00000001),1)</f>
        <v>0</v>
      </c>
      <c r="BH551" s="68">
        <f t="shared" ref="BH551" si="10214">FLOOR(IF(OR(BH546=0,BH546=1),IF(BH550&gt;BH547,BH547,IF(BH544&gt;=BH550,BH550,BH544)+0.00000001),IF(BH548&gt;=BH547,BH547-BG549,BH548-BG549)+0.00000001),1)</f>
        <v>0</v>
      </c>
      <c r="BI551" s="68">
        <f t="shared" ref="BI551" si="10215">FLOOR(IF(OR(BI546=0,BI546=1),IF(BI550&gt;BI547,BI547,IF(BI544&gt;=BI550,BI550,BI544)+0.00000001),IF(BI548&gt;=BI547,BI547-BH549,BI548-BH549)+0.00000001),1)</f>
        <v>0</v>
      </c>
      <c r="BJ551" s="68">
        <f t="shared" ref="BJ551" si="10216">FLOOR(IF(OR(BJ546=0,BJ546=1),IF(BJ550&gt;BJ547,BJ547,IF(BJ544&gt;=BJ550,BJ550,BJ544)+0.00000001),IF(BJ548&gt;=BJ547,BJ547-BI549,BJ548-BI549)+0.00000001),1)</f>
        <v>0</v>
      </c>
      <c r="BK551" s="68">
        <f t="shared" ref="BK551" si="10217">FLOOR(IF(OR(BK546=0,BK546=1),IF(BK550&gt;BK547,BK547,IF(BK544&gt;=BK550,BK550,BK544)+0.00000001),IF(BK548&gt;=BK547,BK547-BJ549,BK548-BJ549)+0.00000001),1)</f>
        <v>0</v>
      </c>
      <c r="BL551" s="68">
        <f t="shared" ref="BL551" si="10218">FLOOR(IF(OR(BL546=0,BL546=1),IF(BL550&gt;BL547,BL547,IF(BL544&gt;=BL550,BL550,BL544)+0.00000001),IF(BL548&gt;=BL547,BL547-BK549,BL548-BK549)+0.00000001),1)</f>
        <v>0</v>
      </c>
      <c r="BM551" s="68">
        <f t="shared" ref="BM551" si="10219">FLOOR(IF(OR(BM546=0,BM546=1),IF(BM550&gt;BM547,BM547,IF(BM544&gt;=BM550,BM550,BM544)+0.00000001),IF(BM548&gt;=BM547,BM547-BL549,BM548-BL549)+0.00000001),1)</f>
        <v>0</v>
      </c>
      <c r="BN551" s="362"/>
      <c r="BO551" s="364"/>
      <c r="BP551" s="366"/>
      <c r="BQ551" s="366"/>
      <c r="BR551" s="106"/>
      <c r="BS551" s="106"/>
      <c r="BT551" s="106"/>
      <c r="BU551" s="106"/>
      <c r="BV551" s="106"/>
      <c r="BW551" s="106"/>
      <c r="BX551" s="106"/>
      <c r="BY551" s="106"/>
      <c r="BZ551" s="106"/>
      <c r="CA551" s="106"/>
      <c r="CB551" s="106"/>
      <c r="CC551" s="106"/>
      <c r="CD551" s="106"/>
      <c r="CE551" s="106"/>
      <c r="CF551" s="106"/>
      <c r="CG551" s="106"/>
    </row>
    <row r="552" spans="1:85" s="245" customFormat="1" ht="25.4" customHeight="1" thickBot="1" x14ac:dyDescent="0.4">
      <c r="A552" s="243"/>
      <c r="B552" s="129"/>
      <c r="C552" s="69"/>
      <c r="D552" s="69"/>
      <c r="E552" s="69"/>
      <c r="F552" s="69"/>
      <c r="G552" s="69"/>
      <c r="H552" s="69"/>
      <c r="I552" s="69"/>
      <c r="J552" s="69"/>
      <c r="K552" s="69"/>
      <c r="L552" s="69"/>
      <c r="M552" s="70"/>
      <c r="N552" s="7"/>
      <c r="O552" s="193"/>
      <c r="P552" s="106"/>
      <c r="Q552" s="216" t="s">
        <v>145</v>
      </c>
      <c r="R552" s="72">
        <f>IF($J543="Ano",R551*'Podpůrná data'!$B$5,R551*'Podpůrná data'!$B$3)</f>
        <v>0</v>
      </c>
      <c r="S552" s="72">
        <f>IF($J543="Ano",S551*'Podpůrná data'!$B$5,S551*'Podpůrná data'!$B$3)</f>
        <v>0</v>
      </c>
      <c r="T552" s="72">
        <f>IF($J543="Ano",T551*'Podpůrná data'!$B$5,T551*'Podpůrná data'!$B$3)</f>
        <v>0</v>
      </c>
      <c r="U552" s="72">
        <f>IF($J543="Ano",U551*'Podpůrná data'!$B$5,U551*'Podpůrná data'!$B$3)</f>
        <v>0</v>
      </c>
      <c r="V552" s="72">
        <f>IF($J543="Ano",V551*'Podpůrná data'!$B$5,V551*'Podpůrná data'!$B$3)</f>
        <v>0</v>
      </c>
      <c r="W552" s="72">
        <f>IF($J543="Ano",W551*'Podpůrná data'!$B$5,W551*'Podpůrná data'!$B$3)</f>
        <v>0</v>
      </c>
      <c r="X552" s="72">
        <f>IF($J543="Ano",X551*'Podpůrná data'!$B$5,X551*'Podpůrná data'!$B$3)</f>
        <v>0</v>
      </c>
      <c r="Y552" s="72">
        <f>IF($J543="Ano",Y551*'Podpůrná data'!$B$5,Y551*'Podpůrná data'!$B$3)</f>
        <v>0</v>
      </c>
      <c r="Z552" s="72">
        <f>IF($J543="Ano",Z551*'Podpůrná data'!$B$5,Z551*'Podpůrná data'!$B$3)</f>
        <v>0</v>
      </c>
      <c r="AA552" s="72">
        <f>IF($J543="Ano",AA551*'Podpůrná data'!$B$5,AA551*'Podpůrná data'!$B$3)</f>
        <v>0</v>
      </c>
      <c r="AB552" s="72">
        <f>IF($J543="Ano",AB551*'Podpůrná data'!$B$5,AB551*'Podpůrná data'!$B$3)</f>
        <v>0</v>
      </c>
      <c r="AC552" s="72">
        <f>IF($J543="Ano",AC551*'Podpůrná data'!$B$5,AC551*'Podpůrná data'!$B$3)</f>
        <v>0</v>
      </c>
      <c r="AD552" s="72">
        <f>IF($J543="Ano",AD551*'Podpůrná data'!$B$5,AD551*'Podpůrná data'!$B$3)</f>
        <v>0</v>
      </c>
      <c r="AE552" s="72">
        <f>IF($J543="Ano",AE551*'Podpůrná data'!$B$5,AE551*'Podpůrná data'!$B$3)</f>
        <v>0</v>
      </c>
      <c r="AF552" s="72">
        <f>IF($J543="Ano",AF551*'Podpůrná data'!$B$5,AF551*'Podpůrná data'!$B$3)</f>
        <v>0</v>
      </c>
      <c r="AG552" s="72">
        <f>IF($J543="Ano",AG551*'Podpůrná data'!$B$5,AG551*'Podpůrná data'!$B$3)</f>
        <v>0</v>
      </c>
      <c r="AH552" s="72">
        <f>IF($J543="Ano",AH551*'Podpůrná data'!$B$5,AH551*'Podpůrná data'!$B$3)</f>
        <v>0</v>
      </c>
      <c r="AI552" s="72">
        <f>IF($J543="Ano",AI551*'Podpůrná data'!$B$5,AI551*'Podpůrná data'!$B$3)</f>
        <v>0</v>
      </c>
      <c r="AJ552" s="72">
        <f>IF($J543="Ano",AJ551*'Podpůrná data'!$B$5,AJ551*'Podpůrná data'!$B$3)</f>
        <v>0</v>
      </c>
      <c r="AK552" s="72">
        <f>IF($J543="Ano",AK551*'Podpůrná data'!$B$5,AK551*'Podpůrná data'!$B$3)</f>
        <v>0</v>
      </c>
      <c r="AL552" s="72">
        <f>IF($J543="Ano",AL551*'Podpůrná data'!$B$5,AL551*'Podpůrná data'!$B$3)</f>
        <v>0</v>
      </c>
      <c r="AM552" s="72">
        <f>IF($J543="Ano",AM551*'Podpůrná data'!$B$5,AM551*'Podpůrná data'!$B$3)</f>
        <v>0</v>
      </c>
      <c r="AN552" s="72">
        <f>IF($J543="Ano",AN551*'Podpůrná data'!$B$5,AN551*'Podpůrná data'!$B$3)</f>
        <v>0</v>
      </c>
      <c r="AO552" s="72">
        <f>IF($J543="Ano",AO551*'Podpůrná data'!$B$5,AO551*'Podpůrná data'!$B$3)</f>
        <v>0</v>
      </c>
      <c r="AP552" s="72">
        <f>IF($J543="Ano",AP551*'Podpůrná data'!$B$5,AP551*'Podpůrná data'!$B$3)</f>
        <v>0</v>
      </c>
      <c r="AQ552" s="72">
        <f>IF($J543="Ano",AQ551*'Podpůrná data'!$B$5,AQ551*'Podpůrná data'!$B$3)</f>
        <v>0</v>
      </c>
      <c r="AR552" s="72">
        <f>IF($J543="Ano",AR551*'Podpůrná data'!$B$5,AR551*'Podpůrná data'!$B$3)</f>
        <v>0</v>
      </c>
      <c r="AS552" s="72">
        <f>IF($J543="Ano",AS551*'Podpůrná data'!$B$5,AS551*'Podpůrná data'!$B$3)</f>
        <v>0</v>
      </c>
      <c r="AT552" s="72">
        <f>IF($J543="Ano",AT551*'Podpůrná data'!$B$5,AT551*'Podpůrná data'!$B$3)</f>
        <v>0</v>
      </c>
      <c r="AU552" s="72">
        <f>IF($J543="Ano",AU551*'Podpůrná data'!$B$5,AU551*'Podpůrná data'!$B$3)</f>
        <v>0</v>
      </c>
      <c r="AV552" s="72">
        <f>IF($J543="Ano",AV551*'Podpůrná data'!$B$5,AV551*'Podpůrná data'!$B$3)</f>
        <v>0</v>
      </c>
      <c r="AW552" s="72">
        <f>IF($J543="Ano",AW551*'Podpůrná data'!$B$5,AW551*'Podpůrná data'!$B$3)</f>
        <v>0</v>
      </c>
      <c r="AX552" s="72">
        <f>IF($J543="Ano",AX551*'Podpůrná data'!$B$5,AX551*'Podpůrná data'!$B$3)</f>
        <v>0</v>
      </c>
      <c r="AY552" s="72">
        <f>IF($J543="Ano",AY551*'Podpůrná data'!$B$5,AY551*'Podpůrná data'!$B$3)</f>
        <v>0</v>
      </c>
      <c r="AZ552" s="72">
        <f>IF($J543="Ano",AZ551*'Podpůrná data'!$B$5,AZ551*'Podpůrná data'!$B$3)</f>
        <v>0</v>
      </c>
      <c r="BA552" s="72">
        <f>IF($J543="Ano",BA551*'Podpůrná data'!$B$5,BA551*'Podpůrná data'!$B$3)</f>
        <v>0</v>
      </c>
      <c r="BB552" s="72">
        <f>IF($J543="Ano",BB551*'Podpůrná data'!$B$5,BB551*'Podpůrná data'!$B$3)</f>
        <v>0</v>
      </c>
      <c r="BC552" s="72">
        <f>IF($J543="Ano",BC551*'Podpůrná data'!$B$5,BC551*'Podpůrná data'!$B$3)</f>
        <v>0</v>
      </c>
      <c r="BD552" s="72">
        <f>IF($J543="Ano",BD551*'Podpůrná data'!$B$5,BD551*'Podpůrná data'!$B$3)</f>
        <v>0</v>
      </c>
      <c r="BE552" s="72">
        <f>IF($J543="Ano",BE551*'Podpůrná data'!$B$5,BE551*'Podpůrná data'!$B$3)</f>
        <v>0</v>
      </c>
      <c r="BF552" s="72">
        <f>IF($J543="Ano",BF551*'Podpůrná data'!$B$5,BF551*'Podpůrná data'!$B$3)</f>
        <v>0</v>
      </c>
      <c r="BG552" s="72">
        <f>IF($J543="Ano",BG551*'Podpůrná data'!$B$5,BG551*'Podpůrná data'!$B$3)</f>
        <v>0</v>
      </c>
      <c r="BH552" s="72">
        <f>IF($J543="Ano",BH551*'Podpůrná data'!$B$5,BH551*'Podpůrná data'!$B$3)</f>
        <v>0</v>
      </c>
      <c r="BI552" s="72">
        <f>IF($J543="Ano",BI551*'Podpůrná data'!$B$5,BI551*'Podpůrná data'!$B$3)</f>
        <v>0</v>
      </c>
      <c r="BJ552" s="72">
        <f>IF($J543="Ano",BJ551*'Podpůrná data'!$B$5,BJ551*'Podpůrná data'!$B$3)</f>
        <v>0</v>
      </c>
      <c r="BK552" s="72">
        <f>IF($J543="Ano",BK551*'Podpůrná data'!$B$5,BK551*'Podpůrná data'!$B$3)</f>
        <v>0</v>
      </c>
      <c r="BL552" s="72">
        <f>IF($J543="Ano",BL551*'Podpůrná data'!$B$5,BL551*'Podpůrná data'!$B$3)</f>
        <v>0</v>
      </c>
      <c r="BM552" s="72">
        <f>IF($J543="Ano",BM551*'Podpůrná data'!$B$5,BM551*'Podpůrná data'!$B$3)</f>
        <v>0</v>
      </c>
      <c r="BN552" s="363"/>
      <c r="BO552" s="365"/>
      <c r="BP552" s="367"/>
      <c r="BQ552" s="367"/>
      <c r="BR552" s="106"/>
      <c r="BS552" s="178">
        <f>SUMIFS($R552:$BM552,$R542:$BM542,"1. ZoR")</f>
        <v>0</v>
      </c>
      <c r="BT552" s="178">
        <f>SUMIFS($R552:$BM552,$R542:$BM542,"2. ZoR")</f>
        <v>0</v>
      </c>
      <c r="BU552" s="178">
        <f>SUMIFS($R552:$BM552,$R542:$BM542,"3. ZoR")</f>
        <v>0</v>
      </c>
      <c r="BV552" s="178">
        <f>SUMIFS($R552:$BM552,$R542:$BM542,"4. ZoR")</f>
        <v>0</v>
      </c>
      <c r="BW552" s="178">
        <f>SUMIFS($R552:$BM552,$R542:$BM542,"5. ZoR")</f>
        <v>0</v>
      </c>
      <c r="BX552" s="178">
        <f>SUMIFS($R552:$BM552,$R542:$BM542,"6. ZoR")</f>
        <v>0</v>
      </c>
      <c r="BY552" s="178">
        <f>SUMIFS($R552:$BM552,$R542:$BM542,"7. ZoR")</f>
        <v>0</v>
      </c>
      <c r="BZ552" s="178">
        <f>SUMIFS($R552:$BM552,$R542:$BM542,"8. ZoR")</f>
        <v>0</v>
      </c>
      <c r="CA552" s="178">
        <f>SUMIFS($R552:$BM552,$R542:$BM542,"9. ZoR")</f>
        <v>0</v>
      </c>
      <c r="CB552" s="178">
        <f>SUMIFS($R552:$BM552,$R542:$BM542,"10. ZoR")</f>
        <v>0</v>
      </c>
      <c r="CC552" s="178">
        <f>SUMIFS($R552:$BM552,$R542:$BM542,"11. ZoR")</f>
        <v>0</v>
      </c>
      <c r="CD552" s="178">
        <f>SUMIFS($R552:$BM552,$R542:$BM542,"12. ZoR")</f>
        <v>0</v>
      </c>
      <c r="CE552" s="178">
        <f>SUMIFS($R552:$BM552,$R542:$BM542,"13. ZoR")</f>
        <v>0</v>
      </c>
      <c r="CF552" s="178">
        <f>SUMIFS($R552:$BM552,$R542:$BM542,"14. ZoR")</f>
        <v>0</v>
      </c>
      <c r="CG552" s="178">
        <f>SUMIFS($R552:$BM552,$R542:$BM542,"15. ZoR")</f>
        <v>0</v>
      </c>
    </row>
    <row r="553" spans="1:85" ht="15" hidden="1" thickBot="1" x14ac:dyDescent="0.4">
      <c r="B553" s="105"/>
      <c r="C553" s="130"/>
      <c r="D553" s="130"/>
      <c r="E553" s="130"/>
      <c r="F553" s="130"/>
      <c r="G553" s="130"/>
      <c r="H553" s="105"/>
      <c r="I553" s="105"/>
      <c r="J553" s="105"/>
      <c r="K553" s="105"/>
      <c r="L553" s="105"/>
      <c r="M553" s="105"/>
      <c r="N553" s="7"/>
      <c r="O553" s="105"/>
      <c r="P553" s="105"/>
      <c r="Q553" s="105"/>
      <c r="R553" s="105"/>
      <c r="S553" s="105"/>
      <c r="T553" s="7"/>
      <c r="U553" s="105"/>
      <c r="V553" s="105"/>
      <c r="W553" s="105"/>
      <c r="X553" s="105"/>
      <c r="Y553" s="105"/>
      <c r="Z553" s="105"/>
      <c r="AA553" s="105"/>
      <c r="AB553" s="105"/>
      <c r="AC553" s="105"/>
      <c r="AD553" s="105"/>
      <c r="AE553" s="105"/>
      <c r="AF553" s="105"/>
      <c r="AG553" s="105"/>
      <c r="AH553" s="105"/>
      <c r="AI553" s="105"/>
      <c r="AJ553" s="105"/>
      <c r="AK553" s="105"/>
      <c r="AL553" s="105"/>
      <c r="AM553" s="105"/>
      <c r="AN553" s="105"/>
      <c r="AO553" s="105"/>
      <c r="AP553" s="105"/>
      <c r="AQ553" s="105"/>
      <c r="AR553" s="105"/>
      <c r="AS553" s="105"/>
      <c r="AT553" s="105"/>
      <c r="AU553" s="105"/>
      <c r="AV553" s="105"/>
      <c r="AW553" s="105"/>
      <c r="AX553" s="105"/>
      <c r="AY553" s="105"/>
      <c r="AZ553" s="105"/>
      <c r="BA553" s="105"/>
      <c r="BB553" s="105"/>
      <c r="BC553" s="105"/>
      <c r="BD553" s="105"/>
      <c r="BE553" s="105"/>
      <c r="BF553" s="105"/>
      <c r="BG553" s="105"/>
      <c r="BH553" s="105"/>
      <c r="BI553" s="105"/>
      <c r="BJ553" s="105"/>
      <c r="BK553" s="105"/>
      <c r="BL553" s="105"/>
      <c r="BM553" s="105"/>
      <c r="BN553" s="105"/>
      <c r="BO553" s="105"/>
      <c r="BP553" s="105"/>
      <c r="BQ553" s="105"/>
      <c r="BR553" s="105"/>
      <c r="BS553" s="105"/>
      <c r="BT553" s="105"/>
      <c r="BU553" s="105"/>
      <c r="BV553" s="105"/>
      <c r="BW553" s="105"/>
      <c r="BX553" s="105"/>
      <c r="BY553" s="105"/>
      <c r="BZ553" s="105"/>
      <c r="CA553" s="105"/>
      <c r="CB553" s="105"/>
      <c r="CC553" s="105"/>
      <c r="CD553" s="105"/>
      <c r="CE553" s="105"/>
      <c r="CF553" s="105"/>
      <c r="CG553" s="105"/>
    </row>
    <row r="554" spans="1:85" s="245" customFormat="1" ht="69.650000000000006" customHeight="1" thickBot="1" x14ac:dyDescent="0.4">
      <c r="A554" s="249"/>
      <c r="B554" s="120"/>
      <c r="C554" s="360" t="s">
        <v>2</v>
      </c>
      <c r="D554" s="121"/>
      <c r="E554" s="131" t="s">
        <v>206</v>
      </c>
      <c r="F554" s="131" t="s">
        <v>444</v>
      </c>
      <c r="G554" s="131" t="s">
        <v>208</v>
      </c>
      <c r="H554" s="122" t="s">
        <v>94</v>
      </c>
      <c r="I554" s="122" t="s">
        <v>95</v>
      </c>
      <c r="J554" s="122" t="s">
        <v>96</v>
      </c>
      <c r="K554" s="122" t="s">
        <v>216</v>
      </c>
      <c r="L554" s="122" t="s">
        <v>218</v>
      </c>
      <c r="M554" s="138" t="s">
        <v>1</v>
      </c>
      <c r="N554" s="7"/>
      <c r="O554" s="124">
        <v>208002</v>
      </c>
      <c r="P554" s="106"/>
      <c r="Q554" s="194" t="s">
        <v>128</v>
      </c>
      <c r="R554" s="83" t="s">
        <v>4</v>
      </c>
      <c r="S554" s="83" t="s">
        <v>5</v>
      </c>
      <c r="T554" s="83" t="s">
        <v>6</v>
      </c>
      <c r="U554" s="83" t="s">
        <v>7</v>
      </c>
      <c r="V554" s="83" t="s">
        <v>8</v>
      </c>
      <c r="W554" s="83" t="s">
        <v>9</v>
      </c>
      <c r="X554" s="83" t="s">
        <v>10</v>
      </c>
      <c r="Y554" s="83" t="s">
        <v>11</v>
      </c>
      <c r="Z554" s="83" t="s">
        <v>12</v>
      </c>
      <c r="AA554" s="83" t="s">
        <v>13</v>
      </c>
      <c r="AB554" s="83" t="s">
        <v>14</v>
      </c>
      <c r="AC554" s="83" t="s">
        <v>15</v>
      </c>
      <c r="AD554" s="83" t="s">
        <v>16</v>
      </c>
      <c r="AE554" s="83" t="s">
        <v>17</v>
      </c>
      <c r="AF554" s="83" t="s">
        <v>18</v>
      </c>
      <c r="AG554" s="83" t="s">
        <v>19</v>
      </c>
      <c r="AH554" s="83" t="s">
        <v>20</v>
      </c>
      <c r="AI554" s="83" t="s">
        <v>21</v>
      </c>
      <c r="AJ554" s="83" t="s">
        <v>22</v>
      </c>
      <c r="AK554" s="83" t="s">
        <v>23</v>
      </c>
      <c r="AL554" s="83" t="s">
        <v>24</v>
      </c>
      <c r="AM554" s="83" t="s">
        <v>25</v>
      </c>
      <c r="AN554" s="83" t="s">
        <v>26</v>
      </c>
      <c r="AO554" s="83" t="s">
        <v>27</v>
      </c>
      <c r="AP554" s="83" t="s">
        <v>28</v>
      </c>
      <c r="AQ554" s="83" t="s">
        <v>29</v>
      </c>
      <c r="AR554" s="83" t="s">
        <v>30</v>
      </c>
      <c r="AS554" s="83" t="s">
        <v>31</v>
      </c>
      <c r="AT554" s="83" t="s">
        <v>32</v>
      </c>
      <c r="AU554" s="83" t="s">
        <v>33</v>
      </c>
      <c r="AV554" s="83" t="s">
        <v>34</v>
      </c>
      <c r="AW554" s="83" t="s">
        <v>35</v>
      </c>
      <c r="AX554" s="83" t="s">
        <v>36</v>
      </c>
      <c r="AY554" s="83" t="s">
        <v>37</v>
      </c>
      <c r="AZ554" s="83" t="s">
        <v>38</v>
      </c>
      <c r="BA554" s="83" t="s">
        <v>39</v>
      </c>
      <c r="BB554" s="83" t="s">
        <v>40</v>
      </c>
      <c r="BC554" s="83" t="s">
        <v>41</v>
      </c>
      <c r="BD554" s="83" t="s">
        <v>42</v>
      </c>
      <c r="BE554" s="83" t="s">
        <v>43</v>
      </c>
      <c r="BF554" s="83" t="s">
        <v>44</v>
      </c>
      <c r="BG554" s="83" t="s">
        <v>45</v>
      </c>
      <c r="BH554" s="83" t="s">
        <v>46</v>
      </c>
      <c r="BI554" s="83" t="s">
        <v>47</v>
      </c>
      <c r="BJ554" s="83" t="s">
        <v>48</v>
      </c>
      <c r="BK554" s="83" t="s">
        <v>49</v>
      </c>
      <c r="BL554" s="83" t="s">
        <v>50</v>
      </c>
      <c r="BM554" s="83" t="s">
        <v>51</v>
      </c>
      <c r="BN554" s="134" t="s">
        <v>163</v>
      </c>
      <c r="BO554" s="135" t="s">
        <v>164</v>
      </c>
      <c r="BP554" s="135" t="s">
        <v>146</v>
      </c>
      <c r="BQ554" s="135" t="s">
        <v>214</v>
      </c>
      <c r="BR554" s="106"/>
      <c r="BS554" s="368" t="s">
        <v>238</v>
      </c>
      <c r="BT554" s="369"/>
      <c r="BU554" s="369"/>
      <c r="BV554" s="369"/>
      <c r="BW554" s="369"/>
      <c r="BX554" s="369"/>
      <c r="BY554" s="369"/>
      <c r="BZ554" s="369"/>
      <c r="CA554" s="369"/>
      <c r="CB554" s="369"/>
      <c r="CC554" s="369"/>
      <c r="CD554" s="369"/>
      <c r="CE554" s="369"/>
      <c r="CF554" s="369"/>
      <c r="CG554" s="369"/>
    </row>
    <row r="555" spans="1:85" s="245" customFormat="1" ht="21" hidden="1" customHeight="1" x14ac:dyDescent="0.35">
      <c r="A555" s="250"/>
      <c r="B555" s="113"/>
      <c r="C555" s="361"/>
      <c r="D555" s="125"/>
      <c r="E555" s="125"/>
      <c r="F555" s="125"/>
      <c r="G555" s="125"/>
      <c r="H555" s="370" t="s">
        <v>250</v>
      </c>
      <c r="I555" s="371" t="s">
        <v>425</v>
      </c>
      <c r="J555" s="357" t="s">
        <v>97</v>
      </c>
      <c r="K555" s="357" t="s">
        <v>217</v>
      </c>
      <c r="L555" s="137"/>
      <c r="M555" s="373" t="s">
        <v>93</v>
      </c>
      <c r="N555" s="7"/>
      <c r="O555" s="375" t="s">
        <v>3</v>
      </c>
      <c r="P555" s="106"/>
      <c r="Q555" s="84"/>
      <c r="R555" s="74">
        <f>MONTH(Úvod!$F$10)</f>
        <v>1</v>
      </c>
      <c r="S555" s="75">
        <f t="shared" ref="S555" si="10220">IF(R555=12,1,R555+1)</f>
        <v>2</v>
      </c>
      <c r="T555" s="75">
        <f t="shared" ref="T555" si="10221">IF(S555=12,1,S555+1)</f>
        <v>3</v>
      </c>
      <c r="U555" s="76">
        <f t="shared" ref="U555" si="10222">IF(T555=12,1,T555+1)</f>
        <v>4</v>
      </c>
      <c r="V555" s="76">
        <f t="shared" ref="V555" si="10223">IF(U555=12,1,U555+1)</f>
        <v>5</v>
      </c>
      <c r="W555" s="76">
        <f t="shared" ref="W555" si="10224">IF(V555=12,1,V555+1)</f>
        <v>6</v>
      </c>
      <c r="X555" s="76">
        <f t="shared" ref="X555" si="10225">IF(W555=12,1,W555+1)</f>
        <v>7</v>
      </c>
      <c r="Y555" s="76">
        <f t="shared" ref="Y555" si="10226">IF(X555=12,1,X555+1)</f>
        <v>8</v>
      </c>
      <c r="Z555" s="76">
        <f t="shared" ref="Z555" si="10227">IF(Y555=12,1,Y555+1)</f>
        <v>9</v>
      </c>
      <c r="AA555" s="76">
        <f>IF(Z555=12,1,Z555+1)</f>
        <v>10</v>
      </c>
      <c r="AB555" s="76">
        <f t="shared" ref="AB555" si="10228">IF(AA555=12,1,AA555+1)</f>
        <v>11</v>
      </c>
      <c r="AC555" s="76">
        <f t="shared" ref="AC555" si="10229">IF(AB555=12,1,AB555+1)</f>
        <v>12</v>
      </c>
      <c r="AD555" s="76">
        <f t="shared" ref="AD555" si="10230">IF(AC555=12,1,AC555+1)</f>
        <v>1</v>
      </c>
      <c r="AE555" s="76">
        <f t="shared" ref="AE555" si="10231">IF(AD555=12,1,AD555+1)</f>
        <v>2</v>
      </c>
      <c r="AF555" s="76">
        <f t="shared" ref="AF555" si="10232">IF(AE555=12,1,AE555+1)</f>
        <v>3</v>
      </c>
      <c r="AG555" s="76">
        <f t="shared" ref="AG555" si="10233">IF(AF555=12,1,AF555+1)</f>
        <v>4</v>
      </c>
      <c r="AH555" s="76">
        <f t="shared" ref="AH555" si="10234">IF(AG555=12,1,AG555+1)</f>
        <v>5</v>
      </c>
      <c r="AI555" s="76">
        <f t="shared" ref="AI555" si="10235">IF(AH555=12,1,AH555+1)</f>
        <v>6</v>
      </c>
      <c r="AJ555" s="76">
        <f>IF(AI555=12,1,AI555+1)</f>
        <v>7</v>
      </c>
      <c r="AK555" s="76">
        <f t="shared" ref="AK555" si="10236">IF(AJ555=12,1,AJ555+1)</f>
        <v>8</v>
      </c>
      <c r="AL555" s="76">
        <f t="shared" ref="AL555" si="10237">IF(AK555=12,1,AK555+1)</f>
        <v>9</v>
      </c>
      <c r="AM555" s="76">
        <f t="shared" ref="AM555" si="10238">IF(AL555=12,1,AL555+1)</f>
        <v>10</v>
      </c>
      <c r="AN555" s="76">
        <f t="shared" ref="AN555" si="10239">IF(AM555=12,1,AM555+1)</f>
        <v>11</v>
      </c>
      <c r="AO555" s="76">
        <f t="shared" ref="AO555" si="10240">IF(AN555=12,1,AN555+1)</f>
        <v>12</v>
      </c>
      <c r="AP555" s="76">
        <f t="shared" ref="AP555" si="10241">IF(AO555=12,1,AO555+1)</f>
        <v>1</v>
      </c>
      <c r="AQ555" s="76">
        <f t="shared" ref="AQ555" si="10242">IF(AP555=12,1,AP555+1)</f>
        <v>2</v>
      </c>
      <c r="AR555" s="76">
        <f t="shared" ref="AR555" si="10243">IF(AQ555=12,1,AQ555+1)</f>
        <v>3</v>
      </c>
      <c r="AS555" s="76">
        <f t="shared" ref="AS555" si="10244">IF(AR555=12,1,AR555+1)</f>
        <v>4</v>
      </c>
      <c r="AT555" s="76">
        <f t="shared" ref="AT555" si="10245">IF(AS555=12,1,AS555+1)</f>
        <v>5</v>
      </c>
      <c r="AU555" s="76">
        <f t="shared" ref="AU555" si="10246">IF(AT555=12,1,AT555+1)</f>
        <v>6</v>
      </c>
      <c r="AV555" s="76">
        <f t="shared" ref="AV555" si="10247">IF(AU555=12,1,AU555+1)</f>
        <v>7</v>
      </c>
      <c r="AW555" s="76">
        <f t="shared" ref="AW555" si="10248">IF(AV555=12,1,AV555+1)</f>
        <v>8</v>
      </c>
      <c r="AX555" s="76">
        <f t="shared" ref="AX555" si="10249">IF(AW555=12,1,AW555+1)</f>
        <v>9</v>
      </c>
      <c r="AY555" s="76">
        <f t="shared" ref="AY555" si="10250">IF(AX555=12,1,AX555+1)</f>
        <v>10</v>
      </c>
      <c r="AZ555" s="76">
        <f t="shared" ref="AZ555" si="10251">IF(AY555=12,1,AY555+1)</f>
        <v>11</v>
      </c>
      <c r="BA555" s="76">
        <f t="shared" ref="BA555" si="10252">IF(AZ555=12,1,AZ555+1)</f>
        <v>12</v>
      </c>
      <c r="BB555" s="76">
        <f t="shared" ref="BB555" si="10253">IF(BA555=12,1,BA555+1)</f>
        <v>1</v>
      </c>
      <c r="BC555" s="76">
        <f t="shared" ref="BC555" si="10254">IF(BB555=12,1,BB555+1)</f>
        <v>2</v>
      </c>
      <c r="BD555" s="76">
        <f t="shared" ref="BD555" si="10255">IF(BC555=12,1,BC555+1)</f>
        <v>3</v>
      </c>
      <c r="BE555" s="76">
        <f t="shared" ref="BE555" si="10256">IF(BD555=12,1,BD555+1)</f>
        <v>4</v>
      </c>
      <c r="BF555" s="76">
        <f t="shared" ref="BF555" si="10257">IF(BE555=12,1,BE555+1)</f>
        <v>5</v>
      </c>
      <c r="BG555" s="76">
        <f t="shared" ref="BG555" si="10258">IF(BF555=12,1,BF555+1)</f>
        <v>6</v>
      </c>
      <c r="BH555" s="76">
        <f t="shared" ref="BH555" si="10259">IF(BG555=12,1,BG555+1)</f>
        <v>7</v>
      </c>
      <c r="BI555" s="76">
        <f t="shared" ref="BI555" si="10260">IF(BH555=12,1,BH555+1)</f>
        <v>8</v>
      </c>
      <c r="BJ555" s="76">
        <f t="shared" ref="BJ555" si="10261">IF(BI555=12,1,BI555+1)</f>
        <v>9</v>
      </c>
      <c r="BK555" s="76">
        <f t="shared" ref="BK555" si="10262">IF(BJ555=12,1,BJ555+1)</f>
        <v>10</v>
      </c>
      <c r="BL555" s="76">
        <f t="shared" ref="BL555" si="10263">IF(BK555=12,1,BK555+1)</f>
        <v>11</v>
      </c>
      <c r="BM555" s="76">
        <f t="shared" ref="BM555" si="10264">IF(BL555=12,1,BL555+1)</f>
        <v>12</v>
      </c>
      <c r="BN555" s="81"/>
      <c r="BO555" s="78"/>
      <c r="BP555" s="78"/>
      <c r="BQ555" s="78"/>
      <c r="BR555" s="106"/>
      <c r="BS555" s="106"/>
      <c r="BT555" s="106"/>
      <c r="BU555" s="106"/>
      <c r="BV555" s="106"/>
      <c r="BW555" s="106"/>
      <c r="BX555" s="106"/>
      <c r="BY555" s="106"/>
      <c r="BZ555" s="106"/>
      <c r="CA555" s="106"/>
      <c r="CB555" s="106"/>
      <c r="CC555" s="106"/>
      <c r="CD555" s="106"/>
      <c r="CE555" s="106"/>
      <c r="CF555" s="106"/>
      <c r="CG555" s="106"/>
    </row>
    <row r="556" spans="1:85" s="245" customFormat="1" ht="18" hidden="1" customHeight="1" x14ac:dyDescent="0.35">
      <c r="A556" s="250"/>
      <c r="B556" s="113"/>
      <c r="C556" s="361"/>
      <c r="D556" s="125"/>
      <c r="E556" s="125"/>
      <c r="F556" s="125"/>
      <c r="G556" s="125"/>
      <c r="H556" s="370"/>
      <c r="I556" s="371"/>
      <c r="J556" s="357"/>
      <c r="K556" s="357"/>
      <c r="L556" s="137"/>
      <c r="M556" s="373"/>
      <c r="N556" s="7"/>
      <c r="O556" s="376"/>
      <c r="P556" s="106"/>
      <c r="Q556" s="77"/>
      <c r="R556" s="59">
        <f t="shared" ref="R556:BM556" si="10265">VALUE(_xlfn.CONCAT(R555,".",R558))</f>
        <v>1</v>
      </c>
      <c r="S556" s="73">
        <f t="shared" si="10265"/>
        <v>32</v>
      </c>
      <c r="T556" s="73">
        <f t="shared" si="10265"/>
        <v>61</v>
      </c>
      <c r="U556" s="73">
        <f t="shared" si="10265"/>
        <v>92</v>
      </c>
      <c r="V556" s="73">
        <f t="shared" si="10265"/>
        <v>122</v>
      </c>
      <c r="W556" s="73">
        <f t="shared" si="10265"/>
        <v>153</v>
      </c>
      <c r="X556" s="73">
        <f t="shared" si="10265"/>
        <v>183</v>
      </c>
      <c r="Y556" s="73">
        <f t="shared" si="10265"/>
        <v>214</v>
      </c>
      <c r="Z556" s="73">
        <f t="shared" si="10265"/>
        <v>245</v>
      </c>
      <c r="AA556" s="73">
        <f t="shared" si="10265"/>
        <v>275</v>
      </c>
      <c r="AB556" s="73">
        <f t="shared" si="10265"/>
        <v>306</v>
      </c>
      <c r="AC556" s="73">
        <f t="shared" si="10265"/>
        <v>336</v>
      </c>
      <c r="AD556" s="73">
        <f t="shared" si="10265"/>
        <v>367</v>
      </c>
      <c r="AE556" s="73">
        <f t="shared" si="10265"/>
        <v>398</v>
      </c>
      <c r="AF556" s="73">
        <f t="shared" si="10265"/>
        <v>426</v>
      </c>
      <c r="AG556" s="73">
        <f t="shared" si="10265"/>
        <v>457</v>
      </c>
      <c r="AH556" s="73">
        <f t="shared" si="10265"/>
        <v>487</v>
      </c>
      <c r="AI556" s="73">
        <f t="shared" si="10265"/>
        <v>518</v>
      </c>
      <c r="AJ556" s="73">
        <f t="shared" si="10265"/>
        <v>548</v>
      </c>
      <c r="AK556" s="73">
        <f t="shared" si="10265"/>
        <v>579</v>
      </c>
      <c r="AL556" s="73">
        <f t="shared" si="10265"/>
        <v>610</v>
      </c>
      <c r="AM556" s="73">
        <f t="shared" si="10265"/>
        <v>640</v>
      </c>
      <c r="AN556" s="73">
        <f t="shared" si="10265"/>
        <v>671</v>
      </c>
      <c r="AO556" s="73">
        <f t="shared" si="10265"/>
        <v>701</v>
      </c>
      <c r="AP556" s="73">
        <f t="shared" si="10265"/>
        <v>732</v>
      </c>
      <c r="AQ556" s="73">
        <f t="shared" si="10265"/>
        <v>763</v>
      </c>
      <c r="AR556" s="73">
        <f t="shared" si="10265"/>
        <v>791</v>
      </c>
      <c r="AS556" s="73">
        <f t="shared" si="10265"/>
        <v>822</v>
      </c>
      <c r="AT556" s="73">
        <f t="shared" si="10265"/>
        <v>852</v>
      </c>
      <c r="AU556" s="73">
        <f t="shared" si="10265"/>
        <v>883</v>
      </c>
      <c r="AV556" s="73">
        <f t="shared" si="10265"/>
        <v>913</v>
      </c>
      <c r="AW556" s="73">
        <f t="shared" si="10265"/>
        <v>944</v>
      </c>
      <c r="AX556" s="73">
        <f t="shared" si="10265"/>
        <v>975</v>
      </c>
      <c r="AY556" s="73">
        <f t="shared" si="10265"/>
        <v>1005</v>
      </c>
      <c r="AZ556" s="73">
        <f t="shared" si="10265"/>
        <v>1036</v>
      </c>
      <c r="BA556" s="73">
        <f t="shared" si="10265"/>
        <v>1066</v>
      </c>
      <c r="BB556" s="73">
        <f t="shared" si="10265"/>
        <v>1097</v>
      </c>
      <c r="BC556" s="73">
        <f t="shared" si="10265"/>
        <v>1128</v>
      </c>
      <c r="BD556" s="73">
        <f t="shared" si="10265"/>
        <v>1156</v>
      </c>
      <c r="BE556" s="73">
        <f t="shared" si="10265"/>
        <v>1187</v>
      </c>
      <c r="BF556" s="73">
        <f t="shared" si="10265"/>
        <v>1217</v>
      </c>
      <c r="BG556" s="73">
        <f t="shared" si="10265"/>
        <v>1248</v>
      </c>
      <c r="BH556" s="73">
        <f t="shared" si="10265"/>
        <v>1278</v>
      </c>
      <c r="BI556" s="73">
        <f t="shared" si="10265"/>
        <v>1309</v>
      </c>
      <c r="BJ556" s="73">
        <f t="shared" si="10265"/>
        <v>1340</v>
      </c>
      <c r="BK556" s="73">
        <f t="shared" si="10265"/>
        <v>1370</v>
      </c>
      <c r="BL556" s="73">
        <f t="shared" si="10265"/>
        <v>1401</v>
      </c>
      <c r="BM556" s="73">
        <f t="shared" si="10265"/>
        <v>1431</v>
      </c>
      <c r="BN556" s="82"/>
      <c r="BO556" s="79"/>
      <c r="BP556" s="79"/>
      <c r="BQ556" s="79"/>
      <c r="BR556" s="106"/>
      <c r="BS556" s="106"/>
      <c r="BT556" s="106"/>
      <c r="BU556" s="106"/>
      <c r="BV556" s="106"/>
      <c r="BW556" s="106"/>
      <c r="BX556" s="106"/>
      <c r="BY556" s="106"/>
      <c r="BZ556" s="106"/>
      <c r="CA556" s="106"/>
      <c r="CB556" s="106"/>
      <c r="CC556" s="106"/>
      <c r="CD556" s="106"/>
      <c r="CE556" s="106"/>
      <c r="CF556" s="106"/>
      <c r="CG556" s="106"/>
    </row>
    <row r="557" spans="1:85" s="245" customFormat="1" ht="18" customHeight="1" x14ac:dyDescent="0.35">
      <c r="A557" s="250"/>
      <c r="B557" s="113"/>
      <c r="C557" s="361"/>
      <c r="D557" s="125"/>
      <c r="E557" s="357" t="s">
        <v>207</v>
      </c>
      <c r="F557" s="357" t="s">
        <v>207</v>
      </c>
      <c r="G557" s="357" t="s">
        <v>207</v>
      </c>
      <c r="H557" s="370"/>
      <c r="I557" s="371"/>
      <c r="J557" s="357"/>
      <c r="K557" s="357"/>
      <c r="L557" s="357" t="s">
        <v>219</v>
      </c>
      <c r="M557" s="373"/>
      <c r="N557" s="7"/>
      <c r="O557" s="376"/>
      <c r="P557" s="106"/>
      <c r="Q557" s="77"/>
      <c r="R557" s="60" t="str">
        <f>VLOOKUP(R555,'Podpůrná data'!$I$188:$J$199,2)</f>
        <v>leden</v>
      </c>
      <c r="S557" s="60" t="str">
        <f>VLOOKUP(S555,'Podpůrná data'!$I$188:$J$199,2)</f>
        <v>únor</v>
      </c>
      <c r="T557" s="60" t="str">
        <f>VLOOKUP(T555,'Podpůrná data'!$I$188:$J$199,2)</f>
        <v>březen</v>
      </c>
      <c r="U557" s="60" t="str">
        <f>VLOOKUP(U555,'Podpůrná data'!$I$188:$J$199,2)</f>
        <v>duben</v>
      </c>
      <c r="V557" s="60" t="str">
        <f>VLOOKUP(V555,'Podpůrná data'!$I$188:$J$199,2)</f>
        <v>květen</v>
      </c>
      <c r="W557" s="60" t="str">
        <f>VLOOKUP(W555,'Podpůrná data'!$I$188:$J$199,2)</f>
        <v>červen</v>
      </c>
      <c r="X557" s="60" t="str">
        <f>VLOOKUP(X555,'Podpůrná data'!$I$188:$J$199,2)</f>
        <v>červenec</v>
      </c>
      <c r="Y557" s="60" t="str">
        <f>VLOOKUP(Y555,'Podpůrná data'!$I$188:$J$199,2)</f>
        <v>srpen</v>
      </c>
      <c r="Z557" s="60" t="str">
        <f>VLOOKUP(Z555,'Podpůrná data'!$I$188:$J$199,2)</f>
        <v>září</v>
      </c>
      <c r="AA557" s="60" t="str">
        <f>VLOOKUP(AA555,'Podpůrná data'!$I$188:$J$199,2)</f>
        <v>říjen</v>
      </c>
      <c r="AB557" s="60" t="str">
        <f>VLOOKUP(AB555,'Podpůrná data'!$I$188:$J$199,2)</f>
        <v>listopad</v>
      </c>
      <c r="AC557" s="60" t="str">
        <f>VLOOKUP(AC555,'Podpůrná data'!$I$188:$J$199,2)</f>
        <v>prosinec</v>
      </c>
      <c r="AD557" s="60" t="str">
        <f>VLOOKUP(AD555,'Podpůrná data'!$I$188:$J$199,2)</f>
        <v>leden</v>
      </c>
      <c r="AE557" s="60" t="str">
        <f>VLOOKUP(AE555,'Podpůrná data'!$I$188:$J$199,2)</f>
        <v>únor</v>
      </c>
      <c r="AF557" s="60" t="str">
        <f>VLOOKUP(AF555,'Podpůrná data'!$I$188:$J$199,2)</f>
        <v>březen</v>
      </c>
      <c r="AG557" s="60" t="str">
        <f>VLOOKUP(AG555,'Podpůrná data'!$I$188:$J$199,2)</f>
        <v>duben</v>
      </c>
      <c r="AH557" s="60" t="str">
        <f>VLOOKUP(AH555,'Podpůrná data'!$I$188:$J$199,2)</f>
        <v>květen</v>
      </c>
      <c r="AI557" s="60" t="str">
        <f>VLOOKUP(AI555,'Podpůrná data'!$I$188:$J$199,2)</f>
        <v>červen</v>
      </c>
      <c r="AJ557" s="60" t="str">
        <f>VLOOKUP(AJ555,'Podpůrná data'!$I$188:$J$199,2)</f>
        <v>červenec</v>
      </c>
      <c r="AK557" s="60" t="str">
        <f>VLOOKUP(AK555,'Podpůrná data'!$I$188:$J$199,2)</f>
        <v>srpen</v>
      </c>
      <c r="AL557" s="60" t="str">
        <f>VLOOKUP(AL555,'Podpůrná data'!$I$188:$J$199,2)</f>
        <v>září</v>
      </c>
      <c r="AM557" s="60" t="str">
        <f>VLOOKUP(AM555,'Podpůrná data'!$I$188:$J$199,2)</f>
        <v>říjen</v>
      </c>
      <c r="AN557" s="60" t="str">
        <f>VLOOKUP(AN555,'Podpůrná data'!$I$188:$J$199,2)</f>
        <v>listopad</v>
      </c>
      <c r="AO557" s="60" t="str">
        <f>VLOOKUP(AO555,'Podpůrná data'!$I$188:$J$199,2)</f>
        <v>prosinec</v>
      </c>
      <c r="AP557" s="60" t="str">
        <f>VLOOKUP(AP555,'Podpůrná data'!$I$188:$J$199,2)</f>
        <v>leden</v>
      </c>
      <c r="AQ557" s="60" t="str">
        <f>VLOOKUP(AQ555,'Podpůrná data'!$I$188:$J$199,2)</f>
        <v>únor</v>
      </c>
      <c r="AR557" s="60" t="str">
        <f>VLOOKUP(AR555,'Podpůrná data'!$I$188:$J$199,2)</f>
        <v>březen</v>
      </c>
      <c r="AS557" s="60" t="str">
        <f>VLOOKUP(AS555,'Podpůrná data'!$I$188:$J$199,2)</f>
        <v>duben</v>
      </c>
      <c r="AT557" s="60" t="str">
        <f>VLOOKUP(AT555,'Podpůrná data'!$I$188:$J$199,2)</f>
        <v>květen</v>
      </c>
      <c r="AU557" s="60" t="str">
        <f>VLOOKUP(AU555,'Podpůrná data'!$I$188:$J$199,2)</f>
        <v>červen</v>
      </c>
      <c r="AV557" s="60" t="str">
        <f>VLOOKUP(AV555,'Podpůrná data'!$I$188:$J$199,2)</f>
        <v>červenec</v>
      </c>
      <c r="AW557" s="60" t="str">
        <f>VLOOKUP(AW555,'Podpůrná data'!$I$188:$J$199,2)</f>
        <v>srpen</v>
      </c>
      <c r="AX557" s="60" t="str">
        <f>VLOOKUP(AX555,'Podpůrná data'!$I$188:$J$199,2)</f>
        <v>září</v>
      </c>
      <c r="AY557" s="60" t="str">
        <f>VLOOKUP(AY555,'Podpůrná data'!$I$188:$J$199,2)</f>
        <v>říjen</v>
      </c>
      <c r="AZ557" s="60" t="str">
        <f>VLOOKUP(AZ555,'Podpůrná data'!$I$188:$J$199,2)</f>
        <v>listopad</v>
      </c>
      <c r="BA557" s="60" t="str">
        <f>VLOOKUP(BA555,'Podpůrná data'!$I$188:$J$199,2)</f>
        <v>prosinec</v>
      </c>
      <c r="BB557" s="60" t="str">
        <f>VLOOKUP(BB555,'Podpůrná data'!$I$188:$J$199,2)</f>
        <v>leden</v>
      </c>
      <c r="BC557" s="60" t="str">
        <f>VLOOKUP(BC555,'Podpůrná data'!$I$188:$J$199,2)</f>
        <v>únor</v>
      </c>
      <c r="BD557" s="60" t="str">
        <f>VLOOKUP(BD555,'Podpůrná data'!$I$188:$J$199,2)</f>
        <v>březen</v>
      </c>
      <c r="BE557" s="60" t="str">
        <f>VLOOKUP(BE555,'Podpůrná data'!$I$188:$J$199,2)</f>
        <v>duben</v>
      </c>
      <c r="BF557" s="60" t="str">
        <f>VLOOKUP(BF555,'Podpůrná data'!$I$188:$J$199,2)</f>
        <v>květen</v>
      </c>
      <c r="BG557" s="60" t="str">
        <f>VLOOKUP(BG555,'Podpůrná data'!$I$188:$J$199,2)</f>
        <v>červen</v>
      </c>
      <c r="BH557" s="60" t="str">
        <f>VLOOKUP(BH555,'Podpůrná data'!$I$188:$J$199,2)</f>
        <v>červenec</v>
      </c>
      <c r="BI557" s="60" t="str">
        <f>VLOOKUP(BI555,'Podpůrná data'!$I$188:$J$199,2)</f>
        <v>srpen</v>
      </c>
      <c r="BJ557" s="60" t="str">
        <f>VLOOKUP(BJ555,'Podpůrná data'!$I$188:$J$199,2)</f>
        <v>září</v>
      </c>
      <c r="BK557" s="60" t="str">
        <f>VLOOKUP(BK555,'Podpůrná data'!$I$188:$J$199,2)</f>
        <v>říjen</v>
      </c>
      <c r="BL557" s="60" t="str">
        <f>VLOOKUP(BL555,'Podpůrná data'!$I$188:$J$199,2)</f>
        <v>listopad</v>
      </c>
      <c r="BM557" s="60" t="str">
        <f>VLOOKUP(BM555,'Podpůrná data'!$I$188:$J$199,2)</f>
        <v>prosinec</v>
      </c>
      <c r="BN557" s="171"/>
      <c r="BO557" s="175"/>
      <c r="BP557" s="197"/>
      <c r="BQ557" s="197"/>
      <c r="BR557" s="106"/>
      <c r="BS557" s="179" t="s">
        <v>105</v>
      </c>
      <c r="BT557" s="179" t="s">
        <v>106</v>
      </c>
      <c r="BU557" s="179" t="s">
        <v>107</v>
      </c>
      <c r="BV557" s="179" t="s">
        <v>108</v>
      </c>
      <c r="BW557" s="179" t="s">
        <v>109</v>
      </c>
      <c r="BX557" s="179" t="s">
        <v>110</v>
      </c>
      <c r="BY557" s="179" t="s">
        <v>111</v>
      </c>
      <c r="BZ557" s="179" t="s">
        <v>112</v>
      </c>
      <c r="CA557" s="179" t="s">
        <v>113</v>
      </c>
      <c r="CB557" s="179" t="s">
        <v>155</v>
      </c>
      <c r="CC557" s="179" t="s">
        <v>156</v>
      </c>
      <c r="CD557" s="179" t="s">
        <v>157</v>
      </c>
      <c r="CE557" s="179" t="s">
        <v>202</v>
      </c>
      <c r="CF557" s="179" t="s">
        <v>203</v>
      </c>
      <c r="CG557" s="179" t="s">
        <v>204</v>
      </c>
    </row>
    <row r="558" spans="1:85" s="245" customFormat="1" ht="16.399999999999999" customHeight="1" x14ac:dyDescent="0.35">
      <c r="A558" s="250"/>
      <c r="B558" s="113"/>
      <c r="C558" s="361"/>
      <c r="D558" s="125"/>
      <c r="E558" s="357"/>
      <c r="F558" s="357"/>
      <c r="G558" s="357"/>
      <c r="H558" s="370"/>
      <c r="I558" s="371"/>
      <c r="J558" s="357"/>
      <c r="K558" s="357"/>
      <c r="L558" s="357"/>
      <c r="M558" s="373"/>
      <c r="N558" s="7"/>
      <c r="O558" s="376"/>
      <c r="P558" s="106"/>
      <c r="Q558" s="77"/>
      <c r="R558" s="60">
        <f>YEAR(Úvod!$F$10)</f>
        <v>1900</v>
      </c>
      <c r="S558" s="60">
        <f t="shared" ref="S558" si="10266">IF(S555=1,R558+1,R558)</f>
        <v>1900</v>
      </c>
      <c r="T558" s="60">
        <f t="shared" ref="T558" si="10267">IF(T555=1,S558+1,S558)</f>
        <v>1900</v>
      </c>
      <c r="U558" s="60">
        <f t="shared" ref="U558" si="10268">IF(U555=1,T558+1,T558)</f>
        <v>1900</v>
      </c>
      <c r="V558" s="60">
        <f t="shared" ref="V558" si="10269">IF(V555=1,U558+1,U558)</f>
        <v>1900</v>
      </c>
      <c r="W558" s="60">
        <f t="shared" ref="W558" si="10270">IF(W555=1,V558+1,V558)</f>
        <v>1900</v>
      </c>
      <c r="X558" s="60">
        <f t="shared" ref="X558" si="10271">IF(X555=1,W558+1,W558)</f>
        <v>1900</v>
      </c>
      <c r="Y558" s="60">
        <f t="shared" ref="Y558" si="10272">IF(Y555=1,X558+1,X558)</f>
        <v>1900</v>
      </c>
      <c r="Z558" s="60">
        <f t="shared" ref="Z558" si="10273">IF(Z555=1,Y558+1,Y558)</f>
        <v>1900</v>
      </c>
      <c r="AA558" s="60">
        <f t="shared" ref="AA558" si="10274">IF(AA555=1,Z558+1,Z558)</f>
        <v>1900</v>
      </c>
      <c r="AB558" s="60">
        <f t="shared" ref="AB558" si="10275">IF(AB555=1,AA558+1,AA558)</f>
        <v>1900</v>
      </c>
      <c r="AC558" s="60">
        <f t="shared" ref="AC558" si="10276">IF(AC555=1,AB558+1,AB558)</f>
        <v>1900</v>
      </c>
      <c r="AD558" s="60">
        <f t="shared" ref="AD558" si="10277">IF(AD555=1,AC558+1,AC558)</f>
        <v>1901</v>
      </c>
      <c r="AE558" s="60">
        <f t="shared" ref="AE558" si="10278">IF(AE555=1,AD558+1,AD558)</f>
        <v>1901</v>
      </c>
      <c r="AF558" s="60">
        <f t="shared" ref="AF558" si="10279">IF(AF555=1,AE558+1,AE558)</f>
        <v>1901</v>
      </c>
      <c r="AG558" s="60">
        <f t="shared" ref="AG558" si="10280">IF(AG555=1,AF558+1,AF558)</f>
        <v>1901</v>
      </c>
      <c r="AH558" s="60">
        <f t="shared" ref="AH558" si="10281">IF(AH555=1,AG558+1,AG558)</f>
        <v>1901</v>
      </c>
      <c r="AI558" s="60">
        <f t="shared" ref="AI558" si="10282">IF(AI555=1,AH558+1,AH558)</f>
        <v>1901</v>
      </c>
      <c r="AJ558" s="60">
        <f t="shared" ref="AJ558" si="10283">IF(AJ555=1,AI558+1,AI558)</f>
        <v>1901</v>
      </c>
      <c r="AK558" s="60">
        <f t="shared" ref="AK558" si="10284">IF(AK555=1,AJ558+1,AJ558)</f>
        <v>1901</v>
      </c>
      <c r="AL558" s="60">
        <f t="shared" ref="AL558" si="10285">IF(AL555=1,AK558+1,AK558)</f>
        <v>1901</v>
      </c>
      <c r="AM558" s="60">
        <f t="shared" ref="AM558" si="10286">IF(AM555=1,AL558+1,AL558)</f>
        <v>1901</v>
      </c>
      <c r="AN558" s="60">
        <f t="shared" ref="AN558" si="10287">IF(AN555=1,AM558+1,AM558)</f>
        <v>1901</v>
      </c>
      <c r="AO558" s="60">
        <f t="shared" ref="AO558" si="10288">IF(AO555=1,AN558+1,AN558)</f>
        <v>1901</v>
      </c>
      <c r="AP558" s="60">
        <f t="shared" ref="AP558" si="10289">IF(AP555=1,AO558+1,AO558)</f>
        <v>1902</v>
      </c>
      <c r="AQ558" s="60">
        <f t="shared" ref="AQ558" si="10290">IF(AQ555=1,AP558+1,AP558)</f>
        <v>1902</v>
      </c>
      <c r="AR558" s="60">
        <f t="shared" ref="AR558" si="10291">IF(AR555=1,AQ558+1,AQ558)</f>
        <v>1902</v>
      </c>
      <c r="AS558" s="60">
        <f t="shared" ref="AS558" si="10292">IF(AS555=1,AR558+1,AR558)</f>
        <v>1902</v>
      </c>
      <c r="AT558" s="60">
        <f t="shared" ref="AT558" si="10293">IF(AT555=1,AS558+1,AS558)</f>
        <v>1902</v>
      </c>
      <c r="AU558" s="60">
        <f t="shared" ref="AU558" si="10294">IF(AU555=1,AT558+1,AT558)</f>
        <v>1902</v>
      </c>
      <c r="AV558" s="60">
        <f t="shared" ref="AV558" si="10295">IF(AV555=1,AU558+1,AU558)</f>
        <v>1902</v>
      </c>
      <c r="AW558" s="60">
        <f t="shared" ref="AW558" si="10296">IF(AW555=1,AV558+1,AV558)</f>
        <v>1902</v>
      </c>
      <c r="AX558" s="60">
        <f t="shared" ref="AX558" si="10297">IF(AX555=1,AW558+1,AW558)</f>
        <v>1902</v>
      </c>
      <c r="AY558" s="60">
        <f t="shared" ref="AY558" si="10298">IF(AY555=1,AX558+1,AX558)</f>
        <v>1902</v>
      </c>
      <c r="AZ558" s="60">
        <f t="shared" ref="AZ558" si="10299">IF(AZ555=1,AY558+1,AY558)</f>
        <v>1902</v>
      </c>
      <c r="BA558" s="60">
        <f t="shared" ref="BA558" si="10300">IF(BA555=1,AZ558+1,AZ558)</f>
        <v>1902</v>
      </c>
      <c r="BB558" s="60">
        <f t="shared" ref="BB558" si="10301">IF(BB555=1,BA558+1,BA558)</f>
        <v>1903</v>
      </c>
      <c r="BC558" s="60">
        <f t="shared" ref="BC558" si="10302">IF(BC555=1,BB558+1,BB558)</f>
        <v>1903</v>
      </c>
      <c r="BD558" s="60">
        <f t="shared" ref="BD558" si="10303">IF(BD555=1,BC558+1,BC558)</f>
        <v>1903</v>
      </c>
      <c r="BE558" s="60">
        <f t="shared" ref="BE558" si="10304">IF(BE555=1,BD558+1,BD558)</f>
        <v>1903</v>
      </c>
      <c r="BF558" s="60">
        <f t="shared" ref="BF558" si="10305">IF(BF555=1,BE558+1,BE558)</f>
        <v>1903</v>
      </c>
      <c r="BG558" s="60">
        <f t="shared" ref="BG558" si="10306">IF(BG555=1,BF558+1,BF558)</f>
        <v>1903</v>
      </c>
      <c r="BH558" s="60">
        <f t="shared" ref="BH558" si="10307">IF(BH555=1,BG558+1,BG558)</f>
        <v>1903</v>
      </c>
      <c r="BI558" s="60">
        <f t="shared" ref="BI558" si="10308">IF(BI555=1,BH558+1,BH558)</f>
        <v>1903</v>
      </c>
      <c r="BJ558" s="60">
        <f t="shared" ref="BJ558" si="10309">IF(BJ555=1,BI558+1,BI558)</f>
        <v>1903</v>
      </c>
      <c r="BK558" s="60">
        <f t="shared" ref="BK558" si="10310">IF(BK555=1,BJ558+1,BJ558)</f>
        <v>1903</v>
      </c>
      <c r="BL558" s="60">
        <f t="shared" ref="BL558" si="10311">IF(BL555=1,BK558+1,BK558)</f>
        <v>1903</v>
      </c>
      <c r="BM558" s="60">
        <f t="shared" ref="BM558" si="10312">IF(BM555=1,BL558+1,BL558)</f>
        <v>1903</v>
      </c>
      <c r="BN558" s="195"/>
      <c r="BO558" s="196"/>
      <c r="BP558" s="197"/>
      <c r="BQ558" s="197"/>
      <c r="BR558" s="106"/>
      <c r="BS558" s="106"/>
      <c r="BT558" s="106"/>
      <c r="BU558" s="106"/>
      <c r="BV558" s="106"/>
      <c r="BW558" s="106"/>
      <c r="BX558" s="106"/>
      <c r="BY558" s="106"/>
      <c r="BZ558" s="106"/>
      <c r="CA558" s="106"/>
      <c r="CB558" s="106"/>
      <c r="CC558" s="106"/>
      <c r="CD558" s="106"/>
      <c r="CE558" s="106"/>
      <c r="CF558" s="106"/>
      <c r="CG558" s="106"/>
    </row>
    <row r="559" spans="1:85" s="245" customFormat="1" ht="16.399999999999999" customHeight="1" x14ac:dyDescent="0.35">
      <c r="A559" s="250"/>
      <c r="B559" s="113"/>
      <c r="C559" s="125"/>
      <c r="D559" s="125"/>
      <c r="E559" s="357"/>
      <c r="F559" s="357"/>
      <c r="G559" s="357"/>
      <c r="H559" s="370"/>
      <c r="I559" s="371"/>
      <c r="J559" s="357"/>
      <c r="K559" s="372"/>
      <c r="L559" s="357"/>
      <c r="M559" s="374"/>
      <c r="N559" s="7"/>
      <c r="O559" s="377"/>
      <c r="P559" s="106"/>
      <c r="Q559" s="63" t="s">
        <v>159</v>
      </c>
      <c r="R559" s="251"/>
      <c r="S559" s="251"/>
      <c r="T559" s="251"/>
      <c r="U559" s="251"/>
      <c r="V559" s="251"/>
      <c r="W559" s="251"/>
      <c r="X559" s="251"/>
      <c r="Y559" s="251"/>
      <c r="Z559" s="251"/>
      <c r="AA559" s="251"/>
      <c r="AB559" s="251"/>
      <c r="AC559" s="251"/>
      <c r="AD559" s="251"/>
      <c r="AE559" s="251"/>
      <c r="AF559" s="251"/>
      <c r="AG559" s="251"/>
      <c r="AH559" s="251"/>
      <c r="AI559" s="251"/>
      <c r="AJ559" s="251"/>
      <c r="AK559" s="251"/>
      <c r="AL559" s="251"/>
      <c r="AM559" s="251"/>
      <c r="AN559" s="251"/>
      <c r="AO559" s="251"/>
      <c r="AP559" s="251"/>
      <c r="AQ559" s="251"/>
      <c r="AR559" s="251"/>
      <c r="AS559" s="251"/>
      <c r="AT559" s="251"/>
      <c r="AU559" s="251"/>
      <c r="AV559" s="251"/>
      <c r="AW559" s="251"/>
      <c r="AX559" s="251"/>
      <c r="AY559" s="251"/>
      <c r="AZ559" s="251"/>
      <c r="BA559" s="251"/>
      <c r="BB559" s="251"/>
      <c r="BC559" s="251"/>
      <c r="BD559" s="251"/>
      <c r="BE559" s="251"/>
      <c r="BF559" s="251"/>
      <c r="BG559" s="251"/>
      <c r="BH559" s="251"/>
      <c r="BI559" s="251"/>
      <c r="BJ559" s="251"/>
      <c r="BK559" s="251"/>
      <c r="BL559" s="251"/>
      <c r="BM559" s="251"/>
      <c r="BN559" s="195"/>
      <c r="BO559" s="196"/>
      <c r="BP559" s="197"/>
      <c r="BQ559" s="197"/>
      <c r="BR559" s="106"/>
      <c r="BS559" s="106"/>
      <c r="BT559" s="106"/>
      <c r="BU559" s="106"/>
      <c r="BV559" s="106"/>
      <c r="BW559" s="106"/>
      <c r="BX559" s="106"/>
      <c r="BY559" s="106"/>
      <c r="BZ559" s="106"/>
      <c r="CA559" s="106"/>
      <c r="CB559" s="106"/>
      <c r="CC559" s="106"/>
      <c r="CD559" s="106"/>
      <c r="CE559" s="106"/>
      <c r="CF559" s="106"/>
      <c r="CG559" s="106"/>
    </row>
    <row r="560" spans="1:85" s="245" customFormat="1" ht="23.5" customHeight="1" x14ac:dyDescent="0.35">
      <c r="A560" s="243"/>
      <c r="B560" s="126" t="s">
        <v>36</v>
      </c>
      <c r="C560" s="359"/>
      <c r="D560" s="359"/>
      <c r="E560" s="252"/>
      <c r="F560" s="252"/>
      <c r="G560" s="241"/>
      <c r="H560" s="253"/>
      <c r="I560" s="254"/>
      <c r="J560" s="253"/>
      <c r="K560" s="205">
        <f>IF(J560="",0,IF(J560="ANO",'Podpůrná data'!$B$5,'Podpůrná data'!$B$3))</f>
        <v>0</v>
      </c>
      <c r="L560" s="203">
        <f>IFERROR(INT(ROUND(I560,2)*(VLOOKUP(INT(H560),'Podpůrná data'!$A$189:$B$233,2,FALSE))*(H560/(INT(H560)))),0)</f>
        <v>0</v>
      </c>
      <c r="M560" s="61">
        <f>K560*L560</f>
        <v>0</v>
      </c>
      <c r="N560" s="62">
        <f>IF(M560&gt;0,IF(ISTEXT(C560)=TRUE,0,1),0)</f>
        <v>0</v>
      </c>
      <c r="O560" s="166">
        <f>IF(M560&gt;0,1,0)</f>
        <v>0</v>
      </c>
      <c r="P560" s="127"/>
      <c r="Q560" s="63" t="s">
        <v>95</v>
      </c>
      <c r="R560" s="255"/>
      <c r="S560" s="255"/>
      <c r="T560" s="255"/>
      <c r="U560" s="255"/>
      <c r="V560" s="255"/>
      <c r="W560" s="255"/>
      <c r="X560" s="255"/>
      <c r="Y560" s="255"/>
      <c r="Z560" s="255"/>
      <c r="AA560" s="255"/>
      <c r="AB560" s="255"/>
      <c r="AC560" s="255"/>
      <c r="AD560" s="255"/>
      <c r="AE560" s="255"/>
      <c r="AF560" s="255"/>
      <c r="AG560" s="255"/>
      <c r="AH560" s="255"/>
      <c r="AI560" s="255"/>
      <c r="AJ560" s="255"/>
      <c r="AK560" s="255"/>
      <c r="AL560" s="255"/>
      <c r="AM560" s="255"/>
      <c r="AN560" s="255"/>
      <c r="AO560" s="255"/>
      <c r="AP560" s="255"/>
      <c r="AQ560" s="255"/>
      <c r="AR560" s="255"/>
      <c r="AS560" s="255"/>
      <c r="AT560" s="255"/>
      <c r="AU560" s="255"/>
      <c r="AV560" s="255"/>
      <c r="AW560" s="255"/>
      <c r="AX560" s="255"/>
      <c r="AY560" s="255"/>
      <c r="AZ560" s="255"/>
      <c r="BA560" s="255"/>
      <c r="BB560" s="255"/>
      <c r="BC560" s="255"/>
      <c r="BD560" s="255"/>
      <c r="BE560" s="255"/>
      <c r="BF560" s="255"/>
      <c r="BG560" s="255"/>
      <c r="BH560" s="255"/>
      <c r="BI560" s="255"/>
      <c r="BJ560" s="255"/>
      <c r="BK560" s="255"/>
      <c r="BL560" s="255"/>
      <c r="BM560" s="255"/>
      <c r="BN560" s="362">
        <f>SUM(R568:BM568)</f>
        <v>0</v>
      </c>
      <c r="BO560" s="364">
        <f>SUM(R569:BM569)</f>
        <v>0</v>
      </c>
      <c r="BP560" s="366">
        <f>IF($O560=0,0,IF($BN560&gt;=143*$I560,1,0))</f>
        <v>0</v>
      </c>
      <c r="BQ560" s="366">
        <f>IF($BN560&gt;=143*$I560,0,(CEILING(143*$I560,1)-$BN560))</f>
        <v>0</v>
      </c>
      <c r="BR560" s="106"/>
      <c r="BS560" s="106"/>
      <c r="BT560" s="106"/>
      <c r="BU560" s="106"/>
      <c r="BV560" s="106"/>
      <c r="BW560" s="106"/>
      <c r="BX560" s="106"/>
      <c r="BY560" s="106"/>
      <c r="BZ560" s="106"/>
      <c r="CA560" s="106"/>
      <c r="CB560" s="106"/>
      <c r="CC560" s="106"/>
      <c r="CD560" s="106"/>
      <c r="CE560" s="106"/>
      <c r="CF560" s="106"/>
      <c r="CG560" s="106"/>
    </row>
    <row r="561" spans="1:85" s="245" customFormat="1" ht="29" x14ac:dyDescent="0.35">
      <c r="A561" s="243"/>
      <c r="B561" s="128"/>
      <c r="C561" s="80"/>
      <c r="D561" s="80"/>
      <c r="E561" s="80"/>
      <c r="F561" s="80"/>
      <c r="G561" s="80"/>
      <c r="H561" s="80"/>
      <c r="I561" s="80"/>
      <c r="J561" s="80"/>
      <c r="K561" s="80"/>
      <c r="L561" s="80"/>
      <c r="M561" s="64"/>
      <c r="N561" s="7"/>
      <c r="O561" s="192"/>
      <c r="P561" s="106"/>
      <c r="Q561" s="63" t="s">
        <v>129</v>
      </c>
      <c r="R561" s="256"/>
      <c r="S561" s="256"/>
      <c r="T561" s="256"/>
      <c r="U561" s="256"/>
      <c r="V561" s="256"/>
      <c r="W561" s="256"/>
      <c r="X561" s="256"/>
      <c r="Y561" s="256"/>
      <c r="Z561" s="256"/>
      <c r="AA561" s="256"/>
      <c r="AB561" s="256"/>
      <c r="AC561" s="256"/>
      <c r="AD561" s="256"/>
      <c r="AE561" s="256"/>
      <c r="AF561" s="256"/>
      <c r="AG561" s="256"/>
      <c r="AH561" s="256"/>
      <c r="AI561" s="256"/>
      <c r="AJ561" s="256"/>
      <c r="AK561" s="256"/>
      <c r="AL561" s="256"/>
      <c r="AM561" s="256"/>
      <c r="AN561" s="256"/>
      <c r="AO561" s="256"/>
      <c r="AP561" s="256"/>
      <c r="AQ561" s="256"/>
      <c r="AR561" s="256"/>
      <c r="AS561" s="256"/>
      <c r="AT561" s="256"/>
      <c r="AU561" s="256"/>
      <c r="AV561" s="256"/>
      <c r="AW561" s="256"/>
      <c r="AX561" s="256"/>
      <c r="AY561" s="256"/>
      <c r="AZ561" s="256"/>
      <c r="BA561" s="256"/>
      <c r="BB561" s="256"/>
      <c r="BC561" s="256"/>
      <c r="BD561" s="256"/>
      <c r="BE561" s="256"/>
      <c r="BF561" s="256"/>
      <c r="BG561" s="256"/>
      <c r="BH561" s="256"/>
      <c r="BI561" s="256"/>
      <c r="BJ561" s="256"/>
      <c r="BK561" s="256"/>
      <c r="BL561" s="256"/>
      <c r="BM561" s="256"/>
      <c r="BN561" s="362"/>
      <c r="BO561" s="364"/>
      <c r="BP561" s="366"/>
      <c r="BQ561" s="366"/>
      <c r="BR561" s="106"/>
      <c r="BS561" s="106"/>
      <c r="BT561" s="106"/>
      <c r="BU561" s="106"/>
      <c r="BV561" s="106"/>
      <c r="BW561" s="106"/>
      <c r="BX561" s="106"/>
      <c r="BY561" s="106"/>
      <c r="BZ561" s="106"/>
      <c r="CA561" s="106"/>
      <c r="CB561" s="106"/>
      <c r="CC561" s="106"/>
      <c r="CD561" s="106"/>
      <c r="CE561" s="106"/>
      <c r="CF561" s="106"/>
      <c r="CG561" s="106"/>
    </row>
    <row r="562" spans="1:85" s="245" customFormat="1" ht="14.5" hidden="1" customHeight="1" x14ac:dyDescent="0.35">
      <c r="A562" s="243"/>
      <c r="B562" s="128"/>
      <c r="C562" s="80"/>
      <c r="D562" s="80"/>
      <c r="E562" s="80"/>
      <c r="F562" s="80"/>
      <c r="G562" s="80"/>
      <c r="H562" s="80"/>
      <c r="I562" s="80"/>
      <c r="J562" s="80"/>
      <c r="K562" s="80"/>
      <c r="L562" s="80"/>
      <c r="M562" s="64"/>
      <c r="N562" s="7"/>
      <c r="O562" s="192"/>
      <c r="P562" s="106"/>
      <c r="Q562" s="65" t="s">
        <v>130</v>
      </c>
      <c r="R562" s="66">
        <f>IF(R560&lt;&gt;0,1,0)</f>
        <v>0</v>
      </c>
      <c r="S562" s="66">
        <f t="shared" ref="S562" si="10313">IF(R562&gt;0,R562+1,IF(S560&lt;&gt;0,1,0))</f>
        <v>0</v>
      </c>
      <c r="T562" s="66">
        <f t="shared" ref="T562" si="10314">IF(S562&gt;0,S562+1,IF(T560&lt;&gt;0,1,0))</f>
        <v>0</v>
      </c>
      <c r="U562" s="66">
        <f t="shared" ref="U562" si="10315">IF(T562&gt;0,T562+1,IF(U560&lt;&gt;0,1,0))</f>
        <v>0</v>
      </c>
      <c r="V562" s="66">
        <f t="shared" ref="V562" si="10316">IF(U562&gt;0,U562+1,IF(V560&lt;&gt;0,1,0))</f>
        <v>0</v>
      </c>
      <c r="W562" s="66">
        <f t="shared" ref="W562" si="10317">IF(V562&gt;0,V562+1,IF(W560&lt;&gt;0,1,0))</f>
        <v>0</v>
      </c>
      <c r="X562" s="66">
        <f t="shared" ref="X562" si="10318">IF(W562&gt;0,W562+1,IF(X560&lt;&gt;0,1,0))</f>
        <v>0</v>
      </c>
      <c r="Y562" s="66">
        <f t="shared" ref="Y562" si="10319">IF(X562&gt;0,X562+1,IF(Y560&lt;&gt;0,1,0))</f>
        <v>0</v>
      </c>
      <c r="Z562" s="66">
        <f t="shared" ref="Z562" si="10320">IF(Y562&gt;0,Y562+1,IF(Z560&lt;&gt;0,1,0))</f>
        <v>0</v>
      </c>
      <c r="AA562" s="66">
        <f t="shared" ref="AA562" si="10321">IF(Z562&gt;0,Z562+1,IF(AA560&lt;&gt;0,1,0))</f>
        <v>0</v>
      </c>
      <c r="AB562" s="66">
        <f t="shared" ref="AB562" si="10322">IF(AA562&gt;0,AA562+1,IF(AB560&lt;&gt;0,1,0))</f>
        <v>0</v>
      </c>
      <c r="AC562" s="66">
        <f t="shared" ref="AC562" si="10323">IF(AB562&gt;0,AB562+1,IF(AC560&lt;&gt;0,1,0))</f>
        <v>0</v>
      </c>
      <c r="AD562" s="66">
        <f t="shared" ref="AD562" si="10324">IF(AC562&gt;0,AC562+1,IF(AD560&lt;&gt;0,1,0))</f>
        <v>0</v>
      </c>
      <c r="AE562" s="66">
        <f t="shared" ref="AE562" si="10325">IF(AD562&gt;0,AD562+1,IF(AE560&lt;&gt;0,1,0))</f>
        <v>0</v>
      </c>
      <c r="AF562" s="66">
        <f t="shared" ref="AF562" si="10326">IF(AE562&gt;0,AE562+1,IF(AF560&lt;&gt;0,1,0))</f>
        <v>0</v>
      </c>
      <c r="AG562" s="66">
        <f t="shared" ref="AG562" si="10327">IF(AF562&gt;0,AF562+1,IF(AG560&lt;&gt;0,1,0))</f>
        <v>0</v>
      </c>
      <c r="AH562" s="66">
        <f t="shared" ref="AH562" si="10328">IF(AG562&gt;0,AG562+1,IF(AH560&lt;&gt;0,1,0))</f>
        <v>0</v>
      </c>
      <c r="AI562" s="66">
        <f t="shared" ref="AI562" si="10329">IF(AH562&gt;0,AH562+1,IF(AI560&lt;&gt;0,1,0))</f>
        <v>0</v>
      </c>
      <c r="AJ562" s="66">
        <f t="shared" ref="AJ562" si="10330">IF(AI562&gt;0,AI562+1,IF(AJ560&lt;&gt;0,1,0))</f>
        <v>0</v>
      </c>
      <c r="AK562" s="66">
        <f t="shared" ref="AK562" si="10331">IF(AJ562&gt;0,AJ562+1,IF(AK560&lt;&gt;0,1,0))</f>
        <v>0</v>
      </c>
      <c r="AL562" s="66">
        <f t="shared" ref="AL562" si="10332">IF(AK562&gt;0,AK562+1,IF(AL560&lt;&gt;0,1,0))</f>
        <v>0</v>
      </c>
      <c r="AM562" s="66">
        <f t="shared" ref="AM562" si="10333">IF(AL562&gt;0,AL562+1,IF(AM560&lt;&gt;0,1,0))</f>
        <v>0</v>
      </c>
      <c r="AN562" s="66">
        <f t="shared" ref="AN562" si="10334">IF(AM562&gt;0,AM562+1,IF(AN560&lt;&gt;0,1,0))</f>
        <v>0</v>
      </c>
      <c r="AO562" s="66">
        <f t="shared" ref="AO562" si="10335">IF(AN562&gt;0,AN562+1,IF(AO560&lt;&gt;0,1,0))</f>
        <v>0</v>
      </c>
      <c r="AP562" s="66">
        <f t="shared" ref="AP562" si="10336">IF(AO562&gt;0,AO562+1,IF(AP560&lt;&gt;0,1,0))</f>
        <v>0</v>
      </c>
      <c r="AQ562" s="66">
        <f t="shared" ref="AQ562" si="10337">IF(AP562&gt;0,AP562+1,IF(AQ560&lt;&gt;0,1,0))</f>
        <v>0</v>
      </c>
      <c r="AR562" s="66">
        <f t="shared" ref="AR562" si="10338">IF(AQ562&gt;0,AQ562+1,IF(AR560&lt;&gt;0,1,0))</f>
        <v>0</v>
      </c>
      <c r="AS562" s="66">
        <f t="shared" ref="AS562" si="10339">IF(AR562&gt;0,AR562+1,IF(AS560&lt;&gt;0,1,0))</f>
        <v>0</v>
      </c>
      <c r="AT562" s="66">
        <f t="shared" ref="AT562" si="10340">IF(AS562&gt;0,AS562+1,IF(AT560&lt;&gt;0,1,0))</f>
        <v>0</v>
      </c>
      <c r="AU562" s="66">
        <f t="shared" ref="AU562" si="10341">IF(AT562&gt;0,AT562+1,IF(AU560&lt;&gt;0,1,0))</f>
        <v>0</v>
      </c>
      <c r="AV562" s="66">
        <f t="shared" ref="AV562" si="10342">IF(AU562&gt;0,AU562+1,IF(AV560&lt;&gt;0,1,0))</f>
        <v>0</v>
      </c>
      <c r="AW562" s="66">
        <f t="shared" ref="AW562" si="10343">IF(AV562&gt;0,AV562+1,IF(AW560&lt;&gt;0,1,0))</f>
        <v>0</v>
      </c>
      <c r="AX562" s="66">
        <f t="shared" ref="AX562" si="10344">IF(AW562&gt;0,AW562+1,IF(AX560&lt;&gt;0,1,0))</f>
        <v>0</v>
      </c>
      <c r="AY562" s="66">
        <f t="shared" ref="AY562" si="10345">IF(AX562&gt;0,AX562+1,IF(AY560&lt;&gt;0,1,0))</f>
        <v>0</v>
      </c>
      <c r="AZ562" s="66">
        <f t="shared" ref="AZ562" si="10346">IF(AY562&gt;0,AY562+1,IF(AZ560&lt;&gt;0,1,0))</f>
        <v>0</v>
      </c>
      <c r="BA562" s="66">
        <f t="shared" ref="BA562" si="10347">IF(AZ562&gt;0,AZ562+1,IF(BA560&lt;&gt;0,1,0))</f>
        <v>0</v>
      </c>
      <c r="BB562" s="66">
        <f t="shared" ref="BB562" si="10348">IF(BA562&gt;0,BA562+1,IF(BB560&lt;&gt;0,1,0))</f>
        <v>0</v>
      </c>
      <c r="BC562" s="66">
        <f t="shared" ref="BC562" si="10349">IF(BB562&gt;0,BB562+1,IF(BC560&lt;&gt;0,1,0))</f>
        <v>0</v>
      </c>
      <c r="BD562" s="66">
        <f t="shared" ref="BD562" si="10350">IF(BC562&gt;0,BC562+1,IF(BD560&lt;&gt;0,1,0))</f>
        <v>0</v>
      </c>
      <c r="BE562" s="66">
        <f t="shared" ref="BE562" si="10351">IF(BD562&gt;0,BD562+1,IF(BE560&lt;&gt;0,1,0))</f>
        <v>0</v>
      </c>
      <c r="BF562" s="66">
        <f t="shared" ref="BF562" si="10352">IF(BE562&gt;0,BE562+1,IF(BF560&lt;&gt;0,1,0))</f>
        <v>0</v>
      </c>
      <c r="BG562" s="66">
        <f t="shared" ref="BG562" si="10353">IF(BF562&gt;0,BF562+1,IF(BG560&lt;&gt;0,1,0))</f>
        <v>0</v>
      </c>
      <c r="BH562" s="66">
        <f t="shared" ref="BH562" si="10354">IF(BG562&gt;0,BG562+1,IF(BH560&lt;&gt;0,1,0))</f>
        <v>0</v>
      </c>
      <c r="BI562" s="66">
        <f t="shared" ref="BI562" si="10355">IF(BH562&gt;0,BH562+1,IF(BI560&lt;&gt;0,1,0))</f>
        <v>0</v>
      </c>
      <c r="BJ562" s="66">
        <f t="shared" ref="BJ562" si="10356">IF(BI562&gt;0,BI562+1,IF(BJ560&lt;&gt;0,1,0))</f>
        <v>0</v>
      </c>
      <c r="BK562" s="66">
        <f t="shared" ref="BK562" si="10357">IF(BJ562&gt;0,BJ562+1,IF(BK560&lt;&gt;0,1,0))</f>
        <v>0</v>
      </c>
      <c r="BL562" s="66">
        <f t="shared" ref="BL562" si="10358">IF(BK562&gt;0,BK562+1,IF(BL560&lt;&gt;0,1,0))</f>
        <v>0</v>
      </c>
      <c r="BM562" s="66">
        <f t="shared" ref="BM562" si="10359">IF(BL562&gt;0,BL562+1,IF(BM560&lt;&gt;0,1,0))</f>
        <v>0</v>
      </c>
      <c r="BN562" s="362"/>
      <c r="BO562" s="364"/>
      <c r="BP562" s="366"/>
      <c r="BQ562" s="366"/>
      <c r="BR562" s="106"/>
      <c r="BS562" s="106"/>
      <c r="BT562" s="106"/>
      <c r="BU562" s="106"/>
      <c r="BV562" s="106"/>
      <c r="BW562" s="106"/>
      <c r="BX562" s="106"/>
      <c r="BY562" s="106"/>
      <c r="BZ562" s="106"/>
      <c r="CA562" s="106"/>
      <c r="CB562" s="106"/>
      <c r="CC562" s="106"/>
      <c r="CD562" s="106"/>
      <c r="CE562" s="106"/>
      <c r="CF562" s="106"/>
      <c r="CG562" s="106"/>
    </row>
    <row r="563" spans="1:85" s="245" customFormat="1" ht="14.5" hidden="1" customHeight="1" x14ac:dyDescent="0.35">
      <c r="A563" s="243"/>
      <c r="B563" s="128"/>
      <c r="C563" s="80"/>
      <c r="D563" s="80"/>
      <c r="E563" s="80"/>
      <c r="F563" s="80"/>
      <c r="G563" s="80"/>
      <c r="H563" s="80"/>
      <c r="I563" s="80"/>
      <c r="J563" s="80"/>
      <c r="K563" s="80"/>
      <c r="L563" s="80"/>
      <c r="M563" s="64"/>
      <c r="N563" s="7"/>
      <c r="O563" s="192"/>
      <c r="P563" s="106"/>
      <c r="Q563" s="65" t="s">
        <v>131</v>
      </c>
      <c r="R563" s="66">
        <f>R562</f>
        <v>0</v>
      </c>
      <c r="S563" s="66">
        <f>IF(S562=0,0,IF(OR(R563=0,R563=12),1,R563+1))</f>
        <v>0</v>
      </c>
      <c r="T563" s="66">
        <f t="shared" ref="T563" si="10360">IF(T562=0,0,IF(OR(S563=0,S563=12),1,S563+1))</f>
        <v>0</v>
      </c>
      <c r="U563" s="66">
        <f t="shared" ref="U563" si="10361">IF(U562=0,0,IF(OR(T563=0,T563=12),1,T563+1))</f>
        <v>0</v>
      </c>
      <c r="V563" s="66">
        <f t="shared" ref="V563" si="10362">IF(V562=0,0,IF(OR(U563=0,U563=12),1,U563+1))</f>
        <v>0</v>
      </c>
      <c r="W563" s="66">
        <f t="shared" ref="W563" si="10363">IF(W562=0,0,IF(OR(V563=0,V563=12),1,V563+1))</f>
        <v>0</v>
      </c>
      <c r="X563" s="66">
        <f t="shared" ref="X563" si="10364">IF(X562=0,0,IF(OR(W563=0,W563=12),1,W563+1))</f>
        <v>0</v>
      </c>
      <c r="Y563" s="66">
        <f t="shared" ref="Y563" si="10365">IF(Y562=0,0,IF(OR(X563=0,X563=12),1,X563+1))</f>
        <v>0</v>
      </c>
      <c r="Z563" s="66">
        <f t="shared" ref="Z563" si="10366">IF(Z562=0,0,IF(OR(Y563=0,Y563=12),1,Y563+1))</f>
        <v>0</v>
      </c>
      <c r="AA563" s="66">
        <f t="shared" ref="AA563" si="10367">IF(AA562=0,0,IF(OR(Z563=0,Z563=12),1,Z563+1))</f>
        <v>0</v>
      </c>
      <c r="AB563" s="66">
        <f t="shared" ref="AB563" si="10368">IF(AB562=0,0,IF(OR(AA563=0,AA563=12),1,AA563+1))</f>
        <v>0</v>
      </c>
      <c r="AC563" s="66">
        <f t="shared" ref="AC563" si="10369">IF(AC562=0,0,IF(OR(AB563=0,AB563=12),1,AB563+1))</f>
        <v>0</v>
      </c>
      <c r="AD563" s="66">
        <f t="shared" ref="AD563" si="10370">IF(AD562=0,0,IF(OR(AC563=0,AC563=12),1,AC563+1))</f>
        <v>0</v>
      </c>
      <c r="AE563" s="66">
        <f t="shared" ref="AE563" si="10371">IF(AE562=0,0,IF(OR(AD563=0,AD563=12),1,AD563+1))</f>
        <v>0</v>
      </c>
      <c r="AF563" s="66">
        <f t="shared" ref="AF563" si="10372">IF(AF562=0,0,IF(OR(AE563=0,AE563=12),1,AE563+1))</f>
        <v>0</v>
      </c>
      <c r="AG563" s="66">
        <f t="shared" ref="AG563" si="10373">IF(AG562=0,0,IF(OR(AF563=0,AF563=12),1,AF563+1))</f>
        <v>0</v>
      </c>
      <c r="AH563" s="66">
        <f t="shared" ref="AH563" si="10374">IF(AH562=0,0,IF(OR(AG563=0,AG563=12),1,AG563+1))</f>
        <v>0</v>
      </c>
      <c r="AI563" s="66">
        <f t="shared" ref="AI563" si="10375">IF(AI562=0,0,IF(OR(AH563=0,AH563=12),1,AH563+1))</f>
        <v>0</v>
      </c>
      <c r="AJ563" s="66">
        <f t="shared" ref="AJ563" si="10376">IF(AJ562=0,0,IF(OR(AI563=0,AI563=12),1,AI563+1))</f>
        <v>0</v>
      </c>
      <c r="AK563" s="66">
        <f t="shared" ref="AK563" si="10377">IF(AK562=0,0,IF(OR(AJ563=0,AJ563=12),1,AJ563+1))</f>
        <v>0</v>
      </c>
      <c r="AL563" s="66">
        <f t="shared" ref="AL563" si="10378">IF(AL562=0,0,IF(OR(AK563=0,AK563=12),1,AK563+1))</f>
        <v>0</v>
      </c>
      <c r="AM563" s="66">
        <f t="shared" ref="AM563" si="10379">IF(AM562=0,0,IF(OR(AL563=0,AL563=12),1,AL563+1))</f>
        <v>0</v>
      </c>
      <c r="AN563" s="66">
        <f t="shared" ref="AN563" si="10380">IF(AN562=0,0,IF(OR(AM563=0,AM563=12),1,AM563+1))</f>
        <v>0</v>
      </c>
      <c r="AO563" s="66">
        <f t="shared" ref="AO563" si="10381">IF(AO562=0,0,IF(OR(AN563=0,AN563=12),1,AN563+1))</f>
        <v>0</v>
      </c>
      <c r="AP563" s="66">
        <f t="shared" ref="AP563" si="10382">IF(AP562=0,0,IF(OR(AO563=0,AO563=12),1,AO563+1))</f>
        <v>0</v>
      </c>
      <c r="AQ563" s="66">
        <f t="shared" ref="AQ563" si="10383">IF(AQ562=0,0,IF(OR(AP563=0,AP563=12),1,AP563+1))</f>
        <v>0</v>
      </c>
      <c r="AR563" s="66">
        <f t="shared" ref="AR563" si="10384">IF(AR562=0,0,IF(OR(AQ563=0,AQ563=12),1,AQ563+1))</f>
        <v>0</v>
      </c>
      <c r="AS563" s="66">
        <f t="shared" ref="AS563" si="10385">IF(AS562=0,0,IF(OR(AR563=0,AR563=12),1,AR563+1))</f>
        <v>0</v>
      </c>
      <c r="AT563" s="66">
        <f t="shared" ref="AT563" si="10386">IF(AT562=0,0,IF(OR(AS563=0,AS563=12),1,AS563+1))</f>
        <v>0</v>
      </c>
      <c r="AU563" s="66">
        <f t="shared" ref="AU563" si="10387">IF(AU562=0,0,IF(OR(AT563=0,AT563=12),1,AT563+1))</f>
        <v>0</v>
      </c>
      <c r="AV563" s="66">
        <f t="shared" ref="AV563" si="10388">IF(AV562=0,0,IF(OR(AU563=0,AU563=12),1,AU563+1))</f>
        <v>0</v>
      </c>
      <c r="AW563" s="66">
        <f t="shared" ref="AW563" si="10389">IF(AW562=0,0,IF(OR(AV563=0,AV563=12),1,AV563+1))</f>
        <v>0</v>
      </c>
      <c r="AX563" s="66">
        <f t="shared" ref="AX563" si="10390">IF(AX562=0,0,IF(OR(AW563=0,AW563=12),1,AW563+1))</f>
        <v>0</v>
      </c>
      <c r="AY563" s="66">
        <f t="shared" ref="AY563" si="10391">IF(AY562=0,0,IF(OR(AX563=0,AX563=12),1,AX563+1))</f>
        <v>0</v>
      </c>
      <c r="AZ563" s="66">
        <f t="shared" ref="AZ563" si="10392">IF(AZ562=0,0,IF(OR(AY563=0,AY563=12),1,AY563+1))</f>
        <v>0</v>
      </c>
      <c r="BA563" s="66">
        <f t="shared" ref="BA563" si="10393">IF(BA562=0,0,IF(OR(AZ563=0,AZ563=12),1,AZ563+1))</f>
        <v>0</v>
      </c>
      <c r="BB563" s="66">
        <f t="shared" ref="BB563" si="10394">IF(BB562=0,0,IF(OR(BA563=0,BA563=12),1,BA563+1))</f>
        <v>0</v>
      </c>
      <c r="BC563" s="66">
        <f t="shared" ref="BC563" si="10395">IF(BC562=0,0,IF(OR(BB563=0,BB563=12),1,BB563+1))</f>
        <v>0</v>
      </c>
      <c r="BD563" s="66">
        <f t="shared" ref="BD563" si="10396">IF(BD562=0,0,IF(OR(BC563=0,BC563=12),1,BC563+1))</f>
        <v>0</v>
      </c>
      <c r="BE563" s="66">
        <f t="shared" ref="BE563" si="10397">IF(BE562=0,0,IF(OR(BD563=0,BD563=12),1,BD563+1))</f>
        <v>0</v>
      </c>
      <c r="BF563" s="66">
        <f t="shared" ref="BF563" si="10398">IF(BF562=0,0,IF(OR(BE563=0,BE563=12),1,BE563+1))</f>
        <v>0</v>
      </c>
      <c r="BG563" s="66">
        <f t="shared" ref="BG563" si="10399">IF(BG562=0,0,IF(OR(BF563=0,BF563=12),1,BF563+1))</f>
        <v>0</v>
      </c>
      <c r="BH563" s="66">
        <f t="shared" ref="BH563" si="10400">IF(BH562=0,0,IF(OR(BG563=0,BG563=12),1,BG563+1))</f>
        <v>0</v>
      </c>
      <c r="BI563" s="66">
        <f t="shared" ref="BI563" si="10401">IF(BI562=0,0,IF(OR(BH563=0,BH563=12),1,BH563+1))</f>
        <v>0</v>
      </c>
      <c r="BJ563" s="66">
        <f t="shared" ref="BJ563" si="10402">IF(BJ562=0,0,IF(OR(BI563=0,BI563=12),1,BI563+1))</f>
        <v>0</v>
      </c>
      <c r="BK563" s="66">
        <f t="shared" ref="BK563" si="10403">IF(BK562=0,0,IF(OR(BJ563=0,BJ563=12),1,BJ563+1))</f>
        <v>0</v>
      </c>
      <c r="BL563" s="66">
        <f t="shared" ref="BL563" si="10404">IF(BL562=0,0,IF(OR(BK563=0,BK563=12),1,BK563+1))</f>
        <v>0</v>
      </c>
      <c r="BM563" s="66">
        <f t="shared" ref="BM563" si="10405">IF(BM562=0,0,IF(OR(BL563=0,BL563=12),1,BL563+1))</f>
        <v>0</v>
      </c>
      <c r="BN563" s="362"/>
      <c r="BO563" s="364"/>
      <c r="BP563" s="366"/>
      <c r="BQ563" s="366"/>
      <c r="BR563" s="106"/>
      <c r="BS563" s="106"/>
      <c r="BT563" s="106"/>
      <c r="BU563" s="106"/>
      <c r="BV563" s="106"/>
      <c r="BW563" s="106"/>
      <c r="BX563" s="106"/>
      <c r="BY563" s="106"/>
      <c r="BZ563" s="106"/>
      <c r="CA563" s="106"/>
      <c r="CB563" s="106"/>
      <c r="CC563" s="106"/>
      <c r="CD563" s="106"/>
      <c r="CE563" s="106"/>
      <c r="CF563" s="106"/>
      <c r="CG563" s="106"/>
    </row>
    <row r="564" spans="1:85" s="245" customFormat="1" ht="43.5" x14ac:dyDescent="0.35">
      <c r="A564" s="243"/>
      <c r="B564" s="128"/>
      <c r="C564" s="80"/>
      <c r="D564" s="80"/>
      <c r="E564" s="80"/>
      <c r="F564" s="80"/>
      <c r="G564" s="80"/>
      <c r="H564" s="80"/>
      <c r="I564" s="80"/>
      <c r="J564" s="80"/>
      <c r="K564" s="80"/>
      <c r="L564" s="80"/>
      <c r="M564" s="64"/>
      <c r="N564" s="7"/>
      <c r="O564" s="192"/>
      <c r="P564" s="106"/>
      <c r="Q564" s="63" t="s">
        <v>237</v>
      </c>
      <c r="R564" s="68">
        <f>IF(R563&gt;0,IF(R567&gt;$L560,$L560,R567),0)</f>
        <v>0</v>
      </c>
      <c r="S564" s="68">
        <f>IF(S563&gt;0,IF((SUMIFS($R566:R566,$R563:R563,12)+IF(R563=12,0,R564)+S567)&gt;=$L560,$L560-FLOOR(SUMIFS($R566:R566,$R563:R563,12),1),IF(S563=1,S567,S567+R564)),0)</f>
        <v>0</v>
      </c>
      <c r="T564" s="68">
        <f>IF(T563&gt;0,IF((SUMIFS($R566:S566,$R563:S563,12)+IF(S563=12,0,S564)+T567)&gt;=$L560,$L560-FLOOR(SUMIFS($R566:S566,$R563:S563,12),1),IF(T563=1,T567,T567+S564)),0)</f>
        <v>0</v>
      </c>
      <c r="U564" s="68">
        <f>IF(U563&gt;0,IF((SUMIFS($R566:T566,$R563:T563,12)+IF(T563=12,0,T564)+U567)&gt;=$L560,$L560-FLOOR(SUMIFS($R566:T566,$R563:T563,12),1),IF(U563=1,U567,U567+T564)),0)</f>
        <v>0</v>
      </c>
      <c r="V564" s="68">
        <f>IF(V563&gt;0,IF((SUMIFS($R566:U566,$R563:U563,12)+IF(U563=12,0,U564)+V567)&gt;=$L560,$L560-FLOOR(SUMIFS($R566:U566,$R563:U563,12),1),IF(V563=1,V567,V567+U564)),0)</f>
        <v>0</v>
      </c>
      <c r="W564" s="68">
        <f>IF(W563&gt;0,IF((SUMIFS($R566:V566,$R563:V563,12)+IF(V563=12,0,V564)+W567)&gt;=$L560,$L560-FLOOR(SUMIFS($R566:V566,$R563:V563,12),1),IF(W563=1,W567,W567+V564)),0)</f>
        <v>0</v>
      </c>
      <c r="X564" s="68">
        <f>IF(X563&gt;0,IF((SUMIFS($R566:W566,$R563:W563,12)+IF(W563=12,0,W564)+X567)&gt;=$L560,$L560-FLOOR(SUMIFS($R566:W566,$R563:W563,12),1),IF(X563=1,X567,X567+W564)),0)</f>
        <v>0</v>
      </c>
      <c r="Y564" s="68">
        <f>IF(Y563&gt;0,IF((SUMIFS($R566:X566,$R563:X563,12)+IF(X563=12,0,X564)+Y567)&gt;=$L560,$L560-FLOOR(SUMIFS($R566:X566,$R563:X563,12),1),IF(Y563=1,Y567,Y567+X564)),0)</f>
        <v>0</v>
      </c>
      <c r="Z564" s="68">
        <f>IF(Z563&gt;0,IF((SUMIFS($R566:Y566,$R563:Y563,12)+IF(Y563=12,0,Y564)+Z567)&gt;=$L560,$L560-FLOOR(SUMIFS($R566:Y566,$R563:Y563,12),1),IF(Z563=1,Z567,Z567+Y564)),0)</f>
        <v>0</v>
      </c>
      <c r="AA564" s="68">
        <f>IF(AA563&gt;0,IF((SUMIFS($R566:Z566,$R563:Z563,12)+IF(Z563=12,0,Z564)+AA567)&gt;=$L560,$L560-FLOOR(SUMIFS($R566:Z566,$R563:Z563,12),1),IF(AA563=1,AA567,AA567+Z564)),0)</f>
        <v>0</v>
      </c>
      <c r="AB564" s="68">
        <f>IF(AB563&gt;0,IF((SUMIFS($R566:AA566,$R563:AA563,12)+IF(AA563=12,0,AA564)+AB567)&gt;=$L560,$L560-FLOOR(SUMIFS($R566:AA566,$R563:AA563,12),1),IF(AB563=1,AB567,AB567+AA564)),0)</f>
        <v>0</v>
      </c>
      <c r="AC564" s="68">
        <f>IF(AC563&gt;0,IF((SUMIFS($R566:AB566,$R563:AB563,12)+IF(AB563=12,0,AB564)+AC567)&gt;=$L560,$L560-FLOOR(SUMIFS($R566:AB566,$R563:AB563,12),1),IF(AC563=1,AC567,AC567+AB564)),0)</f>
        <v>0</v>
      </c>
      <c r="AD564" s="68">
        <f>IF(AD563&gt;0,IF((SUMIFS($R566:AC566,$R563:AC563,12)+IF(AC563=12,0,AC564)+AD567)&gt;=$L560,$L560-FLOOR(SUMIFS($R566:AC566,$R563:AC563,12),1),IF(AD563=1,AD567,AD567+AC564)),0)</f>
        <v>0</v>
      </c>
      <c r="AE564" s="68">
        <f>IF(AE563&gt;0,IF((SUMIFS($R566:AD566,$R563:AD563,12)+IF(AD563=12,0,AD564)+AE567)&gt;=$L560,$L560-FLOOR(SUMIFS($R566:AD566,$R563:AD563,12),1),IF(AE563=1,AE567,AE567+AD564)),0)</f>
        <v>0</v>
      </c>
      <c r="AF564" s="68">
        <f>IF(AF563&gt;0,IF((SUMIFS($R566:AE566,$R563:AE563,12)+IF(AE563=12,0,AE564)+AF567)&gt;=$L560,$L560-FLOOR(SUMIFS($R566:AE566,$R563:AE563,12),1),IF(AF563=1,AF567,AF567+AE564)),0)</f>
        <v>0</v>
      </c>
      <c r="AG564" s="68">
        <f>IF(AG563&gt;0,IF((SUMIFS($R566:AF566,$R563:AF563,12)+IF(AF563=12,0,AF564)+AG567)&gt;=$L560,$L560-FLOOR(SUMIFS($R566:AF566,$R563:AF563,12),1),IF(AG563=1,AG567,AG567+AF564)),0)</f>
        <v>0</v>
      </c>
      <c r="AH564" s="68">
        <f>IF(AH563&gt;0,IF((SUMIFS($R566:AG566,$R563:AG563,12)+IF(AG563=12,0,AG564)+AH567)&gt;=$L560,$L560-FLOOR(SUMIFS($R566:AG566,$R563:AG563,12),1),IF(AH563=1,AH567,AH567+AG564)),0)</f>
        <v>0</v>
      </c>
      <c r="AI564" s="68">
        <f>IF(AI563&gt;0,IF((SUMIFS($R566:AH566,$R563:AH563,12)+IF(AH563=12,0,AH564)+AI567)&gt;=$L560,$L560-FLOOR(SUMIFS($R566:AH566,$R563:AH563,12),1),IF(AI563=1,AI567,AI567+AH564)),0)</f>
        <v>0</v>
      </c>
      <c r="AJ564" s="68">
        <f>IF(AJ563&gt;0,IF((SUMIFS($R566:AI566,$R563:AI563,12)+IF(AI563=12,0,AI564)+AJ567)&gt;=$L560,$L560-FLOOR(SUMIFS($R566:AI566,$R563:AI563,12),1),IF(AJ563=1,AJ567,AJ567+AI564)),0)</f>
        <v>0</v>
      </c>
      <c r="AK564" s="68">
        <f>IF(AK563&gt;0,IF((SUMIFS($R566:AJ566,$R563:AJ563,12)+IF(AJ563=12,0,AJ564)+AK567)&gt;=$L560,$L560-FLOOR(SUMIFS($R566:AJ566,$R563:AJ563,12),1),IF(AK563=1,AK567,AK567+AJ564)),0)</f>
        <v>0</v>
      </c>
      <c r="AL564" s="68">
        <f>IF(AL563&gt;0,IF((SUMIFS($R566:AK566,$R563:AK563,12)+IF(AK563=12,0,AK564)+AL567)&gt;=$L560,$L560-FLOOR(SUMIFS($R566:AK566,$R563:AK563,12),1),IF(AL563=1,AL567,AL567+AK564)),0)</f>
        <v>0</v>
      </c>
      <c r="AM564" s="68">
        <f>IF(AM563&gt;0,IF((SUMIFS($R566:AL566,$R563:AL563,12)+IF(AL563=12,0,AL564)+AM567)&gt;=$L560,$L560-FLOOR(SUMIFS($R566:AL566,$R563:AL563,12),1),IF(AM563=1,AM567,AM567+AL564)),0)</f>
        <v>0</v>
      </c>
      <c r="AN564" s="68">
        <f>IF(AN563&gt;0,IF((SUMIFS($R566:AM566,$R563:AM563,12)+IF(AM563=12,0,AM564)+AN567)&gt;=$L560,$L560-FLOOR(SUMIFS($R566:AM566,$R563:AM563,12),1),IF(AN563=1,AN567,AN567+AM564)),0)</f>
        <v>0</v>
      </c>
      <c r="AO564" s="68">
        <f>IF(AO563&gt;0,IF((SUMIFS($R566:AN566,$R563:AN563,12)+IF(AN563=12,0,AN564)+AO567)&gt;=$L560,$L560-FLOOR(SUMIFS($R566:AN566,$R563:AN563,12),1),IF(AO563=1,AO567,AO567+AN564)),0)</f>
        <v>0</v>
      </c>
      <c r="AP564" s="68">
        <f>IF(AP563&gt;0,IF((SUMIFS($R566:AO566,$R563:AO563,12)+IF(AO563=12,0,AO564)+AP567)&gt;=$L560,$L560-FLOOR(SUMIFS($R566:AO566,$R563:AO563,12),1),IF(AP563=1,AP567,AP567+AO564)),0)</f>
        <v>0</v>
      </c>
      <c r="AQ564" s="68">
        <f>IF(AQ563&gt;0,IF((SUMIFS($R566:AP566,$R563:AP563,12)+IF(AP563=12,0,AP564)+AQ567)&gt;=$L560,$L560-FLOOR(SUMIFS($R566:AP566,$R563:AP563,12),1),IF(AQ563=1,AQ567,AQ567+AP564)),0)</f>
        <v>0</v>
      </c>
      <c r="AR564" s="68">
        <f>IF(AR563&gt;0,IF((SUMIFS($R566:AQ566,$R563:AQ563,12)+IF(AQ563=12,0,AQ564)+AR567)&gt;=$L560,$L560-FLOOR(SUMIFS($R566:AQ566,$R563:AQ563,12),1),IF(AR563=1,AR567,AR567+AQ564)),0)</f>
        <v>0</v>
      </c>
      <c r="AS564" s="68">
        <f>IF(AS563&gt;0,IF((SUMIFS($R566:AR566,$R563:AR563,12)+IF(AR563=12,0,AR564)+AS567)&gt;=$L560,$L560-FLOOR(SUMIFS($R566:AR566,$R563:AR563,12),1),IF(AS563=1,AS567,AS567+AR564)),0)</f>
        <v>0</v>
      </c>
      <c r="AT564" s="68">
        <f>IF(AT563&gt;0,IF((SUMIFS($R566:AS566,$R563:AS563,12)+IF(AS563=12,0,AS564)+AT567)&gt;=$L560,$L560-FLOOR(SUMIFS($R566:AS566,$R563:AS563,12),1),IF(AT563=1,AT567,AT567+AS564)),0)</f>
        <v>0</v>
      </c>
      <c r="AU564" s="68">
        <f>IF(AU563&gt;0,IF((SUMIFS($R566:AT566,$R563:AT563,12)+IF(AT563=12,0,AT564)+AU567)&gt;=$L560,$L560-FLOOR(SUMIFS($R566:AT566,$R563:AT563,12),1),IF(AU563=1,AU567,AU567+AT564)),0)</f>
        <v>0</v>
      </c>
      <c r="AV564" s="68">
        <f>IF(AV563&gt;0,IF((SUMIFS($R566:AU566,$R563:AU563,12)+IF(AU563=12,0,AU564)+AV567)&gt;=$L560,$L560-FLOOR(SUMIFS($R566:AU566,$R563:AU563,12),1),IF(AV563=1,AV567,AV567+AU564)),0)</f>
        <v>0</v>
      </c>
      <c r="AW564" s="68">
        <f>IF(AW563&gt;0,IF((SUMIFS($R566:AV566,$R563:AV563,12)+IF(AV563=12,0,AV564)+AW567)&gt;=$L560,$L560-FLOOR(SUMIFS($R566:AV566,$R563:AV563,12),1),IF(AW563=1,AW567,AW567+AV564)),0)</f>
        <v>0</v>
      </c>
      <c r="AX564" s="68">
        <f>IF(AX563&gt;0,IF((SUMIFS($R566:AW566,$R563:AW563,12)+IF(AW563=12,0,AW564)+AX567)&gt;=$L560,$L560-FLOOR(SUMIFS($R566:AW566,$R563:AW563,12),1),IF(AX563=1,AX567,AX567+AW564)),0)</f>
        <v>0</v>
      </c>
      <c r="AY564" s="68">
        <f>IF(AY563&gt;0,IF((SUMIFS($R566:AX566,$R563:AX563,12)+IF(AX563=12,0,AX564)+AY567)&gt;=$L560,$L560-FLOOR(SUMIFS($R566:AX566,$R563:AX563,12),1),IF(AY563=1,AY567,AY567+AX564)),0)</f>
        <v>0</v>
      </c>
      <c r="AZ564" s="68">
        <f>IF(AZ563&gt;0,IF((SUMIFS($R566:AY566,$R563:AY563,12)+IF(AY563=12,0,AY564)+AZ567)&gt;=$L560,$L560-FLOOR(SUMIFS($R566:AY566,$R563:AY563,12),1),IF(AZ563=1,AZ567,AZ567+AY564)),0)</f>
        <v>0</v>
      </c>
      <c r="BA564" s="68">
        <f>IF(BA563&gt;0,IF((SUMIFS($R566:AZ566,$R563:AZ563,12)+IF(AZ563=12,0,AZ564)+BA567)&gt;=$L560,$L560-FLOOR(SUMIFS($R566:AZ566,$R563:AZ563,12),1),IF(BA563=1,BA567,BA567+AZ564)),0)</f>
        <v>0</v>
      </c>
      <c r="BB564" s="68">
        <f>IF(BB563&gt;0,IF((SUMIFS($R566:BA566,$R563:BA563,12)+IF(BA563=12,0,BA564)+BB567)&gt;=$L560,$L560-FLOOR(SUMIFS($R566:BA566,$R563:BA563,12),1),IF(BB563=1,BB567,BB567+BA564)),0)</f>
        <v>0</v>
      </c>
      <c r="BC564" s="68">
        <f>IF(BC563&gt;0,IF((SUMIFS($R566:BB566,$R563:BB563,12)+IF(BB563=12,0,BB564)+BC567)&gt;=$L560,$L560-FLOOR(SUMIFS($R566:BB566,$R563:BB563,12),1),IF(BC563=1,BC567,BC567+BB564)),0)</f>
        <v>0</v>
      </c>
      <c r="BD564" s="68">
        <f>IF(BD563&gt;0,IF((SUMIFS($R566:BC566,$R563:BC563,12)+IF(BC563=12,0,BC564)+BD567)&gt;=$L560,$L560-FLOOR(SUMIFS($R566:BC566,$R563:BC563,12),1),IF(BD563=1,BD567,BD567+BC564)),0)</f>
        <v>0</v>
      </c>
      <c r="BE564" s="68">
        <f>IF(BE563&gt;0,IF((SUMIFS($R566:BD566,$R563:BD563,12)+IF(BD563=12,0,BD564)+BE567)&gt;=$L560,$L560-FLOOR(SUMIFS($R566:BD566,$R563:BD563,12),1),IF(BE563=1,BE567,BE567+BD564)),0)</f>
        <v>0</v>
      </c>
      <c r="BF564" s="68">
        <f>IF(BF563&gt;0,IF((SUMIFS($R566:BE566,$R563:BE563,12)+IF(BE563=12,0,BE564)+BF567)&gt;=$L560,$L560-FLOOR(SUMIFS($R566:BE566,$R563:BE563,12),1),IF(BF563=1,BF567,BF567+BE564)),0)</f>
        <v>0</v>
      </c>
      <c r="BG564" s="68">
        <f>IF(BG563&gt;0,IF((SUMIFS($R566:BF566,$R563:BF563,12)+IF(BF563=12,0,BF564)+BG567)&gt;=$L560,$L560-FLOOR(SUMIFS($R566:BF566,$R563:BF563,12),1),IF(BG563=1,BG567,BG567+BF564)),0)</f>
        <v>0</v>
      </c>
      <c r="BH564" s="68">
        <f>IF(BH563&gt;0,IF((SUMIFS($R566:BG566,$R563:BG563,12)+IF(BG563=12,0,BG564)+BH567)&gt;=$L560,$L560-FLOOR(SUMIFS($R566:BG566,$R563:BG563,12),1),IF(BH563=1,BH567,BH567+BG564)),0)</f>
        <v>0</v>
      </c>
      <c r="BI564" s="68">
        <f>IF(BI563&gt;0,IF((SUMIFS($R566:BH566,$R563:BH563,12)+IF(BH563=12,0,BH564)+BI567)&gt;=$L560,$L560-FLOOR(SUMIFS($R566:BH566,$R563:BH563,12),1),IF(BI563=1,BI567,BI567+BH564)),0)</f>
        <v>0</v>
      </c>
      <c r="BJ564" s="68">
        <f>IF(BJ563&gt;0,IF((SUMIFS($R566:BI566,$R563:BI563,12)+IF(BI563=12,0,BI564)+BJ567)&gt;=$L560,$L560-FLOOR(SUMIFS($R566:BI566,$R563:BI563,12),1),IF(BJ563=1,BJ567,BJ567+BI564)),0)</f>
        <v>0</v>
      </c>
      <c r="BK564" s="68">
        <f>IF(BK563&gt;0,IF((SUMIFS($R566:BJ566,$R563:BJ563,12)+IF(BJ563=12,0,BJ564)+BK567)&gt;=$L560,$L560-FLOOR(SUMIFS($R566:BJ566,$R563:BJ563,12),1),IF(BK563=1,BK567,BK567+BJ564)),0)</f>
        <v>0</v>
      </c>
      <c r="BL564" s="68">
        <f>IF(BL563&gt;0,IF((SUMIFS($R566:BK566,$R563:BK563,12)+IF(BK563=12,0,BK564)+BL567)&gt;=$L560,$L560-FLOOR(SUMIFS($R566:BK566,$R563:BK563,12),1),IF(BL563=1,BL567,BL567+BK564)),0)</f>
        <v>0</v>
      </c>
      <c r="BM564" s="68">
        <f>IF(BM563&gt;0,IF((SUMIFS($R566:BL566,$R563:BL563,12)+IF(BL563=12,0,BL564)+BM567)&gt;=$L560,$L560-FLOOR(SUMIFS($R566:BL566,$R563:BL563,12),1),IF(BM563=1,BM567,BM567+BL564)),0)</f>
        <v>0</v>
      </c>
      <c r="BN564" s="362"/>
      <c r="BO564" s="364"/>
      <c r="BP564" s="366"/>
      <c r="BQ564" s="366"/>
      <c r="BR564" s="106"/>
      <c r="BS564" s="106"/>
      <c r="BT564" s="106"/>
      <c r="BU564" s="106"/>
      <c r="BV564" s="106"/>
      <c r="BW564" s="106"/>
      <c r="BX564" s="106"/>
      <c r="BY564" s="106"/>
      <c r="BZ564" s="106"/>
      <c r="CA564" s="106"/>
      <c r="CB564" s="106"/>
      <c r="CC564" s="106"/>
      <c r="CD564" s="106"/>
      <c r="CE564" s="106"/>
      <c r="CF564" s="106"/>
      <c r="CG564" s="106"/>
    </row>
    <row r="565" spans="1:85" s="245" customFormat="1" ht="41.5" hidden="1" customHeight="1" x14ac:dyDescent="0.35">
      <c r="A565" s="243"/>
      <c r="B565" s="128"/>
      <c r="C565" s="80"/>
      <c r="D565" s="80"/>
      <c r="E565" s="80"/>
      <c r="F565" s="80"/>
      <c r="G565" s="80"/>
      <c r="H565" s="80"/>
      <c r="I565" s="80"/>
      <c r="J565" s="80"/>
      <c r="K565" s="80"/>
      <c r="L565" s="80"/>
      <c r="M565" s="64"/>
      <c r="N565" s="7"/>
      <c r="O565" s="192"/>
      <c r="P565" s="106"/>
      <c r="Q565" s="65" t="s">
        <v>161</v>
      </c>
      <c r="R565" s="67">
        <f>IF(R560&gt;0,R561,0)</f>
        <v>0</v>
      </c>
      <c r="S565" s="67">
        <f t="shared" ref="S565" si="10406">IF(S560&gt;0,IF(S563=1,S561,S561+R565),R565)</f>
        <v>0</v>
      </c>
      <c r="T565" s="67">
        <f t="shared" ref="T565" si="10407">IF(T560&gt;0,IF(T563=1,T561,T561+S565),S565)</f>
        <v>0</v>
      </c>
      <c r="U565" s="67">
        <f t="shared" ref="U565" si="10408">IF(U560&gt;0,IF(U563=1,U561,U561+T565),T565)</f>
        <v>0</v>
      </c>
      <c r="V565" s="67">
        <f t="shared" ref="V565" si="10409">IF(V560&gt;0,IF(V563=1,V561,V561+U565),U565)</f>
        <v>0</v>
      </c>
      <c r="W565" s="67">
        <f t="shared" ref="W565" si="10410">IF(W560&gt;0,IF(W563=1,W561,W561+V565),V565)</f>
        <v>0</v>
      </c>
      <c r="X565" s="67">
        <f t="shared" ref="X565" si="10411">IF(X560&gt;0,IF(X563=1,X561,X561+W565),W565)</f>
        <v>0</v>
      </c>
      <c r="Y565" s="67">
        <f t="shared" ref="Y565" si="10412">IF(Y560&gt;0,IF(Y563=1,Y561,Y561+X565),X565)</f>
        <v>0</v>
      </c>
      <c r="Z565" s="67">
        <f t="shared" ref="Z565" si="10413">IF(Z560&gt;0,IF(Z563=1,Z561,Z561+Y565),Y565)</f>
        <v>0</v>
      </c>
      <c r="AA565" s="67">
        <f t="shared" ref="AA565" si="10414">IF(AA560&gt;0,IF(AA563=1,AA561,AA561+Z565),Z565)</f>
        <v>0</v>
      </c>
      <c r="AB565" s="67">
        <f t="shared" ref="AB565" si="10415">IF(AB560&gt;0,IF(AB563=1,AB561,AB561+AA565),AA565)</f>
        <v>0</v>
      </c>
      <c r="AC565" s="67">
        <f t="shared" ref="AC565" si="10416">IF(AC560&gt;0,IF(AC563=1,AC561,AC561+AB565),AB565)</f>
        <v>0</v>
      </c>
      <c r="AD565" s="67">
        <f t="shared" ref="AD565" si="10417">IF(AD560&gt;0,IF(AD563=1,AD561,AD561+AC565),AC565)</f>
        <v>0</v>
      </c>
      <c r="AE565" s="67">
        <f t="shared" ref="AE565" si="10418">IF(AE560&gt;0,IF(AE563=1,AE561,AE561+AD565),AD565)</f>
        <v>0</v>
      </c>
      <c r="AF565" s="67">
        <f t="shared" ref="AF565" si="10419">IF(AF560&gt;0,IF(AF563=1,AF561,AF561+AE565),AE565)</f>
        <v>0</v>
      </c>
      <c r="AG565" s="67">
        <f t="shared" ref="AG565" si="10420">IF(AG560&gt;0,IF(AG563=1,AG561,AG561+AF565),AF565)</f>
        <v>0</v>
      </c>
      <c r="AH565" s="67">
        <f t="shared" ref="AH565" si="10421">IF(AH560&gt;0,IF(AH563=1,AH561,AH561+AG565),AG565)</f>
        <v>0</v>
      </c>
      <c r="AI565" s="67">
        <f t="shared" ref="AI565" si="10422">IF(AI560&gt;0,IF(AI563=1,AI561,AI561+AH565),AH565)</f>
        <v>0</v>
      </c>
      <c r="AJ565" s="67">
        <f t="shared" ref="AJ565" si="10423">IF(AJ560&gt;0,IF(AJ563=1,AJ561,AJ561+AI565),AI565)</f>
        <v>0</v>
      </c>
      <c r="AK565" s="67">
        <f t="shared" ref="AK565" si="10424">IF(AK560&gt;0,IF(AK563=1,AK561,AK561+AJ565),AJ565)</f>
        <v>0</v>
      </c>
      <c r="AL565" s="67">
        <f t="shared" ref="AL565" si="10425">IF(AL560&gt;0,IF(AL563=1,AL561,AL561+AK565),AK565)</f>
        <v>0</v>
      </c>
      <c r="AM565" s="67">
        <f t="shared" ref="AM565" si="10426">IF(AM560&gt;0,IF(AM563=1,AM561,AM561+AL565),AL565)</f>
        <v>0</v>
      </c>
      <c r="AN565" s="67">
        <f t="shared" ref="AN565" si="10427">IF(AN560&gt;0,IF(AN563=1,AN561,AN561+AM565),AM565)</f>
        <v>0</v>
      </c>
      <c r="AO565" s="67">
        <f t="shared" ref="AO565" si="10428">IF(AO560&gt;0,IF(AO563=1,AO561,AO561+AN565),AN565)</f>
        <v>0</v>
      </c>
      <c r="AP565" s="67">
        <f t="shared" ref="AP565" si="10429">IF(AP560&gt;0,IF(AP563=1,AP561,AP561+AO565),AO565)</f>
        <v>0</v>
      </c>
      <c r="AQ565" s="67">
        <f t="shared" ref="AQ565" si="10430">IF(AQ560&gt;0,IF(AQ563=1,AQ561,AQ561+AP565),AP565)</f>
        <v>0</v>
      </c>
      <c r="AR565" s="67">
        <f t="shared" ref="AR565" si="10431">IF(AR560&gt;0,IF(AR563=1,AR561,AR561+AQ565),AQ565)</f>
        <v>0</v>
      </c>
      <c r="AS565" s="67">
        <f t="shared" ref="AS565" si="10432">IF(AS560&gt;0,IF(AS563=1,AS561,AS561+AR565),AR565)</f>
        <v>0</v>
      </c>
      <c r="AT565" s="67">
        <f t="shared" ref="AT565" si="10433">IF(AT560&gt;0,IF(AT563=1,AT561,AT561+AS565),AS565)</f>
        <v>0</v>
      </c>
      <c r="AU565" s="67">
        <f t="shared" ref="AU565" si="10434">IF(AU560&gt;0,IF(AU563=1,AU561,AU561+AT565),AT565)</f>
        <v>0</v>
      </c>
      <c r="AV565" s="67">
        <f t="shared" ref="AV565" si="10435">IF(AV560&gt;0,IF(AV563=1,AV561,AV561+AU565),AU565)</f>
        <v>0</v>
      </c>
      <c r="AW565" s="67">
        <f t="shared" ref="AW565" si="10436">IF(AW560&gt;0,IF(AW563=1,AW561,AW561+AV565),AV565)</f>
        <v>0</v>
      </c>
      <c r="AX565" s="67">
        <f t="shared" ref="AX565" si="10437">IF(AX560&gt;0,IF(AX563=1,AX561,AX561+AW565),AW565)</f>
        <v>0</v>
      </c>
      <c r="AY565" s="67">
        <f t="shared" ref="AY565" si="10438">IF(AY560&gt;0,IF(AY563=1,AY561,AY561+AX565),AX565)</f>
        <v>0</v>
      </c>
      <c r="AZ565" s="67">
        <f t="shared" ref="AZ565" si="10439">IF(AZ560&gt;0,IF(AZ563=1,AZ561,AZ561+AY565),AY565)</f>
        <v>0</v>
      </c>
      <c r="BA565" s="67">
        <f t="shared" ref="BA565" si="10440">IF(BA560&gt;0,IF(BA563=1,BA561,BA561+AZ565),AZ565)</f>
        <v>0</v>
      </c>
      <c r="BB565" s="67">
        <f t="shared" ref="BB565" si="10441">IF(BB560&gt;0,IF(BB563=1,BB561,BB561+BA565),BA565)</f>
        <v>0</v>
      </c>
      <c r="BC565" s="67">
        <f t="shared" ref="BC565" si="10442">IF(BC560&gt;0,IF(BC563=1,BC561,BC561+BB565),BB565)</f>
        <v>0</v>
      </c>
      <c r="BD565" s="67">
        <f t="shared" ref="BD565" si="10443">IF(BD560&gt;0,IF(BD563=1,BD561,BD561+BC565),BC565)</f>
        <v>0</v>
      </c>
      <c r="BE565" s="67">
        <f t="shared" ref="BE565" si="10444">IF(BE560&gt;0,IF(BE563=1,BE561,BE561+BD565),BD565)</f>
        <v>0</v>
      </c>
      <c r="BF565" s="67">
        <f t="shared" ref="BF565" si="10445">IF(BF560&gt;0,IF(BF563=1,BF561,BF561+BE565),BE565)</f>
        <v>0</v>
      </c>
      <c r="BG565" s="67">
        <f t="shared" ref="BG565" si="10446">IF(BG560&gt;0,IF(BG563=1,BG561,BG561+BF565),BF565)</f>
        <v>0</v>
      </c>
      <c r="BH565" s="67">
        <f t="shared" ref="BH565" si="10447">IF(BH560&gt;0,IF(BH563=1,BH561,BH561+BG565),BG565)</f>
        <v>0</v>
      </c>
      <c r="BI565" s="67">
        <f t="shared" ref="BI565" si="10448">IF(BI560&gt;0,IF(BI563=1,BI561,BI561+BH565),BH565)</f>
        <v>0</v>
      </c>
      <c r="BJ565" s="67">
        <f t="shared" ref="BJ565" si="10449">IF(BJ560&gt;0,IF(BJ563=1,BJ561,BJ561+BI565),BI565)</f>
        <v>0</v>
      </c>
      <c r="BK565" s="67">
        <f t="shared" ref="BK565" si="10450">IF(BK560&gt;0,IF(BK563=1,BK561,BK561+BJ565),BJ565)</f>
        <v>0</v>
      </c>
      <c r="BL565" s="67">
        <f t="shared" ref="BL565" si="10451">IF(BL560&gt;0,IF(BL563=1,BL561,BL561+BK565),BK565)</f>
        <v>0</v>
      </c>
      <c r="BM565" s="67">
        <f t="shared" ref="BM565" si="10452">IF(BM560&gt;0,IF(BM563=1,BM561,BM561+BL565),BL565)</f>
        <v>0</v>
      </c>
      <c r="BN565" s="362"/>
      <c r="BO565" s="364"/>
      <c r="BP565" s="366"/>
      <c r="BQ565" s="366"/>
      <c r="BR565" s="106"/>
      <c r="BS565" s="106"/>
      <c r="BT565" s="106"/>
      <c r="BU565" s="106"/>
      <c r="BV565" s="106"/>
      <c r="BW565" s="106"/>
      <c r="BX565" s="106"/>
      <c r="BY565" s="106"/>
      <c r="BZ565" s="106"/>
      <c r="CA565" s="106"/>
      <c r="CB565" s="106"/>
      <c r="CC565" s="106"/>
      <c r="CD565" s="106"/>
      <c r="CE565" s="106"/>
      <c r="CF565" s="106"/>
      <c r="CG565" s="106"/>
    </row>
    <row r="566" spans="1:85" s="245" customFormat="1" ht="41.5" hidden="1" customHeight="1" x14ac:dyDescent="0.35">
      <c r="A566" s="243"/>
      <c r="B566" s="128"/>
      <c r="C566" s="80"/>
      <c r="D566" s="80"/>
      <c r="E566" s="80"/>
      <c r="F566" s="80"/>
      <c r="G566" s="80"/>
      <c r="H566" s="80"/>
      <c r="I566" s="80"/>
      <c r="J566" s="80"/>
      <c r="K566" s="80"/>
      <c r="L566" s="80"/>
      <c r="M566" s="64"/>
      <c r="N566" s="7"/>
      <c r="O566" s="192"/>
      <c r="P566" s="106"/>
      <c r="Q566" s="65" t="s">
        <v>162</v>
      </c>
      <c r="R566" s="67">
        <f>R568</f>
        <v>0</v>
      </c>
      <c r="S566" s="67">
        <f t="shared" ref="S566" si="10453">IF(S563=1,S568,S568+R566)</f>
        <v>0</v>
      </c>
      <c r="T566" s="67">
        <f t="shared" ref="T566" si="10454">IF(T563=1,T568,T568+S566)</f>
        <v>0</v>
      </c>
      <c r="U566" s="67">
        <f t="shared" ref="U566" si="10455">IF(U563=1,U568,U568+T566)</f>
        <v>0</v>
      </c>
      <c r="V566" s="67">
        <f t="shared" ref="V566" si="10456">IF(V563=1,V568,V568+U566)</f>
        <v>0</v>
      </c>
      <c r="W566" s="67">
        <f t="shared" ref="W566" si="10457">IF(W563=1,W568,W568+V566)</f>
        <v>0</v>
      </c>
      <c r="X566" s="67">
        <f t="shared" ref="X566" si="10458">IF(X563=1,X568,X568+W566)</f>
        <v>0</v>
      </c>
      <c r="Y566" s="67">
        <f t="shared" ref="Y566" si="10459">IF(Y563=1,Y568,Y568+X566)</f>
        <v>0</v>
      </c>
      <c r="Z566" s="67">
        <f t="shared" ref="Z566" si="10460">IF(Z563=1,Z568,Z568+Y566)</f>
        <v>0</v>
      </c>
      <c r="AA566" s="67">
        <f t="shared" ref="AA566" si="10461">IF(AA563=1,AA568,AA568+Z566)</f>
        <v>0</v>
      </c>
      <c r="AB566" s="67">
        <f t="shared" ref="AB566" si="10462">IF(AB563=1,AB568,AB568+AA566)</f>
        <v>0</v>
      </c>
      <c r="AC566" s="67">
        <f t="shared" ref="AC566" si="10463">IF(AC563=1,AC568,AC568+AB566)</f>
        <v>0</v>
      </c>
      <c r="AD566" s="67">
        <f t="shared" ref="AD566" si="10464">IF(AD563=1,AD568,AD568+AC566)</f>
        <v>0</v>
      </c>
      <c r="AE566" s="67">
        <f t="shared" ref="AE566" si="10465">IF(AE563=1,AE568,AE568+AD566)</f>
        <v>0</v>
      </c>
      <c r="AF566" s="67">
        <f t="shared" ref="AF566" si="10466">IF(AF563=1,AF568,AF568+AE566)</f>
        <v>0</v>
      </c>
      <c r="AG566" s="67">
        <f t="shared" ref="AG566" si="10467">IF(AG563=1,AG568,AG568+AF566)</f>
        <v>0</v>
      </c>
      <c r="AH566" s="67">
        <f t="shared" ref="AH566" si="10468">IF(AH563=1,AH568,AH568+AG566)</f>
        <v>0</v>
      </c>
      <c r="AI566" s="67">
        <f t="shared" ref="AI566" si="10469">IF(AI563=1,AI568,AI568+AH566)</f>
        <v>0</v>
      </c>
      <c r="AJ566" s="67">
        <f t="shared" ref="AJ566" si="10470">IF(AJ563=1,AJ568,AJ568+AI566)</f>
        <v>0</v>
      </c>
      <c r="AK566" s="67">
        <f t="shared" ref="AK566" si="10471">IF(AK563=1,AK568,AK568+AJ566)</f>
        <v>0</v>
      </c>
      <c r="AL566" s="67">
        <f t="shared" ref="AL566" si="10472">IF(AL563=1,AL568,AL568+AK566)</f>
        <v>0</v>
      </c>
      <c r="AM566" s="67">
        <f t="shared" ref="AM566" si="10473">IF(AM563=1,AM568,AM568+AL566)</f>
        <v>0</v>
      </c>
      <c r="AN566" s="67">
        <f t="shared" ref="AN566" si="10474">IF(AN563=1,AN568,AN568+AM566)</f>
        <v>0</v>
      </c>
      <c r="AO566" s="67">
        <f t="shared" ref="AO566" si="10475">IF(AO563=1,AO568,AO568+AN566)</f>
        <v>0</v>
      </c>
      <c r="AP566" s="67">
        <f t="shared" ref="AP566" si="10476">IF(AP563=1,AP568,AP568+AO566)</f>
        <v>0</v>
      </c>
      <c r="AQ566" s="67">
        <f t="shared" ref="AQ566" si="10477">IF(AQ563=1,AQ568,AQ568+AP566)</f>
        <v>0</v>
      </c>
      <c r="AR566" s="67">
        <f t="shared" ref="AR566" si="10478">IF(AR563=1,AR568,AR568+AQ566)</f>
        <v>0</v>
      </c>
      <c r="AS566" s="67">
        <f t="shared" ref="AS566" si="10479">IF(AS563=1,AS568,AS568+AR566)</f>
        <v>0</v>
      </c>
      <c r="AT566" s="67">
        <f t="shared" ref="AT566" si="10480">IF(AT563=1,AT568,AT568+AS566)</f>
        <v>0</v>
      </c>
      <c r="AU566" s="67">
        <f t="shared" ref="AU566" si="10481">IF(AU563=1,AU568,AU568+AT566)</f>
        <v>0</v>
      </c>
      <c r="AV566" s="67">
        <f t="shared" ref="AV566" si="10482">IF(AV563=1,AV568,AV568+AU566)</f>
        <v>0</v>
      </c>
      <c r="AW566" s="67">
        <f t="shared" ref="AW566" si="10483">IF(AW563=1,AW568,AW568+AV566)</f>
        <v>0</v>
      </c>
      <c r="AX566" s="67">
        <f t="shared" ref="AX566" si="10484">IF(AX563=1,AX568,AX568+AW566)</f>
        <v>0</v>
      </c>
      <c r="AY566" s="67">
        <f t="shared" ref="AY566" si="10485">IF(AY563=1,AY568,AY568+AX566)</f>
        <v>0</v>
      </c>
      <c r="AZ566" s="67">
        <f t="shared" ref="AZ566" si="10486">IF(AZ563=1,AZ568,AZ568+AY566)</f>
        <v>0</v>
      </c>
      <c r="BA566" s="67">
        <f t="shared" ref="BA566" si="10487">IF(BA563=1,BA568,BA568+AZ566)</f>
        <v>0</v>
      </c>
      <c r="BB566" s="67">
        <f t="shared" ref="BB566" si="10488">IF(BB563=1,BB568,BB568+BA566)</f>
        <v>0</v>
      </c>
      <c r="BC566" s="67">
        <f t="shared" ref="BC566" si="10489">IF(BC563=1,BC568,BC568+BB566)</f>
        <v>0</v>
      </c>
      <c r="BD566" s="67">
        <f t="shared" ref="BD566" si="10490">IF(BD563=1,BD568,BD568+BC566)</f>
        <v>0</v>
      </c>
      <c r="BE566" s="67">
        <f t="shared" ref="BE566" si="10491">IF(BE563=1,BE568,BE568+BD566)</f>
        <v>0</v>
      </c>
      <c r="BF566" s="67">
        <f t="shared" ref="BF566" si="10492">IF(BF563=1,BF568,BF568+BE566)</f>
        <v>0</v>
      </c>
      <c r="BG566" s="67">
        <f t="shared" ref="BG566" si="10493">IF(BG563=1,BG568,BG568+BF566)</f>
        <v>0</v>
      </c>
      <c r="BH566" s="67">
        <f t="shared" ref="BH566" si="10494">IF(BH563=1,BH568,BH568+BG566)</f>
        <v>0</v>
      </c>
      <c r="BI566" s="67">
        <f t="shared" ref="BI566" si="10495">IF(BI563=1,BI568,BI568+BH566)</f>
        <v>0</v>
      </c>
      <c r="BJ566" s="67">
        <f t="shared" ref="BJ566" si="10496">IF(BJ563=1,BJ568,BJ568+BI566)</f>
        <v>0</v>
      </c>
      <c r="BK566" s="67">
        <f t="shared" ref="BK566" si="10497">IF(BK563=1,BK568,BK568+BJ566)</f>
        <v>0</v>
      </c>
      <c r="BL566" s="67">
        <f t="shared" ref="BL566" si="10498">IF(BL563=1,BL568,BL568+BK566)</f>
        <v>0</v>
      </c>
      <c r="BM566" s="67">
        <f t="shared" ref="BM566" si="10499">IF(BM563=1,BM568,BM568+BL566)</f>
        <v>0</v>
      </c>
      <c r="BN566" s="362"/>
      <c r="BO566" s="364"/>
      <c r="BP566" s="366"/>
      <c r="BQ566" s="366"/>
      <c r="BR566" s="106"/>
      <c r="BS566" s="106"/>
      <c r="BT566" s="106"/>
      <c r="BU566" s="106"/>
      <c r="BV566" s="106"/>
      <c r="BW566" s="106"/>
      <c r="BX566" s="106"/>
      <c r="BY566" s="106"/>
      <c r="BZ566" s="106"/>
      <c r="CA566" s="106"/>
      <c r="CB566" s="106"/>
      <c r="CC566" s="106"/>
      <c r="CD566" s="106"/>
      <c r="CE566" s="106"/>
      <c r="CF566" s="106"/>
      <c r="CG566" s="106"/>
    </row>
    <row r="567" spans="1:85" s="245" customFormat="1" ht="29" x14ac:dyDescent="0.35">
      <c r="A567" s="243"/>
      <c r="B567" s="128"/>
      <c r="C567" s="80"/>
      <c r="D567" s="80"/>
      <c r="E567" s="80"/>
      <c r="F567" s="80"/>
      <c r="G567" s="80"/>
      <c r="H567" s="80"/>
      <c r="I567" s="80"/>
      <c r="J567" s="80"/>
      <c r="K567" s="80"/>
      <c r="L567" s="80"/>
      <c r="M567" s="64"/>
      <c r="N567" s="7"/>
      <c r="O567" s="192"/>
      <c r="P567" s="106"/>
      <c r="Q567" s="63" t="s">
        <v>160</v>
      </c>
      <c r="R567" s="68">
        <f t="shared" ref="R567:BM567" si="10500">1720/12*R560</f>
        <v>0</v>
      </c>
      <c r="S567" s="68">
        <f t="shared" si="10500"/>
        <v>0</v>
      </c>
      <c r="T567" s="68">
        <f t="shared" si="10500"/>
        <v>0</v>
      </c>
      <c r="U567" s="68">
        <f t="shared" si="10500"/>
        <v>0</v>
      </c>
      <c r="V567" s="68">
        <f t="shared" si="10500"/>
        <v>0</v>
      </c>
      <c r="W567" s="68">
        <f t="shared" si="10500"/>
        <v>0</v>
      </c>
      <c r="X567" s="68">
        <f t="shared" si="10500"/>
        <v>0</v>
      </c>
      <c r="Y567" s="68">
        <f t="shared" si="10500"/>
        <v>0</v>
      </c>
      <c r="Z567" s="68">
        <f t="shared" si="10500"/>
        <v>0</v>
      </c>
      <c r="AA567" s="68">
        <f t="shared" si="10500"/>
        <v>0</v>
      </c>
      <c r="AB567" s="68">
        <f t="shared" si="10500"/>
        <v>0</v>
      </c>
      <c r="AC567" s="68">
        <f t="shared" si="10500"/>
        <v>0</v>
      </c>
      <c r="AD567" s="68">
        <f t="shared" si="10500"/>
        <v>0</v>
      </c>
      <c r="AE567" s="68">
        <f t="shared" si="10500"/>
        <v>0</v>
      </c>
      <c r="AF567" s="68">
        <f t="shared" si="10500"/>
        <v>0</v>
      </c>
      <c r="AG567" s="68">
        <f t="shared" si="10500"/>
        <v>0</v>
      </c>
      <c r="AH567" s="68">
        <f t="shared" si="10500"/>
        <v>0</v>
      </c>
      <c r="AI567" s="68">
        <f t="shared" si="10500"/>
        <v>0</v>
      </c>
      <c r="AJ567" s="68">
        <f t="shared" si="10500"/>
        <v>0</v>
      </c>
      <c r="AK567" s="68">
        <f t="shared" si="10500"/>
        <v>0</v>
      </c>
      <c r="AL567" s="68">
        <f t="shared" si="10500"/>
        <v>0</v>
      </c>
      <c r="AM567" s="68">
        <f t="shared" si="10500"/>
        <v>0</v>
      </c>
      <c r="AN567" s="68">
        <f t="shared" si="10500"/>
        <v>0</v>
      </c>
      <c r="AO567" s="68">
        <f t="shared" si="10500"/>
        <v>0</v>
      </c>
      <c r="AP567" s="68">
        <f t="shared" si="10500"/>
        <v>0</v>
      </c>
      <c r="AQ567" s="68">
        <f t="shared" si="10500"/>
        <v>0</v>
      </c>
      <c r="AR567" s="68">
        <f t="shared" si="10500"/>
        <v>0</v>
      </c>
      <c r="AS567" s="68">
        <f t="shared" si="10500"/>
        <v>0</v>
      </c>
      <c r="AT567" s="68">
        <f t="shared" si="10500"/>
        <v>0</v>
      </c>
      <c r="AU567" s="68">
        <f t="shared" si="10500"/>
        <v>0</v>
      </c>
      <c r="AV567" s="68">
        <f t="shared" si="10500"/>
        <v>0</v>
      </c>
      <c r="AW567" s="68">
        <f t="shared" si="10500"/>
        <v>0</v>
      </c>
      <c r="AX567" s="68">
        <f t="shared" si="10500"/>
        <v>0</v>
      </c>
      <c r="AY567" s="68">
        <f t="shared" si="10500"/>
        <v>0</v>
      </c>
      <c r="AZ567" s="68">
        <f t="shared" si="10500"/>
        <v>0</v>
      </c>
      <c r="BA567" s="68">
        <f t="shared" si="10500"/>
        <v>0</v>
      </c>
      <c r="BB567" s="68">
        <f t="shared" si="10500"/>
        <v>0</v>
      </c>
      <c r="BC567" s="68">
        <f t="shared" si="10500"/>
        <v>0</v>
      </c>
      <c r="BD567" s="68">
        <f t="shared" si="10500"/>
        <v>0</v>
      </c>
      <c r="BE567" s="68">
        <f t="shared" si="10500"/>
        <v>0</v>
      </c>
      <c r="BF567" s="68">
        <f t="shared" si="10500"/>
        <v>0</v>
      </c>
      <c r="BG567" s="68">
        <f t="shared" si="10500"/>
        <v>0</v>
      </c>
      <c r="BH567" s="68">
        <f t="shared" si="10500"/>
        <v>0</v>
      </c>
      <c r="BI567" s="68">
        <f t="shared" si="10500"/>
        <v>0</v>
      </c>
      <c r="BJ567" s="68">
        <f t="shared" si="10500"/>
        <v>0</v>
      </c>
      <c r="BK567" s="68">
        <f t="shared" si="10500"/>
        <v>0</v>
      </c>
      <c r="BL567" s="68">
        <f t="shared" si="10500"/>
        <v>0</v>
      </c>
      <c r="BM567" s="68">
        <f t="shared" si="10500"/>
        <v>0</v>
      </c>
      <c r="BN567" s="362"/>
      <c r="BO567" s="364"/>
      <c r="BP567" s="366"/>
      <c r="BQ567" s="366"/>
      <c r="BR567" s="106"/>
      <c r="BS567" s="106"/>
      <c r="BT567" s="106"/>
      <c r="BU567" s="106"/>
      <c r="BV567" s="106"/>
      <c r="BW567" s="106"/>
      <c r="BX567" s="106"/>
      <c r="BY567" s="106"/>
      <c r="BZ567" s="106"/>
      <c r="CA567" s="106"/>
      <c r="CB567" s="106"/>
      <c r="CC567" s="106"/>
      <c r="CD567" s="106"/>
      <c r="CE567" s="106"/>
      <c r="CF567" s="106"/>
      <c r="CG567" s="106"/>
    </row>
    <row r="568" spans="1:85" s="245" customFormat="1" ht="29" x14ac:dyDescent="0.35">
      <c r="A568" s="243"/>
      <c r="B568" s="128"/>
      <c r="C568" s="80"/>
      <c r="D568" s="80"/>
      <c r="E568" s="80"/>
      <c r="F568" s="80"/>
      <c r="G568" s="80"/>
      <c r="H568" s="80"/>
      <c r="I568" s="80"/>
      <c r="J568" s="80"/>
      <c r="K568" s="80"/>
      <c r="L568" s="80"/>
      <c r="M568" s="64"/>
      <c r="N568" s="7"/>
      <c r="O568" s="192"/>
      <c r="P568" s="106"/>
      <c r="Q568" s="63" t="s">
        <v>144</v>
      </c>
      <c r="R568" s="68">
        <f>FLOOR(IF(OR(R563=0,R563=1),IF(R561&gt;=R567,R567,R561)+0.00000001,IF(R565&gt;=R564,R564,R565))+0.00000001,1)</f>
        <v>0</v>
      </c>
      <c r="S568" s="68">
        <f t="shared" ref="S568" si="10501">FLOOR(IF(OR(S563=0,S563=1),IF(S567&gt;S564,S564,IF(S561&gt;=S567,S567,S561)+0.00000001),IF(S565&gt;=S564,S564-R566,S565-R566)+0.00000001),1)</f>
        <v>0</v>
      </c>
      <c r="T568" s="68">
        <f t="shared" ref="T568" si="10502">FLOOR(IF(OR(T563=0,T563=1),IF(T567&gt;T564,T564,IF(T561&gt;=T567,T567,T561)+0.00000001),IF(T565&gt;=T564,T564-S566,T565-S566)+0.00000001),1)</f>
        <v>0</v>
      </c>
      <c r="U568" s="68">
        <f t="shared" ref="U568" si="10503">FLOOR(IF(OR(U563=0,U563=1),IF(U567&gt;U564,U564,IF(U561&gt;=U567,U567,U561)+0.00000001),IF(U565&gt;=U564,U564-T566,U565-T566)+0.00000001),1)</f>
        <v>0</v>
      </c>
      <c r="V568" s="68">
        <f t="shared" ref="V568" si="10504">FLOOR(IF(OR(V563=0,V563=1),IF(V567&gt;V564,V564,IF(V561&gt;=V567,V567,V561)+0.00000001),IF(V565&gt;=V564,V564-U566,V565-U566)+0.00000001),1)</f>
        <v>0</v>
      </c>
      <c r="W568" s="68">
        <f t="shared" ref="W568" si="10505">FLOOR(IF(OR(W563=0,W563=1),IF(W567&gt;W564,W564,IF(W561&gt;=W567,W567,W561)+0.00000001),IF(W565&gt;=W564,W564-V566,W565-V566)+0.00000001),1)</f>
        <v>0</v>
      </c>
      <c r="X568" s="68">
        <f t="shared" ref="X568" si="10506">FLOOR(IF(OR(X563=0,X563=1),IF(X567&gt;X564,X564,IF(X561&gt;=X567,X567,X561)+0.00000001),IF(X565&gt;=X564,X564-W566,X565-W566)+0.00000001),1)</f>
        <v>0</v>
      </c>
      <c r="Y568" s="68">
        <f t="shared" ref="Y568" si="10507">FLOOR(IF(OR(Y563=0,Y563=1),IF(Y567&gt;Y564,Y564,IF(Y561&gt;=Y567,Y567,Y561)+0.00000001),IF(Y565&gt;=Y564,Y564-X566,Y565-X566)+0.00000001),1)</f>
        <v>0</v>
      </c>
      <c r="Z568" s="68">
        <f t="shared" ref="Z568" si="10508">FLOOR(IF(OR(Z563=0,Z563=1),IF(Z567&gt;Z564,Z564,IF(Z561&gt;=Z567,Z567,Z561)+0.00000001),IF(Z565&gt;=Z564,Z564-Y566,Z565-Y566)+0.00000001),1)</f>
        <v>0</v>
      </c>
      <c r="AA568" s="68">
        <f t="shared" ref="AA568" si="10509">FLOOR(IF(OR(AA563=0,AA563=1),IF(AA567&gt;AA564,AA564,IF(AA561&gt;=AA567,AA567,AA561)+0.00000001),IF(AA565&gt;=AA564,AA564-Z566,AA565-Z566)+0.00000001),1)</f>
        <v>0</v>
      </c>
      <c r="AB568" s="68">
        <f t="shared" ref="AB568" si="10510">FLOOR(IF(OR(AB563=0,AB563=1),IF(AB567&gt;AB564,AB564,IF(AB561&gt;=AB567,AB567,AB561)+0.00000001),IF(AB565&gt;=AB564,AB564-AA566,AB565-AA566)+0.00000001),1)</f>
        <v>0</v>
      </c>
      <c r="AC568" s="68">
        <f t="shared" ref="AC568" si="10511">FLOOR(IF(OR(AC563=0,AC563=1),IF(AC567&gt;AC564,AC564,IF(AC561&gt;=AC567,AC567,AC561)+0.00000001),IF(AC565&gt;=AC564,AC564-AB566,AC565-AB566)+0.00000001),1)</f>
        <v>0</v>
      </c>
      <c r="AD568" s="68">
        <f t="shared" ref="AD568" si="10512">FLOOR(IF(OR(AD563=0,AD563=1),IF(AD567&gt;AD564,AD564,IF(AD561&gt;=AD567,AD567,AD561)+0.00000001),IF(AD565&gt;=AD564,AD564-AC566,AD565-AC566)+0.00000001),1)</f>
        <v>0</v>
      </c>
      <c r="AE568" s="68">
        <f t="shared" ref="AE568" si="10513">FLOOR(IF(OR(AE563=0,AE563=1),IF(AE567&gt;AE564,AE564,IF(AE561&gt;=AE567,AE567,AE561)+0.00000001),IF(AE565&gt;=AE564,AE564-AD566,AE565-AD566)+0.00000001),1)</f>
        <v>0</v>
      </c>
      <c r="AF568" s="68">
        <f t="shared" ref="AF568" si="10514">FLOOR(IF(OR(AF563=0,AF563=1),IF(AF567&gt;AF564,AF564,IF(AF561&gt;=AF567,AF567,AF561)+0.00000001),IF(AF565&gt;=AF564,AF564-AE566,AF565-AE566)+0.00000001),1)</f>
        <v>0</v>
      </c>
      <c r="AG568" s="68">
        <f t="shared" ref="AG568" si="10515">FLOOR(IF(OR(AG563=0,AG563=1),IF(AG567&gt;AG564,AG564,IF(AG561&gt;=AG567,AG567,AG561)+0.00000001),IF(AG565&gt;=AG564,AG564-AF566,AG565-AF566)+0.00000001),1)</f>
        <v>0</v>
      </c>
      <c r="AH568" s="68">
        <f t="shared" ref="AH568" si="10516">FLOOR(IF(OR(AH563=0,AH563=1),IF(AH567&gt;AH564,AH564,IF(AH561&gt;=AH567,AH567,AH561)+0.00000001),IF(AH565&gt;=AH564,AH564-AG566,AH565-AG566)+0.00000001),1)</f>
        <v>0</v>
      </c>
      <c r="AI568" s="68">
        <f t="shared" ref="AI568" si="10517">FLOOR(IF(OR(AI563=0,AI563=1),IF(AI567&gt;AI564,AI564,IF(AI561&gt;=AI567,AI567,AI561)+0.00000001),IF(AI565&gt;=AI564,AI564-AH566,AI565-AH566)+0.00000001),1)</f>
        <v>0</v>
      </c>
      <c r="AJ568" s="68">
        <f t="shared" ref="AJ568" si="10518">FLOOR(IF(OR(AJ563=0,AJ563=1),IF(AJ567&gt;AJ564,AJ564,IF(AJ561&gt;=AJ567,AJ567,AJ561)+0.00000001),IF(AJ565&gt;=AJ564,AJ564-AI566,AJ565-AI566)+0.00000001),1)</f>
        <v>0</v>
      </c>
      <c r="AK568" s="68">
        <f t="shared" ref="AK568" si="10519">FLOOR(IF(OR(AK563=0,AK563=1),IF(AK567&gt;AK564,AK564,IF(AK561&gt;=AK567,AK567,AK561)+0.00000001),IF(AK565&gt;=AK564,AK564-AJ566,AK565-AJ566)+0.00000001),1)</f>
        <v>0</v>
      </c>
      <c r="AL568" s="68">
        <f t="shared" ref="AL568" si="10520">FLOOR(IF(OR(AL563=0,AL563=1),IF(AL567&gt;AL564,AL564,IF(AL561&gt;=AL567,AL567,AL561)+0.00000001),IF(AL565&gt;=AL564,AL564-AK566,AL565-AK566)+0.00000001),1)</f>
        <v>0</v>
      </c>
      <c r="AM568" s="68">
        <f t="shared" ref="AM568" si="10521">FLOOR(IF(OR(AM563=0,AM563=1),IF(AM567&gt;AM564,AM564,IF(AM561&gt;=AM567,AM567,AM561)+0.00000001),IF(AM565&gt;=AM564,AM564-AL566,AM565-AL566)+0.00000001),1)</f>
        <v>0</v>
      </c>
      <c r="AN568" s="68">
        <f t="shared" ref="AN568" si="10522">FLOOR(IF(OR(AN563=0,AN563=1),IF(AN567&gt;AN564,AN564,IF(AN561&gt;=AN567,AN567,AN561)+0.00000001),IF(AN565&gt;=AN564,AN564-AM566,AN565-AM566)+0.00000001),1)</f>
        <v>0</v>
      </c>
      <c r="AO568" s="68">
        <f t="shared" ref="AO568" si="10523">FLOOR(IF(OR(AO563=0,AO563=1),IF(AO567&gt;AO564,AO564,IF(AO561&gt;=AO567,AO567,AO561)+0.00000001),IF(AO565&gt;=AO564,AO564-AN566,AO565-AN566)+0.00000001),1)</f>
        <v>0</v>
      </c>
      <c r="AP568" s="68">
        <f t="shared" ref="AP568" si="10524">FLOOR(IF(OR(AP563=0,AP563=1),IF(AP567&gt;AP564,AP564,IF(AP561&gt;=AP567,AP567,AP561)+0.00000001),IF(AP565&gt;=AP564,AP564-AO566,AP565-AO566)+0.00000001),1)</f>
        <v>0</v>
      </c>
      <c r="AQ568" s="68">
        <f t="shared" ref="AQ568" si="10525">FLOOR(IF(OR(AQ563=0,AQ563=1),IF(AQ567&gt;AQ564,AQ564,IF(AQ561&gt;=AQ567,AQ567,AQ561)+0.00000001),IF(AQ565&gt;=AQ564,AQ564-AP566,AQ565-AP566)+0.00000001),1)</f>
        <v>0</v>
      </c>
      <c r="AR568" s="68">
        <f t="shared" ref="AR568" si="10526">FLOOR(IF(OR(AR563=0,AR563=1),IF(AR567&gt;AR564,AR564,IF(AR561&gt;=AR567,AR567,AR561)+0.00000001),IF(AR565&gt;=AR564,AR564-AQ566,AR565-AQ566)+0.00000001),1)</f>
        <v>0</v>
      </c>
      <c r="AS568" s="68">
        <f t="shared" ref="AS568" si="10527">FLOOR(IF(OR(AS563=0,AS563=1),IF(AS567&gt;AS564,AS564,IF(AS561&gt;=AS567,AS567,AS561)+0.00000001),IF(AS565&gt;=AS564,AS564-AR566,AS565-AR566)+0.00000001),1)</f>
        <v>0</v>
      </c>
      <c r="AT568" s="68">
        <f t="shared" ref="AT568" si="10528">FLOOR(IF(OR(AT563=0,AT563=1),IF(AT567&gt;AT564,AT564,IF(AT561&gt;=AT567,AT567,AT561)+0.00000001),IF(AT565&gt;=AT564,AT564-AS566,AT565-AS566)+0.00000001),1)</f>
        <v>0</v>
      </c>
      <c r="AU568" s="68">
        <f t="shared" ref="AU568" si="10529">FLOOR(IF(OR(AU563=0,AU563=1),IF(AU567&gt;AU564,AU564,IF(AU561&gt;=AU567,AU567,AU561)+0.00000001),IF(AU565&gt;=AU564,AU564-AT566,AU565-AT566)+0.00000001),1)</f>
        <v>0</v>
      </c>
      <c r="AV568" s="68">
        <f t="shared" ref="AV568" si="10530">FLOOR(IF(OR(AV563=0,AV563=1),IF(AV567&gt;AV564,AV564,IF(AV561&gt;=AV567,AV567,AV561)+0.00000001),IF(AV565&gt;=AV564,AV564-AU566,AV565-AU566)+0.00000001),1)</f>
        <v>0</v>
      </c>
      <c r="AW568" s="68">
        <f t="shared" ref="AW568" si="10531">FLOOR(IF(OR(AW563=0,AW563=1),IF(AW567&gt;AW564,AW564,IF(AW561&gt;=AW567,AW567,AW561)+0.00000001),IF(AW565&gt;=AW564,AW564-AV566,AW565-AV566)+0.00000001),1)</f>
        <v>0</v>
      </c>
      <c r="AX568" s="68">
        <f t="shared" ref="AX568" si="10532">FLOOR(IF(OR(AX563=0,AX563=1),IF(AX567&gt;AX564,AX564,IF(AX561&gt;=AX567,AX567,AX561)+0.00000001),IF(AX565&gt;=AX564,AX564-AW566,AX565-AW566)+0.00000001),1)</f>
        <v>0</v>
      </c>
      <c r="AY568" s="68">
        <f t="shared" ref="AY568" si="10533">FLOOR(IF(OR(AY563=0,AY563=1),IF(AY567&gt;AY564,AY564,IF(AY561&gt;=AY567,AY567,AY561)+0.00000001),IF(AY565&gt;=AY564,AY564-AX566,AY565-AX566)+0.00000001),1)</f>
        <v>0</v>
      </c>
      <c r="AZ568" s="68">
        <f t="shared" ref="AZ568" si="10534">FLOOR(IF(OR(AZ563=0,AZ563=1),IF(AZ567&gt;AZ564,AZ564,IF(AZ561&gt;=AZ567,AZ567,AZ561)+0.00000001),IF(AZ565&gt;=AZ564,AZ564-AY566,AZ565-AY566)+0.00000001),1)</f>
        <v>0</v>
      </c>
      <c r="BA568" s="68">
        <f t="shared" ref="BA568" si="10535">FLOOR(IF(OR(BA563=0,BA563=1),IF(BA567&gt;BA564,BA564,IF(BA561&gt;=BA567,BA567,BA561)+0.00000001),IF(BA565&gt;=BA564,BA564-AZ566,BA565-AZ566)+0.00000001),1)</f>
        <v>0</v>
      </c>
      <c r="BB568" s="68">
        <f t="shared" ref="BB568" si="10536">FLOOR(IF(OR(BB563=0,BB563=1),IF(BB567&gt;BB564,BB564,IF(BB561&gt;=BB567,BB567,BB561)+0.00000001),IF(BB565&gt;=BB564,BB564-BA566,BB565-BA566)+0.00000001),1)</f>
        <v>0</v>
      </c>
      <c r="BC568" s="68">
        <f t="shared" ref="BC568" si="10537">FLOOR(IF(OR(BC563=0,BC563=1),IF(BC567&gt;BC564,BC564,IF(BC561&gt;=BC567,BC567,BC561)+0.00000001),IF(BC565&gt;=BC564,BC564-BB566,BC565-BB566)+0.00000001),1)</f>
        <v>0</v>
      </c>
      <c r="BD568" s="68">
        <f t="shared" ref="BD568" si="10538">FLOOR(IF(OR(BD563=0,BD563=1),IF(BD567&gt;BD564,BD564,IF(BD561&gt;=BD567,BD567,BD561)+0.00000001),IF(BD565&gt;=BD564,BD564-BC566,BD565-BC566)+0.00000001),1)</f>
        <v>0</v>
      </c>
      <c r="BE568" s="68">
        <f t="shared" ref="BE568" si="10539">FLOOR(IF(OR(BE563=0,BE563=1),IF(BE567&gt;BE564,BE564,IF(BE561&gt;=BE567,BE567,BE561)+0.00000001),IF(BE565&gt;=BE564,BE564-BD566,BE565-BD566)+0.00000001),1)</f>
        <v>0</v>
      </c>
      <c r="BF568" s="68">
        <f t="shared" ref="BF568" si="10540">FLOOR(IF(OR(BF563=0,BF563=1),IF(BF567&gt;BF564,BF564,IF(BF561&gt;=BF567,BF567,BF561)+0.00000001),IF(BF565&gt;=BF564,BF564-BE566,BF565-BE566)+0.00000001),1)</f>
        <v>0</v>
      </c>
      <c r="BG568" s="68">
        <f t="shared" ref="BG568" si="10541">FLOOR(IF(OR(BG563=0,BG563=1),IF(BG567&gt;BG564,BG564,IF(BG561&gt;=BG567,BG567,BG561)+0.00000001),IF(BG565&gt;=BG564,BG564-BF566,BG565-BF566)+0.00000001),1)</f>
        <v>0</v>
      </c>
      <c r="BH568" s="68">
        <f t="shared" ref="BH568" si="10542">FLOOR(IF(OR(BH563=0,BH563=1),IF(BH567&gt;BH564,BH564,IF(BH561&gt;=BH567,BH567,BH561)+0.00000001),IF(BH565&gt;=BH564,BH564-BG566,BH565-BG566)+0.00000001),1)</f>
        <v>0</v>
      </c>
      <c r="BI568" s="68">
        <f t="shared" ref="BI568" si="10543">FLOOR(IF(OR(BI563=0,BI563=1),IF(BI567&gt;BI564,BI564,IF(BI561&gt;=BI567,BI567,BI561)+0.00000001),IF(BI565&gt;=BI564,BI564-BH566,BI565-BH566)+0.00000001),1)</f>
        <v>0</v>
      </c>
      <c r="BJ568" s="68">
        <f t="shared" ref="BJ568" si="10544">FLOOR(IF(OR(BJ563=0,BJ563=1),IF(BJ567&gt;BJ564,BJ564,IF(BJ561&gt;=BJ567,BJ567,BJ561)+0.00000001),IF(BJ565&gt;=BJ564,BJ564-BI566,BJ565-BI566)+0.00000001),1)</f>
        <v>0</v>
      </c>
      <c r="BK568" s="68">
        <f t="shared" ref="BK568" si="10545">FLOOR(IF(OR(BK563=0,BK563=1),IF(BK567&gt;BK564,BK564,IF(BK561&gt;=BK567,BK567,BK561)+0.00000001),IF(BK565&gt;=BK564,BK564-BJ566,BK565-BJ566)+0.00000001),1)</f>
        <v>0</v>
      </c>
      <c r="BL568" s="68">
        <f t="shared" ref="BL568" si="10546">FLOOR(IF(OR(BL563=0,BL563=1),IF(BL567&gt;BL564,BL564,IF(BL561&gt;=BL567,BL567,BL561)+0.00000001),IF(BL565&gt;=BL564,BL564-BK566,BL565-BK566)+0.00000001),1)</f>
        <v>0</v>
      </c>
      <c r="BM568" s="68">
        <f t="shared" ref="BM568" si="10547">FLOOR(IF(OR(BM563=0,BM563=1),IF(BM567&gt;BM564,BM564,IF(BM561&gt;=BM567,BM567,BM561)+0.00000001),IF(BM565&gt;=BM564,BM564-BL566,BM565-BL566)+0.00000001),1)</f>
        <v>0</v>
      </c>
      <c r="BN568" s="362"/>
      <c r="BO568" s="364"/>
      <c r="BP568" s="366"/>
      <c r="BQ568" s="366"/>
      <c r="BR568" s="106"/>
      <c r="BS568" s="106"/>
      <c r="BT568" s="106"/>
      <c r="BU568" s="106"/>
      <c r="BV568" s="106"/>
      <c r="BW568" s="106"/>
      <c r="BX568" s="106"/>
      <c r="BY568" s="106"/>
      <c r="BZ568" s="106"/>
      <c r="CA568" s="106"/>
      <c r="CB568" s="106"/>
      <c r="CC568" s="106"/>
      <c r="CD568" s="106"/>
      <c r="CE568" s="106"/>
      <c r="CF568" s="106"/>
      <c r="CG568" s="106"/>
    </row>
    <row r="569" spans="1:85" s="245" customFormat="1" ht="25.4" customHeight="1" thickBot="1" x14ac:dyDescent="0.4">
      <c r="A569" s="243"/>
      <c r="B569" s="129"/>
      <c r="C569" s="69"/>
      <c r="D569" s="69"/>
      <c r="E569" s="69"/>
      <c r="F569" s="69"/>
      <c r="G569" s="69"/>
      <c r="H569" s="69"/>
      <c r="I569" s="69"/>
      <c r="J569" s="69"/>
      <c r="K569" s="69"/>
      <c r="L569" s="69"/>
      <c r="M569" s="70"/>
      <c r="N569" s="7"/>
      <c r="O569" s="193"/>
      <c r="P569" s="106"/>
      <c r="Q569" s="216" t="s">
        <v>145</v>
      </c>
      <c r="R569" s="72">
        <f>IF($J560="Ano",R568*'Podpůrná data'!$B$5,R568*'Podpůrná data'!$B$3)</f>
        <v>0</v>
      </c>
      <c r="S569" s="72">
        <f>IF($J560="Ano",S568*'Podpůrná data'!$B$5,S568*'Podpůrná data'!$B$3)</f>
        <v>0</v>
      </c>
      <c r="T569" s="72">
        <f>IF($J560="Ano",T568*'Podpůrná data'!$B$5,T568*'Podpůrná data'!$B$3)</f>
        <v>0</v>
      </c>
      <c r="U569" s="72">
        <f>IF($J560="Ano",U568*'Podpůrná data'!$B$5,U568*'Podpůrná data'!$B$3)</f>
        <v>0</v>
      </c>
      <c r="V569" s="72">
        <f>IF($J560="Ano",V568*'Podpůrná data'!$B$5,V568*'Podpůrná data'!$B$3)</f>
        <v>0</v>
      </c>
      <c r="W569" s="72">
        <f>IF($J560="Ano",W568*'Podpůrná data'!$B$5,W568*'Podpůrná data'!$B$3)</f>
        <v>0</v>
      </c>
      <c r="X569" s="72">
        <f>IF($J560="Ano",X568*'Podpůrná data'!$B$5,X568*'Podpůrná data'!$B$3)</f>
        <v>0</v>
      </c>
      <c r="Y569" s="72">
        <f>IF($J560="Ano",Y568*'Podpůrná data'!$B$5,Y568*'Podpůrná data'!$B$3)</f>
        <v>0</v>
      </c>
      <c r="Z569" s="72">
        <f>IF($J560="Ano",Z568*'Podpůrná data'!$B$5,Z568*'Podpůrná data'!$B$3)</f>
        <v>0</v>
      </c>
      <c r="AA569" s="72">
        <f>IF($J560="Ano",AA568*'Podpůrná data'!$B$5,AA568*'Podpůrná data'!$B$3)</f>
        <v>0</v>
      </c>
      <c r="AB569" s="72">
        <f>IF($J560="Ano",AB568*'Podpůrná data'!$B$5,AB568*'Podpůrná data'!$B$3)</f>
        <v>0</v>
      </c>
      <c r="AC569" s="72">
        <f>IF($J560="Ano",AC568*'Podpůrná data'!$B$5,AC568*'Podpůrná data'!$B$3)</f>
        <v>0</v>
      </c>
      <c r="AD569" s="72">
        <f>IF($J560="Ano",AD568*'Podpůrná data'!$B$5,AD568*'Podpůrná data'!$B$3)</f>
        <v>0</v>
      </c>
      <c r="AE569" s="72">
        <f>IF($J560="Ano",AE568*'Podpůrná data'!$B$5,AE568*'Podpůrná data'!$B$3)</f>
        <v>0</v>
      </c>
      <c r="AF569" s="72">
        <f>IF($J560="Ano",AF568*'Podpůrná data'!$B$5,AF568*'Podpůrná data'!$B$3)</f>
        <v>0</v>
      </c>
      <c r="AG569" s="72">
        <f>IF($J560="Ano",AG568*'Podpůrná data'!$B$5,AG568*'Podpůrná data'!$B$3)</f>
        <v>0</v>
      </c>
      <c r="AH569" s="72">
        <f>IF($J560="Ano",AH568*'Podpůrná data'!$B$5,AH568*'Podpůrná data'!$B$3)</f>
        <v>0</v>
      </c>
      <c r="AI569" s="72">
        <f>IF($J560="Ano",AI568*'Podpůrná data'!$B$5,AI568*'Podpůrná data'!$B$3)</f>
        <v>0</v>
      </c>
      <c r="AJ569" s="72">
        <f>IF($J560="Ano",AJ568*'Podpůrná data'!$B$5,AJ568*'Podpůrná data'!$B$3)</f>
        <v>0</v>
      </c>
      <c r="AK569" s="72">
        <f>IF($J560="Ano",AK568*'Podpůrná data'!$B$5,AK568*'Podpůrná data'!$B$3)</f>
        <v>0</v>
      </c>
      <c r="AL569" s="72">
        <f>IF($J560="Ano",AL568*'Podpůrná data'!$B$5,AL568*'Podpůrná data'!$B$3)</f>
        <v>0</v>
      </c>
      <c r="AM569" s="72">
        <f>IF($J560="Ano",AM568*'Podpůrná data'!$B$5,AM568*'Podpůrná data'!$B$3)</f>
        <v>0</v>
      </c>
      <c r="AN569" s="72">
        <f>IF($J560="Ano",AN568*'Podpůrná data'!$B$5,AN568*'Podpůrná data'!$B$3)</f>
        <v>0</v>
      </c>
      <c r="AO569" s="72">
        <f>IF($J560="Ano",AO568*'Podpůrná data'!$B$5,AO568*'Podpůrná data'!$B$3)</f>
        <v>0</v>
      </c>
      <c r="AP569" s="72">
        <f>IF($J560="Ano",AP568*'Podpůrná data'!$B$5,AP568*'Podpůrná data'!$B$3)</f>
        <v>0</v>
      </c>
      <c r="AQ569" s="72">
        <f>IF($J560="Ano",AQ568*'Podpůrná data'!$B$5,AQ568*'Podpůrná data'!$B$3)</f>
        <v>0</v>
      </c>
      <c r="AR569" s="72">
        <f>IF($J560="Ano",AR568*'Podpůrná data'!$B$5,AR568*'Podpůrná data'!$B$3)</f>
        <v>0</v>
      </c>
      <c r="AS569" s="72">
        <f>IF($J560="Ano",AS568*'Podpůrná data'!$B$5,AS568*'Podpůrná data'!$B$3)</f>
        <v>0</v>
      </c>
      <c r="AT569" s="72">
        <f>IF($J560="Ano",AT568*'Podpůrná data'!$B$5,AT568*'Podpůrná data'!$B$3)</f>
        <v>0</v>
      </c>
      <c r="AU569" s="72">
        <f>IF($J560="Ano",AU568*'Podpůrná data'!$B$5,AU568*'Podpůrná data'!$B$3)</f>
        <v>0</v>
      </c>
      <c r="AV569" s="72">
        <f>IF($J560="Ano",AV568*'Podpůrná data'!$B$5,AV568*'Podpůrná data'!$B$3)</f>
        <v>0</v>
      </c>
      <c r="AW569" s="72">
        <f>IF($J560="Ano",AW568*'Podpůrná data'!$B$5,AW568*'Podpůrná data'!$B$3)</f>
        <v>0</v>
      </c>
      <c r="AX569" s="72">
        <f>IF($J560="Ano",AX568*'Podpůrná data'!$B$5,AX568*'Podpůrná data'!$B$3)</f>
        <v>0</v>
      </c>
      <c r="AY569" s="72">
        <f>IF($J560="Ano",AY568*'Podpůrná data'!$B$5,AY568*'Podpůrná data'!$B$3)</f>
        <v>0</v>
      </c>
      <c r="AZ569" s="72">
        <f>IF($J560="Ano",AZ568*'Podpůrná data'!$B$5,AZ568*'Podpůrná data'!$B$3)</f>
        <v>0</v>
      </c>
      <c r="BA569" s="72">
        <f>IF($J560="Ano",BA568*'Podpůrná data'!$B$5,BA568*'Podpůrná data'!$B$3)</f>
        <v>0</v>
      </c>
      <c r="BB569" s="72">
        <f>IF($J560="Ano",BB568*'Podpůrná data'!$B$5,BB568*'Podpůrná data'!$B$3)</f>
        <v>0</v>
      </c>
      <c r="BC569" s="72">
        <f>IF($J560="Ano",BC568*'Podpůrná data'!$B$5,BC568*'Podpůrná data'!$B$3)</f>
        <v>0</v>
      </c>
      <c r="BD569" s="72">
        <f>IF($J560="Ano",BD568*'Podpůrná data'!$B$5,BD568*'Podpůrná data'!$B$3)</f>
        <v>0</v>
      </c>
      <c r="BE569" s="72">
        <f>IF($J560="Ano",BE568*'Podpůrná data'!$B$5,BE568*'Podpůrná data'!$B$3)</f>
        <v>0</v>
      </c>
      <c r="BF569" s="72">
        <f>IF($J560="Ano",BF568*'Podpůrná data'!$B$5,BF568*'Podpůrná data'!$B$3)</f>
        <v>0</v>
      </c>
      <c r="BG569" s="72">
        <f>IF($J560="Ano",BG568*'Podpůrná data'!$B$5,BG568*'Podpůrná data'!$B$3)</f>
        <v>0</v>
      </c>
      <c r="BH569" s="72">
        <f>IF($J560="Ano",BH568*'Podpůrná data'!$B$5,BH568*'Podpůrná data'!$B$3)</f>
        <v>0</v>
      </c>
      <c r="BI569" s="72">
        <f>IF($J560="Ano",BI568*'Podpůrná data'!$B$5,BI568*'Podpůrná data'!$B$3)</f>
        <v>0</v>
      </c>
      <c r="BJ569" s="72">
        <f>IF($J560="Ano",BJ568*'Podpůrná data'!$B$5,BJ568*'Podpůrná data'!$B$3)</f>
        <v>0</v>
      </c>
      <c r="BK569" s="72">
        <f>IF($J560="Ano",BK568*'Podpůrná data'!$B$5,BK568*'Podpůrná data'!$B$3)</f>
        <v>0</v>
      </c>
      <c r="BL569" s="72">
        <f>IF($J560="Ano",BL568*'Podpůrná data'!$B$5,BL568*'Podpůrná data'!$B$3)</f>
        <v>0</v>
      </c>
      <c r="BM569" s="72">
        <f>IF($J560="Ano",BM568*'Podpůrná data'!$B$5,BM568*'Podpůrná data'!$B$3)</f>
        <v>0</v>
      </c>
      <c r="BN569" s="363"/>
      <c r="BO569" s="365"/>
      <c r="BP569" s="367"/>
      <c r="BQ569" s="367"/>
      <c r="BR569" s="106"/>
      <c r="BS569" s="178">
        <f>SUMIFS($R569:$BM569,$R559:$BM559,"1. ZoR")</f>
        <v>0</v>
      </c>
      <c r="BT569" s="178">
        <f>SUMIFS($R569:$BM569,$R559:$BM559,"2. ZoR")</f>
        <v>0</v>
      </c>
      <c r="BU569" s="178">
        <f>SUMIFS($R569:$BM569,$R559:$BM559,"3. ZoR")</f>
        <v>0</v>
      </c>
      <c r="BV569" s="178">
        <f>SUMIFS($R569:$BM569,$R559:$BM559,"4. ZoR")</f>
        <v>0</v>
      </c>
      <c r="BW569" s="178">
        <f>SUMIFS($R569:$BM569,$R559:$BM559,"5. ZoR")</f>
        <v>0</v>
      </c>
      <c r="BX569" s="178">
        <f>SUMIFS($R569:$BM569,$R559:$BM559,"6. ZoR")</f>
        <v>0</v>
      </c>
      <c r="BY569" s="178">
        <f>SUMIFS($R569:$BM569,$R559:$BM559,"7. ZoR")</f>
        <v>0</v>
      </c>
      <c r="BZ569" s="178">
        <f>SUMIFS($R569:$BM569,$R559:$BM559,"8. ZoR")</f>
        <v>0</v>
      </c>
      <c r="CA569" s="178">
        <f>SUMIFS($R569:$BM569,$R559:$BM559,"9. ZoR")</f>
        <v>0</v>
      </c>
      <c r="CB569" s="178">
        <f>SUMIFS($R569:$BM569,$R559:$BM559,"10. ZoR")</f>
        <v>0</v>
      </c>
      <c r="CC569" s="178">
        <f>SUMIFS($R569:$BM569,$R559:$BM559,"11. ZoR")</f>
        <v>0</v>
      </c>
      <c r="CD569" s="178">
        <f>SUMIFS($R569:$BM569,$R559:$BM559,"12. ZoR")</f>
        <v>0</v>
      </c>
      <c r="CE569" s="178">
        <f>SUMIFS($R569:$BM569,$R559:$BM559,"13. ZoR")</f>
        <v>0</v>
      </c>
      <c r="CF569" s="178">
        <f>SUMIFS($R569:$BM569,$R559:$BM559,"14. ZoR")</f>
        <v>0</v>
      </c>
      <c r="CG569" s="178">
        <f>SUMIFS($R569:$BM569,$R559:$BM559,"15. ZoR")</f>
        <v>0</v>
      </c>
    </row>
    <row r="570" spans="1:85" ht="15" hidden="1" thickBot="1" x14ac:dyDescent="0.4">
      <c r="B570" s="105"/>
      <c r="C570" s="130"/>
      <c r="D570" s="130"/>
      <c r="E570" s="130"/>
      <c r="F570" s="130"/>
      <c r="G570" s="130"/>
      <c r="H570" s="105"/>
      <c r="I570" s="105"/>
      <c r="J570" s="105"/>
      <c r="K570" s="105"/>
      <c r="L570" s="105"/>
      <c r="M570" s="105"/>
      <c r="N570" s="7"/>
      <c r="O570" s="105"/>
      <c r="P570" s="105"/>
      <c r="Q570" s="105"/>
      <c r="R570" s="105"/>
      <c r="S570" s="105"/>
      <c r="T570" s="7"/>
      <c r="U570" s="105"/>
      <c r="V570" s="105"/>
      <c r="W570" s="105"/>
      <c r="X570" s="105"/>
      <c r="Y570" s="105"/>
      <c r="Z570" s="105"/>
      <c r="AA570" s="105"/>
      <c r="AB570" s="105"/>
      <c r="AC570" s="105"/>
      <c r="AD570" s="105"/>
      <c r="AE570" s="105"/>
      <c r="AF570" s="105"/>
      <c r="AG570" s="105"/>
      <c r="AH570" s="105"/>
      <c r="AI570" s="105"/>
      <c r="AJ570" s="105"/>
      <c r="AK570" s="105"/>
      <c r="AL570" s="105"/>
      <c r="AM570" s="105"/>
      <c r="AN570" s="105"/>
      <c r="AO570" s="105"/>
      <c r="AP570" s="105"/>
      <c r="AQ570" s="105"/>
      <c r="AR570" s="105"/>
      <c r="AS570" s="105"/>
      <c r="AT570" s="105"/>
      <c r="AU570" s="105"/>
      <c r="AV570" s="105"/>
      <c r="AW570" s="105"/>
      <c r="AX570" s="105"/>
      <c r="AY570" s="105"/>
      <c r="AZ570" s="105"/>
      <c r="BA570" s="105"/>
      <c r="BB570" s="105"/>
      <c r="BC570" s="105"/>
      <c r="BD570" s="105"/>
      <c r="BE570" s="105"/>
      <c r="BF570" s="105"/>
      <c r="BG570" s="105"/>
      <c r="BH570" s="105"/>
      <c r="BI570" s="105"/>
      <c r="BJ570" s="105"/>
      <c r="BK570" s="105"/>
      <c r="BL570" s="105"/>
      <c r="BM570" s="105"/>
      <c r="BN570" s="105"/>
      <c r="BO570" s="105"/>
      <c r="BP570" s="105"/>
      <c r="BQ570" s="105"/>
      <c r="BR570" s="105"/>
      <c r="BS570" s="105"/>
      <c r="BT570" s="105"/>
      <c r="BU570" s="105"/>
      <c r="BV570" s="105"/>
      <c r="BW570" s="105"/>
      <c r="BX570" s="105"/>
      <c r="BY570" s="105"/>
      <c r="BZ570" s="105"/>
      <c r="CA570" s="105"/>
      <c r="CB570" s="105"/>
      <c r="CC570" s="105"/>
      <c r="CD570" s="105"/>
      <c r="CE570" s="105"/>
      <c r="CF570" s="105"/>
      <c r="CG570" s="105"/>
    </row>
    <row r="571" spans="1:85" s="245" customFormat="1" ht="69.650000000000006" customHeight="1" thickBot="1" x14ac:dyDescent="0.4">
      <c r="A571" s="249"/>
      <c r="B571" s="120"/>
      <c r="C571" s="360" t="s">
        <v>2</v>
      </c>
      <c r="D571" s="121"/>
      <c r="E571" s="131" t="s">
        <v>206</v>
      </c>
      <c r="F571" s="131" t="s">
        <v>444</v>
      </c>
      <c r="G571" s="131" t="s">
        <v>208</v>
      </c>
      <c r="H571" s="122" t="s">
        <v>94</v>
      </c>
      <c r="I571" s="122" t="s">
        <v>95</v>
      </c>
      <c r="J571" s="122" t="s">
        <v>96</v>
      </c>
      <c r="K571" s="122" t="s">
        <v>216</v>
      </c>
      <c r="L571" s="122" t="s">
        <v>218</v>
      </c>
      <c r="M571" s="138" t="s">
        <v>1</v>
      </c>
      <c r="N571" s="7"/>
      <c r="O571" s="124">
        <v>208002</v>
      </c>
      <c r="P571" s="106"/>
      <c r="Q571" s="194" t="s">
        <v>128</v>
      </c>
      <c r="R571" s="83" t="s">
        <v>4</v>
      </c>
      <c r="S571" s="83" t="s">
        <v>5</v>
      </c>
      <c r="T571" s="83" t="s">
        <v>6</v>
      </c>
      <c r="U571" s="83" t="s">
        <v>7</v>
      </c>
      <c r="V571" s="83" t="s">
        <v>8</v>
      </c>
      <c r="W571" s="83" t="s">
        <v>9</v>
      </c>
      <c r="X571" s="83" t="s">
        <v>10</v>
      </c>
      <c r="Y571" s="83" t="s">
        <v>11</v>
      </c>
      <c r="Z571" s="83" t="s">
        <v>12</v>
      </c>
      <c r="AA571" s="83" t="s">
        <v>13</v>
      </c>
      <c r="AB571" s="83" t="s">
        <v>14</v>
      </c>
      <c r="AC571" s="83" t="s">
        <v>15</v>
      </c>
      <c r="AD571" s="83" t="s">
        <v>16</v>
      </c>
      <c r="AE571" s="83" t="s">
        <v>17</v>
      </c>
      <c r="AF571" s="83" t="s">
        <v>18</v>
      </c>
      <c r="AG571" s="83" t="s">
        <v>19</v>
      </c>
      <c r="AH571" s="83" t="s">
        <v>20</v>
      </c>
      <c r="AI571" s="83" t="s">
        <v>21</v>
      </c>
      <c r="AJ571" s="83" t="s">
        <v>22</v>
      </c>
      <c r="AK571" s="83" t="s">
        <v>23</v>
      </c>
      <c r="AL571" s="83" t="s">
        <v>24</v>
      </c>
      <c r="AM571" s="83" t="s">
        <v>25</v>
      </c>
      <c r="AN571" s="83" t="s">
        <v>26</v>
      </c>
      <c r="AO571" s="83" t="s">
        <v>27</v>
      </c>
      <c r="AP571" s="83" t="s">
        <v>28</v>
      </c>
      <c r="AQ571" s="83" t="s">
        <v>29</v>
      </c>
      <c r="AR571" s="83" t="s">
        <v>30</v>
      </c>
      <c r="AS571" s="83" t="s">
        <v>31</v>
      </c>
      <c r="AT571" s="83" t="s">
        <v>32</v>
      </c>
      <c r="AU571" s="83" t="s">
        <v>33</v>
      </c>
      <c r="AV571" s="83" t="s">
        <v>34</v>
      </c>
      <c r="AW571" s="83" t="s">
        <v>35</v>
      </c>
      <c r="AX571" s="83" t="s">
        <v>36</v>
      </c>
      <c r="AY571" s="83" t="s">
        <v>37</v>
      </c>
      <c r="AZ571" s="83" t="s">
        <v>38</v>
      </c>
      <c r="BA571" s="83" t="s">
        <v>39</v>
      </c>
      <c r="BB571" s="83" t="s">
        <v>40</v>
      </c>
      <c r="BC571" s="83" t="s">
        <v>41</v>
      </c>
      <c r="BD571" s="83" t="s">
        <v>42</v>
      </c>
      <c r="BE571" s="83" t="s">
        <v>43</v>
      </c>
      <c r="BF571" s="83" t="s">
        <v>44</v>
      </c>
      <c r="BG571" s="83" t="s">
        <v>45</v>
      </c>
      <c r="BH571" s="83" t="s">
        <v>46</v>
      </c>
      <c r="BI571" s="83" t="s">
        <v>47</v>
      </c>
      <c r="BJ571" s="83" t="s">
        <v>48</v>
      </c>
      <c r="BK571" s="83" t="s">
        <v>49</v>
      </c>
      <c r="BL571" s="83" t="s">
        <v>50</v>
      </c>
      <c r="BM571" s="83" t="s">
        <v>51</v>
      </c>
      <c r="BN571" s="134" t="s">
        <v>163</v>
      </c>
      <c r="BO571" s="135" t="s">
        <v>164</v>
      </c>
      <c r="BP571" s="135" t="s">
        <v>146</v>
      </c>
      <c r="BQ571" s="135" t="s">
        <v>214</v>
      </c>
      <c r="BR571" s="106"/>
      <c r="BS571" s="368" t="s">
        <v>238</v>
      </c>
      <c r="BT571" s="369"/>
      <c r="BU571" s="369"/>
      <c r="BV571" s="369"/>
      <c r="BW571" s="369"/>
      <c r="BX571" s="369"/>
      <c r="BY571" s="369"/>
      <c r="BZ571" s="369"/>
      <c r="CA571" s="369"/>
      <c r="CB571" s="369"/>
      <c r="CC571" s="369"/>
      <c r="CD571" s="369"/>
      <c r="CE571" s="369"/>
      <c r="CF571" s="369"/>
      <c r="CG571" s="369"/>
    </row>
    <row r="572" spans="1:85" s="245" customFormat="1" ht="21" hidden="1" customHeight="1" x14ac:dyDescent="0.35">
      <c r="A572" s="250"/>
      <c r="B572" s="113"/>
      <c r="C572" s="361"/>
      <c r="D572" s="125"/>
      <c r="E572" s="125"/>
      <c r="F572" s="125"/>
      <c r="G572" s="125"/>
      <c r="H572" s="370" t="s">
        <v>250</v>
      </c>
      <c r="I572" s="371" t="s">
        <v>425</v>
      </c>
      <c r="J572" s="357" t="s">
        <v>97</v>
      </c>
      <c r="K572" s="357" t="s">
        <v>217</v>
      </c>
      <c r="L572" s="137"/>
      <c r="M572" s="373" t="s">
        <v>93</v>
      </c>
      <c r="N572" s="7"/>
      <c r="O572" s="375" t="s">
        <v>3</v>
      </c>
      <c r="P572" s="106"/>
      <c r="Q572" s="84"/>
      <c r="R572" s="74">
        <f>MONTH(Úvod!$F$10)</f>
        <v>1</v>
      </c>
      <c r="S572" s="75">
        <f t="shared" ref="S572" si="10548">IF(R572=12,1,R572+1)</f>
        <v>2</v>
      </c>
      <c r="T572" s="75">
        <f t="shared" ref="T572" si="10549">IF(S572=12,1,S572+1)</f>
        <v>3</v>
      </c>
      <c r="U572" s="76">
        <f t="shared" ref="U572" si="10550">IF(T572=12,1,T572+1)</f>
        <v>4</v>
      </c>
      <c r="V572" s="76">
        <f t="shared" ref="V572" si="10551">IF(U572=12,1,U572+1)</f>
        <v>5</v>
      </c>
      <c r="W572" s="76">
        <f t="shared" ref="W572" si="10552">IF(V572=12,1,V572+1)</f>
        <v>6</v>
      </c>
      <c r="X572" s="76">
        <f t="shared" ref="X572" si="10553">IF(W572=12,1,W572+1)</f>
        <v>7</v>
      </c>
      <c r="Y572" s="76">
        <f t="shared" ref="Y572" si="10554">IF(X572=12,1,X572+1)</f>
        <v>8</v>
      </c>
      <c r="Z572" s="76">
        <f t="shared" ref="Z572" si="10555">IF(Y572=12,1,Y572+1)</f>
        <v>9</v>
      </c>
      <c r="AA572" s="76">
        <f>IF(Z572=12,1,Z572+1)</f>
        <v>10</v>
      </c>
      <c r="AB572" s="76">
        <f t="shared" ref="AB572" si="10556">IF(AA572=12,1,AA572+1)</f>
        <v>11</v>
      </c>
      <c r="AC572" s="76">
        <f t="shared" ref="AC572" si="10557">IF(AB572=12,1,AB572+1)</f>
        <v>12</v>
      </c>
      <c r="AD572" s="76">
        <f t="shared" ref="AD572" si="10558">IF(AC572=12,1,AC572+1)</f>
        <v>1</v>
      </c>
      <c r="AE572" s="76">
        <f t="shared" ref="AE572" si="10559">IF(AD572=12,1,AD572+1)</f>
        <v>2</v>
      </c>
      <c r="AF572" s="76">
        <f t="shared" ref="AF572" si="10560">IF(AE572=12,1,AE572+1)</f>
        <v>3</v>
      </c>
      <c r="AG572" s="76">
        <f t="shared" ref="AG572" si="10561">IF(AF572=12,1,AF572+1)</f>
        <v>4</v>
      </c>
      <c r="AH572" s="76">
        <f t="shared" ref="AH572" si="10562">IF(AG572=12,1,AG572+1)</f>
        <v>5</v>
      </c>
      <c r="AI572" s="76">
        <f t="shared" ref="AI572" si="10563">IF(AH572=12,1,AH572+1)</f>
        <v>6</v>
      </c>
      <c r="AJ572" s="76">
        <f>IF(AI572=12,1,AI572+1)</f>
        <v>7</v>
      </c>
      <c r="AK572" s="76">
        <f t="shared" ref="AK572" si="10564">IF(AJ572=12,1,AJ572+1)</f>
        <v>8</v>
      </c>
      <c r="AL572" s="76">
        <f t="shared" ref="AL572" si="10565">IF(AK572=12,1,AK572+1)</f>
        <v>9</v>
      </c>
      <c r="AM572" s="76">
        <f t="shared" ref="AM572" si="10566">IF(AL572=12,1,AL572+1)</f>
        <v>10</v>
      </c>
      <c r="AN572" s="76">
        <f t="shared" ref="AN572" si="10567">IF(AM572=12,1,AM572+1)</f>
        <v>11</v>
      </c>
      <c r="AO572" s="76">
        <f t="shared" ref="AO572" si="10568">IF(AN572=12,1,AN572+1)</f>
        <v>12</v>
      </c>
      <c r="AP572" s="76">
        <f t="shared" ref="AP572" si="10569">IF(AO572=12,1,AO572+1)</f>
        <v>1</v>
      </c>
      <c r="AQ572" s="76">
        <f t="shared" ref="AQ572" si="10570">IF(AP572=12,1,AP572+1)</f>
        <v>2</v>
      </c>
      <c r="AR572" s="76">
        <f t="shared" ref="AR572" si="10571">IF(AQ572=12,1,AQ572+1)</f>
        <v>3</v>
      </c>
      <c r="AS572" s="76">
        <f t="shared" ref="AS572" si="10572">IF(AR572=12,1,AR572+1)</f>
        <v>4</v>
      </c>
      <c r="AT572" s="76">
        <f t="shared" ref="AT572" si="10573">IF(AS572=12,1,AS572+1)</f>
        <v>5</v>
      </c>
      <c r="AU572" s="76">
        <f t="shared" ref="AU572" si="10574">IF(AT572=12,1,AT572+1)</f>
        <v>6</v>
      </c>
      <c r="AV572" s="76">
        <f t="shared" ref="AV572" si="10575">IF(AU572=12,1,AU572+1)</f>
        <v>7</v>
      </c>
      <c r="AW572" s="76">
        <f t="shared" ref="AW572" si="10576">IF(AV572=12,1,AV572+1)</f>
        <v>8</v>
      </c>
      <c r="AX572" s="76">
        <f t="shared" ref="AX572" si="10577">IF(AW572=12,1,AW572+1)</f>
        <v>9</v>
      </c>
      <c r="AY572" s="76">
        <f t="shared" ref="AY572" si="10578">IF(AX572=12,1,AX572+1)</f>
        <v>10</v>
      </c>
      <c r="AZ572" s="76">
        <f t="shared" ref="AZ572" si="10579">IF(AY572=12,1,AY572+1)</f>
        <v>11</v>
      </c>
      <c r="BA572" s="76">
        <f t="shared" ref="BA572" si="10580">IF(AZ572=12,1,AZ572+1)</f>
        <v>12</v>
      </c>
      <c r="BB572" s="76">
        <f t="shared" ref="BB572" si="10581">IF(BA572=12,1,BA572+1)</f>
        <v>1</v>
      </c>
      <c r="BC572" s="76">
        <f t="shared" ref="BC572" si="10582">IF(BB572=12,1,BB572+1)</f>
        <v>2</v>
      </c>
      <c r="BD572" s="76">
        <f t="shared" ref="BD572" si="10583">IF(BC572=12,1,BC572+1)</f>
        <v>3</v>
      </c>
      <c r="BE572" s="76">
        <f t="shared" ref="BE572" si="10584">IF(BD572=12,1,BD572+1)</f>
        <v>4</v>
      </c>
      <c r="BF572" s="76">
        <f t="shared" ref="BF572" si="10585">IF(BE572=12,1,BE572+1)</f>
        <v>5</v>
      </c>
      <c r="BG572" s="76">
        <f t="shared" ref="BG572" si="10586">IF(BF572=12,1,BF572+1)</f>
        <v>6</v>
      </c>
      <c r="BH572" s="76">
        <f t="shared" ref="BH572" si="10587">IF(BG572=12,1,BG572+1)</f>
        <v>7</v>
      </c>
      <c r="BI572" s="76">
        <f t="shared" ref="BI572" si="10588">IF(BH572=12,1,BH572+1)</f>
        <v>8</v>
      </c>
      <c r="BJ572" s="76">
        <f t="shared" ref="BJ572" si="10589">IF(BI572=12,1,BI572+1)</f>
        <v>9</v>
      </c>
      <c r="BK572" s="76">
        <f t="shared" ref="BK572" si="10590">IF(BJ572=12,1,BJ572+1)</f>
        <v>10</v>
      </c>
      <c r="BL572" s="76">
        <f t="shared" ref="BL572" si="10591">IF(BK572=12,1,BK572+1)</f>
        <v>11</v>
      </c>
      <c r="BM572" s="76">
        <f t="shared" ref="BM572" si="10592">IF(BL572=12,1,BL572+1)</f>
        <v>12</v>
      </c>
      <c r="BN572" s="81"/>
      <c r="BO572" s="78"/>
      <c r="BP572" s="78"/>
      <c r="BQ572" s="78"/>
      <c r="BR572" s="106"/>
      <c r="BS572" s="106"/>
      <c r="BT572" s="106"/>
      <c r="BU572" s="106"/>
      <c r="BV572" s="106"/>
      <c r="BW572" s="106"/>
      <c r="BX572" s="106"/>
      <c r="BY572" s="106"/>
      <c r="BZ572" s="106"/>
      <c r="CA572" s="106"/>
      <c r="CB572" s="106"/>
      <c r="CC572" s="106"/>
      <c r="CD572" s="106"/>
      <c r="CE572" s="106"/>
      <c r="CF572" s="106"/>
      <c r="CG572" s="106"/>
    </row>
    <row r="573" spans="1:85" s="245" customFormat="1" ht="18" hidden="1" customHeight="1" x14ac:dyDescent="0.35">
      <c r="A573" s="250"/>
      <c r="B573" s="113"/>
      <c r="C573" s="361"/>
      <c r="D573" s="125"/>
      <c r="E573" s="125"/>
      <c r="F573" s="125"/>
      <c r="G573" s="125"/>
      <c r="H573" s="370"/>
      <c r="I573" s="371"/>
      <c r="J573" s="357"/>
      <c r="K573" s="357"/>
      <c r="L573" s="137"/>
      <c r="M573" s="373"/>
      <c r="N573" s="7"/>
      <c r="O573" s="376"/>
      <c r="P573" s="106"/>
      <c r="Q573" s="77"/>
      <c r="R573" s="59">
        <f t="shared" ref="R573:BM573" si="10593">VALUE(_xlfn.CONCAT(R572,".",R575))</f>
        <v>1</v>
      </c>
      <c r="S573" s="73">
        <f t="shared" si="10593"/>
        <v>32</v>
      </c>
      <c r="T573" s="73">
        <f t="shared" si="10593"/>
        <v>61</v>
      </c>
      <c r="U573" s="73">
        <f t="shared" si="10593"/>
        <v>92</v>
      </c>
      <c r="V573" s="73">
        <f t="shared" si="10593"/>
        <v>122</v>
      </c>
      <c r="W573" s="73">
        <f t="shared" si="10593"/>
        <v>153</v>
      </c>
      <c r="X573" s="73">
        <f t="shared" si="10593"/>
        <v>183</v>
      </c>
      <c r="Y573" s="73">
        <f t="shared" si="10593"/>
        <v>214</v>
      </c>
      <c r="Z573" s="73">
        <f t="shared" si="10593"/>
        <v>245</v>
      </c>
      <c r="AA573" s="73">
        <f t="shared" si="10593"/>
        <v>275</v>
      </c>
      <c r="AB573" s="73">
        <f t="shared" si="10593"/>
        <v>306</v>
      </c>
      <c r="AC573" s="73">
        <f t="shared" si="10593"/>
        <v>336</v>
      </c>
      <c r="AD573" s="73">
        <f t="shared" si="10593"/>
        <v>367</v>
      </c>
      <c r="AE573" s="73">
        <f t="shared" si="10593"/>
        <v>398</v>
      </c>
      <c r="AF573" s="73">
        <f t="shared" si="10593"/>
        <v>426</v>
      </c>
      <c r="AG573" s="73">
        <f t="shared" si="10593"/>
        <v>457</v>
      </c>
      <c r="AH573" s="73">
        <f t="shared" si="10593"/>
        <v>487</v>
      </c>
      <c r="AI573" s="73">
        <f t="shared" si="10593"/>
        <v>518</v>
      </c>
      <c r="AJ573" s="73">
        <f t="shared" si="10593"/>
        <v>548</v>
      </c>
      <c r="AK573" s="73">
        <f t="shared" si="10593"/>
        <v>579</v>
      </c>
      <c r="AL573" s="73">
        <f t="shared" si="10593"/>
        <v>610</v>
      </c>
      <c r="AM573" s="73">
        <f t="shared" si="10593"/>
        <v>640</v>
      </c>
      <c r="AN573" s="73">
        <f t="shared" si="10593"/>
        <v>671</v>
      </c>
      <c r="AO573" s="73">
        <f t="shared" si="10593"/>
        <v>701</v>
      </c>
      <c r="AP573" s="73">
        <f t="shared" si="10593"/>
        <v>732</v>
      </c>
      <c r="AQ573" s="73">
        <f t="shared" si="10593"/>
        <v>763</v>
      </c>
      <c r="AR573" s="73">
        <f t="shared" si="10593"/>
        <v>791</v>
      </c>
      <c r="AS573" s="73">
        <f t="shared" si="10593"/>
        <v>822</v>
      </c>
      <c r="AT573" s="73">
        <f t="shared" si="10593"/>
        <v>852</v>
      </c>
      <c r="AU573" s="73">
        <f t="shared" si="10593"/>
        <v>883</v>
      </c>
      <c r="AV573" s="73">
        <f t="shared" si="10593"/>
        <v>913</v>
      </c>
      <c r="AW573" s="73">
        <f t="shared" si="10593"/>
        <v>944</v>
      </c>
      <c r="AX573" s="73">
        <f t="shared" si="10593"/>
        <v>975</v>
      </c>
      <c r="AY573" s="73">
        <f t="shared" si="10593"/>
        <v>1005</v>
      </c>
      <c r="AZ573" s="73">
        <f t="shared" si="10593"/>
        <v>1036</v>
      </c>
      <c r="BA573" s="73">
        <f t="shared" si="10593"/>
        <v>1066</v>
      </c>
      <c r="BB573" s="73">
        <f t="shared" si="10593"/>
        <v>1097</v>
      </c>
      <c r="BC573" s="73">
        <f t="shared" si="10593"/>
        <v>1128</v>
      </c>
      <c r="BD573" s="73">
        <f t="shared" si="10593"/>
        <v>1156</v>
      </c>
      <c r="BE573" s="73">
        <f t="shared" si="10593"/>
        <v>1187</v>
      </c>
      <c r="BF573" s="73">
        <f t="shared" si="10593"/>
        <v>1217</v>
      </c>
      <c r="BG573" s="73">
        <f t="shared" si="10593"/>
        <v>1248</v>
      </c>
      <c r="BH573" s="73">
        <f t="shared" si="10593"/>
        <v>1278</v>
      </c>
      <c r="BI573" s="73">
        <f t="shared" si="10593"/>
        <v>1309</v>
      </c>
      <c r="BJ573" s="73">
        <f t="shared" si="10593"/>
        <v>1340</v>
      </c>
      <c r="BK573" s="73">
        <f t="shared" si="10593"/>
        <v>1370</v>
      </c>
      <c r="BL573" s="73">
        <f t="shared" si="10593"/>
        <v>1401</v>
      </c>
      <c r="BM573" s="73">
        <f t="shared" si="10593"/>
        <v>1431</v>
      </c>
      <c r="BN573" s="82"/>
      <c r="BO573" s="79"/>
      <c r="BP573" s="79"/>
      <c r="BQ573" s="79"/>
      <c r="BR573" s="106"/>
      <c r="BS573" s="106"/>
      <c r="BT573" s="106"/>
      <c r="BU573" s="106"/>
      <c r="BV573" s="106"/>
      <c r="BW573" s="106"/>
      <c r="BX573" s="106"/>
      <c r="BY573" s="106"/>
      <c r="BZ573" s="106"/>
      <c r="CA573" s="106"/>
      <c r="CB573" s="106"/>
      <c r="CC573" s="106"/>
      <c r="CD573" s="106"/>
      <c r="CE573" s="106"/>
      <c r="CF573" s="106"/>
      <c r="CG573" s="106"/>
    </row>
    <row r="574" spans="1:85" s="245" customFormat="1" ht="18" customHeight="1" x14ac:dyDescent="0.35">
      <c r="A574" s="250"/>
      <c r="B574" s="113"/>
      <c r="C574" s="361"/>
      <c r="D574" s="125"/>
      <c r="E574" s="357" t="s">
        <v>207</v>
      </c>
      <c r="F574" s="357" t="s">
        <v>207</v>
      </c>
      <c r="G574" s="357" t="s">
        <v>207</v>
      </c>
      <c r="H574" s="370"/>
      <c r="I574" s="371"/>
      <c r="J574" s="357"/>
      <c r="K574" s="357"/>
      <c r="L574" s="357" t="s">
        <v>219</v>
      </c>
      <c r="M574" s="373"/>
      <c r="N574" s="7"/>
      <c r="O574" s="376"/>
      <c r="P574" s="106"/>
      <c r="Q574" s="77"/>
      <c r="R574" s="60" t="str">
        <f>VLOOKUP(R572,'Podpůrná data'!$I$188:$J$199,2)</f>
        <v>leden</v>
      </c>
      <c r="S574" s="60" t="str">
        <f>VLOOKUP(S572,'Podpůrná data'!$I$188:$J$199,2)</f>
        <v>únor</v>
      </c>
      <c r="T574" s="60" t="str">
        <f>VLOOKUP(T572,'Podpůrná data'!$I$188:$J$199,2)</f>
        <v>březen</v>
      </c>
      <c r="U574" s="60" t="str">
        <f>VLOOKUP(U572,'Podpůrná data'!$I$188:$J$199,2)</f>
        <v>duben</v>
      </c>
      <c r="V574" s="60" t="str">
        <f>VLOOKUP(V572,'Podpůrná data'!$I$188:$J$199,2)</f>
        <v>květen</v>
      </c>
      <c r="W574" s="60" t="str">
        <f>VLOOKUP(W572,'Podpůrná data'!$I$188:$J$199,2)</f>
        <v>červen</v>
      </c>
      <c r="X574" s="60" t="str">
        <f>VLOOKUP(X572,'Podpůrná data'!$I$188:$J$199,2)</f>
        <v>červenec</v>
      </c>
      <c r="Y574" s="60" t="str">
        <f>VLOOKUP(Y572,'Podpůrná data'!$I$188:$J$199,2)</f>
        <v>srpen</v>
      </c>
      <c r="Z574" s="60" t="str">
        <f>VLOOKUP(Z572,'Podpůrná data'!$I$188:$J$199,2)</f>
        <v>září</v>
      </c>
      <c r="AA574" s="60" t="str">
        <f>VLOOKUP(AA572,'Podpůrná data'!$I$188:$J$199,2)</f>
        <v>říjen</v>
      </c>
      <c r="AB574" s="60" t="str">
        <f>VLOOKUP(AB572,'Podpůrná data'!$I$188:$J$199,2)</f>
        <v>listopad</v>
      </c>
      <c r="AC574" s="60" t="str">
        <f>VLOOKUP(AC572,'Podpůrná data'!$I$188:$J$199,2)</f>
        <v>prosinec</v>
      </c>
      <c r="AD574" s="60" t="str">
        <f>VLOOKUP(AD572,'Podpůrná data'!$I$188:$J$199,2)</f>
        <v>leden</v>
      </c>
      <c r="AE574" s="60" t="str">
        <f>VLOOKUP(AE572,'Podpůrná data'!$I$188:$J$199,2)</f>
        <v>únor</v>
      </c>
      <c r="AF574" s="60" t="str">
        <f>VLOOKUP(AF572,'Podpůrná data'!$I$188:$J$199,2)</f>
        <v>březen</v>
      </c>
      <c r="AG574" s="60" t="str">
        <f>VLOOKUP(AG572,'Podpůrná data'!$I$188:$J$199,2)</f>
        <v>duben</v>
      </c>
      <c r="AH574" s="60" t="str">
        <f>VLOOKUP(AH572,'Podpůrná data'!$I$188:$J$199,2)</f>
        <v>květen</v>
      </c>
      <c r="AI574" s="60" t="str">
        <f>VLOOKUP(AI572,'Podpůrná data'!$I$188:$J$199,2)</f>
        <v>červen</v>
      </c>
      <c r="AJ574" s="60" t="str">
        <f>VLOOKUP(AJ572,'Podpůrná data'!$I$188:$J$199,2)</f>
        <v>červenec</v>
      </c>
      <c r="AK574" s="60" t="str">
        <f>VLOOKUP(AK572,'Podpůrná data'!$I$188:$J$199,2)</f>
        <v>srpen</v>
      </c>
      <c r="AL574" s="60" t="str">
        <f>VLOOKUP(AL572,'Podpůrná data'!$I$188:$J$199,2)</f>
        <v>září</v>
      </c>
      <c r="AM574" s="60" t="str">
        <f>VLOOKUP(AM572,'Podpůrná data'!$I$188:$J$199,2)</f>
        <v>říjen</v>
      </c>
      <c r="AN574" s="60" t="str">
        <f>VLOOKUP(AN572,'Podpůrná data'!$I$188:$J$199,2)</f>
        <v>listopad</v>
      </c>
      <c r="AO574" s="60" t="str">
        <f>VLOOKUP(AO572,'Podpůrná data'!$I$188:$J$199,2)</f>
        <v>prosinec</v>
      </c>
      <c r="AP574" s="60" t="str">
        <f>VLOOKUP(AP572,'Podpůrná data'!$I$188:$J$199,2)</f>
        <v>leden</v>
      </c>
      <c r="AQ574" s="60" t="str">
        <f>VLOOKUP(AQ572,'Podpůrná data'!$I$188:$J$199,2)</f>
        <v>únor</v>
      </c>
      <c r="AR574" s="60" t="str">
        <f>VLOOKUP(AR572,'Podpůrná data'!$I$188:$J$199,2)</f>
        <v>březen</v>
      </c>
      <c r="AS574" s="60" t="str">
        <f>VLOOKUP(AS572,'Podpůrná data'!$I$188:$J$199,2)</f>
        <v>duben</v>
      </c>
      <c r="AT574" s="60" t="str">
        <f>VLOOKUP(AT572,'Podpůrná data'!$I$188:$J$199,2)</f>
        <v>květen</v>
      </c>
      <c r="AU574" s="60" t="str">
        <f>VLOOKUP(AU572,'Podpůrná data'!$I$188:$J$199,2)</f>
        <v>červen</v>
      </c>
      <c r="AV574" s="60" t="str">
        <f>VLOOKUP(AV572,'Podpůrná data'!$I$188:$J$199,2)</f>
        <v>červenec</v>
      </c>
      <c r="AW574" s="60" t="str">
        <f>VLOOKUP(AW572,'Podpůrná data'!$I$188:$J$199,2)</f>
        <v>srpen</v>
      </c>
      <c r="AX574" s="60" t="str">
        <f>VLOOKUP(AX572,'Podpůrná data'!$I$188:$J$199,2)</f>
        <v>září</v>
      </c>
      <c r="AY574" s="60" t="str">
        <f>VLOOKUP(AY572,'Podpůrná data'!$I$188:$J$199,2)</f>
        <v>říjen</v>
      </c>
      <c r="AZ574" s="60" t="str">
        <f>VLOOKUP(AZ572,'Podpůrná data'!$I$188:$J$199,2)</f>
        <v>listopad</v>
      </c>
      <c r="BA574" s="60" t="str">
        <f>VLOOKUP(BA572,'Podpůrná data'!$I$188:$J$199,2)</f>
        <v>prosinec</v>
      </c>
      <c r="BB574" s="60" t="str">
        <f>VLOOKUP(BB572,'Podpůrná data'!$I$188:$J$199,2)</f>
        <v>leden</v>
      </c>
      <c r="BC574" s="60" t="str">
        <f>VLOOKUP(BC572,'Podpůrná data'!$I$188:$J$199,2)</f>
        <v>únor</v>
      </c>
      <c r="BD574" s="60" t="str">
        <f>VLOOKUP(BD572,'Podpůrná data'!$I$188:$J$199,2)</f>
        <v>březen</v>
      </c>
      <c r="BE574" s="60" t="str">
        <f>VLOOKUP(BE572,'Podpůrná data'!$I$188:$J$199,2)</f>
        <v>duben</v>
      </c>
      <c r="BF574" s="60" t="str">
        <f>VLOOKUP(BF572,'Podpůrná data'!$I$188:$J$199,2)</f>
        <v>květen</v>
      </c>
      <c r="BG574" s="60" t="str">
        <f>VLOOKUP(BG572,'Podpůrná data'!$I$188:$J$199,2)</f>
        <v>červen</v>
      </c>
      <c r="BH574" s="60" t="str">
        <f>VLOOKUP(BH572,'Podpůrná data'!$I$188:$J$199,2)</f>
        <v>červenec</v>
      </c>
      <c r="BI574" s="60" t="str">
        <f>VLOOKUP(BI572,'Podpůrná data'!$I$188:$J$199,2)</f>
        <v>srpen</v>
      </c>
      <c r="BJ574" s="60" t="str">
        <f>VLOOKUP(BJ572,'Podpůrná data'!$I$188:$J$199,2)</f>
        <v>září</v>
      </c>
      <c r="BK574" s="60" t="str">
        <f>VLOOKUP(BK572,'Podpůrná data'!$I$188:$J$199,2)</f>
        <v>říjen</v>
      </c>
      <c r="BL574" s="60" t="str">
        <f>VLOOKUP(BL572,'Podpůrná data'!$I$188:$J$199,2)</f>
        <v>listopad</v>
      </c>
      <c r="BM574" s="60" t="str">
        <f>VLOOKUP(BM572,'Podpůrná data'!$I$188:$J$199,2)</f>
        <v>prosinec</v>
      </c>
      <c r="BN574" s="171"/>
      <c r="BO574" s="175"/>
      <c r="BP574" s="197"/>
      <c r="BQ574" s="197"/>
      <c r="BR574" s="106"/>
      <c r="BS574" s="179" t="s">
        <v>105</v>
      </c>
      <c r="BT574" s="179" t="s">
        <v>106</v>
      </c>
      <c r="BU574" s="179" t="s">
        <v>107</v>
      </c>
      <c r="BV574" s="179" t="s">
        <v>108</v>
      </c>
      <c r="BW574" s="179" t="s">
        <v>109</v>
      </c>
      <c r="BX574" s="179" t="s">
        <v>110</v>
      </c>
      <c r="BY574" s="179" t="s">
        <v>111</v>
      </c>
      <c r="BZ574" s="179" t="s">
        <v>112</v>
      </c>
      <c r="CA574" s="179" t="s">
        <v>113</v>
      </c>
      <c r="CB574" s="179" t="s">
        <v>155</v>
      </c>
      <c r="CC574" s="179" t="s">
        <v>156</v>
      </c>
      <c r="CD574" s="179" t="s">
        <v>157</v>
      </c>
      <c r="CE574" s="179" t="s">
        <v>202</v>
      </c>
      <c r="CF574" s="179" t="s">
        <v>203</v>
      </c>
      <c r="CG574" s="179" t="s">
        <v>204</v>
      </c>
    </row>
    <row r="575" spans="1:85" s="245" customFormat="1" ht="16.399999999999999" customHeight="1" x14ac:dyDescent="0.35">
      <c r="A575" s="250"/>
      <c r="B575" s="113"/>
      <c r="C575" s="361"/>
      <c r="D575" s="125"/>
      <c r="E575" s="357"/>
      <c r="F575" s="357"/>
      <c r="G575" s="357"/>
      <c r="H575" s="370"/>
      <c r="I575" s="371"/>
      <c r="J575" s="357"/>
      <c r="K575" s="357"/>
      <c r="L575" s="357"/>
      <c r="M575" s="373"/>
      <c r="N575" s="7"/>
      <c r="O575" s="376"/>
      <c r="P575" s="106"/>
      <c r="Q575" s="77"/>
      <c r="R575" s="60">
        <f>YEAR(Úvod!$F$10)</f>
        <v>1900</v>
      </c>
      <c r="S575" s="60">
        <f t="shared" ref="S575" si="10594">IF(S572=1,R575+1,R575)</f>
        <v>1900</v>
      </c>
      <c r="T575" s="60">
        <f t="shared" ref="T575" si="10595">IF(T572=1,S575+1,S575)</f>
        <v>1900</v>
      </c>
      <c r="U575" s="60">
        <f t="shared" ref="U575" si="10596">IF(U572=1,T575+1,T575)</f>
        <v>1900</v>
      </c>
      <c r="V575" s="60">
        <f t="shared" ref="V575" si="10597">IF(V572=1,U575+1,U575)</f>
        <v>1900</v>
      </c>
      <c r="W575" s="60">
        <f t="shared" ref="W575" si="10598">IF(W572=1,V575+1,V575)</f>
        <v>1900</v>
      </c>
      <c r="X575" s="60">
        <f t="shared" ref="X575" si="10599">IF(X572=1,W575+1,W575)</f>
        <v>1900</v>
      </c>
      <c r="Y575" s="60">
        <f t="shared" ref="Y575" si="10600">IF(Y572=1,X575+1,X575)</f>
        <v>1900</v>
      </c>
      <c r="Z575" s="60">
        <f t="shared" ref="Z575" si="10601">IF(Z572=1,Y575+1,Y575)</f>
        <v>1900</v>
      </c>
      <c r="AA575" s="60">
        <f t="shared" ref="AA575" si="10602">IF(AA572=1,Z575+1,Z575)</f>
        <v>1900</v>
      </c>
      <c r="AB575" s="60">
        <f t="shared" ref="AB575" si="10603">IF(AB572=1,AA575+1,AA575)</f>
        <v>1900</v>
      </c>
      <c r="AC575" s="60">
        <f t="shared" ref="AC575" si="10604">IF(AC572=1,AB575+1,AB575)</f>
        <v>1900</v>
      </c>
      <c r="AD575" s="60">
        <f t="shared" ref="AD575" si="10605">IF(AD572=1,AC575+1,AC575)</f>
        <v>1901</v>
      </c>
      <c r="AE575" s="60">
        <f t="shared" ref="AE575" si="10606">IF(AE572=1,AD575+1,AD575)</f>
        <v>1901</v>
      </c>
      <c r="AF575" s="60">
        <f t="shared" ref="AF575" si="10607">IF(AF572=1,AE575+1,AE575)</f>
        <v>1901</v>
      </c>
      <c r="AG575" s="60">
        <f t="shared" ref="AG575" si="10608">IF(AG572=1,AF575+1,AF575)</f>
        <v>1901</v>
      </c>
      <c r="AH575" s="60">
        <f t="shared" ref="AH575" si="10609">IF(AH572=1,AG575+1,AG575)</f>
        <v>1901</v>
      </c>
      <c r="AI575" s="60">
        <f t="shared" ref="AI575" si="10610">IF(AI572=1,AH575+1,AH575)</f>
        <v>1901</v>
      </c>
      <c r="AJ575" s="60">
        <f t="shared" ref="AJ575" si="10611">IF(AJ572=1,AI575+1,AI575)</f>
        <v>1901</v>
      </c>
      <c r="AK575" s="60">
        <f t="shared" ref="AK575" si="10612">IF(AK572=1,AJ575+1,AJ575)</f>
        <v>1901</v>
      </c>
      <c r="AL575" s="60">
        <f t="shared" ref="AL575" si="10613">IF(AL572=1,AK575+1,AK575)</f>
        <v>1901</v>
      </c>
      <c r="AM575" s="60">
        <f t="shared" ref="AM575" si="10614">IF(AM572=1,AL575+1,AL575)</f>
        <v>1901</v>
      </c>
      <c r="AN575" s="60">
        <f t="shared" ref="AN575" si="10615">IF(AN572=1,AM575+1,AM575)</f>
        <v>1901</v>
      </c>
      <c r="AO575" s="60">
        <f t="shared" ref="AO575" si="10616">IF(AO572=1,AN575+1,AN575)</f>
        <v>1901</v>
      </c>
      <c r="AP575" s="60">
        <f t="shared" ref="AP575" si="10617">IF(AP572=1,AO575+1,AO575)</f>
        <v>1902</v>
      </c>
      <c r="AQ575" s="60">
        <f t="shared" ref="AQ575" si="10618">IF(AQ572=1,AP575+1,AP575)</f>
        <v>1902</v>
      </c>
      <c r="AR575" s="60">
        <f t="shared" ref="AR575" si="10619">IF(AR572=1,AQ575+1,AQ575)</f>
        <v>1902</v>
      </c>
      <c r="AS575" s="60">
        <f t="shared" ref="AS575" si="10620">IF(AS572=1,AR575+1,AR575)</f>
        <v>1902</v>
      </c>
      <c r="AT575" s="60">
        <f t="shared" ref="AT575" si="10621">IF(AT572=1,AS575+1,AS575)</f>
        <v>1902</v>
      </c>
      <c r="AU575" s="60">
        <f t="shared" ref="AU575" si="10622">IF(AU572=1,AT575+1,AT575)</f>
        <v>1902</v>
      </c>
      <c r="AV575" s="60">
        <f t="shared" ref="AV575" si="10623">IF(AV572=1,AU575+1,AU575)</f>
        <v>1902</v>
      </c>
      <c r="AW575" s="60">
        <f t="shared" ref="AW575" si="10624">IF(AW572=1,AV575+1,AV575)</f>
        <v>1902</v>
      </c>
      <c r="AX575" s="60">
        <f t="shared" ref="AX575" si="10625">IF(AX572=1,AW575+1,AW575)</f>
        <v>1902</v>
      </c>
      <c r="AY575" s="60">
        <f t="shared" ref="AY575" si="10626">IF(AY572=1,AX575+1,AX575)</f>
        <v>1902</v>
      </c>
      <c r="AZ575" s="60">
        <f t="shared" ref="AZ575" si="10627">IF(AZ572=1,AY575+1,AY575)</f>
        <v>1902</v>
      </c>
      <c r="BA575" s="60">
        <f t="shared" ref="BA575" si="10628">IF(BA572=1,AZ575+1,AZ575)</f>
        <v>1902</v>
      </c>
      <c r="BB575" s="60">
        <f t="shared" ref="BB575" si="10629">IF(BB572=1,BA575+1,BA575)</f>
        <v>1903</v>
      </c>
      <c r="BC575" s="60">
        <f t="shared" ref="BC575" si="10630">IF(BC572=1,BB575+1,BB575)</f>
        <v>1903</v>
      </c>
      <c r="BD575" s="60">
        <f t="shared" ref="BD575" si="10631">IF(BD572=1,BC575+1,BC575)</f>
        <v>1903</v>
      </c>
      <c r="BE575" s="60">
        <f t="shared" ref="BE575" si="10632">IF(BE572=1,BD575+1,BD575)</f>
        <v>1903</v>
      </c>
      <c r="BF575" s="60">
        <f t="shared" ref="BF575" si="10633">IF(BF572=1,BE575+1,BE575)</f>
        <v>1903</v>
      </c>
      <c r="BG575" s="60">
        <f t="shared" ref="BG575" si="10634">IF(BG572=1,BF575+1,BF575)</f>
        <v>1903</v>
      </c>
      <c r="BH575" s="60">
        <f t="shared" ref="BH575" si="10635">IF(BH572=1,BG575+1,BG575)</f>
        <v>1903</v>
      </c>
      <c r="BI575" s="60">
        <f t="shared" ref="BI575" si="10636">IF(BI572=1,BH575+1,BH575)</f>
        <v>1903</v>
      </c>
      <c r="BJ575" s="60">
        <f t="shared" ref="BJ575" si="10637">IF(BJ572=1,BI575+1,BI575)</f>
        <v>1903</v>
      </c>
      <c r="BK575" s="60">
        <f t="shared" ref="BK575" si="10638">IF(BK572=1,BJ575+1,BJ575)</f>
        <v>1903</v>
      </c>
      <c r="BL575" s="60">
        <f t="shared" ref="BL575" si="10639">IF(BL572=1,BK575+1,BK575)</f>
        <v>1903</v>
      </c>
      <c r="BM575" s="60">
        <f t="shared" ref="BM575" si="10640">IF(BM572=1,BL575+1,BL575)</f>
        <v>1903</v>
      </c>
      <c r="BN575" s="195"/>
      <c r="BO575" s="196"/>
      <c r="BP575" s="197"/>
      <c r="BQ575" s="197"/>
      <c r="BR575" s="106"/>
      <c r="BS575" s="106"/>
      <c r="BT575" s="106"/>
      <c r="BU575" s="106"/>
      <c r="BV575" s="106"/>
      <c r="BW575" s="106"/>
      <c r="BX575" s="106"/>
      <c r="BY575" s="106"/>
      <c r="BZ575" s="106"/>
      <c r="CA575" s="106"/>
      <c r="CB575" s="106"/>
      <c r="CC575" s="106"/>
      <c r="CD575" s="106"/>
      <c r="CE575" s="106"/>
      <c r="CF575" s="106"/>
      <c r="CG575" s="106"/>
    </row>
    <row r="576" spans="1:85" s="245" customFormat="1" ht="16.399999999999999" customHeight="1" x14ac:dyDescent="0.35">
      <c r="A576" s="250"/>
      <c r="B576" s="113"/>
      <c r="C576" s="125"/>
      <c r="D576" s="125"/>
      <c r="E576" s="357"/>
      <c r="F576" s="357"/>
      <c r="G576" s="357"/>
      <c r="H576" s="370"/>
      <c r="I576" s="371"/>
      <c r="J576" s="357"/>
      <c r="K576" s="372"/>
      <c r="L576" s="357"/>
      <c r="M576" s="374"/>
      <c r="N576" s="7"/>
      <c r="O576" s="377"/>
      <c r="P576" s="106"/>
      <c r="Q576" s="63" t="s">
        <v>159</v>
      </c>
      <c r="R576" s="251"/>
      <c r="S576" s="251"/>
      <c r="T576" s="251"/>
      <c r="U576" s="251"/>
      <c r="V576" s="251"/>
      <c r="W576" s="251"/>
      <c r="X576" s="251"/>
      <c r="Y576" s="251"/>
      <c r="Z576" s="251"/>
      <c r="AA576" s="251"/>
      <c r="AB576" s="251"/>
      <c r="AC576" s="251"/>
      <c r="AD576" s="251"/>
      <c r="AE576" s="251"/>
      <c r="AF576" s="251"/>
      <c r="AG576" s="251"/>
      <c r="AH576" s="251"/>
      <c r="AI576" s="251"/>
      <c r="AJ576" s="251"/>
      <c r="AK576" s="251"/>
      <c r="AL576" s="251"/>
      <c r="AM576" s="251"/>
      <c r="AN576" s="251"/>
      <c r="AO576" s="251"/>
      <c r="AP576" s="251"/>
      <c r="AQ576" s="251"/>
      <c r="AR576" s="251"/>
      <c r="AS576" s="251"/>
      <c r="AT576" s="251"/>
      <c r="AU576" s="251"/>
      <c r="AV576" s="251"/>
      <c r="AW576" s="251"/>
      <c r="AX576" s="251"/>
      <c r="AY576" s="251"/>
      <c r="AZ576" s="251"/>
      <c r="BA576" s="251"/>
      <c r="BB576" s="251"/>
      <c r="BC576" s="251"/>
      <c r="BD576" s="251"/>
      <c r="BE576" s="251"/>
      <c r="BF576" s="251"/>
      <c r="BG576" s="251"/>
      <c r="BH576" s="251"/>
      <c r="BI576" s="251"/>
      <c r="BJ576" s="251"/>
      <c r="BK576" s="251"/>
      <c r="BL576" s="251"/>
      <c r="BM576" s="251"/>
      <c r="BN576" s="195"/>
      <c r="BO576" s="196"/>
      <c r="BP576" s="197"/>
      <c r="BQ576" s="197"/>
      <c r="BR576" s="106"/>
      <c r="BS576" s="106"/>
      <c r="BT576" s="106"/>
      <c r="BU576" s="106"/>
      <c r="BV576" s="106"/>
      <c r="BW576" s="106"/>
      <c r="BX576" s="106"/>
      <c r="BY576" s="106"/>
      <c r="BZ576" s="106"/>
      <c r="CA576" s="106"/>
      <c r="CB576" s="106"/>
      <c r="CC576" s="106"/>
      <c r="CD576" s="106"/>
      <c r="CE576" s="106"/>
      <c r="CF576" s="106"/>
      <c r="CG576" s="106"/>
    </row>
    <row r="577" spans="1:85" s="245" customFormat="1" ht="23.5" customHeight="1" x14ac:dyDescent="0.35">
      <c r="A577" s="243"/>
      <c r="B577" s="126" t="s">
        <v>37</v>
      </c>
      <c r="C577" s="359"/>
      <c r="D577" s="359"/>
      <c r="E577" s="252"/>
      <c r="F577" s="252"/>
      <c r="G577" s="241"/>
      <c r="H577" s="253"/>
      <c r="I577" s="254"/>
      <c r="J577" s="253"/>
      <c r="K577" s="205">
        <f>IF(J577="",0,IF(J577="ANO",'Podpůrná data'!$B$5,'Podpůrná data'!$B$3))</f>
        <v>0</v>
      </c>
      <c r="L577" s="203">
        <f>IFERROR(INT(ROUND(I577,2)*(VLOOKUP(INT(H577),'Podpůrná data'!$A$189:$B$233,2,FALSE))*(H577/(INT(H577)))),0)</f>
        <v>0</v>
      </c>
      <c r="M577" s="61">
        <f>K577*L577</f>
        <v>0</v>
      </c>
      <c r="N577" s="62">
        <f>IF(M577&gt;0,IF(ISTEXT(C577)=TRUE,0,1),0)</f>
        <v>0</v>
      </c>
      <c r="O577" s="166">
        <f>IF(M577&gt;0,1,0)</f>
        <v>0</v>
      </c>
      <c r="P577" s="127"/>
      <c r="Q577" s="63" t="s">
        <v>95</v>
      </c>
      <c r="R577" s="255"/>
      <c r="S577" s="255"/>
      <c r="T577" s="255"/>
      <c r="U577" s="255"/>
      <c r="V577" s="255"/>
      <c r="W577" s="255"/>
      <c r="X577" s="255"/>
      <c r="Y577" s="255"/>
      <c r="Z577" s="255"/>
      <c r="AA577" s="255"/>
      <c r="AB577" s="255"/>
      <c r="AC577" s="255"/>
      <c r="AD577" s="255"/>
      <c r="AE577" s="255"/>
      <c r="AF577" s="255"/>
      <c r="AG577" s="255"/>
      <c r="AH577" s="255"/>
      <c r="AI577" s="255"/>
      <c r="AJ577" s="255"/>
      <c r="AK577" s="255"/>
      <c r="AL577" s="255"/>
      <c r="AM577" s="255"/>
      <c r="AN577" s="255"/>
      <c r="AO577" s="255"/>
      <c r="AP577" s="255"/>
      <c r="AQ577" s="255"/>
      <c r="AR577" s="255"/>
      <c r="AS577" s="255"/>
      <c r="AT577" s="255"/>
      <c r="AU577" s="255"/>
      <c r="AV577" s="255"/>
      <c r="AW577" s="255"/>
      <c r="AX577" s="255"/>
      <c r="AY577" s="255"/>
      <c r="AZ577" s="255"/>
      <c r="BA577" s="255"/>
      <c r="BB577" s="255"/>
      <c r="BC577" s="255"/>
      <c r="BD577" s="255"/>
      <c r="BE577" s="255"/>
      <c r="BF577" s="255"/>
      <c r="BG577" s="255"/>
      <c r="BH577" s="255"/>
      <c r="BI577" s="255"/>
      <c r="BJ577" s="255"/>
      <c r="BK577" s="255"/>
      <c r="BL577" s="255"/>
      <c r="BM577" s="255"/>
      <c r="BN577" s="362">
        <f>SUM(R585:BM585)</f>
        <v>0</v>
      </c>
      <c r="BO577" s="364">
        <f>SUM(R586:BM586)</f>
        <v>0</v>
      </c>
      <c r="BP577" s="366">
        <f>IF($O577=0,0,IF($BN577&gt;=143*$I577,1,0))</f>
        <v>0</v>
      </c>
      <c r="BQ577" s="366">
        <f>IF($BN577&gt;=143*$I577,0,(CEILING(143*$I577,1)-$BN577))</f>
        <v>0</v>
      </c>
      <c r="BR577" s="106"/>
      <c r="BS577" s="106"/>
      <c r="BT577" s="106"/>
      <c r="BU577" s="106"/>
      <c r="BV577" s="106"/>
      <c r="BW577" s="106"/>
      <c r="BX577" s="106"/>
      <c r="BY577" s="106"/>
      <c r="BZ577" s="106"/>
      <c r="CA577" s="106"/>
      <c r="CB577" s="106"/>
      <c r="CC577" s="106"/>
      <c r="CD577" s="106"/>
      <c r="CE577" s="106"/>
      <c r="CF577" s="106"/>
      <c r="CG577" s="106"/>
    </row>
    <row r="578" spans="1:85" s="245" customFormat="1" ht="29" x14ac:dyDescent="0.35">
      <c r="A578" s="243"/>
      <c r="B578" s="128"/>
      <c r="C578" s="80"/>
      <c r="D578" s="80"/>
      <c r="E578" s="80"/>
      <c r="F578" s="80"/>
      <c r="G578" s="80"/>
      <c r="H578" s="80"/>
      <c r="I578" s="80"/>
      <c r="J578" s="80"/>
      <c r="K578" s="80"/>
      <c r="L578" s="80"/>
      <c r="M578" s="64"/>
      <c r="N578" s="7"/>
      <c r="O578" s="192"/>
      <c r="P578" s="106"/>
      <c r="Q578" s="63" t="s">
        <v>129</v>
      </c>
      <c r="R578" s="256"/>
      <c r="S578" s="256"/>
      <c r="T578" s="256"/>
      <c r="U578" s="256"/>
      <c r="V578" s="256"/>
      <c r="W578" s="256"/>
      <c r="X578" s="256"/>
      <c r="Y578" s="256"/>
      <c r="Z578" s="256"/>
      <c r="AA578" s="256"/>
      <c r="AB578" s="256"/>
      <c r="AC578" s="256"/>
      <c r="AD578" s="256"/>
      <c r="AE578" s="256"/>
      <c r="AF578" s="256"/>
      <c r="AG578" s="256"/>
      <c r="AH578" s="256"/>
      <c r="AI578" s="256"/>
      <c r="AJ578" s="256"/>
      <c r="AK578" s="256"/>
      <c r="AL578" s="256"/>
      <c r="AM578" s="256"/>
      <c r="AN578" s="256"/>
      <c r="AO578" s="256"/>
      <c r="AP578" s="256"/>
      <c r="AQ578" s="256"/>
      <c r="AR578" s="256"/>
      <c r="AS578" s="256"/>
      <c r="AT578" s="256"/>
      <c r="AU578" s="256"/>
      <c r="AV578" s="256"/>
      <c r="AW578" s="256"/>
      <c r="AX578" s="256"/>
      <c r="AY578" s="256"/>
      <c r="AZ578" s="256"/>
      <c r="BA578" s="256"/>
      <c r="BB578" s="256"/>
      <c r="BC578" s="256"/>
      <c r="BD578" s="256"/>
      <c r="BE578" s="256"/>
      <c r="BF578" s="256"/>
      <c r="BG578" s="256"/>
      <c r="BH578" s="256"/>
      <c r="BI578" s="256"/>
      <c r="BJ578" s="256"/>
      <c r="BK578" s="256"/>
      <c r="BL578" s="256"/>
      <c r="BM578" s="256"/>
      <c r="BN578" s="362"/>
      <c r="BO578" s="364"/>
      <c r="BP578" s="366"/>
      <c r="BQ578" s="366"/>
      <c r="BR578" s="106"/>
      <c r="BS578" s="106"/>
      <c r="BT578" s="106"/>
      <c r="BU578" s="106"/>
      <c r="BV578" s="106"/>
      <c r="BW578" s="106"/>
      <c r="BX578" s="106"/>
      <c r="BY578" s="106"/>
      <c r="BZ578" s="106"/>
      <c r="CA578" s="106"/>
      <c r="CB578" s="106"/>
      <c r="CC578" s="106"/>
      <c r="CD578" s="106"/>
      <c r="CE578" s="106"/>
      <c r="CF578" s="106"/>
      <c r="CG578" s="106"/>
    </row>
    <row r="579" spans="1:85" s="245" customFormat="1" ht="14.5" hidden="1" customHeight="1" x14ac:dyDescent="0.35">
      <c r="A579" s="243"/>
      <c r="B579" s="128"/>
      <c r="C579" s="80"/>
      <c r="D579" s="80"/>
      <c r="E579" s="80"/>
      <c r="F579" s="80"/>
      <c r="G579" s="80"/>
      <c r="H579" s="80"/>
      <c r="I579" s="80"/>
      <c r="J579" s="80"/>
      <c r="K579" s="80"/>
      <c r="L579" s="80"/>
      <c r="M579" s="64"/>
      <c r="N579" s="7"/>
      <c r="O579" s="192"/>
      <c r="P579" s="106"/>
      <c r="Q579" s="65" t="s">
        <v>130</v>
      </c>
      <c r="R579" s="66">
        <f>IF(R577&lt;&gt;0,1,0)</f>
        <v>0</v>
      </c>
      <c r="S579" s="66">
        <f t="shared" ref="S579" si="10641">IF(R579&gt;0,R579+1,IF(S577&lt;&gt;0,1,0))</f>
        <v>0</v>
      </c>
      <c r="T579" s="66">
        <f t="shared" ref="T579" si="10642">IF(S579&gt;0,S579+1,IF(T577&lt;&gt;0,1,0))</f>
        <v>0</v>
      </c>
      <c r="U579" s="66">
        <f t="shared" ref="U579" si="10643">IF(T579&gt;0,T579+1,IF(U577&lt;&gt;0,1,0))</f>
        <v>0</v>
      </c>
      <c r="V579" s="66">
        <f t="shared" ref="V579" si="10644">IF(U579&gt;0,U579+1,IF(V577&lt;&gt;0,1,0))</f>
        <v>0</v>
      </c>
      <c r="W579" s="66">
        <f t="shared" ref="W579" si="10645">IF(V579&gt;0,V579+1,IF(W577&lt;&gt;0,1,0))</f>
        <v>0</v>
      </c>
      <c r="X579" s="66">
        <f t="shared" ref="X579" si="10646">IF(W579&gt;0,W579+1,IF(X577&lt;&gt;0,1,0))</f>
        <v>0</v>
      </c>
      <c r="Y579" s="66">
        <f t="shared" ref="Y579" si="10647">IF(X579&gt;0,X579+1,IF(Y577&lt;&gt;0,1,0))</f>
        <v>0</v>
      </c>
      <c r="Z579" s="66">
        <f t="shared" ref="Z579" si="10648">IF(Y579&gt;0,Y579+1,IF(Z577&lt;&gt;0,1,0))</f>
        <v>0</v>
      </c>
      <c r="AA579" s="66">
        <f t="shared" ref="AA579" si="10649">IF(Z579&gt;0,Z579+1,IF(AA577&lt;&gt;0,1,0))</f>
        <v>0</v>
      </c>
      <c r="AB579" s="66">
        <f t="shared" ref="AB579" si="10650">IF(AA579&gt;0,AA579+1,IF(AB577&lt;&gt;0,1,0))</f>
        <v>0</v>
      </c>
      <c r="AC579" s="66">
        <f t="shared" ref="AC579" si="10651">IF(AB579&gt;0,AB579+1,IF(AC577&lt;&gt;0,1,0))</f>
        <v>0</v>
      </c>
      <c r="AD579" s="66">
        <f t="shared" ref="AD579" si="10652">IF(AC579&gt;0,AC579+1,IF(AD577&lt;&gt;0,1,0))</f>
        <v>0</v>
      </c>
      <c r="AE579" s="66">
        <f t="shared" ref="AE579" si="10653">IF(AD579&gt;0,AD579+1,IF(AE577&lt;&gt;0,1,0))</f>
        <v>0</v>
      </c>
      <c r="AF579" s="66">
        <f t="shared" ref="AF579" si="10654">IF(AE579&gt;0,AE579+1,IF(AF577&lt;&gt;0,1,0))</f>
        <v>0</v>
      </c>
      <c r="AG579" s="66">
        <f t="shared" ref="AG579" si="10655">IF(AF579&gt;0,AF579+1,IF(AG577&lt;&gt;0,1,0))</f>
        <v>0</v>
      </c>
      <c r="AH579" s="66">
        <f t="shared" ref="AH579" si="10656">IF(AG579&gt;0,AG579+1,IF(AH577&lt;&gt;0,1,0))</f>
        <v>0</v>
      </c>
      <c r="AI579" s="66">
        <f t="shared" ref="AI579" si="10657">IF(AH579&gt;0,AH579+1,IF(AI577&lt;&gt;0,1,0))</f>
        <v>0</v>
      </c>
      <c r="AJ579" s="66">
        <f t="shared" ref="AJ579" si="10658">IF(AI579&gt;0,AI579+1,IF(AJ577&lt;&gt;0,1,0))</f>
        <v>0</v>
      </c>
      <c r="AK579" s="66">
        <f t="shared" ref="AK579" si="10659">IF(AJ579&gt;0,AJ579+1,IF(AK577&lt;&gt;0,1,0))</f>
        <v>0</v>
      </c>
      <c r="AL579" s="66">
        <f t="shared" ref="AL579" si="10660">IF(AK579&gt;0,AK579+1,IF(AL577&lt;&gt;0,1,0))</f>
        <v>0</v>
      </c>
      <c r="AM579" s="66">
        <f t="shared" ref="AM579" si="10661">IF(AL579&gt;0,AL579+1,IF(AM577&lt;&gt;0,1,0))</f>
        <v>0</v>
      </c>
      <c r="AN579" s="66">
        <f t="shared" ref="AN579" si="10662">IF(AM579&gt;0,AM579+1,IF(AN577&lt;&gt;0,1,0))</f>
        <v>0</v>
      </c>
      <c r="AO579" s="66">
        <f t="shared" ref="AO579" si="10663">IF(AN579&gt;0,AN579+1,IF(AO577&lt;&gt;0,1,0))</f>
        <v>0</v>
      </c>
      <c r="AP579" s="66">
        <f t="shared" ref="AP579" si="10664">IF(AO579&gt;0,AO579+1,IF(AP577&lt;&gt;0,1,0))</f>
        <v>0</v>
      </c>
      <c r="AQ579" s="66">
        <f t="shared" ref="AQ579" si="10665">IF(AP579&gt;0,AP579+1,IF(AQ577&lt;&gt;0,1,0))</f>
        <v>0</v>
      </c>
      <c r="AR579" s="66">
        <f t="shared" ref="AR579" si="10666">IF(AQ579&gt;0,AQ579+1,IF(AR577&lt;&gt;0,1,0))</f>
        <v>0</v>
      </c>
      <c r="AS579" s="66">
        <f t="shared" ref="AS579" si="10667">IF(AR579&gt;0,AR579+1,IF(AS577&lt;&gt;0,1,0))</f>
        <v>0</v>
      </c>
      <c r="AT579" s="66">
        <f t="shared" ref="AT579" si="10668">IF(AS579&gt;0,AS579+1,IF(AT577&lt;&gt;0,1,0))</f>
        <v>0</v>
      </c>
      <c r="AU579" s="66">
        <f t="shared" ref="AU579" si="10669">IF(AT579&gt;0,AT579+1,IF(AU577&lt;&gt;0,1,0))</f>
        <v>0</v>
      </c>
      <c r="AV579" s="66">
        <f t="shared" ref="AV579" si="10670">IF(AU579&gt;0,AU579+1,IF(AV577&lt;&gt;0,1,0))</f>
        <v>0</v>
      </c>
      <c r="AW579" s="66">
        <f t="shared" ref="AW579" si="10671">IF(AV579&gt;0,AV579+1,IF(AW577&lt;&gt;0,1,0))</f>
        <v>0</v>
      </c>
      <c r="AX579" s="66">
        <f t="shared" ref="AX579" si="10672">IF(AW579&gt;0,AW579+1,IF(AX577&lt;&gt;0,1,0))</f>
        <v>0</v>
      </c>
      <c r="AY579" s="66">
        <f t="shared" ref="AY579" si="10673">IF(AX579&gt;0,AX579+1,IF(AY577&lt;&gt;0,1,0))</f>
        <v>0</v>
      </c>
      <c r="AZ579" s="66">
        <f t="shared" ref="AZ579" si="10674">IF(AY579&gt;0,AY579+1,IF(AZ577&lt;&gt;0,1,0))</f>
        <v>0</v>
      </c>
      <c r="BA579" s="66">
        <f t="shared" ref="BA579" si="10675">IF(AZ579&gt;0,AZ579+1,IF(BA577&lt;&gt;0,1,0))</f>
        <v>0</v>
      </c>
      <c r="BB579" s="66">
        <f t="shared" ref="BB579" si="10676">IF(BA579&gt;0,BA579+1,IF(BB577&lt;&gt;0,1,0))</f>
        <v>0</v>
      </c>
      <c r="BC579" s="66">
        <f t="shared" ref="BC579" si="10677">IF(BB579&gt;0,BB579+1,IF(BC577&lt;&gt;0,1,0))</f>
        <v>0</v>
      </c>
      <c r="BD579" s="66">
        <f t="shared" ref="BD579" si="10678">IF(BC579&gt;0,BC579+1,IF(BD577&lt;&gt;0,1,0))</f>
        <v>0</v>
      </c>
      <c r="BE579" s="66">
        <f t="shared" ref="BE579" si="10679">IF(BD579&gt;0,BD579+1,IF(BE577&lt;&gt;0,1,0))</f>
        <v>0</v>
      </c>
      <c r="BF579" s="66">
        <f t="shared" ref="BF579" si="10680">IF(BE579&gt;0,BE579+1,IF(BF577&lt;&gt;0,1,0))</f>
        <v>0</v>
      </c>
      <c r="BG579" s="66">
        <f t="shared" ref="BG579" si="10681">IF(BF579&gt;0,BF579+1,IF(BG577&lt;&gt;0,1,0))</f>
        <v>0</v>
      </c>
      <c r="BH579" s="66">
        <f t="shared" ref="BH579" si="10682">IF(BG579&gt;0,BG579+1,IF(BH577&lt;&gt;0,1,0))</f>
        <v>0</v>
      </c>
      <c r="BI579" s="66">
        <f t="shared" ref="BI579" si="10683">IF(BH579&gt;0,BH579+1,IF(BI577&lt;&gt;0,1,0))</f>
        <v>0</v>
      </c>
      <c r="BJ579" s="66">
        <f t="shared" ref="BJ579" si="10684">IF(BI579&gt;0,BI579+1,IF(BJ577&lt;&gt;0,1,0))</f>
        <v>0</v>
      </c>
      <c r="BK579" s="66">
        <f t="shared" ref="BK579" si="10685">IF(BJ579&gt;0,BJ579+1,IF(BK577&lt;&gt;0,1,0))</f>
        <v>0</v>
      </c>
      <c r="BL579" s="66">
        <f t="shared" ref="BL579" si="10686">IF(BK579&gt;0,BK579+1,IF(BL577&lt;&gt;0,1,0))</f>
        <v>0</v>
      </c>
      <c r="BM579" s="66">
        <f t="shared" ref="BM579" si="10687">IF(BL579&gt;0,BL579+1,IF(BM577&lt;&gt;0,1,0))</f>
        <v>0</v>
      </c>
      <c r="BN579" s="362"/>
      <c r="BO579" s="364"/>
      <c r="BP579" s="366"/>
      <c r="BQ579" s="366"/>
      <c r="BR579" s="106"/>
      <c r="BS579" s="106"/>
      <c r="BT579" s="106"/>
      <c r="BU579" s="106"/>
      <c r="BV579" s="106"/>
      <c r="BW579" s="106"/>
      <c r="BX579" s="106"/>
      <c r="BY579" s="106"/>
      <c r="BZ579" s="106"/>
      <c r="CA579" s="106"/>
      <c r="CB579" s="106"/>
      <c r="CC579" s="106"/>
      <c r="CD579" s="106"/>
      <c r="CE579" s="106"/>
      <c r="CF579" s="106"/>
      <c r="CG579" s="106"/>
    </row>
    <row r="580" spans="1:85" s="245" customFormat="1" ht="14.5" hidden="1" customHeight="1" x14ac:dyDescent="0.35">
      <c r="A580" s="243"/>
      <c r="B580" s="128"/>
      <c r="C580" s="80"/>
      <c r="D580" s="80"/>
      <c r="E580" s="80"/>
      <c r="F580" s="80"/>
      <c r="G580" s="80"/>
      <c r="H580" s="80"/>
      <c r="I580" s="80"/>
      <c r="J580" s="80"/>
      <c r="K580" s="80"/>
      <c r="L580" s="80"/>
      <c r="M580" s="64"/>
      <c r="N580" s="7"/>
      <c r="O580" s="192"/>
      <c r="P580" s="106"/>
      <c r="Q580" s="65" t="s">
        <v>131</v>
      </c>
      <c r="R580" s="66">
        <f>R579</f>
        <v>0</v>
      </c>
      <c r="S580" s="66">
        <f>IF(S579=0,0,IF(OR(R580=0,R580=12),1,R580+1))</f>
        <v>0</v>
      </c>
      <c r="T580" s="66">
        <f t="shared" ref="T580" si="10688">IF(T579=0,0,IF(OR(S580=0,S580=12),1,S580+1))</f>
        <v>0</v>
      </c>
      <c r="U580" s="66">
        <f t="shared" ref="U580" si="10689">IF(U579=0,0,IF(OR(T580=0,T580=12),1,T580+1))</f>
        <v>0</v>
      </c>
      <c r="V580" s="66">
        <f t="shared" ref="V580" si="10690">IF(V579=0,0,IF(OR(U580=0,U580=12),1,U580+1))</f>
        <v>0</v>
      </c>
      <c r="W580" s="66">
        <f t="shared" ref="W580" si="10691">IF(W579=0,0,IF(OR(V580=0,V580=12),1,V580+1))</f>
        <v>0</v>
      </c>
      <c r="X580" s="66">
        <f t="shared" ref="X580" si="10692">IF(X579=0,0,IF(OR(W580=0,W580=12),1,W580+1))</f>
        <v>0</v>
      </c>
      <c r="Y580" s="66">
        <f t="shared" ref="Y580" si="10693">IF(Y579=0,0,IF(OR(X580=0,X580=12),1,X580+1))</f>
        <v>0</v>
      </c>
      <c r="Z580" s="66">
        <f t="shared" ref="Z580" si="10694">IF(Z579=0,0,IF(OR(Y580=0,Y580=12),1,Y580+1))</f>
        <v>0</v>
      </c>
      <c r="AA580" s="66">
        <f t="shared" ref="AA580" si="10695">IF(AA579=0,0,IF(OR(Z580=0,Z580=12),1,Z580+1))</f>
        <v>0</v>
      </c>
      <c r="AB580" s="66">
        <f t="shared" ref="AB580" si="10696">IF(AB579=0,0,IF(OR(AA580=0,AA580=12),1,AA580+1))</f>
        <v>0</v>
      </c>
      <c r="AC580" s="66">
        <f t="shared" ref="AC580" si="10697">IF(AC579=0,0,IF(OR(AB580=0,AB580=12),1,AB580+1))</f>
        <v>0</v>
      </c>
      <c r="AD580" s="66">
        <f t="shared" ref="AD580" si="10698">IF(AD579=0,0,IF(OR(AC580=0,AC580=12),1,AC580+1))</f>
        <v>0</v>
      </c>
      <c r="AE580" s="66">
        <f t="shared" ref="AE580" si="10699">IF(AE579=0,0,IF(OR(AD580=0,AD580=12),1,AD580+1))</f>
        <v>0</v>
      </c>
      <c r="AF580" s="66">
        <f t="shared" ref="AF580" si="10700">IF(AF579=0,0,IF(OR(AE580=0,AE580=12),1,AE580+1))</f>
        <v>0</v>
      </c>
      <c r="AG580" s="66">
        <f t="shared" ref="AG580" si="10701">IF(AG579=0,0,IF(OR(AF580=0,AF580=12),1,AF580+1))</f>
        <v>0</v>
      </c>
      <c r="AH580" s="66">
        <f t="shared" ref="AH580" si="10702">IF(AH579=0,0,IF(OR(AG580=0,AG580=12),1,AG580+1))</f>
        <v>0</v>
      </c>
      <c r="AI580" s="66">
        <f t="shared" ref="AI580" si="10703">IF(AI579=0,0,IF(OR(AH580=0,AH580=12),1,AH580+1))</f>
        <v>0</v>
      </c>
      <c r="AJ580" s="66">
        <f t="shared" ref="AJ580" si="10704">IF(AJ579=0,0,IF(OR(AI580=0,AI580=12),1,AI580+1))</f>
        <v>0</v>
      </c>
      <c r="AK580" s="66">
        <f t="shared" ref="AK580" si="10705">IF(AK579=0,0,IF(OR(AJ580=0,AJ580=12),1,AJ580+1))</f>
        <v>0</v>
      </c>
      <c r="AL580" s="66">
        <f t="shared" ref="AL580" si="10706">IF(AL579=0,0,IF(OR(AK580=0,AK580=12),1,AK580+1))</f>
        <v>0</v>
      </c>
      <c r="AM580" s="66">
        <f t="shared" ref="AM580" si="10707">IF(AM579=0,0,IF(OR(AL580=0,AL580=12),1,AL580+1))</f>
        <v>0</v>
      </c>
      <c r="AN580" s="66">
        <f t="shared" ref="AN580" si="10708">IF(AN579=0,0,IF(OR(AM580=0,AM580=12),1,AM580+1))</f>
        <v>0</v>
      </c>
      <c r="AO580" s="66">
        <f t="shared" ref="AO580" si="10709">IF(AO579=0,0,IF(OR(AN580=0,AN580=12),1,AN580+1))</f>
        <v>0</v>
      </c>
      <c r="AP580" s="66">
        <f t="shared" ref="AP580" si="10710">IF(AP579=0,0,IF(OR(AO580=0,AO580=12),1,AO580+1))</f>
        <v>0</v>
      </c>
      <c r="AQ580" s="66">
        <f t="shared" ref="AQ580" si="10711">IF(AQ579=0,0,IF(OR(AP580=0,AP580=12),1,AP580+1))</f>
        <v>0</v>
      </c>
      <c r="AR580" s="66">
        <f t="shared" ref="AR580" si="10712">IF(AR579=0,0,IF(OR(AQ580=0,AQ580=12),1,AQ580+1))</f>
        <v>0</v>
      </c>
      <c r="AS580" s="66">
        <f t="shared" ref="AS580" si="10713">IF(AS579=0,0,IF(OR(AR580=0,AR580=12),1,AR580+1))</f>
        <v>0</v>
      </c>
      <c r="AT580" s="66">
        <f t="shared" ref="AT580" si="10714">IF(AT579=0,0,IF(OR(AS580=0,AS580=12),1,AS580+1))</f>
        <v>0</v>
      </c>
      <c r="AU580" s="66">
        <f t="shared" ref="AU580" si="10715">IF(AU579=0,0,IF(OR(AT580=0,AT580=12),1,AT580+1))</f>
        <v>0</v>
      </c>
      <c r="AV580" s="66">
        <f t="shared" ref="AV580" si="10716">IF(AV579=0,0,IF(OR(AU580=0,AU580=12),1,AU580+1))</f>
        <v>0</v>
      </c>
      <c r="AW580" s="66">
        <f t="shared" ref="AW580" si="10717">IF(AW579=0,0,IF(OR(AV580=0,AV580=12),1,AV580+1))</f>
        <v>0</v>
      </c>
      <c r="AX580" s="66">
        <f t="shared" ref="AX580" si="10718">IF(AX579=0,0,IF(OR(AW580=0,AW580=12),1,AW580+1))</f>
        <v>0</v>
      </c>
      <c r="AY580" s="66">
        <f t="shared" ref="AY580" si="10719">IF(AY579=0,0,IF(OR(AX580=0,AX580=12),1,AX580+1))</f>
        <v>0</v>
      </c>
      <c r="AZ580" s="66">
        <f t="shared" ref="AZ580" si="10720">IF(AZ579=0,0,IF(OR(AY580=0,AY580=12),1,AY580+1))</f>
        <v>0</v>
      </c>
      <c r="BA580" s="66">
        <f t="shared" ref="BA580" si="10721">IF(BA579=0,0,IF(OR(AZ580=0,AZ580=12),1,AZ580+1))</f>
        <v>0</v>
      </c>
      <c r="BB580" s="66">
        <f t="shared" ref="BB580" si="10722">IF(BB579=0,0,IF(OR(BA580=0,BA580=12),1,BA580+1))</f>
        <v>0</v>
      </c>
      <c r="BC580" s="66">
        <f t="shared" ref="BC580" si="10723">IF(BC579=0,0,IF(OR(BB580=0,BB580=12),1,BB580+1))</f>
        <v>0</v>
      </c>
      <c r="BD580" s="66">
        <f t="shared" ref="BD580" si="10724">IF(BD579=0,0,IF(OR(BC580=0,BC580=12),1,BC580+1))</f>
        <v>0</v>
      </c>
      <c r="BE580" s="66">
        <f t="shared" ref="BE580" si="10725">IF(BE579=0,0,IF(OR(BD580=0,BD580=12),1,BD580+1))</f>
        <v>0</v>
      </c>
      <c r="BF580" s="66">
        <f t="shared" ref="BF580" si="10726">IF(BF579=0,0,IF(OR(BE580=0,BE580=12),1,BE580+1))</f>
        <v>0</v>
      </c>
      <c r="BG580" s="66">
        <f t="shared" ref="BG580" si="10727">IF(BG579=0,0,IF(OR(BF580=0,BF580=12),1,BF580+1))</f>
        <v>0</v>
      </c>
      <c r="BH580" s="66">
        <f t="shared" ref="BH580" si="10728">IF(BH579=0,0,IF(OR(BG580=0,BG580=12),1,BG580+1))</f>
        <v>0</v>
      </c>
      <c r="BI580" s="66">
        <f t="shared" ref="BI580" si="10729">IF(BI579=0,0,IF(OR(BH580=0,BH580=12),1,BH580+1))</f>
        <v>0</v>
      </c>
      <c r="BJ580" s="66">
        <f t="shared" ref="BJ580" si="10730">IF(BJ579=0,0,IF(OR(BI580=0,BI580=12),1,BI580+1))</f>
        <v>0</v>
      </c>
      <c r="BK580" s="66">
        <f t="shared" ref="BK580" si="10731">IF(BK579=0,0,IF(OR(BJ580=0,BJ580=12),1,BJ580+1))</f>
        <v>0</v>
      </c>
      <c r="BL580" s="66">
        <f t="shared" ref="BL580" si="10732">IF(BL579=0,0,IF(OR(BK580=0,BK580=12),1,BK580+1))</f>
        <v>0</v>
      </c>
      <c r="BM580" s="66">
        <f t="shared" ref="BM580" si="10733">IF(BM579=0,0,IF(OR(BL580=0,BL580=12),1,BL580+1))</f>
        <v>0</v>
      </c>
      <c r="BN580" s="362"/>
      <c r="BO580" s="364"/>
      <c r="BP580" s="366"/>
      <c r="BQ580" s="366"/>
      <c r="BR580" s="106"/>
      <c r="BS580" s="106"/>
      <c r="BT580" s="106"/>
      <c r="BU580" s="106"/>
      <c r="BV580" s="106"/>
      <c r="BW580" s="106"/>
      <c r="BX580" s="106"/>
      <c r="BY580" s="106"/>
      <c r="BZ580" s="106"/>
      <c r="CA580" s="106"/>
      <c r="CB580" s="106"/>
      <c r="CC580" s="106"/>
      <c r="CD580" s="106"/>
      <c r="CE580" s="106"/>
      <c r="CF580" s="106"/>
      <c r="CG580" s="106"/>
    </row>
    <row r="581" spans="1:85" s="245" customFormat="1" ht="43.5" x14ac:dyDescent="0.35">
      <c r="A581" s="243"/>
      <c r="B581" s="128"/>
      <c r="C581" s="80"/>
      <c r="D581" s="80"/>
      <c r="E581" s="80"/>
      <c r="F581" s="80"/>
      <c r="G581" s="80"/>
      <c r="H581" s="80"/>
      <c r="I581" s="80"/>
      <c r="J581" s="80"/>
      <c r="K581" s="80"/>
      <c r="L581" s="80"/>
      <c r="M581" s="64"/>
      <c r="N581" s="7"/>
      <c r="O581" s="192"/>
      <c r="P581" s="106"/>
      <c r="Q581" s="63" t="s">
        <v>237</v>
      </c>
      <c r="R581" s="68">
        <f>IF(R580&gt;0,IF(R584&gt;$L577,$L577,R584),0)</f>
        <v>0</v>
      </c>
      <c r="S581" s="68">
        <f>IF(S580&gt;0,IF((SUMIFS($R583:R583,$R580:R580,12)+IF(R580=12,0,R581)+S584)&gt;=$L577,$L577-FLOOR(SUMIFS($R583:R583,$R580:R580,12),1),IF(S580=1,S584,S584+R581)),0)</f>
        <v>0</v>
      </c>
      <c r="T581" s="68">
        <f>IF(T580&gt;0,IF((SUMIFS($R583:S583,$R580:S580,12)+IF(S580=12,0,S581)+T584)&gt;=$L577,$L577-FLOOR(SUMIFS($R583:S583,$R580:S580,12),1),IF(T580=1,T584,T584+S581)),0)</f>
        <v>0</v>
      </c>
      <c r="U581" s="68">
        <f>IF(U580&gt;0,IF((SUMIFS($R583:T583,$R580:T580,12)+IF(T580=12,0,T581)+U584)&gt;=$L577,$L577-FLOOR(SUMIFS($R583:T583,$R580:T580,12),1),IF(U580=1,U584,U584+T581)),0)</f>
        <v>0</v>
      </c>
      <c r="V581" s="68">
        <f>IF(V580&gt;0,IF((SUMIFS($R583:U583,$R580:U580,12)+IF(U580=12,0,U581)+V584)&gt;=$L577,$L577-FLOOR(SUMIFS($R583:U583,$R580:U580,12),1),IF(V580=1,V584,V584+U581)),0)</f>
        <v>0</v>
      </c>
      <c r="W581" s="68">
        <f>IF(W580&gt;0,IF((SUMIFS($R583:V583,$R580:V580,12)+IF(V580=12,0,V581)+W584)&gt;=$L577,$L577-FLOOR(SUMIFS($R583:V583,$R580:V580,12),1),IF(W580=1,W584,W584+V581)),0)</f>
        <v>0</v>
      </c>
      <c r="X581" s="68">
        <f>IF(X580&gt;0,IF((SUMIFS($R583:W583,$R580:W580,12)+IF(W580=12,0,W581)+X584)&gt;=$L577,$L577-FLOOR(SUMIFS($R583:W583,$R580:W580,12),1),IF(X580=1,X584,X584+W581)),0)</f>
        <v>0</v>
      </c>
      <c r="Y581" s="68">
        <f>IF(Y580&gt;0,IF((SUMIFS($R583:X583,$R580:X580,12)+IF(X580=12,0,X581)+Y584)&gt;=$L577,$L577-FLOOR(SUMIFS($R583:X583,$R580:X580,12),1),IF(Y580=1,Y584,Y584+X581)),0)</f>
        <v>0</v>
      </c>
      <c r="Z581" s="68">
        <f>IF(Z580&gt;0,IF((SUMIFS($R583:Y583,$R580:Y580,12)+IF(Y580=12,0,Y581)+Z584)&gt;=$L577,$L577-FLOOR(SUMIFS($R583:Y583,$R580:Y580,12),1),IF(Z580=1,Z584,Z584+Y581)),0)</f>
        <v>0</v>
      </c>
      <c r="AA581" s="68">
        <f>IF(AA580&gt;0,IF((SUMIFS($R583:Z583,$R580:Z580,12)+IF(Z580=12,0,Z581)+AA584)&gt;=$L577,$L577-FLOOR(SUMIFS($R583:Z583,$R580:Z580,12),1),IF(AA580=1,AA584,AA584+Z581)),0)</f>
        <v>0</v>
      </c>
      <c r="AB581" s="68">
        <f>IF(AB580&gt;0,IF((SUMIFS($R583:AA583,$R580:AA580,12)+IF(AA580=12,0,AA581)+AB584)&gt;=$L577,$L577-FLOOR(SUMIFS($R583:AA583,$R580:AA580,12),1),IF(AB580=1,AB584,AB584+AA581)),0)</f>
        <v>0</v>
      </c>
      <c r="AC581" s="68">
        <f>IF(AC580&gt;0,IF((SUMIFS($R583:AB583,$R580:AB580,12)+IF(AB580=12,0,AB581)+AC584)&gt;=$L577,$L577-FLOOR(SUMIFS($R583:AB583,$R580:AB580,12),1),IF(AC580=1,AC584,AC584+AB581)),0)</f>
        <v>0</v>
      </c>
      <c r="AD581" s="68">
        <f>IF(AD580&gt;0,IF((SUMIFS($R583:AC583,$R580:AC580,12)+IF(AC580=12,0,AC581)+AD584)&gt;=$L577,$L577-FLOOR(SUMIFS($R583:AC583,$R580:AC580,12),1),IF(AD580=1,AD584,AD584+AC581)),0)</f>
        <v>0</v>
      </c>
      <c r="AE581" s="68">
        <f>IF(AE580&gt;0,IF((SUMIFS($R583:AD583,$R580:AD580,12)+IF(AD580=12,0,AD581)+AE584)&gt;=$L577,$L577-FLOOR(SUMIFS($R583:AD583,$R580:AD580,12),1),IF(AE580=1,AE584,AE584+AD581)),0)</f>
        <v>0</v>
      </c>
      <c r="AF581" s="68">
        <f>IF(AF580&gt;0,IF((SUMIFS($R583:AE583,$R580:AE580,12)+IF(AE580=12,0,AE581)+AF584)&gt;=$L577,$L577-FLOOR(SUMIFS($R583:AE583,$R580:AE580,12),1),IF(AF580=1,AF584,AF584+AE581)),0)</f>
        <v>0</v>
      </c>
      <c r="AG581" s="68">
        <f>IF(AG580&gt;0,IF((SUMIFS($R583:AF583,$R580:AF580,12)+IF(AF580=12,0,AF581)+AG584)&gt;=$L577,$L577-FLOOR(SUMIFS($R583:AF583,$R580:AF580,12),1),IF(AG580=1,AG584,AG584+AF581)),0)</f>
        <v>0</v>
      </c>
      <c r="AH581" s="68">
        <f>IF(AH580&gt;0,IF((SUMIFS($R583:AG583,$R580:AG580,12)+IF(AG580=12,0,AG581)+AH584)&gt;=$L577,$L577-FLOOR(SUMIFS($R583:AG583,$R580:AG580,12),1),IF(AH580=1,AH584,AH584+AG581)),0)</f>
        <v>0</v>
      </c>
      <c r="AI581" s="68">
        <f>IF(AI580&gt;0,IF((SUMIFS($R583:AH583,$R580:AH580,12)+IF(AH580=12,0,AH581)+AI584)&gt;=$L577,$L577-FLOOR(SUMIFS($R583:AH583,$R580:AH580,12),1),IF(AI580=1,AI584,AI584+AH581)),0)</f>
        <v>0</v>
      </c>
      <c r="AJ581" s="68">
        <f>IF(AJ580&gt;0,IF((SUMIFS($R583:AI583,$R580:AI580,12)+IF(AI580=12,0,AI581)+AJ584)&gt;=$L577,$L577-FLOOR(SUMIFS($R583:AI583,$R580:AI580,12),1),IF(AJ580=1,AJ584,AJ584+AI581)),0)</f>
        <v>0</v>
      </c>
      <c r="AK581" s="68">
        <f>IF(AK580&gt;0,IF((SUMIFS($R583:AJ583,$R580:AJ580,12)+IF(AJ580=12,0,AJ581)+AK584)&gt;=$L577,$L577-FLOOR(SUMIFS($R583:AJ583,$R580:AJ580,12),1),IF(AK580=1,AK584,AK584+AJ581)),0)</f>
        <v>0</v>
      </c>
      <c r="AL581" s="68">
        <f>IF(AL580&gt;0,IF((SUMIFS($R583:AK583,$R580:AK580,12)+IF(AK580=12,0,AK581)+AL584)&gt;=$L577,$L577-FLOOR(SUMIFS($R583:AK583,$R580:AK580,12),1),IF(AL580=1,AL584,AL584+AK581)),0)</f>
        <v>0</v>
      </c>
      <c r="AM581" s="68">
        <f>IF(AM580&gt;0,IF((SUMIFS($R583:AL583,$R580:AL580,12)+IF(AL580=12,0,AL581)+AM584)&gt;=$L577,$L577-FLOOR(SUMIFS($R583:AL583,$R580:AL580,12),1),IF(AM580=1,AM584,AM584+AL581)),0)</f>
        <v>0</v>
      </c>
      <c r="AN581" s="68">
        <f>IF(AN580&gt;0,IF((SUMIFS($R583:AM583,$R580:AM580,12)+IF(AM580=12,0,AM581)+AN584)&gt;=$L577,$L577-FLOOR(SUMIFS($R583:AM583,$R580:AM580,12),1),IF(AN580=1,AN584,AN584+AM581)),0)</f>
        <v>0</v>
      </c>
      <c r="AO581" s="68">
        <f>IF(AO580&gt;0,IF((SUMIFS($R583:AN583,$R580:AN580,12)+IF(AN580=12,0,AN581)+AO584)&gt;=$L577,$L577-FLOOR(SUMIFS($R583:AN583,$R580:AN580,12),1),IF(AO580=1,AO584,AO584+AN581)),0)</f>
        <v>0</v>
      </c>
      <c r="AP581" s="68">
        <f>IF(AP580&gt;0,IF((SUMIFS($R583:AO583,$R580:AO580,12)+IF(AO580=12,0,AO581)+AP584)&gt;=$L577,$L577-FLOOR(SUMIFS($R583:AO583,$R580:AO580,12),1),IF(AP580=1,AP584,AP584+AO581)),0)</f>
        <v>0</v>
      </c>
      <c r="AQ581" s="68">
        <f>IF(AQ580&gt;0,IF((SUMIFS($R583:AP583,$R580:AP580,12)+IF(AP580=12,0,AP581)+AQ584)&gt;=$L577,$L577-FLOOR(SUMIFS($R583:AP583,$R580:AP580,12),1),IF(AQ580=1,AQ584,AQ584+AP581)),0)</f>
        <v>0</v>
      </c>
      <c r="AR581" s="68">
        <f>IF(AR580&gt;0,IF((SUMIFS($R583:AQ583,$R580:AQ580,12)+IF(AQ580=12,0,AQ581)+AR584)&gt;=$L577,$L577-FLOOR(SUMIFS($R583:AQ583,$R580:AQ580,12),1),IF(AR580=1,AR584,AR584+AQ581)),0)</f>
        <v>0</v>
      </c>
      <c r="AS581" s="68">
        <f>IF(AS580&gt;0,IF((SUMIFS($R583:AR583,$R580:AR580,12)+IF(AR580=12,0,AR581)+AS584)&gt;=$L577,$L577-FLOOR(SUMIFS($R583:AR583,$R580:AR580,12),1),IF(AS580=1,AS584,AS584+AR581)),0)</f>
        <v>0</v>
      </c>
      <c r="AT581" s="68">
        <f>IF(AT580&gt;0,IF((SUMIFS($R583:AS583,$R580:AS580,12)+IF(AS580=12,0,AS581)+AT584)&gt;=$L577,$L577-FLOOR(SUMIFS($R583:AS583,$R580:AS580,12),1),IF(AT580=1,AT584,AT584+AS581)),0)</f>
        <v>0</v>
      </c>
      <c r="AU581" s="68">
        <f>IF(AU580&gt;0,IF((SUMIFS($R583:AT583,$R580:AT580,12)+IF(AT580=12,0,AT581)+AU584)&gt;=$L577,$L577-FLOOR(SUMIFS($R583:AT583,$R580:AT580,12),1),IF(AU580=1,AU584,AU584+AT581)),0)</f>
        <v>0</v>
      </c>
      <c r="AV581" s="68">
        <f>IF(AV580&gt;0,IF((SUMIFS($R583:AU583,$R580:AU580,12)+IF(AU580=12,0,AU581)+AV584)&gt;=$L577,$L577-FLOOR(SUMIFS($R583:AU583,$R580:AU580,12),1),IF(AV580=1,AV584,AV584+AU581)),0)</f>
        <v>0</v>
      </c>
      <c r="AW581" s="68">
        <f>IF(AW580&gt;0,IF((SUMIFS($R583:AV583,$R580:AV580,12)+IF(AV580=12,0,AV581)+AW584)&gt;=$L577,$L577-FLOOR(SUMIFS($R583:AV583,$R580:AV580,12),1),IF(AW580=1,AW584,AW584+AV581)),0)</f>
        <v>0</v>
      </c>
      <c r="AX581" s="68">
        <f>IF(AX580&gt;0,IF((SUMIFS($R583:AW583,$R580:AW580,12)+IF(AW580=12,0,AW581)+AX584)&gt;=$L577,$L577-FLOOR(SUMIFS($R583:AW583,$R580:AW580,12),1),IF(AX580=1,AX584,AX584+AW581)),0)</f>
        <v>0</v>
      </c>
      <c r="AY581" s="68">
        <f>IF(AY580&gt;0,IF((SUMIFS($R583:AX583,$R580:AX580,12)+IF(AX580=12,0,AX581)+AY584)&gt;=$L577,$L577-FLOOR(SUMIFS($R583:AX583,$R580:AX580,12),1),IF(AY580=1,AY584,AY584+AX581)),0)</f>
        <v>0</v>
      </c>
      <c r="AZ581" s="68">
        <f>IF(AZ580&gt;0,IF((SUMIFS($R583:AY583,$R580:AY580,12)+IF(AY580=12,0,AY581)+AZ584)&gt;=$L577,$L577-FLOOR(SUMIFS($R583:AY583,$R580:AY580,12),1),IF(AZ580=1,AZ584,AZ584+AY581)),0)</f>
        <v>0</v>
      </c>
      <c r="BA581" s="68">
        <f>IF(BA580&gt;0,IF((SUMIFS($R583:AZ583,$R580:AZ580,12)+IF(AZ580=12,0,AZ581)+BA584)&gt;=$L577,$L577-FLOOR(SUMIFS($R583:AZ583,$R580:AZ580,12),1),IF(BA580=1,BA584,BA584+AZ581)),0)</f>
        <v>0</v>
      </c>
      <c r="BB581" s="68">
        <f>IF(BB580&gt;0,IF((SUMIFS($R583:BA583,$R580:BA580,12)+IF(BA580=12,0,BA581)+BB584)&gt;=$L577,$L577-FLOOR(SUMIFS($R583:BA583,$R580:BA580,12),1),IF(BB580=1,BB584,BB584+BA581)),0)</f>
        <v>0</v>
      </c>
      <c r="BC581" s="68">
        <f>IF(BC580&gt;0,IF((SUMIFS($R583:BB583,$R580:BB580,12)+IF(BB580=12,0,BB581)+BC584)&gt;=$L577,$L577-FLOOR(SUMIFS($R583:BB583,$R580:BB580,12),1),IF(BC580=1,BC584,BC584+BB581)),0)</f>
        <v>0</v>
      </c>
      <c r="BD581" s="68">
        <f>IF(BD580&gt;0,IF((SUMIFS($R583:BC583,$R580:BC580,12)+IF(BC580=12,0,BC581)+BD584)&gt;=$L577,$L577-FLOOR(SUMIFS($R583:BC583,$R580:BC580,12),1),IF(BD580=1,BD584,BD584+BC581)),0)</f>
        <v>0</v>
      </c>
      <c r="BE581" s="68">
        <f>IF(BE580&gt;0,IF((SUMIFS($R583:BD583,$R580:BD580,12)+IF(BD580=12,0,BD581)+BE584)&gt;=$L577,$L577-FLOOR(SUMIFS($R583:BD583,$R580:BD580,12),1),IF(BE580=1,BE584,BE584+BD581)),0)</f>
        <v>0</v>
      </c>
      <c r="BF581" s="68">
        <f>IF(BF580&gt;0,IF((SUMIFS($R583:BE583,$R580:BE580,12)+IF(BE580=12,0,BE581)+BF584)&gt;=$L577,$L577-FLOOR(SUMIFS($R583:BE583,$R580:BE580,12),1),IF(BF580=1,BF584,BF584+BE581)),0)</f>
        <v>0</v>
      </c>
      <c r="BG581" s="68">
        <f>IF(BG580&gt;0,IF((SUMIFS($R583:BF583,$R580:BF580,12)+IF(BF580=12,0,BF581)+BG584)&gt;=$L577,$L577-FLOOR(SUMIFS($R583:BF583,$R580:BF580,12),1),IF(BG580=1,BG584,BG584+BF581)),0)</f>
        <v>0</v>
      </c>
      <c r="BH581" s="68">
        <f>IF(BH580&gt;0,IF((SUMIFS($R583:BG583,$R580:BG580,12)+IF(BG580=12,0,BG581)+BH584)&gt;=$L577,$L577-FLOOR(SUMIFS($R583:BG583,$R580:BG580,12),1),IF(BH580=1,BH584,BH584+BG581)),0)</f>
        <v>0</v>
      </c>
      <c r="BI581" s="68">
        <f>IF(BI580&gt;0,IF((SUMIFS($R583:BH583,$R580:BH580,12)+IF(BH580=12,0,BH581)+BI584)&gt;=$L577,$L577-FLOOR(SUMIFS($R583:BH583,$R580:BH580,12),1),IF(BI580=1,BI584,BI584+BH581)),0)</f>
        <v>0</v>
      </c>
      <c r="BJ581" s="68">
        <f>IF(BJ580&gt;0,IF((SUMIFS($R583:BI583,$R580:BI580,12)+IF(BI580=12,0,BI581)+BJ584)&gt;=$L577,$L577-FLOOR(SUMIFS($R583:BI583,$R580:BI580,12),1),IF(BJ580=1,BJ584,BJ584+BI581)),0)</f>
        <v>0</v>
      </c>
      <c r="BK581" s="68">
        <f>IF(BK580&gt;0,IF((SUMIFS($R583:BJ583,$R580:BJ580,12)+IF(BJ580=12,0,BJ581)+BK584)&gt;=$L577,$L577-FLOOR(SUMIFS($R583:BJ583,$R580:BJ580,12),1),IF(BK580=1,BK584,BK584+BJ581)),0)</f>
        <v>0</v>
      </c>
      <c r="BL581" s="68">
        <f>IF(BL580&gt;0,IF((SUMIFS($R583:BK583,$R580:BK580,12)+IF(BK580=12,0,BK581)+BL584)&gt;=$L577,$L577-FLOOR(SUMIFS($R583:BK583,$R580:BK580,12),1),IF(BL580=1,BL584,BL584+BK581)),0)</f>
        <v>0</v>
      </c>
      <c r="BM581" s="68">
        <f>IF(BM580&gt;0,IF((SUMIFS($R583:BL583,$R580:BL580,12)+IF(BL580=12,0,BL581)+BM584)&gt;=$L577,$L577-FLOOR(SUMIFS($R583:BL583,$R580:BL580,12),1),IF(BM580=1,BM584,BM584+BL581)),0)</f>
        <v>0</v>
      </c>
      <c r="BN581" s="362"/>
      <c r="BO581" s="364"/>
      <c r="BP581" s="366"/>
      <c r="BQ581" s="366"/>
      <c r="BR581" s="106"/>
      <c r="BS581" s="106"/>
      <c r="BT581" s="106"/>
      <c r="BU581" s="106"/>
      <c r="BV581" s="106"/>
      <c r="BW581" s="106"/>
      <c r="BX581" s="106"/>
      <c r="BY581" s="106"/>
      <c r="BZ581" s="106"/>
      <c r="CA581" s="106"/>
      <c r="CB581" s="106"/>
      <c r="CC581" s="106"/>
      <c r="CD581" s="106"/>
      <c r="CE581" s="106"/>
      <c r="CF581" s="106"/>
      <c r="CG581" s="106"/>
    </row>
    <row r="582" spans="1:85" s="245" customFormat="1" ht="41.5" hidden="1" customHeight="1" x14ac:dyDescent="0.35">
      <c r="A582" s="243"/>
      <c r="B582" s="128"/>
      <c r="C582" s="80"/>
      <c r="D582" s="80"/>
      <c r="E582" s="80"/>
      <c r="F582" s="80"/>
      <c r="G582" s="80"/>
      <c r="H582" s="80"/>
      <c r="I582" s="80"/>
      <c r="J582" s="80"/>
      <c r="K582" s="80"/>
      <c r="L582" s="80"/>
      <c r="M582" s="64"/>
      <c r="N582" s="7"/>
      <c r="O582" s="192"/>
      <c r="P582" s="106"/>
      <c r="Q582" s="65" t="s">
        <v>161</v>
      </c>
      <c r="R582" s="67">
        <f>IF(R577&gt;0,R578,0)</f>
        <v>0</v>
      </c>
      <c r="S582" s="67">
        <f t="shared" ref="S582" si="10734">IF(S577&gt;0,IF(S580=1,S578,S578+R582),R582)</f>
        <v>0</v>
      </c>
      <c r="T582" s="67">
        <f t="shared" ref="T582" si="10735">IF(T577&gt;0,IF(T580=1,T578,T578+S582),S582)</f>
        <v>0</v>
      </c>
      <c r="U582" s="67">
        <f t="shared" ref="U582" si="10736">IF(U577&gt;0,IF(U580=1,U578,U578+T582),T582)</f>
        <v>0</v>
      </c>
      <c r="V582" s="67">
        <f t="shared" ref="V582" si="10737">IF(V577&gt;0,IF(V580=1,V578,V578+U582),U582)</f>
        <v>0</v>
      </c>
      <c r="W582" s="67">
        <f t="shared" ref="W582" si="10738">IF(W577&gt;0,IF(W580=1,W578,W578+V582),V582)</f>
        <v>0</v>
      </c>
      <c r="X582" s="67">
        <f t="shared" ref="X582" si="10739">IF(X577&gt;0,IF(X580=1,X578,X578+W582),W582)</f>
        <v>0</v>
      </c>
      <c r="Y582" s="67">
        <f t="shared" ref="Y582" si="10740">IF(Y577&gt;0,IF(Y580=1,Y578,Y578+X582),X582)</f>
        <v>0</v>
      </c>
      <c r="Z582" s="67">
        <f t="shared" ref="Z582" si="10741">IF(Z577&gt;0,IF(Z580=1,Z578,Z578+Y582),Y582)</f>
        <v>0</v>
      </c>
      <c r="AA582" s="67">
        <f t="shared" ref="AA582" si="10742">IF(AA577&gt;0,IF(AA580=1,AA578,AA578+Z582),Z582)</f>
        <v>0</v>
      </c>
      <c r="AB582" s="67">
        <f t="shared" ref="AB582" si="10743">IF(AB577&gt;0,IF(AB580=1,AB578,AB578+AA582),AA582)</f>
        <v>0</v>
      </c>
      <c r="AC582" s="67">
        <f t="shared" ref="AC582" si="10744">IF(AC577&gt;0,IF(AC580=1,AC578,AC578+AB582),AB582)</f>
        <v>0</v>
      </c>
      <c r="AD582" s="67">
        <f t="shared" ref="AD582" si="10745">IF(AD577&gt;0,IF(AD580=1,AD578,AD578+AC582),AC582)</f>
        <v>0</v>
      </c>
      <c r="AE582" s="67">
        <f t="shared" ref="AE582" si="10746">IF(AE577&gt;0,IF(AE580=1,AE578,AE578+AD582),AD582)</f>
        <v>0</v>
      </c>
      <c r="AF582" s="67">
        <f t="shared" ref="AF582" si="10747">IF(AF577&gt;0,IF(AF580=1,AF578,AF578+AE582),AE582)</f>
        <v>0</v>
      </c>
      <c r="AG582" s="67">
        <f t="shared" ref="AG582" si="10748">IF(AG577&gt;0,IF(AG580=1,AG578,AG578+AF582),AF582)</f>
        <v>0</v>
      </c>
      <c r="AH582" s="67">
        <f t="shared" ref="AH582" si="10749">IF(AH577&gt;0,IF(AH580=1,AH578,AH578+AG582),AG582)</f>
        <v>0</v>
      </c>
      <c r="AI582" s="67">
        <f t="shared" ref="AI582" si="10750">IF(AI577&gt;0,IF(AI580=1,AI578,AI578+AH582),AH582)</f>
        <v>0</v>
      </c>
      <c r="AJ582" s="67">
        <f t="shared" ref="AJ582" si="10751">IF(AJ577&gt;0,IF(AJ580=1,AJ578,AJ578+AI582),AI582)</f>
        <v>0</v>
      </c>
      <c r="AK582" s="67">
        <f t="shared" ref="AK582" si="10752">IF(AK577&gt;0,IF(AK580=1,AK578,AK578+AJ582),AJ582)</f>
        <v>0</v>
      </c>
      <c r="AL582" s="67">
        <f t="shared" ref="AL582" si="10753">IF(AL577&gt;0,IF(AL580=1,AL578,AL578+AK582),AK582)</f>
        <v>0</v>
      </c>
      <c r="AM582" s="67">
        <f t="shared" ref="AM582" si="10754">IF(AM577&gt;0,IF(AM580=1,AM578,AM578+AL582),AL582)</f>
        <v>0</v>
      </c>
      <c r="AN582" s="67">
        <f t="shared" ref="AN582" si="10755">IF(AN577&gt;0,IF(AN580=1,AN578,AN578+AM582),AM582)</f>
        <v>0</v>
      </c>
      <c r="AO582" s="67">
        <f t="shared" ref="AO582" si="10756">IF(AO577&gt;0,IF(AO580=1,AO578,AO578+AN582),AN582)</f>
        <v>0</v>
      </c>
      <c r="AP582" s="67">
        <f t="shared" ref="AP582" si="10757">IF(AP577&gt;0,IF(AP580=1,AP578,AP578+AO582),AO582)</f>
        <v>0</v>
      </c>
      <c r="AQ582" s="67">
        <f t="shared" ref="AQ582" si="10758">IF(AQ577&gt;0,IF(AQ580=1,AQ578,AQ578+AP582),AP582)</f>
        <v>0</v>
      </c>
      <c r="AR582" s="67">
        <f t="shared" ref="AR582" si="10759">IF(AR577&gt;0,IF(AR580=1,AR578,AR578+AQ582),AQ582)</f>
        <v>0</v>
      </c>
      <c r="AS582" s="67">
        <f t="shared" ref="AS582" si="10760">IF(AS577&gt;0,IF(AS580=1,AS578,AS578+AR582),AR582)</f>
        <v>0</v>
      </c>
      <c r="AT582" s="67">
        <f t="shared" ref="AT582" si="10761">IF(AT577&gt;0,IF(AT580=1,AT578,AT578+AS582),AS582)</f>
        <v>0</v>
      </c>
      <c r="AU582" s="67">
        <f t="shared" ref="AU582" si="10762">IF(AU577&gt;0,IF(AU580=1,AU578,AU578+AT582),AT582)</f>
        <v>0</v>
      </c>
      <c r="AV582" s="67">
        <f t="shared" ref="AV582" si="10763">IF(AV577&gt;0,IF(AV580=1,AV578,AV578+AU582),AU582)</f>
        <v>0</v>
      </c>
      <c r="AW582" s="67">
        <f t="shared" ref="AW582" si="10764">IF(AW577&gt;0,IF(AW580=1,AW578,AW578+AV582),AV582)</f>
        <v>0</v>
      </c>
      <c r="AX582" s="67">
        <f t="shared" ref="AX582" si="10765">IF(AX577&gt;0,IF(AX580=1,AX578,AX578+AW582),AW582)</f>
        <v>0</v>
      </c>
      <c r="AY582" s="67">
        <f t="shared" ref="AY582" si="10766">IF(AY577&gt;0,IF(AY580=1,AY578,AY578+AX582),AX582)</f>
        <v>0</v>
      </c>
      <c r="AZ582" s="67">
        <f t="shared" ref="AZ582" si="10767">IF(AZ577&gt;0,IF(AZ580=1,AZ578,AZ578+AY582),AY582)</f>
        <v>0</v>
      </c>
      <c r="BA582" s="67">
        <f t="shared" ref="BA582" si="10768">IF(BA577&gt;0,IF(BA580=1,BA578,BA578+AZ582),AZ582)</f>
        <v>0</v>
      </c>
      <c r="BB582" s="67">
        <f t="shared" ref="BB582" si="10769">IF(BB577&gt;0,IF(BB580=1,BB578,BB578+BA582),BA582)</f>
        <v>0</v>
      </c>
      <c r="BC582" s="67">
        <f t="shared" ref="BC582" si="10770">IF(BC577&gt;0,IF(BC580=1,BC578,BC578+BB582),BB582)</f>
        <v>0</v>
      </c>
      <c r="BD582" s="67">
        <f t="shared" ref="BD582" si="10771">IF(BD577&gt;0,IF(BD580=1,BD578,BD578+BC582),BC582)</f>
        <v>0</v>
      </c>
      <c r="BE582" s="67">
        <f t="shared" ref="BE582" si="10772">IF(BE577&gt;0,IF(BE580=1,BE578,BE578+BD582),BD582)</f>
        <v>0</v>
      </c>
      <c r="BF582" s="67">
        <f t="shared" ref="BF582" si="10773">IF(BF577&gt;0,IF(BF580=1,BF578,BF578+BE582),BE582)</f>
        <v>0</v>
      </c>
      <c r="BG582" s="67">
        <f t="shared" ref="BG582" si="10774">IF(BG577&gt;0,IF(BG580=1,BG578,BG578+BF582),BF582)</f>
        <v>0</v>
      </c>
      <c r="BH582" s="67">
        <f t="shared" ref="BH582" si="10775">IF(BH577&gt;0,IF(BH580=1,BH578,BH578+BG582),BG582)</f>
        <v>0</v>
      </c>
      <c r="BI582" s="67">
        <f t="shared" ref="BI582" si="10776">IF(BI577&gt;0,IF(BI580=1,BI578,BI578+BH582),BH582)</f>
        <v>0</v>
      </c>
      <c r="BJ582" s="67">
        <f t="shared" ref="BJ582" si="10777">IF(BJ577&gt;0,IF(BJ580=1,BJ578,BJ578+BI582),BI582)</f>
        <v>0</v>
      </c>
      <c r="BK582" s="67">
        <f t="shared" ref="BK582" si="10778">IF(BK577&gt;0,IF(BK580=1,BK578,BK578+BJ582),BJ582)</f>
        <v>0</v>
      </c>
      <c r="BL582" s="67">
        <f t="shared" ref="BL582" si="10779">IF(BL577&gt;0,IF(BL580=1,BL578,BL578+BK582),BK582)</f>
        <v>0</v>
      </c>
      <c r="BM582" s="67">
        <f t="shared" ref="BM582" si="10780">IF(BM577&gt;0,IF(BM580=1,BM578,BM578+BL582),BL582)</f>
        <v>0</v>
      </c>
      <c r="BN582" s="362"/>
      <c r="BO582" s="364"/>
      <c r="BP582" s="366"/>
      <c r="BQ582" s="366"/>
      <c r="BR582" s="106"/>
      <c r="BS582" s="106"/>
      <c r="BT582" s="106"/>
      <c r="BU582" s="106"/>
      <c r="BV582" s="106"/>
      <c r="BW582" s="106"/>
      <c r="BX582" s="106"/>
      <c r="BY582" s="106"/>
      <c r="BZ582" s="106"/>
      <c r="CA582" s="106"/>
      <c r="CB582" s="106"/>
      <c r="CC582" s="106"/>
      <c r="CD582" s="106"/>
      <c r="CE582" s="106"/>
      <c r="CF582" s="106"/>
      <c r="CG582" s="106"/>
    </row>
    <row r="583" spans="1:85" s="245" customFormat="1" ht="41.5" hidden="1" customHeight="1" x14ac:dyDescent="0.35">
      <c r="A583" s="243"/>
      <c r="B583" s="128"/>
      <c r="C583" s="80"/>
      <c r="D583" s="80"/>
      <c r="E583" s="80"/>
      <c r="F583" s="80"/>
      <c r="G583" s="80"/>
      <c r="H583" s="80"/>
      <c r="I583" s="80"/>
      <c r="J583" s="80"/>
      <c r="K583" s="80"/>
      <c r="L583" s="80"/>
      <c r="M583" s="64"/>
      <c r="N583" s="7"/>
      <c r="O583" s="192"/>
      <c r="P583" s="106"/>
      <c r="Q583" s="65" t="s">
        <v>162</v>
      </c>
      <c r="R583" s="67">
        <f>R585</f>
        <v>0</v>
      </c>
      <c r="S583" s="67">
        <f t="shared" ref="S583" si="10781">IF(S580=1,S585,S585+R583)</f>
        <v>0</v>
      </c>
      <c r="T583" s="67">
        <f t="shared" ref="T583" si="10782">IF(T580=1,T585,T585+S583)</f>
        <v>0</v>
      </c>
      <c r="U583" s="67">
        <f t="shared" ref="U583" si="10783">IF(U580=1,U585,U585+T583)</f>
        <v>0</v>
      </c>
      <c r="V583" s="67">
        <f t="shared" ref="V583" si="10784">IF(V580=1,V585,V585+U583)</f>
        <v>0</v>
      </c>
      <c r="W583" s="67">
        <f t="shared" ref="W583" si="10785">IF(W580=1,W585,W585+V583)</f>
        <v>0</v>
      </c>
      <c r="X583" s="67">
        <f t="shared" ref="X583" si="10786">IF(X580=1,X585,X585+W583)</f>
        <v>0</v>
      </c>
      <c r="Y583" s="67">
        <f t="shared" ref="Y583" si="10787">IF(Y580=1,Y585,Y585+X583)</f>
        <v>0</v>
      </c>
      <c r="Z583" s="67">
        <f t="shared" ref="Z583" si="10788">IF(Z580=1,Z585,Z585+Y583)</f>
        <v>0</v>
      </c>
      <c r="AA583" s="67">
        <f t="shared" ref="AA583" si="10789">IF(AA580=1,AA585,AA585+Z583)</f>
        <v>0</v>
      </c>
      <c r="AB583" s="67">
        <f t="shared" ref="AB583" si="10790">IF(AB580=1,AB585,AB585+AA583)</f>
        <v>0</v>
      </c>
      <c r="AC583" s="67">
        <f t="shared" ref="AC583" si="10791">IF(AC580=1,AC585,AC585+AB583)</f>
        <v>0</v>
      </c>
      <c r="AD583" s="67">
        <f t="shared" ref="AD583" si="10792">IF(AD580=1,AD585,AD585+AC583)</f>
        <v>0</v>
      </c>
      <c r="AE583" s="67">
        <f t="shared" ref="AE583" si="10793">IF(AE580=1,AE585,AE585+AD583)</f>
        <v>0</v>
      </c>
      <c r="AF583" s="67">
        <f t="shared" ref="AF583" si="10794">IF(AF580=1,AF585,AF585+AE583)</f>
        <v>0</v>
      </c>
      <c r="AG583" s="67">
        <f t="shared" ref="AG583" si="10795">IF(AG580=1,AG585,AG585+AF583)</f>
        <v>0</v>
      </c>
      <c r="AH583" s="67">
        <f t="shared" ref="AH583" si="10796">IF(AH580=1,AH585,AH585+AG583)</f>
        <v>0</v>
      </c>
      <c r="AI583" s="67">
        <f t="shared" ref="AI583" si="10797">IF(AI580=1,AI585,AI585+AH583)</f>
        <v>0</v>
      </c>
      <c r="AJ583" s="67">
        <f t="shared" ref="AJ583" si="10798">IF(AJ580=1,AJ585,AJ585+AI583)</f>
        <v>0</v>
      </c>
      <c r="AK583" s="67">
        <f t="shared" ref="AK583" si="10799">IF(AK580=1,AK585,AK585+AJ583)</f>
        <v>0</v>
      </c>
      <c r="AL583" s="67">
        <f t="shared" ref="AL583" si="10800">IF(AL580=1,AL585,AL585+AK583)</f>
        <v>0</v>
      </c>
      <c r="AM583" s="67">
        <f t="shared" ref="AM583" si="10801">IF(AM580=1,AM585,AM585+AL583)</f>
        <v>0</v>
      </c>
      <c r="AN583" s="67">
        <f t="shared" ref="AN583" si="10802">IF(AN580=1,AN585,AN585+AM583)</f>
        <v>0</v>
      </c>
      <c r="AO583" s="67">
        <f t="shared" ref="AO583" si="10803">IF(AO580=1,AO585,AO585+AN583)</f>
        <v>0</v>
      </c>
      <c r="AP583" s="67">
        <f t="shared" ref="AP583" si="10804">IF(AP580=1,AP585,AP585+AO583)</f>
        <v>0</v>
      </c>
      <c r="AQ583" s="67">
        <f t="shared" ref="AQ583" si="10805">IF(AQ580=1,AQ585,AQ585+AP583)</f>
        <v>0</v>
      </c>
      <c r="AR583" s="67">
        <f t="shared" ref="AR583" si="10806">IF(AR580=1,AR585,AR585+AQ583)</f>
        <v>0</v>
      </c>
      <c r="AS583" s="67">
        <f t="shared" ref="AS583" si="10807">IF(AS580=1,AS585,AS585+AR583)</f>
        <v>0</v>
      </c>
      <c r="AT583" s="67">
        <f t="shared" ref="AT583" si="10808">IF(AT580=1,AT585,AT585+AS583)</f>
        <v>0</v>
      </c>
      <c r="AU583" s="67">
        <f t="shared" ref="AU583" si="10809">IF(AU580=1,AU585,AU585+AT583)</f>
        <v>0</v>
      </c>
      <c r="AV583" s="67">
        <f t="shared" ref="AV583" si="10810">IF(AV580=1,AV585,AV585+AU583)</f>
        <v>0</v>
      </c>
      <c r="AW583" s="67">
        <f t="shared" ref="AW583" si="10811">IF(AW580=1,AW585,AW585+AV583)</f>
        <v>0</v>
      </c>
      <c r="AX583" s="67">
        <f t="shared" ref="AX583" si="10812">IF(AX580=1,AX585,AX585+AW583)</f>
        <v>0</v>
      </c>
      <c r="AY583" s="67">
        <f t="shared" ref="AY583" si="10813">IF(AY580=1,AY585,AY585+AX583)</f>
        <v>0</v>
      </c>
      <c r="AZ583" s="67">
        <f t="shared" ref="AZ583" si="10814">IF(AZ580=1,AZ585,AZ585+AY583)</f>
        <v>0</v>
      </c>
      <c r="BA583" s="67">
        <f t="shared" ref="BA583" si="10815">IF(BA580=1,BA585,BA585+AZ583)</f>
        <v>0</v>
      </c>
      <c r="BB583" s="67">
        <f t="shared" ref="BB583" si="10816">IF(BB580=1,BB585,BB585+BA583)</f>
        <v>0</v>
      </c>
      <c r="BC583" s="67">
        <f t="shared" ref="BC583" si="10817">IF(BC580=1,BC585,BC585+BB583)</f>
        <v>0</v>
      </c>
      <c r="BD583" s="67">
        <f t="shared" ref="BD583" si="10818">IF(BD580=1,BD585,BD585+BC583)</f>
        <v>0</v>
      </c>
      <c r="BE583" s="67">
        <f t="shared" ref="BE583" si="10819">IF(BE580=1,BE585,BE585+BD583)</f>
        <v>0</v>
      </c>
      <c r="BF583" s="67">
        <f t="shared" ref="BF583" si="10820">IF(BF580=1,BF585,BF585+BE583)</f>
        <v>0</v>
      </c>
      <c r="BG583" s="67">
        <f t="shared" ref="BG583" si="10821">IF(BG580=1,BG585,BG585+BF583)</f>
        <v>0</v>
      </c>
      <c r="BH583" s="67">
        <f t="shared" ref="BH583" si="10822">IF(BH580=1,BH585,BH585+BG583)</f>
        <v>0</v>
      </c>
      <c r="BI583" s="67">
        <f t="shared" ref="BI583" si="10823">IF(BI580=1,BI585,BI585+BH583)</f>
        <v>0</v>
      </c>
      <c r="BJ583" s="67">
        <f t="shared" ref="BJ583" si="10824">IF(BJ580=1,BJ585,BJ585+BI583)</f>
        <v>0</v>
      </c>
      <c r="BK583" s="67">
        <f t="shared" ref="BK583" si="10825">IF(BK580=1,BK585,BK585+BJ583)</f>
        <v>0</v>
      </c>
      <c r="BL583" s="67">
        <f t="shared" ref="BL583" si="10826">IF(BL580=1,BL585,BL585+BK583)</f>
        <v>0</v>
      </c>
      <c r="BM583" s="67">
        <f t="shared" ref="BM583" si="10827">IF(BM580=1,BM585,BM585+BL583)</f>
        <v>0</v>
      </c>
      <c r="BN583" s="362"/>
      <c r="BO583" s="364"/>
      <c r="BP583" s="366"/>
      <c r="BQ583" s="366"/>
      <c r="BR583" s="106"/>
      <c r="BS583" s="106"/>
      <c r="BT583" s="106"/>
      <c r="BU583" s="106"/>
      <c r="BV583" s="106"/>
      <c r="BW583" s="106"/>
      <c r="BX583" s="106"/>
      <c r="BY583" s="106"/>
      <c r="BZ583" s="106"/>
      <c r="CA583" s="106"/>
      <c r="CB583" s="106"/>
      <c r="CC583" s="106"/>
      <c r="CD583" s="106"/>
      <c r="CE583" s="106"/>
      <c r="CF583" s="106"/>
      <c r="CG583" s="106"/>
    </row>
    <row r="584" spans="1:85" s="245" customFormat="1" ht="29" x14ac:dyDescent="0.35">
      <c r="A584" s="243"/>
      <c r="B584" s="128"/>
      <c r="C584" s="80"/>
      <c r="D584" s="80"/>
      <c r="E584" s="80"/>
      <c r="F584" s="80"/>
      <c r="G584" s="80"/>
      <c r="H584" s="80"/>
      <c r="I584" s="80"/>
      <c r="J584" s="80"/>
      <c r="K584" s="80"/>
      <c r="L584" s="80"/>
      <c r="M584" s="64"/>
      <c r="N584" s="7"/>
      <c r="O584" s="192"/>
      <c r="P584" s="106"/>
      <c r="Q584" s="63" t="s">
        <v>160</v>
      </c>
      <c r="R584" s="68">
        <f t="shared" ref="R584:BM584" si="10828">1720/12*R577</f>
        <v>0</v>
      </c>
      <c r="S584" s="68">
        <f t="shared" si="10828"/>
        <v>0</v>
      </c>
      <c r="T584" s="68">
        <f t="shared" si="10828"/>
        <v>0</v>
      </c>
      <c r="U584" s="68">
        <f t="shared" si="10828"/>
        <v>0</v>
      </c>
      <c r="V584" s="68">
        <f t="shared" si="10828"/>
        <v>0</v>
      </c>
      <c r="W584" s="68">
        <f t="shared" si="10828"/>
        <v>0</v>
      </c>
      <c r="X584" s="68">
        <f t="shared" si="10828"/>
        <v>0</v>
      </c>
      <c r="Y584" s="68">
        <f t="shared" si="10828"/>
        <v>0</v>
      </c>
      <c r="Z584" s="68">
        <f t="shared" si="10828"/>
        <v>0</v>
      </c>
      <c r="AA584" s="68">
        <f t="shared" si="10828"/>
        <v>0</v>
      </c>
      <c r="AB584" s="68">
        <f t="shared" si="10828"/>
        <v>0</v>
      </c>
      <c r="AC584" s="68">
        <f t="shared" si="10828"/>
        <v>0</v>
      </c>
      <c r="AD584" s="68">
        <f t="shared" si="10828"/>
        <v>0</v>
      </c>
      <c r="AE584" s="68">
        <f t="shared" si="10828"/>
        <v>0</v>
      </c>
      <c r="AF584" s="68">
        <f t="shared" si="10828"/>
        <v>0</v>
      </c>
      <c r="AG584" s="68">
        <f t="shared" si="10828"/>
        <v>0</v>
      </c>
      <c r="AH584" s="68">
        <f t="shared" si="10828"/>
        <v>0</v>
      </c>
      <c r="AI584" s="68">
        <f t="shared" si="10828"/>
        <v>0</v>
      </c>
      <c r="AJ584" s="68">
        <f t="shared" si="10828"/>
        <v>0</v>
      </c>
      <c r="AK584" s="68">
        <f t="shared" si="10828"/>
        <v>0</v>
      </c>
      <c r="AL584" s="68">
        <f t="shared" si="10828"/>
        <v>0</v>
      </c>
      <c r="AM584" s="68">
        <f t="shared" si="10828"/>
        <v>0</v>
      </c>
      <c r="AN584" s="68">
        <f t="shared" si="10828"/>
        <v>0</v>
      </c>
      <c r="AO584" s="68">
        <f t="shared" si="10828"/>
        <v>0</v>
      </c>
      <c r="AP584" s="68">
        <f t="shared" si="10828"/>
        <v>0</v>
      </c>
      <c r="AQ584" s="68">
        <f t="shared" si="10828"/>
        <v>0</v>
      </c>
      <c r="AR584" s="68">
        <f t="shared" si="10828"/>
        <v>0</v>
      </c>
      <c r="AS584" s="68">
        <f t="shared" si="10828"/>
        <v>0</v>
      </c>
      <c r="AT584" s="68">
        <f t="shared" si="10828"/>
        <v>0</v>
      </c>
      <c r="AU584" s="68">
        <f t="shared" si="10828"/>
        <v>0</v>
      </c>
      <c r="AV584" s="68">
        <f t="shared" si="10828"/>
        <v>0</v>
      </c>
      <c r="AW584" s="68">
        <f t="shared" si="10828"/>
        <v>0</v>
      </c>
      <c r="AX584" s="68">
        <f t="shared" si="10828"/>
        <v>0</v>
      </c>
      <c r="AY584" s="68">
        <f t="shared" si="10828"/>
        <v>0</v>
      </c>
      <c r="AZ584" s="68">
        <f t="shared" si="10828"/>
        <v>0</v>
      </c>
      <c r="BA584" s="68">
        <f t="shared" si="10828"/>
        <v>0</v>
      </c>
      <c r="BB584" s="68">
        <f t="shared" si="10828"/>
        <v>0</v>
      </c>
      <c r="BC584" s="68">
        <f t="shared" si="10828"/>
        <v>0</v>
      </c>
      <c r="BD584" s="68">
        <f t="shared" si="10828"/>
        <v>0</v>
      </c>
      <c r="BE584" s="68">
        <f t="shared" si="10828"/>
        <v>0</v>
      </c>
      <c r="BF584" s="68">
        <f t="shared" si="10828"/>
        <v>0</v>
      </c>
      <c r="BG584" s="68">
        <f t="shared" si="10828"/>
        <v>0</v>
      </c>
      <c r="BH584" s="68">
        <f t="shared" si="10828"/>
        <v>0</v>
      </c>
      <c r="BI584" s="68">
        <f t="shared" si="10828"/>
        <v>0</v>
      </c>
      <c r="BJ584" s="68">
        <f t="shared" si="10828"/>
        <v>0</v>
      </c>
      <c r="BK584" s="68">
        <f t="shared" si="10828"/>
        <v>0</v>
      </c>
      <c r="BL584" s="68">
        <f t="shared" si="10828"/>
        <v>0</v>
      </c>
      <c r="BM584" s="68">
        <f t="shared" si="10828"/>
        <v>0</v>
      </c>
      <c r="BN584" s="362"/>
      <c r="BO584" s="364"/>
      <c r="BP584" s="366"/>
      <c r="BQ584" s="366"/>
      <c r="BR584" s="106"/>
      <c r="BS584" s="106"/>
      <c r="BT584" s="106"/>
      <c r="BU584" s="106"/>
      <c r="BV584" s="106"/>
      <c r="BW584" s="106"/>
      <c r="BX584" s="106"/>
      <c r="BY584" s="106"/>
      <c r="BZ584" s="106"/>
      <c r="CA584" s="106"/>
      <c r="CB584" s="106"/>
      <c r="CC584" s="106"/>
      <c r="CD584" s="106"/>
      <c r="CE584" s="106"/>
      <c r="CF584" s="106"/>
      <c r="CG584" s="106"/>
    </row>
    <row r="585" spans="1:85" s="245" customFormat="1" ht="29" x14ac:dyDescent="0.35">
      <c r="A585" s="243"/>
      <c r="B585" s="128"/>
      <c r="C585" s="80"/>
      <c r="D585" s="80"/>
      <c r="E585" s="80"/>
      <c r="F585" s="80"/>
      <c r="G585" s="80"/>
      <c r="H585" s="80"/>
      <c r="I585" s="80"/>
      <c r="J585" s="80"/>
      <c r="K585" s="80"/>
      <c r="L585" s="80"/>
      <c r="M585" s="64"/>
      <c r="N585" s="7"/>
      <c r="O585" s="192"/>
      <c r="P585" s="106"/>
      <c r="Q585" s="63" t="s">
        <v>144</v>
      </c>
      <c r="R585" s="68">
        <f>FLOOR(IF(OR(R580=0,R580=1),IF(R578&gt;=R584,R584,R578)+0.00000001,IF(R582&gt;=R581,R581,R582))+0.00000001,1)</f>
        <v>0</v>
      </c>
      <c r="S585" s="68">
        <f t="shared" ref="S585" si="10829">FLOOR(IF(OR(S580=0,S580=1),IF(S584&gt;S581,S581,IF(S578&gt;=S584,S584,S578)+0.00000001),IF(S582&gt;=S581,S581-R583,S582-R583)+0.00000001),1)</f>
        <v>0</v>
      </c>
      <c r="T585" s="68">
        <f t="shared" ref="T585" si="10830">FLOOR(IF(OR(T580=0,T580=1),IF(T584&gt;T581,T581,IF(T578&gt;=T584,T584,T578)+0.00000001),IF(T582&gt;=T581,T581-S583,T582-S583)+0.00000001),1)</f>
        <v>0</v>
      </c>
      <c r="U585" s="68">
        <f t="shared" ref="U585" si="10831">FLOOR(IF(OR(U580=0,U580=1),IF(U584&gt;U581,U581,IF(U578&gt;=U584,U584,U578)+0.00000001),IF(U582&gt;=U581,U581-T583,U582-T583)+0.00000001),1)</f>
        <v>0</v>
      </c>
      <c r="V585" s="68">
        <f t="shared" ref="V585" si="10832">FLOOR(IF(OR(V580=0,V580=1),IF(V584&gt;V581,V581,IF(V578&gt;=V584,V584,V578)+0.00000001),IF(V582&gt;=V581,V581-U583,V582-U583)+0.00000001),1)</f>
        <v>0</v>
      </c>
      <c r="W585" s="68">
        <f t="shared" ref="W585" si="10833">FLOOR(IF(OR(W580=0,W580=1),IF(W584&gt;W581,W581,IF(W578&gt;=W584,W584,W578)+0.00000001),IF(W582&gt;=W581,W581-V583,W582-V583)+0.00000001),1)</f>
        <v>0</v>
      </c>
      <c r="X585" s="68">
        <f t="shared" ref="X585" si="10834">FLOOR(IF(OR(X580=0,X580=1),IF(X584&gt;X581,X581,IF(X578&gt;=X584,X584,X578)+0.00000001),IF(X582&gt;=X581,X581-W583,X582-W583)+0.00000001),1)</f>
        <v>0</v>
      </c>
      <c r="Y585" s="68">
        <f t="shared" ref="Y585" si="10835">FLOOR(IF(OR(Y580=0,Y580=1),IF(Y584&gt;Y581,Y581,IF(Y578&gt;=Y584,Y584,Y578)+0.00000001),IF(Y582&gt;=Y581,Y581-X583,Y582-X583)+0.00000001),1)</f>
        <v>0</v>
      </c>
      <c r="Z585" s="68">
        <f t="shared" ref="Z585" si="10836">FLOOR(IF(OR(Z580=0,Z580=1),IF(Z584&gt;Z581,Z581,IF(Z578&gt;=Z584,Z584,Z578)+0.00000001),IF(Z582&gt;=Z581,Z581-Y583,Z582-Y583)+0.00000001),1)</f>
        <v>0</v>
      </c>
      <c r="AA585" s="68">
        <f t="shared" ref="AA585" si="10837">FLOOR(IF(OR(AA580=0,AA580=1),IF(AA584&gt;AA581,AA581,IF(AA578&gt;=AA584,AA584,AA578)+0.00000001),IF(AA582&gt;=AA581,AA581-Z583,AA582-Z583)+0.00000001),1)</f>
        <v>0</v>
      </c>
      <c r="AB585" s="68">
        <f t="shared" ref="AB585" si="10838">FLOOR(IF(OR(AB580=0,AB580=1),IF(AB584&gt;AB581,AB581,IF(AB578&gt;=AB584,AB584,AB578)+0.00000001),IF(AB582&gt;=AB581,AB581-AA583,AB582-AA583)+0.00000001),1)</f>
        <v>0</v>
      </c>
      <c r="AC585" s="68">
        <f t="shared" ref="AC585" si="10839">FLOOR(IF(OR(AC580=0,AC580=1),IF(AC584&gt;AC581,AC581,IF(AC578&gt;=AC584,AC584,AC578)+0.00000001),IF(AC582&gt;=AC581,AC581-AB583,AC582-AB583)+0.00000001),1)</f>
        <v>0</v>
      </c>
      <c r="AD585" s="68">
        <f t="shared" ref="AD585" si="10840">FLOOR(IF(OR(AD580=0,AD580=1),IF(AD584&gt;AD581,AD581,IF(AD578&gt;=AD584,AD584,AD578)+0.00000001),IF(AD582&gt;=AD581,AD581-AC583,AD582-AC583)+0.00000001),1)</f>
        <v>0</v>
      </c>
      <c r="AE585" s="68">
        <f t="shared" ref="AE585" si="10841">FLOOR(IF(OR(AE580=0,AE580=1),IF(AE584&gt;AE581,AE581,IF(AE578&gt;=AE584,AE584,AE578)+0.00000001),IF(AE582&gt;=AE581,AE581-AD583,AE582-AD583)+0.00000001),1)</f>
        <v>0</v>
      </c>
      <c r="AF585" s="68">
        <f t="shared" ref="AF585" si="10842">FLOOR(IF(OR(AF580=0,AF580=1),IF(AF584&gt;AF581,AF581,IF(AF578&gt;=AF584,AF584,AF578)+0.00000001),IF(AF582&gt;=AF581,AF581-AE583,AF582-AE583)+0.00000001),1)</f>
        <v>0</v>
      </c>
      <c r="AG585" s="68">
        <f t="shared" ref="AG585" si="10843">FLOOR(IF(OR(AG580=0,AG580=1),IF(AG584&gt;AG581,AG581,IF(AG578&gt;=AG584,AG584,AG578)+0.00000001),IF(AG582&gt;=AG581,AG581-AF583,AG582-AF583)+0.00000001),1)</f>
        <v>0</v>
      </c>
      <c r="AH585" s="68">
        <f t="shared" ref="AH585" si="10844">FLOOR(IF(OR(AH580=0,AH580=1),IF(AH584&gt;AH581,AH581,IF(AH578&gt;=AH584,AH584,AH578)+0.00000001),IF(AH582&gt;=AH581,AH581-AG583,AH582-AG583)+0.00000001),1)</f>
        <v>0</v>
      </c>
      <c r="AI585" s="68">
        <f t="shared" ref="AI585" si="10845">FLOOR(IF(OR(AI580=0,AI580=1),IF(AI584&gt;AI581,AI581,IF(AI578&gt;=AI584,AI584,AI578)+0.00000001),IF(AI582&gt;=AI581,AI581-AH583,AI582-AH583)+0.00000001),1)</f>
        <v>0</v>
      </c>
      <c r="AJ585" s="68">
        <f t="shared" ref="AJ585" si="10846">FLOOR(IF(OR(AJ580=0,AJ580=1),IF(AJ584&gt;AJ581,AJ581,IF(AJ578&gt;=AJ584,AJ584,AJ578)+0.00000001),IF(AJ582&gt;=AJ581,AJ581-AI583,AJ582-AI583)+0.00000001),1)</f>
        <v>0</v>
      </c>
      <c r="AK585" s="68">
        <f t="shared" ref="AK585" si="10847">FLOOR(IF(OR(AK580=0,AK580=1),IF(AK584&gt;AK581,AK581,IF(AK578&gt;=AK584,AK584,AK578)+0.00000001),IF(AK582&gt;=AK581,AK581-AJ583,AK582-AJ583)+0.00000001),1)</f>
        <v>0</v>
      </c>
      <c r="AL585" s="68">
        <f t="shared" ref="AL585" si="10848">FLOOR(IF(OR(AL580=0,AL580=1),IF(AL584&gt;AL581,AL581,IF(AL578&gt;=AL584,AL584,AL578)+0.00000001),IF(AL582&gt;=AL581,AL581-AK583,AL582-AK583)+0.00000001),1)</f>
        <v>0</v>
      </c>
      <c r="AM585" s="68">
        <f t="shared" ref="AM585" si="10849">FLOOR(IF(OR(AM580=0,AM580=1),IF(AM584&gt;AM581,AM581,IF(AM578&gt;=AM584,AM584,AM578)+0.00000001),IF(AM582&gt;=AM581,AM581-AL583,AM582-AL583)+0.00000001),1)</f>
        <v>0</v>
      </c>
      <c r="AN585" s="68">
        <f t="shared" ref="AN585" si="10850">FLOOR(IF(OR(AN580=0,AN580=1),IF(AN584&gt;AN581,AN581,IF(AN578&gt;=AN584,AN584,AN578)+0.00000001),IF(AN582&gt;=AN581,AN581-AM583,AN582-AM583)+0.00000001),1)</f>
        <v>0</v>
      </c>
      <c r="AO585" s="68">
        <f t="shared" ref="AO585" si="10851">FLOOR(IF(OR(AO580=0,AO580=1),IF(AO584&gt;AO581,AO581,IF(AO578&gt;=AO584,AO584,AO578)+0.00000001),IF(AO582&gt;=AO581,AO581-AN583,AO582-AN583)+0.00000001),1)</f>
        <v>0</v>
      </c>
      <c r="AP585" s="68">
        <f t="shared" ref="AP585" si="10852">FLOOR(IF(OR(AP580=0,AP580=1),IF(AP584&gt;AP581,AP581,IF(AP578&gt;=AP584,AP584,AP578)+0.00000001),IF(AP582&gt;=AP581,AP581-AO583,AP582-AO583)+0.00000001),1)</f>
        <v>0</v>
      </c>
      <c r="AQ585" s="68">
        <f t="shared" ref="AQ585" si="10853">FLOOR(IF(OR(AQ580=0,AQ580=1),IF(AQ584&gt;AQ581,AQ581,IF(AQ578&gt;=AQ584,AQ584,AQ578)+0.00000001),IF(AQ582&gt;=AQ581,AQ581-AP583,AQ582-AP583)+0.00000001),1)</f>
        <v>0</v>
      </c>
      <c r="AR585" s="68">
        <f t="shared" ref="AR585" si="10854">FLOOR(IF(OR(AR580=0,AR580=1),IF(AR584&gt;AR581,AR581,IF(AR578&gt;=AR584,AR584,AR578)+0.00000001),IF(AR582&gt;=AR581,AR581-AQ583,AR582-AQ583)+0.00000001),1)</f>
        <v>0</v>
      </c>
      <c r="AS585" s="68">
        <f t="shared" ref="AS585" si="10855">FLOOR(IF(OR(AS580=0,AS580=1),IF(AS584&gt;AS581,AS581,IF(AS578&gt;=AS584,AS584,AS578)+0.00000001),IF(AS582&gt;=AS581,AS581-AR583,AS582-AR583)+0.00000001),1)</f>
        <v>0</v>
      </c>
      <c r="AT585" s="68">
        <f t="shared" ref="AT585" si="10856">FLOOR(IF(OR(AT580=0,AT580=1),IF(AT584&gt;AT581,AT581,IF(AT578&gt;=AT584,AT584,AT578)+0.00000001),IF(AT582&gt;=AT581,AT581-AS583,AT582-AS583)+0.00000001),1)</f>
        <v>0</v>
      </c>
      <c r="AU585" s="68">
        <f t="shared" ref="AU585" si="10857">FLOOR(IF(OR(AU580=0,AU580=1),IF(AU584&gt;AU581,AU581,IF(AU578&gt;=AU584,AU584,AU578)+0.00000001),IF(AU582&gt;=AU581,AU581-AT583,AU582-AT583)+0.00000001),1)</f>
        <v>0</v>
      </c>
      <c r="AV585" s="68">
        <f t="shared" ref="AV585" si="10858">FLOOR(IF(OR(AV580=0,AV580=1),IF(AV584&gt;AV581,AV581,IF(AV578&gt;=AV584,AV584,AV578)+0.00000001),IF(AV582&gt;=AV581,AV581-AU583,AV582-AU583)+0.00000001),1)</f>
        <v>0</v>
      </c>
      <c r="AW585" s="68">
        <f t="shared" ref="AW585" si="10859">FLOOR(IF(OR(AW580=0,AW580=1),IF(AW584&gt;AW581,AW581,IF(AW578&gt;=AW584,AW584,AW578)+0.00000001),IF(AW582&gt;=AW581,AW581-AV583,AW582-AV583)+0.00000001),1)</f>
        <v>0</v>
      </c>
      <c r="AX585" s="68">
        <f t="shared" ref="AX585" si="10860">FLOOR(IF(OR(AX580=0,AX580=1),IF(AX584&gt;AX581,AX581,IF(AX578&gt;=AX584,AX584,AX578)+0.00000001),IF(AX582&gt;=AX581,AX581-AW583,AX582-AW583)+0.00000001),1)</f>
        <v>0</v>
      </c>
      <c r="AY585" s="68">
        <f t="shared" ref="AY585" si="10861">FLOOR(IF(OR(AY580=0,AY580=1),IF(AY584&gt;AY581,AY581,IF(AY578&gt;=AY584,AY584,AY578)+0.00000001),IF(AY582&gt;=AY581,AY581-AX583,AY582-AX583)+0.00000001),1)</f>
        <v>0</v>
      </c>
      <c r="AZ585" s="68">
        <f t="shared" ref="AZ585" si="10862">FLOOR(IF(OR(AZ580=0,AZ580=1),IF(AZ584&gt;AZ581,AZ581,IF(AZ578&gt;=AZ584,AZ584,AZ578)+0.00000001),IF(AZ582&gt;=AZ581,AZ581-AY583,AZ582-AY583)+0.00000001),1)</f>
        <v>0</v>
      </c>
      <c r="BA585" s="68">
        <f t="shared" ref="BA585" si="10863">FLOOR(IF(OR(BA580=0,BA580=1),IF(BA584&gt;BA581,BA581,IF(BA578&gt;=BA584,BA584,BA578)+0.00000001),IF(BA582&gt;=BA581,BA581-AZ583,BA582-AZ583)+0.00000001),1)</f>
        <v>0</v>
      </c>
      <c r="BB585" s="68">
        <f t="shared" ref="BB585" si="10864">FLOOR(IF(OR(BB580=0,BB580=1),IF(BB584&gt;BB581,BB581,IF(BB578&gt;=BB584,BB584,BB578)+0.00000001),IF(BB582&gt;=BB581,BB581-BA583,BB582-BA583)+0.00000001),1)</f>
        <v>0</v>
      </c>
      <c r="BC585" s="68">
        <f t="shared" ref="BC585" si="10865">FLOOR(IF(OR(BC580=0,BC580=1),IF(BC584&gt;BC581,BC581,IF(BC578&gt;=BC584,BC584,BC578)+0.00000001),IF(BC582&gt;=BC581,BC581-BB583,BC582-BB583)+0.00000001),1)</f>
        <v>0</v>
      </c>
      <c r="BD585" s="68">
        <f t="shared" ref="BD585" si="10866">FLOOR(IF(OR(BD580=0,BD580=1),IF(BD584&gt;BD581,BD581,IF(BD578&gt;=BD584,BD584,BD578)+0.00000001),IF(BD582&gt;=BD581,BD581-BC583,BD582-BC583)+0.00000001),1)</f>
        <v>0</v>
      </c>
      <c r="BE585" s="68">
        <f t="shared" ref="BE585" si="10867">FLOOR(IF(OR(BE580=0,BE580=1),IF(BE584&gt;BE581,BE581,IF(BE578&gt;=BE584,BE584,BE578)+0.00000001),IF(BE582&gt;=BE581,BE581-BD583,BE582-BD583)+0.00000001),1)</f>
        <v>0</v>
      </c>
      <c r="BF585" s="68">
        <f t="shared" ref="BF585" si="10868">FLOOR(IF(OR(BF580=0,BF580=1),IF(BF584&gt;BF581,BF581,IF(BF578&gt;=BF584,BF584,BF578)+0.00000001),IF(BF582&gt;=BF581,BF581-BE583,BF582-BE583)+0.00000001),1)</f>
        <v>0</v>
      </c>
      <c r="BG585" s="68">
        <f t="shared" ref="BG585" si="10869">FLOOR(IF(OR(BG580=0,BG580=1),IF(BG584&gt;BG581,BG581,IF(BG578&gt;=BG584,BG584,BG578)+0.00000001),IF(BG582&gt;=BG581,BG581-BF583,BG582-BF583)+0.00000001),1)</f>
        <v>0</v>
      </c>
      <c r="BH585" s="68">
        <f t="shared" ref="BH585" si="10870">FLOOR(IF(OR(BH580=0,BH580=1),IF(BH584&gt;BH581,BH581,IF(BH578&gt;=BH584,BH584,BH578)+0.00000001),IF(BH582&gt;=BH581,BH581-BG583,BH582-BG583)+0.00000001),1)</f>
        <v>0</v>
      </c>
      <c r="BI585" s="68">
        <f t="shared" ref="BI585" si="10871">FLOOR(IF(OR(BI580=0,BI580=1),IF(BI584&gt;BI581,BI581,IF(BI578&gt;=BI584,BI584,BI578)+0.00000001),IF(BI582&gt;=BI581,BI581-BH583,BI582-BH583)+0.00000001),1)</f>
        <v>0</v>
      </c>
      <c r="BJ585" s="68">
        <f t="shared" ref="BJ585" si="10872">FLOOR(IF(OR(BJ580=0,BJ580=1),IF(BJ584&gt;BJ581,BJ581,IF(BJ578&gt;=BJ584,BJ584,BJ578)+0.00000001),IF(BJ582&gt;=BJ581,BJ581-BI583,BJ582-BI583)+0.00000001),1)</f>
        <v>0</v>
      </c>
      <c r="BK585" s="68">
        <f t="shared" ref="BK585" si="10873">FLOOR(IF(OR(BK580=0,BK580=1),IF(BK584&gt;BK581,BK581,IF(BK578&gt;=BK584,BK584,BK578)+0.00000001),IF(BK582&gt;=BK581,BK581-BJ583,BK582-BJ583)+0.00000001),1)</f>
        <v>0</v>
      </c>
      <c r="BL585" s="68">
        <f t="shared" ref="BL585" si="10874">FLOOR(IF(OR(BL580=0,BL580=1),IF(BL584&gt;BL581,BL581,IF(BL578&gt;=BL584,BL584,BL578)+0.00000001),IF(BL582&gt;=BL581,BL581-BK583,BL582-BK583)+0.00000001),1)</f>
        <v>0</v>
      </c>
      <c r="BM585" s="68">
        <f t="shared" ref="BM585" si="10875">FLOOR(IF(OR(BM580=0,BM580=1),IF(BM584&gt;BM581,BM581,IF(BM578&gt;=BM584,BM584,BM578)+0.00000001),IF(BM582&gt;=BM581,BM581-BL583,BM582-BL583)+0.00000001),1)</f>
        <v>0</v>
      </c>
      <c r="BN585" s="362"/>
      <c r="BO585" s="364"/>
      <c r="BP585" s="366"/>
      <c r="BQ585" s="366"/>
      <c r="BR585" s="106"/>
      <c r="BS585" s="106"/>
      <c r="BT585" s="106"/>
      <c r="BU585" s="106"/>
      <c r="BV585" s="106"/>
      <c r="BW585" s="106"/>
      <c r="BX585" s="106"/>
      <c r="BY585" s="106"/>
      <c r="BZ585" s="106"/>
      <c r="CA585" s="106"/>
      <c r="CB585" s="106"/>
      <c r="CC585" s="106"/>
      <c r="CD585" s="106"/>
      <c r="CE585" s="106"/>
      <c r="CF585" s="106"/>
      <c r="CG585" s="106"/>
    </row>
    <row r="586" spans="1:85" s="245" customFormat="1" ht="25.4" customHeight="1" thickBot="1" x14ac:dyDescent="0.4">
      <c r="A586" s="243"/>
      <c r="B586" s="129"/>
      <c r="C586" s="69"/>
      <c r="D586" s="69"/>
      <c r="E586" s="69"/>
      <c r="F586" s="69"/>
      <c r="G586" s="69"/>
      <c r="H586" s="69"/>
      <c r="I586" s="69"/>
      <c r="J586" s="69"/>
      <c r="K586" s="69"/>
      <c r="L586" s="69"/>
      <c r="M586" s="70"/>
      <c r="N586" s="7"/>
      <c r="O586" s="193"/>
      <c r="P586" s="106"/>
      <c r="Q586" s="216" t="s">
        <v>145</v>
      </c>
      <c r="R586" s="72">
        <f>IF($J577="Ano",R585*'Podpůrná data'!$B$5,R585*'Podpůrná data'!$B$3)</f>
        <v>0</v>
      </c>
      <c r="S586" s="72">
        <f>IF($J577="Ano",S585*'Podpůrná data'!$B$5,S585*'Podpůrná data'!$B$3)</f>
        <v>0</v>
      </c>
      <c r="T586" s="72">
        <f>IF($J577="Ano",T585*'Podpůrná data'!$B$5,T585*'Podpůrná data'!$B$3)</f>
        <v>0</v>
      </c>
      <c r="U586" s="72">
        <f>IF($J577="Ano",U585*'Podpůrná data'!$B$5,U585*'Podpůrná data'!$B$3)</f>
        <v>0</v>
      </c>
      <c r="V586" s="72">
        <f>IF($J577="Ano",V585*'Podpůrná data'!$B$5,V585*'Podpůrná data'!$B$3)</f>
        <v>0</v>
      </c>
      <c r="W586" s="72">
        <f>IF($J577="Ano",W585*'Podpůrná data'!$B$5,W585*'Podpůrná data'!$B$3)</f>
        <v>0</v>
      </c>
      <c r="X586" s="72">
        <f>IF($J577="Ano",X585*'Podpůrná data'!$B$5,X585*'Podpůrná data'!$B$3)</f>
        <v>0</v>
      </c>
      <c r="Y586" s="72">
        <f>IF($J577="Ano",Y585*'Podpůrná data'!$B$5,Y585*'Podpůrná data'!$B$3)</f>
        <v>0</v>
      </c>
      <c r="Z586" s="72">
        <f>IF($J577="Ano",Z585*'Podpůrná data'!$B$5,Z585*'Podpůrná data'!$B$3)</f>
        <v>0</v>
      </c>
      <c r="AA586" s="72">
        <f>IF($J577="Ano",AA585*'Podpůrná data'!$B$5,AA585*'Podpůrná data'!$B$3)</f>
        <v>0</v>
      </c>
      <c r="AB586" s="72">
        <f>IF($J577="Ano",AB585*'Podpůrná data'!$B$5,AB585*'Podpůrná data'!$B$3)</f>
        <v>0</v>
      </c>
      <c r="AC586" s="72">
        <f>IF($J577="Ano",AC585*'Podpůrná data'!$B$5,AC585*'Podpůrná data'!$B$3)</f>
        <v>0</v>
      </c>
      <c r="AD586" s="72">
        <f>IF($J577="Ano",AD585*'Podpůrná data'!$B$5,AD585*'Podpůrná data'!$B$3)</f>
        <v>0</v>
      </c>
      <c r="AE586" s="72">
        <f>IF($J577="Ano",AE585*'Podpůrná data'!$B$5,AE585*'Podpůrná data'!$B$3)</f>
        <v>0</v>
      </c>
      <c r="AF586" s="72">
        <f>IF($J577="Ano",AF585*'Podpůrná data'!$B$5,AF585*'Podpůrná data'!$B$3)</f>
        <v>0</v>
      </c>
      <c r="AG586" s="72">
        <f>IF($J577="Ano",AG585*'Podpůrná data'!$B$5,AG585*'Podpůrná data'!$B$3)</f>
        <v>0</v>
      </c>
      <c r="AH586" s="72">
        <f>IF($J577="Ano",AH585*'Podpůrná data'!$B$5,AH585*'Podpůrná data'!$B$3)</f>
        <v>0</v>
      </c>
      <c r="AI586" s="72">
        <f>IF($J577="Ano",AI585*'Podpůrná data'!$B$5,AI585*'Podpůrná data'!$B$3)</f>
        <v>0</v>
      </c>
      <c r="AJ586" s="72">
        <f>IF($J577="Ano",AJ585*'Podpůrná data'!$B$5,AJ585*'Podpůrná data'!$B$3)</f>
        <v>0</v>
      </c>
      <c r="AK586" s="72">
        <f>IF($J577="Ano",AK585*'Podpůrná data'!$B$5,AK585*'Podpůrná data'!$B$3)</f>
        <v>0</v>
      </c>
      <c r="AL586" s="72">
        <f>IF($J577="Ano",AL585*'Podpůrná data'!$B$5,AL585*'Podpůrná data'!$B$3)</f>
        <v>0</v>
      </c>
      <c r="AM586" s="72">
        <f>IF($J577="Ano",AM585*'Podpůrná data'!$B$5,AM585*'Podpůrná data'!$B$3)</f>
        <v>0</v>
      </c>
      <c r="AN586" s="72">
        <f>IF($J577="Ano",AN585*'Podpůrná data'!$B$5,AN585*'Podpůrná data'!$B$3)</f>
        <v>0</v>
      </c>
      <c r="AO586" s="72">
        <f>IF($J577="Ano",AO585*'Podpůrná data'!$B$5,AO585*'Podpůrná data'!$B$3)</f>
        <v>0</v>
      </c>
      <c r="AP586" s="72">
        <f>IF($J577="Ano",AP585*'Podpůrná data'!$B$5,AP585*'Podpůrná data'!$B$3)</f>
        <v>0</v>
      </c>
      <c r="AQ586" s="72">
        <f>IF($J577="Ano",AQ585*'Podpůrná data'!$B$5,AQ585*'Podpůrná data'!$B$3)</f>
        <v>0</v>
      </c>
      <c r="AR586" s="72">
        <f>IF($J577="Ano",AR585*'Podpůrná data'!$B$5,AR585*'Podpůrná data'!$B$3)</f>
        <v>0</v>
      </c>
      <c r="AS586" s="72">
        <f>IF($J577="Ano",AS585*'Podpůrná data'!$B$5,AS585*'Podpůrná data'!$B$3)</f>
        <v>0</v>
      </c>
      <c r="AT586" s="72">
        <f>IF($J577="Ano",AT585*'Podpůrná data'!$B$5,AT585*'Podpůrná data'!$B$3)</f>
        <v>0</v>
      </c>
      <c r="AU586" s="72">
        <f>IF($J577="Ano",AU585*'Podpůrná data'!$B$5,AU585*'Podpůrná data'!$B$3)</f>
        <v>0</v>
      </c>
      <c r="AV586" s="72">
        <f>IF($J577="Ano",AV585*'Podpůrná data'!$B$5,AV585*'Podpůrná data'!$B$3)</f>
        <v>0</v>
      </c>
      <c r="AW586" s="72">
        <f>IF($J577="Ano",AW585*'Podpůrná data'!$B$5,AW585*'Podpůrná data'!$B$3)</f>
        <v>0</v>
      </c>
      <c r="AX586" s="72">
        <f>IF($J577="Ano",AX585*'Podpůrná data'!$B$5,AX585*'Podpůrná data'!$B$3)</f>
        <v>0</v>
      </c>
      <c r="AY586" s="72">
        <f>IF($J577="Ano",AY585*'Podpůrná data'!$B$5,AY585*'Podpůrná data'!$B$3)</f>
        <v>0</v>
      </c>
      <c r="AZ586" s="72">
        <f>IF($J577="Ano",AZ585*'Podpůrná data'!$B$5,AZ585*'Podpůrná data'!$B$3)</f>
        <v>0</v>
      </c>
      <c r="BA586" s="72">
        <f>IF($J577="Ano",BA585*'Podpůrná data'!$B$5,BA585*'Podpůrná data'!$B$3)</f>
        <v>0</v>
      </c>
      <c r="BB586" s="72">
        <f>IF($J577="Ano",BB585*'Podpůrná data'!$B$5,BB585*'Podpůrná data'!$B$3)</f>
        <v>0</v>
      </c>
      <c r="BC586" s="72">
        <f>IF($J577="Ano",BC585*'Podpůrná data'!$B$5,BC585*'Podpůrná data'!$B$3)</f>
        <v>0</v>
      </c>
      <c r="BD586" s="72">
        <f>IF($J577="Ano",BD585*'Podpůrná data'!$B$5,BD585*'Podpůrná data'!$B$3)</f>
        <v>0</v>
      </c>
      <c r="BE586" s="72">
        <f>IF($J577="Ano",BE585*'Podpůrná data'!$B$5,BE585*'Podpůrná data'!$B$3)</f>
        <v>0</v>
      </c>
      <c r="BF586" s="72">
        <f>IF($J577="Ano",BF585*'Podpůrná data'!$B$5,BF585*'Podpůrná data'!$B$3)</f>
        <v>0</v>
      </c>
      <c r="BG586" s="72">
        <f>IF($J577="Ano",BG585*'Podpůrná data'!$B$5,BG585*'Podpůrná data'!$B$3)</f>
        <v>0</v>
      </c>
      <c r="BH586" s="72">
        <f>IF($J577="Ano",BH585*'Podpůrná data'!$B$5,BH585*'Podpůrná data'!$B$3)</f>
        <v>0</v>
      </c>
      <c r="BI586" s="72">
        <f>IF($J577="Ano",BI585*'Podpůrná data'!$B$5,BI585*'Podpůrná data'!$B$3)</f>
        <v>0</v>
      </c>
      <c r="BJ586" s="72">
        <f>IF($J577="Ano",BJ585*'Podpůrná data'!$B$5,BJ585*'Podpůrná data'!$B$3)</f>
        <v>0</v>
      </c>
      <c r="BK586" s="72">
        <f>IF($J577="Ano",BK585*'Podpůrná data'!$B$5,BK585*'Podpůrná data'!$B$3)</f>
        <v>0</v>
      </c>
      <c r="BL586" s="72">
        <f>IF($J577="Ano",BL585*'Podpůrná data'!$B$5,BL585*'Podpůrná data'!$B$3)</f>
        <v>0</v>
      </c>
      <c r="BM586" s="72">
        <f>IF($J577="Ano",BM585*'Podpůrná data'!$B$5,BM585*'Podpůrná data'!$B$3)</f>
        <v>0</v>
      </c>
      <c r="BN586" s="363"/>
      <c r="BO586" s="365"/>
      <c r="BP586" s="367"/>
      <c r="BQ586" s="367"/>
      <c r="BR586" s="106"/>
      <c r="BS586" s="178">
        <f>SUMIFS($R586:$BM586,$R576:$BM576,"1. ZoR")</f>
        <v>0</v>
      </c>
      <c r="BT586" s="178">
        <f>SUMIFS($R586:$BM586,$R576:$BM576,"2. ZoR")</f>
        <v>0</v>
      </c>
      <c r="BU586" s="178">
        <f>SUMIFS($R586:$BM586,$R576:$BM576,"3. ZoR")</f>
        <v>0</v>
      </c>
      <c r="BV586" s="178">
        <f>SUMIFS($R586:$BM586,$R576:$BM576,"4. ZoR")</f>
        <v>0</v>
      </c>
      <c r="BW586" s="178">
        <f>SUMIFS($R586:$BM586,$R576:$BM576,"5. ZoR")</f>
        <v>0</v>
      </c>
      <c r="BX586" s="178">
        <f>SUMIFS($R586:$BM586,$R576:$BM576,"6. ZoR")</f>
        <v>0</v>
      </c>
      <c r="BY586" s="178">
        <f>SUMIFS($R586:$BM586,$R576:$BM576,"7. ZoR")</f>
        <v>0</v>
      </c>
      <c r="BZ586" s="178">
        <f>SUMIFS($R586:$BM586,$R576:$BM576,"8. ZoR")</f>
        <v>0</v>
      </c>
      <c r="CA586" s="178">
        <f>SUMIFS($R586:$BM586,$R576:$BM576,"9. ZoR")</f>
        <v>0</v>
      </c>
      <c r="CB586" s="178">
        <f>SUMIFS($R586:$BM586,$R576:$BM576,"10. ZoR")</f>
        <v>0</v>
      </c>
      <c r="CC586" s="178">
        <f>SUMIFS($R586:$BM586,$R576:$BM576,"11. ZoR")</f>
        <v>0</v>
      </c>
      <c r="CD586" s="178">
        <f>SUMIFS($R586:$BM586,$R576:$BM576,"12. ZoR")</f>
        <v>0</v>
      </c>
      <c r="CE586" s="178">
        <f>SUMIFS($R586:$BM586,$R576:$BM576,"13. ZoR")</f>
        <v>0</v>
      </c>
      <c r="CF586" s="178">
        <f>SUMIFS($R586:$BM586,$R576:$BM576,"14. ZoR")</f>
        <v>0</v>
      </c>
      <c r="CG586" s="178">
        <f>SUMIFS($R586:$BM586,$R576:$BM576,"15. ZoR")</f>
        <v>0</v>
      </c>
    </row>
    <row r="587" spans="1:85" ht="15" hidden="1" thickBot="1" x14ac:dyDescent="0.4">
      <c r="B587" s="105"/>
      <c r="C587" s="130"/>
      <c r="D587" s="130"/>
      <c r="E587" s="130"/>
      <c r="F587" s="130"/>
      <c r="G587" s="130"/>
      <c r="H587" s="105"/>
      <c r="I587" s="105"/>
      <c r="J587" s="105"/>
      <c r="K587" s="105"/>
      <c r="L587" s="105"/>
      <c r="M587" s="105"/>
      <c r="N587" s="7"/>
      <c r="O587" s="105"/>
      <c r="P587" s="105"/>
      <c r="Q587" s="105"/>
      <c r="R587" s="105"/>
      <c r="S587" s="105"/>
      <c r="T587" s="7"/>
      <c r="U587" s="105"/>
      <c r="V587" s="105"/>
      <c r="W587" s="105"/>
      <c r="X587" s="105"/>
      <c r="Y587" s="105"/>
      <c r="Z587" s="105"/>
      <c r="AA587" s="105"/>
      <c r="AB587" s="105"/>
      <c r="AC587" s="105"/>
      <c r="AD587" s="105"/>
      <c r="AE587" s="105"/>
      <c r="AF587" s="105"/>
      <c r="AG587" s="105"/>
      <c r="AH587" s="105"/>
      <c r="AI587" s="105"/>
      <c r="AJ587" s="105"/>
      <c r="AK587" s="105"/>
      <c r="AL587" s="105"/>
      <c r="AM587" s="105"/>
      <c r="AN587" s="105"/>
      <c r="AO587" s="105"/>
      <c r="AP587" s="105"/>
      <c r="AQ587" s="105"/>
      <c r="AR587" s="105"/>
      <c r="AS587" s="105"/>
      <c r="AT587" s="105"/>
      <c r="AU587" s="105"/>
      <c r="AV587" s="105"/>
      <c r="AW587" s="105"/>
      <c r="AX587" s="105"/>
      <c r="AY587" s="105"/>
      <c r="AZ587" s="105"/>
      <c r="BA587" s="105"/>
      <c r="BB587" s="105"/>
      <c r="BC587" s="105"/>
      <c r="BD587" s="105"/>
      <c r="BE587" s="105"/>
      <c r="BF587" s="105"/>
      <c r="BG587" s="105"/>
      <c r="BH587" s="105"/>
      <c r="BI587" s="105"/>
      <c r="BJ587" s="105"/>
      <c r="BK587" s="105"/>
      <c r="BL587" s="105"/>
      <c r="BM587" s="105"/>
      <c r="BN587" s="105"/>
      <c r="BO587" s="105"/>
      <c r="BP587" s="105"/>
      <c r="BQ587" s="105"/>
      <c r="BR587" s="105"/>
      <c r="BS587" s="105"/>
      <c r="BT587" s="105"/>
      <c r="BU587" s="105"/>
      <c r="BV587" s="105"/>
      <c r="BW587" s="105"/>
      <c r="BX587" s="105"/>
      <c r="BY587" s="105"/>
      <c r="BZ587" s="105"/>
      <c r="CA587" s="105"/>
      <c r="CB587" s="105"/>
      <c r="CC587" s="105"/>
      <c r="CD587" s="105"/>
      <c r="CE587" s="105"/>
      <c r="CF587" s="105"/>
      <c r="CG587" s="105"/>
    </row>
    <row r="588" spans="1:85" s="245" customFormat="1" ht="69.650000000000006" customHeight="1" thickBot="1" x14ac:dyDescent="0.4">
      <c r="A588" s="249"/>
      <c r="B588" s="120"/>
      <c r="C588" s="360" t="s">
        <v>2</v>
      </c>
      <c r="D588" s="121"/>
      <c r="E588" s="131" t="s">
        <v>206</v>
      </c>
      <c r="F588" s="131" t="s">
        <v>444</v>
      </c>
      <c r="G588" s="131" t="s">
        <v>208</v>
      </c>
      <c r="H588" s="122" t="s">
        <v>94</v>
      </c>
      <c r="I588" s="122" t="s">
        <v>95</v>
      </c>
      <c r="J588" s="122" t="s">
        <v>96</v>
      </c>
      <c r="K588" s="122" t="s">
        <v>216</v>
      </c>
      <c r="L588" s="122" t="s">
        <v>218</v>
      </c>
      <c r="M588" s="138" t="s">
        <v>1</v>
      </c>
      <c r="N588" s="7"/>
      <c r="O588" s="124">
        <v>208002</v>
      </c>
      <c r="P588" s="106"/>
      <c r="Q588" s="194" t="s">
        <v>128</v>
      </c>
      <c r="R588" s="83" t="s">
        <v>4</v>
      </c>
      <c r="S588" s="83" t="s">
        <v>5</v>
      </c>
      <c r="T588" s="83" t="s">
        <v>6</v>
      </c>
      <c r="U588" s="83" t="s">
        <v>7</v>
      </c>
      <c r="V588" s="83" t="s">
        <v>8</v>
      </c>
      <c r="W588" s="83" t="s">
        <v>9</v>
      </c>
      <c r="X588" s="83" t="s">
        <v>10</v>
      </c>
      <c r="Y588" s="83" t="s">
        <v>11</v>
      </c>
      <c r="Z588" s="83" t="s">
        <v>12</v>
      </c>
      <c r="AA588" s="83" t="s">
        <v>13</v>
      </c>
      <c r="AB588" s="83" t="s">
        <v>14</v>
      </c>
      <c r="AC588" s="83" t="s">
        <v>15</v>
      </c>
      <c r="AD588" s="83" t="s">
        <v>16</v>
      </c>
      <c r="AE588" s="83" t="s">
        <v>17</v>
      </c>
      <c r="AF588" s="83" t="s">
        <v>18</v>
      </c>
      <c r="AG588" s="83" t="s">
        <v>19</v>
      </c>
      <c r="AH588" s="83" t="s">
        <v>20</v>
      </c>
      <c r="AI588" s="83" t="s">
        <v>21</v>
      </c>
      <c r="AJ588" s="83" t="s">
        <v>22</v>
      </c>
      <c r="AK588" s="83" t="s">
        <v>23</v>
      </c>
      <c r="AL588" s="83" t="s">
        <v>24</v>
      </c>
      <c r="AM588" s="83" t="s">
        <v>25</v>
      </c>
      <c r="AN588" s="83" t="s">
        <v>26</v>
      </c>
      <c r="AO588" s="83" t="s">
        <v>27</v>
      </c>
      <c r="AP588" s="83" t="s">
        <v>28</v>
      </c>
      <c r="AQ588" s="83" t="s">
        <v>29</v>
      </c>
      <c r="AR588" s="83" t="s">
        <v>30</v>
      </c>
      <c r="AS588" s="83" t="s">
        <v>31</v>
      </c>
      <c r="AT588" s="83" t="s">
        <v>32</v>
      </c>
      <c r="AU588" s="83" t="s">
        <v>33</v>
      </c>
      <c r="AV588" s="83" t="s">
        <v>34</v>
      </c>
      <c r="AW588" s="83" t="s">
        <v>35</v>
      </c>
      <c r="AX588" s="83" t="s">
        <v>36</v>
      </c>
      <c r="AY588" s="83" t="s">
        <v>37</v>
      </c>
      <c r="AZ588" s="83" t="s">
        <v>38</v>
      </c>
      <c r="BA588" s="83" t="s">
        <v>39</v>
      </c>
      <c r="BB588" s="83" t="s">
        <v>40</v>
      </c>
      <c r="BC588" s="83" t="s">
        <v>41</v>
      </c>
      <c r="BD588" s="83" t="s">
        <v>42</v>
      </c>
      <c r="BE588" s="83" t="s">
        <v>43</v>
      </c>
      <c r="BF588" s="83" t="s">
        <v>44</v>
      </c>
      <c r="BG588" s="83" t="s">
        <v>45</v>
      </c>
      <c r="BH588" s="83" t="s">
        <v>46</v>
      </c>
      <c r="BI588" s="83" t="s">
        <v>47</v>
      </c>
      <c r="BJ588" s="83" t="s">
        <v>48</v>
      </c>
      <c r="BK588" s="83" t="s">
        <v>49</v>
      </c>
      <c r="BL588" s="83" t="s">
        <v>50</v>
      </c>
      <c r="BM588" s="83" t="s">
        <v>51</v>
      </c>
      <c r="BN588" s="134" t="s">
        <v>163</v>
      </c>
      <c r="BO588" s="135" t="s">
        <v>164</v>
      </c>
      <c r="BP588" s="135" t="s">
        <v>146</v>
      </c>
      <c r="BQ588" s="135" t="s">
        <v>214</v>
      </c>
      <c r="BR588" s="106"/>
      <c r="BS588" s="368" t="s">
        <v>238</v>
      </c>
      <c r="BT588" s="369"/>
      <c r="BU588" s="369"/>
      <c r="BV588" s="369"/>
      <c r="BW588" s="369"/>
      <c r="BX588" s="369"/>
      <c r="BY588" s="369"/>
      <c r="BZ588" s="369"/>
      <c r="CA588" s="369"/>
      <c r="CB588" s="369"/>
      <c r="CC588" s="369"/>
      <c r="CD588" s="369"/>
      <c r="CE588" s="369"/>
      <c r="CF588" s="369"/>
      <c r="CG588" s="369"/>
    </row>
    <row r="589" spans="1:85" s="245" customFormat="1" ht="21" hidden="1" customHeight="1" x14ac:dyDescent="0.35">
      <c r="A589" s="250"/>
      <c r="B589" s="113"/>
      <c r="C589" s="361"/>
      <c r="D589" s="125"/>
      <c r="E589" s="125"/>
      <c r="F589" s="125"/>
      <c r="G589" s="125"/>
      <c r="H589" s="370" t="s">
        <v>250</v>
      </c>
      <c r="I589" s="371" t="s">
        <v>425</v>
      </c>
      <c r="J589" s="357" t="s">
        <v>97</v>
      </c>
      <c r="K589" s="357" t="s">
        <v>217</v>
      </c>
      <c r="L589" s="137"/>
      <c r="M589" s="373" t="s">
        <v>93</v>
      </c>
      <c r="N589" s="7"/>
      <c r="O589" s="375" t="s">
        <v>3</v>
      </c>
      <c r="P589" s="106"/>
      <c r="Q589" s="84"/>
      <c r="R589" s="74">
        <f>MONTH(Úvod!$F$10)</f>
        <v>1</v>
      </c>
      <c r="S589" s="75">
        <f t="shared" ref="S589" si="10876">IF(R589=12,1,R589+1)</f>
        <v>2</v>
      </c>
      <c r="T589" s="75">
        <f t="shared" ref="T589" si="10877">IF(S589=12,1,S589+1)</f>
        <v>3</v>
      </c>
      <c r="U589" s="76">
        <f t="shared" ref="U589" si="10878">IF(T589=12,1,T589+1)</f>
        <v>4</v>
      </c>
      <c r="V589" s="76">
        <f t="shared" ref="V589" si="10879">IF(U589=12,1,U589+1)</f>
        <v>5</v>
      </c>
      <c r="W589" s="76">
        <f t="shared" ref="W589" si="10880">IF(V589=12,1,V589+1)</f>
        <v>6</v>
      </c>
      <c r="X589" s="76">
        <f t="shared" ref="X589" si="10881">IF(W589=12,1,W589+1)</f>
        <v>7</v>
      </c>
      <c r="Y589" s="76">
        <f t="shared" ref="Y589" si="10882">IF(X589=12,1,X589+1)</f>
        <v>8</v>
      </c>
      <c r="Z589" s="76">
        <f t="shared" ref="Z589" si="10883">IF(Y589=12,1,Y589+1)</f>
        <v>9</v>
      </c>
      <c r="AA589" s="76">
        <f>IF(Z589=12,1,Z589+1)</f>
        <v>10</v>
      </c>
      <c r="AB589" s="76">
        <f t="shared" ref="AB589" si="10884">IF(AA589=12,1,AA589+1)</f>
        <v>11</v>
      </c>
      <c r="AC589" s="76">
        <f t="shared" ref="AC589" si="10885">IF(AB589=12,1,AB589+1)</f>
        <v>12</v>
      </c>
      <c r="AD589" s="76">
        <f t="shared" ref="AD589" si="10886">IF(AC589=12,1,AC589+1)</f>
        <v>1</v>
      </c>
      <c r="AE589" s="76">
        <f t="shared" ref="AE589" si="10887">IF(AD589=12,1,AD589+1)</f>
        <v>2</v>
      </c>
      <c r="AF589" s="76">
        <f t="shared" ref="AF589" si="10888">IF(AE589=12,1,AE589+1)</f>
        <v>3</v>
      </c>
      <c r="AG589" s="76">
        <f t="shared" ref="AG589" si="10889">IF(AF589=12,1,AF589+1)</f>
        <v>4</v>
      </c>
      <c r="AH589" s="76">
        <f t="shared" ref="AH589" si="10890">IF(AG589=12,1,AG589+1)</f>
        <v>5</v>
      </c>
      <c r="AI589" s="76">
        <f t="shared" ref="AI589" si="10891">IF(AH589=12,1,AH589+1)</f>
        <v>6</v>
      </c>
      <c r="AJ589" s="76">
        <f>IF(AI589=12,1,AI589+1)</f>
        <v>7</v>
      </c>
      <c r="AK589" s="76">
        <f t="shared" ref="AK589" si="10892">IF(AJ589=12,1,AJ589+1)</f>
        <v>8</v>
      </c>
      <c r="AL589" s="76">
        <f t="shared" ref="AL589" si="10893">IF(AK589=12,1,AK589+1)</f>
        <v>9</v>
      </c>
      <c r="AM589" s="76">
        <f t="shared" ref="AM589" si="10894">IF(AL589=12,1,AL589+1)</f>
        <v>10</v>
      </c>
      <c r="AN589" s="76">
        <f t="shared" ref="AN589" si="10895">IF(AM589=12,1,AM589+1)</f>
        <v>11</v>
      </c>
      <c r="AO589" s="76">
        <f t="shared" ref="AO589" si="10896">IF(AN589=12,1,AN589+1)</f>
        <v>12</v>
      </c>
      <c r="AP589" s="76">
        <f t="shared" ref="AP589" si="10897">IF(AO589=12,1,AO589+1)</f>
        <v>1</v>
      </c>
      <c r="AQ589" s="76">
        <f t="shared" ref="AQ589" si="10898">IF(AP589=12,1,AP589+1)</f>
        <v>2</v>
      </c>
      <c r="AR589" s="76">
        <f t="shared" ref="AR589" si="10899">IF(AQ589=12,1,AQ589+1)</f>
        <v>3</v>
      </c>
      <c r="AS589" s="76">
        <f t="shared" ref="AS589" si="10900">IF(AR589=12,1,AR589+1)</f>
        <v>4</v>
      </c>
      <c r="AT589" s="76">
        <f t="shared" ref="AT589" si="10901">IF(AS589=12,1,AS589+1)</f>
        <v>5</v>
      </c>
      <c r="AU589" s="76">
        <f t="shared" ref="AU589" si="10902">IF(AT589=12,1,AT589+1)</f>
        <v>6</v>
      </c>
      <c r="AV589" s="76">
        <f t="shared" ref="AV589" si="10903">IF(AU589=12,1,AU589+1)</f>
        <v>7</v>
      </c>
      <c r="AW589" s="76">
        <f t="shared" ref="AW589" si="10904">IF(AV589=12,1,AV589+1)</f>
        <v>8</v>
      </c>
      <c r="AX589" s="76">
        <f t="shared" ref="AX589" si="10905">IF(AW589=12,1,AW589+1)</f>
        <v>9</v>
      </c>
      <c r="AY589" s="76">
        <f t="shared" ref="AY589" si="10906">IF(AX589=12,1,AX589+1)</f>
        <v>10</v>
      </c>
      <c r="AZ589" s="76">
        <f t="shared" ref="AZ589" si="10907">IF(AY589=12,1,AY589+1)</f>
        <v>11</v>
      </c>
      <c r="BA589" s="76">
        <f t="shared" ref="BA589" si="10908">IF(AZ589=12,1,AZ589+1)</f>
        <v>12</v>
      </c>
      <c r="BB589" s="76">
        <f t="shared" ref="BB589" si="10909">IF(BA589=12,1,BA589+1)</f>
        <v>1</v>
      </c>
      <c r="BC589" s="76">
        <f t="shared" ref="BC589" si="10910">IF(BB589=12,1,BB589+1)</f>
        <v>2</v>
      </c>
      <c r="BD589" s="76">
        <f t="shared" ref="BD589" si="10911">IF(BC589=12,1,BC589+1)</f>
        <v>3</v>
      </c>
      <c r="BE589" s="76">
        <f t="shared" ref="BE589" si="10912">IF(BD589=12,1,BD589+1)</f>
        <v>4</v>
      </c>
      <c r="BF589" s="76">
        <f t="shared" ref="BF589" si="10913">IF(BE589=12,1,BE589+1)</f>
        <v>5</v>
      </c>
      <c r="BG589" s="76">
        <f t="shared" ref="BG589" si="10914">IF(BF589=12,1,BF589+1)</f>
        <v>6</v>
      </c>
      <c r="BH589" s="76">
        <f t="shared" ref="BH589" si="10915">IF(BG589=12,1,BG589+1)</f>
        <v>7</v>
      </c>
      <c r="BI589" s="76">
        <f t="shared" ref="BI589" si="10916">IF(BH589=12,1,BH589+1)</f>
        <v>8</v>
      </c>
      <c r="BJ589" s="76">
        <f t="shared" ref="BJ589" si="10917">IF(BI589=12,1,BI589+1)</f>
        <v>9</v>
      </c>
      <c r="BK589" s="76">
        <f t="shared" ref="BK589" si="10918">IF(BJ589=12,1,BJ589+1)</f>
        <v>10</v>
      </c>
      <c r="BL589" s="76">
        <f t="shared" ref="BL589" si="10919">IF(BK589=12,1,BK589+1)</f>
        <v>11</v>
      </c>
      <c r="BM589" s="76">
        <f t="shared" ref="BM589" si="10920">IF(BL589=12,1,BL589+1)</f>
        <v>12</v>
      </c>
      <c r="BN589" s="81"/>
      <c r="BO589" s="78"/>
      <c r="BP589" s="78"/>
      <c r="BQ589" s="78"/>
      <c r="BR589" s="106"/>
      <c r="BS589" s="106"/>
      <c r="BT589" s="106"/>
      <c r="BU589" s="106"/>
      <c r="BV589" s="106"/>
      <c r="BW589" s="106"/>
      <c r="BX589" s="106"/>
      <c r="BY589" s="106"/>
      <c r="BZ589" s="106"/>
      <c r="CA589" s="106"/>
      <c r="CB589" s="106"/>
      <c r="CC589" s="106"/>
      <c r="CD589" s="106"/>
      <c r="CE589" s="106"/>
      <c r="CF589" s="106"/>
      <c r="CG589" s="106"/>
    </row>
    <row r="590" spans="1:85" s="245" customFormat="1" ht="18" hidden="1" customHeight="1" x14ac:dyDescent="0.35">
      <c r="A590" s="250"/>
      <c r="B590" s="113"/>
      <c r="C590" s="361"/>
      <c r="D590" s="125"/>
      <c r="E590" s="125"/>
      <c r="F590" s="125"/>
      <c r="G590" s="125"/>
      <c r="H590" s="370"/>
      <c r="I590" s="371"/>
      <c r="J590" s="357"/>
      <c r="K590" s="357"/>
      <c r="L590" s="137"/>
      <c r="M590" s="373"/>
      <c r="N590" s="7"/>
      <c r="O590" s="376"/>
      <c r="P590" s="106"/>
      <c r="Q590" s="77"/>
      <c r="R590" s="59">
        <f t="shared" ref="R590:BM590" si="10921">VALUE(_xlfn.CONCAT(R589,".",R592))</f>
        <v>1</v>
      </c>
      <c r="S590" s="73">
        <f t="shared" si="10921"/>
        <v>32</v>
      </c>
      <c r="T590" s="73">
        <f t="shared" si="10921"/>
        <v>61</v>
      </c>
      <c r="U590" s="73">
        <f t="shared" si="10921"/>
        <v>92</v>
      </c>
      <c r="V590" s="73">
        <f t="shared" si="10921"/>
        <v>122</v>
      </c>
      <c r="W590" s="73">
        <f t="shared" si="10921"/>
        <v>153</v>
      </c>
      <c r="X590" s="73">
        <f t="shared" si="10921"/>
        <v>183</v>
      </c>
      <c r="Y590" s="73">
        <f t="shared" si="10921"/>
        <v>214</v>
      </c>
      <c r="Z590" s="73">
        <f t="shared" si="10921"/>
        <v>245</v>
      </c>
      <c r="AA590" s="73">
        <f t="shared" si="10921"/>
        <v>275</v>
      </c>
      <c r="AB590" s="73">
        <f t="shared" si="10921"/>
        <v>306</v>
      </c>
      <c r="AC590" s="73">
        <f t="shared" si="10921"/>
        <v>336</v>
      </c>
      <c r="AD590" s="73">
        <f t="shared" si="10921"/>
        <v>367</v>
      </c>
      <c r="AE590" s="73">
        <f t="shared" si="10921"/>
        <v>398</v>
      </c>
      <c r="AF590" s="73">
        <f t="shared" si="10921"/>
        <v>426</v>
      </c>
      <c r="AG590" s="73">
        <f t="shared" si="10921"/>
        <v>457</v>
      </c>
      <c r="AH590" s="73">
        <f t="shared" si="10921"/>
        <v>487</v>
      </c>
      <c r="AI590" s="73">
        <f t="shared" si="10921"/>
        <v>518</v>
      </c>
      <c r="AJ590" s="73">
        <f t="shared" si="10921"/>
        <v>548</v>
      </c>
      <c r="AK590" s="73">
        <f t="shared" si="10921"/>
        <v>579</v>
      </c>
      <c r="AL590" s="73">
        <f t="shared" si="10921"/>
        <v>610</v>
      </c>
      <c r="AM590" s="73">
        <f t="shared" si="10921"/>
        <v>640</v>
      </c>
      <c r="AN590" s="73">
        <f t="shared" si="10921"/>
        <v>671</v>
      </c>
      <c r="AO590" s="73">
        <f t="shared" si="10921"/>
        <v>701</v>
      </c>
      <c r="AP590" s="73">
        <f t="shared" si="10921"/>
        <v>732</v>
      </c>
      <c r="AQ590" s="73">
        <f t="shared" si="10921"/>
        <v>763</v>
      </c>
      <c r="AR590" s="73">
        <f t="shared" si="10921"/>
        <v>791</v>
      </c>
      <c r="AS590" s="73">
        <f t="shared" si="10921"/>
        <v>822</v>
      </c>
      <c r="AT590" s="73">
        <f t="shared" si="10921"/>
        <v>852</v>
      </c>
      <c r="AU590" s="73">
        <f t="shared" si="10921"/>
        <v>883</v>
      </c>
      <c r="AV590" s="73">
        <f t="shared" si="10921"/>
        <v>913</v>
      </c>
      <c r="AW590" s="73">
        <f t="shared" si="10921"/>
        <v>944</v>
      </c>
      <c r="AX590" s="73">
        <f t="shared" si="10921"/>
        <v>975</v>
      </c>
      <c r="AY590" s="73">
        <f t="shared" si="10921"/>
        <v>1005</v>
      </c>
      <c r="AZ590" s="73">
        <f t="shared" si="10921"/>
        <v>1036</v>
      </c>
      <c r="BA590" s="73">
        <f t="shared" si="10921"/>
        <v>1066</v>
      </c>
      <c r="BB590" s="73">
        <f t="shared" si="10921"/>
        <v>1097</v>
      </c>
      <c r="BC590" s="73">
        <f t="shared" si="10921"/>
        <v>1128</v>
      </c>
      <c r="BD590" s="73">
        <f t="shared" si="10921"/>
        <v>1156</v>
      </c>
      <c r="BE590" s="73">
        <f t="shared" si="10921"/>
        <v>1187</v>
      </c>
      <c r="BF590" s="73">
        <f t="shared" si="10921"/>
        <v>1217</v>
      </c>
      <c r="BG590" s="73">
        <f t="shared" si="10921"/>
        <v>1248</v>
      </c>
      <c r="BH590" s="73">
        <f t="shared" si="10921"/>
        <v>1278</v>
      </c>
      <c r="BI590" s="73">
        <f t="shared" si="10921"/>
        <v>1309</v>
      </c>
      <c r="BJ590" s="73">
        <f t="shared" si="10921"/>
        <v>1340</v>
      </c>
      <c r="BK590" s="73">
        <f t="shared" si="10921"/>
        <v>1370</v>
      </c>
      <c r="BL590" s="73">
        <f t="shared" si="10921"/>
        <v>1401</v>
      </c>
      <c r="BM590" s="73">
        <f t="shared" si="10921"/>
        <v>1431</v>
      </c>
      <c r="BN590" s="82"/>
      <c r="BO590" s="79"/>
      <c r="BP590" s="79"/>
      <c r="BQ590" s="79"/>
      <c r="BR590" s="106"/>
      <c r="BS590" s="106"/>
      <c r="BT590" s="106"/>
      <c r="BU590" s="106"/>
      <c r="BV590" s="106"/>
      <c r="BW590" s="106"/>
      <c r="BX590" s="106"/>
      <c r="BY590" s="106"/>
      <c r="BZ590" s="106"/>
      <c r="CA590" s="106"/>
      <c r="CB590" s="106"/>
      <c r="CC590" s="106"/>
      <c r="CD590" s="106"/>
      <c r="CE590" s="106"/>
      <c r="CF590" s="106"/>
      <c r="CG590" s="106"/>
    </row>
    <row r="591" spans="1:85" s="245" customFormat="1" ht="18" customHeight="1" x14ac:dyDescent="0.35">
      <c r="A591" s="250"/>
      <c r="B591" s="113"/>
      <c r="C591" s="361"/>
      <c r="D591" s="125"/>
      <c r="E591" s="357" t="s">
        <v>207</v>
      </c>
      <c r="F591" s="357" t="s">
        <v>207</v>
      </c>
      <c r="G591" s="357" t="s">
        <v>207</v>
      </c>
      <c r="H591" s="370"/>
      <c r="I591" s="371"/>
      <c r="J591" s="357"/>
      <c r="K591" s="357"/>
      <c r="L591" s="357" t="s">
        <v>219</v>
      </c>
      <c r="M591" s="373"/>
      <c r="N591" s="7"/>
      <c r="O591" s="376"/>
      <c r="P591" s="106"/>
      <c r="Q591" s="77"/>
      <c r="R591" s="60" t="str">
        <f>VLOOKUP(R589,'Podpůrná data'!$I$188:$J$199,2)</f>
        <v>leden</v>
      </c>
      <c r="S591" s="60" t="str">
        <f>VLOOKUP(S589,'Podpůrná data'!$I$188:$J$199,2)</f>
        <v>únor</v>
      </c>
      <c r="T591" s="60" t="str">
        <f>VLOOKUP(T589,'Podpůrná data'!$I$188:$J$199,2)</f>
        <v>březen</v>
      </c>
      <c r="U591" s="60" t="str">
        <f>VLOOKUP(U589,'Podpůrná data'!$I$188:$J$199,2)</f>
        <v>duben</v>
      </c>
      <c r="V591" s="60" t="str">
        <f>VLOOKUP(V589,'Podpůrná data'!$I$188:$J$199,2)</f>
        <v>květen</v>
      </c>
      <c r="W591" s="60" t="str">
        <f>VLOOKUP(W589,'Podpůrná data'!$I$188:$J$199,2)</f>
        <v>červen</v>
      </c>
      <c r="X591" s="60" t="str">
        <f>VLOOKUP(X589,'Podpůrná data'!$I$188:$J$199,2)</f>
        <v>červenec</v>
      </c>
      <c r="Y591" s="60" t="str">
        <f>VLOOKUP(Y589,'Podpůrná data'!$I$188:$J$199,2)</f>
        <v>srpen</v>
      </c>
      <c r="Z591" s="60" t="str">
        <f>VLOOKUP(Z589,'Podpůrná data'!$I$188:$J$199,2)</f>
        <v>září</v>
      </c>
      <c r="AA591" s="60" t="str">
        <f>VLOOKUP(AA589,'Podpůrná data'!$I$188:$J$199,2)</f>
        <v>říjen</v>
      </c>
      <c r="AB591" s="60" t="str">
        <f>VLOOKUP(AB589,'Podpůrná data'!$I$188:$J$199,2)</f>
        <v>listopad</v>
      </c>
      <c r="AC591" s="60" t="str">
        <f>VLOOKUP(AC589,'Podpůrná data'!$I$188:$J$199,2)</f>
        <v>prosinec</v>
      </c>
      <c r="AD591" s="60" t="str">
        <f>VLOOKUP(AD589,'Podpůrná data'!$I$188:$J$199,2)</f>
        <v>leden</v>
      </c>
      <c r="AE591" s="60" t="str">
        <f>VLOOKUP(AE589,'Podpůrná data'!$I$188:$J$199,2)</f>
        <v>únor</v>
      </c>
      <c r="AF591" s="60" t="str">
        <f>VLOOKUP(AF589,'Podpůrná data'!$I$188:$J$199,2)</f>
        <v>březen</v>
      </c>
      <c r="AG591" s="60" t="str">
        <f>VLOOKUP(AG589,'Podpůrná data'!$I$188:$J$199,2)</f>
        <v>duben</v>
      </c>
      <c r="AH591" s="60" t="str">
        <f>VLOOKUP(AH589,'Podpůrná data'!$I$188:$J$199,2)</f>
        <v>květen</v>
      </c>
      <c r="AI591" s="60" t="str">
        <f>VLOOKUP(AI589,'Podpůrná data'!$I$188:$J$199,2)</f>
        <v>červen</v>
      </c>
      <c r="AJ591" s="60" t="str">
        <f>VLOOKUP(AJ589,'Podpůrná data'!$I$188:$J$199,2)</f>
        <v>červenec</v>
      </c>
      <c r="AK591" s="60" t="str">
        <f>VLOOKUP(AK589,'Podpůrná data'!$I$188:$J$199,2)</f>
        <v>srpen</v>
      </c>
      <c r="AL591" s="60" t="str">
        <f>VLOOKUP(AL589,'Podpůrná data'!$I$188:$J$199,2)</f>
        <v>září</v>
      </c>
      <c r="AM591" s="60" t="str">
        <f>VLOOKUP(AM589,'Podpůrná data'!$I$188:$J$199,2)</f>
        <v>říjen</v>
      </c>
      <c r="AN591" s="60" t="str">
        <f>VLOOKUP(AN589,'Podpůrná data'!$I$188:$J$199,2)</f>
        <v>listopad</v>
      </c>
      <c r="AO591" s="60" t="str">
        <f>VLOOKUP(AO589,'Podpůrná data'!$I$188:$J$199,2)</f>
        <v>prosinec</v>
      </c>
      <c r="AP591" s="60" t="str">
        <f>VLOOKUP(AP589,'Podpůrná data'!$I$188:$J$199,2)</f>
        <v>leden</v>
      </c>
      <c r="AQ591" s="60" t="str">
        <f>VLOOKUP(AQ589,'Podpůrná data'!$I$188:$J$199,2)</f>
        <v>únor</v>
      </c>
      <c r="AR591" s="60" t="str">
        <f>VLOOKUP(AR589,'Podpůrná data'!$I$188:$J$199,2)</f>
        <v>březen</v>
      </c>
      <c r="AS591" s="60" t="str">
        <f>VLOOKUP(AS589,'Podpůrná data'!$I$188:$J$199,2)</f>
        <v>duben</v>
      </c>
      <c r="AT591" s="60" t="str">
        <f>VLOOKUP(AT589,'Podpůrná data'!$I$188:$J$199,2)</f>
        <v>květen</v>
      </c>
      <c r="AU591" s="60" t="str">
        <f>VLOOKUP(AU589,'Podpůrná data'!$I$188:$J$199,2)</f>
        <v>červen</v>
      </c>
      <c r="AV591" s="60" t="str">
        <f>VLOOKUP(AV589,'Podpůrná data'!$I$188:$J$199,2)</f>
        <v>červenec</v>
      </c>
      <c r="AW591" s="60" t="str">
        <f>VLOOKUP(AW589,'Podpůrná data'!$I$188:$J$199,2)</f>
        <v>srpen</v>
      </c>
      <c r="AX591" s="60" t="str">
        <f>VLOOKUP(AX589,'Podpůrná data'!$I$188:$J$199,2)</f>
        <v>září</v>
      </c>
      <c r="AY591" s="60" t="str">
        <f>VLOOKUP(AY589,'Podpůrná data'!$I$188:$J$199,2)</f>
        <v>říjen</v>
      </c>
      <c r="AZ591" s="60" t="str">
        <f>VLOOKUP(AZ589,'Podpůrná data'!$I$188:$J$199,2)</f>
        <v>listopad</v>
      </c>
      <c r="BA591" s="60" t="str">
        <f>VLOOKUP(BA589,'Podpůrná data'!$I$188:$J$199,2)</f>
        <v>prosinec</v>
      </c>
      <c r="BB591" s="60" t="str">
        <f>VLOOKUP(BB589,'Podpůrná data'!$I$188:$J$199,2)</f>
        <v>leden</v>
      </c>
      <c r="BC591" s="60" t="str">
        <f>VLOOKUP(BC589,'Podpůrná data'!$I$188:$J$199,2)</f>
        <v>únor</v>
      </c>
      <c r="BD591" s="60" t="str">
        <f>VLOOKUP(BD589,'Podpůrná data'!$I$188:$J$199,2)</f>
        <v>březen</v>
      </c>
      <c r="BE591" s="60" t="str">
        <f>VLOOKUP(BE589,'Podpůrná data'!$I$188:$J$199,2)</f>
        <v>duben</v>
      </c>
      <c r="BF591" s="60" t="str">
        <f>VLOOKUP(BF589,'Podpůrná data'!$I$188:$J$199,2)</f>
        <v>květen</v>
      </c>
      <c r="BG591" s="60" t="str">
        <f>VLOOKUP(BG589,'Podpůrná data'!$I$188:$J$199,2)</f>
        <v>červen</v>
      </c>
      <c r="BH591" s="60" t="str">
        <f>VLOOKUP(BH589,'Podpůrná data'!$I$188:$J$199,2)</f>
        <v>červenec</v>
      </c>
      <c r="BI591" s="60" t="str">
        <f>VLOOKUP(BI589,'Podpůrná data'!$I$188:$J$199,2)</f>
        <v>srpen</v>
      </c>
      <c r="BJ591" s="60" t="str">
        <f>VLOOKUP(BJ589,'Podpůrná data'!$I$188:$J$199,2)</f>
        <v>září</v>
      </c>
      <c r="BK591" s="60" t="str">
        <f>VLOOKUP(BK589,'Podpůrná data'!$I$188:$J$199,2)</f>
        <v>říjen</v>
      </c>
      <c r="BL591" s="60" t="str">
        <f>VLOOKUP(BL589,'Podpůrná data'!$I$188:$J$199,2)</f>
        <v>listopad</v>
      </c>
      <c r="BM591" s="60" t="str">
        <f>VLOOKUP(BM589,'Podpůrná data'!$I$188:$J$199,2)</f>
        <v>prosinec</v>
      </c>
      <c r="BN591" s="171"/>
      <c r="BO591" s="175"/>
      <c r="BP591" s="197"/>
      <c r="BQ591" s="197"/>
      <c r="BR591" s="106"/>
      <c r="BS591" s="179" t="s">
        <v>105</v>
      </c>
      <c r="BT591" s="179" t="s">
        <v>106</v>
      </c>
      <c r="BU591" s="179" t="s">
        <v>107</v>
      </c>
      <c r="BV591" s="179" t="s">
        <v>108</v>
      </c>
      <c r="BW591" s="179" t="s">
        <v>109</v>
      </c>
      <c r="BX591" s="179" t="s">
        <v>110</v>
      </c>
      <c r="BY591" s="179" t="s">
        <v>111</v>
      </c>
      <c r="BZ591" s="179" t="s">
        <v>112</v>
      </c>
      <c r="CA591" s="179" t="s">
        <v>113</v>
      </c>
      <c r="CB591" s="179" t="s">
        <v>155</v>
      </c>
      <c r="CC591" s="179" t="s">
        <v>156</v>
      </c>
      <c r="CD591" s="179" t="s">
        <v>157</v>
      </c>
      <c r="CE591" s="179" t="s">
        <v>202</v>
      </c>
      <c r="CF591" s="179" t="s">
        <v>203</v>
      </c>
      <c r="CG591" s="179" t="s">
        <v>204</v>
      </c>
    </row>
    <row r="592" spans="1:85" s="245" customFormat="1" ht="16.399999999999999" customHeight="1" x14ac:dyDescent="0.35">
      <c r="A592" s="250"/>
      <c r="B592" s="113"/>
      <c r="C592" s="361"/>
      <c r="D592" s="125"/>
      <c r="E592" s="357"/>
      <c r="F592" s="357"/>
      <c r="G592" s="357"/>
      <c r="H592" s="370"/>
      <c r="I592" s="371"/>
      <c r="J592" s="357"/>
      <c r="K592" s="357"/>
      <c r="L592" s="357"/>
      <c r="M592" s="373"/>
      <c r="N592" s="7"/>
      <c r="O592" s="376"/>
      <c r="P592" s="106"/>
      <c r="Q592" s="77"/>
      <c r="R592" s="60">
        <f>YEAR(Úvod!$F$10)</f>
        <v>1900</v>
      </c>
      <c r="S592" s="60">
        <f t="shared" ref="S592" si="10922">IF(S589=1,R592+1,R592)</f>
        <v>1900</v>
      </c>
      <c r="T592" s="60">
        <f t="shared" ref="T592" si="10923">IF(T589=1,S592+1,S592)</f>
        <v>1900</v>
      </c>
      <c r="U592" s="60">
        <f t="shared" ref="U592" si="10924">IF(U589=1,T592+1,T592)</f>
        <v>1900</v>
      </c>
      <c r="V592" s="60">
        <f t="shared" ref="V592" si="10925">IF(V589=1,U592+1,U592)</f>
        <v>1900</v>
      </c>
      <c r="W592" s="60">
        <f t="shared" ref="W592" si="10926">IF(W589=1,V592+1,V592)</f>
        <v>1900</v>
      </c>
      <c r="X592" s="60">
        <f t="shared" ref="X592" si="10927">IF(X589=1,W592+1,W592)</f>
        <v>1900</v>
      </c>
      <c r="Y592" s="60">
        <f t="shared" ref="Y592" si="10928">IF(Y589=1,X592+1,X592)</f>
        <v>1900</v>
      </c>
      <c r="Z592" s="60">
        <f t="shared" ref="Z592" si="10929">IF(Z589=1,Y592+1,Y592)</f>
        <v>1900</v>
      </c>
      <c r="AA592" s="60">
        <f t="shared" ref="AA592" si="10930">IF(AA589=1,Z592+1,Z592)</f>
        <v>1900</v>
      </c>
      <c r="AB592" s="60">
        <f t="shared" ref="AB592" si="10931">IF(AB589=1,AA592+1,AA592)</f>
        <v>1900</v>
      </c>
      <c r="AC592" s="60">
        <f t="shared" ref="AC592" si="10932">IF(AC589=1,AB592+1,AB592)</f>
        <v>1900</v>
      </c>
      <c r="AD592" s="60">
        <f t="shared" ref="AD592" si="10933">IF(AD589=1,AC592+1,AC592)</f>
        <v>1901</v>
      </c>
      <c r="AE592" s="60">
        <f t="shared" ref="AE592" si="10934">IF(AE589=1,AD592+1,AD592)</f>
        <v>1901</v>
      </c>
      <c r="AF592" s="60">
        <f t="shared" ref="AF592" si="10935">IF(AF589=1,AE592+1,AE592)</f>
        <v>1901</v>
      </c>
      <c r="AG592" s="60">
        <f t="shared" ref="AG592" si="10936">IF(AG589=1,AF592+1,AF592)</f>
        <v>1901</v>
      </c>
      <c r="AH592" s="60">
        <f t="shared" ref="AH592" si="10937">IF(AH589=1,AG592+1,AG592)</f>
        <v>1901</v>
      </c>
      <c r="AI592" s="60">
        <f t="shared" ref="AI592" si="10938">IF(AI589=1,AH592+1,AH592)</f>
        <v>1901</v>
      </c>
      <c r="AJ592" s="60">
        <f t="shared" ref="AJ592" si="10939">IF(AJ589=1,AI592+1,AI592)</f>
        <v>1901</v>
      </c>
      <c r="AK592" s="60">
        <f t="shared" ref="AK592" si="10940">IF(AK589=1,AJ592+1,AJ592)</f>
        <v>1901</v>
      </c>
      <c r="AL592" s="60">
        <f t="shared" ref="AL592" si="10941">IF(AL589=1,AK592+1,AK592)</f>
        <v>1901</v>
      </c>
      <c r="AM592" s="60">
        <f t="shared" ref="AM592" si="10942">IF(AM589=1,AL592+1,AL592)</f>
        <v>1901</v>
      </c>
      <c r="AN592" s="60">
        <f t="shared" ref="AN592" si="10943">IF(AN589=1,AM592+1,AM592)</f>
        <v>1901</v>
      </c>
      <c r="AO592" s="60">
        <f t="shared" ref="AO592" si="10944">IF(AO589=1,AN592+1,AN592)</f>
        <v>1901</v>
      </c>
      <c r="AP592" s="60">
        <f t="shared" ref="AP592" si="10945">IF(AP589=1,AO592+1,AO592)</f>
        <v>1902</v>
      </c>
      <c r="AQ592" s="60">
        <f t="shared" ref="AQ592" si="10946">IF(AQ589=1,AP592+1,AP592)</f>
        <v>1902</v>
      </c>
      <c r="AR592" s="60">
        <f t="shared" ref="AR592" si="10947">IF(AR589=1,AQ592+1,AQ592)</f>
        <v>1902</v>
      </c>
      <c r="AS592" s="60">
        <f t="shared" ref="AS592" si="10948">IF(AS589=1,AR592+1,AR592)</f>
        <v>1902</v>
      </c>
      <c r="AT592" s="60">
        <f t="shared" ref="AT592" si="10949">IF(AT589=1,AS592+1,AS592)</f>
        <v>1902</v>
      </c>
      <c r="AU592" s="60">
        <f t="shared" ref="AU592" si="10950">IF(AU589=1,AT592+1,AT592)</f>
        <v>1902</v>
      </c>
      <c r="AV592" s="60">
        <f t="shared" ref="AV592" si="10951">IF(AV589=1,AU592+1,AU592)</f>
        <v>1902</v>
      </c>
      <c r="AW592" s="60">
        <f t="shared" ref="AW592" si="10952">IF(AW589=1,AV592+1,AV592)</f>
        <v>1902</v>
      </c>
      <c r="AX592" s="60">
        <f t="shared" ref="AX592" si="10953">IF(AX589=1,AW592+1,AW592)</f>
        <v>1902</v>
      </c>
      <c r="AY592" s="60">
        <f t="shared" ref="AY592" si="10954">IF(AY589=1,AX592+1,AX592)</f>
        <v>1902</v>
      </c>
      <c r="AZ592" s="60">
        <f t="shared" ref="AZ592" si="10955">IF(AZ589=1,AY592+1,AY592)</f>
        <v>1902</v>
      </c>
      <c r="BA592" s="60">
        <f t="shared" ref="BA592" si="10956">IF(BA589=1,AZ592+1,AZ592)</f>
        <v>1902</v>
      </c>
      <c r="BB592" s="60">
        <f t="shared" ref="BB592" si="10957">IF(BB589=1,BA592+1,BA592)</f>
        <v>1903</v>
      </c>
      <c r="BC592" s="60">
        <f t="shared" ref="BC592" si="10958">IF(BC589=1,BB592+1,BB592)</f>
        <v>1903</v>
      </c>
      <c r="BD592" s="60">
        <f t="shared" ref="BD592" si="10959">IF(BD589=1,BC592+1,BC592)</f>
        <v>1903</v>
      </c>
      <c r="BE592" s="60">
        <f t="shared" ref="BE592" si="10960">IF(BE589=1,BD592+1,BD592)</f>
        <v>1903</v>
      </c>
      <c r="BF592" s="60">
        <f t="shared" ref="BF592" si="10961">IF(BF589=1,BE592+1,BE592)</f>
        <v>1903</v>
      </c>
      <c r="BG592" s="60">
        <f t="shared" ref="BG592" si="10962">IF(BG589=1,BF592+1,BF592)</f>
        <v>1903</v>
      </c>
      <c r="BH592" s="60">
        <f t="shared" ref="BH592" si="10963">IF(BH589=1,BG592+1,BG592)</f>
        <v>1903</v>
      </c>
      <c r="BI592" s="60">
        <f t="shared" ref="BI592" si="10964">IF(BI589=1,BH592+1,BH592)</f>
        <v>1903</v>
      </c>
      <c r="BJ592" s="60">
        <f t="shared" ref="BJ592" si="10965">IF(BJ589=1,BI592+1,BI592)</f>
        <v>1903</v>
      </c>
      <c r="BK592" s="60">
        <f t="shared" ref="BK592" si="10966">IF(BK589=1,BJ592+1,BJ592)</f>
        <v>1903</v>
      </c>
      <c r="BL592" s="60">
        <f t="shared" ref="BL592" si="10967">IF(BL589=1,BK592+1,BK592)</f>
        <v>1903</v>
      </c>
      <c r="BM592" s="60">
        <f t="shared" ref="BM592" si="10968">IF(BM589=1,BL592+1,BL592)</f>
        <v>1903</v>
      </c>
      <c r="BN592" s="195"/>
      <c r="BO592" s="196"/>
      <c r="BP592" s="197"/>
      <c r="BQ592" s="197"/>
      <c r="BR592" s="106"/>
      <c r="BS592" s="106"/>
      <c r="BT592" s="106"/>
      <c r="BU592" s="106"/>
      <c r="BV592" s="106"/>
      <c r="BW592" s="106"/>
      <c r="BX592" s="106"/>
      <c r="BY592" s="106"/>
      <c r="BZ592" s="106"/>
      <c r="CA592" s="106"/>
      <c r="CB592" s="106"/>
      <c r="CC592" s="106"/>
      <c r="CD592" s="106"/>
      <c r="CE592" s="106"/>
      <c r="CF592" s="106"/>
      <c r="CG592" s="106"/>
    </row>
    <row r="593" spans="1:85" s="245" customFormat="1" ht="16.399999999999999" customHeight="1" x14ac:dyDescent="0.35">
      <c r="A593" s="250"/>
      <c r="B593" s="113"/>
      <c r="C593" s="125"/>
      <c r="D593" s="125"/>
      <c r="E593" s="357"/>
      <c r="F593" s="357"/>
      <c r="G593" s="357"/>
      <c r="H593" s="370"/>
      <c r="I593" s="371"/>
      <c r="J593" s="357"/>
      <c r="K593" s="372"/>
      <c r="L593" s="357"/>
      <c r="M593" s="374"/>
      <c r="N593" s="7"/>
      <c r="O593" s="377"/>
      <c r="P593" s="106"/>
      <c r="Q593" s="63" t="s">
        <v>159</v>
      </c>
      <c r="R593" s="251"/>
      <c r="S593" s="251"/>
      <c r="T593" s="251"/>
      <c r="U593" s="251"/>
      <c r="V593" s="251"/>
      <c r="W593" s="251"/>
      <c r="X593" s="251"/>
      <c r="Y593" s="251"/>
      <c r="Z593" s="251"/>
      <c r="AA593" s="251"/>
      <c r="AB593" s="251"/>
      <c r="AC593" s="251"/>
      <c r="AD593" s="251"/>
      <c r="AE593" s="251"/>
      <c r="AF593" s="251"/>
      <c r="AG593" s="251"/>
      <c r="AH593" s="251"/>
      <c r="AI593" s="251"/>
      <c r="AJ593" s="251"/>
      <c r="AK593" s="251"/>
      <c r="AL593" s="251"/>
      <c r="AM593" s="251"/>
      <c r="AN593" s="251"/>
      <c r="AO593" s="251"/>
      <c r="AP593" s="251"/>
      <c r="AQ593" s="251"/>
      <c r="AR593" s="251"/>
      <c r="AS593" s="251"/>
      <c r="AT593" s="251"/>
      <c r="AU593" s="251"/>
      <c r="AV593" s="251"/>
      <c r="AW593" s="251"/>
      <c r="AX593" s="251"/>
      <c r="AY593" s="251"/>
      <c r="AZ593" s="251"/>
      <c r="BA593" s="251"/>
      <c r="BB593" s="251"/>
      <c r="BC593" s="251"/>
      <c r="BD593" s="251"/>
      <c r="BE593" s="251"/>
      <c r="BF593" s="251"/>
      <c r="BG593" s="251"/>
      <c r="BH593" s="251"/>
      <c r="BI593" s="251"/>
      <c r="BJ593" s="251"/>
      <c r="BK593" s="251"/>
      <c r="BL593" s="251"/>
      <c r="BM593" s="251"/>
      <c r="BN593" s="195"/>
      <c r="BO593" s="196"/>
      <c r="BP593" s="197"/>
      <c r="BQ593" s="197"/>
      <c r="BR593" s="106"/>
      <c r="BS593" s="106"/>
      <c r="BT593" s="106"/>
      <c r="BU593" s="106"/>
      <c r="BV593" s="106"/>
      <c r="BW593" s="106"/>
      <c r="BX593" s="106"/>
      <c r="BY593" s="106"/>
      <c r="BZ593" s="106"/>
      <c r="CA593" s="106"/>
      <c r="CB593" s="106"/>
      <c r="CC593" s="106"/>
      <c r="CD593" s="106"/>
      <c r="CE593" s="106"/>
      <c r="CF593" s="106"/>
      <c r="CG593" s="106"/>
    </row>
    <row r="594" spans="1:85" s="245" customFormat="1" ht="23.5" customHeight="1" x14ac:dyDescent="0.35">
      <c r="A594" s="243"/>
      <c r="B594" s="126" t="s">
        <v>38</v>
      </c>
      <c r="C594" s="359"/>
      <c r="D594" s="359"/>
      <c r="E594" s="252"/>
      <c r="F594" s="252"/>
      <c r="G594" s="241"/>
      <c r="H594" s="253"/>
      <c r="I594" s="254"/>
      <c r="J594" s="253"/>
      <c r="K594" s="205">
        <f>IF(J594="",0,IF(J594="ANO",'Podpůrná data'!$B$5,'Podpůrná data'!$B$3))</f>
        <v>0</v>
      </c>
      <c r="L594" s="203">
        <f>IFERROR(INT(ROUND(I594,2)*(VLOOKUP(INT(H594),'Podpůrná data'!$A$189:$B$233,2,FALSE))*(H594/(INT(H594)))),0)</f>
        <v>0</v>
      </c>
      <c r="M594" s="61">
        <f>K594*L594</f>
        <v>0</v>
      </c>
      <c r="N594" s="62">
        <f>IF(M594&gt;0,IF(ISTEXT(C594)=TRUE,0,1),0)</f>
        <v>0</v>
      </c>
      <c r="O594" s="166">
        <f>IF(M594&gt;0,1,0)</f>
        <v>0</v>
      </c>
      <c r="P594" s="127"/>
      <c r="Q594" s="63" t="s">
        <v>95</v>
      </c>
      <c r="R594" s="255"/>
      <c r="S594" s="255"/>
      <c r="T594" s="255"/>
      <c r="U594" s="255"/>
      <c r="V594" s="255"/>
      <c r="W594" s="255"/>
      <c r="X594" s="255"/>
      <c r="Y594" s="255"/>
      <c r="Z594" s="255"/>
      <c r="AA594" s="255"/>
      <c r="AB594" s="255"/>
      <c r="AC594" s="255"/>
      <c r="AD594" s="255"/>
      <c r="AE594" s="255"/>
      <c r="AF594" s="255"/>
      <c r="AG594" s="255"/>
      <c r="AH594" s="255"/>
      <c r="AI594" s="255"/>
      <c r="AJ594" s="255"/>
      <c r="AK594" s="255"/>
      <c r="AL594" s="255"/>
      <c r="AM594" s="255"/>
      <c r="AN594" s="255"/>
      <c r="AO594" s="255"/>
      <c r="AP594" s="255"/>
      <c r="AQ594" s="255"/>
      <c r="AR594" s="255"/>
      <c r="AS594" s="255"/>
      <c r="AT594" s="255"/>
      <c r="AU594" s="255"/>
      <c r="AV594" s="255"/>
      <c r="AW594" s="255"/>
      <c r="AX594" s="255"/>
      <c r="AY594" s="255"/>
      <c r="AZ594" s="255"/>
      <c r="BA594" s="255"/>
      <c r="BB594" s="255"/>
      <c r="BC594" s="255"/>
      <c r="BD594" s="255"/>
      <c r="BE594" s="255"/>
      <c r="BF594" s="255"/>
      <c r="BG594" s="255"/>
      <c r="BH594" s="255"/>
      <c r="BI594" s="255"/>
      <c r="BJ594" s="255"/>
      <c r="BK594" s="255"/>
      <c r="BL594" s="255"/>
      <c r="BM594" s="255"/>
      <c r="BN594" s="362">
        <f>SUM(R602:BM602)</f>
        <v>0</v>
      </c>
      <c r="BO594" s="364">
        <f>SUM(R603:BM603)</f>
        <v>0</v>
      </c>
      <c r="BP594" s="366">
        <f>IF($O594=0,0,IF($BN594&gt;=143*$I594,1,0))</f>
        <v>0</v>
      </c>
      <c r="BQ594" s="366">
        <f>IF($BN594&gt;=143*$I594,0,(CEILING(143*$I594,1)-$BN594))</f>
        <v>0</v>
      </c>
      <c r="BR594" s="106"/>
      <c r="BS594" s="106"/>
      <c r="BT594" s="106"/>
      <c r="BU594" s="106"/>
      <c r="BV594" s="106"/>
      <c r="BW594" s="106"/>
      <c r="BX594" s="106"/>
      <c r="BY594" s="106"/>
      <c r="BZ594" s="106"/>
      <c r="CA594" s="106"/>
      <c r="CB594" s="106"/>
      <c r="CC594" s="106"/>
      <c r="CD594" s="106"/>
      <c r="CE594" s="106"/>
      <c r="CF594" s="106"/>
      <c r="CG594" s="106"/>
    </row>
    <row r="595" spans="1:85" s="245" customFormat="1" ht="29" x14ac:dyDescent="0.35">
      <c r="A595" s="243"/>
      <c r="B595" s="128"/>
      <c r="C595" s="80"/>
      <c r="D595" s="80"/>
      <c r="E595" s="80"/>
      <c r="F595" s="80"/>
      <c r="G595" s="80"/>
      <c r="H595" s="80"/>
      <c r="I595" s="80"/>
      <c r="J595" s="80"/>
      <c r="K595" s="80"/>
      <c r="L595" s="80"/>
      <c r="M595" s="64"/>
      <c r="N595" s="7"/>
      <c r="O595" s="192"/>
      <c r="P595" s="106"/>
      <c r="Q595" s="63" t="s">
        <v>129</v>
      </c>
      <c r="R595" s="256"/>
      <c r="S595" s="256"/>
      <c r="T595" s="256"/>
      <c r="U595" s="256"/>
      <c r="V595" s="256"/>
      <c r="W595" s="256"/>
      <c r="X595" s="256"/>
      <c r="Y595" s="256"/>
      <c r="Z595" s="256"/>
      <c r="AA595" s="256"/>
      <c r="AB595" s="256"/>
      <c r="AC595" s="256"/>
      <c r="AD595" s="256"/>
      <c r="AE595" s="256"/>
      <c r="AF595" s="256"/>
      <c r="AG595" s="256"/>
      <c r="AH595" s="256"/>
      <c r="AI595" s="256"/>
      <c r="AJ595" s="256"/>
      <c r="AK595" s="256"/>
      <c r="AL595" s="256"/>
      <c r="AM595" s="256"/>
      <c r="AN595" s="256"/>
      <c r="AO595" s="256"/>
      <c r="AP595" s="256"/>
      <c r="AQ595" s="256"/>
      <c r="AR595" s="256"/>
      <c r="AS595" s="256"/>
      <c r="AT595" s="256"/>
      <c r="AU595" s="256"/>
      <c r="AV595" s="256"/>
      <c r="AW595" s="256"/>
      <c r="AX595" s="256"/>
      <c r="AY595" s="256"/>
      <c r="AZ595" s="256"/>
      <c r="BA595" s="256"/>
      <c r="BB595" s="256"/>
      <c r="BC595" s="256"/>
      <c r="BD595" s="256"/>
      <c r="BE595" s="256"/>
      <c r="BF595" s="256"/>
      <c r="BG595" s="256"/>
      <c r="BH595" s="256"/>
      <c r="BI595" s="256"/>
      <c r="BJ595" s="256"/>
      <c r="BK595" s="256"/>
      <c r="BL595" s="256"/>
      <c r="BM595" s="256"/>
      <c r="BN595" s="362"/>
      <c r="BO595" s="364"/>
      <c r="BP595" s="366"/>
      <c r="BQ595" s="366"/>
      <c r="BR595" s="106"/>
      <c r="BS595" s="106"/>
      <c r="BT595" s="106"/>
      <c r="BU595" s="106"/>
      <c r="BV595" s="106"/>
      <c r="BW595" s="106"/>
      <c r="BX595" s="106"/>
      <c r="BY595" s="106"/>
      <c r="BZ595" s="106"/>
      <c r="CA595" s="106"/>
      <c r="CB595" s="106"/>
      <c r="CC595" s="106"/>
      <c r="CD595" s="106"/>
      <c r="CE595" s="106"/>
      <c r="CF595" s="106"/>
      <c r="CG595" s="106"/>
    </row>
    <row r="596" spans="1:85" s="245" customFormat="1" ht="14.5" hidden="1" customHeight="1" x14ac:dyDescent="0.35">
      <c r="A596" s="243"/>
      <c r="B596" s="128"/>
      <c r="C596" s="80"/>
      <c r="D596" s="80"/>
      <c r="E596" s="80"/>
      <c r="F596" s="80"/>
      <c r="G596" s="80"/>
      <c r="H596" s="80"/>
      <c r="I596" s="80"/>
      <c r="J596" s="80"/>
      <c r="K596" s="80"/>
      <c r="L596" s="80"/>
      <c r="M596" s="64"/>
      <c r="N596" s="7"/>
      <c r="O596" s="192"/>
      <c r="P596" s="106"/>
      <c r="Q596" s="65" t="s">
        <v>130</v>
      </c>
      <c r="R596" s="66">
        <f>IF(R594&lt;&gt;0,1,0)</f>
        <v>0</v>
      </c>
      <c r="S596" s="66">
        <f t="shared" ref="S596" si="10969">IF(R596&gt;0,R596+1,IF(S594&lt;&gt;0,1,0))</f>
        <v>0</v>
      </c>
      <c r="T596" s="66">
        <f t="shared" ref="T596" si="10970">IF(S596&gt;0,S596+1,IF(T594&lt;&gt;0,1,0))</f>
        <v>0</v>
      </c>
      <c r="U596" s="66">
        <f t="shared" ref="U596" si="10971">IF(T596&gt;0,T596+1,IF(U594&lt;&gt;0,1,0))</f>
        <v>0</v>
      </c>
      <c r="V596" s="66">
        <f t="shared" ref="V596" si="10972">IF(U596&gt;0,U596+1,IF(V594&lt;&gt;0,1,0))</f>
        <v>0</v>
      </c>
      <c r="W596" s="66">
        <f t="shared" ref="W596" si="10973">IF(V596&gt;0,V596+1,IF(W594&lt;&gt;0,1,0))</f>
        <v>0</v>
      </c>
      <c r="X596" s="66">
        <f t="shared" ref="X596" si="10974">IF(W596&gt;0,W596+1,IF(X594&lt;&gt;0,1,0))</f>
        <v>0</v>
      </c>
      <c r="Y596" s="66">
        <f t="shared" ref="Y596" si="10975">IF(X596&gt;0,X596+1,IF(Y594&lt;&gt;0,1,0))</f>
        <v>0</v>
      </c>
      <c r="Z596" s="66">
        <f t="shared" ref="Z596" si="10976">IF(Y596&gt;0,Y596+1,IF(Z594&lt;&gt;0,1,0))</f>
        <v>0</v>
      </c>
      <c r="AA596" s="66">
        <f t="shared" ref="AA596" si="10977">IF(Z596&gt;0,Z596+1,IF(AA594&lt;&gt;0,1,0))</f>
        <v>0</v>
      </c>
      <c r="AB596" s="66">
        <f t="shared" ref="AB596" si="10978">IF(AA596&gt;0,AA596+1,IF(AB594&lt;&gt;0,1,0))</f>
        <v>0</v>
      </c>
      <c r="AC596" s="66">
        <f t="shared" ref="AC596" si="10979">IF(AB596&gt;0,AB596+1,IF(AC594&lt;&gt;0,1,0))</f>
        <v>0</v>
      </c>
      <c r="AD596" s="66">
        <f t="shared" ref="AD596" si="10980">IF(AC596&gt;0,AC596+1,IF(AD594&lt;&gt;0,1,0))</f>
        <v>0</v>
      </c>
      <c r="AE596" s="66">
        <f t="shared" ref="AE596" si="10981">IF(AD596&gt;0,AD596+1,IF(AE594&lt;&gt;0,1,0))</f>
        <v>0</v>
      </c>
      <c r="AF596" s="66">
        <f t="shared" ref="AF596" si="10982">IF(AE596&gt;0,AE596+1,IF(AF594&lt;&gt;0,1,0))</f>
        <v>0</v>
      </c>
      <c r="AG596" s="66">
        <f t="shared" ref="AG596" si="10983">IF(AF596&gt;0,AF596+1,IF(AG594&lt;&gt;0,1,0))</f>
        <v>0</v>
      </c>
      <c r="AH596" s="66">
        <f t="shared" ref="AH596" si="10984">IF(AG596&gt;0,AG596+1,IF(AH594&lt;&gt;0,1,0))</f>
        <v>0</v>
      </c>
      <c r="AI596" s="66">
        <f t="shared" ref="AI596" si="10985">IF(AH596&gt;0,AH596+1,IF(AI594&lt;&gt;0,1,0))</f>
        <v>0</v>
      </c>
      <c r="AJ596" s="66">
        <f t="shared" ref="AJ596" si="10986">IF(AI596&gt;0,AI596+1,IF(AJ594&lt;&gt;0,1,0))</f>
        <v>0</v>
      </c>
      <c r="AK596" s="66">
        <f t="shared" ref="AK596" si="10987">IF(AJ596&gt;0,AJ596+1,IF(AK594&lt;&gt;0,1,0))</f>
        <v>0</v>
      </c>
      <c r="AL596" s="66">
        <f t="shared" ref="AL596" si="10988">IF(AK596&gt;0,AK596+1,IF(AL594&lt;&gt;0,1,0))</f>
        <v>0</v>
      </c>
      <c r="AM596" s="66">
        <f t="shared" ref="AM596" si="10989">IF(AL596&gt;0,AL596+1,IF(AM594&lt;&gt;0,1,0))</f>
        <v>0</v>
      </c>
      <c r="AN596" s="66">
        <f t="shared" ref="AN596" si="10990">IF(AM596&gt;0,AM596+1,IF(AN594&lt;&gt;0,1,0))</f>
        <v>0</v>
      </c>
      <c r="AO596" s="66">
        <f t="shared" ref="AO596" si="10991">IF(AN596&gt;0,AN596+1,IF(AO594&lt;&gt;0,1,0))</f>
        <v>0</v>
      </c>
      <c r="AP596" s="66">
        <f t="shared" ref="AP596" si="10992">IF(AO596&gt;0,AO596+1,IF(AP594&lt;&gt;0,1,0))</f>
        <v>0</v>
      </c>
      <c r="AQ596" s="66">
        <f t="shared" ref="AQ596" si="10993">IF(AP596&gt;0,AP596+1,IF(AQ594&lt;&gt;0,1,0))</f>
        <v>0</v>
      </c>
      <c r="AR596" s="66">
        <f t="shared" ref="AR596" si="10994">IF(AQ596&gt;0,AQ596+1,IF(AR594&lt;&gt;0,1,0))</f>
        <v>0</v>
      </c>
      <c r="AS596" s="66">
        <f t="shared" ref="AS596" si="10995">IF(AR596&gt;0,AR596+1,IF(AS594&lt;&gt;0,1,0))</f>
        <v>0</v>
      </c>
      <c r="AT596" s="66">
        <f t="shared" ref="AT596" si="10996">IF(AS596&gt;0,AS596+1,IF(AT594&lt;&gt;0,1,0))</f>
        <v>0</v>
      </c>
      <c r="AU596" s="66">
        <f t="shared" ref="AU596" si="10997">IF(AT596&gt;0,AT596+1,IF(AU594&lt;&gt;0,1,0))</f>
        <v>0</v>
      </c>
      <c r="AV596" s="66">
        <f t="shared" ref="AV596" si="10998">IF(AU596&gt;0,AU596+1,IF(AV594&lt;&gt;0,1,0))</f>
        <v>0</v>
      </c>
      <c r="AW596" s="66">
        <f t="shared" ref="AW596" si="10999">IF(AV596&gt;0,AV596+1,IF(AW594&lt;&gt;0,1,0))</f>
        <v>0</v>
      </c>
      <c r="AX596" s="66">
        <f t="shared" ref="AX596" si="11000">IF(AW596&gt;0,AW596+1,IF(AX594&lt;&gt;0,1,0))</f>
        <v>0</v>
      </c>
      <c r="AY596" s="66">
        <f t="shared" ref="AY596" si="11001">IF(AX596&gt;0,AX596+1,IF(AY594&lt;&gt;0,1,0))</f>
        <v>0</v>
      </c>
      <c r="AZ596" s="66">
        <f t="shared" ref="AZ596" si="11002">IF(AY596&gt;0,AY596+1,IF(AZ594&lt;&gt;0,1,0))</f>
        <v>0</v>
      </c>
      <c r="BA596" s="66">
        <f t="shared" ref="BA596" si="11003">IF(AZ596&gt;0,AZ596+1,IF(BA594&lt;&gt;0,1,0))</f>
        <v>0</v>
      </c>
      <c r="BB596" s="66">
        <f t="shared" ref="BB596" si="11004">IF(BA596&gt;0,BA596+1,IF(BB594&lt;&gt;0,1,0))</f>
        <v>0</v>
      </c>
      <c r="BC596" s="66">
        <f t="shared" ref="BC596" si="11005">IF(BB596&gt;0,BB596+1,IF(BC594&lt;&gt;0,1,0))</f>
        <v>0</v>
      </c>
      <c r="BD596" s="66">
        <f t="shared" ref="BD596" si="11006">IF(BC596&gt;0,BC596+1,IF(BD594&lt;&gt;0,1,0))</f>
        <v>0</v>
      </c>
      <c r="BE596" s="66">
        <f t="shared" ref="BE596" si="11007">IF(BD596&gt;0,BD596+1,IF(BE594&lt;&gt;0,1,0))</f>
        <v>0</v>
      </c>
      <c r="BF596" s="66">
        <f t="shared" ref="BF596" si="11008">IF(BE596&gt;0,BE596+1,IF(BF594&lt;&gt;0,1,0))</f>
        <v>0</v>
      </c>
      <c r="BG596" s="66">
        <f t="shared" ref="BG596" si="11009">IF(BF596&gt;0,BF596+1,IF(BG594&lt;&gt;0,1,0))</f>
        <v>0</v>
      </c>
      <c r="BH596" s="66">
        <f t="shared" ref="BH596" si="11010">IF(BG596&gt;0,BG596+1,IF(BH594&lt;&gt;0,1,0))</f>
        <v>0</v>
      </c>
      <c r="BI596" s="66">
        <f t="shared" ref="BI596" si="11011">IF(BH596&gt;0,BH596+1,IF(BI594&lt;&gt;0,1,0))</f>
        <v>0</v>
      </c>
      <c r="BJ596" s="66">
        <f t="shared" ref="BJ596" si="11012">IF(BI596&gt;0,BI596+1,IF(BJ594&lt;&gt;0,1,0))</f>
        <v>0</v>
      </c>
      <c r="BK596" s="66">
        <f t="shared" ref="BK596" si="11013">IF(BJ596&gt;0,BJ596+1,IF(BK594&lt;&gt;0,1,0))</f>
        <v>0</v>
      </c>
      <c r="BL596" s="66">
        <f t="shared" ref="BL596" si="11014">IF(BK596&gt;0,BK596+1,IF(BL594&lt;&gt;0,1,0))</f>
        <v>0</v>
      </c>
      <c r="BM596" s="66">
        <f t="shared" ref="BM596" si="11015">IF(BL596&gt;0,BL596+1,IF(BM594&lt;&gt;0,1,0))</f>
        <v>0</v>
      </c>
      <c r="BN596" s="362"/>
      <c r="BO596" s="364"/>
      <c r="BP596" s="366"/>
      <c r="BQ596" s="366"/>
      <c r="BR596" s="106"/>
      <c r="BS596" s="106"/>
      <c r="BT596" s="106"/>
      <c r="BU596" s="106"/>
      <c r="BV596" s="106"/>
      <c r="BW596" s="106"/>
      <c r="BX596" s="106"/>
      <c r="BY596" s="106"/>
      <c r="BZ596" s="106"/>
      <c r="CA596" s="106"/>
      <c r="CB596" s="106"/>
      <c r="CC596" s="106"/>
      <c r="CD596" s="106"/>
      <c r="CE596" s="106"/>
      <c r="CF596" s="106"/>
      <c r="CG596" s="106"/>
    </row>
    <row r="597" spans="1:85" s="245" customFormat="1" ht="14.5" hidden="1" customHeight="1" x14ac:dyDescent="0.35">
      <c r="A597" s="243"/>
      <c r="B597" s="128"/>
      <c r="C597" s="80"/>
      <c r="D597" s="80"/>
      <c r="E597" s="80"/>
      <c r="F597" s="80"/>
      <c r="G597" s="80"/>
      <c r="H597" s="80"/>
      <c r="I597" s="80"/>
      <c r="J597" s="80"/>
      <c r="K597" s="80"/>
      <c r="L597" s="80"/>
      <c r="M597" s="64"/>
      <c r="N597" s="7"/>
      <c r="O597" s="192"/>
      <c r="P597" s="106"/>
      <c r="Q597" s="65" t="s">
        <v>131</v>
      </c>
      <c r="R597" s="66">
        <f>R596</f>
        <v>0</v>
      </c>
      <c r="S597" s="66">
        <f>IF(S596=0,0,IF(OR(R597=0,R597=12),1,R597+1))</f>
        <v>0</v>
      </c>
      <c r="T597" s="66">
        <f t="shared" ref="T597" si="11016">IF(T596=0,0,IF(OR(S597=0,S597=12),1,S597+1))</f>
        <v>0</v>
      </c>
      <c r="U597" s="66">
        <f t="shared" ref="U597" si="11017">IF(U596=0,0,IF(OR(T597=0,T597=12),1,T597+1))</f>
        <v>0</v>
      </c>
      <c r="V597" s="66">
        <f t="shared" ref="V597" si="11018">IF(V596=0,0,IF(OR(U597=0,U597=12),1,U597+1))</f>
        <v>0</v>
      </c>
      <c r="W597" s="66">
        <f t="shared" ref="W597" si="11019">IF(W596=0,0,IF(OR(V597=0,V597=12),1,V597+1))</f>
        <v>0</v>
      </c>
      <c r="X597" s="66">
        <f t="shared" ref="X597" si="11020">IF(X596=0,0,IF(OR(W597=0,W597=12),1,W597+1))</f>
        <v>0</v>
      </c>
      <c r="Y597" s="66">
        <f t="shared" ref="Y597" si="11021">IF(Y596=0,0,IF(OR(X597=0,X597=12),1,X597+1))</f>
        <v>0</v>
      </c>
      <c r="Z597" s="66">
        <f t="shared" ref="Z597" si="11022">IF(Z596=0,0,IF(OR(Y597=0,Y597=12),1,Y597+1))</f>
        <v>0</v>
      </c>
      <c r="AA597" s="66">
        <f t="shared" ref="AA597" si="11023">IF(AA596=0,0,IF(OR(Z597=0,Z597=12),1,Z597+1))</f>
        <v>0</v>
      </c>
      <c r="AB597" s="66">
        <f t="shared" ref="AB597" si="11024">IF(AB596=0,0,IF(OR(AA597=0,AA597=12),1,AA597+1))</f>
        <v>0</v>
      </c>
      <c r="AC597" s="66">
        <f t="shared" ref="AC597" si="11025">IF(AC596=0,0,IF(OR(AB597=0,AB597=12),1,AB597+1))</f>
        <v>0</v>
      </c>
      <c r="AD597" s="66">
        <f t="shared" ref="AD597" si="11026">IF(AD596=0,0,IF(OR(AC597=0,AC597=12),1,AC597+1))</f>
        <v>0</v>
      </c>
      <c r="AE597" s="66">
        <f t="shared" ref="AE597" si="11027">IF(AE596=0,0,IF(OR(AD597=0,AD597=12),1,AD597+1))</f>
        <v>0</v>
      </c>
      <c r="AF597" s="66">
        <f t="shared" ref="AF597" si="11028">IF(AF596=0,0,IF(OR(AE597=0,AE597=12),1,AE597+1))</f>
        <v>0</v>
      </c>
      <c r="AG597" s="66">
        <f t="shared" ref="AG597" si="11029">IF(AG596=0,0,IF(OR(AF597=0,AF597=12),1,AF597+1))</f>
        <v>0</v>
      </c>
      <c r="AH597" s="66">
        <f t="shared" ref="AH597" si="11030">IF(AH596=0,0,IF(OR(AG597=0,AG597=12),1,AG597+1))</f>
        <v>0</v>
      </c>
      <c r="AI597" s="66">
        <f t="shared" ref="AI597" si="11031">IF(AI596=0,0,IF(OR(AH597=0,AH597=12),1,AH597+1))</f>
        <v>0</v>
      </c>
      <c r="AJ597" s="66">
        <f t="shared" ref="AJ597" si="11032">IF(AJ596=0,0,IF(OR(AI597=0,AI597=12),1,AI597+1))</f>
        <v>0</v>
      </c>
      <c r="AK597" s="66">
        <f t="shared" ref="AK597" si="11033">IF(AK596=0,0,IF(OR(AJ597=0,AJ597=12),1,AJ597+1))</f>
        <v>0</v>
      </c>
      <c r="AL597" s="66">
        <f t="shared" ref="AL597" si="11034">IF(AL596=0,0,IF(OR(AK597=0,AK597=12),1,AK597+1))</f>
        <v>0</v>
      </c>
      <c r="AM597" s="66">
        <f t="shared" ref="AM597" si="11035">IF(AM596=0,0,IF(OR(AL597=0,AL597=12),1,AL597+1))</f>
        <v>0</v>
      </c>
      <c r="AN597" s="66">
        <f t="shared" ref="AN597" si="11036">IF(AN596=0,0,IF(OR(AM597=0,AM597=12),1,AM597+1))</f>
        <v>0</v>
      </c>
      <c r="AO597" s="66">
        <f t="shared" ref="AO597" si="11037">IF(AO596=0,0,IF(OR(AN597=0,AN597=12),1,AN597+1))</f>
        <v>0</v>
      </c>
      <c r="AP597" s="66">
        <f t="shared" ref="AP597" si="11038">IF(AP596=0,0,IF(OR(AO597=0,AO597=12),1,AO597+1))</f>
        <v>0</v>
      </c>
      <c r="AQ597" s="66">
        <f t="shared" ref="AQ597" si="11039">IF(AQ596=0,0,IF(OR(AP597=0,AP597=12),1,AP597+1))</f>
        <v>0</v>
      </c>
      <c r="AR597" s="66">
        <f t="shared" ref="AR597" si="11040">IF(AR596=0,0,IF(OR(AQ597=0,AQ597=12),1,AQ597+1))</f>
        <v>0</v>
      </c>
      <c r="AS597" s="66">
        <f t="shared" ref="AS597" si="11041">IF(AS596=0,0,IF(OR(AR597=0,AR597=12),1,AR597+1))</f>
        <v>0</v>
      </c>
      <c r="AT597" s="66">
        <f t="shared" ref="AT597" si="11042">IF(AT596=0,0,IF(OR(AS597=0,AS597=12),1,AS597+1))</f>
        <v>0</v>
      </c>
      <c r="AU597" s="66">
        <f t="shared" ref="AU597" si="11043">IF(AU596=0,0,IF(OR(AT597=0,AT597=12),1,AT597+1))</f>
        <v>0</v>
      </c>
      <c r="AV597" s="66">
        <f t="shared" ref="AV597" si="11044">IF(AV596=0,0,IF(OR(AU597=0,AU597=12),1,AU597+1))</f>
        <v>0</v>
      </c>
      <c r="AW597" s="66">
        <f t="shared" ref="AW597" si="11045">IF(AW596=0,0,IF(OR(AV597=0,AV597=12),1,AV597+1))</f>
        <v>0</v>
      </c>
      <c r="AX597" s="66">
        <f t="shared" ref="AX597" si="11046">IF(AX596=0,0,IF(OR(AW597=0,AW597=12),1,AW597+1))</f>
        <v>0</v>
      </c>
      <c r="AY597" s="66">
        <f t="shared" ref="AY597" si="11047">IF(AY596=0,0,IF(OR(AX597=0,AX597=12),1,AX597+1))</f>
        <v>0</v>
      </c>
      <c r="AZ597" s="66">
        <f t="shared" ref="AZ597" si="11048">IF(AZ596=0,0,IF(OR(AY597=0,AY597=12),1,AY597+1))</f>
        <v>0</v>
      </c>
      <c r="BA597" s="66">
        <f t="shared" ref="BA597" si="11049">IF(BA596=0,0,IF(OR(AZ597=0,AZ597=12),1,AZ597+1))</f>
        <v>0</v>
      </c>
      <c r="BB597" s="66">
        <f t="shared" ref="BB597" si="11050">IF(BB596=0,0,IF(OR(BA597=0,BA597=12),1,BA597+1))</f>
        <v>0</v>
      </c>
      <c r="BC597" s="66">
        <f t="shared" ref="BC597" si="11051">IF(BC596=0,0,IF(OR(BB597=0,BB597=12),1,BB597+1))</f>
        <v>0</v>
      </c>
      <c r="BD597" s="66">
        <f t="shared" ref="BD597" si="11052">IF(BD596=0,0,IF(OR(BC597=0,BC597=12),1,BC597+1))</f>
        <v>0</v>
      </c>
      <c r="BE597" s="66">
        <f t="shared" ref="BE597" si="11053">IF(BE596=0,0,IF(OR(BD597=0,BD597=12),1,BD597+1))</f>
        <v>0</v>
      </c>
      <c r="BF597" s="66">
        <f t="shared" ref="BF597" si="11054">IF(BF596=0,0,IF(OR(BE597=0,BE597=12),1,BE597+1))</f>
        <v>0</v>
      </c>
      <c r="BG597" s="66">
        <f t="shared" ref="BG597" si="11055">IF(BG596=0,0,IF(OR(BF597=0,BF597=12),1,BF597+1))</f>
        <v>0</v>
      </c>
      <c r="BH597" s="66">
        <f t="shared" ref="BH597" si="11056">IF(BH596=0,0,IF(OR(BG597=0,BG597=12),1,BG597+1))</f>
        <v>0</v>
      </c>
      <c r="BI597" s="66">
        <f t="shared" ref="BI597" si="11057">IF(BI596=0,0,IF(OR(BH597=0,BH597=12),1,BH597+1))</f>
        <v>0</v>
      </c>
      <c r="BJ597" s="66">
        <f t="shared" ref="BJ597" si="11058">IF(BJ596=0,0,IF(OR(BI597=0,BI597=12),1,BI597+1))</f>
        <v>0</v>
      </c>
      <c r="BK597" s="66">
        <f t="shared" ref="BK597" si="11059">IF(BK596=0,0,IF(OR(BJ597=0,BJ597=12),1,BJ597+1))</f>
        <v>0</v>
      </c>
      <c r="BL597" s="66">
        <f t="shared" ref="BL597" si="11060">IF(BL596=0,0,IF(OR(BK597=0,BK597=12),1,BK597+1))</f>
        <v>0</v>
      </c>
      <c r="BM597" s="66">
        <f t="shared" ref="BM597" si="11061">IF(BM596=0,0,IF(OR(BL597=0,BL597=12),1,BL597+1))</f>
        <v>0</v>
      </c>
      <c r="BN597" s="362"/>
      <c r="BO597" s="364"/>
      <c r="BP597" s="366"/>
      <c r="BQ597" s="366"/>
      <c r="BR597" s="106"/>
      <c r="BS597" s="106"/>
      <c r="BT597" s="106"/>
      <c r="BU597" s="106"/>
      <c r="BV597" s="106"/>
      <c r="BW597" s="106"/>
      <c r="BX597" s="106"/>
      <c r="BY597" s="106"/>
      <c r="BZ597" s="106"/>
      <c r="CA597" s="106"/>
      <c r="CB597" s="106"/>
      <c r="CC597" s="106"/>
      <c r="CD597" s="106"/>
      <c r="CE597" s="106"/>
      <c r="CF597" s="106"/>
      <c r="CG597" s="106"/>
    </row>
    <row r="598" spans="1:85" s="245" customFormat="1" ht="43.5" x14ac:dyDescent="0.35">
      <c r="A598" s="243"/>
      <c r="B598" s="128"/>
      <c r="C598" s="80"/>
      <c r="D598" s="80"/>
      <c r="E598" s="80"/>
      <c r="F598" s="80"/>
      <c r="G598" s="80"/>
      <c r="H598" s="80"/>
      <c r="I598" s="80"/>
      <c r="J598" s="80"/>
      <c r="K598" s="80"/>
      <c r="L598" s="80"/>
      <c r="M598" s="64"/>
      <c r="N598" s="7"/>
      <c r="O598" s="192"/>
      <c r="P598" s="106"/>
      <c r="Q598" s="63" t="s">
        <v>237</v>
      </c>
      <c r="R598" s="68">
        <f>IF(R597&gt;0,IF(R601&gt;$L594,$L594,R601),0)</f>
        <v>0</v>
      </c>
      <c r="S598" s="68">
        <f>IF(S597&gt;0,IF((SUMIFS($R600:R600,$R597:R597,12)+IF(R597=12,0,R598)+S601)&gt;=$L594,$L594-FLOOR(SUMIFS($R600:R600,$R597:R597,12),1),IF(S597=1,S601,S601+R598)),0)</f>
        <v>0</v>
      </c>
      <c r="T598" s="68">
        <f>IF(T597&gt;0,IF((SUMIFS($R600:S600,$R597:S597,12)+IF(S597=12,0,S598)+T601)&gt;=$L594,$L594-FLOOR(SUMIFS($R600:S600,$R597:S597,12),1),IF(T597=1,T601,T601+S598)),0)</f>
        <v>0</v>
      </c>
      <c r="U598" s="68">
        <f>IF(U597&gt;0,IF((SUMIFS($R600:T600,$R597:T597,12)+IF(T597=12,0,T598)+U601)&gt;=$L594,$L594-FLOOR(SUMIFS($R600:T600,$R597:T597,12),1),IF(U597=1,U601,U601+T598)),0)</f>
        <v>0</v>
      </c>
      <c r="V598" s="68">
        <f>IF(V597&gt;0,IF((SUMIFS($R600:U600,$R597:U597,12)+IF(U597=12,0,U598)+V601)&gt;=$L594,$L594-FLOOR(SUMIFS($R600:U600,$R597:U597,12),1),IF(V597=1,V601,V601+U598)),0)</f>
        <v>0</v>
      </c>
      <c r="W598" s="68">
        <f>IF(W597&gt;0,IF((SUMIFS($R600:V600,$R597:V597,12)+IF(V597=12,0,V598)+W601)&gt;=$L594,$L594-FLOOR(SUMIFS($R600:V600,$R597:V597,12),1),IF(W597=1,W601,W601+V598)),0)</f>
        <v>0</v>
      </c>
      <c r="X598" s="68">
        <f>IF(X597&gt;0,IF((SUMIFS($R600:W600,$R597:W597,12)+IF(W597=12,0,W598)+X601)&gt;=$L594,$L594-FLOOR(SUMIFS($R600:W600,$R597:W597,12),1),IF(X597=1,X601,X601+W598)),0)</f>
        <v>0</v>
      </c>
      <c r="Y598" s="68">
        <f>IF(Y597&gt;0,IF((SUMIFS($R600:X600,$R597:X597,12)+IF(X597=12,0,X598)+Y601)&gt;=$L594,$L594-FLOOR(SUMIFS($R600:X600,$R597:X597,12),1),IF(Y597=1,Y601,Y601+X598)),0)</f>
        <v>0</v>
      </c>
      <c r="Z598" s="68">
        <f>IF(Z597&gt;0,IF((SUMIFS($R600:Y600,$R597:Y597,12)+IF(Y597=12,0,Y598)+Z601)&gt;=$L594,$L594-FLOOR(SUMIFS($R600:Y600,$R597:Y597,12),1),IF(Z597=1,Z601,Z601+Y598)),0)</f>
        <v>0</v>
      </c>
      <c r="AA598" s="68">
        <f>IF(AA597&gt;0,IF((SUMIFS($R600:Z600,$R597:Z597,12)+IF(Z597=12,0,Z598)+AA601)&gt;=$L594,$L594-FLOOR(SUMIFS($R600:Z600,$R597:Z597,12),1),IF(AA597=1,AA601,AA601+Z598)),0)</f>
        <v>0</v>
      </c>
      <c r="AB598" s="68">
        <f>IF(AB597&gt;0,IF((SUMIFS($R600:AA600,$R597:AA597,12)+IF(AA597=12,0,AA598)+AB601)&gt;=$L594,$L594-FLOOR(SUMIFS($R600:AA600,$R597:AA597,12),1),IF(AB597=1,AB601,AB601+AA598)),0)</f>
        <v>0</v>
      </c>
      <c r="AC598" s="68">
        <f>IF(AC597&gt;0,IF((SUMIFS($R600:AB600,$R597:AB597,12)+IF(AB597=12,0,AB598)+AC601)&gt;=$L594,$L594-FLOOR(SUMIFS($R600:AB600,$R597:AB597,12),1),IF(AC597=1,AC601,AC601+AB598)),0)</f>
        <v>0</v>
      </c>
      <c r="AD598" s="68">
        <f>IF(AD597&gt;0,IF((SUMIFS($R600:AC600,$R597:AC597,12)+IF(AC597=12,0,AC598)+AD601)&gt;=$L594,$L594-FLOOR(SUMIFS($R600:AC600,$R597:AC597,12),1),IF(AD597=1,AD601,AD601+AC598)),0)</f>
        <v>0</v>
      </c>
      <c r="AE598" s="68">
        <f>IF(AE597&gt;0,IF((SUMIFS($R600:AD600,$R597:AD597,12)+IF(AD597=12,0,AD598)+AE601)&gt;=$L594,$L594-FLOOR(SUMIFS($R600:AD600,$R597:AD597,12),1),IF(AE597=1,AE601,AE601+AD598)),0)</f>
        <v>0</v>
      </c>
      <c r="AF598" s="68">
        <f>IF(AF597&gt;0,IF((SUMIFS($R600:AE600,$R597:AE597,12)+IF(AE597=12,0,AE598)+AF601)&gt;=$L594,$L594-FLOOR(SUMIFS($R600:AE600,$R597:AE597,12),1),IF(AF597=1,AF601,AF601+AE598)),0)</f>
        <v>0</v>
      </c>
      <c r="AG598" s="68">
        <f>IF(AG597&gt;0,IF((SUMIFS($R600:AF600,$R597:AF597,12)+IF(AF597=12,0,AF598)+AG601)&gt;=$L594,$L594-FLOOR(SUMIFS($R600:AF600,$R597:AF597,12),1),IF(AG597=1,AG601,AG601+AF598)),0)</f>
        <v>0</v>
      </c>
      <c r="AH598" s="68">
        <f>IF(AH597&gt;0,IF((SUMIFS($R600:AG600,$R597:AG597,12)+IF(AG597=12,0,AG598)+AH601)&gt;=$L594,$L594-FLOOR(SUMIFS($R600:AG600,$R597:AG597,12),1),IF(AH597=1,AH601,AH601+AG598)),0)</f>
        <v>0</v>
      </c>
      <c r="AI598" s="68">
        <f>IF(AI597&gt;0,IF((SUMIFS($R600:AH600,$R597:AH597,12)+IF(AH597=12,0,AH598)+AI601)&gt;=$L594,$L594-FLOOR(SUMIFS($R600:AH600,$R597:AH597,12),1),IF(AI597=1,AI601,AI601+AH598)),0)</f>
        <v>0</v>
      </c>
      <c r="AJ598" s="68">
        <f>IF(AJ597&gt;0,IF((SUMIFS($R600:AI600,$R597:AI597,12)+IF(AI597=12,0,AI598)+AJ601)&gt;=$L594,$L594-FLOOR(SUMIFS($R600:AI600,$R597:AI597,12),1),IF(AJ597=1,AJ601,AJ601+AI598)),0)</f>
        <v>0</v>
      </c>
      <c r="AK598" s="68">
        <f>IF(AK597&gt;0,IF((SUMIFS($R600:AJ600,$R597:AJ597,12)+IF(AJ597=12,0,AJ598)+AK601)&gt;=$L594,$L594-FLOOR(SUMIFS($R600:AJ600,$R597:AJ597,12),1),IF(AK597=1,AK601,AK601+AJ598)),0)</f>
        <v>0</v>
      </c>
      <c r="AL598" s="68">
        <f>IF(AL597&gt;0,IF((SUMIFS($R600:AK600,$R597:AK597,12)+IF(AK597=12,0,AK598)+AL601)&gt;=$L594,$L594-FLOOR(SUMIFS($R600:AK600,$R597:AK597,12),1),IF(AL597=1,AL601,AL601+AK598)),0)</f>
        <v>0</v>
      </c>
      <c r="AM598" s="68">
        <f>IF(AM597&gt;0,IF((SUMIFS($R600:AL600,$R597:AL597,12)+IF(AL597=12,0,AL598)+AM601)&gt;=$L594,$L594-FLOOR(SUMIFS($R600:AL600,$R597:AL597,12),1),IF(AM597=1,AM601,AM601+AL598)),0)</f>
        <v>0</v>
      </c>
      <c r="AN598" s="68">
        <f>IF(AN597&gt;0,IF((SUMIFS($R600:AM600,$R597:AM597,12)+IF(AM597=12,0,AM598)+AN601)&gt;=$L594,$L594-FLOOR(SUMIFS($R600:AM600,$R597:AM597,12),1),IF(AN597=1,AN601,AN601+AM598)),0)</f>
        <v>0</v>
      </c>
      <c r="AO598" s="68">
        <f>IF(AO597&gt;0,IF((SUMIFS($R600:AN600,$R597:AN597,12)+IF(AN597=12,0,AN598)+AO601)&gt;=$L594,$L594-FLOOR(SUMIFS($R600:AN600,$R597:AN597,12),1),IF(AO597=1,AO601,AO601+AN598)),0)</f>
        <v>0</v>
      </c>
      <c r="AP598" s="68">
        <f>IF(AP597&gt;0,IF((SUMIFS($R600:AO600,$R597:AO597,12)+IF(AO597=12,0,AO598)+AP601)&gt;=$L594,$L594-FLOOR(SUMIFS($R600:AO600,$R597:AO597,12),1),IF(AP597=1,AP601,AP601+AO598)),0)</f>
        <v>0</v>
      </c>
      <c r="AQ598" s="68">
        <f>IF(AQ597&gt;0,IF((SUMIFS($R600:AP600,$R597:AP597,12)+IF(AP597=12,0,AP598)+AQ601)&gt;=$L594,$L594-FLOOR(SUMIFS($R600:AP600,$R597:AP597,12),1),IF(AQ597=1,AQ601,AQ601+AP598)),0)</f>
        <v>0</v>
      </c>
      <c r="AR598" s="68">
        <f>IF(AR597&gt;0,IF((SUMIFS($R600:AQ600,$R597:AQ597,12)+IF(AQ597=12,0,AQ598)+AR601)&gt;=$L594,$L594-FLOOR(SUMIFS($R600:AQ600,$R597:AQ597,12),1),IF(AR597=1,AR601,AR601+AQ598)),0)</f>
        <v>0</v>
      </c>
      <c r="AS598" s="68">
        <f>IF(AS597&gt;0,IF((SUMIFS($R600:AR600,$R597:AR597,12)+IF(AR597=12,0,AR598)+AS601)&gt;=$L594,$L594-FLOOR(SUMIFS($R600:AR600,$R597:AR597,12),1),IF(AS597=1,AS601,AS601+AR598)),0)</f>
        <v>0</v>
      </c>
      <c r="AT598" s="68">
        <f>IF(AT597&gt;0,IF((SUMIFS($R600:AS600,$R597:AS597,12)+IF(AS597=12,0,AS598)+AT601)&gt;=$L594,$L594-FLOOR(SUMIFS($R600:AS600,$R597:AS597,12),1),IF(AT597=1,AT601,AT601+AS598)),0)</f>
        <v>0</v>
      </c>
      <c r="AU598" s="68">
        <f>IF(AU597&gt;0,IF((SUMIFS($R600:AT600,$R597:AT597,12)+IF(AT597=12,0,AT598)+AU601)&gt;=$L594,$L594-FLOOR(SUMIFS($R600:AT600,$R597:AT597,12),1),IF(AU597=1,AU601,AU601+AT598)),0)</f>
        <v>0</v>
      </c>
      <c r="AV598" s="68">
        <f>IF(AV597&gt;0,IF((SUMIFS($R600:AU600,$R597:AU597,12)+IF(AU597=12,0,AU598)+AV601)&gt;=$L594,$L594-FLOOR(SUMIFS($R600:AU600,$R597:AU597,12),1),IF(AV597=1,AV601,AV601+AU598)),0)</f>
        <v>0</v>
      </c>
      <c r="AW598" s="68">
        <f>IF(AW597&gt;0,IF((SUMIFS($R600:AV600,$R597:AV597,12)+IF(AV597=12,0,AV598)+AW601)&gt;=$L594,$L594-FLOOR(SUMIFS($R600:AV600,$R597:AV597,12),1),IF(AW597=1,AW601,AW601+AV598)),0)</f>
        <v>0</v>
      </c>
      <c r="AX598" s="68">
        <f>IF(AX597&gt;0,IF((SUMIFS($R600:AW600,$R597:AW597,12)+IF(AW597=12,0,AW598)+AX601)&gt;=$L594,$L594-FLOOR(SUMIFS($R600:AW600,$R597:AW597,12),1),IF(AX597=1,AX601,AX601+AW598)),0)</f>
        <v>0</v>
      </c>
      <c r="AY598" s="68">
        <f>IF(AY597&gt;0,IF((SUMIFS($R600:AX600,$R597:AX597,12)+IF(AX597=12,0,AX598)+AY601)&gt;=$L594,$L594-FLOOR(SUMIFS($R600:AX600,$R597:AX597,12),1),IF(AY597=1,AY601,AY601+AX598)),0)</f>
        <v>0</v>
      </c>
      <c r="AZ598" s="68">
        <f>IF(AZ597&gt;0,IF((SUMIFS($R600:AY600,$R597:AY597,12)+IF(AY597=12,0,AY598)+AZ601)&gt;=$L594,$L594-FLOOR(SUMIFS($R600:AY600,$R597:AY597,12),1),IF(AZ597=1,AZ601,AZ601+AY598)),0)</f>
        <v>0</v>
      </c>
      <c r="BA598" s="68">
        <f>IF(BA597&gt;0,IF((SUMIFS($R600:AZ600,$R597:AZ597,12)+IF(AZ597=12,0,AZ598)+BA601)&gt;=$L594,$L594-FLOOR(SUMIFS($R600:AZ600,$R597:AZ597,12),1),IF(BA597=1,BA601,BA601+AZ598)),0)</f>
        <v>0</v>
      </c>
      <c r="BB598" s="68">
        <f>IF(BB597&gt;0,IF((SUMIFS($R600:BA600,$R597:BA597,12)+IF(BA597=12,0,BA598)+BB601)&gt;=$L594,$L594-FLOOR(SUMIFS($R600:BA600,$R597:BA597,12),1),IF(BB597=1,BB601,BB601+BA598)),0)</f>
        <v>0</v>
      </c>
      <c r="BC598" s="68">
        <f>IF(BC597&gt;0,IF((SUMIFS($R600:BB600,$R597:BB597,12)+IF(BB597=12,0,BB598)+BC601)&gt;=$L594,$L594-FLOOR(SUMIFS($R600:BB600,$R597:BB597,12),1),IF(BC597=1,BC601,BC601+BB598)),0)</f>
        <v>0</v>
      </c>
      <c r="BD598" s="68">
        <f>IF(BD597&gt;0,IF((SUMIFS($R600:BC600,$R597:BC597,12)+IF(BC597=12,0,BC598)+BD601)&gt;=$L594,$L594-FLOOR(SUMIFS($R600:BC600,$R597:BC597,12),1),IF(BD597=1,BD601,BD601+BC598)),0)</f>
        <v>0</v>
      </c>
      <c r="BE598" s="68">
        <f>IF(BE597&gt;0,IF((SUMIFS($R600:BD600,$R597:BD597,12)+IF(BD597=12,0,BD598)+BE601)&gt;=$L594,$L594-FLOOR(SUMIFS($R600:BD600,$R597:BD597,12),1),IF(BE597=1,BE601,BE601+BD598)),0)</f>
        <v>0</v>
      </c>
      <c r="BF598" s="68">
        <f>IF(BF597&gt;0,IF((SUMIFS($R600:BE600,$R597:BE597,12)+IF(BE597=12,0,BE598)+BF601)&gt;=$L594,$L594-FLOOR(SUMIFS($R600:BE600,$R597:BE597,12),1),IF(BF597=1,BF601,BF601+BE598)),0)</f>
        <v>0</v>
      </c>
      <c r="BG598" s="68">
        <f>IF(BG597&gt;0,IF((SUMIFS($R600:BF600,$R597:BF597,12)+IF(BF597=12,0,BF598)+BG601)&gt;=$L594,$L594-FLOOR(SUMIFS($R600:BF600,$R597:BF597,12),1),IF(BG597=1,BG601,BG601+BF598)),0)</f>
        <v>0</v>
      </c>
      <c r="BH598" s="68">
        <f>IF(BH597&gt;0,IF((SUMIFS($R600:BG600,$R597:BG597,12)+IF(BG597=12,0,BG598)+BH601)&gt;=$L594,$L594-FLOOR(SUMIFS($R600:BG600,$R597:BG597,12),1),IF(BH597=1,BH601,BH601+BG598)),0)</f>
        <v>0</v>
      </c>
      <c r="BI598" s="68">
        <f>IF(BI597&gt;0,IF((SUMIFS($R600:BH600,$R597:BH597,12)+IF(BH597=12,0,BH598)+BI601)&gt;=$L594,$L594-FLOOR(SUMIFS($R600:BH600,$R597:BH597,12),1),IF(BI597=1,BI601,BI601+BH598)),0)</f>
        <v>0</v>
      </c>
      <c r="BJ598" s="68">
        <f>IF(BJ597&gt;0,IF((SUMIFS($R600:BI600,$R597:BI597,12)+IF(BI597=12,0,BI598)+BJ601)&gt;=$L594,$L594-FLOOR(SUMIFS($R600:BI600,$R597:BI597,12),1),IF(BJ597=1,BJ601,BJ601+BI598)),0)</f>
        <v>0</v>
      </c>
      <c r="BK598" s="68">
        <f>IF(BK597&gt;0,IF((SUMIFS($R600:BJ600,$R597:BJ597,12)+IF(BJ597=12,0,BJ598)+BK601)&gt;=$L594,$L594-FLOOR(SUMIFS($R600:BJ600,$R597:BJ597,12),1),IF(BK597=1,BK601,BK601+BJ598)),0)</f>
        <v>0</v>
      </c>
      <c r="BL598" s="68">
        <f>IF(BL597&gt;0,IF((SUMIFS($R600:BK600,$R597:BK597,12)+IF(BK597=12,0,BK598)+BL601)&gt;=$L594,$L594-FLOOR(SUMIFS($R600:BK600,$R597:BK597,12),1),IF(BL597=1,BL601,BL601+BK598)),0)</f>
        <v>0</v>
      </c>
      <c r="BM598" s="68">
        <f>IF(BM597&gt;0,IF((SUMIFS($R600:BL600,$R597:BL597,12)+IF(BL597=12,0,BL598)+BM601)&gt;=$L594,$L594-FLOOR(SUMIFS($R600:BL600,$R597:BL597,12),1),IF(BM597=1,BM601,BM601+BL598)),0)</f>
        <v>0</v>
      </c>
      <c r="BN598" s="362"/>
      <c r="BO598" s="364"/>
      <c r="BP598" s="366"/>
      <c r="BQ598" s="366"/>
      <c r="BR598" s="106"/>
      <c r="BS598" s="106"/>
      <c r="BT598" s="106"/>
      <c r="BU598" s="106"/>
      <c r="BV598" s="106"/>
      <c r="BW598" s="106"/>
      <c r="BX598" s="106"/>
      <c r="BY598" s="106"/>
      <c r="BZ598" s="106"/>
      <c r="CA598" s="106"/>
      <c r="CB598" s="106"/>
      <c r="CC598" s="106"/>
      <c r="CD598" s="106"/>
      <c r="CE598" s="106"/>
      <c r="CF598" s="106"/>
      <c r="CG598" s="106"/>
    </row>
    <row r="599" spans="1:85" s="245" customFormat="1" ht="41.5" hidden="1" customHeight="1" x14ac:dyDescent="0.35">
      <c r="A599" s="243"/>
      <c r="B599" s="128"/>
      <c r="C599" s="80"/>
      <c r="D599" s="80"/>
      <c r="E599" s="80"/>
      <c r="F599" s="80"/>
      <c r="G599" s="80"/>
      <c r="H599" s="80"/>
      <c r="I599" s="80"/>
      <c r="J599" s="80"/>
      <c r="K599" s="80"/>
      <c r="L599" s="80"/>
      <c r="M599" s="64"/>
      <c r="N599" s="7"/>
      <c r="O599" s="192"/>
      <c r="P599" s="106"/>
      <c r="Q599" s="65" t="s">
        <v>161</v>
      </c>
      <c r="R599" s="67">
        <f>IF(R594&gt;0,R595,0)</f>
        <v>0</v>
      </c>
      <c r="S599" s="67">
        <f t="shared" ref="S599" si="11062">IF(S594&gt;0,IF(S597=1,S595,S595+R599),R599)</f>
        <v>0</v>
      </c>
      <c r="T599" s="67">
        <f t="shared" ref="T599" si="11063">IF(T594&gt;0,IF(T597=1,T595,T595+S599),S599)</f>
        <v>0</v>
      </c>
      <c r="U599" s="67">
        <f t="shared" ref="U599" si="11064">IF(U594&gt;0,IF(U597=1,U595,U595+T599),T599)</f>
        <v>0</v>
      </c>
      <c r="V599" s="67">
        <f t="shared" ref="V599" si="11065">IF(V594&gt;0,IF(V597=1,V595,V595+U599),U599)</f>
        <v>0</v>
      </c>
      <c r="W599" s="67">
        <f t="shared" ref="W599" si="11066">IF(W594&gt;0,IF(W597=1,W595,W595+V599),V599)</f>
        <v>0</v>
      </c>
      <c r="X599" s="67">
        <f t="shared" ref="X599" si="11067">IF(X594&gt;0,IF(X597=1,X595,X595+W599),W599)</f>
        <v>0</v>
      </c>
      <c r="Y599" s="67">
        <f t="shared" ref="Y599" si="11068">IF(Y594&gt;0,IF(Y597=1,Y595,Y595+X599),X599)</f>
        <v>0</v>
      </c>
      <c r="Z599" s="67">
        <f t="shared" ref="Z599" si="11069">IF(Z594&gt;0,IF(Z597=1,Z595,Z595+Y599),Y599)</f>
        <v>0</v>
      </c>
      <c r="AA599" s="67">
        <f t="shared" ref="AA599" si="11070">IF(AA594&gt;0,IF(AA597=1,AA595,AA595+Z599),Z599)</f>
        <v>0</v>
      </c>
      <c r="AB599" s="67">
        <f t="shared" ref="AB599" si="11071">IF(AB594&gt;0,IF(AB597=1,AB595,AB595+AA599),AA599)</f>
        <v>0</v>
      </c>
      <c r="AC599" s="67">
        <f t="shared" ref="AC599" si="11072">IF(AC594&gt;0,IF(AC597=1,AC595,AC595+AB599),AB599)</f>
        <v>0</v>
      </c>
      <c r="AD599" s="67">
        <f t="shared" ref="AD599" si="11073">IF(AD594&gt;0,IF(AD597=1,AD595,AD595+AC599),AC599)</f>
        <v>0</v>
      </c>
      <c r="AE599" s="67">
        <f t="shared" ref="AE599" si="11074">IF(AE594&gt;0,IF(AE597=1,AE595,AE595+AD599),AD599)</f>
        <v>0</v>
      </c>
      <c r="AF599" s="67">
        <f t="shared" ref="AF599" si="11075">IF(AF594&gt;0,IF(AF597=1,AF595,AF595+AE599),AE599)</f>
        <v>0</v>
      </c>
      <c r="AG599" s="67">
        <f t="shared" ref="AG599" si="11076">IF(AG594&gt;0,IF(AG597=1,AG595,AG595+AF599),AF599)</f>
        <v>0</v>
      </c>
      <c r="AH599" s="67">
        <f t="shared" ref="AH599" si="11077">IF(AH594&gt;0,IF(AH597=1,AH595,AH595+AG599),AG599)</f>
        <v>0</v>
      </c>
      <c r="AI599" s="67">
        <f t="shared" ref="AI599" si="11078">IF(AI594&gt;0,IF(AI597=1,AI595,AI595+AH599),AH599)</f>
        <v>0</v>
      </c>
      <c r="AJ599" s="67">
        <f t="shared" ref="AJ599" si="11079">IF(AJ594&gt;0,IF(AJ597=1,AJ595,AJ595+AI599),AI599)</f>
        <v>0</v>
      </c>
      <c r="AK599" s="67">
        <f t="shared" ref="AK599" si="11080">IF(AK594&gt;0,IF(AK597=1,AK595,AK595+AJ599),AJ599)</f>
        <v>0</v>
      </c>
      <c r="AL599" s="67">
        <f t="shared" ref="AL599" si="11081">IF(AL594&gt;0,IF(AL597=1,AL595,AL595+AK599),AK599)</f>
        <v>0</v>
      </c>
      <c r="AM599" s="67">
        <f t="shared" ref="AM599" si="11082">IF(AM594&gt;0,IF(AM597=1,AM595,AM595+AL599),AL599)</f>
        <v>0</v>
      </c>
      <c r="AN599" s="67">
        <f t="shared" ref="AN599" si="11083">IF(AN594&gt;0,IF(AN597=1,AN595,AN595+AM599),AM599)</f>
        <v>0</v>
      </c>
      <c r="AO599" s="67">
        <f t="shared" ref="AO599" si="11084">IF(AO594&gt;0,IF(AO597=1,AO595,AO595+AN599),AN599)</f>
        <v>0</v>
      </c>
      <c r="AP599" s="67">
        <f t="shared" ref="AP599" si="11085">IF(AP594&gt;0,IF(AP597=1,AP595,AP595+AO599),AO599)</f>
        <v>0</v>
      </c>
      <c r="AQ599" s="67">
        <f t="shared" ref="AQ599" si="11086">IF(AQ594&gt;0,IF(AQ597=1,AQ595,AQ595+AP599),AP599)</f>
        <v>0</v>
      </c>
      <c r="AR599" s="67">
        <f t="shared" ref="AR599" si="11087">IF(AR594&gt;0,IF(AR597=1,AR595,AR595+AQ599),AQ599)</f>
        <v>0</v>
      </c>
      <c r="AS599" s="67">
        <f t="shared" ref="AS599" si="11088">IF(AS594&gt;0,IF(AS597=1,AS595,AS595+AR599),AR599)</f>
        <v>0</v>
      </c>
      <c r="AT599" s="67">
        <f t="shared" ref="AT599" si="11089">IF(AT594&gt;0,IF(AT597=1,AT595,AT595+AS599),AS599)</f>
        <v>0</v>
      </c>
      <c r="AU599" s="67">
        <f t="shared" ref="AU599" si="11090">IF(AU594&gt;0,IF(AU597=1,AU595,AU595+AT599),AT599)</f>
        <v>0</v>
      </c>
      <c r="AV599" s="67">
        <f t="shared" ref="AV599" si="11091">IF(AV594&gt;0,IF(AV597=1,AV595,AV595+AU599),AU599)</f>
        <v>0</v>
      </c>
      <c r="AW599" s="67">
        <f t="shared" ref="AW599" si="11092">IF(AW594&gt;0,IF(AW597=1,AW595,AW595+AV599),AV599)</f>
        <v>0</v>
      </c>
      <c r="AX599" s="67">
        <f t="shared" ref="AX599" si="11093">IF(AX594&gt;0,IF(AX597=1,AX595,AX595+AW599),AW599)</f>
        <v>0</v>
      </c>
      <c r="AY599" s="67">
        <f t="shared" ref="AY599" si="11094">IF(AY594&gt;0,IF(AY597=1,AY595,AY595+AX599),AX599)</f>
        <v>0</v>
      </c>
      <c r="AZ599" s="67">
        <f t="shared" ref="AZ599" si="11095">IF(AZ594&gt;0,IF(AZ597=1,AZ595,AZ595+AY599),AY599)</f>
        <v>0</v>
      </c>
      <c r="BA599" s="67">
        <f t="shared" ref="BA599" si="11096">IF(BA594&gt;0,IF(BA597=1,BA595,BA595+AZ599),AZ599)</f>
        <v>0</v>
      </c>
      <c r="BB599" s="67">
        <f t="shared" ref="BB599" si="11097">IF(BB594&gt;0,IF(BB597=1,BB595,BB595+BA599),BA599)</f>
        <v>0</v>
      </c>
      <c r="BC599" s="67">
        <f t="shared" ref="BC599" si="11098">IF(BC594&gt;0,IF(BC597=1,BC595,BC595+BB599),BB599)</f>
        <v>0</v>
      </c>
      <c r="BD599" s="67">
        <f t="shared" ref="BD599" si="11099">IF(BD594&gt;0,IF(BD597=1,BD595,BD595+BC599),BC599)</f>
        <v>0</v>
      </c>
      <c r="BE599" s="67">
        <f t="shared" ref="BE599" si="11100">IF(BE594&gt;0,IF(BE597=1,BE595,BE595+BD599),BD599)</f>
        <v>0</v>
      </c>
      <c r="BF599" s="67">
        <f t="shared" ref="BF599" si="11101">IF(BF594&gt;0,IF(BF597=1,BF595,BF595+BE599),BE599)</f>
        <v>0</v>
      </c>
      <c r="BG599" s="67">
        <f t="shared" ref="BG599" si="11102">IF(BG594&gt;0,IF(BG597=1,BG595,BG595+BF599),BF599)</f>
        <v>0</v>
      </c>
      <c r="BH599" s="67">
        <f t="shared" ref="BH599" si="11103">IF(BH594&gt;0,IF(BH597=1,BH595,BH595+BG599),BG599)</f>
        <v>0</v>
      </c>
      <c r="BI599" s="67">
        <f t="shared" ref="BI599" si="11104">IF(BI594&gt;0,IF(BI597=1,BI595,BI595+BH599),BH599)</f>
        <v>0</v>
      </c>
      <c r="BJ599" s="67">
        <f t="shared" ref="BJ599" si="11105">IF(BJ594&gt;0,IF(BJ597=1,BJ595,BJ595+BI599),BI599)</f>
        <v>0</v>
      </c>
      <c r="BK599" s="67">
        <f t="shared" ref="BK599" si="11106">IF(BK594&gt;0,IF(BK597=1,BK595,BK595+BJ599),BJ599)</f>
        <v>0</v>
      </c>
      <c r="BL599" s="67">
        <f t="shared" ref="BL599" si="11107">IF(BL594&gt;0,IF(BL597=1,BL595,BL595+BK599),BK599)</f>
        <v>0</v>
      </c>
      <c r="BM599" s="67">
        <f t="shared" ref="BM599" si="11108">IF(BM594&gt;0,IF(BM597=1,BM595,BM595+BL599),BL599)</f>
        <v>0</v>
      </c>
      <c r="BN599" s="362"/>
      <c r="BO599" s="364"/>
      <c r="BP599" s="366"/>
      <c r="BQ599" s="366"/>
      <c r="BR599" s="106"/>
      <c r="BS599" s="106"/>
      <c r="BT599" s="106"/>
      <c r="BU599" s="106"/>
      <c r="BV599" s="106"/>
      <c r="BW599" s="106"/>
      <c r="BX599" s="106"/>
      <c r="BY599" s="106"/>
      <c r="BZ599" s="106"/>
      <c r="CA599" s="106"/>
      <c r="CB599" s="106"/>
      <c r="CC599" s="106"/>
      <c r="CD599" s="106"/>
      <c r="CE599" s="106"/>
      <c r="CF599" s="106"/>
      <c r="CG599" s="106"/>
    </row>
    <row r="600" spans="1:85" s="245" customFormat="1" ht="41.5" hidden="1" customHeight="1" x14ac:dyDescent="0.35">
      <c r="A600" s="243"/>
      <c r="B600" s="128"/>
      <c r="C600" s="80"/>
      <c r="D600" s="80"/>
      <c r="E600" s="80"/>
      <c r="F600" s="80"/>
      <c r="G600" s="80"/>
      <c r="H600" s="80"/>
      <c r="I600" s="80"/>
      <c r="J600" s="80"/>
      <c r="K600" s="80"/>
      <c r="L600" s="80"/>
      <c r="M600" s="64"/>
      <c r="N600" s="7"/>
      <c r="O600" s="192"/>
      <c r="P600" s="106"/>
      <c r="Q600" s="65" t="s">
        <v>162</v>
      </c>
      <c r="R600" s="67">
        <f>R602</f>
        <v>0</v>
      </c>
      <c r="S600" s="67">
        <f t="shared" ref="S600" si="11109">IF(S597=1,S602,S602+R600)</f>
        <v>0</v>
      </c>
      <c r="T600" s="67">
        <f t="shared" ref="T600" si="11110">IF(T597=1,T602,T602+S600)</f>
        <v>0</v>
      </c>
      <c r="U600" s="67">
        <f t="shared" ref="U600" si="11111">IF(U597=1,U602,U602+T600)</f>
        <v>0</v>
      </c>
      <c r="V600" s="67">
        <f t="shared" ref="V600" si="11112">IF(V597=1,V602,V602+U600)</f>
        <v>0</v>
      </c>
      <c r="W600" s="67">
        <f t="shared" ref="W600" si="11113">IF(W597=1,W602,W602+V600)</f>
        <v>0</v>
      </c>
      <c r="X600" s="67">
        <f t="shared" ref="X600" si="11114">IF(X597=1,X602,X602+W600)</f>
        <v>0</v>
      </c>
      <c r="Y600" s="67">
        <f t="shared" ref="Y600" si="11115">IF(Y597=1,Y602,Y602+X600)</f>
        <v>0</v>
      </c>
      <c r="Z600" s="67">
        <f t="shared" ref="Z600" si="11116">IF(Z597=1,Z602,Z602+Y600)</f>
        <v>0</v>
      </c>
      <c r="AA600" s="67">
        <f t="shared" ref="AA600" si="11117">IF(AA597=1,AA602,AA602+Z600)</f>
        <v>0</v>
      </c>
      <c r="AB600" s="67">
        <f t="shared" ref="AB600" si="11118">IF(AB597=1,AB602,AB602+AA600)</f>
        <v>0</v>
      </c>
      <c r="AC600" s="67">
        <f t="shared" ref="AC600" si="11119">IF(AC597=1,AC602,AC602+AB600)</f>
        <v>0</v>
      </c>
      <c r="AD600" s="67">
        <f t="shared" ref="AD600" si="11120">IF(AD597=1,AD602,AD602+AC600)</f>
        <v>0</v>
      </c>
      <c r="AE600" s="67">
        <f t="shared" ref="AE600" si="11121">IF(AE597=1,AE602,AE602+AD600)</f>
        <v>0</v>
      </c>
      <c r="AF600" s="67">
        <f t="shared" ref="AF600" si="11122">IF(AF597=1,AF602,AF602+AE600)</f>
        <v>0</v>
      </c>
      <c r="AG600" s="67">
        <f t="shared" ref="AG600" si="11123">IF(AG597=1,AG602,AG602+AF600)</f>
        <v>0</v>
      </c>
      <c r="AH600" s="67">
        <f t="shared" ref="AH600" si="11124">IF(AH597=1,AH602,AH602+AG600)</f>
        <v>0</v>
      </c>
      <c r="AI600" s="67">
        <f t="shared" ref="AI600" si="11125">IF(AI597=1,AI602,AI602+AH600)</f>
        <v>0</v>
      </c>
      <c r="AJ600" s="67">
        <f t="shared" ref="AJ600" si="11126">IF(AJ597=1,AJ602,AJ602+AI600)</f>
        <v>0</v>
      </c>
      <c r="AK600" s="67">
        <f t="shared" ref="AK600" si="11127">IF(AK597=1,AK602,AK602+AJ600)</f>
        <v>0</v>
      </c>
      <c r="AL600" s="67">
        <f t="shared" ref="AL600" si="11128">IF(AL597=1,AL602,AL602+AK600)</f>
        <v>0</v>
      </c>
      <c r="AM600" s="67">
        <f t="shared" ref="AM600" si="11129">IF(AM597=1,AM602,AM602+AL600)</f>
        <v>0</v>
      </c>
      <c r="AN600" s="67">
        <f t="shared" ref="AN600" si="11130">IF(AN597=1,AN602,AN602+AM600)</f>
        <v>0</v>
      </c>
      <c r="AO600" s="67">
        <f t="shared" ref="AO600" si="11131">IF(AO597=1,AO602,AO602+AN600)</f>
        <v>0</v>
      </c>
      <c r="AP600" s="67">
        <f t="shared" ref="AP600" si="11132">IF(AP597=1,AP602,AP602+AO600)</f>
        <v>0</v>
      </c>
      <c r="AQ600" s="67">
        <f t="shared" ref="AQ600" si="11133">IF(AQ597=1,AQ602,AQ602+AP600)</f>
        <v>0</v>
      </c>
      <c r="AR600" s="67">
        <f t="shared" ref="AR600" si="11134">IF(AR597=1,AR602,AR602+AQ600)</f>
        <v>0</v>
      </c>
      <c r="AS600" s="67">
        <f t="shared" ref="AS600" si="11135">IF(AS597=1,AS602,AS602+AR600)</f>
        <v>0</v>
      </c>
      <c r="AT600" s="67">
        <f t="shared" ref="AT600" si="11136">IF(AT597=1,AT602,AT602+AS600)</f>
        <v>0</v>
      </c>
      <c r="AU600" s="67">
        <f t="shared" ref="AU600" si="11137">IF(AU597=1,AU602,AU602+AT600)</f>
        <v>0</v>
      </c>
      <c r="AV600" s="67">
        <f t="shared" ref="AV600" si="11138">IF(AV597=1,AV602,AV602+AU600)</f>
        <v>0</v>
      </c>
      <c r="AW600" s="67">
        <f t="shared" ref="AW600" si="11139">IF(AW597=1,AW602,AW602+AV600)</f>
        <v>0</v>
      </c>
      <c r="AX600" s="67">
        <f t="shared" ref="AX600" si="11140">IF(AX597=1,AX602,AX602+AW600)</f>
        <v>0</v>
      </c>
      <c r="AY600" s="67">
        <f t="shared" ref="AY600" si="11141">IF(AY597=1,AY602,AY602+AX600)</f>
        <v>0</v>
      </c>
      <c r="AZ600" s="67">
        <f t="shared" ref="AZ600" si="11142">IF(AZ597=1,AZ602,AZ602+AY600)</f>
        <v>0</v>
      </c>
      <c r="BA600" s="67">
        <f t="shared" ref="BA600" si="11143">IF(BA597=1,BA602,BA602+AZ600)</f>
        <v>0</v>
      </c>
      <c r="BB600" s="67">
        <f t="shared" ref="BB600" si="11144">IF(BB597=1,BB602,BB602+BA600)</f>
        <v>0</v>
      </c>
      <c r="BC600" s="67">
        <f t="shared" ref="BC600" si="11145">IF(BC597=1,BC602,BC602+BB600)</f>
        <v>0</v>
      </c>
      <c r="BD600" s="67">
        <f t="shared" ref="BD600" si="11146">IF(BD597=1,BD602,BD602+BC600)</f>
        <v>0</v>
      </c>
      <c r="BE600" s="67">
        <f t="shared" ref="BE600" si="11147">IF(BE597=1,BE602,BE602+BD600)</f>
        <v>0</v>
      </c>
      <c r="BF600" s="67">
        <f t="shared" ref="BF600" si="11148">IF(BF597=1,BF602,BF602+BE600)</f>
        <v>0</v>
      </c>
      <c r="BG600" s="67">
        <f t="shared" ref="BG600" si="11149">IF(BG597=1,BG602,BG602+BF600)</f>
        <v>0</v>
      </c>
      <c r="BH600" s="67">
        <f t="shared" ref="BH600" si="11150">IF(BH597=1,BH602,BH602+BG600)</f>
        <v>0</v>
      </c>
      <c r="BI600" s="67">
        <f t="shared" ref="BI600" si="11151">IF(BI597=1,BI602,BI602+BH600)</f>
        <v>0</v>
      </c>
      <c r="BJ600" s="67">
        <f t="shared" ref="BJ600" si="11152">IF(BJ597=1,BJ602,BJ602+BI600)</f>
        <v>0</v>
      </c>
      <c r="BK600" s="67">
        <f t="shared" ref="BK600" si="11153">IF(BK597=1,BK602,BK602+BJ600)</f>
        <v>0</v>
      </c>
      <c r="BL600" s="67">
        <f t="shared" ref="BL600" si="11154">IF(BL597=1,BL602,BL602+BK600)</f>
        <v>0</v>
      </c>
      <c r="BM600" s="67">
        <f t="shared" ref="BM600" si="11155">IF(BM597=1,BM602,BM602+BL600)</f>
        <v>0</v>
      </c>
      <c r="BN600" s="362"/>
      <c r="BO600" s="364"/>
      <c r="BP600" s="366"/>
      <c r="BQ600" s="366"/>
      <c r="BR600" s="106"/>
      <c r="BS600" s="106"/>
      <c r="BT600" s="106"/>
      <c r="BU600" s="106"/>
      <c r="BV600" s="106"/>
      <c r="BW600" s="106"/>
      <c r="BX600" s="106"/>
      <c r="BY600" s="106"/>
      <c r="BZ600" s="106"/>
      <c r="CA600" s="106"/>
      <c r="CB600" s="106"/>
      <c r="CC600" s="106"/>
      <c r="CD600" s="106"/>
      <c r="CE600" s="106"/>
      <c r="CF600" s="106"/>
      <c r="CG600" s="106"/>
    </row>
    <row r="601" spans="1:85" s="245" customFormat="1" ht="29" x14ac:dyDescent="0.35">
      <c r="A601" s="243"/>
      <c r="B601" s="128"/>
      <c r="C601" s="80"/>
      <c r="D601" s="80"/>
      <c r="E601" s="80"/>
      <c r="F601" s="80"/>
      <c r="G601" s="80"/>
      <c r="H601" s="80"/>
      <c r="I601" s="80"/>
      <c r="J601" s="80"/>
      <c r="K601" s="80"/>
      <c r="L601" s="80"/>
      <c r="M601" s="64"/>
      <c r="N601" s="7"/>
      <c r="O601" s="192"/>
      <c r="P601" s="106"/>
      <c r="Q601" s="63" t="s">
        <v>160</v>
      </c>
      <c r="R601" s="68">
        <f t="shared" ref="R601:BM601" si="11156">1720/12*R594</f>
        <v>0</v>
      </c>
      <c r="S601" s="68">
        <f t="shared" si="11156"/>
        <v>0</v>
      </c>
      <c r="T601" s="68">
        <f t="shared" si="11156"/>
        <v>0</v>
      </c>
      <c r="U601" s="68">
        <f t="shared" si="11156"/>
        <v>0</v>
      </c>
      <c r="V601" s="68">
        <f t="shared" si="11156"/>
        <v>0</v>
      </c>
      <c r="W601" s="68">
        <f t="shared" si="11156"/>
        <v>0</v>
      </c>
      <c r="X601" s="68">
        <f t="shared" si="11156"/>
        <v>0</v>
      </c>
      <c r="Y601" s="68">
        <f t="shared" si="11156"/>
        <v>0</v>
      </c>
      <c r="Z601" s="68">
        <f t="shared" si="11156"/>
        <v>0</v>
      </c>
      <c r="AA601" s="68">
        <f t="shared" si="11156"/>
        <v>0</v>
      </c>
      <c r="AB601" s="68">
        <f t="shared" si="11156"/>
        <v>0</v>
      </c>
      <c r="AC601" s="68">
        <f t="shared" si="11156"/>
        <v>0</v>
      </c>
      <c r="AD601" s="68">
        <f t="shared" si="11156"/>
        <v>0</v>
      </c>
      <c r="AE601" s="68">
        <f t="shared" si="11156"/>
        <v>0</v>
      </c>
      <c r="AF601" s="68">
        <f t="shared" si="11156"/>
        <v>0</v>
      </c>
      <c r="AG601" s="68">
        <f t="shared" si="11156"/>
        <v>0</v>
      </c>
      <c r="AH601" s="68">
        <f t="shared" si="11156"/>
        <v>0</v>
      </c>
      <c r="AI601" s="68">
        <f t="shared" si="11156"/>
        <v>0</v>
      </c>
      <c r="AJ601" s="68">
        <f t="shared" si="11156"/>
        <v>0</v>
      </c>
      <c r="AK601" s="68">
        <f t="shared" si="11156"/>
        <v>0</v>
      </c>
      <c r="AL601" s="68">
        <f t="shared" si="11156"/>
        <v>0</v>
      </c>
      <c r="AM601" s="68">
        <f t="shared" si="11156"/>
        <v>0</v>
      </c>
      <c r="AN601" s="68">
        <f t="shared" si="11156"/>
        <v>0</v>
      </c>
      <c r="AO601" s="68">
        <f t="shared" si="11156"/>
        <v>0</v>
      </c>
      <c r="AP601" s="68">
        <f t="shared" si="11156"/>
        <v>0</v>
      </c>
      <c r="AQ601" s="68">
        <f t="shared" si="11156"/>
        <v>0</v>
      </c>
      <c r="AR601" s="68">
        <f t="shared" si="11156"/>
        <v>0</v>
      </c>
      <c r="AS601" s="68">
        <f t="shared" si="11156"/>
        <v>0</v>
      </c>
      <c r="AT601" s="68">
        <f t="shared" si="11156"/>
        <v>0</v>
      </c>
      <c r="AU601" s="68">
        <f t="shared" si="11156"/>
        <v>0</v>
      </c>
      <c r="AV601" s="68">
        <f t="shared" si="11156"/>
        <v>0</v>
      </c>
      <c r="AW601" s="68">
        <f t="shared" si="11156"/>
        <v>0</v>
      </c>
      <c r="AX601" s="68">
        <f t="shared" si="11156"/>
        <v>0</v>
      </c>
      <c r="AY601" s="68">
        <f t="shared" si="11156"/>
        <v>0</v>
      </c>
      <c r="AZ601" s="68">
        <f t="shared" si="11156"/>
        <v>0</v>
      </c>
      <c r="BA601" s="68">
        <f t="shared" si="11156"/>
        <v>0</v>
      </c>
      <c r="BB601" s="68">
        <f t="shared" si="11156"/>
        <v>0</v>
      </c>
      <c r="BC601" s="68">
        <f t="shared" si="11156"/>
        <v>0</v>
      </c>
      <c r="BD601" s="68">
        <f t="shared" si="11156"/>
        <v>0</v>
      </c>
      <c r="BE601" s="68">
        <f t="shared" si="11156"/>
        <v>0</v>
      </c>
      <c r="BF601" s="68">
        <f t="shared" si="11156"/>
        <v>0</v>
      </c>
      <c r="BG601" s="68">
        <f t="shared" si="11156"/>
        <v>0</v>
      </c>
      <c r="BH601" s="68">
        <f t="shared" si="11156"/>
        <v>0</v>
      </c>
      <c r="BI601" s="68">
        <f t="shared" si="11156"/>
        <v>0</v>
      </c>
      <c r="BJ601" s="68">
        <f t="shared" si="11156"/>
        <v>0</v>
      </c>
      <c r="BK601" s="68">
        <f t="shared" si="11156"/>
        <v>0</v>
      </c>
      <c r="BL601" s="68">
        <f t="shared" si="11156"/>
        <v>0</v>
      </c>
      <c r="BM601" s="68">
        <f t="shared" si="11156"/>
        <v>0</v>
      </c>
      <c r="BN601" s="362"/>
      <c r="BO601" s="364"/>
      <c r="BP601" s="366"/>
      <c r="BQ601" s="366"/>
      <c r="BR601" s="106"/>
      <c r="BS601" s="106"/>
      <c r="BT601" s="106"/>
      <c r="BU601" s="106"/>
      <c r="BV601" s="106"/>
      <c r="BW601" s="106"/>
      <c r="BX601" s="106"/>
      <c r="BY601" s="106"/>
      <c r="BZ601" s="106"/>
      <c r="CA601" s="106"/>
      <c r="CB601" s="106"/>
      <c r="CC601" s="106"/>
      <c r="CD601" s="106"/>
      <c r="CE601" s="106"/>
      <c r="CF601" s="106"/>
      <c r="CG601" s="106"/>
    </row>
    <row r="602" spans="1:85" s="245" customFormat="1" ht="29" x14ac:dyDescent="0.35">
      <c r="A602" s="243"/>
      <c r="B602" s="128"/>
      <c r="C602" s="80"/>
      <c r="D602" s="80"/>
      <c r="E602" s="80"/>
      <c r="F602" s="80"/>
      <c r="G602" s="80"/>
      <c r="H602" s="80"/>
      <c r="I602" s="80"/>
      <c r="J602" s="80"/>
      <c r="K602" s="80"/>
      <c r="L602" s="80"/>
      <c r="M602" s="64"/>
      <c r="N602" s="7"/>
      <c r="O602" s="192"/>
      <c r="P602" s="106"/>
      <c r="Q602" s="63" t="s">
        <v>144</v>
      </c>
      <c r="R602" s="68">
        <f>FLOOR(IF(OR(R597=0,R597=1),IF(R595&gt;=R601,R601,R595)+0.00000001,IF(R599&gt;=R598,R598,R599))+0.00000001,1)</f>
        <v>0</v>
      </c>
      <c r="S602" s="68">
        <f t="shared" ref="S602" si="11157">FLOOR(IF(OR(S597=0,S597=1),IF(S601&gt;S598,S598,IF(S595&gt;=S601,S601,S595)+0.00000001),IF(S599&gt;=S598,S598-R600,S599-R600)+0.00000001),1)</f>
        <v>0</v>
      </c>
      <c r="T602" s="68">
        <f t="shared" ref="T602" si="11158">FLOOR(IF(OR(T597=0,T597=1),IF(T601&gt;T598,T598,IF(T595&gt;=T601,T601,T595)+0.00000001),IF(T599&gt;=T598,T598-S600,T599-S600)+0.00000001),1)</f>
        <v>0</v>
      </c>
      <c r="U602" s="68">
        <f t="shared" ref="U602" si="11159">FLOOR(IF(OR(U597=0,U597=1),IF(U601&gt;U598,U598,IF(U595&gt;=U601,U601,U595)+0.00000001),IF(U599&gt;=U598,U598-T600,U599-T600)+0.00000001),1)</f>
        <v>0</v>
      </c>
      <c r="V602" s="68">
        <f t="shared" ref="V602" si="11160">FLOOR(IF(OR(V597=0,V597=1),IF(V601&gt;V598,V598,IF(V595&gt;=V601,V601,V595)+0.00000001),IF(V599&gt;=V598,V598-U600,V599-U600)+0.00000001),1)</f>
        <v>0</v>
      </c>
      <c r="W602" s="68">
        <f t="shared" ref="W602" si="11161">FLOOR(IF(OR(W597=0,W597=1),IF(W601&gt;W598,W598,IF(W595&gt;=W601,W601,W595)+0.00000001),IF(W599&gt;=W598,W598-V600,W599-V600)+0.00000001),1)</f>
        <v>0</v>
      </c>
      <c r="X602" s="68">
        <f t="shared" ref="X602" si="11162">FLOOR(IF(OR(X597=0,X597=1),IF(X601&gt;X598,X598,IF(X595&gt;=X601,X601,X595)+0.00000001),IF(X599&gt;=X598,X598-W600,X599-W600)+0.00000001),1)</f>
        <v>0</v>
      </c>
      <c r="Y602" s="68">
        <f t="shared" ref="Y602" si="11163">FLOOR(IF(OR(Y597=0,Y597=1),IF(Y601&gt;Y598,Y598,IF(Y595&gt;=Y601,Y601,Y595)+0.00000001),IF(Y599&gt;=Y598,Y598-X600,Y599-X600)+0.00000001),1)</f>
        <v>0</v>
      </c>
      <c r="Z602" s="68">
        <f t="shared" ref="Z602" si="11164">FLOOR(IF(OR(Z597=0,Z597=1),IF(Z601&gt;Z598,Z598,IF(Z595&gt;=Z601,Z601,Z595)+0.00000001),IF(Z599&gt;=Z598,Z598-Y600,Z599-Y600)+0.00000001),1)</f>
        <v>0</v>
      </c>
      <c r="AA602" s="68">
        <f t="shared" ref="AA602" si="11165">FLOOR(IF(OR(AA597=0,AA597=1),IF(AA601&gt;AA598,AA598,IF(AA595&gt;=AA601,AA601,AA595)+0.00000001),IF(AA599&gt;=AA598,AA598-Z600,AA599-Z600)+0.00000001),1)</f>
        <v>0</v>
      </c>
      <c r="AB602" s="68">
        <f t="shared" ref="AB602" si="11166">FLOOR(IF(OR(AB597=0,AB597=1),IF(AB601&gt;AB598,AB598,IF(AB595&gt;=AB601,AB601,AB595)+0.00000001),IF(AB599&gt;=AB598,AB598-AA600,AB599-AA600)+0.00000001),1)</f>
        <v>0</v>
      </c>
      <c r="AC602" s="68">
        <f t="shared" ref="AC602" si="11167">FLOOR(IF(OR(AC597=0,AC597=1),IF(AC601&gt;AC598,AC598,IF(AC595&gt;=AC601,AC601,AC595)+0.00000001),IF(AC599&gt;=AC598,AC598-AB600,AC599-AB600)+0.00000001),1)</f>
        <v>0</v>
      </c>
      <c r="AD602" s="68">
        <f t="shared" ref="AD602" si="11168">FLOOR(IF(OR(AD597=0,AD597=1),IF(AD601&gt;AD598,AD598,IF(AD595&gt;=AD601,AD601,AD595)+0.00000001),IF(AD599&gt;=AD598,AD598-AC600,AD599-AC600)+0.00000001),1)</f>
        <v>0</v>
      </c>
      <c r="AE602" s="68">
        <f t="shared" ref="AE602" si="11169">FLOOR(IF(OR(AE597=0,AE597=1),IF(AE601&gt;AE598,AE598,IF(AE595&gt;=AE601,AE601,AE595)+0.00000001),IF(AE599&gt;=AE598,AE598-AD600,AE599-AD600)+0.00000001),1)</f>
        <v>0</v>
      </c>
      <c r="AF602" s="68">
        <f t="shared" ref="AF602" si="11170">FLOOR(IF(OR(AF597=0,AF597=1),IF(AF601&gt;AF598,AF598,IF(AF595&gt;=AF601,AF601,AF595)+0.00000001),IF(AF599&gt;=AF598,AF598-AE600,AF599-AE600)+0.00000001),1)</f>
        <v>0</v>
      </c>
      <c r="AG602" s="68">
        <f t="shared" ref="AG602" si="11171">FLOOR(IF(OR(AG597=0,AG597=1),IF(AG601&gt;AG598,AG598,IF(AG595&gt;=AG601,AG601,AG595)+0.00000001),IF(AG599&gt;=AG598,AG598-AF600,AG599-AF600)+0.00000001),1)</f>
        <v>0</v>
      </c>
      <c r="AH602" s="68">
        <f t="shared" ref="AH602" si="11172">FLOOR(IF(OR(AH597=0,AH597=1),IF(AH601&gt;AH598,AH598,IF(AH595&gt;=AH601,AH601,AH595)+0.00000001),IF(AH599&gt;=AH598,AH598-AG600,AH599-AG600)+0.00000001),1)</f>
        <v>0</v>
      </c>
      <c r="AI602" s="68">
        <f t="shared" ref="AI602" si="11173">FLOOR(IF(OR(AI597=0,AI597=1),IF(AI601&gt;AI598,AI598,IF(AI595&gt;=AI601,AI601,AI595)+0.00000001),IF(AI599&gt;=AI598,AI598-AH600,AI599-AH600)+0.00000001),1)</f>
        <v>0</v>
      </c>
      <c r="AJ602" s="68">
        <f t="shared" ref="AJ602" si="11174">FLOOR(IF(OR(AJ597=0,AJ597=1),IF(AJ601&gt;AJ598,AJ598,IF(AJ595&gt;=AJ601,AJ601,AJ595)+0.00000001),IF(AJ599&gt;=AJ598,AJ598-AI600,AJ599-AI600)+0.00000001),1)</f>
        <v>0</v>
      </c>
      <c r="AK602" s="68">
        <f t="shared" ref="AK602" si="11175">FLOOR(IF(OR(AK597=0,AK597=1),IF(AK601&gt;AK598,AK598,IF(AK595&gt;=AK601,AK601,AK595)+0.00000001),IF(AK599&gt;=AK598,AK598-AJ600,AK599-AJ600)+0.00000001),1)</f>
        <v>0</v>
      </c>
      <c r="AL602" s="68">
        <f t="shared" ref="AL602" si="11176">FLOOR(IF(OR(AL597=0,AL597=1),IF(AL601&gt;AL598,AL598,IF(AL595&gt;=AL601,AL601,AL595)+0.00000001),IF(AL599&gt;=AL598,AL598-AK600,AL599-AK600)+0.00000001),1)</f>
        <v>0</v>
      </c>
      <c r="AM602" s="68">
        <f t="shared" ref="AM602" si="11177">FLOOR(IF(OR(AM597=0,AM597=1),IF(AM601&gt;AM598,AM598,IF(AM595&gt;=AM601,AM601,AM595)+0.00000001),IF(AM599&gt;=AM598,AM598-AL600,AM599-AL600)+0.00000001),1)</f>
        <v>0</v>
      </c>
      <c r="AN602" s="68">
        <f t="shared" ref="AN602" si="11178">FLOOR(IF(OR(AN597=0,AN597=1),IF(AN601&gt;AN598,AN598,IF(AN595&gt;=AN601,AN601,AN595)+0.00000001),IF(AN599&gt;=AN598,AN598-AM600,AN599-AM600)+0.00000001),1)</f>
        <v>0</v>
      </c>
      <c r="AO602" s="68">
        <f t="shared" ref="AO602" si="11179">FLOOR(IF(OR(AO597=0,AO597=1),IF(AO601&gt;AO598,AO598,IF(AO595&gt;=AO601,AO601,AO595)+0.00000001),IF(AO599&gt;=AO598,AO598-AN600,AO599-AN600)+0.00000001),1)</f>
        <v>0</v>
      </c>
      <c r="AP602" s="68">
        <f t="shared" ref="AP602" si="11180">FLOOR(IF(OR(AP597=0,AP597=1),IF(AP601&gt;AP598,AP598,IF(AP595&gt;=AP601,AP601,AP595)+0.00000001),IF(AP599&gt;=AP598,AP598-AO600,AP599-AO600)+0.00000001),1)</f>
        <v>0</v>
      </c>
      <c r="AQ602" s="68">
        <f t="shared" ref="AQ602" si="11181">FLOOR(IF(OR(AQ597=0,AQ597=1),IF(AQ601&gt;AQ598,AQ598,IF(AQ595&gt;=AQ601,AQ601,AQ595)+0.00000001),IF(AQ599&gt;=AQ598,AQ598-AP600,AQ599-AP600)+0.00000001),1)</f>
        <v>0</v>
      </c>
      <c r="AR602" s="68">
        <f t="shared" ref="AR602" si="11182">FLOOR(IF(OR(AR597=0,AR597=1),IF(AR601&gt;AR598,AR598,IF(AR595&gt;=AR601,AR601,AR595)+0.00000001),IF(AR599&gt;=AR598,AR598-AQ600,AR599-AQ600)+0.00000001),1)</f>
        <v>0</v>
      </c>
      <c r="AS602" s="68">
        <f t="shared" ref="AS602" si="11183">FLOOR(IF(OR(AS597=0,AS597=1),IF(AS601&gt;AS598,AS598,IF(AS595&gt;=AS601,AS601,AS595)+0.00000001),IF(AS599&gt;=AS598,AS598-AR600,AS599-AR600)+0.00000001),1)</f>
        <v>0</v>
      </c>
      <c r="AT602" s="68">
        <f t="shared" ref="AT602" si="11184">FLOOR(IF(OR(AT597=0,AT597=1),IF(AT601&gt;AT598,AT598,IF(AT595&gt;=AT601,AT601,AT595)+0.00000001),IF(AT599&gt;=AT598,AT598-AS600,AT599-AS600)+0.00000001),1)</f>
        <v>0</v>
      </c>
      <c r="AU602" s="68">
        <f t="shared" ref="AU602" si="11185">FLOOR(IF(OR(AU597=0,AU597=1),IF(AU601&gt;AU598,AU598,IF(AU595&gt;=AU601,AU601,AU595)+0.00000001),IF(AU599&gt;=AU598,AU598-AT600,AU599-AT600)+0.00000001),1)</f>
        <v>0</v>
      </c>
      <c r="AV602" s="68">
        <f t="shared" ref="AV602" si="11186">FLOOR(IF(OR(AV597=0,AV597=1),IF(AV601&gt;AV598,AV598,IF(AV595&gt;=AV601,AV601,AV595)+0.00000001),IF(AV599&gt;=AV598,AV598-AU600,AV599-AU600)+0.00000001),1)</f>
        <v>0</v>
      </c>
      <c r="AW602" s="68">
        <f t="shared" ref="AW602" si="11187">FLOOR(IF(OR(AW597=0,AW597=1),IF(AW601&gt;AW598,AW598,IF(AW595&gt;=AW601,AW601,AW595)+0.00000001),IF(AW599&gt;=AW598,AW598-AV600,AW599-AV600)+0.00000001),1)</f>
        <v>0</v>
      </c>
      <c r="AX602" s="68">
        <f t="shared" ref="AX602" si="11188">FLOOR(IF(OR(AX597=0,AX597=1),IF(AX601&gt;AX598,AX598,IF(AX595&gt;=AX601,AX601,AX595)+0.00000001),IF(AX599&gt;=AX598,AX598-AW600,AX599-AW600)+0.00000001),1)</f>
        <v>0</v>
      </c>
      <c r="AY602" s="68">
        <f t="shared" ref="AY602" si="11189">FLOOR(IF(OR(AY597=0,AY597=1),IF(AY601&gt;AY598,AY598,IF(AY595&gt;=AY601,AY601,AY595)+0.00000001),IF(AY599&gt;=AY598,AY598-AX600,AY599-AX600)+0.00000001),1)</f>
        <v>0</v>
      </c>
      <c r="AZ602" s="68">
        <f t="shared" ref="AZ602" si="11190">FLOOR(IF(OR(AZ597=0,AZ597=1),IF(AZ601&gt;AZ598,AZ598,IF(AZ595&gt;=AZ601,AZ601,AZ595)+0.00000001),IF(AZ599&gt;=AZ598,AZ598-AY600,AZ599-AY600)+0.00000001),1)</f>
        <v>0</v>
      </c>
      <c r="BA602" s="68">
        <f t="shared" ref="BA602" si="11191">FLOOR(IF(OR(BA597=0,BA597=1),IF(BA601&gt;BA598,BA598,IF(BA595&gt;=BA601,BA601,BA595)+0.00000001),IF(BA599&gt;=BA598,BA598-AZ600,BA599-AZ600)+0.00000001),1)</f>
        <v>0</v>
      </c>
      <c r="BB602" s="68">
        <f t="shared" ref="BB602" si="11192">FLOOR(IF(OR(BB597=0,BB597=1),IF(BB601&gt;BB598,BB598,IF(BB595&gt;=BB601,BB601,BB595)+0.00000001),IF(BB599&gt;=BB598,BB598-BA600,BB599-BA600)+0.00000001),1)</f>
        <v>0</v>
      </c>
      <c r="BC602" s="68">
        <f t="shared" ref="BC602" si="11193">FLOOR(IF(OR(BC597=0,BC597=1),IF(BC601&gt;BC598,BC598,IF(BC595&gt;=BC601,BC601,BC595)+0.00000001),IF(BC599&gt;=BC598,BC598-BB600,BC599-BB600)+0.00000001),1)</f>
        <v>0</v>
      </c>
      <c r="BD602" s="68">
        <f t="shared" ref="BD602" si="11194">FLOOR(IF(OR(BD597=0,BD597=1),IF(BD601&gt;BD598,BD598,IF(BD595&gt;=BD601,BD601,BD595)+0.00000001),IF(BD599&gt;=BD598,BD598-BC600,BD599-BC600)+0.00000001),1)</f>
        <v>0</v>
      </c>
      <c r="BE602" s="68">
        <f t="shared" ref="BE602" si="11195">FLOOR(IF(OR(BE597=0,BE597=1),IF(BE601&gt;BE598,BE598,IF(BE595&gt;=BE601,BE601,BE595)+0.00000001),IF(BE599&gt;=BE598,BE598-BD600,BE599-BD600)+0.00000001),1)</f>
        <v>0</v>
      </c>
      <c r="BF602" s="68">
        <f t="shared" ref="BF602" si="11196">FLOOR(IF(OR(BF597=0,BF597=1),IF(BF601&gt;BF598,BF598,IF(BF595&gt;=BF601,BF601,BF595)+0.00000001),IF(BF599&gt;=BF598,BF598-BE600,BF599-BE600)+0.00000001),1)</f>
        <v>0</v>
      </c>
      <c r="BG602" s="68">
        <f t="shared" ref="BG602" si="11197">FLOOR(IF(OR(BG597=0,BG597=1),IF(BG601&gt;BG598,BG598,IF(BG595&gt;=BG601,BG601,BG595)+0.00000001),IF(BG599&gt;=BG598,BG598-BF600,BG599-BF600)+0.00000001),1)</f>
        <v>0</v>
      </c>
      <c r="BH602" s="68">
        <f t="shared" ref="BH602" si="11198">FLOOR(IF(OR(BH597=0,BH597=1),IF(BH601&gt;BH598,BH598,IF(BH595&gt;=BH601,BH601,BH595)+0.00000001),IF(BH599&gt;=BH598,BH598-BG600,BH599-BG600)+0.00000001),1)</f>
        <v>0</v>
      </c>
      <c r="BI602" s="68">
        <f t="shared" ref="BI602" si="11199">FLOOR(IF(OR(BI597=0,BI597=1),IF(BI601&gt;BI598,BI598,IF(BI595&gt;=BI601,BI601,BI595)+0.00000001),IF(BI599&gt;=BI598,BI598-BH600,BI599-BH600)+0.00000001),1)</f>
        <v>0</v>
      </c>
      <c r="BJ602" s="68">
        <f t="shared" ref="BJ602" si="11200">FLOOR(IF(OR(BJ597=0,BJ597=1),IF(BJ601&gt;BJ598,BJ598,IF(BJ595&gt;=BJ601,BJ601,BJ595)+0.00000001),IF(BJ599&gt;=BJ598,BJ598-BI600,BJ599-BI600)+0.00000001),1)</f>
        <v>0</v>
      </c>
      <c r="BK602" s="68">
        <f t="shared" ref="BK602" si="11201">FLOOR(IF(OR(BK597=0,BK597=1),IF(BK601&gt;BK598,BK598,IF(BK595&gt;=BK601,BK601,BK595)+0.00000001),IF(BK599&gt;=BK598,BK598-BJ600,BK599-BJ600)+0.00000001),1)</f>
        <v>0</v>
      </c>
      <c r="BL602" s="68">
        <f t="shared" ref="BL602" si="11202">FLOOR(IF(OR(BL597=0,BL597=1),IF(BL601&gt;BL598,BL598,IF(BL595&gt;=BL601,BL601,BL595)+0.00000001),IF(BL599&gt;=BL598,BL598-BK600,BL599-BK600)+0.00000001),1)</f>
        <v>0</v>
      </c>
      <c r="BM602" s="68">
        <f t="shared" ref="BM602" si="11203">FLOOR(IF(OR(BM597=0,BM597=1),IF(BM601&gt;BM598,BM598,IF(BM595&gt;=BM601,BM601,BM595)+0.00000001),IF(BM599&gt;=BM598,BM598-BL600,BM599-BL600)+0.00000001),1)</f>
        <v>0</v>
      </c>
      <c r="BN602" s="362"/>
      <c r="BO602" s="364"/>
      <c r="BP602" s="366"/>
      <c r="BQ602" s="366"/>
      <c r="BR602" s="106"/>
      <c r="BS602" s="106"/>
      <c r="BT602" s="106"/>
      <c r="BU602" s="106"/>
      <c r="BV602" s="106"/>
      <c r="BW602" s="106"/>
      <c r="BX602" s="106"/>
      <c r="BY602" s="106"/>
      <c r="BZ602" s="106"/>
      <c r="CA602" s="106"/>
      <c r="CB602" s="106"/>
      <c r="CC602" s="106"/>
      <c r="CD602" s="106"/>
      <c r="CE602" s="106"/>
      <c r="CF602" s="106"/>
      <c r="CG602" s="106"/>
    </row>
    <row r="603" spans="1:85" s="245" customFormat="1" ht="25.4" customHeight="1" thickBot="1" x14ac:dyDescent="0.4">
      <c r="A603" s="243"/>
      <c r="B603" s="129"/>
      <c r="C603" s="69"/>
      <c r="D603" s="69"/>
      <c r="E603" s="69"/>
      <c r="F603" s="69"/>
      <c r="G603" s="69"/>
      <c r="H603" s="69"/>
      <c r="I603" s="69"/>
      <c r="J603" s="69"/>
      <c r="K603" s="69"/>
      <c r="L603" s="69"/>
      <c r="M603" s="70"/>
      <c r="N603" s="7"/>
      <c r="O603" s="193"/>
      <c r="P603" s="106"/>
      <c r="Q603" s="216" t="s">
        <v>145</v>
      </c>
      <c r="R603" s="72">
        <f>IF($J594="Ano",R602*'Podpůrná data'!$B$5,R602*'Podpůrná data'!$B$3)</f>
        <v>0</v>
      </c>
      <c r="S603" s="72">
        <f>IF($J594="Ano",S602*'Podpůrná data'!$B$5,S602*'Podpůrná data'!$B$3)</f>
        <v>0</v>
      </c>
      <c r="T603" s="72">
        <f>IF($J594="Ano",T602*'Podpůrná data'!$B$5,T602*'Podpůrná data'!$B$3)</f>
        <v>0</v>
      </c>
      <c r="U603" s="72">
        <f>IF($J594="Ano",U602*'Podpůrná data'!$B$5,U602*'Podpůrná data'!$B$3)</f>
        <v>0</v>
      </c>
      <c r="V603" s="72">
        <f>IF($J594="Ano",V602*'Podpůrná data'!$B$5,V602*'Podpůrná data'!$B$3)</f>
        <v>0</v>
      </c>
      <c r="W603" s="72">
        <f>IF($J594="Ano",W602*'Podpůrná data'!$B$5,W602*'Podpůrná data'!$B$3)</f>
        <v>0</v>
      </c>
      <c r="X603" s="72">
        <f>IF($J594="Ano",X602*'Podpůrná data'!$B$5,X602*'Podpůrná data'!$B$3)</f>
        <v>0</v>
      </c>
      <c r="Y603" s="72">
        <f>IF($J594="Ano",Y602*'Podpůrná data'!$B$5,Y602*'Podpůrná data'!$B$3)</f>
        <v>0</v>
      </c>
      <c r="Z603" s="72">
        <f>IF($J594="Ano",Z602*'Podpůrná data'!$B$5,Z602*'Podpůrná data'!$B$3)</f>
        <v>0</v>
      </c>
      <c r="AA603" s="72">
        <f>IF($J594="Ano",AA602*'Podpůrná data'!$B$5,AA602*'Podpůrná data'!$B$3)</f>
        <v>0</v>
      </c>
      <c r="AB603" s="72">
        <f>IF($J594="Ano",AB602*'Podpůrná data'!$B$5,AB602*'Podpůrná data'!$B$3)</f>
        <v>0</v>
      </c>
      <c r="AC603" s="72">
        <f>IF($J594="Ano",AC602*'Podpůrná data'!$B$5,AC602*'Podpůrná data'!$B$3)</f>
        <v>0</v>
      </c>
      <c r="AD603" s="72">
        <f>IF($J594="Ano",AD602*'Podpůrná data'!$B$5,AD602*'Podpůrná data'!$B$3)</f>
        <v>0</v>
      </c>
      <c r="AE603" s="72">
        <f>IF($J594="Ano",AE602*'Podpůrná data'!$B$5,AE602*'Podpůrná data'!$B$3)</f>
        <v>0</v>
      </c>
      <c r="AF603" s="72">
        <f>IF($J594="Ano",AF602*'Podpůrná data'!$B$5,AF602*'Podpůrná data'!$B$3)</f>
        <v>0</v>
      </c>
      <c r="AG603" s="72">
        <f>IF($J594="Ano",AG602*'Podpůrná data'!$B$5,AG602*'Podpůrná data'!$B$3)</f>
        <v>0</v>
      </c>
      <c r="AH603" s="72">
        <f>IF($J594="Ano",AH602*'Podpůrná data'!$B$5,AH602*'Podpůrná data'!$B$3)</f>
        <v>0</v>
      </c>
      <c r="AI603" s="72">
        <f>IF($J594="Ano",AI602*'Podpůrná data'!$B$5,AI602*'Podpůrná data'!$B$3)</f>
        <v>0</v>
      </c>
      <c r="AJ603" s="72">
        <f>IF($J594="Ano",AJ602*'Podpůrná data'!$B$5,AJ602*'Podpůrná data'!$B$3)</f>
        <v>0</v>
      </c>
      <c r="AK603" s="72">
        <f>IF($J594="Ano",AK602*'Podpůrná data'!$B$5,AK602*'Podpůrná data'!$B$3)</f>
        <v>0</v>
      </c>
      <c r="AL603" s="72">
        <f>IF($J594="Ano",AL602*'Podpůrná data'!$B$5,AL602*'Podpůrná data'!$B$3)</f>
        <v>0</v>
      </c>
      <c r="AM603" s="72">
        <f>IF($J594="Ano",AM602*'Podpůrná data'!$B$5,AM602*'Podpůrná data'!$B$3)</f>
        <v>0</v>
      </c>
      <c r="AN603" s="72">
        <f>IF($J594="Ano",AN602*'Podpůrná data'!$B$5,AN602*'Podpůrná data'!$B$3)</f>
        <v>0</v>
      </c>
      <c r="AO603" s="72">
        <f>IF($J594="Ano",AO602*'Podpůrná data'!$B$5,AO602*'Podpůrná data'!$B$3)</f>
        <v>0</v>
      </c>
      <c r="AP603" s="72">
        <f>IF($J594="Ano",AP602*'Podpůrná data'!$B$5,AP602*'Podpůrná data'!$B$3)</f>
        <v>0</v>
      </c>
      <c r="AQ603" s="72">
        <f>IF($J594="Ano",AQ602*'Podpůrná data'!$B$5,AQ602*'Podpůrná data'!$B$3)</f>
        <v>0</v>
      </c>
      <c r="AR603" s="72">
        <f>IF($J594="Ano",AR602*'Podpůrná data'!$B$5,AR602*'Podpůrná data'!$B$3)</f>
        <v>0</v>
      </c>
      <c r="AS603" s="72">
        <f>IF($J594="Ano",AS602*'Podpůrná data'!$B$5,AS602*'Podpůrná data'!$B$3)</f>
        <v>0</v>
      </c>
      <c r="AT603" s="72">
        <f>IF($J594="Ano",AT602*'Podpůrná data'!$B$5,AT602*'Podpůrná data'!$B$3)</f>
        <v>0</v>
      </c>
      <c r="AU603" s="72">
        <f>IF($J594="Ano",AU602*'Podpůrná data'!$B$5,AU602*'Podpůrná data'!$B$3)</f>
        <v>0</v>
      </c>
      <c r="AV603" s="72">
        <f>IF($J594="Ano",AV602*'Podpůrná data'!$B$5,AV602*'Podpůrná data'!$B$3)</f>
        <v>0</v>
      </c>
      <c r="AW603" s="72">
        <f>IF($J594="Ano",AW602*'Podpůrná data'!$B$5,AW602*'Podpůrná data'!$B$3)</f>
        <v>0</v>
      </c>
      <c r="AX603" s="72">
        <f>IF($J594="Ano",AX602*'Podpůrná data'!$B$5,AX602*'Podpůrná data'!$B$3)</f>
        <v>0</v>
      </c>
      <c r="AY603" s="72">
        <f>IF($J594="Ano",AY602*'Podpůrná data'!$B$5,AY602*'Podpůrná data'!$B$3)</f>
        <v>0</v>
      </c>
      <c r="AZ603" s="72">
        <f>IF($J594="Ano",AZ602*'Podpůrná data'!$B$5,AZ602*'Podpůrná data'!$B$3)</f>
        <v>0</v>
      </c>
      <c r="BA603" s="72">
        <f>IF($J594="Ano",BA602*'Podpůrná data'!$B$5,BA602*'Podpůrná data'!$B$3)</f>
        <v>0</v>
      </c>
      <c r="BB603" s="72">
        <f>IF($J594="Ano",BB602*'Podpůrná data'!$B$5,BB602*'Podpůrná data'!$B$3)</f>
        <v>0</v>
      </c>
      <c r="BC603" s="72">
        <f>IF($J594="Ano",BC602*'Podpůrná data'!$B$5,BC602*'Podpůrná data'!$B$3)</f>
        <v>0</v>
      </c>
      <c r="BD603" s="72">
        <f>IF($J594="Ano",BD602*'Podpůrná data'!$B$5,BD602*'Podpůrná data'!$B$3)</f>
        <v>0</v>
      </c>
      <c r="BE603" s="72">
        <f>IF($J594="Ano",BE602*'Podpůrná data'!$B$5,BE602*'Podpůrná data'!$B$3)</f>
        <v>0</v>
      </c>
      <c r="BF603" s="72">
        <f>IF($J594="Ano",BF602*'Podpůrná data'!$B$5,BF602*'Podpůrná data'!$B$3)</f>
        <v>0</v>
      </c>
      <c r="BG603" s="72">
        <f>IF($J594="Ano",BG602*'Podpůrná data'!$B$5,BG602*'Podpůrná data'!$B$3)</f>
        <v>0</v>
      </c>
      <c r="BH603" s="72">
        <f>IF($J594="Ano",BH602*'Podpůrná data'!$B$5,BH602*'Podpůrná data'!$B$3)</f>
        <v>0</v>
      </c>
      <c r="BI603" s="72">
        <f>IF($J594="Ano",BI602*'Podpůrná data'!$B$5,BI602*'Podpůrná data'!$B$3)</f>
        <v>0</v>
      </c>
      <c r="BJ603" s="72">
        <f>IF($J594="Ano",BJ602*'Podpůrná data'!$B$5,BJ602*'Podpůrná data'!$B$3)</f>
        <v>0</v>
      </c>
      <c r="BK603" s="72">
        <f>IF($J594="Ano",BK602*'Podpůrná data'!$B$5,BK602*'Podpůrná data'!$B$3)</f>
        <v>0</v>
      </c>
      <c r="BL603" s="72">
        <f>IF($J594="Ano",BL602*'Podpůrná data'!$B$5,BL602*'Podpůrná data'!$B$3)</f>
        <v>0</v>
      </c>
      <c r="BM603" s="72">
        <f>IF($J594="Ano",BM602*'Podpůrná data'!$B$5,BM602*'Podpůrná data'!$B$3)</f>
        <v>0</v>
      </c>
      <c r="BN603" s="363"/>
      <c r="BO603" s="365"/>
      <c r="BP603" s="367"/>
      <c r="BQ603" s="367"/>
      <c r="BR603" s="106"/>
      <c r="BS603" s="178">
        <f>SUMIFS($R603:$BM603,$R593:$BM593,"1. ZoR")</f>
        <v>0</v>
      </c>
      <c r="BT603" s="178">
        <f>SUMIFS($R603:$BM603,$R593:$BM593,"2. ZoR")</f>
        <v>0</v>
      </c>
      <c r="BU603" s="178">
        <f>SUMIFS($R603:$BM603,$R593:$BM593,"3. ZoR")</f>
        <v>0</v>
      </c>
      <c r="BV603" s="178">
        <f>SUMIFS($R603:$BM603,$R593:$BM593,"4. ZoR")</f>
        <v>0</v>
      </c>
      <c r="BW603" s="178">
        <f>SUMIFS($R603:$BM603,$R593:$BM593,"5. ZoR")</f>
        <v>0</v>
      </c>
      <c r="BX603" s="178">
        <f>SUMIFS($R603:$BM603,$R593:$BM593,"6. ZoR")</f>
        <v>0</v>
      </c>
      <c r="BY603" s="178">
        <f>SUMIFS($R603:$BM603,$R593:$BM593,"7. ZoR")</f>
        <v>0</v>
      </c>
      <c r="BZ603" s="178">
        <f>SUMIFS($R603:$BM603,$R593:$BM593,"8. ZoR")</f>
        <v>0</v>
      </c>
      <c r="CA603" s="178">
        <f>SUMIFS($R603:$BM603,$R593:$BM593,"9. ZoR")</f>
        <v>0</v>
      </c>
      <c r="CB603" s="178">
        <f>SUMIFS($R603:$BM603,$R593:$BM593,"10. ZoR")</f>
        <v>0</v>
      </c>
      <c r="CC603" s="178">
        <f>SUMIFS($R603:$BM603,$R593:$BM593,"11. ZoR")</f>
        <v>0</v>
      </c>
      <c r="CD603" s="178">
        <f>SUMIFS($R603:$BM603,$R593:$BM593,"12. ZoR")</f>
        <v>0</v>
      </c>
      <c r="CE603" s="178">
        <f>SUMIFS($R603:$BM603,$R593:$BM593,"13. ZoR")</f>
        <v>0</v>
      </c>
      <c r="CF603" s="178">
        <f>SUMIFS($R603:$BM603,$R593:$BM593,"14. ZoR")</f>
        <v>0</v>
      </c>
      <c r="CG603" s="178">
        <f>SUMIFS($R603:$BM603,$R593:$BM593,"15. ZoR")</f>
        <v>0</v>
      </c>
    </row>
    <row r="604" spans="1:85" ht="15" hidden="1" thickBot="1" x14ac:dyDescent="0.4">
      <c r="B604" s="105"/>
      <c r="C604" s="130"/>
      <c r="D604" s="130"/>
      <c r="E604" s="130"/>
      <c r="F604" s="130"/>
      <c r="G604" s="130"/>
      <c r="H604" s="105"/>
      <c r="I604" s="105"/>
      <c r="J604" s="105"/>
      <c r="K604" s="105"/>
      <c r="L604" s="105"/>
      <c r="M604" s="105"/>
      <c r="N604" s="7"/>
      <c r="O604" s="105"/>
      <c r="P604" s="105"/>
      <c r="Q604" s="105"/>
      <c r="R604" s="105"/>
      <c r="S604" s="105"/>
      <c r="T604" s="7"/>
      <c r="U604" s="105"/>
      <c r="V604" s="105"/>
      <c r="W604" s="105"/>
      <c r="X604" s="105"/>
      <c r="Y604" s="105"/>
      <c r="Z604" s="105"/>
      <c r="AA604" s="105"/>
      <c r="AB604" s="105"/>
      <c r="AC604" s="105"/>
      <c r="AD604" s="105"/>
      <c r="AE604" s="105"/>
      <c r="AF604" s="105"/>
      <c r="AG604" s="105"/>
      <c r="AH604" s="105"/>
      <c r="AI604" s="105"/>
      <c r="AJ604" s="105"/>
      <c r="AK604" s="105"/>
      <c r="AL604" s="105"/>
      <c r="AM604" s="105"/>
      <c r="AN604" s="105"/>
      <c r="AO604" s="105"/>
      <c r="AP604" s="105"/>
      <c r="AQ604" s="105"/>
      <c r="AR604" s="105"/>
      <c r="AS604" s="105"/>
      <c r="AT604" s="105"/>
      <c r="AU604" s="105"/>
      <c r="AV604" s="105"/>
      <c r="AW604" s="105"/>
      <c r="AX604" s="105"/>
      <c r="AY604" s="105"/>
      <c r="AZ604" s="105"/>
      <c r="BA604" s="105"/>
      <c r="BB604" s="105"/>
      <c r="BC604" s="105"/>
      <c r="BD604" s="105"/>
      <c r="BE604" s="105"/>
      <c r="BF604" s="105"/>
      <c r="BG604" s="105"/>
      <c r="BH604" s="105"/>
      <c r="BI604" s="105"/>
      <c r="BJ604" s="105"/>
      <c r="BK604" s="105"/>
      <c r="BL604" s="105"/>
      <c r="BM604" s="105"/>
      <c r="BN604" s="105"/>
      <c r="BO604" s="105"/>
      <c r="BP604" s="105"/>
      <c r="BQ604" s="105"/>
      <c r="BR604" s="105"/>
      <c r="BS604" s="105"/>
      <c r="BT604" s="105"/>
      <c r="BU604" s="105"/>
      <c r="BV604" s="105"/>
      <c r="BW604" s="105"/>
      <c r="BX604" s="105"/>
      <c r="BY604" s="105"/>
      <c r="BZ604" s="105"/>
      <c r="CA604" s="105"/>
      <c r="CB604" s="105"/>
      <c r="CC604" s="105"/>
      <c r="CD604" s="105"/>
      <c r="CE604" s="105"/>
      <c r="CF604" s="105"/>
      <c r="CG604" s="105"/>
    </row>
    <row r="605" spans="1:85" s="245" customFormat="1" ht="69.650000000000006" customHeight="1" thickBot="1" x14ac:dyDescent="0.4">
      <c r="A605" s="249"/>
      <c r="B605" s="120"/>
      <c r="C605" s="360" t="s">
        <v>2</v>
      </c>
      <c r="D605" s="121"/>
      <c r="E605" s="131" t="s">
        <v>206</v>
      </c>
      <c r="F605" s="131" t="s">
        <v>444</v>
      </c>
      <c r="G605" s="131" t="s">
        <v>208</v>
      </c>
      <c r="H605" s="122" t="s">
        <v>94</v>
      </c>
      <c r="I605" s="122" t="s">
        <v>95</v>
      </c>
      <c r="J605" s="122" t="s">
        <v>96</v>
      </c>
      <c r="K605" s="122" t="s">
        <v>216</v>
      </c>
      <c r="L605" s="122" t="s">
        <v>218</v>
      </c>
      <c r="M605" s="138" t="s">
        <v>1</v>
      </c>
      <c r="N605" s="7"/>
      <c r="O605" s="124">
        <v>208002</v>
      </c>
      <c r="P605" s="106"/>
      <c r="Q605" s="194" t="s">
        <v>128</v>
      </c>
      <c r="R605" s="83" t="s">
        <v>4</v>
      </c>
      <c r="S605" s="83" t="s">
        <v>5</v>
      </c>
      <c r="T605" s="83" t="s">
        <v>6</v>
      </c>
      <c r="U605" s="83" t="s">
        <v>7</v>
      </c>
      <c r="V605" s="83" t="s">
        <v>8</v>
      </c>
      <c r="W605" s="83" t="s">
        <v>9</v>
      </c>
      <c r="X605" s="83" t="s">
        <v>10</v>
      </c>
      <c r="Y605" s="83" t="s">
        <v>11</v>
      </c>
      <c r="Z605" s="83" t="s">
        <v>12</v>
      </c>
      <c r="AA605" s="83" t="s">
        <v>13</v>
      </c>
      <c r="AB605" s="83" t="s">
        <v>14</v>
      </c>
      <c r="AC605" s="83" t="s">
        <v>15</v>
      </c>
      <c r="AD605" s="83" t="s">
        <v>16</v>
      </c>
      <c r="AE605" s="83" t="s">
        <v>17</v>
      </c>
      <c r="AF605" s="83" t="s">
        <v>18</v>
      </c>
      <c r="AG605" s="83" t="s">
        <v>19</v>
      </c>
      <c r="AH605" s="83" t="s">
        <v>20</v>
      </c>
      <c r="AI605" s="83" t="s">
        <v>21</v>
      </c>
      <c r="AJ605" s="83" t="s">
        <v>22</v>
      </c>
      <c r="AK605" s="83" t="s">
        <v>23</v>
      </c>
      <c r="AL605" s="83" t="s">
        <v>24</v>
      </c>
      <c r="AM605" s="83" t="s">
        <v>25</v>
      </c>
      <c r="AN605" s="83" t="s">
        <v>26</v>
      </c>
      <c r="AO605" s="83" t="s">
        <v>27</v>
      </c>
      <c r="AP605" s="83" t="s">
        <v>28</v>
      </c>
      <c r="AQ605" s="83" t="s">
        <v>29</v>
      </c>
      <c r="AR605" s="83" t="s">
        <v>30</v>
      </c>
      <c r="AS605" s="83" t="s">
        <v>31</v>
      </c>
      <c r="AT605" s="83" t="s">
        <v>32</v>
      </c>
      <c r="AU605" s="83" t="s">
        <v>33</v>
      </c>
      <c r="AV605" s="83" t="s">
        <v>34</v>
      </c>
      <c r="AW605" s="83" t="s">
        <v>35</v>
      </c>
      <c r="AX605" s="83" t="s">
        <v>36</v>
      </c>
      <c r="AY605" s="83" t="s">
        <v>37</v>
      </c>
      <c r="AZ605" s="83" t="s">
        <v>38</v>
      </c>
      <c r="BA605" s="83" t="s">
        <v>39</v>
      </c>
      <c r="BB605" s="83" t="s">
        <v>40</v>
      </c>
      <c r="BC605" s="83" t="s">
        <v>41</v>
      </c>
      <c r="BD605" s="83" t="s">
        <v>42</v>
      </c>
      <c r="BE605" s="83" t="s">
        <v>43</v>
      </c>
      <c r="BF605" s="83" t="s">
        <v>44</v>
      </c>
      <c r="BG605" s="83" t="s">
        <v>45</v>
      </c>
      <c r="BH605" s="83" t="s">
        <v>46</v>
      </c>
      <c r="BI605" s="83" t="s">
        <v>47</v>
      </c>
      <c r="BJ605" s="83" t="s">
        <v>48</v>
      </c>
      <c r="BK605" s="83" t="s">
        <v>49</v>
      </c>
      <c r="BL605" s="83" t="s">
        <v>50</v>
      </c>
      <c r="BM605" s="83" t="s">
        <v>51</v>
      </c>
      <c r="BN605" s="134" t="s">
        <v>163</v>
      </c>
      <c r="BO605" s="135" t="s">
        <v>164</v>
      </c>
      <c r="BP605" s="135" t="s">
        <v>146</v>
      </c>
      <c r="BQ605" s="135" t="s">
        <v>214</v>
      </c>
      <c r="BR605" s="106"/>
      <c r="BS605" s="368" t="s">
        <v>238</v>
      </c>
      <c r="BT605" s="369"/>
      <c r="BU605" s="369"/>
      <c r="BV605" s="369"/>
      <c r="BW605" s="369"/>
      <c r="BX605" s="369"/>
      <c r="BY605" s="369"/>
      <c r="BZ605" s="369"/>
      <c r="CA605" s="369"/>
      <c r="CB605" s="369"/>
      <c r="CC605" s="369"/>
      <c r="CD605" s="369"/>
      <c r="CE605" s="369"/>
      <c r="CF605" s="369"/>
      <c r="CG605" s="369"/>
    </row>
    <row r="606" spans="1:85" s="245" customFormat="1" ht="21" hidden="1" customHeight="1" x14ac:dyDescent="0.35">
      <c r="A606" s="250"/>
      <c r="B606" s="113"/>
      <c r="C606" s="361"/>
      <c r="D606" s="125"/>
      <c r="E606" s="125"/>
      <c r="F606" s="125"/>
      <c r="G606" s="125"/>
      <c r="H606" s="370" t="s">
        <v>250</v>
      </c>
      <c r="I606" s="371" t="s">
        <v>425</v>
      </c>
      <c r="J606" s="357" t="s">
        <v>97</v>
      </c>
      <c r="K606" s="357" t="s">
        <v>217</v>
      </c>
      <c r="L606" s="137"/>
      <c r="M606" s="373" t="s">
        <v>93</v>
      </c>
      <c r="N606" s="7"/>
      <c r="O606" s="375" t="s">
        <v>3</v>
      </c>
      <c r="P606" s="106"/>
      <c r="Q606" s="84"/>
      <c r="R606" s="74">
        <f>MONTH(Úvod!$F$10)</f>
        <v>1</v>
      </c>
      <c r="S606" s="75">
        <f t="shared" ref="S606" si="11204">IF(R606=12,1,R606+1)</f>
        <v>2</v>
      </c>
      <c r="T606" s="75">
        <f t="shared" ref="T606" si="11205">IF(S606=12,1,S606+1)</f>
        <v>3</v>
      </c>
      <c r="U606" s="76">
        <f t="shared" ref="U606" si="11206">IF(T606=12,1,T606+1)</f>
        <v>4</v>
      </c>
      <c r="V606" s="76">
        <f t="shared" ref="V606" si="11207">IF(U606=12,1,U606+1)</f>
        <v>5</v>
      </c>
      <c r="W606" s="76">
        <f t="shared" ref="W606" si="11208">IF(V606=12,1,V606+1)</f>
        <v>6</v>
      </c>
      <c r="X606" s="76">
        <f t="shared" ref="X606" si="11209">IF(W606=12,1,W606+1)</f>
        <v>7</v>
      </c>
      <c r="Y606" s="76">
        <f t="shared" ref="Y606" si="11210">IF(X606=12,1,X606+1)</f>
        <v>8</v>
      </c>
      <c r="Z606" s="76">
        <f t="shared" ref="Z606" si="11211">IF(Y606=12,1,Y606+1)</f>
        <v>9</v>
      </c>
      <c r="AA606" s="76">
        <f>IF(Z606=12,1,Z606+1)</f>
        <v>10</v>
      </c>
      <c r="AB606" s="76">
        <f t="shared" ref="AB606" si="11212">IF(AA606=12,1,AA606+1)</f>
        <v>11</v>
      </c>
      <c r="AC606" s="76">
        <f t="shared" ref="AC606" si="11213">IF(AB606=12,1,AB606+1)</f>
        <v>12</v>
      </c>
      <c r="AD606" s="76">
        <f t="shared" ref="AD606" si="11214">IF(AC606=12,1,AC606+1)</f>
        <v>1</v>
      </c>
      <c r="AE606" s="76">
        <f t="shared" ref="AE606" si="11215">IF(AD606=12,1,AD606+1)</f>
        <v>2</v>
      </c>
      <c r="AF606" s="76">
        <f t="shared" ref="AF606" si="11216">IF(AE606=12,1,AE606+1)</f>
        <v>3</v>
      </c>
      <c r="AG606" s="76">
        <f t="shared" ref="AG606" si="11217">IF(AF606=12,1,AF606+1)</f>
        <v>4</v>
      </c>
      <c r="AH606" s="76">
        <f t="shared" ref="AH606" si="11218">IF(AG606=12,1,AG606+1)</f>
        <v>5</v>
      </c>
      <c r="AI606" s="76">
        <f t="shared" ref="AI606" si="11219">IF(AH606=12,1,AH606+1)</f>
        <v>6</v>
      </c>
      <c r="AJ606" s="76">
        <f>IF(AI606=12,1,AI606+1)</f>
        <v>7</v>
      </c>
      <c r="AK606" s="76">
        <f t="shared" ref="AK606" si="11220">IF(AJ606=12,1,AJ606+1)</f>
        <v>8</v>
      </c>
      <c r="AL606" s="76">
        <f t="shared" ref="AL606" si="11221">IF(AK606=12,1,AK606+1)</f>
        <v>9</v>
      </c>
      <c r="AM606" s="76">
        <f t="shared" ref="AM606" si="11222">IF(AL606=12,1,AL606+1)</f>
        <v>10</v>
      </c>
      <c r="AN606" s="76">
        <f t="shared" ref="AN606" si="11223">IF(AM606=12,1,AM606+1)</f>
        <v>11</v>
      </c>
      <c r="AO606" s="76">
        <f t="shared" ref="AO606" si="11224">IF(AN606=12,1,AN606+1)</f>
        <v>12</v>
      </c>
      <c r="AP606" s="76">
        <f t="shared" ref="AP606" si="11225">IF(AO606=12,1,AO606+1)</f>
        <v>1</v>
      </c>
      <c r="AQ606" s="76">
        <f t="shared" ref="AQ606" si="11226">IF(AP606=12,1,AP606+1)</f>
        <v>2</v>
      </c>
      <c r="AR606" s="76">
        <f t="shared" ref="AR606" si="11227">IF(AQ606=12,1,AQ606+1)</f>
        <v>3</v>
      </c>
      <c r="AS606" s="76">
        <f t="shared" ref="AS606" si="11228">IF(AR606=12,1,AR606+1)</f>
        <v>4</v>
      </c>
      <c r="AT606" s="76">
        <f t="shared" ref="AT606" si="11229">IF(AS606=12,1,AS606+1)</f>
        <v>5</v>
      </c>
      <c r="AU606" s="76">
        <f t="shared" ref="AU606" si="11230">IF(AT606=12,1,AT606+1)</f>
        <v>6</v>
      </c>
      <c r="AV606" s="76">
        <f t="shared" ref="AV606" si="11231">IF(AU606=12,1,AU606+1)</f>
        <v>7</v>
      </c>
      <c r="AW606" s="76">
        <f t="shared" ref="AW606" si="11232">IF(AV606=12,1,AV606+1)</f>
        <v>8</v>
      </c>
      <c r="AX606" s="76">
        <f t="shared" ref="AX606" si="11233">IF(AW606=12,1,AW606+1)</f>
        <v>9</v>
      </c>
      <c r="AY606" s="76">
        <f t="shared" ref="AY606" si="11234">IF(AX606=12,1,AX606+1)</f>
        <v>10</v>
      </c>
      <c r="AZ606" s="76">
        <f t="shared" ref="AZ606" si="11235">IF(AY606=12,1,AY606+1)</f>
        <v>11</v>
      </c>
      <c r="BA606" s="76">
        <f t="shared" ref="BA606" si="11236">IF(AZ606=12,1,AZ606+1)</f>
        <v>12</v>
      </c>
      <c r="BB606" s="76">
        <f t="shared" ref="BB606" si="11237">IF(BA606=12,1,BA606+1)</f>
        <v>1</v>
      </c>
      <c r="BC606" s="76">
        <f t="shared" ref="BC606" si="11238">IF(BB606=12,1,BB606+1)</f>
        <v>2</v>
      </c>
      <c r="BD606" s="76">
        <f t="shared" ref="BD606" si="11239">IF(BC606=12,1,BC606+1)</f>
        <v>3</v>
      </c>
      <c r="BE606" s="76">
        <f t="shared" ref="BE606" si="11240">IF(BD606=12,1,BD606+1)</f>
        <v>4</v>
      </c>
      <c r="BF606" s="76">
        <f t="shared" ref="BF606" si="11241">IF(BE606=12,1,BE606+1)</f>
        <v>5</v>
      </c>
      <c r="BG606" s="76">
        <f t="shared" ref="BG606" si="11242">IF(BF606=12,1,BF606+1)</f>
        <v>6</v>
      </c>
      <c r="BH606" s="76">
        <f t="shared" ref="BH606" si="11243">IF(BG606=12,1,BG606+1)</f>
        <v>7</v>
      </c>
      <c r="BI606" s="76">
        <f t="shared" ref="BI606" si="11244">IF(BH606=12,1,BH606+1)</f>
        <v>8</v>
      </c>
      <c r="BJ606" s="76">
        <f t="shared" ref="BJ606" si="11245">IF(BI606=12,1,BI606+1)</f>
        <v>9</v>
      </c>
      <c r="BK606" s="76">
        <f t="shared" ref="BK606" si="11246">IF(BJ606=12,1,BJ606+1)</f>
        <v>10</v>
      </c>
      <c r="BL606" s="76">
        <f t="shared" ref="BL606" si="11247">IF(BK606=12,1,BK606+1)</f>
        <v>11</v>
      </c>
      <c r="BM606" s="76">
        <f t="shared" ref="BM606" si="11248">IF(BL606=12,1,BL606+1)</f>
        <v>12</v>
      </c>
      <c r="BN606" s="81"/>
      <c r="BO606" s="78"/>
      <c r="BP606" s="78"/>
      <c r="BQ606" s="78"/>
      <c r="BR606" s="106"/>
      <c r="BS606" s="106"/>
      <c r="BT606" s="106"/>
      <c r="BU606" s="106"/>
      <c r="BV606" s="106"/>
      <c r="BW606" s="106"/>
      <c r="BX606" s="106"/>
      <c r="BY606" s="106"/>
      <c r="BZ606" s="106"/>
      <c r="CA606" s="106"/>
      <c r="CB606" s="106"/>
      <c r="CC606" s="106"/>
      <c r="CD606" s="106"/>
      <c r="CE606" s="106"/>
      <c r="CF606" s="106"/>
      <c r="CG606" s="106"/>
    </row>
    <row r="607" spans="1:85" s="245" customFormat="1" ht="18" hidden="1" customHeight="1" x14ac:dyDescent="0.35">
      <c r="A607" s="250"/>
      <c r="B607" s="113"/>
      <c r="C607" s="361"/>
      <c r="D607" s="125"/>
      <c r="E607" s="125"/>
      <c r="F607" s="125"/>
      <c r="G607" s="125"/>
      <c r="H607" s="370"/>
      <c r="I607" s="371"/>
      <c r="J607" s="357"/>
      <c r="K607" s="357"/>
      <c r="L607" s="137"/>
      <c r="M607" s="373"/>
      <c r="N607" s="7"/>
      <c r="O607" s="376"/>
      <c r="P607" s="106"/>
      <c r="Q607" s="77"/>
      <c r="R607" s="59">
        <f t="shared" ref="R607:BM607" si="11249">VALUE(_xlfn.CONCAT(R606,".",R609))</f>
        <v>1</v>
      </c>
      <c r="S607" s="73">
        <f t="shared" si="11249"/>
        <v>32</v>
      </c>
      <c r="T607" s="73">
        <f t="shared" si="11249"/>
        <v>61</v>
      </c>
      <c r="U607" s="73">
        <f t="shared" si="11249"/>
        <v>92</v>
      </c>
      <c r="V607" s="73">
        <f t="shared" si="11249"/>
        <v>122</v>
      </c>
      <c r="W607" s="73">
        <f t="shared" si="11249"/>
        <v>153</v>
      </c>
      <c r="X607" s="73">
        <f t="shared" si="11249"/>
        <v>183</v>
      </c>
      <c r="Y607" s="73">
        <f t="shared" si="11249"/>
        <v>214</v>
      </c>
      <c r="Z607" s="73">
        <f t="shared" si="11249"/>
        <v>245</v>
      </c>
      <c r="AA607" s="73">
        <f t="shared" si="11249"/>
        <v>275</v>
      </c>
      <c r="AB607" s="73">
        <f t="shared" si="11249"/>
        <v>306</v>
      </c>
      <c r="AC607" s="73">
        <f t="shared" si="11249"/>
        <v>336</v>
      </c>
      <c r="AD607" s="73">
        <f t="shared" si="11249"/>
        <v>367</v>
      </c>
      <c r="AE607" s="73">
        <f t="shared" si="11249"/>
        <v>398</v>
      </c>
      <c r="AF607" s="73">
        <f t="shared" si="11249"/>
        <v>426</v>
      </c>
      <c r="AG607" s="73">
        <f t="shared" si="11249"/>
        <v>457</v>
      </c>
      <c r="AH607" s="73">
        <f t="shared" si="11249"/>
        <v>487</v>
      </c>
      <c r="AI607" s="73">
        <f t="shared" si="11249"/>
        <v>518</v>
      </c>
      <c r="AJ607" s="73">
        <f t="shared" si="11249"/>
        <v>548</v>
      </c>
      <c r="AK607" s="73">
        <f t="shared" si="11249"/>
        <v>579</v>
      </c>
      <c r="AL607" s="73">
        <f t="shared" si="11249"/>
        <v>610</v>
      </c>
      <c r="AM607" s="73">
        <f t="shared" si="11249"/>
        <v>640</v>
      </c>
      <c r="AN607" s="73">
        <f t="shared" si="11249"/>
        <v>671</v>
      </c>
      <c r="AO607" s="73">
        <f t="shared" si="11249"/>
        <v>701</v>
      </c>
      <c r="AP607" s="73">
        <f t="shared" si="11249"/>
        <v>732</v>
      </c>
      <c r="AQ607" s="73">
        <f t="shared" si="11249"/>
        <v>763</v>
      </c>
      <c r="AR607" s="73">
        <f t="shared" si="11249"/>
        <v>791</v>
      </c>
      <c r="AS607" s="73">
        <f t="shared" si="11249"/>
        <v>822</v>
      </c>
      <c r="AT607" s="73">
        <f t="shared" si="11249"/>
        <v>852</v>
      </c>
      <c r="AU607" s="73">
        <f t="shared" si="11249"/>
        <v>883</v>
      </c>
      <c r="AV607" s="73">
        <f t="shared" si="11249"/>
        <v>913</v>
      </c>
      <c r="AW607" s="73">
        <f t="shared" si="11249"/>
        <v>944</v>
      </c>
      <c r="AX607" s="73">
        <f t="shared" si="11249"/>
        <v>975</v>
      </c>
      <c r="AY607" s="73">
        <f t="shared" si="11249"/>
        <v>1005</v>
      </c>
      <c r="AZ607" s="73">
        <f t="shared" si="11249"/>
        <v>1036</v>
      </c>
      <c r="BA607" s="73">
        <f t="shared" si="11249"/>
        <v>1066</v>
      </c>
      <c r="BB607" s="73">
        <f t="shared" si="11249"/>
        <v>1097</v>
      </c>
      <c r="BC607" s="73">
        <f t="shared" si="11249"/>
        <v>1128</v>
      </c>
      <c r="BD607" s="73">
        <f t="shared" si="11249"/>
        <v>1156</v>
      </c>
      <c r="BE607" s="73">
        <f t="shared" si="11249"/>
        <v>1187</v>
      </c>
      <c r="BF607" s="73">
        <f t="shared" si="11249"/>
        <v>1217</v>
      </c>
      <c r="BG607" s="73">
        <f t="shared" si="11249"/>
        <v>1248</v>
      </c>
      <c r="BH607" s="73">
        <f t="shared" si="11249"/>
        <v>1278</v>
      </c>
      <c r="BI607" s="73">
        <f t="shared" si="11249"/>
        <v>1309</v>
      </c>
      <c r="BJ607" s="73">
        <f t="shared" si="11249"/>
        <v>1340</v>
      </c>
      <c r="BK607" s="73">
        <f t="shared" si="11249"/>
        <v>1370</v>
      </c>
      <c r="BL607" s="73">
        <f t="shared" si="11249"/>
        <v>1401</v>
      </c>
      <c r="BM607" s="73">
        <f t="shared" si="11249"/>
        <v>1431</v>
      </c>
      <c r="BN607" s="82"/>
      <c r="BO607" s="79"/>
      <c r="BP607" s="79"/>
      <c r="BQ607" s="79"/>
      <c r="BR607" s="106"/>
      <c r="BS607" s="106"/>
      <c r="BT607" s="106"/>
      <c r="BU607" s="106"/>
      <c r="BV607" s="106"/>
      <c r="BW607" s="106"/>
      <c r="BX607" s="106"/>
      <c r="BY607" s="106"/>
      <c r="BZ607" s="106"/>
      <c r="CA607" s="106"/>
      <c r="CB607" s="106"/>
      <c r="CC607" s="106"/>
      <c r="CD607" s="106"/>
      <c r="CE607" s="106"/>
      <c r="CF607" s="106"/>
      <c r="CG607" s="106"/>
    </row>
    <row r="608" spans="1:85" s="245" customFormat="1" ht="18" customHeight="1" x14ac:dyDescent="0.35">
      <c r="A608" s="250"/>
      <c r="B608" s="113"/>
      <c r="C608" s="361"/>
      <c r="D608" s="125"/>
      <c r="E608" s="357" t="s">
        <v>207</v>
      </c>
      <c r="F608" s="357" t="s">
        <v>207</v>
      </c>
      <c r="G608" s="357" t="s">
        <v>207</v>
      </c>
      <c r="H608" s="370"/>
      <c r="I608" s="371"/>
      <c r="J608" s="357"/>
      <c r="K608" s="357"/>
      <c r="L608" s="357" t="s">
        <v>219</v>
      </c>
      <c r="M608" s="373"/>
      <c r="N608" s="7"/>
      <c r="O608" s="376"/>
      <c r="P608" s="106"/>
      <c r="Q608" s="77"/>
      <c r="R608" s="60" t="str">
        <f>VLOOKUP(R606,'Podpůrná data'!$I$188:$J$199,2)</f>
        <v>leden</v>
      </c>
      <c r="S608" s="60" t="str">
        <f>VLOOKUP(S606,'Podpůrná data'!$I$188:$J$199,2)</f>
        <v>únor</v>
      </c>
      <c r="T608" s="60" t="str">
        <f>VLOOKUP(T606,'Podpůrná data'!$I$188:$J$199,2)</f>
        <v>březen</v>
      </c>
      <c r="U608" s="60" t="str">
        <f>VLOOKUP(U606,'Podpůrná data'!$I$188:$J$199,2)</f>
        <v>duben</v>
      </c>
      <c r="V608" s="60" t="str">
        <f>VLOOKUP(V606,'Podpůrná data'!$I$188:$J$199,2)</f>
        <v>květen</v>
      </c>
      <c r="W608" s="60" t="str">
        <f>VLOOKUP(W606,'Podpůrná data'!$I$188:$J$199,2)</f>
        <v>červen</v>
      </c>
      <c r="X608" s="60" t="str">
        <f>VLOOKUP(X606,'Podpůrná data'!$I$188:$J$199,2)</f>
        <v>červenec</v>
      </c>
      <c r="Y608" s="60" t="str">
        <f>VLOOKUP(Y606,'Podpůrná data'!$I$188:$J$199,2)</f>
        <v>srpen</v>
      </c>
      <c r="Z608" s="60" t="str">
        <f>VLOOKUP(Z606,'Podpůrná data'!$I$188:$J$199,2)</f>
        <v>září</v>
      </c>
      <c r="AA608" s="60" t="str">
        <f>VLOOKUP(AA606,'Podpůrná data'!$I$188:$J$199,2)</f>
        <v>říjen</v>
      </c>
      <c r="AB608" s="60" t="str">
        <f>VLOOKUP(AB606,'Podpůrná data'!$I$188:$J$199,2)</f>
        <v>listopad</v>
      </c>
      <c r="AC608" s="60" t="str">
        <f>VLOOKUP(AC606,'Podpůrná data'!$I$188:$J$199,2)</f>
        <v>prosinec</v>
      </c>
      <c r="AD608" s="60" t="str">
        <f>VLOOKUP(AD606,'Podpůrná data'!$I$188:$J$199,2)</f>
        <v>leden</v>
      </c>
      <c r="AE608" s="60" t="str">
        <f>VLOOKUP(AE606,'Podpůrná data'!$I$188:$J$199,2)</f>
        <v>únor</v>
      </c>
      <c r="AF608" s="60" t="str">
        <f>VLOOKUP(AF606,'Podpůrná data'!$I$188:$J$199,2)</f>
        <v>březen</v>
      </c>
      <c r="AG608" s="60" t="str">
        <f>VLOOKUP(AG606,'Podpůrná data'!$I$188:$J$199,2)</f>
        <v>duben</v>
      </c>
      <c r="AH608" s="60" t="str">
        <f>VLOOKUP(AH606,'Podpůrná data'!$I$188:$J$199,2)</f>
        <v>květen</v>
      </c>
      <c r="AI608" s="60" t="str">
        <f>VLOOKUP(AI606,'Podpůrná data'!$I$188:$J$199,2)</f>
        <v>červen</v>
      </c>
      <c r="AJ608" s="60" t="str">
        <f>VLOOKUP(AJ606,'Podpůrná data'!$I$188:$J$199,2)</f>
        <v>červenec</v>
      </c>
      <c r="AK608" s="60" t="str">
        <f>VLOOKUP(AK606,'Podpůrná data'!$I$188:$J$199,2)</f>
        <v>srpen</v>
      </c>
      <c r="AL608" s="60" t="str">
        <f>VLOOKUP(AL606,'Podpůrná data'!$I$188:$J$199,2)</f>
        <v>září</v>
      </c>
      <c r="AM608" s="60" t="str">
        <f>VLOOKUP(AM606,'Podpůrná data'!$I$188:$J$199,2)</f>
        <v>říjen</v>
      </c>
      <c r="AN608" s="60" t="str">
        <f>VLOOKUP(AN606,'Podpůrná data'!$I$188:$J$199,2)</f>
        <v>listopad</v>
      </c>
      <c r="AO608" s="60" t="str">
        <f>VLOOKUP(AO606,'Podpůrná data'!$I$188:$J$199,2)</f>
        <v>prosinec</v>
      </c>
      <c r="AP608" s="60" t="str">
        <f>VLOOKUP(AP606,'Podpůrná data'!$I$188:$J$199,2)</f>
        <v>leden</v>
      </c>
      <c r="AQ608" s="60" t="str">
        <f>VLOOKUP(AQ606,'Podpůrná data'!$I$188:$J$199,2)</f>
        <v>únor</v>
      </c>
      <c r="AR608" s="60" t="str">
        <f>VLOOKUP(AR606,'Podpůrná data'!$I$188:$J$199,2)</f>
        <v>březen</v>
      </c>
      <c r="AS608" s="60" t="str">
        <f>VLOOKUP(AS606,'Podpůrná data'!$I$188:$J$199,2)</f>
        <v>duben</v>
      </c>
      <c r="AT608" s="60" t="str">
        <f>VLOOKUP(AT606,'Podpůrná data'!$I$188:$J$199,2)</f>
        <v>květen</v>
      </c>
      <c r="AU608" s="60" t="str">
        <f>VLOOKUP(AU606,'Podpůrná data'!$I$188:$J$199,2)</f>
        <v>červen</v>
      </c>
      <c r="AV608" s="60" t="str">
        <f>VLOOKUP(AV606,'Podpůrná data'!$I$188:$J$199,2)</f>
        <v>červenec</v>
      </c>
      <c r="AW608" s="60" t="str">
        <f>VLOOKUP(AW606,'Podpůrná data'!$I$188:$J$199,2)</f>
        <v>srpen</v>
      </c>
      <c r="AX608" s="60" t="str">
        <f>VLOOKUP(AX606,'Podpůrná data'!$I$188:$J$199,2)</f>
        <v>září</v>
      </c>
      <c r="AY608" s="60" t="str">
        <f>VLOOKUP(AY606,'Podpůrná data'!$I$188:$J$199,2)</f>
        <v>říjen</v>
      </c>
      <c r="AZ608" s="60" t="str">
        <f>VLOOKUP(AZ606,'Podpůrná data'!$I$188:$J$199,2)</f>
        <v>listopad</v>
      </c>
      <c r="BA608" s="60" t="str">
        <f>VLOOKUP(BA606,'Podpůrná data'!$I$188:$J$199,2)</f>
        <v>prosinec</v>
      </c>
      <c r="BB608" s="60" t="str">
        <f>VLOOKUP(BB606,'Podpůrná data'!$I$188:$J$199,2)</f>
        <v>leden</v>
      </c>
      <c r="BC608" s="60" t="str">
        <f>VLOOKUP(BC606,'Podpůrná data'!$I$188:$J$199,2)</f>
        <v>únor</v>
      </c>
      <c r="BD608" s="60" t="str">
        <f>VLOOKUP(BD606,'Podpůrná data'!$I$188:$J$199,2)</f>
        <v>březen</v>
      </c>
      <c r="BE608" s="60" t="str">
        <f>VLOOKUP(BE606,'Podpůrná data'!$I$188:$J$199,2)</f>
        <v>duben</v>
      </c>
      <c r="BF608" s="60" t="str">
        <f>VLOOKUP(BF606,'Podpůrná data'!$I$188:$J$199,2)</f>
        <v>květen</v>
      </c>
      <c r="BG608" s="60" t="str">
        <f>VLOOKUP(BG606,'Podpůrná data'!$I$188:$J$199,2)</f>
        <v>červen</v>
      </c>
      <c r="BH608" s="60" t="str">
        <f>VLOOKUP(BH606,'Podpůrná data'!$I$188:$J$199,2)</f>
        <v>červenec</v>
      </c>
      <c r="BI608" s="60" t="str">
        <f>VLOOKUP(BI606,'Podpůrná data'!$I$188:$J$199,2)</f>
        <v>srpen</v>
      </c>
      <c r="BJ608" s="60" t="str">
        <f>VLOOKUP(BJ606,'Podpůrná data'!$I$188:$J$199,2)</f>
        <v>září</v>
      </c>
      <c r="BK608" s="60" t="str">
        <f>VLOOKUP(BK606,'Podpůrná data'!$I$188:$J$199,2)</f>
        <v>říjen</v>
      </c>
      <c r="BL608" s="60" t="str">
        <f>VLOOKUP(BL606,'Podpůrná data'!$I$188:$J$199,2)</f>
        <v>listopad</v>
      </c>
      <c r="BM608" s="60" t="str">
        <f>VLOOKUP(BM606,'Podpůrná data'!$I$188:$J$199,2)</f>
        <v>prosinec</v>
      </c>
      <c r="BN608" s="171"/>
      <c r="BO608" s="175"/>
      <c r="BP608" s="197"/>
      <c r="BQ608" s="197"/>
      <c r="BR608" s="106"/>
      <c r="BS608" s="179" t="s">
        <v>105</v>
      </c>
      <c r="BT608" s="179" t="s">
        <v>106</v>
      </c>
      <c r="BU608" s="179" t="s">
        <v>107</v>
      </c>
      <c r="BV608" s="179" t="s">
        <v>108</v>
      </c>
      <c r="BW608" s="179" t="s">
        <v>109</v>
      </c>
      <c r="BX608" s="179" t="s">
        <v>110</v>
      </c>
      <c r="BY608" s="179" t="s">
        <v>111</v>
      </c>
      <c r="BZ608" s="179" t="s">
        <v>112</v>
      </c>
      <c r="CA608" s="179" t="s">
        <v>113</v>
      </c>
      <c r="CB608" s="179" t="s">
        <v>155</v>
      </c>
      <c r="CC608" s="179" t="s">
        <v>156</v>
      </c>
      <c r="CD608" s="179" t="s">
        <v>157</v>
      </c>
      <c r="CE608" s="179" t="s">
        <v>202</v>
      </c>
      <c r="CF608" s="179" t="s">
        <v>203</v>
      </c>
      <c r="CG608" s="179" t="s">
        <v>204</v>
      </c>
    </row>
    <row r="609" spans="1:85" s="245" customFormat="1" ht="16.399999999999999" customHeight="1" x14ac:dyDescent="0.35">
      <c r="A609" s="250"/>
      <c r="B609" s="113"/>
      <c r="C609" s="361"/>
      <c r="D609" s="125"/>
      <c r="E609" s="357"/>
      <c r="F609" s="357"/>
      <c r="G609" s="357"/>
      <c r="H609" s="370"/>
      <c r="I609" s="371"/>
      <c r="J609" s="357"/>
      <c r="K609" s="357"/>
      <c r="L609" s="357"/>
      <c r="M609" s="373"/>
      <c r="N609" s="7"/>
      <c r="O609" s="376"/>
      <c r="P609" s="106"/>
      <c r="Q609" s="77"/>
      <c r="R609" s="60">
        <f>YEAR(Úvod!$F$10)</f>
        <v>1900</v>
      </c>
      <c r="S609" s="60">
        <f t="shared" ref="S609" si="11250">IF(S606=1,R609+1,R609)</f>
        <v>1900</v>
      </c>
      <c r="T609" s="60">
        <f t="shared" ref="T609" si="11251">IF(T606=1,S609+1,S609)</f>
        <v>1900</v>
      </c>
      <c r="U609" s="60">
        <f t="shared" ref="U609" si="11252">IF(U606=1,T609+1,T609)</f>
        <v>1900</v>
      </c>
      <c r="V609" s="60">
        <f t="shared" ref="V609" si="11253">IF(V606=1,U609+1,U609)</f>
        <v>1900</v>
      </c>
      <c r="W609" s="60">
        <f t="shared" ref="W609" si="11254">IF(W606=1,V609+1,V609)</f>
        <v>1900</v>
      </c>
      <c r="X609" s="60">
        <f t="shared" ref="X609" si="11255">IF(X606=1,W609+1,W609)</f>
        <v>1900</v>
      </c>
      <c r="Y609" s="60">
        <f t="shared" ref="Y609" si="11256">IF(Y606=1,X609+1,X609)</f>
        <v>1900</v>
      </c>
      <c r="Z609" s="60">
        <f t="shared" ref="Z609" si="11257">IF(Z606=1,Y609+1,Y609)</f>
        <v>1900</v>
      </c>
      <c r="AA609" s="60">
        <f t="shared" ref="AA609" si="11258">IF(AA606=1,Z609+1,Z609)</f>
        <v>1900</v>
      </c>
      <c r="AB609" s="60">
        <f t="shared" ref="AB609" si="11259">IF(AB606=1,AA609+1,AA609)</f>
        <v>1900</v>
      </c>
      <c r="AC609" s="60">
        <f t="shared" ref="AC609" si="11260">IF(AC606=1,AB609+1,AB609)</f>
        <v>1900</v>
      </c>
      <c r="AD609" s="60">
        <f t="shared" ref="AD609" si="11261">IF(AD606=1,AC609+1,AC609)</f>
        <v>1901</v>
      </c>
      <c r="AE609" s="60">
        <f t="shared" ref="AE609" si="11262">IF(AE606=1,AD609+1,AD609)</f>
        <v>1901</v>
      </c>
      <c r="AF609" s="60">
        <f t="shared" ref="AF609" si="11263">IF(AF606=1,AE609+1,AE609)</f>
        <v>1901</v>
      </c>
      <c r="AG609" s="60">
        <f t="shared" ref="AG609" si="11264">IF(AG606=1,AF609+1,AF609)</f>
        <v>1901</v>
      </c>
      <c r="AH609" s="60">
        <f t="shared" ref="AH609" si="11265">IF(AH606=1,AG609+1,AG609)</f>
        <v>1901</v>
      </c>
      <c r="AI609" s="60">
        <f t="shared" ref="AI609" si="11266">IF(AI606=1,AH609+1,AH609)</f>
        <v>1901</v>
      </c>
      <c r="AJ609" s="60">
        <f t="shared" ref="AJ609" si="11267">IF(AJ606=1,AI609+1,AI609)</f>
        <v>1901</v>
      </c>
      <c r="AK609" s="60">
        <f t="shared" ref="AK609" si="11268">IF(AK606=1,AJ609+1,AJ609)</f>
        <v>1901</v>
      </c>
      <c r="AL609" s="60">
        <f t="shared" ref="AL609" si="11269">IF(AL606=1,AK609+1,AK609)</f>
        <v>1901</v>
      </c>
      <c r="AM609" s="60">
        <f t="shared" ref="AM609" si="11270">IF(AM606=1,AL609+1,AL609)</f>
        <v>1901</v>
      </c>
      <c r="AN609" s="60">
        <f t="shared" ref="AN609" si="11271">IF(AN606=1,AM609+1,AM609)</f>
        <v>1901</v>
      </c>
      <c r="AO609" s="60">
        <f t="shared" ref="AO609" si="11272">IF(AO606=1,AN609+1,AN609)</f>
        <v>1901</v>
      </c>
      <c r="AP609" s="60">
        <f t="shared" ref="AP609" si="11273">IF(AP606=1,AO609+1,AO609)</f>
        <v>1902</v>
      </c>
      <c r="AQ609" s="60">
        <f t="shared" ref="AQ609" si="11274">IF(AQ606=1,AP609+1,AP609)</f>
        <v>1902</v>
      </c>
      <c r="AR609" s="60">
        <f t="shared" ref="AR609" si="11275">IF(AR606=1,AQ609+1,AQ609)</f>
        <v>1902</v>
      </c>
      <c r="AS609" s="60">
        <f t="shared" ref="AS609" si="11276">IF(AS606=1,AR609+1,AR609)</f>
        <v>1902</v>
      </c>
      <c r="AT609" s="60">
        <f t="shared" ref="AT609" si="11277">IF(AT606=1,AS609+1,AS609)</f>
        <v>1902</v>
      </c>
      <c r="AU609" s="60">
        <f t="shared" ref="AU609" si="11278">IF(AU606=1,AT609+1,AT609)</f>
        <v>1902</v>
      </c>
      <c r="AV609" s="60">
        <f t="shared" ref="AV609" si="11279">IF(AV606=1,AU609+1,AU609)</f>
        <v>1902</v>
      </c>
      <c r="AW609" s="60">
        <f t="shared" ref="AW609" si="11280">IF(AW606=1,AV609+1,AV609)</f>
        <v>1902</v>
      </c>
      <c r="AX609" s="60">
        <f t="shared" ref="AX609" si="11281">IF(AX606=1,AW609+1,AW609)</f>
        <v>1902</v>
      </c>
      <c r="AY609" s="60">
        <f t="shared" ref="AY609" si="11282">IF(AY606=1,AX609+1,AX609)</f>
        <v>1902</v>
      </c>
      <c r="AZ609" s="60">
        <f t="shared" ref="AZ609" si="11283">IF(AZ606=1,AY609+1,AY609)</f>
        <v>1902</v>
      </c>
      <c r="BA609" s="60">
        <f t="shared" ref="BA609" si="11284">IF(BA606=1,AZ609+1,AZ609)</f>
        <v>1902</v>
      </c>
      <c r="BB609" s="60">
        <f t="shared" ref="BB609" si="11285">IF(BB606=1,BA609+1,BA609)</f>
        <v>1903</v>
      </c>
      <c r="BC609" s="60">
        <f t="shared" ref="BC609" si="11286">IF(BC606=1,BB609+1,BB609)</f>
        <v>1903</v>
      </c>
      <c r="BD609" s="60">
        <f t="shared" ref="BD609" si="11287">IF(BD606=1,BC609+1,BC609)</f>
        <v>1903</v>
      </c>
      <c r="BE609" s="60">
        <f t="shared" ref="BE609" si="11288">IF(BE606=1,BD609+1,BD609)</f>
        <v>1903</v>
      </c>
      <c r="BF609" s="60">
        <f t="shared" ref="BF609" si="11289">IF(BF606=1,BE609+1,BE609)</f>
        <v>1903</v>
      </c>
      <c r="BG609" s="60">
        <f t="shared" ref="BG609" si="11290">IF(BG606=1,BF609+1,BF609)</f>
        <v>1903</v>
      </c>
      <c r="BH609" s="60">
        <f t="shared" ref="BH609" si="11291">IF(BH606=1,BG609+1,BG609)</f>
        <v>1903</v>
      </c>
      <c r="BI609" s="60">
        <f t="shared" ref="BI609" si="11292">IF(BI606=1,BH609+1,BH609)</f>
        <v>1903</v>
      </c>
      <c r="BJ609" s="60">
        <f t="shared" ref="BJ609" si="11293">IF(BJ606=1,BI609+1,BI609)</f>
        <v>1903</v>
      </c>
      <c r="BK609" s="60">
        <f t="shared" ref="BK609" si="11294">IF(BK606=1,BJ609+1,BJ609)</f>
        <v>1903</v>
      </c>
      <c r="BL609" s="60">
        <f t="shared" ref="BL609" si="11295">IF(BL606=1,BK609+1,BK609)</f>
        <v>1903</v>
      </c>
      <c r="BM609" s="60">
        <f t="shared" ref="BM609" si="11296">IF(BM606=1,BL609+1,BL609)</f>
        <v>1903</v>
      </c>
      <c r="BN609" s="195"/>
      <c r="BO609" s="196"/>
      <c r="BP609" s="197"/>
      <c r="BQ609" s="197"/>
      <c r="BR609" s="106"/>
      <c r="BS609" s="106"/>
      <c r="BT609" s="106"/>
      <c r="BU609" s="106"/>
      <c r="BV609" s="106"/>
      <c r="BW609" s="106"/>
      <c r="BX609" s="106"/>
      <c r="BY609" s="106"/>
      <c r="BZ609" s="106"/>
      <c r="CA609" s="106"/>
      <c r="CB609" s="106"/>
      <c r="CC609" s="106"/>
      <c r="CD609" s="106"/>
      <c r="CE609" s="106"/>
      <c r="CF609" s="106"/>
      <c r="CG609" s="106"/>
    </row>
    <row r="610" spans="1:85" s="245" customFormat="1" ht="16.399999999999999" customHeight="1" x14ac:dyDescent="0.35">
      <c r="A610" s="250"/>
      <c r="B610" s="113"/>
      <c r="C610" s="125"/>
      <c r="D610" s="125"/>
      <c r="E610" s="357"/>
      <c r="F610" s="357"/>
      <c r="G610" s="357"/>
      <c r="H610" s="370"/>
      <c r="I610" s="371"/>
      <c r="J610" s="357"/>
      <c r="K610" s="372"/>
      <c r="L610" s="357"/>
      <c r="M610" s="374"/>
      <c r="N610" s="7"/>
      <c r="O610" s="377"/>
      <c r="P610" s="106"/>
      <c r="Q610" s="63" t="s">
        <v>159</v>
      </c>
      <c r="R610" s="251"/>
      <c r="S610" s="251"/>
      <c r="T610" s="251"/>
      <c r="U610" s="251"/>
      <c r="V610" s="251"/>
      <c r="W610" s="251"/>
      <c r="X610" s="251"/>
      <c r="Y610" s="251"/>
      <c r="Z610" s="251"/>
      <c r="AA610" s="251"/>
      <c r="AB610" s="251"/>
      <c r="AC610" s="251"/>
      <c r="AD610" s="251"/>
      <c r="AE610" s="251"/>
      <c r="AF610" s="251"/>
      <c r="AG610" s="251"/>
      <c r="AH610" s="251"/>
      <c r="AI610" s="251"/>
      <c r="AJ610" s="251"/>
      <c r="AK610" s="251"/>
      <c r="AL610" s="251"/>
      <c r="AM610" s="251"/>
      <c r="AN610" s="251"/>
      <c r="AO610" s="251"/>
      <c r="AP610" s="251"/>
      <c r="AQ610" s="251"/>
      <c r="AR610" s="251"/>
      <c r="AS610" s="251"/>
      <c r="AT610" s="251"/>
      <c r="AU610" s="251"/>
      <c r="AV610" s="251"/>
      <c r="AW610" s="251"/>
      <c r="AX610" s="251"/>
      <c r="AY610" s="251"/>
      <c r="AZ610" s="251"/>
      <c r="BA610" s="251"/>
      <c r="BB610" s="251"/>
      <c r="BC610" s="251"/>
      <c r="BD610" s="251"/>
      <c r="BE610" s="251"/>
      <c r="BF610" s="251"/>
      <c r="BG610" s="251"/>
      <c r="BH610" s="251"/>
      <c r="BI610" s="251"/>
      <c r="BJ610" s="251"/>
      <c r="BK610" s="251"/>
      <c r="BL610" s="251"/>
      <c r="BM610" s="251"/>
      <c r="BN610" s="195"/>
      <c r="BO610" s="196"/>
      <c r="BP610" s="197"/>
      <c r="BQ610" s="197"/>
      <c r="BR610" s="106"/>
      <c r="BS610" s="106"/>
      <c r="BT610" s="106"/>
      <c r="BU610" s="106"/>
      <c r="BV610" s="106"/>
      <c r="BW610" s="106"/>
      <c r="BX610" s="106"/>
      <c r="BY610" s="106"/>
      <c r="BZ610" s="106"/>
      <c r="CA610" s="106"/>
      <c r="CB610" s="106"/>
      <c r="CC610" s="106"/>
      <c r="CD610" s="106"/>
      <c r="CE610" s="106"/>
      <c r="CF610" s="106"/>
      <c r="CG610" s="106"/>
    </row>
    <row r="611" spans="1:85" s="245" customFormat="1" ht="23.5" customHeight="1" x14ac:dyDescent="0.35">
      <c r="A611" s="243"/>
      <c r="B611" s="126" t="s">
        <v>39</v>
      </c>
      <c r="C611" s="359"/>
      <c r="D611" s="359"/>
      <c r="E611" s="252"/>
      <c r="F611" s="252"/>
      <c r="G611" s="241"/>
      <c r="H611" s="253"/>
      <c r="I611" s="254"/>
      <c r="J611" s="253"/>
      <c r="K611" s="205">
        <f>IF(J611="",0,IF(J611="ANO",'Podpůrná data'!$B$5,'Podpůrná data'!$B$3))</f>
        <v>0</v>
      </c>
      <c r="L611" s="203">
        <f>IFERROR(INT(ROUND(I611,2)*(VLOOKUP(INT(H611),'Podpůrná data'!$A$189:$B$233,2,FALSE))*(H611/(INT(H611)))),0)</f>
        <v>0</v>
      </c>
      <c r="M611" s="61">
        <f>K611*L611</f>
        <v>0</v>
      </c>
      <c r="N611" s="62">
        <f>IF(M611&gt;0,IF(ISTEXT(C611)=TRUE,0,1),0)</f>
        <v>0</v>
      </c>
      <c r="O611" s="166">
        <f>IF(M611&gt;0,1,0)</f>
        <v>0</v>
      </c>
      <c r="P611" s="127"/>
      <c r="Q611" s="63" t="s">
        <v>95</v>
      </c>
      <c r="R611" s="255"/>
      <c r="S611" s="255"/>
      <c r="T611" s="255"/>
      <c r="U611" s="255"/>
      <c r="V611" s="255"/>
      <c r="W611" s="255"/>
      <c r="X611" s="255"/>
      <c r="Y611" s="255"/>
      <c r="Z611" s="255"/>
      <c r="AA611" s="255"/>
      <c r="AB611" s="255"/>
      <c r="AC611" s="255"/>
      <c r="AD611" s="255"/>
      <c r="AE611" s="255"/>
      <c r="AF611" s="255"/>
      <c r="AG611" s="255"/>
      <c r="AH611" s="255"/>
      <c r="AI611" s="255"/>
      <c r="AJ611" s="255"/>
      <c r="AK611" s="255"/>
      <c r="AL611" s="255"/>
      <c r="AM611" s="255"/>
      <c r="AN611" s="255"/>
      <c r="AO611" s="255"/>
      <c r="AP611" s="255"/>
      <c r="AQ611" s="255"/>
      <c r="AR611" s="255"/>
      <c r="AS611" s="255"/>
      <c r="AT611" s="255"/>
      <c r="AU611" s="255"/>
      <c r="AV611" s="255"/>
      <c r="AW611" s="255"/>
      <c r="AX611" s="255"/>
      <c r="AY611" s="255"/>
      <c r="AZ611" s="255"/>
      <c r="BA611" s="255"/>
      <c r="BB611" s="255"/>
      <c r="BC611" s="255"/>
      <c r="BD611" s="255"/>
      <c r="BE611" s="255"/>
      <c r="BF611" s="255"/>
      <c r="BG611" s="255"/>
      <c r="BH611" s="255"/>
      <c r="BI611" s="255"/>
      <c r="BJ611" s="255"/>
      <c r="BK611" s="255"/>
      <c r="BL611" s="255"/>
      <c r="BM611" s="255"/>
      <c r="BN611" s="362">
        <f>SUM(R619:BM619)</f>
        <v>0</v>
      </c>
      <c r="BO611" s="364">
        <f>SUM(R620:BM620)</f>
        <v>0</v>
      </c>
      <c r="BP611" s="366">
        <f>IF($O611=0,0,IF($BN611&gt;=143*$I611,1,0))</f>
        <v>0</v>
      </c>
      <c r="BQ611" s="366">
        <f>IF($BN611&gt;=143*$I611,0,(CEILING(143*$I611,1)-$BN611))</f>
        <v>0</v>
      </c>
      <c r="BR611" s="106"/>
      <c r="BS611" s="106"/>
      <c r="BT611" s="106"/>
      <c r="BU611" s="106"/>
      <c r="BV611" s="106"/>
      <c r="BW611" s="106"/>
      <c r="BX611" s="106"/>
      <c r="BY611" s="106"/>
      <c r="BZ611" s="106"/>
      <c r="CA611" s="106"/>
      <c r="CB611" s="106"/>
      <c r="CC611" s="106"/>
      <c r="CD611" s="106"/>
      <c r="CE611" s="106"/>
      <c r="CF611" s="106"/>
      <c r="CG611" s="106"/>
    </row>
    <row r="612" spans="1:85" s="245" customFormat="1" ht="29" x14ac:dyDescent="0.35">
      <c r="A612" s="243"/>
      <c r="B612" s="128"/>
      <c r="C612" s="80"/>
      <c r="D612" s="80"/>
      <c r="E612" s="80"/>
      <c r="F612" s="80"/>
      <c r="G612" s="80"/>
      <c r="H612" s="80"/>
      <c r="I612" s="80"/>
      <c r="J612" s="80"/>
      <c r="K612" s="80"/>
      <c r="L612" s="80"/>
      <c r="M612" s="64"/>
      <c r="N612" s="7"/>
      <c r="O612" s="192"/>
      <c r="P612" s="106"/>
      <c r="Q612" s="63" t="s">
        <v>129</v>
      </c>
      <c r="R612" s="256"/>
      <c r="S612" s="256"/>
      <c r="T612" s="256"/>
      <c r="U612" s="256"/>
      <c r="V612" s="256"/>
      <c r="W612" s="256"/>
      <c r="X612" s="256"/>
      <c r="Y612" s="256"/>
      <c r="Z612" s="256"/>
      <c r="AA612" s="256"/>
      <c r="AB612" s="256"/>
      <c r="AC612" s="256"/>
      <c r="AD612" s="256"/>
      <c r="AE612" s="256"/>
      <c r="AF612" s="256"/>
      <c r="AG612" s="256"/>
      <c r="AH612" s="256"/>
      <c r="AI612" s="256"/>
      <c r="AJ612" s="256"/>
      <c r="AK612" s="256"/>
      <c r="AL612" s="256"/>
      <c r="AM612" s="256"/>
      <c r="AN612" s="256"/>
      <c r="AO612" s="256"/>
      <c r="AP612" s="256"/>
      <c r="AQ612" s="256"/>
      <c r="AR612" s="256"/>
      <c r="AS612" s="256"/>
      <c r="AT612" s="256"/>
      <c r="AU612" s="256"/>
      <c r="AV612" s="256"/>
      <c r="AW612" s="256"/>
      <c r="AX612" s="256"/>
      <c r="AY612" s="256"/>
      <c r="AZ612" s="256"/>
      <c r="BA612" s="256"/>
      <c r="BB612" s="256"/>
      <c r="BC612" s="256"/>
      <c r="BD612" s="256"/>
      <c r="BE612" s="256"/>
      <c r="BF612" s="256"/>
      <c r="BG612" s="256"/>
      <c r="BH612" s="256"/>
      <c r="BI612" s="256"/>
      <c r="BJ612" s="256"/>
      <c r="BK612" s="256"/>
      <c r="BL612" s="256"/>
      <c r="BM612" s="256"/>
      <c r="BN612" s="362"/>
      <c r="BO612" s="364"/>
      <c r="BP612" s="366"/>
      <c r="BQ612" s="366"/>
      <c r="BR612" s="106"/>
      <c r="BS612" s="106"/>
      <c r="BT612" s="106"/>
      <c r="BU612" s="106"/>
      <c r="BV612" s="106"/>
      <c r="BW612" s="106"/>
      <c r="BX612" s="106"/>
      <c r="BY612" s="106"/>
      <c r="BZ612" s="106"/>
      <c r="CA612" s="106"/>
      <c r="CB612" s="106"/>
      <c r="CC612" s="106"/>
      <c r="CD612" s="106"/>
      <c r="CE612" s="106"/>
      <c r="CF612" s="106"/>
      <c r="CG612" s="106"/>
    </row>
    <row r="613" spans="1:85" s="245" customFormat="1" ht="14.5" hidden="1" customHeight="1" x14ac:dyDescent="0.35">
      <c r="A613" s="243"/>
      <c r="B613" s="128"/>
      <c r="C613" s="80"/>
      <c r="D613" s="80"/>
      <c r="E613" s="80"/>
      <c r="F613" s="80"/>
      <c r="G613" s="80"/>
      <c r="H613" s="80"/>
      <c r="I613" s="80"/>
      <c r="J613" s="80"/>
      <c r="K613" s="80"/>
      <c r="L613" s="80"/>
      <c r="M613" s="64"/>
      <c r="N613" s="7"/>
      <c r="O613" s="192"/>
      <c r="P613" s="106"/>
      <c r="Q613" s="65" t="s">
        <v>130</v>
      </c>
      <c r="R613" s="66">
        <f>IF(R611&lt;&gt;0,1,0)</f>
        <v>0</v>
      </c>
      <c r="S613" s="66">
        <f t="shared" ref="S613" si="11297">IF(R613&gt;0,R613+1,IF(S611&lt;&gt;0,1,0))</f>
        <v>0</v>
      </c>
      <c r="T613" s="66">
        <f t="shared" ref="T613" si="11298">IF(S613&gt;0,S613+1,IF(T611&lt;&gt;0,1,0))</f>
        <v>0</v>
      </c>
      <c r="U613" s="66">
        <f t="shared" ref="U613" si="11299">IF(T613&gt;0,T613+1,IF(U611&lt;&gt;0,1,0))</f>
        <v>0</v>
      </c>
      <c r="V613" s="66">
        <f t="shared" ref="V613" si="11300">IF(U613&gt;0,U613+1,IF(V611&lt;&gt;0,1,0))</f>
        <v>0</v>
      </c>
      <c r="W613" s="66">
        <f t="shared" ref="W613" si="11301">IF(V613&gt;0,V613+1,IF(W611&lt;&gt;0,1,0))</f>
        <v>0</v>
      </c>
      <c r="X613" s="66">
        <f t="shared" ref="X613" si="11302">IF(W613&gt;0,W613+1,IF(X611&lt;&gt;0,1,0))</f>
        <v>0</v>
      </c>
      <c r="Y613" s="66">
        <f t="shared" ref="Y613" si="11303">IF(X613&gt;0,X613+1,IF(Y611&lt;&gt;0,1,0))</f>
        <v>0</v>
      </c>
      <c r="Z613" s="66">
        <f t="shared" ref="Z613" si="11304">IF(Y613&gt;0,Y613+1,IF(Z611&lt;&gt;0,1,0))</f>
        <v>0</v>
      </c>
      <c r="AA613" s="66">
        <f t="shared" ref="AA613" si="11305">IF(Z613&gt;0,Z613+1,IF(AA611&lt;&gt;0,1,0))</f>
        <v>0</v>
      </c>
      <c r="AB613" s="66">
        <f t="shared" ref="AB613" si="11306">IF(AA613&gt;0,AA613+1,IF(AB611&lt;&gt;0,1,0))</f>
        <v>0</v>
      </c>
      <c r="AC613" s="66">
        <f t="shared" ref="AC613" si="11307">IF(AB613&gt;0,AB613+1,IF(AC611&lt;&gt;0,1,0))</f>
        <v>0</v>
      </c>
      <c r="AD613" s="66">
        <f t="shared" ref="AD613" si="11308">IF(AC613&gt;0,AC613+1,IF(AD611&lt;&gt;0,1,0))</f>
        <v>0</v>
      </c>
      <c r="AE613" s="66">
        <f t="shared" ref="AE613" si="11309">IF(AD613&gt;0,AD613+1,IF(AE611&lt;&gt;0,1,0))</f>
        <v>0</v>
      </c>
      <c r="AF613" s="66">
        <f t="shared" ref="AF613" si="11310">IF(AE613&gt;0,AE613+1,IF(AF611&lt;&gt;0,1,0))</f>
        <v>0</v>
      </c>
      <c r="AG613" s="66">
        <f t="shared" ref="AG613" si="11311">IF(AF613&gt;0,AF613+1,IF(AG611&lt;&gt;0,1,0))</f>
        <v>0</v>
      </c>
      <c r="AH613" s="66">
        <f t="shared" ref="AH613" si="11312">IF(AG613&gt;0,AG613+1,IF(AH611&lt;&gt;0,1,0))</f>
        <v>0</v>
      </c>
      <c r="AI613" s="66">
        <f t="shared" ref="AI613" si="11313">IF(AH613&gt;0,AH613+1,IF(AI611&lt;&gt;0,1,0))</f>
        <v>0</v>
      </c>
      <c r="AJ613" s="66">
        <f t="shared" ref="AJ613" si="11314">IF(AI613&gt;0,AI613+1,IF(AJ611&lt;&gt;0,1,0))</f>
        <v>0</v>
      </c>
      <c r="AK613" s="66">
        <f t="shared" ref="AK613" si="11315">IF(AJ613&gt;0,AJ613+1,IF(AK611&lt;&gt;0,1,0))</f>
        <v>0</v>
      </c>
      <c r="AL613" s="66">
        <f t="shared" ref="AL613" si="11316">IF(AK613&gt;0,AK613+1,IF(AL611&lt;&gt;0,1,0))</f>
        <v>0</v>
      </c>
      <c r="AM613" s="66">
        <f t="shared" ref="AM613" si="11317">IF(AL613&gt;0,AL613+1,IF(AM611&lt;&gt;0,1,0))</f>
        <v>0</v>
      </c>
      <c r="AN613" s="66">
        <f t="shared" ref="AN613" si="11318">IF(AM613&gt;0,AM613+1,IF(AN611&lt;&gt;0,1,0))</f>
        <v>0</v>
      </c>
      <c r="AO613" s="66">
        <f t="shared" ref="AO613" si="11319">IF(AN613&gt;0,AN613+1,IF(AO611&lt;&gt;0,1,0))</f>
        <v>0</v>
      </c>
      <c r="AP613" s="66">
        <f t="shared" ref="AP613" si="11320">IF(AO613&gt;0,AO613+1,IF(AP611&lt;&gt;0,1,0))</f>
        <v>0</v>
      </c>
      <c r="AQ613" s="66">
        <f t="shared" ref="AQ613" si="11321">IF(AP613&gt;0,AP613+1,IF(AQ611&lt;&gt;0,1,0))</f>
        <v>0</v>
      </c>
      <c r="AR613" s="66">
        <f t="shared" ref="AR613" si="11322">IF(AQ613&gt;0,AQ613+1,IF(AR611&lt;&gt;0,1,0))</f>
        <v>0</v>
      </c>
      <c r="AS613" s="66">
        <f t="shared" ref="AS613" si="11323">IF(AR613&gt;0,AR613+1,IF(AS611&lt;&gt;0,1,0))</f>
        <v>0</v>
      </c>
      <c r="AT613" s="66">
        <f t="shared" ref="AT613" si="11324">IF(AS613&gt;0,AS613+1,IF(AT611&lt;&gt;0,1,0))</f>
        <v>0</v>
      </c>
      <c r="AU613" s="66">
        <f t="shared" ref="AU613" si="11325">IF(AT613&gt;0,AT613+1,IF(AU611&lt;&gt;0,1,0))</f>
        <v>0</v>
      </c>
      <c r="AV613" s="66">
        <f t="shared" ref="AV613" si="11326">IF(AU613&gt;0,AU613+1,IF(AV611&lt;&gt;0,1,0))</f>
        <v>0</v>
      </c>
      <c r="AW613" s="66">
        <f t="shared" ref="AW613" si="11327">IF(AV613&gt;0,AV613+1,IF(AW611&lt;&gt;0,1,0))</f>
        <v>0</v>
      </c>
      <c r="AX613" s="66">
        <f t="shared" ref="AX613" si="11328">IF(AW613&gt;0,AW613+1,IF(AX611&lt;&gt;0,1,0))</f>
        <v>0</v>
      </c>
      <c r="AY613" s="66">
        <f t="shared" ref="AY613" si="11329">IF(AX613&gt;0,AX613+1,IF(AY611&lt;&gt;0,1,0))</f>
        <v>0</v>
      </c>
      <c r="AZ613" s="66">
        <f t="shared" ref="AZ613" si="11330">IF(AY613&gt;0,AY613+1,IF(AZ611&lt;&gt;0,1,0))</f>
        <v>0</v>
      </c>
      <c r="BA613" s="66">
        <f t="shared" ref="BA613" si="11331">IF(AZ613&gt;0,AZ613+1,IF(BA611&lt;&gt;0,1,0))</f>
        <v>0</v>
      </c>
      <c r="BB613" s="66">
        <f t="shared" ref="BB613" si="11332">IF(BA613&gt;0,BA613+1,IF(BB611&lt;&gt;0,1,0))</f>
        <v>0</v>
      </c>
      <c r="BC613" s="66">
        <f t="shared" ref="BC613" si="11333">IF(BB613&gt;0,BB613+1,IF(BC611&lt;&gt;0,1,0))</f>
        <v>0</v>
      </c>
      <c r="BD613" s="66">
        <f t="shared" ref="BD613" si="11334">IF(BC613&gt;0,BC613+1,IF(BD611&lt;&gt;0,1,0))</f>
        <v>0</v>
      </c>
      <c r="BE613" s="66">
        <f t="shared" ref="BE613" si="11335">IF(BD613&gt;0,BD613+1,IF(BE611&lt;&gt;0,1,0))</f>
        <v>0</v>
      </c>
      <c r="BF613" s="66">
        <f t="shared" ref="BF613" si="11336">IF(BE613&gt;0,BE613+1,IF(BF611&lt;&gt;0,1,0))</f>
        <v>0</v>
      </c>
      <c r="BG613" s="66">
        <f t="shared" ref="BG613" si="11337">IF(BF613&gt;0,BF613+1,IF(BG611&lt;&gt;0,1,0))</f>
        <v>0</v>
      </c>
      <c r="BH613" s="66">
        <f t="shared" ref="BH613" si="11338">IF(BG613&gt;0,BG613+1,IF(BH611&lt;&gt;0,1,0))</f>
        <v>0</v>
      </c>
      <c r="BI613" s="66">
        <f t="shared" ref="BI613" si="11339">IF(BH613&gt;0,BH613+1,IF(BI611&lt;&gt;0,1,0))</f>
        <v>0</v>
      </c>
      <c r="BJ613" s="66">
        <f t="shared" ref="BJ613" si="11340">IF(BI613&gt;0,BI613+1,IF(BJ611&lt;&gt;0,1,0))</f>
        <v>0</v>
      </c>
      <c r="BK613" s="66">
        <f t="shared" ref="BK613" si="11341">IF(BJ613&gt;0,BJ613+1,IF(BK611&lt;&gt;0,1,0))</f>
        <v>0</v>
      </c>
      <c r="BL613" s="66">
        <f t="shared" ref="BL613" si="11342">IF(BK613&gt;0,BK613+1,IF(BL611&lt;&gt;0,1,0))</f>
        <v>0</v>
      </c>
      <c r="BM613" s="66">
        <f t="shared" ref="BM613" si="11343">IF(BL613&gt;0,BL613+1,IF(BM611&lt;&gt;0,1,0))</f>
        <v>0</v>
      </c>
      <c r="BN613" s="362"/>
      <c r="BO613" s="364"/>
      <c r="BP613" s="366"/>
      <c r="BQ613" s="366"/>
      <c r="BR613" s="106"/>
      <c r="BS613" s="106"/>
      <c r="BT613" s="106"/>
      <c r="BU613" s="106"/>
      <c r="BV613" s="106"/>
      <c r="BW613" s="106"/>
      <c r="BX613" s="106"/>
      <c r="BY613" s="106"/>
      <c r="BZ613" s="106"/>
      <c r="CA613" s="106"/>
      <c r="CB613" s="106"/>
      <c r="CC613" s="106"/>
      <c r="CD613" s="106"/>
      <c r="CE613" s="106"/>
      <c r="CF613" s="106"/>
      <c r="CG613" s="106"/>
    </row>
    <row r="614" spans="1:85" s="245" customFormat="1" ht="14.5" hidden="1" customHeight="1" x14ac:dyDescent="0.35">
      <c r="A614" s="243"/>
      <c r="B614" s="128"/>
      <c r="C614" s="80"/>
      <c r="D614" s="80"/>
      <c r="E614" s="80"/>
      <c r="F614" s="80"/>
      <c r="G614" s="80"/>
      <c r="H614" s="80"/>
      <c r="I614" s="80"/>
      <c r="J614" s="80"/>
      <c r="K614" s="80"/>
      <c r="L614" s="80"/>
      <c r="M614" s="64"/>
      <c r="N614" s="7"/>
      <c r="O614" s="192"/>
      <c r="P614" s="106"/>
      <c r="Q614" s="65" t="s">
        <v>131</v>
      </c>
      <c r="R614" s="66">
        <f>R613</f>
        <v>0</v>
      </c>
      <c r="S614" s="66">
        <f>IF(S613=0,0,IF(OR(R614=0,R614=12),1,R614+1))</f>
        <v>0</v>
      </c>
      <c r="T614" s="66">
        <f t="shared" ref="T614" si="11344">IF(T613=0,0,IF(OR(S614=0,S614=12),1,S614+1))</f>
        <v>0</v>
      </c>
      <c r="U614" s="66">
        <f t="shared" ref="U614" si="11345">IF(U613=0,0,IF(OR(T614=0,T614=12),1,T614+1))</f>
        <v>0</v>
      </c>
      <c r="V614" s="66">
        <f t="shared" ref="V614" si="11346">IF(V613=0,0,IF(OR(U614=0,U614=12),1,U614+1))</f>
        <v>0</v>
      </c>
      <c r="W614" s="66">
        <f t="shared" ref="W614" si="11347">IF(W613=0,0,IF(OR(V614=0,V614=12),1,V614+1))</f>
        <v>0</v>
      </c>
      <c r="X614" s="66">
        <f t="shared" ref="X614" si="11348">IF(X613=0,0,IF(OR(W614=0,W614=12),1,W614+1))</f>
        <v>0</v>
      </c>
      <c r="Y614" s="66">
        <f t="shared" ref="Y614" si="11349">IF(Y613=0,0,IF(OR(X614=0,X614=12),1,X614+1))</f>
        <v>0</v>
      </c>
      <c r="Z614" s="66">
        <f t="shared" ref="Z614" si="11350">IF(Z613=0,0,IF(OR(Y614=0,Y614=12),1,Y614+1))</f>
        <v>0</v>
      </c>
      <c r="AA614" s="66">
        <f t="shared" ref="AA614" si="11351">IF(AA613=0,0,IF(OR(Z614=0,Z614=12),1,Z614+1))</f>
        <v>0</v>
      </c>
      <c r="AB614" s="66">
        <f t="shared" ref="AB614" si="11352">IF(AB613=0,0,IF(OR(AA614=0,AA614=12),1,AA614+1))</f>
        <v>0</v>
      </c>
      <c r="AC614" s="66">
        <f t="shared" ref="AC614" si="11353">IF(AC613=0,0,IF(OR(AB614=0,AB614=12),1,AB614+1))</f>
        <v>0</v>
      </c>
      <c r="AD614" s="66">
        <f t="shared" ref="AD614" si="11354">IF(AD613=0,0,IF(OR(AC614=0,AC614=12),1,AC614+1))</f>
        <v>0</v>
      </c>
      <c r="AE614" s="66">
        <f t="shared" ref="AE614" si="11355">IF(AE613=0,0,IF(OR(AD614=0,AD614=12),1,AD614+1))</f>
        <v>0</v>
      </c>
      <c r="AF614" s="66">
        <f t="shared" ref="AF614" si="11356">IF(AF613=0,0,IF(OR(AE614=0,AE614=12),1,AE614+1))</f>
        <v>0</v>
      </c>
      <c r="AG614" s="66">
        <f t="shared" ref="AG614" si="11357">IF(AG613=0,0,IF(OR(AF614=0,AF614=12),1,AF614+1))</f>
        <v>0</v>
      </c>
      <c r="AH614" s="66">
        <f t="shared" ref="AH614" si="11358">IF(AH613=0,0,IF(OR(AG614=0,AG614=12),1,AG614+1))</f>
        <v>0</v>
      </c>
      <c r="AI614" s="66">
        <f t="shared" ref="AI614" si="11359">IF(AI613=0,0,IF(OR(AH614=0,AH614=12),1,AH614+1))</f>
        <v>0</v>
      </c>
      <c r="AJ614" s="66">
        <f t="shared" ref="AJ614" si="11360">IF(AJ613=0,0,IF(OR(AI614=0,AI614=12),1,AI614+1))</f>
        <v>0</v>
      </c>
      <c r="AK614" s="66">
        <f t="shared" ref="AK614" si="11361">IF(AK613=0,0,IF(OR(AJ614=0,AJ614=12),1,AJ614+1))</f>
        <v>0</v>
      </c>
      <c r="AL614" s="66">
        <f t="shared" ref="AL614" si="11362">IF(AL613=0,0,IF(OR(AK614=0,AK614=12),1,AK614+1))</f>
        <v>0</v>
      </c>
      <c r="AM614" s="66">
        <f t="shared" ref="AM614" si="11363">IF(AM613=0,0,IF(OR(AL614=0,AL614=12),1,AL614+1))</f>
        <v>0</v>
      </c>
      <c r="AN614" s="66">
        <f t="shared" ref="AN614" si="11364">IF(AN613=0,0,IF(OR(AM614=0,AM614=12),1,AM614+1))</f>
        <v>0</v>
      </c>
      <c r="AO614" s="66">
        <f t="shared" ref="AO614" si="11365">IF(AO613=0,0,IF(OR(AN614=0,AN614=12),1,AN614+1))</f>
        <v>0</v>
      </c>
      <c r="AP614" s="66">
        <f t="shared" ref="AP614" si="11366">IF(AP613=0,0,IF(OR(AO614=0,AO614=12),1,AO614+1))</f>
        <v>0</v>
      </c>
      <c r="AQ614" s="66">
        <f t="shared" ref="AQ614" si="11367">IF(AQ613=0,0,IF(OR(AP614=0,AP614=12),1,AP614+1))</f>
        <v>0</v>
      </c>
      <c r="AR614" s="66">
        <f t="shared" ref="AR614" si="11368">IF(AR613=0,0,IF(OR(AQ614=0,AQ614=12),1,AQ614+1))</f>
        <v>0</v>
      </c>
      <c r="AS614" s="66">
        <f t="shared" ref="AS614" si="11369">IF(AS613=0,0,IF(OR(AR614=0,AR614=12),1,AR614+1))</f>
        <v>0</v>
      </c>
      <c r="AT614" s="66">
        <f t="shared" ref="AT614" si="11370">IF(AT613=0,0,IF(OR(AS614=0,AS614=12),1,AS614+1))</f>
        <v>0</v>
      </c>
      <c r="AU614" s="66">
        <f t="shared" ref="AU614" si="11371">IF(AU613=0,0,IF(OR(AT614=0,AT614=12),1,AT614+1))</f>
        <v>0</v>
      </c>
      <c r="AV614" s="66">
        <f t="shared" ref="AV614" si="11372">IF(AV613=0,0,IF(OR(AU614=0,AU614=12),1,AU614+1))</f>
        <v>0</v>
      </c>
      <c r="AW614" s="66">
        <f t="shared" ref="AW614" si="11373">IF(AW613=0,0,IF(OR(AV614=0,AV614=12),1,AV614+1))</f>
        <v>0</v>
      </c>
      <c r="AX614" s="66">
        <f t="shared" ref="AX614" si="11374">IF(AX613=0,0,IF(OR(AW614=0,AW614=12),1,AW614+1))</f>
        <v>0</v>
      </c>
      <c r="AY614" s="66">
        <f t="shared" ref="AY614" si="11375">IF(AY613=0,0,IF(OR(AX614=0,AX614=12),1,AX614+1))</f>
        <v>0</v>
      </c>
      <c r="AZ614" s="66">
        <f t="shared" ref="AZ614" si="11376">IF(AZ613=0,0,IF(OR(AY614=0,AY614=12),1,AY614+1))</f>
        <v>0</v>
      </c>
      <c r="BA614" s="66">
        <f t="shared" ref="BA614" si="11377">IF(BA613=0,0,IF(OR(AZ614=0,AZ614=12),1,AZ614+1))</f>
        <v>0</v>
      </c>
      <c r="BB614" s="66">
        <f t="shared" ref="BB614" si="11378">IF(BB613=0,0,IF(OR(BA614=0,BA614=12),1,BA614+1))</f>
        <v>0</v>
      </c>
      <c r="BC614" s="66">
        <f t="shared" ref="BC614" si="11379">IF(BC613=0,0,IF(OR(BB614=0,BB614=12),1,BB614+1))</f>
        <v>0</v>
      </c>
      <c r="BD614" s="66">
        <f t="shared" ref="BD614" si="11380">IF(BD613=0,0,IF(OR(BC614=0,BC614=12),1,BC614+1))</f>
        <v>0</v>
      </c>
      <c r="BE614" s="66">
        <f t="shared" ref="BE614" si="11381">IF(BE613=0,0,IF(OR(BD614=0,BD614=12),1,BD614+1))</f>
        <v>0</v>
      </c>
      <c r="BF614" s="66">
        <f t="shared" ref="BF614" si="11382">IF(BF613=0,0,IF(OR(BE614=0,BE614=12),1,BE614+1))</f>
        <v>0</v>
      </c>
      <c r="BG614" s="66">
        <f t="shared" ref="BG614" si="11383">IF(BG613=0,0,IF(OR(BF614=0,BF614=12),1,BF614+1))</f>
        <v>0</v>
      </c>
      <c r="BH614" s="66">
        <f t="shared" ref="BH614" si="11384">IF(BH613=0,0,IF(OR(BG614=0,BG614=12),1,BG614+1))</f>
        <v>0</v>
      </c>
      <c r="BI614" s="66">
        <f t="shared" ref="BI614" si="11385">IF(BI613=0,0,IF(OR(BH614=0,BH614=12),1,BH614+1))</f>
        <v>0</v>
      </c>
      <c r="BJ614" s="66">
        <f t="shared" ref="BJ614" si="11386">IF(BJ613=0,0,IF(OR(BI614=0,BI614=12),1,BI614+1))</f>
        <v>0</v>
      </c>
      <c r="BK614" s="66">
        <f t="shared" ref="BK614" si="11387">IF(BK613=0,0,IF(OR(BJ614=0,BJ614=12),1,BJ614+1))</f>
        <v>0</v>
      </c>
      <c r="BL614" s="66">
        <f t="shared" ref="BL614" si="11388">IF(BL613=0,0,IF(OR(BK614=0,BK614=12),1,BK614+1))</f>
        <v>0</v>
      </c>
      <c r="BM614" s="66">
        <f t="shared" ref="BM614" si="11389">IF(BM613=0,0,IF(OR(BL614=0,BL614=12),1,BL614+1))</f>
        <v>0</v>
      </c>
      <c r="BN614" s="362"/>
      <c r="BO614" s="364"/>
      <c r="BP614" s="366"/>
      <c r="BQ614" s="366"/>
      <c r="BR614" s="106"/>
      <c r="BS614" s="106"/>
      <c r="BT614" s="106"/>
      <c r="BU614" s="106"/>
      <c r="BV614" s="106"/>
      <c r="BW614" s="106"/>
      <c r="BX614" s="106"/>
      <c r="BY614" s="106"/>
      <c r="BZ614" s="106"/>
      <c r="CA614" s="106"/>
      <c r="CB614" s="106"/>
      <c r="CC614" s="106"/>
      <c r="CD614" s="106"/>
      <c r="CE614" s="106"/>
      <c r="CF614" s="106"/>
      <c r="CG614" s="106"/>
    </row>
    <row r="615" spans="1:85" s="245" customFormat="1" ht="43.5" x14ac:dyDescent="0.35">
      <c r="A615" s="243"/>
      <c r="B615" s="128"/>
      <c r="C615" s="80"/>
      <c r="D615" s="80"/>
      <c r="E615" s="80"/>
      <c r="F615" s="80"/>
      <c r="G615" s="80"/>
      <c r="H615" s="80"/>
      <c r="I615" s="80"/>
      <c r="J615" s="80"/>
      <c r="K615" s="80"/>
      <c r="L615" s="80"/>
      <c r="M615" s="64"/>
      <c r="N615" s="7"/>
      <c r="O615" s="192"/>
      <c r="P615" s="106"/>
      <c r="Q615" s="63" t="s">
        <v>237</v>
      </c>
      <c r="R615" s="68">
        <f>IF(R614&gt;0,IF(R618&gt;$L611,$L611,R618),0)</f>
        <v>0</v>
      </c>
      <c r="S615" s="68">
        <f>IF(S614&gt;0,IF((SUMIFS($R617:R617,$R614:R614,12)+IF(R614=12,0,R615)+S618)&gt;=$L611,$L611-FLOOR(SUMIFS($R617:R617,$R614:R614,12),1),IF(S614=1,S618,S618+R615)),0)</f>
        <v>0</v>
      </c>
      <c r="T615" s="68">
        <f>IF(T614&gt;0,IF((SUMIFS($R617:S617,$R614:S614,12)+IF(S614=12,0,S615)+T618)&gt;=$L611,$L611-FLOOR(SUMIFS($R617:S617,$R614:S614,12),1),IF(T614=1,T618,T618+S615)),0)</f>
        <v>0</v>
      </c>
      <c r="U615" s="68">
        <f>IF(U614&gt;0,IF((SUMIFS($R617:T617,$R614:T614,12)+IF(T614=12,0,T615)+U618)&gt;=$L611,$L611-FLOOR(SUMIFS($R617:T617,$R614:T614,12),1),IF(U614=1,U618,U618+T615)),0)</f>
        <v>0</v>
      </c>
      <c r="V615" s="68">
        <f>IF(V614&gt;0,IF((SUMIFS($R617:U617,$R614:U614,12)+IF(U614=12,0,U615)+V618)&gt;=$L611,$L611-FLOOR(SUMIFS($R617:U617,$R614:U614,12),1),IF(V614=1,V618,V618+U615)),0)</f>
        <v>0</v>
      </c>
      <c r="W615" s="68">
        <f>IF(W614&gt;0,IF((SUMIFS($R617:V617,$R614:V614,12)+IF(V614=12,0,V615)+W618)&gt;=$L611,$L611-FLOOR(SUMIFS($R617:V617,$R614:V614,12),1),IF(W614=1,W618,W618+V615)),0)</f>
        <v>0</v>
      </c>
      <c r="X615" s="68">
        <f>IF(X614&gt;0,IF((SUMIFS($R617:W617,$R614:W614,12)+IF(W614=12,0,W615)+X618)&gt;=$L611,$L611-FLOOR(SUMIFS($R617:W617,$R614:W614,12),1),IF(X614=1,X618,X618+W615)),0)</f>
        <v>0</v>
      </c>
      <c r="Y615" s="68">
        <f>IF(Y614&gt;0,IF((SUMIFS($R617:X617,$R614:X614,12)+IF(X614=12,0,X615)+Y618)&gt;=$L611,$L611-FLOOR(SUMIFS($R617:X617,$R614:X614,12),1),IF(Y614=1,Y618,Y618+X615)),0)</f>
        <v>0</v>
      </c>
      <c r="Z615" s="68">
        <f>IF(Z614&gt;0,IF((SUMIFS($R617:Y617,$R614:Y614,12)+IF(Y614=12,0,Y615)+Z618)&gt;=$L611,$L611-FLOOR(SUMIFS($R617:Y617,$R614:Y614,12),1),IF(Z614=1,Z618,Z618+Y615)),0)</f>
        <v>0</v>
      </c>
      <c r="AA615" s="68">
        <f>IF(AA614&gt;0,IF((SUMIFS($R617:Z617,$R614:Z614,12)+IF(Z614=12,0,Z615)+AA618)&gt;=$L611,$L611-FLOOR(SUMIFS($R617:Z617,$R614:Z614,12),1),IF(AA614=1,AA618,AA618+Z615)),0)</f>
        <v>0</v>
      </c>
      <c r="AB615" s="68">
        <f>IF(AB614&gt;0,IF((SUMIFS($R617:AA617,$R614:AA614,12)+IF(AA614=12,0,AA615)+AB618)&gt;=$L611,$L611-FLOOR(SUMIFS($R617:AA617,$R614:AA614,12),1),IF(AB614=1,AB618,AB618+AA615)),0)</f>
        <v>0</v>
      </c>
      <c r="AC615" s="68">
        <f>IF(AC614&gt;0,IF((SUMIFS($R617:AB617,$R614:AB614,12)+IF(AB614=12,0,AB615)+AC618)&gt;=$L611,$L611-FLOOR(SUMIFS($R617:AB617,$R614:AB614,12),1),IF(AC614=1,AC618,AC618+AB615)),0)</f>
        <v>0</v>
      </c>
      <c r="AD615" s="68">
        <f>IF(AD614&gt;0,IF((SUMIFS($R617:AC617,$R614:AC614,12)+IF(AC614=12,0,AC615)+AD618)&gt;=$L611,$L611-FLOOR(SUMIFS($R617:AC617,$R614:AC614,12),1),IF(AD614=1,AD618,AD618+AC615)),0)</f>
        <v>0</v>
      </c>
      <c r="AE615" s="68">
        <f>IF(AE614&gt;0,IF((SUMIFS($R617:AD617,$R614:AD614,12)+IF(AD614=12,0,AD615)+AE618)&gt;=$L611,$L611-FLOOR(SUMIFS($R617:AD617,$R614:AD614,12),1),IF(AE614=1,AE618,AE618+AD615)),0)</f>
        <v>0</v>
      </c>
      <c r="AF615" s="68">
        <f>IF(AF614&gt;0,IF((SUMIFS($R617:AE617,$R614:AE614,12)+IF(AE614=12,0,AE615)+AF618)&gt;=$L611,$L611-FLOOR(SUMIFS($R617:AE617,$R614:AE614,12),1),IF(AF614=1,AF618,AF618+AE615)),0)</f>
        <v>0</v>
      </c>
      <c r="AG615" s="68">
        <f>IF(AG614&gt;0,IF((SUMIFS($R617:AF617,$R614:AF614,12)+IF(AF614=12,0,AF615)+AG618)&gt;=$L611,$L611-FLOOR(SUMIFS($R617:AF617,$R614:AF614,12),1),IF(AG614=1,AG618,AG618+AF615)),0)</f>
        <v>0</v>
      </c>
      <c r="AH615" s="68">
        <f>IF(AH614&gt;0,IF((SUMIFS($R617:AG617,$R614:AG614,12)+IF(AG614=12,0,AG615)+AH618)&gt;=$L611,$L611-FLOOR(SUMIFS($R617:AG617,$R614:AG614,12),1),IF(AH614=1,AH618,AH618+AG615)),0)</f>
        <v>0</v>
      </c>
      <c r="AI615" s="68">
        <f>IF(AI614&gt;0,IF((SUMIFS($R617:AH617,$R614:AH614,12)+IF(AH614=12,0,AH615)+AI618)&gt;=$L611,$L611-FLOOR(SUMIFS($R617:AH617,$R614:AH614,12),1),IF(AI614=1,AI618,AI618+AH615)),0)</f>
        <v>0</v>
      </c>
      <c r="AJ615" s="68">
        <f>IF(AJ614&gt;0,IF((SUMIFS($R617:AI617,$R614:AI614,12)+IF(AI614=12,0,AI615)+AJ618)&gt;=$L611,$L611-FLOOR(SUMIFS($R617:AI617,$R614:AI614,12),1),IF(AJ614=1,AJ618,AJ618+AI615)),0)</f>
        <v>0</v>
      </c>
      <c r="AK615" s="68">
        <f>IF(AK614&gt;0,IF((SUMIFS($R617:AJ617,$R614:AJ614,12)+IF(AJ614=12,0,AJ615)+AK618)&gt;=$L611,$L611-FLOOR(SUMIFS($R617:AJ617,$R614:AJ614,12),1),IF(AK614=1,AK618,AK618+AJ615)),0)</f>
        <v>0</v>
      </c>
      <c r="AL615" s="68">
        <f>IF(AL614&gt;0,IF((SUMIFS($R617:AK617,$R614:AK614,12)+IF(AK614=12,0,AK615)+AL618)&gt;=$L611,$L611-FLOOR(SUMIFS($R617:AK617,$R614:AK614,12),1),IF(AL614=1,AL618,AL618+AK615)),0)</f>
        <v>0</v>
      </c>
      <c r="AM615" s="68">
        <f>IF(AM614&gt;0,IF((SUMIFS($R617:AL617,$R614:AL614,12)+IF(AL614=12,0,AL615)+AM618)&gt;=$L611,$L611-FLOOR(SUMIFS($R617:AL617,$R614:AL614,12),1),IF(AM614=1,AM618,AM618+AL615)),0)</f>
        <v>0</v>
      </c>
      <c r="AN615" s="68">
        <f>IF(AN614&gt;0,IF((SUMIFS($R617:AM617,$R614:AM614,12)+IF(AM614=12,0,AM615)+AN618)&gt;=$L611,$L611-FLOOR(SUMIFS($R617:AM617,$R614:AM614,12),1),IF(AN614=1,AN618,AN618+AM615)),0)</f>
        <v>0</v>
      </c>
      <c r="AO615" s="68">
        <f>IF(AO614&gt;0,IF((SUMIFS($R617:AN617,$R614:AN614,12)+IF(AN614=12,0,AN615)+AO618)&gt;=$L611,$L611-FLOOR(SUMIFS($R617:AN617,$R614:AN614,12),1),IF(AO614=1,AO618,AO618+AN615)),0)</f>
        <v>0</v>
      </c>
      <c r="AP615" s="68">
        <f>IF(AP614&gt;0,IF((SUMIFS($R617:AO617,$R614:AO614,12)+IF(AO614=12,0,AO615)+AP618)&gt;=$L611,$L611-FLOOR(SUMIFS($R617:AO617,$R614:AO614,12),1),IF(AP614=1,AP618,AP618+AO615)),0)</f>
        <v>0</v>
      </c>
      <c r="AQ615" s="68">
        <f>IF(AQ614&gt;0,IF((SUMIFS($R617:AP617,$R614:AP614,12)+IF(AP614=12,0,AP615)+AQ618)&gt;=$L611,$L611-FLOOR(SUMIFS($R617:AP617,$R614:AP614,12),1),IF(AQ614=1,AQ618,AQ618+AP615)),0)</f>
        <v>0</v>
      </c>
      <c r="AR615" s="68">
        <f>IF(AR614&gt;0,IF((SUMIFS($R617:AQ617,$R614:AQ614,12)+IF(AQ614=12,0,AQ615)+AR618)&gt;=$L611,$L611-FLOOR(SUMIFS($R617:AQ617,$R614:AQ614,12),1),IF(AR614=1,AR618,AR618+AQ615)),0)</f>
        <v>0</v>
      </c>
      <c r="AS615" s="68">
        <f>IF(AS614&gt;0,IF((SUMIFS($R617:AR617,$R614:AR614,12)+IF(AR614=12,0,AR615)+AS618)&gt;=$L611,$L611-FLOOR(SUMIFS($R617:AR617,$R614:AR614,12),1),IF(AS614=1,AS618,AS618+AR615)),0)</f>
        <v>0</v>
      </c>
      <c r="AT615" s="68">
        <f>IF(AT614&gt;0,IF((SUMIFS($R617:AS617,$R614:AS614,12)+IF(AS614=12,0,AS615)+AT618)&gt;=$L611,$L611-FLOOR(SUMIFS($R617:AS617,$R614:AS614,12),1),IF(AT614=1,AT618,AT618+AS615)),0)</f>
        <v>0</v>
      </c>
      <c r="AU615" s="68">
        <f>IF(AU614&gt;0,IF((SUMIFS($R617:AT617,$R614:AT614,12)+IF(AT614=12,0,AT615)+AU618)&gt;=$L611,$L611-FLOOR(SUMIFS($R617:AT617,$R614:AT614,12),1),IF(AU614=1,AU618,AU618+AT615)),0)</f>
        <v>0</v>
      </c>
      <c r="AV615" s="68">
        <f>IF(AV614&gt;0,IF((SUMIFS($R617:AU617,$R614:AU614,12)+IF(AU614=12,0,AU615)+AV618)&gt;=$L611,$L611-FLOOR(SUMIFS($R617:AU617,$R614:AU614,12),1),IF(AV614=1,AV618,AV618+AU615)),0)</f>
        <v>0</v>
      </c>
      <c r="AW615" s="68">
        <f>IF(AW614&gt;0,IF((SUMIFS($R617:AV617,$R614:AV614,12)+IF(AV614=12,0,AV615)+AW618)&gt;=$L611,$L611-FLOOR(SUMIFS($R617:AV617,$R614:AV614,12),1),IF(AW614=1,AW618,AW618+AV615)),0)</f>
        <v>0</v>
      </c>
      <c r="AX615" s="68">
        <f>IF(AX614&gt;0,IF((SUMIFS($R617:AW617,$R614:AW614,12)+IF(AW614=12,0,AW615)+AX618)&gt;=$L611,$L611-FLOOR(SUMIFS($R617:AW617,$R614:AW614,12),1),IF(AX614=1,AX618,AX618+AW615)),0)</f>
        <v>0</v>
      </c>
      <c r="AY615" s="68">
        <f>IF(AY614&gt;0,IF((SUMIFS($R617:AX617,$R614:AX614,12)+IF(AX614=12,0,AX615)+AY618)&gt;=$L611,$L611-FLOOR(SUMIFS($R617:AX617,$R614:AX614,12),1),IF(AY614=1,AY618,AY618+AX615)),0)</f>
        <v>0</v>
      </c>
      <c r="AZ615" s="68">
        <f>IF(AZ614&gt;0,IF((SUMIFS($R617:AY617,$R614:AY614,12)+IF(AY614=12,0,AY615)+AZ618)&gt;=$L611,$L611-FLOOR(SUMIFS($R617:AY617,$R614:AY614,12),1),IF(AZ614=1,AZ618,AZ618+AY615)),0)</f>
        <v>0</v>
      </c>
      <c r="BA615" s="68">
        <f>IF(BA614&gt;0,IF((SUMIFS($R617:AZ617,$R614:AZ614,12)+IF(AZ614=12,0,AZ615)+BA618)&gt;=$L611,$L611-FLOOR(SUMIFS($R617:AZ617,$R614:AZ614,12),1),IF(BA614=1,BA618,BA618+AZ615)),0)</f>
        <v>0</v>
      </c>
      <c r="BB615" s="68">
        <f>IF(BB614&gt;0,IF((SUMIFS($R617:BA617,$R614:BA614,12)+IF(BA614=12,0,BA615)+BB618)&gt;=$L611,$L611-FLOOR(SUMIFS($R617:BA617,$R614:BA614,12),1),IF(BB614=1,BB618,BB618+BA615)),0)</f>
        <v>0</v>
      </c>
      <c r="BC615" s="68">
        <f>IF(BC614&gt;0,IF((SUMIFS($R617:BB617,$R614:BB614,12)+IF(BB614=12,0,BB615)+BC618)&gt;=$L611,$L611-FLOOR(SUMIFS($R617:BB617,$R614:BB614,12),1),IF(BC614=1,BC618,BC618+BB615)),0)</f>
        <v>0</v>
      </c>
      <c r="BD615" s="68">
        <f>IF(BD614&gt;0,IF((SUMIFS($R617:BC617,$R614:BC614,12)+IF(BC614=12,0,BC615)+BD618)&gt;=$L611,$L611-FLOOR(SUMIFS($R617:BC617,$R614:BC614,12),1),IF(BD614=1,BD618,BD618+BC615)),0)</f>
        <v>0</v>
      </c>
      <c r="BE615" s="68">
        <f>IF(BE614&gt;0,IF((SUMIFS($R617:BD617,$R614:BD614,12)+IF(BD614=12,0,BD615)+BE618)&gt;=$L611,$L611-FLOOR(SUMIFS($R617:BD617,$R614:BD614,12),1),IF(BE614=1,BE618,BE618+BD615)),0)</f>
        <v>0</v>
      </c>
      <c r="BF615" s="68">
        <f>IF(BF614&gt;0,IF((SUMIFS($R617:BE617,$R614:BE614,12)+IF(BE614=12,0,BE615)+BF618)&gt;=$L611,$L611-FLOOR(SUMIFS($R617:BE617,$R614:BE614,12),1),IF(BF614=1,BF618,BF618+BE615)),0)</f>
        <v>0</v>
      </c>
      <c r="BG615" s="68">
        <f>IF(BG614&gt;0,IF((SUMIFS($R617:BF617,$R614:BF614,12)+IF(BF614=12,0,BF615)+BG618)&gt;=$L611,$L611-FLOOR(SUMIFS($R617:BF617,$R614:BF614,12),1),IF(BG614=1,BG618,BG618+BF615)),0)</f>
        <v>0</v>
      </c>
      <c r="BH615" s="68">
        <f>IF(BH614&gt;0,IF((SUMIFS($R617:BG617,$R614:BG614,12)+IF(BG614=12,0,BG615)+BH618)&gt;=$L611,$L611-FLOOR(SUMIFS($R617:BG617,$R614:BG614,12),1),IF(BH614=1,BH618,BH618+BG615)),0)</f>
        <v>0</v>
      </c>
      <c r="BI615" s="68">
        <f>IF(BI614&gt;0,IF((SUMIFS($R617:BH617,$R614:BH614,12)+IF(BH614=12,0,BH615)+BI618)&gt;=$L611,$L611-FLOOR(SUMIFS($R617:BH617,$R614:BH614,12),1),IF(BI614=1,BI618,BI618+BH615)),0)</f>
        <v>0</v>
      </c>
      <c r="BJ615" s="68">
        <f>IF(BJ614&gt;0,IF((SUMIFS($R617:BI617,$R614:BI614,12)+IF(BI614=12,0,BI615)+BJ618)&gt;=$L611,$L611-FLOOR(SUMIFS($R617:BI617,$R614:BI614,12),1),IF(BJ614=1,BJ618,BJ618+BI615)),0)</f>
        <v>0</v>
      </c>
      <c r="BK615" s="68">
        <f>IF(BK614&gt;0,IF((SUMIFS($R617:BJ617,$R614:BJ614,12)+IF(BJ614=12,0,BJ615)+BK618)&gt;=$L611,$L611-FLOOR(SUMIFS($R617:BJ617,$R614:BJ614,12),1),IF(BK614=1,BK618,BK618+BJ615)),0)</f>
        <v>0</v>
      </c>
      <c r="BL615" s="68">
        <f>IF(BL614&gt;0,IF((SUMIFS($R617:BK617,$R614:BK614,12)+IF(BK614=12,0,BK615)+BL618)&gt;=$L611,$L611-FLOOR(SUMIFS($R617:BK617,$R614:BK614,12),1),IF(BL614=1,BL618,BL618+BK615)),0)</f>
        <v>0</v>
      </c>
      <c r="BM615" s="68">
        <f>IF(BM614&gt;0,IF((SUMIFS($R617:BL617,$R614:BL614,12)+IF(BL614=12,0,BL615)+BM618)&gt;=$L611,$L611-FLOOR(SUMIFS($R617:BL617,$R614:BL614,12),1),IF(BM614=1,BM618,BM618+BL615)),0)</f>
        <v>0</v>
      </c>
      <c r="BN615" s="362"/>
      <c r="BO615" s="364"/>
      <c r="BP615" s="366"/>
      <c r="BQ615" s="366"/>
      <c r="BR615" s="106"/>
      <c r="BS615" s="106"/>
      <c r="BT615" s="106"/>
      <c r="BU615" s="106"/>
      <c r="BV615" s="106"/>
      <c r="BW615" s="106"/>
      <c r="BX615" s="106"/>
      <c r="BY615" s="106"/>
      <c r="BZ615" s="106"/>
      <c r="CA615" s="106"/>
      <c r="CB615" s="106"/>
      <c r="CC615" s="106"/>
      <c r="CD615" s="106"/>
      <c r="CE615" s="106"/>
      <c r="CF615" s="106"/>
      <c r="CG615" s="106"/>
    </row>
    <row r="616" spans="1:85" s="245" customFormat="1" ht="41.5" hidden="1" customHeight="1" x14ac:dyDescent="0.35">
      <c r="A616" s="243"/>
      <c r="B616" s="128"/>
      <c r="C616" s="80"/>
      <c r="D616" s="80"/>
      <c r="E616" s="80"/>
      <c r="F616" s="80"/>
      <c r="G616" s="80"/>
      <c r="H616" s="80"/>
      <c r="I616" s="80"/>
      <c r="J616" s="80"/>
      <c r="K616" s="80"/>
      <c r="L616" s="80"/>
      <c r="M616" s="64"/>
      <c r="N616" s="7"/>
      <c r="O616" s="192"/>
      <c r="P616" s="106"/>
      <c r="Q616" s="65" t="s">
        <v>161</v>
      </c>
      <c r="R616" s="67">
        <f>IF(R611&gt;0,R612,0)</f>
        <v>0</v>
      </c>
      <c r="S616" s="67">
        <f t="shared" ref="S616" si="11390">IF(S611&gt;0,IF(S614=1,S612,S612+R616),R616)</f>
        <v>0</v>
      </c>
      <c r="T616" s="67">
        <f t="shared" ref="T616" si="11391">IF(T611&gt;0,IF(T614=1,T612,T612+S616),S616)</f>
        <v>0</v>
      </c>
      <c r="U616" s="67">
        <f t="shared" ref="U616" si="11392">IF(U611&gt;0,IF(U614=1,U612,U612+T616),T616)</f>
        <v>0</v>
      </c>
      <c r="V616" s="67">
        <f t="shared" ref="V616" si="11393">IF(V611&gt;0,IF(V614=1,V612,V612+U616),U616)</f>
        <v>0</v>
      </c>
      <c r="W616" s="67">
        <f t="shared" ref="W616" si="11394">IF(W611&gt;0,IF(W614=1,W612,W612+V616),V616)</f>
        <v>0</v>
      </c>
      <c r="X616" s="67">
        <f t="shared" ref="X616" si="11395">IF(X611&gt;0,IF(X614=1,X612,X612+W616),W616)</f>
        <v>0</v>
      </c>
      <c r="Y616" s="67">
        <f t="shared" ref="Y616" si="11396">IF(Y611&gt;0,IF(Y614=1,Y612,Y612+X616),X616)</f>
        <v>0</v>
      </c>
      <c r="Z616" s="67">
        <f t="shared" ref="Z616" si="11397">IF(Z611&gt;0,IF(Z614=1,Z612,Z612+Y616),Y616)</f>
        <v>0</v>
      </c>
      <c r="AA616" s="67">
        <f t="shared" ref="AA616" si="11398">IF(AA611&gt;0,IF(AA614=1,AA612,AA612+Z616),Z616)</f>
        <v>0</v>
      </c>
      <c r="AB616" s="67">
        <f t="shared" ref="AB616" si="11399">IF(AB611&gt;0,IF(AB614=1,AB612,AB612+AA616),AA616)</f>
        <v>0</v>
      </c>
      <c r="AC616" s="67">
        <f t="shared" ref="AC616" si="11400">IF(AC611&gt;0,IF(AC614=1,AC612,AC612+AB616),AB616)</f>
        <v>0</v>
      </c>
      <c r="AD616" s="67">
        <f t="shared" ref="AD616" si="11401">IF(AD611&gt;0,IF(AD614=1,AD612,AD612+AC616),AC616)</f>
        <v>0</v>
      </c>
      <c r="AE616" s="67">
        <f t="shared" ref="AE616" si="11402">IF(AE611&gt;0,IF(AE614=1,AE612,AE612+AD616),AD616)</f>
        <v>0</v>
      </c>
      <c r="AF616" s="67">
        <f t="shared" ref="AF616" si="11403">IF(AF611&gt;0,IF(AF614=1,AF612,AF612+AE616),AE616)</f>
        <v>0</v>
      </c>
      <c r="AG616" s="67">
        <f t="shared" ref="AG616" si="11404">IF(AG611&gt;0,IF(AG614=1,AG612,AG612+AF616),AF616)</f>
        <v>0</v>
      </c>
      <c r="AH616" s="67">
        <f t="shared" ref="AH616" si="11405">IF(AH611&gt;0,IF(AH614=1,AH612,AH612+AG616),AG616)</f>
        <v>0</v>
      </c>
      <c r="AI616" s="67">
        <f t="shared" ref="AI616" si="11406">IF(AI611&gt;0,IF(AI614=1,AI612,AI612+AH616),AH616)</f>
        <v>0</v>
      </c>
      <c r="AJ616" s="67">
        <f t="shared" ref="AJ616" si="11407">IF(AJ611&gt;0,IF(AJ614=1,AJ612,AJ612+AI616),AI616)</f>
        <v>0</v>
      </c>
      <c r="AK616" s="67">
        <f t="shared" ref="AK616" si="11408">IF(AK611&gt;0,IF(AK614=1,AK612,AK612+AJ616),AJ616)</f>
        <v>0</v>
      </c>
      <c r="AL616" s="67">
        <f t="shared" ref="AL616" si="11409">IF(AL611&gt;0,IF(AL614=1,AL612,AL612+AK616),AK616)</f>
        <v>0</v>
      </c>
      <c r="AM616" s="67">
        <f t="shared" ref="AM616" si="11410">IF(AM611&gt;0,IF(AM614=1,AM612,AM612+AL616),AL616)</f>
        <v>0</v>
      </c>
      <c r="AN616" s="67">
        <f t="shared" ref="AN616" si="11411">IF(AN611&gt;0,IF(AN614=1,AN612,AN612+AM616),AM616)</f>
        <v>0</v>
      </c>
      <c r="AO616" s="67">
        <f t="shared" ref="AO616" si="11412">IF(AO611&gt;0,IF(AO614=1,AO612,AO612+AN616),AN616)</f>
        <v>0</v>
      </c>
      <c r="AP616" s="67">
        <f t="shared" ref="AP616" si="11413">IF(AP611&gt;0,IF(AP614=1,AP612,AP612+AO616),AO616)</f>
        <v>0</v>
      </c>
      <c r="AQ616" s="67">
        <f t="shared" ref="AQ616" si="11414">IF(AQ611&gt;0,IF(AQ614=1,AQ612,AQ612+AP616),AP616)</f>
        <v>0</v>
      </c>
      <c r="AR616" s="67">
        <f t="shared" ref="AR616" si="11415">IF(AR611&gt;0,IF(AR614=1,AR612,AR612+AQ616),AQ616)</f>
        <v>0</v>
      </c>
      <c r="AS616" s="67">
        <f t="shared" ref="AS616" si="11416">IF(AS611&gt;0,IF(AS614=1,AS612,AS612+AR616),AR616)</f>
        <v>0</v>
      </c>
      <c r="AT616" s="67">
        <f t="shared" ref="AT616" si="11417">IF(AT611&gt;0,IF(AT614=1,AT612,AT612+AS616),AS616)</f>
        <v>0</v>
      </c>
      <c r="AU616" s="67">
        <f t="shared" ref="AU616" si="11418">IF(AU611&gt;0,IF(AU614=1,AU612,AU612+AT616),AT616)</f>
        <v>0</v>
      </c>
      <c r="AV616" s="67">
        <f t="shared" ref="AV616" si="11419">IF(AV611&gt;0,IF(AV614=1,AV612,AV612+AU616),AU616)</f>
        <v>0</v>
      </c>
      <c r="AW616" s="67">
        <f t="shared" ref="AW616" si="11420">IF(AW611&gt;0,IF(AW614=1,AW612,AW612+AV616),AV616)</f>
        <v>0</v>
      </c>
      <c r="AX616" s="67">
        <f t="shared" ref="AX616" si="11421">IF(AX611&gt;0,IF(AX614=1,AX612,AX612+AW616),AW616)</f>
        <v>0</v>
      </c>
      <c r="AY616" s="67">
        <f t="shared" ref="AY616" si="11422">IF(AY611&gt;0,IF(AY614=1,AY612,AY612+AX616),AX616)</f>
        <v>0</v>
      </c>
      <c r="AZ616" s="67">
        <f t="shared" ref="AZ616" si="11423">IF(AZ611&gt;0,IF(AZ614=1,AZ612,AZ612+AY616),AY616)</f>
        <v>0</v>
      </c>
      <c r="BA616" s="67">
        <f t="shared" ref="BA616" si="11424">IF(BA611&gt;0,IF(BA614=1,BA612,BA612+AZ616),AZ616)</f>
        <v>0</v>
      </c>
      <c r="BB616" s="67">
        <f t="shared" ref="BB616" si="11425">IF(BB611&gt;0,IF(BB614=1,BB612,BB612+BA616),BA616)</f>
        <v>0</v>
      </c>
      <c r="BC616" s="67">
        <f t="shared" ref="BC616" si="11426">IF(BC611&gt;0,IF(BC614=1,BC612,BC612+BB616),BB616)</f>
        <v>0</v>
      </c>
      <c r="BD616" s="67">
        <f t="shared" ref="BD616" si="11427">IF(BD611&gt;0,IF(BD614=1,BD612,BD612+BC616),BC616)</f>
        <v>0</v>
      </c>
      <c r="BE616" s="67">
        <f t="shared" ref="BE616" si="11428">IF(BE611&gt;0,IF(BE614=1,BE612,BE612+BD616),BD616)</f>
        <v>0</v>
      </c>
      <c r="BF616" s="67">
        <f t="shared" ref="BF616" si="11429">IF(BF611&gt;0,IF(BF614=1,BF612,BF612+BE616),BE616)</f>
        <v>0</v>
      </c>
      <c r="BG616" s="67">
        <f t="shared" ref="BG616" si="11430">IF(BG611&gt;0,IF(BG614=1,BG612,BG612+BF616),BF616)</f>
        <v>0</v>
      </c>
      <c r="BH616" s="67">
        <f t="shared" ref="BH616" si="11431">IF(BH611&gt;0,IF(BH614=1,BH612,BH612+BG616),BG616)</f>
        <v>0</v>
      </c>
      <c r="BI616" s="67">
        <f t="shared" ref="BI616" si="11432">IF(BI611&gt;0,IF(BI614=1,BI612,BI612+BH616),BH616)</f>
        <v>0</v>
      </c>
      <c r="BJ616" s="67">
        <f t="shared" ref="BJ616" si="11433">IF(BJ611&gt;0,IF(BJ614=1,BJ612,BJ612+BI616),BI616)</f>
        <v>0</v>
      </c>
      <c r="BK616" s="67">
        <f t="shared" ref="BK616" si="11434">IF(BK611&gt;0,IF(BK614=1,BK612,BK612+BJ616),BJ616)</f>
        <v>0</v>
      </c>
      <c r="BL616" s="67">
        <f t="shared" ref="BL616" si="11435">IF(BL611&gt;0,IF(BL614=1,BL612,BL612+BK616),BK616)</f>
        <v>0</v>
      </c>
      <c r="BM616" s="67">
        <f t="shared" ref="BM616" si="11436">IF(BM611&gt;0,IF(BM614=1,BM612,BM612+BL616),BL616)</f>
        <v>0</v>
      </c>
      <c r="BN616" s="362"/>
      <c r="BO616" s="364"/>
      <c r="BP616" s="366"/>
      <c r="BQ616" s="366"/>
      <c r="BR616" s="106"/>
      <c r="BS616" s="106"/>
      <c r="BT616" s="106"/>
      <c r="BU616" s="106"/>
      <c r="BV616" s="106"/>
      <c r="BW616" s="106"/>
      <c r="BX616" s="106"/>
      <c r="BY616" s="106"/>
      <c r="BZ616" s="106"/>
      <c r="CA616" s="106"/>
      <c r="CB616" s="106"/>
      <c r="CC616" s="106"/>
      <c r="CD616" s="106"/>
      <c r="CE616" s="106"/>
      <c r="CF616" s="106"/>
      <c r="CG616" s="106"/>
    </row>
    <row r="617" spans="1:85" s="245" customFormat="1" ht="41.5" hidden="1" customHeight="1" x14ac:dyDescent="0.35">
      <c r="A617" s="243"/>
      <c r="B617" s="128"/>
      <c r="C617" s="80"/>
      <c r="D617" s="80"/>
      <c r="E617" s="80"/>
      <c r="F617" s="80"/>
      <c r="G617" s="80"/>
      <c r="H617" s="80"/>
      <c r="I617" s="80"/>
      <c r="J617" s="80"/>
      <c r="K617" s="80"/>
      <c r="L617" s="80"/>
      <c r="M617" s="64"/>
      <c r="N617" s="7"/>
      <c r="O617" s="192"/>
      <c r="P617" s="106"/>
      <c r="Q617" s="65" t="s">
        <v>162</v>
      </c>
      <c r="R617" s="67">
        <f>R619</f>
        <v>0</v>
      </c>
      <c r="S617" s="67">
        <f t="shared" ref="S617" si="11437">IF(S614=1,S619,S619+R617)</f>
        <v>0</v>
      </c>
      <c r="T617" s="67">
        <f t="shared" ref="T617" si="11438">IF(T614=1,T619,T619+S617)</f>
        <v>0</v>
      </c>
      <c r="U617" s="67">
        <f t="shared" ref="U617" si="11439">IF(U614=1,U619,U619+T617)</f>
        <v>0</v>
      </c>
      <c r="V617" s="67">
        <f t="shared" ref="V617" si="11440">IF(V614=1,V619,V619+U617)</f>
        <v>0</v>
      </c>
      <c r="W617" s="67">
        <f t="shared" ref="W617" si="11441">IF(W614=1,W619,W619+V617)</f>
        <v>0</v>
      </c>
      <c r="X617" s="67">
        <f t="shared" ref="X617" si="11442">IF(X614=1,X619,X619+W617)</f>
        <v>0</v>
      </c>
      <c r="Y617" s="67">
        <f t="shared" ref="Y617" si="11443">IF(Y614=1,Y619,Y619+X617)</f>
        <v>0</v>
      </c>
      <c r="Z617" s="67">
        <f t="shared" ref="Z617" si="11444">IF(Z614=1,Z619,Z619+Y617)</f>
        <v>0</v>
      </c>
      <c r="AA617" s="67">
        <f t="shared" ref="AA617" si="11445">IF(AA614=1,AA619,AA619+Z617)</f>
        <v>0</v>
      </c>
      <c r="AB617" s="67">
        <f t="shared" ref="AB617" si="11446">IF(AB614=1,AB619,AB619+AA617)</f>
        <v>0</v>
      </c>
      <c r="AC617" s="67">
        <f t="shared" ref="AC617" si="11447">IF(AC614=1,AC619,AC619+AB617)</f>
        <v>0</v>
      </c>
      <c r="AD617" s="67">
        <f t="shared" ref="AD617" si="11448">IF(AD614=1,AD619,AD619+AC617)</f>
        <v>0</v>
      </c>
      <c r="AE617" s="67">
        <f t="shared" ref="AE617" si="11449">IF(AE614=1,AE619,AE619+AD617)</f>
        <v>0</v>
      </c>
      <c r="AF617" s="67">
        <f t="shared" ref="AF617" si="11450">IF(AF614=1,AF619,AF619+AE617)</f>
        <v>0</v>
      </c>
      <c r="AG617" s="67">
        <f t="shared" ref="AG617" si="11451">IF(AG614=1,AG619,AG619+AF617)</f>
        <v>0</v>
      </c>
      <c r="AH617" s="67">
        <f t="shared" ref="AH617" si="11452">IF(AH614=1,AH619,AH619+AG617)</f>
        <v>0</v>
      </c>
      <c r="AI617" s="67">
        <f t="shared" ref="AI617" si="11453">IF(AI614=1,AI619,AI619+AH617)</f>
        <v>0</v>
      </c>
      <c r="AJ617" s="67">
        <f t="shared" ref="AJ617" si="11454">IF(AJ614=1,AJ619,AJ619+AI617)</f>
        <v>0</v>
      </c>
      <c r="AK617" s="67">
        <f t="shared" ref="AK617" si="11455">IF(AK614=1,AK619,AK619+AJ617)</f>
        <v>0</v>
      </c>
      <c r="AL617" s="67">
        <f t="shared" ref="AL617" si="11456">IF(AL614=1,AL619,AL619+AK617)</f>
        <v>0</v>
      </c>
      <c r="AM617" s="67">
        <f t="shared" ref="AM617" si="11457">IF(AM614=1,AM619,AM619+AL617)</f>
        <v>0</v>
      </c>
      <c r="AN617" s="67">
        <f t="shared" ref="AN617" si="11458">IF(AN614=1,AN619,AN619+AM617)</f>
        <v>0</v>
      </c>
      <c r="AO617" s="67">
        <f t="shared" ref="AO617" si="11459">IF(AO614=1,AO619,AO619+AN617)</f>
        <v>0</v>
      </c>
      <c r="AP617" s="67">
        <f t="shared" ref="AP617" si="11460">IF(AP614=1,AP619,AP619+AO617)</f>
        <v>0</v>
      </c>
      <c r="AQ617" s="67">
        <f t="shared" ref="AQ617" si="11461">IF(AQ614=1,AQ619,AQ619+AP617)</f>
        <v>0</v>
      </c>
      <c r="AR617" s="67">
        <f t="shared" ref="AR617" si="11462">IF(AR614=1,AR619,AR619+AQ617)</f>
        <v>0</v>
      </c>
      <c r="AS617" s="67">
        <f t="shared" ref="AS617" si="11463">IF(AS614=1,AS619,AS619+AR617)</f>
        <v>0</v>
      </c>
      <c r="AT617" s="67">
        <f t="shared" ref="AT617" si="11464">IF(AT614=1,AT619,AT619+AS617)</f>
        <v>0</v>
      </c>
      <c r="AU617" s="67">
        <f t="shared" ref="AU617" si="11465">IF(AU614=1,AU619,AU619+AT617)</f>
        <v>0</v>
      </c>
      <c r="AV617" s="67">
        <f t="shared" ref="AV617" si="11466">IF(AV614=1,AV619,AV619+AU617)</f>
        <v>0</v>
      </c>
      <c r="AW617" s="67">
        <f t="shared" ref="AW617" si="11467">IF(AW614=1,AW619,AW619+AV617)</f>
        <v>0</v>
      </c>
      <c r="AX617" s="67">
        <f t="shared" ref="AX617" si="11468">IF(AX614=1,AX619,AX619+AW617)</f>
        <v>0</v>
      </c>
      <c r="AY617" s="67">
        <f t="shared" ref="AY617" si="11469">IF(AY614=1,AY619,AY619+AX617)</f>
        <v>0</v>
      </c>
      <c r="AZ617" s="67">
        <f t="shared" ref="AZ617" si="11470">IF(AZ614=1,AZ619,AZ619+AY617)</f>
        <v>0</v>
      </c>
      <c r="BA617" s="67">
        <f t="shared" ref="BA617" si="11471">IF(BA614=1,BA619,BA619+AZ617)</f>
        <v>0</v>
      </c>
      <c r="BB617" s="67">
        <f t="shared" ref="BB617" si="11472">IF(BB614=1,BB619,BB619+BA617)</f>
        <v>0</v>
      </c>
      <c r="BC617" s="67">
        <f t="shared" ref="BC617" si="11473">IF(BC614=1,BC619,BC619+BB617)</f>
        <v>0</v>
      </c>
      <c r="BD617" s="67">
        <f t="shared" ref="BD617" si="11474">IF(BD614=1,BD619,BD619+BC617)</f>
        <v>0</v>
      </c>
      <c r="BE617" s="67">
        <f t="shared" ref="BE617" si="11475">IF(BE614=1,BE619,BE619+BD617)</f>
        <v>0</v>
      </c>
      <c r="BF617" s="67">
        <f t="shared" ref="BF617" si="11476">IF(BF614=1,BF619,BF619+BE617)</f>
        <v>0</v>
      </c>
      <c r="BG617" s="67">
        <f t="shared" ref="BG617" si="11477">IF(BG614=1,BG619,BG619+BF617)</f>
        <v>0</v>
      </c>
      <c r="BH617" s="67">
        <f t="shared" ref="BH617" si="11478">IF(BH614=1,BH619,BH619+BG617)</f>
        <v>0</v>
      </c>
      <c r="BI617" s="67">
        <f t="shared" ref="BI617" si="11479">IF(BI614=1,BI619,BI619+BH617)</f>
        <v>0</v>
      </c>
      <c r="BJ617" s="67">
        <f t="shared" ref="BJ617" si="11480">IF(BJ614=1,BJ619,BJ619+BI617)</f>
        <v>0</v>
      </c>
      <c r="BK617" s="67">
        <f t="shared" ref="BK617" si="11481">IF(BK614=1,BK619,BK619+BJ617)</f>
        <v>0</v>
      </c>
      <c r="BL617" s="67">
        <f t="shared" ref="BL617" si="11482">IF(BL614=1,BL619,BL619+BK617)</f>
        <v>0</v>
      </c>
      <c r="BM617" s="67">
        <f t="shared" ref="BM617" si="11483">IF(BM614=1,BM619,BM619+BL617)</f>
        <v>0</v>
      </c>
      <c r="BN617" s="362"/>
      <c r="BO617" s="364"/>
      <c r="BP617" s="366"/>
      <c r="BQ617" s="366"/>
      <c r="BR617" s="106"/>
      <c r="BS617" s="106"/>
      <c r="BT617" s="106"/>
      <c r="BU617" s="106"/>
      <c r="BV617" s="106"/>
      <c r="BW617" s="106"/>
      <c r="BX617" s="106"/>
      <c r="BY617" s="106"/>
      <c r="BZ617" s="106"/>
      <c r="CA617" s="106"/>
      <c r="CB617" s="106"/>
      <c r="CC617" s="106"/>
      <c r="CD617" s="106"/>
      <c r="CE617" s="106"/>
      <c r="CF617" s="106"/>
      <c r="CG617" s="106"/>
    </row>
    <row r="618" spans="1:85" s="245" customFormat="1" ht="29" x14ac:dyDescent="0.35">
      <c r="A618" s="243"/>
      <c r="B618" s="128"/>
      <c r="C618" s="80"/>
      <c r="D618" s="80"/>
      <c r="E618" s="80"/>
      <c r="F618" s="80"/>
      <c r="G618" s="80"/>
      <c r="H618" s="80"/>
      <c r="I618" s="80"/>
      <c r="J618" s="80"/>
      <c r="K618" s="80"/>
      <c r="L618" s="80"/>
      <c r="M618" s="64"/>
      <c r="N618" s="7"/>
      <c r="O618" s="192"/>
      <c r="P618" s="106"/>
      <c r="Q618" s="63" t="s">
        <v>160</v>
      </c>
      <c r="R618" s="68">
        <f t="shared" ref="R618:BM618" si="11484">1720/12*R611</f>
        <v>0</v>
      </c>
      <c r="S618" s="68">
        <f t="shared" si="11484"/>
        <v>0</v>
      </c>
      <c r="T618" s="68">
        <f t="shared" si="11484"/>
        <v>0</v>
      </c>
      <c r="U618" s="68">
        <f t="shared" si="11484"/>
        <v>0</v>
      </c>
      <c r="V618" s="68">
        <f t="shared" si="11484"/>
        <v>0</v>
      </c>
      <c r="W618" s="68">
        <f t="shared" si="11484"/>
        <v>0</v>
      </c>
      <c r="X618" s="68">
        <f t="shared" si="11484"/>
        <v>0</v>
      </c>
      <c r="Y618" s="68">
        <f t="shared" si="11484"/>
        <v>0</v>
      </c>
      <c r="Z618" s="68">
        <f t="shared" si="11484"/>
        <v>0</v>
      </c>
      <c r="AA618" s="68">
        <f t="shared" si="11484"/>
        <v>0</v>
      </c>
      <c r="AB618" s="68">
        <f t="shared" si="11484"/>
        <v>0</v>
      </c>
      <c r="AC618" s="68">
        <f t="shared" si="11484"/>
        <v>0</v>
      </c>
      <c r="AD618" s="68">
        <f t="shared" si="11484"/>
        <v>0</v>
      </c>
      <c r="AE618" s="68">
        <f t="shared" si="11484"/>
        <v>0</v>
      </c>
      <c r="AF618" s="68">
        <f t="shared" si="11484"/>
        <v>0</v>
      </c>
      <c r="AG618" s="68">
        <f t="shared" si="11484"/>
        <v>0</v>
      </c>
      <c r="AH618" s="68">
        <f t="shared" si="11484"/>
        <v>0</v>
      </c>
      <c r="AI618" s="68">
        <f t="shared" si="11484"/>
        <v>0</v>
      </c>
      <c r="AJ618" s="68">
        <f t="shared" si="11484"/>
        <v>0</v>
      </c>
      <c r="AK618" s="68">
        <f t="shared" si="11484"/>
        <v>0</v>
      </c>
      <c r="AL618" s="68">
        <f t="shared" si="11484"/>
        <v>0</v>
      </c>
      <c r="AM618" s="68">
        <f t="shared" si="11484"/>
        <v>0</v>
      </c>
      <c r="AN618" s="68">
        <f t="shared" si="11484"/>
        <v>0</v>
      </c>
      <c r="AO618" s="68">
        <f t="shared" si="11484"/>
        <v>0</v>
      </c>
      <c r="AP618" s="68">
        <f t="shared" si="11484"/>
        <v>0</v>
      </c>
      <c r="AQ618" s="68">
        <f t="shared" si="11484"/>
        <v>0</v>
      </c>
      <c r="AR618" s="68">
        <f t="shared" si="11484"/>
        <v>0</v>
      </c>
      <c r="AS618" s="68">
        <f t="shared" si="11484"/>
        <v>0</v>
      </c>
      <c r="AT618" s="68">
        <f t="shared" si="11484"/>
        <v>0</v>
      </c>
      <c r="AU618" s="68">
        <f t="shared" si="11484"/>
        <v>0</v>
      </c>
      <c r="AV618" s="68">
        <f t="shared" si="11484"/>
        <v>0</v>
      </c>
      <c r="AW618" s="68">
        <f t="shared" si="11484"/>
        <v>0</v>
      </c>
      <c r="AX618" s="68">
        <f t="shared" si="11484"/>
        <v>0</v>
      </c>
      <c r="AY618" s="68">
        <f t="shared" si="11484"/>
        <v>0</v>
      </c>
      <c r="AZ618" s="68">
        <f t="shared" si="11484"/>
        <v>0</v>
      </c>
      <c r="BA618" s="68">
        <f t="shared" si="11484"/>
        <v>0</v>
      </c>
      <c r="BB618" s="68">
        <f t="shared" si="11484"/>
        <v>0</v>
      </c>
      <c r="BC618" s="68">
        <f t="shared" si="11484"/>
        <v>0</v>
      </c>
      <c r="BD618" s="68">
        <f t="shared" si="11484"/>
        <v>0</v>
      </c>
      <c r="BE618" s="68">
        <f t="shared" si="11484"/>
        <v>0</v>
      </c>
      <c r="BF618" s="68">
        <f t="shared" si="11484"/>
        <v>0</v>
      </c>
      <c r="BG618" s="68">
        <f t="shared" si="11484"/>
        <v>0</v>
      </c>
      <c r="BH618" s="68">
        <f t="shared" si="11484"/>
        <v>0</v>
      </c>
      <c r="BI618" s="68">
        <f t="shared" si="11484"/>
        <v>0</v>
      </c>
      <c r="BJ618" s="68">
        <f t="shared" si="11484"/>
        <v>0</v>
      </c>
      <c r="BK618" s="68">
        <f t="shared" si="11484"/>
        <v>0</v>
      </c>
      <c r="BL618" s="68">
        <f t="shared" si="11484"/>
        <v>0</v>
      </c>
      <c r="BM618" s="68">
        <f t="shared" si="11484"/>
        <v>0</v>
      </c>
      <c r="BN618" s="362"/>
      <c r="BO618" s="364"/>
      <c r="BP618" s="366"/>
      <c r="BQ618" s="366"/>
      <c r="BR618" s="106"/>
      <c r="BS618" s="106"/>
      <c r="BT618" s="106"/>
      <c r="BU618" s="106"/>
      <c r="BV618" s="106"/>
      <c r="BW618" s="106"/>
      <c r="BX618" s="106"/>
      <c r="BY618" s="106"/>
      <c r="BZ618" s="106"/>
      <c r="CA618" s="106"/>
      <c r="CB618" s="106"/>
      <c r="CC618" s="106"/>
      <c r="CD618" s="106"/>
      <c r="CE618" s="106"/>
      <c r="CF618" s="106"/>
      <c r="CG618" s="106"/>
    </row>
    <row r="619" spans="1:85" s="245" customFormat="1" ht="29" x14ac:dyDescent="0.35">
      <c r="A619" s="243"/>
      <c r="B619" s="128"/>
      <c r="C619" s="80"/>
      <c r="D619" s="80"/>
      <c r="E619" s="80"/>
      <c r="F619" s="80"/>
      <c r="G619" s="80"/>
      <c r="H619" s="80"/>
      <c r="I619" s="80"/>
      <c r="J619" s="80"/>
      <c r="K619" s="80"/>
      <c r="L619" s="80"/>
      <c r="M619" s="64"/>
      <c r="N619" s="7"/>
      <c r="O619" s="192"/>
      <c r="P619" s="106"/>
      <c r="Q619" s="63" t="s">
        <v>144</v>
      </c>
      <c r="R619" s="68">
        <f>FLOOR(IF(OR(R614=0,R614=1),IF(R612&gt;=R618,R618,R612)+0.00000001,IF(R616&gt;=R615,R615,R616))+0.00000001,1)</f>
        <v>0</v>
      </c>
      <c r="S619" s="68">
        <f t="shared" ref="S619" si="11485">FLOOR(IF(OR(S614=0,S614=1),IF(S618&gt;S615,S615,IF(S612&gt;=S618,S618,S612)+0.00000001),IF(S616&gt;=S615,S615-R617,S616-R617)+0.00000001),1)</f>
        <v>0</v>
      </c>
      <c r="T619" s="68">
        <f t="shared" ref="T619" si="11486">FLOOR(IF(OR(T614=0,T614=1),IF(T618&gt;T615,T615,IF(T612&gt;=T618,T618,T612)+0.00000001),IF(T616&gt;=T615,T615-S617,T616-S617)+0.00000001),1)</f>
        <v>0</v>
      </c>
      <c r="U619" s="68">
        <f t="shared" ref="U619" si="11487">FLOOR(IF(OR(U614=0,U614=1),IF(U618&gt;U615,U615,IF(U612&gt;=U618,U618,U612)+0.00000001),IF(U616&gt;=U615,U615-T617,U616-T617)+0.00000001),1)</f>
        <v>0</v>
      </c>
      <c r="V619" s="68">
        <f t="shared" ref="V619" si="11488">FLOOR(IF(OR(V614=0,V614=1),IF(V618&gt;V615,V615,IF(V612&gt;=V618,V618,V612)+0.00000001),IF(V616&gt;=V615,V615-U617,V616-U617)+0.00000001),1)</f>
        <v>0</v>
      </c>
      <c r="W619" s="68">
        <f t="shared" ref="W619" si="11489">FLOOR(IF(OR(W614=0,W614=1),IF(W618&gt;W615,W615,IF(W612&gt;=W618,W618,W612)+0.00000001),IF(W616&gt;=W615,W615-V617,W616-V617)+0.00000001),1)</f>
        <v>0</v>
      </c>
      <c r="X619" s="68">
        <f t="shared" ref="X619" si="11490">FLOOR(IF(OR(X614=0,X614=1),IF(X618&gt;X615,X615,IF(X612&gt;=X618,X618,X612)+0.00000001),IF(X616&gt;=X615,X615-W617,X616-W617)+0.00000001),1)</f>
        <v>0</v>
      </c>
      <c r="Y619" s="68">
        <f t="shared" ref="Y619" si="11491">FLOOR(IF(OR(Y614=0,Y614=1),IF(Y618&gt;Y615,Y615,IF(Y612&gt;=Y618,Y618,Y612)+0.00000001),IF(Y616&gt;=Y615,Y615-X617,Y616-X617)+0.00000001),1)</f>
        <v>0</v>
      </c>
      <c r="Z619" s="68">
        <f t="shared" ref="Z619" si="11492">FLOOR(IF(OR(Z614=0,Z614=1),IF(Z618&gt;Z615,Z615,IF(Z612&gt;=Z618,Z618,Z612)+0.00000001),IF(Z616&gt;=Z615,Z615-Y617,Z616-Y617)+0.00000001),1)</f>
        <v>0</v>
      </c>
      <c r="AA619" s="68">
        <f t="shared" ref="AA619" si="11493">FLOOR(IF(OR(AA614=0,AA614=1),IF(AA618&gt;AA615,AA615,IF(AA612&gt;=AA618,AA618,AA612)+0.00000001),IF(AA616&gt;=AA615,AA615-Z617,AA616-Z617)+0.00000001),1)</f>
        <v>0</v>
      </c>
      <c r="AB619" s="68">
        <f t="shared" ref="AB619" si="11494">FLOOR(IF(OR(AB614=0,AB614=1),IF(AB618&gt;AB615,AB615,IF(AB612&gt;=AB618,AB618,AB612)+0.00000001),IF(AB616&gt;=AB615,AB615-AA617,AB616-AA617)+0.00000001),1)</f>
        <v>0</v>
      </c>
      <c r="AC619" s="68">
        <f t="shared" ref="AC619" si="11495">FLOOR(IF(OR(AC614=0,AC614=1),IF(AC618&gt;AC615,AC615,IF(AC612&gt;=AC618,AC618,AC612)+0.00000001),IF(AC616&gt;=AC615,AC615-AB617,AC616-AB617)+0.00000001),1)</f>
        <v>0</v>
      </c>
      <c r="AD619" s="68">
        <f t="shared" ref="AD619" si="11496">FLOOR(IF(OR(AD614=0,AD614=1),IF(AD618&gt;AD615,AD615,IF(AD612&gt;=AD618,AD618,AD612)+0.00000001),IF(AD616&gt;=AD615,AD615-AC617,AD616-AC617)+0.00000001),1)</f>
        <v>0</v>
      </c>
      <c r="AE619" s="68">
        <f t="shared" ref="AE619" si="11497">FLOOR(IF(OR(AE614=0,AE614=1),IF(AE618&gt;AE615,AE615,IF(AE612&gt;=AE618,AE618,AE612)+0.00000001),IF(AE616&gt;=AE615,AE615-AD617,AE616-AD617)+0.00000001),1)</f>
        <v>0</v>
      </c>
      <c r="AF619" s="68">
        <f t="shared" ref="AF619" si="11498">FLOOR(IF(OR(AF614=0,AF614=1),IF(AF618&gt;AF615,AF615,IF(AF612&gt;=AF618,AF618,AF612)+0.00000001),IF(AF616&gt;=AF615,AF615-AE617,AF616-AE617)+0.00000001),1)</f>
        <v>0</v>
      </c>
      <c r="AG619" s="68">
        <f t="shared" ref="AG619" si="11499">FLOOR(IF(OR(AG614=0,AG614=1),IF(AG618&gt;AG615,AG615,IF(AG612&gt;=AG618,AG618,AG612)+0.00000001),IF(AG616&gt;=AG615,AG615-AF617,AG616-AF617)+0.00000001),1)</f>
        <v>0</v>
      </c>
      <c r="AH619" s="68">
        <f t="shared" ref="AH619" si="11500">FLOOR(IF(OR(AH614=0,AH614=1),IF(AH618&gt;AH615,AH615,IF(AH612&gt;=AH618,AH618,AH612)+0.00000001),IF(AH616&gt;=AH615,AH615-AG617,AH616-AG617)+0.00000001),1)</f>
        <v>0</v>
      </c>
      <c r="AI619" s="68">
        <f t="shared" ref="AI619" si="11501">FLOOR(IF(OR(AI614=0,AI614=1),IF(AI618&gt;AI615,AI615,IF(AI612&gt;=AI618,AI618,AI612)+0.00000001),IF(AI616&gt;=AI615,AI615-AH617,AI616-AH617)+0.00000001),1)</f>
        <v>0</v>
      </c>
      <c r="AJ619" s="68">
        <f t="shared" ref="AJ619" si="11502">FLOOR(IF(OR(AJ614=0,AJ614=1),IF(AJ618&gt;AJ615,AJ615,IF(AJ612&gt;=AJ618,AJ618,AJ612)+0.00000001),IF(AJ616&gt;=AJ615,AJ615-AI617,AJ616-AI617)+0.00000001),1)</f>
        <v>0</v>
      </c>
      <c r="AK619" s="68">
        <f t="shared" ref="AK619" si="11503">FLOOR(IF(OR(AK614=0,AK614=1),IF(AK618&gt;AK615,AK615,IF(AK612&gt;=AK618,AK618,AK612)+0.00000001),IF(AK616&gt;=AK615,AK615-AJ617,AK616-AJ617)+0.00000001),1)</f>
        <v>0</v>
      </c>
      <c r="AL619" s="68">
        <f t="shared" ref="AL619" si="11504">FLOOR(IF(OR(AL614=0,AL614=1),IF(AL618&gt;AL615,AL615,IF(AL612&gt;=AL618,AL618,AL612)+0.00000001),IF(AL616&gt;=AL615,AL615-AK617,AL616-AK617)+0.00000001),1)</f>
        <v>0</v>
      </c>
      <c r="AM619" s="68">
        <f t="shared" ref="AM619" si="11505">FLOOR(IF(OR(AM614=0,AM614=1),IF(AM618&gt;AM615,AM615,IF(AM612&gt;=AM618,AM618,AM612)+0.00000001),IF(AM616&gt;=AM615,AM615-AL617,AM616-AL617)+0.00000001),1)</f>
        <v>0</v>
      </c>
      <c r="AN619" s="68">
        <f t="shared" ref="AN619" si="11506">FLOOR(IF(OR(AN614=0,AN614=1),IF(AN618&gt;AN615,AN615,IF(AN612&gt;=AN618,AN618,AN612)+0.00000001),IF(AN616&gt;=AN615,AN615-AM617,AN616-AM617)+0.00000001),1)</f>
        <v>0</v>
      </c>
      <c r="AO619" s="68">
        <f t="shared" ref="AO619" si="11507">FLOOR(IF(OR(AO614=0,AO614=1),IF(AO618&gt;AO615,AO615,IF(AO612&gt;=AO618,AO618,AO612)+0.00000001),IF(AO616&gt;=AO615,AO615-AN617,AO616-AN617)+0.00000001),1)</f>
        <v>0</v>
      </c>
      <c r="AP619" s="68">
        <f t="shared" ref="AP619" si="11508">FLOOR(IF(OR(AP614=0,AP614=1),IF(AP618&gt;AP615,AP615,IF(AP612&gt;=AP618,AP618,AP612)+0.00000001),IF(AP616&gt;=AP615,AP615-AO617,AP616-AO617)+0.00000001),1)</f>
        <v>0</v>
      </c>
      <c r="AQ619" s="68">
        <f t="shared" ref="AQ619" si="11509">FLOOR(IF(OR(AQ614=0,AQ614=1),IF(AQ618&gt;AQ615,AQ615,IF(AQ612&gt;=AQ618,AQ618,AQ612)+0.00000001),IF(AQ616&gt;=AQ615,AQ615-AP617,AQ616-AP617)+0.00000001),1)</f>
        <v>0</v>
      </c>
      <c r="AR619" s="68">
        <f t="shared" ref="AR619" si="11510">FLOOR(IF(OR(AR614=0,AR614=1),IF(AR618&gt;AR615,AR615,IF(AR612&gt;=AR618,AR618,AR612)+0.00000001),IF(AR616&gt;=AR615,AR615-AQ617,AR616-AQ617)+0.00000001),1)</f>
        <v>0</v>
      </c>
      <c r="AS619" s="68">
        <f t="shared" ref="AS619" si="11511">FLOOR(IF(OR(AS614=0,AS614=1),IF(AS618&gt;AS615,AS615,IF(AS612&gt;=AS618,AS618,AS612)+0.00000001),IF(AS616&gt;=AS615,AS615-AR617,AS616-AR617)+0.00000001),1)</f>
        <v>0</v>
      </c>
      <c r="AT619" s="68">
        <f t="shared" ref="AT619" si="11512">FLOOR(IF(OR(AT614=0,AT614=1),IF(AT618&gt;AT615,AT615,IF(AT612&gt;=AT618,AT618,AT612)+0.00000001),IF(AT616&gt;=AT615,AT615-AS617,AT616-AS617)+0.00000001),1)</f>
        <v>0</v>
      </c>
      <c r="AU619" s="68">
        <f t="shared" ref="AU619" si="11513">FLOOR(IF(OR(AU614=0,AU614=1),IF(AU618&gt;AU615,AU615,IF(AU612&gt;=AU618,AU618,AU612)+0.00000001),IF(AU616&gt;=AU615,AU615-AT617,AU616-AT617)+0.00000001),1)</f>
        <v>0</v>
      </c>
      <c r="AV619" s="68">
        <f t="shared" ref="AV619" si="11514">FLOOR(IF(OR(AV614=0,AV614=1),IF(AV618&gt;AV615,AV615,IF(AV612&gt;=AV618,AV618,AV612)+0.00000001),IF(AV616&gt;=AV615,AV615-AU617,AV616-AU617)+0.00000001),1)</f>
        <v>0</v>
      </c>
      <c r="AW619" s="68">
        <f t="shared" ref="AW619" si="11515">FLOOR(IF(OR(AW614=0,AW614=1),IF(AW618&gt;AW615,AW615,IF(AW612&gt;=AW618,AW618,AW612)+0.00000001),IF(AW616&gt;=AW615,AW615-AV617,AW616-AV617)+0.00000001),1)</f>
        <v>0</v>
      </c>
      <c r="AX619" s="68">
        <f t="shared" ref="AX619" si="11516">FLOOR(IF(OR(AX614=0,AX614=1),IF(AX618&gt;AX615,AX615,IF(AX612&gt;=AX618,AX618,AX612)+0.00000001),IF(AX616&gt;=AX615,AX615-AW617,AX616-AW617)+0.00000001),1)</f>
        <v>0</v>
      </c>
      <c r="AY619" s="68">
        <f t="shared" ref="AY619" si="11517">FLOOR(IF(OR(AY614=0,AY614=1),IF(AY618&gt;AY615,AY615,IF(AY612&gt;=AY618,AY618,AY612)+0.00000001),IF(AY616&gt;=AY615,AY615-AX617,AY616-AX617)+0.00000001),1)</f>
        <v>0</v>
      </c>
      <c r="AZ619" s="68">
        <f t="shared" ref="AZ619" si="11518">FLOOR(IF(OR(AZ614=0,AZ614=1),IF(AZ618&gt;AZ615,AZ615,IF(AZ612&gt;=AZ618,AZ618,AZ612)+0.00000001),IF(AZ616&gt;=AZ615,AZ615-AY617,AZ616-AY617)+0.00000001),1)</f>
        <v>0</v>
      </c>
      <c r="BA619" s="68">
        <f t="shared" ref="BA619" si="11519">FLOOR(IF(OR(BA614=0,BA614=1),IF(BA618&gt;BA615,BA615,IF(BA612&gt;=BA618,BA618,BA612)+0.00000001),IF(BA616&gt;=BA615,BA615-AZ617,BA616-AZ617)+0.00000001),1)</f>
        <v>0</v>
      </c>
      <c r="BB619" s="68">
        <f t="shared" ref="BB619" si="11520">FLOOR(IF(OR(BB614=0,BB614=1),IF(BB618&gt;BB615,BB615,IF(BB612&gt;=BB618,BB618,BB612)+0.00000001),IF(BB616&gt;=BB615,BB615-BA617,BB616-BA617)+0.00000001),1)</f>
        <v>0</v>
      </c>
      <c r="BC619" s="68">
        <f t="shared" ref="BC619" si="11521">FLOOR(IF(OR(BC614=0,BC614=1),IF(BC618&gt;BC615,BC615,IF(BC612&gt;=BC618,BC618,BC612)+0.00000001),IF(BC616&gt;=BC615,BC615-BB617,BC616-BB617)+0.00000001),1)</f>
        <v>0</v>
      </c>
      <c r="BD619" s="68">
        <f t="shared" ref="BD619" si="11522">FLOOR(IF(OR(BD614=0,BD614=1),IF(BD618&gt;BD615,BD615,IF(BD612&gt;=BD618,BD618,BD612)+0.00000001),IF(BD616&gt;=BD615,BD615-BC617,BD616-BC617)+0.00000001),1)</f>
        <v>0</v>
      </c>
      <c r="BE619" s="68">
        <f t="shared" ref="BE619" si="11523">FLOOR(IF(OR(BE614=0,BE614=1),IF(BE618&gt;BE615,BE615,IF(BE612&gt;=BE618,BE618,BE612)+0.00000001),IF(BE616&gt;=BE615,BE615-BD617,BE616-BD617)+0.00000001),1)</f>
        <v>0</v>
      </c>
      <c r="BF619" s="68">
        <f t="shared" ref="BF619" si="11524">FLOOR(IF(OR(BF614=0,BF614=1),IF(BF618&gt;BF615,BF615,IF(BF612&gt;=BF618,BF618,BF612)+0.00000001),IF(BF616&gt;=BF615,BF615-BE617,BF616-BE617)+0.00000001),1)</f>
        <v>0</v>
      </c>
      <c r="BG619" s="68">
        <f t="shared" ref="BG619" si="11525">FLOOR(IF(OR(BG614=0,BG614=1),IF(BG618&gt;BG615,BG615,IF(BG612&gt;=BG618,BG618,BG612)+0.00000001),IF(BG616&gt;=BG615,BG615-BF617,BG616-BF617)+0.00000001),1)</f>
        <v>0</v>
      </c>
      <c r="BH619" s="68">
        <f t="shared" ref="BH619" si="11526">FLOOR(IF(OR(BH614=0,BH614=1),IF(BH618&gt;BH615,BH615,IF(BH612&gt;=BH618,BH618,BH612)+0.00000001),IF(BH616&gt;=BH615,BH615-BG617,BH616-BG617)+0.00000001),1)</f>
        <v>0</v>
      </c>
      <c r="BI619" s="68">
        <f t="shared" ref="BI619" si="11527">FLOOR(IF(OR(BI614=0,BI614=1),IF(BI618&gt;BI615,BI615,IF(BI612&gt;=BI618,BI618,BI612)+0.00000001),IF(BI616&gt;=BI615,BI615-BH617,BI616-BH617)+0.00000001),1)</f>
        <v>0</v>
      </c>
      <c r="BJ619" s="68">
        <f t="shared" ref="BJ619" si="11528">FLOOR(IF(OR(BJ614=0,BJ614=1),IF(BJ618&gt;BJ615,BJ615,IF(BJ612&gt;=BJ618,BJ618,BJ612)+0.00000001),IF(BJ616&gt;=BJ615,BJ615-BI617,BJ616-BI617)+0.00000001),1)</f>
        <v>0</v>
      </c>
      <c r="BK619" s="68">
        <f t="shared" ref="BK619" si="11529">FLOOR(IF(OR(BK614=0,BK614=1),IF(BK618&gt;BK615,BK615,IF(BK612&gt;=BK618,BK618,BK612)+0.00000001),IF(BK616&gt;=BK615,BK615-BJ617,BK616-BJ617)+0.00000001),1)</f>
        <v>0</v>
      </c>
      <c r="BL619" s="68">
        <f t="shared" ref="BL619" si="11530">FLOOR(IF(OR(BL614=0,BL614=1),IF(BL618&gt;BL615,BL615,IF(BL612&gt;=BL618,BL618,BL612)+0.00000001),IF(BL616&gt;=BL615,BL615-BK617,BL616-BK617)+0.00000001),1)</f>
        <v>0</v>
      </c>
      <c r="BM619" s="68">
        <f t="shared" ref="BM619" si="11531">FLOOR(IF(OR(BM614=0,BM614=1),IF(BM618&gt;BM615,BM615,IF(BM612&gt;=BM618,BM618,BM612)+0.00000001),IF(BM616&gt;=BM615,BM615-BL617,BM616-BL617)+0.00000001),1)</f>
        <v>0</v>
      </c>
      <c r="BN619" s="362"/>
      <c r="BO619" s="364"/>
      <c r="BP619" s="366"/>
      <c r="BQ619" s="366"/>
      <c r="BR619" s="106"/>
      <c r="BS619" s="106"/>
      <c r="BT619" s="106"/>
      <c r="BU619" s="106"/>
      <c r="BV619" s="106"/>
      <c r="BW619" s="106"/>
      <c r="BX619" s="106"/>
      <c r="BY619" s="106"/>
      <c r="BZ619" s="106"/>
      <c r="CA619" s="106"/>
      <c r="CB619" s="106"/>
      <c r="CC619" s="106"/>
      <c r="CD619" s="106"/>
      <c r="CE619" s="106"/>
      <c r="CF619" s="106"/>
      <c r="CG619" s="106"/>
    </row>
    <row r="620" spans="1:85" s="245" customFormat="1" ht="25.4" customHeight="1" thickBot="1" x14ac:dyDescent="0.4">
      <c r="A620" s="243"/>
      <c r="B620" s="129"/>
      <c r="C620" s="69"/>
      <c r="D620" s="69"/>
      <c r="E620" s="69"/>
      <c r="F620" s="69"/>
      <c r="G620" s="69"/>
      <c r="H620" s="69"/>
      <c r="I620" s="69"/>
      <c r="J620" s="69"/>
      <c r="K620" s="69"/>
      <c r="L620" s="69"/>
      <c r="M620" s="70"/>
      <c r="N620" s="7"/>
      <c r="O620" s="193"/>
      <c r="P620" s="106"/>
      <c r="Q620" s="216" t="s">
        <v>145</v>
      </c>
      <c r="R620" s="72">
        <f>IF($J611="Ano",R619*'Podpůrná data'!$B$5,R619*'Podpůrná data'!$B$3)</f>
        <v>0</v>
      </c>
      <c r="S620" s="72">
        <f>IF($J611="Ano",S619*'Podpůrná data'!$B$5,S619*'Podpůrná data'!$B$3)</f>
        <v>0</v>
      </c>
      <c r="T620" s="72">
        <f>IF($J611="Ano",T619*'Podpůrná data'!$B$5,T619*'Podpůrná data'!$B$3)</f>
        <v>0</v>
      </c>
      <c r="U620" s="72">
        <f>IF($J611="Ano",U619*'Podpůrná data'!$B$5,U619*'Podpůrná data'!$B$3)</f>
        <v>0</v>
      </c>
      <c r="V620" s="72">
        <f>IF($J611="Ano",V619*'Podpůrná data'!$B$5,V619*'Podpůrná data'!$B$3)</f>
        <v>0</v>
      </c>
      <c r="W620" s="72">
        <f>IF($J611="Ano",W619*'Podpůrná data'!$B$5,W619*'Podpůrná data'!$B$3)</f>
        <v>0</v>
      </c>
      <c r="X620" s="72">
        <f>IF($J611="Ano",X619*'Podpůrná data'!$B$5,X619*'Podpůrná data'!$B$3)</f>
        <v>0</v>
      </c>
      <c r="Y620" s="72">
        <f>IF($J611="Ano",Y619*'Podpůrná data'!$B$5,Y619*'Podpůrná data'!$B$3)</f>
        <v>0</v>
      </c>
      <c r="Z620" s="72">
        <f>IF($J611="Ano",Z619*'Podpůrná data'!$B$5,Z619*'Podpůrná data'!$B$3)</f>
        <v>0</v>
      </c>
      <c r="AA620" s="72">
        <f>IF($J611="Ano",AA619*'Podpůrná data'!$B$5,AA619*'Podpůrná data'!$B$3)</f>
        <v>0</v>
      </c>
      <c r="AB620" s="72">
        <f>IF($J611="Ano",AB619*'Podpůrná data'!$B$5,AB619*'Podpůrná data'!$B$3)</f>
        <v>0</v>
      </c>
      <c r="AC620" s="72">
        <f>IF($J611="Ano",AC619*'Podpůrná data'!$B$5,AC619*'Podpůrná data'!$B$3)</f>
        <v>0</v>
      </c>
      <c r="AD620" s="72">
        <f>IF($J611="Ano",AD619*'Podpůrná data'!$B$5,AD619*'Podpůrná data'!$B$3)</f>
        <v>0</v>
      </c>
      <c r="AE620" s="72">
        <f>IF($J611="Ano",AE619*'Podpůrná data'!$B$5,AE619*'Podpůrná data'!$B$3)</f>
        <v>0</v>
      </c>
      <c r="AF620" s="72">
        <f>IF($J611="Ano",AF619*'Podpůrná data'!$B$5,AF619*'Podpůrná data'!$B$3)</f>
        <v>0</v>
      </c>
      <c r="AG620" s="72">
        <f>IF($J611="Ano",AG619*'Podpůrná data'!$B$5,AG619*'Podpůrná data'!$B$3)</f>
        <v>0</v>
      </c>
      <c r="AH620" s="72">
        <f>IF($J611="Ano",AH619*'Podpůrná data'!$B$5,AH619*'Podpůrná data'!$B$3)</f>
        <v>0</v>
      </c>
      <c r="AI620" s="72">
        <f>IF($J611="Ano",AI619*'Podpůrná data'!$B$5,AI619*'Podpůrná data'!$B$3)</f>
        <v>0</v>
      </c>
      <c r="AJ620" s="72">
        <f>IF($J611="Ano",AJ619*'Podpůrná data'!$B$5,AJ619*'Podpůrná data'!$B$3)</f>
        <v>0</v>
      </c>
      <c r="AK620" s="72">
        <f>IF($J611="Ano",AK619*'Podpůrná data'!$B$5,AK619*'Podpůrná data'!$B$3)</f>
        <v>0</v>
      </c>
      <c r="AL620" s="72">
        <f>IF($J611="Ano",AL619*'Podpůrná data'!$B$5,AL619*'Podpůrná data'!$B$3)</f>
        <v>0</v>
      </c>
      <c r="AM620" s="72">
        <f>IF($J611="Ano",AM619*'Podpůrná data'!$B$5,AM619*'Podpůrná data'!$B$3)</f>
        <v>0</v>
      </c>
      <c r="AN620" s="72">
        <f>IF($J611="Ano",AN619*'Podpůrná data'!$B$5,AN619*'Podpůrná data'!$B$3)</f>
        <v>0</v>
      </c>
      <c r="AO620" s="72">
        <f>IF($J611="Ano",AO619*'Podpůrná data'!$B$5,AO619*'Podpůrná data'!$B$3)</f>
        <v>0</v>
      </c>
      <c r="AP620" s="72">
        <f>IF($J611="Ano",AP619*'Podpůrná data'!$B$5,AP619*'Podpůrná data'!$B$3)</f>
        <v>0</v>
      </c>
      <c r="AQ620" s="72">
        <f>IF($J611="Ano",AQ619*'Podpůrná data'!$B$5,AQ619*'Podpůrná data'!$B$3)</f>
        <v>0</v>
      </c>
      <c r="AR620" s="72">
        <f>IF($J611="Ano",AR619*'Podpůrná data'!$B$5,AR619*'Podpůrná data'!$B$3)</f>
        <v>0</v>
      </c>
      <c r="AS620" s="72">
        <f>IF($J611="Ano",AS619*'Podpůrná data'!$B$5,AS619*'Podpůrná data'!$B$3)</f>
        <v>0</v>
      </c>
      <c r="AT620" s="72">
        <f>IF($J611="Ano",AT619*'Podpůrná data'!$B$5,AT619*'Podpůrná data'!$B$3)</f>
        <v>0</v>
      </c>
      <c r="AU620" s="72">
        <f>IF($J611="Ano",AU619*'Podpůrná data'!$B$5,AU619*'Podpůrná data'!$B$3)</f>
        <v>0</v>
      </c>
      <c r="AV620" s="72">
        <f>IF($J611="Ano",AV619*'Podpůrná data'!$B$5,AV619*'Podpůrná data'!$B$3)</f>
        <v>0</v>
      </c>
      <c r="AW620" s="72">
        <f>IF($J611="Ano",AW619*'Podpůrná data'!$B$5,AW619*'Podpůrná data'!$B$3)</f>
        <v>0</v>
      </c>
      <c r="AX620" s="72">
        <f>IF($J611="Ano",AX619*'Podpůrná data'!$B$5,AX619*'Podpůrná data'!$B$3)</f>
        <v>0</v>
      </c>
      <c r="AY620" s="72">
        <f>IF($J611="Ano",AY619*'Podpůrná data'!$B$5,AY619*'Podpůrná data'!$B$3)</f>
        <v>0</v>
      </c>
      <c r="AZ620" s="72">
        <f>IF($J611="Ano",AZ619*'Podpůrná data'!$B$5,AZ619*'Podpůrná data'!$B$3)</f>
        <v>0</v>
      </c>
      <c r="BA620" s="72">
        <f>IF($J611="Ano",BA619*'Podpůrná data'!$B$5,BA619*'Podpůrná data'!$B$3)</f>
        <v>0</v>
      </c>
      <c r="BB620" s="72">
        <f>IF($J611="Ano",BB619*'Podpůrná data'!$B$5,BB619*'Podpůrná data'!$B$3)</f>
        <v>0</v>
      </c>
      <c r="BC620" s="72">
        <f>IF($J611="Ano",BC619*'Podpůrná data'!$B$5,BC619*'Podpůrná data'!$B$3)</f>
        <v>0</v>
      </c>
      <c r="BD620" s="72">
        <f>IF($J611="Ano",BD619*'Podpůrná data'!$B$5,BD619*'Podpůrná data'!$B$3)</f>
        <v>0</v>
      </c>
      <c r="BE620" s="72">
        <f>IF($J611="Ano",BE619*'Podpůrná data'!$B$5,BE619*'Podpůrná data'!$B$3)</f>
        <v>0</v>
      </c>
      <c r="BF620" s="72">
        <f>IF($J611="Ano",BF619*'Podpůrná data'!$B$5,BF619*'Podpůrná data'!$B$3)</f>
        <v>0</v>
      </c>
      <c r="BG620" s="72">
        <f>IF($J611="Ano",BG619*'Podpůrná data'!$B$5,BG619*'Podpůrná data'!$B$3)</f>
        <v>0</v>
      </c>
      <c r="BH620" s="72">
        <f>IF($J611="Ano",BH619*'Podpůrná data'!$B$5,BH619*'Podpůrná data'!$B$3)</f>
        <v>0</v>
      </c>
      <c r="BI620" s="72">
        <f>IF($J611="Ano",BI619*'Podpůrná data'!$B$5,BI619*'Podpůrná data'!$B$3)</f>
        <v>0</v>
      </c>
      <c r="BJ620" s="72">
        <f>IF($J611="Ano",BJ619*'Podpůrná data'!$B$5,BJ619*'Podpůrná data'!$B$3)</f>
        <v>0</v>
      </c>
      <c r="BK620" s="72">
        <f>IF($J611="Ano",BK619*'Podpůrná data'!$B$5,BK619*'Podpůrná data'!$B$3)</f>
        <v>0</v>
      </c>
      <c r="BL620" s="72">
        <f>IF($J611="Ano",BL619*'Podpůrná data'!$B$5,BL619*'Podpůrná data'!$B$3)</f>
        <v>0</v>
      </c>
      <c r="BM620" s="72">
        <f>IF($J611="Ano",BM619*'Podpůrná data'!$B$5,BM619*'Podpůrná data'!$B$3)</f>
        <v>0</v>
      </c>
      <c r="BN620" s="363"/>
      <c r="BO620" s="365"/>
      <c r="BP620" s="367"/>
      <c r="BQ620" s="367"/>
      <c r="BR620" s="106"/>
      <c r="BS620" s="178">
        <f>SUMIFS($R620:$BM620,$R610:$BM610,"1. ZoR")</f>
        <v>0</v>
      </c>
      <c r="BT620" s="178">
        <f>SUMIFS($R620:$BM620,$R610:$BM610,"2. ZoR")</f>
        <v>0</v>
      </c>
      <c r="BU620" s="178">
        <f>SUMIFS($R620:$BM620,$R610:$BM610,"3. ZoR")</f>
        <v>0</v>
      </c>
      <c r="BV620" s="178">
        <f>SUMIFS($R620:$BM620,$R610:$BM610,"4. ZoR")</f>
        <v>0</v>
      </c>
      <c r="BW620" s="178">
        <f>SUMIFS($R620:$BM620,$R610:$BM610,"5. ZoR")</f>
        <v>0</v>
      </c>
      <c r="BX620" s="178">
        <f>SUMIFS($R620:$BM620,$R610:$BM610,"6. ZoR")</f>
        <v>0</v>
      </c>
      <c r="BY620" s="178">
        <f>SUMIFS($R620:$BM620,$R610:$BM610,"7. ZoR")</f>
        <v>0</v>
      </c>
      <c r="BZ620" s="178">
        <f>SUMIFS($R620:$BM620,$R610:$BM610,"8. ZoR")</f>
        <v>0</v>
      </c>
      <c r="CA620" s="178">
        <f>SUMIFS($R620:$BM620,$R610:$BM610,"9. ZoR")</f>
        <v>0</v>
      </c>
      <c r="CB620" s="178">
        <f>SUMIFS($R620:$BM620,$R610:$BM610,"10. ZoR")</f>
        <v>0</v>
      </c>
      <c r="CC620" s="178">
        <f>SUMIFS($R620:$BM620,$R610:$BM610,"11. ZoR")</f>
        <v>0</v>
      </c>
      <c r="CD620" s="178">
        <f>SUMIFS($R620:$BM620,$R610:$BM610,"12. ZoR")</f>
        <v>0</v>
      </c>
      <c r="CE620" s="178">
        <f>SUMIFS($R620:$BM620,$R610:$BM610,"13. ZoR")</f>
        <v>0</v>
      </c>
      <c r="CF620" s="178">
        <f>SUMIFS($R620:$BM620,$R610:$BM610,"14. ZoR")</f>
        <v>0</v>
      </c>
      <c r="CG620" s="178">
        <f>SUMIFS($R620:$BM620,$R610:$BM610,"15. ZoR")</f>
        <v>0</v>
      </c>
    </row>
    <row r="621" spans="1:85" ht="15" hidden="1" thickBot="1" x14ac:dyDescent="0.4">
      <c r="B621" s="105"/>
      <c r="C621" s="130"/>
      <c r="D621" s="130"/>
      <c r="E621" s="130"/>
      <c r="F621" s="130"/>
      <c r="G621" s="130"/>
      <c r="H621" s="105"/>
      <c r="I621" s="105"/>
      <c r="J621" s="105"/>
      <c r="K621" s="105"/>
      <c r="L621" s="105"/>
      <c r="M621" s="105"/>
      <c r="N621" s="7"/>
      <c r="O621" s="105"/>
      <c r="P621" s="105"/>
      <c r="Q621" s="105"/>
      <c r="R621" s="105"/>
      <c r="S621" s="105"/>
      <c r="T621" s="7"/>
      <c r="U621" s="105"/>
      <c r="V621" s="105"/>
      <c r="W621" s="105"/>
      <c r="X621" s="105"/>
      <c r="Y621" s="105"/>
      <c r="Z621" s="105"/>
      <c r="AA621" s="105"/>
      <c r="AB621" s="105"/>
      <c r="AC621" s="105"/>
      <c r="AD621" s="105"/>
      <c r="AE621" s="105"/>
      <c r="AF621" s="105"/>
      <c r="AG621" s="105"/>
      <c r="AH621" s="105"/>
      <c r="AI621" s="105"/>
      <c r="AJ621" s="105"/>
      <c r="AK621" s="105"/>
      <c r="AL621" s="105"/>
      <c r="AM621" s="105"/>
      <c r="AN621" s="105"/>
      <c r="AO621" s="105"/>
      <c r="AP621" s="105"/>
      <c r="AQ621" s="105"/>
      <c r="AR621" s="105"/>
      <c r="AS621" s="105"/>
      <c r="AT621" s="105"/>
      <c r="AU621" s="105"/>
      <c r="AV621" s="105"/>
      <c r="AW621" s="105"/>
      <c r="AX621" s="105"/>
      <c r="AY621" s="105"/>
      <c r="AZ621" s="105"/>
      <c r="BA621" s="105"/>
      <c r="BB621" s="105"/>
      <c r="BC621" s="105"/>
      <c r="BD621" s="105"/>
      <c r="BE621" s="105"/>
      <c r="BF621" s="105"/>
      <c r="BG621" s="105"/>
      <c r="BH621" s="105"/>
      <c r="BI621" s="105"/>
      <c r="BJ621" s="105"/>
      <c r="BK621" s="105"/>
      <c r="BL621" s="105"/>
      <c r="BM621" s="105"/>
      <c r="BN621" s="105"/>
      <c r="BO621" s="105"/>
      <c r="BP621" s="105"/>
      <c r="BQ621" s="105"/>
      <c r="BR621" s="105"/>
      <c r="BS621" s="105"/>
      <c r="BT621" s="105"/>
      <c r="BU621" s="105"/>
      <c r="BV621" s="105"/>
      <c r="BW621" s="105"/>
      <c r="BX621" s="105"/>
      <c r="BY621" s="105"/>
      <c r="BZ621" s="105"/>
      <c r="CA621" s="105"/>
      <c r="CB621" s="105"/>
      <c r="CC621" s="105"/>
      <c r="CD621" s="105"/>
      <c r="CE621" s="105"/>
      <c r="CF621" s="105"/>
      <c r="CG621" s="105"/>
    </row>
    <row r="622" spans="1:85" s="245" customFormat="1" ht="69.650000000000006" customHeight="1" thickBot="1" x14ac:dyDescent="0.4">
      <c r="A622" s="249"/>
      <c r="B622" s="120"/>
      <c r="C622" s="360" t="s">
        <v>2</v>
      </c>
      <c r="D622" s="121"/>
      <c r="E622" s="131" t="s">
        <v>206</v>
      </c>
      <c r="F622" s="131" t="s">
        <v>444</v>
      </c>
      <c r="G622" s="131" t="s">
        <v>208</v>
      </c>
      <c r="H622" s="122" t="s">
        <v>94</v>
      </c>
      <c r="I622" s="122" t="s">
        <v>95</v>
      </c>
      <c r="J622" s="122" t="s">
        <v>96</v>
      </c>
      <c r="K622" s="122" t="s">
        <v>216</v>
      </c>
      <c r="L622" s="122" t="s">
        <v>218</v>
      </c>
      <c r="M622" s="138" t="s">
        <v>1</v>
      </c>
      <c r="N622" s="7"/>
      <c r="O622" s="124">
        <v>208002</v>
      </c>
      <c r="P622" s="106"/>
      <c r="Q622" s="194" t="s">
        <v>128</v>
      </c>
      <c r="R622" s="83" t="s">
        <v>4</v>
      </c>
      <c r="S622" s="83" t="s">
        <v>5</v>
      </c>
      <c r="T622" s="83" t="s">
        <v>6</v>
      </c>
      <c r="U622" s="83" t="s">
        <v>7</v>
      </c>
      <c r="V622" s="83" t="s">
        <v>8</v>
      </c>
      <c r="W622" s="83" t="s">
        <v>9</v>
      </c>
      <c r="X622" s="83" t="s">
        <v>10</v>
      </c>
      <c r="Y622" s="83" t="s">
        <v>11</v>
      </c>
      <c r="Z622" s="83" t="s">
        <v>12</v>
      </c>
      <c r="AA622" s="83" t="s">
        <v>13</v>
      </c>
      <c r="AB622" s="83" t="s">
        <v>14</v>
      </c>
      <c r="AC622" s="83" t="s">
        <v>15</v>
      </c>
      <c r="AD622" s="83" t="s">
        <v>16</v>
      </c>
      <c r="AE622" s="83" t="s">
        <v>17</v>
      </c>
      <c r="AF622" s="83" t="s">
        <v>18</v>
      </c>
      <c r="AG622" s="83" t="s">
        <v>19</v>
      </c>
      <c r="AH622" s="83" t="s">
        <v>20</v>
      </c>
      <c r="AI622" s="83" t="s">
        <v>21</v>
      </c>
      <c r="AJ622" s="83" t="s">
        <v>22</v>
      </c>
      <c r="AK622" s="83" t="s">
        <v>23</v>
      </c>
      <c r="AL622" s="83" t="s">
        <v>24</v>
      </c>
      <c r="AM622" s="83" t="s">
        <v>25</v>
      </c>
      <c r="AN622" s="83" t="s">
        <v>26</v>
      </c>
      <c r="AO622" s="83" t="s">
        <v>27</v>
      </c>
      <c r="AP622" s="83" t="s">
        <v>28</v>
      </c>
      <c r="AQ622" s="83" t="s">
        <v>29</v>
      </c>
      <c r="AR622" s="83" t="s">
        <v>30</v>
      </c>
      <c r="AS622" s="83" t="s">
        <v>31</v>
      </c>
      <c r="AT622" s="83" t="s">
        <v>32</v>
      </c>
      <c r="AU622" s="83" t="s">
        <v>33</v>
      </c>
      <c r="AV622" s="83" t="s">
        <v>34</v>
      </c>
      <c r="AW622" s="83" t="s">
        <v>35</v>
      </c>
      <c r="AX622" s="83" t="s">
        <v>36</v>
      </c>
      <c r="AY622" s="83" t="s">
        <v>37</v>
      </c>
      <c r="AZ622" s="83" t="s">
        <v>38</v>
      </c>
      <c r="BA622" s="83" t="s">
        <v>39</v>
      </c>
      <c r="BB622" s="83" t="s">
        <v>40</v>
      </c>
      <c r="BC622" s="83" t="s">
        <v>41</v>
      </c>
      <c r="BD622" s="83" t="s">
        <v>42</v>
      </c>
      <c r="BE622" s="83" t="s">
        <v>43</v>
      </c>
      <c r="BF622" s="83" t="s">
        <v>44</v>
      </c>
      <c r="BG622" s="83" t="s">
        <v>45</v>
      </c>
      <c r="BH622" s="83" t="s">
        <v>46</v>
      </c>
      <c r="BI622" s="83" t="s">
        <v>47</v>
      </c>
      <c r="BJ622" s="83" t="s">
        <v>48</v>
      </c>
      <c r="BK622" s="83" t="s">
        <v>49</v>
      </c>
      <c r="BL622" s="83" t="s">
        <v>50</v>
      </c>
      <c r="BM622" s="83" t="s">
        <v>51</v>
      </c>
      <c r="BN622" s="134" t="s">
        <v>163</v>
      </c>
      <c r="BO622" s="135" t="s">
        <v>164</v>
      </c>
      <c r="BP622" s="135" t="s">
        <v>146</v>
      </c>
      <c r="BQ622" s="135" t="s">
        <v>214</v>
      </c>
      <c r="BR622" s="106"/>
      <c r="BS622" s="368" t="s">
        <v>238</v>
      </c>
      <c r="BT622" s="369"/>
      <c r="BU622" s="369"/>
      <c r="BV622" s="369"/>
      <c r="BW622" s="369"/>
      <c r="BX622" s="369"/>
      <c r="BY622" s="369"/>
      <c r="BZ622" s="369"/>
      <c r="CA622" s="369"/>
      <c r="CB622" s="369"/>
      <c r="CC622" s="369"/>
      <c r="CD622" s="369"/>
      <c r="CE622" s="369"/>
      <c r="CF622" s="369"/>
      <c r="CG622" s="369"/>
    </row>
    <row r="623" spans="1:85" s="245" customFormat="1" ht="21" hidden="1" customHeight="1" x14ac:dyDescent="0.35">
      <c r="A623" s="250"/>
      <c r="B623" s="113"/>
      <c r="C623" s="361"/>
      <c r="D623" s="125"/>
      <c r="E623" s="125"/>
      <c r="F623" s="125"/>
      <c r="G623" s="125"/>
      <c r="H623" s="370" t="s">
        <v>250</v>
      </c>
      <c r="I623" s="371" t="s">
        <v>425</v>
      </c>
      <c r="J623" s="357" t="s">
        <v>97</v>
      </c>
      <c r="K623" s="357" t="s">
        <v>217</v>
      </c>
      <c r="L623" s="137"/>
      <c r="M623" s="373" t="s">
        <v>93</v>
      </c>
      <c r="N623" s="7"/>
      <c r="O623" s="375" t="s">
        <v>3</v>
      </c>
      <c r="P623" s="106"/>
      <c r="Q623" s="84"/>
      <c r="R623" s="74">
        <f>MONTH(Úvod!$F$10)</f>
        <v>1</v>
      </c>
      <c r="S623" s="75">
        <f t="shared" ref="S623" si="11532">IF(R623=12,1,R623+1)</f>
        <v>2</v>
      </c>
      <c r="T623" s="75">
        <f t="shared" ref="T623" si="11533">IF(S623=12,1,S623+1)</f>
        <v>3</v>
      </c>
      <c r="U623" s="76">
        <f t="shared" ref="U623" si="11534">IF(T623=12,1,T623+1)</f>
        <v>4</v>
      </c>
      <c r="V623" s="76">
        <f t="shared" ref="V623" si="11535">IF(U623=12,1,U623+1)</f>
        <v>5</v>
      </c>
      <c r="W623" s="76">
        <f t="shared" ref="W623" si="11536">IF(V623=12,1,V623+1)</f>
        <v>6</v>
      </c>
      <c r="X623" s="76">
        <f t="shared" ref="X623" si="11537">IF(W623=12,1,W623+1)</f>
        <v>7</v>
      </c>
      <c r="Y623" s="76">
        <f t="shared" ref="Y623" si="11538">IF(X623=12,1,X623+1)</f>
        <v>8</v>
      </c>
      <c r="Z623" s="76">
        <f t="shared" ref="Z623" si="11539">IF(Y623=12,1,Y623+1)</f>
        <v>9</v>
      </c>
      <c r="AA623" s="76">
        <f>IF(Z623=12,1,Z623+1)</f>
        <v>10</v>
      </c>
      <c r="AB623" s="76">
        <f t="shared" ref="AB623" si="11540">IF(AA623=12,1,AA623+1)</f>
        <v>11</v>
      </c>
      <c r="AC623" s="76">
        <f t="shared" ref="AC623" si="11541">IF(AB623=12,1,AB623+1)</f>
        <v>12</v>
      </c>
      <c r="AD623" s="76">
        <f t="shared" ref="AD623" si="11542">IF(AC623=12,1,AC623+1)</f>
        <v>1</v>
      </c>
      <c r="AE623" s="76">
        <f t="shared" ref="AE623" si="11543">IF(AD623=12,1,AD623+1)</f>
        <v>2</v>
      </c>
      <c r="AF623" s="76">
        <f t="shared" ref="AF623" si="11544">IF(AE623=12,1,AE623+1)</f>
        <v>3</v>
      </c>
      <c r="AG623" s="76">
        <f t="shared" ref="AG623" si="11545">IF(AF623=12,1,AF623+1)</f>
        <v>4</v>
      </c>
      <c r="AH623" s="76">
        <f t="shared" ref="AH623" si="11546">IF(AG623=12,1,AG623+1)</f>
        <v>5</v>
      </c>
      <c r="AI623" s="76">
        <f t="shared" ref="AI623" si="11547">IF(AH623=12,1,AH623+1)</f>
        <v>6</v>
      </c>
      <c r="AJ623" s="76">
        <f>IF(AI623=12,1,AI623+1)</f>
        <v>7</v>
      </c>
      <c r="AK623" s="76">
        <f t="shared" ref="AK623" si="11548">IF(AJ623=12,1,AJ623+1)</f>
        <v>8</v>
      </c>
      <c r="AL623" s="76">
        <f t="shared" ref="AL623" si="11549">IF(AK623=12,1,AK623+1)</f>
        <v>9</v>
      </c>
      <c r="AM623" s="76">
        <f t="shared" ref="AM623" si="11550">IF(AL623=12,1,AL623+1)</f>
        <v>10</v>
      </c>
      <c r="AN623" s="76">
        <f t="shared" ref="AN623" si="11551">IF(AM623=12,1,AM623+1)</f>
        <v>11</v>
      </c>
      <c r="AO623" s="76">
        <f t="shared" ref="AO623" si="11552">IF(AN623=12,1,AN623+1)</f>
        <v>12</v>
      </c>
      <c r="AP623" s="76">
        <f t="shared" ref="AP623" si="11553">IF(AO623=12,1,AO623+1)</f>
        <v>1</v>
      </c>
      <c r="AQ623" s="76">
        <f t="shared" ref="AQ623" si="11554">IF(AP623=12,1,AP623+1)</f>
        <v>2</v>
      </c>
      <c r="AR623" s="76">
        <f t="shared" ref="AR623" si="11555">IF(AQ623=12,1,AQ623+1)</f>
        <v>3</v>
      </c>
      <c r="AS623" s="76">
        <f t="shared" ref="AS623" si="11556">IF(AR623=12,1,AR623+1)</f>
        <v>4</v>
      </c>
      <c r="AT623" s="76">
        <f t="shared" ref="AT623" si="11557">IF(AS623=12,1,AS623+1)</f>
        <v>5</v>
      </c>
      <c r="AU623" s="76">
        <f t="shared" ref="AU623" si="11558">IF(AT623=12,1,AT623+1)</f>
        <v>6</v>
      </c>
      <c r="AV623" s="76">
        <f t="shared" ref="AV623" si="11559">IF(AU623=12,1,AU623+1)</f>
        <v>7</v>
      </c>
      <c r="AW623" s="76">
        <f t="shared" ref="AW623" si="11560">IF(AV623=12,1,AV623+1)</f>
        <v>8</v>
      </c>
      <c r="AX623" s="76">
        <f t="shared" ref="AX623" si="11561">IF(AW623=12,1,AW623+1)</f>
        <v>9</v>
      </c>
      <c r="AY623" s="76">
        <f t="shared" ref="AY623" si="11562">IF(AX623=12,1,AX623+1)</f>
        <v>10</v>
      </c>
      <c r="AZ623" s="76">
        <f t="shared" ref="AZ623" si="11563">IF(AY623=12,1,AY623+1)</f>
        <v>11</v>
      </c>
      <c r="BA623" s="76">
        <f t="shared" ref="BA623" si="11564">IF(AZ623=12,1,AZ623+1)</f>
        <v>12</v>
      </c>
      <c r="BB623" s="76">
        <f t="shared" ref="BB623" si="11565">IF(BA623=12,1,BA623+1)</f>
        <v>1</v>
      </c>
      <c r="BC623" s="76">
        <f t="shared" ref="BC623" si="11566">IF(BB623=12,1,BB623+1)</f>
        <v>2</v>
      </c>
      <c r="BD623" s="76">
        <f t="shared" ref="BD623" si="11567">IF(BC623=12,1,BC623+1)</f>
        <v>3</v>
      </c>
      <c r="BE623" s="76">
        <f t="shared" ref="BE623" si="11568">IF(BD623=12,1,BD623+1)</f>
        <v>4</v>
      </c>
      <c r="BF623" s="76">
        <f t="shared" ref="BF623" si="11569">IF(BE623=12,1,BE623+1)</f>
        <v>5</v>
      </c>
      <c r="BG623" s="76">
        <f t="shared" ref="BG623" si="11570">IF(BF623=12,1,BF623+1)</f>
        <v>6</v>
      </c>
      <c r="BH623" s="76">
        <f t="shared" ref="BH623" si="11571">IF(BG623=12,1,BG623+1)</f>
        <v>7</v>
      </c>
      <c r="BI623" s="76">
        <f t="shared" ref="BI623" si="11572">IF(BH623=12,1,BH623+1)</f>
        <v>8</v>
      </c>
      <c r="BJ623" s="76">
        <f t="shared" ref="BJ623" si="11573">IF(BI623=12,1,BI623+1)</f>
        <v>9</v>
      </c>
      <c r="BK623" s="76">
        <f t="shared" ref="BK623" si="11574">IF(BJ623=12,1,BJ623+1)</f>
        <v>10</v>
      </c>
      <c r="BL623" s="76">
        <f t="shared" ref="BL623" si="11575">IF(BK623=12,1,BK623+1)</f>
        <v>11</v>
      </c>
      <c r="BM623" s="76">
        <f t="shared" ref="BM623" si="11576">IF(BL623=12,1,BL623+1)</f>
        <v>12</v>
      </c>
      <c r="BN623" s="81"/>
      <c r="BO623" s="78"/>
      <c r="BP623" s="78"/>
      <c r="BQ623" s="78"/>
      <c r="BR623" s="106"/>
      <c r="BS623" s="106"/>
      <c r="BT623" s="106"/>
      <c r="BU623" s="106"/>
      <c r="BV623" s="106"/>
      <c r="BW623" s="106"/>
      <c r="BX623" s="106"/>
      <c r="BY623" s="106"/>
      <c r="BZ623" s="106"/>
      <c r="CA623" s="106"/>
      <c r="CB623" s="106"/>
      <c r="CC623" s="106"/>
      <c r="CD623" s="106"/>
      <c r="CE623" s="106"/>
      <c r="CF623" s="106"/>
      <c r="CG623" s="106"/>
    </row>
    <row r="624" spans="1:85" s="245" customFormat="1" ht="18" hidden="1" customHeight="1" x14ac:dyDescent="0.35">
      <c r="A624" s="250"/>
      <c r="B624" s="113"/>
      <c r="C624" s="361"/>
      <c r="D624" s="125"/>
      <c r="E624" s="125"/>
      <c r="F624" s="125"/>
      <c r="G624" s="125"/>
      <c r="H624" s="370"/>
      <c r="I624" s="371"/>
      <c r="J624" s="357"/>
      <c r="K624" s="357"/>
      <c r="L624" s="137"/>
      <c r="M624" s="373"/>
      <c r="N624" s="7"/>
      <c r="O624" s="376"/>
      <c r="P624" s="106"/>
      <c r="Q624" s="77"/>
      <c r="R624" s="59">
        <f t="shared" ref="R624:BM624" si="11577">VALUE(_xlfn.CONCAT(R623,".",R626))</f>
        <v>1</v>
      </c>
      <c r="S624" s="73">
        <f t="shared" si="11577"/>
        <v>32</v>
      </c>
      <c r="T624" s="73">
        <f t="shared" si="11577"/>
        <v>61</v>
      </c>
      <c r="U624" s="73">
        <f t="shared" si="11577"/>
        <v>92</v>
      </c>
      <c r="V624" s="73">
        <f t="shared" si="11577"/>
        <v>122</v>
      </c>
      <c r="W624" s="73">
        <f t="shared" si="11577"/>
        <v>153</v>
      </c>
      <c r="X624" s="73">
        <f t="shared" si="11577"/>
        <v>183</v>
      </c>
      <c r="Y624" s="73">
        <f t="shared" si="11577"/>
        <v>214</v>
      </c>
      <c r="Z624" s="73">
        <f t="shared" si="11577"/>
        <v>245</v>
      </c>
      <c r="AA624" s="73">
        <f t="shared" si="11577"/>
        <v>275</v>
      </c>
      <c r="AB624" s="73">
        <f t="shared" si="11577"/>
        <v>306</v>
      </c>
      <c r="AC624" s="73">
        <f t="shared" si="11577"/>
        <v>336</v>
      </c>
      <c r="AD624" s="73">
        <f t="shared" si="11577"/>
        <v>367</v>
      </c>
      <c r="AE624" s="73">
        <f t="shared" si="11577"/>
        <v>398</v>
      </c>
      <c r="AF624" s="73">
        <f t="shared" si="11577"/>
        <v>426</v>
      </c>
      <c r="AG624" s="73">
        <f t="shared" si="11577"/>
        <v>457</v>
      </c>
      <c r="AH624" s="73">
        <f t="shared" si="11577"/>
        <v>487</v>
      </c>
      <c r="AI624" s="73">
        <f t="shared" si="11577"/>
        <v>518</v>
      </c>
      <c r="AJ624" s="73">
        <f t="shared" si="11577"/>
        <v>548</v>
      </c>
      <c r="AK624" s="73">
        <f t="shared" si="11577"/>
        <v>579</v>
      </c>
      <c r="AL624" s="73">
        <f t="shared" si="11577"/>
        <v>610</v>
      </c>
      <c r="AM624" s="73">
        <f t="shared" si="11577"/>
        <v>640</v>
      </c>
      <c r="AN624" s="73">
        <f t="shared" si="11577"/>
        <v>671</v>
      </c>
      <c r="AO624" s="73">
        <f t="shared" si="11577"/>
        <v>701</v>
      </c>
      <c r="AP624" s="73">
        <f t="shared" si="11577"/>
        <v>732</v>
      </c>
      <c r="AQ624" s="73">
        <f t="shared" si="11577"/>
        <v>763</v>
      </c>
      <c r="AR624" s="73">
        <f t="shared" si="11577"/>
        <v>791</v>
      </c>
      <c r="AS624" s="73">
        <f t="shared" si="11577"/>
        <v>822</v>
      </c>
      <c r="AT624" s="73">
        <f t="shared" si="11577"/>
        <v>852</v>
      </c>
      <c r="AU624" s="73">
        <f t="shared" si="11577"/>
        <v>883</v>
      </c>
      <c r="AV624" s="73">
        <f t="shared" si="11577"/>
        <v>913</v>
      </c>
      <c r="AW624" s="73">
        <f t="shared" si="11577"/>
        <v>944</v>
      </c>
      <c r="AX624" s="73">
        <f t="shared" si="11577"/>
        <v>975</v>
      </c>
      <c r="AY624" s="73">
        <f t="shared" si="11577"/>
        <v>1005</v>
      </c>
      <c r="AZ624" s="73">
        <f t="shared" si="11577"/>
        <v>1036</v>
      </c>
      <c r="BA624" s="73">
        <f t="shared" si="11577"/>
        <v>1066</v>
      </c>
      <c r="BB624" s="73">
        <f t="shared" si="11577"/>
        <v>1097</v>
      </c>
      <c r="BC624" s="73">
        <f t="shared" si="11577"/>
        <v>1128</v>
      </c>
      <c r="BD624" s="73">
        <f t="shared" si="11577"/>
        <v>1156</v>
      </c>
      <c r="BE624" s="73">
        <f t="shared" si="11577"/>
        <v>1187</v>
      </c>
      <c r="BF624" s="73">
        <f t="shared" si="11577"/>
        <v>1217</v>
      </c>
      <c r="BG624" s="73">
        <f t="shared" si="11577"/>
        <v>1248</v>
      </c>
      <c r="BH624" s="73">
        <f t="shared" si="11577"/>
        <v>1278</v>
      </c>
      <c r="BI624" s="73">
        <f t="shared" si="11577"/>
        <v>1309</v>
      </c>
      <c r="BJ624" s="73">
        <f t="shared" si="11577"/>
        <v>1340</v>
      </c>
      <c r="BK624" s="73">
        <f t="shared" si="11577"/>
        <v>1370</v>
      </c>
      <c r="BL624" s="73">
        <f t="shared" si="11577"/>
        <v>1401</v>
      </c>
      <c r="BM624" s="73">
        <f t="shared" si="11577"/>
        <v>1431</v>
      </c>
      <c r="BN624" s="82"/>
      <c r="BO624" s="79"/>
      <c r="BP624" s="79"/>
      <c r="BQ624" s="79"/>
      <c r="BR624" s="106"/>
      <c r="BS624" s="106"/>
      <c r="BT624" s="106"/>
      <c r="BU624" s="106"/>
      <c r="BV624" s="106"/>
      <c r="BW624" s="106"/>
      <c r="BX624" s="106"/>
      <c r="BY624" s="106"/>
      <c r="BZ624" s="106"/>
      <c r="CA624" s="106"/>
      <c r="CB624" s="106"/>
      <c r="CC624" s="106"/>
      <c r="CD624" s="106"/>
      <c r="CE624" s="106"/>
      <c r="CF624" s="106"/>
      <c r="CG624" s="106"/>
    </row>
    <row r="625" spans="1:85" s="245" customFormat="1" ht="18" customHeight="1" x14ac:dyDescent="0.35">
      <c r="A625" s="250"/>
      <c r="B625" s="113"/>
      <c r="C625" s="361"/>
      <c r="D625" s="125"/>
      <c r="E625" s="357" t="s">
        <v>207</v>
      </c>
      <c r="F625" s="357" t="s">
        <v>207</v>
      </c>
      <c r="G625" s="357" t="s">
        <v>207</v>
      </c>
      <c r="H625" s="370"/>
      <c r="I625" s="371"/>
      <c r="J625" s="357"/>
      <c r="K625" s="357"/>
      <c r="L625" s="357" t="s">
        <v>219</v>
      </c>
      <c r="M625" s="373"/>
      <c r="N625" s="7"/>
      <c r="O625" s="376"/>
      <c r="P625" s="106"/>
      <c r="Q625" s="77"/>
      <c r="R625" s="60" t="str">
        <f>VLOOKUP(R623,'Podpůrná data'!$I$188:$J$199,2)</f>
        <v>leden</v>
      </c>
      <c r="S625" s="60" t="str">
        <f>VLOOKUP(S623,'Podpůrná data'!$I$188:$J$199,2)</f>
        <v>únor</v>
      </c>
      <c r="T625" s="60" t="str">
        <f>VLOOKUP(T623,'Podpůrná data'!$I$188:$J$199,2)</f>
        <v>březen</v>
      </c>
      <c r="U625" s="60" t="str">
        <f>VLOOKUP(U623,'Podpůrná data'!$I$188:$J$199,2)</f>
        <v>duben</v>
      </c>
      <c r="V625" s="60" t="str">
        <f>VLOOKUP(V623,'Podpůrná data'!$I$188:$J$199,2)</f>
        <v>květen</v>
      </c>
      <c r="W625" s="60" t="str">
        <f>VLOOKUP(W623,'Podpůrná data'!$I$188:$J$199,2)</f>
        <v>červen</v>
      </c>
      <c r="X625" s="60" t="str">
        <f>VLOOKUP(X623,'Podpůrná data'!$I$188:$J$199,2)</f>
        <v>červenec</v>
      </c>
      <c r="Y625" s="60" t="str">
        <f>VLOOKUP(Y623,'Podpůrná data'!$I$188:$J$199,2)</f>
        <v>srpen</v>
      </c>
      <c r="Z625" s="60" t="str">
        <f>VLOOKUP(Z623,'Podpůrná data'!$I$188:$J$199,2)</f>
        <v>září</v>
      </c>
      <c r="AA625" s="60" t="str">
        <f>VLOOKUP(AA623,'Podpůrná data'!$I$188:$J$199,2)</f>
        <v>říjen</v>
      </c>
      <c r="AB625" s="60" t="str">
        <f>VLOOKUP(AB623,'Podpůrná data'!$I$188:$J$199,2)</f>
        <v>listopad</v>
      </c>
      <c r="AC625" s="60" t="str">
        <f>VLOOKUP(AC623,'Podpůrná data'!$I$188:$J$199,2)</f>
        <v>prosinec</v>
      </c>
      <c r="AD625" s="60" t="str">
        <f>VLOOKUP(AD623,'Podpůrná data'!$I$188:$J$199,2)</f>
        <v>leden</v>
      </c>
      <c r="AE625" s="60" t="str">
        <f>VLOOKUP(AE623,'Podpůrná data'!$I$188:$J$199,2)</f>
        <v>únor</v>
      </c>
      <c r="AF625" s="60" t="str">
        <f>VLOOKUP(AF623,'Podpůrná data'!$I$188:$J$199,2)</f>
        <v>březen</v>
      </c>
      <c r="AG625" s="60" t="str">
        <f>VLOOKUP(AG623,'Podpůrná data'!$I$188:$J$199,2)</f>
        <v>duben</v>
      </c>
      <c r="AH625" s="60" t="str">
        <f>VLOOKUP(AH623,'Podpůrná data'!$I$188:$J$199,2)</f>
        <v>květen</v>
      </c>
      <c r="AI625" s="60" t="str">
        <f>VLOOKUP(AI623,'Podpůrná data'!$I$188:$J$199,2)</f>
        <v>červen</v>
      </c>
      <c r="AJ625" s="60" t="str">
        <f>VLOOKUP(AJ623,'Podpůrná data'!$I$188:$J$199,2)</f>
        <v>červenec</v>
      </c>
      <c r="AK625" s="60" t="str">
        <f>VLOOKUP(AK623,'Podpůrná data'!$I$188:$J$199,2)</f>
        <v>srpen</v>
      </c>
      <c r="AL625" s="60" t="str">
        <f>VLOOKUP(AL623,'Podpůrná data'!$I$188:$J$199,2)</f>
        <v>září</v>
      </c>
      <c r="AM625" s="60" t="str">
        <f>VLOOKUP(AM623,'Podpůrná data'!$I$188:$J$199,2)</f>
        <v>říjen</v>
      </c>
      <c r="AN625" s="60" t="str">
        <f>VLOOKUP(AN623,'Podpůrná data'!$I$188:$J$199,2)</f>
        <v>listopad</v>
      </c>
      <c r="AO625" s="60" t="str">
        <f>VLOOKUP(AO623,'Podpůrná data'!$I$188:$J$199,2)</f>
        <v>prosinec</v>
      </c>
      <c r="AP625" s="60" t="str">
        <f>VLOOKUP(AP623,'Podpůrná data'!$I$188:$J$199,2)</f>
        <v>leden</v>
      </c>
      <c r="AQ625" s="60" t="str">
        <f>VLOOKUP(AQ623,'Podpůrná data'!$I$188:$J$199,2)</f>
        <v>únor</v>
      </c>
      <c r="AR625" s="60" t="str">
        <f>VLOOKUP(AR623,'Podpůrná data'!$I$188:$J$199,2)</f>
        <v>březen</v>
      </c>
      <c r="AS625" s="60" t="str">
        <f>VLOOKUP(AS623,'Podpůrná data'!$I$188:$J$199,2)</f>
        <v>duben</v>
      </c>
      <c r="AT625" s="60" t="str">
        <f>VLOOKUP(AT623,'Podpůrná data'!$I$188:$J$199,2)</f>
        <v>květen</v>
      </c>
      <c r="AU625" s="60" t="str">
        <f>VLOOKUP(AU623,'Podpůrná data'!$I$188:$J$199,2)</f>
        <v>červen</v>
      </c>
      <c r="AV625" s="60" t="str">
        <f>VLOOKUP(AV623,'Podpůrná data'!$I$188:$J$199,2)</f>
        <v>červenec</v>
      </c>
      <c r="AW625" s="60" t="str">
        <f>VLOOKUP(AW623,'Podpůrná data'!$I$188:$J$199,2)</f>
        <v>srpen</v>
      </c>
      <c r="AX625" s="60" t="str">
        <f>VLOOKUP(AX623,'Podpůrná data'!$I$188:$J$199,2)</f>
        <v>září</v>
      </c>
      <c r="AY625" s="60" t="str">
        <f>VLOOKUP(AY623,'Podpůrná data'!$I$188:$J$199,2)</f>
        <v>říjen</v>
      </c>
      <c r="AZ625" s="60" t="str">
        <f>VLOOKUP(AZ623,'Podpůrná data'!$I$188:$J$199,2)</f>
        <v>listopad</v>
      </c>
      <c r="BA625" s="60" t="str">
        <f>VLOOKUP(BA623,'Podpůrná data'!$I$188:$J$199,2)</f>
        <v>prosinec</v>
      </c>
      <c r="BB625" s="60" t="str">
        <f>VLOOKUP(BB623,'Podpůrná data'!$I$188:$J$199,2)</f>
        <v>leden</v>
      </c>
      <c r="BC625" s="60" t="str">
        <f>VLOOKUP(BC623,'Podpůrná data'!$I$188:$J$199,2)</f>
        <v>únor</v>
      </c>
      <c r="BD625" s="60" t="str">
        <f>VLOOKUP(BD623,'Podpůrná data'!$I$188:$J$199,2)</f>
        <v>březen</v>
      </c>
      <c r="BE625" s="60" t="str">
        <f>VLOOKUP(BE623,'Podpůrná data'!$I$188:$J$199,2)</f>
        <v>duben</v>
      </c>
      <c r="BF625" s="60" t="str">
        <f>VLOOKUP(BF623,'Podpůrná data'!$I$188:$J$199,2)</f>
        <v>květen</v>
      </c>
      <c r="BG625" s="60" t="str">
        <f>VLOOKUP(BG623,'Podpůrná data'!$I$188:$J$199,2)</f>
        <v>červen</v>
      </c>
      <c r="BH625" s="60" t="str">
        <f>VLOOKUP(BH623,'Podpůrná data'!$I$188:$J$199,2)</f>
        <v>červenec</v>
      </c>
      <c r="BI625" s="60" t="str">
        <f>VLOOKUP(BI623,'Podpůrná data'!$I$188:$J$199,2)</f>
        <v>srpen</v>
      </c>
      <c r="BJ625" s="60" t="str">
        <f>VLOOKUP(BJ623,'Podpůrná data'!$I$188:$J$199,2)</f>
        <v>září</v>
      </c>
      <c r="BK625" s="60" t="str">
        <f>VLOOKUP(BK623,'Podpůrná data'!$I$188:$J$199,2)</f>
        <v>říjen</v>
      </c>
      <c r="BL625" s="60" t="str">
        <f>VLOOKUP(BL623,'Podpůrná data'!$I$188:$J$199,2)</f>
        <v>listopad</v>
      </c>
      <c r="BM625" s="60" t="str">
        <f>VLOOKUP(BM623,'Podpůrná data'!$I$188:$J$199,2)</f>
        <v>prosinec</v>
      </c>
      <c r="BN625" s="171"/>
      <c r="BO625" s="175"/>
      <c r="BP625" s="197"/>
      <c r="BQ625" s="197"/>
      <c r="BR625" s="106"/>
      <c r="BS625" s="179" t="s">
        <v>105</v>
      </c>
      <c r="BT625" s="179" t="s">
        <v>106</v>
      </c>
      <c r="BU625" s="179" t="s">
        <v>107</v>
      </c>
      <c r="BV625" s="179" t="s">
        <v>108</v>
      </c>
      <c r="BW625" s="179" t="s">
        <v>109</v>
      </c>
      <c r="BX625" s="179" t="s">
        <v>110</v>
      </c>
      <c r="BY625" s="179" t="s">
        <v>111</v>
      </c>
      <c r="BZ625" s="179" t="s">
        <v>112</v>
      </c>
      <c r="CA625" s="179" t="s">
        <v>113</v>
      </c>
      <c r="CB625" s="179" t="s">
        <v>155</v>
      </c>
      <c r="CC625" s="179" t="s">
        <v>156</v>
      </c>
      <c r="CD625" s="179" t="s">
        <v>157</v>
      </c>
      <c r="CE625" s="179" t="s">
        <v>202</v>
      </c>
      <c r="CF625" s="179" t="s">
        <v>203</v>
      </c>
      <c r="CG625" s="179" t="s">
        <v>204</v>
      </c>
    </row>
    <row r="626" spans="1:85" s="245" customFormat="1" ht="16.399999999999999" customHeight="1" x14ac:dyDescent="0.35">
      <c r="A626" s="250"/>
      <c r="B626" s="113"/>
      <c r="C626" s="361"/>
      <c r="D626" s="125"/>
      <c r="E626" s="357"/>
      <c r="F626" s="357"/>
      <c r="G626" s="357"/>
      <c r="H626" s="370"/>
      <c r="I626" s="371"/>
      <c r="J626" s="357"/>
      <c r="K626" s="357"/>
      <c r="L626" s="357"/>
      <c r="M626" s="373"/>
      <c r="N626" s="7"/>
      <c r="O626" s="376"/>
      <c r="P626" s="106"/>
      <c r="Q626" s="77"/>
      <c r="R626" s="60">
        <f>YEAR(Úvod!$F$10)</f>
        <v>1900</v>
      </c>
      <c r="S626" s="60">
        <f t="shared" ref="S626" si="11578">IF(S623=1,R626+1,R626)</f>
        <v>1900</v>
      </c>
      <c r="T626" s="60">
        <f t="shared" ref="T626" si="11579">IF(T623=1,S626+1,S626)</f>
        <v>1900</v>
      </c>
      <c r="U626" s="60">
        <f t="shared" ref="U626" si="11580">IF(U623=1,T626+1,T626)</f>
        <v>1900</v>
      </c>
      <c r="V626" s="60">
        <f t="shared" ref="V626" si="11581">IF(V623=1,U626+1,U626)</f>
        <v>1900</v>
      </c>
      <c r="W626" s="60">
        <f t="shared" ref="W626" si="11582">IF(W623=1,V626+1,V626)</f>
        <v>1900</v>
      </c>
      <c r="X626" s="60">
        <f t="shared" ref="X626" si="11583">IF(X623=1,W626+1,W626)</f>
        <v>1900</v>
      </c>
      <c r="Y626" s="60">
        <f t="shared" ref="Y626" si="11584">IF(Y623=1,X626+1,X626)</f>
        <v>1900</v>
      </c>
      <c r="Z626" s="60">
        <f t="shared" ref="Z626" si="11585">IF(Z623=1,Y626+1,Y626)</f>
        <v>1900</v>
      </c>
      <c r="AA626" s="60">
        <f t="shared" ref="AA626" si="11586">IF(AA623=1,Z626+1,Z626)</f>
        <v>1900</v>
      </c>
      <c r="AB626" s="60">
        <f t="shared" ref="AB626" si="11587">IF(AB623=1,AA626+1,AA626)</f>
        <v>1900</v>
      </c>
      <c r="AC626" s="60">
        <f t="shared" ref="AC626" si="11588">IF(AC623=1,AB626+1,AB626)</f>
        <v>1900</v>
      </c>
      <c r="AD626" s="60">
        <f t="shared" ref="AD626" si="11589">IF(AD623=1,AC626+1,AC626)</f>
        <v>1901</v>
      </c>
      <c r="AE626" s="60">
        <f t="shared" ref="AE626" si="11590">IF(AE623=1,AD626+1,AD626)</f>
        <v>1901</v>
      </c>
      <c r="AF626" s="60">
        <f t="shared" ref="AF626" si="11591">IF(AF623=1,AE626+1,AE626)</f>
        <v>1901</v>
      </c>
      <c r="AG626" s="60">
        <f t="shared" ref="AG626" si="11592">IF(AG623=1,AF626+1,AF626)</f>
        <v>1901</v>
      </c>
      <c r="AH626" s="60">
        <f t="shared" ref="AH626" si="11593">IF(AH623=1,AG626+1,AG626)</f>
        <v>1901</v>
      </c>
      <c r="AI626" s="60">
        <f t="shared" ref="AI626" si="11594">IF(AI623=1,AH626+1,AH626)</f>
        <v>1901</v>
      </c>
      <c r="AJ626" s="60">
        <f t="shared" ref="AJ626" si="11595">IF(AJ623=1,AI626+1,AI626)</f>
        <v>1901</v>
      </c>
      <c r="AK626" s="60">
        <f t="shared" ref="AK626" si="11596">IF(AK623=1,AJ626+1,AJ626)</f>
        <v>1901</v>
      </c>
      <c r="AL626" s="60">
        <f t="shared" ref="AL626" si="11597">IF(AL623=1,AK626+1,AK626)</f>
        <v>1901</v>
      </c>
      <c r="AM626" s="60">
        <f t="shared" ref="AM626" si="11598">IF(AM623=1,AL626+1,AL626)</f>
        <v>1901</v>
      </c>
      <c r="AN626" s="60">
        <f t="shared" ref="AN626" si="11599">IF(AN623=1,AM626+1,AM626)</f>
        <v>1901</v>
      </c>
      <c r="AO626" s="60">
        <f t="shared" ref="AO626" si="11600">IF(AO623=1,AN626+1,AN626)</f>
        <v>1901</v>
      </c>
      <c r="AP626" s="60">
        <f t="shared" ref="AP626" si="11601">IF(AP623=1,AO626+1,AO626)</f>
        <v>1902</v>
      </c>
      <c r="AQ626" s="60">
        <f t="shared" ref="AQ626" si="11602">IF(AQ623=1,AP626+1,AP626)</f>
        <v>1902</v>
      </c>
      <c r="AR626" s="60">
        <f t="shared" ref="AR626" si="11603">IF(AR623=1,AQ626+1,AQ626)</f>
        <v>1902</v>
      </c>
      <c r="AS626" s="60">
        <f t="shared" ref="AS626" si="11604">IF(AS623=1,AR626+1,AR626)</f>
        <v>1902</v>
      </c>
      <c r="AT626" s="60">
        <f t="shared" ref="AT626" si="11605">IF(AT623=1,AS626+1,AS626)</f>
        <v>1902</v>
      </c>
      <c r="AU626" s="60">
        <f t="shared" ref="AU626" si="11606">IF(AU623=1,AT626+1,AT626)</f>
        <v>1902</v>
      </c>
      <c r="AV626" s="60">
        <f t="shared" ref="AV626" si="11607">IF(AV623=1,AU626+1,AU626)</f>
        <v>1902</v>
      </c>
      <c r="AW626" s="60">
        <f t="shared" ref="AW626" si="11608">IF(AW623=1,AV626+1,AV626)</f>
        <v>1902</v>
      </c>
      <c r="AX626" s="60">
        <f t="shared" ref="AX626" si="11609">IF(AX623=1,AW626+1,AW626)</f>
        <v>1902</v>
      </c>
      <c r="AY626" s="60">
        <f t="shared" ref="AY626" si="11610">IF(AY623=1,AX626+1,AX626)</f>
        <v>1902</v>
      </c>
      <c r="AZ626" s="60">
        <f t="shared" ref="AZ626" si="11611">IF(AZ623=1,AY626+1,AY626)</f>
        <v>1902</v>
      </c>
      <c r="BA626" s="60">
        <f t="shared" ref="BA626" si="11612">IF(BA623=1,AZ626+1,AZ626)</f>
        <v>1902</v>
      </c>
      <c r="BB626" s="60">
        <f t="shared" ref="BB626" si="11613">IF(BB623=1,BA626+1,BA626)</f>
        <v>1903</v>
      </c>
      <c r="BC626" s="60">
        <f t="shared" ref="BC626" si="11614">IF(BC623=1,BB626+1,BB626)</f>
        <v>1903</v>
      </c>
      <c r="BD626" s="60">
        <f t="shared" ref="BD626" si="11615">IF(BD623=1,BC626+1,BC626)</f>
        <v>1903</v>
      </c>
      <c r="BE626" s="60">
        <f t="shared" ref="BE626" si="11616">IF(BE623=1,BD626+1,BD626)</f>
        <v>1903</v>
      </c>
      <c r="BF626" s="60">
        <f t="shared" ref="BF626" si="11617">IF(BF623=1,BE626+1,BE626)</f>
        <v>1903</v>
      </c>
      <c r="BG626" s="60">
        <f t="shared" ref="BG626" si="11618">IF(BG623=1,BF626+1,BF626)</f>
        <v>1903</v>
      </c>
      <c r="BH626" s="60">
        <f t="shared" ref="BH626" si="11619">IF(BH623=1,BG626+1,BG626)</f>
        <v>1903</v>
      </c>
      <c r="BI626" s="60">
        <f t="shared" ref="BI626" si="11620">IF(BI623=1,BH626+1,BH626)</f>
        <v>1903</v>
      </c>
      <c r="BJ626" s="60">
        <f t="shared" ref="BJ626" si="11621">IF(BJ623=1,BI626+1,BI626)</f>
        <v>1903</v>
      </c>
      <c r="BK626" s="60">
        <f t="shared" ref="BK626" si="11622">IF(BK623=1,BJ626+1,BJ626)</f>
        <v>1903</v>
      </c>
      <c r="BL626" s="60">
        <f t="shared" ref="BL626" si="11623">IF(BL623=1,BK626+1,BK626)</f>
        <v>1903</v>
      </c>
      <c r="BM626" s="60">
        <f t="shared" ref="BM626" si="11624">IF(BM623=1,BL626+1,BL626)</f>
        <v>1903</v>
      </c>
      <c r="BN626" s="195"/>
      <c r="BO626" s="196"/>
      <c r="BP626" s="197"/>
      <c r="BQ626" s="197"/>
      <c r="BR626" s="106"/>
      <c r="BS626" s="106"/>
      <c r="BT626" s="106"/>
      <c r="BU626" s="106"/>
      <c r="BV626" s="106"/>
      <c r="BW626" s="106"/>
      <c r="BX626" s="106"/>
      <c r="BY626" s="106"/>
      <c r="BZ626" s="106"/>
      <c r="CA626" s="106"/>
      <c r="CB626" s="106"/>
      <c r="CC626" s="106"/>
      <c r="CD626" s="106"/>
      <c r="CE626" s="106"/>
      <c r="CF626" s="106"/>
      <c r="CG626" s="106"/>
    </row>
    <row r="627" spans="1:85" s="245" customFormat="1" ht="16.399999999999999" customHeight="1" x14ac:dyDescent="0.35">
      <c r="A627" s="250"/>
      <c r="B627" s="113"/>
      <c r="C627" s="125"/>
      <c r="D627" s="125"/>
      <c r="E627" s="357"/>
      <c r="F627" s="357"/>
      <c r="G627" s="357"/>
      <c r="H627" s="370"/>
      <c r="I627" s="371"/>
      <c r="J627" s="357"/>
      <c r="K627" s="372"/>
      <c r="L627" s="357"/>
      <c r="M627" s="374"/>
      <c r="N627" s="7"/>
      <c r="O627" s="377"/>
      <c r="P627" s="106"/>
      <c r="Q627" s="63" t="s">
        <v>159</v>
      </c>
      <c r="R627" s="251"/>
      <c r="S627" s="251"/>
      <c r="T627" s="251"/>
      <c r="U627" s="251"/>
      <c r="V627" s="251"/>
      <c r="W627" s="251"/>
      <c r="X627" s="251"/>
      <c r="Y627" s="251"/>
      <c r="Z627" s="251"/>
      <c r="AA627" s="251"/>
      <c r="AB627" s="251"/>
      <c r="AC627" s="251"/>
      <c r="AD627" s="251"/>
      <c r="AE627" s="251"/>
      <c r="AF627" s="251"/>
      <c r="AG627" s="251"/>
      <c r="AH627" s="251"/>
      <c r="AI627" s="251"/>
      <c r="AJ627" s="251"/>
      <c r="AK627" s="251"/>
      <c r="AL627" s="251"/>
      <c r="AM627" s="251"/>
      <c r="AN627" s="251"/>
      <c r="AO627" s="251"/>
      <c r="AP627" s="251"/>
      <c r="AQ627" s="251"/>
      <c r="AR627" s="251"/>
      <c r="AS627" s="251"/>
      <c r="AT627" s="251"/>
      <c r="AU627" s="251"/>
      <c r="AV627" s="251"/>
      <c r="AW627" s="251"/>
      <c r="AX627" s="251"/>
      <c r="AY627" s="251"/>
      <c r="AZ627" s="251"/>
      <c r="BA627" s="251"/>
      <c r="BB627" s="251"/>
      <c r="BC627" s="251"/>
      <c r="BD627" s="251"/>
      <c r="BE627" s="251"/>
      <c r="BF627" s="251"/>
      <c r="BG627" s="251"/>
      <c r="BH627" s="251"/>
      <c r="BI627" s="251"/>
      <c r="BJ627" s="251"/>
      <c r="BK627" s="251"/>
      <c r="BL627" s="251"/>
      <c r="BM627" s="251"/>
      <c r="BN627" s="195"/>
      <c r="BO627" s="196"/>
      <c r="BP627" s="197"/>
      <c r="BQ627" s="197"/>
      <c r="BR627" s="106"/>
      <c r="BS627" s="106"/>
      <c r="BT627" s="106"/>
      <c r="BU627" s="106"/>
      <c r="BV627" s="106"/>
      <c r="BW627" s="106"/>
      <c r="BX627" s="106"/>
      <c r="BY627" s="106"/>
      <c r="BZ627" s="106"/>
      <c r="CA627" s="106"/>
      <c r="CB627" s="106"/>
      <c r="CC627" s="106"/>
      <c r="CD627" s="106"/>
      <c r="CE627" s="106"/>
      <c r="CF627" s="106"/>
      <c r="CG627" s="106"/>
    </row>
    <row r="628" spans="1:85" s="245" customFormat="1" ht="23.5" customHeight="1" x14ac:dyDescent="0.35">
      <c r="A628" s="243"/>
      <c r="B628" s="126" t="s">
        <v>40</v>
      </c>
      <c r="C628" s="359"/>
      <c r="D628" s="359"/>
      <c r="E628" s="252"/>
      <c r="F628" s="252"/>
      <c r="G628" s="241"/>
      <c r="H628" s="253"/>
      <c r="I628" s="254"/>
      <c r="J628" s="253"/>
      <c r="K628" s="205">
        <f>IF(J628="",0,IF(J628="ANO",'Podpůrná data'!$B$5,'Podpůrná data'!$B$3))</f>
        <v>0</v>
      </c>
      <c r="L628" s="203">
        <f>IFERROR(INT(ROUND(I628,2)*(VLOOKUP(INT(H628),'Podpůrná data'!$A$189:$B$233,2,FALSE))*(H628/(INT(H628)))),0)</f>
        <v>0</v>
      </c>
      <c r="M628" s="61">
        <f>K628*L628</f>
        <v>0</v>
      </c>
      <c r="N628" s="62">
        <f>IF(M628&gt;0,IF(ISTEXT(C628)=TRUE,0,1),0)</f>
        <v>0</v>
      </c>
      <c r="O628" s="166">
        <f>IF(M628&gt;0,1,0)</f>
        <v>0</v>
      </c>
      <c r="P628" s="127"/>
      <c r="Q628" s="63" t="s">
        <v>95</v>
      </c>
      <c r="R628" s="255"/>
      <c r="S628" s="255"/>
      <c r="T628" s="255"/>
      <c r="U628" s="255"/>
      <c r="V628" s="255"/>
      <c r="W628" s="255"/>
      <c r="X628" s="255"/>
      <c r="Y628" s="255"/>
      <c r="Z628" s="255"/>
      <c r="AA628" s="255"/>
      <c r="AB628" s="255"/>
      <c r="AC628" s="255"/>
      <c r="AD628" s="255"/>
      <c r="AE628" s="255"/>
      <c r="AF628" s="255"/>
      <c r="AG628" s="255"/>
      <c r="AH628" s="255"/>
      <c r="AI628" s="255"/>
      <c r="AJ628" s="255"/>
      <c r="AK628" s="255"/>
      <c r="AL628" s="255"/>
      <c r="AM628" s="255"/>
      <c r="AN628" s="255"/>
      <c r="AO628" s="255"/>
      <c r="AP628" s="255"/>
      <c r="AQ628" s="255"/>
      <c r="AR628" s="255"/>
      <c r="AS628" s="255"/>
      <c r="AT628" s="255"/>
      <c r="AU628" s="255"/>
      <c r="AV628" s="255"/>
      <c r="AW628" s="255"/>
      <c r="AX628" s="255"/>
      <c r="AY628" s="255"/>
      <c r="AZ628" s="255"/>
      <c r="BA628" s="255"/>
      <c r="BB628" s="255"/>
      <c r="BC628" s="255"/>
      <c r="BD628" s="255"/>
      <c r="BE628" s="255"/>
      <c r="BF628" s="255"/>
      <c r="BG628" s="255"/>
      <c r="BH628" s="255"/>
      <c r="BI628" s="255"/>
      <c r="BJ628" s="255"/>
      <c r="BK628" s="255"/>
      <c r="BL628" s="255"/>
      <c r="BM628" s="255"/>
      <c r="BN628" s="362">
        <f>SUM(R636:BM636)</f>
        <v>0</v>
      </c>
      <c r="BO628" s="364">
        <f>SUM(R637:BM637)</f>
        <v>0</v>
      </c>
      <c r="BP628" s="366">
        <f>IF($O628=0,0,IF($BN628&gt;=143*$I628,1,0))</f>
        <v>0</v>
      </c>
      <c r="BQ628" s="366">
        <f>IF($BN628&gt;=143*$I628,0,(CEILING(143*$I628,1)-$BN628))</f>
        <v>0</v>
      </c>
      <c r="BR628" s="106"/>
      <c r="BS628" s="106"/>
      <c r="BT628" s="106"/>
      <c r="BU628" s="106"/>
      <c r="BV628" s="106"/>
      <c r="BW628" s="106"/>
      <c r="BX628" s="106"/>
      <c r="BY628" s="106"/>
      <c r="BZ628" s="106"/>
      <c r="CA628" s="106"/>
      <c r="CB628" s="106"/>
      <c r="CC628" s="106"/>
      <c r="CD628" s="106"/>
      <c r="CE628" s="106"/>
      <c r="CF628" s="106"/>
      <c r="CG628" s="106"/>
    </row>
    <row r="629" spans="1:85" s="245" customFormat="1" ht="29" x14ac:dyDescent="0.35">
      <c r="A629" s="243"/>
      <c r="B629" s="128"/>
      <c r="C629" s="80"/>
      <c r="D629" s="80"/>
      <c r="E629" s="80"/>
      <c r="F629" s="80"/>
      <c r="G629" s="80"/>
      <c r="H629" s="80"/>
      <c r="I629" s="80"/>
      <c r="J629" s="80"/>
      <c r="K629" s="80"/>
      <c r="L629" s="80"/>
      <c r="M629" s="64"/>
      <c r="N629" s="7"/>
      <c r="O629" s="192"/>
      <c r="P629" s="106"/>
      <c r="Q629" s="63" t="s">
        <v>129</v>
      </c>
      <c r="R629" s="256"/>
      <c r="S629" s="256"/>
      <c r="T629" s="256"/>
      <c r="U629" s="256"/>
      <c r="V629" s="256"/>
      <c r="W629" s="256"/>
      <c r="X629" s="256"/>
      <c r="Y629" s="256"/>
      <c r="Z629" s="256"/>
      <c r="AA629" s="256"/>
      <c r="AB629" s="256"/>
      <c r="AC629" s="256"/>
      <c r="AD629" s="256"/>
      <c r="AE629" s="256"/>
      <c r="AF629" s="256"/>
      <c r="AG629" s="256"/>
      <c r="AH629" s="256"/>
      <c r="AI629" s="256"/>
      <c r="AJ629" s="256"/>
      <c r="AK629" s="256"/>
      <c r="AL629" s="256"/>
      <c r="AM629" s="256"/>
      <c r="AN629" s="256"/>
      <c r="AO629" s="256"/>
      <c r="AP629" s="256"/>
      <c r="AQ629" s="256"/>
      <c r="AR629" s="256"/>
      <c r="AS629" s="256"/>
      <c r="AT629" s="256"/>
      <c r="AU629" s="256"/>
      <c r="AV629" s="256"/>
      <c r="AW629" s="256"/>
      <c r="AX629" s="256"/>
      <c r="AY629" s="256"/>
      <c r="AZ629" s="256"/>
      <c r="BA629" s="256"/>
      <c r="BB629" s="256"/>
      <c r="BC629" s="256"/>
      <c r="BD629" s="256"/>
      <c r="BE629" s="256"/>
      <c r="BF629" s="256"/>
      <c r="BG629" s="256"/>
      <c r="BH629" s="256"/>
      <c r="BI629" s="256"/>
      <c r="BJ629" s="256"/>
      <c r="BK629" s="256"/>
      <c r="BL629" s="256"/>
      <c r="BM629" s="256"/>
      <c r="BN629" s="362"/>
      <c r="BO629" s="364"/>
      <c r="BP629" s="366"/>
      <c r="BQ629" s="366"/>
      <c r="BR629" s="106"/>
      <c r="BS629" s="106"/>
      <c r="BT629" s="106"/>
      <c r="BU629" s="106"/>
      <c r="BV629" s="106"/>
      <c r="BW629" s="106"/>
      <c r="BX629" s="106"/>
      <c r="BY629" s="106"/>
      <c r="BZ629" s="106"/>
      <c r="CA629" s="106"/>
      <c r="CB629" s="106"/>
      <c r="CC629" s="106"/>
      <c r="CD629" s="106"/>
      <c r="CE629" s="106"/>
      <c r="CF629" s="106"/>
      <c r="CG629" s="106"/>
    </row>
    <row r="630" spans="1:85" s="245" customFormat="1" ht="14.5" hidden="1" customHeight="1" x14ac:dyDescent="0.35">
      <c r="A630" s="243"/>
      <c r="B630" s="128"/>
      <c r="C630" s="80"/>
      <c r="D630" s="80"/>
      <c r="E630" s="80"/>
      <c r="F630" s="80"/>
      <c r="G630" s="80"/>
      <c r="H630" s="80"/>
      <c r="I630" s="80"/>
      <c r="J630" s="80"/>
      <c r="K630" s="80"/>
      <c r="L630" s="80"/>
      <c r="M630" s="64"/>
      <c r="N630" s="7"/>
      <c r="O630" s="192"/>
      <c r="P630" s="106"/>
      <c r="Q630" s="65" t="s">
        <v>130</v>
      </c>
      <c r="R630" s="66">
        <f>IF(R628&lt;&gt;0,1,0)</f>
        <v>0</v>
      </c>
      <c r="S630" s="66">
        <f t="shared" ref="S630" si="11625">IF(R630&gt;0,R630+1,IF(S628&lt;&gt;0,1,0))</f>
        <v>0</v>
      </c>
      <c r="T630" s="66">
        <f t="shared" ref="T630" si="11626">IF(S630&gt;0,S630+1,IF(T628&lt;&gt;0,1,0))</f>
        <v>0</v>
      </c>
      <c r="U630" s="66">
        <f t="shared" ref="U630" si="11627">IF(T630&gt;0,T630+1,IF(U628&lt;&gt;0,1,0))</f>
        <v>0</v>
      </c>
      <c r="V630" s="66">
        <f t="shared" ref="V630" si="11628">IF(U630&gt;0,U630+1,IF(V628&lt;&gt;0,1,0))</f>
        <v>0</v>
      </c>
      <c r="W630" s="66">
        <f t="shared" ref="W630" si="11629">IF(V630&gt;0,V630+1,IF(W628&lt;&gt;0,1,0))</f>
        <v>0</v>
      </c>
      <c r="X630" s="66">
        <f t="shared" ref="X630" si="11630">IF(W630&gt;0,W630+1,IF(X628&lt;&gt;0,1,0))</f>
        <v>0</v>
      </c>
      <c r="Y630" s="66">
        <f t="shared" ref="Y630" si="11631">IF(X630&gt;0,X630+1,IF(Y628&lt;&gt;0,1,0))</f>
        <v>0</v>
      </c>
      <c r="Z630" s="66">
        <f t="shared" ref="Z630" si="11632">IF(Y630&gt;0,Y630+1,IF(Z628&lt;&gt;0,1,0))</f>
        <v>0</v>
      </c>
      <c r="AA630" s="66">
        <f t="shared" ref="AA630" si="11633">IF(Z630&gt;0,Z630+1,IF(AA628&lt;&gt;0,1,0))</f>
        <v>0</v>
      </c>
      <c r="AB630" s="66">
        <f t="shared" ref="AB630" si="11634">IF(AA630&gt;0,AA630+1,IF(AB628&lt;&gt;0,1,0))</f>
        <v>0</v>
      </c>
      <c r="AC630" s="66">
        <f t="shared" ref="AC630" si="11635">IF(AB630&gt;0,AB630+1,IF(AC628&lt;&gt;0,1,0))</f>
        <v>0</v>
      </c>
      <c r="AD630" s="66">
        <f t="shared" ref="AD630" si="11636">IF(AC630&gt;0,AC630+1,IF(AD628&lt;&gt;0,1,0))</f>
        <v>0</v>
      </c>
      <c r="AE630" s="66">
        <f t="shared" ref="AE630" si="11637">IF(AD630&gt;0,AD630+1,IF(AE628&lt;&gt;0,1,0))</f>
        <v>0</v>
      </c>
      <c r="AF630" s="66">
        <f t="shared" ref="AF630" si="11638">IF(AE630&gt;0,AE630+1,IF(AF628&lt;&gt;0,1,0))</f>
        <v>0</v>
      </c>
      <c r="AG630" s="66">
        <f t="shared" ref="AG630" si="11639">IF(AF630&gt;0,AF630+1,IF(AG628&lt;&gt;0,1,0))</f>
        <v>0</v>
      </c>
      <c r="AH630" s="66">
        <f t="shared" ref="AH630" si="11640">IF(AG630&gt;0,AG630+1,IF(AH628&lt;&gt;0,1,0))</f>
        <v>0</v>
      </c>
      <c r="AI630" s="66">
        <f t="shared" ref="AI630" si="11641">IF(AH630&gt;0,AH630+1,IF(AI628&lt;&gt;0,1,0))</f>
        <v>0</v>
      </c>
      <c r="AJ630" s="66">
        <f t="shared" ref="AJ630" si="11642">IF(AI630&gt;0,AI630+1,IF(AJ628&lt;&gt;0,1,0))</f>
        <v>0</v>
      </c>
      <c r="AK630" s="66">
        <f t="shared" ref="AK630" si="11643">IF(AJ630&gt;0,AJ630+1,IF(AK628&lt;&gt;0,1,0))</f>
        <v>0</v>
      </c>
      <c r="AL630" s="66">
        <f t="shared" ref="AL630" si="11644">IF(AK630&gt;0,AK630+1,IF(AL628&lt;&gt;0,1,0))</f>
        <v>0</v>
      </c>
      <c r="AM630" s="66">
        <f t="shared" ref="AM630" si="11645">IF(AL630&gt;0,AL630+1,IF(AM628&lt;&gt;0,1,0))</f>
        <v>0</v>
      </c>
      <c r="AN630" s="66">
        <f t="shared" ref="AN630" si="11646">IF(AM630&gt;0,AM630+1,IF(AN628&lt;&gt;0,1,0))</f>
        <v>0</v>
      </c>
      <c r="AO630" s="66">
        <f t="shared" ref="AO630" si="11647">IF(AN630&gt;0,AN630+1,IF(AO628&lt;&gt;0,1,0))</f>
        <v>0</v>
      </c>
      <c r="AP630" s="66">
        <f t="shared" ref="AP630" si="11648">IF(AO630&gt;0,AO630+1,IF(AP628&lt;&gt;0,1,0))</f>
        <v>0</v>
      </c>
      <c r="AQ630" s="66">
        <f t="shared" ref="AQ630" si="11649">IF(AP630&gt;0,AP630+1,IF(AQ628&lt;&gt;0,1,0))</f>
        <v>0</v>
      </c>
      <c r="AR630" s="66">
        <f t="shared" ref="AR630" si="11650">IF(AQ630&gt;0,AQ630+1,IF(AR628&lt;&gt;0,1,0))</f>
        <v>0</v>
      </c>
      <c r="AS630" s="66">
        <f t="shared" ref="AS630" si="11651">IF(AR630&gt;0,AR630+1,IF(AS628&lt;&gt;0,1,0))</f>
        <v>0</v>
      </c>
      <c r="AT630" s="66">
        <f t="shared" ref="AT630" si="11652">IF(AS630&gt;0,AS630+1,IF(AT628&lt;&gt;0,1,0))</f>
        <v>0</v>
      </c>
      <c r="AU630" s="66">
        <f t="shared" ref="AU630" si="11653">IF(AT630&gt;0,AT630+1,IF(AU628&lt;&gt;0,1,0))</f>
        <v>0</v>
      </c>
      <c r="AV630" s="66">
        <f t="shared" ref="AV630" si="11654">IF(AU630&gt;0,AU630+1,IF(AV628&lt;&gt;0,1,0))</f>
        <v>0</v>
      </c>
      <c r="AW630" s="66">
        <f t="shared" ref="AW630" si="11655">IF(AV630&gt;0,AV630+1,IF(AW628&lt;&gt;0,1,0))</f>
        <v>0</v>
      </c>
      <c r="AX630" s="66">
        <f t="shared" ref="AX630" si="11656">IF(AW630&gt;0,AW630+1,IF(AX628&lt;&gt;0,1,0))</f>
        <v>0</v>
      </c>
      <c r="AY630" s="66">
        <f t="shared" ref="AY630" si="11657">IF(AX630&gt;0,AX630+1,IF(AY628&lt;&gt;0,1,0))</f>
        <v>0</v>
      </c>
      <c r="AZ630" s="66">
        <f t="shared" ref="AZ630" si="11658">IF(AY630&gt;0,AY630+1,IF(AZ628&lt;&gt;0,1,0))</f>
        <v>0</v>
      </c>
      <c r="BA630" s="66">
        <f t="shared" ref="BA630" si="11659">IF(AZ630&gt;0,AZ630+1,IF(BA628&lt;&gt;0,1,0))</f>
        <v>0</v>
      </c>
      <c r="BB630" s="66">
        <f t="shared" ref="BB630" si="11660">IF(BA630&gt;0,BA630+1,IF(BB628&lt;&gt;0,1,0))</f>
        <v>0</v>
      </c>
      <c r="BC630" s="66">
        <f t="shared" ref="BC630" si="11661">IF(BB630&gt;0,BB630+1,IF(BC628&lt;&gt;0,1,0))</f>
        <v>0</v>
      </c>
      <c r="BD630" s="66">
        <f t="shared" ref="BD630" si="11662">IF(BC630&gt;0,BC630+1,IF(BD628&lt;&gt;0,1,0))</f>
        <v>0</v>
      </c>
      <c r="BE630" s="66">
        <f t="shared" ref="BE630" si="11663">IF(BD630&gt;0,BD630+1,IF(BE628&lt;&gt;0,1,0))</f>
        <v>0</v>
      </c>
      <c r="BF630" s="66">
        <f t="shared" ref="BF630" si="11664">IF(BE630&gt;0,BE630+1,IF(BF628&lt;&gt;0,1,0))</f>
        <v>0</v>
      </c>
      <c r="BG630" s="66">
        <f t="shared" ref="BG630" si="11665">IF(BF630&gt;0,BF630+1,IF(BG628&lt;&gt;0,1,0))</f>
        <v>0</v>
      </c>
      <c r="BH630" s="66">
        <f t="shared" ref="BH630" si="11666">IF(BG630&gt;0,BG630+1,IF(BH628&lt;&gt;0,1,0))</f>
        <v>0</v>
      </c>
      <c r="BI630" s="66">
        <f t="shared" ref="BI630" si="11667">IF(BH630&gt;0,BH630+1,IF(BI628&lt;&gt;0,1,0))</f>
        <v>0</v>
      </c>
      <c r="BJ630" s="66">
        <f t="shared" ref="BJ630" si="11668">IF(BI630&gt;0,BI630+1,IF(BJ628&lt;&gt;0,1,0))</f>
        <v>0</v>
      </c>
      <c r="BK630" s="66">
        <f t="shared" ref="BK630" si="11669">IF(BJ630&gt;0,BJ630+1,IF(BK628&lt;&gt;0,1,0))</f>
        <v>0</v>
      </c>
      <c r="BL630" s="66">
        <f t="shared" ref="BL630" si="11670">IF(BK630&gt;0,BK630+1,IF(BL628&lt;&gt;0,1,0))</f>
        <v>0</v>
      </c>
      <c r="BM630" s="66">
        <f t="shared" ref="BM630" si="11671">IF(BL630&gt;0,BL630+1,IF(BM628&lt;&gt;0,1,0))</f>
        <v>0</v>
      </c>
      <c r="BN630" s="362"/>
      <c r="BO630" s="364"/>
      <c r="BP630" s="366"/>
      <c r="BQ630" s="366"/>
      <c r="BR630" s="106"/>
      <c r="BS630" s="106"/>
      <c r="BT630" s="106"/>
      <c r="BU630" s="106"/>
      <c r="BV630" s="106"/>
      <c r="BW630" s="106"/>
      <c r="BX630" s="106"/>
      <c r="BY630" s="106"/>
      <c r="BZ630" s="106"/>
      <c r="CA630" s="106"/>
      <c r="CB630" s="106"/>
      <c r="CC630" s="106"/>
      <c r="CD630" s="106"/>
      <c r="CE630" s="106"/>
      <c r="CF630" s="106"/>
      <c r="CG630" s="106"/>
    </row>
    <row r="631" spans="1:85" s="245" customFormat="1" ht="14.5" hidden="1" customHeight="1" x14ac:dyDescent="0.35">
      <c r="A631" s="243"/>
      <c r="B631" s="128"/>
      <c r="C631" s="80"/>
      <c r="D631" s="80"/>
      <c r="E631" s="80"/>
      <c r="F631" s="80"/>
      <c r="G631" s="80"/>
      <c r="H631" s="80"/>
      <c r="I631" s="80"/>
      <c r="J631" s="80"/>
      <c r="K631" s="80"/>
      <c r="L631" s="80"/>
      <c r="M631" s="64"/>
      <c r="N631" s="7"/>
      <c r="O631" s="192"/>
      <c r="P631" s="106"/>
      <c r="Q631" s="65" t="s">
        <v>131</v>
      </c>
      <c r="R631" s="66">
        <f>R630</f>
        <v>0</v>
      </c>
      <c r="S631" s="66">
        <f>IF(S630=0,0,IF(OR(R631=0,R631=12),1,R631+1))</f>
        <v>0</v>
      </c>
      <c r="T631" s="66">
        <f t="shared" ref="T631" si="11672">IF(T630=0,0,IF(OR(S631=0,S631=12),1,S631+1))</f>
        <v>0</v>
      </c>
      <c r="U631" s="66">
        <f t="shared" ref="U631" si="11673">IF(U630=0,0,IF(OR(T631=0,T631=12),1,T631+1))</f>
        <v>0</v>
      </c>
      <c r="V631" s="66">
        <f t="shared" ref="V631" si="11674">IF(V630=0,0,IF(OR(U631=0,U631=12),1,U631+1))</f>
        <v>0</v>
      </c>
      <c r="W631" s="66">
        <f t="shared" ref="W631" si="11675">IF(W630=0,0,IF(OR(V631=0,V631=12),1,V631+1))</f>
        <v>0</v>
      </c>
      <c r="X631" s="66">
        <f t="shared" ref="X631" si="11676">IF(X630=0,0,IF(OR(W631=0,W631=12),1,W631+1))</f>
        <v>0</v>
      </c>
      <c r="Y631" s="66">
        <f t="shared" ref="Y631" si="11677">IF(Y630=0,0,IF(OR(X631=0,X631=12),1,X631+1))</f>
        <v>0</v>
      </c>
      <c r="Z631" s="66">
        <f t="shared" ref="Z631" si="11678">IF(Z630=0,0,IF(OR(Y631=0,Y631=12),1,Y631+1))</f>
        <v>0</v>
      </c>
      <c r="AA631" s="66">
        <f t="shared" ref="AA631" si="11679">IF(AA630=0,0,IF(OR(Z631=0,Z631=12),1,Z631+1))</f>
        <v>0</v>
      </c>
      <c r="AB631" s="66">
        <f t="shared" ref="AB631" si="11680">IF(AB630=0,0,IF(OR(AA631=0,AA631=12),1,AA631+1))</f>
        <v>0</v>
      </c>
      <c r="AC631" s="66">
        <f t="shared" ref="AC631" si="11681">IF(AC630=0,0,IF(OR(AB631=0,AB631=12),1,AB631+1))</f>
        <v>0</v>
      </c>
      <c r="AD631" s="66">
        <f t="shared" ref="AD631" si="11682">IF(AD630=0,0,IF(OR(AC631=0,AC631=12),1,AC631+1))</f>
        <v>0</v>
      </c>
      <c r="AE631" s="66">
        <f t="shared" ref="AE631" si="11683">IF(AE630=0,0,IF(OR(AD631=0,AD631=12),1,AD631+1))</f>
        <v>0</v>
      </c>
      <c r="AF631" s="66">
        <f t="shared" ref="AF631" si="11684">IF(AF630=0,0,IF(OR(AE631=0,AE631=12),1,AE631+1))</f>
        <v>0</v>
      </c>
      <c r="AG631" s="66">
        <f t="shared" ref="AG631" si="11685">IF(AG630=0,0,IF(OR(AF631=0,AF631=12),1,AF631+1))</f>
        <v>0</v>
      </c>
      <c r="AH631" s="66">
        <f t="shared" ref="AH631" si="11686">IF(AH630=0,0,IF(OR(AG631=0,AG631=12),1,AG631+1))</f>
        <v>0</v>
      </c>
      <c r="AI631" s="66">
        <f t="shared" ref="AI631" si="11687">IF(AI630=0,0,IF(OR(AH631=0,AH631=12),1,AH631+1))</f>
        <v>0</v>
      </c>
      <c r="AJ631" s="66">
        <f t="shared" ref="AJ631" si="11688">IF(AJ630=0,0,IF(OR(AI631=0,AI631=12),1,AI631+1))</f>
        <v>0</v>
      </c>
      <c r="AK631" s="66">
        <f t="shared" ref="AK631" si="11689">IF(AK630=0,0,IF(OR(AJ631=0,AJ631=12),1,AJ631+1))</f>
        <v>0</v>
      </c>
      <c r="AL631" s="66">
        <f t="shared" ref="AL631" si="11690">IF(AL630=0,0,IF(OR(AK631=0,AK631=12),1,AK631+1))</f>
        <v>0</v>
      </c>
      <c r="AM631" s="66">
        <f t="shared" ref="AM631" si="11691">IF(AM630=0,0,IF(OR(AL631=0,AL631=12),1,AL631+1))</f>
        <v>0</v>
      </c>
      <c r="AN631" s="66">
        <f t="shared" ref="AN631" si="11692">IF(AN630=0,0,IF(OR(AM631=0,AM631=12),1,AM631+1))</f>
        <v>0</v>
      </c>
      <c r="AO631" s="66">
        <f t="shared" ref="AO631" si="11693">IF(AO630=0,0,IF(OR(AN631=0,AN631=12),1,AN631+1))</f>
        <v>0</v>
      </c>
      <c r="AP631" s="66">
        <f t="shared" ref="AP631" si="11694">IF(AP630=0,0,IF(OR(AO631=0,AO631=12),1,AO631+1))</f>
        <v>0</v>
      </c>
      <c r="AQ631" s="66">
        <f t="shared" ref="AQ631" si="11695">IF(AQ630=0,0,IF(OR(AP631=0,AP631=12),1,AP631+1))</f>
        <v>0</v>
      </c>
      <c r="AR631" s="66">
        <f t="shared" ref="AR631" si="11696">IF(AR630=0,0,IF(OR(AQ631=0,AQ631=12),1,AQ631+1))</f>
        <v>0</v>
      </c>
      <c r="AS631" s="66">
        <f t="shared" ref="AS631" si="11697">IF(AS630=0,0,IF(OR(AR631=0,AR631=12),1,AR631+1))</f>
        <v>0</v>
      </c>
      <c r="AT631" s="66">
        <f t="shared" ref="AT631" si="11698">IF(AT630=0,0,IF(OR(AS631=0,AS631=12),1,AS631+1))</f>
        <v>0</v>
      </c>
      <c r="AU631" s="66">
        <f t="shared" ref="AU631" si="11699">IF(AU630=0,0,IF(OR(AT631=0,AT631=12),1,AT631+1))</f>
        <v>0</v>
      </c>
      <c r="AV631" s="66">
        <f t="shared" ref="AV631" si="11700">IF(AV630=0,0,IF(OR(AU631=0,AU631=12),1,AU631+1))</f>
        <v>0</v>
      </c>
      <c r="AW631" s="66">
        <f t="shared" ref="AW631" si="11701">IF(AW630=0,0,IF(OR(AV631=0,AV631=12),1,AV631+1))</f>
        <v>0</v>
      </c>
      <c r="AX631" s="66">
        <f t="shared" ref="AX631" si="11702">IF(AX630=0,0,IF(OR(AW631=0,AW631=12),1,AW631+1))</f>
        <v>0</v>
      </c>
      <c r="AY631" s="66">
        <f t="shared" ref="AY631" si="11703">IF(AY630=0,0,IF(OR(AX631=0,AX631=12),1,AX631+1))</f>
        <v>0</v>
      </c>
      <c r="AZ631" s="66">
        <f t="shared" ref="AZ631" si="11704">IF(AZ630=0,0,IF(OR(AY631=0,AY631=12),1,AY631+1))</f>
        <v>0</v>
      </c>
      <c r="BA631" s="66">
        <f t="shared" ref="BA631" si="11705">IF(BA630=0,0,IF(OR(AZ631=0,AZ631=12),1,AZ631+1))</f>
        <v>0</v>
      </c>
      <c r="BB631" s="66">
        <f t="shared" ref="BB631" si="11706">IF(BB630=0,0,IF(OR(BA631=0,BA631=12),1,BA631+1))</f>
        <v>0</v>
      </c>
      <c r="BC631" s="66">
        <f t="shared" ref="BC631" si="11707">IF(BC630=0,0,IF(OR(BB631=0,BB631=12),1,BB631+1))</f>
        <v>0</v>
      </c>
      <c r="BD631" s="66">
        <f t="shared" ref="BD631" si="11708">IF(BD630=0,0,IF(OR(BC631=0,BC631=12),1,BC631+1))</f>
        <v>0</v>
      </c>
      <c r="BE631" s="66">
        <f t="shared" ref="BE631" si="11709">IF(BE630=0,0,IF(OR(BD631=0,BD631=12),1,BD631+1))</f>
        <v>0</v>
      </c>
      <c r="BF631" s="66">
        <f t="shared" ref="BF631" si="11710">IF(BF630=0,0,IF(OR(BE631=0,BE631=12),1,BE631+1))</f>
        <v>0</v>
      </c>
      <c r="BG631" s="66">
        <f t="shared" ref="BG631" si="11711">IF(BG630=0,0,IF(OR(BF631=0,BF631=12),1,BF631+1))</f>
        <v>0</v>
      </c>
      <c r="BH631" s="66">
        <f t="shared" ref="BH631" si="11712">IF(BH630=0,0,IF(OR(BG631=0,BG631=12),1,BG631+1))</f>
        <v>0</v>
      </c>
      <c r="BI631" s="66">
        <f t="shared" ref="BI631" si="11713">IF(BI630=0,0,IF(OR(BH631=0,BH631=12),1,BH631+1))</f>
        <v>0</v>
      </c>
      <c r="BJ631" s="66">
        <f t="shared" ref="BJ631" si="11714">IF(BJ630=0,0,IF(OR(BI631=0,BI631=12),1,BI631+1))</f>
        <v>0</v>
      </c>
      <c r="BK631" s="66">
        <f t="shared" ref="BK631" si="11715">IF(BK630=0,0,IF(OR(BJ631=0,BJ631=12),1,BJ631+1))</f>
        <v>0</v>
      </c>
      <c r="BL631" s="66">
        <f t="shared" ref="BL631" si="11716">IF(BL630=0,0,IF(OR(BK631=0,BK631=12),1,BK631+1))</f>
        <v>0</v>
      </c>
      <c r="BM631" s="66">
        <f t="shared" ref="BM631" si="11717">IF(BM630=0,0,IF(OR(BL631=0,BL631=12),1,BL631+1))</f>
        <v>0</v>
      </c>
      <c r="BN631" s="362"/>
      <c r="BO631" s="364"/>
      <c r="BP631" s="366"/>
      <c r="BQ631" s="366"/>
      <c r="BR631" s="106"/>
      <c r="BS631" s="106"/>
      <c r="BT631" s="106"/>
      <c r="BU631" s="106"/>
      <c r="BV631" s="106"/>
      <c r="BW631" s="106"/>
      <c r="BX631" s="106"/>
      <c r="BY631" s="106"/>
      <c r="BZ631" s="106"/>
      <c r="CA631" s="106"/>
      <c r="CB631" s="106"/>
      <c r="CC631" s="106"/>
      <c r="CD631" s="106"/>
      <c r="CE631" s="106"/>
      <c r="CF631" s="106"/>
      <c r="CG631" s="106"/>
    </row>
    <row r="632" spans="1:85" s="245" customFormat="1" ht="43.5" x14ac:dyDescent="0.35">
      <c r="A632" s="243"/>
      <c r="B632" s="128"/>
      <c r="C632" s="80"/>
      <c r="D632" s="80"/>
      <c r="E632" s="80"/>
      <c r="F632" s="80"/>
      <c r="G632" s="80"/>
      <c r="H632" s="80"/>
      <c r="I632" s="80"/>
      <c r="J632" s="80"/>
      <c r="K632" s="80"/>
      <c r="L632" s="80"/>
      <c r="M632" s="64"/>
      <c r="N632" s="7"/>
      <c r="O632" s="192"/>
      <c r="P632" s="106"/>
      <c r="Q632" s="63" t="s">
        <v>237</v>
      </c>
      <c r="R632" s="68">
        <f>IF(R631&gt;0,IF(R635&gt;$L628,$L628,R635),0)</f>
        <v>0</v>
      </c>
      <c r="S632" s="68">
        <f>IF(S631&gt;0,IF((SUMIFS($R634:R634,$R631:R631,12)+IF(R631=12,0,R632)+S635)&gt;=$L628,$L628-FLOOR(SUMIFS($R634:R634,$R631:R631,12),1),IF(S631=1,S635,S635+R632)),0)</f>
        <v>0</v>
      </c>
      <c r="T632" s="68">
        <f>IF(T631&gt;0,IF((SUMIFS($R634:S634,$R631:S631,12)+IF(S631=12,0,S632)+T635)&gt;=$L628,$L628-FLOOR(SUMIFS($R634:S634,$R631:S631,12),1),IF(T631=1,T635,T635+S632)),0)</f>
        <v>0</v>
      </c>
      <c r="U632" s="68">
        <f>IF(U631&gt;0,IF((SUMIFS($R634:T634,$R631:T631,12)+IF(T631=12,0,T632)+U635)&gt;=$L628,$L628-FLOOR(SUMIFS($R634:T634,$R631:T631,12),1),IF(U631=1,U635,U635+T632)),0)</f>
        <v>0</v>
      </c>
      <c r="V632" s="68">
        <f>IF(V631&gt;0,IF((SUMIFS($R634:U634,$R631:U631,12)+IF(U631=12,0,U632)+V635)&gt;=$L628,$L628-FLOOR(SUMIFS($R634:U634,$R631:U631,12),1),IF(V631=1,V635,V635+U632)),0)</f>
        <v>0</v>
      </c>
      <c r="W632" s="68">
        <f>IF(W631&gt;0,IF((SUMIFS($R634:V634,$R631:V631,12)+IF(V631=12,0,V632)+W635)&gt;=$L628,$L628-FLOOR(SUMIFS($R634:V634,$R631:V631,12),1),IF(W631=1,W635,W635+V632)),0)</f>
        <v>0</v>
      </c>
      <c r="X632" s="68">
        <f>IF(X631&gt;0,IF((SUMIFS($R634:W634,$R631:W631,12)+IF(W631=12,0,W632)+X635)&gt;=$L628,$L628-FLOOR(SUMIFS($R634:W634,$R631:W631,12),1),IF(X631=1,X635,X635+W632)),0)</f>
        <v>0</v>
      </c>
      <c r="Y632" s="68">
        <f>IF(Y631&gt;0,IF((SUMIFS($R634:X634,$R631:X631,12)+IF(X631=12,0,X632)+Y635)&gt;=$L628,$L628-FLOOR(SUMIFS($R634:X634,$R631:X631,12),1),IF(Y631=1,Y635,Y635+X632)),0)</f>
        <v>0</v>
      </c>
      <c r="Z632" s="68">
        <f>IF(Z631&gt;0,IF((SUMIFS($R634:Y634,$R631:Y631,12)+IF(Y631=12,0,Y632)+Z635)&gt;=$L628,$L628-FLOOR(SUMIFS($R634:Y634,$R631:Y631,12),1),IF(Z631=1,Z635,Z635+Y632)),0)</f>
        <v>0</v>
      </c>
      <c r="AA632" s="68">
        <f>IF(AA631&gt;0,IF((SUMIFS($R634:Z634,$R631:Z631,12)+IF(Z631=12,0,Z632)+AA635)&gt;=$L628,$L628-FLOOR(SUMIFS($R634:Z634,$R631:Z631,12),1),IF(AA631=1,AA635,AA635+Z632)),0)</f>
        <v>0</v>
      </c>
      <c r="AB632" s="68">
        <f>IF(AB631&gt;0,IF((SUMIFS($R634:AA634,$R631:AA631,12)+IF(AA631=12,0,AA632)+AB635)&gt;=$L628,$L628-FLOOR(SUMIFS($R634:AA634,$R631:AA631,12),1),IF(AB631=1,AB635,AB635+AA632)),0)</f>
        <v>0</v>
      </c>
      <c r="AC632" s="68">
        <f>IF(AC631&gt;0,IF((SUMIFS($R634:AB634,$R631:AB631,12)+IF(AB631=12,0,AB632)+AC635)&gt;=$L628,$L628-FLOOR(SUMIFS($R634:AB634,$R631:AB631,12),1),IF(AC631=1,AC635,AC635+AB632)),0)</f>
        <v>0</v>
      </c>
      <c r="AD632" s="68">
        <f>IF(AD631&gt;0,IF((SUMIFS($R634:AC634,$R631:AC631,12)+IF(AC631=12,0,AC632)+AD635)&gt;=$L628,$L628-FLOOR(SUMIFS($R634:AC634,$R631:AC631,12),1),IF(AD631=1,AD635,AD635+AC632)),0)</f>
        <v>0</v>
      </c>
      <c r="AE632" s="68">
        <f>IF(AE631&gt;0,IF((SUMIFS($R634:AD634,$R631:AD631,12)+IF(AD631=12,0,AD632)+AE635)&gt;=$L628,$L628-FLOOR(SUMIFS($R634:AD634,$R631:AD631,12),1),IF(AE631=1,AE635,AE635+AD632)),0)</f>
        <v>0</v>
      </c>
      <c r="AF632" s="68">
        <f>IF(AF631&gt;0,IF((SUMIFS($R634:AE634,$R631:AE631,12)+IF(AE631=12,0,AE632)+AF635)&gt;=$L628,$L628-FLOOR(SUMIFS($R634:AE634,$R631:AE631,12),1),IF(AF631=1,AF635,AF635+AE632)),0)</f>
        <v>0</v>
      </c>
      <c r="AG632" s="68">
        <f>IF(AG631&gt;0,IF((SUMIFS($R634:AF634,$R631:AF631,12)+IF(AF631=12,0,AF632)+AG635)&gt;=$L628,$L628-FLOOR(SUMIFS($R634:AF634,$R631:AF631,12),1),IF(AG631=1,AG635,AG635+AF632)),0)</f>
        <v>0</v>
      </c>
      <c r="AH632" s="68">
        <f>IF(AH631&gt;0,IF((SUMIFS($R634:AG634,$R631:AG631,12)+IF(AG631=12,0,AG632)+AH635)&gt;=$L628,$L628-FLOOR(SUMIFS($R634:AG634,$R631:AG631,12),1),IF(AH631=1,AH635,AH635+AG632)),0)</f>
        <v>0</v>
      </c>
      <c r="AI632" s="68">
        <f>IF(AI631&gt;0,IF((SUMIFS($R634:AH634,$R631:AH631,12)+IF(AH631=12,0,AH632)+AI635)&gt;=$L628,$L628-FLOOR(SUMIFS($R634:AH634,$R631:AH631,12),1),IF(AI631=1,AI635,AI635+AH632)),0)</f>
        <v>0</v>
      </c>
      <c r="AJ632" s="68">
        <f>IF(AJ631&gt;0,IF((SUMIFS($R634:AI634,$R631:AI631,12)+IF(AI631=12,0,AI632)+AJ635)&gt;=$L628,$L628-FLOOR(SUMIFS($R634:AI634,$R631:AI631,12),1),IF(AJ631=1,AJ635,AJ635+AI632)),0)</f>
        <v>0</v>
      </c>
      <c r="AK632" s="68">
        <f>IF(AK631&gt;0,IF((SUMIFS($R634:AJ634,$R631:AJ631,12)+IF(AJ631=12,0,AJ632)+AK635)&gt;=$L628,$L628-FLOOR(SUMIFS($R634:AJ634,$R631:AJ631,12),1),IF(AK631=1,AK635,AK635+AJ632)),0)</f>
        <v>0</v>
      </c>
      <c r="AL632" s="68">
        <f>IF(AL631&gt;0,IF((SUMIFS($R634:AK634,$R631:AK631,12)+IF(AK631=12,0,AK632)+AL635)&gt;=$L628,$L628-FLOOR(SUMIFS($R634:AK634,$R631:AK631,12),1),IF(AL631=1,AL635,AL635+AK632)),0)</f>
        <v>0</v>
      </c>
      <c r="AM632" s="68">
        <f>IF(AM631&gt;0,IF((SUMIFS($R634:AL634,$R631:AL631,12)+IF(AL631=12,0,AL632)+AM635)&gt;=$L628,$L628-FLOOR(SUMIFS($R634:AL634,$R631:AL631,12),1),IF(AM631=1,AM635,AM635+AL632)),0)</f>
        <v>0</v>
      </c>
      <c r="AN632" s="68">
        <f>IF(AN631&gt;0,IF((SUMIFS($R634:AM634,$R631:AM631,12)+IF(AM631=12,0,AM632)+AN635)&gt;=$L628,$L628-FLOOR(SUMIFS($R634:AM634,$R631:AM631,12),1),IF(AN631=1,AN635,AN635+AM632)),0)</f>
        <v>0</v>
      </c>
      <c r="AO632" s="68">
        <f>IF(AO631&gt;0,IF((SUMIFS($R634:AN634,$R631:AN631,12)+IF(AN631=12,0,AN632)+AO635)&gt;=$L628,$L628-FLOOR(SUMIFS($R634:AN634,$R631:AN631,12),1),IF(AO631=1,AO635,AO635+AN632)),0)</f>
        <v>0</v>
      </c>
      <c r="AP632" s="68">
        <f>IF(AP631&gt;0,IF((SUMIFS($R634:AO634,$R631:AO631,12)+IF(AO631=12,0,AO632)+AP635)&gt;=$L628,$L628-FLOOR(SUMIFS($R634:AO634,$R631:AO631,12),1),IF(AP631=1,AP635,AP635+AO632)),0)</f>
        <v>0</v>
      </c>
      <c r="AQ632" s="68">
        <f>IF(AQ631&gt;0,IF((SUMIFS($R634:AP634,$R631:AP631,12)+IF(AP631=12,0,AP632)+AQ635)&gt;=$L628,$L628-FLOOR(SUMIFS($R634:AP634,$R631:AP631,12),1),IF(AQ631=1,AQ635,AQ635+AP632)),0)</f>
        <v>0</v>
      </c>
      <c r="AR632" s="68">
        <f>IF(AR631&gt;0,IF((SUMIFS($R634:AQ634,$R631:AQ631,12)+IF(AQ631=12,0,AQ632)+AR635)&gt;=$L628,$L628-FLOOR(SUMIFS($R634:AQ634,$R631:AQ631,12),1),IF(AR631=1,AR635,AR635+AQ632)),0)</f>
        <v>0</v>
      </c>
      <c r="AS632" s="68">
        <f>IF(AS631&gt;0,IF((SUMIFS($R634:AR634,$R631:AR631,12)+IF(AR631=12,0,AR632)+AS635)&gt;=$L628,$L628-FLOOR(SUMIFS($R634:AR634,$R631:AR631,12),1),IF(AS631=1,AS635,AS635+AR632)),0)</f>
        <v>0</v>
      </c>
      <c r="AT632" s="68">
        <f>IF(AT631&gt;0,IF((SUMIFS($R634:AS634,$R631:AS631,12)+IF(AS631=12,0,AS632)+AT635)&gt;=$L628,$L628-FLOOR(SUMIFS($R634:AS634,$R631:AS631,12),1),IF(AT631=1,AT635,AT635+AS632)),0)</f>
        <v>0</v>
      </c>
      <c r="AU632" s="68">
        <f>IF(AU631&gt;0,IF((SUMIFS($R634:AT634,$R631:AT631,12)+IF(AT631=12,0,AT632)+AU635)&gt;=$L628,$L628-FLOOR(SUMIFS($R634:AT634,$R631:AT631,12),1),IF(AU631=1,AU635,AU635+AT632)),0)</f>
        <v>0</v>
      </c>
      <c r="AV632" s="68">
        <f>IF(AV631&gt;0,IF((SUMIFS($R634:AU634,$R631:AU631,12)+IF(AU631=12,0,AU632)+AV635)&gt;=$L628,$L628-FLOOR(SUMIFS($R634:AU634,$R631:AU631,12),1),IF(AV631=1,AV635,AV635+AU632)),0)</f>
        <v>0</v>
      </c>
      <c r="AW632" s="68">
        <f>IF(AW631&gt;0,IF((SUMIFS($R634:AV634,$R631:AV631,12)+IF(AV631=12,0,AV632)+AW635)&gt;=$L628,$L628-FLOOR(SUMIFS($R634:AV634,$R631:AV631,12),1),IF(AW631=1,AW635,AW635+AV632)),0)</f>
        <v>0</v>
      </c>
      <c r="AX632" s="68">
        <f>IF(AX631&gt;0,IF((SUMIFS($R634:AW634,$R631:AW631,12)+IF(AW631=12,0,AW632)+AX635)&gt;=$L628,$L628-FLOOR(SUMIFS($R634:AW634,$R631:AW631,12),1),IF(AX631=1,AX635,AX635+AW632)),0)</f>
        <v>0</v>
      </c>
      <c r="AY632" s="68">
        <f>IF(AY631&gt;0,IF((SUMIFS($R634:AX634,$R631:AX631,12)+IF(AX631=12,0,AX632)+AY635)&gt;=$L628,$L628-FLOOR(SUMIFS($R634:AX634,$R631:AX631,12),1),IF(AY631=1,AY635,AY635+AX632)),0)</f>
        <v>0</v>
      </c>
      <c r="AZ632" s="68">
        <f>IF(AZ631&gt;0,IF((SUMIFS($R634:AY634,$R631:AY631,12)+IF(AY631=12,0,AY632)+AZ635)&gt;=$L628,$L628-FLOOR(SUMIFS($R634:AY634,$R631:AY631,12),1),IF(AZ631=1,AZ635,AZ635+AY632)),0)</f>
        <v>0</v>
      </c>
      <c r="BA632" s="68">
        <f>IF(BA631&gt;0,IF((SUMIFS($R634:AZ634,$R631:AZ631,12)+IF(AZ631=12,0,AZ632)+BA635)&gt;=$L628,$L628-FLOOR(SUMIFS($R634:AZ634,$R631:AZ631,12),1),IF(BA631=1,BA635,BA635+AZ632)),0)</f>
        <v>0</v>
      </c>
      <c r="BB632" s="68">
        <f>IF(BB631&gt;0,IF((SUMIFS($R634:BA634,$R631:BA631,12)+IF(BA631=12,0,BA632)+BB635)&gt;=$L628,$L628-FLOOR(SUMIFS($R634:BA634,$R631:BA631,12),1),IF(BB631=1,BB635,BB635+BA632)),0)</f>
        <v>0</v>
      </c>
      <c r="BC632" s="68">
        <f>IF(BC631&gt;0,IF((SUMIFS($R634:BB634,$R631:BB631,12)+IF(BB631=12,0,BB632)+BC635)&gt;=$L628,$L628-FLOOR(SUMIFS($R634:BB634,$R631:BB631,12),1),IF(BC631=1,BC635,BC635+BB632)),0)</f>
        <v>0</v>
      </c>
      <c r="BD632" s="68">
        <f>IF(BD631&gt;0,IF((SUMIFS($R634:BC634,$R631:BC631,12)+IF(BC631=12,0,BC632)+BD635)&gt;=$L628,$L628-FLOOR(SUMIFS($R634:BC634,$R631:BC631,12),1),IF(BD631=1,BD635,BD635+BC632)),0)</f>
        <v>0</v>
      </c>
      <c r="BE632" s="68">
        <f>IF(BE631&gt;0,IF((SUMIFS($R634:BD634,$R631:BD631,12)+IF(BD631=12,0,BD632)+BE635)&gt;=$L628,$L628-FLOOR(SUMIFS($R634:BD634,$R631:BD631,12),1),IF(BE631=1,BE635,BE635+BD632)),0)</f>
        <v>0</v>
      </c>
      <c r="BF632" s="68">
        <f>IF(BF631&gt;0,IF((SUMIFS($R634:BE634,$R631:BE631,12)+IF(BE631=12,0,BE632)+BF635)&gt;=$L628,$L628-FLOOR(SUMIFS($R634:BE634,$R631:BE631,12),1),IF(BF631=1,BF635,BF635+BE632)),0)</f>
        <v>0</v>
      </c>
      <c r="BG632" s="68">
        <f>IF(BG631&gt;0,IF((SUMIFS($R634:BF634,$R631:BF631,12)+IF(BF631=12,0,BF632)+BG635)&gt;=$L628,$L628-FLOOR(SUMIFS($R634:BF634,$R631:BF631,12),1),IF(BG631=1,BG635,BG635+BF632)),0)</f>
        <v>0</v>
      </c>
      <c r="BH632" s="68">
        <f>IF(BH631&gt;0,IF((SUMIFS($R634:BG634,$R631:BG631,12)+IF(BG631=12,0,BG632)+BH635)&gt;=$L628,$L628-FLOOR(SUMIFS($R634:BG634,$R631:BG631,12),1),IF(BH631=1,BH635,BH635+BG632)),0)</f>
        <v>0</v>
      </c>
      <c r="BI632" s="68">
        <f>IF(BI631&gt;0,IF((SUMIFS($R634:BH634,$R631:BH631,12)+IF(BH631=12,0,BH632)+BI635)&gt;=$L628,$L628-FLOOR(SUMIFS($R634:BH634,$R631:BH631,12),1),IF(BI631=1,BI635,BI635+BH632)),0)</f>
        <v>0</v>
      </c>
      <c r="BJ632" s="68">
        <f>IF(BJ631&gt;0,IF((SUMIFS($R634:BI634,$R631:BI631,12)+IF(BI631=12,0,BI632)+BJ635)&gt;=$L628,$L628-FLOOR(SUMIFS($R634:BI634,$R631:BI631,12),1),IF(BJ631=1,BJ635,BJ635+BI632)),0)</f>
        <v>0</v>
      </c>
      <c r="BK632" s="68">
        <f>IF(BK631&gt;0,IF((SUMIFS($R634:BJ634,$R631:BJ631,12)+IF(BJ631=12,0,BJ632)+BK635)&gt;=$L628,$L628-FLOOR(SUMIFS($R634:BJ634,$R631:BJ631,12),1),IF(BK631=1,BK635,BK635+BJ632)),0)</f>
        <v>0</v>
      </c>
      <c r="BL632" s="68">
        <f>IF(BL631&gt;0,IF((SUMIFS($R634:BK634,$R631:BK631,12)+IF(BK631=12,0,BK632)+BL635)&gt;=$L628,$L628-FLOOR(SUMIFS($R634:BK634,$R631:BK631,12),1),IF(BL631=1,BL635,BL635+BK632)),0)</f>
        <v>0</v>
      </c>
      <c r="BM632" s="68">
        <f>IF(BM631&gt;0,IF((SUMIFS($R634:BL634,$R631:BL631,12)+IF(BL631=12,0,BL632)+BM635)&gt;=$L628,$L628-FLOOR(SUMIFS($R634:BL634,$R631:BL631,12),1),IF(BM631=1,BM635,BM635+BL632)),0)</f>
        <v>0</v>
      </c>
      <c r="BN632" s="362"/>
      <c r="BO632" s="364"/>
      <c r="BP632" s="366"/>
      <c r="BQ632" s="366"/>
      <c r="BR632" s="106"/>
      <c r="BS632" s="106"/>
      <c r="BT632" s="106"/>
      <c r="BU632" s="106"/>
      <c r="BV632" s="106"/>
      <c r="BW632" s="106"/>
      <c r="BX632" s="106"/>
      <c r="BY632" s="106"/>
      <c r="BZ632" s="106"/>
      <c r="CA632" s="106"/>
      <c r="CB632" s="106"/>
      <c r="CC632" s="106"/>
      <c r="CD632" s="106"/>
      <c r="CE632" s="106"/>
      <c r="CF632" s="106"/>
      <c r="CG632" s="106"/>
    </row>
    <row r="633" spans="1:85" s="245" customFormat="1" ht="41.5" hidden="1" customHeight="1" x14ac:dyDescent="0.35">
      <c r="A633" s="243"/>
      <c r="B633" s="128"/>
      <c r="C633" s="80"/>
      <c r="D633" s="80"/>
      <c r="E633" s="80"/>
      <c r="F633" s="80"/>
      <c r="G633" s="80"/>
      <c r="H633" s="80"/>
      <c r="I633" s="80"/>
      <c r="J633" s="80"/>
      <c r="K633" s="80"/>
      <c r="L633" s="80"/>
      <c r="M633" s="64"/>
      <c r="N633" s="7"/>
      <c r="O633" s="192"/>
      <c r="P633" s="106"/>
      <c r="Q633" s="65" t="s">
        <v>161</v>
      </c>
      <c r="R633" s="67">
        <f>IF(R628&gt;0,R629,0)</f>
        <v>0</v>
      </c>
      <c r="S633" s="67">
        <f t="shared" ref="S633" si="11718">IF(S628&gt;0,IF(S631=1,S629,S629+R633),R633)</f>
        <v>0</v>
      </c>
      <c r="T633" s="67">
        <f t="shared" ref="T633" si="11719">IF(T628&gt;0,IF(T631=1,T629,T629+S633),S633)</f>
        <v>0</v>
      </c>
      <c r="U633" s="67">
        <f t="shared" ref="U633" si="11720">IF(U628&gt;0,IF(U631=1,U629,U629+T633),T633)</f>
        <v>0</v>
      </c>
      <c r="V633" s="67">
        <f t="shared" ref="V633" si="11721">IF(V628&gt;0,IF(V631=1,V629,V629+U633),U633)</f>
        <v>0</v>
      </c>
      <c r="W633" s="67">
        <f t="shared" ref="W633" si="11722">IF(W628&gt;0,IF(W631=1,W629,W629+V633),V633)</f>
        <v>0</v>
      </c>
      <c r="X633" s="67">
        <f t="shared" ref="X633" si="11723">IF(X628&gt;0,IF(X631=1,X629,X629+W633),W633)</f>
        <v>0</v>
      </c>
      <c r="Y633" s="67">
        <f t="shared" ref="Y633" si="11724">IF(Y628&gt;0,IF(Y631=1,Y629,Y629+X633),X633)</f>
        <v>0</v>
      </c>
      <c r="Z633" s="67">
        <f t="shared" ref="Z633" si="11725">IF(Z628&gt;0,IF(Z631=1,Z629,Z629+Y633),Y633)</f>
        <v>0</v>
      </c>
      <c r="AA633" s="67">
        <f t="shared" ref="AA633" si="11726">IF(AA628&gt;0,IF(AA631=1,AA629,AA629+Z633),Z633)</f>
        <v>0</v>
      </c>
      <c r="AB633" s="67">
        <f t="shared" ref="AB633" si="11727">IF(AB628&gt;0,IF(AB631=1,AB629,AB629+AA633),AA633)</f>
        <v>0</v>
      </c>
      <c r="AC633" s="67">
        <f t="shared" ref="AC633" si="11728">IF(AC628&gt;0,IF(AC631=1,AC629,AC629+AB633),AB633)</f>
        <v>0</v>
      </c>
      <c r="AD633" s="67">
        <f t="shared" ref="AD633" si="11729">IF(AD628&gt;0,IF(AD631=1,AD629,AD629+AC633),AC633)</f>
        <v>0</v>
      </c>
      <c r="AE633" s="67">
        <f t="shared" ref="AE633" si="11730">IF(AE628&gt;0,IF(AE631=1,AE629,AE629+AD633),AD633)</f>
        <v>0</v>
      </c>
      <c r="AF633" s="67">
        <f t="shared" ref="AF633" si="11731">IF(AF628&gt;0,IF(AF631=1,AF629,AF629+AE633),AE633)</f>
        <v>0</v>
      </c>
      <c r="AG633" s="67">
        <f t="shared" ref="AG633" si="11732">IF(AG628&gt;0,IF(AG631=1,AG629,AG629+AF633),AF633)</f>
        <v>0</v>
      </c>
      <c r="AH633" s="67">
        <f t="shared" ref="AH633" si="11733">IF(AH628&gt;0,IF(AH631=1,AH629,AH629+AG633),AG633)</f>
        <v>0</v>
      </c>
      <c r="AI633" s="67">
        <f t="shared" ref="AI633" si="11734">IF(AI628&gt;0,IF(AI631=1,AI629,AI629+AH633),AH633)</f>
        <v>0</v>
      </c>
      <c r="AJ633" s="67">
        <f t="shared" ref="AJ633" si="11735">IF(AJ628&gt;0,IF(AJ631=1,AJ629,AJ629+AI633),AI633)</f>
        <v>0</v>
      </c>
      <c r="AK633" s="67">
        <f t="shared" ref="AK633" si="11736">IF(AK628&gt;0,IF(AK631=1,AK629,AK629+AJ633),AJ633)</f>
        <v>0</v>
      </c>
      <c r="AL633" s="67">
        <f t="shared" ref="AL633" si="11737">IF(AL628&gt;0,IF(AL631=1,AL629,AL629+AK633),AK633)</f>
        <v>0</v>
      </c>
      <c r="AM633" s="67">
        <f t="shared" ref="AM633" si="11738">IF(AM628&gt;0,IF(AM631=1,AM629,AM629+AL633),AL633)</f>
        <v>0</v>
      </c>
      <c r="AN633" s="67">
        <f t="shared" ref="AN633" si="11739">IF(AN628&gt;0,IF(AN631=1,AN629,AN629+AM633),AM633)</f>
        <v>0</v>
      </c>
      <c r="AO633" s="67">
        <f t="shared" ref="AO633" si="11740">IF(AO628&gt;0,IF(AO631=1,AO629,AO629+AN633),AN633)</f>
        <v>0</v>
      </c>
      <c r="AP633" s="67">
        <f t="shared" ref="AP633" si="11741">IF(AP628&gt;0,IF(AP631=1,AP629,AP629+AO633),AO633)</f>
        <v>0</v>
      </c>
      <c r="AQ633" s="67">
        <f t="shared" ref="AQ633" si="11742">IF(AQ628&gt;0,IF(AQ631=1,AQ629,AQ629+AP633),AP633)</f>
        <v>0</v>
      </c>
      <c r="AR633" s="67">
        <f t="shared" ref="AR633" si="11743">IF(AR628&gt;0,IF(AR631=1,AR629,AR629+AQ633),AQ633)</f>
        <v>0</v>
      </c>
      <c r="AS633" s="67">
        <f t="shared" ref="AS633" si="11744">IF(AS628&gt;0,IF(AS631=1,AS629,AS629+AR633),AR633)</f>
        <v>0</v>
      </c>
      <c r="AT633" s="67">
        <f t="shared" ref="AT633" si="11745">IF(AT628&gt;0,IF(AT631=1,AT629,AT629+AS633),AS633)</f>
        <v>0</v>
      </c>
      <c r="AU633" s="67">
        <f t="shared" ref="AU633" si="11746">IF(AU628&gt;0,IF(AU631=1,AU629,AU629+AT633),AT633)</f>
        <v>0</v>
      </c>
      <c r="AV633" s="67">
        <f t="shared" ref="AV633" si="11747">IF(AV628&gt;0,IF(AV631=1,AV629,AV629+AU633),AU633)</f>
        <v>0</v>
      </c>
      <c r="AW633" s="67">
        <f t="shared" ref="AW633" si="11748">IF(AW628&gt;0,IF(AW631=1,AW629,AW629+AV633),AV633)</f>
        <v>0</v>
      </c>
      <c r="AX633" s="67">
        <f t="shared" ref="AX633" si="11749">IF(AX628&gt;0,IF(AX631=1,AX629,AX629+AW633),AW633)</f>
        <v>0</v>
      </c>
      <c r="AY633" s="67">
        <f t="shared" ref="AY633" si="11750">IF(AY628&gt;0,IF(AY631=1,AY629,AY629+AX633),AX633)</f>
        <v>0</v>
      </c>
      <c r="AZ633" s="67">
        <f t="shared" ref="AZ633" si="11751">IF(AZ628&gt;0,IF(AZ631=1,AZ629,AZ629+AY633),AY633)</f>
        <v>0</v>
      </c>
      <c r="BA633" s="67">
        <f t="shared" ref="BA633" si="11752">IF(BA628&gt;0,IF(BA631=1,BA629,BA629+AZ633),AZ633)</f>
        <v>0</v>
      </c>
      <c r="BB633" s="67">
        <f t="shared" ref="BB633" si="11753">IF(BB628&gt;0,IF(BB631=1,BB629,BB629+BA633),BA633)</f>
        <v>0</v>
      </c>
      <c r="BC633" s="67">
        <f t="shared" ref="BC633" si="11754">IF(BC628&gt;0,IF(BC631=1,BC629,BC629+BB633),BB633)</f>
        <v>0</v>
      </c>
      <c r="BD633" s="67">
        <f t="shared" ref="BD633" si="11755">IF(BD628&gt;0,IF(BD631=1,BD629,BD629+BC633),BC633)</f>
        <v>0</v>
      </c>
      <c r="BE633" s="67">
        <f t="shared" ref="BE633" si="11756">IF(BE628&gt;0,IF(BE631=1,BE629,BE629+BD633),BD633)</f>
        <v>0</v>
      </c>
      <c r="BF633" s="67">
        <f t="shared" ref="BF633" si="11757">IF(BF628&gt;0,IF(BF631=1,BF629,BF629+BE633),BE633)</f>
        <v>0</v>
      </c>
      <c r="BG633" s="67">
        <f t="shared" ref="BG633" si="11758">IF(BG628&gt;0,IF(BG631=1,BG629,BG629+BF633),BF633)</f>
        <v>0</v>
      </c>
      <c r="BH633" s="67">
        <f t="shared" ref="BH633" si="11759">IF(BH628&gt;0,IF(BH631=1,BH629,BH629+BG633),BG633)</f>
        <v>0</v>
      </c>
      <c r="BI633" s="67">
        <f t="shared" ref="BI633" si="11760">IF(BI628&gt;0,IF(BI631=1,BI629,BI629+BH633),BH633)</f>
        <v>0</v>
      </c>
      <c r="BJ633" s="67">
        <f t="shared" ref="BJ633" si="11761">IF(BJ628&gt;0,IF(BJ631=1,BJ629,BJ629+BI633),BI633)</f>
        <v>0</v>
      </c>
      <c r="BK633" s="67">
        <f t="shared" ref="BK633" si="11762">IF(BK628&gt;0,IF(BK631=1,BK629,BK629+BJ633),BJ633)</f>
        <v>0</v>
      </c>
      <c r="BL633" s="67">
        <f t="shared" ref="BL633" si="11763">IF(BL628&gt;0,IF(BL631=1,BL629,BL629+BK633),BK633)</f>
        <v>0</v>
      </c>
      <c r="BM633" s="67">
        <f t="shared" ref="BM633" si="11764">IF(BM628&gt;0,IF(BM631=1,BM629,BM629+BL633),BL633)</f>
        <v>0</v>
      </c>
      <c r="BN633" s="362"/>
      <c r="BO633" s="364"/>
      <c r="BP633" s="366"/>
      <c r="BQ633" s="366"/>
      <c r="BR633" s="106"/>
      <c r="BS633" s="106"/>
      <c r="BT633" s="106"/>
      <c r="BU633" s="106"/>
      <c r="BV633" s="106"/>
      <c r="BW633" s="106"/>
      <c r="BX633" s="106"/>
      <c r="BY633" s="106"/>
      <c r="BZ633" s="106"/>
      <c r="CA633" s="106"/>
      <c r="CB633" s="106"/>
      <c r="CC633" s="106"/>
      <c r="CD633" s="106"/>
      <c r="CE633" s="106"/>
      <c r="CF633" s="106"/>
      <c r="CG633" s="106"/>
    </row>
    <row r="634" spans="1:85" s="245" customFormat="1" ht="41.5" hidden="1" customHeight="1" x14ac:dyDescent="0.35">
      <c r="A634" s="243"/>
      <c r="B634" s="128"/>
      <c r="C634" s="80"/>
      <c r="D634" s="80"/>
      <c r="E634" s="80"/>
      <c r="F634" s="80"/>
      <c r="G634" s="80"/>
      <c r="H634" s="80"/>
      <c r="I634" s="80"/>
      <c r="J634" s="80"/>
      <c r="K634" s="80"/>
      <c r="L634" s="80"/>
      <c r="M634" s="64"/>
      <c r="N634" s="7"/>
      <c r="O634" s="192"/>
      <c r="P634" s="106"/>
      <c r="Q634" s="65" t="s">
        <v>162</v>
      </c>
      <c r="R634" s="67">
        <f>R636</f>
        <v>0</v>
      </c>
      <c r="S634" s="67">
        <f t="shared" ref="S634" si="11765">IF(S631=1,S636,S636+R634)</f>
        <v>0</v>
      </c>
      <c r="T634" s="67">
        <f t="shared" ref="T634" si="11766">IF(T631=1,T636,T636+S634)</f>
        <v>0</v>
      </c>
      <c r="U634" s="67">
        <f t="shared" ref="U634" si="11767">IF(U631=1,U636,U636+T634)</f>
        <v>0</v>
      </c>
      <c r="V634" s="67">
        <f t="shared" ref="V634" si="11768">IF(V631=1,V636,V636+U634)</f>
        <v>0</v>
      </c>
      <c r="W634" s="67">
        <f t="shared" ref="W634" si="11769">IF(W631=1,W636,W636+V634)</f>
        <v>0</v>
      </c>
      <c r="X634" s="67">
        <f t="shared" ref="X634" si="11770">IF(X631=1,X636,X636+W634)</f>
        <v>0</v>
      </c>
      <c r="Y634" s="67">
        <f t="shared" ref="Y634" si="11771">IF(Y631=1,Y636,Y636+X634)</f>
        <v>0</v>
      </c>
      <c r="Z634" s="67">
        <f t="shared" ref="Z634" si="11772">IF(Z631=1,Z636,Z636+Y634)</f>
        <v>0</v>
      </c>
      <c r="AA634" s="67">
        <f t="shared" ref="AA634" si="11773">IF(AA631=1,AA636,AA636+Z634)</f>
        <v>0</v>
      </c>
      <c r="AB634" s="67">
        <f t="shared" ref="AB634" si="11774">IF(AB631=1,AB636,AB636+AA634)</f>
        <v>0</v>
      </c>
      <c r="AC634" s="67">
        <f t="shared" ref="AC634" si="11775">IF(AC631=1,AC636,AC636+AB634)</f>
        <v>0</v>
      </c>
      <c r="AD634" s="67">
        <f t="shared" ref="AD634" si="11776">IF(AD631=1,AD636,AD636+AC634)</f>
        <v>0</v>
      </c>
      <c r="AE634" s="67">
        <f t="shared" ref="AE634" si="11777">IF(AE631=1,AE636,AE636+AD634)</f>
        <v>0</v>
      </c>
      <c r="AF634" s="67">
        <f t="shared" ref="AF634" si="11778">IF(AF631=1,AF636,AF636+AE634)</f>
        <v>0</v>
      </c>
      <c r="AG634" s="67">
        <f t="shared" ref="AG634" si="11779">IF(AG631=1,AG636,AG636+AF634)</f>
        <v>0</v>
      </c>
      <c r="AH634" s="67">
        <f t="shared" ref="AH634" si="11780">IF(AH631=1,AH636,AH636+AG634)</f>
        <v>0</v>
      </c>
      <c r="AI634" s="67">
        <f t="shared" ref="AI634" si="11781">IF(AI631=1,AI636,AI636+AH634)</f>
        <v>0</v>
      </c>
      <c r="AJ634" s="67">
        <f t="shared" ref="AJ634" si="11782">IF(AJ631=1,AJ636,AJ636+AI634)</f>
        <v>0</v>
      </c>
      <c r="AK634" s="67">
        <f t="shared" ref="AK634" si="11783">IF(AK631=1,AK636,AK636+AJ634)</f>
        <v>0</v>
      </c>
      <c r="AL634" s="67">
        <f t="shared" ref="AL634" si="11784">IF(AL631=1,AL636,AL636+AK634)</f>
        <v>0</v>
      </c>
      <c r="AM634" s="67">
        <f t="shared" ref="AM634" si="11785">IF(AM631=1,AM636,AM636+AL634)</f>
        <v>0</v>
      </c>
      <c r="AN634" s="67">
        <f t="shared" ref="AN634" si="11786">IF(AN631=1,AN636,AN636+AM634)</f>
        <v>0</v>
      </c>
      <c r="AO634" s="67">
        <f t="shared" ref="AO634" si="11787">IF(AO631=1,AO636,AO636+AN634)</f>
        <v>0</v>
      </c>
      <c r="AP634" s="67">
        <f t="shared" ref="AP634" si="11788">IF(AP631=1,AP636,AP636+AO634)</f>
        <v>0</v>
      </c>
      <c r="AQ634" s="67">
        <f t="shared" ref="AQ634" si="11789">IF(AQ631=1,AQ636,AQ636+AP634)</f>
        <v>0</v>
      </c>
      <c r="AR634" s="67">
        <f t="shared" ref="AR634" si="11790">IF(AR631=1,AR636,AR636+AQ634)</f>
        <v>0</v>
      </c>
      <c r="AS634" s="67">
        <f t="shared" ref="AS634" si="11791">IF(AS631=1,AS636,AS636+AR634)</f>
        <v>0</v>
      </c>
      <c r="AT634" s="67">
        <f t="shared" ref="AT634" si="11792">IF(AT631=1,AT636,AT636+AS634)</f>
        <v>0</v>
      </c>
      <c r="AU634" s="67">
        <f t="shared" ref="AU634" si="11793">IF(AU631=1,AU636,AU636+AT634)</f>
        <v>0</v>
      </c>
      <c r="AV634" s="67">
        <f t="shared" ref="AV634" si="11794">IF(AV631=1,AV636,AV636+AU634)</f>
        <v>0</v>
      </c>
      <c r="AW634" s="67">
        <f t="shared" ref="AW634" si="11795">IF(AW631=1,AW636,AW636+AV634)</f>
        <v>0</v>
      </c>
      <c r="AX634" s="67">
        <f t="shared" ref="AX634" si="11796">IF(AX631=1,AX636,AX636+AW634)</f>
        <v>0</v>
      </c>
      <c r="AY634" s="67">
        <f t="shared" ref="AY634" si="11797">IF(AY631=1,AY636,AY636+AX634)</f>
        <v>0</v>
      </c>
      <c r="AZ634" s="67">
        <f t="shared" ref="AZ634" si="11798">IF(AZ631=1,AZ636,AZ636+AY634)</f>
        <v>0</v>
      </c>
      <c r="BA634" s="67">
        <f t="shared" ref="BA634" si="11799">IF(BA631=1,BA636,BA636+AZ634)</f>
        <v>0</v>
      </c>
      <c r="BB634" s="67">
        <f t="shared" ref="BB634" si="11800">IF(BB631=1,BB636,BB636+BA634)</f>
        <v>0</v>
      </c>
      <c r="BC634" s="67">
        <f t="shared" ref="BC634" si="11801">IF(BC631=1,BC636,BC636+BB634)</f>
        <v>0</v>
      </c>
      <c r="BD634" s="67">
        <f t="shared" ref="BD634" si="11802">IF(BD631=1,BD636,BD636+BC634)</f>
        <v>0</v>
      </c>
      <c r="BE634" s="67">
        <f t="shared" ref="BE634" si="11803">IF(BE631=1,BE636,BE636+BD634)</f>
        <v>0</v>
      </c>
      <c r="BF634" s="67">
        <f t="shared" ref="BF634" si="11804">IF(BF631=1,BF636,BF636+BE634)</f>
        <v>0</v>
      </c>
      <c r="BG634" s="67">
        <f t="shared" ref="BG634" si="11805">IF(BG631=1,BG636,BG636+BF634)</f>
        <v>0</v>
      </c>
      <c r="BH634" s="67">
        <f t="shared" ref="BH634" si="11806">IF(BH631=1,BH636,BH636+BG634)</f>
        <v>0</v>
      </c>
      <c r="BI634" s="67">
        <f t="shared" ref="BI634" si="11807">IF(BI631=1,BI636,BI636+BH634)</f>
        <v>0</v>
      </c>
      <c r="BJ634" s="67">
        <f t="shared" ref="BJ634" si="11808">IF(BJ631=1,BJ636,BJ636+BI634)</f>
        <v>0</v>
      </c>
      <c r="BK634" s="67">
        <f t="shared" ref="BK634" si="11809">IF(BK631=1,BK636,BK636+BJ634)</f>
        <v>0</v>
      </c>
      <c r="BL634" s="67">
        <f t="shared" ref="BL634" si="11810">IF(BL631=1,BL636,BL636+BK634)</f>
        <v>0</v>
      </c>
      <c r="BM634" s="67">
        <f t="shared" ref="BM634" si="11811">IF(BM631=1,BM636,BM636+BL634)</f>
        <v>0</v>
      </c>
      <c r="BN634" s="362"/>
      <c r="BO634" s="364"/>
      <c r="BP634" s="366"/>
      <c r="BQ634" s="366"/>
      <c r="BR634" s="106"/>
      <c r="BS634" s="106"/>
      <c r="BT634" s="106"/>
      <c r="BU634" s="106"/>
      <c r="BV634" s="106"/>
      <c r="BW634" s="106"/>
      <c r="BX634" s="106"/>
      <c r="BY634" s="106"/>
      <c r="BZ634" s="106"/>
      <c r="CA634" s="106"/>
      <c r="CB634" s="106"/>
      <c r="CC634" s="106"/>
      <c r="CD634" s="106"/>
      <c r="CE634" s="106"/>
      <c r="CF634" s="106"/>
      <c r="CG634" s="106"/>
    </row>
    <row r="635" spans="1:85" s="245" customFormat="1" ht="29" x14ac:dyDescent="0.35">
      <c r="A635" s="243"/>
      <c r="B635" s="128"/>
      <c r="C635" s="80"/>
      <c r="D635" s="80"/>
      <c r="E635" s="80"/>
      <c r="F635" s="80"/>
      <c r="G635" s="80"/>
      <c r="H635" s="80"/>
      <c r="I635" s="80"/>
      <c r="J635" s="80"/>
      <c r="K635" s="80"/>
      <c r="L635" s="80"/>
      <c r="M635" s="64"/>
      <c r="N635" s="7"/>
      <c r="O635" s="192"/>
      <c r="P635" s="106"/>
      <c r="Q635" s="63" t="s">
        <v>160</v>
      </c>
      <c r="R635" s="68">
        <f t="shared" ref="R635:BM635" si="11812">1720/12*R628</f>
        <v>0</v>
      </c>
      <c r="S635" s="68">
        <f t="shared" si="11812"/>
        <v>0</v>
      </c>
      <c r="T635" s="68">
        <f t="shared" si="11812"/>
        <v>0</v>
      </c>
      <c r="U635" s="68">
        <f t="shared" si="11812"/>
        <v>0</v>
      </c>
      <c r="V635" s="68">
        <f t="shared" si="11812"/>
        <v>0</v>
      </c>
      <c r="W635" s="68">
        <f t="shared" si="11812"/>
        <v>0</v>
      </c>
      <c r="X635" s="68">
        <f t="shared" si="11812"/>
        <v>0</v>
      </c>
      <c r="Y635" s="68">
        <f t="shared" si="11812"/>
        <v>0</v>
      </c>
      <c r="Z635" s="68">
        <f t="shared" si="11812"/>
        <v>0</v>
      </c>
      <c r="AA635" s="68">
        <f t="shared" si="11812"/>
        <v>0</v>
      </c>
      <c r="AB635" s="68">
        <f t="shared" si="11812"/>
        <v>0</v>
      </c>
      <c r="AC635" s="68">
        <f t="shared" si="11812"/>
        <v>0</v>
      </c>
      <c r="AD635" s="68">
        <f t="shared" si="11812"/>
        <v>0</v>
      </c>
      <c r="AE635" s="68">
        <f t="shared" si="11812"/>
        <v>0</v>
      </c>
      <c r="AF635" s="68">
        <f t="shared" si="11812"/>
        <v>0</v>
      </c>
      <c r="AG635" s="68">
        <f t="shared" si="11812"/>
        <v>0</v>
      </c>
      <c r="AH635" s="68">
        <f t="shared" si="11812"/>
        <v>0</v>
      </c>
      <c r="AI635" s="68">
        <f t="shared" si="11812"/>
        <v>0</v>
      </c>
      <c r="AJ635" s="68">
        <f t="shared" si="11812"/>
        <v>0</v>
      </c>
      <c r="AK635" s="68">
        <f t="shared" si="11812"/>
        <v>0</v>
      </c>
      <c r="AL635" s="68">
        <f t="shared" si="11812"/>
        <v>0</v>
      </c>
      <c r="AM635" s="68">
        <f t="shared" si="11812"/>
        <v>0</v>
      </c>
      <c r="AN635" s="68">
        <f t="shared" si="11812"/>
        <v>0</v>
      </c>
      <c r="AO635" s="68">
        <f t="shared" si="11812"/>
        <v>0</v>
      </c>
      <c r="AP635" s="68">
        <f t="shared" si="11812"/>
        <v>0</v>
      </c>
      <c r="AQ635" s="68">
        <f t="shared" si="11812"/>
        <v>0</v>
      </c>
      <c r="AR635" s="68">
        <f t="shared" si="11812"/>
        <v>0</v>
      </c>
      <c r="AS635" s="68">
        <f t="shared" si="11812"/>
        <v>0</v>
      </c>
      <c r="AT635" s="68">
        <f t="shared" si="11812"/>
        <v>0</v>
      </c>
      <c r="AU635" s="68">
        <f t="shared" si="11812"/>
        <v>0</v>
      </c>
      <c r="AV635" s="68">
        <f t="shared" si="11812"/>
        <v>0</v>
      </c>
      <c r="AW635" s="68">
        <f t="shared" si="11812"/>
        <v>0</v>
      </c>
      <c r="AX635" s="68">
        <f t="shared" si="11812"/>
        <v>0</v>
      </c>
      <c r="AY635" s="68">
        <f t="shared" si="11812"/>
        <v>0</v>
      </c>
      <c r="AZ635" s="68">
        <f t="shared" si="11812"/>
        <v>0</v>
      </c>
      <c r="BA635" s="68">
        <f t="shared" si="11812"/>
        <v>0</v>
      </c>
      <c r="BB635" s="68">
        <f t="shared" si="11812"/>
        <v>0</v>
      </c>
      <c r="BC635" s="68">
        <f t="shared" si="11812"/>
        <v>0</v>
      </c>
      <c r="BD635" s="68">
        <f t="shared" si="11812"/>
        <v>0</v>
      </c>
      <c r="BE635" s="68">
        <f t="shared" si="11812"/>
        <v>0</v>
      </c>
      <c r="BF635" s="68">
        <f t="shared" si="11812"/>
        <v>0</v>
      </c>
      <c r="BG635" s="68">
        <f t="shared" si="11812"/>
        <v>0</v>
      </c>
      <c r="BH635" s="68">
        <f t="shared" si="11812"/>
        <v>0</v>
      </c>
      <c r="BI635" s="68">
        <f t="shared" si="11812"/>
        <v>0</v>
      </c>
      <c r="BJ635" s="68">
        <f t="shared" si="11812"/>
        <v>0</v>
      </c>
      <c r="BK635" s="68">
        <f t="shared" si="11812"/>
        <v>0</v>
      </c>
      <c r="BL635" s="68">
        <f t="shared" si="11812"/>
        <v>0</v>
      </c>
      <c r="BM635" s="68">
        <f t="shared" si="11812"/>
        <v>0</v>
      </c>
      <c r="BN635" s="362"/>
      <c r="BO635" s="364"/>
      <c r="BP635" s="366"/>
      <c r="BQ635" s="366"/>
      <c r="BR635" s="106"/>
      <c r="BS635" s="106"/>
      <c r="BT635" s="106"/>
      <c r="BU635" s="106"/>
      <c r="BV635" s="106"/>
      <c r="BW635" s="106"/>
      <c r="BX635" s="106"/>
      <c r="BY635" s="106"/>
      <c r="BZ635" s="106"/>
      <c r="CA635" s="106"/>
      <c r="CB635" s="106"/>
      <c r="CC635" s="106"/>
      <c r="CD635" s="106"/>
      <c r="CE635" s="106"/>
      <c r="CF635" s="106"/>
      <c r="CG635" s="106"/>
    </row>
    <row r="636" spans="1:85" s="245" customFormat="1" ht="29" x14ac:dyDescent="0.35">
      <c r="A636" s="243"/>
      <c r="B636" s="128"/>
      <c r="C636" s="80"/>
      <c r="D636" s="80"/>
      <c r="E636" s="80"/>
      <c r="F636" s="80"/>
      <c r="G636" s="80"/>
      <c r="H636" s="80"/>
      <c r="I636" s="80"/>
      <c r="J636" s="80"/>
      <c r="K636" s="80"/>
      <c r="L636" s="80"/>
      <c r="M636" s="64"/>
      <c r="N636" s="7"/>
      <c r="O636" s="192"/>
      <c r="P636" s="106"/>
      <c r="Q636" s="63" t="s">
        <v>144</v>
      </c>
      <c r="R636" s="68">
        <f>FLOOR(IF(OR(R631=0,R631=1),IF(R629&gt;=R635,R635,R629)+0.00000001,IF(R633&gt;=R632,R632,R633))+0.00000001,1)</f>
        <v>0</v>
      </c>
      <c r="S636" s="68">
        <f t="shared" ref="S636" si="11813">FLOOR(IF(OR(S631=0,S631=1),IF(S635&gt;S632,S632,IF(S629&gt;=S635,S635,S629)+0.00000001),IF(S633&gt;=S632,S632-R634,S633-R634)+0.00000001),1)</f>
        <v>0</v>
      </c>
      <c r="T636" s="68">
        <f t="shared" ref="T636" si="11814">FLOOR(IF(OR(T631=0,T631=1),IF(T635&gt;T632,T632,IF(T629&gt;=T635,T635,T629)+0.00000001),IF(T633&gt;=T632,T632-S634,T633-S634)+0.00000001),1)</f>
        <v>0</v>
      </c>
      <c r="U636" s="68">
        <f t="shared" ref="U636" si="11815">FLOOR(IF(OR(U631=0,U631=1),IF(U635&gt;U632,U632,IF(U629&gt;=U635,U635,U629)+0.00000001),IF(U633&gt;=U632,U632-T634,U633-T634)+0.00000001),1)</f>
        <v>0</v>
      </c>
      <c r="V636" s="68">
        <f t="shared" ref="V636" si="11816">FLOOR(IF(OR(V631=0,V631=1),IF(V635&gt;V632,V632,IF(V629&gt;=V635,V635,V629)+0.00000001),IF(V633&gt;=V632,V632-U634,V633-U634)+0.00000001),1)</f>
        <v>0</v>
      </c>
      <c r="W636" s="68">
        <f t="shared" ref="W636" si="11817">FLOOR(IF(OR(W631=0,W631=1),IF(W635&gt;W632,W632,IF(W629&gt;=W635,W635,W629)+0.00000001),IF(W633&gt;=W632,W632-V634,W633-V634)+0.00000001),1)</f>
        <v>0</v>
      </c>
      <c r="X636" s="68">
        <f t="shared" ref="X636" si="11818">FLOOR(IF(OR(X631=0,X631=1),IF(X635&gt;X632,X632,IF(X629&gt;=X635,X635,X629)+0.00000001),IF(X633&gt;=X632,X632-W634,X633-W634)+0.00000001),1)</f>
        <v>0</v>
      </c>
      <c r="Y636" s="68">
        <f t="shared" ref="Y636" si="11819">FLOOR(IF(OR(Y631=0,Y631=1),IF(Y635&gt;Y632,Y632,IF(Y629&gt;=Y635,Y635,Y629)+0.00000001),IF(Y633&gt;=Y632,Y632-X634,Y633-X634)+0.00000001),1)</f>
        <v>0</v>
      </c>
      <c r="Z636" s="68">
        <f t="shared" ref="Z636" si="11820">FLOOR(IF(OR(Z631=0,Z631=1),IF(Z635&gt;Z632,Z632,IF(Z629&gt;=Z635,Z635,Z629)+0.00000001),IF(Z633&gt;=Z632,Z632-Y634,Z633-Y634)+0.00000001),1)</f>
        <v>0</v>
      </c>
      <c r="AA636" s="68">
        <f t="shared" ref="AA636" si="11821">FLOOR(IF(OR(AA631=0,AA631=1),IF(AA635&gt;AA632,AA632,IF(AA629&gt;=AA635,AA635,AA629)+0.00000001),IF(AA633&gt;=AA632,AA632-Z634,AA633-Z634)+0.00000001),1)</f>
        <v>0</v>
      </c>
      <c r="AB636" s="68">
        <f t="shared" ref="AB636" si="11822">FLOOR(IF(OR(AB631=0,AB631=1),IF(AB635&gt;AB632,AB632,IF(AB629&gt;=AB635,AB635,AB629)+0.00000001),IF(AB633&gt;=AB632,AB632-AA634,AB633-AA634)+0.00000001),1)</f>
        <v>0</v>
      </c>
      <c r="AC636" s="68">
        <f t="shared" ref="AC636" si="11823">FLOOR(IF(OR(AC631=0,AC631=1),IF(AC635&gt;AC632,AC632,IF(AC629&gt;=AC635,AC635,AC629)+0.00000001),IF(AC633&gt;=AC632,AC632-AB634,AC633-AB634)+0.00000001),1)</f>
        <v>0</v>
      </c>
      <c r="AD636" s="68">
        <f t="shared" ref="AD636" si="11824">FLOOR(IF(OR(AD631=0,AD631=1),IF(AD635&gt;AD632,AD632,IF(AD629&gt;=AD635,AD635,AD629)+0.00000001),IF(AD633&gt;=AD632,AD632-AC634,AD633-AC634)+0.00000001),1)</f>
        <v>0</v>
      </c>
      <c r="AE636" s="68">
        <f t="shared" ref="AE636" si="11825">FLOOR(IF(OR(AE631=0,AE631=1),IF(AE635&gt;AE632,AE632,IF(AE629&gt;=AE635,AE635,AE629)+0.00000001),IF(AE633&gt;=AE632,AE632-AD634,AE633-AD634)+0.00000001),1)</f>
        <v>0</v>
      </c>
      <c r="AF636" s="68">
        <f t="shared" ref="AF636" si="11826">FLOOR(IF(OR(AF631=0,AF631=1),IF(AF635&gt;AF632,AF632,IF(AF629&gt;=AF635,AF635,AF629)+0.00000001),IF(AF633&gt;=AF632,AF632-AE634,AF633-AE634)+0.00000001),1)</f>
        <v>0</v>
      </c>
      <c r="AG636" s="68">
        <f t="shared" ref="AG636" si="11827">FLOOR(IF(OR(AG631=0,AG631=1),IF(AG635&gt;AG632,AG632,IF(AG629&gt;=AG635,AG635,AG629)+0.00000001),IF(AG633&gt;=AG632,AG632-AF634,AG633-AF634)+0.00000001),1)</f>
        <v>0</v>
      </c>
      <c r="AH636" s="68">
        <f t="shared" ref="AH636" si="11828">FLOOR(IF(OR(AH631=0,AH631=1),IF(AH635&gt;AH632,AH632,IF(AH629&gt;=AH635,AH635,AH629)+0.00000001),IF(AH633&gt;=AH632,AH632-AG634,AH633-AG634)+0.00000001),1)</f>
        <v>0</v>
      </c>
      <c r="AI636" s="68">
        <f t="shared" ref="AI636" si="11829">FLOOR(IF(OR(AI631=0,AI631=1),IF(AI635&gt;AI632,AI632,IF(AI629&gt;=AI635,AI635,AI629)+0.00000001),IF(AI633&gt;=AI632,AI632-AH634,AI633-AH634)+0.00000001),1)</f>
        <v>0</v>
      </c>
      <c r="AJ636" s="68">
        <f t="shared" ref="AJ636" si="11830">FLOOR(IF(OR(AJ631=0,AJ631=1),IF(AJ635&gt;AJ632,AJ632,IF(AJ629&gt;=AJ635,AJ635,AJ629)+0.00000001),IF(AJ633&gt;=AJ632,AJ632-AI634,AJ633-AI634)+0.00000001),1)</f>
        <v>0</v>
      </c>
      <c r="AK636" s="68">
        <f t="shared" ref="AK636" si="11831">FLOOR(IF(OR(AK631=0,AK631=1),IF(AK635&gt;AK632,AK632,IF(AK629&gt;=AK635,AK635,AK629)+0.00000001),IF(AK633&gt;=AK632,AK632-AJ634,AK633-AJ634)+0.00000001),1)</f>
        <v>0</v>
      </c>
      <c r="AL636" s="68">
        <f t="shared" ref="AL636" si="11832">FLOOR(IF(OR(AL631=0,AL631=1),IF(AL635&gt;AL632,AL632,IF(AL629&gt;=AL635,AL635,AL629)+0.00000001),IF(AL633&gt;=AL632,AL632-AK634,AL633-AK634)+0.00000001),1)</f>
        <v>0</v>
      </c>
      <c r="AM636" s="68">
        <f t="shared" ref="AM636" si="11833">FLOOR(IF(OR(AM631=0,AM631=1),IF(AM635&gt;AM632,AM632,IF(AM629&gt;=AM635,AM635,AM629)+0.00000001),IF(AM633&gt;=AM632,AM632-AL634,AM633-AL634)+0.00000001),1)</f>
        <v>0</v>
      </c>
      <c r="AN636" s="68">
        <f t="shared" ref="AN636" si="11834">FLOOR(IF(OR(AN631=0,AN631=1),IF(AN635&gt;AN632,AN632,IF(AN629&gt;=AN635,AN635,AN629)+0.00000001),IF(AN633&gt;=AN632,AN632-AM634,AN633-AM634)+0.00000001),1)</f>
        <v>0</v>
      </c>
      <c r="AO636" s="68">
        <f t="shared" ref="AO636" si="11835">FLOOR(IF(OR(AO631=0,AO631=1),IF(AO635&gt;AO632,AO632,IF(AO629&gt;=AO635,AO635,AO629)+0.00000001),IF(AO633&gt;=AO632,AO632-AN634,AO633-AN634)+0.00000001),1)</f>
        <v>0</v>
      </c>
      <c r="AP636" s="68">
        <f t="shared" ref="AP636" si="11836">FLOOR(IF(OR(AP631=0,AP631=1),IF(AP635&gt;AP632,AP632,IF(AP629&gt;=AP635,AP635,AP629)+0.00000001),IF(AP633&gt;=AP632,AP632-AO634,AP633-AO634)+0.00000001),1)</f>
        <v>0</v>
      </c>
      <c r="AQ636" s="68">
        <f t="shared" ref="AQ636" si="11837">FLOOR(IF(OR(AQ631=0,AQ631=1),IF(AQ635&gt;AQ632,AQ632,IF(AQ629&gt;=AQ635,AQ635,AQ629)+0.00000001),IF(AQ633&gt;=AQ632,AQ632-AP634,AQ633-AP634)+0.00000001),1)</f>
        <v>0</v>
      </c>
      <c r="AR636" s="68">
        <f t="shared" ref="AR636" si="11838">FLOOR(IF(OR(AR631=0,AR631=1),IF(AR635&gt;AR632,AR632,IF(AR629&gt;=AR635,AR635,AR629)+0.00000001),IF(AR633&gt;=AR632,AR632-AQ634,AR633-AQ634)+0.00000001),1)</f>
        <v>0</v>
      </c>
      <c r="AS636" s="68">
        <f t="shared" ref="AS636" si="11839">FLOOR(IF(OR(AS631=0,AS631=1),IF(AS635&gt;AS632,AS632,IF(AS629&gt;=AS635,AS635,AS629)+0.00000001),IF(AS633&gt;=AS632,AS632-AR634,AS633-AR634)+0.00000001),1)</f>
        <v>0</v>
      </c>
      <c r="AT636" s="68">
        <f t="shared" ref="AT636" si="11840">FLOOR(IF(OR(AT631=0,AT631=1),IF(AT635&gt;AT632,AT632,IF(AT629&gt;=AT635,AT635,AT629)+0.00000001),IF(AT633&gt;=AT632,AT632-AS634,AT633-AS634)+0.00000001),1)</f>
        <v>0</v>
      </c>
      <c r="AU636" s="68">
        <f t="shared" ref="AU636" si="11841">FLOOR(IF(OR(AU631=0,AU631=1),IF(AU635&gt;AU632,AU632,IF(AU629&gt;=AU635,AU635,AU629)+0.00000001),IF(AU633&gt;=AU632,AU632-AT634,AU633-AT634)+0.00000001),1)</f>
        <v>0</v>
      </c>
      <c r="AV636" s="68">
        <f t="shared" ref="AV636" si="11842">FLOOR(IF(OR(AV631=0,AV631=1),IF(AV635&gt;AV632,AV632,IF(AV629&gt;=AV635,AV635,AV629)+0.00000001),IF(AV633&gt;=AV632,AV632-AU634,AV633-AU634)+0.00000001),1)</f>
        <v>0</v>
      </c>
      <c r="AW636" s="68">
        <f t="shared" ref="AW636" si="11843">FLOOR(IF(OR(AW631=0,AW631=1),IF(AW635&gt;AW632,AW632,IF(AW629&gt;=AW635,AW635,AW629)+0.00000001),IF(AW633&gt;=AW632,AW632-AV634,AW633-AV634)+0.00000001),1)</f>
        <v>0</v>
      </c>
      <c r="AX636" s="68">
        <f t="shared" ref="AX636" si="11844">FLOOR(IF(OR(AX631=0,AX631=1),IF(AX635&gt;AX632,AX632,IF(AX629&gt;=AX635,AX635,AX629)+0.00000001),IF(AX633&gt;=AX632,AX632-AW634,AX633-AW634)+0.00000001),1)</f>
        <v>0</v>
      </c>
      <c r="AY636" s="68">
        <f t="shared" ref="AY636" si="11845">FLOOR(IF(OR(AY631=0,AY631=1),IF(AY635&gt;AY632,AY632,IF(AY629&gt;=AY635,AY635,AY629)+0.00000001),IF(AY633&gt;=AY632,AY632-AX634,AY633-AX634)+0.00000001),1)</f>
        <v>0</v>
      </c>
      <c r="AZ636" s="68">
        <f t="shared" ref="AZ636" si="11846">FLOOR(IF(OR(AZ631=0,AZ631=1),IF(AZ635&gt;AZ632,AZ632,IF(AZ629&gt;=AZ635,AZ635,AZ629)+0.00000001),IF(AZ633&gt;=AZ632,AZ632-AY634,AZ633-AY634)+0.00000001),1)</f>
        <v>0</v>
      </c>
      <c r="BA636" s="68">
        <f t="shared" ref="BA636" si="11847">FLOOR(IF(OR(BA631=0,BA631=1),IF(BA635&gt;BA632,BA632,IF(BA629&gt;=BA635,BA635,BA629)+0.00000001),IF(BA633&gt;=BA632,BA632-AZ634,BA633-AZ634)+0.00000001),1)</f>
        <v>0</v>
      </c>
      <c r="BB636" s="68">
        <f t="shared" ref="BB636" si="11848">FLOOR(IF(OR(BB631=0,BB631=1),IF(BB635&gt;BB632,BB632,IF(BB629&gt;=BB635,BB635,BB629)+0.00000001),IF(BB633&gt;=BB632,BB632-BA634,BB633-BA634)+0.00000001),1)</f>
        <v>0</v>
      </c>
      <c r="BC636" s="68">
        <f t="shared" ref="BC636" si="11849">FLOOR(IF(OR(BC631=0,BC631=1),IF(BC635&gt;BC632,BC632,IF(BC629&gt;=BC635,BC635,BC629)+0.00000001),IF(BC633&gt;=BC632,BC632-BB634,BC633-BB634)+0.00000001),1)</f>
        <v>0</v>
      </c>
      <c r="BD636" s="68">
        <f t="shared" ref="BD636" si="11850">FLOOR(IF(OR(BD631=0,BD631=1),IF(BD635&gt;BD632,BD632,IF(BD629&gt;=BD635,BD635,BD629)+0.00000001),IF(BD633&gt;=BD632,BD632-BC634,BD633-BC634)+0.00000001),1)</f>
        <v>0</v>
      </c>
      <c r="BE636" s="68">
        <f t="shared" ref="BE636" si="11851">FLOOR(IF(OR(BE631=0,BE631=1),IF(BE635&gt;BE632,BE632,IF(BE629&gt;=BE635,BE635,BE629)+0.00000001),IF(BE633&gt;=BE632,BE632-BD634,BE633-BD634)+0.00000001),1)</f>
        <v>0</v>
      </c>
      <c r="BF636" s="68">
        <f t="shared" ref="BF636" si="11852">FLOOR(IF(OR(BF631=0,BF631=1),IF(BF635&gt;BF632,BF632,IF(BF629&gt;=BF635,BF635,BF629)+0.00000001),IF(BF633&gt;=BF632,BF632-BE634,BF633-BE634)+0.00000001),1)</f>
        <v>0</v>
      </c>
      <c r="BG636" s="68">
        <f t="shared" ref="BG636" si="11853">FLOOR(IF(OR(BG631=0,BG631=1),IF(BG635&gt;BG632,BG632,IF(BG629&gt;=BG635,BG635,BG629)+0.00000001),IF(BG633&gt;=BG632,BG632-BF634,BG633-BF634)+0.00000001),1)</f>
        <v>0</v>
      </c>
      <c r="BH636" s="68">
        <f t="shared" ref="BH636" si="11854">FLOOR(IF(OR(BH631=0,BH631=1),IF(BH635&gt;BH632,BH632,IF(BH629&gt;=BH635,BH635,BH629)+0.00000001),IF(BH633&gt;=BH632,BH632-BG634,BH633-BG634)+0.00000001),1)</f>
        <v>0</v>
      </c>
      <c r="BI636" s="68">
        <f t="shared" ref="BI636" si="11855">FLOOR(IF(OR(BI631=0,BI631=1),IF(BI635&gt;BI632,BI632,IF(BI629&gt;=BI635,BI635,BI629)+0.00000001),IF(BI633&gt;=BI632,BI632-BH634,BI633-BH634)+0.00000001),1)</f>
        <v>0</v>
      </c>
      <c r="BJ636" s="68">
        <f t="shared" ref="BJ636" si="11856">FLOOR(IF(OR(BJ631=0,BJ631=1),IF(BJ635&gt;BJ632,BJ632,IF(BJ629&gt;=BJ635,BJ635,BJ629)+0.00000001),IF(BJ633&gt;=BJ632,BJ632-BI634,BJ633-BI634)+0.00000001),1)</f>
        <v>0</v>
      </c>
      <c r="BK636" s="68">
        <f t="shared" ref="BK636" si="11857">FLOOR(IF(OR(BK631=0,BK631=1),IF(BK635&gt;BK632,BK632,IF(BK629&gt;=BK635,BK635,BK629)+0.00000001),IF(BK633&gt;=BK632,BK632-BJ634,BK633-BJ634)+0.00000001),1)</f>
        <v>0</v>
      </c>
      <c r="BL636" s="68">
        <f t="shared" ref="BL636" si="11858">FLOOR(IF(OR(BL631=0,BL631=1),IF(BL635&gt;BL632,BL632,IF(BL629&gt;=BL635,BL635,BL629)+0.00000001),IF(BL633&gt;=BL632,BL632-BK634,BL633-BK634)+0.00000001),1)</f>
        <v>0</v>
      </c>
      <c r="BM636" s="68">
        <f t="shared" ref="BM636" si="11859">FLOOR(IF(OR(BM631=0,BM631=1),IF(BM635&gt;BM632,BM632,IF(BM629&gt;=BM635,BM635,BM629)+0.00000001),IF(BM633&gt;=BM632,BM632-BL634,BM633-BL634)+0.00000001),1)</f>
        <v>0</v>
      </c>
      <c r="BN636" s="362"/>
      <c r="BO636" s="364"/>
      <c r="BP636" s="366"/>
      <c r="BQ636" s="366"/>
      <c r="BR636" s="106"/>
      <c r="BS636" s="106"/>
      <c r="BT636" s="106"/>
      <c r="BU636" s="106"/>
      <c r="BV636" s="106"/>
      <c r="BW636" s="106"/>
      <c r="BX636" s="106"/>
      <c r="BY636" s="106"/>
      <c r="BZ636" s="106"/>
      <c r="CA636" s="106"/>
      <c r="CB636" s="106"/>
      <c r="CC636" s="106"/>
      <c r="CD636" s="106"/>
      <c r="CE636" s="106"/>
      <c r="CF636" s="106"/>
      <c r="CG636" s="106"/>
    </row>
    <row r="637" spans="1:85" s="245" customFormat="1" ht="25.4" customHeight="1" thickBot="1" x14ac:dyDescent="0.4">
      <c r="A637" s="243"/>
      <c r="B637" s="129"/>
      <c r="C637" s="69"/>
      <c r="D637" s="69"/>
      <c r="E637" s="69"/>
      <c r="F637" s="69"/>
      <c r="G637" s="69"/>
      <c r="H637" s="69"/>
      <c r="I637" s="69"/>
      <c r="J637" s="69"/>
      <c r="K637" s="69"/>
      <c r="L637" s="69"/>
      <c r="M637" s="70"/>
      <c r="N637" s="7"/>
      <c r="O637" s="193"/>
      <c r="P637" s="106"/>
      <c r="Q637" s="216" t="s">
        <v>145</v>
      </c>
      <c r="R637" s="72">
        <f>IF($J628="Ano",R636*'Podpůrná data'!$B$5,R636*'Podpůrná data'!$B$3)</f>
        <v>0</v>
      </c>
      <c r="S637" s="72">
        <f>IF($J628="Ano",S636*'Podpůrná data'!$B$5,S636*'Podpůrná data'!$B$3)</f>
        <v>0</v>
      </c>
      <c r="T637" s="72">
        <f>IF($J628="Ano",T636*'Podpůrná data'!$B$5,T636*'Podpůrná data'!$B$3)</f>
        <v>0</v>
      </c>
      <c r="U637" s="72">
        <f>IF($J628="Ano",U636*'Podpůrná data'!$B$5,U636*'Podpůrná data'!$B$3)</f>
        <v>0</v>
      </c>
      <c r="V637" s="72">
        <f>IF($J628="Ano",V636*'Podpůrná data'!$B$5,V636*'Podpůrná data'!$B$3)</f>
        <v>0</v>
      </c>
      <c r="W637" s="72">
        <f>IF($J628="Ano",W636*'Podpůrná data'!$B$5,W636*'Podpůrná data'!$B$3)</f>
        <v>0</v>
      </c>
      <c r="X637" s="72">
        <f>IF($J628="Ano",X636*'Podpůrná data'!$B$5,X636*'Podpůrná data'!$B$3)</f>
        <v>0</v>
      </c>
      <c r="Y637" s="72">
        <f>IF($J628="Ano",Y636*'Podpůrná data'!$B$5,Y636*'Podpůrná data'!$B$3)</f>
        <v>0</v>
      </c>
      <c r="Z637" s="72">
        <f>IF($J628="Ano",Z636*'Podpůrná data'!$B$5,Z636*'Podpůrná data'!$B$3)</f>
        <v>0</v>
      </c>
      <c r="AA637" s="72">
        <f>IF($J628="Ano",AA636*'Podpůrná data'!$B$5,AA636*'Podpůrná data'!$B$3)</f>
        <v>0</v>
      </c>
      <c r="AB637" s="72">
        <f>IF($J628="Ano",AB636*'Podpůrná data'!$B$5,AB636*'Podpůrná data'!$B$3)</f>
        <v>0</v>
      </c>
      <c r="AC637" s="72">
        <f>IF($J628="Ano",AC636*'Podpůrná data'!$B$5,AC636*'Podpůrná data'!$B$3)</f>
        <v>0</v>
      </c>
      <c r="AD637" s="72">
        <f>IF($J628="Ano",AD636*'Podpůrná data'!$B$5,AD636*'Podpůrná data'!$B$3)</f>
        <v>0</v>
      </c>
      <c r="AE637" s="72">
        <f>IF($J628="Ano",AE636*'Podpůrná data'!$B$5,AE636*'Podpůrná data'!$B$3)</f>
        <v>0</v>
      </c>
      <c r="AF637" s="72">
        <f>IF($J628="Ano",AF636*'Podpůrná data'!$B$5,AF636*'Podpůrná data'!$B$3)</f>
        <v>0</v>
      </c>
      <c r="AG637" s="72">
        <f>IF($J628="Ano",AG636*'Podpůrná data'!$B$5,AG636*'Podpůrná data'!$B$3)</f>
        <v>0</v>
      </c>
      <c r="AH637" s="72">
        <f>IF($J628="Ano",AH636*'Podpůrná data'!$B$5,AH636*'Podpůrná data'!$B$3)</f>
        <v>0</v>
      </c>
      <c r="AI637" s="72">
        <f>IF($J628="Ano",AI636*'Podpůrná data'!$B$5,AI636*'Podpůrná data'!$B$3)</f>
        <v>0</v>
      </c>
      <c r="AJ637" s="72">
        <f>IF($J628="Ano",AJ636*'Podpůrná data'!$B$5,AJ636*'Podpůrná data'!$B$3)</f>
        <v>0</v>
      </c>
      <c r="AK637" s="72">
        <f>IF($J628="Ano",AK636*'Podpůrná data'!$B$5,AK636*'Podpůrná data'!$B$3)</f>
        <v>0</v>
      </c>
      <c r="AL637" s="72">
        <f>IF($J628="Ano",AL636*'Podpůrná data'!$B$5,AL636*'Podpůrná data'!$B$3)</f>
        <v>0</v>
      </c>
      <c r="AM637" s="72">
        <f>IF($J628="Ano",AM636*'Podpůrná data'!$B$5,AM636*'Podpůrná data'!$B$3)</f>
        <v>0</v>
      </c>
      <c r="AN637" s="72">
        <f>IF($J628="Ano",AN636*'Podpůrná data'!$B$5,AN636*'Podpůrná data'!$B$3)</f>
        <v>0</v>
      </c>
      <c r="AO637" s="72">
        <f>IF($J628="Ano",AO636*'Podpůrná data'!$B$5,AO636*'Podpůrná data'!$B$3)</f>
        <v>0</v>
      </c>
      <c r="AP637" s="72">
        <f>IF($J628="Ano",AP636*'Podpůrná data'!$B$5,AP636*'Podpůrná data'!$B$3)</f>
        <v>0</v>
      </c>
      <c r="AQ637" s="72">
        <f>IF($J628="Ano",AQ636*'Podpůrná data'!$B$5,AQ636*'Podpůrná data'!$B$3)</f>
        <v>0</v>
      </c>
      <c r="AR637" s="72">
        <f>IF($J628="Ano",AR636*'Podpůrná data'!$B$5,AR636*'Podpůrná data'!$B$3)</f>
        <v>0</v>
      </c>
      <c r="AS637" s="72">
        <f>IF($J628="Ano",AS636*'Podpůrná data'!$B$5,AS636*'Podpůrná data'!$B$3)</f>
        <v>0</v>
      </c>
      <c r="AT637" s="72">
        <f>IF($J628="Ano",AT636*'Podpůrná data'!$B$5,AT636*'Podpůrná data'!$B$3)</f>
        <v>0</v>
      </c>
      <c r="AU637" s="72">
        <f>IF($J628="Ano",AU636*'Podpůrná data'!$B$5,AU636*'Podpůrná data'!$B$3)</f>
        <v>0</v>
      </c>
      <c r="AV637" s="72">
        <f>IF($J628="Ano",AV636*'Podpůrná data'!$B$5,AV636*'Podpůrná data'!$B$3)</f>
        <v>0</v>
      </c>
      <c r="AW637" s="72">
        <f>IF($J628="Ano",AW636*'Podpůrná data'!$B$5,AW636*'Podpůrná data'!$B$3)</f>
        <v>0</v>
      </c>
      <c r="AX637" s="72">
        <f>IF($J628="Ano",AX636*'Podpůrná data'!$B$5,AX636*'Podpůrná data'!$B$3)</f>
        <v>0</v>
      </c>
      <c r="AY637" s="72">
        <f>IF($J628="Ano",AY636*'Podpůrná data'!$B$5,AY636*'Podpůrná data'!$B$3)</f>
        <v>0</v>
      </c>
      <c r="AZ637" s="72">
        <f>IF($J628="Ano",AZ636*'Podpůrná data'!$B$5,AZ636*'Podpůrná data'!$B$3)</f>
        <v>0</v>
      </c>
      <c r="BA637" s="72">
        <f>IF($J628="Ano",BA636*'Podpůrná data'!$B$5,BA636*'Podpůrná data'!$B$3)</f>
        <v>0</v>
      </c>
      <c r="BB637" s="72">
        <f>IF($J628="Ano",BB636*'Podpůrná data'!$B$5,BB636*'Podpůrná data'!$B$3)</f>
        <v>0</v>
      </c>
      <c r="BC637" s="72">
        <f>IF($J628="Ano",BC636*'Podpůrná data'!$B$5,BC636*'Podpůrná data'!$B$3)</f>
        <v>0</v>
      </c>
      <c r="BD637" s="72">
        <f>IF($J628="Ano",BD636*'Podpůrná data'!$B$5,BD636*'Podpůrná data'!$B$3)</f>
        <v>0</v>
      </c>
      <c r="BE637" s="72">
        <f>IF($J628="Ano",BE636*'Podpůrná data'!$B$5,BE636*'Podpůrná data'!$B$3)</f>
        <v>0</v>
      </c>
      <c r="BF637" s="72">
        <f>IF($J628="Ano",BF636*'Podpůrná data'!$B$5,BF636*'Podpůrná data'!$B$3)</f>
        <v>0</v>
      </c>
      <c r="BG637" s="72">
        <f>IF($J628="Ano",BG636*'Podpůrná data'!$B$5,BG636*'Podpůrná data'!$B$3)</f>
        <v>0</v>
      </c>
      <c r="BH637" s="72">
        <f>IF($J628="Ano",BH636*'Podpůrná data'!$B$5,BH636*'Podpůrná data'!$B$3)</f>
        <v>0</v>
      </c>
      <c r="BI637" s="72">
        <f>IF($J628="Ano",BI636*'Podpůrná data'!$B$5,BI636*'Podpůrná data'!$B$3)</f>
        <v>0</v>
      </c>
      <c r="BJ637" s="72">
        <f>IF($J628="Ano",BJ636*'Podpůrná data'!$B$5,BJ636*'Podpůrná data'!$B$3)</f>
        <v>0</v>
      </c>
      <c r="BK637" s="72">
        <f>IF($J628="Ano",BK636*'Podpůrná data'!$B$5,BK636*'Podpůrná data'!$B$3)</f>
        <v>0</v>
      </c>
      <c r="BL637" s="72">
        <f>IF($J628="Ano",BL636*'Podpůrná data'!$B$5,BL636*'Podpůrná data'!$B$3)</f>
        <v>0</v>
      </c>
      <c r="BM637" s="72">
        <f>IF($J628="Ano",BM636*'Podpůrná data'!$B$5,BM636*'Podpůrná data'!$B$3)</f>
        <v>0</v>
      </c>
      <c r="BN637" s="363"/>
      <c r="BO637" s="365"/>
      <c r="BP637" s="367"/>
      <c r="BQ637" s="367"/>
      <c r="BR637" s="106"/>
      <c r="BS637" s="178">
        <f>SUMIFS($R637:$BM637,$R627:$BM627,"1. ZoR")</f>
        <v>0</v>
      </c>
      <c r="BT637" s="178">
        <f>SUMIFS($R637:$BM637,$R627:$BM627,"2. ZoR")</f>
        <v>0</v>
      </c>
      <c r="BU637" s="178">
        <f>SUMIFS($R637:$BM637,$R627:$BM627,"3. ZoR")</f>
        <v>0</v>
      </c>
      <c r="BV637" s="178">
        <f>SUMIFS($R637:$BM637,$R627:$BM627,"4. ZoR")</f>
        <v>0</v>
      </c>
      <c r="BW637" s="178">
        <f>SUMIFS($R637:$BM637,$R627:$BM627,"5. ZoR")</f>
        <v>0</v>
      </c>
      <c r="BX637" s="178">
        <f>SUMIFS($R637:$BM637,$R627:$BM627,"6. ZoR")</f>
        <v>0</v>
      </c>
      <c r="BY637" s="178">
        <f>SUMIFS($R637:$BM637,$R627:$BM627,"7. ZoR")</f>
        <v>0</v>
      </c>
      <c r="BZ637" s="178">
        <f>SUMIFS($R637:$BM637,$R627:$BM627,"8. ZoR")</f>
        <v>0</v>
      </c>
      <c r="CA637" s="178">
        <f>SUMIFS($R637:$BM637,$R627:$BM627,"9. ZoR")</f>
        <v>0</v>
      </c>
      <c r="CB637" s="178">
        <f>SUMIFS($R637:$BM637,$R627:$BM627,"10. ZoR")</f>
        <v>0</v>
      </c>
      <c r="CC637" s="178">
        <f>SUMIFS($R637:$BM637,$R627:$BM627,"11. ZoR")</f>
        <v>0</v>
      </c>
      <c r="CD637" s="178">
        <f>SUMIFS($R637:$BM637,$R627:$BM627,"12. ZoR")</f>
        <v>0</v>
      </c>
      <c r="CE637" s="178">
        <f>SUMIFS($R637:$BM637,$R627:$BM627,"13. ZoR")</f>
        <v>0</v>
      </c>
      <c r="CF637" s="178">
        <f>SUMIFS($R637:$BM637,$R627:$BM627,"14. ZoR")</f>
        <v>0</v>
      </c>
      <c r="CG637" s="178">
        <f>SUMIFS($R637:$BM637,$R627:$BM627,"15. ZoR")</f>
        <v>0</v>
      </c>
    </row>
    <row r="638" spans="1:85" ht="15" hidden="1" thickBot="1" x14ac:dyDescent="0.4">
      <c r="B638" s="105"/>
      <c r="C638" s="130"/>
      <c r="D638" s="130"/>
      <c r="E638" s="130"/>
      <c r="F638" s="130"/>
      <c r="G638" s="130"/>
      <c r="H638" s="105"/>
      <c r="I638" s="105"/>
      <c r="J638" s="105"/>
      <c r="K638" s="105"/>
      <c r="L638" s="105"/>
      <c r="M638" s="105"/>
      <c r="N638" s="7"/>
      <c r="O638" s="105"/>
      <c r="P638" s="105"/>
      <c r="Q638" s="105"/>
      <c r="R638" s="105"/>
      <c r="S638" s="105"/>
      <c r="T638" s="7"/>
      <c r="U638" s="105"/>
      <c r="V638" s="105"/>
      <c r="W638" s="105"/>
      <c r="X638" s="105"/>
      <c r="Y638" s="105"/>
      <c r="Z638" s="105"/>
      <c r="AA638" s="105"/>
      <c r="AB638" s="105"/>
      <c r="AC638" s="105"/>
      <c r="AD638" s="105"/>
      <c r="AE638" s="105"/>
      <c r="AF638" s="105"/>
      <c r="AG638" s="105"/>
      <c r="AH638" s="105"/>
      <c r="AI638" s="105"/>
      <c r="AJ638" s="105"/>
      <c r="AK638" s="105"/>
      <c r="AL638" s="105"/>
      <c r="AM638" s="105"/>
      <c r="AN638" s="105"/>
      <c r="AO638" s="105"/>
      <c r="AP638" s="105"/>
      <c r="AQ638" s="105"/>
      <c r="AR638" s="105"/>
      <c r="AS638" s="105"/>
      <c r="AT638" s="105"/>
      <c r="AU638" s="105"/>
      <c r="AV638" s="105"/>
      <c r="AW638" s="105"/>
      <c r="AX638" s="105"/>
      <c r="AY638" s="105"/>
      <c r="AZ638" s="105"/>
      <c r="BA638" s="105"/>
      <c r="BB638" s="105"/>
      <c r="BC638" s="105"/>
      <c r="BD638" s="105"/>
      <c r="BE638" s="105"/>
      <c r="BF638" s="105"/>
      <c r="BG638" s="105"/>
      <c r="BH638" s="105"/>
      <c r="BI638" s="105"/>
      <c r="BJ638" s="105"/>
      <c r="BK638" s="105"/>
      <c r="BL638" s="105"/>
      <c r="BM638" s="105"/>
      <c r="BN638" s="105"/>
      <c r="BO638" s="105"/>
      <c r="BP638" s="105"/>
      <c r="BQ638" s="105"/>
      <c r="BR638" s="105"/>
      <c r="BS638" s="105"/>
      <c r="BT638" s="105"/>
      <c r="BU638" s="105"/>
      <c r="BV638" s="105"/>
      <c r="BW638" s="105"/>
      <c r="BX638" s="105"/>
      <c r="BY638" s="105"/>
      <c r="BZ638" s="105"/>
      <c r="CA638" s="105"/>
      <c r="CB638" s="105"/>
      <c r="CC638" s="105"/>
      <c r="CD638" s="105"/>
      <c r="CE638" s="105"/>
      <c r="CF638" s="105"/>
      <c r="CG638" s="105"/>
    </row>
    <row r="639" spans="1:85" s="245" customFormat="1" ht="69.650000000000006" customHeight="1" thickBot="1" x14ac:dyDescent="0.4">
      <c r="A639" s="249"/>
      <c r="B639" s="120"/>
      <c r="C639" s="360" t="s">
        <v>2</v>
      </c>
      <c r="D639" s="121"/>
      <c r="E639" s="131" t="s">
        <v>206</v>
      </c>
      <c r="F639" s="131" t="s">
        <v>444</v>
      </c>
      <c r="G639" s="131" t="s">
        <v>208</v>
      </c>
      <c r="H639" s="122" t="s">
        <v>94</v>
      </c>
      <c r="I639" s="122" t="s">
        <v>95</v>
      </c>
      <c r="J639" s="122" t="s">
        <v>96</v>
      </c>
      <c r="K639" s="122" t="s">
        <v>216</v>
      </c>
      <c r="L639" s="122" t="s">
        <v>218</v>
      </c>
      <c r="M639" s="138" t="s">
        <v>1</v>
      </c>
      <c r="N639" s="7"/>
      <c r="O639" s="124">
        <v>208002</v>
      </c>
      <c r="P639" s="106"/>
      <c r="Q639" s="194" t="s">
        <v>128</v>
      </c>
      <c r="R639" s="83" t="s">
        <v>4</v>
      </c>
      <c r="S639" s="83" t="s">
        <v>5</v>
      </c>
      <c r="T639" s="83" t="s">
        <v>6</v>
      </c>
      <c r="U639" s="83" t="s">
        <v>7</v>
      </c>
      <c r="V639" s="83" t="s">
        <v>8</v>
      </c>
      <c r="W639" s="83" t="s">
        <v>9</v>
      </c>
      <c r="X639" s="83" t="s">
        <v>10</v>
      </c>
      <c r="Y639" s="83" t="s">
        <v>11</v>
      </c>
      <c r="Z639" s="83" t="s">
        <v>12</v>
      </c>
      <c r="AA639" s="83" t="s">
        <v>13</v>
      </c>
      <c r="AB639" s="83" t="s">
        <v>14</v>
      </c>
      <c r="AC639" s="83" t="s">
        <v>15</v>
      </c>
      <c r="AD639" s="83" t="s">
        <v>16</v>
      </c>
      <c r="AE639" s="83" t="s">
        <v>17</v>
      </c>
      <c r="AF639" s="83" t="s">
        <v>18</v>
      </c>
      <c r="AG639" s="83" t="s">
        <v>19</v>
      </c>
      <c r="AH639" s="83" t="s">
        <v>20</v>
      </c>
      <c r="AI639" s="83" t="s">
        <v>21</v>
      </c>
      <c r="AJ639" s="83" t="s">
        <v>22</v>
      </c>
      <c r="AK639" s="83" t="s">
        <v>23</v>
      </c>
      <c r="AL639" s="83" t="s">
        <v>24</v>
      </c>
      <c r="AM639" s="83" t="s">
        <v>25</v>
      </c>
      <c r="AN639" s="83" t="s">
        <v>26</v>
      </c>
      <c r="AO639" s="83" t="s">
        <v>27</v>
      </c>
      <c r="AP639" s="83" t="s">
        <v>28</v>
      </c>
      <c r="AQ639" s="83" t="s">
        <v>29</v>
      </c>
      <c r="AR639" s="83" t="s">
        <v>30</v>
      </c>
      <c r="AS639" s="83" t="s">
        <v>31</v>
      </c>
      <c r="AT639" s="83" t="s">
        <v>32</v>
      </c>
      <c r="AU639" s="83" t="s">
        <v>33</v>
      </c>
      <c r="AV639" s="83" t="s">
        <v>34</v>
      </c>
      <c r="AW639" s="83" t="s">
        <v>35</v>
      </c>
      <c r="AX639" s="83" t="s">
        <v>36</v>
      </c>
      <c r="AY639" s="83" t="s">
        <v>37</v>
      </c>
      <c r="AZ639" s="83" t="s">
        <v>38</v>
      </c>
      <c r="BA639" s="83" t="s">
        <v>39</v>
      </c>
      <c r="BB639" s="83" t="s">
        <v>40</v>
      </c>
      <c r="BC639" s="83" t="s">
        <v>41</v>
      </c>
      <c r="BD639" s="83" t="s">
        <v>42</v>
      </c>
      <c r="BE639" s="83" t="s">
        <v>43</v>
      </c>
      <c r="BF639" s="83" t="s">
        <v>44</v>
      </c>
      <c r="BG639" s="83" t="s">
        <v>45</v>
      </c>
      <c r="BH639" s="83" t="s">
        <v>46</v>
      </c>
      <c r="BI639" s="83" t="s">
        <v>47</v>
      </c>
      <c r="BJ639" s="83" t="s">
        <v>48</v>
      </c>
      <c r="BK639" s="83" t="s">
        <v>49</v>
      </c>
      <c r="BL639" s="83" t="s">
        <v>50</v>
      </c>
      <c r="BM639" s="83" t="s">
        <v>51</v>
      </c>
      <c r="BN639" s="134" t="s">
        <v>163</v>
      </c>
      <c r="BO639" s="135" t="s">
        <v>164</v>
      </c>
      <c r="BP639" s="135" t="s">
        <v>146</v>
      </c>
      <c r="BQ639" s="135" t="s">
        <v>214</v>
      </c>
      <c r="BR639" s="106"/>
      <c r="BS639" s="368" t="s">
        <v>238</v>
      </c>
      <c r="BT639" s="369"/>
      <c r="BU639" s="369"/>
      <c r="BV639" s="369"/>
      <c r="BW639" s="369"/>
      <c r="BX639" s="369"/>
      <c r="BY639" s="369"/>
      <c r="BZ639" s="369"/>
      <c r="CA639" s="369"/>
      <c r="CB639" s="369"/>
      <c r="CC639" s="369"/>
      <c r="CD639" s="369"/>
      <c r="CE639" s="369"/>
      <c r="CF639" s="369"/>
      <c r="CG639" s="369"/>
    </row>
    <row r="640" spans="1:85" s="245" customFormat="1" ht="21" hidden="1" customHeight="1" x14ac:dyDescent="0.35">
      <c r="A640" s="250"/>
      <c r="B640" s="113"/>
      <c r="C640" s="361"/>
      <c r="D640" s="125"/>
      <c r="E640" s="125"/>
      <c r="F640" s="125"/>
      <c r="G640" s="125"/>
      <c r="H640" s="370" t="s">
        <v>250</v>
      </c>
      <c r="I640" s="371" t="s">
        <v>425</v>
      </c>
      <c r="J640" s="357" t="s">
        <v>97</v>
      </c>
      <c r="K640" s="357" t="s">
        <v>217</v>
      </c>
      <c r="L640" s="137"/>
      <c r="M640" s="373" t="s">
        <v>93</v>
      </c>
      <c r="N640" s="7"/>
      <c r="O640" s="375" t="s">
        <v>3</v>
      </c>
      <c r="P640" s="106"/>
      <c r="Q640" s="84"/>
      <c r="R640" s="74">
        <f>MONTH(Úvod!$F$10)</f>
        <v>1</v>
      </c>
      <c r="S640" s="75">
        <f t="shared" ref="S640" si="11860">IF(R640=12,1,R640+1)</f>
        <v>2</v>
      </c>
      <c r="T640" s="75">
        <f t="shared" ref="T640" si="11861">IF(S640=12,1,S640+1)</f>
        <v>3</v>
      </c>
      <c r="U640" s="76">
        <f t="shared" ref="U640" si="11862">IF(T640=12,1,T640+1)</f>
        <v>4</v>
      </c>
      <c r="V640" s="76">
        <f t="shared" ref="V640" si="11863">IF(U640=12,1,U640+1)</f>
        <v>5</v>
      </c>
      <c r="W640" s="76">
        <f t="shared" ref="W640" si="11864">IF(V640=12,1,V640+1)</f>
        <v>6</v>
      </c>
      <c r="X640" s="76">
        <f t="shared" ref="X640" si="11865">IF(W640=12,1,W640+1)</f>
        <v>7</v>
      </c>
      <c r="Y640" s="76">
        <f t="shared" ref="Y640" si="11866">IF(X640=12,1,X640+1)</f>
        <v>8</v>
      </c>
      <c r="Z640" s="76">
        <f t="shared" ref="Z640" si="11867">IF(Y640=12,1,Y640+1)</f>
        <v>9</v>
      </c>
      <c r="AA640" s="76">
        <f>IF(Z640=12,1,Z640+1)</f>
        <v>10</v>
      </c>
      <c r="AB640" s="76">
        <f t="shared" ref="AB640" si="11868">IF(AA640=12,1,AA640+1)</f>
        <v>11</v>
      </c>
      <c r="AC640" s="76">
        <f t="shared" ref="AC640" si="11869">IF(AB640=12,1,AB640+1)</f>
        <v>12</v>
      </c>
      <c r="AD640" s="76">
        <f t="shared" ref="AD640" si="11870">IF(AC640=12,1,AC640+1)</f>
        <v>1</v>
      </c>
      <c r="AE640" s="76">
        <f t="shared" ref="AE640" si="11871">IF(AD640=12,1,AD640+1)</f>
        <v>2</v>
      </c>
      <c r="AF640" s="76">
        <f t="shared" ref="AF640" si="11872">IF(AE640=12,1,AE640+1)</f>
        <v>3</v>
      </c>
      <c r="AG640" s="76">
        <f t="shared" ref="AG640" si="11873">IF(AF640=12,1,AF640+1)</f>
        <v>4</v>
      </c>
      <c r="AH640" s="76">
        <f t="shared" ref="AH640" si="11874">IF(AG640=12,1,AG640+1)</f>
        <v>5</v>
      </c>
      <c r="AI640" s="76">
        <f t="shared" ref="AI640" si="11875">IF(AH640=12,1,AH640+1)</f>
        <v>6</v>
      </c>
      <c r="AJ640" s="76">
        <f>IF(AI640=12,1,AI640+1)</f>
        <v>7</v>
      </c>
      <c r="AK640" s="76">
        <f t="shared" ref="AK640" si="11876">IF(AJ640=12,1,AJ640+1)</f>
        <v>8</v>
      </c>
      <c r="AL640" s="76">
        <f t="shared" ref="AL640" si="11877">IF(AK640=12,1,AK640+1)</f>
        <v>9</v>
      </c>
      <c r="AM640" s="76">
        <f t="shared" ref="AM640" si="11878">IF(AL640=12,1,AL640+1)</f>
        <v>10</v>
      </c>
      <c r="AN640" s="76">
        <f t="shared" ref="AN640" si="11879">IF(AM640=12,1,AM640+1)</f>
        <v>11</v>
      </c>
      <c r="AO640" s="76">
        <f t="shared" ref="AO640" si="11880">IF(AN640=12,1,AN640+1)</f>
        <v>12</v>
      </c>
      <c r="AP640" s="76">
        <f t="shared" ref="AP640" si="11881">IF(AO640=12,1,AO640+1)</f>
        <v>1</v>
      </c>
      <c r="AQ640" s="76">
        <f t="shared" ref="AQ640" si="11882">IF(AP640=12,1,AP640+1)</f>
        <v>2</v>
      </c>
      <c r="AR640" s="76">
        <f t="shared" ref="AR640" si="11883">IF(AQ640=12,1,AQ640+1)</f>
        <v>3</v>
      </c>
      <c r="AS640" s="76">
        <f t="shared" ref="AS640" si="11884">IF(AR640=12,1,AR640+1)</f>
        <v>4</v>
      </c>
      <c r="AT640" s="76">
        <f t="shared" ref="AT640" si="11885">IF(AS640=12,1,AS640+1)</f>
        <v>5</v>
      </c>
      <c r="AU640" s="76">
        <f t="shared" ref="AU640" si="11886">IF(AT640=12,1,AT640+1)</f>
        <v>6</v>
      </c>
      <c r="AV640" s="76">
        <f t="shared" ref="AV640" si="11887">IF(AU640=12,1,AU640+1)</f>
        <v>7</v>
      </c>
      <c r="AW640" s="76">
        <f t="shared" ref="AW640" si="11888">IF(AV640=12,1,AV640+1)</f>
        <v>8</v>
      </c>
      <c r="AX640" s="76">
        <f t="shared" ref="AX640" si="11889">IF(AW640=12,1,AW640+1)</f>
        <v>9</v>
      </c>
      <c r="AY640" s="76">
        <f t="shared" ref="AY640" si="11890">IF(AX640=12,1,AX640+1)</f>
        <v>10</v>
      </c>
      <c r="AZ640" s="76">
        <f t="shared" ref="AZ640" si="11891">IF(AY640=12,1,AY640+1)</f>
        <v>11</v>
      </c>
      <c r="BA640" s="76">
        <f t="shared" ref="BA640" si="11892">IF(AZ640=12,1,AZ640+1)</f>
        <v>12</v>
      </c>
      <c r="BB640" s="76">
        <f t="shared" ref="BB640" si="11893">IF(BA640=12,1,BA640+1)</f>
        <v>1</v>
      </c>
      <c r="BC640" s="76">
        <f t="shared" ref="BC640" si="11894">IF(BB640=12,1,BB640+1)</f>
        <v>2</v>
      </c>
      <c r="BD640" s="76">
        <f t="shared" ref="BD640" si="11895">IF(BC640=12,1,BC640+1)</f>
        <v>3</v>
      </c>
      <c r="BE640" s="76">
        <f t="shared" ref="BE640" si="11896">IF(BD640=12,1,BD640+1)</f>
        <v>4</v>
      </c>
      <c r="BF640" s="76">
        <f t="shared" ref="BF640" si="11897">IF(BE640=12,1,BE640+1)</f>
        <v>5</v>
      </c>
      <c r="BG640" s="76">
        <f t="shared" ref="BG640" si="11898">IF(BF640=12,1,BF640+1)</f>
        <v>6</v>
      </c>
      <c r="BH640" s="76">
        <f t="shared" ref="BH640" si="11899">IF(BG640=12,1,BG640+1)</f>
        <v>7</v>
      </c>
      <c r="BI640" s="76">
        <f t="shared" ref="BI640" si="11900">IF(BH640=12,1,BH640+1)</f>
        <v>8</v>
      </c>
      <c r="BJ640" s="76">
        <f t="shared" ref="BJ640" si="11901">IF(BI640=12,1,BI640+1)</f>
        <v>9</v>
      </c>
      <c r="BK640" s="76">
        <f t="shared" ref="BK640" si="11902">IF(BJ640=12,1,BJ640+1)</f>
        <v>10</v>
      </c>
      <c r="BL640" s="76">
        <f t="shared" ref="BL640" si="11903">IF(BK640=12,1,BK640+1)</f>
        <v>11</v>
      </c>
      <c r="BM640" s="76">
        <f t="shared" ref="BM640" si="11904">IF(BL640=12,1,BL640+1)</f>
        <v>12</v>
      </c>
      <c r="BN640" s="81"/>
      <c r="BO640" s="78"/>
      <c r="BP640" s="78"/>
      <c r="BQ640" s="78"/>
      <c r="BR640" s="106"/>
      <c r="BS640" s="106"/>
      <c r="BT640" s="106"/>
      <c r="BU640" s="106"/>
      <c r="BV640" s="106"/>
      <c r="BW640" s="106"/>
      <c r="BX640" s="106"/>
      <c r="BY640" s="106"/>
      <c r="BZ640" s="106"/>
      <c r="CA640" s="106"/>
      <c r="CB640" s="106"/>
      <c r="CC640" s="106"/>
      <c r="CD640" s="106"/>
      <c r="CE640" s="106"/>
      <c r="CF640" s="106"/>
      <c r="CG640" s="106"/>
    </row>
    <row r="641" spans="1:85" s="245" customFormat="1" ht="18" hidden="1" customHeight="1" x14ac:dyDescent="0.35">
      <c r="A641" s="250"/>
      <c r="B641" s="113"/>
      <c r="C641" s="361"/>
      <c r="D641" s="125"/>
      <c r="E641" s="125"/>
      <c r="F641" s="125"/>
      <c r="G641" s="125"/>
      <c r="H641" s="370"/>
      <c r="I641" s="371"/>
      <c r="J641" s="357"/>
      <c r="K641" s="357"/>
      <c r="L641" s="137"/>
      <c r="M641" s="373"/>
      <c r="N641" s="7"/>
      <c r="O641" s="376"/>
      <c r="P641" s="106"/>
      <c r="Q641" s="77"/>
      <c r="R641" s="59">
        <f t="shared" ref="R641:BM641" si="11905">VALUE(_xlfn.CONCAT(R640,".",R643))</f>
        <v>1</v>
      </c>
      <c r="S641" s="73">
        <f t="shared" si="11905"/>
        <v>32</v>
      </c>
      <c r="T641" s="73">
        <f t="shared" si="11905"/>
        <v>61</v>
      </c>
      <c r="U641" s="73">
        <f t="shared" si="11905"/>
        <v>92</v>
      </c>
      <c r="V641" s="73">
        <f t="shared" si="11905"/>
        <v>122</v>
      </c>
      <c r="W641" s="73">
        <f t="shared" si="11905"/>
        <v>153</v>
      </c>
      <c r="X641" s="73">
        <f t="shared" si="11905"/>
        <v>183</v>
      </c>
      <c r="Y641" s="73">
        <f t="shared" si="11905"/>
        <v>214</v>
      </c>
      <c r="Z641" s="73">
        <f t="shared" si="11905"/>
        <v>245</v>
      </c>
      <c r="AA641" s="73">
        <f t="shared" si="11905"/>
        <v>275</v>
      </c>
      <c r="AB641" s="73">
        <f t="shared" si="11905"/>
        <v>306</v>
      </c>
      <c r="AC641" s="73">
        <f t="shared" si="11905"/>
        <v>336</v>
      </c>
      <c r="AD641" s="73">
        <f t="shared" si="11905"/>
        <v>367</v>
      </c>
      <c r="AE641" s="73">
        <f t="shared" si="11905"/>
        <v>398</v>
      </c>
      <c r="AF641" s="73">
        <f t="shared" si="11905"/>
        <v>426</v>
      </c>
      <c r="AG641" s="73">
        <f t="shared" si="11905"/>
        <v>457</v>
      </c>
      <c r="AH641" s="73">
        <f t="shared" si="11905"/>
        <v>487</v>
      </c>
      <c r="AI641" s="73">
        <f t="shared" si="11905"/>
        <v>518</v>
      </c>
      <c r="AJ641" s="73">
        <f t="shared" si="11905"/>
        <v>548</v>
      </c>
      <c r="AK641" s="73">
        <f t="shared" si="11905"/>
        <v>579</v>
      </c>
      <c r="AL641" s="73">
        <f t="shared" si="11905"/>
        <v>610</v>
      </c>
      <c r="AM641" s="73">
        <f t="shared" si="11905"/>
        <v>640</v>
      </c>
      <c r="AN641" s="73">
        <f t="shared" si="11905"/>
        <v>671</v>
      </c>
      <c r="AO641" s="73">
        <f t="shared" si="11905"/>
        <v>701</v>
      </c>
      <c r="AP641" s="73">
        <f t="shared" si="11905"/>
        <v>732</v>
      </c>
      <c r="AQ641" s="73">
        <f t="shared" si="11905"/>
        <v>763</v>
      </c>
      <c r="AR641" s="73">
        <f t="shared" si="11905"/>
        <v>791</v>
      </c>
      <c r="AS641" s="73">
        <f t="shared" si="11905"/>
        <v>822</v>
      </c>
      <c r="AT641" s="73">
        <f t="shared" si="11905"/>
        <v>852</v>
      </c>
      <c r="AU641" s="73">
        <f t="shared" si="11905"/>
        <v>883</v>
      </c>
      <c r="AV641" s="73">
        <f t="shared" si="11905"/>
        <v>913</v>
      </c>
      <c r="AW641" s="73">
        <f t="shared" si="11905"/>
        <v>944</v>
      </c>
      <c r="AX641" s="73">
        <f t="shared" si="11905"/>
        <v>975</v>
      </c>
      <c r="AY641" s="73">
        <f t="shared" si="11905"/>
        <v>1005</v>
      </c>
      <c r="AZ641" s="73">
        <f t="shared" si="11905"/>
        <v>1036</v>
      </c>
      <c r="BA641" s="73">
        <f t="shared" si="11905"/>
        <v>1066</v>
      </c>
      <c r="BB641" s="73">
        <f t="shared" si="11905"/>
        <v>1097</v>
      </c>
      <c r="BC641" s="73">
        <f t="shared" si="11905"/>
        <v>1128</v>
      </c>
      <c r="BD641" s="73">
        <f t="shared" si="11905"/>
        <v>1156</v>
      </c>
      <c r="BE641" s="73">
        <f t="shared" si="11905"/>
        <v>1187</v>
      </c>
      <c r="BF641" s="73">
        <f t="shared" si="11905"/>
        <v>1217</v>
      </c>
      <c r="BG641" s="73">
        <f t="shared" si="11905"/>
        <v>1248</v>
      </c>
      <c r="BH641" s="73">
        <f t="shared" si="11905"/>
        <v>1278</v>
      </c>
      <c r="BI641" s="73">
        <f t="shared" si="11905"/>
        <v>1309</v>
      </c>
      <c r="BJ641" s="73">
        <f t="shared" si="11905"/>
        <v>1340</v>
      </c>
      <c r="BK641" s="73">
        <f t="shared" si="11905"/>
        <v>1370</v>
      </c>
      <c r="BL641" s="73">
        <f t="shared" si="11905"/>
        <v>1401</v>
      </c>
      <c r="BM641" s="73">
        <f t="shared" si="11905"/>
        <v>1431</v>
      </c>
      <c r="BN641" s="82"/>
      <c r="BO641" s="79"/>
      <c r="BP641" s="79"/>
      <c r="BQ641" s="79"/>
      <c r="BR641" s="106"/>
      <c r="BS641" s="106"/>
      <c r="BT641" s="106"/>
      <c r="BU641" s="106"/>
      <c r="BV641" s="106"/>
      <c r="BW641" s="106"/>
      <c r="BX641" s="106"/>
      <c r="BY641" s="106"/>
      <c r="BZ641" s="106"/>
      <c r="CA641" s="106"/>
      <c r="CB641" s="106"/>
      <c r="CC641" s="106"/>
      <c r="CD641" s="106"/>
      <c r="CE641" s="106"/>
      <c r="CF641" s="106"/>
      <c r="CG641" s="106"/>
    </row>
    <row r="642" spans="1:85" s="245" customFormat="1" ht="18" customHeight="1" x14ac:dyDescent="0.35">
      <c r="A642" s="250"/>
      <c r="B642" s="113"/>
      <c r="C642" s="361"/>
      <c r="D642" s="125"/>
      <c r="E642" s="357" t="s">
        <v>207</v>
      </c>
      <c r="F642" s="357" t="s">
        <v>207</v>
      </c>
      <c r="G642" s="357" t="s">
        <v>207</v>
      </c>
      <c r="H642" s="370"/>
      <c r="I642" s="371"/>
      <c r="J642" s="357"/>
      <c r="K642" s="357"/>
      <c r="L642" s="357" t="s">
        <v>219</v>
      </c>
      <c r="M642" s="373"/>
      <c r="N642" s="7"/>
      <c r="O642" s="376"/>
      <c r="P642" s="106"/>
      <c r="Q642" s="77"/>
      <c r="R642" s="60" t="str">
        <f>VLOOKUP(R640,'Podpůrná data'!$I$188:$J$199,2)</f>
        <v>leden</v>
      </c>
      <c r="S642" s="60" t="str">
        <f>VLOOKUP(S640,'Podpůrná data'!$I$188:$J$199,2)</f>
        <v>únor</v>
      </c>
      <c r="T642" s="60" t="str">
        <f>VLOOKUP(T640,'Podpůrná data'!$I$188:$J$199,2)</f>
        <v>březen</v>
      </c>
      <c r="U642" s="60" t="str">
        <f>VLOOKUP(U640,'Podpůrná data'!$I$188:$J$199,2)</f>
        <v>duben</v>
      </c>
      <c r="V642" s="60" t="str">
        <f>VLOOKUP(V640,'Podpůrná data'!$I$188:$J$199,2)</f>
        <v>květen</v>
      </c>
      <c r="W642" s="60" t="str">
        <f>VLOOKUP(W640,'Podpůrná data'!$I$188:$J$199,2)</f>
        <v>červen</v>
      </c>
      <c r="X642" s="60" t="str">
        <f>VLOOKUP(X640,'Podpůrná data'!$I$188:$J$199,2)</f>
        <v>červenec</v>
      </c>
      <c r="Y642" s="60" t="str">
        <f>VLOOKUP(Y640,'Podpůrná data'!$I$188:$J$199,2)</f>
        <v>srpen</v>
      </c>
      <c r="Z642" s="60" t="str">
        <f>VLOOKUP(Z640,'Podpůrná data'!$I$188:$J$199,2)</f>
        <v>září</v>
      </c>
      <c r="AA642" s="60" t="str">
        <f>VLOOKUP(AA640,'Podpůrná data'!$I$188:$J$199,2)</f>
        <v>říjen</v>
      </c>
      <c r="AB642" s="60" t="str">
        <f>VLOOKUP(AB640,'Podpůrná data'!$I$188:$J$199,2)</f>
        <v>listopad</v>
      </c>
      <c r="AC642" s="60" t="str">
        <f>VLOOKUP(AC640,'Podpůrná data'!$I$188:$J$199,2)</f>
        <v>prosinec</v>
      </c>
      <c r="AD642" s="60" t="str">
        <f>VLOOKUP(AD640,'Podpůrná data'!$I$188:$J$199,2)</f>
        <v>leden</v>
      </c>
      <c r="AE642" s="60" t="str">
        <f>VLOOKUP(AE640,'Podpůrná data'!$I$188:$J$199,2)</f>
        <v>únor</v>
      </c>
      <c r="AF642" s="60" t="str">
        <f>VLOOKUP(AF640,'Podpůrná data'!$I$188:$J$199,2)</f>
        <v>březen</v>
      </c>
      <c r="AG642" s="60" t="str">
        <f>VLOOKUP(AG640,'Podpůrná data'!$I$188:$J$199,2)</f>
        <v>duben</v>
      </c>
      <c r="AH642" s="60" t="str">
        <f>VLOOKUP(AH640,'Podpůrná data'!$I$188:$J$199,2)</f>
        <v>květen</v>
      </c>
      <c r="AI642" s="60" t="str">
        <f>VLOOKUP(AI640,'Podpůrná data'!$I$188:$J$199,2)</f>
        <v>červen</v>
      </c>
      <c r="AJ642" s="60" t="str">
        <f>VLOOKUP(AJ640,'Podpůrná data'!$I$188:$J$199,2)</f>
        <v>červenec</v>
      </c>
      <c r="AK642" s="60" t="str">
        <f>VLOOKUP(AK640,'Podpůrná data'!$I$188:$J$199,2)</f>
        <v>srpen</v>
      </c>
      <c r="AL642" s="60" t="str">
        <f>VLOOKUP(AL640,'Podpůrná data'!$I$188:$J$199,2)</f>
        <v>září</v>
      </c>
      <c r="AM642" s="60" t="str">
        <f>VLOOKUP(AM640,'Podpůrná data'!$I$188:$J$199,2)</f>
        <v>říjen</v>
      </c>
      <c r="AN642" s="60" t="str">
        <f>VLOOKUP(AN640,'Podpůrná data'!$I$188:$J$199,2)</f>
        <v>listopad</v>
      </c>
      <c r="AO642" s="60" t="str">
        <f>VLOOKUP(AO640,'Podpůrná data'!$I$188:$J$199,2)</f>
        <v>prosinec</v>
      </c>
      <c r="AP642" s="60" t="str">
        <f>VLOOKUP(AP640,'Podpůrná data'!$I$188:$J$199,2)</f>
        <v>leden</v>
      </c>
      <c r="AQ642" s="60" t="str">
        <f>VLOOKUP(AQ640,'Podpůrná data'!$I$188:$J$199,2)</f>
        <v>únor</v>
      </c>
      <c r="AR642" s="60" t="str">
        <f>VLOOKUP(AR640,'Podpůrná data'!$I$188:$J$199,2)</f>
        <v>březen</v>
      </c>
      <c r="AS642" s="60" t="str">
        <f>VLOOKUP(AS640,'Podpůrná data'!$I$188:$J$199,2)</f>
        <v>duben</v>
      </c>
      <c r="AT642" s="60" t="str">
        <f>VLOOKUP(AT640,'Podpůrná data'!$I$188:$J$199,2)</f>
        <v>květen</v>
      </c>
      <c r="AU642" s="60" t="str">
        <f>VLOOKUP(AU640,'Podpůrná data'!$I$188:$J$199,2)</f>
        <v>červen</v>
      </c>
      <c r="AV642" s="60" t="str">
        <f>VLOOKUP(AV640,'Podpůrná data'!$I$188:$J$199,2)</f>
        <v>červenec</v>
      </c>
      <c r="AW642" s="60" t="str">
        <f>VLOOKUP(AW640,'Podpůrná data'!$I$188:$J$199,2)</f>
        <v>srpen</v>
      </c>
      <c r="AX642" s="60" t="str">
        <f>VLOOKUP(AX640,'Podpůrná data'!$I$188:$J$199,2)</f>
        <v>září</v>
      </c>
      <c r="AY642" s="60" t="str">
        <f>VLOOKUP(AY640,'Podpůrná data'!$I$188:$J$199,2)</f>
        <v>říjen</v>
      </c>
      <c r="AZ642" s="60" t="str">
        <f>VLOOKUP(AZ640,'Podpůrná data'!$I$188:$J$199,2)</f>
        <v>listopad</v>
      </c>
      <c r="BA642" s="60" t="str">
        <f>VLOOKUP(BA640,'Podpůrná data'!$I$188:$J$199,2)</f>
        <v>prosinec</v>
      </c>
      <c r="BB642" s="60" t="str">
        <f>VLOOKUP(BB640,'Podpůrná data'!$I$188:$J$199,2)</f>
        <v>leden</v>
      </c>
      <c r="BC642" s="60" t="str">
        <f>VLOOKUP(BC640,'Podpůrná data'!$I$188:$J$199,2)</f>
        <v>únor</v>
      </c>
      <c r="BD642" s="60" t="str">
        <f>VLOOKUP(BD640,'Podpůrná data'!$I$188:$J$199,2)</f>
        <v>březen</v>
      </c>
      <c r="BE642" s="60" t="str">
        <f>VLOOKUP(BE640,'Podpůrná data'!$I$188:$J$199,2)</f>
        <v>duben</v>
      </c>
      <c r="BF642" s="60" t="str">
        <f>VLOOKUP(BF640,'Podpůrná data'!$I$188:$J$199,2)</f>
        <v>květen</v>
      </c>
      <c r="BG642" s="60" t="str">
        <f>VLOOKUP(BG640,'Podpůrná data'!$I$188:$J$199,2)</f>
        <v>červen</v>
      </c>
      <c r="BH642" s="60" t="str">
        <f>VLOOKUP(BH640,'Podpůrná data'!$I$188:$J$199,2)</f>
        <v>červenec</v>
      </c>
      <c r="BI642" s="60" t="str">
        <f>VLOOKUP(BI640,'Podpůrná data'!$I$188:$J$199,2)</f>
        <v>srpen</v>
      </c>
      <c r="BJ642" s="60" t="str">
        <f>VLOOKUP(BJ640,'Podpůrná data'!$I$188:$J$199,2)</f>
        <v>září</v>
      </c>
      <c r="BK642" s="60" t="str">
        <f>VLOOKUP(BK640,'Podpůrná data'!$I$188:$J$199,2)</f>
        <v>říjen</v>
      </c>
      <c r="BL642" s="60" t="str">
        <f>VLOOKUP(BL640,'Podpůrná data'!$I$188:$J$199,2)</f>
        <v>listopad</v>
      </c>
      <c r="BM642" s="60" t="str">
        <f>VLOOKUP(BM640,'Podpůrná data'!$I$188:$J$199,2)</f>
        <v>prosinec</v>
      </c>
      <c r="BN642" s="171"/>
      <c r="BO642" s="175"/>
      <c r="BP642" s="197"/>
      <c r="BQ642" s="197"/>
      <c r="BR642" s="106"/>
      <c r="BS642" s="179" t="s">
        <v>105</v>
      </c>
      <c r="BT642" s="179" t="s">
        <v>106</v>
      </c>
      <c r="BU642" s="179" t="s">
        <v>107</v>
      </c>
      <c r="BV642" s="179" t="s">
        <v>108</v>
      </c>
      <c r="BW642" s="179" t="s">
        <v>109</v>
      </c>
      <c r="BX642" s="179" t="s">
        <v>110</v>
      </c>
      <c r="BY642" s="179" t="s">
        <v>111</v>
      </c>
      <c r="BZ642" s="179" t="s">
        <v>112</v>
      </c>
      <c r="CA642" s="179" t="s">
        <v>113</v>
      </c>
      <c r="CB642" s="179" t="s">
        <v>155</v>
      </c>
      <c r="CC642" s="179" t="s">
        <v>156</v>
      </c>
      <c r="CD642" s="179" t="s">
        <v>157</v>
      </c>
      <c r="CE642" s="179" t="s">
        <v>202</v>
      </c>
      <c r="CF642" s="179" t="s">
        <v>203</v>
      </c>
      <c r="CG642" s="179" t="s">
        <v>204</v>
      </c>
    </row>
    <row r="643" spans="1:85" s="245" customFormat="1" ht="16.399999999999999" customHeight="1" x14ac:dyDescent="0.35">
      <c r="A643" s="250"/>
      <c r="B643" s="113"/>
      <c r="C643" s="361"/>
      <c r="D643" s="125"/>
      <c r="E643" s="357"/>
      <c r="F643" s="357"/>
      <c r="G643" s="357"/>
      <c r="H643" s="370"/>
      <c r="I643" s="371"/>
      <c r="J643" s="357"/>
      <c r="K643" s="357"/>
      <c r="L643" s="357"/>
      <c r="M643" s="373"/>
      <c r="N643" s="7"/>
      <c r="O643" s="376"/>
      <c r="P643" s="106"/>
      <c r="Q643" s="77"/>
      <c r="R643" s="60">
        <f>YEAR(Úvod!$F$10)</f>
        <v>1900</v>
      </c>
      <c r="S643" s="60">
        <f t="shared" ref="S643" si="11906">IF(S640=1,R643+1,R643)</f>
        <v>1900</v>
      </c>
      <c r="T643" s="60">
        <f t="shared" ref="T643" si="11907">IF(T640=1,S643+1,S643)</f>
        <v>1900</v>
      </c>
      <c r="U643" s="60">
        <f t="shared" ref="U643" si="11908">IF(U640=1,T643+1,T643)</f>
        <v>1900</v>
      </c>
      <c r="V643" s="60">
        <f t="shared" ref="V643" si="11909">IF(V640=1,U643+1,U643)</f>
        <v>1900</v>
      </c>
      <c r="W643" s="60">
        <f t="shared" ref="W643" si="11910">IF(W640=1,V643+1,V643)</f>
        <v>1900</v>
      </c>
      <c r="X643" s="60">
        <f t="shared" ref="X643" si="11911">IF(X640=1,W643+1,W643)</f>
        <v>1900</v>
      </c>
      <c r="Y643" s="60">
        <f t="shared" ref="Y643" si="11912">IF(Y640=1,X643+1,X643)</f>
        <v>1900</v>
      </c>
      <c r="Z643" s="60">
        <f t="shared" ref="Z643" si="11913">IF(Z640=1,Y643+1,Y643)</f>
        <v>1900</v>
      </c>
      <c r="AA643" s="60">
        <f t="shared" ref="AA643" si="11914">IF(AA640=1,Z643+1,Z643)</f>
        <v>1900</v>
      </c>
      <c r="AB643" s="60">
        <f t="shared" ref="AB643" si="11915">IF(AB640=1,AA643+1,AA643)</f>
        <v>1900</v>
      </c>
      <c r="AC643" s="60">
        <f t="shared" ref="AC643" si="11916">IF(AC640=1,AB643+1,AB643)</f>
        <v>1900</v>
      </c>
      <c r="AD643" s="60">
        <f t="shared" ref="AD643" si="11917">IF(AD640=1,AC643+1,AC643)</f>
        <v>1901</v>
      </c>
      <c r="AE643" s="60">
        <f t="shared" ref="AE643" si="11918">IF(AE640=1,AD643+1,AD643)</f>
        <v>1901</v>
      </c>
      <c r="AF643" s="60">
        <f t="shared" ref="AF643" si="11919">IF(AF640=1,AE643+1,AE643)</f>
        <v>1901</v>
      </c>
      <c r="AG643" s="60">
        <f t="shared" ref="AG643" si="11920">IF(AG640=1,AF643+1,AF643)</f>
        <v>1901</v>
      </c>
      <c r="AH643" s="60">
        <f t="shared" ref="AH643" si="11921">IF(AH640=1,AG643+1,AG643)</f>
        <v>1901</v>
      </c>
      <c r="AI643" s="60">
        <f t="shared" ref="AI643" si="11922">IF(AI640=1,AH643+1,AH643)</f>
        <v>1901</v>
      </c>
      <c r="AJ643" s="60">
        <f t="shared" ref="AJ643" si="11923">IF(AJ640=1,AI643+1,AI643)</f>
        <v>1901</v>
      </c>
      <c r="AK643" s="60">
        <f t="shared" ref="AK643" si="11924">IF(AK640=1,AJ643+1,AJ643)</f>
        <v>1901</v>
      </c>
      <c r="AL643" s="60">
        <f t="shared" ref="AL643" si="11925">IF(AL640=1,AK643+1,AK643)</f>
        <v>1901</v>
      </c>
      <c r="AM643" s="60">
        <f t="shared" ref="AM643" si="11926">IF(AM640=1,AL643+1,AL643)</f>
        <v>1901</v>
      </c>
      <c r="AN643" s="60">
        <f t="shared" ref="AN643" si="11927">IF(AN640=1,AM643+1,AM643)</f>
        <v>1901</v>
      </c>
      <c r="AO643" s="60">
        <f t="shared" ref="AO643" si="11928">IF(AO640=1,AN643+1,AN643)</f>
        <v>1901</v>
      </c>
      <c r="AP643" s="60">
        <f t="shared" ref="AP643" si="11929">IF(AP640=1,AO643+1,AO643)</f>
        <v>1902</v>
      </c>
      <c r="AQ643" s="60">
        <f t="shared" ref="AQ643" si="11930">IF(AQ640=1,AP643+1,AP643)</f>
        <v>1902</v>
      </c>
      <c r="AR643" s="60">
        <f t="shared" ref="AR643" si="11931">IF(AR640=1,AQ643+1,AQ643)</f>
        <v>1902</v>
      </c>
      <c r="AS643" s="60">
        <f t="shared" ref="AS643" si="11932">IF(AS640=1,AR643+1,AR643)</f>
        <v>1902</v>
      </c>
      <c r="AT643" s="60">
        <f t="shared" ref="AT643" si="11933">IF(AT640=1,AS643+1,AS643)</f>
        <v>1902</v>
      </c>
      <c r="AU643" s="60">
        <f t="shared" ref="AU643" si="11934">IF(AU640=1,AT643+1,AT643)</f>
        <v>1902</v>
      </c>
      <c r="AV643" s="60">
        <f t="shared" ref="AV643" si="11935">IF(AV640=1,AU643+1,AU643)</f>
        <v>1902</v>
      </c>
      <c r="AW643" s="60">
        <f t="shared" ref="AW643" si="11936">IF(AW640=1,AV643+1,AV643)</f>
        <v>1902</v>
      </c>
      <c r="AX643" s="60">
        <f t="shared" ref="AX643" si="11937">IF(AX640=1,AW643+1,AW643)</f>
        <v>1902</v>
      </c>
      <c r="AY643" s="60">
        <f t="shared" ref="AY643" si="11938">IF(AY640=1,AX643+1,AX643)</f>
        <v>1902</v>
      </c>
      <c r="AZ643" s="60">
        <f t="shared" ref="AZ643" si="11939">IF(AZ640=1,AY643+1,AY643)</f>
        <v>1902</v>
      </c>
      <c r="BA643" s="60">
        <f t="shared" ref="BA643" si="11940">IF(BA640=1,AZ643+1,AZ643)</f>
        <v>1902</v>
      </c>
      <c r="BB643" s="60">
        <f t="shared" ref="BB643" si="11941">IF(BB640=1,BA643+1,BA643)</f>
        <v>1903</v>
      </c>
      <c r="BC643" s="60">
        <f t="shared" ref="BC643" si="11942">IF(BC640=1,BB643+1,BB643)</f>
        <v>1903</v>
      </c>
      <c r="BD643" s="60">
        <f t="shared" ref="BD643" si="11943">IF(BD640=1,BC643+1,BC643)</f>
        <v>1903</v>
      </c>
      <c r="BE643" s="60">
        <f t="shared" ref="BE643" si="11944">IF(BE640=1,BD643+1,BD643)</f>
        <v>1903</v>
      </c>
      <c r="BF643" s="60">
        <f t="shared" ref="BF643" si="11945">IF(BF640=1,BE643+1,BE643)</f>
        <v>1903</v>
      </c>
      <c r="BG643" s="60">
        <f t="shared" ref="BG643" si="11946">IF(BG640=1,BF643+1,BF643)</f>
        <v>1903</v>
      </c>
      <c r="BH643" s="60">
        <f t="shared" ref="BH643" si="11947">IF(BH640=1,BG643+1,BG643)</f>
        <v>1903</v>
      </c>
      <c r="BI643" s="60">
        <f t="shared" ref="BI643" si="11948">IF(BI640=1,BH643+1,BH643)</f>
        <v>1903</v>
      </c>
      <c r="BJ643" s="60">
        <f t="shared" ref="BJ643" si="11949">IF(BJ640=1,BI643+1,BI643)</f>
        <v>1903</v>
      </c>
      <c r="BK643" s="60">
        <f t="shared" ref="BK643" si="11950">IF(BK640=1,BJ643+1,BJ643)</f>
        <v>1903</v>
      </c>
      <c r="BL643" s="60">
        <f t="shared" ref="BL643" si="11951">IF(BL640=1,BK643+1,BK643)</f>
        <v>1903</v>
      </c>
      <c r="BM643" s="60">
        <f t="shared" ref="BM643" si="11952">IF(BM640=1,BL643+1,BL643)</f>
        <v>1903</v>
      </c>
      <c r="BN643" s="195"/>
      <c r="BO643" s="196"/>
      <c r="BP643" s="197"/>
      <c r="BQ643" s="197"/>
      <c r="BR643" s="106"/>
      <c r="BS643" s="106"/>
      <c r="BT643" s="106"/>
      <c r="BU643" s="106"/>
      <c r="BV643" s="106"/>
      <c r="BW643" s="106"/>
      <c r="BX643" s="106"/>
      <c r="BY643" s="106"/>
      <c r="BZ643" s="106"/>
      <c r="CA643" s="106"/>
      <c r="CB643" s="106"/>
      <c r="CC643" s="106"/>
      <c r="CD643" s="106"/>
      <c r="CE643" s="106"/>
      <c r="CF643" s="106"/>
      <c r="CG643" s="106"/>
    </row>
    <row r="644" spans="1:85" s="245" customFormat="1" ht="16.399999999999999" customHeight="1" x14ac:dyDescent="0.35">
      <c r="A644" s="250"/>
      <c r="B644" s="113"/>
      <c r="C644" s="125"/>
      <c r="D644" s="125"/>
      <c r="E644" s="357"/>
      <c r="F644" s="357"/>
      <c r="G644" s="357"/>
      <c r="H644" s="370"/>
      <c r="I644" s="371"/>
      <c r="J644" s="357"/>
      <c r="K644" s="372"/>
      <c r="L644" s="357"/>
      <c r="M644" s="374"/>
      <c r="N644" s="7"/>
      <c r="O644" s="377"/>
      <c r="P644" s="106"/>
      <c r="Q644" s="63" t="s">
        <v>159</v>
      </c>
      <c r="R644" s="251"/>
      <c r="S644" s="251"/>
      <c r="T644" s="251"/>
      <c r="U644" s="251"/>
      <c r="V644" s="251"/>
      <c r="W644" s="251"/>
      <c r="X644" s="251"/>
      <c r="Y644" s="251"/>
      <c r="Z644" s="251"/>
      <c r="AA644" s="251"/>
      <c r="AB644" s="251"/>
      <c r="AC644" s="251"/>
      <c r="AD644" s="251"/>
      <c r="AE644" s="251"/>
      <c r="AF644" s="251"/>
      <c r="AG644" s="251"/>
      <c r="AH644" s="251"/>
      <c r="AI644" s="251"/>
      <c r="AJ644" s="251"/>
      <c r="AK644" s="251"/>
      <c r="AL644" s="251"/>
      <c r="AM644" s="251"/>
      <c r="AN644" s="251"/>
      <c r="AO644" s="251"/>
      <c r="AP644" s="251"/>
      <c r="AQ644" s="251"/>
      <c r="AR644" s="251"/>
      <c r="AS644" s="251"/>
      <c r="AT644" s="251"/>
      <c r="AU644" s="251"/>
      <c r="AV644" s="251"/>
      <c r="AW644" s="251"/>
      <c r="AX644" s="251"/>
      <c r="AY644" s="251"/>
      <c r="AZ644" s="251"/>
      <c r="BA644" s="251"/>
      <c r="BB644" s="251"/>
      <c r="BC644" s="251"/>
      <c r="BD644" s="251"/>
      <c r="BE644" s="251"/>
      <c r="BF644" s="251"/>
      <c r="BG644" s="251"/>
      <c r="BH644" s="251"/>
      <c r="BI644" s="251"/>
      <c r="BJ644" s="251"/>
      <c r="BK644" s="251"/>
      <c r="BL644" s="251"/>
      <c r="BM644" s="251"/>
      <c r="BN644" s="195"/>
      <c r="BO644" s="196"/>
      <c r="BP644" s="197"/>
      <c r="BQ644" s="197"/>
      <c r="BR644" s="106"/>
      <c r="BS644" s="106"/>
      <c r="BT644" s="106"/>
      <c r="BU644" s="106"/>
      <c r="BV644" s="106"/>
      <c r="BW644" s="106"/>
      <c r="BX644" s="106"/>
      <c r="BY644" s="106"/>
      <c r="BZ644" s="106"/>
      <c r="CA644" s="106"/>
      <c r="CB644" s="106"/>
      <c r="CC644" s="106"/>
      <c r="CD644" s="106"/>
      <c r="CE644" s="106"/>
      <c r="CF644" s="106"/>
      <c r="CG644" s="106"/>
    </row>
    <row r="645" spans="1:85" s="245" customFormat="1" ht="23.5" customHeight="1" x14ac:dyDescent="0.35">
      <c r="A645" s="243"/>
      <c r="B645" s="126" t="s">
        <v>41</v>
      </c>
      <c r="C645" s="359"/>
      <c r="D645" s="359"/>
      <c r="E645" s="252"/>
      <c r="F645" s="252"/>
      <c r="G645" s="241"/>
      <c r="H645" s="253"/>
      <c r="I645" s="254"/>
      <c r="J645" s="253"/>
      <c r="K645" s="205">
        <f>IF(J645="",0,IF(J645="ANO",'Podpůrná data'!$B$5,'Podpůrná data'!$B$3))</f>
        <v>0</v>
      </c>
      <c r="L645" s="203">
        <f>IFERROR(INT(ROUND(I645,2)*(VLOOKUP(INT(H645),'Podpůrná data'!$A$189:$B$233,2,FALSE))*(H645/(INT(H645)))),0)</f>
        <v>0</v>
      </c>
      <c r="M645" s="61">
        <f>K645*L645</f>
        <v>0</v>
      </c>
      <c r="N645" s="62">
        <f>IF(M645&gt;0,IF(ISTEXT(C645)=TRUE,0,1),0)</f>
        <v>0</v>
      </c>
      <c r="O645" s="166">
        <f>IF(M645&gt;0,1,0)</f>
        <v>0</v>
      </c>
      <c r="P645" s="127"/>
      <c r="Q645" s="63" t="s">
        <v>95</v>
      </c>
      <c r="R645" s="255"/>
      <c r="S645" s="255"/>
      <c r="T645" s="255"/>
      <c r="U645" s="255"/>
      <c r="V645" s="255"/>
      <c r="W645" s="255"/>
      <c r="X645" s="255"/>
      <c r="Y645" s="255"/>
      <c r="Z645" s="255"/>
      <c r="AA645" s="255"/>
      <c r="AB645" s="255"/>
      <c r="AC645" s="255"/>
      <c r="AD645" s="255"/>
      <c r="AE645" s="255"/>
      <c r="AF645" s="255"/>
      <c r="AG645" s="255"/>
      <c r="AH645" s="255"/>
      <c r="AI645" s="255"/>
      <c r="AJ645" s="255"/>
      <c r="AK645" s="255"/>
      <c r="AL645" s="255"/>
      <c r="AM645" s="255"/>
      <c r="AN645" s="255"/>
      <c r="AO645" s="255"/>
      <c r="AP645" s="255"/>
      <c r="AQ645" s="255"/>
      <c r="AR645" s="255"/>
      <c r="AS645" s="255"/>
      <c r="AT645" s="255"/>
      <c r="AU645" s="255"/>
      <c r="AV645" s="255"/>
      <c r="AW645" s="255"/>
      <c r="AX645" s="255"/>
      <c r="AY645" s="255"/>
      <c r="AZ645" s="255"/>
      <c r="BA645" s="255"/>
      <c r="BB645" s="255"/>
      <c r="BC645" s="255"/>
      <c r="BD645" s="255"/>
      <c r="BE645" s="255"/>
      <c r="BF645" s="255"/>
      <c r="BG645" s="255"/>
      <c r="BH645" s="255"/>
      <c r="BI645" s="255"/>
      <c r="BJ645" s="255"/>
      <c r="BK645" s="255"/>
      <c r="BL645" s="255"/>
      <c r="BM645" s="255"/>
      <c r="BN645" s="362">
        <f>SUM(R653:BM653)</f>
        <v>0</v>
      </c>
      <c r="BO645" s="364">
        <f>SUM(R654:BM654)</f>
        <v>0</v>
      </c>
      <c r="BP645" s="366">
        <f>IF($O645=0,0,IF($BN645&gt;=143*$I645,1,0))</f>
        <v>0</v>
      </c>
      <c r="BQ645" s="366">
        <f>IF($BN645&gt;=143*$I645,0,(CEILING(143*$I645,1)-$BN645))</f>
        <v>0</v>
      </c>
      <c r="BR645" s="106"/>
      <c r="BS645" s="106"/>
      <c r="BT645" s="106"/>
      <c r="BU645" s="106"/>
      <c r="BV645" s="106"/>
      <c r="BW645" s="106"/>
      <c r="BX645" s="106"/>
      <c r="BY645" s="106"/>
      <c r="BZ645" s="106"/>
      <c r="CA645" s="106"/>
      <c r="CB645" s="106"/>
      <c r="CC645" s="106"/>
      <c r="CD645" s="106"/>
      <c r="CE645" s="106"/>
      <c r="CF645" s="106"/>
      <c r="CG645" s="106"/>
    </row>
    <row r="646" spans="1:85" s="245" customFormat="1" ht="29" x14ac:dyDescent="0.35">
      <c r="A646" s="243"/>
      <c r="B646" s="128"/>
      <c r="C646" s="80"/>
      <c r="D646" s="80"/>
      <c r="E646" s="80"/>
      <c r="F646" s="80"/>
      <c r="G646" s="80"/>
      <c r="H646" s="80"/>
      <c r="I646" s="80"/>
      <c r="J646" s="80"/>
      <c r="K646" s="80"/>
      <c r="L646" s="80"/>
      <c r="M646" s="64"/>
      <c r="N646" s="7"/>
      <c r="O646" s="192"/>
      <c r="P646" s="106"/>
      <c r="Q646" s="63" t="s">
        <v>129</v>
      </c>
      <c r="R646" s="256"/>
      <c r="S646" s="256"/>
      <c r="T646" s="256"/>
      <c r="U646" s="256"/>
      <c r="V646" s="256"/>
      <c r="W646" s="256"/>
      <c r="X646" s="256"/>
      <c r="Y646" s="256"/>
      <c r="Z646" s="256"/>
      <c r="AA646" s="256"/>
      <c r="AB646" s="256"/>
      <c r="AC646" s="256"/>
      <c r="AD646" s="256"/>
      <c r="AE646" s="256"/>
      <c r="AF646" s="256"/>
      <c r="AG646" s="256"/>
      <c r="AH646" s="256"/>
      <c r="AI646" s="256"/>
      <c r="AJ646" s="256"/>
      <c r="AK646" s="256"/>
      <c r="AL646" s="256"/>
      <c r="AM646" s="256"/>
      <c r="AN646" s="256"/>
      <c r="AO646" s="256"/>
      <c r="AP646" s="256"/>
      <c r="AQ646" s="256"/>
      <c r="AR646" s="256"/>
      <c r="AS646" s="256"/>
      <c r="AT646" s="256"/>
      <c r="AU646" s="256"/>
      <c r="AV646" s="256"/>
      <c r="AW646" s="256"/>
      <c r="AX646" s="256"/>
      <c r="AY646" s="256"/>
      <c r="AZ646" s="256"/>
      <c r="BA646" s="256"/>
      <c r="BB646" s="256"/>
      <c r="BC646" s="256"/>
      <c r="BD646" s="256"/>
      <c r="BE646" s="256"/>
      <c r="BF646" s="256"/>
      <c r="BG646" s="256"/>
      <c r="BH646" s="256"/>
      <c r="BI646" s="256"/>
      <c r="BJ646" s="256"/>
      <c r="BK646" s="256"/>
      <c r="BL646" s="256"/>
      <c r="BM646" s="256"/>
      <c r="BN646" s="362"/>
      <c r="BO646" s="364"/>
      <c r="BP646" s="366"/>
      <c r="BQ646" s="366"/>
      <c r="BR646" s="106"/>
      <c r="BS646" s="106"/>
      <c r="BT646" s="106"/>
      <c r="BU646" s="106"/>
      <c r="BV646" s="106"/>
      <c r="BW646" s="106"/>
      <c r="BX646" s="106"/>
      <c r="BY646" s="106"/>
      <c r="BZ646" s="106"/>
      <c r="CA646" s="106"/>
      <c r="CB646" s="106"/>
      <c r="CC646" s="106"/>
      <c r="CD646" s="106"/>
      <c r="CE646" s="106"/>
      <c r="CF646" s="106"/>
      <c r="CG646" s="106"/>
    </row>
    <row r="647" spans="1:85" s="245" customFormat="1" ht="14.5" hidden="1" customHeight="1" x14ac:dyDescent="0.35">
      <c r="A647" s="243"/>
      <c r="B647" s="128"/>
      <c r="C647" s="80"/>
      <c r="D647" s="80"/>
      <c r="E647" s="80"/>
      <c r="F647" s="80"/>
      <c r="G647" s="80"/>
      <c r="H647" s="80"/>
      <c r="I647" s="80"/>
      <c r="J647" s="80"/>
      <c r="K647" s="80"/>
      <c r="L647" s="80"/>
      <c r="M647" s="64"/>
      <c r="N647" s="7"/>
      <c r="O647" s="192"/>
      <c r="P647" s="106"/>
      <c r="Q647" s="65" t="s">
        <v>130</v>
      </c>
      <c r="R647" s="66">
        <f>IF(R645&lt;&gt;0,1,0)</f>
        <v>0</v>
      </c>
      <c r="S647" s="66">
        <f t="shared" ref="S647" si="11953">IF(R647&gt;0,R647+1,IF(S645&lt;&gt;0,1,0))</f>
        <v>0</v>
      </c>
      <c r="T647" s="66">
        <f t="shared" ref="T647" si="11954">IF(S647&gt;0,S647+1,IF(T645&lt;&gt;0,1,0))</f>
        <v>0</v>
      </c>
      <c r="U647" s="66">
        <f t="shared" ref="U647" si="11955">IF(T647&gt;0,T647+1,IF(U645&lt;&gt;0,1,0))</f>
        <v>0</v>
      </c>
      <c r="V647" s="66">
        <f t="shared" ref="V647" si="11956">IF(U647&gt;0,U647+1,IF(V645&lt;&gt;0,1,0))</f>
        <v>0</v>
      </c>
      <c r="W647" s="66">
        <f t="shared" ref="W647" si="11957">IF(V647&gt;0,V647+1,IF(W645&lt;&gt;0,1,0))</f>
        <v>0</v>
      </c>
      <c r="X647" s="66">
        <f t="shared" ref="X647" si="11958">IF(W647&gt;0,W647+1,IF(X645&lt;&gt;0,1,0))</f>
        <v>0</v>
      </c>
      <c r="Y647" s="66">
        <f t="shared" ref="Y647" si="11959">IF(X647&gt;0,X647+1,IF(Y645&lt;&gt;0,1,0))</f>
        <v>0</v>
      </c>
      <c r="Z647" s="66">
        <f t="shared" ref="Z647" si="11960">IF(Y647&gt;0,Y647+1,IF(Z645&lt;&gt;0,1,0))</f>
        <v>0</v>
      </c>
      <c r="AA647" s="66">
        <f t="shared" ref="AA647" si="11961">IF(Z647&gt;0,Z647+1,IF(AA645&lt;&gt;0,1,0))</f>
        <v>0</v>
      </c>
      <c r="AB647" s="66">
        <f t="shared" ref="AB647" si="11962">IF(AA647&gt;0,AA647+1,IF(AB645&lt;&gt;0,1,0))</f>
        <v>0</v>
      </c>
      <c r="AC647" s="66">
        <f t="shared" ref="AC647" si="11963">IF(AB647&gt;0,AB647+1,IF(AC645&lt;&gt;0,1,0))</f>
        <v>0</v>
      </c>
      <c r="AD647" s="66">
        <f t="shared" ref="AD647" si="11964">IF(AC647&gt;0,AC647+1,IF(AD645&lt;&gt;0,1,0))</f>
        <v>0</v>
      </c>
      <c r="AE647" s="66">
        <f t="shared" ref="AE647" si="11965">IF(AD647&gt;0,AD647+1,IF(AE645&lt;&gt;0,1,0))</f>
        <v>0</v>
      </c>
      <c r="AF647" s="66">
        <f t="shared" ref="AF647" si="11966">IF(AE647&gt;0,AE647+1,IF(AF645&lt;&gt;0,1,0))</f>
        <v>0</v>
      </c>
      <c r="AG647" s="66">
        <f t="shared" ref="AG647" si="11967">IF(AF647&gt;0,AF647+1,IF(AG645&lt;&gt;0,1,0))</f>
        <v>0</v>
      </c>
      <c r="AH647" s="66">
        <f t="shared" ref="AH647" si="11968">IF(AG647&gt;0,AG647+1,IF(AH645&lt;&gt;0,1,0))</f>
        <v>0</v>
      </c>
      <c r="AI647" s="66">
        <f t="shared" ref="AI647" si="11969">IF(AH647&gt;0,AH647+1,IF(AI645&lt;&gt;0,1,0))</f>
        <v>0</v>
      </c>
      <c r="AJ647" s="66">
        <f t="shared" ref="AJ647" si="11970">IF(AI647&gt;0,AI647+1,IF(AJ645&lt;&gt;0,1,0))</f>
        <v>0</v>
      </c>
      <c r="AK647" s="66">
        <f t="shared" ref="AK647" si="11971">IF(AJ647&gt;0,AJ647+1,IF(AK645&lt;&gt;0,1,0))</f>
        <v>0</v>
      </c>
      <c r="AL647" s="66">
        <f t="shared" ref="AL647" si="11972">IF(AK647&gt;0,AK647+1,IF(AL645&lt;&gt;0,1,0))</f>
        <v>0</v>
      </c>
      <c r="AM647" s="66">
        <f t="shared" ref="AM647" si="11973">IF(AL647&gt;0,AL647+1,IF(AM645&lt;&gt;0,1,0))</f>
        <v>0</v>
      </c>
      <c r="AN647" s="66">
        <f t="shared" ref="AN647" si="11974">IF(AM647&gt;0,AM647+1,IF(AN645&lt;&gt;0,1,0))</f>
        <v>0</v>
      </c>
      <c r="AO647" s="66">
        <f t="shared" ref="AO647" si="11975">IF(AN647&gt;0,AN647+1,IF(AO645&lt;&gt;0,1,0))</f>
        <v>0</v>
      </c>
      <c r="AP647" s="66">
        <f t="shared" ref="AP647" si="11976">IF(AO647&gt;0,AO647+1,IF(AP645&lt;&gt;0,1,0))</f>
        <v>0</v>
      </c>
      <c r="AQ647" s="66">
        <f t="shared" ref="AQ647" si="11977">IF(AP647&gt;0,AP647+1,IF(AQ645&lt;&gt;0,1,0))</f>
        <v>0</v>
      </c>
      <c r="AR647" s="66">
        <f t="shared" ref="AR647" si="11978">IF(AQ647&gt;0,AQ647+1,IF(AR645&lt;&gt;0,1,0))</f>
        <v>0</v>
      </c>
      <c r="AS647" s="66">
        <f t="shared" ref="AS647" si="11979">IF(AR647&gt;0,AR647+1,IF(AS645&lt;&gt;0,1,0))</f>
        <v>0</v>
      </c>
      <c r="AT647" s="66">
        <f t="shared" ref="AT647" si="11980">IF(AS647&gt;0,AS647+1,IF(AT645&lt;&gt;0,1,0))</f>
        <v>0</v>
      </c>
      <c r="AU647" s="66">
        <f t="shared" ref="AU647" si="11981">IF(AT647&gt;0,AT647+1,IF(AU645&lt;&gt;0,1,0))</f>
        <v>0</v>
      </c>
      <c r="AV647" s="66">
        <f t="shared" ref="AV647" si="11982">IF(AU647&gt;0,AU647+1,IF(AV645&lt;&gt;0,1,0))</f>
        <v>0</v>
      </c>
      <c r="AW647" s="66">
        <f t="shared" ref="AW647" si="11983">IF(AV647&gt;0,AV647+1,IF(AW645&lt;&gt;0,1,0))</f>
        <v>0</v>
      </c>
      <c r="AX647" s="66">
        <f t="shared" ref="AX647" si="11984">IF(AW647&gt;0,AW647+1,IF(AX645&lt;&gt;0,1,0))</f>
        <v>0</v>
      </c>
      <c r="AY647" s="66">
        <f t="shared" ref="AY647" si="11985">IF(AX647&gt;0,AX647+1,IF(AY645&lt;&gt;0,1,0))</f>
        <v>0</v>
      </c>
      <c r="AZ647" s="66">
        <f t="shared" ref="AZ647" si="11986">IF(AY647&gt;0,AY647+1,IF(AZ645&lt;&gt;0,1,0))</f>
        <v>0</v>
      </c>
      <c r="BA647" s="66">
        <f t="shared" ref="BA647" si="11987">IF(AZ647&gt;0,AZ647+1,IF(BA645&lt;&gt;0,1,0))</f>
        <v>0</v>
      </c>
      <c r="BB647" s="66">
        <f t="shared" ref="BB647" si="11988">IF(BA647&gt;0,BA647+1,IF(BB645&lt;&gt;0,1,0))</f>
        <v>0</v>
      </c>
      <c r="BC647" s="66">
        <f t="shared" ref="BC647" si="11989">IF(BB647&gt;0,BB647+1,IF(BC645&lt;&gt;0,1,0))</f>
        <v>0</v>
      </c>
      <c r="BD647" s="66">
        <f t="shared" ref="BD647" si="11990">IF(BC647&gt;0,BC647+1,IF(BD645&lt;&gt;0,1,0))</f>
        <v>0</v>
      </c>
      <c r="BE647" s="66">
        <f t="shared" ref="BE647" si="11991">IF(BD647&gt;0,BD647+1,IF(BE645&lt;&gt;0,1,0))</f>
        <v>0</v>
      </c>
      <c r="BF647" s="66">
        <f t="shared" ref="BF647" si="11992">IF(BE647&gt;0,BE647+1,IF(BF645&lt;&gt;0,1,0))</f>
        <v>0</v>
      </c>
      <c r="BG647" s="66">
        <f t="shared" ref="BG647" si="11993">IF(BF647&gt;0,BF647+1,IF(BG645&lt;&gt;0,1,0))</f>
        <v>0</v>
      </c>
      <c r="BH647" s="66">
        <f t="shared" ref="BH647" si="11994">IF(BG647&gt;0,BG647+1,IF(BH645&lt;&gt;0,1,0))</f>
        <v>0</v>
      </c>
      <c r="BI647" s="66">
        <f t="shared" ref="BI647" si="11995">IF(BH647&gt;0,BH647+1,IF(BI645&lt;&gt;0,1,0))</f>
        <v>0</v>
      </c>
      <c r="BJ647" s="66">
        <f t="shared" ref="BJ647" si="11996">IF(BI647&gt;0,BI647+1,IF(BJ645&lt;&gt;0,1,0))</f>
        <v>0</v>
      </c>
      <c r="BK647" s="66">
        <f t="shared" ref="BK647" si="11997">IF(BJ647&gt;0,BJ647+1,IF(BK645&lt;&gt;0,1,0))</f>
        <v>0</v>
      </c>
      <c r="BL647" s="66">
        <f t="shared" ref="BL647" si="11998">IF(BK647&gt;0,BK647+1,IF(BL645&lt;&gt;0,1,0))</f>
        <v>0</v>
      </c>
      <c r="BM647" s="66">
        <f t="shared" ref="BM647" si="11999">IF(BL647&gt;0,BL647+1,IF(BM645&lt;&gt;0,1,0))</f>
        <v>0</v>
      </c>
      <c r="BN647" s="362"/>
      <c r="BO647" s="364"/>
      <c r="BP647" s="366"/>
      <c r="BQ647" s="366"/>
      <c r="BR647" s="106"/>
      <c r="BS647" s="106"/>
      <c r="BT647" s="106"/>
      <c r="BU647" s="106"/>
      <c r="BV647" s="106"/>
      <c r="BW647" s="106"/>
      <c r="BX647" s="106"/>
      <c r="BY647" s="106"/>
      <c r="BZ647" s="106"/>
      <c r="CA647" s="106"/>
      <c r="CB647" s="106"/>
      <c r="CC647" s="106"/>
      <c r="CD647" s="106"/>
      <c r="CE647" s="106"/>
      <c r="CF647" s="106"/>
      <c r="CG647" s="106"/>
    </row>
    <row r="648" spans="1:85" s="245" customFormat="1" ht="14.5" hidden="1" customHeight="1" x14ac:dyDescent="0.35">
      <c r="A648" s="243"/>
      <c r="B648" s="128"/>
      <c r="C648" s="80"/>
      <c r="D648" s="80"/>
      <c r="E648" s="80"/>
      <c r="F648" s="80"/>
      <c r="G648" s="80"/>
      <c r="H648" s="80"/>
      <c r="I648" s="80"/>
      <c r="J648" s="80"/>
      <c r="K648" s="80"/>
      <c r="L648" s="80"/>
      <c r="M648" s="64"/>
      <c r="N648" s="7"/>
      <c r="O648" s="192"/>
      <c r="P648" s="106"/>
      <c r="Q648" s="65" t="s">
        <v>131</v>
      </c>
      <c r="R648" s="66">
        <f>R647</f>
        <v>0</v>
      </c>
      <c r="S648" s="66">
        <f>IF(S647=0,0,IF(OR(R648=0,R648=12),1,R648+1))</f>
        <v>0</v>
      </c>
      <c r="T648" s="66">
        <f t="shared" ref="T648" si="12000">IF(T647=0,0,IF(OR(S648=0,S648=12),1,S648+1))</f>
        <v>0</v>
      </c>
      <c r="U648" s="66">
        <f t="shared" ref="U648" si="12001">IF(U647=0,0,IF(OR(T648=0,T648=12),1,T648+1))</f>
        <v>0</v>
      </c>
      <c r="V648" s="66">
        <f t="shared" ref="V648" si="12002">IF(V647=0,0,IF(OR(U648=0,U648=12),1,U648+1))</f>
        <v>0</v>
      </c>
      <c r="W648" s="66">
        <f t="shared" ref="W648" si="12003">IF(W647=0,0,IF(OR(V648=0,V648=12),1,V648+1))</f>
        <v>0</v>
      </c>
      <c r="X648" s="66">
        <f t="shared" ref="X648" si="12004">IF(X647=0,0,IF(OR(W648=0,W648=12),1,W648+1))</f>
        <v>0</v>
      </c>
      <c r="Y648" s="66">
        <f t="shared" ref="Y648" si="12005">IF(Y647=0,0,IF(OR(X648=0,X648=12),1,X648+1))</f>
        <v>0</v>
      </c>
      <c r="Z648" s="66">
        <f t="shared" ref="Z648" si="12006">IF(Z647=0,0,IF(OR(Y648=0,Y648=12),1,Y648+1))</f>
        <v>0</v>
      </c>
      <c r="AA648" s="66">
        <f t="shared" ref="AA648" si="12007">IF(AA647=0,0,IF(OR(Z648=0,Z648=12),1,Z648+1))</f>
        <v>0</v>
      </c>
      <c r="AB648" s="66">
        <f t="shared" ref="AB648" si="12008">IF(AB647=0,0,IF(OR(AA648=0,AA648=12),1,AA648+1))</f>
        <v>0</v>
      </c>
      <c r="AC648" s="66">
        <f t="shared" ref="AC648" si="12009">IF(AC647=0,0,IF(OR(AB648=0,AB648=12),1,AB648+1))</f>
        <v>0</v>
      </c>
      <c r="AD648" s="66">
        <f t="shared" ref="AD648" si="12010">IF(AD647=0,0,IF(OR(AC648=0,AC648=12),1,AC648+1))</f>
        <v>0</v>
      </c>
      <c r="AE648" s="66">
        <f t="shared" ref="AE648" si="12011">IF(AE647=0,0,IF(OR(AD648=0,AD648=12),1,AD648+1))</f>
        <v>0</v>
      </c>
      <c r="AF648" s="66">
        <f t="shared" ref="AF648" si="12012">IF(AF647=0,0,IF(OR(AE648=0,AE648=12),1,AE648+1))</f>
        <v>0</v>
      </c>
      <c r="AG648" s="66">
        <f t="shared" ref="AG648" si="12013">IF(AG647=0,0,IF(OR(AF648=0,AF648=12),1,AF648+1))</f>
        <v>0</v>
      </c>
      <c r="AH648" s="66">
        <f t="shared" ref="AH648" si="12014">IF(AH647=0,0,IF(OR(AG648=0,AG648=12),1,AG648+1))</f>
        <v>0</v>
      </c>
      <c r="AI648" s="66">
        <f t="shared" ref="AI648" si="12015">IF(AI647=0,0,IF(OR(AH648=0,AH648=12),1,AH648+1))</f>
        <v>0</v>
      </c>
      <c r="AJ648" s="66">
        <f t="shared" ref="AJ648" si="12016">IF(AJ647=0,0,IF(OR(AI648=0,AI648=12),1,AI648+1))</f>
        <v>0</v>
      </c>
      <c r="AK648" s="66">
        <f t="shared" ref="AK648" si="12017">IF(AK647=0,0,IF(OR(AJ648=0,AJ648=12),1,AJ648+1))</f>
        <v>0</v>
      </c>
      <c r="AL648" s="66">
        <f t="shared" ref="AL648" si="12018">IF(AL647=0,0,IF(OR(AK648=0,AK648=12),1,AK648+1))</f>
        <v>0</v>
      </c>
      <c r="AM648" s="66">
        <f t="shared" ref="AM648" si="12019">IF(AM647=0,0,IF(OR(AL648=0,AL648=12),1,AL648+1))</f>
        <v>0</v>
      </c>
      <c r="AN648" s="66">
        <f t="shared" ref="AN648" si="12020">IF(AN647=0,0,IF(OR(AM648=0,AM648=12),1,AM648+1))</f>
        <v>0</v>
      </c>
      <c r="AO648" s="66">
        <f t="shared" ref="AO648" si="12021">IF(AO647=0,0,IF(OR(AN648=0,AN648=12),1,AN648+1))</f>
        <v>0</v>
      </c>
      <c r="AP648" s="66">
        <f t="shared" ref="AP648" si="12022">IF(AP647=0,0,IF(OR(AO648=0,AO648=12),1,AO648+1))</f>
        <v>0</v>
      </c>
      <c r="AQ648" s="66">
        <f t="shared" ref="AQ648" si="12023">IF(AQ647=0,0,IF(OR(AP648=0,AP648=12),1,AP648+1))</f>
        <v>0</v>
      </c>
      <c r="AR648" s="66">
        <f t="shared" ref="AR648" si="12024">IF(AR647=0,0,IF(OR(AQ648=0,AQ648=12),1,AQ648+1))</f>
        <v>0</v>
      </c>
      <c r="AS648" s="66">
        <f t="shared" ref="AS648" si="12025">IF(AS647=0,0,IF(OR(AR648=0,AR648=12),1,AR648+1))</f>
        <v>0</v>
      </c>
      <c r="AT648" s="66">
        <f t="shared" ref="AT648" si="12026">IF(AT647=0,0,IF(OR(AS648=0,AS648=12),1,AS648+1))</f>
        <v>0</v>
      </c>
      <c r="AU648" s="66">
        <f t="shared" ref="AU648" si="12027">IF(AU647=0,0,IF(OR(AT648=0,AT648=12),1,AT648+1))</f>
        <v>0</v>
      </c>
      <c r="AV648" s="66">
        <f t="shared" ref="AV648" si="12028">IF(AV647=0,0,IF(OR(AU648=0,AU648=12),1,AU648+1))</f>
        <v>0</v>
      </c>
      <c r="AW648" s="66">
        <f t="shared" ref="AW648" si="12029">IF(AW647=0,0,IF(OR(AV648=0,AV648=12),1,AV648+1))</f>
        <v>0</v>
      </c>
      <c r="AX648" s="66">
        <f t="shared" ref="AX648" si="12030">IF(AX647=0,0,IF(OR(AW648=0,AW648=12),1,AW648+1))</f>
        <v>0</v>
      </c>
      <c r="AY648" s="66">
        <f t="shared" ref="AY648" si="12031">IF(AY647=0,0,IF(OR(AX648=0,AX648=12),1,AX648+1))</f>
        <v>0</v>
      </c>
      <c r="AZ648" s="66">
        <f t="shared" ref="AZ648" si="12032">IF(AZ647=0,0,IF(OR(AY648=0,AY648=12),1,AY648+1))</f>
        <v>0</v>
      </c>
      <c r="BA648" s="66">
        <f t="shared" ref="BA648" si="12033">IF(BA647=0,0,IF(OR(AZ648=0,AZ648=12),1,AZ648+1))</f>
        <v>0</v>
      </c>
      <c r="BB648" s="66">
        <f t="shared" ref="BB648" si="12034">IF(BB647=0,0,IF(OR(BA648=0,BA648=12),1,BA648+1))</f>
        <v>0</v>
      </c>
      <c r="BC648" s="66">
        <f t="shared" ref="BC648" si="12035">IF(BC647=0,0,IF(OR(BB648=0,BB648=12),1,BB648+1))</f>
        <v>0</v>
      </c>
      <c r="BD648" s="66">
        <f t="shared" ref="BD648" si="12036">IF(BD647=0,0,IF(OR(BC648=0,BC648=12),1,BC648+1))</f>
        <v>0</v>
      </c>
      <c r="BE648" s="66">
        <f t="shared" ref="BE648" si="12037">IF(BE647=0,0,IF(OR(BD648=0,BD648=12),1,BD648+1))</f>
        <v>0</v>
      </c>
      <c r="BF648" s="66">
        <f t="shared" ref="BF648" si="12038">IF(BF647=0,0,IF(OR(BE648=0,BE648=12),1,BE648+1))</f>
        <v>0</v>
      </c>
      <c r="BG648" s="66">
        <f t="shared" ref="BG648" si="12039">IF(BG647=0,0,IF(OR(BF648=0,BF648=12),1,BF648+1))</f>
        <v>0</v>
      </c>
      <c r="BH648" s="66">
        <f t="shared" ref="BH648" si="12040">IF(BH647=0,0,IF(OR(BG648=0,BG648=12),1,BG648+1))</f>
        <v>0</v>
      </c>
      <c r="BI648" s="66">
        <f t="shared" ref="BI648" si="12041">IF(BI647=0,0,IF(OR(BH648=0,BH648=12),1,BH648+1))</f>
        <v>0</v>
      </c>
      <c r="BJ648" s="66">
        <f t="shared" ref="BJ648" si="12042">IF(BJ647=0,0,IF(OR(BI648=0,BI648=12),1,BI648+1))</f>
        <v>0</v>
      </c>
      <c r="BK648" s="66">
        <f t="shared" ref="BK648" si="12043">IF(BK647=0,0,IF(OR(BJ648=0,BJ648=12),1,BJ648+1))</f>
        <v>0</v>
      </c>
      <c r="BL648" s="66">
        <f t="shared" ref="BL648" si="12044">IF(BL647=0,0,IF(OR(BK648=0,BK648=12),1,BK648+1))</f>
        <v>0</v>
      </c>
      <c r="BM648" s="66">
        <f t="shared" ref="BM648" si="12045">IF(BM647=0,0,IF(OR(BL648=0,BL648=12),1,BL648+1))</f>
        <v>0</v>
      </c>
      <c r="BN648" s="362"/>
      <c r="BO648" s="364"/>
      <c r="BP648" s="366"/>
      <c r="BQ648" s="366"/>
      <c r="BR648" s="106"/>
      <c r="BS648" s="106"/>
      <c r="BT648" s="106"/>
      <c r="BU648" s="106"/>
      <c r="BV648" s="106"/>
      <c r="BW648" s="106"/>
      <c r="BX648" s="106"/>
      <c r="BY648" s="106"/>
      <c r="BZ648" s="106"/>
      <c r="CA648" s="106"/>
      <c r="CB648" s="106"/>
      <c r="CC648" s="106"/>
      <c r="CD648" s="106"/>
      <c r="CE648" s="106"/>
      <c r="CF648" s="106"/>
      <c r="CG648" s="106"/>
    </row>
    <row r="649" spans="1:85" s="245" customFormat="1" ht="43.5" x14ac:dyDescent="0.35">
      <c r="A649" s="243"/>
      <c r="B649" s="128"/>
      <c r="C649" s="80"/>
      <c r="D649" s="80"/>
      <c r="E649" s="80"/>
      <c r="F649" s="80"/>
      <c r="G649" s="80"/>
      <c r="H649" s="80"/>
      <c r="I649" s="80"/>
      <c r="J649" s="80"/>
      <c r="K649" s="80"/>
      <c r="L649" s="80"/>
      <c r="M649" s="64"/>
      <c r="N649" s="7"/>
      <c r="O649" s="192"/>
      <c r="P649" s="106"/>
      <c r="Q649" s="63" t="s">
        <v>237</v>
      </c>
      <c r="R649" s="68">
        <f>IF(R648&gt;0,IF(R652&gt;$L645,$L645,R652),0)</f>
        <v>0</v>
      </c>
      <c r="S649" s="68">
        <f>IF(S648&gt;0,IF((SUMIFS($R651:R651,$R648:R648,12)+IF(R648=12,0,R649)+S652)&gt;=$L645,$L645-FLOOR(SUMIFS($R651:R651,$R648:R648,12),1),IF(S648=1,S652,S652+R649)),0)</f>
        <v>0</v>
      </c>
      <c r="T649" s="68">
        <f>IF(T648&gt;0,IF((SUMIFS($R651:S651,$R648:S648,12)+IF(S648=12,0,S649)+T652)&gt;=$L645,$L645-FLOOR(SUMIFS($R651:S651,$R648:S648,12),1),IF(T648=1,T652,T652+S649)),0)</f>
        <v>0</v>
      </c>
      <c r="U649" s="68">
        <f>IF(U648&gt;0,IF((SUMIFS($R651:T651,$R648:T648,12)+IF(T648=12,0,T649)+U652)&gt;=$L645,$L645-FLOOR(SUMIFS($R651:T651,$R648:T648,12),1),IF(U648=1,U652,U652+T649)),0)</f>
        <v>0</v>
      </c>
      <c r="V649" s="68">
        <f>IF(V648&gt;0,IF((SUMIFS($R651:U651,$R648:U648,12)+IF(U648=12,0,U649)+V652)&gt;=$L645,$L645-FLOOR(SUMIFS($R651:U651,$R648:U648,12),1),IF(V648=1,V652,V652+U649)),0)</f>
        <v>0</v>
      </c>
      <c r="W649" s="68">
        <f>IF(W648&gt;0,IF((SUMIFS($R651:V651,$R648:V648,12)+IF(V648=12,0,V649)+W652)&gt;=$L645,$L645-FLOOR(SUMIFS($R651:V651,$R648:V648,12),1),IF(W648=1,W652,W652+V649)),0)</f>
        <v>0</v>
      </c>
      <c r="X649" s="68">
        <f>IF(X648&gt;0,IF((SUMIFS($R651:W651,$R648:W648,12)+IF(W648=12,0,W649)+X652)&gt;=$L645,$L645-FLOOR(SUMIFS($R651:W651,$R648:W648,12),1),IF(X648=1,X652,X652+W649)),0)</f>
        <v>0</v>
      </c>
      <c r="Y649" s="68">
        <f>IF(Y648&gt;0,IF((SUMIFS($R651:X651,$R648:X648,12)+IF(X648=12,0,X649)+Y652)&gt;=$L645,$L645-FLOOR(SUMIFS($R651:X651,$R648:X648,12),1),IF(Y648=1,Y652,Y652+X649)),0)</f>
        <v>0</v>
      </c>
      <c r="Z649" s="68">
        <f>IF(Z648&gt;0,IF((SUMIFS($R651:Y651,$R648:Y648,12)+IF(Y648=12,0,Y649)+Z652)&gt;=$L645,$L645-FLOOR(SUMIFS($R651:Y651,$R648:Y648,12),1),IF(Z648=1,Z652,Z652+Y649)),0)</f>
        <v>0</v>
      </c>
      <c r="AA649" s="68">
        <f>IF(AA648&gt;0,IF((SUMIFS($R651:Z651,$R648:Z648,12)+IF(Z648=12,0,Z649)+AA652)&gt;=$L645,$L645-FLOOR(SUMIFS($R651:Z651,$R648:Z648,12),1),IF(AA648=1,AA652,AA652+Z649)),0)</f>
        <v>0</v>
      </c>
      <c r="AB649" s="68">
        <f>IF(AB648&gt;0,IF((SUMIFS($R651:AA651,$R648:AA648,12)+IF(AA648=12,0,AA649)+AB652)&gt;=$L645,$L645-FLOOR(SUMIFS($R651:AA651,$R648:AA648,12),1),IF(AB648=1,AB652,AB652+AA649)),0)</f>
        <v>0</v>
      </c>
      <c r="AC649" s="68">
        <f>IF(AC648&gt;0,IF((SUMIFS($R651:AB651,$R648:AB648,12)+IF(AB648=12,0,AB649)+AC652)&gt;=$L645,$L645-FLOOR(SUMIFS($R651:AB651,$R648:AB648,12),1),IF(AC648=1,AC652,AC652+AB649)),0)</f>
        <v>0</v>
      </c>
      <c r="AD649" s="68">
        <f>IF(AD648&gt;0,IF((SUMIFS($R651:AC651,$R648:AC648,12)+IF(AC648=12,0,AC649)+AD652)&gt;=$L645,$L645-FLOOR(SUMIFS($R651:AC651,$R648:AC648,12),1),IF(AD648=1,AD652,AD652+AC649)),0)</f>
        <v>0</v>
      </c>
      <c r="AE649" s="68">
        <f>IF(AE648&gt;0,IF((SUMIFS($R651:AD651,$R648:AD648,12)+IF(AD648=12,0,AD649)+AE652)&gt;=$L645,$L645-FLOOR(SUMIFS($R651:AD651,$R648:AD648,12),1),IF(AE648=1,AE652,AE652+AD649)),0)</f>
        <v>0</v>
      </c>
      <c r="AF649" s="68">
        <f>IF(AF648&gt;0,IF((SUMIFS($R651:AE651,$R648:AE648,12)+IF(AE648=12,0,AE649)+AF652)&gt;=$L645,$L645-FLOOR(SUMIFS($R651:AE651,$R648:AE648,12),1),IF(AF648=1,AF652,AF652+AE649)),0)</f>
        <v>0</v>
      </c>
      <c r="AG649" s="68">
        <f>IF(AG648&gt;0,IF((SUMIFS($R651:AF651,$R648:AF648,12)+IF(AF648=12,0,AF649)+AG652)&gt;=$L645,$L645-FLOOR(SUMIFS($R651:AF651,$R648:AF648,12),1),IF(AG648=1,AG652,AG652+AF649)),0)</f>
        <v>0</v>
      </c>
      <c r="AH649" s="68">
        <f>IF(AH648&gt;0,IF((SUMIFS($R651:AG651,$R648:AG648,12)+IF(AG648=12,0,AG649)+AH652)&gt;=$L645,$L645-FLOOR(SUMIFS($R651:AG651,$R648:AG648,12),1),IF(AH648=1,AH652,AH652+AG649)),0)</f>
        <v>0</v>
      </c>
      <c r="AI649" s="68">
        <f>IF(AI648&gt;0,IF((SUMIFS($R651:AH651,$R648:AH648,12)+IF(AH648=12,0,AH649)+AI652)&gt;=$L645,$L645-FLOOR(SUMIFS($R651:AH651,$R648:AH648,12),1),IF(AI648=1,AI652,AI652+AH649)),0)</f>
        <v>0</v>
      </c>
      <c r="AJ649" s="68">
        <f>IF(AJ648&gt;0,IF((SUMIFS($R651:AI651,$R648:AI648,12)+IF(AI648=12,0,AI649)+AJ652)&gt;=$L645,$L645-FLOOR(SUMIFS($R651:AI651,$R648:AI648,12),1),IF(AJ648=1,AJ652,AJ652+AI649)),0)</f>
        <v>0</v>
      </c>
      <c r="AK649" s="68">
        <f>IF(AK648&gt;0,IF((SUMIFS($R651:AJ651,$R648:AJ648,12)+IF(AJ648=12,0,AJ649)+AK652)&gt;=$L645,$L645-FLOOR(SUMIFS($R651:AJ651,$R648:AJ648,12),1),IF(AK648=1,AK652,AK652+AJ649)),0)</f>
        <v>0</v>
      </c>
      <c r="AL649" s="68">
        <f>IF(AL648&gt;0,IF((SUMIFS($R651:AK651,$R648:AK648,12)+IF(AK648=12,0,AK649)+AL652)&gt;=$L645,$L645-FLOOR(SUMIFS($R651:AK651,$R648:AK648,12),1),IF(AL648=1,AL652,AL652+AK649)),0)</f>
        <v>0</v>
      </c>
      <c r="AM649" s="68">
        <f>IF(AM648&gt;0,IF((SUMIFS($R651:AL651,$R648:AL648,12)+IF(AL648=12,0,AL649)+AM652)&gt;=$L645,$L645-FLOOR(SUMIFS($R651:AL651,$R648:AL648,12),1),IF(AM648=1,AM652,AM652+AL649)),0)</f>
        <v>0</v>
      </c>
      <c r="AN649" s="68">
        <f>IF(AN648&gt;0,IF((SUMIFS($R651:AM651,$R648:AM648,12)+IF(AM648=12,0,AM649)+AN652)&gt;=$L645,$L645-FLOOR(SUMIFS($R651:AM651,$R648:AM648,12),1),IF(AN648=1,AN652,AN652+AM649)),0)</f>
        <v>0</v>
      </c>
      <c r="AO649" s="68">
        <f>IF(AO648&gt;0,IF((SUMIFS($R651:AN651,$R648:AN648,12)+IF(AN648=12,0,AN649)+AO652)&gt;=$L645,$L645-FLOOR(SUMIFS($R651:AN651,$R648:AN648,12),1),IF(AO648=1,AO652,AO652+AN649)),0)</f>
        <v>0</v>
      </c>
      <c r="AP649" s="68">
        <f>IF(AP648&gt;0,IF((SUMIFS($R651:AO651,$R648:AO648,12)+IF(AO648=12,0,AO649)+AP652)&gt;=$L645,$L645-FLOOR(SUMIFS($R651:AO651,$R648:AO648,12),1),IF(AP648=1,AP652,AP652+AO649)),0)</f>
        <v>0</v>
      </c>
      <c r="AQ649" s="68">
        <f>IF(AQ648&gt;0,IF((SUMIFS($R651:AP651,$R648:AP648,12)+IF(AP648=12,0,AP649)+AQ652)&gt;=$L645,$L645-FLOOR(SUMIFS($R651:AP651,$R648:AP648,12),1),IF(AQ648=1,AQ652,AQ652+AP649)),0)</f>
        <v>0</v>
      </c>
      <c r="AR649" s="68">
        <f>IF(AR648&gt;0,IF((SUMIFS($R651:AQ651,$R648:AQ648,12)+IF(AQ648=12,0,AQ649)+AR652)&gt;=$L645,$L645-FLOOR(SUMIFS($R651:AQ651,$R648:AQ648,12),1),IF(AR648=1,AR652,AR652+AQ649)),0)</f>
        <v>0</v>
      </c>
      <c r="AS649" s="68">
        <f>IF(AS648&gt;0,IF((SUMIFS($R651:AR651,$R648:AR648,12)+IF(AR648=12,0,AR649)+AS652)&gt;=$L645,$L645-FLOOR(SUMIFS($R651:AR651,$R648:AR648,12),1),IF(AS648=1,AS652,AS652+AR649)),0)</f>
        <v>0</v>
      </c>
      <c r="AT649" s="68">
        <f>IF(AT648&gt;0,IF((SUMIFS($R651:AS651,$R648:AS648,12)+IF(AS648=12,0,AS649)+AT652)&gt;=$L645,$L645-FLOOR(SUMIFS($R651:AS651,$R648:AS648,12),1),IF(AT648=1,AT652,AT652+AS649)),0)</f>
        <v>0</v>
      </c>
      <c r="AU649" s="68">
        <f>IF(AU648&gt;0,IF((SUMIFS($R651:AT651,$R648:AT648,12)+IF(AT648=12,0,AT649)+AU652)&gt;=$L645,$L645-FLOOR(SUMIFS($R651:AT651,$R648:AT648,12),1),IF(AU648=1,AU652,AU652+AT649)),0)</f>
        <v>0</v>
      </c>
      <c r="AV649" s="68">
        <f>IF(AV648&gt;0,IF((SUMIFS($R651:AU651,$R648:AU648,12)+IF(AU648=12,0,AU649)+AV652)&gt;=$L645,$L645-FLOOR(SUMIFS($R651:AU651,$R648:AU648,12),1),IF(AV648=1,AV652,AV652+AU649)),0)</f>
        <v>0</v>
      </c>
      <c r="AW649" s="68">
        <f>IF(AW648&gt;0,IF((SUMIFS($R651:AV651,$R648:AV648,12)+IF(AV648=12,0,AV649)+AW652)&gt;=$L645,$L645-FLOOR(SUMIFS($R651:AV651,$R648:AV648,12),1),IF(AW648=1,AW652,AW652+AV649)),0)</f>
        <v>0</v>
      </c>
      <c r="AX649" s="68">
        <f>IF(AX648&gt;0,IF((SUMIFS($R651:AW651,$R648:AW648,12)+IF(AW648=12,0,AW649)+AX652)&gt;=$L645,$L645-FLOOR(SUMIFS($R651:AW651,$R648:AW648,12),1),IF(AX648=1,AX652,AX652+AW649)),0)</f>
        <v>0</v>
      </c>
      <c r="AY649" s="68">
        <f>IF(AY648&gt;0,IF((SUMIFS($R651:AX651,$R648:AX648,12)+IF(AX648=12,0,AX649)+AY652)&gt;=$L645,$L645-FLOOR(SUMIFS($R651:AX651,$R648:AX648,12),1),IF(AY648=1,AY652,AY652+AX649)),0)</f>
        <v>0</v>
      </c>
      <c r="AZ649" s="68">
        <f>IF(AZ648&gt;0,IF((SUMIFS($R651:AY651,$R648:AY648,12)+IF(AY648=12,0,AY649)+AZ652)&gt;=$L645,$L645-FLOOR(SUMIFS($R651:AY651,$R648:AY648,12),1),IF(AZ648=1,AZ652,AZ652+AY649)),0)</f>
        <v>0</v>
      </c>
      <c r="BA649" s="68">
        <f>IF(BA648&gt;0,IF((SUMIFS($R651:AZ651,$R648:AZ648,12)+IF(AZ648=12,0,AZ649)+BA652)&gt;=$L645,$L645-FLOOR(SUMIFS($R651:AZ651,$R648:AZ648,12),1),IF(BA648=1,BA652,BA652+AZ649)),0)</f>
        <v>0</v>
      </c>
      <c r="BB649" s="68">
        <f>IF(BB648&gt;0,IF((SUMIFS($R651:BA651,$R648:BA648,12)+IF(BA648=12,0,BA649)+BB652)&gt;=$L645,$L645-FLOOR(SUMIFS($R651:BA651,$R648:BA648,12),1),IF(BB648=1,BB652,BB652+BA649)),0)</f>
        <v>0</v>
      </c>
      <c r="BC649" s="68">
        <f>IF(BC648&gt;0,IF((SUMIFS($R651:BB651,$R648:BB648,12)+IF(BB648=12,0,BB649)+BC652)&gt;=$L645,$L645-FLOOR(SUMIFS($R651:BB651,$R648:BB648,12),1),IF(BC648=1,BC652,BC652+BB649)),0)</f>
        <v>0</v>
      </c>
      <c r="BD649" s="68">
        <f>IF(BD648&gt;0,IF((SUMIFS($R651:BC651,$R648:BC648,12)+IF(BC648=12,0,BC649)+BD652)&gt;=$L645,$L645-FLOOR(SUMIFS($R651:BC651,$R648:BC648,12),1),IF(BD648=1,BD652,BD652+BC649)),0)</f>
        <v>0</v>
      </c>
      <c r="BE649" s="68">
        <f>IF(BE648&gt;0,IF((SUMIFS($R651:BD651,$R648:BD648,12)+IF(BD648=12,0,BD649)+BE652)&gt;=$L645,$L645-FLOOR(SUMIFS($R651:BD651,$R648:BD648,12),1),IF(BE648=1,BE652,BE652+BD649)),0)</f>
        <v>0</v>
      </c>
      <c r="BF649" s="68">
        <f>IF(BF648&gt;0,IF((SUMIFS($R651:BE651,$R648:BE648,12)+IF(BE648=12,0,BE649)+BF652)&gt;=$L645,$L645-FLOOR(SUMIFS($R651:BE651,$R648:BE648,12),1),IF(BF648=1,BF652,BF652+BE649)),0)</f>
        <v>0</v>
      </c>
      <c r="BG649" s="68">
        <f>IF(BG648&gt;0,IF((SUMIFS($R651:BF651,$R648:BF648,12)+IF(BF648=12,0,BF649)+BG652)&gt;=$L645,$L645-FLOOR(SUMIFS($R651:BF651,$R648:BF648,12),1),IF(BG648=1,BG652,BG652+BF649)),0)</f>
        <v>0</v>
      </c>
      <c r="BH649" s="68">
        <f>IF(BH648&gt;0,IF((SUMIFS($R651:BG651,$R648:BG648,12)+IF(BG648=12,0,BG649)+BH652)&gt;=$L645,$L645-FLOOR(SUMIFS($R651:BG651,$R648:BG648,12),1),IF(BH648=1,BH652,BH652+BG649)),0)</f>
        <v>0</v>
      </c>
      <c r="BI649" s="68">
        <f>IF(BI648&gt;0,IF((SUMIFS($R651:BH651,$R648:BH648,12)+IF(BH648=12,0,BH649)+BI652)&gt;=$L645,$L645-FLOOR(SUMIFS($R651:BH651,$R648:BH648,12),1),IF(BI648=1,BI652,BI652+BH649)),0)</f>
        <v>0</v>
      </c>
      <c r="BJ649" s="68">
        <f>IF(BJ648&gt;0,IF((SUMIFS($R651:BI651,$R648:BI648,12)+IF(BI648=12,0,BI649)+BJ652)&gt;=$L645,$L645-FLOOR(SUMIFS($R651:BI651,$R648:BI648,12),1),IF(BJ648=1,BJ652,BJ652+BI649)),0)</f>
        <v>0</v>
      </c>
      <c r="BK649" s="68">
        <f>IF(BK648&gt;0,IF((SUMIFS($R651:BJ651,$R648:BJ648,12)+IF(BJ648=12,0,BJ649)+BK652)&gt;=$L645,$L645-FLOOR(SUMIFS($R651:BJ651,$R648:BJ648,12),1),IF(BK648=1,BK652,BK652+BJ649)),0)</f>
        <v>0</v>
      </c>
      <c r="BL649" s="68">
        <f>IF(BL648&gt;0,IF((SUMIFS($R651:BK651,$R648:BK648,12)+IF(BK648=12,0,BK649)+BL652)&gt;=$L645,$L645-FLOOR(SUMIFS($R651:BK651,$R648:BK648,12),1),IF(BL648=1,BL652,BL652+BK649)),0)</f>
        <v>0</v>
      </c>
      <c r="BM649" s="68">
        <f>IF(BM648&gt;0,IF((SUMIFS($R651:BL651,$R648:BL648,12)+IF(BL648=12,0,BL649)+BM652)&gt;=$L645,$L645-FLOOR(SUMIFS($R651:BL651,$R648:BL648,12),1),IF(BM648=1,BM652,BM652+BL649)),0)</f>
        <v>0</v>
      </c>
      <c r="BN649" s="362"/>
      <c r="BO649" s="364"/>
      <c r="BP649" s="366"/>
      <c r="BQ649" s="366"/>
      <c r="BR649" s="106"/>
      <c r="BS649" s="106"/>
      <c r="BT649" s="106"/>
      <c r="BU649" s="106"/>
      <c r="BV649" s="106"/>
      <c r="BW649" s="106"/>
      <c r="BX649" s="106"/>
      <c r="BY649" s="106"/>
      <c r="BZ649" s="106"/>
      <c r="CA649" s="106"/>
      <c r="CB649" s="106"/>
      <c r="CC649" s="106"/>
      <c r="CD649" s="106"/>
      <c r="CE649" s="106"/>
      <c r="CF649" s="106"/>
      <c r="CG649" s="106"/>
    </row>
    <row r="650" spans="1:85" s="245" customFormat="1" ht="41.5" hidden="1" customHeight="1" x14ac:dyDescent="0.35">
      <c r="A650" s="243"/>
      <c r="B650" s="128"/>
      <c r="C650" s="80"/>
      <c r="D650" s="80"/>
      <c r="E650" s="80"/>
      <c r="F650" s="80"/>
      <c r="G650" s="80"/>
      <c r="H650" s="80"/>
      <c r="I650" s="80"/>
      <c r="J650" s="80"/>
      <c r="K650" s="80"/>
      <c r="L650" s="80"/>
      <c r="M650" s="64"/>
      <c r="N650" s="7"/>
      <c r="O650" s="192"/>
      <c r="P650" s="106"/>
      <c r="Q650" s="65" t="s">
        <v>161</v>
      </c>
      <c r="R650" s="67">
        <f>IF(R645&gt;0,R646,0)</f>
        <v>0</v>
      </c>
      <c r="S650" s="67">
        <f t="shared" ref="S650" si="12046">IF(S645&gt;0,IF(S648=1,S646,S646+R650),R650)</f>
        <v>0</v>
      </c>
      <c r="T650" s="67">
        <f t="shared" ref="T650" si="12047">IF(T645&gt;0,IF(T648=1,T646,T646+S650),S650)</f>
        <v>0</v>
      </c>
      <c r="U650" s="67">
        <f t="shared" ref="U650" si="12048">IF(U645&gt;0,IF(U648=1,U646,U646+T650),T650)</f>
        <v>0</v>
      </c>
      <c r="V650" s="67">
        <f t="shared" ref="V650" si="12049">IF(V645&gt;0,IF(V648=1,V646,V646+U650),U650)</f>
        <v>0</v>
      </c>
      <c r="W650" s="67">
        <f t="shared" ref="W650" si="12050">IF(W645&gt;0,IF(W648=1,W646,W646+V650),V650)</f>
        <v>0</v>
      </c>
      <c r="X650" s="67">
        <f t="shared" ref="X650" si="12051">IF(X645&gt;0,IF(X648=1,X646,X646+W650),W650)</f>
        <v>0</v>
      </c>
      <c r="Y650" s="67">
        <f t="shared" ref="Y650" si="12052">IF(Y645&gt;0,IF(Y648=1,Y646,Y646+X650),X650)</f>
        <v>0</v>
      </c>
      <c r="Z650" s="67">
        <f t="shared" ref="Z650" si="12053">IF(Z645&gt;0,IF(Z648=1,Z646,Z646+Y650),Y650)</f>
        <v>0</v>
      </c>
      <c r="AA650" s="67">
        <f t="shared" ref="AA650" si="12054">IF(AA645&gt;0,IF(AA648=1,AA646,AA646+Z650),Z650)</f>
        <v>0</v>
      </c>
      <c r="AB650" s="67">
        <f t="shared" ref="AB650" si="12055">IF(AB645&gt;0,IF(AB648=1,AB646,AB646+AA650),AA650)</f>
        <v>0</v>
      </c>
      <c r="AC650" s="67">
        <f t="shared" ref="AC650" si="12056">IF(AC645&gt;0,IF(AC648=1,AC646,AC646+AB650),AB650)</f>
        <v>0</v>
      </c>
      <c r="AD650" s="67">
        <f t="shared" ref="AD650" si="12057">IF(AD645&gt;0,IF(AD648=1,AD646,AD646+AC650),AC650)</f>
        <v>0</v>
      </c>
      <c r="AE650" s="67">
        <f t="shared" ref="AE650" si="12058">IF(AE645&gt;0,IF(AE648=1,AE646,AE646+AD650),AD650)</f>
        <v>0</v>
      </c>
      <c r="AF650" s="67">
        <f t="shared" ref="AF650" si="12059">IF(AF645&gt;0,IF(AF648=1,AF646,AF646+AE650),AE650)</f>
        <v>0</v>
      </c>
      <c r="AG650" s="67">
        <f t="shared" ref="AG650" si="12060">IF(AG645&gt;0,IF(AG648=1,AG646,AG646+AF650),AF650)</f>
        <v>0</v>
      </c>
      <c r="AH650" s="67">
        <f t="shared" ref="AH650" si="12061">IF(AH645&gt;0,IF(AH648=1,AH646,AH646+AG650),AG650)</f>
        <v>0</v>
      </c>
      <c r="AI650" s="67">
        <f t="shared" ref="AI650" si="12062">IF(AI645&gt;0,IF(AI648=1,AI646,AI646+AH650),AH650)</f>
        <v>0</v>
      </c>
      <c r="AJ650" s="67">
        <f t="shared" ref="AJ650" si="12063">IF(AJ645&gt;0,IF(AJ648=1,AJ646,AJ646+AI650),AI650)</f>
        <v>0</v>
      </c>
      <c r="AK650" s="67">
        <f t="shared" ref="AK650" si="12064">IF(AK645&gt;0,IF(AK648=1,AK646,AK646+AJ650),AJ650)</f>
        <v>0</v>
      </c>
      <c r="AL650" s="67">
        <f t="shared" ref="AL650" si="12065">IF(AL645&gt;0,IF(AL648=1,AL646,AL646+AK650),AK650)</f>
        <v>0</v>
      </c>
      <c r="AM650" s="67">
        <f t="shared" ref="AM650" si="12066">IF(AM645&gt;0,IF(AM648=1,AM646,AM646+AL650),AL650)</f>
        <v>0</v>
      </c>
      <c r="AN650" s="67">
        <f t="shared" ref="AN650" si="12067">IF(AN645&gt;0,IF(AN648=1,AN646,AN646+AM650),AM650)</f>
        <v>0</v>
      </c>
      <c r="AO650" s="67">
        <f t="shared" ref="AO650" si="12068">IF(AO645&gt;0,IF(AO648=1,AO646,AO646+AN650),AN650)</f>
        <v>0</v>
      </c>
      <c r="AP650" s="67">
        <f t="shared" ref="AP650" si="12069">IF(AP645&gt;0,IF(AP648=1,AP646,AP646+AO650),AO650)</f>
        <v>0</v>
      </c>
      <c r="AQ650" s="67">
        <f t="shared" ref="AQ650" si="12070">IF(AQ645&gt;0,IF(AQ648=1,AQ646,AQ646+AP650),AP650)</f>
        <v>0</v>
      </c>
      <c r="AR650" s="67">
        <f t="shared" ref="AR650" si="12071">IF(AR645&gt;0,IF(AR648=1,AR646,AR646+AQ650),AQ650)</f>
        <v>0</v>
      </c>
      <c r="AS650" s="67">
        <f t="shared" ref="AS650" si="12072">IF(AS645&gt;0,IF(AS648=1,AS646,AS646+AR650),AR650)</f>
        <v>0</v>
      </c>
      <c r="AT650" s="67">
        <f t="shared" ref="AT650" si="12073">IF(AT645&gt;0,IF(AT648=1,AT646,AT646+AS650),AS650)</f>
        <v>0</v>
      </c>
      <c r="AU650" s="67">
        <f t="shared" ref="AU650" si="12074">IF(AU645&gt;0,IF(AU648=1,AU646,AU646+AT650),AT650)</f>
        <v>0</v>
      </c>
      <c r="AV650" s="67">
        <f t="shared" ref="AV650" si="12075">IF(AV645&gt;0,IF(AV648=1,AV646,AV646+AU650),AU650)</f>
        <v>0</v>
      </c>
      <c r="AW650" s="67">
        <f t="shared" ref="AW650" si="12076">IF(AW645&gt;0,IF(AW648=1,AW646,AW646+AV650),AV650)</f>
        <v>0</v>
      </c>
      <c r="AX650" s="67">
        <f t="shared" ref="AX650" si="12077">IF(AX645&gt;0,IF(AX648=1,AX646,AX646+AW650),AW650)</f>
        <v>0</v>
      </c>
      <c r="AY650" s="67">
        <f t="shared" ref="AY650" si="12078">IF(AY645&gt;0,IF(AY648=1,AY646,AY646+AX650),AX650)</f>
        <v>0</v>
      </c>
      <c r="AZ650" s="67">
        <f t="shared" ref="AZ650" si="12079">IF(AZ645&gt;0,IF(AZ648=1,AZ646,AZ646+AY650),AY650)</f>
        <v>0</v>
      </c>
      <c r="BA650" s="67">
        <f t="shared" ref="BA650" si="12080">IF(BA645&gt;0,IF(BA648=1,BA646,BA646+AZ650),AZ650)</f>
        <v>0</v>
      </c>
      <c r="BB650" s="67">
        <f t="shared" ref="BB650" si="12081">IF(BB645&gt;0,IF(BB648=1,BB646,BB646+BA650),BA650)</f>
        <v>0</v>
      </c>
      <c r="BC650" s="67">
        <f t="shared" ref="BC650" si="12082">IF(BC645&gt;0,IF(BC648=1,BC646,BC646+BB650),BB650)</f>
        <v>0</v>
      </c>
      <c r="BD650" s="67">
        <f t="shared" ref="BD650" si="12083">IF(BD645&gt;0,IF(BD648=1,BD646,BD646+BC650),BC650)</f>
        <v>0</v>
      </c>
      <c r="BE650" s="67">
        <f t="shared" ref="BE650" si="12084">IF(BE645&gt;0,IF(BE648=1,BE646,BE646+BD650),BD650)</f>
        <v>0</v>
      </c>
      <c r="BF650" s="67">
        <f t="shared" ref="BF650" si="12085">IF(BF645&gt;0,IF(BF648=1,BF646,BF646+BE650),BE650)</f>
        <v>0</v>
      </c>
      <c r="BG650" s="67">
        <f t="shared" ref="BG650" si="12086">IF(BG645&gt;0,IF(BG648=1,BG646,BG646+BF650),BF650)</f>
        <v>0</v>
      </c>
      <c r="BH650" s="67">
        <f t="shared" ref="BH650" si="12087">IF(BH645&gt;0,IF(BH648=1,BH646,BH646+BG650),BG650)</f>
        <v>0</v>
      </c>
      <c r="BI650" s="67">
        <f t="shared" ref="BI650" si="12088">IF(BI645&gt;0,IF(BI648=1,BI646,BI646+BH650),BH650)</f>
        <v>0</v>
      </c>
      <c r="BJ650" s="67">
        <f t="shared" ref="BJ650" si="12089">IF(BJ645&gt;0,IF(BJ648=1,BJ646,BJ646+BI650),BI650)</f>
        <v>0</v>
      </c>
      <c r="BK650" s="67">
        <f t="shared" ref="BK650" si="12090">IF(BK645&gt;0,IF(BK648=1,BK646,BK646+BJ650),BJ650)</f>
        <v>0</v>
      </c>
      <c r="BL650" s="67">
        <f t="shared" ref="BL650" si="12091">IF(BL645&gt;0,IF(BL648=1,BL646,BL646+BK650),BK650)</f>
        <v>0</v>
      </c>
      <c r="BM650" s="67">
        <f t="shared" ref="BM650" si="12092">IF(BM645&gt;0,IF(BM648=1,BM646,BM646+BL650),BL650)</f>
        <v>0</v>
      </c>
      <c r="BN650" s="362"/>
      <c r="BO650" s="364"/>
      <c r="BP650" s="366"/>
      <c r="BQ650" s="366"/>
      <c r="BR650" s="106"/>
      <c r="BS650" s="106"/>
      <c r="BT650" s="106"/>
      <c r="BU650" s="106"/>
      <c r="BV650" s="106"/>
      <c r="BW650" s="106"/>
      <c r="BX650" s="106"/>
      <c r="BY650" s="106"/>
      <c r="BZ650" s="106"/>
      <c r="CA650" s="106"/>
      <c r="CB650" s="106"/>
      <c r="CC650" s="106"/>
      <c r="CD650" s="106"/>
      <c r="CE650" s="106"/>
      <c r="CF650" s="106"/>
      <c r="CG650" s="106"/>
    </row>
    <row r="651" spans="1:85" s="245" customFormat="1" ht="41.5" hidden="1" customHeight="1" x14ac:dyDescent="0.35">
      <c r="A651" s="243"/>
      <c r="B651" s="128"/>
      <c r="C651" s="80"/>
      <c r="D651" s="80"/>
      <c r="E651" s="80"/>
      <c r="F651" s="80"/>
      <c r="G651" s="80"/>
      <c r="H651" s="80"/>
      <c r="I651" s="80"/>
      <c r="J651" s="80"/>
      <c r="K651" s="80"/>
      <c r="L651" s="80"/>
      <c r="M651" s="64"/>
      <c r="N651" s="7"/>
      <c r="O651" s="192"/>
      <c r="P651" s="106"/>
      <c r="Q651" s="65" t="s">
        <v>162</v>
      </c>
      <c r="R651" s="67">
        <f>R653</f>
        <v>0</v>
      </c>
      <c r="S651" s="67">
        <f t="shared" ref="S651" si="12093">IF(S648=1,S653,S653+R651)</f>
        <v>0</v>
      </c>
      <c r="T651" s="67">
        <f t="shared" ref="T651" si="12094">IF(T648=1,T653,T653+S651)</f>
        <v>0</v>
      </c>
      <c r="U651" s="67">
        <f t="shared" ref="U651" si="12095">IF(U648=1,U653,U653+T651)</f>
        <v>0</v>
      </c>
      <c r="V651" s="67">
        <f t="shared" ref="V651" si="12096">IF(V648=1,V653,V653+U651)</f>
        <v>0</v>
      </c>
      <c r="W651" s="67">
        <f t="shared" ref="W651" si="12097">IF(W648=1,W653,W653+V651)</f>
        <v>0</v>
      </c>
      <c r="X651" s="67">
        <f t="shared" ref="X651" si="12098">IF(X648=1,X653,X653+W651)</f>
        <v>0</v>
      </c>
      <c r="Y651" s="67">
        <f t="shared" ref="Y651" si="12099">IF(Y648=1,Y653,Y653+X651)</f>
        <v>0</v>
      </c>
      <c r="Z651" s="67">
        <f t="shared" ref="Z651" si="12100">IF(Z648=1,Z653,Z653+Y651)</f>
        <v>0</v>
      </c>
      <c r="AA651" s="67">
        <f t="shared" ref="AA651" si="12101">IF(AA648=1,AA653,AA653+Z651)</f>
        <v>0</v>
      </c>
      <c r="AB651" s="67">
        <f t="shared" ref="AB651" si="12102">IF(AB648=1,AB653,AB653+AA651)</f>
        <v>0</v>
      </c>
      <c r="AC651" s="67">
        <f t="shared" ref="AC651" si="12103">IF(AC648=1,AC653,AC653+AB651)</f>
        <v>0</v>
      </c>
      <c r="AD651" s="67">
        <f t="shared" ref="AD651" si="12104">IF(AD648=1,AD653,AD653+AC651)</f>
        <v>0</v>
      </c>
      <c r="AE651" s="67">
        <f t="shared" ref="AE651" si="12105">IF(AE648=1,AE653,AE653+AD651)</f>
        <v>0</v>
      </c>
      <c r="AF651" s="67">
        <f t="shared" ref="AF651" si="12106">IF(AF648=1,AF653,AF653+AE651)</f>
        <v>0</v>
      </c>
      <c r="AG651" s="67">
        <f t="shared" ref="AG651" si="12107">IF(AG648=1,AG653,AG653+AF651)</f>
        <v>0</v>
      </c>
      <c r="AH651" s="67">
        <f t="shared" ref="AH651" si="12108">IF(AH648=1,AH653,AH653+AG651)</f>
        <v>0</v>
      </c>
      <c r="AI651" s="67">
        <f t="shared" ref="AI651" si="12109">IF(AI648=1,AI653,AI653+AH651)</f>
        <v>0</v>
      </c>
      <c r="AJ651" s="67">
        <f t="shared" ref="AJ651" si="12110">IF(AJ648=1,AJ653,AJ653+AI651)</f>
        <v>0</v>
      </c>
      <c r="AK651" s="67">
        <f t="shared" ref="AK651" si="12111">IF(AK648=1,AK653,AK653+AJ651)</f>
        <v>0</v>
      </c>
      <c r="AL651" s="67">
        <f t="shared" ref="AL651" si="12112">IF(AL648=1,AL653,AL653+AK651)</f>
        <v>0</v>
      </c>
      <c r="AM651" s="67">
        <f t="shared" ref="AM651" si="12113">IF(AM648=1,AM653,AM653+AL651)</f>
        <v>0</v>
      </c>
      <c r="AN651" s="67">
        <f t="shared" ref="AN651" si="12114">IF(AN648=1,AN653,AN653+AM651)</f>
        <v>0</v>
      </c>
      <c r="AO651" s="67">
        <f t="shared" ref="AO651" si="12115">IF(AO648=1,AO653,AO653+AN651)</f>
        <v>0</v>
      </c>
      <c r="AP651" s="67">
        <f t="shared" ref="AP651" si="12116">IF(AP648=1,AP653,AP653+AO651)</f>
        <v>0</v>
      </c>
      <c r="AQ651" s="67">
        <f t="shared" ref="AQ651" si="12117">IF(AQ648=1,AQ653,AQ653+AP651)</f>
        <v>0</v>
      </c>
      <c r="AR651" s="67">
        <f t="shared" ref="AR651" si="12118">IF(AR648=1,AR653,AR653+AQ651)</f>
        <v>0</v>
      </c>
      <c r="AS651" s="67">
        <f t="shared" ref="AS651" si="12119">IF(AS648=1,AS653,AS653+AR651)</f>
        <v>0</v>
      </c>
      <c r="AT651" s="67">
        <f t="shared" ref="AT651" si="12120">IF(AT648=1,AT653,AT653+AS651)</f>
        <v>0</v>
      </c>
      <c r="AU651" s="67">
        <f t="shared" ref="AU651" si="12121">IF(AU648=1,AU653,AU653+AT651)</f>
        <v>0</v>
      </c>
      <c r="AV651" s="67">
        <f t="shared" ref="AV651" si="12122">IF(AV648=1,AV653,AV653+AU651)</f>
        <v>0</v>
      </c>
      <c r="AW651" s="67">
        <f t="shared" ref="AW651" si="12123">IF(AW648=1,AW653,AW653+AV651)</f>
        <v>0</v>
      </c>
      <c r="AX651" s="67">
        <f t="shared" ref="AX651" si="12124">IF(AX648=1,AX653,AX653+AW651)</f>
        <v>0</v>
      </c>
      <c r="AY651" s="67">
        <f t="shared" ref="AY651" si="12125">IF(AY648=1,AY653,AY653+AX651)</f>
        <v>0</v>
      </c>
      <c r="AZ651" s="67">
        <f t="shared" ref="AZ651" si="12126">IF(AZ648=1,AZ653,AZ653+AY651)</f>
        <v>0</v>
      </c>
      <c r="BA651" s="67">
        <f t="shared" ref="BA651" si="12127">IF(BA648=1,BA653,BA653+AZ651)</f>
        <v>0</v>
      </c>
      <c r="BB651" s="67">
        <f t="shared" ref="BB651" si="12128">IF(BB648=1,BB653,BB653+BA651)</f>
        <v>0</v>
      </c>
      <c r="BC651" s="67">
        <f t="shared" ref="BC651" si="12129">IF(BC648=1,BC653,BC653+BB651)</f>
        <v>0</v>
      </c>
      <c r="BD651" s="67">
        <f t="shared" ref="BD651" si="12130">IF(BD648=1,BD653,BD653+BC651)</f>
        <v>0</v>
      </c>
      <c r="BE651" s="67">
        <f t="shared" ref="BE651" si="12131">IF(BE648=1,BE653,BE653+BD651)</f>
        <v>0</v>
      </c>
      <c r="BF651" s="67">
        <f t="shared" ref="BF651" si="12132">IF(BF648=1,BF653,BF653+BE651)</f>
        <v>0</v>
      </c>
      <c r="BG651" s="67">
        <f t="shared" ref="BG651" si="12133">IF(BG648=1,BG653,BG653+BF651)</f>
        <v>0</v>
      </c>
      <c r="BH651" s="67">
        <f t="shared" ref="BH651" si="12134">IF(BH648=1,BH653,BH653+BG651)</f>
        <v>0</v>
      </c>
      <c r="BI651" s="67">
        <f t="shared" ref="BI651" si="12135">IF(BI648=1,BI653,BI653+BH651)</f>
        <v>0</v>
      </c>
      <c r="BJ651" s="67">
        <f t="shared" ref="BJ651" si="12136">IF(BJ648=1,BJ653,BJ653+BI651)</f>
        <v>0</v>
      </c>
      <c r="BK651" s="67">
        <f t="shared" ref="BK651" si="12137">IF(BK648=1,BK653,BK653+BJ651)</f>
        <v>0</v>
      </c>
      <c r="BL651" s="67">
        <f t="shared" ref="BL651" si="12138">IF(BL648=1,BL653,BL653+BK651)</f>
        <v>0</v>
      </c>
      <c r="BM651" s="67">
        <f t="shared" ref="BM651" si="12139">IF(BM648=1,BM653,BM653+BL651)</f>
        <v>0</v>
      </c>
      <c r="BN651" s="362"/>
      <c r="BO651" s="364"/>
      <c r="BP651" s="366"/>
      <c r="BQ651" s="366"/>
      <c r="BR651" s="106"/>
      <c r="BS651" s="106"/>
      <c r="BT651" s="106"/>
      <c r="BU651" s="106"/>
      <c r="BV651" s="106"/>
      <c r="BW651" s="106"/>
      <c r="BX651" s="106"/>
      <c r="BY651" s="106"/>
      <c r="BZ651" s="106"/>
      <c r="CA651" s="106"/>
      <c r="CB651" s="106"/>
      <c r="CC651" s="106"/>
      <c r="CD651" s="106"/>
      <c r="CE651" s="106"/>
      <c r="CF651" s="106"/>
      <c r="CG651" s="106"/>
    </row>
    <row r="652" spans="1:85" s="245" customFormat="1" ht="29" x14ac:dyDescent="0.35">
      <c r="A652" s="243"/>
      <c r="B652" s="128"/>
      <c r="C652" s="80"/>
      <c r="D652" s="80"/>
      <c r="E652" s="80"/>
      <c r="F652" s="80"/>
      <c r="G652" s="80"/>
      <c r="H652" s="80"/>
      <c r="I652" s="80"/>
      <c r="J652" s="80"/>
      <c r="K652" s="80"/>
      <c r="L652" s="80"/>
      <c r="M652" s="64"/>
      <c r="N652" s="7"/>
      <c r="O652" s="192"/>
      <c r="P652" s="106"/>
      <c r="Q652" s="63" t="s">
        <v>160</v>
      </c>
      <c r="R652" s="68">
        <f t="shared" ref="R652:BM652" si="12140">1720/12*R645</f>
        <v>0</v>
      </c>
      <c r="S652" s="68">
        <f t="shared" si="12140"/>
        <v>0</v>
      </c>
      <c r="T652" s="68">
        <f t="shared" si="12140"/>
        <v>0</v>
      </c>
      <c r="U652" s="68">
        <f t="shared" si="12140"/>
        <v>0</v>
      </c>
      <c r="V652" s="68">
        <f t="shared" si="12140"/>
        <v>0</v>
      </c>
      <c r="W652" s="68">
        <f t="shared" si="12140"/>
        <v>0</v>
      </c>
      <c r="X652" s="68">
        <f t="shared" si="12140"/>
        <v>0</v>
      </c>
      <c r="Y652" s="68">
        <f t="shared" si="12140"/>
        <v>0</v>
      </c>
      <c r="Z652" s="68">
        <f t="shared" si="12140"/>
        <v>0</v>
      </c>
      <c r="AA652" s="68">
        <f t="shared" si="12140"/>
        <v>0</v>
      </c>
      <c r="AB652" s="68">
        <f t="shared" si="12140"/>
        <v>0</v>
      </c>
      <c r="AC652" s="68">
        <f t="shared" si="12140"/>
        <v>0</v>
      </c>
      <c r="AD652" s="68">
        <f t="shared" si="12140"/>
        <v>0</v>
      </c>
      <c r="AE652" s="68">
        <f t="shared" si="12140"/>
        <v>0</v>
      </c>
      <c r="AF652" s="68">
        <f t="shared" si="12140"/>
        <v>0</v>
      </c>
      <c r="AG652" s="68">
        <f t="shared" si="12140"/>
        <v>0</v>
      </c>
      <c r="AH652" s="68">
        <f t="shared" si="12140"/>
        <v>0</v>
      </c>
      <c r="AI652" s="68">
        <f t="shared" si="12140"/>
        <v>0</v>
      </c>
      <c r="AJ652" s="68">
        <f t="shared" si="12140"/>
        <v>0</v>
      </c>
      <c r="AK652" s="68">
        <f t="shared" si="12140"/>
        <v>0</v>
      </c>
      <c r="AL652" s="68">
        <f t="shared" si="12140"/>
        <v>0</v>
      </c>
      <c r="AM652" s="68">
        <f t="shared" si="12140"/>
        <v>0</v>
      </c>
      <c r="AN652" s="68">
        <f t="shared" si="12140"/>
        <v>0</v>
      </c>
      <c r="AO652" s="68">
        <f t="shared" si="12140"/>
        <v>0</v>
      </c>
      <c r="AP652" s="68">
        <f t="shared" si="12140"/>
        <v>0</v>
      </c>
      <c r="AQ652" s="68">
        <f t="shared" si="12140"/>
        <v>0</v>
      </c>
      <c r="AR652" s="68">
        <f t="shared" si="12140"/>
        <v>0</v>
      </c>
      <c r="AS652" s="68">
        <f t="shared" si="12140"/>
        <v>0</v>
      </c>
      <c r="AT652" s="68">
        <f t="shared" si="12140"/>
        <v>0</v>
      </c>
      <c r="AU652" s="68">
        <f t="shared" si="12140"/>
        <v>0</v>
      </c>
      <c r="AV652" s="68">
        <f t="shared" si="12140"/>
        <v>0</v>
      </c>
      <c r="AW652" s="68">
        <f t="shared" si="12140"/>
        <v>0</v>
      </c>
      <c r="AX652" s="68">
        <f t="shared" si="12140"/>
        <v>0</v>
      </c>
      <c r="AY652" s="68">
        <f t="shared" si="12140"/>
        <v>0</v>
      </c>
      <c r="AZ652" s="68">
        <f t="shared" si="12140"/>
        <v>0</v>
      </c>
      <c r="BA652" s="68">
        <f t="shared" si="12140"/>
        <v>0</v>
      </c>
      <c r="BB652" s="68">
        <f t="shared" si="12140"/>
        <v>0</v>
      </c>
      <c r="BC652" s="68">
        <f t="shared" si="12140"/>
        <v>0</v>
      </c>
      <c r="BD652" s="68">
        <f t="shared" si="12140"/>
        <v>0</v>
      </c>
      <c r="BE652" s="68">
        <f t="shared" si="12140"/>
        <v>0</v>
      </c>
      <c r="BF652" s="68">
        <f t="shared" si="12140"/>
        <v>0</v>
      </c>
      <c r="BG652" s="68">
        <f t="shared" si="12140"/>
        <v>0</v>
      </c>
      <c r="BH652" s="68">
        <f t="shared" si="12140"/>
        <v>0</v>
      </c>
      <c r="BI652" s="68">
        <f t="shared" si="12140"/>
        <v>0</v>
      </c>
      <c r="BJ652" s="68">
        <f t="shared" si="12140"/>
        <v>0</v>
      </c>
      <c r="BK652" s="68">
        <f t="shared" si="12140"/>
        <v>0</v>
      </c>
      <c r="BL652" s="68">
        <f t="shared" si="12140"/>
        <v>0</v>
      </c>
      <c r="BM652" s="68">
        <f t="shared" si="12140"/>
        <v>0</v>
      </c>
      <c r="BN652" s="362"/>
      <c r="BO652" s="364"/>
      <c r="BP652" s="366"/>
      <c r="BQ652" s="366"/>
      <c r="BR652" s="106"/>
      <c r="BS652" s="106"/>
      <c r="BT652" s="106"/>
      <c r="BU652" s="106"/>
      <c r="BV652" s="106"/>
      <c r="BW652" s="106"/>
      <c r="BX652" s="106"/>
      <c r="BY652" s="106"/>
      <c r="BZ652" s="106"/>
      <c r="CA652" s="106"/>
      <c r="CB652" s="106"/>
      <c r="CC652" s="106"/>
      <c r="CD652" s="106"/>
      <c r="CE652" s="106"/>
      <c r="CF652" s="106"/>
      <c r="CG652" s="106"/>
    </row>
    <row r="653" spans="1:85" s="245" customFormat="1" ht="29" x14ac:dyDescent="0.35">
      <c r="A653" s="243"/>
      <c r="B653" s="128"/>
      <c r="C653" s="80"/>
      <c r="D653" s="80"/>
      <c r="E653" s="80"/>
      <c r="F653" s="80"/>
      <c r="G653" s="80"/>
      <c r="H653" s="80"/>
      <c r="I653" s="80"/>
      <c r="J653" s="80"/>
      <c r="K653" s="80"/>
      <c r="L653" s="80"/>
      <c r="M653" s="64"/>
      <c r="N653" s="7"/>
      <c r="O653" s="192"/>
      <c r="P653" s="106"/>
      <c r="Q653" s="63" t="s">
        <v>144</v>
      </c>
      <c r="R653" s="68">
        <f>FLOOR(IF(OR(R648=0,R648=1),IF(R646&gt;=R652,R652,R646)+0.00000001,IF(R650&gt;=R649,R649,R650))+0.00000001,1)</f>
        <v>0</v>
      </c>
      <c r="S653" s="68">
        <f t="shared" ref="S653" si="12141">FLOOR(IF(OR(S648=0,S648=1),IF(S652&gt;S649,S649,IF(S646&gt;=S652,S652,S646)+0.00000001),IF(S650&gt;=S649,S649-R651,S650-R651)+0.00000001),1)</f>
        <v>0</v>
      </c>
      <c r="T653" s="68">
        <f t="shared" ref="T653" si="12142">FLOOR(IF(OR(T648=0,T648=1),IF(T652&gt;T649,T649,IF(T646&gt;=T652,T652,T646)+0.00000001),IF(T650&gt;=T649,T649-S651,T650-S651)+0.00000001),1)</f>
        <v>0</v>
      </c>
      <c r="U653" s="68">
        <f t="shared" ref="U653" si="12143">FLOOR(IF(OR(U648=0,U648=1),IF(U652&gt;U649,U649,IF(U646&gt;=U652,U652,U646)+0.00000001),IF(U650&gt;=U649,U649-T651,U650-T651)+0.00000001),1)</f>
        <v>0</v>
      </c>
      <c r="V653" s="68">
        <f t="shared" ref="V653" si="12144">FLOOR(IF(OR(V648=0,V648=1),IF(V652&gt;V649,V649,IF(V646&gt;=V652,V652,V646)+0.00000001),IF(V650&gt;=V649,V649-U651,V650-U651)+0.00000001),1)</f>
        <v>0</v>
      </c>
      <c r="W653" s="68">
        <f t="shared" ref="W653" si="12145">FLOOR(IF(OR(W648=0,W648=1),IF(W652&gt;W649,W649,IF(W646&gt;=W652,W652,W646)+0.00000001),IF(W650&gt;=W649,W649-V651,W650-V651)+0.00000001),1)</f>
        <v>0</v>
      </c>
      <c r="X653" s="68">
        <f t="shared" ref="X653" si="12146">FLOOR(IF(OR(X648=0,X648=1),IF(X652&gt;X649,X649,IF(X646&gt;=X652,X652,X646)+0.00000001),IF(X650&gt;=X649,X649-W651,X650-W651)+0.00000001),1)</f>
        <v>0</v>
      </c>
      <c r="Y653" s="68">
        <f t="shared" ref="Y653" si="12147">FLOOR(IF(OR(Y648=0,Y648=1),IF(Y652&gt;Y649,Y649,IF(Y646&gt;=Y652,Y652,Y646)+0.00000001),IF(Y650&gt;=Y649,Y649-X651,Y650-X651)+0.00000001),1)</f>
        <v>0</v>
      </c>
      <c r="Z653" s="68">
        <f t="shared" ref="Z653" si="12148">FLOOR(IF(OR(Z648=0,Z648=1),IF(Z652&gt;Z649,Z649,IF(Z646&gt;=Z652,Z652,Z646)+0.00000001),IF(Z650&gt;=Z649,Z649-Y651,Z650-Y651)+0.00000001),1)</f>
        <v>0</v>
      </c>
      <c r="AA653" s="68">
        <f t="shared" ref="AA653" si="12149">FLOOR(IF(OR(AA648=0,AA648=1),IF(AA652&gt;AA649,AA649,IF(AA646&gt;=AA652,AA652,AA646)+0.00000001),IF(AA650&gt;=AA649,AA649-Z651,AA650-Z651)+0.00000001),1)</f>
        <v>0</v>
      </c>
      <c r="AB653" s="68">
        <f t="shared" ref="AB653" si="12150">FLOOR(IF(OR(AB648=0,AB648=1),IF(AB652&gt;AB649,AB649,IF(AB646&gt;=AB652,AB652,AB646)+0.00000001),IF(AB650&gt;=AB649,AB649-AA651,AB650-AA651)+0.00000001),1)</f>
        <v>0</v>
      </c>
      <c r="AC653" s="68">
        <f t="shared" ref="AC653" si="12151">FLOOR(IF(OR(AC648=0,AC648=1),IF(AC652&gt;AC649,AC649,IF(AC646&gt;=AC652,AC652,AC646)+0.00000001),IF(AC650&gt;=AC649,AC649-AB651,AC650-AB651)+0.00000001),1)</f>
        <v>0</v>
      </c>
      <c r="AD653" s="68">
        <f t="shared" ref="AD653" si="12152">FLOOR(IF(OR(AD648=0,AD648=1),IF(AD652&gt;AD649,AD649,IF(AD646&gt;=AD652,AD652,AD646)+0.00000001),IF(AD650&gt;=AD649,AD649-AC651,AD650-AC651)+0.00000001),1)</f>
        <v>0</v>
      </c>
      <c r="AE653" s="68">
        <f t="shared" ref="AE653" si="12153">FLOOR(IF(OR(AE648=0,AE648=1),IF(AE652&gt;AE649,AE649,IF(AE646&gt;=AE652,AE652,AE646)+0.00000001),IF(AE650&gt;=AE649,AE649-AD651,AE650-AD651)+0.00000001),1)</f>
        <v>0</v>
      </c>
      <c r="AF653" s="68">
        <f t="shared" ref="AF653" si="12154">FLOOR(IF(OR(AF648=0,AF648=1),IF(AF652&gt;AF649,AF649,IF(AF646&gt;=AF652,AF652,AF646)+0.00000001),IF(AF650&gt;=AF649,AF649-AE651,AF650-AE651)+0.00000001),1)</f>
        <v>0</v>
      </c>
      <c r="AG653" s="68">
        <f t="shared" ref="AG653" si="12155">FLOOR(IF(OR(AG648=0,AG648=1),IF(AG652&gt;AG649,AG649,IF(AG646&gt;=AG652,AG652,AG646)+0.00000001),IF(AG650&gt;=AG649,AG649-AF651,AG650-AF651)+0.00000001),1)</f>
        <v>0</v>
      </c>
      <c r="AH653" s="68">
        <f t="shared" ref="AH653" si="12156">FLOOR(IF(OR(AH648=0,AH648=1),IF(AH652&gt;AH649,AH649,IF(AH646&gt;=AH652,AH652,AH646)+0.00000001),IF(AH650&gt;=AH649,AH649-AG651,AH650-AG651)+0.00000001),1)</f>
        <v>0</v>
      </c>
      <c r="AI653" s="68">
        <f t="shared" ref="AI653" si="12157">FLOOR(IF(OR(AI648=0,AI648=1),IF(AI652&gt;AI649,AI649,IF(AI646&gt;=AI652,AI652,AI646)+0.00000001),IF(AI650&gt;=AI649,AI649-AH651,AI650-AH651)+0.00000001),1)</f>
        <v>0</v>
      </c>
      <c r="AJ653" s="68">
        <f t="shared" ref="AJ653" si="12158">FLOOR(IF(OR(AJ648=0,AJ648=1),IF(AJ652&gt;AJ649,AJ649,IF(AJ646&gt;=AJ652,AJ652,AJ646)+0.00000001),IF(AJ650&gt;=AJ649,AJ649-AI651,AJ650-AI651)+0.00000001),1)</f>
        <v>0</v>
      </c>
      <c r="AK653" s="68">
        <f t="shared" ref="AK653" si="12159">FLOOR(IF(OR(AK648=0,AK648=1),IF(AK652&gt;AK649,AK649,IF(AK646&gt;=AK652,AK652,AK646)+0.00000001),IF(AK650&gt;=AK649,AK649-AJ651,AK650-AJ651)+0.00000001),1)</f>
        <v>0</v>
      </c>
      <c r="AL653" s="68">
        <f t="shared" ref="AL653" si="12160">FLOOR(IF(OR(AL648=0,AL648=1),IF(AL652&gt;AL649,AL649,IF(AL646&gt;=AL652,AL652,AL646)+0.00000001),IF(AL650&gt;=AL649,AL649-AK651,AL650-AK651)+0.00000001),1)</f>
        <v>0</v>
      </c>
      <c r="AM653" s="68">
        <f t="shared" ref="AM653" si="12161">FLOOR(IF(OR(AM648=0,AM648=1),IF(AM652&gt;AM649,AM649,IF(AM646&gt;=AM652,AM652,AM646)+0.00000001),IF(AM650&gt;=AM649,AM649-AL651,AM650-AL651)+0.00000001),1)</f>
        <v>0</v>
      </c>
      <c r="AN653" s="68">
        <f t="shared" ref="AN653" si="12162">FLOOR(IF(OR(AN648=0,AN648=1),IF(AN652&gt;AN649,AN649,IF(AN646&gt;=AN652,AN652,AN646)+0.00000001),IF(AN650&gt;=AN649,AN649-AM651,AN650-AM651)+0.00000001),1)</f>
        <v>0</v>
      </c>
      <c r="AO653" s="68">
        <f t="shared" ref="AO653" si="12163">FLOOR(IF(OR(AO648=0,AO648=1),IF(AO652&gt;AO649,AO649,IF(AO646&gt;=AO652,AO652,AO646)+0.00000001),IF(AO650&gt;=AO649,AO649-AN651,AO650-AN651)+0.00000001),1)</f>
        <v>0</v>
      </c>
      <c r="AP653" s="68">
        <f t="shared" ref="AP653" si="12164">FLOOR(IF(OR(AP648=0,AP648=1),IF(AP652&gt;AP649,AP649,IF(AP646&gt;=AP652,AP652,AP646)+0.00000001),IF(AP650&gt;=AP649,AP649-AO651,AP650-AO651)+0.00000001),1)</f>
        <v>0</v>
      </c>
      <c r="AQ653" s="68">
        <f t="shared" ref="AQ653" si="12165">FLOOR(IF(OR(AQ648=0,AQ648=1),IF(AQ652&gt;AQ649,AQ649,IF(AQ646&gt;=AQ652,AQ652,AQ646)+0.00000001),IF(AQ650&gt;=AQ649,AQ649-AP651,AQ650-AP651)+0.00000001),1)</f>
        <v>0</v>
      </c>
      <c r="AR653" s="68">
        <f t="shared" ref="AR653" si="12166">FLOOR(IF(OR(AR648=0,AR648=1),IF(AR652&gt;AR649,AR649,IF(AR646&gt;=AR652,AR652,AR646)+0.00000001),IF(AR650&gt;=AR649,AR649-AQ651,AR650-AQ651)+0.00000001),1)</f>
        <v>0</v>
      </c>
      <c r="AS653" s="68">
        <f t="shared" ref="AS653" si="12167">FLOOR(IF(OR(AS648=0,AS648=1),IF(AS652&gt;AS649,AS649,IF(AS646&gt;=AS652,AS652,AS646)+0.00000001),IF(AS650&gt;=AS649,AS649-AR651,AS650-AR651)+0.00000001),1)</f>
        <v>0</v>
      </c>
      <c r="AT653" s="68">
        <f t="shared" ref="AT653" si="12168">FLOOR(IF(OR(AT648=0,AT648=1),IF(AT652&gt;AT649,AT649,IF(AT646&gt;=AT652,AT652,AT646)+0.00000001),IF(AT650&gt;=AT649,AT649-AS651,AT650-AS651)+0.00000001),1)</f>
        <v>0</v>
      </c>
      <c r="AU653" s="68">
        <f t="shared" ref="AU653" si="12169">FLOOR(IF(OR(AU648=0,AU648=1),IF(AU652&gt;AU649,AU649,IF(AU646&gt;=AU652,AU652,AU646)+0.00000001),IF(AU650&gt;=AU649,AU649-AT651,AU650-AT651)+0.00000001),1)</f>
        <v>0</v>
      </c>
      <c r="AV653" s="68">
        <f t="shared" ref="AV653" si="12170">FLOOR(IF(OR(AV648=0,AV648=1),IF(AV652&gt;AV649,AV649,IF(AV646&gt;=AV652,AV652,AV646)+0.00000001),IF(AV650&gt;=AV649,AV649-AU651,AV650-AU651)+0.00000001),1)</f>
        <v>0</v>
      </c>
      <c r="AW653" s="68">
        <f t="shared" ref="AW653" si="12171">FLOOR(IF(OR(AW648=0,AW648=1),IF(AW652&gt;AW649,AW649,IF(AW646&gt;=AW652,AW652,AW646)+0.00000001),IF(AW650&gt;=AW649,AW649-AV651,AW650-AV651)+0.00000001),1)</f>
        <v>0</v>
      </c>
      <c r="AX653" s="68">
        <f t="shared" ref="AX653" si="12172">FLOOR(IF(OR(AX648=0,AX648=1),IF(AX652&gt;AX649,AX649,IF(AX646&gt;=AX652,AX652,AX646)+0.00000001),IF(AX650&gt;=AX649,AX649-AW651,AX650-AW651)+0.00000001),1)</f>
        <v>0</v>
      </c>
      <c r="AY653" s="68">
        <f t="shared" ref="AY653" si="12173">FLOOR(IF(OR(AY648=0,AY648=1),IF(AY652&gt;AY649,AY649,IF(AY646&gt;=AY652,AY652,AY646)+0.00000001),IF(AY650&gt;=AY649,AY649-AX651,AY650-AX651)+0.00000001),1)</f>
        <v>0</v>
      </c>
      <c r="AZ653" s="68">
        <f t="shared" ref="AZ653" si="12174">FLOOR(IF(OR(AZ648=0,AZ648=1),IF(AZ652&gt;AZ649,AZ649,IF(AZ646&gt;=AZ652,AZ652,AZ646)+0.00000001),IF(AZ650&gt;=AZ649,AZ649-AY651,AZ650-AY651)+0.00000001),1)</f>
        <v>0</v>
      </c>
      <c r="BA653" s="68">
        <f t="shared" ref="BA653" si="12175">FLOOR(IF(OR(BA648=0,BA648=1),IF(BA652&gt;BA649,BA649,IF(BA646&gt;=BA652,BA652,BA646)+0.00000001),IF(BA650&gt;=BA649,BA649-AZ651,BA650-AZ651)+0.00000001),1)</f>
        <v>0</v>
      </c>
      <c r="BB653" s="68">
        <f t="shared" ref="BB653" si="12176">FLOOR(IF(OR(BB648=0,BB648=1),IF(BB652&gt;BB649,BB649,IF(BB646&gt;=BB652,BB652,BB646)+0.00000001),IF(BB650&gt;=BB649,BB649-BA651,BB650-BA651)+0.00000001),1)</f>
        <v>0</v>
      </c>
      <c r="BC653" s="68">
        <f t="shared" ref="BC653" si="12177">FLOOR(IF(OR(BC648=0,BC648=1),IF(BC652&gt;BC649,BC649,IF(BC646&gt;=BC652,BC652,BC646)+0.00000001),IF(BC650&gt;=BC649,BC649-BB651,BC650-BB651)+0.00000001),1)</f>
        <v>0</v>
      </c>
      <c r="BD653" s="68">
        <f t="shared" ref="BD653" si="12178">FLOOR(IF(OR(BD648=0,BD648=1),IF(BD652&gt;BD649,BD649,IF(BD646&gt;=BD652,BD652,BD646)+0.00000001),IF(BD650&gt;=BD649,BD649-BC651,BD650-BC651)+0.00000001),1)</f>
        <v>0</v>
      </c>
      <c r="BE653" s="68">
        <f t="shared" ref="BE653" si="12179">FLOOR(IF(OR(BE648=0,BE648=1),IF(BE652&gt;BE649,BE649,IF(BE646&gt;=BE652,BE652,BE646)+0.00000001),IF(BE650&gt;=BE649,BE649-BD651,BE650-BD651)+0.00000001),1)</f>
        <v>0</v>
      </c>
      <c r="BF653" s="68">
        <f t="shared" ref="BF653" si="12180">FLOOR(IF(OR(BF648=0,BF648=1),IF(BF652&gt;BF649,BF649,IF(BF646&gt;=BF652,BF652,BF646)+0.00000001),IF(BF650&gt;=BF649,BF649-BE651,BF650-BE651)+0.00000001),1)</f>
        <v>0</v>
      </c>
      <c r="BG653" s="68">
        <f t="shared" ref="BG653" si="12181">FLOOR(IF(OR(BG648=0,BG648=1),IF(BG652&gt;BG649,BG649,IF(BG646&gt;=BG652,BG652,BG646)+0.00000001),IF(BG650&gt;=BG649,BG649-BF651,BG650-BF651)+0.00000001),1)</f>
        <v>0</v>
      </c>
      <c r="BH653" s="68">
        <f t="shared" ref="BH653" si="12182">FLOOR(IF(OR(BH648=0,BH648=1),IF(BH652&gt;BH649,BH649,IF(BH646&gt;=BH652,BH652,BH646)+0.00000001),IF(BH650&gt;=BH649,BH649-BG651,BH650-BG651)+0.00000001),1)</f>
        <v>0</v>
      </c>
      <c r="BI653" s="68">
        <f t="shared" ref="BI653" si="12183">FLOOR(IF(OR(BI648=0,BI648=1),IF(BI652&gt;BI649,BI649,IF(BI646&gt;=BI652,BI652,BI646)+0.00000001),IF(BI650&gt;=BI649,BI649-BH651,BI650-BH651)+0.00000001),1)</f>
        <v>0</v>
      </c>
      <c r="BJ653" s="68">
        <f t="shared" ref="BJ653" si="12184">FLOOR(IF(OR(BJ648=0,BJ648=1),IF(BJ652&gt;BJ649,BJ649,IF(BJ646&gt;=BJ652,BJ652,BJ646)+0.00000001),IF(BJ650&gt;=BJ649,BJ649-BI651,BJ650-BI651)+0.00000001),1)</f>
        <v>0</v>
      </c>
      <c r="BK653" s="68">
        <f t="shared" ref="BK653" si="12185">FLOOR(IF(OR(BK648=0,BK648=1),IF(BK652&gt;BK649,BK649,IF(BK646&gt;=BK652,BK652,BK646)+0.00000001),IF(BK650&gt;=BK649,BK649-BJ651,BK650-BJ651)+0.00000001),1)</f>
        <v>0</v>
      </c>
      <c r="BL653" s="68">
        <f t="shared" ref="BL653" si="12186">FLOOR(IF(OR(BL648=0,BL648=1),IF(BL652&gt;BL649,BL649,IF(BL646&gt;=BL652,BL652,BL646)+0.00000001),IF(BL650&gt;=BL649,BL649-BK651,BL650-BK651)+0.00000001),1)</f>
        <v>0</v>
      </c>
      <c r="BM653" s="68">
        <f t="shared" ref="BM653" si="12187">FLOOR(IF(OR(BM648=0,BM648=1),IF(BM652&gt;BM649,BM649,IF(BM646&gt;=BM652,BM652,BM646)+0.00000001),IF(BM650&gt;=BM649,BM649-BL651,BM650-BL651)+0.00000001),1)</f>
        <v>0</v>
      </c>
      <c r="BN653" s="362"/>
      <c r="BO653" s="364"/>
      <c r="BP653" s="366"/>
      <c r="BQ653" s="366"/>
      <c r="BR653" s="106"/>
      <c r="BS653" s="106"/>
      <c r="BT653" s="106"/>
      <c r="BU653" s="106"/>
      <c r="BV653" s="106"/>
      <c r="BW653" s="106"/>
      <c r="BX653" s="106"/>
      <c r="BY653" s="106"/>
      <c r="BZ653" s="106"/>
      <c r="CA653" s="106"/>
      <c r="CB653" s="106"/>
      <c r="CC653" s="106"/>
      <c r="CD653" s="106"/>
      <c r="CE653" s="106"/>
      <c r="CF653" s="106"/>
      <c r="CG653" s="106"/>
    </row>
    <row r="654" spans="1:85" s="245" customFormat="1" ht="25.4" customHeight="1" thickBot="1" x14ac:dyDescent="0.4">
      <c r="A654" s="243"/>
      <c r="B654" s="129"/>
      <c r="C654" s="69"/>
      <c r="D654" s="69"/>
      <c r="E654" s="69"/>
      <c r="F654" s="69"/>
      <c r="G654" s="69"/>
      <c r="H654" s="69"/>
      <c r="I654" s="69"/>
      <c r="J654" s="69"/>
      <c r="K654" s="69"/>
      <c r="L654" s="69"/>
      <c r="M654" s="70"/>
      <c r="N654" s="7"/>
      <c r="O654" s="193"/>
      <c r="P654" s="106"/>
      <c r="Q654" s="216" t="s">
        <v>145</v>
      </c>
      <c r="R654" s="72">
        <f>IF($J645="Ano",R653*'Podpůrná data'!$B$5,R653*'Podpůrná data'!$B$3)</f>
        <v>0</v>
      </c>
      <c r="S654" s="72">
        <f>IF($J645="Ano",S653*'Podpůrná data'!$B$5,S653*'Podpůrná data'!$B$3)</f>
        <v>0</v>
      </c>
      <c r="T654" s="72">
        <f>IF($J645="Ano",T653*'Podpůrná data'!$B$5,T653*'Podpůrná data'!$B$3)</f>
        <v>0</v>
      </c>
      <c r="U654" s="72">
        <f>IF($J645="Ano",U653*'Podpůrná data'!$B$5,U653*'Podpůrná data'!$B$3)</f>
        <v>0</v>
      </c>
      <c r="V654" s="72">
        <f>IF($J645="Ano",V653*'Podpůrná data'!$B$5,V653*'Podpůrná data'!$B$3)</f>
        <v>0</v>
      </c>
      <c r="W654" s="72">
        <f>IF($J645="Ano",W653*'Podpůrná data'!$B$5,W653*'Podpůrná data'!$B$3)</f>
        <v>0</v>
      </c>
      <c r="X654" s="72">
        <f>IF($J645="Ano",X653*'Podpůrná data'!$B$5,X653*'Podpůrná data'!$B$3)</f>
        <v>0</v>
      </c>
      <c r="Y654" s="72">
        <f>IF($J645="Ano",Y653*'Podpůrná data'!$B$5,Y653*'Podpůrná data'!$B$3)</f>
        <v>0</v>
      </c>
      <c r="Z654" s="72">
        <f>IF($J645="Ano",Z653*'Podpůrná data'!$B$5,Z653*'Podpůrná data'!$B$3)</f>
        <v>0</v>
      </c>
      <c r="AA654" s="72">
        <f>IF($J645="Ano",AA653*'Podpůrná data'!$B$5,AA653*'Podpůrná data'!$B$3)</f>
        <v>0</v>
      </c>
      <c r="AB654" s="72">
        <f>IF($J645="Ano",AB653*'Podpůrná data'!$B$5,AB653*'Podpůrná data'!$B$3)</f>
        <v>0</v>
      </c>
      <c r="AC654" s="72">
        <f>IF($J645="Ano",AC653*'Podpůrná data'!$B$5,AC653*'Podpůrná data'!$B$3)</f>
        <v>0</v>
      </c>
      <c r="AD654" s="72">
        <f>IF($J645="Ano",AD653*'Podpůrná data'!$B$5,AD653*'Podpůrná data'!$B$3)</f>
        <v>0</v>
      </c>
      <c r="AE654" s="72">
        <f>IF($J645="Ano",AE653*'Podpůrná data'!$B$5,AE653*'Podpůrná data'!$B$3)</f>
        <v>0</v>
      </c>
      <c r="AF654" s="72">
        <f>IF($J645="Ano",AF653*'Podpůrná data'!$B$5,AF653*'Podpůrná data'!$B$3)</f>
        <v>0</v>
      </c>
      <c r="AG654" s="72">
        <f>IF($J645="Ano",AG653*'Podpůrná data'!$B$5,AG653*'Podpůrná data'!$B$3)</f>
        <v>0</v>
      </c>
      <c r="AH654" s="72">
        <f>IF($J645="Ano",AH653*'Podpůrná data'!$B$5,AH653*'Podpůrná data'!$B$3)</f>
        <v>0</v>
      </c>
      <c r="AI654" s="72">
        <f>IF($J645="Ano",AI653*'Podpůrná data'!$B$5,AI653*'Podpůrná data'!$B$3)</f>
        <v>0</v>
      </c>
      <c r="AJ654" s="72">
        <f>IF($J645="Ano",AJ653*'Podpůrná data'!$B$5,AJ653*'Podpůrná data'!$B$3)</f>
        <v>0</v>
      </c>
      <c r="AK654" s="72">
        <f>IF($J645="Ano",AK653*'Podpůrná data'!$B$5,AK653*'Podpůrná data'!$B$3)</f>
        <v>0</v>
      </c>
      <c r="AL654" s="72">
        <f>IF($J645="Ano",AL653*'Podpůrná data'!$B$5,AL653*'Podpůrná data'!$B$3)</f>
        <v>0</v>
      </c>
      <c r="AM654" s="72">
        <f>IF($J645="Ano",AM653*'Podpůrná data'!$B$5,AM653*'Podpůrná data'!$B$3)</f>
        <v>0</v>
      </c>
      <c r="AN654" s="72">
        <f>IF($J645="Ano",AN653*'Podpůrná data'!$B$5,AN653*'Podpůrná data'!$B$3)</f>
        <v>0</v>
      </c>
      <c r="AO654" s="72">
        <f>IF($J645="Ano",AO653*'Podpůrná data'!$B$5,AO653*'Podpůrná data'!$B$3)</f>
        <v>0</v>
      </c>
      <c r="AP654" s="72">
        <f>IF($J645="Ano",AP653*'Podpůrná data'!$B$5,AP653*'Podpůrná data'!$B$3)</f>
        <v>0</v>
      </c>
      <c r="AQ654" s="72">
        <f>IF($J645="Ano",AQ653*'Podpůrná data'!$B$5,AQ653*'Podpůrná data'!$B$3)</f>
        <v>0</v>
      </c>
      <c r="AR654" s="72">
        <f>IF($J645="Ano",AR653*'Podpůrná data'!$B$5,AR653*'Podpůrná data'!$B$3)</f>
        <v>0</v>
      </c>
      <c r="AS654" s="72">
        <f>IF($J645="Ano",AS653*'Podpůrná data'!$B$5,AS653*'Podpůrná data'!$B$3)</f>
        <v>0</v>
      </c>
      <c r="AT654" s="72">
        <f>IF($J645="Ano",AT653*'Podpůrná data'!$B$5,AT653*'Podpůrná data'!$B$3)</f>
        <v>0</v>
      </c>
      <c r="AU654" s="72">
        <f>IF($J645="Ano",AU653*'Podpůrná data'!$B$5,AU653*'Podpůrná data'!$B$3)</f>
        <v>0</v>
      </c>
      <c r="AV654" s="72">
        <f>IF($J645="Ano",AV653*'Podpůrná data'!$B$5,AV653*'Podpůrná data'!$B$3)</f>
        <v>0</v>
      </c>
      <c r="AW654" s="72">
        <f>IF($J645="Ano",AW653*'Podpůrná data'!$B$5,AW653*'Podpůrná data'!$B$3)</f>
        <v>0</v>
      </c>
      <c r="AX654" s="72">
        <f>IF($J645="Ano",AX653*'Podpůrná data'!$B$5,AX653*'Podpůrná data'!$B$3)</f>
        <v>0</v>
      </c>
      <c r="AY654" s="72">
        <f>IF($J645="Ano",AY653*'Podpůrná data'!$B$5,AY653*'Podpůrná data'!$B$3)</f>
        <v>0</v>
      </c>
      <c r="AZ654" s="72">
        <f>IF($J645="Ano",AZ653*'Podpůrná data'!$B$5,AZ653*'Podpůrná data'!$B$3)</f>
        <v>0</v>
      </c>
      <c r="BA654" s="72">
        <f>IF($J645="Ano",BA653*'Podpůrná data'!$B$5,BA653*'Podpůrná data'!$B$3)</f>
        <v>0</v>
      </c>
      <c r="BB654" s="72">
        <f>IF($J645="Ano",BB653*'Podpůrná data'!$B$5,BB653*'Podpůrná data'!$B$3)</f>
        <v>0</v>
      </c>
      <c r="BC654" s="72">
        <f>IF($J645="Ano",BC653*'Podpůrná data'!$B$5,BC653*'Podpůrná data'!$B$3)</f>
        <v>0</v>
      </c>
      <c r="BD654" s="72">
        <f>IF($J645="Ano",BD653*'Podpůrná data'!$B$5,BD653*'Podpůrná data'!$B$3)</f>
        <v>0</v>
      </c>
      <c r="BE654" s="72">
        <f>IF($J645="Ano",BE653*'Podpůrná data'!$B$5,BE653*'Podpůrná data'!$B$3)</f>
        <v>0</v>
      </c>
      <c r="BF654" s="72">
        <f>IF($J645="Ano",BF653*'Podpůrná data'!$B$5,BF653*'Podpůrná data'!$B$3)</f>
        <v>0</v>
      </c>
      <c r="BG654" s="72">
        <f>IF($J645="Ano",BG653*'Podpůrná data'!$B$5,BG653*'Podpůrná data'!$B$3)</f>
        <v>0</v>
      </c>
      <c r="BH654" s="72">
        <f>IF($J645="Ano",BH653*'Podpůrná data'!$B$5,BH653*'Podpůrná data'!$B$3)</f>
        <v>0</v>
      </c>
      <c r="BI654" s="72">
        <f>IF($J645="Ano",BI653*'Podpůrná data'!$B$5,BI653*'Podpůrná data'!$B$3)</f>
        <v>0</v>
      </c>
      <c r="BJ654" s="72">
        <f>IF($J645="Ano",BJ653*'Podpůrná data'!$B$5,BJ653*'Podpůrná data'!$B$3)</f>
        <v>0</v>
      </c>
      <c r="BK654" s="72">
        <f>IF($J645="Ano",BK653*'Podpůrná data'!$B$5,BK653*'Podpůrná data'!$B$3)</f>
        <v>0</v>
      </c>
      <c r="BL654" s="72">
        <f>IF($J645="Ano",BL653*'Podpůrná data'!$B$5,BL653*'Podpůrná data'!$B$3)</f>
        <v>0</v>
      </c>
      <c r="BM654" s="72">
        <f>IF($J645="Ano",BM653*'Podpůrná data'!$B$5,BM653*'Podpůrná data'!$B$3)</f>
        <v>0</v>
      </c>
      <c r="BN654" s="363"/>
      <c r="BO654" s="365"/>
      <c r="BP654" s="367"/>
      <c r="BQ654" s="367"/>
      <c r="BR654" s="106"/>
      <c r="BS654" s="178">
        <f>SUMIFS($R654:$BM654,$R644:$BM644,"1. ZoR")</f>
        <v>0</v>
      </c>
      <c r="BT654" s="178">
        <f>SUMIFS($R654:$BM654,$R644:$BM644,"2. ZoR")</f>
        <v>0</v>
      </c>
      <c r="BU654" s="178">
        <f>SUMIFS($R654:$BM654,$R644:$BM644,"3. ZoR")</f>
        <v>0</v>
      </c>
      <c r="BV654" s="178">
        <f>SUMIFS($R654:$BM654,$R644:$BM644,"4. ZoR")</f>
        <v>0</v>
      </c>
      <c r="BW654" s="178">
        <f>SUMIFS($R654:$BM654,$R644:$BM644,"5. ZoR")</f>
        <v>0</v>
      </c>
      <c r="BX654" s="178">
        <f>SUMIFS($R654:$BM654,$R644:$BM644,"6. ZoR")</f>
        <v>0</v>
      </c>
      <c r="BY654" s="178">
        <f>SUMIFS($R654:$BM654,$R644:$BM644,"7. ZoR")</f>
        <v>0</v>
      </c>
      <c r="BZ654" s="178">
        <f>SUMIFS($R654:$BM654,$R644:$BM644,"8. ZoR")</f>
        <v>0</v>
      </c>
      <c r="CA654" s="178">
        <f>SUMIFS($R654:$BM654,$R644:$BM644,"9. ZoR")</f>
        <v>0</v>
      </c>
      <c r="CB654" s="178">
        <f>SUMIFS($R654:$BM654,$R644:$BM644,"10. ZoR")</f>
        <v>0</v>
      </c>
      <c r="CC654" s="178">
        <f>SUMIFS($R654:$BM654,$R644:$BM644,"11. ZoR")</f>
        <v>0</v>
      </c>
      <c r="CD654" s="178">
        <f>SUMIFS($R654:$BM654,$R644:$BM644,"12. ZoR")</f>
        <v>0</v>
      </c>
      <c r="CE654" s="178">
        <f>SUMIFS($R654:$BM654,$R644:$BM644,"13. ZoR")</f>
        <v>0</v>
      </c>
      <c r="CF654" s="178">
        <f>SUMIFS($R654:$BM654,$R644:$BM644,"14. ZoR")</f>
        <v>0</v>
      </c>
      <c r="CG654" s="178">
        <f>SUMIFS($R654:$BM654,$R644:$BM644,"15. ZoR")</f>
        <v>0</v>
      </c>
    </row>
    <row r="655" spans="1:85" ht="15" hidden="1" thickBot="1" x14ac:dyDescent="0.4">
      <c r="B655" s="105"/>
      <c r="C655" s="130"/>
      <c r="D655" s="130"/>
      <c r="E655" s="130"/>
      <c r="F655" s="130"/>
      <c r="G655" s="130"/>
      <c r="H655" s="105"/>
      <c r="I655" s="105"/>
      <c r="J655" s="105"/>
      <c r="K655" s="105"/>
      <c r="L655" s="105"/>
      <c r="M655" s="105"/>
      <c r="N655" s="7"/>
      <c r="O655" s="105"/>
      <c r="P655" s="105"/>
      <c r="Q655" s="105"/>
      <c r="R655" s="105"/>
      <c r="S655" s="105"/>
      <c r="T655" s="7"/>
      <c r="U655" s="105"/>
      <c r="V655" s="105"/>
      <c r="W655" s="105"/>
      <c r="X655" s="105"/>
      <c r="Y655" s="105"/>
      <c r="Z655" s="105"/>
      <c r="AA655" s="105"/>
      <c r="AB655" s="105"/>
      <c r="AC655" s="105"/>
      <c r="AD655" s="105"/>
      <c r="AE655" s="105"/>
      <c r="AF655" s="105"/>
      <c r="AG655" s="105"/>
      <c r="AH655" s="105"/>
      <c r="AI655" s="105"/>
      <c r="AJ655" s="105"/>
      <c r="AK655" s="105"/>
      <c r="AL655" s="105"/>
      <c r="AM655" s="105"/>
      <c r="AN655" s="105"/>
      <c r="AO655" s="105"/>
      <c r="AP655" s="105"/>
      <c r="AQ655" s="105"/>
      <c r="AR655" s="105"/>
      <c r="AS655" s="105"/>
      <c r="AT655" s="105"/>
      <c r="AU655" s="105"/>
      <c r="AV655" s="105"/>
      <c r="AW655" s="105"/>
      <c r="AX655" s="105"/>
      <c r="AY655" s="105"/>
      <c r="AZ655" s="105"/>
      <c r="BA655" s="105"/>
      <c r="BB655" s="105"/>
      <c r="BC655" s="105"/>
      <c r="BD655" s="105"/>
      <c r="BE655" s="105"/>
      <c r="BF655" s="105"/>
      <c r="BG655" s="105"/>
      <c r="BH655" s="105"/>
      <c r="BI655" s="105"/>
      <c r="BJ655" s="105"/>
      <c r="BK655" s="105"/>
      <c r="BL655" s="105"/>
      <c r="BM655" s="105"/>
      <c r="BN655" s="105"/>
      <c r="BO655" s="105"/>
      <c r="BP655" s="105"/>
      <c r="BQ655" s="105"/>
      <c r="BR655" s="105"/>
      <c r="BS655" s="105"/>
      <c r="BT655" s="105"/>
      <c r="BU655" s="105"/>
      <c r="BV655" s="105"/>
      <c r="BW655" s="105"/>
      <c r="BX655" s="105"/>
      <c r="BY655" s="105"/>
      <c r="BZ655" s="105"/>
      <c r="CA655" s="105"/>
      <c r="CB655" s="105"/>
      <c r="CC655" s="105"/>
      <c r="CD655" s="105"/>
      <c r="CE655" s="105"/>
      <c r="CF655" s="105"/>
      <c r="CG655" s="105"/>
    </row>
    <row r="656" spans="1:85" s="245" customFormat="1" ht="69.650000000000006" customHeight="1" thickBot="1" x14ac:dyDescent="0.4">
      <c r="A656" s="249"/>
      <c r="B656" s="120"/>
      <c r="C656" s="360" t="s">
        <v>2</v>
      </c>
      <c r="D656" s="121"/>
      <c r="E656" s="131" t="s">
        <v>206</v>
      </c>
      <c r="F656" s="131" t="s">
        <v>444</v>
      </c>
      <c r="G656" s="131" t="s">
        <v>208</v>
      </c>
      <c r="H656" s="122" t="s">
        <v>94</v>
      </c>
      <c r="I656" s="122" t="s">
        <v>95</v>
      </c>
      <c r="J656" s="122" t="s">
        <v>96</v>
      </c>
      <c r="K656" s="122" t="s">
        <v>216</v>
      </c>
      <c r="L656" s="122" t="s">
        <v>218</v>
      </c>
      <c r="M656" s="138" t="s">
        <v>1</v>
      </c>
      <c r="N656" s="7"/>
      <c r="O656" s="124">
        <v>208002</v>
      </c>
      <c r="P656" s="106"/>
      <c r="Q656" s="194" t="s">
        <v>128</v>
      </c>
      <c r="R656" s="83" t="s">
        <v>4</v>
      </c>
      <c r="S656" s="83" t="s">
        <v>5</v>
      </c>
      <c r="T656" s="83" t="s">
        <v>6</v>
      </c>
      <c r="U656" s="83" t="s">
        <v>7</v>
      </c>
      <c r="V656" s="83" t="s">
        <v>8</v>
      </c>
      <c r="W656" s="83" t="s">
        <v>9</v>
      </c>
      <c r="X656" s="83" t="s">
        <v>10</v>
      </c>
      <c r="Y656" s="83" t="s">
        <v>11</v>
      </c>
      <c r="Z656" s="83" t="s">
        <v>12</v>
      </c>
      <c r="AA656" s="83" t="s">
        <v>13</v>
      </c>
      <c r="AB656" s="83" t="s">
        <v>14</v>
      </c>
      <c r="AC656" s="83" t="s">
        <v>15</v>
      </c>
      <c r="AD656" s="83" t="s">
        <v>16</v>
      </c>
      <c r="AE656" s="83" t="s">
        <v>17</v>
      </c>
      <c r="AF656" s="83" t="s">
        <v>18</v>
      </c>
      <c r="AG656" s="83" t="s">
        <v>19</v>
      </c>
      <c r="AH656" s="83" t="s">
        <v>20</v>
      </c>
      <c r="AI656" s="83" t="s">
        <v>21</v>
      </c>
      <c r="AJ656" s="83" t="s">
        <v>22</v>
      </c>
      <c r="AK656" s="83" t="s">
        <v>23</v>
      </c>
      <c r="AL656" s="83" t="s">
        <v>24</v>
      </c>
      <c r="AM656" s="83" t="s">
        <v>25</v>
      </c>
      <c r="AN656" s="83" t="s">
        <v>26</v>
      </c>
      <c r="AO656" s="83" t="s">
        <v>27</v>
      </c>
      <c r="AP656" s="83" t="s">
        <v>28</v>
      </c>
      <c r="AQ656" s="83" t="s">
        <v>29</v>
      </c>
      <c r="AR656" s="83" t="s">
        <v>30</v>
      </c>
      <c r="AS656" s="83" t="s">
        <v>31</v>
      </c>
      <c r="AT656" s="83" t="s">
        <v>32</v>
      </c>
      <c r="AU656" s="83" t="s">
        <v>33</v>
      </c>
      <c r="AV656" s="83" t="s">
        <v>34</v>
      </c>
      <c r="AW656" s="83" t="s">
        <v>35</v>
      </c>
      <c r="AX656" s="83" t="s">
        <v>36</v>
      </c>
      <c r="AY656" s="83" t="s">
        <v>37</v>
      </c>
      <c r="AZ656" s="83" t="s">
        <v>38</v>
      </c>
      <c r="BA656" s="83" t="s">
        <v>39</v>
      </c>
      <c r="BB656" s="83" t="s">
        <v>40</v>
      </c>
      <c r="BC656" s="83" t="s">
        <v>41</v>
      </c>
      <c r="BD656" s="83" t="s">
        <v>42</v>
      </c>
      <c r="BE656" s="83" t="s">
        <v>43</v>
      </c>
      <c r="BF656" s="83" t="s">
        <v>44</v>
      </c>
      <c r="BG656" s="83" t="s">
        <v>45</v>
      </c>
      <c r="BH656" s="83" t="s">
        <v>46</v>
      </c>
      <c r="BI656" s="83" t="s">
        <v>47</v>
      </c>
      <c r="BJ656" s="83" t="s">
        <v>48</v>
      </c>
      <c r="BK656" s="83" t="s">
        <v>49</v>
      </c>
      <c r="BL656" s="83" t="s">
        <v>50</v>
      </c>
      <c r="BM656" s="83" t="s">
        <v>51</v>
      </c>
      <c r="BN656" s="134" t="s">
        <v>163</v>
      </c>
      <c r="BO656" s="135" t="s">
        <v>164</v>
      </c>
      <c r="BP656" s="135" t="s">
        <v>146</v>
      </c>
      <c r="BQ656" s="135" t="s">
        <v>214</v>
      </c>
      <c r="BR656" s="106"/>
      <c r="BS656" s="368" t="s">
        <v>238</v>
      </c>
      <c r="BT656" s="369"/>
      <c r="BU656" s="369"/>
      <c r="BV656" s="369"/>
      <c r="BW656" s="369"/>
      <c r="BX656" s="369"/>
      <c r="BY656" s="369"/>
      <c r="BZ656" s="369"/>
      <c r="CA656" s="369"/>
      <c r="CB656" s="369"/>
      <c r="CC656" s="369"/>
      <c r="CD656" s="369"/>
      <c r="CE656" s="369"/>
      <c r="CF656" s="369"/>
      <c r="CG656" s="369"/>
    </row>
    <row r="657" spans="1:85" s="245" customFormat="1" ht="21" hidden="1" customHeight="1" x14ac:dyDescent="0.35">
      <c r="A657" s="250"/>
      <c r="B657" s="113"/>
      <c r="C657" s="361"/>
      <c r="D657" s="125"/>
      <c r="E657" s="125"/>
      <c r="F657" s="125"/>
      <c r="G657" s="125"/>
      <c r="H657" s="370" t="s">
        <v>250</v>
      </c>
      <c r="I657" s="371" t="s">
        <v>425</v>
      </c>
      <c r="J657" s="357" t="s">
        <v>97</v>
      </c>
      <c r="K657" s="357" t="s">
        <v>217</v>
      </c>
      <c r="L657" s="137"/>
      <c r="M657" s="373" t="s">
        <v>93</v>
      </c>
      <c r="N657" s="7"/>
      <c r="O657" s="375" t="s">
        <v>3</v>
      </c>
      <c r="P657" s="106"/>
      <c r="Q657" s="84"/>
      <c r="R657" s="74">
        <f>MONTH(Úvod!$F$10)</f>
        <v>1</v>
      </c>
      <c r="S657" s="75">
        <f t="shared" ref="S657" si="12188">IF(R657=12,1,R657+1)</f>
        <v>2</v>
      </c>
      <c r="T657" s="75">
        <f t="shared" ref="T657" si="12189">IF(S657=12,1,S657+1)</f>
        <v>3</v>
      </c>
      <c r="U657" s="76">
        <f t="shared" ref="U657" si="12190">IF(T657=12,1,T657+1)</f>
        <v>4</v>
      </c>
      <c r="V657" s="76">
        <f t="shared" ref="V657" si="12191">IF(U657=12,1,U657+1)</f>
        <v>5</v>
      </c>
      <c r="W657" s="76">
        <f t="shared" ref="W657" si="12192">IF(V657=12,1,V657+1)</f>
        <v>6</v>
      </c>
      <c r="X657" s="76">
        <f t="shared" ref="X657" si="12193">IF(W657=12,1,W657+1)</f>
        <v>7</v>
      </c>
      <c r="Y657" s="76">
        <f t="shared" ref="Y657" si="12194">IF(X657=12,1,X657+1)</f>
        <v>8</v>
      </c>
      <c r="Z657" s="76">
        <f t="shared" ref="Z657" si="12195">IF(Y657=12,1,Y657+1)</f>
        <v>9</v>
      </c>
      <c r="AA657" s="76">
        <f>IF(Z657=12,1,Z657+1)</f>
        <v>10</v>
      </c>
      <c r="AB657" s="76">
        <f t="shared" ref="AB657" si="12196">IF(AA657=12,1,AA657+1)</f>
        <v>11</v>
      </c>
      <c r="AC657" s="76">
        <f t="shared" ref="AC657" si="12197">IF(AB657=12,1,AB657+1)</f>
        <v>12</v>
      </c>
      <c r="AD657" s="76">
        <f t="shared" ref="AD657" si="12198">IF(AC657=12,1,AC657+1)</f>
        <v>1</v>
      </c>
      <c r="AE657" s="76">
        <f t="shared" ref="AE657" si="12199">IF(AD657=12,1,AD657+1)</f>
        <v>2</v>
      </c>
      <c r="AF657" s="76">
        <f t="shared" ref="AF657" si="12200">IF(AE657=12,1,AE657+1)</f>
        <v>3</v>
      </c>
      <c r="AG657" s="76">
        <f t="shared" ref="AG657" si="12201">IF(AF657=12,1,AF657+1)</f>
        <v>4</v>
      </c>
      <c r="AH657" s="76">
        <f t="shared" ref="AH657" si="12202">IF(AG657=12,1,AG657+1)</f>
        <v>5</v>
      </c>
      <c r="AI657" s="76">
        <f t="shared" ref="AI657" si="12203">IF(AH657=12,1,AH657+1)</f>
        <v>6</v>
      </c>
      <c r="AJ657" s="76">
        <f>IF(AI657=12,1,AI657+1)</f>
        <v>7</v>
      </c>
      <c r="AK657" s="76">
        <f t="shared" ref="AK657" si="12204">IF(AJ657=12,1,AJ657+1)</f>
        <v>8</v>
      </c>
      <c r="AL657" s="76">
        <f t="shared" ref="AL657" si="12205">IF(AK657=12,1,AK657+1)</f>
        <v>9</v>
      </c>
      <c r="AM657" s="76">
        <f t="shared" ref="AM657" si="12206">IF(AL657=12,1,AL657+1)</f>
        <v>10</v>
      </c>
      <c r="AN657" s="76">
        <f t="shared" ref="AN657" si="12207">IF(AM657=12,1,AM657+1)</f>
        <v>11</v>
      </c>
      <c r="AO657" s="76">
        <f t="shared" ref="AO657" si="12208">IF(AN657=12,1,AN657+1)</f>
        <v>12</v>
      </c>
      <c r="AP657" s="76">
        <f t="shared" ref="AP657" si="12209">IF(AO657=12,1,AO657+1)</f>
        <v>1</v>
      </c>
      <c r="AQ657" s="76">
        <f t="shared" ref="AQ657" si="12210">IF(AP657=12,1,AP657+1)</f>
        <v>2</v>
      </c>
      <c r="AR657" s="76">
        <f t="shared" ref="AR657" si="12211">IF(AQ657=12,1,AQ657+1)</f>
        <v>3</v>
      </c>
      <c r="AS657" s="76">
        <f t="shared" ref="AS657" si="12212">IF(AR657=12,1,AR657+1)</f>
        <v>4</v>
      </c>
      <c r="AT657" s="76">
        <f t="shared" ref="AT657" si="12213">IF(AS657=12,1,AS657+1)</f>
        <v>5</v>
      </c>
      <c r="AU657" s="76">
        <f t="shared" ref="AU657" si="12214">IF(AT657=12,1,AT657+1)</f>
        <v>6</v>
      </c>
      <c r="AV657" s="76">
        <f t="shared" ref="AV657" si="12215">IF(AU657=12,1,AU657+1)</f>
        <v>7</v>
      </c>
      <c r="AW657" s="76">
        <f t="shared" ref="AW657" si="12216">IF(AV657=12,1,AV657+1)</f>
        <v>8</v>
      </c>
      <c r="AX657" s="76">
        <f t="shared" ref="AX657" si="12217">IF(AW657=12,1,AW657+1)</f>
        <v>9</v>
      </c>
      <c r="AY657" s="76">
        <f t="shared" ref="AY657" si="12218">IF(AX657=12,1,AX657+1)</f>
        <v>10</v>
      </c>
      <c r="AZ657" s="76">
        <f t="shared" ref="AZ657" si="12219">IF(AY657=12,1,AY657+1)</f>
        <v>11</v>
      </c>
      <c r="BA657" s="76">
        <f t="shared" ref="BA657" si="12220">IF(AZ657=12,1,AZ657+1)</f>
        <v>12</v>
      </c>
      <c r="BB657" s="76">
        <f t="shared" ref="BB657" si="12221">IF(BA657=12,1,BA657+1)</f>
        <v>1</v>
      </c>
      <c r="BC657" s="76">
        <f t="shared" ref="BC657" si="12222">IF(BB657=12,1,BB657+1)</f>
        <v>2</v>
      </c>
      <c r="BD657" s="76">
        <f t="shared" ref="BD657" si="12223">IF(BC657=12,1,BC657+1)</f>
        <v>3</v>
      </c>
      <c r="BE657" s="76">
        <f t="shared" ref="BE657" si="12224">IF(BD657=12,1,BD657+1)</f>
        <v>4</v>
      </c>
      <c r="BF657" s="76">
        <f t="shared" ref="BF657" si="12225">IF(BE657=12,1,BE657+1)</f>
        <v>5</v>
      </c>
      <c r="BG657" s="76">
        <f t="shared" ref="BG657" si="12226">IF(BF657=12,1,BF657+1)</f>
        <v>6</v>
      </c>
      <c r="BH657" s="76">
        <f t="shared" ref="BH657" si="12227">IF(BG657=12,1,BG657+1)</f>
        <v>7</v>
      </c>
      <c r="BI657" s="76">
        <f t="shared" ref="BI657" si="12228">IF(BH657=12,1,BH657+1)</f>
        <v>8</v>
      </c>
      <c r="BJ657" s="76">
        <f t="shared" ref="BJ657" si="12229">IF(BI657=12,1,BI657+1)</f>
        <v>9</v>
      </c>
      <c r="BK657" s="76">
        <f t="shared" ref="BK657" si="12230">IF(BJ657=12,1,BJ657+1)</f>
        <v>10</v>
      </c>
      <c r="BL657" s="76">
        <f t="shared" ref="BL657" si="12231">IF(BK657=12,1,BK657+1)</f>
        <v>11</v>
      </c>
      <c r="BM657" s="76">
        <f t="shared" ref="BM657" si="12232">IF(BL657=12,1,BL657+1)</f>
        <v>12</v>
      </c>
      <c r="BN657" s="81"/>
      <c r="BO657" s="78"/>
      <c r="BP657" s="78"/>
      <c r="BQ657" s="78"/>
      <c r="BR657" s="106"/>
      <c r="BS657" s="106"/>
      <c r="BT657" s="106"/>
      <c r="BU657" s="106"/>
      <c r="BV657" s="106"/>
      <c r="BW657" s="106"/>
      <c r="BX657" s="106"/>
      <c r="BY657" s="106"/>
      <c r="BZ657" s="106"/>
      <c r="CA657" s="106"/>
      <c r="CB657" s="106"/>
      <c r="CC657" s="106"/>
      <c r="CD657" s="106"/>
      <c r="CE657" s="106"/>
      <c r="CF657" s="106"/>
      <c r="CG657" s="106"/>
    </row>
    <row r="658" spans="1:85" s="245" customFormat="1" ht="18" hidden="1" customHeight="1" x14ac:dyDescent="0.35">
      <c r="A658" s="250"/>
      <c r="B658" s="113"/>
      <c r="C658" s="361"/>
      <c r="D658" s="125"/>
      <c r="E658" s="125"/>
      <c r="F658" s="125"/>
      <c r="G658" s="125"/>
      <c r="H658" s="370"/>
      <c r="I658" s="371"/>
      <c r="J658" s="357"/>
      <c r="K658" s="357"/>
      <c r="L658" s="137"/>
      <c r="M658" s="373"/>
      <c r="N658" s="7"/>
      <c r="O658" s="376"/>
      <c r="P658" s="106"/>
      <c r="Q658" s="77"/>
      <c r="R658" s="59">
        <f t="shared" ref="R658:BM658" si="12233">VALUE(_xlfn.CONCAT(R657,".",R660))</f>
        <v>1</v>
      </c>
      <c r="S658" s="73">
        <f t="shared" si="12233"/>
        <v>32</v>
      </c>
      <c r="T658" s="73">
        <f t="shared" si="12233"/>
        <v>61</v>
      </c>
      <c r="U658" s="73">
        <f t="shared" si="12233"/>
        <v>92</v>
      </c>
      <c r="V658" s="73">
        <f t="shared" si="12233"/>
        <v>122</v>
      </c>
      <c r="W658" s="73">
        <f t="shared" si="12233"/>
        <v>153</v>
      </c>
      <c r="X658" s="73">
        <f t="shared" si="12233"/>
        <v>183</v>
      </c>
      <c r="Y658" s="73">
        <f t="shared" si="12233"/>
        <v>214</v>
      </c>
      <c r="Z658" s="73">
        <f t="shared" si="12233"/>
        <v>245</v>
      </c>
      <c r="AA658" s="73">
        <f t="shared" si="12233"/>
        <v>275</v>
      </c>
      <c r="AB658" s="73">
        <f t="shared" si="12233"/>
        <v>306</v>
      </c>
      <c r="AC658" s="73">
        <f t="shared" si="12233"/>
        <v>336</v>
      </c>
      <c r="AD658" s="73">
        <f t="shared" si="12233"/>
        <v>367</v>
      </c>
      <c r="AE658" s="73">
        <f t="shared" si="12233"/>
        <v>398</v>
      </c>
      <c r="AF658" s="73">
        <f t="shared" si="12233"/>
        <v>426</v>
      </c>
      <c r="AG658" s="73">
        <f t="shared" si="12233"/>
        <v>457</v>
      </c>
      <c r="AH658" s="73">
        <f t="shared" si="12233"/>
        <v>487</v>
      </c>
      <c r="AI658" s="73">
        <f t="shared" si="12233"/>
        <v>518</v>
      </c>
      <c r="AJ658" s="73">
        <f t="shared" si="12233"/>
        <v>548</v>
      </c>
      <c r="AK658" s="73">
        <f t="shared" si="12233"/>
        <v>579</v>
      </c>
      <c r="AL658" s="73">
        <f t="shared" si="12233"/>
        <v>610</v>
      </c>
      <c r="AM658" s="73">
        <f t="shared" si="12233"/>
        <v>640</v>
      </c>
      <c r="AN658" s="73">
        <f t="shared" si="12233"/>
        <v>671</v>
      </c>
      <c r="AO658" s="73">
        <f t="shared" si="12233"/>
        <v>701</v>
      </c>
      <c r="AP658" s="73">
        <f t="shared" si="12233"/>
        <v>732</v>
      </c>
      <c r="AQ658" s="73">
        <f t="shared" si="12233"/>
        <v>763</v>
      </c>
      <c r="AR658" s="73">
        <f t="shared" si="12233"/>
        <v>791</v>
      </c>
      <c r="AS658" s="73">
        <f t="shared" si="12233"/>
        <v>822</v>
      </c>
      <c r="AT658" s="73">
        <f t="shared" si="12233"/>
        <v>852</v>
      </c>
      <c r="AU658" s="73">
        <f t="shared" si="12233"/>
        <v>883</v>
      </c>
      <c r="AV658" s="73">
        <f t="shared" si="12233"/>
        <v>913</v>
      </c>
      <c r="AW658" s="73">
        <f t="shared" si="12233"/>
        <v>944</v>
      </c>
      <c r="AX658" s="73">
        <f t="shared" si="12233"/>
        <v>975</v>
      </c>
      <c r="AY658" s="73">
        <f t="shared" si="12233"/>
        <v>1005</v>
      </c>
      <c r="AZ658" s="73">
        <f t="shared" si="12233"/>
        <v>1036</v>
      </c>
      <c r="BA658" s="73">
        <f t="shared" si="12233"/>
        <v>1066</v>
      </c>
      <c r="BB658" s="73">
        <f t="shared" si="12233"/>
        <v>1097</v>
      </c>
      <c r="BC658" s="73">
        <f t="shared" si="12233"/>
        <v>1128</v>
      </c>
      <c r="BD658" s="73">
        <f t="shared" si="12233"/>
        <v>1156</v>
      </c>
      <c r="BE658" s="73">
        <f t="shared" si="12233"/>
        <v>1187</v>
      </c>
      <c r="BF658" s="73">
        <f t="shared" si="12233"/>
        <v>1217</v>
      </c>
      <c r="BG658" s="73">
        <f t="shared" si="12233"/>
        <v>1248</v>
      </c>
      <c r="BH658" s="73">
        <f t="shared" si="12233"/>
        <v>1278</v>
      </c>
      <c r="BI658" s="73">
        <f t="shared" si="12233"/>
        <v>1309</v>
      </c>
      <c r="BJ658" s="73">
        <f t="shared" si="12233"/>
        <v>1340</v>
      </c>
      <c r="BK658" s="73">
        <f t="shared" si="12233"/>
        <v>1370</v>
      </c>
      <c r="BL658" s="73">
        <f t="shared" si="12233"/>
        <v>1401</v>
      </c>
      <c r="BM658" s="73">
        <f t="shared" si="12233"/>
        <v>1431</v>
      </c>
      <c r="BN658" s="82"/>
      <c r="BO658" s="79"/>
      <c r="BP658" s="79"/>
      <c r="BQ658" s="79"/>
      <c r="BR658" s="106"/>
      <c r="BS658" s="106"/>
      <c r="BT658" s="106"/>
      <c r="BU658" s="106"/>
      <c r="BV658" s="106"/>
      <c r="BW658" s="106"/>
      <c r="BX658" s="106"/>
      <c r="BY658" s="106"/>
      <c r="BZ658" s="106"/>
      <c r="CA658" s="106"/>
      <c r="CB658" s="106"/>
      <c r="CC658" s="106"/>
      <c r="CD658" s="106"/>
      <c r="CE658" s="106"/>
      <c r="CF658" s="106"/>
      <c r="CG658" s="106"/>
    </row>
    <row r="659" spans="1:85" s="245" customFormat="1" ht="18" customHeight="1" x14ac:dyDescent="0.35">
      <c r="A659" s="250"/>
      <c r="B659" s="113"/>
      <c r="C659" s="361"/>
      <c r="D659" s="125"/>
      <c r="E659" s="357" t="s">
        <v>207</v>
      </c>
      <c r="F659" s="357" t="s">
        <v>207</v>
      </c>
      <c r="G659" s="357" t="s">
        <v>207</v>
      </c>
      <c r="H659" s="370"/>
      <c r="I659" s="371"/>
      <c r="J659" s="357"/>
      <c r="K659" s="357"/>
      <c r="L659" s="357" t="s">
        <v>219</v>
      </c>
      <c r="M659" s="373"/>
      <c r="N659" s="7"/>
      <c r="O659" s="376"/>
      <c r="P659" s="106"/>
      <c r="Q659" s="77"/>
      <c r="R659" s="60" t="str">
        <f>VLOOKUP(R657,'Podpůrná data'!$I$188:$J$199,2)</f>
        <v>leden</v>
      </c>
      <c r="S659" s="60" t="str">
        <f>VLOOKUP(S657,'Podpůrná data'!$I$188:$J$199,2)</f>
        <v>únor</v>
      </c>
      <c r="T659" s="60" t="str">
        <f>VLOOKUP(T657,'Podpůrná data'!$I$188:$J$199,2)</f>
        <v>březen</v>
      </c>
      <c r="U659" s="60" t="str">
        <f>VLOOKUP(U657,'Podpůrná data'!$I$188:$J$199,2)</f>
        <v>duben</v>
      </c>
      <c r="V659" s="60" t="str">
        <f>VLOOKUP(V657,'Podpůrná data'!$I$188:$J$199,2)</f>
        <v>květen</v>
      </c>
      <c r="W659" s="60" t="str">
        <f>VLOOKUP(W657,'Podpůrná data'!$I$188:$J$199,2)</f>
        <v>červen</v>
      </c>
      <c r="X659" s="60" t="str">
        <f>VLOOKUP(X657,'Podpůrná data'!$I$188:$J$199,2)</f>
        <v>červenec</v>
      </c>
      <c r="Y659" s="60" t="str">
        <f>VLOOKUP(Y657,'Podpůrná data'!$I$188:$J$199,2)</f>
        <v>srpen</v>
      </c>
      <c r="Z659" s="60" t="str">
        <f>VLOOKUP(Z657,'Podpůrná data'!$I$188:$J$199,2)</f>
        <v>září</v>
      </c>
      <c r="AA659" s="60" t="str">
        <f>VLOOKUP(AA657,'Podpůrná data'!$I$188:$J$199,2)</f>
        <v>říjen</v>
      </c>
      <c r="AB659" s="60" t="str">
        <f>VLOOKUP(AB657,'Podpůrná data'!$I$188:$J$199,2)</f>
        <v>listopad</v>
      </c>
      <c r="AC659" s="60" t="str">
        <f>VLOOKUP(AC657,'Podpůrná data'!$I$188:$J$199,2)</f>
        <v>prosinec</v>
      </c>
      <c r="AD659" s="60" t="str">
        <f>VLOOKUP(AD657,'Podpůrná data'!$I$188:$J$199,2)</f>
        <v>leden</v>
      </c>
      <c r="AE659" s="60" t="str">
        <f>VLOOKUP(AE657,'Podpůrná data'!$I$188:$J$199,2)</f>
        <v>únor</v>
      </c>
      <c r="AF659" s="60" t="str">
        <f>VLOOKUP(AF657,'Podpůrná data'!$I$188:$J$199,2)</f>
        <v>březen</v>
      </c>
      <c r="AG659" s="60" t="str">
        <f>VLOOKUP(AG657,'Podpůrná data'!$I$188:$J$199,2)</f>
        <v>duben</v>
      </c>
      <c r="AH659" s="60" t="str">
        <f>VLOOKUP(AH657,'Podpůrná data'!$I$188:$J$199,2)</f>
        <v>květen</v>
      </c>
      <c r="AI659" s="60" t="str">
        <f>VLOOKUP(AI657,'Podpůrná data'!$I$188:$J$199,2)</f>
        <v>červen</v>
      </c>
      <c r="AJ659" s="60" t="str">
        <f>VLOOKUP(AJ657,'Podpůrná data'!$I$188:$J$199,2)</f>
        <v>červenec</v>
      </c>
      <c r="AK659" s="60" t="str">
        <f>VLOOKUP(AK657,'Podpůrná data'!$I$188:$J$199,2)</f>
        <v>srpen</v>
      </c>
      <c r="AL659" s="60" t="str">
        <f>VLOOKUP(AL657,'Podpůrná data'!$I$188:$J$199,2)</f>
        <v>září</v>
      </c>
      <c r="AM659" s="60" t="str">
        <f>VLOOKUP(AM657,'Podpůrná data'!$I$188:$J$199,2)</f>
        <v>říjen</v>
      </c>
      <c r="AN659" s="60" t="str">
        <f>VLOOKUP(AN657,'Podpůrná data'!$I$188:$J$199,2)</f>
        <v>listopad</v>
      </c>
      <c r="AO659" s="60" t="str">
        <f>VLOOKUP(AO657,'Podpůrná data'!$I$188:$J$199,2)</f>
        <v>prosinec</v>
      </c>
      <c r="AP659" s="60" t="str">
        <f>VLOOKUP(AP657,'Podpůrná data'!$I$188:$J$199,2)</f>
        <v>leden</v>
      </c>
      <c r="AQ659" s="60" t="str">
        <f>VLOOKUP(AQ657,'Podpůrná data'!$I$188:$J$199,2)</f>
        <v>únor</v>
      </c>
      <c r="AR659" s="60" t="str">
        <f>VLOOKUP(AR657,'Podpůrná data'!$I$188:$J$199,2)</f>
        <v>březen</v>
      </c>
      <c r="AS659" s="60" t="str">
        <f>VLOOKUP(AS657,'Podpůrná data'!$I$188:$J$199,2)</f>
        <v>duben</v>
      </c>
      <c r="AT659" s="60" t="str">
        <f>VLOOKUP(AT657,'Podpůrná data'!$I$188:$J$199,2)</f>
        <v>květen</v>
      </c>
      <c r="AU659" s="60" t="str">
        <f>VLOOKUP(AU657,'Podpůrná data'!$I$188:$J$199,2)</f>
        <v>červen</v>
      </c>
      <c r="AV659" s="60" t="str">
        <f>VLOOKUP(AV657,'Podpůrná data'!$I$188:$J$199,2)</f>
        <v>červenec</v>
      </c>
      <c r="AW659" s="60" t="str">
        <f>VLOOKUP(AW657,'Podpůrná data'!$I$188:$J$199,2)</f>
        <v>srpen</v>
      </c>
      <c r="AX659" s="60" t="str">
        <f>VLOOKUP(AX657,'Podpůrná data'!$I$188:$J$199,2)</f>
        <v>září</v>
      </c>
      <c r="AY659" s="60" t="str">
        <f>VLOOKUP(AY657,'Podpůrná data'!$I$188:$J$199,2)</f>
        <v>říjen</v>
      </c>
      <c r="AZ659" s="60" t="str">
        <f>VLOOKUP(AZ657,'Podpůrná data'!$I$188:$J$199,2)</f>
        <v>listopad</v>
      </c>
      <c r="BA659" s="60" t="str">
        <f>VLOOKUP(BA657,'Podpůrná data'!$I$188:$J$199,2)</f>
        <v>prosinec</v>
      </c>
      <c r="BB659" s="60" t="str">
        <f>VLOOKUP(BB657,'Podpůrná data'!$I$188:$J$199,2)</f>
        <v>leden</v>
      </c>
      <c r="BC659" s="60" t="str">
        <f>VLOOKUP(BC657,'Podpůrná data'!$I$188:$J$199,2)</f>
        <v>únor</v>
      </c>
      <c r="BD659" s="60" t="str">
        <f>VLOOKUP(BD657,'Podpůrná data'!$I$188:$J$199,2)</f>
        <v>březen</v>
      </c>
      <c r="BE659" s="60" t="str">
        <f>VLOOKUP(BE657,'Podpůrná data'!$I$188:$J$199,2)</f>
        <v>duben</v>
      </c>
      <c r="BF659" s="60" t="str">
        <f>VLOOKUP(BF657,'Podpůrná data'!$I$188:$J$199,2)</f>
        <v>květen</v>
      </c>
      <c r="BG659" s="60" t="str">
        <f>VLOOKUP(BG657,'Podpůrná data'!$I$188:$J$199,2)</f>
        <v>červen</v>
      </c>
      <c r="BH659" s="60" t="str">
        <f>VLOOKUP(BH657,'Podpůrná data'!$I$188:$J$199,2)</f>
        <v>červenec</v>
      </c>
      <c r="BI659" s="60" t="str">
        <f>VLOOKUP(BI657,'Podpůrná data'!$I$188:$J$199,2)</f>
        <v>srpen</v>
      </c>
      <c r="BJ659" s="60" t="str">
        <f>VLOOKUP(BJ657,'Podpůrná data'!$I$188:$J$199,2)</f>
        <v>září</v>
      </c>
      <c r="BK659" s="60" t="str">
        <f>VLOOKUP(BK657,'Podpůrná data'!$I$188:$J$199,2)</f>
        <v>říjen</v>
      </c>
      <c r="BL659" s="60" t="str">
        <f>VLOOKUP(BL657,'Podpůrná data'!$I$188:$J$199,2)</f>
        <v>listopad</v>
      </c>
      <c r="BM659" s="60" t="str">
        <f>VLOOKUP(BM657,'Podpůrná data'!$I$188:$J$199,2)</f>
        <v>prosinec</v>
      </c>
      <c r="BN659" s="171"/>
      <c r="BO659" s="175"/>
      <c r="BP659" s="197"/>
      <c r="BQ659" s="197"/>
      <c r="BR659" s="106"/>
      <c r="BS659" s="179" t="s">
        <v>105</v>
      </c>
      <c r="BT659" s="179" t="s">
        <v>106</v>
      </c>
      <c r="BU659" s="179" t="s">
        <v>107</v>
      </c>
      <c r="BV659" s="179" t="s">
        <v>108</v>
      </c>
      <c r="BW659" s="179" t="s">
        <v>109</v>
      </c>
      <c r="BX659" s="179" t="s">
        <v>110</v>
      </c>
      <c r="BY659" s="179" t="s">
        <v>111</v>
      </c>
      <c r="BZ659" s="179" t="s">
        <v>112</v>
      </c>
      <c r="CA659" s="179" t="s">
        <v>113</v>
      </c>
      <c r="CB659" s="179" t="s">
        <v>155</v>
      </c>
      <c r="CC659" s="179" t="s">
        <v>156</v>
      </c>
      <c r="CD659" s="179" t="s">
        <v>157</v>
      </c>
      <c r="CE659" s="179" t="s">
        <v>202</v>
      </c>
      <c r="CF659" s="179" t="s">
        <v>203</v>
      </c>
      <c r="CG659" s="179" t="s">
        <v>204</v>
      </c>
    </row>
    <row r="660" spans="1:85" s="245" customFormat="1" ht="16.399999999999999" customHeight="1" x14ac:dyDescent="0.35">
      <c r="A660" s="250"/>
      <c r="B660" s="113"/>
      <c r="C660" s="361"/>
      <c r="D660" s="125"/>
      <c r="E660" s="357"/>
      <c r="F660" s="357"/>
      <c r="G660" s="357"/>
      <c r="H660" s="370"/>
      <c r="I660" s="371"/>
      <c r="J660" s="357"/>
      <c r="K660" s="357"/>
      <c r="L660" s="357"/>
      <c r="M660" s="373"/>
      <c r="N660" s="7"/>
      <c r="O660" s="376"/>
      <c r="P660" s="106"/>
      <c r="Q660" s="77"/>
      <c r="R660" s="60">
        <f>YEAR(Úvod!$F$10)</f>
        <v>1900</v>
      </c>
      <c r="S660" s="60">
        <f t="shared" ref="S660" si="12234">IF(S657=1,R660+1,R660)</f>
        <v>1900</v>
      </c>
      <c r="T660" s="60">
        <f t="shared" ref="T660" si="12235">IF(T657=1,S660+1,S660)</f>
        <v>1900</v>
      </c>
      <c r="U660" s="60">
        <f t="shared" ref="U660" si="12236">IF(U657=1,T660+1,T660)</f>
        <v>1900</v>
      </c>
      <c r="V660" s="60">
        <f t="shared" ref="V660" si="12237">IF(V657=1,U660+1,U660)</f>
        <v>1900</v>
      </c>
      <c r="W660" s="60">
        <f t="shared" ref="W660" si="12238">IF(W657=1,V660+1,V660)</f>
        <v>1900</v>
      </c>
      <c r="X660" s="60">
        <f t="shared" ref="X660" si="12239">IF(X657=1,W660+1,W660)</f>
        <v>1900</v>
      </c>
      <c r="Y660" s="60">
        <f t="shared" ref="Y660" si="12240">IF(Y657=1,X660+1,X660)</f>
        <v>1900</v>
      </c>
      <c r="Z660" s="60">
        <f t="shared" ref="Z660" si="12241">IF(Z657=1,Y660+1,Y660)</f>
        <v>1900</v>
      </c>
      <c r="AA660" s="60">
        <f t="shared" ref="AA660" si="12242">IF(AA657=1,Z660+1,Z660)</f>
        <v>1900</v>
      </c>
      <c r="AB660" s="60">
        <f t="shared" ref="AB660" si="12243">IF(AB657=1,AA660+1,AA660)</f>
        <v>1900</v>
      </c>
      <c r="AC660" s="60">
        <f t="shared" ref="AC660" si="12244">IF(AC657=1,AB660+1,AB660)</f>
        <v>1900</v>
      </c>
      <c r="AD660" s="60">
        <f t="shared" ref="AD660" si="12245">IF(AD657=1,AC660+1,AC660)</f>
        <v>1901</v>
      </c>
      <c r="AE660" s="60">
        <f t="shared" ref="AE660" si="12246">IF(AE657=1,AD660+1,AD660)</f>
        <v>1901</v>
      </c>
      <c r="AF660" s="60">
        <f t="shared" ref="AF660" si="12247">IF(AF657=1,AE660+1,AE660)</f>
        <v>1901</v>
      </c>
      <c r="AG660" s="60">
        <f t="shared" ref="AG660" si="12248">IF(AG657=1,AF660+1,AF660)</f>
        <v>1901</v>
      </c>
      <c r="AH660" s="60">
        <f t="shared" ref="AH660" si="12249">IF(AH657=1,AG660+1,AG660)</f>
        <v>1901</v>
      </c>
      <c r="AI660" s="60">
        <f t="shared" ref="AI660" si="12250">IF(AI657=1,AH660+1,AH660)</f>
        <v>1901</v>
      </c>
      <c r="AJ660" s="60">
        <f t="shared" ref="AJ660" si="12251">IF(AJ657=1,AI660+1,AI660)</f>
        <v>1901</v>
      </c>
      <c r="AK660" s="60">
        <f t="shared" ref="AK660" si="12252">IF(AK657=1,AJ660+1,AJ660)</f>
        <v>1901</v>
      </c>
      <c r="AL660" s="60">
        <f t="shared" ref="AL660" si="12253">IF(AL657=1,AK660+1,AK660)</f>
        <v>1901</v>
      </c>
      <c r="AM660" s="60">
        <f t="shared" ref="AM660" si="12254">IF(AM657=1,AL660+1,AL660)</f>
        <v>1901</v>
      </c>
      <c r="AN660" s="60">
        <f t="shared" ref="AN660" si="12255">IF(AN657=1,AM660+1,AM660)</f>
        <v>1901</v>
      </c>
      <c r="AO660" s="60">
        <f t="shared" ref="AO660" si="12256">IF(AO657=1,AN660+1,AN660)</f>
        <v>1901</v>
      </c>
      <c r="AP660" s="60">
        <f t="shared" ref="AP660" si="12257">IF(AP657=1,AO660+1,AO660)</f>
        <v>1902</v>
      </c>
      <c r="AQ660" s="60">
        <f t="shared" ref="AQ660" si="12258">IF(AQ657=1,AP660+1,AP660)</f>
        <v>1902</v>
      </c>
      <c r="AR660" s="60">
        <f t="shared" ref="AR660" si="12259">IF(AR657=1,AQ660+1,AQ660)</f>
        <v>1902</v>
      </c>
      <c r="AS660" s="60">
        <f t="shared" ref="AS660" si="12260">IF(AS657=1,AR660+1,AR660)</f>
        <v>1902</v>
      </c>
      <c r="AT660" s="60">
        <f t="shared" ref="AT660" si="12261">IF(AT657=1,AS660+1,AS660)</f>
        <v>1902</v>
      </c>
      <c r="AU660" s="60">
        <f t="shared" ref="AU660" si="12262">IF(AU657=1,AT660+1,AT660)</f>
        <v>1902</v>
      </c>
      <c r="AV660" s="60">
        <f t="shared" ref="AV660" si="12263">IF(AV657=1,AU660+1,AU660)</f>
        <v>1902</v>
      </c>
      <c r="AW660" s="60">
        <f t="shared" ref="AW660" si="12264">IF(AW657=1,AV660+1,AV660)</f>
        <v>1902</v>
      </c>
      <c r="AX660" s="60">
        <f t="shared" ref="AX660" si="12265">IF(AX657=1,AW660+1,AW660)</f>
        <v>1902</v>
      </c>
      <c r="AY660" s="60">
        <f t="shared" ref="AY660" si="12266">IF(AY657=1,AX660+1,AX660)</f>
        <v>1902</v>
      </c>
      <c r="AZ660" s="60">
        <f t="shared" ref="AZ660" si="12267">IF(AZ657=1,AY660+1,AY660)</f>
        <v>1902</v>
      </c>
      <c r="BA660" s="60">
        <f t="shared" ref="BA660" si="12268">IF(BA657=1,AZ660+1,AZ660)</f>
        <v>1902</v>
      </c>
      <c r="BB660" s="60">
        <f t="shared" ref="BB660" si="12269">IF(BB657=1,BA660+1,BA660)</f>
        <v>1903</v>
      </c>
      <c r="BC660" s="60">
        <f t="shared" ref="BC660" si="12270">IF(BC657=1,BB660+1,BB660)</f>
        <v>1903</v>
      </c>
      <c r="BD660" s="60">
        <f t="shared" ref="BD660" si="12271">IF(BD657=1,BC660+1,BC660)</f>
        <v>1903</v>
      </c>
      <c r="BE660" s="60">
        <f t="shared" ref="BE660" si="12272">IF(BE657=1,BD660+1,BD660)</f>
        <v>1903</v>
      </c>
      <c r="BF660" s="60">
        <f t="shared" ref="BF660" si="12273">IF(BF657=1,BE660+1,BE660)</f>
        <v>1903</v>
      </c>
      <c r="BG660" s="60">
        <f t="shared" ref="BG660" si="12274">IF(BG657=1,BF660+1,BF660)</f>
        <v>1903</v>
      </c>
      <c r="BH660" s="60">
        <f t="shared" ref="BH660" si="12275">IF(BH657=1,BG660+1,BG660)</f>
        <v>1903</v>
      </c>
      <c r="BI660" s="60">
        <f t="shared" ref="BI660" si="12276">IF(BI657=1,BH660+1,BH660)</f>
        <v>1903</v>
      </c>
      <c r="BJ660" s="60">
        <f t="shared" ref="BJ660" si="12277">IF(BJ657=1,BI660+1,BI660)</f>
        <v>1903</v>
      </c>
      <c r="BK660" s="60">
        <f t="shared" ref="BK660" si="12278">IF(BK657=1,BJ660+1,BJ660)</f>
        <v>1903</v>
      </c>
      <c r="BL660" s="60">
        <f t="shared" ref="BL660" si="12279">IF(BL657=1,BK660+1,BK660)</f>
        <v>1903</v>
      </c>
      <c r="BM660" s="60">
        <f t="shared" ref="BM660" si="12280">IF(BM657=1,BL660+1,BL660)</f>
        <v>1903</v>
      </c>
      <c r="BN660" s="195"/>
      <c r="BO660" s="196"/>
      <c r="BP660" s="197"/>
      <c r="BQ660" s="197"/>
      <c r="BR660" s="106"/>
      <c r="BS660" s="106"/>
      <c r="BT660" s="106"/>
      <c r="BU660" s="106"/>
      <c r="BV660" s="106"/>
      <c r="BW660" s="106"/>
      <c r="BX660" s="106"/>
      <c r="BY660" s="106"/>
      <c r="BZ660" s="106"/>
      <c r="CA660" s="106"/>
      <c r="CB660" s="106"/>
      <c r="CC660" s="106"/>
      <c r="CD660" s="106"/>
      <c r="CE660" s="106"/>
      <c r="CF660" s="106"/>
      <c r="CG660" s="106"/>
    </row>
    <row r="661" spans="1:85" s="245" customFormat="1" ht="16.399999999999999" customHeight="1" x14ac:dyDescent="0.35">
      <c r="A661" s="250"/>
      <c r="B661" s="113"/>
      <c r="C661" s="125"/>
      <c r="D661" s="125"/>
      <c r="E661" s="357"/>
      <c r="F661" s="357"/>
      <c r="G661" s="357"/>
      <c r="H661" s="370"/>
      <c r="I661" s="371"/>
      <c r="J661" s="357"/>
      <c r="K661" s="372"/>
      <c r="L661" s="357"/>
      <c r="M661" s="374"/>
      <c r="N661" s="7"/>
      <c r="O661" s="377"/>
      <c r="P661" s="106"/>
      <c r="Q661" s="63" t="s">
        <v>159</v>
      </c>
      <c r="R661" s="251"/>
      <c r="S661" s="251"/>
      <c r="T661" s="251"/>
      <c r="U661" s="251"/>
      <c r="V661" s="251"/>
      <c r="W661" s="251"/>
      <c r="X661" s="251"/>
      <c r="Y661" s="251"/>
      <c r="Z661" s="251"/>
      <c r="AA661" s="251"/>
      <c r="AB661" s="251"/>
      <c r="AC661" s="251"/>
      <c r="AD661" s="251"/>
      <c r="AE661" s="251"/>
      <c r="AF661" s="251"/>
      <c r="AG661" s="251"/>
      <c r="AH661" s="251"/>
      <c r="AI661" s="251"/>
      <c r="AJ661" s="251"/>
      <c r="AK661" s="251"/>
      <c r="AL661" s="251"/>
      <c r="AM661" s="251"/>
      <c r="AN661" s="251"/>
      <c r="AO661" s="251"/>
      <c r="AP661" s="251"/>
      <c r="AQ661" s="251"/>
      <c r="AR661" s="251"/>
      <c r="AS661" s="251"/>
      <c r="AT661" s="251"/>
      <c r="AU661" s="251"/>
      <c r="AV661" s="251"/>
      <c r="AW661" s="251"/>
      <c r="AX661" s="251"/>
      <c r="AY661" s="251"/>
      <c r="AZ661" s="251"/>
      <c r="BA661" s="251"/>
      <c r="BB661" s="251"/>
      <c r="BC661" s="251"/>
      <c r="BD661" s="251"/>
      <c r="BE661" s="251"/>
      <c r="BF661" s="251"/>
      <c r="BG661" s="251"/>
      <c r="BH661" s="251"/>
      <c r="BI661" s="251"/>
      <c r="BJ661" s="251"/>
      <c r="BK661" s="251"/>
      <c r="BL661" s="251"/>
      <c r="BM661" s="251"/>
      <c r="BN661" s="195"/>
      <c r="BO661" s="196"/>
      <c r="BP661" s="197"/>
      <c r="BQ661" s="197"/>
      <c r="BR661" s="106"/>
      <c r="BS661" s="106"/>
      <c r="BT661" s="106"/>
      <c r="BU661" s="106"/>
      <c r="BV661" s="106"/>
      <c r="BW661" s="106"/>
      <c r="BX661" s="106"/>
      <c r="BY661" s="106"/>
      <c r="BZ661" s="106"/>
      <c r="CA661" s="106"/>
      <c r="CB661" s="106"/>
      <c r="CC661" s="106"/>
      <c r="CD661" s="106"/>
      <c r="CE661" s="106"/>
      <c r="CF661" s="106"/>
      <c r="CG661" s="106"/>
    </row>
    <row r="662" spans="1:85" s="245" customFormat="1" ht="23.5" customHeight="1" x14ac:dyDescent="0.35">
      <c r="A662" s="243"/>
      <c r="B662" s="126" t="s">
        <v>42</v>
      </c>
      <c r="C662" s="359"/>
      <c r="D662" s="359"/>
      <c r="E662" s="252"/>
      <c r="F662" s="252"/>
      <c r="G662" s="241"/>
      <c r="H662" s="253"/>
      <c r="I662" s="254"/>
      <c r="J662" s="253"/>
      <c r="K662" s="205">
        <f>IF(J662="",0,IF(J662="ANO",'Podpůrná data'!$B$5,'Podpůrná data'!$B$3))</f>
        <v>0</v>
      </c>
      <c r="L662" s="203">
        <f>IFERROR(INT(ROUND(I662,2)*(VLOOKUP(INT(H662),'Podpůrná data'!$A$189:$B$233,2,FALSE))*(H662/(INT(H662)))),0)</f>
        <v>0</v>
      </c>
      <c r="M662" s="61">
        <f>K662*L662</f>
        <v>0</v>
      </c>
      <c r="N662" s="62">
        <f>IF(M662&gt;0,IF(ISTEXT(C662)=TRUE,0,1),0)</f>
        <v>0</v>
      </c>
      <c r="O662" s="166">
        <f>IF(M662&gt;0,1,0)</f>
        <v>0</v>
      </c>
      <c r="P662" s="127"/>
      <c r="Q662" s="63" t="s">
        <v>95</v>
      </c>
      <c r="R662" s="255"/>
      <c r="S662" s="255"/>
      <c r="T662" s="255"/>
      <c r="U662" s="255"/>
      <c r="V662" s="255"/>
      <c r="W662" s="255"/>
      <c r="X662" s="255"/>
      <c r="Y662" s="255"/>
      <c r="Z662" s="255"/>
      <c r="AA662" s="255"/>
      <c r="AB662" s="255"/>
      <c r="AC662" s="255"/>
      <c r="AD662" s="255"/>
      <c r="AE662" s="255"/>
      <c r="AF662" s="255"/>
      <c r="AG662" s="255"/>
      <c r="AH662" s="255"/>
      <c r="AI662" s="255"/>
      <c r="AJ662" s="255"/>
      <c r="AK662" s="255"/>
      <c r="AL662" s="255"/>
      <c r="AM662" s="255"/>
      <c r="AN662" s="255"/>
      <c r="AO662" s="255"/>
      <c r="AP662" s="255"/>
      <c r="AQ662" s="255"/>
      <c r="AR662" s="255"/>
      <c r="AS662" s="255"/>
      <c r="AT662" s="255"/>
      <c r="AU662" s="255"/>
      <c r="AV662" s="255"/>
      <c r="AW662" s="255"/>
      <c r="AX662" s="255"/>
      <c r="AY662" s="255"/>
      <c r="AZ662" s="255"/>
      <c r="BA662" s="255"/>
      <c r="BB662" s="255"/>
      <c r="BC662" s="255"/>
      <c r="BD662" s="255"/>
      <c r="BE662" s="255"/>
      <c r="BF662" s="255"/>
      <c r="BG662" s="255"/>
      <c r="BH662" s="255"/>
      <c r="BI662" s="255"/>
      <c r="BJ662" s="255"/>
      <c r="BK662" s="255"/>
      <c r="BL662" s="255"/>
      <c r="BM662" s="255"/>
      <c r="BN662" s="362">
        <f>SUM(R670:BM670)</f>
        <v>0</v>
      </c>
      <c r="BO662" s="364">
        <f>SUM(R671:BM671)</f>
        <v>0</v>
      </c>
      <c r="BP662" s="366">
        <f>IF($O662=0,0,IF($BN662&gt;=143*$I662,1,0))</f>
        <v>0</v>
      </c>
      <c r="BQ662" s="366">
        <f>IF($BN662&gt;=143*$I662,0,(CEILING(143*$I662,1)-$BN662))</f>
        <v>0</v>
      </c>
      <c r="BR662" s="106"/>
      <c r="BS662" s="106"/>
      <c r="BT662" s="106"/>
      <c r="BU662" s="106"/>
      <c r="BV662" s="106"/>
      <c r="BW662" s="106"/>
      <c r="BX662" s="106"/>
      <c r="BY662" s="106"/>
      <c r="BZ662" s="106"/>
      <c r="CA662" s="106"/>
      <c r="CB662" s="106"/>
      <c r="CC662" s="106"/>
      <c r="CD662" s="106"/>
      <c r="CE662" s="106"/>
      <c r="CF662" s="106"/>
      <c r="CG662" s="106"/>
    </row>
    <row r="663" spans="1:85" s="245" customFormat="1" ht="29" x14ac:dyDescent="0.35">
      <c r="A663" s="243"/>
      <c r="B663" s="128"/>
      <c r="C663" s="80"/>
      <c r="D663" s="80"/>
      <c r="E663" s="80"/>
      <c r="F663" s="80"/>
      <c r="G663" s="80"/>
      <c r="H663" s="80"/>
      <c r="I663" s="80"/>
      <c r="J663" s="80"/>
      <c r="K663" s="80"/>
      <c r="L663" s="80"/>
      <c r="M663" s="64"/>
      <c r="N663" s="7"/>
      <c r="O663" s="192"/>
      <c r="P663" s="106"/>
      <c r="Q663" s="63" t="s">
        <v>129</v>
      </c>
      <c r="R663" s="256"/>
      <c r="S663" s="256"/>
      <c r="T663" s="256"/>
      <c r="U663" s="256"/>
      <c r="V663" s="256"/>
      <c r="W663" s="256"/>
      <c r="X663" s="256"/>
      <c r="Y663" s="256"/>
      <c r="Z663" s="256"/>
      <c r="AA663" s="256"/>
      <c r="AB663" s="256"/>
      <c r="AC663" s="256"/>
      <c r="AD663" s="256"/>
      <c r="AE663" s="256"/>
      <c r="AF663" s="256"/>
      <c r="AG663" s="256"/>
      <c r="AH663" s="256"/>
      <c r="AI663" s="256"/>
      <c r="AJ663" s="256"/>
      <c r="AK663" s="256"/>
      <c r="AL663" s="256"/>
      <c r="AM663" s="256"/>
      <c r="AN663" s="256"/>
      <c r="AO663" s="256"/>
      <c r="AP663" s="256"/>
      <c r="AQ663" s="256"/>
      <c r="AR663" s="256"/>
      <c r="AS663" s="256"/>
      <c r="AT663" s="256"/>
      <c r="AU663" s="256"/>
      <c r="AV663" s="256"/>
      <c r="AW663" s="256"/>
      <c r="AX663" s="256"/>
      <c r="AY663" s="256"/>
      <c r="AZ663" s="256"/>
      <c r="BA663" s="256"/>
      <c r="BB663" s="256"/>
      <c r="BC663" s="256"/>
      <c r="BD663" s="256"/>
      <c r="BE663" s="256"/>
      <c r="BF663" s="256"/>
      <c r="BG663" s="256"/>
      <c r="BH663" s="256"/>
      <c r="BI663" s="256"/>
      <c r="BJ663" s="256"/>
      <c r="BK663" s="256"/>
      <c r="BL663" s="256"/>
      <c r="BM663" s="256"/>
      <c r="BN663" s="362"/>
      <c r="BO663" s="364"/>
      <c r="BP663" s="366"/>
      <c r="BQ663" s="366"/>
      <c r="BR663" s="106"/>
      <c r="BS663" s="106"/>
      <c r="BT663" s="106"/>
      <c r="BU663" s="106"/>
      <c r="BV663" s="106"/>
      <c r="BW663" s="106"/>
      <c r="BX663" s="106"/>
      <c r="BY663" s="106"/>
      <c r="BZ663" s="106"/>
      <c r="CA663" s="106"/>
      <c r="CB663" s="106"/>
      <c r="CC663" s="106"/>
      <c r="CD663" s="106"/>
      <c r="CE663" s="106"/>
      <c r="CF663" s="106"/>
      <c r="CG663" s="106"/>
    </row>
    <row r="664" spans="1:85" s="245" customFormat="1" ht="14.5" hidden="1" customHeight="1" x14ac:dyDescent="0.35">
      <c r="A664" s="243"/>
      <c r="B664" s="128"/>
      <c r="C664" s="80"/>
      <c r="D664" s="80"/>
      <c r="E664" s="80"/>
      <c r="F664" s="80"/>
      <c r="G664" s="80"/>
      <c r="H664" s="80"/>
      <c r="I664" s="80"/>
      <c r="J664" s="80"/>
      <c r="K664" s="80"/>
      <c r="L664" s="80"/>
      <c r="M664" s="64"/>
      <c r="N664" s="7"/>
      <c r="O664" s="192"/>
      <c r="P664" s="106"/>
      <c r="Q664" s="65" t="s">
        <v>130</v>
      </c>
      <c r="R664" s="66">
        <f>IF(R662&lt;&gt;0,1,0)</f>
        <v>0</v>
      </c>
      <c r="S664" s="66">
        <f t="shared" ref="S664" si="12281">IF(R664&gt;0,R664+1,IF(S662&lt;&gt;0,1,0))</f>
        <v>0</v>
      </c>
      <c r="T664" s="66">
        <f t="shared" ref="T664" si="12282">IF(S664&gt;0,S664+1,IF(T662&lt;&gt;0,1,0))</f>
        <v>0</v>
      </c>
      <c r="U664" s="66">
        <f t="shared" ref="U664" si="12283">IF(T664&gt;0,T664+1,IF(U662&lt;&gt;0,1,0))</f>
        <v>0</v>
      </c>
      <c r="V664" s="66">
        <f t="shared" ref="V664" si="12284">IF(U664&gt;0,U664+1,IF(V662&lt;&gt;0,1,0))</f>
        <v>0</v>
      </c>
      <c r="W664" s="66">
        <f t="shared" ref="W664" si="12285">IF(V664&gt;0,V664+1,IF(W662&lt;&gt;0,1,0))</f>
        <v>0</v>
      </c>
      <c r="X664" s="66">
        <f t="shared" ref="X664" si="12286">IF(W664&gt;0,W664+1,IF(X662&lt;&gt;0,1,0))</f>
        <v>0</v>
      </c>
      <c r="Y664" s="66">
        <f t="shared" ref="Y664" si="12287">IF(X664&gt;0,X664+1,IF(Y662&lt;&gt;0,1,0))</f>
        <v>0</v>
      </c>
      <c r="Z664" s="66">
        <f t="shared" ref="Z664" si="12288">IF(Y664&gt;0,Y664+1,IF(Z662&lt;&gt;0,1,0))</f>
        <v>0</v>
      </c>
      <c r="AA664" s="66">
        <f t="shared" ref="AA664" si="12289">IF(Z664&gt;0,Z664+1,IF(AA662&lt;&gt;0,1,0))</f>
        <v>0</v>
      </c>
      <c r="AB664" s="66">
        <f t="shared" ref="AB664" si="12290">IF(AA664&gt;0,AA664+1,IF(AB662&lt;&gt;0,1,0))</f>
        <v>0</v>
      </c>
      <c r="AC664" s="66">
        <f t="shared" ref="AC664" si="12291">IF(AB664&gt;0,AB664+1,IF(AC662&lt;&gt;0,1,0))</f>
        <v>0</v>
      </c>
      <c r="AD664" s="66">
        <f t="shared" ref="AD664" si="12292">IF(AC664&gt;0,AC664+1,IF(AD662&lt;&gt;0,1,0))</f>
        <v>0</v>
      </c>
      <c r="AE664" s="66">
        <f t="shared" ref="AE664" si="12293">IF(AD664&gt;0,AD664+1,IF(AE662&lt;&gt;0,1,0))</f>
        <v>0</v>
      </c>
      <c r="AF664" s="66">
        <f t="shared" ref="AF664" si="12294">IF(AE664&gt;0,AE664+1,IF(AF662&lt;&gt;0,1,0))</f>
        <v>0</v>
      </c>
      <c r="AG664" s="66">
        <f t="shared" ref="AG664" si="12295">IF(AF664&gt;0,AF664+1,IF(AG662&lt;&gt;0,1,0))</f>
        <v>0</v>
      </c>
      <c r="AH664" s="66">
        <f t="shared" ref="AH664" si="12296">IF(AG664&gt;0,AG664+1,IF(AH662&lt;&gt;0,1,0))</f>
        <v>0</v>
      </c>
      <c r="AI664" s="66">
        <f t="shared" ref="AI664" si="12297">IF(AH664&gt;0,AH664+1,IF(AI662&lt;&gt;0,1,0))</f>
        <v>0</v>
      </c>
      <c r="AJ664" s="66">
        <f t="shared" ref="AJ664" si="12298">IF(AI664&gt;0,AI664+1,IF(AJ662&lt;&gt;0,1,0))</f>
        <v>0</v>
      </c>
      <c r="AK664" s="66">
        <f t="shared" ref="AK664" si="12299">IF(AJ664&gt;0,AJ664+1,IF(AK662&lt;&gt;0,1,0))</f>
        <v>0</v>
      </c>
      <c r="AL664" s="66">
        <f t="shared" ref="AL664" si="12300">IF(AK664&gt;0,AK664+1,IF(AL662&lt;&gt;0,1,0))</f>
        <v>0</v>
      </c>
      <c r="AM664" s="66">
        <f t="shared" ref="AM664" si="12301">IF(AL664&gt;0,AL664+1,IF(AM662&lt;&gt;0,1,0))</f>
        <v>0</v>
      </c>
      <c r="AN664" s="66">
        <f t="shared" ref="AN664" si="12302">IF(AM664&gt;0,AM664+1,IF(AN662&lt;&gt;0,1,0))</f>
        <v>0</v>
      </c>
      <c r="AO664" s="66">
        <f t="shared" ref="AO664" si="12303">IF(AN664&gt;0,AN664+1,IF(AO662&lt;&gt;0,1,0))</f>
        <v>0</v>
      </c>
      <c r="AP664" s="66">
        <f t="shared" ref="AP664" si="12304">IF(AO664&gt;0,AO664+1,IF(AP662&lt;&gt;0,1,0))</f>
        <v>0</v>
      </c>
      <c r="AQ664" s="66">
        <f t="shared" ref="AQ664" si="12305">IF(AP664&gt;0,AP664+1,IF(AQ662&lt;&gt;0,1,0))</f>
        <v>0</v>
      </c>
      <c r="AR664" s="66">
        <f t="shared" ref="AR664" si="12306">IF(AQ664&gt;0,AQ664+1,IF(AR662&lt;&gt;0,1,0))</f>
        <v>0</v>
      </c>
      <c r="AS664" s="66">
        <f t="shared" ref="AS664" si="12307">IF(AR664&gt;0,AR664+1,IF(AS662&lt;&gt;0,1,0))</f>
        <v>0</v>
      </c>
      <c r="AT664" s="66">
        <f t="shared" ref="AT664" si="12308">IF(AS664&gt;0,AS664+1,IF(AT662&lt;&gt;0,1,0))</f>
        <v>0</v>
      </c>
      <c r="AU664" s="66">
        <f t="shared" ref="AU664" si="12309">IF(AT664&gt;0,AT664+1,IF(AU662&lt;&gt;0,1,0))</f>
        <v>0</v>
      </c>
      <c r="AV664" s="66">
        <f t="shared" ref="AV664" si="12310">IF(AU664&gt;0,AU664+1,IF(AV662&lt;&gt;0,1,0))</f>
        <v>0</v>
      </c>
      <c r="AW664" s="66">
        <f t="shared" ref="AW664" si="12311">IF(AV664&gt;0,AV664+1,IF(AW662&lt;&gt;0,1,0))</f>
        <v>0</v>
      </c>
      <c r="AX664" s="66">
        <f t="shared" ref="AX664" si="12312">IF(AW664&gt;0,AW664+1,IF(AX662&lt;&gt;0,1,0))</f>
        <v>0</v>
      </c>
      <c r="AY664" s="66">
        <f t="shared" ref="AY664" si="12313">IF(AX664&gt;0,AX664+1,IF(AY662&lt;&gt;0,1,0))</f>
        <v>0</v>
      </c>
      <c r="AZ664" s="66">
        <f t="shared" ref="AZ664" si="12314">IF(AY664&gt;0,AY664+1,IF(AZ662&lt;&gt;0,1,0))</f>
        <v>0</v>
      </c>
      <c r="BA664" s="66">
        <f t="shared" ref="BA664" si="12315">IF(AZ664&gt;0,AZ664+1,IF(BA662&lt;&gt;0,1,0))</f>
        <v>0</v>
      </c>
      <c r="BB664" s="66">
        <f t="shared" ref="BB664" si="12316">IF(BA664&gt;0,BA664+1,IF(BB662&lt;&gt;0,1,0))</f>
        <v>0</v>
      </c>
      <c r="BC664" s="66">
        <f t="shared" ref="BC664" si="12317">IF(BB664&gt;0,BB664+1,IF(BC662&lt;&gt;0,1,0))</f>
        <v>0</v>
      </c>
      <c r="BD664" s="66">
        <f t="shared" ref="BD664" si="12318">IF(BC664&gt;0,BC664+1,IF(BD662&lt;&gt;0,1,0))</f>
        <v>0</v>
      </c>
      <c r="BE664" s="66">
        <f t="shared" ref="BE664" si="12319">IF(BD664&gt;0,BD664+1,IF(BE662&lt;&gt;0,1,0))</f>
        <v>0</v>
      </c>
      <c r="BF664" s="66">
        <f t="shared" ref="BF664" si="12320">IF(BE664&gt;0,BE664+1,IF(BF662&lt;&gt;0,1,0))</f>
        <v>0</v>
      </c>
      <c r="BG664" s="66">
        <f t="shared" ref="BG664" si="12321">IF(BF664&gt;0,BF664+1,IF(BG662&lt;&gt;0,1,0))</f>
        <v>0</v>
      </c>
      <c r="BH664" s="66">
        <f t="shared" ref="BH664" si="12322">IF(BG664&gt;0,BG664+1,IF(BH662&lt;&gt;0,1,0))</f>
        <v>0</v>
      </c>
      <c r="BI664" s="66">
        <f t="shared" ref="BI664" si="12323">IF(BH664&gt;0,BH664+1,IF(BI662&lt;&gt;0,1,0))</f>
        <v>0</v>
      </c>
      <c r="BJ664" s="66">
        <f t="shared" ref="BJ664" si="12324">IF(BI664&gt;0,BI664+1,IF(BJ662&lt;&gt;0,1,0))</f>
        <v>0</v>
      </c>
      <c r="BK664" s="66">
        <f t="shared" ref="BK664" si="12325">IF(BJ664&gt;0,BJ664+1,IF(BK662&lt;&gt;0,1,0))</f>
        <v>0</v>
      </c>
      <c r="BL664" s="66">
        <f t="shared" ref="BL664" si="12326">IF(BK664&gt;0,BK664+1,IF(BL662&lt;&gt;0,1,0))</f>
        <v>0</v>
      </c>
      <c r="BM664" s="66">
        <f t="shared" ref="BM664" si="12327">IF(BL664&gt;0,BL664+1,IF(BM662&lt;&gt;0,1,0))</f>
        <v>0</v>
      </c>
      <c r="BN664" s="362"/>
      <c r="BO664" s="364"/>
      <c r="BP664" s="366"/>
      <c r="BQ664" s="366"/>
      <c r="BR664" s="106"/>
      <c r="BS664" s="106"/>
      <c r="BT664" s="106"/>
      <c r="BU664" s="106"/>
      <c r="BV664" s="106"/>
      <c r="BW664" s="106"/>
      <c r="BX664" s="106"/>
      <c r="BY664" s="106"/>
      <c r="BZ664" s="106"/>
      <c r="CA664" s="106"/>
      <c r="CB664" s="106"/>
      <c r="CC664" s="106"/>
      <c r="CD664" s="106"/>
      <c r="CE664" s="106"/>
      <c r="CF664" s="106"/>
      <c r="CG664" s="106"/>
    </row>
    <row r="665" spans="1:85" s="245" customFormat="1" ht="14.5" hidden="1" customHeight="1" x14ac:dyDescent="0.35">
      <c r="A665" s="243"/>
      <c r="B665" s="128"/>
      <c r="C665" s="80"/>
      <c r="D665" s="80"/>
      <c r="E665" s="80"/>
      <c r="F665" s="80"/>
      <c r="G665" s="80"/>
      <c r="H665" s="80"/>
      <c r="I665" s="80"/>
      <c r="J665" s="80"/>
      <c r="K665" s="80"/>
      <c r="L665" s="80"/>
      <c r="M665" s="64"/>
      <c r="N665" s="7"/>
      <c r="O665" s="192"/>
      <c r="P665" s="106"/>
      <c r="Q665" s="65" t="s">
        <v>131</v>
      </c>
      <c r="R665" s="66">
        <f>R664</f>
        <v>0</v>
      </c>
      <c r="S665" s="66">
        <f>IF(S664=0,0,IF(OR(R665=0,R665=12),1,R665+1))</f>
        <v>0</v>
      </c>
      <c r="T665" s="66">
        <f t="shared" ref="T665" si="12328">IF(T664=0,0,IF(OR(S665=0,S665=12),1,S665+1))</f>
        <v>0</v>
      </c>
      <c r="U665" s="66">
        <f t="shared" ref="U665" si="12329">IF(U664=0,0,IF(OR(T665=0,T665=12),1,T665+1))</f>
        <v>0</v>
      </c>
      <c r="V665" s="66">
        <f t="shared" ref="V665" si="12330">IF(V664=0,0,IF(OR(U665=0,U665=12),1,U665+1))</f>
        <v>0</v>
      </c>
      <c r="W665" s="66">
        <f t="shared" ref="W665" si="12331">IF(W664=0,0,IF(OR(V665=0,V665=12),1,V665+1))</f>
        <v>0</v>
      </c>
      <c r="X665" s="66">
        <f t="shared" ref="X665" si="12332">IF(X664=0,0,IF(OR(W665=0,W665=12),1,W665+1))</f>
        <v>0</v>
      </c>
      <c r="Y665" s="66">
        <f t="shared" ref="Y665" si="12333">IF(Y664=0,0,IF(OR(X665=0,X665=12),1,X665+1))</f>
        <v>0</v>
      </c>
      <c r="Z665" s="66">
        <f t="shared" ref="Z665" si="12334">IF(Z664=0,0,IF(OR(Y665=0,Y665=12),1,Y665+1))</f>
        <v>0</v>
      </c>
      <c r="AA665" s="66">
        <f t="shared" ref="AA665" si="12335">IF(AA664=0,0,IF(OR(Z665=0,Z665=12),1,Z665+1))</f>
        <v>0</v>
      </c>
      <c r="AB665" s="66">
        <f t="shared" ref="AB665" si="12336">IF(AB664=0,0,IF(OR(AA665=0,AA665=12),1,AA665+1))</f>
        <v>0</v>
      </c>
      <c r="AC665" s="66">
        <f t="shared" ref="AC665" si="12337">IF(AC664=0,0,IF(OR(AB665=0,AB665=12),1,AB665+1))</f>
        <v>0</v>
      </c>
      <c r="AD665" s="66">
        <f t="shared" ref="AD665" si="12338">IF(AD664=0,0,IF(OR(AC665=0,AC665=12),1,AC665+1))</f>
        <v>0</v>
      </c>
      <c r="AE665" s="66">
        <f t="shared" ref="AE665" si="12339">IF(AE664=0,0,IF(OR(AD665=0,AD665=12),1,AD665+1))</f>
        <v>0</v>
      </c>
      <c r="AF665" s="66">
        <f t="shared" ref="AF665" si="12340">IF(AF664=0,0,IF(OR(AE665=0,AE665=12),1,AE665+1))</f>
        <v>0</v>
      </c>
      <c r="AG665" s="66">
        <f t="shared" ref="AG665" si="12341">IF(AG664=0,0,IF(OR(AF665=0,AF665=12),1,AF665+1))</f>
        <v>0</v>
      </c>
      <c r="AH665" s="66">
        <f t="shared" ref="AH665" si="12342">IF(AH664=0,0,IF(OR(AG665=0,AG665=12),1,AG665+1))</f>
        <v>0</v>
      </c>
      <c r="AI665" s="66">
        <f t="shared" ref="AI665" si="12343">IF(AI664=0,0,IF(OR(AH665=0,AH665=12),1,AH665+1))</f>
        <v>0</v>
      </c>
      <c r="AJ665" s="66">
        <f t="shared" ref="AJ665" si="12344">IF(AJ664=0,0,IF(OR(AI665=0,AI665=12),1,AI665+1))</f>
        <v>0</v>
      </c>
      <c r="AK665" s="66">
        <f t="shared" ref="AK665" si="12345">IF(AK664=0,0,IF(OR(AJ665=0,AJ665=12),1,AJ665+1))</f>
        <v>0</v>
      </c>
      <c r="AL665" s="66">
        <f t="shared" ref="AL665" si="12346">IF(AL664=0,0,IF(OR(AK665=0,AK665=12),1,AK665+1))</f>
        <v>0</v>
      </c>
      <c r="AM665" s="66">
        <f t="shared" ref="AM665" si="12347">IF(AM664=0,0,IF(OR(AL665=0,AL665=12),1,AL665+1))</f>
        <v>0</v>
      </c>
      <c r="AN665" s="66">
        <f t="shared" ref="AN665" si="12348">IF(AN664=0,0,IF(OR(AM665=0,AM665=12),1,AM665+1))</f>
        <v>0</v>
      </c>
      <c r="AO665" s="66">
        <f t="shared" ref="AO665" si="12349">IF(AO664=0,0,IF(OR(AN665=0,AN665=12),1,AN665+1))</f>
        <v>0</v>
      </c>
      <c r="AP665" s="66">
        <f t="shared" ref="AP665" si="12350">IF(AP664=0,0,IF(OR(AO665=0,AO665=12),1,AO665+1))</f>
        <v>0</v>
      </c>
      <c r="AQ665" s="66">
        <f t="shared" ref="AQ665" si="12351">IF(AQ664=0,0,IF(OR(AP665=0,AP665=12),1,AP665+1))</f>
        <v>0</v>
      </c>
      <c r="AR665" s="66">
        <f t="shared" ref="AR665" si="12352">IF(AR664=0,0,IF(OR(AQ665=0,AQ665=12),1,AQ665+1))</f>
        <v>0</v>
      </c>
      <c r="AS665" s="66">
        <f t="shared" ref="AS665" si="12353">IF(AS664=0,0,IF(OR(AR665=0,AR665=12),1,AR665+1))</f>
        <v>0</v>
      </c>
      <c r="AT665" s="66">
        <f t="shared" ref="AT665" si="12354">IF(AT664=0,0,IF(OR(AS665=0,AS665=12),1,AS665+1))</f>
        <v>0</v>
      </c>
      <c r="AU665" s="66">
        <f t="shared" ref="AU665" si="12355">IF(AU664=0,0,IF(OR(AT665=0,AT665=12),1,AT665+1))</f>
        <v>0</v>
      </c>
      <c r="AV665" s="66">
        <f t="shared" ref="AV665" si="12356">IF(AV664=0,0,IF(OR(AU665=0,AU665=12),1,AU665+1))</f>
        <v>0</v>
      </c>
      <c r="AW665" s="66">
        <f t="shared" ref="AW665" si="12357">IF(AW664=0,0,IF(OR(AV665=0,AV665=12),1,AV665+1))</f>
        <v>0</v>
      </c>
      <c r="AX665" s="66">
        <f t="shared" ref="AX665" si="12358">IF(AX664=0,0,IF(OR(AW665=0,AW665=12),1,AW665+1))</f>
        <v>0</v>
      </c>
      <c r="AY665" s="66">
        <f t="shared" ref="AY665" si="12359">IF(AY664=0,0,IF(OR(AX665=0,AX665=12),1,AX665+1))</f>
        <v>0</v>
      </c>
      <c r="AZ665" s="66">
        <f t="shared" ref="AZ665" si="12360">IF(AZ664=0,0,IF(OR(AY665=0,AY665=12),1,AY665+1))</f>
        <v>0</v>
      </c>
      <c r="BA665" s="66">
        <f t="shared" ref="BA665" si="12361">IF(BA664=0,0,IF(OR(AZ665=0,AZ665=12),1,AZ665+1))</f>
        <v>0</v>
      </c>
      <c r="BB665" s="66">
        <f t="shared" ref="BB665" si="12362">IF(BB664=0,0,IF(OR(BA665=0,BA665=12),1,BA665+1))</f>
        <v>0</v>
      </c>
      <c r="BC665" s="66">
        <f t="shared" ref="BC665" si="12363">IF(BC664=0,0,IF(OR(BB665=0,BB665=12),1,BB665+1))</f>
        <v>0</v>
      </c>
      <c r="BD665" s="66">
        <f t="shared" ref="BD665" si="12364">IF(BD664=0,0,IF(OR(BC665=0,BC665=12),1,BC665+1))</f>
        <v>0</v>
      </c>
      <c r="BE665" s="66">
        <f t="shared" ref="BE665" si="12365">IF(BE664=0,0,IF(OR(BD665=0,BD665=12),1,BD665+1))</f>
        <v>0</v>
      </c>
      <c r="BF665" s="66">
        <f t="shared" ref="BF665" si="12366">IF(BF664=0,0,IF(OR(BE665=0,BE665=12),1,BE665+1))</f>
        <v>0</v>
      </c>
      <c r="BG665" s="66">
        <f t="shared" ref="BG665" si="12367">IF(BG664=0,0,IF(OR(BF665=0,BF665=12),1,BF665+1))</f>
        <v>0</v>
      </c>
      <c r="BH665" s="66">
        <f t="shared" ref="BH665" si="12368">IF(BH664=0,0,IF(OR(BG665=0,BG665=12),1,BG665+1))</f>
        <v>0</v>
      </c>
      <c r="BI665" s="66">
        <f t="shared" ref="BI665" si="12369">IF(BI664=0,0,IF(OR(BH665=0,BH665=12),1,BH665+1))</f>
        <v>0</v>
      </c>
      <c r="BJ665" s="66">
        <f t="shared" ref="BJ665" si="12370">IF(BJ664=0,0,IF(OR(BI665=0,BI665=12),1,BI665+1))</f>
        <v>0</v>
      </c>
      <c r="BK665" s="66">
        <f t="shared" ref="BK665" si="12371">IF(BK664=0,0,IF(OR(BJ665=0,BJ665=12),1,BJ665+1))</f>
        <v>0</v>
      </c>
      <c r="BL665" s="66">
        <f t="shared" ref="BL665" si="12372">IF(BL664=0,0,IF(OR(BK665=0,BK665=12),1,BK665+1))</f>
        <v>0</v>
      </c>
      <c r="BM665" s="66">
        <f t="shared" ref="BM665" si="12373">IF(BM664=0,0,IF(OR(BL665=0,BL665=12),1,BL665+1))</f>
        <v>0</v>
      </c>
      <c r="BN665" s="362"/>
      <c r="BO665" s="364"/>
      <c r="BP665" s="366"/>
      <c r="BQ665" s="366"/>
      <c r="BR665" s="106"/>
      <c r="BS665" s="106"/>
      <c r="BT665" s="106"/>
      <c r="BU665" s="106"/>
      <c r="BV665" s="106"/>
      <c r="BW665" s="106"/>
      <c r="BX665" s="106"/>
      <c r="BY665" s="106"/>
      <c r="BZ665" s="106"/>
      <c r="CA665" s="106"/>
      <c r="CB665" s="106"/>
      <c r="CC665" s="106"/>
      <c r="CD665" s="106"/>
      <c r="CE665" s="106"/>
      <c r="CF665" s="106"/>
      <c r="CG665" s="106"/>
    </row>
    <row r="666" spans="1:85" s="245" customFormat="1" ht="43.5" x14ac:dyDescent="0.35">
      <c r="A666" s="243"/>
      <c r="B666" s="128"/>
      <c r="C666" s="80"/>
      <c r="D666" s="80"/>
      <c r="E666" s="80"/>
      <c r="F666" s="80"/>
      <c r="G666" s="80"/>
      <c r="H666" s="80"/>
      <c r="I666" s="80"/>
      <c r="J666" s="80"/>
      <c r="K666" s="80"/>
      <c r="L666" s="80"/>
      <c r="M666" s="64"/>
      <c r="N666" s="7"/>
      <c r="O666" s="192"/>
      <c r="P666" s="106"/>
      <c r="Q666" s="63" t="s">
        <v>237</v>
      </c>
      <c r="R666" s="68">
        <f>IF(R665&gt;0,IF(R669&gt;$L662,$L662,R669),0)</f>
        <v>0</v>
      </c>
      <c r="S666" s="68">
        <f>IF(S665&gt;0,IF((SUMIFS($R668:R668,$R665:R665,12)+IF(R665=12,0,R666)+S669)&gt;=$L662,$L662-FLOOR(SUMIFS($R668:R668,$R665:R665,12),1),IF(S665=1,S669,S669+R666)),0)</f>
        <v>0</v>
      </c>
      <c r="T666" s="68">
        <f>IF(T665&gt;0,IF((SUMIFS($R668:S668,$R665:S665,12)+IF(S665=12,0,S666)+T669)&gt;=$L662,$L662-FLOOR(SUMIFS($R668:S668,$R665:S665,12),1),IF(T665=1,T669,T669+S666)),0)</f>
        <v>0</v>
      </c>
      <c r="U666" s="68">
        <f>IF(U665&gt;0,IF((SUMIFS($R668:T668,$R665:T665,12)+IF(T665=12,0,T666)+U669)&gt;=$L662,$L662-FLOOR(SUMIFS($R668:T668,$R665:T665,12),1),IF(U665=1,U669,U669+T666)),0)</f>
        <v>0</v>
      </c>
      <c r="V666" s="68">
        <f>IF(V665&gt;0,IF((SUMIFS($R668:U668,$R665:U665,12)+IF(U665=12,0,U666)+V669)&gt;=$L662,$L662-FLOOR(SUMIFS($R668:U668,$R665:U665,12),1),IF(V665=1,V669,V669+U666)),0)</f>
        <v>0</v>
      </c>
      <c r="W666" s="68">
        <f>IF(W665&gt;0,IF((SUMIFS($R668:V668,$R665:V665,12)+IF(V665=12,0,V666)+W669)&gt;=$L662,$L662-FLOOR(SUMIFS($R668:V668,$R665:V665,12),1),IF(W665=1,W669,W669+V666)),0)</f>
        <v>0</v>
      </c>
      <c r="X666" s="68">
        <f>IF(X665&gt;0,IF((SUMIFS($R668:W668,$R665:W665,12)+IF(W665=12,0,W666)+X669)&gt;=$L662,$L662-FLOOR(SUMIFS($R668:W668,$R665:W665,12),1),IF(X665=1,X669,X669+W666)),0)</f>
        <v>0</v>
      </c>
      <c r="Y666" s="68">
        <f>IF(Y665&gt;0,IF((SUMIFS($R668:X668,$R665:X665,12)+IF(X665=12,0,X666)+Y669)&gt;=$L662,$L662-FLOOR(SUMIFS($R668:X668,$R665:X665,12),1),IF(Y665=1,Y669,Y669+X666)),0)</f>
        <v>0</v>
      </c>
      <c r="Z666" s="68">
        <f>IF(Z665&gt;0,IF((SUMIFS($R668:Y668,$R665:Y665,12)+IF(Y665=12,0,Y666)+Z669)&gt;=$L662,$L662-FLOOR(SUMIFS($R668:Y668,$R665:Y665,12),1),IF(Z665=1,Z669,Z669+Y666)),0)</f>
        <v>0</v>
      </c>
      <c r="AA666" s="68">
        <f>IF(AA665&gt;0,IF((SUMIFS($R668:Z668,$R665:Z665,12)+IF(Z665=12,0,Z666)+AA669)&gt;=$L662,$L662-FLOOR(SUMIFS($R668:Z668,$R665:Z665,12),1),IF(AA665=1,AA669,AA669+Z666)),0)</f>
        <v>0</v>
      </c>
      <c r="AB666" s="68">
        <f>IF(AB665&gt;0,IF((SUMIFS($R668:AA668,$R665:AA665,12)+IF(AA665=12,0,AA666)+AB669)&gt;=$L662,$L662-FLOOR(SUMIFS($R668:AA668,$R665:AA665,12),1),IF(AB665=1,AB669,AB669+AA666)),0)</f>
        <v>0</v>
      </c>
      <c r="AC666" s="68">
        <f>IF(AC665&gt;0,IF((SUMIFS($R668:AB668,$R665:AB665,12)+IF(AB665=12,0,AB666)+AC669)&gt;=$L662,$L662-FLOOR(SUMIFS($R668:AB668,$R665:AB665,12),1),IF(AC665=1,AC669,AC669+AB666)),0)</f>
        <v>0</v>
      </c>
      <c r="AD666" s="68">
        <f>IF(AD665&gt;0,IF((SUMIFS($R668:AC668,$R665:AC665,12)+IF(AC665=12,0,AC666)+AD669)&gt;=$L662,$L662-FLOOR(SUMIFS($R668:AC668,$R665:AC665,12),1),IF(AD665=1,AD669,AD669+AC666)),0)</f>
        <v>0</v>
      </c>
      <c r="AE666" s="68">
        <f>IF(AE665&gt;0,IF((SUMIFS($R668:AD668,$R665:AD665,12)+IF(AD665=12,0,AD666)+AE669)&gt;=$L662,$L662-FLOOR(SUMIFS($R668:AD668,$R665:AD665,12),1),IF(AE665=1,AE669,AE669+AD666)),0)</f>
        <v>0</v>
      </c>
      <c r="AF666" s="68">
        <f>IF(AF665&gt;0,IF((SUMIFS($R668:AE668,$R665:AE665,12)+IF(AE665=12,0,AE666)+AF669)&gt;=$L662,$L662-FLOOR(SUMIFS($R668:AE668,$R665:AE665,12),1),IF(AF665=1,AF669,AF669+AE666)),0)</f>
        <v>0</v>
      </c>
      <c r="AG666" s="68">
        <f>IF(AG665&gt;0,IF((SUMIFS($R668:AF668,$R665:AF665,12)+IF(AF665=12,0,AF666)+AG669)&gt;=$L662,$L662-FLOOR(SUMIFS($R668:AF668,$R665:AF665,12),1),IF(AG665=1,AG669,AG669+AF666)),0)</f>
        <v>0</v>
      </c>
      <c r="AH666" s="68">
        <f>IF(AH665&gt;0,IF((SUMIFS($R668:AG668,$R665:AG665,12)+IF(AG665=12,0,AG666)+AH669)&gt;=$L662,$L662-FLOOR(SUMIFS($R668:AG668,$R665:AG665,12),1),IF(AH665=1,AH669,AH669+AG666)),0)</f>
        <v>0</v>
      </c>
      <c r="AI666" s="68">
        <f>IF(AI665&gt;0,IF((SUMIFS($R668:AH668,$R665:AH665,12)+IF(AH665=12,0,AH666)+AI669)&gt;=$L662,$L662-FLOOR(SUMIFS($R668:AH668,$R665:AH665,12),1),IF(AI665=1,AI669,AI669+AH666)),0)</f>
        <v>0</v>
      </c>
      <c r="AJ666" s="68">
        <f>IF(AJ665&gt;0,IF((SUMIFS($R668:AI668,$R665:AI665,12)+IF(AI665=12,0,AI666)+AJ669)&gt;=$L662,$L662-FLOOR(SUMIFS($R668:AI668,$R665:AI665,12),1),IF(AJ665=1,AJ669,AJ669+AI666)),0)</f>
        <v>0</v>
      </c>
      <c r="AK666" s="68">
        <f>IF(AK665&gt;0,IF((SUMIFS($R668:AJ668,$R665:AJ665,12)+IF(AJ665=12,0,AJ666)+AK669)&gt;=$L662,$L662-FLOOR(SUMIFS($R668:AJ668,$R665:AJ665,12),1),IF(AK665=1,AK669,AK669+AJ666)),0)</f>
        <v>0</v>
      </c>
      <c r="AL666" s="68">
        <f>IF(AL665&gt;0,IF((SUMIFS($R668:AK668,$R665:AK665,12)+IF(AK665=12,0,AK666)+AL669)&gt;=$L662,$L662-FLOOR(SUMIFS($R668:AK668,$R665:AK665,12),1),IF(AL665=1,AL669,AL669+AK666)),0)</f>
        <v>0</v>
      </c>
      <c r="AM666" s="68">
        <f>IF(AM665&gt;0,IF((SUMIFS($R668:AL668,$R665:AL665,12)+IF(AL665=12,0,AL666)+AM669)&gt;=$L662,$L662-FLOOR(SUMIFS($R668:AL668,$R665:AL665,12),1),IF(AM665=1,AM669,AM669+AL666)),0)</f>
        <v>0</v>
      </c>
      <c r="AN666" s="68">
        <f>IF(AN665&gt;0,IF((SUMIFS($R668:AM668,$R665:AM665,12)+IF(AM665=12,0,AM666)+AN669)&gt;=$L662,$L662-FLOOR(SUMIFS($R668:AM668,$R665:AM665,12),1),IF(AN665=1,AN669,AN669+AM666)),0)</f>
        <v>0</v>
      </c>
      <c r="AO666" s="68">
        <f>IF(AO665&gt;0,IF((SUMIFS($R668:AN668,$R665:AN665,12)+IF(AN665=12,0,AN666)+AO669)&gt;=$L662,$L662-FLOOR(SUMIFS($R668:AN668,$R665:AN665,12),1),IF(AO665=1,AO669,AO669+AN666)),0)</f>
        <v>0</v>
      </c>
      <c r="AP666" s="68">
        <f>IF(AP665&gt;0,IF((SUMIFS($R668:AO668,$R665:AO665,12)+IF(AO665=12,0,AO666)+AP669)&gt;=$L662,$L662-FLOOR(SUMIFS($R668:AO668,$R665:AO665,12),1),IF(AP665=1,AP669,AP669+AO666)),0)</f>
        <v>0</v>
      </c>
      <c r="AQ666" s="68">
        <f>IF(AQ665&gt;0,IF((SUMIFS($R668:AP668,$R665:AP665,12)+IF(AP665=12,0,AP666)+AQ669)&gt;=$L662,$L662-FLOOR(SUMIFS($R668:AP668,$R665:AP665,12),1),IF(AQ665=1,AQ669,AQ669+AP666)),0)</f>
        <v>0</v>
      </c>
      <c r="AR666" s="68">
        <f>IF(AR665&gt;0,IF((SUMIFS($R668:AQ668,$R665:AQ665,12)+IF(AQ665=12,0,AQ666)+AR669)&gt;=$L662,$L662-FLOOR(SUMIFS($R668:AQ668,$R665:AQ665,12),1),IF(AR665=1,AR669,AR669+AQ666)),0)</f>
        <v>0</v>
      </c>
      <c r="AS666" s="68">
        <f>IF(AS665&gt;0,IF((SUMIFS($R668:AR668,$R665:AR665,12)+IF(AR665=12,0,AR666)+AS669)&gt;=$L662,$L662-FLOOR(SUMIFS($R668:AR668,$R665:AR665,12),1),IF(AS665=1,AS669,AS669+AR666)),0)</f>
        <v>0</v>
      </c>
      <c r="AT666" s="68">
        <f>IF(AT665&gt;0,IF((SUMIFS($R668:AS668,$R665:AS665,12)+IF(AS665=12,0,AS666)+AT669)&gt;=$L662,$L662-FLOOR(SUMIFS($R668:AS668,$R665:AS665,12),1),IF(AT665=1,AT669,AT669+AS666)),0)</f>
        <v>0</v>
      </c>
      <c r="AU666" s="68">
        <f>IF(AU665&gt;0,IF((SUMIFS($R668:AT668,$R665:AT665,12)+IF(AT665=12,0,AT666)+AU669)&gt;=$L662,$L662-FLOOR(SUMIFS($R668:AT668,$R665:AT665,12),1),IF(AU665=1,AU669,AU669+AT666)),0)</f>
        <v>0</v>
      </c>
      <c r="AV666" s="68">
        <f>IF(AV665&gt;0,IF((SUMIFS($R668:AU668,$R665:AU665,12)+IF(AU665=12,0,AU666)+AV669)&gt;=$L662,$L662-FLOOR(SUMIFS($R668:AU668,$R665:AU665,12),1),IF(AV665=1,AV669,AV669+AU666)),0)</f>
        <v>0</v>
      </c>
      <c r="AW666" s="68">
        <f>IF(AW665&gt;0,IF((SUMIFS($R668:AV668,$R665:AV665,12)+IF(AV665=12,0,AV666)+AW669)&gt;=$L662,$L662-FLOOR(SUMIFS($R668:AV668,$R665:AV665,12),1),IF(AW665=1,AW669,AW669+AV666)),0)</f>
        <v>0</v>
      </c>
      <c r="AX666" s="68">
        <f>IF(AX665&gt;0,IF((SUMIFS($R668:AW668,$R665:AW665,12)+IF(AW665=12,0,AW666)+AX669)&gt;=$L662,$L662-FLOOR(SUMIFS($R668:AW668,$R665:AW665,12),1),IF(AX665=1,AX669,AX669+AW666)),0)</f>
        <v>0</v>
      </c>
      <c r="AY666" s="68">
        <f>IF(AY665&gt;0,IF((SUMIFS($R668:AX668,$R665:AX665,12)+IF(AX665=12,0,AX666)+AY669)&gt;=$L662,$L662-FLOOR(SUMIFS($R668:AX668,$R665:AX665,12),1),IF(AY665=1,AY669,AY669+AX666)),0)</f>
        <v>0</v>
      </c>
      <c r="AZ666" s="68">
        <f>IF(AZ665&gt;0,IF((SUMIFS($R668:AY668,$R665:AY665,12)+IF(AY665=12,0,AY666)+AZ669)&gt;=$L662,$L662-FLOOR(SUMIFS($R668:AY668,$R665:AY665,12),1),IF(AZ665=1,AZ669,AZ669+AY666)),0)</f>
        <v>0</v>
      </c>
      <c r="BA666" s="68">
        <f>IF(BA665&gt;0,IF((SUMIFS($R668:AZ668,$R665:AZ665,12)+IF(AZ665=12,0,AZ666)+BA669)&gt;=$L662,$L662-FLOOR(SUMIFS($R668:AZ668,$R665:AZ665,12),1),IF(BA665=1,BA669,BA669+AZ666)),0)</f>
        <v>0</v>
      </c>
      <c r="BB666" s="68">
        <f>IF(BB665&gt;0,IF((SUMIFS($R668:BA668,$R665:BA665,12)+IF(BA665=12,0,BA666)+BB669)&gt;=$L662,$L662-FLOOR(SUMIFS($R668:BA668,$R665:BA665,12),1),IF(BB665=1,BB669,BB669+BA666)),0)</f>
        <v>0</v>
      </c>
      <c r="BC666" s="68">
        <f>IF(BC665&gt;0,IF((SUMIFS($R668:BB668,$R665:BB665,12)+IF(BB665=12,0,BB666)+BC669)&gt;=$L662,$L662-FLOOR(SUMIFS($R668:BB668,$R665:BB665,12),1),IF(BC665=1,BC669,BC669+BB666)),0)</f>
        <v>0</v>
      </c>
      <c r="BD666" s="68">
        <f>IF(BD665&gt;0,IF((SUMIFS($R668:BC668,$R665:BC665,12)+IF(BC665=12,0,BC666)+BD669)&gt;=$L662,$L662-FLOOR(SUMIFS($R668:BC668,$R665:BC665,12),1),IF(BD665=1,BD669,BD669+BC666)),0)</f>
        <v>0</v>
      </c>
      <c r="BE666" s="68">
        <f>IF(BE665&gt;0,IF((SUMIFS($R668:BD668,$R665:BD665,12)+IF(BD665=12,0,BD666)+BE669)&gt;=$L662,$L662-FLOOR(SUMIFS($R668:BD668,$R665:BD665,12),1),IF(BE665=1,BE669,BE669+BD666)),0)</f>
        <v>0</v>
      </c>
      <c r="BF666" s="68">
        <f>IF(BF665&gt;0,IF((SUMIFS($R668:BE668,$R665:BE665,12)+IF(BE665=12,0,BE666)+BF669)&gt;=$L662,$L662-FLOOR(SUMIFS($R668:BE668,$R665:BE665,12),1),IF(BF665=1,BF669,BF669+BE666)),0)</f>
        <v>0</v>
      </c>
      <c r="BG666" s="68">
        <f>IF(BG665&gt;0,IF((SUMIFS($R668:BF668,$R665:BF665,12)+IF(BF665=12,0,BF666)+BG669)&gt;=$L662,$L662-FLOOR(SUMIFS($R668:BF668,$R665:BF665,12),1),IF(BG665=1,BG669,BG669+BF666)),0)</f>
        <v>0</v>
      </c>
      <c r="BH666" s="68">
        <f>IF(BH665&gt;0,IF((SUMIFS($R668:BG668,$R665:BG665,12)+IF(BG665=12,0,BG666)+BH669)&gt;=$L662,$L662-FLOOR(SUMIFS($R668:BG668,$R665:BG665,12),1),IF(BH665=1,BH669,BH669+BG666)),0)</f>
        <v>0</v>
      </c>
      <c r="BI666" s="68">
        <f>IF(BI665&gt;0,IF((SUMIFS($R668:BH668,$R665:BH665,12)+IF(BH665=12,0,BH666)+BI669)&gt;=$L662,$L662-FLOOR(SUMIFS($R668:BH668,$R665:BH665,12),1),IF(BI665=1,BI669,BI669+BH666)),0)</f>
        <v>0</v>
      </c>
      <c r="BJ666" s="68">
        <f>IF(BJ665&gt;0,IF((SUMIFS($R668:BI668,$R665:BI665,12)+IF(BI665=12,0,BI666)+BJ669)&gt;=$L662,$L662-FLOOR(SUMIFS($R668:BI668,$R665:BI665,12),1),IF(BJ665=1,BJ669,BJ669+BI666)),0)</f>
        <v>0</v>
      </c>
      <c r="BK666" s="68">
        <f>IF(BK665&gt;0,IF((SUMIFS($R668:BJ668,$R665:BJ665,12)+IF(BJ665=12,0,BJ666)+BK669)&gt;=$L662,$L662-FLOOR(SUMIFS($R668:BJ668,$R665:BJ665,12),1),IF(BK665=1,BK669,BK669+BJ666)),0)</f>
        <v>0</v>
      </c>
      <c r="BL666" s="68">
        <f>IF(BL665&gt;0,IF((SUMIFS($R668:BK668,$R665:BK665,12)+IF(BK665=12,0,BK666)+BL669)&gt;=$L662,$L662-FLOOR(SUMIFS($R668:BK668,$R665:BK665,12),1),IF(BL665=1,BL669,BL669+BK666)),0)</f>
        <v>0</v>
      </c>
      <c r="BM666" s="68">
        <f>IF(BM665&gt;0,IF((SUMIFS($R668:BL668,$R665:BL665,12)+IF(BL665=12,0,BL666)+BM669)&gt;=$L662,$L662-FLOOR(SUMIFS($R668:BL668,$R665:BL665,12),1),IF(BM665=1,BM669,BM669+BL666)),0)</f>
        <v>0</v>
      </c>
      <c r="BN666" s="362"/>
      <c r="BO666" s="364"/>
      <c r="BP666" s="366"/>
      <c r="BQ666" s="366"/>
      <c r="BR666" s="106"/>
      <c r="BS666" s="106"/>
      <c r="BT666" s="106"/>
      <c r="BU666" s="106"/>
      <c r="BV666" s="106"/>
      <c r="BW666" s="106"/>
      <c r="BX666" s="106"/>
      <c r="BY666" s="106"/>
      <c r="BZ666" s="106"/>
      <c r="CA666" s="106"/>
      <c r="CB666" s="106"/>
      <c r="CC666" s="106"/>
      <c r="CD666" s="106"/>
      <c r="CE666" s="106"/>
      <c r="CF666" s="106"/>
      <c r="CG666" s="106"/>
    </row>
    <row r="667" spans="1:85" s="245" customFormat="1" ht="41.5" hidden="1" customHeight="1" x14ac:dyDescent="0.35">
      <c r="A667" s="243"/>
      <c r="B667" s="128"/>
      <c r="C667" s="80"/>
      <c r="D667" s="80"/>
      <c r="E667" s="80"/>
      <c r="F667" s="80"/>
      <c r="G667" s="80"/>
      <c r="H667" s="80"/>
      <c r="I667" s="80"/>
      <c r="J667" s="80"/>
      <c r="K667" s="80"/>
      <c r="L667" s="80"/>
      <c r="M667" s="64"/>
      <c r="N667" s="7"/>
      <c r="O667" s="192"/>
      <c r="P667" s="106"/>
      <c r="Q667" s="65" t="s">
        <v>161</v>
      </c>
      <c r="R667" s="67">
        <f>IF(R662&gt;0,R663,0)</f>
        <v>0</v>
      </c>
      <c r="S667" s="67">
        <f t="shared" ref="S667" si="12374">IF(S662&gt;0,IF(S665=1,S663,S663+R667),R667)</f>
        <v>0</v>
      </c>
      <c r="T667" s="67">
        <f t="shared" ref="T667" si="12375">IF(T662&gt;0,IF(T665=1,T663,T663+S667),S667)</f>
        <v>0</v>
      </c>
      <c r="U667" s="67">
        <f t="shared" ref="U667" si="12376">IF(U662&gt;0,IF(U665=1,U663,U663+T667),T667)</f>
        <v>0</v>
      </c>
      <c r="V667" s="67">
        <f t="shared" ref="V667" si="12377">IF(V662&gt;0,IF(V665=1,V663,V663+U667),U667)</f>
        <v>0</v>
      </c>
      <c r="W667" s="67">
        <f t="shared" ref="W667" si="12378">IF(W662&gt;0,IF(W665=1,W663,W663+V667),V667)</f>
        <v>0</v>
      </c>
      <c r="X667" s="67">
        <f t="shared" ref="X667" si="12379">IF(X662&gt;0,IF(X665=1,X663,X663+W667),W667)</f>
        <v>0</v>
      </c>
      <c r="Y667" s="67">
        <f t="shared" ref="Y667" si="12380">IF(Y662&gt;0,IF(Y665=1,Y663,Y663+X667),X667)</f>
        <v>0</v>
      </c>
      <c r="Z667" s="67">
        <f t="shared" ref="Z667" si="12381">IF(Z662&gt;0,IF(Z665=1,Z663,Z663+Y667),Y667)</f>
        <v>0</v>
      </c>
      <c r="AA667" s="67">
        <f t="shared" ref="AA667" si="12382">IF(AA662&gt;0,IF(AA665=1,AA663,AA663+Z667),Z667)</f>
        <v>0</v>
      </c>
      <c r="AB667" s="67">
        <f t="shared" ref="AB667" si="12383">IF(AB662&gt;0,IF(AB665=1,AB663,AB663+AA667),AA667)</f>
        <v>0</v>
      </c>
      <c r="AC667" s="67">
        <f t="shared" ref="AC667" si="12384">IF(AC662&gt;0,IF(AC665=1,AC663,AC663+AB667),AB667)</f>
        <v>0</v>
      </c>
      <c r="AD667" s="67">
        <f t="shared" ref="AD667" si="12385">IF(AD662&gt;0,IF(AD665=1,AD663,AD663+AC667),AC667)</f>
        <v>0</v>
      </c>
      <c r="AE667" s="67">
        <f t="shared" ref="AE667" si="12386">IF(AE662&gt;0,IF(AE665=1,AE663,AE663+AD667),AD667)</f>
        <v>0</v>
      </c>
      <c r="AF667" s="67">
        <f t="shared" ref="AF667" si="12387">IF(AF662&gt;0,IF(AF665=1,AF663,AF663+AE667),AE667)</f>
        <v>0</v>
      </c>
      <c r="AG667" s="67">
        <f t="shared" ref="AG667" si="12388">IF(AG662&gt;0,IF(AG665=1,AG663,AG663+AF667),AF667)</f>
        <v>0</v>
      </c>
      <c r="AH667" s="67">
        <f t="shared" ref="AH667" si="12389">IF(AH662&gt;0,IF(AH665=1,AH663,AH663+AG667),AG667)</f>
        <v>0</v>
      </c>
      <c r="AI667" s="67">
        <f t="shared" ref="AI667" si="12390">IF(AI662&gt;0,IF(AI665=1,AI663,AI663+AH667),AH667)</f>
        <v>0</v>
      </c>
      <c r="AJ667" s="67">
        <f t="shared" ref="AJ667" si="12391">IF(AJ662&gt;0,IF(AJ665=1,AJ663,AJ663+AI667),AI667)</f>
        <v>0</v>
      </c>
      <c r="AK667" s="67">
        <f t="shared" ref="AK667" si="12392">IF(AK662&gt;0,IF(AK665=1,AK663,AK663+AJ667),AJ667)</f>
        <v>0</v>
      </c>
      <c r="AL667" s="67">
        <f t="shared" ref="AL667" si="12393">IF(AL662&gt;0,IF(AL665=1,AL663,AL663+AK667),AK667)</f>
        <v>0</v>
      </c>
      <c r="AM667" s="67">
        <f t="shared" ref="AM667" si="12394">IF(AM662&gt;0,IF(AM665=1,AM663,AM663+AL667),AL667)</f>
        <v>0</v>
      </c>
      <c r="AN667" s="67">
        <f t="shared" ref="AN667" si="12395">IF(AN662&gt;0,IF(AN665=1,AN663,AN663+AM667),AM667)</f>
        <v>0</v>
      </c>
      <c r="AO667" s="67">
        <f t="shared" ref="AO667" si="12396">IF(AO662&gt;0,IF(AO665=1,AO663,AO663+AN667),AN667)</f>
        <v>0</v>
      </c>
      <c r="AP667" s="67">
        <f t="shared" ref="AP667" si="12397">IF(AP662&gt;0,IF(AP665=1,AP663,AP663+AO667),AO667)</f>
        <v>0</v>
      </c>
      <c r="AQ667" s="67">
        <f t="shared" ref="AQ667" si="12398">IF(AQ662&gt;0,IF(AQ665=1,AQ663,AQ663+AP667),AP667)</f>
        <v>0</v>
      </c>
      <c r="AR667" s="67">
        <f t="shared" ref="AR667" si="12399">IF(AR662&gt;0,IF(AR665=1,AR663,AR663+AQ667),AQ667)</f>
        <v>0</v>
      </c>
      <c r="AS667" s="67">
        <f t="shared" ref="AS667" si="12400">IF(AS662&gt;0,IF(AS665=1,AS663,AS663+AR667),AR667)</f>
        <v>0</v>
      </c>
      <c r="AT667" s="67">
        <f t="shared" ref="AT667" si="12401">IF(AT662&gt;0,IF(AT665=1,AT663,AT663+AS667),AS667)</f>
        <v>0</v>
      </c>
      <c r="AU667" s="67">
        <f t="shared" ref="AU667" si="12402">IF(AU662&gt;0,IF(AU665=1,AU663,AU663+AT667),AT667)</f>
        <v>0</v>
      </c>
      <c r="AV667" s="67">
        <f t="shared" ref="AV667" si="12403">IF(AV662&gt;0,IF(AV665=1,AV663,AV663+AU667),AU667)</f>
        <v>0</v>
      </c>
      <c r="AW667" s="67">
        <f t="shared" ref="AW667" si="12404">IF(AW662&gt;0,IF(AW665=1,AW663,AW663+AV667),AV667)</f>
        <v>0</v>
      </c>
      <c r="AX667" s="67">
        <f t="shared" ref="AX667" si="12405">IF(AX662&gt;0,IF(AX665=1,AX663,AX663+AW667),AW667)</f>
        <v>0</v>
      </c>
      <c r="AY667" s="67">
        <f t="shared" ref="AY667" si="12406">IF(AY662&gt;0,IF(AY665=1,AY663,AY663+AX667),AX667)</f>
        <v>0</v>
      </c>
      <c r="AZ667" s="67">
        <f t="shared" ref="AZ667" si="12407">IF(AZ662&gt;0,IF(AZ665=1,AZ663,AZ663+AY667),AY667)</f>
        <v>0</v>
      </c>
      <c r="BA667" s="67">
        <f t="shared" ref="BA667" si="12408">IF(BA662&gt;0,IF(BA665=1,BA663,BA663+AZ667),AZ667)</f>
        <v>0</v>
      </c>
      <c r="BB667" s="67">
        <f t="shared" ref="BB667" si="12409">IF(BB662&gt;0,IF(BB665=1,BB663,BB663+BA667),BA667)</f>
        <v>0</v>
      </c>
      <c r="BC667" s="67">
        <f t="shared" ref="BC667" si="12410">IF(BC662&gt;0,IF(BC665=1,BC663,BC663+BB667),BB667)</f>
        <v>0</v>
      </c>
      <c r="BD667" s="67">
        <f t="shared" ref="BD667" si="12411">IF(BD662&gt;0,IF(BD665=1,BD663,BD663+BC667),BC667)</f>
        <v>0</v>
      </c>
      <c r="BE667" s="67">
        <f t="shared" ref="BE667" si="12412">IF(BE662&gt;0,IF(BE665=1,BE663,BE663+BD667),BD667)</f>
        <v>0</v>
      </c>
      <c r="BF667" s="67">
        <f t="shared" ref="BF667" si="12413">IF(BF662&gt;0,IF(BF665=1,BF663,BF663+BE667),BE667)</f>
        <v>0</v>
      </c>
      <c r="BG667" s="67">
        <f t="shared" ref="BG667" si="12414">IF(BG662&gt;0,IF(BG665=1,BG663,BG663+BF667),BF667)</f>
        <v>0</v>
      </c>
      <c r="BH667" s="67">
        <f t="shared" ref="BH667" si="12415">IF(BH662&gt;0,IF(BH665=1,BH663,BH663+BG667),BG667)</f>
        <v>0</v>
      </c>
      <c r="BI667" s="67">
        <f t="shared" ref="BI667" si="12416">IF(BI662&gt;0,IF(BI665=1,BI663,BI663+BH667),BH667)</f>
        <v>0</v>
      </c>
      <c r="BJ667" s="67">
        <f t="shared" ref="BJ667" si="12417">IF(BJ662&gt;0,IF(BJ665=1,BJ663,BJ663+BI667),BI667)</f>
        <v>0</v>
      </c>
      <c r="BK667" s="67">
        <f t="shared" ref="BK667" si="12418">IF(BK662&gt;0,IF(BK665=1,BK663,BK663+BJ667),BJ667)</f>
        <v>0</v>
      </c>
      <c r="BL667" s="67">
        <f t="shared" ref="BL667" si="12419">IF(BL662&gt;0,IF(BL665=1,BL663,BL663+BK667),BK667)</f>
        <v>0</v>
      </c>
      <c r="BM667" s="67">
        <f t="shared" ref="BM667" si="12420">IF(BM662&gt;0,IF(BM665=1,BM663,BM663+BL667),BL667)</f>
        <v>0</v>
      </c>
      <c r="BN667" s="362"/>
      <c r="BO667" s="364"/>
      <c r="BP667" s="366"/>
      <c r="BQ667" s="366"/>
      <c r="BR667" s="106"/>
      <c r="BS667" s="106"/>
      <c r="BT667" s="106"/>
      <c r="BU667" s="106"/>
      <c r="BV667" s="106"/>
      <c r="BW667" s="106"/>
      <c r="BX667" s="106"/>
      <c r="BY667" s="106"/>
      <c r="BZ667" s="106"/>
      <c r="CA667" s="106"/>
      <c r="CB667" s="106"/>
      <c r="CC667" s="106"/>
      <c r="CD667" s="106"/>
      <c r="CE667" s="106"/>
      <c r="CF667" s="106"/>
      <c r="CG667" s="106"/>
    </row>
    <row r="668" spans="1:85" s="245" customFormat="1" ht="41.5" hidden="1" customHeight="1" x14ac:dyDescent="0.35">
      <c r="A668" s="243"/>
      <c r="B668" s="128"/>
      <c r="C668" s="80"/>
      <c r="D668" s="80"/>
      <c r="E668" s="80"/>
      <c r="F668" s="80"/>
      <c r="G668" s="80"/>
      <c r="H668" s="80"/>
      <c r="I668" s="80"/>
      <c r="J668" s="80"/>
      <c r="K668" s="80"/>
      <c r="L668" s="80"/>
      <c r="M668" s="64"/>
      <c r="N668" s="7"/>
      <c r="O668" s="192"/>
      <c r="P668" s="106"/>
      <c r="Q668" s="65" t="s">
        <v>162</v>
      </c>
      <c r="R668" s="67">
        <f>R670</f>
        <v>0</v>
      </c>
      <c r="S668" s="67">
        <f t="shared" ref="S668" si="12421">IF(S665=1,S670,S670+R668)</f>
        <v>0</v>
      </c>
      <c r="T668" s="67">
        <f t="shared" ref="T668" si="12422">IF(T665=1,T670,T670+S668)</f>
        <v>0</v>
      </c>
      <c r="U668" s="67">
        <f t="shared" ref="U668" si="12423">IF(U665=1,U670,U670+T668)</f>
        <v>0</v>
      </c>
      <c r="V668" s="67">
        <f t="shared" ref="V668" si="12424">IF(V665=1,V670,V670+U668)</f>
        <v>0</v>
      </c>
      <c r="W668" s="67">
        <f t="shared" ref="W668" si="12425">IF(W665=1,W670,W670+V668)</f>
        <v>0</v>
      </c>
      <c r="X668" s="67">
        <f t="shared" ref="X668" si="12426">IF(X665=1,X670,X670+W668)</f>
        <v>0</v>
      </c>
      <c r="Y668" s="67">
        <f t="shared" ref="Y668" si="12427">IF(Y665=1,Y670,Y670+X668)</f>
        <v>0</v>
      </c>
      <c r="Z668" s="67">
        <f t="shared" ref="Z668" si="12428">IF(Z665=1,Z670,Z670+Y668)</f>
        <v>0</v>
      </c>
      <c r="AA668" s="67">
        <f t="shared" ref="AA668" si="12429">IF(AA665=1,AA670,AA670+Z668)</f>
        <v>0</v>
      </c>
      <c r="AB668" s="67">
        <f t="shared" ref="AB668" si="12430">IF(AB665=1,AB670,AB670+AA668)</f>
        <v>0</v>
      </c>
      <c r="AC668" s="67">
        <f t="shared" ref="AC668" si="12431">IF(AC665=1,AC670,AC670+AB668)</f>
        <v>0</v>
      </c>
      <c r="AD668" s="67">
        <f t="shared" ref="AD668" si="12432">IF(AD665=1,AD670,AD670+AC668)</f>
        <v>0</v>
      </c>
      <c r="AE668" s="67">
        <f t="shared" ref="AE668" si="12433">IF(AE665=1,AE670,AE670+AD668)</f>
        <v>0</v>
      </c>
      <c r="AF668" s="67">
        <f t="shared" ref="AF668" si="12434">IF(AF665=1,AF670,AF670+AE668)</f>
        <v>0</v>
      </c>
      <c r="AG668" s="67">
        <f t="shared" ref="AG668" si="12435">IF(AG665=1,AG670,AG670+AF668)</f>
        <v>0</v>
      </c>
      <c r="AH668" s="67">
        <f t="shared" ref="AH668" si="12436">IF(AH665=1,AH670,AH670+AG668)</f>
        <v>0</v>
      </c>
      <c r="AI668" s="67">
        <f t="shared" ref="AI668" si="12437">IF(AI665=1,AI670,AI670+AH668)</f>
        <v>0</v>
      </c>
      <c r="AJ668" s="67">
        <f t="shared" ref="AJ668" si="12438">IF(AJ665=1,AJ670,AJ670+AI668)</f>
        <v>0</v>
      </c>
      <c r="AK668" s="67">
        <f t="shared" ref="AK668" si="12439">IF(AK665=1,AK670,AK670+AJ668)</f>
        <v>0</v>
      </c>
      <c r="AL668" s="67">
        <f t="shared" ref="AL668" si="12440">IF(AL665=1,AL670,AL670+AK668)</f>
        <v>0</v>
      </c>
      <c r="AM668" s="67">
        <f t="shared" ref="AM668" si="12441">IF(AM665=1,AM670,AM670+AL668)</f>
        <v>0</v>
      </c>
      <c r="AN668" s="67">
        <f t="shared" ref="AN668" si="12442">IF(AN665=1,AN670,AN670+AM668)</f>
        <v>0</v>
      </c>
      <c r="AO668" s="67">
        <f t="shared" ref="AO668" si="12443">IF(AO665=1,AO670,AO670+AN668)</f>
        <v>0</v>
      </c>
      <c r="AP668" s="67">
        <f t="shared" ref="AP668" si="12444">IF(AP665=1,AP670,AP670+AO668)</f>
        <v>0</v>
      </c>
      <c r="AQ668" s="67">
        <f t="shared" ref="AQ668" si="12445">IF(AQ665=1,AQ670,AQ670+AP668)</f>
        <v>0</v>
      </c>
      <c r="AR668" s="67">
        <f t="shared" ref="AR668" si="12446">IF(AR665=1,AR670,AR670+AQ668)</f>
        <v>0</v>
      </c>
      <c r="AS668" s="67">
        <f t="shared" ref="AS668" si="12447">IF(AS665=1,AS670,AS670+AR668)</f>
        <v>0</v>
      </c>
      <c r="AT668" s="67">
        <f t="shared" ref="AT668" si="12448">IF(AT665=1,AT670,AT670+AS668)</f>
        <v>0</v>
      </c>
      <c r="AU668" s="67">
        <f t="shared" ref="AU668" si="12449">IF(AU665=1,AU670,AU670+AT668)</f>
        <v>0</v>
      </c>
      <c r="AV668" s="67">
        <f t="shared" ref="AV668" si="12450">IF(AV665=1,AV670,AV670+AU668)</f>
        <v>0</v>
      </c>
      <c r="AW668" s="67">
        <f t="shared" ref="AW668" si="12451">IF(AW665=1,AW670,AW670+AV668)</f>
        <v>0</v>
      </c>
      <c r="AX668" s="67">
        <f t="shared" ref="AX668" si="12452">IF(AX665=1,AX670,AX670+AW668)</f>
        <v>0</v>
      </c>
      <c r="AY668" s="67">
        <f t="shared" ref="AY668" si="12453">IF(AY665=1,AY670,AY670+AX668)</f>
        <v>0</v>
      </c>
      <c r="AZ668" s="67">
        <f t="shared" ref="AZ668" si="12454">IF(AZ665=1,AZ670,AZ670+AY668)</f>
        <v>0</v>
      </c>
      <c r="BA668" s="67">
        <f t="shared" ref="BA668" si="12455">IF(BA665=1,BA670,BA670+AZ668)</f>
        <v>0</v>
      </c>
      <c r="BB668" s="67">
        <f t="shared" ref="BB668" si="12456">IF(BB665=1,BB670,BB670+BA668)</f>
        <v>0</v>
      </c>
      <c r="BC668" s="67">
        <f t="shared" ref="BC668" si="12457">IF(BC665=1,BC670,BC670+BB668)</f>
        <v>0</v>
      </c>
      <c r="BD668" s="67">
        <f t="shared" ref="BD668" si="12458">IF(BD665=1,BD670,BD670+BC668)</f>
        <v>0</v>
      </c>
      <c r="BE668" s="67">
        <f t="shared" ref="BE668" si="12459">IF(BE665=1,BE670,BE670+BD668)</f>
        <v>0</v>
      </c>
      <c r="BF668" s="67">
        <f t="shared" ref="BF668" si="12460">IF(BF665=1,BF670,BF670+BE668)</f>
        <v>0</v>
      </c>
      <c r="BG668" s="67">
        <f t="shared" ref="BG668" si="12461">IF(BG665=1,BG670,BG670+BF668)</f>
        <v>0</v>
      </c>
      <c r="BH668" s="67">
        <f t="shared" ref="BH668" si="12462">IF(BH665=1,BH670,BH670+BG668)</f>
        <v>0</v>
      </c>
      <c r="BI668" s="67">
        <f t="shared" ref="BI668" si="12463">IF(BI665=1,BI670,BI670+BH668)</f>
        <v>0</v>
      </c>
      <c r="BJ668" s="67">
        <f t="shared" ref="BJ668" si="12464">IF(BJ665=1,BJ670,BJ670+BI668)</f>
        <v>0</v>
      </c>
      <c r="BK668" s="67">
        <f t="shared" ref="BK668" si="12465">IF(BK665=1,BK670,BK670+BJ668)</f>
        <v>0</v>
      </c>
      <c r="BL668" s="67">
        <f t="shared" ref="BL668" si="12466">IF(BL665=1,BL670,BL670+BK668)</f>
        <v>0</v>
      </c>
      <c r="BM668" s="67">
        <f t="shared" ref="BM668" si="12467">IF(BM665=1,BM670,BM670+BL668)</f>
        <v>0</v>
      </c>
      <c r="BN668" s="362"/>
      <c r="BO668" s="364"/>
      <c r="BP668" s="366"/>
      <c r="BQ668" s="366"/>
      <c r="BR668" s="106"/>
      <c r="BS668" s="106"/>
      <c r="BT668" s="106"/>
      <c r="BU668" s="106"/>
      <c r="BV668" s="106"/>
      <c r="BW668" s="106"/>
      <c r="BX668" s="106"/>
      <c r="BY668" s="106"/>
      <c r="BZ668" s="106"/>
      <c r="CA668" s="106"/>
      <c r="CB668" s="106"/>
      <c r="CC668" s="106"/>
      <c r="CD668" s="106"/>
      <c r="CE668" s="106"/>
      <c r="CF668" s="106"/>
      <c r="CG668" s="106"/>
    </row>
    <row r="669" spans="1:85" s="245" customFormat="1" ht="29" x14ac:dyDescent="0.35">
      <c r="A669" s="243"/>
      <c r="B669" s="128"/>
      <c r="C669" s="80"/>
      <c r="D669" s="80"/>
      <c r="E669" s="80"/>
      <c r="F669" s="80"/>
      <c r="G669" s="80"/>
      <c r="H669" s="80"/>
      <c r="I669" s="80"/>
      <c r="J669" s="80"/>
      <c r="K669" s="80"/>
      <c r="L669" s="80"/>
      <c r="M669" s="64"/>
      <c r="N669" s="7"/>
      <c r="O669" s="192"/>
      <c r="P669" s="106"/>
      <c r="Q669" s="63" t="s">
        <v>160</v>
      </c>
      <c r="R669" s="68">
        <f t="shared" ref="R669:BM669" si="12468">1720/12*R662</f>
        <v>0</v>
      </c>
      <c r="S669" s="68">
        <f t="shared" si="12468"/>
        <v>0</v>
      </c>
      <c r="T669" s="68">
        <f t="shared" si="12468"/>
        <v>0</v>
      </c>
      <c r="U669" s="68">
        <f t="shared" si="12468"/>
        <v>0</v>
      </c>
      <c r="V669" s="68">
        <f t="shared" si="12468"/>
        <v>0</v>
      </c>
      <c r="W669" s="68">
        <f t="shared" si="12468"/>
        <v>0</v>
      </c>
      <c r="X669" s="68">
        <f t="shared" si="12468"/>
        <v>0</v>
      </c>
      <c r="Y669" s="68">
        <f t="shared" si="12468"/>
        <v>0</v>
      </c>
      <c r="Z669" s="68">
        <f t="shared" si="12468"/>
        <v>0</v>
      </c>
      <c r="AA669" s="68">
        <f t="shared" si="12468"/>
        <v>0</v>
      </c>
      <c r="AB669" s="68">
        <f t="shared" si="12468"/>
        <v>0</v>
      </c>
      <c r="AC669" s="68">
        <f t="shared" si="12468"/>
        <v>0</v>
      </c>
      <c r="AD669" s="68">
        <f t="shared" si="12468"/>
        <v>0</v>
      </c>
      <c r="AE669" s="68">
        <f t="shared" si="12468"/>
        <v>0</v>
      </c>
      <c r="AF669" s="68">
        <f t="shared" si="12468"/>
        <v>0</v>
      </c>
      <c r="AG669" s="68">
        <f t="shared" si="12468"/>
        <v>0</v>
      </c>
      <c r="AH669" s="68">
        <f t="shared" si="12468"/>
        <v>0</v>
      </c>
      <c r="AI669" s="68">
        <f t="shared" si="12468"/>
        <v>0</v>
      </c>
      <c r="AJ669" s="68">
        <f t="shared" si="12468"/>
        <v>0</v>
      </c>
      <c r="AK669" s="68">
        <f t="shared" si="12468"/>
        <v>0</v>
      </c>
      <c r="AL669" s="68">
        <f t="shared" si="12468"/>
        <v>0</v>
      </c>
      <c r="AM669" s="68">
        <f t="shared" si="12468"/>
        <v>0</v>
      </c>
      <c r="AN669" s="68">
        <f t="shared" si="12468"/>
        <v>0</v>
      </c>
      <c r="AO669" s="68">
        <f t="shared" si="12468"/>
        <v>0</v>
      </c>
      <c r="AP669" s="68">
        <f t="shared" si="12468"/>
        <v>0</v>
      </c>
      <c r="AQ669" s="68">
        <f t="shared" si="12468"/>
        <v>0</v>
      </c>
      <c r="AR669" s="68">
        <f t="shared" si="12468"/>
        <v>0</v>
      </c>
      <c r="AS669" s="68">
        <f t="shared" si="12468"/>
        <v>0</v>
      </c>
      <c r="AT669" s="68">
        <f t="shared" si="12468"/>
        <v>0</v>
      </c>
      <c r="AU669" s="68">
        <f t="shared" si="12468"/>
        <v>0</v>
      </c>
      <c r="AV669" s="68">
        <f t="shared" si="12468"/>
        <v>0</v>
      </c>
      <c r="AW669" s="68">
        <f t="shared" si="12468"/>
        <v>0</v>
      </c>
      <c r="AX669" s="68">
        <f t="shared" si="12468"/>
        <v>0</v>
      </c>
      <c r="AY669" s="68">
        <f t="shared" si="12468"/>
        <v>0</v>
      </c>
      <c r="AZ669" s="68">
        <f t="shared" si="12468"/>
        <v>0</v>
      </c>
      <c r="BA669" s="68">
        <f t="shared" si="12468"/>
        <v>0</v>
      </c>
      <c r="BB669" s="68">
        <f t="shared" si="12468"/>
        <v>0</v>
      </c>
      <c r="BC669" s="68">
        <f t="shared" si="12468"/>
        <v>0</v>
      </c>
      <c r="BD669" s="68">
        <f t="shared" si="12468"/>
        <v>0</v>
      </c>
      <c r="BE669" s="68">
        <f t="shared" si="12468"/>
        <v>0</v>
      </c>
      <c r="BF669" s="68">
        <f t="shared" si="12468"/>
        <v>0</v>
      </c>
      <c r="BG669" s="68">
        <f t="shared" si="12468"/>
        <v>0</v>
      </c>
      <c r="BH669" s="68">
        <f t="shared" si="12468"/>
        <v>0</v>
      </c>
      <c r="BI669" s="68">
        <f t="shared" si="12468"/>
        <v>0</v>
      </c>
      <c r="BJ669" s="68">
        <f t="shared" si="12468"/>
        <v>0</v>
      </c>
      <c r="BK669" s="68">
        <f t="shared" si="12468"/>
        <v>0</v>
      </c>
      <c r="BL669" s="68">
        <f t="shared" si="12468"/>
        <v>0</v>
      </c>
      <c r="BM669" s="68">
        <f t="shared" si="12468"/>
        <v>0</v>
      </c>
      <c r="BN669" s="362"/>
      <c r="BO669" s="364"/>
      <c r="BP669" s="366"/>
      <c r="BQ669" s="366"/>
      <c r="BR669" s="106"/>
      <c r="BS669" s="106"/>
      <c r="BT669" s="106"/>
      <c r="BU669" s="106"/>
      <c r="BV669" s="106"/>
      <c r="BW669" s="106"/>
      <c r="BX669" s="106"/>
      <c r="BY669" s="106"/>
      <c r="BZ669" s="106"/>
      <c r="CA669" s="106"/>
      <c r="CB669" s="106"/>
      <c r="CC669" s="106"/>
      <c r="CD669" s="106"/>
      <c r="CE669" s="106"/>
      <c r="CF669" s="106"/>
      <c r="CG669" s="106"/>
    </row>
    <row r="670" spans="1:85" s="245" customFormat="1" ht="29" x14ac:dyDescent="0.35">
      <c r="A670" s="243"/>
      <c r="B670" s="128"/>
      <c r="C670" s="80"/>
      <c r="D670" s="80"/>
      <c r="E670" s="80"/>
      <c r="F670" s="80"/>
      <c r="G670" s="80"/>
      <c r="H670" s="80"/>
      <c r="I670" s="80"/>
      <c r="J670" s="80"/>
      <c r="K670" s="80"/>
      <c r="L670" s="80"/>
      <c r="M670" s="64"/>
      <c r="N670" s="7"/>
      <c r="O670" s="192"/>
      <c r="P670" s="106"/>
      <c r="Q670" s="63" t="s">
        <v>144</v>
      </c>
      <c r="R670" s="68">
        <f>FLOOR(IF(OR(R665=0,R665=1),IF(R663&gt;=R669,R669,R663)+0.00000001,IF(R667&gt;=R666,R666,R667))+0.00000001,1)</f>
        <v>0</v>
      </c>
      <c r="S670" s="68">
        <f t="shared" ref="S670" si="12469">FLOOR(IF(OR(S665=0,S665=1),IF(S669&gt;S666,S666,IF(S663&gt;=S669,S669,S663)+0.00000001),IF(S667&gt;=S666,S666-R668,S667-R668)+0.00000001),1)</f>
        <v>0</v>
      </c>
      <c r="T670" s="68">
        <f t="shared" ref="T670" si="12470">FLOOR(IF(OR(T665=0,T665=1),IF(T669&gt;T666,T666,IF(T663&gt;=T669,T669,T663)+0.00000001),IF(T667&gt;=T666,T666-S668,T667-S668)+0.00000001),1)</f>
        <v>0</v>
      </c>
      <c r="U670" s="68">
        <f t="shared" ref="U670" si="12471">FLOOR(IF(OR(U665=0,U665=1),IF(U669&gt;U666,U666,IF(U663&gt;=U669,U669,U663)+0.00000001),IF(U667&gt;=U666,U666-T668,U667-T668)+0.00000001),1)</f>
        <v>0</v>
      </c>
      <c r="V670" s="68">
        <f t="shared" ref="V670" si="12472">FLOOR(IF(OR(V665=0,V665=1),IF(V669&gt;V666,V666,IF(V663&gt;=V669,V669,V663)+0.00000001),IF(V667&gt;=V666,V666-U668,V667-U668)+0.00000001),1)</f>
        <v>0</v>
      </c>
      <c r="W670" s="68">
        <f t="shared" ref="W670" si="12473">FLOOR(IF(OR(W665=0,W665=1),IF(W669&gt;W666,W666,IF(W663&gt;=W669,W669,W663)+0.00000001),IF(W667&gt;=W666,W666-V668,W667-V668)+0.00000001),1)</f>
        <v>0</v>
      </c>
      <c r="X670" s="68">
        <f t="shared" ref="X670" si="12474">FLOOR(IF(OR(X665=0,X665=1),IF(X669&gt;X666,X666,IF(X663&gt;=X669,X669,X663)+0.00000001),IF(X667&gt;=X666,X666-W668,X667-W668)+0.00000001),1)</f>
        <v>0</v>
      </c>
      <c r="Y670" s="68">
        <f t="shared" ref="Y670" si="12475">FLOOR(IF(OR(Y665=0,Y665=1),IF(Y669&gt;Y666,Y666,IF(Y663&gt;=Y669,Y669,Y663)+0.00000001),IF(Y667&gt;=Y666,Y666-X668,Y667-X668)+0.00000001),1)</f>
        <v>0</v>
      </c>
      <c r="Z670" s="68">
        <f t="shared" ref="Z670" si="12476">FLOOR(IF(OR(Z665=0,Z665=1),IF(Z669&gt;Z666,Z666,IF(Z663&gt;=Z669,Z669,Z663)+0.00000001),IF(Z667&gt;=Z666,Z666-Y668,Z667-Y668)+0.00000001),1)</f>
        <v>0</v>
      </c>
      <c r="AA670" s="68">
        <f t="shared" ref="AA670" si="12477">FLOOR(IF(OR(AA665=0,AA665=1),IF(AA669&gt;AA666,AA666,IF(AA663&gt;=AA669,AA669,AA663)+0.00000001),IF(AA667&gt;=AA666,AA666-Z668,AA667-Z668)+0.00000001),1)</f>
        <v>0</v>
      </c>
      <c r="AB670" s="68">
        <f t="shared" ref="AB670" si="12478">FLOOR(IF(OR(AB665=0,AB665=1),IF(AB669&gt;AB666,AB666,IF(AB663&gt;=AB669,AB669,AB663)+0.00000001),IF(AB667&gt;=AB666,AB666-AA668,AB667-AA668)+0.00000001),1)</f>
        <v>0</v>
      </c>
      <c r="AC670" s="68">
        <f t="shared" ref="AC670" si="12479">FLOOR(IF(OR(AC665=0,AC665=1),IF(AC669&gt;AC666,AC666,IF(AC663&gt;=AC669,AC669,AC663)+0.00000001),IF(AC667&gt;=AC666,AC666-AB668,AC667-AB668)+0.00000001),1)</f>
        <v>0</v>
      </c>
      <c r="AD670" s="68">
        <f t="shared" ref="AD670" si="12480">FLOOR(IF(OR(AD665=0,AD665=1),IF(AD669&gt;AD666,AD666,IF(AD663&gt;=AD669,AD669,AD663)+0.00000001),IF(AD667&gt;=AD666,AD666-AC668,AD667-AC668)+0.00000001),1)</f>
        <v>0</v>
      </c>
      <c r="AE670" s="68">
        <f t="shared" ref="AE670" si="12481">FLOOR(IF(OR(AE665=0,AE665=1),IF(AE669&gt;AE666,AE666,IF(AE663&gt;=AE669,AE669,AE663)+0.00000001),IF(AE667&gt;=AE666,AE666-AD668,AE667-AD668)+0.00000001),1)</f>
        <v>0</v>
      </c>
      <c r="AF670" s="68">
        <f t="shared" ref="AF670" si="12482">FLOOR(IF(OR(AF665=0,AF665=1),IF(AF669&gt;AF666,AF666,IF(AF663&gt;=AF669,AF669,AF663)+0.00000001),IF(AF667&gt;=AF666,AF666-AE668,AF667-AE668)+0.00000001),1)</f>
        <v>0</v>
      </c>
      <c r="AG670" s="68">
        <f t="shared" ref="AG670" si="12483">FLOOR(IF(OR(AG665=0,AG665=1),IF(AG669&gt;AG666,AG666,IF(AG663&gt;=AG669,AG669,AG663)+0.00000001),IF(AG667&gt;=AG666,AG666-AF668,AG667-AF668)+0.00000001),1)</f>
        <v>0</v>
      </c>
      <c r="AH670" s="68">
        <f t="shared" ref="AH670" si="12484">FLOOR(IF(OR(AH665=0,AH665=1),IF(AH669&gt;AH666,AH666,IF(AH663&gt;=AH669,AH669,AH663)+0.00000001),IF(AH667&gt;=AH666,AH666-AG668,AH667-AG668)+0.00000001),1)</f>
        <v>0</v>
      </c>
      <c r="AI670" s="68">
        <f t="shared" ref="AI670" si="12485">FLOOR(IF(OR(AI665=0,AI665=1),IF(AI669&gt;AI666,AI666,IF(AI663&gt;=AI669,AI669,AI663)+0.00000001),IF(AI667&gt;=AI666,AI666-AH668,AI667-AH668)+0.00000001),1)</f>
        <v>0</v>
      </c>
      <c r="AJ670" s="68">
        <f t="shared" ref="AJ670" si="12486">FLOOR(IF(OR(AJ665=0,AJ665=1),IF(AJ669&gt;AJ666,AJ666,IF(AJ663&gt;=AJ669,AJ669,AJ663)+0.00000001),IF(AJ667&gt;=AJ666,AJ666-AI668,AJ667-AI668)+0.00000001),1)</f>
        <v>0</v>
      </c>
      <c r="AK670" s="68">
        <f t="shared" ref="AK670" si="12487">FLOOR(IF(OR(AK665=0,AK665=1),IF(AK669&gt;AK666,AK666,IF(AK663&gt;=AK669,AK669,AK663)+0.00000001),IF(AK667&gt;=AK666,AK666-AJ668,AK667-AJ668)+0.00000001),1)</f>
        <v>0</v>
      </c>
      <c r="AL670" s="68">
        <f t="shared" ref="AL670" si="12488">FLOOR(IF(OR(AL665=0,AL665=1),IF(AL669&gt;AL666,AL666,IF(AL663&gt;=AL669,AL669,AL663)+0.00000001),IF(AL667&gt;=AL666,AL666-AK668,AL667-AK668)+0.00000001),1)</f>
        <v>0</v>
      </c>
      <c r="AM670" s="68">
        <f t="shared" ref="AM670" si="12489">FLOOR(IF(OR(AM665=0,AM665=1),IF(AM669&gt;AM666,AM666,IF(AM663&gt;=AM669,AM669,AM663)+0.00000001),IF(AM667&gt;=AM666,AM666-AL668,AM667-AL668)+0.00000001),1)</f>
        <v>0</v>
      </c>
      <c r="AN670" s="68">
        <f t="shared" ref="AN670" si="12490">FLOOR(IF(OR(AN665=0,AN665=1),IF(AN669&gt;AN666,AN666,IF(AN663&gt;=AN669,AN669,AN663)+0.00000001),IF(AN667&gt;=AN666,AN666-AM668,AN667-AM668)+0.00000001),1)</f>
        <v>0</v>
      </c>
      <c r="AO670" s="68">
        <f t="shared" ref="AO670" si="12491">FLOOR(IF(OR(AO665=0,AO665=1),IF(AO669&gt;AO666,AO666,IF(AO663&gt;=AO669,AO669,AO663)+0.00000001),IF(AO667&gt;=AO666,AO666-AN668,AO667-AN668)+0.00000001),1)</f>
        <v>0</v>
      </c>
      <c r="AP670" s="68">
        <f t="shared" ref="AP670" si="12492">FLOOR(IF(OR(AP665=0,AP665=1),IF(AP669&gt;AP666,AP666,IF(AP663&gt;=AP669,AP669,AP663)+0.00000001),IF(AP667&gt;=AP666,AP666-AO668,AP667-AO668)+0.00000001),1)</f>
        <v>0</v>
      </c>
      <c r="AQ670" s="68">
        <f t="shared" ref="AQ670" si="12493">FLOOR(IF(OR(AQ665=0,AQ665=1),IF(AQ669&gt;AQ666,AQ666,IF(AQ663&gt;=AQ669,AQ669,AQ663)+0.00000001),IF(AQ667&gt;=AQ666,AQ666-AP668,AQ667-AP668)+0.00000001),1)</f>
        <v>0</v>
      </c>
      <c r="AR670" s="68">
        <f t="shared" ref="AR670" si="12494">FLOOR(IF(OR(AR665=0,AR665=1),IF(AR669&gt;AR666,AR666,IF(AR663&gt;=AR669,AR669,AR663)+0.00000001),IF(AR667&gt;=AR666,AR666-AQ668,AR667-AQ668)+0.00000001),1)</f>
        <v>0</v>
      </c>
      <c r="AS670" s="68">
        <f t="shared" ref="AS670" si="12495">FLOOR(IF(OR(AS665=0,AS665=1),IF(AS669&gt;AS666,AS666,IF(AS663&gt;=AS669,AS669,AS663)+0.00000001),IF(AS667&gt;=AS666,AS666-AR668,AS667-AR668)+0.00000001),1)</f>
        <v>0</v>
      </c>
      <c r="AT670" s="68">
        <f t="shared" ref="AT670" si="12496">FLOOR(IF(OR(AT665=0,AT665=1),IF(AT669&gt;AT666,AT666,IF(AT663&gt;=AT669,AT669,AT663)+0.00000001),IF(AT667&gt;=AT666,AT666-AS668,AT667-AS668)+0.00000001),1)</f>
        <v>0</v>
      </c>
      <c r="AU670" s="68">
        <f t="shared" ref="AU670" si="12497">FLOOR(IF(OR(AU665=0,AU665=1),IF(AU669&gt;AU666,AU666,IF(AU663&gt;=AU669,AU669,AU663)+0.00000001),IF(AU667&gt;=AU666,AU666-AT668,AU667-AT668)+0.00000001),1)</f>
        <v>0</v>
      </c>
      <c r="AV670" s="68">
        <f t="shared" ref="AV670" si="12498">FLOOR(IF(OR(AV665=0,AV665=1),IF(AV669&gt;AV666,AV666,IF(AV663&gt;=AV669,AV669,AV663)+0.00000001),IF(AV667&gt;=AV666,AV666-AU668,AV667-AU668)+0.00000001),1)</f>
        <v>0</v>
      </c>
      <c r="AW670" s="68">
        <f t="shared" ref="AW670" si="12499">FLOOR(IF(OR(AW665=0,AW665=1),IF(AW669&gt;AW666,AW666,IF(AW663&gt;=AW669,AW669,AW663)+0.00000001),IF(AW667&gt;=AW666,AW666-AV668,AW667-AV668)+0.00000001),1)</f>
        <v>0</v>
      </c>
      <c r="AX670" s="68">
        <f t="shared" ref="AX670" si="12500">FLOOR(IF(OR(AX665=0,AX665=1),IF(AX669&gt;AX666,AX666,IF(AX663&gt;=AX669,AX669,AX663)+0.00000001),IF(AX667&gt;=AX666,AX666-AW668,AX667-AW668)+0.00000001),1)</f>
        <v>0</v>
      </c>
      <c r="AY670" s="68">
        <f t="shared" ref="AY670" si="12501">FLOOR(IF(OR(AY665=0,AY665=1),IF(AY669&gt;AY666,AY666,IF(AY663&gt;=AY669,AY669,AY663)+0.00000001),IF(AY667&gt;=AY666,AY666-AX668,AY667-AX668)+0.00000001),1)</f>
        <v>0</v>
      </c>
      <c r="AZ670" s="68">
        <f t="shared" ref="AZ670" si="12502">FLOOR(IF(OR(AZ665=0,AZ665=1),IF(AZ669&gt;AZ666,AZ666,IF(AZ663&gt;=AZ669,AZ669,AZ663)+0.00000001),IF(AZ667&gt;=AZ666,AZ666-AY668,AZ667-AY668)+0.00000001),1)</f>
        <v>0</v>
      </c>
      <c r="BA670" s="68">
        <f t="shared" ref="BA670" si="12503">FLOOR(IF(OR(BA665=0,BA665=1),IF(BA669&gt;BA666,BA666,IF(BA663&gt;=BA669,BA669,BA663)+0.00000001),IF(BA667&gt;=BA666,BA666-AZ668,BA667-AZ668)+0.00000001),1)</f>
        <v>0</v>
      </c>
      <c r="BB670" s="68">
        <f t="shared" ref="BB670" si="12504">FLOOR(IF(OR(BB665=0,BB665=1),IF(BB669&gt;BB666,BB666,IF(BB663&gt;=BB669,BB669,BB663)+0.00000001),IF(BB667&gt;=BB666,BB666-BA668,BB667-BA668)+0.00000001),1)</f>
        <v>0</v>
      </c>
      <c r="BC670" s="68">
        <f t="shared" ref="BC670" si="12505">FLOOR(IF(OR(BC665=0,BC665=1),IF(BC669&gt;BC666,BC666,IF(BC663&gt;=BC669,BC669,BC663)+0.00000001),IF(BC667&gt;=BC666,BC666-BB668,BC667-BB668)+0.00000001),1)</f>
        <v>0</v>
      </c>
      <c r="BD670" s="68">
        <f t="shared" ref="BD670" si="12506">FLOOR(IF(OR(BD665=0,BD665=1),IF(BD669&gt;BD666,BD666,IF(BD663&gt;=BD669,BD669,BD663)+0.00000001),IF(BD667&gt;=BD666,BD666-BC668,BD667-BC668)+0.00000001),1)</f>
        <v>0</v>
      </c>
      <c r="BE670" s="68">
        <f t="shared" ref="BE670" si="12507">FLOOR(IF(OR(BE665=0,BE665=1),IF(BE669&gt;BE666,BE666,IF(BE663&gt;=BE669,BE669,BE663)+0.00000001),IF(BE667&gt;=BE666,BE666-BD668,BE667-BD668)+0.00000001),1)</f>
        <v>0</v>
      </c>
      <c r="BF670" s="68">
        <f t="shared" ref="BF670" si="12508">FLOOR(IF(OR(BF665=0,BF665=1),IF(BF669&gt;BF666,BF666,IF(BF663&gt;=BF669,BF669,BF663)+0.00000001),IF(BF667&gt;=BF666,BF666-BE668,BF667-BE668)+0.00000001),1)</f>
        <v>0</v>
      </c>
      <c r="BG670" s="68">
        <f t="shared" ref="BG670" si="12509">FLOOR(IF(OR(BG665=0,BG665=1),IF(BG669&gt;BG666,BG666,IF(BG663&gt;=BG669,BG669,BG663)+0.00000001),IF(BG667&gt;=BG666,BG666-BF668,BG667-BF668)+0.00000001),1)</f>
        <v>0</v>
      </c>
      <c r="BH670" s="68">
        <f t="shared" ref="BH670" si="12510">FLOOR(IF(OR(BH665=0,BH665=1),IF(BH669&gt;BH666,BH666,IF(BH663&gt;=BH669,BH669,BH663)+0.00000001),IF(BH667&gt;=BH666,BH666-BG668,BH667-BG668)+0.00000001),1)</f>
        <v>0</v>
      </c>
      <c r="BI670" s="68">
        <f t="shared" ref="BI670" si="12511">FLOOR(IF(OR(BI665=0,BI665=1),IF(BI669&gt;BI666,BI666,IF(BI663&gt;=BI669,BI669,BI663)+0.00000001),IF(BI667&gt;=BI666,BI666-BH668,BI667-BH668)+0.00000001),1)</f>
        <v>0</v>
      </c>
      <c r="BJ670" s="68">
        <f t="shared" ref="BJ670" si="12512">FLOOR(IF(OR(BJ665=0,BJ665=1),IF(BJ669&gt;BJ666,BJ666,IF(BJ663&gt;=BJ669,BJ669,BJ663)+0.00000001),IF(BJ667&gt;=BJ666,BJ666-BI668,BJ667-BI668)+0.00000001),1)</f>
        <v>0</v>
      </c>
      <c r="BK670" s="68">
        <f t="shared" ref="BK670" si="12513">FLOOR(IF(OR(BK665=0,BK665=1),IF(BK669&gt;BK666,BK666,IF(BK663&gt;=BK669,BK669,BK663)+0.00000001),IF(BK667&gt;=BK666,BK666-BJ668,BK667-BJ668)+0.00000001),1)</f>
        <v>0</v>
      </c>
      <c r="BL670" s="68">
        <f t="shared" ref="BL670" si="12514">FLOOR(IF(OR(BL665=0,BL665=1),IF(BL669&gt;BL666,BL666,IF(BL663&gt;=BL669,BL669,BL663)+0.00000001),IF(BL667&gt;=BL666,BL666-BK668,BL667-BK668)+0.00000001),1)</f>
        <v>0</v>
      </c>
      <c r="BM670" s="68">
        <f t="shared" ref="BM670" si="12515">FLOOR(IF(OR(BM665=0,BM665=1),IF(BM669&gt;BM666,BM666,IF(BM663&gt;=BM669,BM669,BM663)+0.00000001),IF(BM667&gt;=BM666,BM666-BL668,BM667-BL668)+0.00000001),1)</f>
        <v>0</v>
      </c>
      <c r="BN670" s="362"/>
      <c r="BO670" s="364"/>
      <c r="BP670" s="366"/>
      <c r="BQ670" s="366"/>
      <c r="BR670" s="106"/>
      <c r="BS670" s="106"/>
      <c r="BT670" s="106"/>
      <c r="BU670" s="106"/>
      <c r="BV670" s="106"/>
      <c r="BW670" s="106"/>
      <c r="BX670" s="106"/>
      <c r="BY670" s="106"/>
      <c r="BZ670" s="106"/>
      <c r="CA670" s="106"/>
      <c r="CB670" s="106"/>
      <c r="CC670" s="106"/>
      <c r="CD670" s="106"/>
      <c r="CE670" s="106"/>
      <c r="CF670" s="106"/>
      <c r="CG670" s="106"/>
    </row>
    <row r="671" spans="1:85" s="245" customFormat="1" ht="25.4" customHeight="1" thickBot="1" x14ac:dyDescent="0.4">
      <c r="A671" s="243"/>
      <c r="B671" s="129"/>
      <c r="C671" s="69"/>
      <c r="D671" s="69"/>
      <c r="E671" s="69"/>
      <c r="F671" s="69"/>
      <c r="G671" s="69"/>
      <c r="H671" s="69"/>
      <c r="I671" s="69"/>
      <c r="J671" s="69"/>
      <c r="K671" s="69"/>
      <c r="L671" s="69"/>
      <c r="M671" s="70"/>
      <c r="N671" s="7"/>
      <c r="O671" s="193"/>
      <c r="P671" s="106"/>
      <c r="Q671" s="216" t="s">
        <v>145</v>
      </c>
      <c r="R671" s="72">
        <f>IF($J662="Ano",R670*'Podpůrná data'!$B$5,R670*'Podpůrná data'!$B$3)</f>
        <v>0</v>
      </c>
      <c r="S671" s="72">
        <f>IF($J662="Ano",S670*'Podpůrná data'!$B$5,S670*'Podpůrná data'!$B$3)</f>
        <v>0</v>
      </c>
      <c r="T671" s="72">
        <f>IF($J662="Ano",T670*'Podpůrná data'!$B$5,T670*'Podpůrná data'!$B$3)</f>
        <v>0</v>
      </c>
      <c r="U671" s="72">
        <f>IF($J662="Ano",U670*'Podpůrná data'!$B$5,U670*'Podpůrná data'!$B$3)</f>
        <v>0</v>
      </c>
      <c r="V671" s="72">
        <f>IF($J662="Ano",V670*'Podpůrná data'!$B$5,V670*'Podpůrná data'!$B$3)</f>
        <v>0</v>
      </c>
      <c r="W671" s="72">
        <f>IF($J662="Ano",W670*'Podpůrná data'!$B$5,W670*'Podpůrná data'!$B$3)</f>
        <v>0</v>
      </c>
      <c r="X671" s="72">
        <f>IF($J662="Ano",X670*'Podpůrná data'!$B$5,X670*'Podpůrná data'!$B$3)</f>
        <v>0</v>
      </c>
      <c r="Y671" s="72">
        <f>IF($J662="Ano",Y670*'Podpůrná data'!$B$5,Y670*'Podpůrná data'!$B$3)</f>
        <v>0</v>
      </c>
      <c r="Z671" s="72">
        <f>IF($J662="Ano",Z670*'Podpůrná data'!$B$5,Z670*'Podpůrná data'!$B$3)</f>
        <v>0</v>
      </c>
      <c r="AA671" s="72">
        <f>IF($J662="Ano",AA670*'Podpůrná data'!$B$5,AA670*'Podpůrná data'!$B$3)</f>
        <v>0</v>
      </c>
      <c r="AB671" s="72">
        <f>IF($J662="Ano",AB670*'Podpůrná data'!$B$5,AB670*'Podpůrná data'!$B$3)</f>
        <v>0</v>
      </c>
      <c r="AC671" s="72">
        <f>IF($J662="Ano",AC670*'Podpůrná data'!$B$5,AC670*'Podpůrná data'!$B$3)</f>
        <v>0</v>
      </c>
      <c r="AD671" s="72">
        <f>IF($J662="Ano",AD670*'Podpůrná data'!$B$5,AD670*'Podpůrná data'!$B$3)</f>
        <v>0</v>
      </c>
      <c r="AE671" s="72">
        <f>IF($J662="Ano",AE670*'Podpůrná data'!$B$5,AE670*'Podpůrná data'!$B$3)</f>
        <v>0</v>
      </c>
      <c r="AF671" s="72">
        <f>IF($J662="Ano",AF670*'Podpůrná data'!$B$5,AF670*'Podpůrná data'!$B$3)</f>
        <v>0</v>
      </c>
      <c r="AG671" s="72">
        <f>IF($J662="Ano",AG670*'Podpůrná data'!$B$5,AG670*'Podpůrná data'!$B$3)</f>
        <v>0</v>
      </c>
      <c r="AH671" s="72">
        <f>IF($J662="Ano",AH670*'Podpůrná data'!$B$5,AH670*'Podpůrná data'!$B$3)</f>
        <v>0</v>
      </c>
      <c r="AI671" s="72">
        <f>IF($J662="Ano",AI670*'Podpůrná data'!$B$5,AI670*'Podpůrná data'!$B$3)</f>
        <v>0</v>
      </c>
      <c r="AJ671" s="72">
        <f>IF($J662="Ano",AJ670*'Podpůrná data'!$B$5,AJ670*'Podpůrná data'!$B$3)</f>
        <v>0</v>
      </c>
      <c r="AK671" s="72">
        <f>IF($J662="Ano",AK670*'Podpůrná data'!$B$5,AK670*'Podpůrná data'!$B$3)</f>
        <v>0</v>
      </c>
      <c r="AL671" s="72">
        <f>IF($J662="Ano",AL670*'Podpůrná data'!$B$5,AL670*'Podpůrná data'!$B$3)</f>
        <v>0</v>
      </c>
      <c r="AM671" s="72">
        <f>IF($J662="Ano",AM670*'Podpůrná data'!$B$5,AM670*'Podpůrná data'!$B$3)</f>
        <v>0</v>
      </c>
      <c r="AN671" s="72">
        <f>IF($J662="Ano",AN670*'Podpůrná data'!$B$5,AN670*'Podpůrná data'!$B$3)</f>
        <v>0</v>
      </c>
      <c r="AO671" s="72">
        <f>IF($J662="Ano",AO670*'Podpůrná data'!$B$5,AO670*'Podpůrná data'!$B$3)</f>
        <v>0</v>
      </c>
      <c r="AP671" s="72">
        <f>IF($J662="Ano",AP670*'Podpůrná data'!$B$5,AP670*'Podpůrná data'!$B$3)</f>
        <v>0</v>
      </c>
      <c r="AQ671" s="72">
        <f>IF($J662="Ano",AQ670*'Podpůrná data'!$B$5,AQ670*'Podpůrná data'!$B$3)</f>
        <v>0</v>
      </c>
      <c r="AR671" s="72">
        <f>IF($J662="Ano",AR670*'Podpůrná data'!$B$5,AR670*'Podpůrná data'!$B$3)</f>
        <v>0</v>
      </c>
      <c r="AS671" s="72">
        <f>IF($J662="Ano",AS670*'Podpůrná data'!$B$5,AS670*'Podpůrná data'!$B$3)</f>
        <v>0</v>
      </c>
      <c r="AT671" s="72">
        <f>IF($J662="Ano",AT670*'Podpůrná data'!$B$5,AT670*'Podpůrná data'!$B$3)</f>
        <v>0</v>
      </c>
      <c r="AU671" s="72">
        <f>IF($J662="Ano",AU670*'Podpůrná data'!$B$5,AU670*'Podpůrná data'!$B$3)</f>
        <v>0</v>
      </c>
      <c r="AV671" s="72">
        <f>IF($J662="Ano",AV670*'Podpůrná data'!$B$5,AV670*'Podpůrná data'!$B$3)</f>
        <v>0</v>
      </c>
      <c r="AW671" s="72">
        <f>IF($J662="Ano",AW670*'Podpůrná data'!$B$5,AW670*'Podpůrná data'!$B$3)</f>
        <v>0</v>
      </c>
      <c r="AX671" s="72">
        <f>IF($J662="Ano",AX670*'Podpůrná data'!$B$5,AX670*'Podpůrná data'!$B$3)</f>
        <v>0</v>
      </c>
      <c r="AY671" s="72">
        <f>IF($J662="Ano",AY670*'Podpůrná data'!$B$5,AY670*'Podpůrná data'!$B$3)</f>
        <v>0</v>
      </c>
      <c r="AZ671" s="72">
        <f>IF($J662="Ano",AZ670*'Podpůrná data'!$B$5,AZ670*'Podpůrná data'!$B$3)</f>
        <v>0</v>
      </c>
      <c r="BA671" s="72">
        <f>IF($J662="Ano",BA670*'Podpůrná data'!$B$5,BA670*'Podpůrná data'!$B$3)</f>
        <v>0</v>
      </c>
      <c r="BB671" s="72">
        <f>IF($J662="Ano",BB670*'Podpůrná data'!$B$5,BB670*'Podpůrná data'!$B$3)</f>
        <v>0</v>
      </c>
      <c r="BC671" s="72">
        <f>IF($J662="Ano",BC670*'Podpůrná data'!$B$5,BC670*'Podpůrná data'!$B$3)</f>
        <v>0</v>
      </c>
      <c r="BD671" s="72">
        <f>IF($J662="Ano",BD670*'Podpůrná data'!$B$5,BD670*'Podpůrná data'!$B$3)</f>
        <v>0</v>
      </c>
      <c r="BE671" s="72">
        <f>IF($J662="Ano",BE670*'Podpůrná data'!$B$5,BE670*'Podpůrná data'!$B$3)</f>
        <v>0</v>
      </c>
      <c r="BF671" s="72">
        <f>IF($J662="Ano",BF670*'Podpůrná data'!$B$5,BF670*'Podpůrná data'!$B$3)</f>
        <v>0</v>
      </c>
      <c r="BG671" s="72">
        <f>IF($J662="Ano",BG670*'Podpůrná data'!$B$5,BG670*'Podpůrná data'!$B$3)</f>
        <v>0</v>
      </c>
      <c r="BH671" s="72">
        <f>IF($J662="Ano",BH670*'Podpůrná data'!$B$5,BH670*'Podpůrná data'!$B$3)</f>
        <v>0</v>
      </c>
      <c r="BI671" s="72">
        <f>IF($J662="Ano",BI670*'Podpůrná data'!$B$5,BI670*'Podpůrná data'!$B$3)</f>
        <v>0</v>
      </c>
      <c r="BJ671" s="72">
        <f>IF($J662="Ano",BJ670*'Podpůrná data'!$B$5,BJ670*'Podpůrná data'!$B$3)</f>
        <v>0</v>
      </c>
      <c r="BK671" s="72">
        <f>IF($J662="Ano",BK670*'Podpůrná data'!$B$5,BK670*'Podpůrná data'!$B$3)</f>
        <v>0</v>
      </c>
      <c r="BL671" s="72">
        <f>IF($J662="Ano",BL670*'Podpůrná data'!$B$5,BL670*'Podpůrná data'!$B$3)</f>
        <v>0</v>
      </c>
      <c r="BM671" s="72">
        <f>IF($J662="Ano",BM670*'Podpůrná data'!$B$5,BM670*'Podpůrná data'!$B$3)</f>
        <v>0</v>
      </c>
      <c r="BN671" s="363"/>
      <c r="BO671" s="365"/>
      <c r="BP671" s="367"/>
      <c r="BQ671" s="367"/>
      <c r="BR671" s="106"/>
      <c r="BS671" s="178">
        <f>SUMIFS($R671:$BM671,$R661:$BM661,"1. ZoR")</f>
        <v>0</v>
      </c>
      <c r="BT671" s="178">
        <f>SUMIFS($R671:$BM671,$R661:$BM661,"2. ZoR")</f>
        <v>0</v>
      </c>
      <c r="BU671" s="178">
        <f>SUMIFS($R671:$BM671,$R661:$BM661,"3. ZoR")</f>
        <v>0</v>
      </c>
      <c r="BV671" s="178">
        <f>SUMIFS($R671:$BM671,$R661:$BM661,"4. ZoR")</f>
        <v>0</v>
      </c>
      <c r="BW671" s="178">
        <f>SUMIFS($R671:$BM671,$R661:$BM661,"5. ZoR")</f>
        <v>0</v>
      </c>
      <c r="BX671" s="178">
        <f>SUMIFS($R671:$BM671,$R661:$BM661,"6. ZoR")</f>
        <v>0</v>
      </c>
      <c r="BY671" s="178">
        <f>SUMIFS($R671:$BM671,$R661:$BM661,"7. ZoR")</f>
        <v>0</v>
      </c>
      <c r="BZ671" s="178">
        <f>SUMIFS($R671:$BM671,$R661:$BM661,"8. ZoR")</f>
        <v>0</v>
      </c>
      <c r="CA671" s="178">
        <f>SUMIFS($R671:$BM671,$R661:$BM661,"9. ZoR")</f>
        <v>0</v>
      </c>
      <c r="CB671" s="178">
        <f>SUMIFS($R671:$BM671,$R661:$BM661,"10. ZoR")</f>
        <v>0</v>
      </c>
      <c r="CC671" s="178">
        <f>SUMIFS($R671:$BM671,$R661:$BM661,"11. ZoR")</f>
        <v>0</v>
      </c>
      <c r="CD671" s="178">
        <f>SUMIFS($R671:$BM671,$R661:$BM661,"12. ZoR")</f>
        <v>0</v>
      </c>
      <c r="CE671" s="178">
        <f>SUMIFS($R671:$BM671,$R661:$BM661,"13. ZoR")</f>
        <v>0</v>
      </c>
      <c r="CF671" s="178">
        <f>SUMIFS($R671:$BM671,$R661:$BM661,"14. ZoR")</f>
        <v>0</v>
      </c>
      <c r="CG671" s="178">
        <f>SUMIFS($R671:$BM671,$R661:$BM661,"15. ZoR")</f>
        <v>0</v>
      </c>
    </row>
    <row r="672" spans="1:85" ht="15" hidden="1" thickBot="1" x14ac:dyDescent="0.4">
      <c r="B672" s="105"/>
      <c r="C672" s="130"/>
      <c r="D672" s="130"/>
      <c r="E672" s="130"/>
      <c r="F672" s="130"/>
      <c r="G672" s="130"/>
      <c r="H672" s="105"/>
      <c r="I672" s="105"/>
      <c r="J672" s="105"/>
      <c r="K672" s="105"/>
      <c r="L672" s="105"/>
      <c r="M672" s="105"/>
      <c r="N672" s="7"/>
      <c r="O672" s="105"/>
      <c r="P672" s="105"/>
      <c r="Q672" s="105"/>
      <c r="R672" s="105"/>
      <c r="S672" s="105"/>
      <c r="T672" s="7"/>
      <c r="U672" s="105"/>
      <c r="V672" s="105"/>
      <c r="W672" s="105"/>
      <c r="X672" s="105"/>
      <c r="Y672" s="105"/>
      <c r="Z672" s="105"/>
      <c r="AA672" s="105"/>
      <c r="AB672" s="105"/>
      <c r="AC672" s="105"/>
      <c r="AD672" s="105"/>
      <c r="AE672" s="105"/>
      <c r="AF672" s="105"/>
      <c r="AG672" s="105"/>
      <c r="AH672" s="105"/>
      <c r="AI672" s="105"/>
      <c r="AJ672" s="105"/>
      <c r="AK672" s="105"/>
      <c r="AL672" s="105"/>
      <c r="AM672" s="105"/>
      <c r="AN672" s="105"/>
      <c r="AO672" s="105"/>
      <c r="AP672" s="105"/>
      <c r="AQ672" s="105"/>
      <c r="AR672" s="105"/>
      <c r="AS672" s="105"/>
      <c r="AT672" s="105"/>
      <c r="AU672" s="105"/>
      <c r="AV672" s="105"/>
      <c r="AW672" s="105"/>
      <c r="AX672" s="105"/>
      <c r="AY672" s="105"/>
      <c r="AZ672" s="105"/>
      <c r="BA672" s="105"/>
      <c r="BB672" s="105"/>
      <c r="BC672" s="105"/>
      <c r="BD672" s="105"/>
      <c r="BE672" s="105"/>
      <c r="BF672" s="105"/>
      <c r="BG672" s="105"/>
      <c r="BH672" s="105"/>
      <c r="BI672" s="105"/>
      <c r="BJ672" s="105"/>
      <c r="BK672" s="105"/>
      <c r="BL672" s="105"/>
      <c r="BM672" s="105"/>
      <c r="BN672" s="105"/>
      <c r="BO672" s="105"/>
      <c r="BP672" s="105"/>
      <c r="BQ672" s="105"/>
      <c r="BR672" s="105"/>
      <c r="BS672" s="105"/>
      <c r="BT672" s="105"/>
      <c r="BU672" s="105"/>
      <c r="BV672" s="105"/>
      <c r="BW672" s="105"/>
      <c r="BX672" s="105"/>
      <c r="BY672" s="105"/>
      <c r="BZ672" s="105"/>
      <c r="CA672" s="105"/>
      <c r="CB672" s="105"/>
      <c r="CC672" s="105"/>
      <c r="CD672" s="105"/>
      <c r="CE672" s="105"/>
      <c r="CF672" s="105"/>
      <c r="CG672" s="105"/>
    </row>
    <row r="673" spans="1:85" s="245" customFormat="1" ht="69.650000000000006" customHeight="1" thickBot="1" x14ac:dyDescent="0.4">
      <c r="A673" s="249"/>
      <c r="B673" s="120"/>
      <c r="C673" s="360" t="s">
        <v>2</v>
      </c>
      <c r="D673" s="121"/>
      <c r="E673" s="131" t="s">
        <v>206</v>
      </c>
      <c r="F673" s="131" t="s">
        <v>444</v>
      </c>
      <c r="G673" s="131" t="s">
        <v>208</v>
      </c>
      <c r="H673" s="122" t="s">
        <v>94</v>
      </c>
      <c r="I673" s="122" t="s">
        <v>95</v>
      </c>
      <c r="J673" s="122" t="s">
        <v>96</v>
      </c>
      <c r="K673" s="122" t="s">
        <v>216</v>
      </c>
      <c r="L673" s="122" t="s">
        <v>218</v>
      </c>
      <c r="M673" s="138" t="s">
        <v>1</v>
      </c>
      <c r="N673" s="7"/>
      <c r="O673" s="124">
        <v>208002</v>
      </c>
      <c r="P673" s="106"/>
      <c r="Q673" s="194" t="s">
        <v>128</v>
      </c>
      <c r="R673" s="83" t="s">
        <v>4</v>
      </c>
      <c r="S673" s="83" t="s">
        <v>5</v>
      </c>
      <c r="T673" s="83" t="s">
        <v>6</v>
      </c>
      <c r="U673" s="83" t="s">
        <v>7</v>
      </c>
      <c r="V673" s="83" t="s">
        <v>8</v>
      </c>
      <c r="W673" s="83" t="s">
        <v>9</v>
      </c>
      <c r="X673" s="83" t="s">
        <v>10</v>
      </c>
      <c r="Y673" s="83" t="s">
        <v>11</v>
      </c>
      <c r="Z673" s="83" t="s">
        <v>12</v>
      </c>
      <c r="AA673" s="83" t="s">
        <v>13</v>
      </c>
      <c r="AB673" s="83" t="s">
        <v>14</v>
      </c>
      <c r="AC673" s="83" t="s">
        <v>15</v>
      </c>
      <c r="AD673" s="83" t="s">
        <v>16</v>
      </c>
      <c r="AE673" s="83" t="s">
        <v>17</v>
      </c>
      <c r="AF673" s="83" t="s">
        <v>18</v>
      </c>
      <c r="AG673" s="83" t="s">
        <v>19</v>
      </c>
      <c r="AH673" s="83" t="s">
        <v>20</v>
      </c>
      <c r="AI673" s="83" t="s">
        <v>21</v>
      </c>
      <c r="AJ673" s="83" t="s">
        <v>22</v>
      </c>
      <c r="AK673" s="83" t="s">
        <v>23</v>
      </c>
      <c r="AL673" s="83" t="s">
        <v>24</v>
      </c>
      <c r="AM673" s="83" t="s">
        <v>25</v>
      </c>
      <c r="AN673" s="83" t="s">
        <v>26</v>
      </c>
      <c r="AO673" s="83" t="s">
        <v>27</v>
      </c>
      <c r="AP673" s="83" t="s">
        <v>28</v>
      </c>
      <c r="AQ673" s="83" t="s">
        <v>29</v>
      </c>
      <c r="AR673" s="83" t="s">
        <v>30</v>
      </c>
      <c r="AS673" s="83" t="s">
        <v>31</v>
      </c>
      <c r="AT673" s="83" t="s">
        <v>32</v>
      </c>
      <c r="AU673" s="83" t="s">
        <v>33</v>
      </c>
      <c r="AV673" s="83" t="s">
        <v>34</v>
      </c>
      <c r="AW673" s="83" t="s">
        <v>35</v>
      </c>
      <c r="AX673" s="83" t="s">
        <v>36</v>
      </c>
      <c r="AY673" s="83" t="s">
        <v>37</v>
      </c>
      <c r="AZ673" s="83" t="s">
        <v>38</v>
      </c>
      <c r="BA673" s="83" t="s">
        <v>39</v>
      </c>
      <c r="BB673" s="83" t="s">
        <v>40</v>
      </c>
      <c r="BC673" s="83" t="s">
        <v>41</v>
      </c>
      <c r="BD673" s="83" t="s">
        <v>42</v>
      </c>
      <c r="BE673" s="83" t="s">
        <v>43</v>
      </c>
      <c r="BF673" s="83" t="s">
        <v>44</v>
      </c>
      <c r="BG673" s="83" t="s">
        <v>45</v>
      </c>
      <c r="BH673" s="83" t="s">
        <v>46</v>
      </c>
      <c r="BI673" s="83" t="s">
        <v>47</v>
      </c>
      <c r="BJ673" s="83" t="s">
        <v>48</v>
      </c>
      <c r="BK673" s="83" t="s">
        <v>49</v>
      </c>
      <c r="BL673" s="83" t="s">
        <v>50</v>
      </c>
      <c r="BM673" s="83" t="s">
        <v>51</v>
      </c>
      <c r="BN673" s="134" t="s">
        <v>163</v>
      </c>
      <c r="BO673" s="135" t="s">
        <v>164</v>
      </c>
      <c r="BP673" s="135" t="s">
        <v>146</v>
      </c>
      <c r="BQ673" s="135" t="s">
        <v>214</v>
      </c>
      <c r="BR673" s="106"/>
      <c r="BS673" s="368" t="s">
        <v>238</v>
      </c>
      <c r="BT673" s="369"/>
      <c r="BU673" s="369"/>
      <c r="BV673" s="369"/>
      <c r="BW673" s="369"/>
      <c r="BX673" s="369"/>
      <c r="BY673" s="369"/>
      <c r="BZ673" s="369"/>
      <c r="CA673" s="369"/>
      <c r="CB673" s="369"/>
      <c r="CC673" s="369"/>
      <c r="CD673" s="369"/>
      <c r="CE673" s="369"/>
      <c r="CF673" s="369"/>
      <c r="CG673" s="369"/>
    </row>
    <row r="674" spans="1:85" s="245" customFormat="1" ht="21" hidden="1" customHeight="1" x14ac:dyDescent="0.35">
      <c r="A674" s="250"/>
      <c r="B674" s="113"/>
      <c r="C674" s="361"/>
      <c r="D674" s="125"/>
      <c r="E674" s="125"/>
      <c r="F674" s="125"/>
      <c r="G674" s="125"/>
      <c r="H674" s="370" t="s">
        <v>250</v>
      </c>
      <c r="I674" s="371" t="s">
        <v>425</v>
      </c>
      <c r="J674" s="357" t="s">
        <v>97</v>
      </c>
      <c r="K674" s="357" t="s">
        <v>217</v>
      </c>
      <c r="L674" s="137"/>
      <c r="M674" s="373" t="s">
        <v>93</v>
      </c>
      <c r="N674" s="7"/>
      <c r="O674" s="375" t="s">
        <v>3</v>
      </c>
      <c r="P674" s="106"/>
      <c r="Q674" s="84"/>
      <c r="R674" s="74">
        <f>MONTH(Úvod!$F$10)</f>
        <v>1</v>
      </c>
      <c r="S674" s="75">
        <f t="shared" ref="S674" si="12516">IF(R674=12,1,R674+1)</f>
        <v>2</v>
      </c>
      <c r="T674" s="75">
        <f t="shared" ref="T674" si="12517">IF(S674=12,1,S674+1)</f>
        <v>3</v>
      </c>
      <c r="U674" s="76">
        <f t="shared" ref="U674" si="12518">IF(T674=12,1,T674+1)</f>
        <v>4</v>
      </c>
      <c r="V674" s="76">
        <f t="shared" ref="V674" si="12519">IF(U674=12,1,U674+1)</f>
        <v>5</v>
      </c>
      <c r="W674" s="76">
        <f t="shared" ref="W674" si="12520">IF(V674=12,1,V674+1)</f>
        <v>6</v>
      </c>
      <c r="X674" s="76">
        <f t="shared" ref="X674" si="12521">IF(W674=12,1,W674+1)</f>
        <v>7</v>
      </c>
      <c r="Y674" s="76">
        <f t="shared" ref="Y674" si="12522">IF(X674=12,1,X674+1)</f>
        <v>8</v>
      </c>
      <c r="Z674" s="76">
        <f t="shared" ref="Z674" si="12523">IF(Y674=12,1,Y674+1)</f>
        <v>9</v>
      </c>
      <c r="AA674" s="76">
        <f>IF(Z674=12,1,Z674+1)</f>
        <v>10</v>
      </c>
      <c r="AB674" s="76">
        <f t="shared" ref="AB674" si="12524">IF(AA674=12,1,AA674+1)</f>
        <v>11</v>
      </c>
      <c r="AC674" s="76">
        <f t="shared" ref="AC674" si="12525">IF(AB674=12,1,AB674+1)</f>
        <v>12</v>
      </c>
      <c r="AD674" s="76">
        <f t="shared" ref="AD674" si="12526">IF(AC674=12,1,AC674+1)</f>
        <v>1</v>
      </c>
      <c r="AE674" s="76">
        <f t="shared" ref="AE674" si="12527">IF(AD674=12,1,AD674+1)</f>
        <v>2</v>
      </c>
      <c r="AF674" s="76">
        <f t="shared" ref="AF674" si="12528">IF(AE674=12,1,AE674+1)</f>
        <v>3</v>
      </c>
      <c r="AG674" s="76">
        <f t="shared" ref="AG674" si="12529">IF(AF674=12,1,AF674+1)</f>
        <v>4</v>
      </c>
      <c r="AH674" s="76">
        <f t="shared" ref="AH674" si="12530">IF(AG674=12,1,AG674+1)</f>
        <v>5</v>
      </c>
      <c r="AI674" s="76">
        <f t="shared" ref="AI674" si="12531">IF(AH674=12,1,AH674+1)</f>
        <v>6</v>
      </c>
      <c r="AJ674" s="76">
        <f>IF(AI674=12,1,AI674+1)</f>
        <v>7</v>
      </c>
      <c r="AK674" s="76">
        <f t="shared" ref="AK674" si="12532">IF(AJ674=12,1,AJ674+1)</f>
        <v>8</v>
      </c>
      <c r="AL674" s="76">
        <f t="shared" ref="AL674" si="12533">IF(AK674=12,1,AK674+1)</f>
        <v>9</v>
      </c>
      <c r="AM674" s="76">
        <f t="shared" ref="AM674" si="12534">IF(AL674=12,1,AL674+1)</f>
        <v>10</v>
      </c>
      <c r="AN674" s="76">
        <f t="shared" ref="AN674" si="12535">IF(AM674=12,1,AM674+1)</f>
        <v>11</v>
      </c>
      <c r="AO674" s="76">
        <f t="shared" ref="AO674" si="12536">IF(AN674=12,1,AN674+1)</f>
        <v>12</v>
      </c>
      <c r="AP674" s="76">
        <f t="shared" ref="AP674" si="12537">IF(AO674=12,1,AO674+1)</f>
        <v>1</v>
      </c>
      <c r="AQ674" s="76">
        <f t="shared" ref="AQ674" si="12538">IF(AP674=12,1,AP674+1)</f>
        <v>2</v>
      </c>
      <c r="AR674" s="76">
        <f t="shared" ref="AR674" si="12539">IF(AQ674=12,1,AQ674+1)</f>
        <v>3</v>
      </c>
      <c r="AS674" s="76">
        <f t="shared" ref="AS674" si="12540">IF(AR674=12,1,AR674+1)</f>
        <v>4</v>
      </c>
      <c r="AT674" s="76">
        <f t="shared" ref="AT674" si="12541">IF(AS674=12,1,AS674+1)</f>
        <v>5</v>
      </c>
      <c r="AU674" s="76">
        <f t="shared" ref="AU674" si="12542">IF(AT674=12,1,AT674+1)</f>
        <v>6</v>
      </c>
      <c r="AV674" s="76">
        <f t="shared" ref="AV674" si="12543">IF(AU674=12,1,AU674+1)</f>
        <v>7</v>
      </c>
      <c r="AW674" s="76">
        <f t="shared" ref="AW674" si="12544">IF(AV674=12,1,AV674+1)</f>
        <v>8</v>
      </c>
      <c r="AX674" s="76">
        <f t="shared" ref="AX674" si="12545">IF(AW674=12,1,AW674+1)</f>
        <v>9</v>
      </c>
      <c r="AY674" s="76">
        <f t="shared" ref="AY674" si="12546">IF(AX674=12,1,AX674+1)</f>
        <v>10</v>
      </c>
      <c r="AZ674" s="76">
        <f t="shared" ref="AZ674" si="12547">IF(AY674=12,1,AY674+1)</f>
        <v>11</v>
      </c>
      <c r="BA674" s="76">
        <f t="shared" ref="BA674" si="12548">IF(AZ674=12,1,AZ674+1)</f>
        <v>12</v>
      </c>
      <c r="BB674" s="76">
        <f t="shared" ref="BB674" si="12549">IF(BA674=12,1,BA674+1)</f>
        <v>1</v>
      </c>
      <c r="BC674" s="76">
        <f t="shared" ref="BC674" si="12550">IF(BB674=12,1,BB674+1)</f>
        <v>2</v>
      </c>
      <c r="BD674" s="76">
        <f t="shared" ref="BD674" si="12551">IF(BC674=12,1,BC674+1)</f>
        <v>3</v>
      </c>
      <c r="BE674" s="76">
        <f t="shared" ref="BE674" si="12552">IF(BD674=12,1,BD674+1)</f>
        <v>4</v>
      </c>
      <c r="BF674" s="76">
        <f t="shared" ref="BF674" si="12553">IF(BE674=12,1,BE674+1)</f>
        <v>5</v>
      </c>
      <c r="BG674" s="76">
        <f t="shared" ref="BG674" si="12554">IF(BF674=12,1,BF674+1)</f>
        <v>6</v>
      </c>
      <c r="BH674" s="76">
        <f t="shared" ref="BH674" si="12555">IF(BG674=12,1,BG674+1)</f>
        <v>7</v>
      </c>
      <c r="BI674" s="76">
        <f t="shared" ref="BI674" si="12556">IF(BH674=12,1,BH674+1)</f>
        <v>8</v>
      </c>
      <c r="BJ674" s="76">
        <f t="shared" ref="BJ674" si="12557">IF(BI674=12,1,BI674+1)</f>
        <v>9</v>
      </c>
      <c r="BK674" s="76">
        <f t="shared" ref="BK674" si="12558">IF(BJ674=12,1,BJ674+1)</f>
        <v>10</v>
      </c>
      <c r="BL674" s="76">
        <f t="shared" ref="BL674" si="12559">IF(BK674=12,1,BK674+1)</f>
        <v>11</v>
      </c>
      <c r="BM674" s="76">
        <f t="shared" ref="BM674" si="12560">IF(BL674=12,1,BL674+1)</f>
        <v>12</v>
      </c>
      <c r="BN674" s="81"/>
      <c r="BO674" s="78"/>
      <c r="BP674" s="78"/>
      <c r="BQ674" s="78"/>
      <c r="BR674" s="106"/>
      <c r="BS674" s="106"/>
      <c r="BT674" s="106"/>
      <c r="BU674" s="106"/>
      <c r="BV674" s="106"/>
      <c r="BW674" s="106"/>
      <c r="BX674" s="106"/>
      <c r="BY674" s="106"/>
      <c r="BZ674" s="106"/>
      <c r="CA674" s="106"/>
      <c r="CB674" s="106"/>
      <c r="CC674" s="106"/>
      <c r="CD674" s="106"/>
      <c r="CE674" s="106"/>
      <c r="CF674" s="106"/>
      <c r="CG674" s="106"/>
    </row>
    <row r="675" spans="1:85" s="245" customFormat="1" ht="18" hidden="1" customHeight="1" x14ac:dyDescent="0.35">
      <c r="A675" s="250"/>
      <c r="B675" s="113"/>
      <c r="C675" s="361"/>
      <c r="D675" s="125"/>
      <c r="E675" s="125"/>
      <c r="F675" s="125"/>
      <c r="G675" s="125"/>
      <c r="H675" s="370"/>
      <c r="I675" s="371"/>
      <c r="J675" s="357"/>
      <c r="K675" s="357"/>
      <c r="L675" s="137"/>
      <c r="M675" s="373"/>
      <c r="N675" s="7"/>
      <c r="O675" s="376"/>
      <c r="P675" s="106"/>
      <c r="Q675" s="77"/>
      <c r="R675" s="59">
        <f t="shared" ref="R675:BM675" si="12561">VALUE(_xlfn.CONCAT(R674,".",R677))</f>
        <v>1</v>
      </c>
      <c r="S675" s="73">
        <f t="shared" si="12561"/>
        <v>32</v>
      </c>
      <c r="T675" s="73">
        <f t="shared" si="12561"/>
        <v>61</v>
      </c>
      <c r="U675" s="73">
        <f t="shared" si="12561"/>
        <v>92</v>
      </c>
      <c r="V675" s="73">
        <f t="shared" si="12561"/>
        <v>122</v>
      </c>
      <c r="W675" s="73">
        <f t="shared" si="12561"/>
        <v>153</v>
      </c>
      <c r="X675" s="73">
        <f t="shared" si="12561"/>
        <v>183</v>
      </c>
      <c r="Y675" s="73">
        <f t="shared" si="12561"/>
        <v>214</v>
      </c>
      <c r="Z675" s="73">
        <f t="shared" si="12561"/>
        <v>245</v>
      </c>
      <c r="AA675" s="73">
        <f t="shared" si="12561"/>
        <v>275</v>
      </c>
      <c r="AB675" s="73">
        <f t="shared" si="12561"/>
        <v>306</v>
      </c>
      <c r="AC675" s="73">
        <f t="shared" si="12561"/>
        <v>336</v>
      </c>
      <c r="AD675" s="73">
        <f t="shared" si="12561"/>
        <v>367</v>
      </c>
      <c r="AE675" s="73">
        <f t="shared" si="12561"/>
        <v>398</v>
      </c>
      <c r="AF675" s="73">
        <f t="shared" si="12561"/>
        <v>426</v>
      </c>
      <c r="AG675" s="73">
        <f t="shared" si="12561"/>
        <v>457</v>
      </c>
      <c r="AH675" s="73">
        <f t="shared" si="12561"/>
        <v>487</v>
      </c>
      <c r="AI675" s="73">
        <f t="shared" si="12561"/>
        <v>518</v>
      </c>
      <c r="AJ675" s="73">
        <f t="shared" si="12561"/>
        <v>548</v>
      </c>
      <c r="AK675" s="73">
        <f t="shared" si="12561"/>
        <v>579</v>
      </c>
      <c r="AL675" s="73">
        <f t="shared" si="12561"/>
        <v>610</v>
      </c>
      <c r="AM675" s="73">
        <f t="shared" si="12561"/>
        <v>640</v>
      </c>
      <c r="AN675" s="73">
        <f t="shared" si="12561"/>
        <v>671</v>
      </c>
      <c r="AO675" s="73">
        <f t="shared" si="12561"/>
        <v>701</v>
      </c>
      <c r="AP675" s="73">
        <f t="shared" si="12561"/>
        <v>732</v>
      </c>
      <c r="AQ675" s="73">
        <f t="shared" si="12561"/>
        <v>763</v>
      </c>
      <c r="AR675" s="73">
        <f t="shared" si="12561"/>
        <v>791</v>
      </c>
      <c r="AS675" s="73">
        <f t="shared" si="12561"/>
        <v>822</v>
      </c>
      <c r="AT675" s="73">
        <f t="shared" si="12561"/>
        <v>852</v>
      </c>
      <c r="AU675" s="73">
        <f t="shared" si="12561"/>
        <v>883</v>
      </c>
      <c r="AV675" s="73">
        <f t="shared" si="12561"/>
        <v>913</v>
      </c>
      <c r="AW675" s="73">
        <f t="shared" si="12561"/>
        <v>944</v>
      </c>
      <c r="AX675" s="73">
        <f t="shared" si="12561"/>
        <v>975</v>
      </c>
      <c r="AY675" s="73">
        <f t="shared" si="12561"/>
        <v>1005</v>
      </c>
      <c r="AZ675" s="73">
        <f t="shared" si="12561"/>
        <v>1036</v>
      </c>
      <c r="BA675" s="73">
        <f t="shared" si="12561"/>
        <v>1066</v>
      </c>
      <c r="BB675" s="73">
        <f t="shared" si="12561"/>
        <v>1097</v>
      </c>
      <c r="BC675" s="73">
        <f t="shared" si="12561"/>
        <v>1128</v>
      </c>
      <c r="BD675" s="73">
        <f t="shared" si="12561"/>
        <v>1156</v>
      </c>
      <c r="BE675" s="73">
        <f t="shared" si="12561"/>
        <v>1187</v>
      </c>
      <c r="BF675" s="73">
        <f t="shared" si="12561"/>
        <v>1217</v>
      </c>
      <c r="BG675" s="73">
        <f t="shared" si="12561"/>
        <v>1248</v>
      </c>
      <c r="BH675" s="73">
        <f t="shared" si="12561"/>
        <v>1278</v>
      </c>
      <c r="BI675" s="73">
        <f t="shared" si="12561"/>
        <v>1309</v>
      </c>
      <c r="BJ675" s="73">
        <f t="shared" si="12561"/>
        <v>1340</v>
      </c>
      <c r="BK675" s="73">
        <f t="shared" si="12561"/>
        <v>1370</v>
      </c>
      <c r="BL675" s="73">
        <f t="shared" si="12561"/>
        <v>1401</v>
      </c>
      <c r="BM675" s="73">
        <f t="shared" si="12561"/>
        <v>1431</v>
      </c>
      <c r="BN675" s="82"/>
      <c r="BO675" s="79"/>
      <c r="BP675" s="79"/>
      <c r="BQ675" s="79"/>
      <c r="BR675" s="106"/>
      <c r="BS675" s="106"/>
      <c r="BT675" s="106"/>
      <c r="BU675" s="106"/>
      <c r="BV675" s="106"/>
      <c r="BW675" s="106"/>
      <c r="BX675" s="106"/>
      <c r="BY675" s="106"/>
      <c r="BZ675" s="106"/>
      <c r="CA675" s="106"/>
      <c r="CB675" s="106"/>
      <c r="CC675" s="106"/>
      <c r="CD675" s="106"/>
      <c r="CE675" s="106"/>
      <c r="CF675" s="106"/>
      <c r="CG675" s="106"/>
    </row>
    <row r="676" spans="1:85" s="245" customFormat="1" ht="18" customHeight="1" x14ac:dyDescent="0.35">
      <c r="A676" s="250"/>
      <c r="B676" s="113"/>
      <c r="C676" s="361"/>
      <c r="D676" s="125"/>
      <c r="E676" s="357" t="s">
        <v>207</v>
      </c>
      <c r="F676" s="357" t="s">
        <v>207</v>
      </c>
      <c r="G676" s="357" t="s">
        <v>207</v>
      </c>
      <c r="H676" s="370"/>
      <c r="I676" s="371"/>
      <c r="J676" s="357"/>
      <c r="K676" s="357"/>
      <c r="L676" s="357" t="s">
        <v>219</v>
      </c>
      <c r="M676" s="373"/>
      <c r="N676" s="7"/>
      <c r="O676" s="376"/>
      <c r="P676" s="106"/>
      <c r="Q676" s="77"/>
      <c r="R676" s="60" t="str">
        <f>VLOOKUP(R674,'Podpůrná data'!$I$188:$J$199,2)</f>
        <v>leden</v>
      </c>
      <c r="S676" s="60" t="str">
        <f>VLOOKUP(S674,'Podpůrná data'!$I$188:$J$199,2)</f>
        <v>únor</v>
      </c>
      <c r="T676" s="60" t="str">
        <f>VLOOKUP(T674,'Podpůrná data'!$I$188:$J$199,2)</f>
        <v>březen</v>
      </c>
      <c r="U676" s="60" t="str">
        <f>VLOOKUP(U674,'Podpůrná data'!$I$188:$J$199,2)</f>
        <v>duben</v>
      </c>
      <c r="V676" s="60" t="str">
        <f>VLOOKUP(V674,'Podpůrná data'!$I$188:$J$199,2)</f>
        <v>květen</v>
      </c>
      <c r="W676" s="60" t="str">
        <f>VLOOKUP(W674,'Podpůrná data'!$I$188:$J$199,2)</f>
        <v>červen</v>
      </c>
      <c r="X676" s="60" t="str">
        <f>VLOOKUP(X674,'Podpůrná data'!$I$188:$J$199,2)</f>
        <v>červenec</v>
      </c>
      <c r="Y676" s="60" t="str">
        <f>VLOOKUP(Y674,'Podpůrná data'!$I$188:$J$199,2)</f>
        <v>srpen</v>
      </c>
      <c r="Z676" s="60" t="str">
        <f>VLOOKUP(Z674,'Podpůrná data'!$I$188:$J$199,2)</f>
        <v>září</v>
      </c>
      <c r="AA676" s="60" t="str">
        <f>VLOOKUP(AA674,'Podpůrná data'!$I$188:$J$199,2)</f>
        <v>říjen</v>
      </c>
      <c r="AB676" s="60" t="str">
        <f>VLOOKUP(AB674,'Podpůrná data'!$I$188:$J$199,2)</f>
        <v>listopad</v>
      </c>
      <c r="AC676" s="60" t="str">
        <f>VLOOKUP(AC674,'Podpůrná data'!$I$188:$J$199,2)</f>
        <v>prosinec</v>
      </c>
      <c r="AD676" s="60" t="str">
        <f>VLOOKUP(AD674,'Podpůrná data'!$I$188:$J$199,2)</f>
        <v>leden</v>
      </c>
      <c r="AE676" s="60" t="str">
        <f>VLOOKUP(AE674,'Podpůrná data'!$I$188:$J$199,2)</f>
        <v>únor</v>
      </c>
      <c r="AF676" s="60" t="str">
        <f>VLOOKUP(AF674,'Podpůrná data'!$I$188:$J$199,2)</f>
        <v>březen</v>
      </c>
      <c r="AG676" s="60" t="str">
        <f>VLOOKUP(AG674,'Podpůrná data'!$I$188:$J$199,2)</f>
        <v>duben</v>
      </c>
      <c r="AH676" s="60" t="str">
        <f>VLOOKUP(AH674,'Podpůrná data'!$I$188:$J$199,2)</f>
        <v>květen</v>
      </c>
      <c r="AI676" s="60" t="str">
        <f>VLOOKUP(AI674,'Podpůrná data'!$I$188:$J$199,2)</f>
        <v>červen</v>
      </c>
      <c r="AJ676" s="60" t="str">
        <f>VLOOKUP(AJ674,'Podpůrná data'!$I$188:$J$199,2)</f>
        <v>červenec</v>
      </c>
      <c r="AK676" s="60" t="str">
        <f>VLOOKUP(AK674,'Podpůrná data'!$I$188:$J$199,2)</f>
        <v>srpen</v>
      </c>
      <c r="AL676" s="60" t="str">
        <f>VLOOKUP(AL674,'Podpůrná data'!$I$188:$J$199,2)</f>
        <v>září</v>
      </c>
      <c r="AM676" s="60" t="str">
        <f>VLOOKUP(AM674,'Podpůrná data'!$I$188:$J$199,2)</f>
        <v>říjen</v>
      </c>
      <c r="AN676" s="60" t="str">
        <f>VLOOKUP(AN674,'Podpůrná data'!$I$188:$J$199,2)</f>
        <v>listopad</v>
      </c>
      <c r="AO676" s="60" t="str">
        <f>VLOOKUP(AO674,'Podpůrná data'!$I$188:$J$199,2)</f>
        <v>prosinec</v>
      </c>
      <c r="AP676" s="60" t="str">
        <f>VLOOKUP(AP674,'Podpůrná data'!$I$188:$J$199,2)</f>
        <v>leden</v>
      </c>
      <c r="AQ676" s="60" t="str">
        <f>VLOOKUP(AQ674,'Podpůrná data'!$I$188:$J$199,2)</f>
        <v>únor</v>
      </c>
      <c r="AR676" s="60" t="str">
        <f>VLOOKUP(AR674,'Podpůrná data'!$I$188:$J$199,2)</f>
        <v>březen</v>
      </c>
      <c r="AS676" s="60" t="str">
        <f>VLOOKUP(AS674,'Podpůrná data'!$I$188:$J$199,2)</f>
        <v>duben</v>
      </c>
      <c r="AT676" s="60" t="str">
        <f>VLOOKUP(AT674,'Podpůrná data'!$I$188:$J$199,2)</f>
        <v>květen</v>
      </c>
      <c r="AU676" s="60" t="str">
        <f>VLOOKUP(AU674,'Podpůrná data'!$I$188:$J$199,2)</f>
        <v>červen</v>
      </c>
      <c r="AV676" s="60" t="str">
        <f>VLOOKUP(AV674,'Podpůrná data'!$I$188:$J$199,2)</f>
        <v>červenec</v>
      </c>
      <c r="AW676" s="60" t="str">
        <f>VLOOKUP(AW674,'Podpůrná data'!$I$188:$J$199,2)</f>
        <v>srpen</v>
      </c>
      <c r="AX676" s="60" t="str">
        <f>VLOOKUP(AX674,'Podpůrná data'!$I$188:$J$199,2)</f>
        <v>září</v>
      </c>
      <c r="AY676" s="60" t="str">
        <f>VLOOKUP(AY674,'Podpůrná data'!$I$188:$J$199,2)</f>
        <v>říjen</v>
      </c>
      <c r="AZ676" s="60" t="str">
        <f>VLOOKUP(AZ674,'Podpůrná data'!$I$188:$J$199,2)</f>
        <v>listopad</v>
      </c>
      <c r="BA676" s="60" t="str">
        <f>VLOOKUP(BA674,'Podpůrná data'!$I$188:$J$199,2)</f>
        <v>prosinec</v>
      </c>
      <c r="BB676" s="60" t="str">
        <f>VLOOKUP(BB674,'Podpůrná data'!$I$188:$J$199,2)</f>
        <v>leden</v>
      </c>
      <c r="BC676" s="60" t="str">
        <f>VLOOKUP(BC674,'Podpůrná data'!$I$188:$J$199,2)</f>
        <v>únor</v>
      </c>
      <c r="BD676" s="60" t="str">
        <f>VLOOKUP(BD674,'Podpůrná data'!$I$188:$J$199,2)</f>
        <v>březen</v>
      </c>
      <c r="BE676" s="60" t="str">
        <f>VLOOKUP(BE674,'Podpůrná data'!$I$188:$J$199,2)</f>
        <v>duben</v>
      </c>
      <c r="BF676" s="60" t="str">
        <f>VLOOKUP(BF674,'Podpůrná data'!$I$188:$J$199,2)</f>
        <v>květen</v>
      </c>
      <c r="BG676" s="60" t="str">
        <f>VLOOKUP(BG674,'Podpůrná data'!$I$188:$J$199,2)</f>
        <v>červen</v>
      </c>
      <c r="BH676" s="60" t="str">
        <f>VLOOKUP(BH674,'Podpůrná data'!$I$188:$J$199,2)</f>
        <v>červenec</v>
      </c>
      <c r="BI676" s="60" t="str">
        <f>VLOOKUP(BI674,'Podpůrná data'!$I$188:$J$199,2)</f>
        <v>srpen</v>
      </c>
      <c r="BJ676" s="60" t="str">
        <f>VLOOKUP(BJ674,'Podpůrná data'!$I$188:$J$199,2)</f>
        <v>září</v>
      </c>
      <c r="BK676" s="60" t="str">
        <f>VLOOKUP(BK674,'Podpůrná data'!$I$188:$J$199,2)</f>
        <v>říjen</v>
      </c>
      <c r="BL676" s="60" t="str">
        <f>VLOOKUP(BL674,'Podpůrná data'!$I$188:$J$199,2)</f>
        <v>listopad</v>
      </c>
      <c r="BM676" s="60" t="str">
        <f>VLOOKUP(BM674,'Podpůrná data'!$I$188:$J$199,2)</f>
        <v>prosinec</v>
      </c>
      <c r="BN676" s="171"/>
      <c r="BO676" s="175"/>
      <c r="BP676" s="197"/>
      <c r="BQ676" s="197"/>
      <c r="BR676" s="106"/>
      <c r="BS676" s="179" t="s">
        <v>105</v>
      </c>
      <c r="BT676" s="179" t="s">
        <v>106</v>
      </c>
      <c r="BU676" s="179" t="s">
        <v>107</v>
      </c>
      <c r="BV676" s="179" t="s">
        <v>108</v>
      </c>
      <c r="BW676" s="179" t="s">
        <v>109</v>
      </c>
      <c r="BX676" s="179" t="s">
        <v>110</v>
      </c>
      <c r="BY676" s="179" t="s">
        <v>111</v>
      </c>
      <c r="BZ676" s="179" t="s">
        <v>112</v>
      </c>
      <c r="CA676" s="179" t="s">
        <v>113</v>
      </c>
      <c r="CB676" s="179" t="s">
        <v>155</v>
      </c>
      <c r="CC676" s="179" t="s">
        <v>156</v>
      </c>
      <c r="CD676" s="179" t="s">
        <v>157</v>
      </c>
      <c r="CE676" s="179" t="s">
        <v>202</v>
      </c>
      <c r="CF676" s="179" t="s">
        <v>203</v>
      </c>
      <c r="CG676" s="179" t="s">
        <v>204</v>
      </c>
    </row>
    <row r="677" spans="1:85" s="245" customFormat="1" ht="16.399999999999999" customHeight="1" x14ac:dyDescent="0.35">
      <c r="A677" s="250"/>
      <c r="B677" s="113"/>
      <c r="C677" s="361"/>
      <c r="D677" s="125"/>
      <c r="E677" s="357"/>
      <c r="F677" s="357"/>
      <c r="G677" s="357"/>
      <c r="H677" s="370"/>
      <c r="I677" s="371"/>
      <c r="J677" s="357"/>
      <c r="K677" s="357"/>
      <c r="L677" s="357"/>
      <c r="M677" s="373"/>
      <c r="N677" s="7"/>
      <c r="O677" s="376"/>
      <c r="P677" s="106"/>
      <c r="Q677" s="77"/>
      <c r="R677" s="60">
        <f>YEAR(Úvod!$F$10)</f>
        <v>1900</v>
      </c>
      <c r="S677" s="60">
        <f t="shared" ref="S677" si="12562">IF(S674=1,R677+1,R677)</f>
        <v>1900</v>
      </c>
      <c r="T677" s="60">
        <f t="shared" ref="T677" si="12563">IF(T674=1,S677+1,S677)</f>
        <v>1900</v>
      </c>
      <c r="U677" s="60">
        <f t="shared" ref="U677" si="12564">IF(U674=1,T677+1,T677)</f>
        <v>1900</v>
      </c>
      <c r="V677" s="60">
        <f t="shared" ref="V677" si="12565">IF(V674=1,U677+1,U677)</f>
        <v>1900</v>
      </c>
      <c r="W677" s="60">
        <f t="shared" ref="W677" si="12566">IF(W674=1,V677+1,V677)</f>
        <v>1900</v>
      </c>
      <c r="X677" s="60">
        <f t="shared" ref="X677" si="12567">IF(X674=1,W677+1,W677)</f>
        <v>1900</v>
      </c>
      <c r="Y677" s="60">
        <f t="shared" ref="Y677" si="12568">IF(Y674=1,X677+1,X677)</f>
        <v>1900</v>
      </c>
      <c r="Z677" s="60">
        <f t="shared" ref="Z677" si="12569">IF(Z674=1,Y677+1,Y677)</f>
        <v>1900</v>
      </c>
      <c r="AA677" s="60">
        <f t="shared" ref="AA677" si="12570">IF(AA674=1,Z677+1,Z677)</f>
        <v>1900</v>
      </c>
      <c r="AB677" s="60">
        <f t="shared" ref="AB677" si="12571">IF(AB674=1,AA677+1,AA677)</f>
        <v>1900</v>
      </c>
      <c r="AC677" s="60">
        <f t="shared" ref="AC677" si="12572">IF(AC674=1,AB677+1,AB677)</f>
        <v>1900</v>
      </c>
      <c r="AD677" s="60">
        <f t="shared" ref="AD677" si="12573">IF(AD674=1,AC677+1,AC677)</f>
        <v>1901</v>
      </c>
      <c r="AE677" s="60">
        <f t="shared" ref="AE677" si="12574">IF(AE674=1,AD677+1,AD677)</f>
        <v>1901</v>
      </c>
      <c r="AF677" s="60">
        <f t="shared" ref="AF677" si="12575">IF(AF674=1,AE677+1,AE677)</f>
        <v>1901</v>
      </c>
      <c r="AG677" s="60">
        <f t="shared" ref="AG677" si="12576">IF(AG674=1,AF677+1,AF677)</f>
        <v>1901</v>
      </c>
      <c r="AH677" s="60">
        <f t="shared" ref="AH677" si="12577">IF(AH674=1,AG677+1,AG677)</f>
        <v>1901</v>
      </c>
      <c r="AI677" s="60">
        <f t="shared" ref="AI677" si="12578">IF(AI674=1,AH677+1,AH677)</f>
        <v>1901</v>
      </c>
      <c r="AJ677" s="60">
        <f t="shared" ref="AJ677" si="12579">IF(AJ674=1,AI677+1,AI677)</f>
        <v>1901</v>
      </c>
      <c r="AK677" s="60">
        <f t="shared" ref="AK677" si="12580">IF(AK674=1,AJ677+1,AJ677)</f>
        <v>1901</v>
      </c>
      <c r="AL677" s="60">
        <f t="shared" ref="AL677" si="12581">IF(AL674=1,AK677+1,AK677)</f>
        <v>1901</v>
      </c>
      <c r="AM677" s="60">
        <f t="shared" ref="AM677" si="12582">IF(AM674=1,AL677+1,AL677)</f>
        <v>1901</v>
      </c>
      <c r="AN677" s="60">
        <f t="shared" ref="AN677" si="12583">IF(AN674=1,AM677+1,AM677)</f>
        <v>1901</v>
      </c>
      <c r="AO677" s="60">
        <f t="shared" ref="AO677" si="12584">IF(AO674=1,AN677+1,AN677)</f>
        <v>1901</v>
      </c>
      <c r="AP677" s="60">
        <f t="shared" ref="AP677" si="12585">IF(AP674=1,AO677+1,AO677)</f>
        <v>1902</v>
      </c>
      <c r="AQ677" s="60">
        <f t="shared" ref="AQ677" si="12586">IF(AQ674=1,AP677+1,AP677)</f>
        <v>1902</v>
      </c>
      <c r="AR677" s="60">
        <f t="shared" ref="AR677" si="12587">IF(AR674=1,AQ677+1,AQ677)</f>
        <v>1902</v>
      </c>
      <c r="AS677" s="60">
        <f t="shared" ref="AS677" si="12588">IF(AS674=1,AR677+1,AR677)</f>
        <v>1902</v>
      </c>
      <c r="AT677" s="60">
        <f t="shared" ref="AT677" si="12589">IF(AT674=1,AS677+1,AS677)</f>
        <v>1902</v>
      </c>
      <c r="AU677" s="60">
        <f t="shared" ref="AU677" si="12590">IF(AU674=1,AT677+1,AT677)</f>
        <v>1902</v>
      </c>
      <c r="AV677" s="60">
        <f t="shared" ref="AV677" si="12591">IF(AV674=1,AU677+1,AU677)</f>
        <v>1902</v>
      </c>
      <c r="AW677" s="60">
        <f t="shared" ref="AW677" si="12592">IF(AW674=1,AV677+1,AV677)</f>
        <v>1902</v>
      </c>
      <c r="AX677" s="60">
        <f t="shared" ref="AX677" si="12593">IF(AX674=1,AW677+1,AW677)</f>
        <v>1902</v>
      </c>
      <c r="AY677" s="60">
        <f t="shared" ref="AY677" si="12594">IF(AY674=1,AX677+1,AX677)</f>
        <v>1902</v>
      </c>
      <c r="AZ677" s="60">
        <f t="shared" ref="AZ677" si="12595">IF(AZ674=1,AY677+1,AY677)</f>
        <v>1902</v>
      </c>
      <c r="BA677" s="60">
        <f t="shared" ref="BA677" si="12596">IF(BA674=1,AZ677+1,AZ677)</f>
        <v>1902</v>
      </c>
      <c r="BB677" s="60">
        <f t="shared" ref="BB677" si="12597">IF(BB674=1,BA677+1,BA677)</f>
        <v>1903</v>
      </c>
      <c r="BC677" s="60">
        <f t="shared" ref="BC677" si="12598">IF(BC674=1,BB677+1,BB677)</f>
        <v>1903</v>
      </c>
      <c r="BD677" s="60">
        <f t="shared" ref="BD677" si="12599">IF(BD674=1,BC677+1,BC677)</f>
        <v>1903</v>
      </c>
      <c r="BE677" s="60">
        <f t="shared" ref="BE677" si="12600">IF(BE674=1,BD677+1,BD677)</f>
        <v>1903</v>
      </c>
      <c r="BF677" s="60">
        <f t="shared" ref="BF677" si="12601">IF(BF674=1,BE677+1,BE677)</f>
        <v>1903</v>
      </c>
      <c r="BG677" s="60">
        <f t="shared" ref="BG677" si="12602">IF(BG674=1,BF677+1,BF677)</f>
        <v>1903</v>
      </c>
      <c r="BH677" s="60">
        <f t="shared" ref="BH677" si="12603">IF(BH674=1,BG677+1,BG677)</f>
        <v>1903</v>
      </c>
      <c r="BI677" s="60">
        <f t="shared" ref="BI677" si="12604">IF(BI674=1,BH677+1,BH677)</f>
        <v>1903</v>
      </c>
      <c r="BJ677" s="60">
        <f t="shared" ref="BJ677" si="12605">IF(BJ674=1,BI677+1,BI677)</f>
        <v>1903</v>
      </c>
      <c r="BK677" s="60">
        <f t="shared" ref="BK677" si="12606">IF(BK674=1,BJ677+1,BJ677)</f>
        <v>1903</v>
      </c>
      <c r="BL677" s="60">
        <f t="shared" ref="BL677" si="12607">IF(BL674=1,BK677+1,BK677)</f>
        <v>1903</v>
      </c>
      <c r="BM677" s="60">
        <f t="shared" ref="BM677" si="12608">IF(BM674=1,BL677+1,BL677)</f>
        <v>1903</v>
      </c>
      <c r="BN677" s="195"/>
      <c r="BO677" s="196"/>
      <c r="BP677" s="197"/>
      <c r="BQ677" s="197"/>
      <c r="BR677" s="106"/>
      <c r="BS677" s="106"/>
      <c r="BT677" s="106"/>
      <c r="BU677" s="106"/>
      <c r="BV677" s="106"/>
      <c r="BW677" s="106"/>
      <c r="BX677" s="106"/>
      <c r="BY677" s="106"/>
      <c r="BZ677" s="106"/>
      <c r="CA677" s="106"/>
      <c r="CB677" s="106"/>
      <c r="CC677" s="106"/>
      <c r="CD677" s="106"/>
      <c r="CE677" s="106"/>
      <c r="CF677" s="106"/>
      <c r="CG677" s="106"/>
    </row>
    <row r="678" spans="1:85" s="245" customFormat="1" ht="16.399999999999999" customHeight="1" x14ac:dyDescent="0.35">
      <c r="A678" s="250"/>
      <c r="B678" s="113"/>
      <c r="C678" s="125"/>
      <c r="D678" s="125"/>
      <c r="E678" s="357"/>
      <c r="F678" s="357"/>
      <c r="G678" s="357"/>
      <c r="H678" s="370"/>
      <c r="I678" s="371"/>
      <c r="J678" s="357"/>
      <c r="K678" s="372"/>
      <c r="L678" s="357"/>
      <c r="M678" s="374"/>
      <c r="N678" s="7"/>
      <c r="O678" s="377"/>
      <c r="P678" s="106"/>
      <c r="Q678" s="63" t="s">
        <v>159</v>
      </c>
      <c r="R678" s="251"/>
      <c r="S678" s="251"/>
      <c r="T678" s="251"/>
      <c r="U678" s="251"/>
      <c r="V678" s="251"/>
      <c r="W678" s="251"/>
      <c r="X678" s="251"/>
      <c r="Y678" s="251"/>
      <c r="Z678" s="251"/>
      <c r="AA678" s="251"/>
      <c r="AB678" s="251"/>
      <c r="AC678" s="251"/>
      <c r="AD678" s="251"/>
      <c r="AE678" s="251"/>
      <c r="AF678" s="251"/>
      <c r="AG678" s="251"/>
      <c r="AH678" s="251"/>
      <c r="AI678" s="251"/>
      <c r="AJ678" s="251"/>
      <c r="AK678" s="251"/>
      <c r="AL678" s="251"/>
      <c r="AM678" s="251"/>
      <c r="AN678" s="251"/>
      <c r="AO678" s="251"/>
      <c r="AP678" s="251"/>
      <c r="AQ678" s="251"/>
      <c r="AR678" s="251"/>
      <c r="AS678" s="251"/>
      <c r="AT678" s="251"/>
      <c r="AU678" s="251"/>
      <c r="AV678" s="251"/>
      <c r="AW678" s="251"/>
      <c r="AX678" s="251"/>
      <c r="AY678" s="251"/>
      <c r="AZ678" s="251"/>
      <c r="BA678" s="251"/>
      <c r="BB678" s="251"/>
      <c r="BC678" s="251"/>
      <c r="BD678" s="251"/>
      <c r="BE678" s="251"/>
      <c r="BF678" s="251"/>
      <c r="BG678" s="251"/>
      <c r="BH678" s="251"/>
      <c r="BI678" s="251"/>
      <c r="BJ678" s="251"/>
      <c r="BK678" s="251"/>
      <c r="BL678" s="251"/>
      <c r="BM678" s="251"/>
      <c r="BN678" s="195"/>
      <c r="BO678" s="196"/>
      <c r="BP678" s="197"/>
      <c r="BQ678" s="197"/>
      <c r="BR678" s="106"/>
      <c r="BS678" s="106"/>
      <c r="BT678" s="106"/>
      <c r="BU678" s="106"/>
      <c r="BV678" s="106"/>
      <c r="BW678" s="106"/>
      <c r="BX678" s="106"/>
      <c r="BY678" s="106"/>
      <c r="BZ678" s="106"/>
      <c r="CA678" s="106"/>
      <c r="CB678" s="106"/>
      <c r="CC678" s="106"/>
      <c r="CD678" s="106"/>
      <c r="CE678" s="106"/>
      <c r="CF678" s="106"/>
      <c r="CG678" s="106"/>
    </row>
    <row r="679" spans="1:85" s="245" customFormat="1" ht="23.5" customHeight="1" x14ac:dyDescent="0.35">
      <c r="A679" s="243"/>
      <c r="B679" s="126" t="s">
        <v>43</v>
      </c>
      <c r="C679" s="359"/>
      <c r="D679" s="359"/>
      <c r="E679" s="252"/>
      <c r="F679" s="252"/>
      <c r="G679" s="241"/>
      <c r="H679" s="253"/>
      <c r="I679" s="254"/>
      <c r="J679" s="253"/>
      <c r="K679" s="205">
        <f>IF(J679="",0,IF(J679="ANO",'Podpůrná data'!$B$5,'Podpůrná data'!$B$3))</f>
        <v>0</v>
      </c>
      <c r="L679" s="203">
        <f>IFERROR(INT(ROUND(I679,2)*(VLOOKUP(INT(H679),'Podpůrná data'!$A$189:$B$233,2,FALSE))*(H679/(INT(H679)))),0)</f>
        <v>0</v>
      </c>
      <c r="M679" s="61">
        <f>K679*L679</f>
        <v>0</v>
      </c>
      <c r="N679" s="62">
        <f>IF(M679&gt;0,IF(ISTEXT(C679)=TRUE,0,1),0)</f>
        <v>0</v>
      </c>
      <c r="O679" s="166">
        <f>IF(M679&gt;0,1,0)</f>
        <v>0</v>
      </c>
      <c r="P679" s="127"/>
      <c r="Q679" s="63" t="s">
        <v>95</v>
      </c>
      <c r="R679" s="255"/>
      <c r="S679" s="255"/>
      <c r="T679" s="255"/>
      <c r="U679" s="255"/>
      <c r="V679" s="255"/>
      <c r="W679" s="255"/>
      <c r="X679" s="255"/>
      <c r="Y679" s="255"/>
      <c r="Z679" s="255"/>
      <c r="AA679" s="255"/>
      <c r="AB679" s="255"/>
      <c r="AC679" s="255"/>
      <c r="AD679" s="255"/>
      <c r="AE679" s="255"/>
      <c r="AF679" s="255"/>
      <c r="AG679" s="255"/>
      <c r="AH679" s="255"/>
      <c r="AI679" s="255"/>
      <c r="AJ679" s="255"/>
      <c r="AK679" s="255"/>
      <c r="AL679" s="255"/>
      <c r="AM679" s="255"/>
      <c r="AN679" s="255"/>
      <c r="AO679" s="255"/>
      <c r="AP679" s="255"/>
      <c r="AQ679" s="255"/>
      <c r="AR679" s="255"/>
      <c r="AS679" s="255"/>
      <c r="AT679" s="255"/>
      <c r="AU679" s="255"/>
      <c r="AV679" s="255"/>
      <c r="AW679" s="255"/>
      <c r="AX679" s="255"/>
      <c r="AY679" s="255"/>
      <c r="AZ679" s="255"/>
      <c r="BA679" s="255"/>
      <c r="BB679" s="255"/>
      <c r="BC679" s="255"/>
      <c r="BD679" s="255"/>
      <c r="BE679" s="255"/>
      <c r="BF679" s="255"/>
      <c r="BG679" s="255"/>
      <c r="BH679" s="255"/>
      <c r="BI679" s="255"/>
      <c r="BJ679" s="255"/>
      <c r="BK679" s="255"/>
      <c r="BL679" s="255"/>
      <c r="BM679" s="255"/>
      <c r="BN679" s="362">
        <f>SUM(R687:BM687)</f>
        <v>0</v>
      </c>
      <c r="BO679" s="364">
        <f>SUM(R688:BM688)</f>
        <v>0</v>
      </c>
      <c r="BP679" s="366">
        <f>IF($O679=0,0,IF($BN679&gt;=143*$I679,1,0))</f>
        <v>0</v>
      </c>
      <c r="BQ679" s="366">
        <f>IF($BN679&gt;=143*$I679,0,(CEILING(143*$I679,1)-$BN679))</f>
        <v>0</v>
      </c>
      <c r="BR679" s="106"/>
      <c r="BS679" s="106"/>
      <c r="BT679" s="106"/>
      <c r="BU679" s="106"/>
      <c r="BV679" s="106"/>
      <c r="BW679" s="106"/>
      <c r="BX679" s="106"/>
      <c r="BY679" s="106"/>
      <c r="BZ679" s="106"/>
      <c r="CA679" s="106"/>
      <c r="CB679" s="106"/>
      <c r="CC679" s="106"/>
      <c r="CD679" s="106"/>
      <c r="CE679" s="106"/>
      <c r="CF679" s="106"/>
      <c r="CG679" s="106"/>
    </row>
    <row r="680" spans="1:85" s="245" customFormat="1" ht="29" x14ac:dyDescent="0.35">
      <c r="A680" s="243"/>
      <c r="B680" s="128"/>
      <c r="C680" s="80"/>
      <c r="D680" s="80"/>
      <c r="E680" s="80"/>
      <c r="F680" s="80"/>
      <c r="G680" s="80"/>
      <c r="H680" s="80"/>
      <c r="I680" s="80"/>
      <c r="J680" s="80"/>
      <c r="K680" s="80"/>
      <c r="L680" s="80"/>
      <c r="M680" s="64"/>
      <c r="N680" s="7"/>
      <c r="O680" s="192"/>
      <c r="P680" s="106"/>
      <c r="Q680" s="63" t="s">
        <v>129</v>
      </c>
      <c r="R680" s="256"/>
      <c r="S680" s="256"/>
      <c r="T680" s="256"/>
      <c r="U680" s="256"/>
      <c r="V680" s="256"/>
      <c r="W680" s="256"/>
      <c r="X680" s="256"/>
      <c r="Y680" s="256"/>
      <c r="Z680" s="256"/>
      <c r="AA680" s="256"/>
      <c r="AB680" s="256"/>
      <c r="AC680" s="256"/>
      <c r="AD680" s="256"/>
      <c r="AE680" s="256"/>
      <c r="AF680" s="256"/>
      <c r="AG680" s="256"/>
      <c r="AH680" s="256"/>
      <c r="AI680" s="256"/>
      <c r="AJ680" s="256"/>
      <c r="AK680" s="256"/>
      <c r="AL680" s="256"/>
      <c r="AM680" s="256"/>
      <c r="AN680" s="256"/>
      <c r="AO680" s="256"/>
      <c r="AP680" s="256"/>
      <c r="AQ680" s="256"/>
      <c r="AR680" s="256"/>
      <c r="AS680" s="256"/>
      <c r="AT680" s="256"/>
      <c r="AU680" s="256"/>
      <c r="AV680" s="256"/>
      <c r="AW680" s="256"/>
      <c r="AX680" s="256"/>
      <c r="AY680" s="256"/>
      <c r="AZ680" s="256"/>
      <c r="BA680" s="256"/>
      <c r="BB680" s="256"/>
      <c r="BC680" s="256"/>
      <c r="BD680" s="256"/>
      <c r="BE680" s="256"/>
      <c r="BF680" s="256"/>
      <c r="BG680" s="256"/>
      <c r="BH680" s="256"/>
      <c r="BI680" s="256"/>
      <c r="BJ680" s="256"/>
      <c r="BK680" s="256"/>
      <c r="BL680" s="256"/>
      <c r="BM680" s="256"/>
      <c r="BN680" s="362"/>
      <c r="BO680" s="364"/>
      <c r="BP680" s="366"/>
      <c r="BQ680" s="366"/>
      <c r="BR680" s="106"/>
      <c r="BS680" s="106"/>
      <c r="BT680" s="106"/>
      <c r="BU680" s="106"/>
      <c r="BV680" s="106"/>
      <c r="BW680" s="106"/>
      <c r="BX680" s="106"/>
      <c r="BY680" s="106"/>
      <c r="BZ680" s="106"/>
      <c r="CA680" s="106"/>
      <c r="CB680" s="106"/>
      <c r="CC680" s="106"/>
      <c r="CD680" s="106"/>
      <c r="CE680" s="106"/>
      <c r="CF680" s="106"/>
      <c r="CG680" s="106"/>
    </row>
    <row r="681" spans="1:85" s="245" customFormat="1" ht="14.5" hidden="1" customHeight="1" x14ac:dyDescent="0.35">
      <c r="A681" s="243"/>
      <c r="B681" s="128"/>
      <c r="C681" s="80"/>
      <c r="D681" s="80"/>
      <c r="E681" s="80"/>
      <c r="F681" s="80"/>
      <c r="G681" s="80"/>
      <c r="H681" s="80"/>
      <c r="I681" s="80"/>
      <c r="J681" s="80"/>
      <c r="K681" s="80"/>
      <c r="L681" s="80"/>
      <c r="M681" s="64"/>
      <c r="N681" s="7"/>
      <c r="O681" s="192"/>
      <c r="P681" s="106"/>
      <c r="Q681" s="65" t="s">
        <v>130</v>
      </c>
      <c r="R681" s="66">
        <f>IF(R679&lt;&gt;0,1,0)</f>
        <v>0</v>
      </c>
      <c r="S681" s="66">
        <f t="shared" ref="S681" si="12609">IF(R681&gt;0,R681+1,IF(S679&lt;&gt;0,1,0))</f>
        <v>0</v>
      </c>
      <c r="T681" s="66">
        <f t="shared" ref="T681" si="12610">IF(S681&gt;0,S681+1,IF(T679&lt;&gt;0,1,0))</f>
        <v>0</v>
      </c>
      <c r="U681" s="66">
        <f t="shared" ref="U681" si="12611">IF(T681&gt;0,T681+1,IF(U679&lt;&gt;0,1,0))</f>
        <v>0</v>
      </c>
      <c r="V681" s="66">
        <f t="shared" ref="V681" si="12612">IF(U681&gt;0,U681+1,IF(V679&lt;&gt;0,1,0))</f>
        <v>0</v>
      </c>
      <c r="W681" s="66">
        <f t="shared" ref="W681" si="12613">IF(V681&gt;0,V681+1,IF(W679&lt;&gt;0,1,0))</f>
        <v>0</v>
      </c>
      <c r="X681" s="66">
        <f t="shared" ref="X681" si="12614">IF(W681&gt;0,W681+1,IF(X679&lt;&gt;0,1,0))</f>
        <v>0</v>
      </c>
      <c r="Y681" s="66">
        <f t="shared" ref="Y681" si="12615">IF(X681&gt;0,X681+1,IF(Y679&lt;&gt;0,1,0))</f>
        <v>0</v>
      </c>
      <c r="Z681" s="66">
        <f t="shared" ref="Z681" si="12616">IF(Y681&gt;0,Y681+1,IF(Z679&lt;&gt;0,1,0))</f>
        <v>0</v>
      </c>
      <c r="AA681" s="66">
        <f t="shared" ref="AA681" si="12617">IF(Z681&gt;0,Z681+1,IF(AA679&lt;&gt;0,1,0))</f>
        <v>0</v>
      </c>
      <c r="AB681" s="66">
        <f t="shared" ref="AB681" si="12618">IF(AA681&gt;0,AA681+1,IF(AB679&lt;&gt;0,1,0))</f>
        <v>0</v>
      </c>
      <c r="AC681" s="66">
        <f t="shared" ref="AC681" si="12619">IF(AB681&gt;0,AB681+1,IF(AC679&lt;&gt;0,1,0))</f>
        <v>0</v>
      </c>
      <c r="AD681" s="66">
        <f t="shared" ref="AD681" si="12620">IF(AC681&gt;0,AC681+1,IF(AD679&lt;&gt;0,1,0))</f>
        <v>0</v>
      </c>
      <c r="AE681" s="66">
        <f t="shared" ref="AE681" si="12621">IF(AD681&gt;0,AD681+1,IF(AE679&lt;&gt;0,1,0))</f>
        <v>0</v>
      </c>
      <c r="AF681" s="66">
        <f t="shared" ref="AF681" si="12622">IF(AE681&gt;0,AE681+1,IF(AF679&lt;&gt;0,1,0))</f>
        <v>0</v>
      </c>
      <c r="AG681" s="66">
        <f t="shared" ref="AG681" si="12623">IF(AF681&gt;0,AF681+1,IF(AG679&lt;&gt;0,1,0))</f>
        <v>0</v>
      </c>
      <c r="AH681" s="66">
        <f t="shared" ref="AH681" si="12624">IF(AG681&gt;0,AG681+1,IF(AH679&lt;&gt;0,1,0))</f>
        <v>0</v>
      </c>
      <c r="AI681" s="66">
        <f t="shared" ref="AI681" si="12625">IF(AH681&gt;0,AH681+1,IF(AI679&lt;&gt;0,1,0))</f>
        <v>0</v>
      </c>
      <c r="AJ681" s="66">
        <f t="shared" ref="AJ681" si="12626">IF(AI681&gt;0,AI681+1,IF(AJ679&lt;&gt;0,1,0))</f>
        <v>0</v>
      </c>
      <c r="AK681" s="66">
        <f t="shared" ref="AK681" si="12627">IF(AJ681&gt;0,AJ681+1,IF(AK679&lt;&gt;0,1,0))</f>
        <v>0</v>
      </c>
      <c r="AL681" s="66">
        <f t="shared" ref="AL681" si="12628">IF(AK681&gt;0,AK681+1,IF(AL679&lt;&gt;0,1,0))</f>
        <v>0</v>
      </c>
      <c r="AM681" s="66">
        <f t="shared" ref="AM681" si="12629">IF(AL681&gt;0,AL681+1,IF(AM679&lt;&gt;0,1,0))</f>
        <v>0</v>
      </c>
      <c r="AN681" s="66">
        <f t="shared" ref="AN681" si="12630">IF(AM681&gt;0,AM681+1,IF(AN679&lt;&gt;0,1,0))</f>
        <v>0</v>
      </c>
      <c r="AO681" s="66">
        <f t="shared" ref="AO681" si="12631">IF(AN681&gt;0,AN681+1,IF(AO679&lt;&gt;0,1,0))</f>
        <v>0</v>
      </c>
      <c r="AP681" s="66">
        <f t="shared" ref="AP681" si="12632">IF(AO681&gt;0,AO681+1,IF(AP679&lt;&gt;0,1,0))</f>
        <v>0</v>
      </c>
      <c r="AQ681" s="66">
        <f t="shared" ref="AQ681" si="12633">IF(AP681&gt;0,AP681+1,IF(AQ679&lt;&gt;0,1,0))</f>
        <v>0</v>
      </c>
      <c r="AR681" s="66">
        <f t="shared" ref="AR681" si="12634">IF(AQ681&gt;0,AQ681+1,IF(AR679&lt;&gt;0,1,0))</f>
        <v>0</v>
      </c>
      <c r="AS681" s="66">
        <f t="shared" ref="AS681" si="12635">IF(AR681&gt;0,AR681+1,IF(AS679&lt;&gt;0,1,0))</f>
        <v>0</v>
      </c>
      <c r="AT681" s="66">
        <f t="shared" ref="AT681" si="12636">IF(AS681&gt;0,AS681+1,IF(AT679&lt;&gt;0,1,0))</f>
        <v>0</v>
      </c>
      <c r="AU681" s="66">
        <f t="shared" ref="AU681" si="12637">IF(AT681&gt;0,AT681+1,IF(AU679&lt;&gt;0,1,0))</f>
        <v>0</v>
      </c>
      <c r="AV681" s="66">
        <f t="shared" ref="AV681" si="12638">IF(AU681&gt;0,AU681+1,IF(AV679&lt;&gt;0,1,0))</f>
        <v>0</v>
      </c>
      <c r="AW681" s="66">
        <f t="shared" ref="AW681" si="12639">IF(AV681&gt;0,AV681+1,IF(AW679&lt;&gt;0,1,0))</f>
        <v>0</v>
      </c>
      <c r="AX681" s="66">
        <f t="shared" ref="AX681" si="12640">IF(AW681&gt;0,AW681+1,IF(AX679&lt;&gt;0,1,0))</f>
        <v>0</v>
      </c>
      <c r="AY681" s="66">
        <f t="shared" ref="AY681" si="12641">IF(AX681&gt;0,AX681+1,IF(AY679&lt;&gt;0,1,0))</f>
        <v>0</v>
      </c>
      <c r="AZ681" s="66">
        <f t="shared" ref="AZ681" si="12642">IF(AY681&gt;0,AY681+1,IF(AZ679&lt;&gt;0,1,0))</f>
        <v>0</v>
      </c>
      <c r="BA681" s="66">
        <f t="shared" ref="BA681" si="12643">IF(AZ681&gt;0,AZ681+1,IF(BA679&lt;&gt;0,1,0))</f>
        <v>0</v>
      </c>
      <c r="BB681" s="66">
        <f t="shared" ref="BB681" si="12644">IF(BA681&gt;0,BA681+1,IF(BB679&lt;&gt;0,1,0))</f>
        <v>0</v>
      </c>
      <c r="BC681" s="66">
        <f t="shared" ref="BC681" si="12645">IF(BB681&gt;0,BB681+1,IF(BC679&lt;&gt;0,1,0))</f>
        <v>0</v>
      </c>
      <c r="BD681" s="66">
        <f t="shared" ref="BD681" si="12646">IF(BC681&gt;0,BC681+1,IF(BD679&lt;&gt;0,1,0))</f>
        <v>0</v>
      </c>
      <c r="BE681" s="66">
        <f t="shared" ref="BE681" si="12647">IF(BD681&gt;0,BD681+1,IF(BE679&lt;&gt;0,1,0))</f>
        <v>0</v>
      </c>
      <c r="BF681" s="66">
        <f t="shared" ref="BF681" si="12648">IF(BE681&gt;0,BE681+1,IF(BF679&lt;&gt;0,1,0))</f>
        <v>0</v>
      </c>
      <c r="BG681" s="66">
        <f t="shared" ref="BG681" si="12649">IF(BF681&gt;0,BF681+1,IF(BG679&lt;&gt;0,1,0))</f>
        <v>0</v>
      </c>
      <c r="BH681" s="66">
        <f t="shared" ref="BH681" si="12650">IF(BG681&gt;0,BG681+1,IF(BH679&lt;&gt;0,1,0))</f>
        <v>0</v>
      </c>
      <c r="BI681" s="66">
        <f t="shared" ref="BI681" si="12651">IF(BH681&gt;0,BH681+1,IF(BI679&lt;&gt;0,1,0))</f>
        <v>0</v>
      </c>
      <c r="BJ681" s="66">
        <f t="shared" ref="BJ681" si="12652">IF(BI681&gt;0,BI681+1,IF(BJ679&lt;&gt;0,1,0))</f>
        <v>0</v>
      </c>
      <c r="BK681" s="66">
        <f t="shared" ref="BK681" si="12653">IF(BJ681&gt;0,BJ681+1,IF(BK679&lt;&gt;0,1,0))</f>
        <v>0</v>
      </c>
      <c r="BL681" s="66">
        <f t="shared" ref="BL681" si="12654">IF(BK681&gt;0,BK681+1,IF(BL679&lt;&gt;0,1,0))</f>
        <v>0</v>
      </c>
      <c r="BM681" s="66">
        <f t="shared" ref="BM681" si="12655">IF(BL681&gt;0,BL681+1,IF(BM679&lt;&gt;0,1,0))</f>
        <v>0</v>
      </c>
      <c r="BN681" s="362"/>
      <c r="BO681" s="364"/>
      <c r="BP681" s="366"/>
      <c r="BQ681" s="366"/>
      <c r="BR681" s="106"/>
      <c r="BS681" s="106"/>
      <c r="BT681" s="106"/>
      <c r="BU681" s="106"/>
      <c r="BV681" s="106"/>
      <c r="BW681" s="106"/>
      <c r="BX681" s="106"/>
      <c r="BY681" s="106"/>
      <c r="BZ681" s="106"/>
      <c r="CA681" s="106"/>
      <c r="CB681" s="106"/>
      <c r="CC681" s="106"/>
      <c r="CD681" s="106"/>
      <c r="CE681" s="106"/>
      <c r="CF681" s="106"/>
      <c r="CG681" s="106"/>
    </row>
    <row r="682" spans="1:85" s="245" customFormat="1" ht="14.5" hidden="1" customHeight="1" x14ac:dyDescent="0.35">
      <c r="A682" s="243"/>
      <c r="B682" s="128"/>
      <c r="C682" s="80"/>
      <c r="D682" s="80"/>
      <c r="E682" s="80"/>
      <c r="F682" s="80"/>
      <c r="G682" s="80"/>
      <c r="H682" s="80"/>
      <c r="I682" s="80"/>
      <c r="J682" s="80"/>
      <c r="K682" s="80"/>
      <c r="L682" s="80"/>
      <c r="M682" s="64"/>
      <c r="N682" s="7"/>
      <c r="O682" s="192"/>
      <c r="P682" s="106"/>
      <c r="Q682" s="65" t="s">
        <v>131</v>
      </c>
      <c r="R682" s="66">
        <f>R681</f>
        <v>0</v>
      </c>
      <c r="S682" s="66">
        <f>IF(S681=0,0,IF(OR(R682=0,R682=12),1,R682+1))</f>
        <v>0</v>
      </c>
      <c r="T682" s="66">
        <f t="shared" ref="T682" si="12656">IF(T681=0,0,IF(OR(S682=0,S682=12),1,S682+1))</f>
        <v>0</v>
      </c>
      <c r="U682" s="66">
        <f t="shared" ref="U682" si="12657">IF(U681=0,0,IF(OR(T682=0,T682=12),1,T682+1))</f>
        <v>0</v>
      </c>
      <c r="V682" s="66">
        <f t="shared" ref="V682" si="12658">IF(V681=0,0,IF(OR(U682=0,U682=12),1,U682+1))</f>
        <v>0</v>
      </c>
      <c r="W682" s="66">
        <f t="shared" ref="W682" si="12659">IF(W681=0,0,IF(OR(V682=0,V682=12),1,V682+1))</f>
        <v>0</v>
      </c>
      <c r="X682" s="66">
        <f t="shared" ref="X682" si="12660">IF(X681=0,0,IF(OR(W682=0,W682=12),1,W682+1))</f>
        <v>0</v>
      </c>
      <c r="Y682" s="66">
        <f t="shared" ref="Y682" si="12661">IF(Y681=0,0,IF(OR(X682=0,X682=12),1,X682+1))</f>
        <v>0</v>
      </c>
      <c r="Z682" s="66">
        <f t="shared" ref="Z682" si="12662">IF(Z681=0,0,IF(OR(Y682=0,Y682=12),1,Y682+1))</f>
        <v>0</v>
      </c>
      <c r="AA682" s="66">
        <f t="shared" ref="AA682" si="12663">IF(AA681=0,0,IF(OR(Z682=0,Z682=12),1,Z682+1))</f>
        <v>0</v>
      </c>
      <c r="AB682" s="66">
        <f t="shared" ref="AB682" si="12664">IF(AB681=0,0,IF(OR(AA682=0,AA682=12),1,AA682+1))</f>
        <v>0</v>
      </c>
      <c r="AC682" s="66">
        <f t="shared" ref="AC682" si="12665">IF(AC681=0,0,IF(OR(AB682=0,AB682=12),1,AB682+1))</f>
        <v>0</v>
      </c>
      <c r="AD682" s="66">
        <f t="shared" ref="AD682" si="12666">IF(AD681=0,0,IF(OR(AC682=0,AC682=12),1,AC682+1))</f>
        <v>0</v>
      </c>
      <c r="AE682" s="66">
        <f t="shared" ref="AE682" si="12667">IF(AE681=0,0,IF(OR(AD682=0,AD682=12),1,AD682+1))</f>
        <v>0</v>
      </c>
      <c r="AF682" s="66">
        <f t="shared" ref="AF682" si="12668">IF(AF681=0,0,IF(OR(AE682=0,AE682=12),1,AE682+1))</f>
        <v>0</v>
      </c>
      <c r="AG682" s="66">
        <f t="shared" ref="AG682" si="12669">IF(AG681=0,0,IF(OR(AF682=0,AF682=12),1,AF682+1))</f>
        <v>0</v>
      </c>
      <c r="AH682" s="66">
        <f t="shared" ref="AH682" si="12670">IF(AH681=0,0,IF(OR(AG682=0,AG682=12),1,AG682+1))</f>
        <v>0</v>
      </c>
      <c r="AI682" s="66">
        <f t="shared" ref="AI682" si="12671">IF(AI681=0,0,IF(OR(AH682=0,AH682=12),1,AH682+1))</f>
        <v>0</v>
      </c>
      <c r="AJ682" s="66">
        <f t="shared" ref="AJ682" si="12672">IF(AJ681=0,0,IF(OR(AI682=0,AI682=12),1,AI682+1))</f>
        <v>0</v>
      </c>
      <c r="AK682" s="66">
        <f t="shared" ref="AK682" si="12673">IF(AK681=0,0,IF(OR(AJ682=0,AJ682=12),1,AJ682+1))</f>
        <v>0</v>
      </c>
      <c r="AL682" s="66">
        <f t="shared" ref="AL682" si="12674">IF(AL681=0,0,IF(OR(AK682=0,AK682=12),1,AK682+1))</f>
        <v>0</v>
      </c>
      <c r="AM682" s="66">
        <f t="shared" ref="AM682" si="12675">IF(AM681=0,0,IF(OR(AL682=0,AL682=12),1,AL682+1))</f>
        <v>0</v>
      </c>
      <c r="AN682" s="66">
        <f t="shared" ref="AN682" si="12676">IF(AN681=0,0,IF(OR(AM682=0,AM682=12),1,AM682+1))</f>
        <v>0</v>
      </c>
      <c r="AO682" s="66">
        <f t="shared" ref="AO682" si="12677">IF(AO681=0,0,IF(OR(AN682=0,AN682=12),1,AN682+1))</f>
        <v>0</v>
      </c>
      <c r="AP682" s="66">
        <f t="shared" ref="AP682" si="12678">IF(AP681=0,0,IF(OR(AO682=0,AO682=12),1,AO682+1))</f>
        <v>0</v>
      </c>
      <c r="AQ682" s="66">
        <f t="shared" ref="AQ682" si="12679">IF(AQ681=0,0,IF(OR(AP682=0,AP682=12),1,AP682+1))</f>
        <v>0</v>
      </c>
      <c r="AR682" s="66">
        <f t="shared" ref="AR682" si="12680">IF(AR681=0,0,IF(OR(AQ682=0,AQ682=12),1,AQ682+1))</f>
        <v>0</v>
      </c>
      <c r="AS682" s="66">
        <f t="shared" ref="AS682" si="12681">IF(AS681=0,0,IF(OR(AR682=0,AR682=12),1,AR682+1))</f>
        <v>0</v>
      </c>
      <c r="AT682" s="66">
        <f t="shared" ref="AT682" si="12682">IF(AT681=0,0,IF(OR(AS682=0,AS682=12),1,AS682+1))</f>
        <v>0</v>
      </c>
      <c r="AU682" s="66">
        <f t="shared" ref="AU682" si="12683">IF(AU681=0,0,IF(OR(AT682=0,AT682=12),1,AT682+1))</f>
        <v>0</v>
      </c>
      <c r="AV682" s="66">
        <f t="shared" ref="AV682" si="12684">IF(AV681=0,0,IF(OR(AU682=0,AU682=12),1,AU682+1))</f>
        <v>0</v>
      </c>
      <c r="AW682" s="66">
        <f t="shared" ref="AW682" si="12685">IF(AW681=0,0,IF(OR(AV682=0,AV682=12),1,AV682+1))</f>
        <v>0</v>
      </c>
      <c r="AX682" s="66">
        <f t="shared" ref="AX682" si="12686">IF(AX681=0,0,IF(OR(AW682=0,AW682=12),1,AW682+1))</f>
        <v>0</v>
      </c>
      <c r="AY682" s="66">
        <f t="shared" ref="AY682" si="12687">IF(AY681=0,0,IF(OR(AX682=0,AX682=12),1,AX682+1))</f>
        <v>0</v>
      </c>
      <c r="AZ682" s="66">
        <f t="shared" ref="AZ682" si="12688">IF(AZ681=0,0,IF(OR(AY682=0,AY682=12),1,AY682+1))</f>
        <v>0</v>
      </c>
      <c r="BA682" s="66">
        <f t="shared" ref="BA682" si="12689">IF(BA681=0,0,IF(OR(AZ682=0,AZ682=12),1,AZ682+1))</f>
        <v>0</v>
      </c>
      <c r="BB682" s="66">
        <f t="shared" ref="BB682" si="12690">IF(BB681=0,0,IF(OR(BA682=0,BA682=12),1,BA682+1))</f>
        <v>0</v>
      </c>
      <c r="BC682" s="66">
        <f t="shared" ref="BC682" si="12691">IF(BC681=0,0,IF(OR(BB682=0,BB682=12),1,BB682+1))</f>
        <v>0</v>
      </c>
      <c r="BD682" s="66">
        <f t="shared" ref="BD682" si="12692">IF(BD681=0,0,IF(OR(BC682=0,BC682=12),1,BC682+1))</f>
        <v>0</v>
      </c>
      <c r="BE682" s="66">
        <f t="shared" ref="BE682" si="12693">IF(BE681=0,0,IF(OR(BD682=0,BD682=12),1,BD682+1))</f>
        <v>0</v>
      </c>
      <c r="BF682" s="66">
        <f t="shared" ref="BF682" si="12694">IF(BF681=0,0,IF(OR(BE682=0,BE682=12),1,BE682+1))</f>
        <v>0</v>
      </c>
      <c r="BG682" s="66">
        <f t="shared" ref="BG682" si="12695">IF(BG681=0,0,IF(OR(BF682=0,BF682=12),1,BF682+1))</f>
        <v>0</v>
      </c>
      <c r="BH682" s="66">
        <f t="shared" ref="BH682" si="12696">IF(BH681=0,0,IF(OR(BG682=0,BG682=12),1,BG682+1))</f>
        <v>0</v>
      </c>
      <c r="BI682" s="66">
        <f t="shared" ref="BI682" si="12697">IF(BI681=0,0,IF(OR(BH682=0,BH682=12),1,BH682+1))</f>
        <v>0</v>
      </c>
      <c r="BJ682" s="66">
        <f t="shared" ref="BJ682" si="12698">IF(BJ681=0,0,IF(OR(BI682=0,BI682=12),1,BI682+1))</f>
        <v>0</v>
      </c>
      <c r="BK682" s="66">
        <f t="shared" ref="BK682" si="12699">IF(BK681=0,0,IF(OR(BJ682=0,BJ682=12),1,BJ682+1))</f>
        <v>0</v>
      </c>
      <c r="BL682" s="66">
        <f t="shared" ref="BL682" si="12700">IF(BL681=0,0,IF(OR(BK682=0,BK682=12),1,BK682+1))</f>
        <v>0</v>
      </c>
      <c r="BM682" s="66">
        <f t="shared" ref="BM682" si="12701">IF(BM681=0,0,IF(OR(BL682=0,BL682=12),1,BL682+1))</f>
        <v>0</v>
      </c>
      <c r="BN682" s="362"/>
      <c r="BO682" s="364"/>
      <c r="BP682" s="366"/>
      <c r="BQ682" s="366"/>
      <c r="BR682" s="106"/>
      <c r="BS682" s="106"/>
      <c r="BT682" s="106"/>
      <c r="BU682" s="106"/>
      <c r="BV682" s="106"/>
      <c r="BW682" s="106"/>
      <c r="BX682" s="106"/>
      <c r="BY682" s="106"/>
      <c r="BZ682" s="106"/>
      <c r="CA682" s="106"/>
      <c r="CB682" s="106"/>
      <c r="CC682" s="106"/>
      <c r="CD682" s="106"/>
      <c r="CE682" s="106"/>
      <c r="CF682" s="106"/>
      <c r="CG682" s="106"/>
    </row>
    <row r="683" spans="1:85" s="245" customFormat="1" ht="43.5" x14ac:dyDescent="0.35">
      <c r="A683" s="243"/>
      <c r="B683" s="128"/>
      <c r="C683" s="80"/>
      <c r="D683" s="80"/>
      <c r="E683" s="80"/>
      <c r="F683" s="80"/>
      <c r="G683" s="80"/>
      <c r="H683" s="80"/>
      <c r="I683" s="80"/>
      <c r="J683" s="80"/>
      <c r="K683" s="80"/>
      <c r="L683" s="80"/>
      <c r="M683" s="64"/>
      <c r="N683" s="7"/>
      <c r="O683" s="192"/>
      <c r="P683" s="106"/>
      <c r="Q683" s="63" t="s">
        <v>237</v>
      </c>
      <c r="R683" s="68">
        <f>IF(R682&gt;0,IF(R686&gt;$L679,$L679,R686),0)</f>
        <v>0</v>
      </c>
      <c r="S683" s="68">
        <f>IF(S682&gt;0,IF((SUMIFS($R685:R685,$R682:R682,12)+IF(R682=12,0,R683)+S686)&gt;=$L679,$L679-FLOOR(SUMIFS($R685:R685,$R682:R682,12),1),IF(S682=1,S686,S686+R683)),0)</f>
        <v>0</v>
      </c>
      <c r="T683" s="68">
        <f>IF(T682&gt;0,IF((SUMIFS($R685:S685,$R682:S682,12)+IF(S682=12,0,S683)+T686)&gt;=$L679,$L679-FLOOR(SUMIFS($R685:S685,$R682:S682,12),1),IF(T682=1,T686,T686+S683)),0)</f>
        <v>0</v>
      </c>
      <c r="U683" s="68">
        <f>IF(U682&gt;0,IF((SUMIFS($R685:T685,$R682:T682,12)+IF(T682=12,0,T683)+U686)&gt;=$L679,$L679-FLOOR(SUMIFS($R685:T685,$R682:T682,12),1),IF(U682=1,U686,U686+T683)),0)</f>
        <v>0</v>
      </c>
      <c r="V683" s="68">
        <f>IF(V682&gt;0,IF((SUMIFS($R685:U685,$R682:U682,12)+IF(U682=12,0,U683)+V686)&gt;=$L679,$L679-FLOOR(SUMIFS($R685:U685,$R682:U682,12),1),IF(V682=1,V686,V686+U683)),0)</f>
        <v>0</v>
      </c>
      <c r="W683" s="68">
        <f>IF(W682&gt;0,IF((SUMIFS($R685:V685,$R682:V682,12)+IF(V682=12,0,V683)+W686)&gt;=$L679,$L679-FLOOR(SUMIFS($R685:V685,$R682:V682,12),1),IF(W682=1,W686,W686+V683)),0)</f>
        <v>0</v>
      </c>
      <c r="X683" s="68">
        <f>IF(X682&gt;0,IF((SUMIFS($R685:W685,$R682:W682,12)+IF(W682=12,0,W683)+X686)&gt;=$L679,$L679-FLOOR(SUMIFS($R685:W685,$R682:W682,12),1),IF(X682=1,X686,X686+W683)),0)</f>
        <v>0</v>
      </c>
      <c r="Y683" s="68">
        <f>IF(Y682&gt;0,IF((SUMIFS($R685:X685,$R682:X682,12)+IF(X682=12,0,X683)+Y686)&gt;=$L679,$L679-FLOOR(SUMIFS($R685:X685,$R682:X682,12),1),IF(Y682=1,Y686,Y686+X683)),0)</f>
        <v>0</v>
      </c>
      <c r="Z683" s="68">
        <f>IF(Z682&gt;0,IF((SUMIFS($R685:Y685,$R682:Y682,12)+IF(Y682=12,0,Y683)+Z686)&gt;=$L679,$L679-FLOOR(SUMIFS($R685:Y685,$R682:Y682,12),1),IF(Z682=1,Z686,Z686+Y683)),0)</f>
        <v>0</v>
      </c>
      <c r="AA683" s="68">
        <f>IF(AA682&gt;0,IF((SUMIFS($R685:Z685,$R682:Z682,12)+IF(Z682=12,0,Z683)+AA686)&gt;=$L679,$L679-FLOOR(SUMIFS($R685:Z685,$R682:Z682,12),1),IF(AA682=1,AA686,AA686+Z683)),0)</f>
        <v>0</v>
      </c>
      <c r="AB683" s="68">
        <f>IF(AB682&gt;0,IF((SUMIFS($R685:AA685,$R682:AA682,12)+IF(AA682=12,0,AA683)+AB686)&gt;=$L679,$L679-FLOOR(SUMIFS($R685:AA685,$R682:AA682,12),1),IF(AB682=1,AB686,AB686+AA683)),0)</f>
        <v>0</v>
      </c>
      <c r="AC683" s="68">
        <f>IF(AC682&gt;0,IF((SUMIFS($R685:AB685,$R682:AB682,12)+IF(AB682=12,0,AB683)+AC686)&gt;=$L679,$L679-FLOOR(SUMIFS($R685:AB685,$R682:AB682,12),1),IF(AC682=1,AC686,AC686+AB683)),0)</f>
        <v>0</v>
      </c>
      <c r="AD683" s="68">
        <f>IF(AD682&gt;0,IF((SUMIFS($R685:AC685,$R682:AC682,12)+IF(AC682=12,0,AC683)+AD686)&gt;=$L679,$L679-FLOOR(SUMIFS($R685:AC685,$R682:AC682,12),1),IF(AD682=1,AD686,AD686+AC683)),0)</f>
        <v>0</v>
      </c>
      <c r="AE683" s="68">
        <f>IF(AE682&gt;0,IF((SUMIFS($R685:AD685,$R682:AD682,12)+IF(AD682=12,0,AD683)+AE686)&gt;=$L679,$L679-FLOOR(SUMIFS($R685:AD685,$R682:AD682,12),1),IF(AE682=1,AE686,AE686+AD683)),0)</f>
        <v>0</v>
      </c>
      <c r="AF683" s="68">
        <f>IF(AF682&gt;0,IF((SUMIFS($R685:AE685,$R682:AE682,12)+IF(AE682=12,0,AE683)+AF686)&gt;=$L679,$L679-FLOOR(SUMIFS($R685:AE685,$R682:AE682,12),1),IF(AF682=1,AF686,AF686+AE683)),0)</f>
        <v>0</v>
      </c>
      <c r="AG683" s="68">
        <f>IF(AG682&gt;0,IF((SUMIFS($R685:AF685,$R682:AF682,12)+IF(AF682=12,0,AF683)+AG686)&gt;=$L679,$L679-FLOOR(SUMIFS($R685:AF685,$R682:AF682,12),1),IF(AG682=1,AG686,AG686+AF683)),0)</f>
        <v>0</v>
      </c>
      <c r="AH683" s="68">
        <f>IF(AH682&gt;0,IF((SUMIFS($R685:AG685,$R682:AG682,12)+IF(AG682=12,0,AG683)+AH686)&gt;=$L679,$L679-FLOOR(SUMIFS($R685:AG685,$R682:AG682,12),1),IF(AH682=1,AH686,AH686+AG683)),0)</f>
        <v>0</v>
      </c>
      <c r="AI683" s="68">
        <f>IF(AI682&gt;0,IF((SUMIFS($R685:AH685,$R682:AH682,12)+IF(AH682=12,0,AH683)+AI686)&gt;=$L679,$L679-FLOOR(SUMIFS($R685:AH685,$R682:AH682,12),1),IF(AI682=1,AI686,AI686+AH683)),0)</f>
        <v>0</v>
      </c>
      <c r="AJ683" s="68">
        <f>IF(AJ682&gt;0,IF((SUMIFS($R685:AI685,$R682:AI682,12)+IF(AI682=12,0,AI683)+AJ686)&gt;=$L679,$L679-FLOOR(SUMIFS($R685:AI685,$R682:AI682,12),1),IF(AJ682=1,AJ686,AJ686+AI683)),0)</f>
        <v>0</v>
      </c>
      <c r="AK683" s="68">
        <f>IF(AK682&gt;0,IF((SUMIFS($R685:AJ685,$R682:AJ682,12)+IF(AJ682=12,0,AJ683)+AK686)&gt;=$L679,$L679-FLOOR(SUMIFS($R685:AJ685,$R682:AJ682,12),1),IF(AK682=1,AK686,AK686+AJ683)),0)</f>
        <v>0</v>
      </c>
      <c r="AL683" s="68">
        <f>IF(AL682&gt;0,IF((SUMIFS($R685:AK685,$R682:AK682,12)+IF(AK682=12,0,AK683)+AL686)&gt;=$L679,$L679-FLOOR(SUMIFS($R685:AK685,$R682:AK682,12),1),IF(AL682=1,AL686,AL686+AK683)),0)</f>
        <v>0</v>
      </c>
      <c r="AM683" s="68">
        <f>IF(AM682&gt;0,IF((SUMIFS($R685:AL685,$R682:AL682,12)+IF(AL682=12,0,AL683)+AM686)&gt;=$L679,$L679-FLOOR(SUMIFS($R685:AL685,$R682:AL682,12),1),IF(AM682=1,AM686,AM686+AL683)),0)</f>
        <v>0</v>
      </c>
      <c r="AN683" s="68">
        <f>IF(AN682&gt;0,IF((SUMIFS($R685:AM685,$R682:AM682,12)+IF(AM682=12,0,AM683)+AN686)&gt;=$L679,$L679-FLOOR(SUMIFS($R685:AM685,$R682:AM682,12),1),IF(AN682=1,AN686,AN686+AM683)),0)</f>
        <v>0</v>
      </c>
      <c r="AO683" s="68">
        <f>IF(AO682&gt;0,IF((SUMIFS($R685:AN685,$R682:AN682,12)+IF(AN682=12,0,AN683)+AO686)&gt;=$L679,$L679-FLOOR(SUMIFS($R685:AN685,$R682:AN682,12),1),IF(AO682=1,AO686,AO686+AN683)),0)</f>
        <v>0</v>
      </c>
      <c r="AP683" s="68">
        <f>IF(AP682&gt;0,IF((SUMIFS($R685:AO685,$R682:AO682,12)+IF(AO682=12,0,AO683)+AP686)&gt;=$L679,$L679-FLOOR(SUMIFS($R685:AO685,$R682:AO682,12),1),IF(AP682=1,AP686,AP686+AO683)),0)</f>
        <v>0</v>
      </c>
      <c r="AQ683" s="68">
        <f>IF(AQ682&gt;0,IF((SUMIFS($R685:AP685,$R682:AP682,12)+IF(AP682=12,0,AP683)+AQ686)&gt;=$L679,$L679-FLOOR(SUMIFS($R685:AP685,$R682:AP682,12),1),IF(AQ682=1,AQ686,AQ686+AP683)),0)</f>
        <v>0</v>
      </c>
      <c r="AR683" s="68">
        <f>IF(AR682&gt;0,IF((SUMIFS($R685:AQ685,$R682:AQ682,12)+IF(AQ682=12,0,AQ683)+AR686)&gt;=$L679,$L679-FLOOR(SUMIFS($R685:AQ685,$R682:AQ682,12),1),IF(AR682=1,AR686,AR686+AQ683)),0)</f>
        <v>0</v>
      </c>
      <c r="AS683" s="68">
        <f>IF(AS682&gt;0,IF((SUMIFS($R685:AR685,$R682:AR682,12)+IF(AR682=12,0,AR683)+AS686)&gt;=$L679,$L679-FLOOR(SUMIFS($R685:AR685,$R682:AR682,12),1),IF(AS682=1,AS686,AS686+AR683)),0)</f>
        <v>0</v>
      </c>
      <c r="AT683" s="68">
        <f>IF(AT682&gt;0,IF((SUMIFS($R685:AS685,$R682:AS682,12)+IF(AS682=12,0,AS683)+AT686)&gt;=$L679,$L679-FLOOR(SUMIFS($R685:AS685,$R682:AS682,12),1),IF(AT682=1,AT686,AT686+AS683)),0)</f>
        <v>0</v>
      </c>
      <c r="AU683" s="68">
        <f>IF(AU682&gt;0,IF((SUMIFS($R685:AT685,$R682:AT682,12)+IF(AT682=12,0,AT683)+AU686)&gt;=$L679,$L679-FLOOR(SUMIFS($R685:AT685,$R682:AT682,12),1),IF(AU682=1,AU686,AU686+AT683)),0)</f>
        <v>0</v>
      </c>
      <c r="AV683" s="68">
        <f>IF(AV682&gt;0,IF((SUMIFS($R685:AU685,$R682:AU682,12)+IF(AU682=12,0,AU683)+AV686)&gt;=$L679,$L679-FLOOR(SUMIFS($R685:AU685,$R682:AU682,12),1),IF(AV682=1,AV686,AV686+AU683)),0)</f>
        <v>0</v>
      </c>
      <c r="AW683" s="68">
        <f>IF(AW682&gt;0,IF((SUMIFS($R685:AV685,$R682:AV682,12)+IF(AV682=12,0,AV683)+AW686)&gt;=$L679,$L679-FLOOR(SUMIFS($R685:AV685,$R682:AV682,12),1),IF(AW682=1,AW686,AW686+AV683)),0)</f>
        <v>0</v>
      </c>
      <c r="AX683" s="68">
        <f>IF(AX682&gt;0,IF((SUMIFS($R685:AW685,$R682:AW682,12)+IF(AW682=12,0,AW683)+AX686)&gt;=$L679,$L679-FLOOR(SUMIFS($R685:AW685,$R682:AW682,12),1),IF(AX682=1,AX686,AX686+AW683)),0)</f>
        <v>0</v>
      </c>
      <c r="AY683" s="68">
        <f>IF(AY682&gt;0,IF((SUMIFS($R685:AX685,$R682:AX682,12)+IF(AX682=12,0,AX683)+AY686)&gt;=$L679,$L679-FLOOR(SUMIFS($R685:AX685,$R682:AX682,12),1),IF(AY682=1,AY686,AY686+AX683)),0)</f>
        <v>0</v>
      </c>
      <c r="AZ683" s="68">
        <f>IF(AZ682&gt;0,IF((SUMIFS($R685:AY685,$R682:AY682,12)+IF(AY682=12,0,AY683)+AZ686)&gt;=$L679,$L679-FLOOR(SUMIFS($R685:AY685,$R682:AY682,12),1),IF(AZ682=1,AZ686,AZ686+AY683)),0)</f>
        <v>0</v>
      </c>
      <c r="BA683" s="68">
        <f>IF(BA682&gt;0,IF((SUMIFS($R685:AZ685,$R682:AZ682,12)+IF(AZ682=12,0,AZ683)+BA686)&gt;=$L679,$L679-FLOOR(SUMIFS($R685:AZ685,$R682:AZ682,12),1),IF(BA682=1,BA686,BA686+AZ683)),0)</f>
        <v>0</v>
      </c>
      <c r="BB683" s="68">
        <f>IF(BB682&gt;0,IF((SUMIFS($R685:BA685,$R682:BA682,12)+IF(BA682=12,0,BA683)+BB686)&gt;=$L679,$L679-FLOOR(SUMIFS($R685:BA685,$R682:BA682,12),1),IF(BB682=1,BB686,BB686+BA683)),0)</f>
        <v>0</v>
      </c>
      <c r="BC683" s="68">
        <f>IF(BC682&gt;0,IF((SUMIFS($R685:BB685,$R682:BB682,12)+IF(BB682=12,0,BB683)+BC686)&gt;=$L679,$L679-FLOOR(SUMIFS($R685:BB685,$R682:BB682,12),1),IF(BC682=1,BC686,BC686+BB683)),0)</f>
        <v>0</v>
      </c>
      <c r="BD683" s="68">
        <f>IF(BD682&gt;0,IF((SUMIFS($R685:BC685,$R682:BC682,12)+IF(BC682=12,0,BC683)+BD686)&gt;=$L679,$L679-FLOOR(SUMIFS($R685:BC685,$R682:BC682,12),1),IF(BD682=1,BD686,BD686+BC683)),0)</f>
        <v>0</v>
      </c>
      <c r="BE683" s="68">
        <f>IF(BE682&gt;0,IF((SUMIFS($R685:BD685,$R682:BD682,12)+IF(BD682=12,0,BD683)+BE686)&gt;=$L679,$L679-FLOOR(SUMIFS($R685:BD685,$R682:BD682,12),1),IF(BE682=1,BE686,BE686+BD683)),0)</f>
        <v>0</v>
      </c>
      <c r="BF683" s="68">
        <f>IF(BF682&gt;0,IF((SUMIFS($R685:BE685,$R682:BE682,12)+IF(BE682=12,0,BE683)+BF686)&gt;=$L679,$L679-FLOOR(SUMIFS($R685:BE685,$R682:BE682,12),1),IF(BF682=1,BF686,BF686+BE683)),0)</f>
        <v>0</v>
      </c>
      <c r="BG683" s="68">
        <f>IF(BG682&gt;0,IF((SUMIFS($R685:BF685,$R682:BF682,12)+IF(BF682=12,0,BF683)+BG686)&gt;=$L679,$L679-FLOOR(SUMIFS($R685:BF685,$R682:BF682,12),1),IF(BG682=1,BG686,BG686+BF683)),0)</f>
        <v>0</v>
      </c>
      <c r="BH683" s="68">
        <f>IF(BH682&gt;0,IF((SUMIFS($R685:BG685,$R682:BG682,12)+IF(BG682=12,0,BG683)+BH686)&gt;=$L679,$L679-FLOOR(SUMIFS($R685:BG685,$R682:BG682,12),1),IF(BH682=1,BH686,BH686+BG683)),0)</f>
        <v>0</v>
      </c>
      <c r="BI683" s="68">
        <f>IF(BI682&gt;0,IF((SUMIFS($R685:BH685,$R682:BH682,12)+IF(BH682=12,0,BH683)+BI686)&gt;=$L679,$L679-FLOOR(SUMIFS($R685:BH685,$R682:BH682,12),1),IF(BI682=1,BI686,BI686+BH683)),0)</f>
        <v>0</v>
      </c>
      <c r="BJ683" s="68">
        <f>IF(BJ682&gt;0,IF((SUMIFS($R685:BI685,$R682:BI682,12)+IF(BI682=12,0,BI683)+BJ686)&gt;=$L679,$L679-FLOOR(SUMIFS($R685:BI685,$R682:BI682,12),1),IF(BJ682=1,BJ686,BJ686+BI683)),0)</f>
        <v>0</v>
      </c>
      <c r="BK683" s="68">
        <f>IF(BK682&gt;0,IF((SUMIFS($R685:BJ685,$R682:BJ682,12)+IF(BJ682=12,0,BJ683)+BK686)&gt;=$L679,$L679-FLOOR(SUMIFS($R685:BJ685,$R682:BJ682,12),1),IF(BK682=1,BK686,BK686+BJ683)),0)</f>
        <v>0</v>
      </c>
      <c r="BL683" s="68">
        <f>IF(BL682&gt;0,IF((SUMIFS($R685:BK685,$R682:BK682,12)+IF(BK682=12,0,BK683)+BL686)&gt;=$L679,$L679-FLOOR(SUMIFS($R685:BK685,$R682:BK682,12),1),IF(BL682=1,BL686,BL686+BK683)),0)</f>
        <v>0</v>
      </c>
      <c r="BM683" s="68">
        <f>IF(BM682&gt;0,IF((SUMIFS($R685:BL685,$R682:BL682,12)+IF(BL682=12,0,BL683)+BM686)&gt;=$L679,$L679-FLOOR(SUMIFS($R685:BL685,$R682:BL682,12),1),IF(BM682=1,BM686,BM686+BL683)),0)</f>
        <v>0</v>
      </c>
      <c r="BN683" s="362"/>
      <c r="BO683" s="364"/>
      <c r="BP683" s="366"/>
      <c r="BQ683" s="366"/>
      <c r="BR683" s="106"/>
      <c r="BS683" s="106"/>
      <c r="BT683" s="106"/>
      <c r="BU683" s="106"/>
      <c r="BV683" s="106"/>
      <c r="BW683" s="106"/>
      <c r="BX683" s="106"/>
      <c r="BY683" s="106"/>
      <c r="BZ683" s="106"/>
      <c r="CA683" s="106"/>
      <c r="CB683" s="106"/>
      <c r="CC683" s="106"/>
      <c r="CD683" s="106"/>
      <c r="CE683" s="106"/>
      <c r="CF683" s="106"/>
      <c r="CG683" s="106"/>
    </row>
    <row r="684" spans="1:85" s="245" customFormat="1" ht="41.5" hidden="1" customHeight="1" x14ac:dyDescent="0.35">
      <c r="A684" s="243"/>
      <c r="B684" s="128"/>
      <c r="C684" s="80"/>
      <c r="D684" s="80"/>
      <c r="E684" s="80"/>
      <c r="F684" s="80"/>
      <c r="G684" s="80"/>
      <c r="H684" s="80"/>
      <c r="I684" s="80"/>
      <c r="J684" s="80"/>
      <c r="K684" s="80"/>
      <c r="L684" s="80"/>
      <c r="M684" s="64"/>
      <c r="N684" s="7"/>
      <c r="O684" s="192"/>
      <c r="P684" s="106"/>
      <c r="Q684" s="65" t="s">
        <v>161</v>
      </c>
      <c r="R684" s="67">
        <f>IF(R679&gt;0,R680,0)</f>
        <v>0</v>
      </c>
      <c r="S684" s="67">
        <f t="shared" ref="S684" si="12702">IF(S679&gt;0,IF(S682=1,S680,S680+R684),R684)</f>
        <v>0</v>
      </c>
      <c r="T684" s="67">
        <f t="shared" ref="T684" si="12703">IF(T679&gt;0,IF(T682=1,T680,T680+S684),S684)</f>
        <v>0</v>
      </c>
      <c r="U684" s="67">
        <f t="shared" ref="U684" si="12704">IF(U679&gt;0,IF(U682=1,U680,U680+T684),T684)</f>
        <v>0</v>
      </c>
      <c r="V684" s="67">
        <f t="shared" ref="V684" si="12705">IF(V679&gt;0,IF(V682=1,V680,V680+U684),U684)</f>
        <v>0</v>
      </c>
      <c r="W684" s="67">
        <f t="shared" ref="W684" si="12706">IF(W679&gt;0,IF(W682=1,W680,W680+V684),V684)</f>
        <v>0</v>
      </c>
      <c r="X684" s="67">
        <f t="shared" ref="X684" si="12707">IF(X679&gt;0,IF(X682=1,X680,X680+W684),W684)</f>
        <v>0</v>
      </c>
      <c r="Y684" s="67">
        <f t="shared" ref="Y684" si="12708">IF(Y679&gt;0,IF(Y682=1,Y680,Y680+X684),X684)</f>
        <v>0</v>
      </c>
      <c r="Z684" s="67">
        <f t="shared" ref="Z684" si="12709">IF(Z679&gt;0,IF(Z682=1,Z680,Z680+Y684),Y684)</f>
        <v>0</v>
      </c>
      <c r="AA684" s="67">
        <f t="shared" ref="AA684" si="12710">IF(AA679&gt;0,IF(AA682=1,AA680,AA680+Z684),Z684)</f>
        <v>0</v>
      </c>
      <c r="AB684" s="67">
        <f t="shared" ref="AB684" si="12711">IF(AB679&gt;0,IF(AB682=1,AB680,AB680+AA684),AA684)</f>
        <v>0</v>
      </c>
      <c r="AC684" s="67">
        <f t="shared" ref="AC684" si="12712">IF(AC679&gt;0,IF(AC682=1,AC680,AC680+AB684),AB684)</f>
        <v>0</v>
      </c>
      <c r="AD684" s="67">
        <f t="shared" ref="AD684" si="12713">IF(AD679&gt;0,IF(AD682=1,AD680,AD680+AC684),AC684)</f>
        <v>0</v>
      </c>
      <c r="AE684" s="67">
        <f t="shared" ref="AE684" si="12714">IF(AE679&gt;0,IF(AE682=1,AE680,AE680+AD684),AD684)</f>
        <v>0</v>
      </c>
      <c r="AF684" s="67">
        <f t="shared" ref="AF684" si="12715">IF(AF679&gt;0,IF(AF682=1,AF680,AF680+AE684),AE684)</f>
        <v>0</v>
      </c>
      <c r="AG684" s="67">
        <f t="shared" ref="AG684" si="12716">IF(AG679&gt;0,IF(AG682=1,AG680,AG680+AF684),AF684)</f>
        <v>0</v>
      </c>
      <c r="AH684" s="67">
        <f t="shared" ref="AH684" si="12717">IF(AH679&gt;0,IF(AH682=1,AH680,AH680+AG684),AG684)</f>
        <v>0</v>
      </c>
      <c r="AI684" s="67">
        <f t="shared" ref="AI684" si="12718">IF(AI679&gt;0,IF(AI682=1,AI680,AI680+AH684),AH684)</f>
        <v>0</v>
      </c>
      <c r="AJ684" s="67">
        <f t="shared" ref="AJ684" si="12719">IF(AJ679&gt;0,IF(AJ682=1,AJ680,AJ680+AI684),AI684)</f>
        <v>0</v>
      </c>
      <c r="AK684" s="67">
        <f t="shared" ref="AK684" si="12720">IF(AK679&gt;0,IF(AK682=1,AK680,AK680+AJ684),AJ684)</f>
        <v>0</v>
      </c>
      <c r="AL684" s="67">
        <f t="shared" ref="AL684" si="12721">IF(AL679&gt;0,IF(AL682=1,AL680,AL680+AK684),AK684)</f>
        <v>0</v>
      </c>
      <c r="AM684" s="67">
        <f t="shared" ref="AM684" si="12722">IF(AM679&gt;0,IF(AM682=1,AM680,AM680+AL684),AL684)</f>
        <v>0</v>
      </c>
      <c r="AN684" s="67">
        <f t="shared" ref="AN684" si="12723">IF(AN679&gt;0,IF(AN682=1,AN680,AN680+AM684),AM684)</f>
        <v>0</v>
      </c>
      <c r="AO684" s="67">
        <f t="shared" ref="AO684" si="12724">IF(AO679&gt;0,IF(AO682=1,AO680,AO680+AN684),AN684)</f>
        <v>0</v>
      </c>
      <c r="AP684" s="67">
        <f t="shared" ref="AP684" si="12725">IF(AP679&gt;0,IF(AP682=1,AP680,AP680+AO684),AO684)</f>
        <v>0</v>
      </c>
      <c r="AQ684" s="67">
        <f t="shared" ref="AQ684" si="12726">IF(AQ679&gt;0,IF(AQ682=1,AQ680,AQ680+AP684),AP684)</f>
        <v>0</v>
      </c>
      <c r="AR684" s="67">
        <f t="shared" ref="AR684" si="12727">IF(AR679&gt;0,IF(AR682=1,AR680,AR680+AQ684),AQ684)</f>
        <v>0</v>
      </c>
      <c r="AS684" s="67">
        <f t="shared" ref="AS684" si="12728">IF(AS679&gt;0,IF(AS682=1,AS680,AS680+AR684),AR684)</f>
        <v>0</v>
      </c>
      <c r="AT684" s="67">
        <f t="shared" ref="AT684" si="12729">IF(AT679&gt;0,IF(AT682=1,AT680,AT680+AS684),AS684)</f>
        <v>0</v>
      </c>
      <c r="AU684" s="67">
        <f t="shared" ref="AU684" si="12730">IF(AU679&gt;0,IF(AU682=1,AU680,AU680+AT684),AT684)</f>
        <v>0</v>
      </c>
      <c r="AV684" s="67">
        <f t="shared" ref="AV684" si="12731">IF(AV679&gt;0,IF(AV682=1,AV680,AV680+AU684),AU684)</f>
        <v>0</v>
      </c>
      <c r="AW684" s="67">
        <f t="shared" ref="AW684" si="12732">IF(AW679&gt;0,IF(AW682=1,AW680,AW680+AV684),AV684)</f>
        <v>0</v>
      </c>
      <c r="AX684" s="67">
        <f t="shared" ref="AX684" si="12733">IF(AX679&gt;0,IF(AX682=1,AX680,AX680+AW684),AW684)</f>
        <v>0</v>
      </c>
      <c r="AY684" s="67">
        <f t="shared" ref="AY684" si="12734">IF(AY679&gt;0,IF(AY682=1,AY680,AY680+AX684),AX684)</f>
        <v>0</v>
      </c>
      <c r="AZ684" s="67">
        <f t="shared" ref="AZ684" si="12735">IF(AZ679&gt;0,IF(AZ682=1,AZ680,AZ680+AY684),AY684)</f>
        <v>0</v>
      </c>
      <c r="BA684" s="67">
        <f t="shared" ref="BA684" si="12736">IF(BA679&gt;0,IF(BA682=1,BA680,BA680+AZ684),AZ684)</f>
        <v>0</v>
      </c>
      <c r="BB684" s="67">
        <f t="shared" ref="BB684" si="12737">IF(BB679&gt;0,IF(BB682=1,BB680,BB680+BA684),BA684)</f>
        <v>0</v>
      </c>
      <c r="BC684" s="67">
        <f t="shared" ref="BC684" si="12738">IF(BC679&gt;0,IF(BC682=1,BC680,BC680+BB684),BB684)</f>
        <v>0</v>
      </c>
      <c r="BD684" s="67">
        <f t="shared" ref="BD684" si="12739">IF(BD679&gt;0,IF(BD682=1,BD680,BD680+BC684),BC684)</f>
        <v>0</v>
      </c>
      <c r="BE684" s="67">
        <f t="shared" ref="BE684" si="12740">IF(BE679&gt;0,IF(BE682=1,BE680,BE680+BD684),BD684)</f>
        <v>0</v>
      </c>
      <c r="BF684" s="67">
        <f t="shared" ref="BF684" si="12741">IF(BF679&gt;0,IF(BF682=1,BF680,BF680+BE684),BE684)</f>
        <v>0</v>
      </c>
      <c r="BG684" s="67">
        <f t="shared" ref="BG684" si="12742">IF(BG679&gt;0,IF(BG682=1,BG680,BG680+BF684),BF684)</f>
        <v>0</v>
      </c>
      <c r="BH684" s="67">
        <f t="shared" ref="BH684" si="12743">IF(BH679&gt;0,IF(BH682=1,BH680,BH680+BG684),BG684)</f>
        <v>0</v>
      </c>
      <c r="BI684" s="67">
        <f t="shared" ref="BI684" si="12744">IF(BI679&gt;0,IF(BI682=1,BI680,BI680+BH684),BH684)</f>
        <v>0</v>
      </c>
      <c r="BJ684" s="67">
        <f t="shared" ref="BJ684" si="12745">IF(BJ679&gt;0,IF(BJ682=1,BJ680,BJ680+BI684),BI684)</f>
        <v>0</v>
      </c>
      <c r="BK684" s="67">
        <f t="shared" ref="BK684" si="12746">IF(BK679&gt;0,IF(BK682=1,BK680,BK680+BJ684),BJ684)</f>
        <v>0</v>
      </c>
      <c r="BL684" s="67">
        <f t="shared" ref="BL684" si="12747">IF(BL679&gt;0,IF(BL682=1,BL680,BL680+BK684),BK684)</f>
        <v>0</v>
      </c>
      <c r="BM684" s="67">
        <f t="shared" ref="BM684" si="12748">IF(BM679&gt;0,IF(BM682=1,BM680,BM680+BL684),BL684)</f>
        <v>0</v>
      </c>
      <c r="BN684" s="362"/>
      <c r="BO684" s="364"/>
      <c r="BP684" s="366"/>
      <c r="BQ684" s="366"/>
      <c r="BR684" s="106"/>
      <c r="BS684" s="106"/>
      <c r="BT684" s="106"/>
      <c r="BU684" s="106"/>
      <c r="BV684" s="106"/>
      <c r="BW684" s="106"/>
      <c r="BX684" s="106"/>
      <c r="BY684" s="106"/>
      <c r="BZ684" s="106"/>
      <c r="CA684" s="106"/>
      <c r="CB684" s="106"/>
      <c r="CC684" s="106"/>
      <c r="CD684" s="106"/>
      <c r="CE684" s="106"/>
      <c r="CF684" s="106"/>
      <c r="CG684" s="106"/>
    </row>
    <row r="685" spans="1:85" s="245" customFormat="1" ht="41.5" hidden="1" customHeight="1" x14ac:dyDescent="0.35">
      <c r="A685" s="243"/>
      <c r="B685" s="128"/>
      <c r="C685" s="80"/>
      <c r="D685" s="80"/>
      <c r="E685" s="80"/>
      <c r="F685" s="80"/>
      <c r="G685" s="80"/>
      <c r="H685" s="80"/>
      <c r="I685" s="80"/>
      <c r="J685" s="80"/>
      <c r="K685" s="80"/>
      <c r="L685" s="80"/>
      <c r="M685" s="64"/>
      <c r="N685" s="7"/>
      <c r="O685" s="192"/>
      <c r="P685" s="106"/>
      <c r="Q685" s="65" t="s">
        <v>162</v>
      </c>
      <c r="R685" s="67">
        <f>R687</f>
        <v>0</v>
      </c>
      <c r="S685" s="67">
        <f t="shared" ref="S685" si="12749">IF(S682=1,S687,S687+R685)</f>
        <v>0</v>
      </c>
      <c r="T685" s="67">
        <f t="shared" ref="T685" si="12750">IF(T682=1,T687,T687+S685)</f>
        <v>0</v>
      </c>
      <c r="U685" s="67">
        <f t="shared" ref="U685" si="12751">IF(U682=1,U687,U687+T685)</f>
        <v>0</v>
      </c>
      <c r="V685" s="67">
        <f t="shared" ref="V685" si="12752">IF(V682=1,V687,V687+U685)</f>
        <v>0</v>
      </c>
      <c r="W685" s="67">
        <f t="shared" ref="W685" si="12753">IF(W682=1,W687,W687+V685)</f>
        <v>0</v>
      </c>
      <c r="X685" s="67">
        <f t="shared" ref="X685" si="12754">IF(X682=1,X687,X687+W685)</f>
        <v>0</v>
      </c>
      <c r="Y685" s="67">
        <f t="shared" ref="Y685" si="12755">IF(Y682=1,Y687,Y687+X685)</f>
        <v>0</v>
      </c>
      <c r="Z685" s="67">
        <f t="shared" ref="Z685" si="12756">IF(Z682=1,Z687,Z687+Y685)</f>
        <v>0</v>
      </c>
      <c r="AA685" s="67">
        <f t="shared" ref="AA685" si="12757">IF(AA682=1,AA687,AA687+Z685)</f>
        <v>0</v>
      </c>
      <c r="AB685" s="67">
        <f t="shared" ref="AB685" si="12758">IF(AB682=1,AB687,AB687+AA685)</f>
        <v>0</v>
      </c>
      <c r="AC685" s="67">
        <f t="shared" ref="AC685" si="12759">IF(AC682=1,AC687,AC687+AB685)</f>
        <v>0</v>
      </c>
      <c r="AD685" s="67">
        <f t="shared" ref="AD685" si="12760">IF(AD682=1,AD687,AD687+AC685)</f>
        <v>0</v>
      </c>
      <c r="AE685" s="67">
        <f t="shared" ref="AE685" si="12761">IF(AE682=1,AE687,AE687+AD685)</f>
        <v>0</v>
      </c>
      <c r="AF685" s="67">
        <f t="shared" ref="AF685" si="12762">IF(AF682=1,AF687,AF687+AE685)</f>
        <v>0</v>
      </c>
      <c r="AG685" s="67">
        <f t="shared" ref="AG685" si="12763">IF(AG682=1,AG687,AG687+AF685)</f>
        <v>0</v>
      </c>
      <c r="AH685" s="67">
        <f t="shared" ref="AH685" si="12764">IF(AH682=1,AH687,AH687+AG685)</f>
        <v>0</v>
      </c>
      <c r="AI685" s="67">
        <f t="shared" ref="AI685" si="12765">IF(AI682=1,AI687,AI687+AH685)</f>
        <v>0</v>
      </c>
      <c r="AJ685" s="67">
        <f t="shared" ref="AJ685" si="12766">IF(AJ682=1,AJ687,AJ687+AI685)</f>
        <v>0</v>
      </c>
      <c r="AK685" s="67">
        <f t="shared" ref="AK685" si="12767">IF(AK682=1,AK687,AK687+AJ685)</f>
        <v>0</v>
      </c>
      <c r="AL685" s="67">
        <f t="shared" ref="AL685" si="12768">IF(AL682=1,AL687,AL687+AK685)</f>
        <v>0</v>
      </c>
      <c r="AM685" s="67">
        <f t="shared" ref="AM685" si="12769">IF(AM682=1,AM687,AM687+AL685)</f>
        <v>0</v>
      </c>
      <c r="AN685" s="67">
        <f t="shared" ref="AN685" si="12770">IF(AN682=1,AN687,AN687+AM685)</f>
        <v>0</v>
      </c>
      <c r="AO685" s="67">
        <f t="shared" ref="AO685" si="12771">IF(AO682=1,AO687,AO687+AN685)</f>
        <v>0</v>
      </c>
      <c r="AP685" s="67">
        <f t="shared" ref="AP685" si="12772">IF(AP682=1,AP687,AP687+AO685)</f>
        <v>0</v>
      </c>
      <c r="AQ685" s="67">
        <f t="shared" ref="AQ685" si="12773">IF(AQ682=1,AQ687,AQ687+AP685)</f>
        <v>0</v>
      </c>
      <c r="AR685" s="67">
        <f t="shared" ref="AR685" si="12774">IF(AR682=1,AR687,AR687+AQ685)</f>
        <v>0</v>
      </c>
      <c r="AS685" s="67">
        <f t="shared" ref="AS685" si="12775">IF(AS682=1,AS687,AS687+AR685)</f>
        <v>0</v>
      </c>
      <c r="AT685" s="67">
        <f t="shared" ref="AT685" si="12776">IF(AT682=1,AT687,AT687+AS685)</f>
        <v>0</v>
      </c>
      <c r="AU685" s="67">
        <f t="shared" ref="AU685" si="12777">IF(AU682=1,AU687,AU687+AT685)</f>
        <v>0</v>
      </c>
      <c r="AV685" s="67">
        <f t="shared" ref="AV685" si="12778">IF(AV682=1,AV687,AV687+AU685)</f>
        <v>0</v>
      </c>
      <c r="AW685" s="67">
        <f t="shared" ref="AW685" si="12779">IF(AW682=1,AW687,AW687+AV685)</f>
        <v>0</v>
      </c>
      <c r="AX685" s="67">
        <f t="shared" ref="AX685" si="12780">IF(AX682=1,AX687,AX687+AW685)</f>
        <v>0</v>
      </c>
      <c r="AY685" s="67">
        <f t="shared" ref="AY685" si="12781">IF(AY682=1,AY687,AY687+AX685)</f>
        <v>0</v>
      </c>
      <c r="AZ685" s="67">
        <f t="shared" ref="AZ685" si="12782">IF(AZ682=1,AZ687,AZ687+AY685)</f>
        <v>0</v>
      </c>
      <c r="BA685" s="67">
        <f t="shared" ref="BA685" si="12783">IF(BA682=1,BA687,BA687+AZ685)</f>
        <v>0</v>
      </c>
      <c r="BB685" s="67">
        <f t="shared" ref="BB685" si="12784">IF(BB682=1,BB687,BB687+BA685)</f>
        <v>0</v>
      </c>
      <c r="BC685" s="67">
        <f t="shared" ref="BC685" si="12785">IF(BC682=1,BC687,BC687+BB685)</f>
        <v>0</v>
      </c>
      <c r="BD685" s="67">
        <f t="shared" ref="BD685" si="12786">IF(BD682=1,BD687,BD687+BC685)</f>
        <v>0</v>
      </c>
      <c r="BE685" s="67">
        <f t="shared" ref="BE685" si="12787">IF(BE682=1,BE687,BE687+BD685)</f>
        <v>0</v>
      </c>
      <c r="BF685" s="67">
        <f t="shared" ref="BF685" si="12788">IF(BF682=1,BF687,BF687+BE685)</f>
        <v>0</v>
      </c>
      <c r="BG685" s="67">
        <f t="shared" ref="BG685" si="12789">IF(BG682=1,BG687,BG687+BF685)</f>
        <v>0</v>
      </c>
      <c r="BH685" s="67">
        <f t="shared" ref="BH685" si="12790">IF(BH682=1,BH687,BH687+BG685)</f>
        <v>0</v>
      </c>
      <c r="BI685" s="67">
        <f t="shared" ref="BI685" si="12791">IF(BI682=1,BI687,BI687+BH685)</f>
        <v>0</v>
      </c>
      <c r="BJ685" s="67">
        <f t="shared" ref="BJ685" si="12792">IF(BJ682=1,BJ687,BJ687+BI685)</f>
        <v>0</v>
      </c>
      <c r="BK685" s="67">
        <f t="shared" ref="BK685" si="12793">IF(BK682=1,BK687,BK687+BJ685)</f>
        <v>0</v>
      </c>
      <c r="BL685" s="67">
        <f t="shared" ref="BL685" si="12794">IF(BL682=1,BL687,BL687+BK685)</f>
        <v>0</v>
      </c>
      <c r="BM685" s="67">
        <f t="shared" ref="BM685" si="12795">IF(BM682=1,BM687,BM687+BL685)</f>
        <v>0</v>
      </c>
      <c r="BN685" s="362"/>
      <c r="BO685" s="364"/>
      <c r="BP685" s="366"/>
      <c r="BQ685" s="366"/>
      <c r="BR685" s="106"/>
      <c r="BS685" s="106"/>
      <c r="BT685" s="106"/>
      <c r="BU685" s="106"/>
      <c r="BV685" s="106"/>
      <c r="BW685" s="106"/>
      <c r="BX685" s="106"/>
      <c r="BY685" s="106"/>
      <c r="BZ685" s="106"/>
      <c r="CA685" s="106"/>
      <c r="CB685" s="106"/>
      <c r="CC685" s="106"/>
      <c r="CD685" s="106"/>
      <c r="CE685" s="106"/>
      <c r="CF685" s="106"/>
      <c r="CG685" s="106"/>
    </row>
    <row r="686" spans="1:85" s="245" customFormat="1" ht="29" x14ac:dyDescent="0.35">
      <c r="A686" s="243"/>
      <c r="B686" s="128"/>
      <c r="C686" s="80"/>
      <c r="D686" s="80"/>
      <c r="E686" s="80"/>
      <c r="F686" s="80"/>
      <c r="G686" s="80"/>
      <c r="H686" s="80"/>
      <c r="I686" s="80"/>
      <c r="J686" s="80"/>
      <c r="K686" s="80"/>
      <c r="L686" s="80"/>
      <c r="M686" s="64"/>
      <c r="N686" s="7"/>
      <c r="O686" s="192"/>
      <c r="P686" s="106"/>
      <c r="Q686" s="63" t="s">
        <v>160</v>
      </c>
      <c r="R686" s="68">
        <f t="shared" ref="R686:BM686" si="12796">1720/12*R679</f>
        <v>0</v>
      </c>
      <c r="S686" s="68">
        <f t="shared" si="12796"/>
        <v>0</v>
      </c>
      <c r="T686" s="68">
        <f t="shared" si="12796"/>
        <v>0</v>
      </c>
      <c r="U686" s="68">
        <f t="shared" si="12796"/>
        <v>0</v>
      </c>
      <c r="V686" s="68">
        <f t="shared" si="12796"/>
        <v>0</v>
      </c>
      <c r="W686" s="68">
        <f t="shared" si="12796"/>
        <v>0</v>
      </c>
      <c r="X686" s="68">
        <f t="shared" si="12796"/>
        <v>0</v>
      </c>
      <c r="Y686" s="68">
        <f t="shared" si="12796"/>
        <v>0</v>
      </c>
      <c r="Z686" s="68">
        <f t="shared" si="12796"/>
        <v>0</v>
      </c>
      <c r="AA686" s="68">
        <f t="shared" si="12796"/>
        <v>0</v>
      </c>
      <c r="AB686" s="68">
        <f t="shared" si="12796"/>
        <v>0</v>
      </c>
      <c r="AC686" s="68">
        <f t="shared" si="12796"/>
        <v>0</v>
      </c>
      <c r="AD686" s="68">
        <f t="shared" si="12796"/>
        <v>0</v>
      </c>
      <c r="AE686" s="68">
        <f t="shared" si="12796"/>
        <v>0</v>
      </c>
      <c r="AF686" s="68">
        <f t="shared" si="12796"/>
        <v>0</v>
      </c>
      <c r="AG686" s="68">
        <f t="shared" si="12796"/>
        <v>0</v>
      </c>
      <c r="AH686" s="68">
        <f t="shared" si="12796"/>
        <v>0</v>
      </c>
      <c r="AI686" s="68">
        <f t="shared" si="12796"/>
        <v>0</v>
      </c>
      <c r="AJ686" s="68">
        <f t="shared" si="12796"/>
        <v>0</v>
      </c>
      <c r="AK686" s="68">
        <f t="shared" si="12796"/>
        <v>0</v>
      </c>
      <c r="AL686" s="68">
        <f t="shared" si="12796"/>
        <v>0</v>
      </c>
      <c r="AM686" s="68">
        <f t="shared" si="12796"/>
        <v>0</v>
      </c>
      <c r="AN686" s="68">
        <f t="shared" si="12796"/>
        <v>0</v>
      </c>
      <c r="AO686" s="68">
        <f t="shared" si="12796"/>
        <v>0</v>
      </c>
      <c r="AP686" s="68">
        <f t="shared" si="12796"/>
        <v>0</v>
      </c>
      <c r="AQ686" s="68">
        <f t="shared" si="12796"/>
        <v>0</v>
      </c>
      <c r="AR686" s="68">
        <f t="shared" si="12796"/>
        <v>0</v>
      </c>
      <c r="AS686" s="68">
        <f t="shared" si="12796"/>
        <v>0</v>
      </c>
      <c r="AT686" s="68">
        <f t="shared" si="12796"/>
        <v>0</v>
      </c>
      <c r="AU686" s="68">
        <f t="shared" si="12796"/>
        <v>0</v>
      </c>
      <c r="AV686" s="68">
        <f t="shared" si="12796"/>
        <v>0</v>
      </c>
      <c r="AW686" s="68">
        <f t="shared" si="12796"/>
        <v>0</v>
      </c>
      <c r="AX686" s="68">
        <f t="shared" si="12796"/>
        <v>0</v>
      </c>
      <c r="AY686" s="68">
        <f t="shared" si="12796"/>
        <v>0</v>
      </c>
      <c r="AZ686" s="68">
        <f t="shared" si="12796"/>
        <v>0</v>
      </c>
      <c r="BA686" s="68">
        <f t="shared" si="12796"/>
        <v>0</v>
      </c>
      <c r="BB686" s="68">
        <f t="shared" si="12796"/>
        <v>0</v>
      </c>
      <c r="BC686" s="68">
        <f t="shared" si="12796"/>
        <v>0</v>
      </c>
      <c r="BD686" s="68">
        <f t="shared" si="12796"/>
        <v>0</v>
      </c>
      <c r="BE686" s="68">
        <f t="shared" si="12796"/>
        <v>0</v>
      </c>
      <c r="BF686" s="68">
        <f t="shared" si="12796"/>
        <v>0</v>
      </c>
      <c r="BG686" s="68">
        <f t="shared" si="12796"/>
        <v>0</v>
      </c>
      <c r="BH686" s="68">
        <f t="shared" si="12796"/>
        <v>0</v>
      </c>
      <c r="BI686" s="68">
        <f t="shared" si="12796"/>
        <v>0</v>
      </c>
      <c r="BJ686" s="68">
        <f t="shared" si="12796"/>
        <v>0</v>
      </c>
      <c r="BK686" s="68">
        <f t="shared" si="12796"/>
        <v>0</v>
      </c>
      <c r="BL686" s="68">
        <f t="shared" si="12796"/>
        <v>0</v>
      </c>
      <c r="BM686" s="68">
        <f t="shared" si="12796"/>
        <v>0</v>
      </c>
      <c r="BN686" s="362"/>
      <c r="BO686" s="364"/>
      <c r="BP686" s="366"/>
      <c r="BQ686" s="366"/>
      <c r="BR686" s="106"/>
      <c r="BS686" s="106"/>
      <c r="BT686" s="106"/>
      <c r="BU686" s="106"/>
      <c r="BV686" s="106"/>
      <c r="BW686" s="106"/>
      <c r="BX686" s="106"/>
      <c r="BY686" s="106"/>
      <c r="BZ686" s="106"/>
      <c r="CA686" s="106"/>
      <c r="CB686" s="106"/>
      <c r="CC686" s="106"/>
      <c r="CD686" s="106"/>
      <c r="CE686" s="106"/>
      <c r="CF686" s="106"/>
      <c r="CG686" s="106"/>
    </row>
    <row r="687" spans="1:85" s="245" customFormat="1" ht="29" x14ac:dyDescent="0.35">
      <c r="A687" s="243"/>
      <c r="B687" s="128"/>
      <c r="C687" s="80"/>
      <c r="D687" s="80"/>
      <c r="E687" s="80"/>
      <c r="F687" s="80"/>
      <c r="G687" s="80"/>
      <c r="H687" s="80"/>
      <c r="I687" s="80"/>
      <c r="J687" s="80"/>
      <c r="K687" s="80"/>
      <c r="L687" s="80"/>
      <c r="M687" s="64"/>
      <c r="N687" s="7"/>
      <c r="O687" s="192"/>
      <c r="P687" s="106"/>
      <c r="Q687" s="63" t="s">
        <v>144</v>
      </c>
      <c r="R687" s="68">
        <f>FLOOR(IF(OR(R682=0,R682=1),IF(R680&gt;=R686,R686,R680)+0.00000001,IF(R684&gt;=R683,R683,R684))+0.00000001,1)</f>
        <v>0</v>
      </c>
      <c r="S687" s="68">
        <f t="shared" ref="S687" si="12797">FLOOR(IF(OR(S682=0,S682=1),IF(S686&gt;S683,S683,IF(S680&gt;=S686,S686,S680)+0.00000001),IF(S684&gt;=S683,S683-R685,S684-R685)+0.00000001),1)</f>
        <v>0</v>
      </c>
      <c r="T687" s="68">
        <f t="shared" ref="T687" si="12798">FLOOR(IF(OR(T682=0,T682=1),IF(T686&gt;T683,T683,IF(T680&gt;=T686,T686,T680)+0.00000001),IF(T684&gt;=T683,T683-S685,T684-S685)+0.00000001),1)</f>
        <v>0</v>
      </c>
      <c r="U687" s="68">
        <f t="shared" ref="U687" si="12799">FLOOR(IF(OR(U682=0,U682=1),IF(U686&gt;U683,U683,IF(U680&gt;=U686,U686,U680)+0.00000001),IF(U684&gt;=U683,U683-T685,U684-T685)+0.00000001),1)</f>
        <v>0</v>
      </c>
      <c r="V687" s="68">
        <f t="shared" ref="V687" si="12800">FLOOR(IF(OR(V682=0,V682=1),IF(V686&gt;V683,V683,IF(V680&gt;=V686,V686,V680)+0.00000001),IF(V684&gt;=V683,V683-U685,V684-U685)+0.00000001),1)</f>
        <v>0</v>
      </c>
      <c r="W687" s="68">
        <f t="shared" ref="W687" si="12801">FLOOR(IF(OR(W682=0,W682=1),IF(W686&gt;W683,W683,IF(W680&gt;=W686,W686,W680)+0.00000001),IF(W684&gt;=W683,W683-V685,W684-V685)+0.00000001),1)</f>
        <v>0</v>
      </c>
      <c r="X687" s="68">
        <f t="shared" ref="X687" si="12802">FLOOR(IF(OR(X682=0,X682=1),IF(X686&gt;X683,X683,IF(X680&gt;=X686,X686,X680)+0.00000001),IF(X684&gt;=X683,X683-W685,X684-W685)+0.00000001),1)</f>
        <v>0</v>
      </c>
      <c r="Y687" s="68">
        <f t="shared" ref="Y687" si="12803">FLOOR(IF(OR(Y682=0,Y682=1),IF(Y686&gt;Y683,Y683,IF(Y680&gt;=Y686,Y686,Y680)+0.00000001),IF(Y684&gt;=Y683,Y683-X685,Y684-X685)+0.00000001),1)</f>
        <v>0</v>
      </c>
      <c r="Z687" s="68">
        <f t="shared" ref="Z687" si="12804">FLOOR(IF(OR(Z682=0,Z682=1),IF(Z686&gt;Z683,Z683,IF(Z680&gt;=Z686,Z686,Z680)+0.00000001),IF(Z684&gt;=Z683,Z683-Y685,Z684-Y685)+0.00000001),1)</f>
        <v>0</v>
      </c>
      <c r="AA687" s="68">
        <f t="shared" ref="AA687" si="12805">FLOOR(IF(OR(AA682=0,AA682=1),IF(AA686&gt;AA683,AA683,IF(AA680&gt;=AA686,AA686,AA680)+0.00000001),IF(AA684&gt;=AA683,AA683-Z685,AA684-Z685)+0.00000001),1)</f>
        <v>0</v>
      </c>
      <c r="AB687" s="68">
        <f t="shared" ref="AB687" si="12806">FLOOR(IF(OR(AB682=0,AB682=1),IF(AB686&gt;AB683,AB683,IF(AB680&gt;=AB686,AB686,AB680)+0.00000001),IF(AB684&gt;=AB683,AB683-AA685,AB684-AA685)+0.00000001),1)</f>
        <v>0</v>
      </c>
      <c r="AC687" s="68">
        <f t="shared" ref="AC687" si="12807">FLOOR(IF(OR(AC682=0,AC682=1),IF(AC686&gt;AC683,AC683,IF(AC680&gt;=AC686,AC686,AC680)+0.00000001),IF(AC684&gt;=AC683,AC683-AB685,AC684-AB685)+0.00000001),1)</f>
        <v>0</v>
      </c>
      <c r="AD687" s="68">
        <f t="shared" ref="AD687" si="12808">FLOOR(IF(OR(AD682=0,AD682=1),IF(AD686&gt;AD683,AD683,IF(AD680&gt;=AD686,AD686,AD680)+0.00000001),IF(AD684&gt;=AD683,AD683-AC685,AD684-AC685)+0.00000001),1)</f>
        <v>0</v>
      </c>
      <c r="AE687" s="68">
        <f t="shared" ref="AE687" si="12809">FLOOR(IF(OR(AE682=0,AE682=1),IF(AE686&gt;AE683,AE683,IF(AE680&gt;=AE686,AE686,AE680)+0.00000001),IF(AE684&gt;=AE683,AE683-AD685,AE684-AD685)+0.00000001),1)</f>
        <v>0</v>
      </c>
      <c r="AF687" s="68">
        <f t="shared" ref="AF687" si="12810">FLOOR(IF(OR(AF682=0,AF682=1),IF(AF686&gt;AF683,AF683,IF(AF680&gt;=AF686,AF686,AF680)+0.00000001),IF(AF684&gt;=AF683,AF683-AE685,AF684-AE685)+0.00000001),1)</f>
        <v>0</v>
      </c>
      <c r="AG687" s="68">
        <f t="shared" ref="AG687" si="12811">FLOOR(IF(OR(AG682=0,AG682=1),IF(AG686&gt;AG683,AG683,IF(AG680&gt;=AG686,AG686,AG680)+0.00000001),IF(AG684&gt;=AG683,AG683-AF685,AG684-AF685)+0.00000001),1)</f>
        <v>0</v>
      </c>
      <c r="AH687" s="68">
        <f t="shared" ref="AH687" si="12812">FLOOR(IF(OR(AH682=0,AH682=1),IF(AH686&gt;AH683,AH683,IF(AH680&gt;=AH686,AH686,AH680)+0.00000001),IF(AH684&gt;=AH683,AH683-AG685,AH684-AG685)+0.00000001),1)</f>
        <v>0</v>
      </c>
      <c r="AI687" s="68">
        <f t="shared" ref="AI687" si="12813">FLOOR(IF(OR(AI682=0,AI682=1),IF(AI686&gt;AI683,AI683,IF(AI680&gt;=AI686,AI686,AI680)+0.00000001),IF(AI684&gt;=AI683,AI683-AH685,AI684-AH685)+0.00000001),1)</f>
        <v>0</v>
      </c>
      <c r="AJ687" s="68">
        <f t="shared" ref="AJ687" si="12814">FLOOR(IF(OR(AJ682=0,AJ682=1),IF(AJ686&gt;AJ683,AJ683,IF(AJ680&gt;=AJ686,AJ686,AJ680)+0.00000001),IF(AJ684&gt;=AJ683,AJ683-AI685,AJ684-AI685)+0.00000001),1)</f>
        <v>0</v>
      </c>
      <c r="AK687" s="68">
        <f t="shared" ref="AK687" si="12815">FLOOR(IF(OR(AK682=0,AK682=1),IF(AK686&gt;AK683,AK683,IF(AK680&gt;=AK686,AK686,AK680)+0.00000001),IF(AK684&gt;=AK683,AK683-AJ685,AK684-AJ685)+0.00000001),1)</f>
        <v>0</v>
      </c>
      <c r="AL687" s="68">
        <f t="shared" ref="AL687" si="12816">FLOOR(IF(OR(AL682=0,AL682=1),IF(AL686&gt;AL683,AL683,IF(AL680&gt;=AL686,AL686,AL680)+0.00000001),IF(AL684&gt;=AL683,AL683-AK685,AL684-AK685)+0.00000001),1)</f>
        <v>0</v>
      </c>
      <c r="AM687" s="68">
        <f t="shared" ref="AM687" si="12817">FLOOR(IF(OR(AM682=0,AM682=1),IF(AM686&gt;AM683,AM683,IF(AM680&gt;=AM686,AM686,AM680)+0.00000001),IF(AM684&gt;=AM683,AM683-AL685,AM684-AL685)+0.00000001),1)</f>
        <v>0</v>
      </c>
      <c r="AN687" s="68">
        <f t="shared" ref="AN687" si="12818">FLOOR(IF(OR(AN682=0,AN682=1),IF(AN686&gt;AN683,AN683,IF(AN680&gt;=AN686,AN686,AN680)+0.00000001),IF(AN684&gt;=AN683,AN683-AM685,AN684-AM685)+0.00000001),1)</f>
        <v>0</v>
      </c>
      <c r="AO687" s="68">
        <f t="shared" ref="AO687" si="12819">FLOOR(IF(OR(AO682=0,AO682=1),IF(AO686&gt;AO683,AO683,IF(AO680&gt;=AO686,AO686,AO680)+0.00000001),IF(AO684&gt;=AO683,AO683-AN685,AO684-AN685)+0.00000001),1)</f>
        <v>0</v>
      </c>
      <c r="AP687" s="68">
        <f t="shared" ref="AP687" si="12820">FLOOR(IF(OR(AP682=0,AP682=1),IF(AP686&gt;AP683,AP683,IF(AP680&gt;=AP686,AP686,AP680)+0.00000001),IF(AP684&gt;=AP683,AP683-AO685,AP684-AO685)+0.00000001),1)</f>
        <v>0</v>
      </c>
      <c r="AQ687" s="68">
        <f t="shared" ref="AQ687" si="12821">FLOOR(IF(OR(AQ682=0,AQ682=1),IF(AQ686&gt;AQ683,AQ683,IF(AQ680&gt;=AQ686,AQ686,AQ680)+0.00000001),IF(AQ684&gt;=AQ683,AQ683-AP685,AQ684-AP685)+0.00000001),1)</f>
        <v>0</v>
      </c>
      <c r="AR687" s="68">
        <f t="shared" ref="AR687" si="12822">FLOOR(IF(OR(AR682=0,AR682=1),IF(AR686&gt;AR683,AR683,IF(AR680&gt;=AR686,AR686,AR680)+0.00000001),IF(AR684&gt;=AR683,AR683-AQ685,AR684-AQ685)+0.00000001),1)</f>
        <v>0</v>
      </c>
      <c r="AS687" s="68">
        <f t="shared" ref="AS687" si="12823">FLOOR(IF(OR(AS682=0,AS682=1),IF(AS686&gt;AS683,AS683,IF(AS680&gt;=AS686,AS686,AS680)+0.00000001),IF(AS684&gt;=AS683,AS683-AR685,AS684-AR685)+0.00000001),1)</f>
        <v>0</v>
      </c>
      <c r="AT687" s="68">
        <f t="shared" ref="AT687" si="12824">FLOOR(IF(OR(AT682=0,AT682=1),IF(AT686&gt;AT683,AT683,IF(AT680&gt;=AT686,AT686,AT680)+0.00000001),IF(AT684&gt;=AT683,AT683-AS685,AT684-AS685)+0.00000001),1)</f>
        <v>0</v>
      </c>
      <c r="AU687" s="68">
        <f t="shared" ref="AU687" si="12825">FLOOR(IF(OR(AU682=0,AU682=1),IF(AU686&gt;AU683,AU683,IF(AU680&gt;=AU686,AU686,AU680)+0.00000001),IF(AU684&gt;=AU683,AU683-AT685,AU684-AT685)+0.00000001),1)</f>
        <v>0</v>
      </c>
      <c r="AV687" s="68">
        <f t="shared" ref="AV687" si="12826">FLOOR(IF(OR(AV682=0,AV682=1),IF(AV686&gt;AV683,AV683,IF(AV680&gt;=AV686,AV686,AV680)+0.00000001),IF(AV684&gt;=AV683,AV683-AU685,AV684-AU685)+0.00000001),1)</f>
        <v>0</v>
      </c>
      <c r="AW687" s="68">
        <f t="shared" ref="AW687" si="12827">FLOOR(IF(OR(AW682=0,AW682=1),IF(AW686&gt;AW683,AW683,IF(AW680&gt;=AW686,AW686,AW680)+0.00000001),IF(AW684&gt;=AW683,AW683-AV685,AW684-AV685)+0.00000001),1)</f>
        <v>0</v>
      </c>
      <c r="AX687" s="68">
        <f t="shared" ref="AX687" si="12828">FLOOR(IF(OR(AX682=0,AX682=1),IF(AX686&gt;AX683,AX683,IF(AX680&gt;=AX686,AX686,AX680)+0.00000001),IF(AX684&gt;=AX683,AX683-AW685,AX684-AW685)+0.00000001),1)</f>
        <v>0</v>
      </c>
      <c r="AY687" s="68">
        <f t="shared" ref="AY687" si="12829">FLOOR(IF(OR(AY682=0,AY682=1),IF(AY686&gt;AY683,AY683,IF(AY680&gt;=AY686,AY686,AY680)+0.00000001),IF(AY684&gt;=AY683,AY683-AX685,AY684-AX685)+0.00000001),1)</f>
        <v>0</v>
      </c>
      <c r="AZ687" s="68">
        <f t="shared" ref="AZ687" si="12830">FLOOR(IF(OR(AZ682=0,AZ682=1),IF(AZ686&gt;AZ683,AZ683,IF(AZ680&gt;=AZ686,AZ686,AZ680)+0.00000001),IF(AZ684&gt;=AZ683,AZ683-AY685,AZ684-AY685)+0.00000001),1)</f>
        <v>0</v>
      </c>
      <c r="BA687" s="68">
        <f t="shared" ref="BA687" si="12831">FLOOR(IF(OR(BA682=0,BA682=1),IF(BA686&gt;BA683,BA683,IF(BA680&gt;=BA686,BA686,BA680)+0.00000001),IF(BA684&gt;=BA683,BA683-AZ685,BA684-AZ685)+0.00000001),1)</f>
        <v>0</v>
      </c>
      <c r="BB687" s="68">
        <f t="shared" ref="BB687" si="12832">FLOOR(IF(OR(BB682=0,BB682=1),IF(BB686&gt;BB683,BB683,IF(BB680&gt;=BB686,BB686,BB680)+0.00000001),IF(BB684&gt;=BB683,BB683-BA685,BB684-BA685)+0.00000001),1)</f>
        <v>0</v>
      </c>
      <c r="BC687" s="68">
        <f t="shared" ref="BC687" si="12833">FLOOR(IF(OR(BC682=0,BC682=1),IF(BC686&gt;BC683,BC683,IF(BC680&gt;=BC686,BC686,BC680)+0.00000001),IF(BC684&gt;=BC683,BC683-BB685,BC684-BB685)+0.00000001),1)</f>
        <v>0</v>
      </c>
      <c r="BD687" s="68">
        <f t="shared" ref="BD687" si="12834">FLOOR(IF(OR(BD682=0,BD682=1),IF(BD686&gt;BD683,BD683,IF(BD680&gt;=BD686,BD686,BD680)+0.00000001),IF(BD684&gt;=BD683,BD683-BC685,BD684-BC685)+0.00000001),1)</f>
        <v>0</v>
      </c>
      <c r="BE687" s="68">
        <f t="shared" ref="BE687" si="12835">FLOOR(IF(OR(BE682=0,BE682=1),IF(BE686&gt;BE683,BE683,IF(BE680&gt;=BE686,BE686,BE680)+0.00000001),IF(BE684&gt;=BE683,BE683-BD685,BE684-BD685)+0.00000001),1)</f>
        <v>0</v>
      </c>
      <c r="BF687" s="68">
        <f t="shared" ref="BF687" si="12836">FLOOR(IF(OR(BF682=0,BF682=1),IF(BF686&gt;BF683,BF683,IF(BF680&gt;=BF686,BF686,BF680)+0.00000001),IF(BF684&gt;=BF683,BF683-BE685,BF684-BE685)+0.00000001),1)</f>
        <v>0</v>
      </c>
      <c r="BG687" s="68">
        <f t="shared" ref="BG687" si="12837">FLOOR(IF(OR(BG682=0,BG682=1),IF(BG686&gt;BG683,BG683,IF(BG680&gt;=BG686,BG686,BG680)+0.00000001),IF(BG684&gt;=BG683,BG683-BF685,BG684-BF685)+0.00000001),1)</f>
        <v>0</v>
      </c>
      <c r="BH687" s="68">
        <f t="shared" ref="BH687" si="12838">FLOOR(IF(OR(BH682=0,BH682=1),IF(BH686&gt;BH683,BH683,IF(BH680&gt;=BH686,BH686,BH680)+0.00000001),IF(BH684&gt;=BH683,BH683-BG685,BH684-BG685)+0.00000001),1)</f>
        <v>0</v>
      </c>
      <c r="BI687" s="68">
        <f t="shared" ref="BI687" si="12839">FLOOR(IF(OR(BI682=0,BI682=1),IF(BI686&gt;BI683,BI683,IF(BI680&gt;=BI686,BI686,BI680)+0.00000001),IF(BI684&gt;=BI683,BI683-BH685,BI684-BH685)+0.00000001),1)</f>
        <v>0</v>
      </c>
      <c r="BJ687" s="68">
        <f t="shared" ref="BJ687" si="12840">FLOOR(IF(OR(BJ682=0,BJ682=1),IF(BJ686&gt;BJ683,BJ683,IF(BJ680&gt;=BJ686,BJ686,BJ680)+0.00000001),IF(BJ684&gt;=BJ683,BJ683-BI685,BJ684-BI685)+0.00000001),1)</f>
        <v>0</v>
      </c>
      <c r="BK687" s="68">
        <f t="shared" ref="BK687" si="12841">FLOOR(IF(OR(BK682=0,BK682=1),IF(BK686&gt;BK683,BK683,IF(BK680&gt;=BK686,BK686,BK680)+0.00000001),IF(BK684&gt;=BK683,BK683-BJ685,BK684-BJ685)+0.00000001),1)</f>
        <v>0</v>
      </c>
      <c r="BL687" s="68">
        <f t="shared" ref="BL687" si="12842">FLOOR(IF(OR(BL682=0,BL682=1),IF(BL686&gt;BL683,BL683,IF(BL680&gt;=BL686,BL686,BL680)+0.00000001),IF(BL684&gt;=BL683,BL683-BK685,BL684-BK685)+0.00000001),1)</f>
        <v>0</v>
      </c>
      <c r="BM687" s="68">
        <f t="shared" ref="BM687" si="12843">FLOOR(IF(OR(BM682=0,BM682=1),IF(BM686&gt;BM683,BM683,IF(BM680&gt;=BM686,BM686,BM680)+0.00000001),IF(BM684&gt;=BM683,BM683-BL685,BM684-BL685)+0.00000001),1)</f>
        <v>0</v>
      </c>
      <c r="BN687" s="362"/>
      <c r="BO687" s="364"/>
      <c r="BP687" s="366"/>
      <c r="BQ687" s="366"/>
      <c r="BR687" s="106"/>
      <c r="BS687" s="106"/>
      <c r="BT687" s="106"/>
      <c r="BU687" s="106"/>
      <c r="BV687" s="106"/>
      <c r="BW687" s="106"/>
      <c r="BX687" s="106"/>
      <c r="BY687" s="106"/>
      <c r="BZ687" s="106"/>
      <c r="CA687" s="106"/>
      <c r="CB687" s="106"/>
      <c r="CC687" s="106"/>
      <c r="CD687" s="106"/>
      <c r="CE687" s="106"/>
      <c r="CF687" s="106"/>
      <c r="CG687" s="106"/>
    </row>
    <row r="688" spans="1:85" s="245" customFormat="1" ht="25.4" customHeight="1" thickBot="1" x14ac:dyDescent="0.4">
      <c r="A688" s="243"/>
      <c r="B688" s="129"/>
      <c r="C688" s="69"/>
      <c r="D688" s="69"/>
      <c r="E688" s="69"/>
      <c r="F688" s="69"/>
      <c r="G688" s="69"/>
      <c r="H688" s="69"/>
      <c r="I688" s="69"/>
      <c r="J688" s="69"/>
      <c r="K688" s="69"/>
      <c r="L688" s="69"/>
      <c r="M688" s="70"/>
      <c r="N688" s="7"/>
      <c r="O688" s="193"/>
      <c r="P688" s="106"/>
      <c r="Q688" s="216" t="s">
        <v>145</v>
      </c>
      <c r="R688" s="72">
        <f>IF($J679="Ano",R687*'Podpůrná data'!$B$5,R687*'Podpůrná data'!$B$3)</f>
        <v>0</v>
      </c>
      <c r="S688" s="72">
        <f>IF($J679="Ano",S687*'Podpůrná data'!$B$5,S687*'Podpůrná data'!$B$3)</f>
        <v>0</v>
      </c>
      <c r="T688" s="72">
        <f>IF($J679="Ano",T687*'Podpůrná data'!$B$5,T687*'Podpůrná data'!$B$3)</f>
        <v>0</v>
      </c>
      <c r="U688" s="72">
        <f>IF($J679="Ano",U687*'Podpůrná data'!$B$5,U687*'Podpůrná data'!$B$3)</f>
        <v>0</v>
      </c>
      <c r="V688" s="72">
        <f>IF($J679="Ano",V687*'Podpůrná data'!$B$5,V687*'Podpůrná data'!$B$3)</f>
        <v>0</v>
      </c>
      <c r="W688" s="72">
        <f>IF($J679="Ano",W687*'Podpůrná data'!$B$5,W687*'Podpůrná data'!$B$3)</f>
        <v>0</v>
      </c>
      <c r="X688" s="72">
        <f>IF($J679="Ano",X687*'Podpůrná data'!$B$5,X687*'Podpůrná data'!$B$3)</f>
        <v>0</v>
      </c>
      <c r="Y688" s="72">
        <f>IF($J679="Ano",Y687*'Podpůrná data'!$B$5,Y687*'Podpůrná data'!$B$3)</f>
        <v>0</v>
      </c>
      <c r="Z688" s="72">
        <f>IF($J679="Ano",Z687*'Podpůrná data'!$B$5,Z687*'Podpůrná data'!$B$3)</f>
        <v>0</v>
      </c>
      <c r="AA688" s="72">
        <f>IF($J679="Ano",AA687*'Podpůrná data'!$B$5,AA687*'Podpůrná data'!$B$3)</f>
        <v>0</v>
      </c>
      <c r="AB688" s="72">
        <f>IF($J679="Ano",AB687*'Podpůrná data'!$B$5,AB687*'Podpůrná data'!$B$3)</f>
        <v>0</v>
      </c>
      <c r="AC688" s="72">
        <f>IF($J679="Ano",AC687*'Podpůrná data'!$B$5,AC687*'Podpůrná data'!$B$3)</f>
        <v>0</v>
      </c>
      <c r="AD688" s="72">
        <f>IF($J679="Ano",AD687*'Podpůrná data'!$B$5,AD687*'Podpůrná data'!$B$3)</f>
        <v>0</v>
      </c>
      <c r="AE688" s="72">
        <f>IF($J679="Ano",AE687*'Podpůrná data'!$B$5,AE687*'Podpůrná data'!$B$3)</f>
        <v>0</v>
      </c>
      <c r="AF688" s="72">
        <f>IF($J679="Ano",AF687*'Podpůrná data'!$B$5,AF687*'Podpůrná data'!$B$3)</f>
        <v>0</v>
      </c>
      <c r="AG688" s="72">
        <f>IF($J679="Ano",AG687*'Podpůrná data'!$B$5,AG687*'Podpůrná data'!$B$3)</f>
        <v>0</v>
      </c>
      <c r="AH688" s="72">
        <f>IF($J679="Ano",AH687*'Podpůrná data'!$B$5,AH687*'Podpůrná data'!$B$3)</f>
        <v>0</v>
      </c>
      <c r="AI688" s="72">
        <f>IF($J679="Ano",AI687*'Podpůrná data'!$B$5,AI687*'Podpůrná data'!$B$3)</f>
        <v>0</v>
      </c>
      <c r="AJ688" s="72">
        <f>IF($J679="Ano",AJ687*'Podpůrná data'!$B$5,AJ687*'Podpůrná data'!$B$3)</f>
        <v>0</v>
      </c>
      <c r="AK688" s="72">
        <f>IF($J679="Ano",AK687*'Podpůrná data'!$B$5,AK687*'Podpůrná data'!$B$3)</f>
        <v>0</v>
      </c>
      <c r="AL688" s="72">
        <f>IF($J679="Ano",AL687*'Podpůrná data'!$B$5,AL687*'Podpůrná data'!$B$3)</f>
        <v>0</v>
      </c>
      <c r="AM688" s="72">
        <f>IF($J679="Ano",AM687*'Podpůrná data'!$B$5,AM687*'Podpůrná data'!$B$3)</f>
        <v>0</v>
      </c>
      <c r="AN688" s="72">
        <f>IF($J679="Ano",AN687*'Podpůrná data'!$B$5,AN687*'Podpůrná data'!$B$3)</f>
        <v>0</v>
      </c>
      <c r="AO688" s="72">
        <f>IF($J679="Ano",AO687*'Podpůrná data'!$B$5,AO687*'Podpůrná data'!$B$3)</f>
        <v>0</v>
      </c>
      <c r="AP688" s="72">
        <f>IF($J679="Ano",AP687*'Podpůrná data'!$B$5,AP687*'Podpůrná data'!$B$3)</f>
        <v>0</v>
      </c>
      <c r="AQ688" s="72">
        <f>IF($J679="Ano",AQ687*'Podpůrná data'!$B$5,AQ687*'Podpůrná data'!$B$3)</f>
        <v>0</v>
      </c>
      <c r="AR688" s="72">
        <f>IF($J679="Ano",AR687*'Podpůrná data'!$B$5,AR687*'Podpůrná data'!$B$3)</f>
        <v>0</v>
      </c>
      <c r="AS688" s="72">
        <f>IF($J679="Ano",AS687*'Podpůrná data'!$B$5,AS687*'Podpůrná data'!$B$3)</f>
        <v>0</v>
      </c>
      <c r="AT688" s="72">
        <f>IF($J679="Ano",AT687*'Podpůrná data'!$B$5,AT687*'Podpůrná data'!$B$3)</f>
        <v>0</v>
      </c>
      <c r="AU688" s="72">
        <f>IF($J679="Ano",AU687*'Podpůrná data'!$B$5,AU687*'Podpůrná data'!$B$3)</f>
        <v>0</v>
      </c>
      <c r="AV688" s="72">
        <f>IF($J679="Ano",AV687*'Podpůrná data'!$B$5,AV687*'Podpůrná data'!$B$3)</f>
        <v>0</v>
      </c>
      <c r="AW688" s="72">
        <f>IF($J679="Ano",AW687*'Podpůrná data'!$B$5,AW687*'Podpůrná data'!$B$3)</f>
        <v>0</v>
      </c>
      <c r="AX688" s="72">
        <f>IF($J679="Ano",AX687*'Podpůrná data'!$B$5,AX687*'Podpůrná data'!$B$3)</f>
        <v>0</v>
      </c>
      <c r="AY688" s="72">
        <f>IF($J679="Ano",AY687*'Podpůrná data'!$B$5,AY687*'Podpůrná data'!$B$3)</f>
        <v>0</v>
      </c>
      <c r="AZ688" s="72">
        <f>IF($J679="Ano",AZ687*'Podpůrná data'!$B$5,AZ687*'Podpůrná data'!$B$3)</f>
        <v>0</v>
      </c>
      <c r="BA688" s="72">
        <f>IF($J679="Ano",BA687*'Podpůrná data'!$B$5,BA687*'Podpůrná data'!$B$3)</f>
        <v>0</v>
      </c>
      <c r="BB688" s="72">
        <f>IF($J679="Ano",BB687*'Podpůrná data'!$B$5,BB687*'Podpůrná data'!$B$3)</f>
        <v>0</v>
      </c>
      <c r="BC688" s="72">
        <f>IF($J679="Ano",BC687*'Podpůrná data'!$B$5,BC687*'Podpůrná data'!$B$3)</f>
        <v>0</v>
      </c>
      <c r="BD688" s="72">
        <f>IF($J679="Ano",BD687*'Podpůrná data'!$B$5,BD687*'Podpůrná data'!$B$3)</f>
        <v>0</v>
      </c>
      <c r="BE688" s="72">
        <f>IF($J679="Ano",BE687*'Podpůrná data'!$B$5,BE687*'Podpůrná data'!$B$3)</f>
        <v>0</v>
      </c>
      <c r="BF688" s="72">
        <f>IF($J679="Ano",BF687*'Podpůrná data'!$B$5,BF687*'Podpůrná data'!$B$3)</f>
        <v>0</v>
      </c>
      <c r="BG688" s="72">
        <f>IF($J679="Ano",BG687*'Podpůrná data'!$B$5,BG687*'Podpůrná data'!$B$3)</f>
        <v>0</v>
      </c>
      <c r="BH688" s="72">
        <f>IF($J679="Ano",BH687*'Podpůrná data'!$B$5,BH687*'Podpůrná data'!$B$3)</f>
        <v>0</v>
      </c>
      <c r="BI688" s="72">
        <f>IF($J679="Ano",BI687*'Podpůrná data'!$B$5,BI687*'Podpůrná data'!$B$3)</f>
        <v>0</v>
      </c>
      <c r="BJ688" s="72">
        <f>IF($J679="Ano",BJ687*'Podpůrná data'!$B$5,BJ687*'Podpůrná data'!$B$3)</f>
        <v>0</v>
      </c>
      <c r="BK688" s="72">
        <f>IF($J679="Ano",BK687*'Podpůrná data'!$B$5,BK687*'Podpůrná data'!$B$3)</f>
        <v>0</v>
      </c>
      <c r="BL688" s="72">
        <f>IF($J679="Ano",BL687*'Podpůrná data'!$B$5,BL687*'Podpůrná data'!$B$3)</f>
        <v>0</v>
      </c>
      <c r="BM688" s="72">
        <f>IF($J679="Ano",BM687*'Podpůrná data'!$B$5,BM687*'Podpůrná data'!$B$3)</f>
        <v>0</v>
      </c>
      <c r="BN688" s="363"/>
      <c r="BO688" s="365"/>
      <c r="BP688" s="367"/>
      <c r="BQ688" s="367"/>
      <c r="BR688" s="106"/>
      <c r="BS688" s="178">
        <f>SUMIFS($R688:$BM688,$R678:$BM678,"1. ZoR")</f>
        <v>0</v>
      </c>
      <c r="BT688" s="178">
        <f>SUMIFS($R688:$BM688,$R678:$BM678,"2. ZoR")</f>
        <v>0</v>
      </c>
      <c r="BU688" s="178">
        <f>SUMIFS($R688:$BM688,$R678:$BM678,"3. ZoR")</f>
        <v>0</v>
      </c>
      <c r="BV688" s="178">
        <f>SUMIFS($R688:$BM688,$R678:$BM678,"4. ZoR")</f>
        <v>0</v>
      </c>
      <c r="BW688" s="178">
        <f>SUMIFS($R688:$BM688,$R678:$BM678,"5. ZoR")</f>
        <v>0</v>
      </c>
      <c r="BX688" s="178">
        <f>SUMIFS($R688:$BM688,$R678:$BM678,"6. ZoR")</f>
        <v>0</v>
      </c>
      <c r="BY688" s="178">
        <f>SUMIFS($R688:$BM688,$R678:$BM678,"7. ZoR")</f>
        <v>0</v>
      </c>
      <c r="BZ688" s="178">
        <f>SUMIFS($R688:$BM688,$R678:$BM678,"8. ZoR")</f>
        <v>0</v>
      </c>
      <c r="CA688" s="178">
        <f>SUMIFS($R688:$BM688,$R678:$BM678,"9. ZoR")</f>
        <v>0</v>
      </c>
      <c r="CB688" s="178">
        <f>SUMIFS($R688:$BM688,$R678:$BM678,"10. ZoR")</f>
        <v>0</v>
      </c>
      <c r="CC688" s="178">
        <f>SUMIFS($R688:$BM688,$R678:$BM678,"11. ZoR")</f>
        <v>0</v>
      </c>
      <c r="CD688" s="178">
        <f>SUMIFS($R688:$BM688,$R678:$BM678,"12. ZoR")</f>
        <v>0</v>
      </c>
      <c r="CE688" s="178">
        <f>SUMIFS($R688:$BM688,$R678:$BM678,"13. ZoR")</f>
        <v>0</v>
      </c>
      <c r="CF688" s="178">
        <f>SUMIFS($R688:$BM688,$R678:$BM678,"14. ZoR")</f>
        <v>0</v>
      </c>
      <c r="CG688" s="178">
        <f>SUMIFS($R688:$BM688,$R678:$BM678,"15. ZoR")</f>
        <v>0</v>
      </c>
    </row>
    <row r="689" spans="1:85" ht="15" hidden="1" thickBot="1" x14ac:dyDescent="0.4">
      <c r="B689" s="105"/>
      <c r="C689" s="130"/>
      <c r="D689" s="130"/>
      <c r="E689" s="130"/>
      <c r="F689" s="130"/>
      <c r="G689" s="130"/>
      <c r="H689" s="105"/>
      <c r="I689" s="105"/>
      <c r="J689" s="105"/>
      <c r="K689" s="105"/>
      <c r="L689" s="105"/>
      <c r="M689" s="105"/>
      <c r="N689" s="7"/>
      <c r="O689" s="105"/>
      <c r="P689" s="105"/>
      <c r="Q689" s="105"/>
      <c r="R689" s="105"/>
      <c r="S689" s="105"/>
      <c r="T689" s="7"/>
      <c r="U689" s="105"/>
      <c r="V689" s="105"/>
      <c r="W689" s="105"/>
      <c r="X689" s="105"/>
      <c r="Y689" s="105"/>
      <c r="Z689" s="105"/>
      <c r="AA689" s="105"/>
      <c r="AB689" s="105"/>
      <c r="AC689" s="105"/>
      <c r="AD689" s="105"/>
      <c r="AE689" s="105"/>
      <c r="AF689" s="105"/>
      <c r="AG689" s="105"/>
      <c r="AH689" s="105"/>
      <c r="AI689" s="105"/>
      <c r="AJ689" s="105"/>
      <c r="AK689" s="105"/>
      <c r="AL689" s="105"/>
      <c r="AM689" s="105"/>
      <c r="AN689" s="105"/>
      <c r="AO689" s="105"/>
      <c r="AP689" s="105"/>
      <c r="AQ689" s="105"/>
      <c r="AR689" s="105"/>
      <c r="AS689" s="105"/>
      <c r="AT689" s="105"/>
      <c r="AU689" s="105"/>
      <c r="AV689" s="105"/>
      <c r="AW689" s="105"/>
      <c r="AX689" s="105"/>
      <c r="AY689" s="105"/>
      <c r="AZ689" s="105"/>
      <c r="BA689" s="105"/>
      <c r="BB689" s="105"/>
      <c r="BC689" s="105"/>
      <c r="BD689" s="105"/>
      <c r="BE689" s="105"/>
      <c r="BF689" s="105"/>
      <c r="BG689" s="105"/>
      <c r="BH689" s="105"/>
      <c r="BI689" s="105"/>
      <c r="BJ689" s="105"/>
      <c r="BK689" s="105"/>
      <c r="BL689" s="105"/>
      <c r="BM689" s="105"/>
      <c r="BN689" s="105"/>
      <c r="BO689" s="105"/>
      <c r="BP689" s="105"/>
      <c r="BQ689" s="105"/>
      <c r="BR689" s="105"/>
      <c r="BS689" s="105"/>
      <c r="BT689" s="105"/>
      <c r="BU689" s="105"/>
      <c r="BV689" s="105"/>
      <c r="BW689" s="105"/>
      <c r="BX689" s="105"/>
      <c r="BY689" s="105"/>
      <c r="BZ689" s="105"/>
      <c r="CA689" s="105"/>
      <c r="CB689" s="105"/>
      <c r="CC689" s="105"/>
      <c r="CD689" s="105"/>
      <c r="CE689" s="105"/>
      <c r="CF689" s="105"/>
      <c r="CG689" s="105"/>
    </row>
    <row r="690" spans="1:85" s="245" customFormat="1" ht="69.650000000000006" customHeight="1" thickBot="1" x14ac:dyDescent="0.4">
      <c r="A690" s="249"/>
      <c r="B690" s="120"/>
      <c r="C690" s="360" t="s">
        <v>2</v>
      </c>
      <c r="D690" s="121"/>
      <c r="E690" s="131" t="s">
        <v>206</v>
      </c>
      <c r="F690" s="131" t="s">
        <v>444</v>
      </c>
      <c r="G690" s="131" t="s">
        <v>208</v>
      </c>
      <c r="H690" s="122" t="s">
        <v>94</v>
      </c>
      <c r="I690" s="122" t="s">
        <v>95</v>
      </c>
      <c r="J690" s="122" t="s">
        <v>96</v>
      </c>
      <c r="K690" s="122" t="s">
        <v>216</v>
      </c>
      <c r="L690" s="122" t="s">
        <v>218</v>
      </c>
      <c r="M690" s="138" t="s">
        <v>1</v>
      </c>
      <c r="N690" s="7"/>
      <c r="O690" s="124">
        <v>208002</v>
      </c>
      <c r="P690" s="106"/>
      <c r="Q690" s="194" t="s">
        <v>128</v>
      </c>
      <c r="R690" s="83" t="s">
        <v>4</v>
      </c>
      <c r="S690" s="83" t="s">
        <v>5</v>
      </c>
      <c r="T690" s="83" t="s">
        <v>6</v>
      </c>
      <c r="U690" s="83" t="s">
        <v>7</v>
      </c>
      <c r="V690" s="83" t="s">
        <v>8</v>
      </c>
      <c r="W690" s="83" t="s">
        <v>9</v>
      </c>
      <c r="X690" s="83" t="s">
        <v>10</v>
      </c>
      <c r="Y690" s="83" t="s">
        <v>11</v>
      </c>
      <c r="Z690" s="83" t="s">
        <v>12</v>
      </c>
      <c r="AA690" s="83" t="s">
        <v>13</v>
      </c>
      <c r="AB690" s="83" t="s">
        <v>14</v>
      </c>
      <c r="AC690" s="83" t="s">
        <v>15</v>
      </c>
      <c r="AD690" s="83" t="s">
        <v>16</v>
      </c>
      <c r="AE690" s="83" t="s">
        <v>17</v>
      </c>
      <c r="AF690" s="83" t="s">
        <v>18</v>
      </c>
      <c r="AG690" s="83" t="s">
        <v>19</v>
      </c>
      <c r="AH690" s="83" t="s">
        <v>20</v>
      </c>
      <c r="AI690" s="83" t="s">
        <v>21</v>
      </c>
      <c r="AJ690" s="83" t="s">
        <v>22</v>
      </c>
      <c r="AK690" s="83" t="s">
        <v>23</v>
      </c>
      <c r="AL690" s="83" t="s">
        <v>24</v>
      </c>
      <c r="AM690" s="83" t="s">
        <v>25</v>
      </c>
      <c r="AN690" s="83" t="s">
        <v>26</v>
      </c>
      <c r="AO690" s="83" t="s">
        <v>27</v>
      </c>
      <c r="AP690" s="83" t="s">
        <v>28</v>
      </c>
      <c r="AQ690" s="83" t="s">
        <v>29</v>
      </c>
      <c r="AR690" s="83" t="s">
        <v>30</v>
      </c>
      <c r="AS690" s="83" t="s">
        <v>31</v>
      </c>
      <c r="AT690" s="83" t="s">
        <v>32</v>
      </c>
      <c r="AU690" s="83" t="s">
        <v>33</v>
      </c>
      <c r="AV690" s="83" t="s">
        <v>34</v>
      </c>
      <c r="AW690" s="83" t="s">
        <v>35</v>
      </c>
      <c r="AX690" s="83" t="s">
        <v>36</v>
      </c>
      <c r="AY690" s="83" t="s">
        <v>37</v>
      </c>
      <c r="AZ690" s="83" t="s">
        <v>38</v>
      </c>
      <c r="BA690" s="83" t="s">
        <v>39</v>
      </c>
      <c r="BB690" s="83" t="s">
        <v>40</v>
      </c>
      <c r="BC690" s="83" t="s">
        <v>41</v>
      </c>
      <c r="BD690" s="83" t="s">
        <v>42</v>
      </c>
      <c r="BE690" s="83" t="s">
        <v>43</v>
      </c>
      <c r="BF690" s="83" t="s">
        <v>44</v>
      </c>
      <c r="BG690" s="83" t="s">
        <v>45</v>
      </c>
      <c r="BH690" s="83" t="s">
        <v>46</v>
      </c>
      <c r="BI690" s="83" t="s">
        <v>47</v>
      </c>
      <c r="BJ690" s="83" t="s">
        <v>48</v>
      </c>
      <c r="BK690" s="83" t="s">
        <v>49</v>
      </c>
      <c r="BL690" s="83" t="s">
        <v>50</v>
      </c>
      <c r="BM690" s="83" t="s">
        <v>51</v>
      </c>
      <c r="BN690" s="134" t="s">
        <v>163</v>
      </c>
      <c r="BO690" s="135" t="s">
        <v>164</v>
      </c>
      <c r="BP690" s="135" t="s">
        <v>146</v>
      </c>
      <c r="BQ690" s="135" t="s">
        <v>214</v>
      </c>
      <c r="BR690" s="106"/>
      <c r="BS690" s="368" t="s">
        <v>238</v>
      </c>
      <c r="BT690" s="369"/>
      <c r="BU690" s="369"/>
      <c r="BV690" s="369"/>
      <c r="BW690" s="369"/>
      <c r="BX690" s="369"/>
      <c r="BY690" s="369"/>
      <c r="BZ690" s="369"/>
      <c r="CA690" s="369"/>
      <c r="CB690" s="369"/>
      <c r="CC690" s="369"/>
      <c r="CD690" s="369"/>
      <c r="CE690" s="369"/>
      <c r="CF690" s="369"/>
      <c r="CG690" s="369"/>
    </row>
    <row r="691" spans="1:85" s="245" customFormat="1" ht="21" hidden="1" customHeight="1" x14ac:dyDescent="0.35">
      <c r="A691" s="250"/>
      <c r="B691" s="113"/>
      <c r="C691" s="361"/>
      <c r="D691" s="125"/>
      <c r="E691" s="125"/>
      <c r="F691" s="125"/>
      <c r="G691" s="125"/>
      <c r="H691" s="370" t="s">
        <v>250</v>
      </c>
      <c r="I691" s="371" t="s">
        <v>425</v>
      </c>
      <c r="J691" s="357" t="s">
        <v>97</v>
      </c>
      <c r="K691" s="357" t="s">
        <v>217</v>
      </c>
      <c r="L691" s="137"/>
      <c r="M691" s="373" t="s">
        <v>93</v>
      </c>
      <c r="N691" s="7"/>
      <c r="O691" s="375" t="s">
        <v>3</v>
      </c>
      <c r="P691" s="106"/>
      <c r="Q691" s="84"/>
      <c r="R691" s="74">
        <f>MONTH(Úvod!$F$10)</f>
        <v>1</v>
      </c>
      <c r="S691" s="75">
        <f t="shared" ref="S691" si="12844">IF(R691=12,1,R691+1)</f>
        <v>2</v>
      </c>
      <c r="T691" s="75">
        <f t="shared" ref="T691" si="12845">IF(S691=12,1,S691+1)</f>
        <v>3</v>
      </c>
      <c r="U691" s="76">
        <f t="shared" ref="U691" si="12846">IF(T691=12,1,T691+1)</f>
        <v>4</v>
      </c>
      <c r="V691" s="76">
        <f t="shared" ref="V691" si="12847">IF(U691=12,1,U691+1)</f>
        <v>5</v>
      </c>
      <c r="W691" s="76">
        <f t="shared" ref="W691" si="12848">IF(V691=12,1,V691+1)</f>
        <v>6</v>
      </c>
      <c r="X691" s="76">
        <f t="shared" ref="X691" si="12849">IF(W691=12,1,W691+1)</f>
        <v>7</v>
      </c>
      <c r="Y691" s="76">
        <f t="shared" ref="Y691" si="12850">IF(X691=12,1,X691+1)</f>
        <v>8</v>
      </c>
      <c r="Z691" s="76">
        <f t="shared" ref="Z691" si="12851">IF(Y691=12,1,Y691+1)</f>
        <v>9</v>
      </c>
      <c r="AA691" s="76">
        <f>IF(Z691=12,1,Z691+1)</f>
        <v>10</v>
      </c>
      <c r="AB691" s="76">
        <f t="shared" ref="AB691" si="12852">IF(AA691=12,1,AA691+1)</f>
        <v>11</v>
      </c>
      <c r="AC691" s="76">
        <f t="shared" ref="AC691" si="12853">IF(AB691=12,1,AB691+1)</f>
        <v>12</v>
      </c>
      <c r="AD691" s="76">
        <f t="shared" ref="AD691" si="12854">IF(AC691=12,1,AC691+1)</f>
        <v>1</v>
      </c>
      <c r="AE691" s="76">
        <f t="shared" ref="AE691" si="12855">IF(AD691=12,1,AD691+1)</f>
        <v>2</v>
      </c>
      <c r="AF691" s="76">
        <f t="shared" ref="AF691" si="12856">IF(AE691=12,1,AE691+1)</f>
        <v>3</v>
      </c>
      <c r="AG691" s="76">
        <f t="shared" ref="AG691" si="12857">IF(AF691=12,1,AF691+1)</f>
        <v>4</v>
      </c>
      <c r="AH691" s="76">
        <f t="shared" ref="AH691" si="12858">IF(AG691=12,1,AG691+1)</f>
        <v>5</v>
      </c>
      <c r="AI691" s="76">
        <f t="shared" ref="AI691" si="12859">IF(AH691=12,1,AH691+1)</f>
        <v>6</v>
      </c>
      <c r="AJ691" s="76">
        <f>IF(AI691=12,1,AI691+1)</f>
        <v>7</v>
      </c>
      <c r="AK691" s="76">
        <f t="shared" ref="AK691" si="12860">IF(AJ691=12,1,AJ691+1)</f>
        <v>8</v>
      </c>
      <c r="AL691" s="76">
        <f t="shared" ref="AL691" si="12861">IF(AK691=12,1,AK691+1)</f>
        <v>9</v>
      </c>
      <c r="AM691" s="76">
        <f t="shared" ref="AM691" si="12862">IF(AL691=12,1,AL691+1)</f>
        <v>10</v>
      </c>
      <c r="AN691" s="76">
        <f t="shared" ref="AN691" si="12863">IF(AM691=12,1,AM691+1)</f>
        <v>11</v>
      </c>
      <c r="AO691" s="76">
        <f t="shared" ref="AO691" si="12864">IF(AN691=12,1,AN691+1)</f>
        <v>12</v>
      </c>
      <c r="AP691" s="76">
        <f t="shared" ref="AP691" si="12865">IF(AO691=12,1,AO691+1)</f>
        <v>1</v>
      </c>
      <c r="AQ691" s="76">
        <f t="shared" ref="AQ691" si="12866">IF(AP691=12,1,AP691+1)</f>
        <v>2</v>
      </c>
      <c r="AR691" s="76">
        <f t="shared" ref="AR691" si="12867">IF(AQ691=12,1,AQ691+1)</f>
        <v>3</v>
      </c>
      <c r="AS691" s="76">
        <f t="shared" ref="AS691" si="12868">IF(AR691=12,1,AR691+1)</f>
        <v>4</v>
      </c>
      <c r="AT691" s="76">
        <f t="shared" ref="AT691" si="12869">IF(AS691=12,1,AS691+1)</f>
        <v>5</v>
      </c>
      <c r="AU691" s="76">
        <f t="shared" ref="AU691" si="12870">IF(AT691=12,1,AT691+1)</f>
        <v>6</v>
      </c>
      <c r="AV691" s="76">
        <f t="shared" ref="AV691" si="12871">IF(AU691=12,1,AU691+1)</f>
        <v>7</v>
      </c>
      <c r="AW691" s="76">
        <f t="shared" ref="AW691" si="12872">IF(AV691=12,1,AV691+1)</f>
        <v>8</v>
      </c>
      <c r="AX691" s="76">
        <f t="shared" ref="AX691" si="12873">IF(AW691=12,1,AW691+1)</f>
        <v>9</v>
      </c>
      <c r="AY691" s="76">
        <f t="shared" ref="AY691" si="12874">IF(AX691=12,1,AX691+1)</f>
        <v>10</v>
      </c>
      <c r="AZ691" s="76">
        <f t="shared" ref="AZ691" si="12875">IF(AY691=12,1,AY691+1)</f>
        <v>11</v>
      </c>
      <c r="BA691" s="76">
        <f t="shared" ref="BA691" si="12876">IF(AZ691=12,1,AZ691+1)</f>
        <v>12</v>
      </c>
      <c r="BB691" s="76">
        <f t="shared" ref="BB691" si="12877">IF(BA691=12,1,BA691+1)</f>
        <v>1</v>
      </c>
      <c r="BC691" s="76">
        <f t="shared" ref="BC691" si="12878">IF(BB691=12,1,BB691+1)</f>
        <v>2</v>
      </c>
      <c r="BD691" s="76">
        <f t="shared" ref="BD691" si="12879">IF(BC691=12,1,BC691+1)</f>
        <v>3</v>
      </c>
      <c r="BE691" s="76">
        <f t="shared" ref="BE691" si="12880">IF(BD691=12,1,BD691+1)</f>
        <v>4</v>
      </c>
      <c r="BF691" s="76">
        <f t="shared" ref="BF691" si="12881">IF(BE691=12,1,BE691+1)</f>
        <v>5</v>
      </c>
      <c r="BG691" s="76">
        <f t="shared" ref="BG691" si="12882">IF(BF691=12,1,BF691+1)</f>
        <v>6</v>
      </c>
      <c r="BH691" s="76">
        <f t="shared" ref="BH691" si="12883">IF(BG691=12,1,BG691+1)</f>
        <v>7</v>
      </c>
      <c r="BI691" s="76">
        <f t="shared" ref="BI691" si="12884">IF(BH691=12,1,BH691+1)</f>
        <v>8</v>
      </c>
      <c r="BJ691" s="76">
        <f t="shared" ref="BJ691" si="12885">IF(BI691=12,1,BI691+1)</f>
        <v>9</v>
      </c>
      <c r="BK691" s="76">
        <f t="shared" ref="BK691" si="12886">IF(BJ691=12,1,BJ691+1)</f>
        <v>10</v>
      </c>
      <c r="BL691" s="76">
        <f t="shared" ref="BL691" si="12887">IF(BK691=12,1,BK691+1)</f>
        <v>11</v>
      </c>
      <c r="BM691" s="76">
        <f t="shared" ref="BM691" si="12888">IF(BL691=12,1,BL691+1)</f>
        <v>12</v>
      </c>
      <c r="BN691" s="81"/>
      <c r="BO691" s="78"/>
      <c r="BP691" s="78"/>
      <c r="BQ691" s="78"/>
      <c r="BR691" s="106"/>
      <c r="BS691" s="106"/>
      <c r="BT691" s="106"/>
      <c r="BU691" s="106"/>
      <c r="BV691" s="106"/>
      <c r="BW691" s="106"/>
      <c r="BX691" s="106"/>
      <c r="BY691" s="106"/>
      <c r="BZ691" s="106"/>
      <c r="CA691" s="106"/>
      <c r="CB691" s="106"/>
      <c r="CC691" s="106"/>
      <c r="CD691" s="106"/>
      <c r="CE691" s="106"/>
      <c r="CF691" s="106"/>
      <c r="CG691" s="106"/>
    </row>
    <row r="692" spans="1:85" s="245" customFormat="1" ht="18" hidden="1" customHeight="1" x14ac:dyDescent="0.35">
      <c r="A692" s="250"/>
      <c r="B692" s="113"/>
      <c r="C692" s="361"/>
      <c r="D692" s="125"/>
      <c r="E692" s="125"/>
      <c r="F692" s="125"/>
      <c r="G692" s="125"/>
      <c r="H692" s="370"/>
      <c r="I692" s="371"/>
      <c r="J692" s="357"/>
      <c r="K692" s="357"/>
      <c r="L692" s="137"/>
      <c r="M692" s="373"/>
      <c r="N692" s="7"/>
      <c r="O692" s="376"/>
      <c r="P692" s="106"/>
      <c r="Q692" s="77"/>
      <c r="R692" s="59">
        <f t="shared" ref="R692:BM692" si="12889">VALUE(_xlfn.CONCAT(R691,".",R694))</f>
        <v>1</v>
      </c>
      <c r="S692" s="73">
        <f t="shared" si="12889"/>
        <v>32</v>
      </c>
      <c r="T692" s="73">
        <f t="shared" si="12889"/>
        <v>61</v>
      </c>
      <c r="U692" s="73">
        <f t="shared" si="12889"/>
        <v>92</v>
      </c>
      <c r="V692" s="73">
        <f t="shared" si="12889"/>
        <v>122</v>
      </c>
      <c r="W692" s="73">
        <f t="shared" si="12889"/>
        <v>153</v>
      </c>
      <c r="X692" s="73">
        <f t="shared" si="12889"/>
        <v>183</v>
      </c>
      <c r="Y692" s="73">
        <f t="shared" si="12889"/>
        <v>214</v>
      </c>
      <c r="Z692" s="73">
        <f t="shared" si="12889"/>
        <v>245</v>
      </c>
      <c r="AA692" s="73">
        <f t="shared" si="12889"/>
        <v>275</v>
      </c>
      <c r="AB692" s="73">
        <f t="shared" si="12889"/>
        <v>306</v>
      </c>
      <c r="AC692" s="73">
        <f t="shared" si="12889"/>
        <v>336</v>
      </c>
      <c r="AD692" s="73">
        <f t="shared" si="12889"/>
        <v>367</v>
      </c>
      <c r="AE692" s="73">
        <f t="shared" si="12889"/>
        <v>398</v>
      </c>
      <c r="AF692" s="73">
        <f t="shared" si="12889"/>
        <v>426</v>
      </c>
      <c r="AG692" s="73">
        <f t="shared" si="12889"/>
        <v>457</v>
      </c>
      <c r="AH692" s="73">
        <f t="shared" si="12889"/>
        <v>487</v>
      </c>
      <c r="AI692" s="73">
        <f t="shared" si="12889"/>
        <v>518</v>
      </c>
      <c r="AJ692" s="73">
        <f t="shared" si="12889"/>
        <v>548</v>
      </c>
      <c r="AK692" s="73">
        <f t="shared" si="12889"/>
        <v>579</v>
      </c>
      <c r="AL692" s="73">
        <f t="shared" si="12889"/>
        <v>610</v>
      </c>
      <c r="AM692" s="73">
        <f t="shared" si="12889"/>
        <v>640</v>
      </c>
      <c r="AN692" s="73">
        <f t="shared" si="12889"/>
        <v>671</v>
      </c>
      <c r="AO692" s="73">
        <f t="shared" si="12889"/>
        <v>701</v>
      </c>
      <c r="AP692" s="73">
        <f t="shared" si="12889"/>
        <v>732</v>
      </c>
      <c r="AQ692" s="73">
        <f t="shared" si="12889"/>
        <v>763</v>
      </c>
      <c r="AR692" s="73">
        <f t="shared" si="12889"/>
        <v>791</v>
      </c>
      <c r="AS692" s="73">
        <f t="shared" si="12889"/>
        <v>822</v>
      </c>
      <c r="AT692" s="73">
        <f t="shared" si="12889"/>
        <v>852</v>
      </c>
      <c r="AU692" s="73">
        <f t="shared" si="12889"/>
        <v>883</v>
      </c>
      <c r="AV692" s="73">
        <f t="shared" si="12889"/>
        <v>913</v>
      </c>
      <c r="AW692" s="73">
        <f t="shared" si="12889"/>
        <v>944</v>
      </c>
      <c r="AX692" s="73">
        <f t="shared" si="12889"/>
        <v>975</v>
      </c>
      <c r="AY692" s="73">
        <f t="shared" si="12889"/>
        <v>1005</v>
      </c>
      <c r="AZ692" s="73">
        <f t="shared" si="12889"/>
        <v>1036</v>
      </c>
      <c r="BA692" s="73">
        <f t="shared" si="12889"/>
        <v>1066</v>
      </c>
      <c r="BB692" s="73">
        <f t="shared" si="12889"/>
        <v>1097</v>
      </c>
      <c r="BC692" s="73">
        <f t="shared" si="12889"/>
        <v>1128</v>
      </c>
      <c r="BD692" s="73">
        <f t="shared" si="12889"/>
        <v>1156</v>
      </c>
      <c r="BE692" s="73">
        <f t="shared" si="12889"/>
        <v>1187</v>
      </c>
      <c r="BF692" s="73">
        <f t="shared" si="12889"/>
        <v>1217</v>
      </c>
      <c r="BG692" s="73">
        <f t="shared" si="12889"/>
        <v>1248</v>
      </c>
      <c r="BH692" s="73">
        <f t="shared" si="12889"/>
        <v>1278</v>
      </c>
      <c r="BI692" s="73">
        <f t="shared" si="12889"/>
        <v>1309</v>
      </c>
      <c r="BJ692" s="73">
        <f t="shared" si="12889"/>
        <v>1340</v>
      </c>
      <c r="BK692" s="73">
        <f t="shared" si="12889"/>
        <v>1370</v>
      </c>
      <c r="BL692" s="73">
        <f t="shared" si="12889"/>
        <v>1401</v>
      </c>
      <c r="BM692" s="73">
        <f t="shared" si="12889"/>
        <v>1431</v>
      </c>
      <c r="BN692" s="82"/>
      <c r="BO692" s="79"/>
      <c r="BP692" s="79"/>
      <c r="BQ692" s="79"/>
      <c r="BR692" s="106"/>
      <c r="BS692" s="106"/>
      <c r="BT692" s="106"/>
      <c r="BU692" s="106"/>
      <c r="BV692" s="106"/>
      <c r="BW692" s="106"/>
      <c r="BX692" s="106"/>
      <c r="BY692" s="106"/>
      <c r="BZ692" s="106"/>
      <c r="CA692" s="106"/>
      <c r="CB692" s="106"/>
      <c r="CC692" s="106"/>
      <c r="CD692" s="106"/>
      <c r="CE692" s="106"/>
      <c r="CF692" s="106"/>
      <c r="CG692" s="106"/>
    </row>
    <row r="693" spans="1:85" s="245" customFormat="1" ht="18" customHeight="1" x14ac:dyDescent="0.35">
      <c r="A693" s="250"/>
      <c r="B693" s="113"/>
      <c r="C693" s="361"/>
      <c r="D693" s="125"/>
      <c r="E693" s="357" t="s">
        <v>207</v>
      </c>
      <c r="F693" s="357" t="s">
        <v>207</v>
      </c>
      <c r="G693" s="357" t="s">
        <v>207</v>
      </c>
      <c r="H693" s="370"/>
      <c r="I693" s="371"/>
      <c r="J693" s="357"/>
      <c r="K693" s="357"/>
      <c r="L693" s="357" t="s">
        <v>219</v>
      </c>
      <c r="M693" s="373"/>
      <c r="N693" s="7"/>
      <c r="O693" s="376"/>
      <c r="P693" s="106"/>
      <c r="Q693" s="77"/>
      <c r="R693" s="60" t="str">
        <f>VLOOKUP(R691,'Podpůrná data'!$I$188:$J$199,2)</f>
        <v>leden</v>
      </c>
      <c r="S693" s="60" t="str">
        <f>VLOOKUP(S691,'Podpůrná data'!$I$188:$J$199,2)</f>
        <v>únor</v>
      </c>
      <c r="T693" s="60" t="str">
        <f>VLOOKUP(T691,'Podpůrná data'!$I$188:$J$199,2)</f>
        <v>březen</v>
      </c>
      <c r="U693" s="60" t="str">
        <f>VLOOKUP(U691,'Podpůrná data'!$I$188:$J$199,2)</f>
        <v>duben</v>
      </c>
      <c r="V693" s="60" t="str">
        <f>VLOOKUP(V691,'Podpůrná data'!$I$188:$J$199,2)</f>
        <v>květen</v>
      </c>
      <c r="W693" s="60" t="str">
        <f>VLOOKUP(W691,'Podpůrná data'!$I$188:$J$199,2)</f>
        <v>červen</v>
      </c>
      <c r="X693" s="60" t="str">
        <f>VLOOKUP(X691,'Podpůrná data'!$I$188:$J$199,2)</f>
        <v>červenec</v>
      </c>
      <c r="Y693" s="60" t="str">
        <f>VLOOKUP(Y691,'Podpůrná data'!$I$188:$J$199,2)</f>
        <v>srpen</v>
      </c>
      <c r="Z693" s="60" t="str">
        <f>VLOOKUP(Z691,'Podpůrná data'!$I$188:$J$199,2)</f>
        <v>září</v>
      </c>
      <c r="AA693" s="60" t="str">
        <f>VLOOKUP(AA691,'Podpůrná data'!$I$188:$J$199,2)</f>
        <v>říjen</v>
      </c>
      <c r="AB693" s="60" t="str">
        <f>VLOOKUP(AB691,'Podpůrná data'!$I$188:$J$199,2)</f>
        <v>listopad</v>
      </c>
      <c r="AC693" s="60" t="str">
        <f>VLOOKUP(AC691,'Podpůrná data'!$I$188:$J$199,2)</f>
        <v>prosinec</v>
      </c>
      <c r="AD693" s="60" t="str">
        <f>VLOOKUP(AD691,'Podpůrná data'!$I$188:$J$199,2)</f>
        <v>leden</v>
      </c>
      <c r="AE693" s="60" t="str">
        <f>VLOOKUP(AE691,'Podpůrná data'!$I$188:$J$199,2)</f>
        <v>únor</v>
      </c>
      <c r="AF693" s="60" t="str">
        <f>VLOOKUP(AF691,'Podpůrná data'!$I$188:$J$199,2)</f>
        <v>březen</v>
      </c>
      <c r="AG693" s="60" t="str">
        <f>VLOOKUP(AG691,'Podpůrná data'!$I$188:$J$199,2)</f>
        <v>duben</v>
      </c>
      <c r="AH693" s="60" t="str">
        <f>VLOOKUP(AH691,'Podpůrná data'!$I$188:$J$199,2)</f>
        <v>květen</v>
      </c>
      <c r="AI693" s="60" t="str">
        <f>VLOOKUP(AI691,'Podpůrná data'!$I$188:$J$199,2)</f>
        <v>červen</v>
      </c>
      <c r="AJ693" s="60" t="str">
        <f>VLOOKUP(AJ691,'Podpůrná data'!$I$188:$J$199,2)</f>
        <v>červenec</v>
      </c>
      <c r="AK693" s="60" t="str">
        <f>VLOOKUP(AK691,'Podpůrná data'!$I$188:$J$199,2)</f>
        <v>srpen</v>
      </c>
      <c r="AL693" s="60" t="str">
        <f>VLOOKUP(AL691,'Podpůrná data'!$I$188:$J$199,2)</f>
        <v>září</v>
      </c>
      <c r="AM693" s="60" t="str">
        <f>VLOOKUP(AM691,'Podpůrná data'!$I$188:$J$199,2)</f>
        <v>říjen</v>
      </c>
      <c r="AN693" s="60" t="str">
        <f>VLOOKUP(AN691,'Podpůrná data'!$I$188:$J$199,2)</f>
        <v>listopad</v>
      </c>
      <c r="AO693" s="60" t="str">
        <f>VLOOKUP(AO691,'Podpůrná data'!$I$188:$J$199,2)</f>
        <v>prosinec</v>
      </c>
      <c r="AP693" s="60" t="str">
        <f>VLOOKUP(AP691,'Podpůrná data'!$I$188:$J$199,2)</f>
        <v>leden</v>
      </c>
      <c r="AQ693" s="60" t="str">
        <f>VLOOKUP(AQ691,'Podpůrná data'!$I$188:$J$199,2)</f>
        <v>únor</v>
      </c>
      <c r="AR693" s="60" t="str">
        <f>VLOOKUP(AR691,'Podpůrná data'!$I$188:$J$199,2)</f>
        <v>březen</v>
      </c>
      <c r="AS693" s="60" t="str">
        <f>VLOOKUP(AS691,'Podpůrná data'!$I$188:$J$199,2)</f>
        <v>duben</v>
      </c>
      <c r="AT693" s="60" t="str">
        <f>VLOOKUP(AT691,'Podpůrná data'!$I$188:$J$199,2)</f>
        <v>květen</v>
      </c>
      <c r="AU693" s="60" t="str">
        <f>VLOOKUP(AU691,'Podpůrná data'!$I$188:$J$199,2)</f>
        <v>červen</v>
      </c>
      <c r="AV693" s="60" t="str">
        <f>VLOOKUP(AV691,'Podpůrná data'!$I$188:$J$199,2)</f>
        <v>červenec</v>
      </c>
      <c r="AW693" s="60" t="str">
        <f>VLOOKUP(AW691,'Podpůrná data'!$I$188:$J$199,2)</f>
        <v>srpen</v>
      </c>
      <c r="AX693" s="60" t="str">
        <f>VLOOKUP(AX691,'Podpůrná data'!$I$188:$J$199,2)</f>
        <v>září</v>
      </c>
      <c r="AY693" s="60" t="str">
        <f>VLOOKUP(AY691,'Podpůrná data'!$I$188:$J$199,2)</f>
        <v>říjen</v>
      </c>
      <c r="AZ693" s="60" t="str">
        <f>VLOOKUP(AZ691,'Podpůrná data'!$I$188:$J$199,2)</f>
        <v>listopad</v>
      </c>
      <c r="BA693" s="60" t="str">
        <f>VLOOKUP(BA691,'Podpůrná data'!$I$188:$J$199,2)</f>
        <v>prosinec</v>
      </c>
      <c r="BB693" s="60" t="str">
        <f>VLOOKUP(BB691,'Podpůrná data'!$I$188:$J$199,2)</f>
        <v>leden</v>
      </c>
      <c r="BC693" s="60" t="str">
        <f>VLOOKUP(BC691,'Podpůrná data'!$I$188:$J$199,2)</f>
        <v>únor</v>
      </c>
      <c r="BD693" s="60" t="str">
        <f>VLOOKUP(BD691,'Podpůrná data'!$I$188:$J$199,2)</f>
        <v>březen</v>
      </c>
      <c r="BE693" s="60" t="str">
        <f>VLOOKUP(BE691,'Podpůrná data'!$I$188:$J$199,2)</f>
        <v>duben</v>
      </c>
      <c r="BF693" s="60" t="str">
        <f>VLOOKUP(BF691,'Podpůrná data'!$I$188:$J$199,2)</f>
        <v>květen</v>
      </c>
      <c r="BG693" s="60" t="str">
        <f>VLOOKUP(BG691,'Podpůrná data'!$I$188:$J$199,2)</f>
        <v>červen</v>
      </c>
      <c r="BH693" s="60" t="str">
        <f>VLOOKUP(BH691,'Podpůrná data'!$I$188:$J$199,2)</f>
        <v>červenec</v>
      </c>
      <c r="BI693" s="60" t="str">
        <f>VLOOKUP(BI691,'Podpůrná data'!$I$188:$J$199,2)</f>
        <v>srpen</v>
      </c>
      <c r="BJ693" s="60" t="str">
        <f>VLOOKUP(BJ691,'Podpůrná data'!$I$188:$J$199,2)</f>
        <v>září</v>
      </c>
      <c r="BK693" s="60" t="str">
        <f>VLOOKUP(BK691,'Podpůrná data'!$I$188:$J$199,2)</f>
        <v>říjen</v>
      </c>
      <c r="BL693" s="60" t="str">
        <f>VLOOKUP(BL691,'Podpůrná data'!$I$188:$J$199,2)</f>
        <v>listopad</v>
      </c>
      <c r="BM693" s="60" t="str">
        <f>VLOOKUP(BM691,'Podpůrná data'!$I$188:$J$199,2)</f>
        <v>prosinec</v>
      </c>
      <c r="BN693" s="171"/>
      <c r="BO693" s="175"/>
      <c r="BP693" s="197"/>
      <c r="BQ693" s="197"/>
      <c r="BR693" s="106"/>
      <c r="BS693" s="179" t="s">
        <v>105</v>
      </c>
      <c r="BT693" s="179" t="s">
        <v>106</v>
      </c>
      <c r="BU693" s="179" t="s">
        <v>107</v>
      </c>
      <c r="BV693" s="179" t="s">
        <v>108</v>
      </c>
      <c r="BW693" s="179" t="s">
        <v>109</v>
      </c>
      <c r="BX693" s="179" t="s">
        <v>110</v>
      </c>
      <c r="BY693" s="179" t="s">
        <v>111</v>
      </c>
      <c r="BZ693" s="179" t="s">
        <v>112</v>
      </c>
      <c r="CA693" s="179" t="s">
        <v>113</v>
      </c>
      <c r="CB693" s="179" t="s">
        <v>155</v>
      </c>
      <c r="CC693" s="179" t="s">
        <v>156</v>
      </c>
      <c r="CD693" s="179" t="s">
        <v>157</v>
      </c>
      <c r="CE693" s="179" t="s">
        <v>202</v>
      </c>
      <c r="CF693" s="179" t="s">
        <v>203</v>
      </c>
      <c r="CG693" s="179" t="s">
        <v>204</v>
      </c>
    </row>
    <row r="694" spans="1:85" s="245" customFormat="1" ht="16.399999999999999" customHeight="1" x14ac:dyDescent="0.35">
      <c r="A694" s="250"/>
      <c r="B694" s="113"/>
      <c r="C694" s="361"/>
      <c r="D694" s="125"/>
      <c r="E694" s="357"/>
      <c r="F694" s="357"/>
      <c r="G694" s="357"/>
      <c r="H694" s="370"/>
      <c r="I694" s="371"/>
      <c r="J694" s="357"/>
      <c r="K694" s="357"/>
      <c r="L694" s="357"/>
      <c r="M694" s="373"/>
      <c r="N694" s="7"/>
      <c r="O694" s="376"/>
      <c r="P694" s="106"/>
      <c r="Q694" s="77"/>
      <c r="R694" s="60">
        <f>YEAR(Úvod!$F$10)</f>
        <v>1900</v>
      </c>
      <c r="S694" s="60">
        <f t="shared" ref="S694" si="12890">IF(S691=1,R694+1,R694)</f>
        <v>1900</v>
      </c>
      <c r="T694" s="60">
        <f t="shared" ref="T694" si="12891">IF(T691=1,S694+1,S694)</f>
        <v>1900</v>
      </c>
      <c r="U694" s="60">
        <f t="shared" ref="U694" si="12892">IF(U691=1,T694+1,T694)</f>
        <v>1900</v>
      </c>
      <c r="V694" s="60">
        <f t="shared" ref="V694" si="12893">IF(V691=1,U694+1,U694)</f>
        <v>1900</v>
      </c>
      <c r="W694" s="60">
        <f t="shared" ref="W694" si="12894">IF(W691=1,V694+1,V694)</f>
        <v>1900</v>
      </c>
      <c r="X694" s="60">
        <f t="shared" ref="X694" si="12895">IF(X691=1,W694+1,W694)</f>
        <v>1900</v>
      </c>
      <c r="Y694" s="60">
        <f t="shared" ref="Y694" si="12896">IF(Y691=1,X694+1,X694)</f>
        <v>1900</v>
      </c>
      <c r="Z694" s="60">
        <f t="shared" ref="Z694" si="12897">IF(Z691=1,Y694+1,Y694)</f>
        <v>1900</v>
      </c>
      <c r="AA694" s="60">
        <f t="shared" ref="AA694" si="12898">IF(AA691=1,Z694+1,Z694)</f>
        <v>1900</v>
      </c>
      <c r="AB694" s="60">
        <f t="shared" ref="AB694" si="12899">IF(AB691=1,AA694+1,AA694)</f>
        <v>1900</v>
      </c>
      <c r="AC694" s="60">
        <f t="shared" ref="AC694" si="12900">IF(AC691=1,AB694+1,AB694)</f>
        <v>1900</v>
      </c>
      <c r="AD694" s="60">
        <f t="shared" ref="AD694" si="12901">IF(AD691=1,AC694+1,AC694)</f>
        <v>1901</v>
      </c>
      <c r="AE694" s="60">
        <f t="shared" ref="AE694" si="12902">IF(AE691=1,AD694+1,AD694)</f>
        <v>1901</v>
      </c>
      <c r="AF694" s="60">
        <f t="shared" ref="AF694" si="12903">IF(AF691=1,AE694+1,AE694)</f>
        <v>1901</v>
      </c>
      <c r="AG694" s="60">
        <f t="shared" ref="AG694" si="12904">IF(AG691=1,AF694+1,AF694)</f>
        <v>1901</v>
      </c>
      <c r="AH694" s="60">
        <f t="shared" ref="AH694" si="12905">IF(AH691=1,AG694+1,AG694)</f>
        <v>1901</v>
      </c>
      <c r="AI694" s="60">
        <f t="shared" ref="AI694" si="12906">IF(AI691=1,AH694+1,AH694)</f>
        <v>1901</v>
      </c>
      <c r="AJ694" s="60">
        <f t="shared" ref="AJ694" si="12907">IF(AJ691=1,AI694+1,AI694)</f>
        <v>1901</v>
      </c>
      <c r="AK694" s="60">
        <f t="shared" ref="AK694" si="12908">IF(AK691=1,AJ694+1,AJ694)</f>
        <v>1901</v>
      </c>
      <c r="AL694" s="60">
        <f t="shared" ref="AL694" si="12909">IF(AL691=1,AK694+1,AK694)</f>
        <v>1901</v>
      </c>
      <c r="AM694" s="60">
        <f t="shared" ref="AM694" si="12910">IF(AM691=1,AL694+1,AL694)</f>
        <v>1901</v>
      </c>
      <c r="AN694" s="60">
        <f t="shared" ref="AN694" si="12911">IF(AN691=1,AM694+1,AM694)</f>
        <v>1901</v>
      </c>
      <c r="AO694" s="60">
        <f t="shared" ref="AO694" si="12912">IF(AO691=1,AN694+1,AN694)</f>
        <v>1901</v>
      </c>
      <c r="AP694" s="60">
        <f t="shared" ref="AP694" si="12913">IF(AP691=1,AO694+1,AO694)</f>
        <v>1902</v>
      </c>
      <c r="AQ694" s="60">
        <f t="shared" ref="AQ694" si="12914">IF(AQ691=1,AP694+1,AP694)</f>
        <v>1902</v>
      </c>
      <c r="AR694" s="60">
        <f t="shared" ref="AR694" si="12915">IF(AR691=1,AQ694+1,AQ694)</f>
        <v>1902</v>
      </c>
      <c r="AS694" s="60">
        <f t="shared" ref="AS694" si="12916">IF(AS691=1,AR694+1,AR694)</f>
        <v>1902</v>
      </c>
      <c r="AT694" s="60">
        <f t="shared" ref="AT694" si="12917">IF(AT691=1,AS694+1,AS694)</f>
        <v>1902</v>
      </c>
      <c r="AU694" s="60">
        <f t="shared" ref="AU694" si="12918">IF(AU691=1,AT694+1,AT694)</f>
        <v>1902</v>
      </c>
      <c r="AV694" s="60">
        <f t="shared" ref="AV694" si="12919">IF(AV691=1,AU694+1,AU694)</f>
        <v>1902</v>
      </c>
      <c r="AW694" s="60">
        <f t="shared" ref="AW694" si="12920">IF(AW691=1,AV694+1,AV694)</f>
        <v>1902</v>
      </c>
      <c r="AX694" s="60">
        <f t="shared" ref="AX694" si="12921">IF(AX691=1,AW694+1,AW694)</f>
        <v>1902</v>
      </c>
      <c r="AY694" s="60">
        <f t="shared" ref="AY694" si="12922">IF(AY691=1,AX694+1,AX694)</f>
        <v>1902</v>
      </c>
      <c r="AZ694" s="60">
        <f t="shared" ref="AZ694" si="12923">IF(AZ691=1,AY694+1,AY694)</f>
        <v>1902</v>
      </c>
      <c r="BA694" s="60">
        <f t="shared" ref="BA694" si="12924">IF(BA691=1,AZ694+1,AZ694)</f>
        <v>1902</v>
      </c>
      <c r="BB694" s="60">
        <f t="shared" ref="BB694" si="12925">IF(BB691=1,BA694+1,BA694)</f>
        <v>1903</v>
      </c>
      <c r="BC694" s="60">
        <f t="shared" ref="BC694" si="12926">IF(BC691=1,BB694+1,BB694)</f>
        <v>1903</v>
      </c>
      <c r="BD694" s="60">
        <f t="shared" ref="BD694" si="12927">IF(BD691=1,BC694+1,BC694)</f>
        <v>1903</v>
      </c>
      <c r="BE694" s="60">
        <f t="shared" ref="BE694" si="12928">IF(BE691=1,BD694+1,BD694)</f>
        <v>1903</v>
      </c>
      <c r="BF694" s="60">
        <f t="shared" ref="BF694" si="12929">IF(BF691=1,BE694+1,BE694)</f>
        <v>1903</v>
      </c>
      <c r="BG694" s="60">
        <f t="shared" ref="BG694" si="12930">IF(BG691=1,BF694+1,BF694)</f>
        <v>1903</v>
      </c>
      <c r="BH694" s="60">
        <f t="shared" ref="BH694" si="12931">IF(BH691=1,BG694+1,BG694)</f>
        <v>1903</v>
      </c>
      <c r="BI694" s="60">
        <f t="shared" ref="BI694" si="12932">IF(BI691=1,BH694+1,BH694)</f>
        <v>1903</v>
      </c>
      <c r="BJ694" s="60">
        <f t="shared" ref="BJ694" si="12933">IF(BJ691=1,BI694+1,BI694)</f>
        <v>1903</v>
      </c>
      <c r="BK694" s="60">
        <f t="shared" ref="BK694" si="12934">IF(BK691=1,BJ694+1,BJ694)</f>
        <v>1903</v>
      </c>
      <c r="BL694" s="60">
        <f t="shared" ref="BL694" si="12935">IF(BL691=1,BK694+1,BK694)</f>
        <v>1903</v>
      </c>
      <c r="BM694" s="60">
        <f t="shared" ref="BM694" si="12936">IF(BM691=1,BL694+1,BL694)</f>
        <v>1903</v>
      </c>
      <c r="BN694" s="195"/>
      <c r="BO694" s="196"/>
      <c r="BP694" s="197"/>
      <c r="BQ694" s="197"/>
      <c r="BR694" s="106"/>
      <c r="BS694" s="106"/>
      <c r="BT694" s="106"/>
      <c r="BU694" s="106"/>
      <c r="BV694" s="106"/>
      <c r="BW694" s="106"/>
      <c r="BX694" s="106"/>
      <c r="BY694" s="106"/>
      <c r="BZ694" s="106"/>
      <c r="CA694" s="106"/>
      <c r="CB694" s="106"/>
      <c r="CC694" s="106"/>
      <c r="CD694" s="106"/>
      <c r="CE694" s="106"/>
      <c r="CF694" s="106"/>
      <c r="CG694" s="106"/>
    </row>
    <row r="695" spans="1:85" s="245" customFormat="1" ht="16.399999999999999" customHeight="1" x14ac:dyDescent="0.35">
      <c r="A695" s="250"/>
      <c r="B695" s="113"/>
      <c r="C695" s="125"/>
      <c r="D695" s="125"/>
      <c r="E695" s="357"/>
      <c r="F695" s="357"/>
      <c r="G695" s="357"/>
      <c r="H695" s="370"/>
      <c r="I695" s="371"/>
      <c r="J695" s="357"/>
      <c r="K695" s="372"/>
      <c r="L695" s="357"/>
      <c r="M695" s="374"/>
      <c r="N695" s="7"/>
      <c r="O695" s="377"/>
      <c r="P695" s="106"/>
      <c r="Q695" s="63" t="s">
        <v>159</v>
      </c>
      <c r="R695" s="251"/>
      <c r="S695" s="251"/>
      <c r="T695" s="251"/>
      <c r="U695" s="251"/>
      <c r="V695" s="251"/>
      <c r="W695" s="251"/>
      <c r="X695" s="251"/>
      <c r="Y695" s="251"/>
      <c r="Z695" s="251"/>
      <c r="AA695" s="251"/>
      <c r="AB695" s="251"/>
      <c r="AC695" s="251"/>
      <c r="AD695" s="251"/>
      <c r="AE695" s="251"/>
      <c r="AF695" s="251"/>
      <c r="AG695" s="251"/>
      <c r="AH695" s="251"/>
      <c r="AI695" s="251"/>
      <c r="AJ695" s="251"/>
      <c r="AK695" s="251"/>
      <c r="AL695" s="251"/>
      <c r="AM695" s="251"/>
      <c r="AN695" s="251"/>
      <c r="AO695" s="251"/>
      <c r="AP695" s="251"/>
      <c r="AQ695" s="251"/>
      <c r="AR695" s="251"/>
      <c r="AS695" s="251"/>
      <c r="AT695" s="251"/>
      <c r="AU695" s="251"/>
      <c r="AV695" s="251"/>
      <c r="AW695" s="251"/>
      <c r="AX695" s="251"/>
      <c r="AY695" s="251"/>
      <c r="AZ695" s="251"/>
      <c r="BA695" s="251"/>
      <c r="BB695" s="251"/>
      <c r="BC695" s="251"/>
      <c r="BD695" s="251"/>
      <c r="BE695" s="251"/>
      <c r="BF695" s="251"/>
      <c r="BG695" s="251"/>
      <c r="BH695" s="251"/>
      <c r="BI695" s="251"/>
      <c r="BJ695" s="251"/>
      <c r="BK695" s="251"/>
      <c r="BL695" s="251"/>
      <c r="BM695" s="251"/>
      <c r="BN695" s="195"/>
      <c r="BO695" s="196"/>
      <c r="BP695" s="197"/>
      <c r="BQ695" s="197"/>
      <c r="BR695" s="106"/>
      <c r="BS695" s="106"/>
      <c r="BT695" s="106"/>
      <c r="BU695" s="106"/>
      <c r="BV695" s="106"/>
      <c r="BW695" s="106"/>
      <c r="BX695" s="106"/>
      <c r="BY695" s="106"/>
      <c r="BZ695" s="106"/>
      <c r="CA695" s="106"/>
      <c r="CB695" s="106"/>
      <c r="CC695" s="106"/>
      <c r="CD695" s="106"/>
      <c r="CE695" s="106"/>
      <c r="CF695" s="106"/>
      <c r="CG695" s="106"/>
    </row>
    <row r="696" spans="1:85" s="245" customFormat="1" ht="23.5" customHeight="1" x14ac:dyDescent="0.35">
      <c r="A696" s="243"/>
      <c r="B696" s="126" t="s">
        <v>44</v>
      </c>
      <c r="C696" s="359"/>
      <c r="D696" s="359"/>
      <c r="E696" s="252"/>
      <c r="F696" s="252"/>
      <c r="G696" s="241"/>
      <c r="H696" s="253"/>
      <c r="I696" s="254"/>
      <c r="J696" s="253"/>
      <c r="K696" s="205">
        <f>IF(J696="",0,IF(J696="ANO",'Podpůrná data'!$B$5,'Podpůrná data'!$B$3))</f>
        <v>0</v>
      </c>
      <c r="L696" s="203">
        <f>IFERROR(INT(ROUND(I696,2)*(VLOOKUP(INT(H696),'Podpůrná data'!$A$189:$B$233,2,FALSE))*(H696/(INT(H696)))),0)</f>
        <v>0</v>
      </c>
      <c r="M696" s="61">
        <f>K696*L696</f>
        <v>0</v>
      </c>
      <c r="N696" s="62">
        <f>IF(M696&gt;0,IF(ISTEXT(C696)=TRUE,0,1),0)</f>
        <v>0</v>
      </c>
      <c r="O696" s="166">
        <f>IF(M696&gt;0,1,0)</f>
        <v>0</v>
      </c>
      <c r="P696" s="127"/>
      <c r="Q696" s="63" t="s">
        <v>95</v>
      </c>
      <c r="R696" s="255"/>
      <c r="S696" s="255"/>
      <c r="T696" s="255"/>
      <c r="U696" s="255"/>
      <c r="V696" s="255"/>
      <c r="W696" s="255"/>
      <c r="X696" s="255"/>
      <c r="Y696" s="255"/>
      <c r="Z696" s="255"/>
      <c r="AA696" s="255"/>
      <c r="AB696" s="255"/>
      <c r="AC696" s="255"/>
      <c r="AD696" s="255"/>
      <c r="AE696" s="255"/>
      <c r="AF696" s="255"/>
      <c r="AG696" s="255"/>
      <c r="AH696" s="255"/>
      <c r="AI696" s="255"/>
      <c r="AJ696" s="255"/>
      <c r="AK696" s="255"/>
      <c r="AL696" s="255"/>
      <c r="AM696" s="255"/>
      <c r="AN696" s="255"/>
      <c r="AO696" s="255"/>
      <c r="AP696" s="255"/>
      <c r="AQ696" s="255"/>
      <c r="AR696" s="255"/>
      <c r="AS696" s="255"/>
      <c r="AT696" s="255"/>
      <c r="AU696" s="255"/>
      <c r="AV696" s="255"/>
      <c r="AW696" s="255"/>
      <c r="AX696" s="255"/>
      <c r="AY696" s="255"/>
      <c r="AZ696" s="255"/>
      <c r="BA696" s="255"/>
      <c r="BB696" s="255"/>
      <c r="BC696" s="255"/>
      <c r="BD696" s="255"/>
      <c r="BE696" s="255"/>
      <c r="BF696" s="255"/>
      <c r="BG696" s="255"/>
      <c r="BH696" s="255"/>
      <c r="BI696" s="255"/>
      <c r="BJ696" s="255"/>
      <c r="BK696" s="255"/>
      <c r="BL696" s="255"/>
      <c r="BM696" s="255"/>
      <c r="BN696" s="362">
        <f>SUM(R704:BM704)</f>
        <v>0</v>
      </c>
      <c r="BO696" s="364">
        <f>SUM(R705:BM705)</f>
        <v>0</v>
      </c>
      <c r="BP696" s="366">
        <f>IF($O696=0,0,IF($BN696&gt;=143*$I696,1,0))</f>
        <v>0</v>
      </c>
      <c r="BQ696" s="366">
        <f>IF($BN696&gt;=143*$I696,0,(CEILING(143*$I696,1)-$BN696))</f>
        <v>0</v>
      </c>
      <c r="BR696" s="106"/>
      <c r="BS696" s="106"/>
      <c r="BT696" s="106"/>
      <c r="BU696" s="106"/>
      <c r="BV696" s="106"/>
      <c r="BW696" s="106"/>
      <c r="BX696" s="106"/>
      <c r="BY696" s="106"/>
      <c r="BZ696" s="106"/>
      <c r="CA696" s="106"/>
      <c r="CB696" s="106"/>
      <c r="CC696" s="106"/>
      <c r="CD696" s="106"/>
      <c r="CE696" s="106"/>
      <c r="CF696" s="106"/>
      <c r="CG696" s="106"/>
    </row>
    <row r="697" spans="1:85" s="245" customFormat="1" ht="29" x14ac:dyDescent="0.35">
      <c r="A697" s="243"/>
      <c r="B697" s="128"/>
      <c r="C697" s="80"/>
      <c r="D697" s="80"/>
      <c r="E697" s="80"/>
      <c r="F697" s="80"/>
      <c r="G697" s="80"/>
      <c r="H697" s="80"/>
      <c r="I697" s="80"/>
      <c r="J697" s="80"/>
      <c r="K697" s="80"/>
      <c r="L697" s="80"/>
      <c r="M697" s="64"/>
      <c r="N697" s="7"/>
      <c r="O697" s="192"/>
      <c r="P697" s="106"/>
      <c r="Q697" s="63" t="s">
        <v>129</v>
      </c>
      <c r="R697" s="256"/>
      <c r="S697" s="256"/>
      <c r="T697" s="256"/>
      <c r="U697" s="256"/>
      <c r="V697" s="256"/>
      <c r="W697" s="256"/>
      <c r="X697" s="256"/>
      <c r="Y697" s="256"/>
      <c r="Z697" s="256"/>
      <c r="AA697" s="256"/>
      <c r="AB697" s="256"/>
      <c r="AC697" s="256"/>
      <c r="AD697" s="256"/>
      <c r="AE697" s="256"/>
      <c r="AF697" s="256"/>
      <c r="AG697" s="256"/>
      <c r="AH697" s="256"/>
      <c r="AI697" s="256"/>
      <c r="AJ697" s="256"/>
      <c r="AK697" s="256"/>
      <c r="AL697" s="256"/>
      <c r="AM697" s="256"/>
      <c r="AN697" s="256"/>
      <c r="AO697" s="256"/>
      <c r="AP697" s="256"/>
      <c r="AQ697" s="256"/>
      <c r="AR697" s="256"/>
      <c r="AS697" s="256"/>
      <c r="AT697" s="256"/>
      <c r="AU697" s="256"/>
      <c r="AV697" s="256"/>
      <c r="AW697" s="256"/>
      <c r="AX697" s="256"/>
      <c r="AY697" s="256"/>
      <c r="AZ697" s="256"/>
      <c r="BA697" s="256"/>
      <c r="BB697" s="256"/>
      <c r="BC697" s="256"/>
      <c r="BD697" s="256"/>
      <c r="BE697" s="256"/>
      <c r="BF697" s="256"/>
      <c r="BG697" s="256"/>
      <c r="BH697" s="256"/>
      <c r="BI697" s="256"/>
      <c r="BJ697" s="256"/>
      <c r="BK697" s="256"/>
      <c r="BL697" s="256"/>
      <c r="BM697" s="256"/>
      <c r="BN697" s="362"/>
      <c r="BO697" s="364"/>
      <c r="BP697" s="366"/>
      <c r="BQ697" s="366"/>
      <c r="BR697" s="106"/>
      <c r="BS697" s="106"/>
      <c r="BT697" s="106"/>
      <c r="BU697" s="106"/>
      <c r="BV697" s="106"/>
      <c r="BW697" s="106"/>
      <c r="BX697" s="106"/>
      <c r="BY697" s="106"/>
      <c r="BZ697" s="106"/>
      <c r="CA697" s="106"/>
      <c r="CB697" s="106"/>
      <c r="CC697" s="106"/>
      <c r="CD697" s="106"/>
      <c r="CE697" s="106"/>
      <c r="CF697" s="106"/>
      <c r="CG697" s="106"/>
    </row>
    <row r="698" spans="1:85" s="245" customFormat="1" ht="14.5" hidden="1" customHeight="1" x14ac:dyDescent="0.35">
      <c r="A698" s="243"/>
      <c r="B698" s="128"/>
      <c r="C698" s="80"/>
      <c r="D698" s="80"/>
      <c r="E698" s="80"/>
      <c r="F698" s="80"/>
      <c r="G698" s="80"/>
      <c r="H698" s="80"/>
      <c r="I698" s="80"/>
      <c r="J698" s="80"/>
      <c r="K698" s="80"/>
      <c r="L698" s="80"/>
      <c r="M698" s="64"/>
      <c r="N698" s="7"/>
      <c r="O698" s="192"/>
      <c r="P698" s="106"/>
      <c r="Q698" s="65" t="s">
        <v>130</v>
      </c>
      <c r="R698" s="66">
        <f>IF(R696&lt;&gt;0,1,0)</f>
        <v>0</v>
      </c>
      <c r="S698" s="66">
        <f t="shared" ref="S698" si="12937">IF(R698&gt;0,R698+1,IF(S696&lt;&gt;0,1,0))</f>
        <v>0</v>
      </c>
      <c r="T698" s="66">
        <f t="shared" ref="T698" si="12938">IF(S698&gt;0,S698+1,IF(T696&lt;&gt;0,1,0))</f>
        <v>0</v>
      </c>
      <c r="U698" s="66">
        <f t="shared" ref="U698" si="12939">IF(T698&gt;0,T698+1,IF(U696&lt;&gt;0,1,0))</f>
        <v>0</v>
      </c>
      <c r="V698" s="66">
        <f t="shared" ref="V698" si="12940">IF(U698&gt;0,U698+1,IF(V696&lt;&gt;0,1,0))</f>
        <v>0</v>
      </c>
      <c r="W698" s="66">
        <f t="shared" ref="W698" si="12941">IF(V698&gt;0,V698+1,IF(W696&lt;&gt;0,1,0))</f>
        <v>0</v>
      </c>
      <c r="X698" s="66">
        <f t="shared" ref="X698" si="12942">IF(W698&gt;0,W698+1,IF(X696&lt;&gt;0,1,0))</f>
        <v>0</v>
      </c>
      <c r="Y698" s="66">
        <f t="shared" ref="Y698" si="12943">IF(X698&gt;0,X698+1,IF(Y696&lt;&gt;0,1,0))</f>
        <v>0</v>
      </c>
      <c r="Z698" s="66">
        <f t="shared" ref="Z698" si="12944">IF(Y698&gt;0,Y698+1,IF(Z696&lt;&gt;0,1,0))</f>
        <v>0</v>
      </c>
      <c r="AA698" s="66">
        <f t="shared" ref="AA698" si="12945">IF(Z698&gt;0,Z698+1,IF(AA696&lt;&gt;0,1,0))</f>
        <v>0</v>
      </c>
      <c r="AB698" s="66">
        <f t="shared" ref="AB698" si="12946">IF(AA698&gt;0,AA698+1,IF(AB696&lt;&gt;0,1,0))</f>
        <v>0</v>
      </c>
      <c r="AC698" s="66">
        <f t="shared" ref="AC698" si="12947">IF(AB698&gt;0,AB698+1,IF(AC696&lt;&gt;0,1,0))</f>
        <v>0</v>
      </c>
      <c r="AD698" s="66">
        <f t="shared" ref="AD698" si="12948">IF(AC698&gt;0,AC698+1,IF(AD696&lt;&gt;0,1,0))</f>
        <v>0</v>
      </c>
      <c r="AE698" s="66">
        <f t="shared" ref="AE698" si="12949">IF(AD698&gt;0,AD698+1,IF(AE696&lt;&gt;0,1,0))</f>
        <v>0</v>
      </c>
      <c r="AF698" s="66">
        <f t="shared" ref="AF698" si="12950">IF(AE698&gt;0,AE698+1,IF(AF696&lt;&gt;0,1,0))</f>
        <v>0</v>
      </c>
      <c r="AG698" s="66">
        <f t="shared" ref="AG698" si="12951">IF(AF698&gt;0,AF698+1,IF(AG696&lt;&gt;0,1,0))</f>
        <v>0</v>
      </c>
      <c r="AH698" s="66">
        <f t="shared" ref="AH698" si="12952">IF(AG698&gt;0,AG698+1,IF(AH696&lt;&gt;0,1,0))</f>
        <v>0</v>
      </c>
      <c r="AI698" s="66">
        <f t="shared" ref="AI698" si="12953">IF(AH698&gt;0,AH698+1,IF(AI696&lt;&gt;0,1,0))</f>
        <v>0</v>
      </c>
      <c r="AJ698" s="66">
        <f t="shared" ref="AJ698" si="12954">IF(AI698&gt;0,AI698+1,IF(AJ696&lt;&gt;0,1,0))</f>
        <v>0</v>
      </c>
      <c r="AK698" s="66">
        <f t="shared" ref="AK698" si="12955">IF(AJ698&gt;0,AJ698+1,IF(AK696&lt;&gt;0,1,0))</f>
        <v>0</v>
      </c>
      <c r="AL698" s="66">
        <f t="shared" ref="AL698" si="12956">IF(AK698&gt;0,AK698+1,IF(AL696&lt;&gt;0,1,0))</f>
        <v>0</v>
      </c>
      <c r="AM698" s="66">
        <f t="shared" ref="AM698" si="12957">IF(AL698&gt;0,AL698+1,IF(AM696&lt;&gt;0,1,0))</f>
        <v>0</v>
      </c>
      <c r="AN698" s="66">
        <f t="shared" ref="AN698" si="12958">IF(AM698&gt;0,AM698+1,IF(AN696&lt;&gt;0,1,0))</f>
        <v>0</v>
      </c>
      <c r="AO698" s="66">
        <f t="shared" ref="AO698" si="12959">IF(AN698&gt;0,AN698+1,IF(AO696&lt;&gt;0,1,0))</f>
        <v>0</v>
      </c>
      <c r="AP698" s="66">
        <f t="shared" ref="AP698" si="12960">IF(AO698&gt;0,AO698+1,IF(AP696&lt;&gt;0,1,0))</f>
        <v>0</v>
      </c>
      <c r="AQ698" s="66">
        <f t="shared" ref="AQ698" si="12961">IF(AP698&gt;0,AP698+1,IF(AQ696&lt;&gt;0,1,0))</f>
        <v>0</v>
      </c>
      <c r="AR698" s="66">
        <f t="shared" ref="AR698" si="12962">IF(AQ698&gt;0,AQ698+1,IF(AR696&lt;&gt;0,1,0))</f>
        <v>0</v>
      </c>
      <c r="AS698" s="66">
        <f t="shared" ref="AS698" si="12963">IF(AR698&gt;0,AR698+1,IF(AS696&lt;&gt;0,1,0))</f>
        <v>0</v>
      </c>
      <c r="AT698" s="66">
        <f t="shared" ref="AT698" si="12964">IF(AS698&gt;0,AS698+1,IF(AT696&lt;&gt;0,1,0))</f>
        <v>0</v>
      </c>
      <c r="AU698" s="66">
        <f t="shared" ref="AU698" si="12965">IF(AT698&gt;0,AT698+1,IF(AU696&lt;&gt;0,1,0))</f>
        <v>0</v>
      </c>
      <c r="AV698" s="66">
        <f t="shared" ref="AV698" si="12966">IF(AU698&gt;0,AU698+1,IF(AV696&lt;&gt;0,1,0))</f>
        <v>0</v>
      </c>
      <c r="AW698" s="66">
        <f t="shared" ref="AW698" si="12967">IF(AV698&gt;0,AV698+1,IF(AW696&lt;&gt;0,1,0))</f>
        <v>0</v>
      </c>
      <c r="AX698" s="66">
        <f t="shared" ref="AX698" si="12968">IF(AW698&gt;0,AW698+1,IF(AX696&lt;&gt;0,1,0))</f>
        <v>0</v>
      </c>
      <c r="AY698" s="66">
        <f t="shared" ref="AY698" si="12969">IF(AX698&gt;0,AX698+1,IF(AY696&lt;&gt;0,1,0))</f>
        <v>0</v>
      </c>
      <c r="AZ698" s="66">
        <f t="shared" ref="AZ698" si="12970">IF(AY698&gt;0,AY698+1,IF(AZ696&lt;&gt;0,1,0))</f>
        <v>0</v>
      </c>
      <c r="BA698" s="66">
        <f t="shared" ref="BA698" si="12971">IF(AZ698&gt;0,AZ698+1,IF(BA696&lt;&gt;0,1,0))</f>
        <v>0</v>
      </c>
      <c r="BB698" s="66">
        <f t="shared" ref="BB698" si="12972">IF(BA698&gt;0,BA698+1,IF(BB696&lt;&gt;0,1,0))</f>
        <v>0</v>
      </c>
      <c r="BC698" s="66">
        <f t="shared" ref="BC698" si="12973">IF(BB698&gt;0,BB698+1,IF(BC696&lt;&gt;0,1,0))</f>
        <v>0</v>
      </c>
      <c r="BD698" s="66">
        <f t="shared" ref="BD698" si="12974">IF(BC698&gt;0,BC698+1,IF(BD696&lt;&gt;0,1,0))</f>
        <v>0</v>
      </c>
      <c r="BE698" s="66">
        <f t="shared" ref="BE698" si="12975">IF(BD698&gt;0,BD698+1,IF(BE696&lt;&gt;0,1,0))</f>
        <v>0</v>
      </c>
      <c r="BF698" s="66">
        <f t="shared" ref="BF698" si="12976">IF(BE698&gt;0,BE698+1,IF(BF696&lt;&gt;0,1,0))</f>
        <v>0</v>
      </c>
      <c r="BG698" s="66">
        <f t="shared" ref="BG698" si="12977">IF(BF698&gt;0,BF698+1,IF(BG696&lt;&gt;0,1,0))</f>
        <v>0</v>
      </c>
      <c r="BH698" s="66">
        <f t="shared" ref="BH698" si="12978">IF(BG698&gt;0,BG698+1,IF(BH696&lt;&gt;0,1,0))</f>
        <v>0</v>
      </c>
      <c r="BI698" s="66">
        <f t="shared" ref="BI698" si="12979">IF(BH698&gt;0,BH698+1,IF(BI696&lt;&gt;0,1,0))</f>
        <v>0</v>
      </c>
      <c r="BJ698" s="66">
        <f t="shared" ref="BJ698" si="12980">IF(BI698&gt;0,BI698+1,IF(BJ696&lt;&gt;0,1,0))</f>
        <v>0</v>
      </c>
      <c r="BK698" s="66">
        <f t="shared" ref="BK698" si="12981">IF(BJ698&gt;0,BJ698+1,IF(BK696&lt;&gt;0,1,0))</f>
        <v>0</v>
      </c>
      <c r="BL698" s="66">
        <f t="shared" ref="BL698" si="12982">IF(BK698&gt;0,BK698+1,IF(BL696&lt;&gt;0,1,0))</f>
        <v>0</v>
      </c>
      <c r="BM698" s="66">
        <f t="shared" ref="BM698" si="12983">IF(BL698&gt;0,BL698+1,IF(BM696&lt;&gt;0,1,0))</f>
        <v>0</v>
      </c>
      <c r="BN698" s="362"/>
      <c r="BO698" s="364"/>
      <c r="BP698" s="366"/>
      <c r="BQ698" s="366"/>
      <c r="BR698" s="106"/>
      <c r="BS698" s="106"/>
      <c r="BT698" s="106"/>
      <c r="BU698" s="106"/>
      <c r="BV698" s="106"/>
      <c r="BW698" s="106"/>
      <c r="BX698" s="106"/>
      <c r="BY698" s="106"/>
      <c r="BZ698" s="106"/>
      <c r="CA698" s="106"/>
      <c r="CB698" s="106"/>
      <c r="CC698" s="106"/>
      <c r="CD698" s="106"/>
      <c r="CE698" s="106"/>
      <c r="CF698" s="106"/>
      <c r="CG698" s="106"/>
    </row>
    <row r="699" spans="1:85" s="245" customFormat="1" ht="14.5" hidden="1" customHeight="1" x14ac:dyDescent="0.35">
      <c r="A699" s="243"/>
      <c r="B699" s="128"/>
      <c r="C699" s="80"/>
      <c r="D699" s="80"/>
      <c r="E699" s="80"/>
      <c r="F699" s="80"/>
      <c r="G699" s="80"/>
      <c r="H699" s="80"/>
      <c r="I699" s="80"/>
      <c r="J699" s="80"/>
      <c r="K699" s="80"/>
      <c r="L699" s="80"/>
      <c r="M699" s="64"/>
      <c r="N699" s="7"/>
      <c r="O699" s="192"/>
      <c r="P699" s="106"/>
      <c r="Q699" s="65" t="s">
        <v>131</v>
      </c>
      <c r="R699" s="66">
        <f>R698</f>
        <v>0</v>
      </c>
      <c r="S699" s="66">
        <f>IF(S698=0,0,IF(OR(R699=0,R699=12),1,R699+1))</f>
        <v>0</v>
      </c>
      <c r="T699" s="66">
        <f t="shared" ref="T699" si="12984">IF(T698=0,0,IF(OR(S699=0,S699=12),1,S699+1))</f>
        <v>0</v>
      </c>
      <c r="U699" s="66">
        <f t="shared" ref="U699" si="12985">IF(U698=0,0,IF(OR(T699=0,T699=12),1,T699+1))</f>
        <v>0</v>
      </c>
      <c r="V699" s="66">
        <f t="shared" ref="V699" si="12986">IF(V698=0,0,IF(OR(U699=0,U699=12),1,U699+1))</f>
        <v>0</v>
      </c>
      <c r="W699" s="66">
        <f t="shared" ref="W699" si="12987">IF(W698=0,0,IF(OR(V699=0,V699=12),1,V699+1))</f>
        <v>0</v>
      </c>
      <c r="X699" s="66">
        <f t="shared" ref="X699" si="12988">IF(X698=0,0,IF(OR(W699=0,W699=12),1,W699+1))</f>
        <v>0</v>
      </c>
      <c r="Y699" s="66">
        <f t="shared" ref="Y699" si="12989">IF(Y698=0,0,IF(OR(X699=0,X699=12),1,X699+1))</f>
        <v>0</v>
      </c>
      <c r="Z699" s="66">
        <f t="shared" ref="Z699" si="12990">IF(Z698=0,0,IF(OR(Y699=0,Y699=12),1,Y699+1))</f>
        <v>0</v>
      </c>
      <c r="AA699" s="66">
        <f t="shared" ref="AA699" si="12991">IF(AA698=0,0,IF(OR(Z699=0,Z699=12),1,Z699+1))</f>
        <v>0</v>
      </c>
      <c r="AB699" s="66">
        <f t="shared" ref="AB699" si="12992">IF(AB698=0,0,IF(OR(AA699=0,AA699=12),1,AA699+1))</f>
        <v>0</v>
      </c>
      <c r="AC699" s="66">
        <f t="shared" ref="AC699" si="12993">IF(AC698=0,0,IF(OR(AB699=0,AB699=12),1,AB699+1))</f>
        <v>0</v>
      </c>
      <c r="AD699" s="66">
        <f t="shared" ref="AD699" si="12994">IF(AD698=0,0,IF(OR(AC699=0,AC699=12),1,AC699+1))</f>
        <v>0</v>
      </c>
      <c r="AE699" s="66">
        <f t="shared" ref="AE699" si="12995">IF(AE698=0,0,IF(OR(AD699=0,AD699=12),1,AD699+1))</f>
        <v>0</v>
      </c>
      <c r="AF699" s="66">
        <f t="shared" ref="AF699" si="12996">IF(AF698=0,0,IF(OR(AE699=0,AE699=12),1,AE699+1))</f>
        <v>0</v>
      </c>
      <c r="AG699" s="66">
        <f t="shared" ref="AG699" si="12997">IF(AG698=0,0,IF(OR(AF699=0,AF699=12),1,AF699+1))</f>
        <v>0</v>
      </c>
      <c r="AH699" s="66">
        <f t="shared" ref="AH699" si="12998">IF(AH698=0,0,IF(OR(AG699=0,AG699=12),1,AG699+1))</f>
        <v>0</v>
      </c>
      <c r="AI699" s="66">
        <f t="shared" ref="AI699" si="12999">IF(AI698=0,0,IF(OR(AH699=0,AH699=12),1,AH699+1))</f>
        <v>0</v>
      </c>
      <c r="AJ699" s="66">
        <f t="shared" ref="AJ699" si="13000">IF(AJ698=0,0,IF(OR(AI699=0,AI699=12),1,AI699+1))</f>
        <v>0</v>
      </c>
      <c r="AK699" s="66">
        <f t="shared" ref="AK699" si="13001">IF(AK698=0,0,IF(OR(AJ699=0,AJ699=12),1,AJ699+1))</f>
        <v>0</v>
      </c>
      <c r="AL699" s="66">
        <f t="shared" ref="AL699" si="13002">IF(AL698=0,0,IF(OR(AK699=0,AK699=12),1,AK699+1))</f>
        <v>0</v>
      </c>
      <c r="AM699" s="66">
        <f t="shared" ref="AM699" si="13003">IF(AM698=0,0,IF(OR(AL699=0,AL699=12),1,AL699+1))</f>
        <v>0</v>
      </c>
      <c r="AN699" s="66">
        <f t="shared" ref="AN699" si="13004">IF(AN698=0,0,IF(OR(AM699=0,AM699=12),1,AM699+1))</f>
        <v>0</v>
      </c>
      <c r="AO699" s="66">
        <f t="shared" ref="AO699" si="13005">IF(AO698=0,0,IF(OR(AN699=0,AN699=12),1,AN699+1))</f>
        <v>0</v>
      </c>
      <c r="AP699" s="66">
        <f t="shared" ref="AP699" si="13006">IF(AP698=0,0,IF(OR(AO699=0,AO699=12),1,AO699+1))</f>
        <v>0</v>
      </c>
      <c r="AQ699" s="66">
        <f t="shared" ref="AQ699" si="13007">IF(AQ698=0,0,IF(OR(AP699=0,AP699=12),1,AP699+1))</f>
        <v>0</v>
      </c>
      <c r="AR699" s="66">
        <f t="shared" ref="AR699" si="13008">IF(AR698=0,0,IF(OR(AQ699=0,AQ699=12),1,AQ699+1))</f>
        <v>0</v>
      </c>
      <c r="AS699" s="66">
        <f t="shared" ref="AS699" si="13009">IF(AS698=0,0,IF(OR(AR699=0,AR699=12),1,AR699+1))</f>
        <v>0</v>
      </c>
      <c r="AT699" s="66">
        <f t="shared" ref="AT699" si="13010">IF(AT698=0,0,IF(OR(AS699=0,AS699=12),1,AS699+1))</f>
        <v>0</v>
      </c>
      <c r="AU699" s="66">
        <f t="shared" ref="AU699" si="13011">IF(AU698=0,0,IF(OR(AT699=0,AT699=12),1,AT699+1))</f>
        <v>0</v>
      </c>
      <c r="AV699" s="66">
        <f t="shared" ref="AV699" si="13012">IF(AV698=0,0,IF(OR(AU699=0,AU699=12),1,AU699+1))</f>
        <v>0</v>
      </c>
      <c r="AW699" s="66">
        <f t="shared" ref="AW699" si="13013">IF(AW698=0,0,IF(OR(AV699=0,AV699=12),1,AV699+1))</f>
        <v>0</v>
      </c>
      <c r="AX699" s="66">
        <f t="shared" ref="AX699" si="13014">IF(AX698=0,0,IF(OR(AW699=0,AW699=12),1,AW699+1))</f>
        <v>0</v>
      </c>
      <c r="AY699" s="66">
        <f t="shared" ref="AY699" si="13015">IF(AY698=0,0,IF(OR(AX699=0,AX699=12),1,AX699+1))</f>
        <v>0</v>
      </c>
      <c r="AZ699" s="66">
        <f t="shared" ref="AZ699" si="13016">IF(AZ698=0,0,IF(OR(AY699=0,AY699=12),1,AY699+1))</f>
        <v>0</v>
      </c>
      <c r="BA699" s="66">
        <f t="shared" ref="BA699" si="13017">IF(BA698=0,0,IF(OR(AZ699=0,AZ699=12),1,AZ699+1))</f>
        <v>0</v>
      </c>
      <c r="BB699" s="66">
        <f t="shared" ref="BB699" si="13018">IF(BB698=0,0,IF(OR(BA699=0,BA699=12),1,BA699+1))</f>
        <v>0</v>
      </c>
      <c r="BC699" s="66">
        <f t="shared" ref="BC699" si="13019">IF(BC698=0,0,IF(OR(BB699=0,BB699=12),1,BB699+1))</f>
        <v>0</v>
      </c>
      <c r="BD699" s="66">
        <f t="shared" ref="BD699" si="13020">IF(BD698=0,0,IF(OR(BC699=0,BC699=12),1,BC699+1))</f>
        <v>0</v>
      </c>
      <c r="BE699" s="66">
        <f t="shared" ref="BE699" si="13021">IF(BE698=0,0,IF(OR(BD699=0,BD699=12),1,BD699+1))</f>
        <v>0</v>
      </c>
      <c r="BF699" s="66">
        <f t="shared" ref="BF699" si="13022">IF(BF698=0,0,IF(OR(BE699=0,BE699=12),1,BE699+1))</f>
        <v>0</v>
      </c>
      <c r="BG699" s="66">
        <f t="shared" ref="BG699" si="13023">IF(BG698=0,0,IF(OR(BF699=0,BF699=12),1,BF699+1))</f>
        <v>0</v>
      </c>
      <c r="BH699" s="66">
        <f t="shared" ref="BH699" si="13024">IF(BH698=0,0,IF(OR(BG699=0,BG699=12),1,BG699+1))</f>
        <v>0</v>
      </c>
      <c r="BI699" s="66">
        <f t="shared" ref="BI699" si="13025">IF(BI698=0,0,IF(OR(BH699=0,BH699=12),1,BH699+1))</f>
        <v>0</v>
      </c>
      <c r="BJ699" s="66">
        <f t="shared" ref="BJ699" si="13026">IF(BJ698=0,0,IF(OR(BI699=0,BI699=12),1,BI699+1))</f>
        <v>0</v>
      </c>
      <c r="BK699" s="66">
        <f t="shared" ref="BK699" si="13027">IF(BK698=0,0,IF(OR(BJ699=0,BJ699=12),1,BJ699+1))</f>
        <v>0</v>
      </c>
      <c r="BL699" s="66">
        <f t="shared" ref="BL699" si="13028">IF(BL698=0,0,IF(OR(BK699=0,BK699=12),1,BK699+1))</f>
        <v>0</v>
      </c>
      <c r="BM699" s="66">
        <f t="shared" ref="BM699" si="13029">IF(BM698=0,0,IF(OR(BL699=0,BL699=12),1,BL699+1))</f>
        <v>0</v>
      </c>
      <c r="BN699" s="362"/>
      <c r="BO699" s="364"/>
      <c r="BP699" s="366"/>
      <c r="BQ699" s="366"/>
      <c r="BR699" s="106"/>
      <c r="BS699" s="106"/>
      <c r="BT699" s="106"/>
      <c r="BU699" s="106"/>
      <c r="BV699" s="106"/>
      <c r="BW699" s="106"/>
      <c r="BX699" s="106"/>
      <c r="BY699" s="106"/>
      <c r="BZ699" s="106"/>
      <c r="CA699" s="106"/>
      <c r="CB699" s="106"/>
      <c r="CC699" s="106"/>
      <c r="CD699" s="106"/>
      <c r="CE699" s="106"/>
      <c r="CF699" s="106"/>
      <c r="CG699" s="106"/>
    </row>
    <row r="700" spans="1:85" s="245" customFormat="1" ht="43.5" x14ac:dyDescent="0.35">
      <c r="A700" s="243"/>
      <c r="B700" s="128"/>
      <c r="C700" s="80"/>
      <c r="D700" s="80"/>
      <c r="E700" s="80"/>
      <c r="F700" s="80"/>
      <c r="G700" s="80"/>
      <c r="H700" s="80"/>
      <c r="I700" s="80"/>
      <c r="J700" s="80"/>
      <c r="K700" s="80"/>
      <c r="L700" s="80"/>
      <c r="M700" s="64"/>
      <c r="N700" s="7"/>
      <c r="O700" s="192"/>
      <c r="P700" s="106"/>
      <c r="Q700" s="63" t="s">
        <v>237</v>
      </c>
      <c r="R700" s="68">
        <f>IF(R699&gt;0,IF(R703&gt;$L696,$L696,R703),0)</f>
        <v>0</v>
      </c>
      <c r="S700" s="68">
        <f>IF(S699&gt;0,IF((SUMIFS($R702:R702,$R699:R699,12)+IF(R699=12,0,R700)+S703)&gt;=$L696,$L696-FLOOR(SUMIFS($R702:R702,$R699:R699,12),1),IF(S699=1,S703,S703+R700)),0)</f>
        <v>0</v>
      </c>
      <c r="T700" s="68">
        <f>IF(T699&gt;0,IF((SUMIFS($R702:S702,$R699:S699,12)+IF(S699=12,0,S700)+T703)&gt;=$L696,$L696-FLOOR(SUMIFS($R702:S702,$R699:S699,12),1),IF(T699=1,T703,T703+S700)),0)</f>
        <v>0</v>
      </c>
      <c r="U700" s="68">
        <f>IF(U699&gt;0,IF((SUMIFS($R702:T702,$R699:T699,12)+IF(T699=12,0,T700)+U703)&gt;=$L696,$L696-FLOOR(SUMIFS($R702:T702,$R699:T699,12),1),IF(U699=1,U703,U703+T700)),0)</f>
        <v>0</v>
      </c>
      <c r="V700" s="68">
        <f>IF(V699&gt;0,IF((SUMIFS($R702:U702,$R699:U699,12)+IF(U699=12,0,U700)+V703)&gt;=$L696,$L696-FLOOR(SUMIFS($R702:U702,$R699:U699,12),1),IF(V699=1,V703,V703+U700)),0)</f>
        <v>0</v>
      </c>
      <c r="W700" s="68">
        <f>IF(W699&gt;0,IF((SUMIFS($R702:V702,$R699:V699,12)+IF(V699=12,0,V700)+W703)&gt;=$L696,$L696-FLOOR(SUMIFS($R702:V702,$R699:V699,12),1),IF(W699=1,W703,W703+V700)),0)</f>
        <v>0</v>
      </c>
      <c r="X700" s="68">
        <f>IF(X699&gt;0,IF((SUMIFS($R702:W702,$R699:W699,12)+IF(W699=12,0,W700)+X703)&gt;=$L696,$L696-FLOOR(SUMIFS($R702:W702,$R699:W699,12),1),IF(X699=1,X703,X703+W700)),0)</f>
        <v>0</v>
      </c>
      <c r="Y700" s="68">
        <f>IF(Y699&gt;0,IF((SUMIFS($R702:X702,$R699:X699,12)+IF(X699=12,0,X700)+Y703)&gt;=$L696,$L696-FLOOR(SUMIFS($R702:X702,$R699:X699,12),1),IF(Y699=1,Y703,Y703+X700)),0)</f>
        <v>0</v>
      </c>
      <c r="Z700" s="68">
        <f>IF(Z699&gt;0,IF((SUMIFS($R702:Y702,$R699:Y699,12)+IF(Y699=12,0,Y700)+Z703)&gt;=$L696,$L696-FLOOR(SUMIFS($R702:Y702,$R699:Y699,12),1),IF(Z699=1,Z703,Z703+Y700)),0)</f>
        <v>0</v>
      </c>
      <c r="AA700" s="68">
        <f>IF(AA699&gt;0,IF((SUMIFS($R702:Z702,$R699:Z699,12)+IF(Z699=12,0,Z700)+AA703)&gt;=$L696,$L696-FLOOR(SUMIFS($R702:Z702,$R699:Z699,12),1),IF(AA699=1,AA703,AA703+Z700)),0)</f>
        <v>0</v>
      </c>
      <c r="AB700" s="68">
        <f>IF(AB699&gt;0,IF((SUMIFS($R702:AA702,$R699:AA699,12)+IF(AA699=12,0,AA700)+AB703)&gt;=$L696,$L696-FLOOR(SUMIFS($R702:AA702,$R699:AA699,12),1),IF(AB699=1,AB703,AB703+AA700)),0)</f>
        <v>0</v>
      </c>
      <c r="AC700" s="68">
        <f>IF(AC699&gt;0,IF((SUMIFS($R702:AB702,$R699:AB699,12)+IF(AB699=12,0,AB700)+AC703)&gt;=$L696,$L696-FLOOR(SUMIFS($R702:AB702,$R699:AB699,12),1),IF(AC699=1,AC703,AC703+AB700)),0)</f>
        <v>0</v>
      </c>
      <c r="AD700" s="68">
        <f>IF(AD699&gt;0,IF((SUMIFS($R702:AC702,$R699:AC699,12)+IF(AC699=12,0,AC700)+AD703)&gt;=$L696,$L696-FLOOR(SUMIFS($R702:AC702,$R699:AC699,12),1),IF(AD699=1,AD703,AD703+AC700)),0)</f>
        <v>0</v>
      </c>
      <c r="AE700" s="68">
        <f>IF(AE699&gt;0,IF((SUMIFS($R702:AD702,$R699:AD699,12)+IF(AD699=12,0,AD700)+AE703)&gt;=$L696,$L696-FLOOR(SUMIFS($R702:AD702,$R699:AD699,12),1),IF(AE699=1,AE703,AE703+AD700)),0)</f>
        <v>0</v>
      </c>
      <c r="AF700" s="68">
        <f>IF(AF699&gt;0,IF((SUMIFS($R702:AE702,$R699:AE699,12)+IF(AE699=12,0,AE700)+AF703)&gt;=$L696,$L696-FLOOR(SUMIFS($R702:AE702,$R699:AE699,12),1),IF(AF699=1,AF703,AF703+AE700)),0)</f>
        <v>0</v>
      </c>
      <c r="AG700" s="68">
        <f>IF(AG699&gt;0,IF((SUMIFS($R702:AF702,$R699:AF699,12)+IF(AF699=12,0,AF700)+AG703)&gt;=$L696,$L696-FLOOR(SUMIFS($R702:AF702,$R699:AF699,12),1),IF(AG699=1,AG703,AG703+AF700)),0)</f>
        <v>0</v>
      </c>
      <c r="AH700" s="68">
        <f>IF(AH699&gt;0,IF((SUMIFS($R702:AG702,$R699:AG699,12)+IF(AG699=12,0,AG700)+AH703)&gt;=$L696,$L696-FLOOR(SUMIFS($R702:AG702,$R699:AG699,12),1),IF(AH699=1,AH703,AH703+AG700)),0)</f>
        <v>0</v>
      </c>
      <c r="AI700" s="68">
        <f>IF(AI699&gt;0,IF((SUMIFS($R702:AH702,$R699:AH699,12)+IF(AH699=12,0,AH700)+AI703)&gt;=$L696,$L696-FLOOR(SUMIFS($R702:AH702,$R699:AH699,12),1),IF(AI699=1,AI703,AI703+AH700)),0)</f>
        <v>0</v>
      </c>
      <c r="AJ700" s="68">
        <f>IF(AJ699&gt;0,IF((SUMIFS($R702:AI702,$R699:AI699,12)+IF(AI699=12,0,AI700)+AJ703)&gt;=$L696,$L696-FLOOR(SUMIFS($R702:AI702,$R699:AI699,12),1),IF(AJ699=1,AJ703,AJ703+AI700)),0)</f>
        <v>0</v>
      </c>
      <c r="AK700" s="68">
        <f>IF(AK699&gt;0,IF((SUMIFS($R702:AJ702,$R699:AJ699,12)+IF(AJ699=12,0,AJ700)+AK703)&gt;=$L696,$L696-FLOOR(SUMIFS($R702:AJ702,$R699:AJ699,12),1),IF(AK699=1,AK703,AK703+AJ700)),0)</f>
        <v>0</v>
      </c>
      <c r="AL700" s="68">
        <f>IF(AL699&gt;0,IF((SUMIFS($R702:AK702,$R699:AK699,12)+IF(AK699=12,0,AK700)+AL703)&gt;=$L696,$L696-FLOOR(SUMIFS($R702:AK702,$R699:AK699,12),1),IF(AL699=1,AL703,AL703+AK700)),0)</f>
        <v>0</v>
      </c>
      <c r="AM700" s="68">
        <f>IF(AM699&gt;0,IF((SUMIFS($R702:AL702,$R699:AL699,12)+IF(AL699=12,0,AL700)+AM703)&gt;=$L696,$L696-FLOOR(SUMIFS($R702:AL702,$R699:AL699,12),1),IF(AM699=1,AM703,AM703+AL700)),0)</f>
        <v>0</v>
      </c>
      <c r="AN700" s="68">
        <f>IF(AN699&gt;0,IF((SUMIFS($R702:AM702,$R699:AM699,12)+IF(AM699=12,0,AM700)+AN703)&gt;=$L696,$L696-FLOOR(SUMIFS($R702:AM702,$R699:AM699,12),1),IF(AN699=1,AN703,AN703+AM700)),0)</f>
        <v>0</v>
      </c>
      <c r="AO700" s="68">
        <f>IF(AO699&gt;0,IF((SUMIFS($R702:AN702,$R699:AN699,12)+IF(AN699=12,0,AN700)+AO703)&gt;=$L696,$L696-FLOOR(SUMIFS($R702:AN702,$R699:AN699,12),1),IF(AO699=1,AO703,AO703+AN700)),0)</f>
        <v>0</v>
      </c>
      <c r="AP700" s="68">
        <f>IF(AP699&gt;0,IF((SUMIFS($R702:AO702,$R699:AO699,12)+IF(AO699=12,0,AO700)+AP703)&gt;=$L696,$L696-FLOOR(SUMIFS($R702:AO702,$R699:AO699,12),1),IF(AP699=1,AP703,AP703+AO700)),0)</f>
        <v>0</v>
      </c>
      <c r="AQ700" s="68">
        <f>IF(AQ699&gt;0,IF((SUMIFS($R702:AP702,$R699:AP699,12)+IF(AP699=12,0,AP700)+AQ703)&gt;=$L696,$L696-FLOOR(SUMIFS($R702:AP702,$R699:AP699,12),1),IF(AQ699=1,AQ703,AQ703+AP700)),0)</f>
        <v>0</v>
      </c>
      <c r="AR700" s="68">
        <f>IF(AR699&gt;0,IF((SUMIFS($R702:AQ702,$R699:AQ699,12)+IF(AQ699=12,0,AQ700)+AR703)&gt;=$L696,$L696-FLOOR(SUMIFS($R702:AQ702,$R699:AQ699,12),1),IF(AR699=1,AR703,AR703+AQ700)),0)</f>
        <v>0</v>
      </c>
      <c r="AS700" s="68">
        <f>IF(AS699&gt;0,IF((SUMIFS($R702:AR702,$R699:AR699,12)+IF(AR699=12,0,AR700)+AS703)&gt;=$L696,$L696-FLOOR(SUMIFS($R702:AR702,$R699:AR699,12),1),IF(AS699=1,AS703,AS703+AR700)),0)</f>
        <v>0</v>
      </c>
      <c r="AT700" s="68">
        <f>IF(AT699&gt;0,IF((SUMIFS($R702:AS702,$R699:AS699,12)+IF(AS699=12,0,AS700)+AT703)&gt;=$L696,$L696-FLOOR(SUMIFS($R702:AS702,$R699:AS699,12),1),IF(AT699=1,AT703,AT703+AS700)),0)</f>
        <v>0</v>
      </c>
      <c r="AU700" s="68">
        <f>IF(AU699&gt;0,IF((SUMIFS($R702:AT702,$R699:AT699,12)+IF(AT699=12,0,AT700)+AU703)&gt;=$L696,$L696-FLOOR(SUMIFS($R702:AT702,$R699:AT699,12),1),IF(AU699=1,AU703,AU703+AT700)),0)</f>
        <v>0</v>
      </c>
      <c r="AV700" s="68">
        <f>IF(AV699&gt;0,IF((SUMIFS($R702:AU702,$R699:AU699,12)+IF(AU699=12,0,AU700)+AV703)&gt;=$L696,$L696-FLOOR(SUMIFS($R702:AU702,$R699:AU699,12),1),IF(AV699=1,AV703,AV703+AU700)),0)</f>
        <v>0</v>
      </c>
      <c r="AW700" s="68">
        <f>IF(AW699&gt;0,IF((SUMIFS($R702:AV702,$R699:AV699,12)+IF(AV699=12,0,AV700)+AW703)&gt;=$L696,$L696-FLOOR(SUMIFS($R702:AV702,$R699:AV699,12),1),IF(AW699=1,AW703,AW703+AV700)),0)</f>
        <v>0</v>
      </c>
      <c r="AX700" s="68">
        <f>IF(AX699&gt;0,IF((SUMIFS($R702:AW702,$R699:AW699,12)+IF(AW699=12,0,AW700)+AX703)&gt;=$L696,$L696-FLOOR(SUMIFS($R702:AW702,$R699:AW699,12),1),IF(AX699=1,AX703,AX703+AW700)),0)</f>
        <v>0</v>
      </c>
      <c r="AY700" s="68">
        <f>IF(AY699&gt;0,IF((SUMIFS($R702:AX702,$R699:AX699,12)+IF(AX699=12,0,AX700)+AY703)&gt;=$L696,$L696-FLOOR(SUMIFS($R702:AX702,$R699:AX699,12),1),IF(AY699=1,AY703,AY703+AX700)),0)</f>
        <v>0</v>
      </c>
      <c r="AZ700" s="68">
        <f>IF(AZ699&gt;0,IF((SUMIFS($R702:AY702,$R699:AY699,12)+IF(AY699=12,0,AY700)+AZ703)&gt;=$L696,$L696-FLOOR(SUMIFS($R702:AY702,$R699:AY699,12),1),IF(AZ699=1,AZ703,AZ703+AY700)),0)</f>
        <v>0</v>
      </c>
      <c r="BA700" s="68">
        <f>IF(BA699&gt;0,IF((SUMIFS($R702:AZ702,$R699:AZ699,12)+IF(AZ699=12,0,AZ700)+BA703)&gt;=$L696,$L696-FLOOR(SUMIFS($R702:AZ702,$R699:AZ699,12),1),IF(BA699=1,BA703,BA703+AZ700)),0)</f>
        <v>0</v>
      </c>
      <c r="BB700" s="68">
        <f>IF(BB699&gt;0,IF((SUMIFS($R702:BA702,$R699:BA699,12)+IF(BA699=12,0,BA700)+BB703)&gt;=$L696,$L696-FLOOR(SUMIFS($R702:BA702,$R699:BA699,12),1),IF(BB699=1,BB703,BB703+BA700)),0)</f>
        <v>0</v>
      </c>
      <c r="BC700" s="68">
        <f>IF(BC699&gt;0,IF((SUMIFS($R702:BB702,$R699:BB699,12)+IF(BB699=12,0,BB700)+BC703)&gt;=$L696,$L696-FLOOR(SUMIFS($R702:BB702,$R699:BB699,12),1),IF(BC699=1,BC703,BC703+BB700)),0)</f>
        <v>0</v>
      </c>
      <c r="BD700" s="68">
        <f>IF(BD699&gt;0,IF((SUMIFS($R702:BC702,$R699:BC699,12)+IF(BC699=12,0,BC700)+BD703)&gt;=$L696,$L696-FLOOR(SUMIFS($R702:BC702,$R699:BC699,12),1),IF(BD699=1,BD703,BD703+BC700)),0)</f>
        <v>0</v>
      </c>
      <c r="BE700" s="68">
        <f>IF(BE699&gt;0,IF((SUMIFS($R702:BD702,$R699:BD699,12)+IF(BD699=12,0,BD700)+BE703)&gt;=$L696,$L696-FLOOR(SUMIFS($R702:BD702,$R699:BD699,12),1),IF(BE699=1,BE703,BE703+BD700)),0)</f>
        <v>0</v>
      </c>
      <c r="BF700" s="68">
        <f>IF(BF699&gt;0,IF((SUMIFS($R702:BE702,$R699:BE699,12)+IF(BE699=12,0,BE700)+BF703)&gt;=$L696,$L696-FLOOR(SUMIFS($R702:BE702,$R699:BE699,12),1),IF(BF699=1,BF703,BF703+BE700)),0)</f>
        <v>0</v>
      </c>
      <c r="BG700" s="68">
        <f>IF(BG699&gt;0,IF((SUMIFS($R702:BF702,$R699:BF699,12)+IF(BF699=12,0,BF700)+BG703)&gt;=$L696,$L696-FLOOR(SUMIFS($R702:BF702,$R699:BF699,12),1),IF(BG699=1,BG703,BG703+BF700)),0)</f>
        <v>0</v>
      </c>
      <c r="BH700" s="68">
        <f>IF(BH699&gt;0,IF((SUMIFS($R702:BG702,$R699:BG699,12)+IF(BG699=12,0,BG700)+BH703)&gt;=$L696,$L696-FLOOR(SUMIFS($R702:BG702,$R699:BG699,12),1),IF(BH699=1,BH703,BH703+BG700)),0)</f>
        <v>0</v>
      </c>
      <c r="BI700" s="68">
        <f>IF(BI699&gt;0,IF((SUMIFS($R702:BH702,$R699:BH699,12)+IF(BH699=12,0,BH700)+BI703)&gt;=$L696,$L696-FLOOR(SUMIFS($R702:BH702,$R699:BH699,12),1),IF(BI699=1,BI703,BI703+BH700)),0)</f>
        <v>0</v>
      </c>
      <c r="BJ700" s="68">
        <f>IF(BJ699&gt;0,IF((SUMIFS($R702:BI702,$R699:BI699,12)+IF(BI699=12,0,BI700)+BJ703)&gt;=$L696,$L696-FLOOR(SUMIFS($R702:BI702,$R699:BI699,12),1),IF(BJ699=1,BJ703,BJ703+BI700)),0)</f>
        <v>0</v>
      </c>
      <c r="BK700" s="68">
        <f>IF(BK699&gt;0,IF((SUMIFS($R702:BJ702,$R699:BJ699,12)+IF(BJ699=12,0,BJ700)+BK703)&gt;=$L696,$L696-FLOOR(SUMIFS($R702:BJ702,$R699:BJ699,12),1),IF(BK699=1,BK703,BK703+BJ700)),0)</f>
        <v>0</v>
      </c>
      <c r="BL700" s="68">
        <f>IF(BL699&gt;0,IF((SUMIFS($R702:BK702,$R699:BK699,12)+IF(BK699=12,0,BK700)+BL703)&gt;=$L696,$L696-FLOOR(SUMIFS($R702:BK702,$R699:BK699,12),1),IF(BL699=1,BL703,BL703+BK700)),0)</f>
        <v>0</v>
      </c>
      <c r="BM700" s="68">
        <f>IF(BM699&gt;0,IF((SUMIFS($R702:BL702,$R699:BL699,12)+IF(BL699=12,0,BL700)+BM703)&gt;=$L696,$L696-FLOOR(SUMIFS($R702:BL702,$R699:BL699,12),1),IF(BM699=1,BM703,BM703+BL700)),0)</f>
        <v>0</v>
      </c>
      <c r="BN700" s="362"/>
      <c r="BO700" s="364"/>
      <c r="BP700" s="366"/>
      <c r="BQ700" s="366"/>
      <c r="BR700" s="106"/>
      <c r="BS700" s="106"/>
      <c r="BT700" s="106"/>
      <c r="BU700" s="106"/>
      <c r="BV700" s="106"/>
      <c r="BW700" s="106"/>
      <c r="BX700" s="106"/>
      <c r="BY700" s="106"/>
      <c r="BZ700" s="106"/>
      <c r="CA700" s="106"/>
      <c r="CB700" s="106"/>
      <c r="CC700" s="106"/>
      <c r="CD700" s="106"/>
      <c r="CE700" s="106"/>
      <c r="CF700" s="106"/>
      <c r="CG700" s="106"/>
    </row>
    <row r="701" spans="1:85" s="245" customFormat="1" ht="41.5" hidden="1" customHeight="1" x14ac:dyDescent="0.35">
      <c r="A701" s="243"/>
      <c r="B701" s="128"/>
      <c r="C701" s="80"/>
      <c r="D701" s="80"/>
      <c r="E701" s="80"/>
      <c r="F701" s="80"/>
      <c r="G701" s="80"/>
      <c r="H701" s="80"/>
      <c r="I701" s="80"/>
      <c r="J701" s="80"/>
      <c r="K701" s="80"/>
      <c r="L701" s="80"/>
      <c r="M701" s="64"/>
      <c r="N701" s="7"/>
      <c r="O701" s="192"/>
      <c r="P701" s="106"/>
      <c r="Q701" s="65" t="s">
        <v>161</v>
      </c>
      <c r="R701" s="67">
        <f>IF(R696&gt;0,R697,0)</f>
        <v>0</v>
      </c>
      <c r="S701" s="67">
        <f t="shared" ref="S701" si="13030">IF(S696&gt;0,IF(S699=1,S697,S697+R701),R701)</f>
        <v>0</v>
      </c>
      <c r="T701" s="67">
        <f t="shared" ref="T701" si="13031">IF(T696&gt;0,IF(T699=1,T697,T697+S701),S701)</f>
        <v>0</v>
      </c>
      <c r="U701" s="67">
        <f t="shared" ref="U701" si="13032">IF(U696&gt;0,IF(U699=1,U697,U697+T701),T701)</f>
        <v>0</v>
      </c>
      <c r="V701" s="67">
        <f t="shared" ref="V701" si="13033">IF(V696&gt;0,IF(V699=1,V697,V697+U701),U701)</f>
        <v>0</v>
      </c>
      <c r="W701" s="67">
        <f t="shared" ref="W701" si="13034">IF(W696&gt;0,IF(W699=1,W697,W697+V701),V701)</f>
        <v>0</v>
      </c>
      <c r="X701" s="67">
        <f t="shared" ref="X701" si="13035">IF(X696&gt;0,IF(X699=1,X697,X697+W701),W701)</f>
        <v>0</v>
      </c>
      <c r="Y701" s="67">
        <f t="shared" ref="Y701" si="13036">IF(Y696&gt;0,IF(Y699=1,Y697,Y697+X701),X701)</f>
        <v>0</v>
      </c>
      <c r="Z701" s="67">
        <f t="shared" ref="Z701" si="13037">IF(Z696&gt;0,IF(Z699=1,Z697,Z697+Y701),Y701)</f>
        <v>0</v>
      </c>
      <c r="AA701" s="67">
        <f t="shared" ref="AA701" si="13038">IF(AA696&gt;0,IF(AA699=1,AA697,AA697+Z701),Z701)</f>
        <v>0</v>
      </c>
      <c r="AB701" s="67">
        <f t="shared" ref="AB701" si="13039">IF(AB696&gt;0,IF(AB699=1,AB697,AB697+AA701),AA701)</f>
        <v>0</v>
      </c>
      <c r="AC701" s="67">
        <f t="shared" ref="AC701" si="13040">IF(AC696&gt;0,IF(AC699=1,AC697,AC697+AB701),AB701)</f>
        <v>0</v>
      </c>
      <c r="AD701" s="67">
        <f t="shared" ref="AD701" si="13041">IF(AD696&gt;0,IF(AD699=1,AD697,AD697+AC701),AC701)</f>
        <v>0</v>
      </c>
      <c r="AE701" s="67">
        <f t="shared" ref="AE701" si="13042">IF(AE696&gt;0,IF(AE699=1,AE697,AE697+AD701),AD701)</f>
        <v>0</v>
      </c>
      <c r="AF701" s="67">
        <f t="shared" ref="AF701" si="13043">IF(AF696&gt;0,IF(AF699=1,AF697,AF697+AE701),AE701)</f>
        <v>0</v>
      </c>
      <c r="AG701" s="67">
        <f t="shared" ref="AG701" si="13044">IF(AG696&gt;0,IF(AG699=1,AG697,AG697+AF701),AF701)</f>
        <v>0</v>
      </c>
      <c r="AH701" s="67">
        <f t="shared" ref="AH701" si="13045">IF(AH696&gt;0,IF(AH699=1,AH697,AH697+AG701),AG701)</f>
        <v>0</v>
      </c>
      <c r="AI701" s="67">
        <f t="shared" ref="AI701" si="13046">IF(AI696&gt;0,IF(AI699=1,AI697,AI697+AH701),AH701)</f>
        <v>0</v>
      </c>
      <c r="AJ701" s="67">
        <f t="shared" ref="AJ701" si="13047">IF(AJ696&gt;0,IF(AJ699=1,AJ697,AJ697+AI701),AI701)</f>
        <v>0</v>
      </c>
      <c r="AK701" s="67">
        <f t="shared" ref="AK701" si="13048">IF(AK696&gt;0,IF(AK699=1,AK697,AK697+AJ701),AJ701)</f>
        <v>0</v>
      </c>
      <c r="AL701" s="67">
        <f t="shared" ref="AL701" si="13049">IF(AL696&gt;0,IF(AL699=1,AL697,AL697+AK701),AK701)</f>
        <v>0</v>
      </c>
      <c r="AM701" s="67">
        <f t="shared" ref="AM701" si="13050">IF(AM696&gt;0,IF(AM699=1,AM697,AM697+AL701),AL701)</f>
        <v>0</v>
      </c>
      <c r="AN701" s="67">
        <f t="shared" ref="AN701" si="13051">IF(AN696&gt;0,IF(AN699=1,AN697,AN697+AM701),AM701)</f>
        <v>0</v>
      </c>
      <c r="AO701" s="67">
        <f t="shared" ref="AO701" si="13052">IF(AO696&gt;0,IF(AO699=1,AO697,AO697+AN701),AN701)</f>
        <v>0</v>
      </c>
      <c r="AP701" s="67">
        <f t="shared" ref="AP701" si="13053">IF(AP696&gt;0,IF(AP699=1,AP697,AP697+AO701),AO701)</f>
        <v>0</v>
      </c>
      <c r="AQ701" s="67">
        <f t="shared" ref="AQ701" si="13054">IF(AQ696&gt;0,IF(AQ699=1,AQ697,AQ697+AP701),AP701)</f>
        <v>0</v>
      </c>
      <c r="AR701" s="67">
        <f t="shared" ref="AR701" si="13055">IF(AR696&gt;0,IF(AR699=1,AR697,AR697+AQ701),AQ701)</f>
        <v>0</v>
      </c>
      <c r="AS701" s="67">
        <f t="shared" ref="AS701" si="13056">IF(AS696&gt;0,IF(AS699=1,AS697,AS697+AR701),AR701)</f>
        <v>0</v>
      </c>
      <c r="AT701" s="67">
        <f t="shared" ref="AT701" si="13057">IF(AT696&gt;0,IF(AT699=1,AT697,AT697+AS701),AS701)</f>
        <v>0</v>
      </c>
      <c r="AU701" s="67">
        <f t="shared" ref="AU701" si="13058">IF(AU696&gt;0,IF(AU699=1,AU697,AU697+AT701),AT701)</f>
        <v>0</v>
      </c>
      <c r="AV701" s="67">
        <f t="shared" ref="AV701" si="13059">IF(AV696&gt;0,IF(AV699=1,AV697,AV697+AU701),AU701)</f>
        <v>0</v>
      </c>
      <c r="AW701" s="67">
        <f t="shared" ref="AW701" si="13060">IF(AW696&gt;0,IF(AW699=1,AW697,AW697+AV701),AV701)</f>
        <v>0</v>
      </c>
      <c r="AX701" s="67">
        <f t="shared" ref="AX701" si="13061">IF(AX696&gt;0,IF(AX699=1,AX697,AX697+AW701),AW701)</f>
        <v>0</v>
      </c>
      <c r="AY701" s="67">
        <f t="shared" ref="AY701" si="13062">IF(AY696&gt;0,IF(AY699=1,AY697,AY697+AX701),AX701)</f>
        <v>0</v>
      </c>
      <c r="AZ701" s="67">
        <f t="shared" ref="AZ701" si="13063">IF(AZ696&gt;0,IF(AZ699=1,AZ697,AZ697+AY701),AY701)</f>
        <v>0</v>
      </c>
      <c r="BA701" s="67">
        <f t="shared" ref="BA701" si="13064">IF(BA696&gt;0,IF(BA699=1,BA697,BA697+AZ701),AZ701)</f>
        <v>0</v>
      </c>
      <c r="BB701" s="67">
        <f t="shared" ref="BB701" si="13065">IF(BB696&gt;0,IF(BB699=1,BB697,BB697+BA701),BA701)</f>
        <v>0</v>
      </c>
      <c r="BC701" s="67">
        <f t="shared" ref="BC701" si="13066">IF(BC696&gt;0,IF(BC699=1,BC697,BC697+BB701),BB701)</f>
        <v>0</v>
      </c>
      <c r="BD701" s="67">
        <f t="shared" ref="BD701" si="13067">IF(BD696&gt;0,IF(BD699=1,BD697,BD697+BC701),BC701)</f>
        <v>0</v>
      </c>
      <c r="BE701" s="67">
        <f t="shared" ref="BE701" si="13068">IF(BE696&gt;0,IF(BE699=1,BE697,BE697+BD701),BD701)</f>
        <v>0</v>
      </c>
      <c r="BF701" s="67">
        <f t="shared" ref="BF701" si="13069">IF(BF696&gt;0,IF(BF699=1,BF697,BF697+BE701),BE701)</f>
        <v>0</v>
      </c>
      <c r="BG701" s="67">
        <f t="shared" ref="BG701" si="13070">IF(BG696&gt;0,IF(BG699=1,BG697,BG697+BF701),BF701)</f>
        <v>0</v>
      </c>
      <c r="BH701" s="67">
        <f t="shared" ref="BH701" si="13071">IF(BH696&gt;0,IF(BH699=1,BH697,BH697+BG701),BG701)</f>
        <v>0</v>
      </c>
      <c r="BI701" s="67">
        <f t="shared" ref="BI701" si="13072">IF(BI696&gt;0,IF(BI699=1,BI697,BI697+BH701),BH701)</f>
        <v>0</v>
      </c>
      <c r="BJ701" s="67">
        <f t="shared" ref="BJ701" si="13073">IF(BJ696&gt;0,IF(BJ699=1,BJ697,BJ697+BI701),BI701)</f>
        <v>0</v>
      </c>
      <c r="BK701" s="67">
        <f t="shared" ref="BK701" si="13074">IF(BK696&gt;0,IF(BK699=1,BK697,BK697+BJ701),BJ701)</f>
        <v>0</v>
      </c>
      <c r="BL701" s="67">
        <f t="shared" ref="BL701" si="13075">IF(BL696&gt;0,IF(BL699=1,BL697,BL697+BK701),BK701)</f>
        <v>0</v>
      </c>
      <c r="BM701" s="67">
        <f t="shared" ref="BM701" si="13076">IF(BM696&gt;0,IF(BM699=1,BM697,BM697+BL701),BL701)</f>
        <v>0</v>
      </c>
      <c r="BN701" s="362"/>
      <c r="BO701" s="364"/>
      <c r="BP701" s="366"/>
      <c r="BQ701" s="366"/>
      <c r="BR701" s="106"/>
      <c r="BS701" s="106"/>
      <c r="BT701" s="106"/>
      <c r="BU701" s="106"/>
      <c r="BV701" s="106"/>
      <c r="BW701" s="106"/>
      <c r="BX701" s="106"/>
      <c r="BY701" s="106"/>
      <c r="BZ701" s="106"/>
      <c r="CA701" s="106"/>
      <c r="CB701" s="106"/>
      <c r="CC701" s="106"/>
      <c r="CD701" s="106"/>
      <c r="CE701" s="106"/>
      <c r="CF701" s="106"/>
      <c r="CG701" s="106"/>
    </row>
    <row r="702" spans="1:85" s="245" customFormat="1" ht="41.5" hidden="1" customHeight="1" x14ac:dyDescent="0.35">
      <c r="A702" s="243"/>
      <c r="B702" s="128"/>
      <c r="C702" s="80"/>
      <c r="D702" s="80"/>
      <c r="E702" s="80"/>
      <c r="F702" s="80"/>
      <c r="G702" s="80"/>
      <c r="H702" s="80"/>
      <c r="I702" s="80"/>
      <c r="J702" s="80"/>
      <c r="K702" s="80"/>
      <c r="L702" s="80"/>
      <c r="M702" s="64"/>
      <c r="N702" s="7"/>
      <c r="O702" s="192"/>
      <c r="P702" s="106"/>
      <c r="Q702" s="65" t="s">
        <v>162</v>
      </c>
      <c r="R702" s="67">
        <f>R704</f>
        <v>0</v>
      </c>
      <c r="S702" s="67">
        <f t="shared" ref="S702" si="13077">IF(S699=1,S704,S704+R702)</f>
        <v>0</v>
      </c>
      <c r="T702" s="67">
        <f t="shared" ref="T702" si="13078">IF(T699=1,T704,T704+S702)</f>
        <v>0</v>
      </c>
      <c r="U702" s="67">
        <f t="shared" ref="U702" si="13079">IF(U699=1,U704,U704+T702)</f>
        <v>0</v>
      </c>
      <c r="V702" s="67">
        <f t="shared" ref="V702" si="13080">IF(V699=1,V704,V704+U702)</f>
        <v>0</v>
      </c>
      <c r="W702" s="67">
        <f t="shared" ref="W702" si="13081">IF(W699=1,W704,W704+V702)</f>
        <v>0</v>
      </c>
      <c r="X702" s="67">
        <f t="shared" ref="X702" si="13082">IF(X699=1,X704,X704+W702)</f>
        <v>0</v>
      </c>
      <c r="Y702" s="67">
        <f t="shared" ref="Y702" si="13083">IF(Y699=1,Y704,Y704+X702)</f>
        <v>0</v>
      </c>
      <c r="Z702" s="67">
        <f t="shared" ref="Z702" si="13084">IF(Z699=1,Z704,Z704+Y702)</f>
        <v>0</v>
      </c>
      <c r="AA702" s="67">
        <f t="shared" ref="AA702" si="13085">IF(AA699=1,AA704,AA704+Z702)</f>
        <v>0</v>
      </c>
      <c r="AB702" s="67">
        <f t="shared" ref="AB702" si="13086">IF(AB699=1,AB704,AB704+AA702)</f>
        <v>0</v>
      </c>
      <c r="AC702" s="67">
        <f t="shared" ref="AC702" si="13087">IF(AC699=1,AC704,AC704+AB702)</f>
        <v>0</v>
      </c>
      <c r="AD702" s="67">
        <f t="shared" ref="AD702" si="13088">IF(AD699=1,AD704,AD704+AC702)</f>
        <v>0</v>
      </c>
      <c r="AE702" s="67">
        <f t="shared" ref="AE702" si="13089">IF(AE699=1,AE704,AE704+AD702)</f>
        <v>0</v>
      </c>
      <c r="AF702" s="67">
        <f t="shared" ref="AF702" si="13090">IF(AF699=1,AF704,AF704+AE702)</f>
        <v>0</v>
      </c>
      <c r="AG702" s="67">
        <f t="shared" ref="AG702" si="13091">IF(AG699=1,AG704,AG704+AF702)</f>
        <v>0</v>
      </c>
      <c r="AH702" s="67">
        <f t="shared" ref="AH702" si="13092">IF(AH699=1,AH704,AH704+AG702)</f>
        <v>0</v>
      </c>
      <c r="AI702" s="67">
        <f t="shared" ref="AI702" si="13093">IF(AI699=1,AI704,AI704+AH702)</f>
        <v>0</v>
      </c>
      <c r="AJ702" s="67">
        <f t="shared" ref="AJ702" si="13094">IF(AJ699=1,AJ704,AJ704+AI702)</f>
        <v>0</v>
      </c>
      <c r="AK702" s="67">
        <f t="shared" ref="AK702" si="13095">IF(AK699=1,AK704,AK704+AJ702)</f>
        <v>0</v>
      </c>
      <c r="AL702" s="67">
        <f t="shared" ref="AL702" si="13096">IF(AL699=1,AL704,AL704+AK702)</f>
        <v>0</v>
      </c>
      <c r="AM702" s="67">
        <f t="shared" ref="AM702" si="13097">IF(AM699=1,AM704,AM704+AL702)</f>
        <v>0</v>
      </c>
      <c r="AN702" s="67">
        <f t="shared" ref="AN702" si="13098">IF(AN699=1,AN704,AN704+AM702)</f>
        <v>0</v>
      </c>
      <c r="AO702" s="67">
        <f t="shared" ref="AO702" si="13099">IF(AO699=1,AO704,AO704+AN702)</f>
        <v>0</v>
      </c>
      <c r="AP702" s="67">
        <f t="shared" ref="AP702" si="13100">IF(AP699=1,AP704,AP704+AO702)</f>
        <v>0</v>
      </c>
      <c r="AQ702" s="67">
        <f t="shared" ref="AQ702" si="13101">IF(AQ699=1,AQ704,AQ704+AP702)</f>
        <v>0</v>
      </c>
      <c r="AR702" s="67">
        <f t="shared" ref="AR702" si="13102">IF(AR699=1,AR704,AR704+AQ702)</f>
        <v>0</v>
      </c>
      <c r="AS702" s="67">
        <f t="shared" ref="AS702" si="13103">IF(AS699=1,AS704,AS704+AR702)</f>
        <v>0</v>
      </c>
      <c r="AT702" s="67">
        <f t="shared" ref="AT702" si="13104">IF(AT699=1,AT704,AT704+AS702)</f>
        <v>0</v>
      </c>
      <c r="AU702" s="67">
        <f t="shared" ref="AU702" si="13105">IF(AU699=1,AU704,AU704+AT702)</f>
        <v>0</v>
      </c>
      <c r="AV702" s="67">
        <f t="shared" ref="AV702" si="13106">IF(AV699=1,AV704,AV704+AU702)</f>
        <v>0</v>
      </c>
      <c r="AW702" s="67">
        <f t="shared" ref="AW702" si="13107">IF(AW699=1,AW704,AW704+AV702)</f>
        <v>0</v>
      </c>
      <c r="AX702" s="67">
        <f t="shared" ref="AX702" si="13108">IF(AX699=1,AX704,AX704+AW702)</f>
        <v>0</v>
      </c>
      <c r="AY702" s="67">
        <f t="shared" ref="AY702" si="13109">IF(AY699=1,AY704,AY704+AX702)</f>
        <v>0</v>
      </c>
      <c r="AZ702" s="67">
        <f t="shared" ref="AZ702" si="13110">IF(AZ699=1,AZ704,AZ704+AY702)</f>
        <v>0</v>
      </c>
      <c r="BA702" s="67">
        <f t="shared" ref="BA702" si="13111">IF(BA699=1,BA704,BA704+AZ702)</f>
        <v>0</v>
      </c>
      <c r="BB702" s="67">
        <f t="shared" ref="BB702" si="13112">IF(BB699=1,BB704,BB704+BA702)</f>
        <v>0</v>
      </c>
      <c r="BC702" s="67">
        <f t="shared" ref="BC702" si="13113">IF(BC699=1,BC704,BC704+BB702)</f>
        <v>0</v>
      </c>
      <c r="BD702" s="67">
        <f t="shared" ref="BD702" si="13114">IF(BD699=1,BD704,BD704+BC702)</f>
        <v>0</v>
      </c>
      <c r="BE702" s="67">
        <f t="shared" ref="BE702" si="13115">IF(BE699=1,BE704,BE704+BD702)</f>
        <v>0</v>
      </c>
      <c r="BF702" s="67">
        <f t="shared" ref="BF702" si="13116">IF(BF699=1,BF704,BF704+BE702)</f>
        <v>0</v>
      </c>
      <c r="BG702" s="67">
        <f t="shared" ref="BG702" si="13117">IF(BG699=1,BG704,BG704+BF702)</f>
        <v>0</v>
      </c>
      <c r="BH702" s="67">
        <f t="shared" ref="BH702" si="13118">IF(BH699=1,BH704,BH704+BG702)</f>
        <v>0</v>
      </c>
      <c r="BI702" s="67">
        <f t="shared" ref="BI702" si="13119">IF(BI699=1,BI704,BI704+BH702)</f>
        <v>0</v>
      </c>
      <c r="BJ702" s="67">
        <f t="shared" ref="BJ702" si="13120">IF(BJ699=1,BJ704,BJ704+BI702)</f>
        <v>0</v>
      </c>
      <c r="BK702" s="67">
        <f t="shared" ref="BK702" si="13121">IF(BK699=1,BK704,BK704+BJ702)</f>
        <v>0</v>
      </c>
      <c r="BL702" s="67">
        <f t="shared" ref="BL702" si="13122">IF(BL699=1,BL704,BL704+BK702)</f>
        <v>0</v>
      </c>
      <c r="BM702" s="67">
        <f t="shared" ref="BM702" si="13123">IF(BM699=1,BM704,BM704+BL702)</f>
        <v>0</v>
      </c>
      <c r="BN702" s="362"/>
      <c r="BO702" s="364"/>
      <c r="BP702" s="366"/>
      <c r="BQ702" s="366"/>
      <c r="BR702" s="106"/>
      <c r="BS702" s="106"/>
      <c r="BT702" s="106"/>
      <c r="BU702" s="106"/>
      <c r="BV702" s="106"/>
      <c r="BW702" s="106"/>
      <c r="BX702" s="106"/>
      <c r="BY702" s="106"/>
      <c r="BZ702" s="106"/>
      <c r="CA702" s="106"/>
      <c r="CB702" s="106"/>
      <c r="CC702" s="106"/>
      <c r="CD702" s="106"/>
      <c r="CE702" s="106"/>
      <c r="CF702" s="106"/>
      <c r="CG702" s="106"/>
    </row>
    <row r="703" spans="1:85" s="245" customFormat="1" ht="29" x14ac:dyDescent="0.35">
      <c r="A703" s="243"/>
      <c r="B703" s="128"/>
      <c r="C703" s="80"/>
      <c r="D703" s="80"/>
      <c r="E703" s="80"/>
      <c r="F703" s="80"/>
      <c r="G703" s="80"/>
      <c r="H703" s="80"/>
      <c r="I703" s="80"/>
      <c r="J703" s="80"/>
      <c r="K703" s="80"/>
      <c r="L703" s="80"/>
      <c r="M703" s="64"/>
      <c r="N703" s="7"/>
      <c r="O703" s="192"/>
      <c r="P703" s="106"/>
      <c r="Q703" s="63" t="s">
        <v>160</v>
      </c>
      <c r="R703" s="68">
        <f t="shared" ref="R703:BM703" si="13124">1720/12*R696</f>
        <v>0</v>
      </c>
      <c r="S703" s="68">
        <f t="shared" si="13124"/>
        <v>0</v>
      </c>
      <c r="T703" s="68">
        <f t="shared" si="13124"/>
        <v>0</v>
      </c>
      <c r="U703" s="68">
        <f t="shared" si="13124"/>
        <v>0</v>
      </c>
      <c r="V703" s="68">
        <f t="shared" si="13124"/>
        <v>0</v>
      </c>
      <c r="W703" s="68">
        <f t="shared" si="13124"/>
        <v>0</v>
      </c>
      <c r="X703" s="68">
        <f t="shared" si="13124"/>
        <v>0</v>
      </c>
      <c r="Y703" s="68">
        <f t="shared" si="13124"/>
        <v>0</v>
      </c>
      <c r="Z703" s="68">
        <f t="shared" si="13124"/>
        <v>0</v>
      </c>
      <c r="AA703" s="68">
        <f t="shared" si="13124"/>
        <v>0</v>
      </c>
      <c r="AB703" s="68">
        <f t="shared" si="13124"/>
        <v>0</v>
      </c>
      <c r="AC703" s="68">
        <f t="shared" si="13124"/>
        <v>0</v>
      </c>
      <c r="AD703" s="68">
        <f t="shared" si="13124"/>
        <v>0</v>
      </c>
      <c r="AE703" s="68">
        <f t="shared" si="13124"/>
        <v>0</v>
      </c>
      <c r="AF703" s="68">
        <f t="shared" si="13124"/>
        <v>0</v>
      </c>
      <c r="AG703" s="68">
        <f t="shared" si="13124"/>
        <v>0</v>
      </c>
      <c r="AH703" s="68">
        <f t="shared" si="13124"/>
        <v>0</v>
      </c>
      <c r="AI703" s="68">
        <f t="shared" si="13124"/>
        <v>0</v>
      </c>
      <c r="AJ703" s="68">
        <f t="shared" si="13124"/>
        <v>0</v>
      </c>
      <c r="AK703" s="68">
        <f t="shared" si="13124"/>
        <v>0</v>
      </c>
      <c r="AL703" s="68">
        <f t="shared" si="13124"/>
        <v>0</v>
      </c>
      <c r="AM703" s="68">
        <f t="shared" si="13124"/>
        <v>0</v>
      </c>
      <c r="AN703" s="68">
        <f t="shared" si="13124"/>
        <v>0</v>
      </c>
      <c r="AO703" s="68">
        <f t="shared" si="13124"/>
        <v>0</v>
      </c>
      <c r="AP703" s="68">
        <f t="shared" si="13124"/>
        <v>0</v>
      </c>
      <c r="AQ703" s="68">
        <f t="shared" si="13124"/>
        <v>0</v>
      </c>
      <c r="AR703" s="68">
        <f t="shared" si="13124"/>
        <v>0</v>
      </c>
      <c r="AS703" s="68">
        <f t="shared" si="13124"/>
        <v>0</v>
      </c>
      <c r="AT703" s="68">
        <f t="shared" si="13124"/>
        <v>0</v>
      </c>
      <c r="AU703" s="68">
        <f t="shared" si="13124"/>
        <v>0</v>
      </c>
      <c r="AV703" s="68">
        <f t="shared" si="13124"/>
        <v>0</v>
      </c>
      <c r="AW703" s="68">
        <f t="shared" si="13124"/>
        <v>0</v>
      </c>
      <c r="AX703" s="68">
        <f t="shared" si="13124"/>
        <v>0</v>
      </c>
      <c r="AY703" s="68">
        <f t="shared" si="13124"/>
        <v>0</v>
      </c>
      <c r="AZ703" s="68">
        <f t="shared" si="13124"/>
        <v>0</v>
      </c>
      <c r="BA703" s="68">
        <f t="shared" si="13124"/>
        <v>0</v>
      </c>
      <c r="BB703" s="68">
        <f t="shared" si="13124"/>
        <v>0</v>
      </c>
      <c r="BC703" s="68">
        <f t="shared" si="13124"/>
        <v>0</v>
      </c>
      <c r="BD703" s="68">
        <f t="shared" si="13124"/>
        <v>0</v>
      </c>
      <c r="BE703" s="68">
        <f t="shared" si="13124"/>
        <v>0</v>
      </c>
      <c r="BF703" s="68">
        <f t="shared" si="13124"/>
        <v>0</v>
      </c>
      <c r="BG703" s="68">
        <f t="shared" si="13124"/>
        <v>0</v>
      </c>
      <c r="BH703" s="68">
        <f t="shared" si="13124"/>
        <v>0</v>
      </c>
      <c r="BI703" s="68">
        <f t="shared" si="13124"/>
        <v>0</v>
      </c>
      <c r="BJ703" s="68">
        <f t="shared" si="13124"/>
        <v>0</v>
      </c>
      <c r="BK703" s="68">
        <f t="shared" si="13124"/>
        <v>0</v>
      </c>
      <c r="BL703" s="68">
        <f t="shared" si="13124"/>
        <v>0</v>
      </c>
      <c r="BM703" s="68">
        <f t="shared" si="13124"/>
        <v>0</v>
      </c>
      <c r="BN703" s="362"/>
      <c r="BO703" s="364"/>
      <c r="BP703" s="366"/>
      <c r="BQ703" s="366"/>
      <c r="BR703" s="106"/>
      <c r="BS703" s="106"/>
      <c r="BT703" s="106"/>
      <c r="BU703" s="106"/>
      <c r="BV703" s="106"/>
      <c r="BW703" s="106"/>
      <c r="BX703" s="106"/>
      <c r="BY703" s="106"/>
      <c r="BZ703" s="106"/>
      <c r="CA703" s="106"/>
      <c r="CB703" s="106"/>
      <c r="CC703" s="106"/>
      <c r="CD703" s="106"/>
      <c r="CE703" s="106"/>
      <c r="CF703" s="106"/>
      <c r="CG703" s="106"/>
    </row>
    <row r="704" spans="1:85" s="245" customFormat="1" ht="29" x14ac:dyDescent="0.35">
      <c r="A704" s="243"/>
      <c r="B704" s="128"/>
      <c r="C704" s="80"/>
      <c r="D704" s="80"/>
      <c r="E704" s="80"/>
      <c r="F704" s="80"/>
      <c r="G704" s="80"/>
      <c r="H704" s="80"/>
      <c r="I704" s="80"/>
      <c r="J704" s="80"/>
      <c r="K704" s="80"/>
      <c r="L704" s="80"/>
      <c r="M704" s="64"/>
      <c r="N704" s="7"/>
      <c r="O704" s="192"/>
      <c r="P704" s="106"/>
      <c r="Q704" s="63" t="s">
        <v>144</v>
      </c>
      <c r="R704" s="68">
        <f>FLOOR(IF(OR(R699=0,R699=1),IF(R697&gt;=R703,R703,R697)+0.00000001,IF(R701&gt;=R700,R700,R701))+0.00000001,1)</f>
        <v>0</v>
      </c>
      <c r="S704" s="68">
        <f t="shared" ref="S704" si="13125">FLOOR(IF(OR(S699=0,S699=1),IF(S703&gt;S700,S700,IF(S697&gt;=S703,S703,S697)+0.00000001),IF(S701&gt;=S700,S700-R702,S701-R702)+0.00000001),1)</f>
        <v>0</v>
      </c>
      <c r="T704" s="68">
        <f t="shared" ref="T704" si="13126">FLOOR(IF(OR(T699=0,T699=1),IF(T703&gt;T700,T700,IF(T697&gt;=T703,T703,T697)+0.00000001),IF(T701&gt;=T700,T700-S702,T701-S702)+0.00000001),1)</f>
        <v>0</v>
      </c>
      <c r="U704" s="68">
        <f t="shared" ref="U704" si="13127">FLOOR(IF(OR(U699=0,U699=1),IF(U703&gt;U700,U700,IF(U697&gt;=U703,U703,U697)+0.00000001),IF(U701&gt;=U700,U700-T702,U701-T702)+0.00000001),1)</f>
        <v>0</v>
      </c>
      <c r="V704" s="68">
        <f t="shared" ref="V704" si="13128">FLOOR(IF(OR(V699=0,V699=1),IF(V703&gt;V700,V700,IF(V697&gt;=V703,V703,V697)+0.00000001),IF(V701&gt;=V700,V700-U702,V701-U702)+0.00000001),1)</f>
        <v>0</v>
      </c>
      <c r="W704" s="68">
        <f t="shared" ref="W704" si="13129">FLOOR(IF(OR(W699=0,W699=1),IF(W703&gt;W700,W700,IF(W697&gt;=W703,W703,W697)+0.00000001),IF(W701&gt;=W700,W700-V702,W701-V702)+0.00000001),1)</f>
        <v>0</v>
      </c>
      <c r="X704" s="68">
        <f t="shared" ref="X704" si="13130">FLOOR(IF(OR(X699=0,X699=1),IF(X703&gt;X700,X700,IF(X697&gt;=X703,X703,X697)+0.00000001),IF(X701&gt;=X700,X700-W702,X701-W702)+0.00000001),1)</f>
        <v>0</v>
      </c>
      <c r="Y704" s="68">
        <f t="shared" ref="Y704" si="13131">FLOOR(IF(OR(Y699=0,Y699=1),IF(Y703&gt;Y700,Y700,IF(Y697&gt;=Y703,Y703,Y697)+0.00000001),IF(Y701&gt;=Y700,Y700-X702,Y701-X702)+0.00000001),1)</f>
        <v>0</v>
      </c>
      <c r="Z704" s="68">
        <f t="shared" ref="Z704" si="13132">FLOOR(IF(OR(Z699=0,Z699=1),IF(Z703&gt;Z700,Z700,IF(Z697&gt;=Z703,Z703,Z697)+0.00000001),IF(Z701&gt;=Z700,Z700-Y702,Z701-Y702)+0.00000001),1)</f>
        <v>0</v>
      </c>
      <c r="AA704" s="68">
        <f t="shared" ref="AA704" si="13133">FLOOR(IF(OR(AA699=0,AA699=1),IF(AA703&gt;AA700,AA700,IF(AA697&gt;=AA703,AA703,AA697)+0.00000001),IF(AA701&gt;=AA700,AA700-Z702,AA701-Z702)+0.00000001),1)</f>
        <v>0</v>
      </c>
      <c r="AB704" s="68">
        <f t="shared" ref="AB704" si="13134">FLOOR(IF(OR(AB699=0,AB699=1),IF(AB703&gt;AB700,AB700,IF(AB697&gt;=AB703,AB703,AB697)+0.00000001),IF(AB701&gt;=AB700,AB700-AA702,AB701-AA702)+0.00000001),1)</f>
        <v>0</v>
      </c>
      <c r="AC704" s="68">
        <f t="shared" ref="AC704" si="13135">FLOOR(IF(OR(AC699=0,AC699=1),IF(AC703&gt;AC700,AC700,IF(AC697&gt;=AC703,AC703,AC697)+0.00000001),IF(AC701&gt;=AC700,AC700-AB702,AC701-AB702)+0.00000001),1)</f>
        <v>0</v>
      </c>
      <c r="AD704" s="68">
        <f t="shared" ref="AD704" si="13136">FLOOR(IF(OR(AD699=0,AD699=1),IF(AD703&gt;AD700,AD700,IF(AD697&gt;=AD703,AD703,AD697)+0.00000001),IF(AD701&gt;=AD700,AD700-AC702,AD701-AC702)+0.00000001),1)</f>
        <v>0</v>
      </c>
      <c r="AE704" s="68">
        <f t="shared" ref="AE704" si="13137">FLOOR(IF(OR(AE699=0,AE699=1),IF(AE703&gt;AE700,AE700,IF(AE697&gt;=AE703,AE703,AE697)+0.00000001),IF(AE701&gt;=AE700,AE700-AD702,AE701-AD702)+0.00000001),1)</f>
        <v>0</v>
      </c>
      <c r="AF704" s="68">
        <f t="shared" ref="AF704" si="13138">FLOOR(IF(OR(AF699=0,AF699=1),IF(AF703&gt;AF700,AF700,IF(AF697&gt;=AF703,AF703,AF697)+0.00000001),IF(AF701&gt;=AF700,AF700-AE702,AF701-AE702)+0.00000001),1)</f>
        <v>0</v>
      </c>
      <c r="AG704" s="68">
        <f t="shared" ref="AG704" si="13139">FLOOR(IF(OR(AG699=0,AG699=1),IF(AG703&gt;AG700,AG700,IF(AG697&gt;=AG703,AG703,AG697)+0.00000001),IF(AG701&gt;=AG700,AG700-AF702,AG701-AF702)+0.00000001),1)</f>
        <v>0</v>
      </c>
      <c r="AH704" s="68">
        <f t="shared" ref="AH704" si="13140">FLOOR(IF(OR(AH699=0,AH699=1),IF(AH703&gt;AH700,AH700,IF(AH697&gt;=AH703,AH703,AH697)+0.00000001),IF(AH701&gt;=AH700,AH700-AG702,AH701-AG702)+0.00000001),1)</f>
        <v>0</v>
      </c>
      <c r="AI704" s="68">
        <f t="shared" ref="AI704" si="13141">FLOOR(IF(OR(AI699=0,AI699=1),IF(AI703&gt;AI700,AI700,IF(AI697&gt;=AI703,AI703,AI697)+0.00000001),IF(AI701&gt;=AI700,AI700-AH702,AI701-AH702)+0.00000001),1)</f>
        <v>0</v>
      </c>
      <c r="AJ704" s="68">
        <f t="shared" ref="AJ704" si="13142">FLOOR(IF(OR(AJ699=0,AJ699=1),IF(AJ703&gt;AJ700,AJ700,IF(AJ697&gt;=AJ703,AJ703,AJ697)+0.00000001),IF(AJ701&gt;=AJ700,AJ700-AI702,AJ701-AI702)+0.00000001),1)</f>
        <v>0</v>
      </c>
      <c r="AK704" s="68">
        <f t="shared" ref="AK704" si="13143">FLOOR(IF(OR(AK699=0,AK699=1),IF(AK703&gt;AK700,AK700,IF(AK697&gt;=AK703,AK703,AK697)+0.00000001),IF(AK701&gt;=AK700,AK700-AJ702,AK701-AJ702)+0.00000001),1)</f>
        <v>0</v>
      </c>
      <c r="AL704" s="68">
        <f t="shared" ref="AL704" si="13144">FLOOR(IF(OR(AL699=0,AL699=1),IF(AL703&gt;AL700,AL700,IF(AL697&gt;=AL703,AL703,AL697)+0.00000001),IF(AL701&gt;=AL700,AL700-AK702,AL701-AK702)+0.00000001),1)</f>
        <v>0</v>
      </c>
      <c r="AM704" s="68">
        <f t="shared" ref="AM704" si="13145">FLOOR(IF(OR(AM699=0,AM699=1),IF(AM703&gt;AM700,AM700,IF(AM697&gt;=AM703,AM703,AM697)+0.00000001),IF(AM701&gt;=AM700,AM700-AL702,AM701-AL702)+0.00000001),1)</f>
        <v>0</v>
      </c>
      <c r="AN704" s="68">
        <f t="shared" ref="AN704" si="13146">FLOOR(IF(OR(AN699=0,AN699=1),IF(AN703&gt;AN700,AN700,IF(AN697&gt;=AN703,AN703,AN697)+0.00000001),IF(AN701&gt;=AN700,AN700-AM702,AN701-AM702)+0.00000001),1)</f>
        <v>0</v>
      </c>
      <c r="AO704" s="68">
        <f t="shared" ref="AO704" si="13147">FLOOR(IF(OR(AO699=0,AO699=1),IF(AO703&gt;AO700,AO700,IF(AO697&gt;=AO703,AO703,AO697)+0.00000001),IF(AO701&gt;=AO700,AO700-AN702,AO701-AN702)+0.00000001),1)</f>
        <v>0</v>
      </c>
      <c r="AP704" s="68">
        <f t="shared" ref="AP704" si="13148">FLOOR(IF(OR(AP699=0,AP699=1),IF(AP703&gt;AP700,AP700,IF(AP697&gt;=AP703,AP703,AP697)+0.00000001),IF(AP701&gt;=AP700,AP700-AO702,AP701-AO702)+0.00000001),1)</f>
        <v>0</v>
      </c>
      <c r="AQ704" s="68">
        <f t="shared" ref="AQ704" si="13149">FLOOR(IF(OR(AQ699=0,AQ699=1),IF(AQ703&gt;AQ700,AQ700,IF(AQ697&gt;=AQ703,AQ703,AQ697)+0.00000001),IF(AQ701&gt;=AQ700,AQ700-AP702,AQ701-AP702)+0.00000001),1)</f>
        <v>0</v>
      </c>
      <c r="AR704" s="68">
        <f t="shared" ref="AR704" si="13150">FLOOR(IF(OR(AR699=0,AR699=1),IF(AR703&gt;AR700,AR700,IF(AR697&gt;=AR703,AR703,AR697)+0.00000001),IF(AR701&gt;=AR700,AR700-AQ702,AR701-AQ702)+0.00000001),1)</f>
        <v>0</v>
      </c>
      <c r="AS704" s="68">
        <f t="shared" ref="AS704" si="13151">FLOOR(IF(OR(AS699=0,AS699=1),IF(AS703&gt;AS700,AS700,IF(AS697&gt;=AS703,AS703,AS697)+0.00000001),IF(AS701&gt;=AS700,AS700-AR702,AS701-AR702)+0.00000001),1)</f>
        <v>0</v>
      </c>
      <c r="AT704" s="68">
        <f t="shared" ref="AT704" si="13152">FLOOR(IF(OR(AT699=0,AT699=1),IF(AT703&gt;AT700,AT700,IF(AT697&gt;=AT703,AT703,AT697)+0.00000001),IF(AT701&gt;=AT700,AT700-AS702,AT701-AS702)+0.00000001),1)</f>
        <v>0</v>
      </c>
      <c r="AU704" s="68">
        <f t="shared" ref="AU704" si="13153">FLOOR(IF(OR(AU699=0,AU699=1),IF(AU703&gt;AU700,AU700,IF(AU697&gt;=AU703,AU703,AU697)+0.00000001),IF(AU701&gt;=AU700,AU700-AT702,AU701-AT702)+0.00000001),1)</f>
        <v>0</v>
      </c>
      <c r="AV704" s="68">
        <f t="shared" ref="AV704" si="13154">FLOOR(IF(OR(AV699=0,AV699=1),IF(AV703&gt;AV700,AV700,IF(AV697&gt;=AV703,AV703,AV697)+0.00000001),IF(AV701&gt;=AV700,AV700-AU702,AV701-AU702)+0.00000001),1)</f>
        <v>0</v>
      </c>
      <c r="AW704" s="68">
        <f t="shared" ref="AW704" si="13155">FLOOR(IF(OR(AW699=0,AW699=1),IF(AW703&gt;AW700,AW700,IF(AW697&gt;=AW703,AW703,AW697)+0.00000001),IF(AW701&gt;=AW700,AW700-AV702,AW701-AV702)+0.00000001),1)</f>
        <v>0</v>
      </c>
      <c r="AX704" s="68">
        <f t="shared" ref="AX704" si="13156">FLOOR(IF(OR(AX699=0,AX699=1),IF(AX703&gt;AX700,AX700,IF(AX697&gt;=AX703,AX703,AX697)+0.00000001),IF(AX701&gt;=AX700,AX700-AW702,AX701-AW702)+0.00000001),1)</f>
        <v>0</v>
      </c>
      <c r="AY704" s="68">
        <f t="shared" ref="AY704" si="13157">FLOOR(IF(OR(AY699=0,AY699=1),IF(AY703&gt;AY700,AY700,IF(AY697&gt;=AY703,AY703,AY697)+0.00000001),IF(AY701&gt;=AY700,AY700-AX702,AY701-AX702)+0.00000001),1)</f>
        <v>0</v>
      </c>
      <c r="AZ704" s="68">
        <f t="shared" ref="AZ704" si="13158">FLOOR(IF(OR(AZ699=0,AZ699=1),IF(AZ703&gt;AZ700,AZ700,IF(AZ697&gt;=AZ703,AZ703,AZ697)+0.00000001),IF(AZ701&gt;=AZ700,AZ700-AY702,AZ701-AY702)+0.00000001),1)</f>
        <v>0</v>
      </c>
      <c r="BA704" s="68">
        <f t="shared" ref="BA704" si="13159">FLOOR(IF(OR(BA699=0,BA699=1),IF(BA703&gt;BA700,BA700,IF(BA697&gt;=BA703,BA703,BA697)+0.00000001),IF(BA701&gt;=BA700,BA700-AZ702,BA701-AZ702)+0.00000001),1)</f>
        <v>0</v>
      </c>
      <c r="BB704" s="68">
        <f t="shared" ref="BB704" si="13160">FLOOR(IF(OR(BB699=0,BB699=1),IF(BB703&gt;BB700,BB700,IF(BB697&gt;=BB703,BB703,BB697)+0.00000001),IF(BB701&gt;=BB700,BB700-BA702,BB701-BA702)+0.00000001),1)</f>
        <v>0</v>
      </c>
      <c r="BC704" s="68">
        <f t="shared" ref="BC704" si="13161">FLOOR(IF(OR(BC699=0,BC699=1),IF(BC703&gt;BC700,BC700,IF(BC697&gt;=BC703,BC703,BC697)+0.00000001),IF(BC701&gt;=BC700,BC700-BB702,BC701-BB702)+0.00000001),1)</f>
        <v>0</v>
      </c>
      <c r="BD704" s="68">
        <f t="shared" ref="BD704" si="13162">FLOOR(IF(OR(BD699=0,BD699=1),IF(BD703&gt;BD700,BD700,IF(BD697&gt;=BD703,BD703,BD697)+0.00000001),IF(BD701&gt;=BD700,BD700-BC702,BD701-BC702)+0.00000001),1)</f>
        <v>0</v>
      </c>
      <c r="BE704" s="68">
        <f t="shared" ref="BE704" si="13163">FLOOR(IF(OR(BE699=0,BE699=1),IF(BE703&gt;BE700,BE700,IF(BE697&gt;=BE703,BE703,BE697)+0.00000001),IF(BE701&gt;=BE700,BE700-BD702,BE701-BD702)+0.00000001),1)</f>
        <v>0</v>
      </c>
      <c r="BF704" s="68">
        <f t="shared" ref="BF704" si="13164">FLOOR(IF(OR(BF699=0,BF699=1),IF(BF703&gt;BF700,BF700,IF(BF697&gt;=BF703,BF703,BF697)+0.00000001),IF(BF701&gt;=BF700,BF700-BE702,BF701-BE702)+0.00000001),1)</f>
        <v>0</v>
      </c>
      <c r="BG704" s="68">
        <f t="shared" ref="BG704" si="13165">FLOOR(IF(OR(BG699=0,BG699=1),IF(BG703&gt;BG700,BG700,IF(BG697&gt;=BG703,BG703,BG697)+0.00000001),IF(BG701&gt;=BG700,BG700-BF702,BG701-BF702)+0.00000001),1)</f>
        <v>0</v>
      </c>
      <c r="BH704" s="68">
        <f t="shared" ref="BH704" si="13166">FLOOR(IF(OR(BH699=0,BH699=1),IF(BH703&gt;BH700,BH700,IF(BH697&gt;=BH703,BH703,BH697)+0.00000001),IF(BH701&gt;=BH700,BH700-BG702,BH701-BG702)+0.00000001),1)</f>
        <v>0</v>
      </c>
      <c r="BI704" s="68">
        <f t="shared" ref="BI704" si="13167">FLOOR(IF(OR(BI699=0,BI699=1),IF(BI703&gt;BI700,BI700,IF(BI697&gt;=BI703,BI703,BI697)+0.00000001),IF(BI701&gt;=BI700,BI700-BH702,BI701-BH702)+0.00000001),1)</f>
        <v>0</v>
      </c>
      <c r="BJ704" s="68">
        <f t="shared" ref="BJ704" si="13168">FLOOR(IF(OR(BJ699=0,BJ699=1),IF(BJ703&gt;BJ700,BJ700,IF(BJ697&gt;=BJ703,BJ703,BJ697)+0.00000001),IF(BJ701&gt;=BJ700,BJ700-BI702,BJ701-BI702)+0.00000001),1)</f>
        <v>0</v>
      </c>
      <c r="BK704" s="68">
        <f t="shared" ref="BK704" si="13169">FLOOR(IF(OR(BK699=0,BK699=1),IF(BK703&gt;BK700,BK700,IF(BK697&gt;=BK703,BK703,BK697)+0.00000001),IF(BK701&gt;=BK700,BK700-BJ702,BK701-BJ702)+0.00000001),1)</f>
        <v>0</v>
      </c>
      <c r="BL704" s="68">
        <f t="shared" ref="BL704" si="13170">FLOOR(IF(OR(BL699=0,BL699=1),IF(BL703&gt;BL700,BL700,IF(BL697&gt;=BL703,BL703,BL697)+0.00000001),IF(BL701&gt;=BL700,BL700-BK702,BL701-BK702)+0.00000001),1)</f>
        <v>0</v>
      </c>
      <c r="BM704" s="68">
        <f t="shared" ref="BM704" si="13171">FLOOR(IF(OR(BM699=0,BM699=1),IF(BM703&gt;BM700,BM700,IF(BM697&gt;=BM703,BM703,BM697)+0.00000001),IF(BM701&gt;=BM700,BM700-BL702,BM701-BL702)+0.00000001),1)</f>
        <v>0</v>
      </c>
      <c r="BN704" s="362"/>
      <c r="BO704" s="364"/>
      <c r="BP704" s="366"/>
      <c r="BQ704" s="366"/>
      <c r="BR704" s="106"/>
      <c r="BS704" s="106"/>
      <c r="BT704" s="106"/>
      <c r="BU704" s="106"/>
      <c r="BV704" s="106"/>
      <c r="BW704" s="106"/>
      <c r="BX704" s="106"/>
      <c r="BY704" s="106"/>
      <c r="BZ704" s="106"/>
      <c r="CA704" s="106"/>
      <c r="CB704" s="106"/>
      <c r="CC704" s="106"/>
      <c r="CD704" s="106"/>
      <c r="CE704" s="106"/>
      <c r="CF704" s="106"/>
      <c r="CG704" s="106"/>
    </row>
    <row r="705" spans="1:85" s="245" customFormat="1" ht="25.4" customHeight="1" thickBot="1" x14ac:dyDescent="0.4">
      <c r="A705" s="243"/>
      <c r="B705" s="129"/>
      <c r="C705" s="69"/>
      <c r="D705" s="69"/>
      <c r="E705" s="69"/>
      <c r="F705" s="69"/>
      <c r="G705" s="69"/>
      <c r="H705" s="69"/>
      <c r="I705" s="69"/>
      <c r="J705" s="69"/>
      <c r="K705" s="69"/>
      <c r="L705" s="69"/>
      <c r="M705" s="70"/>
      <c r="N705" s="7"/>
      <c r="O705" s="193"/>
      <c r="P705" s="106"/>
      <c r="Q705" s="216" t="s">
        <v>145</v>
      </c>
      <c r="R705" s="72">
        <f>IF($J696="Ano",R704*'Podpůrná data'!$B$5,R704*'Podpůrná data'!$B$3)</f>
        <v>0</v>
      </c>
      <c r="S705" s="72">
        <f>IF($J696="Ano",S704*'Podpůrná data'!$B$5,S704*'Podpůrná data'!$B$3)</f>
        <v>0</v>
      </c>
      <c r="T705" s="72">
        <f>IF($J696="Ano",T704*'Podpůrná data'!$B$5,T704*'Podpůrná data'!$B$3)</f>
        <v>0</v>
      </c>
      <c r="U705" s="72">
        <f>IF($J696="Ano",U704*'Podpůrná data'!$B$5,U704*'Podpůrná data'!$B$3)</f>
        <v>0</v>
      </c>
      <c r="V705" s="72">
        <f>IF($J696="Ano",V704*'Podpůrná data'!$B$5,V704*'Podpůrná data'!$B$3)</f>
        <v>0</v>
      </c>
      <c r="W705" s="72">
        <f>IF($J696="Ano",W704*'Podpůrná data'!$B$5,W704*'Podpůrná data'!$B$3)</f>
        <v>0</v>
      </c>
      <c r="X705" s="72">
        <f>IF($J696="Ano",X704*'Podpůrná data'!$B$5,X704*'Podpůrná data'!$B$3)</f>
        <v>0</v>
      </c>
      <c r="Y705" s="72">
        <f>IF($J696="Ano",Y704*'Podpůrná data'!$B$5,Y704*'Podpůrná data'!$B$3)</f>
        <v>0</v>
      </c>
      <c r="Z705" s="72">
        <f>IF($J696="Ano",Z704*'Podpůrná data'!$B$5,Z704*'Podpůrná data'!$B$3)</f>
        <v>0</v>
      </c>
      <c r="AA705" s="72">
        <f>IF($J696="Ano",AA704*'Podpůrná data'!$B$5,AA704*'Podpůrná data'!$B$3)</f>
        <v>0</v>
      </c>
      <c r="AB705" s="72">
        <f>IF($J696="Ano",AB704*'Podpůrná data'!$B$5,AB704*'Podpůrná data'!$B$3)</f>
        <v>0</v>
      </c>
      <c r="AC705" s="72">
        <f>IF($J696="Ano",AC704*'Podpůrná data'!$B$5,AC704*'Podpůrná data'!$B$3)</f>
        <v>0</v>
      </c>
      <c r="AD705" s="72">
        <f>IF($J696="Ano",AD704*'Podpůrná data'!$B$5,AD704*'Podpůrná data'!$B$3)</f>
        <v>0</v>
      </c>
      <c r="AE705" s="72">
        <f>IF($J696="Ano",AE704*'Podpůrná data'!$B$5,AE704*'Podpůrná data'!$B$3)</f>
        <v>0</v>
      </c>
      <c r="AF705" s="72">
        <f>IF($J696="Ano",AF704*'Podpůrná data'!$B$5,AF704*'Podpůrná data'!$B$3)</f>
        <v>0</v>
      </c>
      <c r="AG705" s="72">
        <f>IF($J696="Ano",AG704*'Podpůrná data'!$B$5,AG704*'Podpůrná data'!$B$3)</f>
        <v>0</v>
      </c>
      <c r="AH705" s="72">
        <f>IF($J696="Ano",AH704*'Podpůrná data'!$B$5,AH704*'Podpůrná data'!$B$3)</f>
        <v>0</v>
      </c>
      <c r="AI705" s="72">
        <f>IF($J696="Ano",AI704*'Podpůrná data'!$B$5,AI704*'Podpůrná data'!$B$3)</f>
        <v>0</v>
      </c>
      <c r="AJ705" s="72">
        <f>IF($J696="Ano",AJ704*'Podpůrná data'!$B$5,AJ704*'Podpůrná data'!$B$3)</f>
        <v>0</v>
      </c>
      <c r="AK705" s="72">
        <f>IF($J696="Ano",AK704*'Podpůrná data'!$B$5,AK704*'Podpůrná data'!$B$3)</f>
        <v>0</v>
      </c>
      <c r="AL705" s="72">
        <f>IF($J696="Ano",AL704*'Podpůrná data'!$B$5,AL704*'Podpůrná data'!$B$3)</f>
        <v>0</v>
      </c>
      <c r="AM705" s="72">
        <f>IF($J696="Ano",AM704*'Podpůrná data'!$B$5,AM704*'Podpůrná data'!$B$3)</f>
        <v>0</v>
      </c>
      <c r="AN705" s="72">
        <f>IF($J696="Ano",AN704*'Podpůrná data'!$B$5,AN704*'Podpůrná data'!$B$3)</f>
        <v>0</v>
      </c>
      <c r="AO705" s="72">
        <f>IF($J696="Ano",AO704*'Podpůrná data'!$B$5,AO704*'Podpůrná data'!$B$3)</f>
        <v>0</v>
      </c>
      <c r="AP705" s="72">
        <f>IF($J696="Ano",AP704*'Podpůrná data'!$B$5,AP704*'Podpůrná data'!$B$3)</f>
        <v>0</v>
      </c>
      <c r="AQ705" s="72">
        <f>IF($J696="Ano",AQ704*'Podpůrná data'!$B$5,AQ704*'Podpůrná data'!$B$3)</f>
        <v>0</v>
      </c>
      <c r="AR705" s="72">
        <f>IF($J696="Ano",AR704*'Podpůrná data'!$B$5,AR704*'Podpůrná data'!$B$3)</f>
        <v>0</v>
      </c>
      <c r="AS705" s="72">
        <f>IF($J696="Ano",AS704*'Podpůrná data'!$B$5,AS704*'Podpůrná data'!$B$3)</f>
        <v>0</v>
      </c>
      <c r="AT705" s="72">
        <f>IF($J696="Ano",AT704*'Podpůrná data'!$B$5,AT704*'Podpůrná data'!$B$3)</f>
        <v>0</v>
      </c>
      <c r="AU705" s="72">
        <f>IF($J696="Ano",AU704*'Podpůrná data'!$B$5,AU704*'Podpůrná data'!$B$3)</f>
        <v>0</v>
      </c>
      <c r="AV705" s="72">
        <f>IF($J696="Ano",AV704*'Podpůrná data'!$B$5,AV704*'Podpůrná data'!$B$3)</f>
        <v>0</v>
      </c>
      <c r="AW705" s="72">
        <f>IF($J696="Ano",AW704*'Podpůrná data'!$B$5,AW704*'Podpůrná data'!$B$3)</f>
        <v>0</v>
      </c>
      <c r="AX705" s="72">
        <f>IF($J696="Ano",AX704*'Podpůrná data'!$B$5,AX704*'Podpůrná data'!$B$3)</f>
        <v>0</v>
      </c>
      <c r="AY705" s="72">
        <f>IF($J696="Ano",AY704*'Podpůrná data'!$B$5,AY704*'Podpůrná data'!$B$3)</f>
        <v>0</v>
      </c>
      <c r="AZ705" s="72">
        <f>IF($J696="Ano",AZ704*'Podpůrná data'!$B$5,AZ704*'Podpůrná data'!$B$3)</f>
        <v>0</v>
      </c>
      <c r="BA705" s="72">
        <f>IF($J696="Ano",BA704*'Podpůrná data'!$B$5,BA704*'Podpůrná data'!$B$3)</f>
        <v>0</v>
      </c>
      <c r="BB705" s="72">
        <f>IF($J696="Ano",BB704*'Podpůrná data'!$B$5,BB704*'Podpůrná data'!$B$3)</f>
        <v>0</v>
      </c>
      <c r="BC705" s="72">
        <f>IF($J696="Ano",BC704*'Podpůrná data'!$B$5,BC704*'Podpůrná data'!$B$3)</f>
        <v>0</v>
      </c>
      <c r="BD705" s="72">
        <f>IF($J696="Ano",BD704*'Podpůrná data'!$B$5,BD704*'Podpůrná data'!$B$3)</f>
        <v>0</v>
      </c>
      <c r="BE705" s="72">
        <f>IF($J696="Ano",BE704*'Podpůrná data'!$B$5,BE704*'Podpůrná data'!$B$3)</f>
        <v>0</v>
      </c>
      <c r="BF705" s="72">
        <f>IF($J696="Ano",BF704*'Podpůrná data'!$B$5,BF704*'Podpůrná data'!$B$3)</f>
        <v>0</v>
      </c>
      <c r="BG705" s="72">
        <f>IF($J696="Ano",BG704*'Podpůrná data'!$B$5,BG704*'Podpůrná data'!$B$3)</f>
        <v>0</v>
      </c>
      <c r="BH705" s="72">
        <f>IF($J696="Ano",BH704*'Podpůrná data'!$B$5,BH704*'Podpůrná data'!$B$3)</f>
        <v>0</v>
      </c>
      <c r="BI705" s="72">
        <f>IF($J696="Ano",BI704*'Podpůrná data'!$B$5,BI704*'Podpůrná data'!$B$3)</f>
        <v>0</v>
      </c>
      <c r="BJ705" s="72">
        <f>IF($J696="Ano",BJ704*'Podpůrná data'!$B$5,BJ704*'Podpůrná data'!$B$3)</f>
        <v>0</v>
      </c>
      <c r="BK705" s="72">
        <f>IF($J696="Ano",BK704*'Podpůrná data'!$B$5,BK704*'Podpůrná data'!$B$3)</f>
        <v>0</v>
      </c>
      <c r="BL705" s="72">
        <f>IF($J696="Ano",BL704*'Podpůrná data'!$B$5,BL704*'Podpůrná data'!$B$3)</f>
        <v>0</v>
      </c>
      <c r="BM705" s="72">
        <f>IF($J696="Ano",BM704*'Podpůrná data'!$B$5,BM704*'Podpůrná data'!$B$3)</f>
        <v>0</v>
      </c>
      <c r="BN705" s="363"/>
      <c r="BO705" s="365"/>
      <c r="BP705" s="367"/>
      <c r="BQ705" s="367"/>
      <c r="BR705" s="106"/>
      <c r="BS705" s="178">
        <f>SUMIFS($R705:$BM705,$R695:$BM695,"1. ZoR")</f>
        <v>0</v>
      </c>
      <c r="BT705" s="178">
        <f>SUMIFS($R705:$BM705,$R695:$BM695,"2. ZoR")</f>
        <v>0</v>
      </c>
      <c r="BU705" s="178">
        <f>SUMIFS($R705:$BM705,$R695:$BM695,"3. ZoR")</f>
        <v>0</v>
      </c>
      <c r="BV705" s="178">
        <f>SUMIFS($R705:$BM705,$R695:$BM695,"4. ZoR")</f>
        <v>0</v>
      </c>
      <c r="BW705" s="178">
        <f>SUMIFS($R705:$BM705,$R695:$BM695,"5. ZoR")</f>
        <v>0</v>
      </c>
      <c r="BX705" s="178">
        <f>SUMIFS($R705:$BM705,$R695:$BM695,"6. ZoR")</f>
        <v>0</v>
      </c>
      <c r="BY705" s="178">
        <f>SUMIFS($R705:$BM705,$R695:$BM695,"7. ZoR")</f>
        <v>0</v>
      </c>
      <c r="BZ705" s="178">
        <f>SUMIFS($R705:$BM705,$R695:$BM695,"8. ZoR")</f>
        <v>0</v>
      </c>
      <c r="CA705" s="178">
        <f>SUMIFS($R705:$BM705,$R695:$BM695,"9. ZoR")</f>
        <v>0</v>
      </c>
      <c r="CB705" s="178">
        <f>SUMIFS($R705:$BM705,$R695:$BM695,"10. ZoR")</f>
        <v>0</v>
      </c>
      <c r="CC705" s="178">
        <f>SUMIFS($R705:$BM705,$R695:$BM695,"11. ZoR")</f>
        <v>0</v>
      </c>
      <c r="CD705" s="178">
        <f>SUMIFS($R705:$BM705,$R695:$BM695,"12. ZoR")</f>
        <v>0</v>
      </c>
      <c r="CE705" s="178">
        <f>SUMIFS($R705:$BM705,$R695:$BM695,"13. ZoR")</f>
        <v>0</v>
      </c>
      <c r="CF705" s="178">
        <f>SUMIFS($R705:$BM705,$R695:$BM695,"14. ZoR")</f>
        <v>0</v>
      </c>
      <c r="CG705" s="178">
        <f>SUMIFS($R705:$BM705,$R695:$BM695,"15. ZoR")</f>
        <v>0</v>
      </c>
    </row>
    <row r="706" spans="1:85" ht="15" hidden="1" thickBot="1" x14ac:dyDescent="0.4">
      <c r="B706" s="105"/>
      <c r="C706" s="130"/>
      <c r="D706" s="130"/>
      <c r="E706" s="130"/>
      <c r="F706" s="130"/>
      <c r="G706" s="130"/>
      <c r="H706" s="105"/>
      <c r="I706" s="105"/>
      <c r="J706" s="105"/>
      <c r="K706" s="105"/>
      <c r="L706" s="105"/>
      <c r="M706" s="105"/>
      <c r="N706" s="7"/>
      <c r="O706" s="105"/>
      <c r="P706" s="105"/>
      <c r="Q706" s="105"/>
      <c r="R706" s="105"/>
      <c r="S706" s="105"/>
      <c r="T706" s="7"/>
      <c r="U706" s="105"/>
      <c r="V706" s="105"/>
      <c r="W706" s="105"/>
      <c r="X706" s="105"/>
      <c r="Y706" s="105"/>
      <c r="Z706" s="105"/>
      <c r="AA706" s="105"/>
      <c r="AB706" s="105"/>
      <c r="AC706" s="105"/>
      <c r="AD706" s="105"/>
      <c r="AE706" s="105"/>
      <c r="AF706" s="105"/>
      <c r="AG706" s="105"/>
      <c r="AH706" s="105"/>
      <c r="AI706" s="105"/>
      <c r="AJ706" s="105"/>
      <c r="AK706" s="105"/>
      <c r="AL706" s="105"/>
      <c r="AM706" s="105"/>
      <c r="AN706" s="105"/>
      <c r="AO706" s="105"/>
      <c r="AP706" s="105"/>
      <c r="AQ706" s="105"/>
      <c r="AR706" s="105"/>
      <c r="AS706" s="105"/>
      <c r="AT706" s="105"/>
      <c r="AU706" s="105"/>
      <c r="AV706" s="105"/>
      <c r="AW706" s="105"/>
      <c r="AX706" s="105"/>
      <c r="AY706" s="105"/>
      <c r="AZ706" s="105"/>
      <c r="BA706" s="105"/>
      <c r="BB706" s="105"/>
      <c r="BC706" s="105"/>
      <c r="BD706" s="105"/>
      <c r="BE706" s="105"/>
      <c r="BF706" s="105"/>
      <c r="BG706" s="105"/>
      <c r="BH706" s="105"/>
      <c r="BI706" s="105"/>
      <c r="BJ706" s="105"/>
      <c r="BK706" s="105"/>
      <c r="BL706" s="105"/>
      <c r="BM706" s="105"/>
      <c r="BN706" s="105"/>
      <c r="BO706" s="105"/>
      <c r="BP706" s="105"/>
      <c r="BQ706" s="105"/>
      <c r="BR706" s="105"/>
      <c r="BS706" s="105"/>
      <c r="BT706" s="105"/>
      <c r="BU706" s="105"/>
      <c r="BV706" s="105"/>
      <c r="BW706" s="105"/>
      <c r="BX706" s="105"/>
      <c r="BY706" s="105"/>
      <c r="BZ706" s="105"/>
      <c r="CA706" s="105"/>
      <c r="CB706" s="105"/>
      <c r="CC706" s="105"/>
      <c r="CD706" s="105"/>
      <c r="CE706" s="105"/>
      <c r="CF706" s="105"/>
      <c r="CG706" s="105"/>
    </row>
    <row r="707" spans="1:85" s="245" customFormat="1" ht="69.650000000000006" customHeight="1" thickBot="1" x14ac:dyDescent="0.4">
      <c r="A707" s="249"/>
      <c r="B707" s="120"/>
      <c r="C707" s="360" t="s">
        <v>2</v>
      </c>
      <c r="D707" s="121"/>
      <c r="E707" s="131" t="s">
        <v>206</v>
      </c>
      <c r="F707" s="131" t="s">
        <v>444</v>
      </c>
      <c r="G707" s="131" t="s">
        <v>208</v>
      </c>
      <c r="H707" s="122" t="s">
        <v>94</v>
      </c>
      <c r="I707" s="122" t="s">
        <v>95</v>
      </c>
      <c r="J707" s="122" t="s">
        <v>96</v>
      </c>
      <c r="K707" s="122" t="s">
        <v>216</v>
      </c>
      <c r="L707" s="122" t="s">
        <v>218</v>
      </c>
      <c r="M707" s="138" t="s">
        <v>1</v>
      </c>
      <c r="N707" s="7"/>
      <c r="O707" s="124">
        <v>208002</v>
      </c>
      <c r="P707" s="106"/>
      <c r="Q707" s="194" t="s">
        <v>128</v>
      </c>
      <c r="R707" s="83" t="s">
        <v>4</v>
      </c>
      <c r="S707" s="83" t="s">
        <v>5</v>
      </c>
      <c r="T707" s="83" t="s">
        <v>6</v>
      </c>
      <c r="U707" s="83" t="s">
        <v>7</v>
      </c>
      <c r="V707" s="83" t="s">
        <v>8</v>
      </c>
      <c r="W707" s="83" t="s">
        <v>9</v>
      </c>
      <c r="X707" s="83" t="s">
        <v>10</v>
      </c>
      <c r="Y707" s="83" t="s">
        <v>11</v>
      </c>
      <c r="Z707" s="83" t="s">
        <v>12</v>
      </c>
      <c r="AA707" s="83" t="s">
        <v>13</v>
      </c>
      <c r="AB707" s="83" t="s">
        <v>14</v>
      </c>
      <c r="AC707" s="83" t="s">
        <v>15</v>
      </c>
      <c r="AD707" s="83" t="s">
        <v>16</v>
      </c>
      <c r="AE707" s="83" t="s">
        <v>17</v>
      </c>
      <c r="AF707" s="83" t="s">
        <v>18</v>
      </c>
      <c r="AG707" s="83" t="s">
        <v>19</v>
      </c>
      <c r="AH707" s="83" t="s">
        <v>20</v>
      </c>
      <c r="AI707" s="83" t="s">
        <v>21</v>
      </c>
      <c r="AJ707" s="83" t="s">
        <v>22</v>
      </c>
      <c r="AK707" s="83" t="s">
        <v>23</v>
      </c>
      <c r="AL707" s="83" t="s">
        <v>24</v>
      </c>
      <c r="AM707" s="83" t="s">
        <v>25</v>
      </c>
      <c r="AN707" s="83" t="s">
        <v>26</v>
      </c>
      <c r="AO707" s="83" t="s">
        <v>27</v>
      </c>
      <c r="AP707" s="83" t="s">
        <v>28</v>
      </c>
      <c r="AQ707" s="83" t="s">
        <v>29</v>
      </c>
      <c r="AR707" s="83" t="s">
        <v>30</v>
      </c>
      <c r="AS707" s="83" t="s">
        <v>31</v>
      </c>
      <c r="AT707" s="83" t="s">
        <v>32</v>
      </c>
      <c r="AU707" s="83" t="s">
        <v>33</v>
      </c>
      <c r="AV707" s="83" t="s">
        <v>34</v>
      </c>
      <c r="AW707" s="83" t="s">
        <v>35</v>
      </c>
      <c r="AX707" s="83" t="s">
        <v>36</v>
      </c>
      <c r="AY707" s="83" t="s">
        <v>37</v>
      </c>
      <c r="AZ707" s="83" t="s">
        <v>38</v>
      </c>
      <c r="BA707" s="83" t="s">
        <v>39</v>
      </c>
      <c r="BB707" s="83" t="s">
        <v>40</v>
      </c>
      <c r="BC707" s="83" t="s">
        <v>41</v>
      </c>
      <c r="BD707" s="83" t="s">
        <v>42</v>
      </c>
      <c r="BE707" s="83" t="s">
        <v>43</v>
      </c>
      <c r="BF707" s="83" t="s">
        <v>44</v>
      </c>
      <c r="BG707" s="83" t="s">
        <v>45</v>
      </c>
      <c r="BH707" s="83" t="s">
        <v>46</v>
      </c>
      <c r="BI707" s="83" t="s">
        <v>47</v>
      </c>
      <c r="BJ707" s="83" t="s">
        <v>48</v>
      </c>
      <c r="BK707" s="83" t="s">
        <v>49</v>
      </c>
      <c r="BL707" s="83" t="s">
        <v>50</v>
      </c>
      <c r="BM707" s="83" t="s">
        <v>51</v>
      </c>
      <c r="BN707" s="134" t="s">
        <v>163</v>
      </c>
      <c r="BO707" s="135" t="s">
        <v>164</v>
      </c>
      <c r="BP707" s="135" t="s">
        <v>146</v>
      </c>
      <c r="BQ707" s="135" t="s">
        <v>214</v>
      </c>
      <c r="BR707" s="106"/>
      <c r="BS707" s="368" t="s">
        <v>238</v>
      </c>
      <c r="BT707" s="369"/>
      <c r="BU707" s="369"/>
      <c r="BV707" s="369"/>
      <c r="BW707" s="369"/>
      <c r="BX707" s="369"/>
      <c r="BY707" s="369"/>
      <c r="BZ707" s="369"/>
      <c r="CA707" s="369"/>
      <c r="CB707" s="369"/>
      <c r="CC707" s="369"/>
      <c r="CD707" s="369"/>
      <c r="CE707" s="369"/>
      <c r="CF707" s="369"/>
      <c r="CG707" s="369"/>
    </row>
    <row r="708" spans="1:85" s="245" customFormat="1" ht="21" hidden="1" customHeight="1" x14ac:dyDescent="0.35">
      <c r="A708" s="250"/>
      <c r="B708" s="113"/>
      <c r="C708" s="361"/>
      <c r="D708" s="125"/>
      <c r="E708" s="125"/>
      <c r="F708" s="125"/>
      <c r="G708" s="125"/>
      <c r="H708" s="370" t="s">
        <v>250</v>
      </c>
      <c r="I708" s="371" t="s">
        <v>425</v>
      </c>
      <c r="J708" s="357" t="s">
        <v>97</v>
      </c>
      <c r="K708" s="357" t="s">
        <v>217</v>
      </c>
      <c r="L708" s="137"/>
      <c r="M708" s="373" t="s">
        <v>93</v>
      </c>
      <c r="N708" s="7"/>
      <c r="O708" s="375" t="s">
        <v>3</v>
      </c>
      <c r="P708" s="106"/>
      <c r="Q708" s="84"/>
      <c r="R708" s="74">
        <f>MONTH(Úvod!$F$10)</f>
        <v>1</v>
      </c>
      <c r="S708" s="75">
        <f t="shared" ref="S708" si="13172">IF(R708=12,1,R708+1)</f>
        <v>2</v>
      </c>
      <c r="T708" s="75">
        <f t="shared" ref="T708" si="13173">IF(S708=12,1,S708+1)</f>
        <v>3</v>
      </c>
      <c r="U708" s="76">
        <f t="shared" ref="U708" si="13174">IF(T708=12,1,T708+1)</f>
        <v>4</v>
      </c>
      <c r="V708" s="76">
        <f t="shared" ref="V708" si="13175">IF(U708=12,1,U708+1)</f>
        <v>5</v>
      </c>
      <c r="W708" s="76">
        <f t="shared" ref="W708" si="13176">IF(V708=12,1,V708+1)</f>
        <v>6</v>
      </c>
      <c r="X708" s="76">
        <f t="shared" ref="X708" si="13177">IF(W708=12,1,W708+1)</f>
        <v>7</v>
      </c>
      <c r="Y708" s="76">
        <f t="shared" ref="Y708" si="13178">IF(X708=12,1,X708+1)</f>
        <v>8</v>
      </c>
      <c r="Z708" s="76">
        <f t="shared" ref="Z708" si="13179">IF(Y708=12,1,Y708+1)</f>
        <v>9</v>
      </c>
      <c r="AA708" s="76">
        <f>IF(Z708=12,1,Z708+1)</f>
        <v>10</v>
      </c>
      <c r="AB708" s="76">
        <f t="shared" ref="AB708" si="13180">IF(AA708=12,1,AA708+1)</f>
        <v>11</v>
      </c>
      <c r="AC708" s="76">
        <f t="shared" ref="AC708" si="13181">IF(AB708=12,1,AB708+1)</f>
        <v>12</v>
      </c>
      <c r="AD708" s="76">
        <f t="shared" ref="AD708" si="13182">IF(AC708=12,1,AC708+1)</f>
        <v>1</v>
      </c>
      <c r="AE708" s="76">
        <f t="shared" ref="AE708" si="13183">IF(AD708=12,1,AD708+1)</f>
        <v>2</v>
      </c>
      <c r="AF708" s="76">
        <f t="shared" ref="AF708" si="13184">IF(AE708=12,1,AE708+1)</f>
        <v>3</v>
      </c>
      <c r="AG708" s="76">
        <f t="shared" ref="AG708" si="13185">IF(AF708=12,1,AF708+1)</f>
        <v>4</v>
      </c>
      <c r="AH708" s="76">
        <f t="shared" ref="AH708" si="13186">IF(AG708=12,1,AG708+1)</f>
        <v>5</v>
      </c>
      <c r="AI708" s="76">
        <f t="shared" ref="AI708" si="13187">IF(AH708=12,1,AH708+1)</f>
        <v>6</v>
      </c>
      <c r="AJ708" s="76">
        <f>IF(AI708=12,1,AI708+1)</f>
        <v>7</v>
      </c>
      <c r="AK708" s="76">
        <f t="shared" ref="AK708" si="13188">IF(AJ708=12,1,AJ708+1)</f>
        <v>8</v>
      </c>
      <c r="AL708" s="76">
        <f t="shared" ref="AL708" si="13189">IF(AK708=12,1,AK708+1)</f>
        <v>9</v>
      </c>
      <c r="AM708" s="76">
        <f t="shared" ref="AM708" si="13190">IF(AL708=12,1,AL708+1)</f>
        <v>10</v>
      </c>
      <c r="AN708" s="76">
        <f t="shared" ref="AN708" si="13191">IF(AM708=12,1,AM708+1)</f>
        <v>11</v>
      </c>
      <c r="AO708" s="76">
        <f t="shared" ref="AO708" si="13192">IF(AN708=12,1,AN708+1)</f>
        <v>12</v>
      </c>
      <c r="AP708" s="76">
        <f t="shared" ref="AP708" si="13193">IF(AO708=12,1,AO708+1)</f>
        <v>1</v>
      </c>
      <c r="AQ708" s="76">
        <f t="shared" ref="AQ708" si="13194">IF(AP708=12,1,AP708+1)</f>
        <v>2</v>
      </c>
      <c r="AR708" s="76">
        <f t="shared" ref="AR708" si="13195">IF(AQ708=12,1,AQ708+1)</f>
        <v>3</v>
      </c>
      <c r="AS708" s="76">
        <f t="shared" ref="AS708" si="13196">IF(AR708=12,1,AR708+1)</f>
        <v>4</v>
      </c>
      <c r="AT708" s="76">
        <f t="shared" ref="AT708" si="13197">IF(AS708=12,1,AS708+1)</f>
        <v>5</v>
      </c>
      <c r="AU708" s="76">
        <f t="shared" ref="AU708" si="13198">IF(AT708=12,1,AT708+1)</f>
        <v>6</v>
      </c>
      <c r="AV708" s="76">
        <f t="shared" ref="AV708" si="13199">IF(AU708=12,1,AU708+1)</f>
        <v>7</v>
      </c>
      <c r="AW708" s="76">
        <f t="shared" ref="AW708" si="13200">IF(AV708=12,1,AV708+1)</f>
        <v>8</v>
      </c>
      <c r="AX708" s="76">
        <f t="shared" ref="AX708" si="13201">IF(AW708=12,1,AW708+1)</f>
        <v>9</v>
      </c>
      <c r="AY708" s="76">
        <f t="shared" ref="AY708" si="13202">IF(AX708=12,1,AX708+1)</f>
        <v>10</v>
      </c>
      <c r="AZ708" s="76">
        <f t="shared" ref="AZ708" si="13203">IF(AY708=12,1,AY708+1)</f>
        <v>11</v>
      </c>
      <c r="BA708" s="76">
        <f t="shared" ref="BA708" si="13204">IF(AZ708=12,1,AZ708+1)</f>
        <v>12</v>
      </c>
      <c r="BB708" s="76">
        <f t="shared" ref="BB708" si="13205">IF(BA708=12,1,BA708+1)</f>
        <v>1</v>
      </c>
      <c r="BC708" s="76">
        <f t="shared" ref="BC708" si="13206">IF(BB708=12,1,BB708+1)</f>
        <v>2</v>
      </c>
      <c r="BD708" s="76">
        <f t="shared" ref="BD708" si="13207">IF(BC708=12,1,BC708+1)</f>
        <v>3</v>
      </c>
      <c r="BE708" s="76">
        <f t="shared" ref="BE708" si="13208">IF(BD708=12,1,BD708+1)</f>
        <v>4</v>
      </c>
      <c r="BF708" s="76">
        <f t="shared" ref="BF708" si="13209">IF(BE708=12,1,BE708+1)</f>
        <v>5</v>
      </c>
      <c r="BG708" s="76">
        <f t="shared" ref="BG708" si="13210">IF(BF708=12,1,BF708+1)</f>
        <v>6</v>
      </c>
      <c r="BH708" s="76">
        <f t="shared" ref="BH708" si="13211">IF(BG708=12,1,BG708+1)</f>
        <v>7</v>
      </c>
      <c r="BI708" s="76">
        <f t="shared" ref="BI708" si="13212">IF(BH708=12,1,BH708+1)</f>
        <v>8</v>
      </c>
      <c r="BJ708" s="76">
        <f t="shared" ref="BJ708" si="13213">IF(BI708=12,1,BI708+1)</f>
        <v>9</v>
      </c>
      <c r="BK708" s="76">
        <f t="shared" ref="BK708" si="13214">IF(BJ708=12,1,BJ708+1)</f>
        <v>10</v>
      </c>
      <c r="BL708" s="76">
        <f t="shared" ref="BL708" si="13215">IF(BK708=12,1,BK708+1)</f>
        <v>11</v>
      </c>
      <c r="BM708" s="76">
        <f t="shared" ref="BM708" si="13216">IF(BL708=12,1,BL708+1)</f>
        <v>12</v>
      </c>
      <c r="BN708" s="81"/>
      <c r="BO708" s="78"/>
      <c r="BP708" s="78"/>
      <c r="BQ708" s="78"/>
      <c r="BR708" s="106"/>
      <c r="BS708" s="106"/>
      <c r="BT708" s="106"/>
      <c r="BU708" s="106"/>
      <c r="BV708" s="106"/>
      <c r="BW708" s="106"/>
      <c r="BX708" s="106"/>
      <c r="BY708" s="106"/>
      <c r="BZ708" s="106"/>
      <c r="CA708" s="106"/>
      <c r="CB708" s="106"/>
      <c r="CC708" s="106"/>
      <c r="CD708" s="106"/>
      <c r="CE708" s="106"/>
      <c r="CF708" s="106"/>
      <c r="CG708" s="106"/>
    </row>
    <row r="709" spans="1:85" s="245" customFormat="1" ht="18" hidden="1" customHeight="1" x14ac:dyDescent="0.35">
      <c r="A709" s="250"/>
      <c r="B709" s="113"/>
      <c r="C709" s="361"/>
      <c r="D709" s="125"/>
      <c r="E709" s="125"/>
      <c r="F709" s="125"/>
      <c r="G709" s="125"/>
      <c r="H709" s="370"/>
      <c r="I709" s="371"/>
      <c r="J709" s="357"/>
      <c r="K709" s="357"/>
      <c r="L709" s="137"/>
      <c r="M709" s="373"/>
      <c r="N709" s="7"/>
      <c r="O709" s="376"/>
      <c r="P709" s="106"/>
      <c r="Q709" s="77"/>
      <c r="R709" s="59">
        <f t="shared" ref="R709:BM709" si="13217">VALUE(_xlfn.CONCAT(R708,".",R711))</f>
        <v>1</v>
      </c>
      <c r="S709" s="73">
        <f t="shared" si="13217"/>
        <v>32</v>
      </c>
      <c r="T709" s="73">
        <f t="shared" si="13217"/>
        <v>61</v>
      </c>
      <c r="U709" s="73">
        <f t="shared" si="13217"/>
        <v>92</v>
      </c>
      <c r="V709" s="73">
        <f t="shared" si="13217"/>
        <v>122</v>
      </c>
      <c r="W709" s="73">
        <f t="shared" si="13217"/>
        <v>153</v>
      </c>
      <c r="X709" s="73">
        <f t="shared" si="13217"/>
        <v>183</v>
      </c>
      <c r="Y709" s="73">
        <f t="shared" si="13217"/>
        <v>214</v>
      </c>
      <c r="Z709" s="73">
        <f t="shared" si="13217"/>
        <v>245</v>
      </c>
      <c r="AA709" s="73">
        <f t="shared" si="13217"/>
        <v>275</v>
      </c>
      <c r="AB709" s="73">
        <f t="shared" si="13217"/>
        <v>306</v>
      </c>
      <c r="AC709" s="73">
        <f t="shared" si="13217"/>
        <v>336</v>
      </c>
      <c r="AD709" s="73">
        <f t="shared" si="13217"/>
        <v>367</v>
      </c>
      <c r="AE709" s="73">
        <f t="shared" si="13217"/>
        <v>398</v>
      </c>
      <c r="AF709" s="73">
        <f t="shared" si="13217"/>
        <v>426</v>
      </c>
      <c r="AG709" s="73">
        <f t="shared" si="13217"/>
        <v>457</v>
      </c>
      <c r="AH709" s="73">
        <f t="shared" si="13217"/>
        <v>487</v>
      </c>
      <c r="AI709" s="73">
        <f t="shared" si="13217"/>
        <v>518</v>
      </c>
      <c r="AJ709" s="73">
        <f t="shared" si="13217"/>
        <v>548</v>
      </c>
      <c r="AK709" s="73">
        <f t="shared" si="13217"/>
        <v>579</v>
      </c>
      <c r="AL709" s="73">
        <f t="shared" si="13217"/>
        <v>610</v>
      </c>
      <c r="AM709" s="73">
        <f t="shared" si="13217"/>
        <v>640</v>
      </c>
      <c r="AN709" s="73">
        <f t="shared" si="13217"/>
        <v>671</v>
      </c>
      <c r="AO709" s="73">
        <f t="shared" si="13217"/>
        <v>701</v>
      </c>
      <c r="AP709" s="73">
        <f t="shared" si="13217"/>
        <v>732</v>
      </c>
      <c r="AQ709" s="73">
        <f t="shared" si="13217"/>
        <v>763</v>
      </c>
      <c r="AR709" s="73">
        <f t="shared" si="13217"/>
        <v>791</v>
      </c>
      <c r="AS709" s="73">
        <f t="shared" si="13217"/>
        <v>822</v>
      </c>
      <c r="AT709" s="73">
        <f t="shared" si="13217"/>
        <v>852</v>
      </c>
      <c r="AU709" s="73">
        <f t="shared" si="13217"/>
        <v>883</v>
      </c>
      <c r="AV709" s="73">
        <f t="shared" si="13217"/>
        <v>913</v>
      </c>
      <c r="AW709" s="73">
        <f t="shared" si="13217"/>
        <v>944</v>
      </c>
      <c r="AX709" s="73">
        <f t="shared" si="13217"/>
        <v>975</v>
      </c>
      <c r="AY709" s="73">
        <f t="shared" si="13217"/>
        <v>1005</v>
      </c>
      <c r="AZ709" s="73">
        <f t="shared" si="13217"/>
        <v>1036</v>
      </c>
      <c r="BA709" s="73">
        <f t="shared" si="13217"/>
        <v>1066</v>
      </c>
      <c r="BB709" s="73">
        <f t="shared" si="13217"/>
        <v>1097</v>
      </c>
      <c r="BC709" s="73">
        <f t="shared" si="13217"/>
        <v>1128</v>
      </c>
      <c r="BD709" s="73">
        <f t="shared" si="13217"/>
        <v>1156</v>
      </c>
      <c r="BE709" s="73">
        <f t="shared" si="13217"/>
        <v>1187</v>
      </c>
      <c r="BF709" s="73">
        <f t="shared" si="13217"/>
        <v>1217</v>
      </c>
      <c r="BG709" s="73">
        <f t="shared" si="13217"/>
        <v>1248</v>
      </c>
      <c r="BH709" s="73">
        <f t="shared" si="13217"/>
        <v>1278</v>
      </c>
      <c r="BI709" s="73">
        <f t="shared" si="13217"/>
        <v>1309</v>
      </c>
      <c r="BJ709" s="73">
        <f t="shared" si="13217"/>
        <v>1340</v>
      </c>
      <c r="BK709" s="73">
        <f t="shared" si="13217"/>
        <v>1370</v>
      </c>
      <c r="BL709" s="73">
        <f t="shared" si="13217"/>
        <v>1401</v>
      </c>
      <c r="BM709" s="73">
        <f t="shared" si="13217"/>
        <v>1431</v>
      </c>
      <c r="BN709" s="82"/>
      <c r="BO709" s="79"/>
      <c r="BP709" s="79"/>
      <c r="BQ709" s="79"/>
      <c r="BR709" s="106"/>
      <c r="BS709" s="106"/>
      <c r="BT709" s="106"/>
      <c r="BU709" s="106"/>
      <c r="BV709" s="106"/>
      <c r="BW709" s="106"/>
      <c r="BX709" s="106"/>
      <c r="BY709" s="106"/>
      <c r="BZ709" s="106"/>
      <c r="CA709" s="106"/>
      <c r="CB709" s="106"/>
      <c r="CC709" s="106"/>
      <c r="CD709" s="106"/>
      <c r="CE709" s="106"/>
      <c r="CF709" s="106"/>
      <c r="CG709" s="106"/>
    </row>
    <row r="710" spans="1:85" s="245" customFormat="1" ht="18" customHeight="1" x14ac:dyDescent="0.35">
      <c r="A710" s="250"/>
      <c r="B710" s="113"/>
      <c r="C710" s="361"/>
      <c r="D710" s="125"/>
      <c r="E710" s="357" t="s">
        <v>207</v>
      </c>
      <c r="F710" s="357" t="s">
        <v>207</v>
      </c>
      <c r="G710" s="357" t="s">
        <v>207</v>
      </c>
      <c r="H710" s="370"/>
      <c r="I710" s="371"/>
      <c r="J710" s="357"/>
      <c r="K710" s="357"/>
      <c r="L710" s="357" t="s">
        <v>219</v>
      </c>
      <c r="M710" s="373"/>
      <c r="N710" s="7"/>
      <c r="O710" s="376"/>
      <c r="P710" s="106"/>
      <c r="Q710" s="77"/>
      <c r="R710" s="60" t="str">
        <f>VLOOKUP(R708,'Podpůrná data'!$I$188:$J$199,2)</f>
        <v>leden</v>
      </c>
      <c r="S710" s="60" t="str">
        <f>VLOOKUP(S708,'Podpůrná data'!$I$188:$J$199,2)</f>
        <v>únor</v>
      </c>
      <c r="T710" s="60" t="str">
        <f>VLOOKUP(T708,'Podpůrná data'!$I$188:$J$199,2)</f>
        <v>březen</v>
      </c>
      <c r="U710" s="60" t="str">
        <f>VLOOKUP(U708,'Podpůrná data'!$I$188:$J$199,2)</f>
        <v>duben</v>
      </c>
      <c r="V710" s="60" t="str">
        <f>VLOOKUP(V708,'Podpůrná data'!$I$188:$J$199,2)</f>
        <v>květen</v>
      </c>
      <c r="W710" s="60" t="str">
        <f>VLOOKUP(W708,'Podpůrná data'!$I$188:$J$199,2)</f>
        <v>červen</v>
      </c>
      <c r="X710" s="60" t="str">
        <f>VLOOKUP(X708,'Podpůrná data'!$I$188:$J$199,2)</f>
        <v>červenec</v>
      </c>
      <c r="Y710" s="60" t="str">
        <f>VLOOKUP(Y708,'Podpůrná data'!$I$188:$J$199,2)</f>
        <v>srpen</v>
      </c>
      <c r="Z710" s="60" t="str">
        <f>VLOOKUP(Z708,'Podpůrná data'!$I$188:$J$199,2)</f>
        <v>září</v>
      </c>
      <c r="AA710" s="60" t="str">
        <f>VLOOKUP(AA708,'Podpůrná data'!$I$188:$J$199,2)</f>
        <v>říjen</v>
      </c>
      <c r="AB710" s="60" t="str">
        <f>VLOOKUP(AB708,'Podpůrná data'!$I$188:$J$199,2)</f>
        <v>listopad</v>
      </c>
      <c r="AC710" s="60" t="str">
        <f>VLOOKUP(AC708,'Podpůrná data'!$I$188:$J$199,2)</f>
        <v>prosinec</v>
      </c>
      <c r="AD710" s="60" t="str">
        <f>VLOOKUP(AD708,'Podpůrná data'!$I$188:$J$199,2)</f>
        <v>leden</v>
      </c>
      <c r="AE710" s="60" t="str">
        <f>VLOOKUP(AE708,'Podpůrná data'!$I$188:$J$199,2)</f>
        <v>únor</v>
      </c>
      <c r="AF710" s="60" t="str">
        <f>VLOOKUP(AF708,'Podpůrná data'!$I$188:$J$199,2)</f>
        <v>březen</v>
      </c>
      <c r="AG710" s="60" t="str">
        <f>VLOOKUP(AG708,'Podpůrná data'!$I$188:$J$199,2)</f>
        <v>duben</v>
      </c>
      <c r="AH710" s="60" t="str">
        <f>VLOOKUP(AH708,'Podpůrná data'!$I$188:$J$199,2)</f>
        <v>květen</v>
      </c>
      <c r="AI710" s="60" t="str">
        <f>VLOOKUP(AI708,'Podpůrná data'!$I$188:$J$199,2)</f>
        <v>červen</v>
      </c>
      <c r="AJ710" s="60" t="str">
        <f>VLOOKUP(AJ708,'Podpůrná data'!$I$188:$J$199,2)</f>
        <v>červenec</v>
      </c>
      <c r="AK710" s="60" t="str">
        <f>VLOOKUP(AK708,'Podpůrná data'!$I$188:$J$199,2)</f>
        <v>srpen</v>
      </c>
      <c r="AL710" s="60" t="str">
        <f>VLOOKUP(AL708,'Podpůrná data'!$I$188:$J$199,2)</f>
        <v>září</v>
      </c>
      <c r="AM710" s="60" t="str">
        <f>VLOOKUP(AM708,'Podpůrná data'!$I$188:$J$199,2)</f>
        <v>říjen</v>
      </c>
      <c r="AN710" s="60" t="str">
        <f>VLOOKUP(AN708,'Podpůrná data'!$I$188:$J$199,2)</f>
        <v>listopad</v>
      </c>
      <c r="AO710" s="60" t="str">
        <f>VLOOKUP(AO708,'Podpůrná data'!$I$188:$J$199,2)</f>
        <v>prosinec</v>
      </c>
      <c r="AP710" s="60" t="str">
        <f>VLOOKUP(AP708,'Podpůrná data'!$I$188:$J$199,2)</f>
        <v>leden</v>
      </c>
      <c r="AQ710" s="60" t="str">
        <f>VLOOKUP(AQ708,'Podpůrná data'!$I$188:$J$199,2)</f>
        <v>únor</v>
      </c>
      <c r="AR710" s="60" t="str">
        <f>VLOOKUP(AR708,'Podpůrná data'!$I$188:$J$199,2)</f>
        <v>březen</v>
      </c>
      <c r="AS710" s="60" t="str">
        <f>VLOOKUP(AS708,'Podpůrná data'!$I$188:$J$199,2)</f>
        <v>duben</v>
      </c>
      <c r="AT710" s="60" t="str">
        <f>VLOOKUP(AT708,'Podpůrná data'!$I$188:$J$199,2)</f>
        <v>květen</v>
      </c>
      <c r="AU710" s="60" t="str">
        <f>VLOOKUP(AU708,'Podpůrná data'!$I$188:$J$199,2)</f>
        <v>červen</v>
      </c>
      <c r="AV710" s="60" t="str">
        <f>VLOOKUP(AV708,'Podpůrná data'!$I$188:$J$199,2)</f>
        <v>červenec</v>
      </c>
      <c r="AW710" s="60" t="str">
        <f>VLOOKUP(AW708,'Podpůrná data'!$I$188:$J$199,2)</f>
        <v>srpen</v>
      </c>
      <c r="AX710" s="60" t="str">
        <f>VLOOKUP(AX708,'Podpůrná data'!$I$188:$J$199,2)</f>
        <v>září</v>
      </c>
      <c r="AY710" s="60" t="str">
        <f>VLOOKUP(AY708,'Podpůrná data'!$I$188:$J$199,2)</f>
        <v>říjen</v>
      </c>
      <c r="AZ710" s="60" t="str">
        <f>VLOOKUP(AZ708,'Podpůrná data'!$I$188:$J$199,2)</f>
        <v>listopad</v>
      </c>
      <c r="BA710" s="60" t="str">
        <f>VLOOKUP(BA708,'Podpůrná data'!$I$188:$J$199,2)</f>
        <v>prosinec</v>
      </c>
      <c r="BB710" s="60" t="str">
        <f>VLOOKUP(BB708,'Podpůrná data'!$I$188:$J$199,2)</f>
        <v>leden</v>
      </c>
      <c r="BC710" s="60" t="str">
        <f>VLOOKUP(BC708,'Podpůrná data'!$I$188:$J$199,2)</f>
        <v>únor</v>
      </c>
      <c r="BD710" s="60" t="str">
        <f>VLOOKUP(BD708,'Podpůrná data'!$I$188:$J$199,2)</f>
        <v>březen</v>
      </c>
      <c r="BE710" s="60" t="str">
        <f>VLOOKUP(BE708,'Podpůrná data'!$I$188:$J$199,2)</f>
        <v>duben</v>
      </c>
      <c r="BF710" s="60" t="str">
        <f>VLOOKUP(BF708,'Podpůrná data'!$I$188:$J$199,2)</f>
        <v>květen</v>
      </c>
      <c r="BG710" s="60" t="str">
        <f>VLOOKUP(BG708,'Podpůrná data'!$I$188:$J$199,2)</f>
        <v>červen</v>
      </c>
      <c r="BH710" s="60" t="str">
        <f>VLOOKUP(BH708,'Podpůrná data'!$I$188:$J$199,2)</f>
        <v>červenec</v>
      </c>
      <c r="BI710" s="60" t="str">
        <f>VLOOKUP(BI708,'Podpůrná data'!$I$188:$J$199,2)</f>
        <v>srpen</v>
      </c>
      <c r="BJ710" s="60" t="str">
        <f>VLOOKUP(BJ708,'Podpůrná data'!$I$188:$J$199,2)</f>
        <v>září</v>
      </c>
      <c r="BK710" s="60" t="str">
        <f>VLOOKUP(BK708,'Podpůrná data'!$I$188:$J$199,2)</f>
        <v>říjen</v>
      </c>
      <c r="BL710" s="60" t="str">
        <f>VLOOKUP(BL708,'Podpůrná data'!$I$188:$J$199,2)</f>
        <v>listopad</v>
      </c>
      <c r="BM710" s="60" t="str">
        <f>VLOOKUP(BM708,'Podpůrná data'!$I$188:$J$199,2)</f>
        <v>prosinec</v>
      </c>
      <c r="BN710" s="171"/>
      <c r="BO710" s="175"/>
      <c r="BP710" s="197"/>
      <c r="BQ710" s="197"/>
      <c r="BR710" s="106"/>
      <c r="BS710" s="179" t="s">
        <v>105</v>
      </c>
      <c r="BT710" s="179" t="s">
        <v>106</v>
      </c>
      <c r="BU710" s="179" t="s">
        <v>107</v>
      </c>
      <c r="BV710" s="179" t="s">
        <v>108</v>
      </c>
      <c r="BW710" s="179" t="s">
        <v>109</v>
      </c>
      <c r="BX710" s="179" t="s">
        <v>110</v>
      </c>
      <c r="BY710" s="179" t="s">
        <v>111</v>
      </c>
      <c r="BZ710" s="179" t="s">
        <v>112</v>
      </c>
      <c r="CA710" s="179" t="s">
        <v>113</v>
      </c>
      <c r="CB710" s="179" t="s">
        <v>155</v>
      </c>
      <c r="CC710" s="179" t="s">
        <v>156</v>
      </c>
      <c r="CD710" s="179" t="s">
        <v>157</v>
      </c>
      <c r="CE710" s="179" t="s">
        <v>202</v>
      </c>
      <c r="CF710" s="179" t="s">
        <v>203</v>
      </c>
      <c r="CG710" s="179" t="s">
        <v>204</v>
      </c>
    </row>
    <row r="711" spans="1:85" s="245" customFormat="1" ht="16.399999999999999" customHeight="1" x14ac:dyDescent="0.35">
      <c r="A711" s="250"/>
      <c r="B711" s="113"/>
      <c r="C711" s="361"/>
      <c r="D711" s="125"/>
      <c r="E711" s="357"/>
      <c r="F711" s="357"/>
      <c r="G711" s="357"/>
      <c r="H711" s="370"/>
      <c r="I711" s="371"/>
      <c r="J711" s="357"/>
      <c r="K711" s="357"/>
      <c r="L711" s="357"/>
      <c r="M711" s="373"/>
      <c r="N711" s="7"/>
      <c r="O711" s="376"/>
      <c r="P711" s="106"/>
      <c r="Q711" s="77"/>
      <c r="R711" s="60">
        <f>YEAR(Úvod!$F$10)</f>
        <v>1900</v>
      </c>
      <c r="S711" s="60">
        <f t="shared" ref="S711" si="13218">IF(S708=1,R711+1,R711)</f>
        <v>1900</v>
      </c>
      <c r="T711" s="60">
        <f t="shared" ref="T711" si="13219">IF(T708=1,S711+1,S711)</f>
        <v>1900</v>
      </c>
      <c r="U711" s="60">
        <f t="shared" ref="U711" si="13220">IF(U708=1,T711+1,T711)</f>
        <v>1900</v>
      </c>
      <c r="V711" s="60">
        <f t="shared" ref="V711" si="13221">IF(V708=1,U711+1,U711)</f>
        <v>1900</v>
      </c>
      <c r="W711" s="60">
        <f t="shared" ref="W711" si="13222">IF(W708=1,V711+1,V711)</f>
        <v>1900</v>
      </c>
      <c r="X711" s="60">
        <f t="shared" ref="X711" si="13223">IF(X708=1,W711+1,W711)</f>
        <v>1900</v>
      </c>
      <c r="Y711" s="60">
        <f t="shared" ref="Y711" si="13224">IF(Y708=1,X711+1,X711)</f>
        <v>1900</v>
      </c>
      <c r="Z711" s="60">
        <f t="shared" ref="Z711" si="13225">IF(Z708=1,Y711+1,Y711)</f>
        <v>1900</v>
      </c>
      <c r="AA711" s="60">
        <f t="shared" ref="AA711" si="13226">IF(AA708=1,Z711+1,Z711)</f>
        <v>1900</v>
      </c>
      <c r="AB711" s="60">
        <f t="shared" ref="AB711" si="13227">IF(AB708=1,AA711+1,AA711)</f>
        <v>1900</v>
      </c>
      <c r="AC711" s="60">
        <f t="shared" ref="AC711" si="13228">IF(AC708=1,AB711+1,AB711)</f>
        <v>1900</v>
      </c>
      <c r="AD711" s="60">
        <f t="shared" ref="AD711" si="13229">IF(AD708=1,AC711+1,AC711)</f>
        <v>1901</v>
      </c>
      <c r="AE711" s="60">
        <f t="shared" ref="AE711" si="13230">IF(AE708=1,AD711+1,AD711)</f>
        <v>1901</v>
      </c>
      <c r="AF711" s="60">
        <f t="shared" ref="AF711" si="13231">IF(AF708=1,AE711+1,AE711)</f>
        <v>1901</v>
      </c>
      <c r="AG711" s="60">
        <f t="shared" ref="AG711" si="13232">IF(AG708=1,AF711+1,AF711)</f>
        <v>1901</v>
      </c>
      <c r="AH711" s="60">
        <f t="shared" ref="AH711" si="13233">IF(AH708=1,AG711+1,AG711)</f>
        <v>1901</v>
      </c>
      <c r="AI711" s="60">
        <f t="shared" ref="AI711" si="13234">IF(AI708=1,AH711+1,AH711)</f>
        <v>1901</v>
      </c>
      <c r="AJ711" s="60">
        <f t="shared" ref="AJ711" si="13235">IF(AJ708=1,AI711+1,AI711)</f>
        <v>1901</v>
      </c>
      <c r="AK711" s="60">
        <f t="shared" ref="AK711" si="13236">IF(AK708=1,AJ711+1,AJ711)</f>
        <v>1901</v>
      </c>
      <c r="AL711" s="60">
        <f t="shared" ref="AL711" si="13237">IF(AL708=1,AK711+1,AK711)</f>
        <v>1901</v>
      </c>
      <c r="AM711" s="60">
        <f t="shared" ref="AM711" si="13238">IF(AM708=1,AL711+1,AL711)</f>
        <v>1901</v>
      </c>
      <c r="AN711" s="60">
        <f t="shared" ref="AN711" si="13239">IF(AN708=1,AM711+1,AM711)</f>
        <v>1901</v>
      </c>
      <c r="AO711" s="60">
        <f t="shared" ref="AO711" si="13240">IF(AO708=1,AN711+1,AN711)</f>
        <v>1901</v>
      </c>
      <c r="AP711" s="60">
        <f t="shared" ref="AP711" si="13241">IF(AP708=1,AO711+1,AO711)</f>
        <v>1902</v>
      </c>
      <c r="AQ711" s="60">
        <f t="shared" ref="AQ711" si="13242">IF(AQ708=1,AP711+1,AP711)</f>
        <v>1902</v>
      </c>
      <c r="AR711" s="60">
        <f t="shared" ref="AR711" si="13243">IF(AR708=1,AQ711+1,AQ711)</f>
        <v>1902</v>
      </c>
      <c r="AS711" s="60">
        <f t="shared" ref="AS711" si="13244">IF(AS708=1,AR711+1,AR711)</f>
        <v>1902</v>
      </c>
      <c r="AT711" s="60">
        <f t="shared" ref="AT711" si="13245">IF(AT708=1,AS711+1,AS711)</f>
        <v>1902</v>
      </c>
      <c r="AU711" s="60">
        <f t="shared" ref="AU711" si="13246">IF(AU708=1,AT711+1,AT711)</f>
        <v>1902</v>
      </c>
      <c r="AV711" s="60">
        <f t="shared" ref="AV711" si="13247">IF(AV708=1,AU711+1,AU711)</f>
        <v>1902</v>
      </c>
      <c r="AW711" s="60">
        <f t="shared" ref="AW711" si="13248">IF(AW708=1,AV711+1,AV711)</f>
        <v>1902</v>
      </c>
      <c r="AX711" s="60">
        <f t="shared" ref="AX711" si="13249">IF(AX708=1,AW711+1,AW711)</f>
        <v>1902</v>
      </c>
      <c r="AY711" s="60">
        <f t="shared" ref="AY711" si="13250">IF(AY708=1,AX711+1,AX711)</f>
        <v>1902</v>
      </c>
      <c r="AZ711" s="60">
        <f t="shared" ref="AZ711" si="13251">IF(AZ708=1,AY711+1,AY711)</f>
        <v>1902</v>
      </c>
      <c r="BA711" s="60">
        <f t="shared" ref="BA711" si="13252">IF(BA708=1,AZ711+1,AZ711)</f>
        <v>1902</v>
      </c>
      <c r="BB711" s="60">
        <f t="shared" ref="BB711" si="13253">IF(BB708=1,BA711+1,BA711)</f>
        <v>1903</v>
      </c>
      <c r="BC711" s="60">
        <f t="shared" ref="BC711" si="13254">IF(BC708=1,BB711+1,BB711)</f>
        <v>1903</v>
      </c>
      <c r="BD711" s="60">
        <f t="shared" ref="BD711" si="13255">IF(BD708=1,BC711+1,BC711)</f>
        <v>1903</v>
      </c>
      <c r="BE711" s="60">
        <f t="shared" ref="BE711" si="13256">IF(BE708=1,BD711+1,BD711)</f>
        <v>1903</v>
      </c>
      <c r="BF711" s="60">
        <f t="shared" ref="BF711" si="13257">IF(BF708=1,BE711+1,BE711)</f>
        <v>1903</v>
      </c>
      <c r="BG711" s="60">
        <f t="shared" ref="BG711" si="13258">IF(BG708=1,BF711+1,BF711)</f>
        <v>1903</v>
      </c>
      <c r="BH711" s="60">
        <f t="shared" ref="BH711" si="13259">IF(BH708=1,BG711+1,BG711)</f>
        <v>1903</v>
      </c>
      <c r="BI711" s="60">
        <f t="shared" ref="BI711" si="13260">IF(BI708=1,BH711+1,BH711)</f>
        <v>1903</v>
      </c>
      <c r="BJ711" s="60">
        <f t="shared" ref="BJ711" si="13261">IF(BJ708=1,BI711+1,BI711)</f>
        <v>1903</v>
      </c>
      <c r="BK711" s="60">
        <f t="shared" ref="BK711" si="13262">IF(BK708=1,BJ711+1,BJ711)</f>
        <v>1903</v>
      </c>
      <c r="BL711" s="60">
        <f t="shared" ref="BL711" si="13263">IF(BL708=1,BK711+1,BK711)</f>
        <v>1903</v>
      </c>
      <c r="BM711" s="60">
        <f t="shared" ref="BM711" si="13264">IF(BM708=1,BL711+1,BL711)</f>
        <v>1903</v>
      </c>
      <c r="BN711" s="195"/>
      <c r="BO711" s="196"/>
      <c r="BP711" s="197"/>
      <c r="BQ711" s="197"/>
      <c r="BR711" s="106"/>
      <c r="BS711" s="106"/>
      <c r="BT711" s="106"/>
      <c r="BU711" s="106"/>
      <c r="BV711" s="106"/>
      <c r="BW711" s="106"/>
      <c r="BX711" s="106"/>
      <c r="BY711" s="106"/>
      <c r="BZ711" s="106"/>
      <c r="CA711" s="106"/>
      <c r="CB711" s="106"/>
      <c r="CC711" s="106"/>
      <c r="CD711" s="106"/>
      <c r="CE711" s="106"/>
      <c r="CF711" s="106"/>
      <c r="CG711" s="106"/>
    </row>
    <row r="712" spans="1:85" s="245" customFormat="1" ht="16.399999999999999" customHeight="1" x14ac:dyDescent="0.35">
      <c r="A712" s="250"/>
      <c r="B712" s="113"/>
      <c r="C712" s="125"/>
      <c r="D712" s="125"/>
      <c r="E712" s="357"/>
      <c r="F712" s="357"/>
      <c r="G712" s="357"/>
      <c r="H712" s="370"/>
      <c r="I712" s="371"/>
      <c r="J712" s="357"/>
      <c r="K712" s="372"/>
      <c r="L712" s="357"/>
      <c r="M712" s="374"/>
      <c r="N712" s="7"/>
      <c r="O712" s="377"/>
      <c r="P712" s="106"/>
      <c r="Q712" s="63" t="s">
        <v>159</v>
      </c>
      <c r="R712" s="251"/>
      <c r="S712" s="251"/>
      <c r="T712" s="251"/>
      <c r="U712" s="251"/>
      <c r="V712" s="251"/>
      <c r="W712" s="251"/>
      <c r="X712" s="251"/>
      <c r="Y712" s="251"/>
      <c r="Z712" s="251"/>
      <c r="AA712" s="251"/>
      <c r="AB712" s="251"/>
      <c r="AC712" s="251"/>
      <c r="AD712" s="251"/>
      <c r="AE712" s="251"/>
      <c r="AF712" s="251"/>
      <c r="AG712" s="251"/>
      <c r="AH712" s="251"/>
      <c r="AI712" s="251"/>
      <c r="AJ712" s="251"/>
      <c r="AK712" s="251"/>
      <c r="AL712" s="251"/>
      <c r="AM712" s="251"/>
      <c r="AN712" s="251"/>
      <c r="AO712" s="251"/>
      <c r="AP712" s="251"/>
      <c r="AQ712" s="251"/>
      <c r="AR712" s="251"/>
      <c r="AS712" s="251"/>
      <c r="AT712" s="251"/>
      <c r="AU712" s="251"/>
      <c r="AV712" s="251"/>
      <c r="AW712" s="251"/>
      <c r="AX712" s="251"/>
      <c r="AY712" s="251"/>
      <c r="AZ712" s="251"/>
      <c r="BA712" s="251"/>
      <c r="BB712" s="251"/>
      <c r="BC712" s="251"/>
      <c r="BD712" s="251"/>
      <c r="BE712" s="251"/>
      <c r="BF712" s="251"/>
      <c r="BG712" s="251"/>
      <c r="BH712" s="251"/>
      <c r="BI712" s="251"/>
      <c r="BJ712" s="251"/>
      <c r="BK712" s="251"/>
      <c r="BL712" s="251"/>
      <c r="BM712" s="251"/>
      <c r="BN712" s="195"/>
      <c r="BO712" s="196"/>
      <c r="BP712" s="197"/>
      <c r="BQ712" s="197"/>
      <c r="BR712" s="106"/>
      <c r="BS712" s="106"/>
      <c r="BT712" s="106"/>
      <c r="BU712" s="106"/>
      <c r="BV712" s="106"/>
      <c r="BW712" s="106"/>
      <c r="BX712" s="106"/>
      <c r="BY712" s="106"/>
      <c r="BZ712" s="106"/>
      <c r="CA712" s="106"/>
      <c r="CB712" s="106"/>
      <c r="CC712" s="106"/>
      <c r="CD712" s="106"/>
      <c r="CE712" s="106"/>
      <c r="CF712" s="106"/>
      <c r="CG712" s="106"/>
    </row>
    <row r="713" spans="1:85" s="245" customFormat="1" ht="23.5" customHeight="1" x14ac:dyDescent="0.35">
      <c r="A713" s="243"/>
      <c r="B713" s="126" t="s">
        <v>45</v>
      </c>
      <c r="C713" s="359"/>
      <c r="D713" s="359"/>
      <c r="E713" s="252"/>
      <c r="F713" s="252"/>
      <c r="G713" s="241"/>
      <c r="H713" s="253"/>
      <c r="I713" s="254"/>
      <c r="J713" s="253"/>
      <c r="K713" s="205">
        <f>IF(J713="",0,IF(J713="ANO",'Podpůrná data'!$B$5,'Podpůrná data'!$B$3))</f>
        <v>0</v>
      </c>
      <c r="L713" s="203">
        <f>IFERROR(INT(ROUND(I713,2)*(VLOOKUP(INT(H713),'Podpůrná data'!$A$189:$B$233,2,FALSE))*(H713/(INT(H713)))),0)</f>
        <v>0</v>
      </c>
      <c r="M713" s="61">
        <f>K713*L713</f>
        <v>0</v>
      </c>
      <c r="N713" s="62">
        <f>IF(M713&gt;0,IF(ISTEXT(C713)=TRUE,0,1),0)</f>
        <v>0</v>
      </c>
      <c r="O713" s="166">
        <f>IF(M713&gt;0,1,0)</f>
        <v>0</v>
      </c>
      <c r="P713" s="127"/>
      <c r="Q713" s="63" t="s">
        <v>95</v>
      </c>
      <c r="R713" s="255"/>
      <c r="S713" s="255"/>
      <c r="T713" s="255"/>
      <c r="U713" s="255"/>
      <c r="V713" s="255"/>
      <c r="W713" s="255"/>
      <c r="X713" s="255"/>
      <c r="Y713" s="255"/>
      <c r="Z713" s="255"/>
      <c r="AA713" s="255"/>
      <c r="AB713" s="255"/>
      <c r="AC713" s="255"/>
      <c r="AD713" s="255"/>
      <c r="AE713" s="255"/>
      <c r="AF713" s="255"/>
      <c r="AG713" s="255"/>
      <c r="AH713" s="255"/>
      <c r="AI713" s="255"/>
      <c r="AJ713" s="255"/>
      <c r="AK713" s="255"/>
      <c r="AL713" s="255"/>
      <c r="AM713" s="255"/>
      <c r="AN713" s="255"/>
      <c r="AO713" s="255"/>
      <c r="AP713" s="255"/>
      <c r="AQ713" s="255"/>
      <c r="AR713" s="255"/>
      <c r="AS713" s="255"/>
      <c r="AT713" s="255"/>
      <c r="AU713" s="255"/>
      <c r="AV713" s="255"/>
      <c r="AW713" s="255"/>
      <c r="AX713" s="255"/>
      <c r="AY713" s="255"/>
      <c r="AZ713" s="255"/>
      <c r="BA713" s="255"/>
      <c r="BB713" s="255"/>
      <c r="BC713" s="255"/>
      <c r="BD713" s="255"/>
      <c r="BE713" s="255"/>
      <c r="BF713" s="255"/>
      <c r="BG713" s="255"/>
      <c r="BH713" s="255"/>
      <c r="BI713" s="255"/>
      <c r="BJ713" s="255"/>
      <c r="BK713" s="255"/>
      <c r="BL713" s="255"/>
      <c r="BM713" s="255"/>
      <c r="BN713" s="362">
        <f>SUM(R721:BM721)</f>
        <v>0</v>
      </c>
      <c r="BO713" s="364">
        <f>SUM(R722:BM722)</f>
        <v>0</v>
      </c>
      <c r="BP713" s="366">
        <f>IF($O713=0,0,IF($BN713&gt;=143*$I713,1,0))</f>
        <v>0</v>
      </c>
      <c r="BQ713" s="366">
        <f>IF($BN713&gt;=143*$I713,0,(CEILING(143*$I713,1)-$BN713))</f>
        <v>0</v>
      </c>
      <c r="BR713" s="106"/>
      <c r="BS713" s="106"/>
      <c r="BT713" s="106"/>
      <c r="BU713" s="106"/>
      <c r="BV713" s="106"/>
      <c r="BW713" s="106"/>
      <c r="BX713" s="106"/>
      <c r="BY713" s="106"/>
      <c r="BZ713" s="106"/>
      <c r="CA713" s="106"/>
      <c r="CB713" s="106"/>
      <c r="CC713" s="106"/>
      <c r="CD713" s="106"/>
      <c r="CE713" s="106"/>
      <c r="CF713" s="106"/>
      <c r="CG713" s="106"/>
    </row>
    <row r="714" spans="1:85" s="245" customFormat="1" ht="29" x14ac:dyDescent="0.35">
      <c r="A714" s="243"/>
      <c r="B714" s="128"/>
      <c r="C714" s="80"/>
      <c r="D714" s="80"/>
      <c r="E714" s="80"/>
      <c r="F714" s="80"/>
      <c r="G714" s="80"/>
      <c r="H714" s="80"/>
      <c r="I714" s="80"/>
      <c r="J714" s="80"/>
      <c r="K714" s="80"/>
      <c r="L714" s="80"/>
      <c r="M714" s="64"/>
      <c r="N714" s="7"/>
      <c r="O714" s="192"/>
      <c r="P714" s="106"/>
      <c r="Q714" s="63" t="s">
        <v>129</v>
      </c>
      <c r="R714" s="256"/>
      <c r="S714" s="256"/>
      <c r="T714" s="256"/>
      <c r="U714" s="256"/>
      <c r="V714" s="256"/>
      <c r="W714" s="256"/>
      <c r="X714" s="256"/>
      <c r="Y714" s="256"/>
      <c r="Z714" s="256"/>
      <c r="AA714" s="256"/>
      <c r="AB714" s="256"/>
      <c r="AC714" s="256"/>
      <c r="AD714" s="256"/>
      <c r="AE714" s="256"/>
      <c r="AF714" s="256"/>
      <c r="AG714" s="256"/>
      <c r="AH714" s="256"/>
      <c r="AI714" s="256"/>
      <c r="AJ714" s="256"/>
      <c r="AK714" s="256"/>
      <c r="AL714" s="256"/>
      <c r="AM714" s="256"/>
      <c r="AN714" s="256"/>
      <c r="AO714" s="256"/>
      <c r="AP714" s="256"/>
      <c r="AQ714" s="256"/>
      <c r="AR714" s="256"/>
      <c r="AS714" s="256"/>
      <c r="AT714" s="256"/>
      <c r="AU714" s="256"/>
      <c r="AV714" s="256"/>
      <c r="AW714" s="256"/>
      <c r="AX714" s="256"/>
      <c r="AY714" s="256"/>
      <c r="AZ714" s="256"/>
      <c r="BA714" s="256"/>
      <c r="BB714" s="256"/>
      <c r="BC714" s="256"/>
      <c r="BD714" s="256"/>
      <c r="BE714" s="256"/>
      <c r="BF714" s="256"/>
      <c r="BG714" s="256"/>
      <c r="BH714" s="256"/>
      <c r="BI714" s="256"/>
      <c r="BJ714" s="256"/>
      <c r="BK714" s="256"/>
      <c r="BL714" s="256"/>
      <c r="BM714" s="256"/>
      <c r="BN714" s="362"/>
      <c r="BO714" s="364"/>
      <c r="BP714" s="366"/>
      <c r="BQ714" s="366"/>
      <c r="BR714" s="106"/>
      <c r="BS714" s="106"/>
      <c r="BT714" s="106"/>
      <c r="BU714" s="106"/>
      <c r="BV714" s="106"/>
      <c r="BW714" s="106"/>
      <c r="BX714" s="106"/>
      <c r="BY714" s="106"/>
      <c r="BZ714" s="106"/>
      <c r="CA714" s="106"/>
      <c r="CB714" s="106"/>
      <c r="CC714" s="106"/>
      <c r="CD714" s="106"/>
      <c r="CE714" s="106"/>
      <c r="CF714" s="106"/>
      <c r="CG714" s="106"/>
    </row>
    <row r="715" spans="1:85" s="245" customFormat="1" ht="14.5" hidden="1" customHeight="1" x14ac:dyDescent="0.35">
      <c r="A715" s="243"/>
      <c r="B715" s="128"/>
      <c r="C715" s="80"/>
      <c r="D715" s="80"/>
      <c r="E715" s="80"/>
      <c r="F715" s="80"/>
      <c r="G715" s="80"/>
      <c r="H715" s="80"/>
      <c r="I715" s="80"/>
      <c r="J715" s="80"/>
      <c r="K715" s="80"/>
      <c r="L715" s="80"/>
      <c r="M715" s="64"/>
      <c r="N715" s="7"/>
      <c r="O715" s="192"/>
      <c r="P715" s="106"/>
      <c r="Q715" s="65" t="s">
        <v>130</v>
      </c>
      <c r="R715" s="66">
        <f>IF(R713&lt;&gt;0,1,0)</f>
        <v>0</v>
      </c>
      <c r="S715" s="66">
        <f t="shared" ref="S715" si="13265">IF(R715&gt;0,R715+1,IF(S713&lt;&gt;0,1,0))</f>
        <v>0</v>
      </c>
      <c r="T715" s="66">
        <f t="shared" ref="T715" si="13266">IF(S715&gt;0,S715+1,IF(T713&lt;&gt;0,1,0))</f>
        <v>0</v>
      </c>
      <c r="U715" s="66">
        <f t="shared" ref="U715" si="13267">IF(T715&gt;0,T715+1,IF(U713&lt;&gt;0,1,0))</f>
        <v>0</v>
      </c>
      <c r="V715" s="66">
        <f t="shared" ref="V715" si="13268">IF(U715&gt;0,U715+1,IF(V713&lt;&gt;0,1,0))</f>
        <v>0</v>
      </c>
      <c r="W715" s="66">
        <f t="shared" ref="W715" si="13269">IF(V715&gt;0,V715+1,IF(W713&lt;&gt;0,1,0))</f>
        <v>0</v>
      </c>
      <c r="X715" s="66">
        <f t="shared" ref="X715" si="13270">IF(W715&gt;0,W715+1,IF(X713&lt;&gt;0,1,0))</f>
        <v>0</v>
      </c>
      <c r="Y715" s="66">
        <f t="shared" ref="Y715" si="13271">IF(X715&gt;0,X715+1,IF(Y713&lt;&gt;0,1,0))</f>
        <v>0</v>
      </c>
      <c r="Z715" s="66">
        <f t="shared" ref="Z715" si="13272">IF(Y715&gt;0,Y715+1,IF(Z713&lt;&gt;0,1,0))</f>
        <v>0</v>
      </c>
      <c r="AA715" s="66">
        <f t="shared" ref="AA715" si="13273">IF(Z715&gt;0,Z715+1,IF(AA713&lt;&gt;0,1,0))</f>
        <v>0</v>
      </c>
      <c r="AB715" s="66">
        <f t="shared" ref="AB715" si="13274">IF(AA715&gt;0,AA715+1,IF(AB713&lt;&gt;0,1,0))</f>
        <v>0</v>
      </c>
      <c r="AC715" s="66">
        <f t="shared" ref="AC715" si="13275">IF(AB715&gt;0,AB715+1,IF(AC713&lt;&gt;0,1,0))</f>
        <v>0</v>
      </c>
      <c r="AD715" s="66">
        <f t="shared" ref="AD715" si="13276">IF(AC715&gt;0,AC715+1,IF(AD713&lt;&gt;0,1,0))</f>
        <v>0</v>
      </c>
      <c r="AE715" s="66">
        <f t="shared" ref="AE715" si="13277">IF(AD715&gt;0,AD715+1,IF(AE713&lt;&gt;0,1,0))</f>
        <v>0</v>
      </c>
      <c r="AF715" s="66">
        <f t="shared" ref="AF715" si="13278">IF(AE715&gt;0,AE715+1,IF(AF713&lt;&gt;0,1,0))</f>
        <v>0</v>
      </c>
      <c r="AG715" s="66">
        <f t="shared" ref="AG715" si="13279">IF(AF715&gt;0,AF715+1,IF(AG713&lt;&gt;0,1,0))</f>
        <v>0</v>
      </c>
      <c r="AH715" s="66">
        <f t="shared" ref="AH715" si="13280">IF(AG715&gt;0,AG715+1,IF(AH713&lt;&gt;0,1,0))</f>
        <v>0</v>
      </c>
      <c r="AI715" s="66">
        <f t="shared" ref="AI715" si="13281">IF(AH715&gt;0,AH715+1,IF(AI713&lt;&gt;0,1,0))</f>
        <v>0</v>
      </c>
      <c r="AJ715" s="66">
        <f t="shared" ref="AJ715" si="13282">IF(AI715&gt;0,AI715+1,IF(AJ713&lt;&gt;0,1,0))</f>
        <v>0</v>
      </c>
      <c r="AK715" s="66">
        <f t="shared" ref="AK715" si="13283">IF(AJ715&gt;0,AJ715+1,IF(AK713&lt;&gt;0,1,0))</f>
        <v>0</v>
      </c>
      <c r="AL715" s="66">
        <f t="shared" ref="AL715" si="13284">IF(AK715&gt;0,AK715+1,IF(AL713&lt;&gt;0,1,0))</f>
        <v>0</v>
      </c>
      <c r="AM715" s="66">
        <f t="shared" ref="AM715" si="13285">IF(AL715&gt;0,AL715+1,IF(AM713&lt;&gt;0,1,0))</f>
        <v>0</v>
      </c>
      <c r="AN715" s="66">
        <f t="shared" ref="AN715" si="13286">IF(AM715&gt;0,AM715+1,IF(AN713&lt;&gt;0,1,0))</f>
        <v>0</v>
      </c>
      <c r="AO715" s="66">
        <f t="shared" ref="AO715" si="13287">IF(AN715&gt;0,AN715+1,IF(AO713&lt;&gt;0,1,0))</f>
        <v>0</v>
      </c>
      <c r="AP715" s="66">
        <f t="shared" ref="AP715" si="13288">IF(AO715&gt;0,AO715+1,IF(AP713&lt;&gt;0,1,0))</f>
        <v>0</v>
      </c>
      <c r="AQ715" s="66">
        <f t="shared" ref="AQ715" si="13289">IF(AP715&gt;0,AP715+1,IF(AQ713&lt;&gt;0,1,0))</f>
        <v>0</v>
      </c>
      <c r="AR715" s="66">
        <f t="shared" ref="AR715" si="13290">IF(AQ715&gt;0,AQ715+1,IF(AR713&lt;&gt;0,1,0))</f>
        <v>0</v>
      </c>
      <c r="AS715" s="66">
        <f t="shared" ref="AS715" si="13291">IF(AR715&gt;0,AR715+1,IF(AS713&lt;&gt;0,1,0))</f>
        <v>0</v>
      </c>
      <c r="AT715" s="66">
        <f t="shared" ref="AT715" si="13292">IF(AS715&gt;0,AS715+1,IF(AT713&lt;&gt;0,1,0))</f>
        <v>0</v>
      </c>
      <c r="AU715" s="66">
        <f t="shared" ref="AU715" si="13293">IF(AT715&gt;0,AT715+1,IF(AU713&lt;&gt;0,1,0))</f>
        <v>0</v>
      </c>
      <c r="AV715" s="66">
        <f t="shared" ref="AV715" si="13294">IF(AU715&gt;0,AU715+1,IF(AV713&lt;&gt;0,1,0))</f>
        <v>0</v>
      </c>
      <c r="AW715" s="66">
        <f t="shared" ref="AW715" si="13295">IF(AV715&gt;0,AV715+1,IF(AW713&lt;&gt;0,1,0))</f>
        <v>0</v>
      </c>
      <c r="AX715" s="66">
        <f t="shared" ref="AX715" si="13296">IF(AW715&gt;0,AW715+1,IF(AX713&lt;&gt;0,1,0))</f>
        <v>0</v>
      </c>
      <c r="AY715" s="66">
        <f t="shared" ref="AY715" si="13297">IF(AX715&gt;0,AX715+1,IF(AY713&lt;&gt;0,1,0))</f>
        <v>0</v>
      </c>
      <c r="AZ715" s="66">
        <f t="shared" ref="AZ715" si="13298">IF(AY715&gt;0,AY715+1,IF(AZ713&lt;&gt;0,1,0))</f>
        <v>0</v>
      </c>
      <c r="BA715" s="66">
        <f t="shared" ref="BA715" si="13299">IF(AZ715&gt;0,AZ715+1,IF(BA713&lt;&gt;0,1,0))</f>
        <v>0</v>
      </c>
      <c r="BB715" s="66">
        <f t="shared" ref="BB715" si="13300">IF(BA715&gt;0,BA715+1,IF(BB713&lt;&gt;0,1,0))</f>
        <v>0</v>
      </c>
      <c r="BC715" s="66">
        <f t="shared" ref="BC715" si="13301">IF(BB715&gt;0,BB715+1,IF(BC713&lt;&gt;0,1,0))</f>
        <v>0</v>
      </c>
      <c r="BD715" s="66">
        <f t="shared" ref="BD715" si="13302">IF(BC715&gt;0,BC715+1,IF(BD713&lt;&gt;0,1,0))</f>
        <v>0</v>
      </c>
      <c r="BE715" s="66">
        <f t="shared" ref="BE715" si="13303">IF(BD715&gt;0,BD715+1,IF(BE713&lt;&gt;0,1,0))</f>
        <v>0</v>
      </c>
      <c r="BF715" s="66">
        <f t="shared" ref="BF715" si="13304">IF(BE715&gt;0,BE715+1,IF(BF713&lt;&gt;0,1,0))</f>
        <v>0</v>
      </c>
      <c r="BG715" s="66">
        <f t="shared" ref="BG715" si="13305">IF(BF715&gt;0,BF715+1,IF(BG713&lt;&gt;0,1,0))</f>
        <v>0</v>
      </c>
      <c r="BH715" s="66">
        <f t="shared" ref="BH715" si="13306">IF(BG715&gt;0,BG715+1,IF(BH713&lt;&gt;0,1,0))</f>
        <v>0</v>
      </c>
      <c r="BI715" s="66">
        <f t="shared" ref="BI715" si="13307">IF(BH715&gt;0,BH715+1,IF(BI713&lt;&gt;0,1,0))</f>
        <v>0</v>
      </c>
      <c r="BJ715" s="66">
        <f t="shared" ref="BJ715" si="13308">IF(BI715&gt;0,BI715+1,IF(BJ713&lt;&gt;0,1,0))</f>
        <v>0</v>
      </c>
      <c r="BK715" s="66">
        <f t="shared" ref="BK715" si="13309">IF(BJ715&gt;0,BJ715+1,IF(BK713&lt;&gt;0,1,0))</f>
        <v>0</v>
      </c>
      <c r="BL715" s="66">
        <f t="shared" ref="BL715" si="13310">IF(BK715&gt;0,BK715+1,IF(BL713&lt;&gt;0,1,0))</f>
        <v>0</v>
      </c>
      <c r="BM715" s="66">
        <f t="shared" ref="BM715" si="13311">IF(BL715&gt;0,BL715+1,IF(BM713&lt;&gt;0,1,0))</f>
        <v>0</v>
      </c>
      <c r="BN715" s="362"/>
      <c r="BO715" s="364"/>
      <c r="BP715" s="366"/>
      <c r="BQ715" s="366"/>
      <c r="BR715" s="106"/>
      <c r="BS715" s="106"/>
      <c r="BT715" s="106"/>
      <c r="BU715" s="106"/>
      <c r="BV715" s="106"/>
      <c r="BW715" s="106"/>
      <c r="BX715" s="106"/>
      <c r="BY715" s="106"/>
      <c r="BZ715" s="106"/>
      <c r="CA715" s="106"/>
      <c r="CB715" s="106"/>
      <c r="CC715" s="106"/>
      <c r="CD715" s="106"/>
      <c r="CE715" s="106"/>
      <c r="CF715" s="106"/>
      <c r="CG715" s="106"/>
    </row>
    <row r="716" spans="1:85" s="245" customFormat="1" ht="14.5" hidden="1" customHeight="1" x14ac:dyDescent="0.35">
      <c r="A716" s="243"/>
      <c r="B716" s="128"/>
      <c r="C716" s="80"/>
      <c r="D716" s="80"/>
      <c r="E716" s="80"/>
      <c r="F716" s="80"/>
      <c r="G716" s="80"/>
      <c r="H716" s="80"/>
      <c r="I716" s="80"/>
      <c r="J716" s="80"/>
      <c r="K716" s="80"/>
      <c r="L716" s="80"/>
      <c r="M716" s="64"/>
      <c r="N716" s="7"/>
      <c r="O716" s="192"/>
      <c r="P716" s="106"/>
      <c r="Q716" s="65" t="s">
        <v>131</v>
      </c>
      <c r="R716" s="66">
        <f>R715</f>
        <v>0</v>
      </c>
      <c r="S716" s="66">
        <f>IF(S715=0,0,IF(OR(R716=0,R716=12),1,R716+1))</f>
        <v>0</v>
      </c>
      <c r="T716" s="66">
        <f t="shared" ref="T716" si="13312">IF(T715=0,0,IF(OR(S716=0,S716=12),1,S716+1))</f>
        <v>0</v>
      </c>
      <c r="U716" s="66">
        <f t="shared" ref="U716" si="13313">IF(U715=0,0,IF(OR(T716=0,T716=12),1,T716+1))</f>
        <v>0</v>
      </c>
      <c r="V716" s="66">
        <f t="shared" ref="V716" si="13314">IF(V715=0,0,IF(OR(U716=0,U716=12),1,U716+1))</f>
        <v>0</v>
      </c>
      <c r="W716" s="66">
        <f t="shared" ref="W716" si="13315">IF(W715=0,0,IF(OR(V716=0,V716=12),1,V716+1))</f>
        <v>0</v>
      </c>
      <c r="X716" s="66">
        <f t="shared" ref="X716" si="13316">IF(X715=0,0,IF(OR(W716=0,W716=12),1,W716+1))</f>
        <v>0</v>
      </c>
      <c r="Y716" s="66">
        <f t="shared" ref="Y716" si="13317">IF(Y715=0,0,IF(OR(X716=0,X716=12),1,X716+1))</f>
        <v>0</v>
      </c>
      <c r="Z716" s="66">
        <f t="shared" ref="Z716" si="13318">IF(Z715=0,0,IF(OR(Y716=0,Y716=12),1,Y716+1))</f>
        <v>0</v>
      </c>
      <c r="AA716" s="66">
        <f t="shared" ref="AA716" si="13319">IF(AA715=0,0,IF(OR(Z716=0,Z716=12),1,Z716+1))</f>
        <v>0</v>
      </c>
      <c r="AB716" s="66">
        <f t="shared" ref="AB716" si="13320">IF(AB715=0,0,IF(OR(AA716=0,AA716=12),1,AA716+1))</f>
        <v>0</v>
      </c>
      <c r="AC716" s="66">
        <f t="shared" ref="AC716" si="13321">IF(AC715=0,0,IF(OR(AB716=0,AB716=12),1,AB716+1))</f>
        <v>0</v>
      </c>
      <c r="AD716" s="66">
        <f t="shared" ref="AD716" si="13322">IF(AD715=0,0,IF(OR(AC716=0,AC716=12),1,AC716+1))</f>
        <v>0</v>
      </c>
      <c r="AE716" s="66">
        <f t="shared" ref="AE716" si="13323">IF(AE715=0,0,IF(OR(AD716=0,AD716=12),1,AD716+1))</f>
        <v>0</v>
      </c>
      <c r="AF716" s="66">
        <f t="shared" ref="AF716" si="13324">IF(AF715=0,0,IF(OR(AE716=0,AE716=12),1,AE716+1))</f>
        <v>0</v>
      </c>
      <c r="AG716" s="66">
        <f t="shared" ref="AG716" si="13325">IF(AG715=0,0,IF(OR(AF716=0,AF716=12),1,AF716+1))</f>
        <v>0</v>
      </c>
      <c r="AH716" s="66">
        <f t="shared" ref="AH716" si="13326">IF(AH715=0,0,IF(OR(AG716=0,AG716=12),1,AG716+1))</f>
        <v>0</v>
      </c>
      <c r="AI716" s="66">
        <f t="shared" ref="AI716" si="13327">IF(AI715=0,0,IF(OR(AH716=0,AH716=12),1,AH716+1))</f>
        <v>0</v>
      </c>
      <c r="AJ716" s="66">
        <f t="shared" ref="AJ716" si="13328">IF(AJ715=0,0,IF(OR(AI716=0,AI716=12),1,AI716+1))</f>
        <v>0</v>
      </c>
      <c r="AK716" s="66">
        <f t="shared" ref="AK716" si="13329">IF(AK715=0,0,IF(OR(AJ716=0,AJ716=12),1,AJ716+1))</f>
        <v>0</v>
      </c>
      <c r="AL716" s="66">
        <f t="shared" ref="AL716" si="13330">IF(AL715=0,0,IF(OR(AK716=0,AK716=12),1,AK716+1))</f>
        <v>0</v>
      </c>
      <c r="AM716" s="66">
        <f t="shared" ref="AM716" si="13331">IF(AM715=0,0,IF(OR(AL716=0,AL716=12),1,AL716+1))</f>
        <v>0</v>
      </c>
      <c r="AN716" s="66">
        <f t="shared" ref="AN716" si="13332">IF(AN715=0,0,IF(OR(AM716=0,AM716=12),1,AM716+1))</f>
        <v>0</v>
      </c>
      <c r="AO716" s="66">
        <f t="shared" ref="AO716" si="13333">IF(AO715=0,0,IF(OR(AN716=0,AN716=12),1,AN716+1))</f>
        <v>0</v>
      </c>
      <c r="AP716" s="66">
        <f t="shared" ref="AP716" si="13334">IF(AP715=0,0,IF(OR(AO716=0,AO716=12),1,AO716+1))</f>
        <v>0</v>
      </c>
      <c r="AQ716" s="66">
        <f t="shared" ref="AQ716" si="13335">IF(AQ715=0,0,IF(OR(AP716=0,AP716=12),1,AP716+1))</f>
        <v>0</v>
      </c>
      <c r="AR716" s="66">
        <f t="shared" ref="AR716" si="13336">IF(AR715=0,0,IF(OR(AQ716=0,AQ716=12),1,AQ716+1))</f>
        <v>0</v>
      </c>
      <c r="AS716" s="66">
        <f t="shared" ref="AS716" si="13337">IF(AS715=0,0,IF(OR(AR716=0,AR716=12),1,AR716+1))</f>
        <v>0</v>
      </c>
      <c r="AT716" s="66">
        <f t="shared" ref="AT716" si="13338">IF(AT715=0,0,IF(OR(AS716=0,AS716=12),1,AS716+1))</f>
        <v>0</v>
      </c>
      <c r="AU716" s="66">
        <f t="shared" ref="AU716" si="13339">IF(AU715=0,0,IF(OR(AT716=0,AT716=12),1,AT716+1))</f>
        <v>0</v>
      </c>
      <c r="AV716" s="66">
        <f t="shared" ref="AV716" si="13340">IF(AV715=0,0,IF(OR(AU716=0,AU716=12),1,AU716+1))</f>
        <v>0</v>
      </c>
      <c r="AW716" s="66">
        <f t="shared" ref="AW716" si="13341">IF(AW715=0,0,IF(OR(AV716=0,AV716=12),1,AV716+1))</f>
        <v>0</v>
      </c>
      <c r="AX716" s="66">
        <f t="shared" ref="AX716" si="13342">IF(AX715=0,0,IF(OR(AW716=0,AW716=12),1,AW716+1))</f>
        <v>0</v>
      </c>
      <c r="AY716" s="66">
        <f t="shared" ref="AY716" si="13343">IF(AY715=0,0,IF(OR(AX716=0,AX716=12),1,AX716+1))</f>
        <v>0</v>
      </c>
      <c r="AZ716" s="66">
        <f t="shared" ref="AZ716" si="13344">IF(AZ715=0,0,IF(OR(AY716=0,AY716=12),1,AY716+1))</f>
        <v>0</v>
      </c>
      <c r="BA716" s="66">
        <f t="shared" ref="BA716" si="13345">IF(BA715=0,0,IF(OR(AZ716=0,AZ716=12),1,AZ716+1))</f>
        <v>0</v>
      </c>
      <c r="BB716" s="66">
        <f t="shared" ref="BB716" si="13346">IF(BB715=0,0,IF(OR(BA716=0,BA716=12),1,BA716+1))</f>
        <v>0</v>
      </c>
      <c r="BC716" s="66">
        <f t="shared" ref="BC716" si="13347">IF(BC715=0,0,IF(OR(BB716=0,BB716=12),1,BB716+1))</f>
        <v>0</v>
      </c>
      <c r="BD716" s="66">
        <f t="shared" ref="BD716" si="13348">IF(BD715=0,0,IF(OR(BC716=0,BC716=12),1,BC716+1))</f>
        <v>0</v>
      </c>
      <c r="BE716" s="66">
        <f t="shared" ref="BE716" si="13349">IF(BE715=0,0,IF(OR(BD716=0,BD716=12),1,BD716+1))</f>
        <v>0</v>
      </c>
      <c r="BF716" s="66">
        <f t="shared" ref="BF716" si="13350">IF(BF715=0,0,IF(OR(BE716=0,BE716=12),1,BE716+1))</f>
        <v>0</v>
      </c>
      <c r="BG716" s="66">
        <f t="shared" ref="BG716" si="13351">IF(BG715=0,0,IF(OR(BF716=0,BF716=12),1,BF716+1))</f>
        <v>0</v>
      </c>
      <c r="BH716" s="66">
        <f t="shared" ref="BH716" si="13352">IF(BH715=0,0,IF(OR(BG716=0,BG716=12),1,BG716+1))</f>
        <v>0</v>
      </c>
      <c r="BI716" s="66">
        <f t="shared" ref="BI716" si="13353">IF(BI715=0,0,IF(OR(BH716=0,BH716=12),1,BH716+1))</f>
        <v>0</v>
      </c>
      <c r="BJ716" s="66">
        <f t="shared" ref="BJ716" si="13354">IF(BJ715=0,0,IF(OR(BI716=0,BI716=12),1,BI716+1))</f>
        <v>0</v>
      </c>
      <c r="BK716" s="66">
        <f t="shared" ref="BK716" si="13355">IF(BK715=0,0,IF(OR(BJ716=0,BJ716=12),1,BJ716+1))</f>
        <v>0</v>
      </c>
      <c r="BL716" s="66">
        <f t="shared" ref="BL716" si="13356">IF(BL715=0,0,IF(OR(BK716=0,BK716=12),1,BK716+1))</f>
        <v>0</v>
      </c>
      <c r="BM716" s="66">
        <f t="shared" ref="BM716" si="13357">IF(BM715=0,0,IF(OR(BL716=0,BL716=12),1,BL716+1))</f>
        <v>0</v>
      </c>
      <c r="BN716" s="362"/>
      <c r="BO716" s="364"/>
      <c r="BP716" s="366"/>
      <c r="BQ716" s="366"/>
      <c r="BR716" s="106"/>
      <c r="BS716" s="106"/>
      <c r="BT716" s="106"/>
      <c r="BU716" s="106"/>
      <c r="BV716" s="106"/>
      <c r="BW716" s="106"/>
      <c r="BX716" s="106"/>
      <c r="BY716" s="106"/>
      <c r="BZ716" s="106"/>
      <c r="CA716" s="106"/>
      <c r="CB716" s="106"/>
      <c r="CC716" s="106"/>
      <c r="CD716" s="106"/>
      <c r="CE716" s="106"/>
      <c r="CF716" s="106"/>
      <c r="CG716" s="106"/>
    </row>
    <row r="717" spans="1:85" s="245" customFormat="1" ht="43.5" x14ac:dyDescent="0.35">
      <c r="A717" s="243"/>
      <c r="B717" s="128"/>
      <c r="C717" s="80"/>
      <c r="D717" s="80"/>
      <c r="E717" s="80"/>
      <c r="F717" s="80"/>
      <c r="G717" s="80"/>
      <c r="H717" s="80"/>
      <c r="I717" s="80"/>
      <c r="J717" s="80"/>
      <c r="K717" s="80"/>
      <c r="L717" s="80"/>
      <c r="M717" s="64"/>
      <c r="N717" s="7"/>
      <c r="O717" s="192"/>
      <c r="P717" s="106"/>
      <c r="Q717" s="63" t="s">
        <v>237</v>
      </c>
      <c r="R717" s="68">
        <f>IF(R716&gt;0,IF(R720&gt;$L713,$L713,R720),0)</f>
        <v>0</v>
      </c>
      <c r="S717" s="68">
        <f>IF(S716&gt;0,IF((SUMIFS($R719:R719,$R716:R716,12)+IF(R716=12,0,R717)+S720)&gt;=$L713,$L713-FLOOR(SUMIFS($R719:R719,$R716:R716,12),1),IF(S716=1,S720,S720+R717)),0)</f>
        <v>0</v>
      </c>
      <c r="T717" s="68">
        <f>IF(T716&gt;0,IF((SUMIFS($R719:S719,$R716:S716,12)+IF(S716=12,0,S717)+T720)&gt;=$L713,$L713-FLOOR(SUMIFS($R719:S719,$R716:S716,12),1),IF(T716=1,T720,T720+S717)),0)</f>
        <v>0</v>
      </c>
      <c r="U717" s="68">
        <f>IF(U716&gt;0,IF((SUMIFS($R719:T719,$R716:T716,12)+IF(T716=12,0,T717)+U720)&gt;=$L713,$L713-FLOOR(SUMIFS($R719:T719,$R716:T716,12),1),IF(U716=1,U720,U720+T717)),0)</f>
        <v>0</v>
      </c>
      <c r="V717" s="68">
        <f>IF(V716&gt;0,IF((SUMIFS($R719:U719,$R716:U716,12)+IF(U716=12,0,U717)+V720)&gt;=$L713,$L713-FLOOR(SUMIFS($R719:U719,$R716:U716,12),1),IF(V716=1,V720,V720+U717)),0)</f>
        <v>0</v>
      </c>
      <c r="W717" s="68">
        <f>IF(W716&gt;0,IF((SUMIFS($R719:V719,$R716:V716,12)+IF(V716=12,0,V717)+W720)&gt;=$L713,$L713-FLOOR(SUMIFS($R719:V719,$R716:V716,12),1),IF(W716=1,W720,W720+V717)),0)</f>
        <v>0</v>
      </c>
      <c r="X717" s="68">
        <f>IF(X716&gt;0,IF((SUMIFS($R719:W719,$R716:W716,12)+IF(W716=12,0,W717)+X720)&gt;=$L713,$L713-FLOOR(SUMIFS($R719:W719,$R716:W716,12),1),IF(X716=1,X720,X720+W717)),0)</f>
        <v>0</v>
      </c>
      <c r="Y717" s="68">
        <f>IF(Y716&gt;0,IF((SUMIFS($R719:X719,$R716:X716,12)+IF(X716=12,0,X717)+Y720)&gt;=$L713,$L713-FLOOR(SUMIFS($R719:X719,$R716:X716,12),1),IF(Y716=1,Y720,Y720+X717)),0)</f>
        <v>0</v>
      </c>
      <c r="Z717" s="68">
        <f>IF(Z716&gt;0,IF((SUMIFS($R719:Y719,$R716:Y716,12)+IF(Y716=12,0,Y717)+Z720)&gt;=$L713,$L713-FLOOR(SUMIFS($R719:Y719,$R716:Y716,12),1),IF(Z716=1,Z720,Z720+Y717)),0)</f>
        <v>0</v>
      </c>
      <c r="AA717" s="68">
        <f>IF(AA716&gt;0,IF((SUMIFS($R719:Z719,$R716:Z716,12)+IF(Z716=12,0,Z717)+AA720)&gt;=$L713,$L713-FLOOR(SUMIFS($R719:Z719,$R716:Z716,12),1),IF(AA716=1,AA720,AA720+Z717)),0)</f>
        <v>0</v>
      </c>
      <c r="AB717" s="68">
        <f>IF(AB716&gt;0,IF((SUMIFS($R719:AA719,$R716:AA716,12)+IF(AA716=12,0,AA717)+AB720)&gt;=$L713,$L713-FLOOR(SUMIFS($R719:AA719,$R716:AA716,12),1),IF(AB716=1,AB720,AB720+AA717)),0)</f>
        <v>0</v>
      </c>
      <c r="AC717" s="68">
        <f>IF(AC716&gt;0,IF((SUMIFS($R719:AB719,$R716:AB716,12)+IF(AB716=12,0,AB717)+AC720)&gt;=$L713,$L713-FLOOR(SUMIFS($R719:AB719,$R716:AB716,12),1),IF(AC716=1,AC720,AC720+AB717)),0)</f>
        <v>0</v>
      </c>
      <c r="AD717" s="68">
        <f>IF(AD716&gt;0,IF((SUMIFS($R719:AC719,$R716:AC716,12)+IF(AC716=12,0,AC717)+AD720)&gt;=$L713,$L713-FLOOR(SUMIFS($R719:AC719,$R716:AC716,12),1),IF(AD716=1,AD720,AD720+AC717)),0)</f>
        <v>0</v>
      </c>
      <c r="AE717" s="68">
        <f>IF(AE716&gt;0,IF((SUMIFS($R719:AD719,$R716:AD716,12)+IF(AD716=12,0,AD717)+AE720)&gt;=$L713,$L713-FLOOR(SUMIFS($R719:AD719,$R716:AD716,12),1),IF(AE716=1,AE720,AE720+AD717)),0)</f>
        <v>0</v>
      </c>
      <c r="AF717" s="68">
        <f>IF(AF716&gt;0,IF((SUMIFS($R719:AE719,$R716:AE716,12)+IF(AE716=12,0,AE717)+AF720)&gt;=$L713,$L713-FLOOR(SUMIFS($R719:AE719,$R716:AE716,12),1),IF(AF716=1,AF720,AF720+AE717)),0)</f>
        <v>0</v>
      </c>
      <c r="AG717" s="68">
        <f>IF(AG716&gt;0,IF((SUMIFS($R719:AF719,$R716:AF716,12)+IF(AF716=12,0,AF717)+AG720)&gt;=$L713,$L713-FLOOR(SUMIFS($R719:AF719,$R716:AF716,12),1),IF(AG716=1,AG720,AG720+AF717)),0)</f>
        <v>0</v>
      </c>
      <c r="AH717" s="68">
        <f>IF(AH716&gt;0,IF((SUMIFS($R719:AG719,$R716:AG716,12)+IF(AG716=12,0,AG717)+AH720)&gt;=$L713,$L713-FLOOR(SUMIFS($R719:AG719,$R716:AG716,12),1),IF(AH716=1,AH720,AH720+AG717)),0)</f>
        <v>0</v>
      </c>
      <c r="AI717" s="68">
        <f>IF(AI716&gt;0,IF((SUMIFS($R719:AH719,$R716:AH716,12)+IF(AH716=12,0,AH717)+AI720)&gt;=$L713,$L713-FLOOR(SUMIFS($R719:AH719,$R716:AH716,12),1),IF(AI716=1,AI720,AI720+AH717)),0)</f>
        <v>0</v>
      </c>
      <c r="AJ717" s="68">
        <f>IF(AJ716&gt;0,IF((SUMIFS($R719:AI719,$R716:AI716,12)+IF(AI716=12,0,AI717)+AJ720)&gt;=$L713,$L713-FLOOR(SUMIFS($R719:AI719,$R716:AI716,12),1),IF(AJ716=1,AJ720,AJ720+AI717)),0)</f>
        <v>0</v>
      </c>
      <c r="AK717" s="68">
        <f>IF(AK716&gt;0,IF((SUMIFS($R719:AJ719,$R716:AJ716,12)+IF(AJ716=12,0,AJ717)+AK720)&gt;=$L713,$L713-FLOOR(SUMIFS($R719:AJ719,$R716:AJ716,12),1),IF(AK716=1,AK720,AK720+AJ717)),0)</f>
        <v>0</v>
      </c>
      <c r="AL717" s="68">
        <f>IF(AL716&gt;0,IF((SUMIFS($R719:AK719,$R716:AK716,12)+IF(AK716=12,0,AK717)+AL720)&gt;=$L713,$L713-FLOOR(SUMIFS($R719:AK719,$R716:AK716,12),1),IF(AL716=1,AL720,AL720+AK717)),0)</f>
        <v>0</v>
      </c>
      <c r="AM717" s="68">
        <f>IF(AM716&gt;0,IF((SUMIFS($R719:AL719,$R716:AL716,12)+IF(AL716=12,0,AL717)+AM720)&gt;=$L713,$L713-FLOOR(SUMIFS($R719:AL719,$R716:AL716,12),1),IF(AM716=1,AM720,AM720+AL717)),0)</f>
        <v>0</v>
      </c>
      <c r="AN717" s="68">
        <f>IF(AN716&gt;0,IF((SUMIFS($R719:AM719,$R716:AM716,12)+IF(AM716=12,0,AM717)+AN720)&gt;=$L713,$L713-FLOOR(SUMIFS($R719:AM719,$R716:AM716,12),1),IF(AN716=1,AN720,AN720+AM717)),0)</f>
        <v>0</v>
      </c>
      <c r="AO717" s="68">
        <f>IF(AO716&gt;0,IF((SUMIFS($R719:AN719,$R716:AN716,12)+IF(AN716=12,0,AN717)+AO720)&gt;=$L713,$L713-FLOOR(SUMIFS($R719:AN719,$R716:AN716,12),1),IF(AO716=1,AO720,AO720+AN717)),0)</f>
        <v>0</v>
      </c>
      <c r="AP717" s="68">
        <f>IF(AP716&gt;0,IF((SUMIFS($R719:AO719,$R716:AO716,12)+IF(AO716=12,0,AO717)+AP720)&gt;=$L713,$L713-FLOOR(SUMIFS($R719:AO719,$R716:AO716,12),1),IF(AP716=1,AP720,AP720+AO717)),0)</f>
        <v>0</v>
      </c>
      <c r="AQ717" s="68">
        <f>IF(AQ716&gt;0,IF((SUMIFS($R719:AP719,$R716:AP716,12)+IF(AP716=12,0,AP717)+AQ720)&gt;=$L713,$L713-FLOOR(SUMIFS($R719:AP719,$R716:AP716,12),1),IF(AQ716=1,AQ720,AQ720+AP717)),0)</f>
        <v>0</v>
      </c>
      <c r="AR717" s="68">
        <f>IF(AR716&gt;0,IF((SUMIFS($R719:AQ719,$R716:AQ716,12)+IF(AQ716=12,0,AQ717)+AR720)&gt;=$L713,$L713-FLOOR(SUMIFS($R719:AQ719,$R716:AQ716,12),1),IF(AR716=1,AR720,AR720+AQ717)),0)</f>
        <v>0</v>
      </c>
      <c r="AS717" s="68">
        <f>IF(AS716&gt;0,IF((SUMIFS($R719:AR719,$R716:AR716,12)+IF(AR716=12,0,AR717)+AS720)&gt;=$L713,$L713-FLOOR(SUMIFS($R719:AR719,$R716:AR716,12),1),IF(AS716=1,AS720,AS720+AR717)),0)</f>
        <v>0</v>
      </c>
      <c r="AT717" s="68">
        <f>IF(AT716&gt;0,IF((SUMIFS($R719:AS719,$R716:AS716,12)+IF(AS716=12,0,AS717)+AT720)&gt;=$L713,$L713-FLOOR(SUMIFS($R719:AS719,$R716:AS716,12),1),IF(AT716=1,AT720,AT720+AS717)),0)</f>
        <v>0</v>
      </c>
      <c r="AU717" s="68">
        <f>IF(AU716&gt;0,IF((SUMIFS($R719:AT719,$R716:AT716,12)+IF(AT716=12,0,AT717)+AU720)&gt;=$L713,$L713-FLOOR(SUMIFS($R719:AT719,$R716:AT716,12),1),IF(AU716=1,AU720,AU720+AT717)),0)</f>
        <v>0</v>
      </c>
      <c r="AV717" s="68">
        <f>IF(AV716&gt;0,IF((SUMIFS($R719:AU719,$R716:AU716,12)+IF(AU716=12,0,AU717)+AV720)&gt;=$L713,$L713-FLOOR(SUMIFS($R719:AU719,$R716:AU716,12),1),IF(AV716=1,AV720,AV720+AU717)),0)</f>
        <v>0</v>
      </c>
      <c r="AW717" s="68">
        <f>IF(AW716&gt;0,IF((SUMIFS($R719:AV719,$R716:AV716,12)+IF(AV716=12,0,AV717)+AW720)&gt;=$L713,$L713-FLOOR(SUMIFS($R719:AV719,$R716:AV716,12),1),IF(AW716=1,AW720,AW720+AV717)),0)</f>
        <v>0</v>
      </c>
      <c r="AX717" s="68">
        <f>IF(AX716&gt;0,IF((SUMIFS($R719:AW719,$R716:AW716,12)+IF(AW716=12,0,AW717)+AX720)&gt;=$L713,$L713-FLOOR(SUMIFS($R719:AW719,$R716:AW716,12),1),IF(AX716=1,AX720,AX720+AW717)),0)</f>
        <v>0</v>
      </c>
      <c r="AY717" s="68">
        <f>IF(AY716&gt;0,IF((SUMIFS($R719:AX719,$R716:AX716,12)+IF(AX716=12,0,AX717)+AY720)&gt;=$L713,$L713-FLOOR(SUMIFS($R719:AX719,$R716:AX716,12),1),IF(AY716=1,AY720,AY720+AX717)),0)</f>
        <v>0</v>
      </c>
      <c r="AZ717" s="68">
        <f>IF(AZ716&gt;0,IF((SUMIFS($R719:AY719,$R716:AY716,12)+IF(AY716=12,0,AY717)+AZ720)&gt;=$L713,$L713-FLOOR(SUMIFS($R719:AY719,$R716:AY716,12),1),IF(AZ716=1,AZ720,AZ720+AY717)),0)</f>
        <v>0</v>
      </c>
      <c r="BA717" s="68">
        <f>IF(BA716&gt;0,IF((SUMIFS($R719:AZ719,$R716:AZ716,12)+IF(AZ716=12,0,AZ717)+BA720)&gt;=$L713,$L713-FLOOR(SUMIFS($R719:AZ719,$R716:AZ716,12),1),IF(BA716=1,BA720,BA720+AZ717)),0)</f>
        <v>0</v>
      </c>
      <c r="BB717" s="68">
        <f>IF(BB716&gt;0,IF((SUMIFS($R719:BA719,$R716:BA716,12)+IF(BA716=12,0,BA717)+BB720)&gt;=$L713,$L713-FLOOR(SUMIFS($R719:BA719,$R716:BA716,12),1),IF(BB716=1,BB720,BB720+BA717)),0)</f>
        <v>0</v>
      </c>
      <c r="BC717" s="68">
        <f>IF(BC716&gt;0,IF((SUMIFS($R719:BB719,$R716:BB716,12)+IF(BB716=12,0,BB717)+BC720)&gt;=$L713,$L713-FLOOR(SUMIFS($R719:BB719,$R716:BB716,12),1),IF(BC716=1,BC720,BC720+BB717)),0)</f>
        <v>0</v>
      </c>
      <c r="BD717" s="68">
        <f>IF(BD716&gt;0,IF((SUMIFS($R719:BC719,$R716:BC716,12)+IF(BC716=12,0,BC717)+BD720)&gt;=$L713,$L713-FLOOR(SUMIFS($R719:BC719,$R716:BC716,12),1),IF(BD716=1,BD720,BD720+BC717)),0)</f>
        <v>0</v>
      </c>
      <c r="BE717" s="68">
        <f>IF(BE716&gt;0,IF((SUMIFS($R719:BD719,$R716:BD716,12)+IF(BD716=12,0,BD717)+BE720)&gt;=$L713,$L713-FLOOR(SUMIFS($R719:BD719,$R716:BD716,12),1),IF(BE716=1,BE720,BE720+BD717)),0)</f>
        <v>0</v>
      </c>
      <c r="BF717" s="68">
        <f>IF(BF716&gt;0,IF((SUMIFS($R719:BE719,$R716:BE716,12)+IF(BE716=12,0,BE717)+BF720)&gt;=$L713,$L713-FLOOR(SUMIFS($R719:BE719,$R716:BE716,12),1),IF(BF716=1,BF720,BF720+BE717)),0)</f>
        <v>0</v>
      </c>
      <c r="BG717" s="68">
        <f>IF(BG716&gt;0,IF((SUMIFS($R719:BF719,$R716:BF716,12)+IF(BF716=12,0,BF717)+BG720)&gt;=$L713,$L713-FLOOR(SUMIFS($R719:BF719,$R716:BF716,12),1),IF(BG716=1,BG720,BG720+BF717)),0)</f>
        <v>0</v>
      </c>
      <c r="BH717" s="68">
        <f>IF(BH716&gt;0,IF((SUMIFS($R719:BG719,$R716:BG716,12)+IF(BG716=12,0,BG717)+BH720)&gt;=$L713,$L713-FLOOR(SUMIFS($R719:BG719,$R716:BG716,12),1),IF(BH716=1,BH720,BH720+BG717)),0)</f>
        <v>0</v>
      </c>
      <c r="BI717" s="68">
        <f>IF(BI716&gt;0,IF((SUMIFS($R719:BH719,$R716:BH716,12)+IF(BH716=12,0,BH717)+BI720)&gt;=$L713,$L713-FLOOR(SUMIFS($R719:BH719,$R716:BH716,12),1),IF(BI716=1,BI720,BI720+BH717)),0)</f>
        <v>0</v>
      </c>
      <c r="BJ717" s="68">
        <f>IF(BJ716&gt;0,IF((SUMIFS($R719:BI719,$R716:BI716,12)+IF(BI716=12,0,BI717)+BJ720)&gt;=$L713,$L713-FLOOR(SUMIFS($R719:BI719,$R716:BI716,12),1),IF(BJ716=1,BJ720,BJ720+BI717)),0)</f>
        <v>0</v>
      </c>
      <c r="BK717" s="68">
        <f>IF(BK716&gt;0,IF((SUMIFS($R719:BJ719,$R716:BJ716,12)+IF(BJ716=12,0,BJ717)+BK720)&gt;=$L713,$L713-FLOOR(SUMIFS($R719:BJ719,$R716:BJ716,12),1),IF(BK716=1,BK720,BK720+BJ717)),0)</f>
        <v>0</v>
      </c>
      <c r="BL717" s="68">
        <f>IF(BL716&gt;0,IF((SUMIFS($R719:BK719,$R716:BK716,12)+IF(BK716=12,0,BK717)+BL720)&gt;=$L713,$L713-FLOOR(SUMIFS($R719:BK719,$R716:BK716,12),1),IF(BL716=1,BL720,BL720+BK717)),0)</f>
        <v>0</v>
      </c>
      <c r="BM717" s="68">
        <f>IF(BM716&gt;0,IF((SUMIFS($R719:BL719,$R716:BL716,12)+IF(BL716=12,0,BL717)+BM720)&gt;=$L713,$L713-FLOOR(SUMIFS($R719:BL719,$R716:BL716,12),1),IF(BM716=1,BM720,BM720+BL717)),0)</f>
        <v>0</v>
      </c>
      <c r="BN717" s="362"/>
      <c r="BO717" s="364"/>
      <c r="BP717" s="366"/>
      <c r="BQ717" s="366"/>
      <c r="BR717" s="106"/>
      <c r="BS717" s="106"/>
      <c r="BT717" s="106"/>
      <c r="BU717" s="106"/>
      <c r="BV717" s="106"/>
      <c r="BW717" s="106"/>
      <c r="BX717" s="106"/>
      <c r="BY717" s="106"/>
      <c r="BZ717" s="106"/>
      <c r="CA717" s="106"/>
      <c r="CB717" s="106"/>
      <c r="CC717" s="106"/>
      <c r="CD717" s="106"/>
      <c r="CE717" s="106"/>
      <c r="CF717" s="106"/>
      <c r="CG717" s="106"/>
    </row>
    <row r="718" spans="1:85" s="245" customFormat="1" ht="41.5" hidden="1" customHeight="1" x14ac:dyDescent="0.35">
      <c r="A718" s="243"/>
      <c r="B718" s="128"/>
      <c r="C718" s="80"/>
      <c r="D718" s="80"/>
      <c r="E718" s="80"/>
      <c r="F718" s="80"/>
      <c r="G718" s="80"/>
      <c r="H718" s="80"/>
      <c r="I718" s="80"/>
      <c r="J718" s="80"/>
      <c r="K718" s="80"/>
      <c r="L718" s="80"/>
      <c r="M718" s="64"/>
      <c r="N718" s="7"/>
      <c r="O718" s="192"/>
      <c r="P718" s="106"/>
      <c r="Q718" s="65" t="s">
        <v>161</v>
      </c>
      <c r="R718" s="67">
        <f>IF(R713&gt;0,R714,0)</f>
        <v>0</v>
      </c>
      <c r="S718" s="67">
        <f t="shared" ref="S718" si="13358">IF(S713&gt;0,IF(S716=1,S714,S714+R718),R718)</f>
        <v>0</v>
      </c>
      <c r="T718" s="67">
        <f t="shared" ref="T718" si="13359">IF(T713&gt;0,IF(T716=1,T714,T714+S718),S718)</f>
        <v>0</v>
      </c>
      <c r="U718" s="67">
        <f t="shared" ref="U718" si="13360">IF(U713&gt;0,IF(U716=1,U714,U714+T718),T718)</f>
        <v>0</v>
      </c>
      <c r="V718" s="67">
        <f t="shared" ref="V718" si="13361">IF(V713&gt;0,IF(V716=1,V714,V714+U718),U718)</f>
        <v>0</v>
      </c>
      <c r="W718" s="67">
        <f t="shared" ref="W718" si="13362">IF(W713&gt;0,IF(W716=1,W714,W714+V718),V718)</f>
        <v>0</v>
      </c>
      <c r="X718" s="67">
        <f t="shared" ref="X718" si="13363">IF(X713&gt;0,IF(X716=1,X714,X714+W718),W718)</f>
        <v>0</v>
      </c>
      <c r="Y718" s="67">
        <f t="shared" ref="Y718" si="13364">IF(Y713&gt;0,IF(Y716=1,Y714,Y714+X718),X718)</f>
        <v>0</v>
      </c>
      <c r="Z718" s="67">
        <f t="shared" ref="Z718" si="13365">IF(Z713&gt;0,IF(Z716=1,Z714,Z714+Y718),Y718)</f>
        <v>0</v>
      </c>
      <c r="AA718" s="67">
        <f t="shared" ref="AA718" si="13366">IF(AA713&gt;0,IF(AA716=1,AA714,AA714+Z718),Z718)</f>
        <v>0</v>
      </c>
      <c r="AB718" s="67">
        <f t="shared" ref="AB718" si="13367">IF(AB713&gt;0,IF(AB716=1,AB714,AB714+AA718),AA718)</f>
        <v>0</v>
      </c>
      <c r="AC718" s="67">
        <f t="shared" ref="AC718" si="13368">IF(AC713&gt;0,IF(AC716=1,AC714,AC714+AB718),AB718)</f>
        <v>0</v>
      </c>
      <c r="AD718" s="67">
        <f t="shared" ref="AD718" si="13369">IF(AD713&gt;0,IF(AD716=1,AD714,AD714+AC718),AC718)</f>
        <v>0</v>
      </c>
      <c r="AE718" s="67">
        <f t="shared" ref="AE718" si="13370">IF(AE713&gt;0,IF(AE716=1,AE714,AE714+AD718),AD718)</f>
        <v>0</v>
      </c>
      <c r="AF718" s="67">
        <f t="shared" ref="AF718" si="13371">IF(AF713&gt;0,IF(AF716=1,AF714,AF714+AE718),AE718)</f>
        <v>0</v>
      </c>
      <c r="AG718" s="67">
        <f t="shared" ref="AG718" si="13372">IF(AG713&gt;0,IF(AG716=1,AG714,AG714+AF718),AF718)</f>
        <v>0</v>
      </c>
      <c r="AH718" s="67">
        <f t="shared" ref="AH718" si="13373">IF(AH713&gt;0,IF(AH716=1,AH714,AH714+AG718),AG718)</f>
        <v>0</v>
      </c>
      <c r="AI718" s="67">
        <f t="shared" ref="AI718" si="13374">IF(AI713&gt;0,IF(AI716=1,AI714,AI714+AH718),AH718)</f>
        <v>0</v>
      </c>
      <c r="AJ718" s="67">
        <f t="shared" ref="AJ718" si="13375">IF(AJ713&gt;0,IF(AJ716=1,AJ714,AJ714+AI718),AI718)</f>
        <v>0</v>
      </c>
      <c r="AK718" s="67">
        <f t="shared" ref="AK718" si="13376">IF(AK713&gt;0,IF(AK716=1,AK714,AK714+AJ718),AJ718)</f>
        <v>0</v>
      </c>
      <c r="AL718" s="67">
        <f t="shared" ref="AL718" si="13377">IF(AL713&gt;0,IF(AL716=1,AL714,AL714+AK718),AK718)</f>
        <v>0</v>
      </c>
      <c r="AM718" s="67">
        <f t="shared" ref="AM718" si="13378">IF(AM713&gt;0,IF(AM716=1,AM714,AM714+AL718),AL718)</f>
        <v>0</v>
      </c>
      <c r="AN718" s="67">
        <f t="shared" ref="AN718" si="13379">IF(AN713&gt;0,IF(AN716=1,AN714,AN714+AM718),AM718)</f>
        <v>0</v>
      </c>
      <c r="AO718" s="67">
        <f t="shared" ref="AO718" si="13380">IF(AO713&gt;0,IF(AO716=1,AO714,AO714+AN718),AN718)</f>
        <v>0</v>
      </c>
      <c r="AP718" s="67">
        <f t="shared" ref="AP718" si="13381">IF(AP713&gt;0,IF(AP716=1,AP714,AP714+AO718),AO718)</f>
        <v>0</v>
      </c>
      <c r="AQ718" s="67">
        <f t="shared" ref="AQ718" si="13382">IF(AQ713&gt;0,IF(AQ716=1,AQ714,AQ714+AP718),AP718)</f>
        <v>0</v>
      </c>
      <c r="AR718" s="67">
        <f t="shared" ref="AR718" si="13383">IF(AR713&gt;0,IF(AR716=1,AR714,AR714+AQ718),AQ718)</f>
        <v>0</v>
      </c>
      <c r="AS718" s="67">
        <f t="shared" ref="AS718" si="13384">IF(AS713&gt;0,IF(AS716=1,AS714,AS714+AR718),AR718)</f>
        <v>0</v>
      </c>
      <c r="AT718" s="67">
        <f t="shared" ref="AT718" si="13385">IF(AT713&gt;0,IF(AT716=1,AT714,AT714+AS718),AS718)</f>
        <v>0</v>
      </c>
      <c r="AU718" s="67">
        <f t="shared" ref="AU718" si="13386">IF(AU713&gt;0,IF(AU716=1,AU714,AU714+AT718),AT718)</f>
        <v>0</v>
      </c>
      <c r="AV718" s="67">
        <f t="shared" ref="AV718" si="13387">IF(AV713&gt;0,IF(AV716=1,AV714,AV714+AU718),AU718)</f>
        <v>0</v>
      </c>
      <c r="AW718" s="67">
        <f t="shared" ref="AW718" si="13388">IF(AW713&gt;0,IF(AW716=1,AW714,AW714+AV718),AV718)</f>
        <v>0</v>
      </c>
      <c r="AX718" s="67">
        <f t="shared" ref="AX718" si="13389">IF(AX713&gt;0,IF(AX716=1,AX714,AX714+AW718),AW718)</f>
        <v>0</v>
      </c>
      <c r="AY718" s="67">
        <f t="shared" ref="AY718" si="13390">IF(AY713&gt;0,IF(AY716=1,AY714,AY714+AX718),AX718)</f>
        <v>0</v>
      </c>
      <c r="AZ718" s="67">
        <f t="shared" ref="AZ718" si="13391">IF(AZ713&gt;0,IF(AZ716=1,AZ714,AZ714+AY718),AY718)</f>
        <v>0</v>
      </c>
      <c r="BA718" s="67">
        <f t="shared" ref="BA718" si="13392">IF(BA713&gt;0,IF(BA716=1,BA714,BA714+AZ718),AZ718)</f>
        <v>0</v>
      </c>
      <c r="BB718" s="67">
        <f t="shared" ref="BB718" si="13393">IF(BB713&gt;0,IF(BB716=1,BB714,BB714+BA718),BA718)</f>
        <v>0</v>
      </c>
      <c r="BC718" s="67">
        <f t="shared" ref="BC718" si="13394">IF(BC713&gt;0,IF(BC716=1,BC714,BC714+BB718),BB718)</f>
        <v>0</v>
      </c>
      <c r="BD718" s="67">
        <f t="shared" ref="BD718" si="13395">IF(BD713&gt;0,IF(BD716=1,BD714,BD714+BC718),BC718)</f>
        <v>0</v>
      </c>
      <c r="BE718" s="67">
        <f t="shared" ref="BE718" si="13396">IF(BE713&gt;0,IF(BE716=1,BE714,BE714+BD718),BD718)</f>
        <v>0</v>
      </c>
      <c r="BF718" s="67">
        <f t="shared" ref="BF718" si="13397">IF(BF713&gt;0,IF(BF716=1,BF714,BF714+BE718),BE718)</f>
        <v>0</v>
      </c>
      <c r="BG718" s="67">
        <f t="shared" ref="BG718" si="13398">IF(BG713&gt;0,IF(BG716=1,BG714,BG714+BF718),BF718)</f>
        <v>0</v>
      </c>
      <c r="BH718" s="67">
        <f t="shared" ref="BH718" si="13399">IF(BH713&gt;0,IF(BH716=1,BH714,BH714+BG718),BG718)</f>
        <v>0</v>
      </c>
      <c r="BI718" s="67">
        <f t="shared" ref="BI718" si="13400">IF(BI713&gt;0,IF(BI716=1,BI714,BI714+BH718),BH718)</f>
        <v>0</v>
      </c>
      <c r="BJ718" s="67">
        <f t="shared" ref="BJ718" si="13401">IF(BJ713&gt;0,IF(BJ716=1,BJ714,BJ714+BI718),BI718)</f>
        <v>0</v>
      </c>
      <c r="BK718" s="67">
        <f t="shared" ref="BK718" si="13402">IF(BK713&gt;0,IF(BK716=1,BK714,BK714+BJ718),BJ718)</f>
        <v>0</v>
      </c>
      <c r="BL718" s="67">
        <f t="shared" ref="BL718" si="13403">IF(BL713&gt;0,IF(BL716=1,BL714,BL714+BK718),BK718)</f>
        <v>0</v>
      </c>
      <c r="BM718" s="67">
        <f t="shared" ref="BM718" si="13404">IF(BM713&gt;0,IF(BM716=1,BM714,BM714+BL718),BL718)</f>
        <v>0</v>
      </c>
      <c r="BN718" s="362"/>
      <c r="BO718" s="364"/>
      <c r="BP718" s="366"/>
      <c r="BQ718" s="366"/>
      <c r="BR718" s="106"/>
      <c r="BS718" s="106"/>
      <c r="BT718" s="106"/>
      <c r="BU718" s="106"/>
      <c r="BV718" s="106"/>
      <c r="BW718" s="106"/>
      <c r="BX718" s="106"/>
      <c r="BY718" s="106"/>
      <c r="BZ718" s="106"/>
      <c r="CA718" s="106"/>
      <c r="CB718" s="106"/>
      <c r="CC718" s="106"/>
      <c r="CD718" s="106"/>
      <c r="CE718" s="106"/>
      <c r="CF718" s="106"/>
      <c r="CG718" s="106"/>
    </row>
    <row r="719" spans="1:85" s="245" customFormat="1" ht="41.5" hidden="1" customHeight="1" x14ac:dyDescent="0.35">
      <c r="A719" s="243"/>
      <c r="B719" s="128"/>
      <c r="C719" s="80"/>
      <c r="D719" s="80"/>
      <c r="E719" s="80"/>
      <c r="F719" s="80"/>
      <c r="G719" s="80"/>
      <c r="H719" s="80"/>
      <c r="I719" s="80"/>
      <c r="J719" s="80"/>
      <c r="K719" s="80"/>
      <c r="L719" s="80"/>
      <c r="M719" s="64"/>
      <c r="N719" s="7"/>
      <c r="O719" s="192"/>
      <c r="P719" s="106"/>
      <c r="Q719" s="65" t="s">
        <v>162</v>
      </c>
      <c r="R719" s="67">
        <f>R721</f>
        <v>0</v>
      </c>
      <c r="S719" s="67">
        <f t="shared" ref="S719" si="13405">IF(S716=1,S721,S721+R719)</f>
        <v>0</v>
      </c>
      <c r="T719" s="67">
        <f t="shared" ref="T719" si="13406">IF(T716=1,T721,T721+S719)</f>
        <v>0</v>
      </c>
      <c r="U719" s="67">
        <f t="shared" ref="U719" si="13407">IF(U716=1,U721,U721+T719)</f>
        <v>0</v>
      </c>
      <c r="V719" s="67">
        <f t="shared" ref="V719" si="13408">IF(V716=1,V721,V721+U719)</f>
        <v>0</v>
      </c>
      <c r="W719" s="67">
        <f t="shared" ref="W719" si="13409">IF(W716=1,W721,W721+V719)</f>
        <v>0</v>
      </c>
      <c r="X719" s="67">
        <f t="shared" ref="X719" si="13410">IF(X716=1,X721,X721+W719)</f>
        <v>0</v>
      </c>
      <c r="Y719" s="67">
        <f t="shared" ref="Y719" si="13411">IF(Y716=1,Y721,Y721+X719)</f>
        <v>0</v>
      </c>
      <c r="Z719" s="67">
        <f t="shared" ref="Z719" si="13412">IF(Z716=1,Z721,Z721+Y719)</f>
        <v>0</v>
      </c>
      <c r="AA719" s="67">
        <f t="shared" ref="AA719" si="13413">IF(AA716=1,AA721,AA721+Z719)</f>
        <v>0</v>
      </c>
      <c r="AB719" s="67">
        <f t="shared" ref="AB719" si="13414">IF(AB716=1,AB721,AB721+AA719)</f>
        <v>0</v>
      </c>
      <c r="AC719" s="67">
        <f t="shared" ref="AC719" si="13415">IF(AC716=1,AC721,AC721+AB719)</f>
        <v>0</v>
      </c>
      <c r="AD719" s="67">
        <f t="shared" ref="AD719" si="13416">IF(AD716=1,AD721,AD721+AC719)</f>
        <v>0</v>
      </c>
      <c r="AE719" s="67">
        <f t="shared" ref="AE719" si="13417">IF(AE716=1,AE721,AE721+AD719)</f>
        <v>0</v>
      </c>
      <c r="AF719" s="67">
        <f t="shared" ref="AF719" si="13418">IF(AF716=1,AF721,AF721+AE719)</f>
        <v>0</v>
      </c>
      <c r="AG719" s="67">
        <f t="shared" ref="AG719" si="13419">IF(AG716=1,AG721,AG721+AF719)</f>
        <v>0</v>
      </c>
      <c r="AH719" s="67">
        <f t="shared" ref="AH719" si="13420">IF(AH716=1,AH721,AH721+AG719)</f>
        <v>0</v>
      </c>
      <c r="AI719" s="67">
        <f t="shared" ref="AI719" si="13421">IF(AI716=1,AI721,AI721+AH719)</f>
        <v>0</v>
      </c>
      <c r="AJ719" s="67">
        <f t="shared" ref="AJ719" si="13422">IF(AJ716=1,AJ721,AJ721+AI719)</f>
        <v>0</v>
      </c>
      <c r="AK719" s="67">
        <f t="shared" ref="AK719" si="13423">IF(AK716=1,AK721,AK721+AJ719)</f>
        <v>0</v>
      </c>
      <c r="AL719" s="67">
        <f t="shared" ref="AL719" si="13424">IF(AL716=1,AL721,AL721+AK719)</f>
        <v>0</v>
      </c>
      <c r="AM719" s="67">
        <f t="shared" ref="AM719" si="13425">IF(AM716=1,AM721,AM721+AL719)</f>
        <v>0</v>
      </c>
      <c r="AN719" s="67">
        <f t="shared" ref="AN719" si="13426">IF(AN716=1,AN721,AN721+AM719)</f>
        <v>0</v>
      </c>
      <c r="AO719" s="67">
        <f t="shared" ref="AO719" si="13427">IF(AO716=1,AO721,AO721+AN719)</f>
        <v>0</v>
      </c>
      <c r="AP719" s="67">
        <f t="shared" ref="AP719" si="13428">IF(AP716=1,AP721,AP721+AO719)</f>
        <v>0</v>
      </c>
      <c r="AQ719" s="67">
        <f t="shared" ref="AQ719" si="13429">IF(AQ716=1,AQ721,AQ721+AP719)</f>
        <v>0</v>
      </c>
      <c r="AR719" s="67">
        <f t="shared" ref="AR719" si="13430">IF(AR716=1,AR721,AR721+AQ719)</f>
        <v>0</v>
      </c>
      <c r="AS719" s="67">
        <f t="shared" ref="AS719" si="13431">IF(AS716=1,AS721,AS721+AR719)</f>
        <v>0</v>
      </c>
      <c r="AT719" s="67">
        <f t="shared" ref="AT719" si="13432">IF(AT716=1,AT721,AT721+AS719)</f>
        <v>0</v>
      </c>
      <c r="AU719" s="67">
        <f t="shared" ref="AU719" si="13433">IF(AU716=1,AU721,AU721+AT719)</f>
        <v>0</v>
      </c>
      <c r="AV719" s="67">
        <f t="shared" ref="AV719" si="13434">IF(AV716=1,AV721,AV721+AU719)</f>
        <v>0</v>
      </c>
      <c r="AW719" s="67">
        <f t="shared" ref="AW719" si="13435">IF(AW716=1,AW721,AW721+AV719)</f>
        <v>0</v>
      </c>
      <c r="AX719" s="67">
        <f t="shared" ref="AX719" si="13436">IF(AX716=1,AX721,AX721+AW719)</f>
        <v>0</v>
      </c>
      <c r="AY719" s="67">
        <f t="shared" ref="AY719" si="13437">IF(AY716=1,AY721,AY721+AX719)</f>
        <v>0</v>
      </c>
      <c r="AZ719" s="67">
        <f t="shared" ref="AZ719" si="13438">IF(AZ716=1,AZ721,AZ721+AY719)</f>
        <v>0</v>
      </c>
      <c r="BA719" s="67">
        <f t="shared" ref="BA719" si="13439">IF(BA716=1,BA721,BA721+AZ719)</f>
        <v>0</v>
      </c>
      <c r="BB719" s="67">
        <f t="shared" ref="BB719" si="13440">IF(BB716=1,BB721,BB721+BA719)</f>
        <v>0</v>
      </c>
      <c r="BC719" s="67">
        <f t="shared" ref="BC719" si="13441">IF(BC716=1,BC721,BC721+BB719)</f>
        <v>0</v>
      </c>
      <c r="BD719" s="67">
        <f t="shared" ref="BD719" si="13442">IF(BD716=1,BD721,BD721+BC719)</f>
        <v>0</v>
      </c>
      <c r="BE719" s="67">
        <f t="shared" ref="BE719" si="13443">IF(BE716=1,BE721,BE721+BD719)</f>
        <v>0</v>
      </c>
      <c r="BF719" s="67">
        <f t="shared" ref="BF719" si="13444">IF(BF716=1,BF721,BF721+BE719)</f>
        <v>0</v>
      </c>
      <c r="BG719" s="67">
        <f t="shared" ref="BG719" si="13445">IF(BG716=1,BG721,BG721+BF719)</f>
        <v>0</v>
      </c>
      <c r="BH719" s="67">
        <f t="shared" ref="BH719" si="13446">IF(BH716=1,BH721,BH721+BG719)</f>
        <v>0</v>
      </c>
      <c r="BI719" s="67">
        <f t="shared" ref="BI719" si="13447">IF(BI716=1,BI721,BI721+BH719)</f>
        <v>0</v>
      </c>
      <c r="BJ719" s="67">
        <f t="shared" ref="BJ719" si="13448">IF(BJ716=1,BJ721,BJ721+BI719)</f>
        <v>0</v>
      </c>
      <c r="BK719" s="67">
        <f t="shared" ref="BK719" si="13449">IF(BK716=1,BK721,BK721+BJ719)</f>
        <v>0</v>
      </c>
      <c r="BL719" s="67">
        <f t="shared" ref="BL719" si="13450">IF(BL716=1,BL721,BL721+BK719)</f>
        <v>0</v>
      </c>
      <c r="BM719" s="67">
        <f t="shared" ref="BM719" si="13451">IF(BM716=1,BM721,BM721+BL719)</f>
        <v>0</v>
      </c>
      <c r="BN719" s="362"/>
      <c r="BO719" s="364"/>
      <c r="BP719" s="366"/>
      <c r="BQ719" s="366"/>
      <c r="BR719" s="106"/>
      <c r="BS719" s="106"/>
      <c r="BT719" s="106"/>
      <c r="BU719" s="106"/>
      <c r="BV719" s="106"/>
      <c r="BW719" s="106"/>
      <c r="BX719" s="106"/>
      <c r="BY719" s="106"/>
      <c r="BZ719" s="106"/>
      <c r="CA719" s="106"/>
      <c r="CB719" s="106"/>
      <c r="CC719" s="106"/>
      <c r="CD719" s="106"/>
      <c r="CE719" s="106"/>
      <c r="CF719" s="106"/>
      <c r="CG719" s="106"/>
    </row>
    <row r="720" spans="1:85" s="245" customFormat="1" ht="29" x14ac:dyDescent="0.35">
      <c r="A720" s="243"/>
      <c r="B720" s="128"/>
      <c r="C720" s="80"/>
      <c r="D720" s="80"/>
      <c r="E720" s="80"/>
      <c r="F720" s="80"/>
      <c r="G720" s="80"/>
      <c r="H720" s="80"/>
      <c r="I720" s="80"/>
      <c r="J720" s="80"/>
      <c r="K720" s="80"/>
      <c r="L720" s="80"/>
      <c r="M720" s="64"/>
      <c r="N720" s="7"/>
      <c r="O720" s="192"/>
      <c r="P720" s="106"/>
      <c r="Q720" s="63" t="s">
        <v>160</v>
      </c>
      <c r="R720" s="68">
        <f t="shared" ref="R720:BM720" si="13452">1720/12*R713</f>
        <v>0</v>
      </c>
      <c r="S720" s="68">
        <f t="shared" si="13452"/>
        <v>0</v>
      </c>
      <c r="T720" s="68">
        <f t="shared" si="13452"/>
        <v>0</v>
      </c>
      <c r="U720" s="68">
        <f t="shared" si="13452"/>
        <v>0</v>
      </c>
      <c r="V720" s="68">
        <f t="shared" si="13452"/>
        <v>0</v>
      </c>
      <c r="W720" s="68">
        <f t="shared" si="13452"/>
        <v>0</v>
      </c>
      <c r="X720" s="68">
        <f t="shared" si="13452"/>
        <v>0</v>
      </c>
      <c r="Y720" s="68">
        <f t="shared" si="13452"/>
        <v>0</v>
      </c>
      <c r="Z720" s="68">
        <f t="shared" si="13452"/>
        <v>0</v>
      </c>
      <c r="AA720" s="68">
        <f t="shared" si="13452"/>
        <v>0</v>
      </c>
      <c r="AB720" s="68">
        <f t="shared" si="13452"/>
        <v>0</v>
      </c>
      <c r="AC720" s="68">
        <f t="shared" si="13452"/>
        <v>0</v>
      </c>
      <c r="AD720" s="68">
        <f t="shared" si="13452"/>
        <v>0</v>
      </c>
      <c r="AE720" s="68">
        <f t="shared" si="13452"/>
        <v>0</v>
      </c>
      <c r="AF720" s="68">
        <f t="shared" si="13452"/>
        <v>0</v>
      </c>
      <c r="AG720" s="68">
        <f t="shared" si="13452"/>
        <v>0</v>
      </c>
      <c r="AH720" s="68">
        <f t="shared" si="13452"/>
        <v>0</v>
      </c>
      <c r="AI720" s="68">
        <f t="shared" si="13452"/>
        <v>0</v>
      </c>
      <c r="AJ720" s="68">
        <f t="shared" si="13452"/>
        <v>0</v>
      </c>
      <c r="AK720" s="68">
        <f t="shared" si="13452"/>
        <v>0</v>
      </c>
      <c r="AL720" s="68">
        <f t="shared" si="13452"/>
        <v>0</v>
      </c>
      <c r="AM720" s="68">
        <f t="shared" si="13452"/>
        <v>0</v>
      </c>
      <c r="AN720" s="68">
        <f t="shared" si="13452"/>
        <v>0</v>
      </c>
      <c r="AO720" s="68">
        <f t="shared" si="13452"/>
        <v>0</v>
      </c>
      <c r="AP720" s="68">
        <f t="shared" si="13452"/>
        <v>0</v>
      </c>
      <c r="AQ720" s="68">
        <f t="shared" si="13452"/>
        <v>0</v>
      </c>
      <c r="AR720" s="68">
        <f t="shared" si="13452"/>
        <v>0</v>
      </c>
      <c r="AS720" s="68">
        <f t="shared" si="13452"/>
        <v>0</v>
      </c>
      <c r="AT720" s="68">
        <f t="shared" si="13452"/>
        <v>0</v>
      </c>
      <c r="AU720" s="68">
        <f t="shared" si="13452"/>
        <v>0</v>
      </c>
      <c r="AV720" s="68">
        <f t="shared" si="13452"/>
        <v>0</v>
      </c>
      <c r="AW720" s="68">
        <f t="shared" si="13452"/>
        <v>0</v>
      </c>
      <c r="AX720" s="68">
        <f t="shared" si="13452"/>
        <v>0</v>
      </c>
      <c r="AY720" s="68">
        <f t="shared" si="13452"/>
        <v>0</v>
      </c>
      <c r="AZ720" s="68">
        <f t="shared" si="13452"/>
        <v>0</v>
      </c>
      <c r="BA720" s="68">
        <f t="shared" si="13452"/>
        <v>0</v>
      </c>
      <c r="BB720" s="68">
        <f t="shared" si="13452"/>
        <v>0</v>
      </c>
      <c r="BC720" s="68">
        <f t="shared" si="13452"/>
        <v>0</v>
      </c>
      <c r="BD720" s="68">
        <f t="shared" si="13452"/>
        <v>0</v>
      </c>
      <c r="BE720" s="68">
        <f t="shared" si="13452"/>
        <v>0</v>
      </c>
      <c r="BF720" s="68">
        <f t="shared" si="13452"/>
        <v>0</v>
      </c>
      <c r="BG720" s="68">
        <f t="shared" si="13452"/>
        <v>0</v>
      </c>
      <c r="BH720" s="68">
        <f t="shared" si="13452"/>
        <v>0</v>
      </c>
      <c r="BI720" s="68">
        <f t="shared" si="13452"/>
        <v>0</v>
      </c>
      <c r="BJ720" s="68">
        <f t="shared" si="13452"/>
        <v>0</v>
      </c>
      <c r="BK720" s="68">
        <f t="shared" si="13452"/>
        <v>0</v>
      </c>
      <c r="BL720" s="68">
        <f t="shared" si="13452"/>
        <v>0</v>
      </c>
      <c r="BM720" s="68">
        <f t="shared" si="13452"/>
        <v>0</v>
      </c>
      <c r="BN720" s="362"/>
      <c r="BO720" s="364"/>
      <c r="BP720" s="366"/>
      <c r="BQ720" s="366"/>
      <c r="BR720" s="106"/>
      <c r="BS720" s="106"/>
      <c r="BT720" s="106"/>
      <c r="BU720" s="106"/>
      <c r="BV720" s="106"/>
      <c r="BW720" s="106"/>
      <c r="BX720" s="106"/>
      <c r="BY720" s="106"/>
      <c r="BZ720" s="106"/>
      <c r="CA720" s="106"/>
      <c r="CB720" s="106"/>
      <c r="CC720" s="106"/>
      <c r="CD720" s="106"/>
      <c r="CE720" s="106"/>
      <c r="CF720" s="106"/>
      <c r="CG720" s="106"/>
    </row>
    <row r="721" spans="1:85" s="245" customFormat="1" ht="29" x14ac:dyDescent="0.35">
      <c r="A721" s="243"/>
      <c r="B721" s="128"/>
      <c r="C721" s="80"/>
      <c r="D721" s="80"/>
      <c r="E721" s="80"/>
      <c r="F721" s="80"/>
      <c r="G721" s="80"/>
      <c r="H721" s="80"/>
      <c r="I721" s="80"/>
      <c r="J721" s="80"/>
      <c r="K721" s="80"/>
      <c r="L721" s="80"/>
      <c r="M721" s="64"/>
      <c r="N721" s="7"/>
      <c r="O721" s="192"/>
      <c r="P721" s="106"/>
      <c r="Q721" s="63" t="s">
        <v>144</v>
      </c>
      <c r="R721" s="68">
        <f>FLOOR(IF(OR(R716=0,R716=1),IF(R714&gt;=R720,R720,R714)+0.00000001,IF(R718&gt;=R717,R717,R718))+0.00000001,1)</f>
        <v>0</v>
      </c>
      <c r="S721" s="68">
        <f t="shared" ref="S721" si="13453">FLOOR(IF(OR(S716=0,S716=1),IF(S720&gt;S717,S717,IF(S714&gt;=S720,S720,S714)+0.00000001),IF(S718&gt;=S717,S717-R719,S718-R719)+0.00000001),1)</f>
        <v>0</v>
      </c>
      <c r="T721" s="68">
        <f t="shared" ref="T721" si="13454">FLOOR(IF(OR(T716=0,T716=1),IF(T720&gt;T717,T717,IF(T714&gt;=T720,T720,T714)+0.00000001),IF(T718&gt;=T717,T717-S719,T718-S719)+0.00000001),1)</f>
        <v>0</v>
      </c>
      <c r="U721" s="68">
        <f t="shared" ref="U721" si="13455">FLOOR(IF(OR(U716=0,U716=1),IF(U720&gt;U717,U717,IF(U714&gt;=U720,U720,U714)+0.00000001),IF(U718&gt;=U717,U717-T719,U718-T719)+0.00000001),1)</f>
        <v>0</v>
      </c>
      <c r="V721" s="68">
        <f t="shared" ref="V721" si="13456">FLOOR(IF(OR(V716=0,V716=1),IF(V720&gt;V717,V717,IF(V714&gt;=V720,V720,V714)+0.00000001),IF(V718&gt;=V717,V717-U719,V718-U719)+0.00000001),1)</f>
        <v>0</v>
      </c>
      <c r="W721" s="68">
        <f t="shared" ref="W721" si="13457">FLOOR(IF(OR(W716=0,W716=1),IF(W720&gt;W717,W717,IF(W714&gt;=W720,W720,W714)+0.00000001),IF(W718&gt;=W717,W717-V719,W718-V719)+0.00000001),1)</f>
        <v>0</v>
      </c>
      <c r="X721" s="68">
        <f t="shared" ref="X721" si="13458">FLOOR(IF(OR(X716=0,X716=1),IF(X720&gt;X717,X717,IF(X714&gt;=X720,X720,X714)+0.00000001),IF(X718&gt;=X717,X717-W719,X718-W719)+0.00000001),1)</f>
        <v>0</v>
      </c>
      <c r="Y721" s="68">
        <f t="shared" ref="Y721" si="13459">FLOOR(IF(OR(Y716=0,Y716=1),IF(Y720&gt;Y717,Y717,IF(Y714&gt;=Y720,Y720,Y714)+0.00000001),IF(Y718&gt;=Y717,Y717-X719,Y718-X719)+0.00000001),1)</f>
        <v>0</v>
      </c>
      <c r="Z721" s="68">
        <f t="shared" ref="Z721" si="13460">FLOOR(IF(OR(Z716=0,Z716=1),IF(Z720&gt;Z717,Z717,IF(Z714&gt;=Z720,Z720,Z714)+0.00000001),IF(Z718&gt;=Z717,Z717-Y719,Z718-Y719)+0.00000001),1)</f>
        <v>0</v>
      </c>
      <c r="AA721" s="68">
        <f t="shared" ref="AA721" si="13461">FLOOR(IF(OR(AA716=0,AA716=1),IF(AA720&gt;AA717,AA717,IF(AA714&gt;=AA720,AA720,AA714)+0.00000001),IF(AA718&gt;=AA717,AA717-Z719,AA718-Z719)+0.00000001),1)</f>
        <v>0</v>
      </c>
      <c r="AB721" s="68">
        <f t="shared" ref="AB721" si="13462">FLOOR(IF(OR(AB716=0,AB716=1),IF(AB720&gt;AB717,AB717,IF(AB714&gt;=AB720,AB720,AB714)+0.00000001),IF(AB718&gt;=AB717,AB717-AA719,AB718-AA719)+0.00000001),1)</f>
        <v>0</v>
      </c>
      <c r="AC721" s="68">
        <f t="shared" ref="AC721" si="13463">FLOOR(IF(OR(AC716=0,AC716=1),IF(AC720&gt;AC717,AC717,IF(AC714&gt;=AC720,AC720,AC714)+0.00000001),IF(AC718&gt;=AC717,AC717-AB719,AC718-AB719)+0.00000001),1)</f>
        <v>0</v>
      </c>
      <c r="AD721" s="68">
        <f t="shared" ref="AD721" si="13464">FLOOR(IF(OR(AD716=0,AD716=1),IF(AD720&gt;AD717,AD717,IF(AD714&gt;=AD720,AD720,AD714)+0.00000001),IF(AD718&gt;=AD717,AD717-AC719,AD718-AC719)+0.00000001),1)</f>
        <v>0</v>
      </c>
      <c r="AE721" s="68">
        <f t="shared" ref="AE721" si="13465">FLOOR(IF(OR(AE716=0,AE716=1),IF(AE720&gt;AE717,AE717,IF(AE714&gt;=AE720,AE720,AE714)+0.00000001),IF(AE718&gt;=AE717,AE717-AD719,AE718-AD719)+0.00000001),1)</f>
        <v>0</v>
      </c>
      <c r="AF721" s="68">
        <f t="shared" ref="AF721" si="13466">FLOOR(IF(OR(AF716=0,AF716=1),IF(AF720&gt;AF717,AF717,IF(AF714&gt;=AF720,AF720,AF714)+0.00000001),IF(AF718&gt;=AF717,AF717-AE719,AF718-AE719)+0.00000001),1)</f>
        <v>0</v>
      </c>
      <c r="AG721" s="68">
        <f t="shared" ref="AG721" si="13467">FLOOR(IF(OR(AG716=0,AG716=1),IF(AG720&gt;AG717,AG717,IF(AG714&gt;=AG720,AG720,AG714)+0.00000001),IF(AG718&gt;=AG717,AG717-AF719,AG718-AF719)+0.00000001),1)</f>
        <v>0</v>
      </c>
      <c r="AH721" s="68">
        <f t="shared" ref="AH721" si="13468">FLOOR(IF(OR(AH716=0,AH716=1),IF(AH720&gt;AH717,AH717,IF(AH714&gt;=AH720,AH720,AH714)+0.00000001),IF(AH718&gt;=AH717,AH717-AG719,AH718-AG719)+0.00000001),1)</f>
        <v>0</v>
      </c>
      <c r="AI721" s="68">
        <f t="shared" ref="AI721" si="13469">FLOOR(IF(OR(AI716=0,AI716=1),IF(AI720&gt;AI717,AI717,IF(AI714&gt;=AI720,AI720,AI714)+0.00000001),IF(AI718&gt;=AI717,AI717-AH719,AI718-AH719)+0.00000001),1)</f>
        <v>0</v>
      </c>
      <c r="AJ721" s="68">
        <f t="shared" ref="AJ721" si="13470">FLOOR(IF(OR(AJ716=0,AJ716=1),IF(AJ720&gt;AJ717,AJ717,IF(AJ714&gt;=AJ720,AJ720,AJ714)+0.00000001),IF(AJ718&gt;=AJ717,AJ717-AI719,AJ718-AI719)+0.00000001),1)</f>
        <v>0</v>
      </c>
      <c r="AK721" s="68">
        <f t="shared" ref="AK721" si="13471">FLOOR(IF(OR(AK716=0,AK716=1),IF(AK720&gt;AK717,AK717,IF(AK714&gt;=AK720,AK720,AK714)+0.00000001),IF(AK718&gt;=AK717,AK717-AJ719,AK718-AJ719)+0.00000001),1)</f>
        <v>0</v>
      </c>
      <c r="AL721" s="68">
        <f t="shared" ref="AL721" si="13472">FLOOR(IF(OR(AL716=0,AL716=1),IF(AL720&gt;AL717,AL717,IF(AL714&gt;=AL720,AL720,AL714)+0.00000001),IF(AL718&gt;=AL717,AL717-AK719,AL718-AK719)+0.00000001),1)</f>
        <v>0</v>
      </c>
      <c r="AM721" s="68">
        <f t="shared" ref="AM721" si="13473">FLOOR(IF(OR(AM716=0,AM716=1),IF(AM720&gt;AM717,AM717,IF(AM714&gt;=AM720,AM720,AM714)+0.00000001),IF(AM718&gt;=AM717,AM717-AL719,AM718-AL719)+0.00000001),1)</f>
        <v>0</v>
      </c>
      <c r="AN721" s="68">
        <f t="shared" ref="AN721" si="13474">FLOOR(IF(OR(AN716=0,AN716=1),IF(AN720&gt;AN717,AN717,IF(AN714&gt;=AN720,AN720,AN714)+0.00000001),IF(AN718&gt;=AN717,AN717-AM719,AN718-AM719)+0.00000001),1)</f>
        <v>0</v>
      </c>
      <c r="AO721" s="68">
        <f t="shared" ref="AO721" si="13475">FLOOR(IF(OR(AO716=0,AO716=1),IF(AO720&gt;AO717,AO717,IF(AO714&gt;=AO720,AO720,AO714)+0.00000001),IF(AO718&gt;=AO717,AO717-AN719,AO718-AN719)+0.00000001),1)</f>
        <v>0</v>
      </c>
      <c r="AP721" s="68">
        <f t="shared" ref="AP721" si="13476">FLOOR(IF(OR(AP716=0,AP716=1),IF(AP720&gt;AP717,AP717,IF(AP714&gt;=AP720,AP720,AP714)+0.00000001),IF(AP718&gt;=AP717,AP717-AO719,AP718-AO719)+0.00000001),1)</f>
        <v>0</v>
      </c>
      <c r="AQ721" s="68">
        <f t="shared" ref="AQ721" si="13477">FLOOR(IF(OR(AQ716=0,AQ716=1),IF(AQ720&gt;AQ717,AQ717,IF(AQ714&gt;=AQ720,AQ720,AQ714)+0.00000001),IF(AQ718&gt;=AQ717,AQ717-AP719,AQ718-AP719)+0.00000001),1)</f>
        <v>0</v>
      </c>
      <c r="AR721" s="68">
        <f t="shared" ref="AR721" si="13478">FLOOR(IF(OR(AR716=0,AR716=1),IF(AR720&gt;AR717,AR717,IF(AR714&gt;=AR720,AR720,AR714)+0.00000001),IF(AR718&gt;=AR717,AR717-AQ719,AR718-AQ719)+0.00000001),1)</f>
        <v>0</v>
      </c>
      <c r="AS721" s="68">
        <f t="shared" ref="AS721" si="13479">FLOOR(IF(OR(AS716=0,AS716=1),IF(AS720&gt;AS717,AS717,IF(AS714&gt;=AS720,AS720,AS714)+0.00000001),IF(AS718&gt;=AS717,AS717-AR719,AS718-AR719)+0.00000001),1)</f>
        <v>0</v>
      </c>
      <c r="AT721" s="68">
        <f t="shared" ref="AT721" si="13480">FLOOR(IF(OR(AT716=0,AT716=1),IF(AT720&gt;AT717,AT717,IF(AT714&gt;=AT720,AT720,AT714)+0.00000001),IF(AT718&gt;=AT717,AT717-AS719,AT718-AS719)+0.00000001),1)</f>
        <v>0</v>
      </c>
      <c r="AU721" s="68">
        <f t="shared" ref="AU721" si="13481">FLOOR(IF(OR(AU716=0,AU716=1),IF(AU720&gt;AU717,AU717,IF(AU714&gt;=AU720,AU720,AU714)+0.00000001),IF(AU718&gt;=AU717,AU717-AT719,AU718-AT719)+0.00000001),1)</f>
        <v>0</v>
      </c>
      <c r="AV721" s="68">
        <f t="shared" ref="AV721" si="13482">FLOOR(IF(OR(AV716=0,AV716=1),IF(AV720&gt;AV717,AV717,IF(AV714&gt;=AV720,AV720,AV714)+0.00000001),IF(AV718&gt;=AV717,AV717-AU719,AV718-AU719)+0.00000001),1)</f>
        <v>0</v>
      </c>
      <c r="AW721" s="68">
        <f t="shared" ref="AW721" si="13483">FLOOR(IF(OR(AW716=0,AW716=1),IF(AW720&gt;AW717,AW717,IF(AW714&gt;=AW720,AW720,AW714)+0.00000001),IF(AW718&gt;=AW717,AW717-AV719,AW718-AV719)+0.00000001),1)</f>
        <v>0</v>
      </c>
      <c r="AX721" s="68">
        <f t="shared" ref="AX721" si="13484">FLOOR(IF(OR(AX716=0,AX716=1),IF(AX720&gt;AX717,AX717,IF(AX714&gt;=AX720,AX720,AX714)+0.00000001),IF(AX718&gt;=AX717,AX717-AW719,AX718-AW719)+0.00000001),1)</f>
        <v>0</v>
      </c>
      <c r="AY721" s="68">
        <f t="shared" ref="AY721" si="13485">FLOOR(IF(OR(AY716=0,AY716=1),IF(AY720&gt;AY717,AY717,IF(AY714&gt;=AY720,AY720,AY714)+0.00000001),IF(AY718&gt;=AY717,AY717-AX719,AY718-AX719)+0.00000001),1)</f>
        <v>0</v>
      </c>
      <c r="AZ721" s="68">
        <f t="shared" ref="AZ721" si="13486">FLOOR(IF(OR(AZ716=0,AZ716=1),IF(AZ720&gt;AZ717,AZ717,IF(AZ714&gt;=AZ720,AZ720,AZ714)+0.00000001),IF(AZ718&gt;=AZ717,AZ717-AY719,AZ718-AY719)+0.00000001),1)</f>
        <v>0</v>
      </c>
      <c r="BA721" s="68">
        <f t="shared" ref="BA721" si="13487">FLOOR(IF(OR(BA716=0,BA716=1),IF(BA720&gt;BA717,BA717,IF(BA714&gt;=BA720,BA720,BA714)+0.00000001),IF(BA718&gt;=BA717,BA717-AZ719,BA718-AZ719)+0.00000001),1)</f>
        <v>0</v>
      </c>
      <c r="BB721" s="68">
        <f t="shared" ref="BB721" si="13488">FLOOR(IF(OR(BB716=0,BB716=1),IF(BB720&gt;BB717,BB717,IF(BB714&gt;=BB720,BB720,BB714)+0.00000001),IF(BB718&gt;=BB717,BB717-BA719,BB718-BA719)+0.00000001),1)</f>
        <v>0</v>
      </c>
      <c r="BC721" s="68">
        <f t="shared" ref="BC721" si="13489">FLOOR(IF(OR(BC716=0,BC716=1),IF(BC720&gt;BC717,BC717,IF(BC714&gt;=BC720,BC720,BC714)+0.00000001),IF(BC718&gt;=BC717,BC717-BB719,BC718-BB719)+0.00000001),1)</f>
        <v>0</v>
      </c>
      <c r="BD721" s="68">
        <f t="shared" ref="BD721" si="13490">FLOOR(IF(OR(BD716=0,BD716=1),IF(BD720&gt;BD717,BD717,IF(BD714&gt;=BD720,BD720,BD714)+0.00000001),IF(BD718&gt;=BD717,BD717-BC719,BD718-BC719)+0.00000001),1)</f>
        <v>0</v>
      </c>
      <c r="BE721" s="68">
        <f t="shared" ref="BE721" si="13491">FLOOR(IF(OR(BE716=0,BE716=1),IF(BE720&gt;BE717,BE717,IF(BE714&gt;=BE720,BE720,BE714)+0.00000001),IF(BE718&gt;=BE717,BE717-BD719,BE718-BD719)+0.00000001),1)</f>
        <v>0</v>
      </c>
      <c r="BF721" s="68">
        <f t="shared" ref="BF721" si="13492">FLOOR(IF(OR(BF716=0,BF716=1),IF(BF720&gt;BF717,BF717,IF(BF714&gt;=BF720,BF720,BF714)+0.00000001),IF(BF718&gt;=BF717,BF717-BE719,BF718-BE719)+0.00000001),1)</f>
        <v>0</v>
      </c>
      <c r="BG721" s="68">
        <f t="shared" ref="BG721" si="13493">FLOOR(IF(OR(BG716=0,BG716=1),IF(BG720&gt;BG717,BG717,IF(BG714&gt;=BG720,BG720,BG714)+0.00000001),IF(BG718&gt;=BG717,BG717-BF719,BG718-BF719)+0.00000001),1)</f>
        <v>0</v>
      </c>
      <c r="BH721" s="68">
        <f t="shared" ref="BH721" si="13494">FLOOR(IF(OR(BH716=0,BH716=1),IF(BH720&gt;BH717,BH717,IF(BH714&gt;=BH720,BH720,BH714)+0.00000001),IF(BH718&gt;=BH717,BH717-BG719,BH718-BG719)+0.00000001),1)</f>
        <v>0</v>
      </c>
      <c r="BI721" s="68">
        <f t="shared" ref="BI721" si="13495">FLOOR(IF(OR(BI716=0,BI716=1),IF(BI720&gt;BI717,BI717,IF(BI714&gt;=BI720,BI720,BI714)+0.00000001),IF(BI718&gt;=BI717,BI717-BH719,BI718-BH719)+0.00000001),1)</f>
        <v>0</v>
      </c>
      <c r="BJ721" s="68">
        <f t="shared" ref="BJ721" si="13496">FLOOR(IF(OR(BJ716=0,BJ716=1),IF(BJ720&gt;BJ717,BJ717,IF(BJ714&gt;=BJ720,BJ720,BJ714)+0.00000001),IF(BJ718&gt;=BJ717,BJ717-BI719,BJ718-BI719)+0.00000001),1)</f>
        <v>0</v>
      </c>
      <c r="BK721" s="68">
        <f t="shared" ref="BK721" si="13497">FLOOR(IF(OR(BK716=0,BK716=1),IF(BK720&gt;BK717,BK717,IF(BK714&gt;=BK720,BK720,BK714)+0.00000001),IF(BK718&gt;=BK717,BK717-BJ719,BK718-BJ719)+0.00000001),1)</f>
        <v>0</v>
      </c>
      <c r="BL721" s="68">
        <f t="shared" ref="BL721" si="13498">FLOOR(IF(OR(BL716=0,BL716=1),IF(BL720&gt;BL717,BL717,IF(BL714&gt;=BL720,BL720,BL714)+0.00000001),IF(BL718&gt;=BL717,BL717-BK719,BL718-BK719)+0.00000001),1)</f>
        <v>0</v>
      </c>
      <c r="BM721" s="68">
        <f t="shared" ref="BM721" si="13499">FLOOR(IF(OR(BM716=0,BM716=1),IF(BM720&gt;BM717,BM717,IF(BM714&gt;=BM720,BM720,BM714)+0.00000001),IF(BM718&gt;=BM717,BM717-BL719,BM718-BL719)+0.00000001),1)</f>
        <v>0</v>
      </c>
      <c r="BN721" s="362"/>
      <c r="BO721" s="364"/>
      <c r="BP721" s="366"/>
      <c r="BQ721" s="366"/>
      <c r="BR721" s="106"/>
      <c r="BS721" s="106"/>
      <c r="BT721" s="106"/>
      <c r="BU721" s="106"/>
      <c r="BV721" s="106"/>
      <c r="BW721" s="106"/>
      <c r="BX721" s="106"/>
      <c r="BY721" s="106"/>
      <c r="BZ721" s="106"/>
      <c r="CA721" s="106"/>
      <c r="CB721" s="106"/>
      <c r="CC721" s="106"/>
      <c r="CD721" s="106"/>
      <c r="CE721" s="106"/>
      <c r="CF721" s="106"/>
      <c r="CG721" s="106"/>
    </row>
    <row r="722" spans="1:85" s="245" customFormat="1" ht="25.4" customHeight="1" thickBot="1" x14ac:dyDescent="0.4">
      <c r="A722" s="243"/>
      <c r="B722" s="129"/>
      <c r="C722" s="69"/>
      <c r="D722" s="69"/>
      <c r="E722" s="69"/>
      <c r="F722" s="69"/>
      <c r="G722" s="69"/>
      <c r="H722" s="69"/>
      <c r="I722" s="69"/>
      <c r="J722" s="69"/>
      <c r="K722" s="69"/>
      <c r="L722" s="69"/>
      <c r="M722" s="70"/>
      <c r="N722" s="7"/>
      <c r="O722" s="193"/>
      <c r="P722" s="106"/>
      <c r="Q722" s="216" t="s">
        <v>145</v>
      </c>
      <c r="R722" s="72">
        <f>IF($J713="Ano",R721*'Podpůrná data'!$B$5,R721*'Podpůrná data'!$B$3)</f>
        <v>0</v>
      </c>
      <c r="S722" s="72">
        <f>IF($J713="Ano",S721*'Podpůrná data'!$B$5,S721*'Podpůrná data'!$B$3)</f>
        <v>0</v>
      </c>
      <c r="T722" s="72">
        <f>IF($J713="Ano",T721*'Podpůrná data'!$B$5,T721*'Podpůrná data'!$B$3)</f>
        <v>0</v>
      </c>
      <c r="U722" s="72">
        <f>IF($J713="Ano",U721*'Podpůrná data'!$B$5,U721*'Podpůrná data'!$B$3)</f>
        <v>0</v>
      </c>
      <c r="V722" s="72">
        <f>IF($J713="Ano",V721*'Podpůrná data'!$B$5,V721*'Podpůrná data'!$B$3)</f>
        <v>0</v>
      </c>
      <c r="W722" s="72">
        <f>IF($J713="Ano",W721*'Podpůrná data'!$B$5,W721*'Podpůrná data'!$B$3)</f>
        <v>0</v>
      </c>
      <c r="X722" s="72">
        <f>IF($J713="Ano",X721*'Podpůrná data'!$B$5,X721*'Podpůrná data'!$B$3)</f>
        <v>0</v>
      </c>
      <c r="Y722" s="72">
        <f>IF($J713="Ano",Y721*'Podpůrná data'!$B$5,Y721*'Podpůrná data'!$B$3)</f>
        <v>0</v>
      </c>
      <c r="Z722" s="72">
        <f>IF($J713="Ano",Z721*'Podpůrná data'!$B$5,Z721*'Podpůrná data'!$B$3)</f>
        <v>0</v>
      </c>
      <c r="AA722" s="72">
        <f>IF($J713="Ano",AA721*'Podpůrná data'!$B$5,AA721*'Podpůrná data'!$B$3)</f>
        <v>0</v>
      </c>
      <c r="AB722" s="72">
        <f>IF($J713="Ano",AB721*'Podpůrná data'!$B$5,AB721*'Podpůrná data'!$B$3)</f>
        <v>0</v>
      </c>
      <c r="AC722" s="72">
        <f>IF($J713="Ano",AC721*'Podpůrná data'!$B$5,AC721*'Podpůrná data'!$B$3)</f>
        <v>0</v>
      </c>
      <c r="AD722" s="72">
        <f>IF($J713="Ano",AD721*'Podpůrná data'!$B$5,AD721*'Podpůrná data'!$B$3)</f>
        <v>0</v>
      </c>
      <c r="AE722" s="72">
        <f>IF($J713="Ano",AE721*'Podpůrná data'!$B$5,AE721*'Podpůrná data'!$B$3)</f>
        <v>0</v>
      </c>
      <c r="AF722" s="72">
        <f>IF($J713="Ano",AF721*'Podpůrná data'!$B$5,AF721*'Podpůrná data'!$B$3)</f>
        <v>0</v>
      </c>
      <c r="AG722" s="72">
        <f>IF($J713="Ano",AG721*'Podpůrná data'!$B$5,AG721*'Podpůrná data'!$B$3)</f>
        <v>0</v>
      </c>
      <c r="AH722" s="72">
        <f>IF($J713="Ano",AH721*'Podpůrná data'!$B$5,AH721*'Podpůrná data'!$B$3)</f>
        <v>0</v>
      </c>
      <c r="AI722" s="72">
        <f>IF($J713="Ano",AI721*'Podpůrná data'!$B$5,AI721*'Podpůrná data'!$B$3)</f>
        <v>0</v>
      </c>
      <c r="AJ722" s="72">
        <f>IF($J713="Ano",AJ721*'Podpůrná data'!$B$5,AJ721*'Podpůrná data'!$B$3)</f>
        <v>0</v>
      </c>
      <c r="AK722" s="72">
        <f>IF($J713="Ano",AK721*'Podpůrná data'!$B$5,AK721*'Podpůrná data'!$B$3)</f>
        <v>0</v>
      </c>
      <c r="AL722" s="72">
        <f>IF($J713="Ano",AL721*'Podpůrná data'!$B$5,AL721*'Podpůrná data'!$B$3)</f>
        <v>0</v>
      </c>
      <c r="AM722" s="72">
        <f>IF($J713="Ano",AM721*'Podpůrná data'!$B$5,AM721*'Podpůrná data'!$B$3)</f>
        <v>0</v>
      </c>
      <c r="AN722" s="72">
        <f>IF($J713="Ano",AN721*'Podpůrná data'!$B$5,AN721*'Podpůrná data'!$B$3)</f>
        <v>0</v>
      </c>
      <c r="AO722" s="72">
        <f>IF($J713="Ano",AO721*'Podpůrná data'!$B$5,AO721*'Podpůrná data'!$B$3)</f>
        <v>0</v>
      </c>
      <c r="AP722" s="72">
        <f>IF($J713="Ano",AP721*'Podpůrná data'!$B$5,AP721*'Podpůrná data'!$B$3)</f>
        <v>0</v>
      </c>
      <c r="AQ722" s="72">
        <f>IF($J713="Ano",AQ721*'Podpůrná data'!$B$5,AQ721*'Podpůrná data'!$B$3)</f>
        <v>0</v>
      </c>
      <c r="AR722" s="72">
        <f>IF($J713="Ano",AR721*'Podpůrná data'!$B$5,AR721*'Podpůrná data'!$B$3)</f>
        <v>0</v>
      </c>
      <c r="AS722" s="72">
        <f>IF($J713="Ano",AS721*'Podpůrná data'!$B$5,AS721*'Podpůrná data'!$B$3)</f>
        <v>0</v>
      </c>
      <c r="AT722" s="72">
        <f>IF($J713="Ano",AT721*'Podpůrná data'!$B$5,AT721*'Podpůrná data'!$B$3)</f>
        <v>0</v>
      </c>
      <c r="AU722" s="72">
        <f>IF($J713="Ano",AU721*'Podpůrná data'!$B$5,AU721*'Podpůrná data'!$B$3)</f>
        <v>0</v>
      </c>
      <c r="AV722" s="72">
        <f>IF($J713="Ano",AV721*'Podpůrná data'!$B$5,AV721*'Podpůrná data'!$B$3)</f>
        <v>0</v>
      </c>
      <c r="AW722" s="72">
        <f>IF($J713="Ano",AW721*'Podpůrná data'!$B$5,AW721*'Podpůrná data'!$B$3)</f>
        <v>0</v>
      </c>
      <c r="AX722" s="72">
        <f>IF($J713="Ano",AX721*'Podpůrná data'!$B$5,AX721*'Podpůrná data'!$B$3)</f>
        <v>0</v>
      </c>
      <c r="AY722" s="72">
        <f>IF($J713="Ano",AY721*'Podpůrná data'!$B$5,AY721*'Podpůrná data'!$B$3)</f>
        <v>0</v>
      </c>
      <c r="AZ722" s="72">
        <f>IF($J713="Ano",AZ721*'Podpůrná data'!$B$5,AZ721*'Podpůrná data'!$B$3)</f>
        <v>0</v>
      </c>
      <c r="BA722" s="72">
        <f>IF($J713="Ano",BA721*'Podpůrná data'!$B$5,BA721*'Podpůrná data'!$B$3)</f>
        <v>0</v>
      </c>
      <c r="BB722" s="72">
        <f>IF($J713="Ano",BB721*'Podpůrná data'!$B$5,BB721*'Podpůrná data'!$B$3)</f>
        <v>0</v>
      </c>
      <c r="BC722" s="72">
        <f>IF($J713="Ano",BC721*'Podpůrná data'!$B$5,BC721*'Podpůrná data'!$B$3)</f>
        <v>0</v>
      </c>
      <c r="BD722" s="72">
        <f>IF($J713="Ano",BD721*'Podpůrná data'!$B$5,BD721*'Podpůrná data'!$B$3)</f>
        <v>0</v>
      </c>
      <c r="BE722" s="72">
        <f>IF($J713="Ano",BE721*'Podpůrná data'!$B$5,BE721*'Podpůrná data'!$B$3)</f>
        <v>0</v>
      </c>
      <c r="BF722" s="72">
        <f>IF($J713="Ano",BF721*'Podpůrná data'!$B$5,BF721*'Podpůrná data'!$B$3)</f>
        <v>0</v>
      </c>
      <c r="BG722" s="72">
        <f>IF($J713="Ano",BG721*'Podpůrná data'!$B$5,BG721*'Podpůrná data'!$B$3)</f>
        <v>0</v>
      </c>
      <c r="BH722" s="72">
        <f>IF($J713="Ano",BH721*'Podpůrná data'!$B$5,BH721*'Podpůrná data'!$B$3)</f>
        <v>0</v>
      </c>
      <c r="BI722" s="72">
        <f>IF($J713="Ano",BI721*'Podpůrná data'!$B$5,BI721*'Podpůrná data'!$B$3)</f>
        <v>0</v>
      </c>
      <c r="BJ722" s="72">
        <f>IF($J713="Ano",BJ721*'Podpůrná data'!$B$5,BJ721*'Podpůrná data'!$B$3)</f>
        <v>0</v>
      </c>
      <c r="BK722" s="72">
        <f>IF($J713="Ano",BK721*'Podpůrná data'!$B$5,BK721*'Podpůrná data'!$B$3)</f>
        <v>0</v>
      </c>
      <c r="BL722" s="72">
        <f>IF($J713="Ano",BL721*'Podpůrná data'!$B$5,BL721*'Podpůrná data'!$B$3)</f>
        <v>0</v>
      </c>
      <c r="BM722" s="72">
        <f>IF($J713="Ano",BM721*'Podpůrná data'!$B$5,BM721*'Podpůrná data'!$B$3)</f>
        <v>0</v>
      </c>
      <c r="BN722" s="363"/>
      <c r="BO722" s="365"/>
      <c r="BP722" s="367"/>
      <c r="BQ722" s="367"/>
      <c r="BR722" s="106"/>
      <c r="BS722" s="178">
        <f>SUMIFS($R722:$BM722,$R712:$BM712,"1. ZoR")</f>
        <v>0</v>
      </c>
      <c r="BT722" s="178">
        <f>SUMIFS($R722:$BM722,$R712:$BM712,"2. ZoR")</f>
        <v>0</v>
      </c>
      <c r="BU722" s="178">
        <f>SUMIFS($R722:$BM722,$R712:$BM712,"3. ZoR")</f>
        <v>0</v>
      </c>
      <c r="BV722" s="178">
        <f>SUMIFS($R722:$BM722,$R712:$BM712,"4. ZoR")</f>
        <v>0</v>
      </c>
      <c r="BW722" s="178">
        <f>SUMIFS($R722:$BM722,$R712:$BM712,"5. ZoR")</f>
        <v>0</v>
      </c>
      <c r="BX722" s="178">
        <f>SUMIFS($R722:$BM722,$R712:$BM712,"6. ZoR")</f>
        <v>0</v>
      </c>
      <c r="BY722" s="178">
        <f>SUMIFS($R722:$BM722,$R712:$BM712,"7. ZoR")</f>
        <v>0</v>
      </c>
      <c r="BZ722" s="178">
        <f>SUMIFS($R722:$BM722,$R712:$BM712,"8. ZoR")</f>
        <v>0</v>
      </c>
      <c r="CA722" s="178">
        <f>SUMIFS($R722:$BM722,$R712:$BM712,"9. ZoR")</f>
        <v>0</v>
      </c>
      <c r="CB722" s="178">
        <f>SUMIFS($R722:$BM722,$R712:$BM712,"10. ZoR")</f>
        <v>0</v>
      </c>
      <c r="CC722" s="178">
        <f>SUMIFS($R722:$BM722,$R712:$BM712,"11. ZoR")</f>
        <v>0</v>
      </c>
      <c r="CD722" s="178">
        <f>SUMIFS($R722:$BM722,$R712:$BM712,"12. ZoR")</f>
        <v>0</v>
      </c>
      <c r="CE722" s="178">
        <f>SUMIFS($R722:$BM722,$R712:$BM712,"13. ZoR")</f>
        <v>0</v>
      </c>
      <c r="CF722" s="178">
        <f>SUMIFS($R722:$BM722,$R712:$BM712,"14. ZoR")</f>
        <v>0</v>
      </c>
      <c r="CG722" s="178">
        <f>SUMIFS($R722:$BM722,$R712:$BM712,"15. ZoR")</f>
        <v>0</v>
      </c>
    </row>
    <row r="723" spans="1:85" ht="15" hidden="1" thickBot="1" x14ac:dyDescent="0.4">
      <c r="B723" s="105"/>
      <c r="C723" s="130"/>
      <c r="D723" s="130"/>
      <c r="E723" s="130"/>
      <c r="F723" s="130"/>
      <c r="G723" s="130"/>
      <c r="H723" s="105"/>
      <c r="I723" s="105"/>
      <c r="J723" s="105"/>
      <c r="K723" s="105"/>
      <c r="L723" s="105"/>
      <c r="M723" s="105"/>
      <c r="N723" s="7"/>
      <c r="O723" s="105"/>
      <c r="P723" s="105"/>
      <c r="Q723" s="105"/>
      <c r="R723" s="105"/>
      <c r="S723" s="105"/>
      <c r="T723" s="7"/>
      <c r="U723" s="105"/>
      <c r="V723" s="105"/>
      <c r="W723" s="105"/>
      <c r="X723" s="105"/>
      <c r="Y723" s="105"/>
      <c r="Z723" s="105"/>
      <c r="AA723" s="105"/>
      <c r="AB723" s="105"/>
      <c r="AC723" s="105"/>
      <c r="AD723" s="105"/>
      <c r="AE723" s="105"/>
      <c r="AF723" s="105"/>
      <c r="AG723" s="105"/>
      <c r="AH723" s="105"/>
      <c r="AI723" s="105"/>
      <c r="AJ723" s="105"/>
      <c r="AK723" s="105"/>
      <c r="AL723" s="105"/>
      <c r="AM723" s="105"/>
      <c r="AN723" s="105"/>
      <c r="AO723" s="105"/>
      <c r="AP723" s="105"/>
      <c r="AQ723" s="105"/>
      <c r="AR723" s="105"/>
      <c r="AS723" s="105"/>
      <c r="AT723" s="105"/>
      <c r="AU723" s="105"/>
      <c r="AV723" s="105"/>
      <c r="AW723" s="105"/>
      <c r="AX723" s="105"/>
      <c r="AY723" s="105"/>
      <c r="AZ723" s="105"/>
      <c r="BA723" s="105"/>
      <c r="BB723" s="105"/>
      <c r="BC723" s="105"/>
      <c r="BD723" s="105"/>
      <c r="BE723" s="105"/>
      <c r="BF723" s="105"/>
      <c r="BG723" s="105"/>
      <c r="BH723" s="105"/>
      <c r="BI723" s="105"/>
      <c r="BJ723" s="105"/>
      <c r="BK723" s="105"/>
      <c r="BL723" s="105"/>
      <c r="BM723" s="105"/>
      <c r="BN723" s="105"/>
      <c r="BO723" s="105"/>
      <c r="BP723" s="105"/>
      <c r="BQ723" s="105"/>
      <c r="BR723" s="105"/>
      <c r="BS723" s="105"/>
      <c r="BT723" s="105"/>
      <c r="BU723" s="105"/>
      <c r="BV723" s="105"/>
      <c r="BW723" s="105"/>
      <c r="BX723" s="105"/>
      <c r="BY723" s="105"/>
      <c r="BZ723" s="105"/>
      <c r="CA723" s="105"/>
      <c r="CB723" s="105"/>
      <c r="CC723" s="105"/>
      <c r="CD723" s="105"/>
      <c r="CE723" s="105"/>
      <c r="CF723" s="105"/>
      <c r="CG723" s="105"/>
    </row>
    <row r="724" spans="1:85" s="245" customFormat="1" ht="69.650000000000006" customHeight="1" thickBot="1" x14ac:dyDescent="0.4">
      <c r="A724" s="249"/>
      <c r="B724" s="120"/>
      <c r="C724" s="360" t="s">
        <v>2</v>
      </c>
      <c r="D724" s="121"/>
      <c r="E724" s="131" t="s">
        <v>206</v>
      </c>
      <c r="F724" s="131" t="s">
        <v>444</v>
      </c>
      <c r="G724" s="131" t="s">
        <v>208</v>
      </c>
      <c r="H724" s="122" t="s">
        <v>94</v>
      </c>
      <c r="I724" s="122" t="s">
        <v>95</v>
      </c>
      <c r="J724" s="122" t="s">
        <v>96</v>
      </c>
      <c r="K724" s="122" t="s">
        <v>216</v>
      </c>
      <c r="L724" s="122" t="s">
        <v>218</v>
      </c>
      <c r="M724" s="138" t="s">
        <v>1</v>
      </c>
      <c r="N724" s="7"/>
      <c r="O724" s="124">
        <v>208002</v>
      </c>
      <c r="P724" s="106"/>
      <c r="Q724" s="194" t="s">
        <v>128</v>
      </c>
      <c r="R724" s="83" t="s">
        <v>4</v>
      </c>
      <c r="S724" s="83" t="s">
        <v>5</v>
      </c>
      <c r="T724" s="83" t="s">
        <v>6</v>
      </c>
      <c r="U724" s="83" t="s">
        <v>7</v>
      </c>
      <c r="V724" s="83" t="s">
        <v>8</v>
      </c>
      <c r="W724" s="83" t="s">
        <v>9</v>
      </c>
      <c r="X724" s="83" t="s">
        <v>10</v>
      </c>
      <c r="Y724" s="83" t="s">
        <v>11</v>
      </c>
      <c r="Z724" s="83" t="s">
        <v>12</v>
      </c>
      <c r="AA724" s="83" t="s">
        <v>13</v>
      </c>
      <c r="AB724" s="83" t="s">
        <v>14</v>
      </c>
      <c r="AC724" s="83" t="s">
        <v>15</v>
      </c>
      <c r="AD724" s="83" t="s">
        <v>16</v>
      </c>
      <c r="AE724" s="83" t="s">
        <v>17</v>
      </c>
      <c r="AF724" s="83" t="s">
        <v>18</v>
      </c>
      <c r="AG724" s="83" t="s">
        <v>19</v>
      </c>
      <c r="AH724" s="83" t="s">
        <v>20</v>
      </c>
      <c r="AI724" s="83" t="s">
        <v>21</v>
      </c>
      <c r="AJ724" s="83" t="s">
        <v>22</v>
      </c>
      <c r="AK724" s="83" t="s">
        <v>23</v>
      </c>
      <c r="AL724" s="83" t="s">
        <v>24</v>
      </c>
      <c r="AM724" s="83" t="s">
        <v>25</v>
      </c>
      <c r="AN724" s="83" t="s">
        <v>26</v>
      </c>
      <c r="AO724" s="83" t="s">
        <v>27</v>
      </c>
      <c r="AP724" s="83" t="s">
        <v>28</v>
      </c>
      <c r="AQ724" s="83" t="s">
        <v>29</v>
      </c>
      <c r="AR724" s="83" t="s">
        <v>30</v>
      </c>
      <c r="AS724" s="83" t="s">
        <v>31</v>
      </c>
      <c r="AT724" s="83" t="s">
        <v>32</v>
      </c>
      <c r="AU724" s="83" t="s">
        <v>33</v>
      </c>
      <c r="AV724" s="83" t="s">
        <v>34</v>
      </c>
      <c r="AW724" s="83" t="s">
        <v>35</v>
      </c>
      <c r="AX724" s="83" t="s">
        <v>36</v>
      </c>
      <c r="AY724" s="83" t="s">
        <v>37</v>
      </c>
      <c r="AZ724" s="83" t="s">
        <v>38</v>
      </c>
      <c r="BA724" s="83" t="s">
        <v>39</v>
      </c>
      <c r="BB724" s="83" t="s">
        <v>40</v>
      </c>
      <c r="BC724" s="83" t="s">
        <v>41</v>
      </c>
      <c r="BD724" s="83" t="s">
        <v>42</v>
      </c>
      <c r="BE724" s="83" t="s">
        <v>43</v>
      </c>
      <c r="BF724" s="83" t="s">
        <v>44</v>
      </c>
      <c r="BG724" s="83" t="s">
        <v>45</v>
      </c>
      <c r="BH724" s="83" t="s">
        <v>46</v>
      </c>
      <c r="BI724" s="83" t="s">
        <v>47</v>
      </c>
      <c r="BJ724" s="83" t="s">
        <v>48</v>
      </c>
      <c r="BK724" s="83" t="s">
        <v>49</v>
      </c>
      <c r="BL724" s="83" t="s">
        <v>50</v>
      </c>
      <c r="BM724" s="83" t="s">
        <v>51</v>
      </c>
      <c r="BN724" s="134" t="s">
        <v>163</v>
      </c>
      <c r="BO724" s="135" t="s">
        <v>164</v>
      </c>
      <c r="BP724" s="135" t="s">
        <v>146</v>
      </c>
      <c r="BQ724" s="135" t="s">
        <v>214</v>
      </c>
      <c r="BR724" s="106"/>
      <c r="BS724" s="368" t="s">
        <v>238</v>
      </c>
      <c r="BT724" s="369"/>
      <c r="BU724" s="369"/>
      <c r="BV724" s="369"/>
      <c r="BW724" s="369"/>
      <c r="BX724" s="369"/>
      <c r="BY724" s="369"/>
      <c r="BZ724" s="369"/>
      <c r="CA724" s="369"/>
      <c r="CB724" s="369"/>
      <c r="CC724" s="369"/>
      <c r="CD724" s="369"/>
      <c r="CE724" s="369"/>
      <c r="CF724" s="369"/>
      <c r="CG724" s="369"/>
    </row>
    <row r="725" spans="1:85" s="245" customFormat="1" ht="21" hidden="1" customHeight="1" x14ac:dyDescent="0.35">
      <c r="A725" s="250"/>
      <c r="B725" s="113"/>
      <c r="C725" s="361"/>
      <c r="D725" s="125"/>
      <c r="E725" s="125"/>
      <c r="F725" s="125"/>
      <c r="G725" s="125"/>
      <c r="H725" s="370" t="s">
        <v>250</v>
      </c>
      <c r="I725" s="371" t="s">
        <v>425</v>
      </c>
      <c r="J725" s="357" t="s">
        <v>97</v>
      </c>
      <c r="K725" s="357" t="s">
        <v>217</v>
      </c>
      <c r="L725" s="137"/>
      <c r="M725" s="373" t="s">
        <v>93</v>
      </c>
      <c r="N725" s="7"/>
      <c r="O725" s="375" t="s">
        <v>3</v>
      </c>
      <c r="P725" s="106"/>
      <c r="Q725" s="84"/>
      <c r="R725" s="74">
        <f>MONTH(Úvod!$F$10)</f>
        <v>1</v>
      </c>
      <c r="S725" s="75">
        <f t="shared" ref="S725" si="13500">IF(R725=12,1,R725+1)</f>
        <v>2</v>
      </c>
      <c r="T725" s="75">
        <f t="shared" ref="T725" si="13501">IF(S725=12,1,S725+1)</f>
        <v>3</v>
      </c>
      <c r="U725" s="76">
        <f t="shared" ref="U725" si="13502">IF(T725=12,1,T725+1)</f>
        <v>4</v>
      </c>
      <c r="V725" s="76">
        <f t="shared" ref="V725" si="13503">IF(U725=12,1,U725+1)</f>
        <v>5</v>
      </c>
      <c r="W725" s="76">
        <f t="shared" ref="W725" si="13504">IF(V725=12,1,V725+1)</f>
        <v>6</v>
      </c>
      <c r="X725" s="76">
        <f t="shared" ref="X725" si="13505">IF(W725=12,1,W725+1)</f>
        <v>7</v>
      </c>
      <c r="Y725" s="76">
        <f t="shared" ref="Y725" si="13506">IF(X725=12,1,X725+1)</f>
        <v>8</v>
      </c>
      <c r="Z725" s="76">
        <f t="shared" ref="Z725" si="13507">IF(Y725=12,1,Y725+1)</f>
        <v>9</v>
      </c>
      <c r="AA725" s="76">
        <f>IF(Z725=12,1,Z725+1)</f>
        <v>10</v>
      </c>
      <c r="AB725" s="76">
        <f t="shared" ref="AB725" si="13508">IF(AA725=12,1,AA725+1)</f>
        <v>11</v>
      </c>
      <c r="AC725" s="76">
        <f t="shared" ref="AC725" si="13509">IF(AB725=12,1,AB725+1)</f>
        <v>12</v>
      </c>
      <c r="AD725" s="76">
        <f t="shared" ref="AD725" si="13510">IF(AC725=12,1,AC725+1)</f>
        <v>1</v>
      </c>
      <c r="AE725" s="76">
        <f t="shared" ref="AE725" si="13511">IF(AD725=12,1,AD725+1)</f>
        <v>2</v>
      </c>
      <c r="AF725" s="76">
        <f t="shared" ref="AF725" si="13512">IF(AE725=12,1,AE725+1)</f>
        <v>3</v>
      </c>
      <c r="AG725" s="76">
        <f t="shared" ref="AG725" si="13513">IF(AF725=12,1,AF725+1)</f>
        <v>4</v>
      </c>
      <c r="AH725" s="76">
        <f t="shared" ref="AH725" si="13514">IF(AG725=12,1,AG725+1)</f>
        <v>5</v>
      </c>
      <c r="AI725" s="76">
        <f t="shared" ref="AI725" si="13515">IF(AH725=12,1,AH725+1)</f>
        <v>6</v>
      </c>
      <c r="AJ725" s="76">
        <f>IF(AI725=12,1,AI725+1)</f>
        <v>7</v>
      </c>
      <c r="AK725" s="76">
        <f t="shared" ref="AK725" si="13516">IF(AJ725=12,1,AJ725+1)</f>
        <v>8</v>
      </c>
      <c r="AL725" s="76">
        <f t="shared" ref="AL725" si="13517">IF(AK725=12,1,AK725+1)</f>
        <v>9</v>
      </c>
      <c r="AM725" s="76">
        <f t="shared" ref="AM725" si="13518">IF(AL725=12,1,AL725+1)</f>
        <v>10</v>
      </c>
      <c r="AN725" s="76">
        <f t="shared" ref="AN725" si="13519">IF(AM725=12,1,AM725+1)</f>
        <v>11</v>
      </c>
      <c r="AO725" s="76">
        <f t="shared" ref="AO725" si="13520">IF(AN725=12,1,AN725+1)</f>
        <v>12</v>
      </c>
      <c r="AP725" s="76">
        <f t="shared" ref="AP725" si="13521">IF(AO725=12,1,AO725+1)</f>
        <v>1</v>
      </c>
      <c r="AQ725" s="76">
        <f t="shared" ref="AQ725" si="13522">IF(AP725=12,1,AP725+1)</f>
        <v>2</v>
      </c>
      <c r="AR725" s="76">
        <f t="shared" ref="AR725" si="13523">IF(AQ725=12,1,AQ725+1)</f>
        <v>3</v>
      </c>
      <c r="AS725" s="76">
        <f t="shared" ref="AS725" si="13524">IF(AR725=12,1,AR725+1)</f>
        <v>4</v>
      </c>
      <c r="AT725" s="76">
        <f t="shared" ref="AT725" si="13525">IF(AS725=12,1,AS725+1)</f>
        <v>5</v>
      </c>
      <c r="AU725" s="76">
        <f t="shared" ref="AU725" si="13526">IF(AT725=12,1,AT725+1)</f>
        <v>6</v>
      </c>
      <c r="AV725" s="76">
        <f t="shared" ref="AV725" si="13527">IF(AU725=12,1,AU725+1)</f>
        <v>7</v>
      </c>
      <c r="AW725" s="76">
        <f t="shared" ref="AW725" si="13528">IF(AV725=12,1,AV725+1)</f>
        <v>8</v>
      </c>
      <c r="AX725" s="76">
        <f t="shared" ref="AX725" si="13529">IF(AW725=12,1,AW725+1)</f>
        <v>9</v>
      </c>
      <c r="AY725" s="76">
        <f t="shared" ref="AY725" si="13530">IF(AX725=12,1,AX725+1)</f>
        <v>10</v>
      </c>
      <c r="AZ725" s="76">
        <f t="shared" ref="AZ725" si="13531">IF(AY725=12,1,AY725+1)</f>
        <v>11</v>
      </c>
      <c r="BA725" s="76">
        <f t="shared" ref="BA725" si="13532">IF(AZ725=12,1,AZ725+1)</f>
        <v>12</v>
      </c>
      <c r="BB725" s="76">
        <f t="shared" ref="BB725" si="13533">IF(BA725=12,1,BA725+1)</f>
        <v>1</v>
      </c>
      <c r="BC725" s="76">
        <f t="shared" ref="BC725" si="13534">IF(BB725=12,1,BB725+1)</f>
        <v>2</v>
      </c>
      <c r="BD725" s="76">
        <f t="shared" ref="BD725" si="13535">IF(BC725=12,1,BC725+1)</f>
        <v>3</v>
      </c>
      <c r="BE725" s="76">
        <f t="shared" ref="BE725" si="13536">IF(BD725=12,1,BD725+1)</f>
        <v>4</v>
      </c>
      <c r="BF725" s="76">
        <f t="shared" ref="BF725" si="13537">IF(BE725=12,1,BE725+1)</f>
        <v>5</v>
      </c>
      <c r="BG725" s="76">
        <f t="shared" ref="BG725" si="13538">IF(BF725=12,1,BF725+1)</f>
        <v>6</v>
      </c>
      <c r="BH725" s="76">
        <f t="shared" ref="BH725" si="13539">IF(BG725=12,1,BG725+1)</f>
        <v>7</v>
      </c>
      <c r="BI725" s="76">
        <f t="shared" ref="BI725" si="13540">IF(BH725=12,1,BH725+1)</f>
        <v>8</v>
      </c>
      <c r="BJ725" s="76">
        <f t="shared" ref="BJ725" si="13541">IF(BI725=12,1,BI725+1)</f>
        <v>9</v>
      </c>
      <c r="BK725" s="76">
        <f t="shared" ref="BK725" si="13542">IF(BJ725=12,1,BJ725+1)</f>
        <v>10</v>
      </c>
      <c r="BL725" s="76">
        <f t="shared" ref="BL725" si="13543">IF(BK725=12,1,BK725+1)</f>
        <v>11</v>
      </c>
      <c r="BM725" s="76">
        <f t="shared" ref="BM725" si="13544">IF(BL725=12,1,BL725+1)</f>
        <v>12</v>
      </c>
      <c r="BN725" s="81"/>
      <c r="BO725" s="78"/>
      <c r="BP725" s="78"/>
      <c r="BQ725" s="78"/>
      <c r="BR725" s="106"/>
      <c r="BS725" s="106"/>
      <c r="BT725" s="106"/>
      <c r="BU725" s="106"/>
      <c r="BV725" s="106"/>
      <c r="BW725" s="106"/>
      <c r="BX725" s="106"/>
      <c r="BY725" s="106"/>
      <c r="BZ725" s="106"/>
      <c r="CA725" s="106"/>
      <c r="CB725" s="106"/>
      <c r="CC725" s="106"/>
      <c r="CD725" s="106"/>
      <c r="CE725" s="106"/>
      <c r="CF725" s="106"/>
      <c r="CG725" s="106"/>
    </row>
    <row r="726" spans="1:85" s="245" customFormat="1" ht="18" hidden="1" customHeight="1" x14ac:dyDescent="0.35">
      <c r="A726" s="250"/>
      <c r="B726" s="113"/>
      <c r="C726" s="361"/>
      <c r="D726" s="125"/>
      <c r="E726" s="125"/>
      <c r="F726" s="125"/>
      <c r="G726" s="125"/>
      <c r="H726" s="370"/>
      <c r="I726" s="371"/>
      <c r="J726" s="357"/>
      <c r="K726" s="357"/>
      <c r="L726" s="137"/>
      <c r="M726" s="373"/>
      <c r="N726" s="7"/>
      <c r="O726" s="376"/>
      <c r="P726" s="106"/>
      <c r="Q726" s="77"/>
      <c r="R726" s="59">
        <f t="shared" ref="R726:BM726" si="13545">VALUE(_xlfn.CONCAT(R725,".",R728))</f>
        <v>1</v>
      </c>
      <c r="S726" s="73">
        <f t="shared" si="13545"/>
        <v>32</v>
      </c>
      <c r="T726" s="73">
        <f t="shared" si="13545"/>
        <v>61</v>
      </c>
      <c r="U726" s="73">
        <f t="shared" si="13545"/>
        <v>92</v>
      </c>
      <c r="V726" s="73">
        <f t="shared" si="13545"/>
        <v>122</v>
      </c>
      <c r="W726" s="73">
        <f t="shared" si="13545"/>
        <v>153</v>
      </c>
      <c r="X726" s="73">
        <f t="shared" si="13545"/>
        <v>183</v>
      </c>
      <c r="Y726" s="73">
        <f t="shared" si="13545"/>
        <v>214</v>
      </c>
      <c r="Z726" s="73">
        <f t="shared" si="13545"/>
        <v>245</v>
      </c>
      <c r="AA726" s="73">
        <f t="shared" si="13545"/>
        <v>275</v>
      </c>
      <c r="AB726" s="73">
        <f t="shared" si="13545"/>
        <v>306</v>
      </c>
      <c r="AC726" s="73">
        <f t="shared" si="13545"/>
        <v>336</v>
      </c>
      <c r="AD726" s="73">
        <f t="shared" si="13545"/>
        <v>367</v>
      </c>
      <c r="AE726" s="73">
        <f t="shared" si="13545"/>
        <v>398</v>
      </c>
      <c r="AF726" s="73">
        <f t="shared" si="13545"/>
        <v>426</v>
      </c>
      <c r="AG726" s="73">
        <f t="shared" si="13545"/>
        <v>457</v>
      </c>
      <c r="AH726" s="73">
        <f t="shared" si="13545"/>
        <v>487</v>
      </c>
      <c r="AI726" s="73">
        <f t="shared" si="13545"/>
        <v>518</v>
      </c>
      <c r="AJ726" s="73">
        <f t="shared" si="13545"/>
        <v>548</v>
      </c>
      <c r="AK726" s="73">
        <f t="shared" si="13545"/>
        <v>579</v>
      </c>
      <c r="AL726" s="73">
        <f t="shared" si="13545"/>
        <v>610</v>
      </c>
      <c r="AM726" s="73">
        <f t="shared" si="13545"/>
        <v>640</v>
      </c>
      <c r="AN726" s="73">
        <f t="shared" si="13545"/>
        <v>671</v>
      </c>
      <c r="AO726" s="73">
        <f t="shared" si="13545"/>
        <v>701</v>
      </c>
      <c r="AP726" s="73">
        <f t="shared" si="13545"/>
        <v>732</v>
      </c>
      <c r="AQ726" s="73">
        <f t="shared" si="13545"/>
        <v>763</v>
      </c>
      <c r="AR726" s="73">
        <f t="shared" si="13545"/>
        <v>791</v>
      </c>
      <c r="AS726" s="73">
        <f t="shared" si="13545"/>
        <v>822</v>
      </c>
      <c r="AT726" s="73">
        <f t="shared" si="13545"/>
        <v>852</v>
      </c>
      <c r="AU726" s="73">
        <f t="shared" si="13545"/>
        <v>883</v>
      </c>
      <c r="AV726" s="73">
        <f t="shared" si="13545"/>
        <v>913</v>
      </c>
      <c r="AW726" s="73">
        <f t="shared" si="13545"/>
        <v>944</v>
      </c>
      <c r="AX726" s="73">
        <f t="shared" si="13545"/>
        <v>975</v>
      </c>
      <c r="AY726" s="73">
        <f t="shared" si="13545"/>
        <v>1005</v>
      </c>
      <c r="AZ726" s="73">
        <f t="shared" si="13545"/>
        <v>1036</v>
      </c>
      <c r="BA726" s="73">
        <f t="shared" si="13545"/>
        <v>1066</v>
      </c>
      <c r="BB726" s="73">
        <f t="shared" si="13545"/>
        <v>1097</v>
      </c>
      <c r="BC726" s="73">
        <f t="shared" si="13545"/>
        <v>1128</v>
      </c>
      <c r="BD726" s="73">
        <f t="shared" si="13545"/>
        <v>1156</v>
      </c>
      <c r="BE726" s="73">
        <f t="shared" si="13545"/>
        <v>1187</v>
      </c>
      <c r="BF726" s="73">
        <f t="shared" si="13545"/>
        <v>1217</v>
      </c>
      <c r="BG726" s="73">
        <f t="shared" si="13545"/>
        <v>1248</v>
      </c>
      <c r="BH726" s="73">
        <f t="shared" si="13545"/>
        <v>1278</v>
      </c>
      <c r="BI726" s="73">
        <f t="shared" si="13545"/>
        <v>1309</v>
      </c>
      <c r="BJ726" s="73">
        <f t="shared" si="13545"/>
        <v>1340</v>
      </c>
      <c r="BK726" s="73">
        <f t="shared" si="13545"/>
        <v>1370</v>
      </c>
      <c r="BL726" s="73">
        <f t="shared" si="13545"/>
        <v>1401</v>
      </c>
      <c r="BM726" s="73">
        <f t="shared" si="13545"/>
        <v>1431</v>
      </c>
      <c r="BN726" s="82"/>
      <c r="BO726" s="79"/>
      <c r="BP726" s="79"/>
      <c r="BQ726" s="79"/>
      <c r="BR726" s="106"/>
      <c r="BS726" s="106"/>
      <c r="BT726" s="106"/>
      <c r="BU726" s="106"/>
      <c r="BV726" s="106"/>
      <c r="BW726" s="106"/>
      <c r="BX726" s="106"/>
      <c r="BY726" s="106"/>
      <c r="BZ726" s="106"/>
      <c r="CA726" s="106"/>
      <c r="CB726" s="106"/>
      <c r="CC726" s="106"/>
      <c r="CD726" s="106"/>
      <c r="CE726" s="106"/>
      <c r="CF726" s="106"/>
      <c r="CG726" s="106"/>
    </row>
    <row r="727" spans="1:85" s="245" customFormat="1" ht="18" customHeight="1" x14ac:dyDescent="0.35">
      <c r="A727" s="250"/>
      <c r="B727" s="113"/>
      <c r="C727" s="361"/>
      <c r="D727" s="125"/>
      <c r="E727" s="357" t="s">
        <v>207</v>
      </c>
      <c r="F727" s="357" t="s">
        <v>207</v>
      </c>
      <c r="G727" s="357" t="s">
        <v>207</v>
      </c>
      <c r="H727" s="370"/>
      <c r="I727" s="371"/>
      <c r="J727" s="357"/>
      <c r="K727" s="357"/>
      <c r="L727" s="357" t="s">
        <v>219</v>
      </c>
      <c r="M727" s="373"/>
      <c r="N727" s="7"/>
      <c r="O727" s="376"/>
      <c r="P727" s="106"/>
      <c r="Q727" s="77"/>
      <c r="R727" s="60" t="str">
        <f>VLOOKUP(R725,'Podpůrná data'!$I$188:$J$199,2)</f>
        <v>leden</v>
      </c>
      <c r="S727" s="60" t="str">
        <f>VLOOKUP(S725,'Podpůrná data'!$I$188:$J$199,2)</f>
        <v>únor</v>
      </c>
      <c r="T727" s="60" t="str">
        <f>VLOOKUP(T725,'Podpůrná data'!$I$188:$J$199,2)</f>
        <v>březen</v>
      </c>
      <c r="U727" s="60" t="str">
        <f>VLOOKUP(U725,'Podpůrná data'!$I$188:$J$199,2)</f>
        <v>duben</v>
      </c>
      <c r="V727" s="60" t="str">
        <f>VLOOKUP(V725,'Podpůrná data'!$I$188:$J$199,2)</f>
        <v>květen</v>
      </c>
      <c r="W727" s="60" t="str">
        <f>VLOOKUP(W725,'Podpůrná data'!$I$188:$J$199,2)</f>
        <v>červen</v>
      </c>
      <c r="X727" s="60" t="str">
        <f>VLOOKUP(X725,'Podpůrná data'!$I$188:$J$199,2)</f>
        <v>červenec</v>
      </c>
      <c r="Y727" s="60" t="str">
        <f>VLOOKUP(Y725,'Podpůrná data'!$I$188:$J$199,2)</f>
        <v>srpen</v>
      </c>
      <c r="Z727" s="60" t="str">
        <f>VLOOKUP(Z725,'Podpůrná data'!$I$188:$J$199,2)</f>
        <v>září</v>
      </c>
      <c r="AA727" s="60" t="str">
        <f>VLOOKUP(AA725,'Podpůrná data'!$I$188:$J$199,2)</f>
        <v>říjen</v>
      </c>
      <c r="AB727" s="60" t="str">
        <f>VLOOKUP(AB725,'Podpůrná data'!$I$188:$J$199,2)</f>
        <v>listopad</v>
      </c>
      <c r="AC727" s="60" t="str">
        <f>VLOOKUP(AC725,'Podpůrná data'!$I$188:$J$199,2)</f>
        <v>prosinec</v>
      </c>
      <c r="AD727" s="60" t="str">
        <f>VLOOKUP(AD725,'Podpůrná data'!$I$188:$J$199,2)</f>
        <v>leden</v>
      </c>
      <c r="AE727" s="60" t="str">
        <f>VLOOKUP(AE725,'Podpůrná data'!$I$188:$J$199,2)</f>
        <v>únor</v>
      </c>
      <c r="AF727" s="60" t="str">
        <f>VLOOKUP(AF725,'Podpůrná data'!$I$188:$J$199,2)</f>
        <v>březen</v>
      </c>
      <c r="AG727" s="60" t="str">
        <f>VLOOKUP(AG725,'Podpůrná data'!$I$188:$J$199,2)</f>
        <v>duben</v>
      </c>
      <c r="AH727" s="60" t="str">
        <f>VLOOKUP(AH725,'Podpůrná data'!$I$188:$J$199,2)</f>
        <v>květen</v>
      </c>
      <c r="AI727" s="60" t="str">
        <f>VLOOKUP(AI725,'Podpůrná data'!$I$188:$J$199,2)</f>
        <v>červen</v>
      </c>
      <c r="AJ727" s="60" t="str">
        <f>VLOOKUP(AJ725,'Podpůrná data'!$I$188:$J$199,2)</f>
        <v>červenec</v>
      </c>
      <c r="AK727" s="60" t="str">
        <f>VLOOKUP(AK725,'Podpůrná data'!$I$188:$J$199,2)</f>
        <v>srpen</v>
      </c>
      <c r="AL727" s="60" t="str">
        <f>VLOOKUP(AL725,'Podpůrná data'!$I$188:$J$199,2)</f>
        <v>září</v>
      </c>
      <c r="AM727" s="60" t="str">
        <f>VLOOKUP(AM725,'Podpůrná data'!$I$188:$J$199,2)</f>
        <v>říjen</v>
      </c>
      <c r="AN727" s="60" t="str">
        <f>VLOOKUP(AN725,'Podpůrná data'!$I$188:$J$199,2)</f>
        <v>listopad</v>
      </c>
      <c r="AO727" s="60" t="str">
        <f>VLOOKUP(AO725,'Podpůrná data'!$I$188:$J$199,2)</f>
        <v>prosinec</v>
      </c>
      <c r="AP727" s="60" t="str">
        <f>VLOOKUP(AP725,'Podpůrná data'!$I$188:$J$199,2)</f>
        <v>leden</v>
      </c>
      <c r="AQ727" s="60" t="str">
        <f>VLOOKUP(AQ725,'Podpůrná data'!$I$188:$J$199,2)</f>
        <v>únor</v>
      </c>
      <c r="AR727" s="60" t="str">
        <f>VLOOKUP(AR725,'Podpůrná data'!$I$188:$J$199,2)</f>
        <v>březen</v>
      </c>
      <c r="AS727" s="60" t="str">
        <f>VLOOKUP(AS725,'Podpůrná data'!$I$188:$J$199,2)</f>
        <v>duben</v>
      </c>
      <c r="AT727" s="60" t="str">
        <f>VLOOKUP(AT725,'Podpůrná data'!$I$188:$J$199,2)</f>
        <v>květen</v>
      </c>
      <c r="AU727" s="60" t="str">
        <f>VLOOKUP(AU725,'Podpůrná data'!$I$188:$J$199,2)</f>
        <v>červen</v>
      </c>
      <c r="AV727" s="60" t="str">
        <f>VLOOKUP(AV725,'Podpůrná data'!$I$188:$J$199,2)</f>
        <v>červenec</v>
      </c>
      <c r="AW727" s="60" t="str">
        <f>VLOOKUP(AW725,'Podpůrná data'!$I$188:$J$199,2)</f>
        <v>srpen</v>
      </c>
      <c r="AX727" s="60" t="str">
        <f>VLOOKUP(AX725,'Podpůrná data'!$I$188:$J$199,2)</f>
        <v>září</v>
      </c>
      <c r="AY727" s="60" t="str">
        <f>VLOOKUP(AY725,'Podpůrná data'!$I$188:$J$199,2)</f>
        <v>říjen</v>
      </c>
      <c r="AZ727" s="60" t="str">
        <f>VLOOKUP(AZ725,'Podpůrná data'!$I$188:$J$199,2)</f>
        <v>listopad</v>
      </c>
      <c r="BA727" s="60" t="str">
        <f>VLOOKUP(BA725,'Podpůrná data'!$I$188:$J$199,2)</f>
        <v>prosinec</v>
      </c>
      <c r="BB727" s="60" t="str">
        <f>VLOOKUP(BB725,'Podpůrná data'!$I$188:$J$199,2)</f>
        <v>leden</v>
      </c>
      <c r="BC727" s="60" t="str">
        <f>VLOOKUP(BC725,'Podpůrná data'!$I$188:$J$199,2)</f>
        <v>únor</v>
      </c>
      <c r="BD727" s="60" t="str">
        <f>VLOOKUP(BD725,'Podpůrná data'!$I$188:$J$199,2)</f>
        <v>březen</v>
      </c>
      <c r="BE727" s="60" t="str">
        <f>VLOOKUP(BE725,'Podpůrná data'!$I$188:$J$199,2)</f>
        <v>duben</v>
      </c>
      <c r="BF727" s="60" t="str">
        <f>VLOOKUP(BF725,'Podpůrná data'!$I$188:$J$199,2)</f>
        <v>květen</v>
      </c>
      <c r="BG727" s="60" t="str">
        <f>VLOOKUP(BG725,'Podpůrná data'!$I$188:$J$199,2)</f>
        <v>červen</v>
      </c>
      <c r="BH727" s="60" t="str">
        <f>VLOOKUP(BH725,'Podpůrná data'!$I$188:$J$199,2)</f>
        <v>červenec</v>
      </c>
      <c r="BI727" s="60" t="str">
        <f>VLOOKUP(BI725,'Podpůrná data'!$I$188:$J$199,2)</f>
        <v>srpen</v>
      </c>
      <c r="BJ727" s="60" t="str">
        <f>VLOOKUP(BJ725,'Podpůrná data'!$I$188:$J$199,2)</f>
        <v>září</v>
      </c>
      <c r="BK727" s="60" t="str">
        <f>VLOOKUP(BK725,'Podpůrná data'!$I$188:$J$199,2)</f>
        <v>říjen</v>
      </c>
      <c r="BL727" s="60" t="str">
        <f>VLOOKUP(BL725,'Podpůrná data'!$I$188:$J$199,2)</f>
        <v>listopad</v>
      </c>
      <c r="BM727" s="60" t="str">
        <f>VLOOKUP(BM725,'Podpůrná data'!$I$188:$J$199,2)</f>
        <v>prosinec</v>
      </c>
      <c r="BN727" s="171"/>
      <c r="BO727" s="175"/>
      <c r="BP727" s="197"/>
      <c r="BQ727" s="197"/>
      <c r="BR727" s="106"/>
      <c r="BS727" s="179" t="s">
        <v>105</v>
      </c>
      <c r="BT727" s="179" t="s">
        <v>106</v>
      </c>
      <c r="BU727" s="179" t="s">
        <v>107</v>
      </c>
      <c r="BV727" s="179" t="s">
        <v>108</v>
      </c>
      <c r="BW727" s="179" t="s">
        <v>109</v>
      </c>
      <c r="BX727" s="179" t="s">
        <v>110</v>
      </c>
      <c r="BY727" s="179" t="s">
        <v>111</v>
      </c>
      <c r="BZ727" s="179" t="s">
        <v>112</v>
      </c>
      <c r="CA727" s="179" t="s">
        <v>113</v>
      </c>
      <c r="CB727" s="179" t="s">
        <v>155</v>
      </c>
      <c r="CC727" s="179" t="s">
        <v>156</v>
      </c>
      <c r="CD727" s="179" t="s">
        <v>157</v>
      </c>
      <c r="CE727" s="179" t="s">
        <v>202</v>
      </c>
      <c r="CF727" s="179" t="s">
        <v>203</v>
      </c>
      <c r="CG727" s="179" t="s">
        <v>204</v>
      </c>
    </row>
    <row r="728" spans="1:85" s="245" customFormat="1" ht="16.399999999999999" customHeight="1" x14ac:dyDescent="0.35">
      <c r="A728" s="250"/>
      <c r="B728" s="113"/>
      <c r="C728" s="361"/>
      <c r="D728" s="125"/>
      <c r="E728" s="357"/>
      <c r="F728" s="357"/>
      <c r="G728" s="357"/>
      <c r="H728" s="370"/>
      <c r="I728" s="371"/>
      <c r="J728" s="357"/>
      <c r="K728" s="357"/>
      <c r="L728" s="357"/>
      <c r="M728" s="373"/>
      <c r="N728" s="7"/>
      <c r="O728" s="376"/>
      <c r="P728" s="106"/>
      <c r="Q728" s="77"/>
      <c r="R728" s="60">
        <f>YEAR(Úvod!$F$10)</f>
        <v>1900</v>
      </c>
      <c r="S728" s="60">
        <f t="shared" ref="S728" si="13546">IF(S725=1,R728+1,R728)</f>
        <v>1900</v>
      </c>
      <c r="T728" s="60">
        <f t="shared" ref="T728" si="13547">IF(T725=1,S728+1,S728)</f>
        <v>1900</v>
      </c>
      <c r="U728" s="60">
        <f t="shared" ref="U728" si="13548">IF(U725=1,T728+1,T728)</f>
        <v>1900</v>
      </c>
      <c r="V728" s="60">
        <f t="shared" ref="V728" si="13549">IF(V725=1,U728+1,U728)</f>
        <v>1900</v>
      </c>
      <c r="W728" s="60">
        <f t="shared" ref="W728" si="13550">IF(W725=1,V728+1,V728)</f>
        <v>1900</v>
      </c>
      <c r="X728" s="60">
        <f t="shared" ref="X728" si="13551">IF(X725=1,W728+1,W728)</f>
        <v>1900</v>
      </c>
      <c r="Y728" s="60">
        <f t="shared" ref="Y728" si="13552">IF(Y725=1,X728+1,X728)</f>
        <v>1900</v>
      </c>
      <c r="Z728" s="60">
        <f t="shared" ref="Z728" si="13553">IF(Z725=1,Y728+1,Y728)</f>
        <v>1900</v>
      </c>
      <c r="AA728" s="60">
        <f t="shared" ref="AA728" si="13554">IF(AA725=1,Z728+1,Z728)</f>
        <v>1900</v>
      </c>
      <c r="AB728" s="60">
        <f t="shared" ref="AB728" si="13555">IF(AB725=1,AA728+1,AA728)</f>
        <v>1900</v>
      </c>
      <c r="AC728" s="60">
        <f t="shared" ref="AC728" si="13556">IF(AC725=1,AB728+1,AB728)</f>
        <v>1900</v>
      </c>
      <c r="AD728" s="60">
        <f t="shared" ref="AD728" si="13557">IF(AD725=1,AC728+1,AC728)</f>
        <v>1901</v>
      </c>
      <c r="AE728" s="60">
        <f t="shared" ref="AE728" si="13558">IF(AE725=1,AD728+1,AD728)</f>
        <v>1901</v>
      </c>
      <c r="AF728" s="60">
        <f t="shared" ref="AF728" si="13559">IF(AF725=1,AE728+1,AE728)</f>
        <v>1901</v>
      </c>
      <c r="AG728" s="60">
        <f t="shared" ref="AG728" si="13560">IF(AG725=1,AF728+1,AF728)</f>
        <v>1901</v>
      </c>
      <c r="AH728" s="60">
        <f t="shared" ref="AH728" si="13561">IF(AH725=1,AG728+1,AG728)</f>
        <v>1901</v>
      </c>
      <c r="AI728" s="60">
        <f t="shared" ref="AI728" si="13562">IF(AI725=1,AH728+1,AH728)</f>
        <v>1901</v>
      </c>
      <c r="AJ728" s="60">
        <f t="shared" ref="AJ728" si="13563">IF(AJ725=1,AI728+1,AI728)</f>
        <v>1901</v>
      </c>
      <c r="AK728" s="60">
        <f t="shared" ref="AK728" si="13564">IF(AK725=1,AJ728+1,AJ728)</f>
        <v>1901</v>
      </c>
      <c r="AL728" s="60">
        <f t="shared" ref="AL728" si="13565">IF(AL725=1,AK728+1,AK728)</f>
        <v>1901</v>
      </c>
      <c r="AM728" s="60">
        <f t="shared" ref="AM728" si="13566">IF(AM725=1,AL728+1,AL728)</f>
        <v>1901</v>
      </c>
      <c r="AN728" s="60">
        <f t="shared" ref="AN728" si="13567">IF(AN725=1,AM728+1,AM728)</f>
        <v>1901</v>
      </c>
      <c r="AO728" s="60">
        <f t="shared" ref="AO728" si="13568">IF(AO725=1,AN728+1,AN728)</f>
        <v>1901</v>
      </c>
      <c r="AP728" s="60">
        <f t="shared" ref="AP728" si="13569">IF(AP725=1,AO728+1,AO728)</f>
        <v>1902</v>
      </c>
      <c r="AQ728" s="60">
        <f t="shared" ref="AQ728" si="13570">IF(AQ725=1,AP728+1,AP728)</f>
        <v>1902</v>
      </c>
      <c r="AR728" s="60">
        <f t="shared" ref="AR728" si="13571">IF(AR725=1,AQ728+1,AQ728)</f>
        <v>1902</v>
      </c>
      <c r="AS728" s="60">
        <f t="shared" ref="AS728" si="13572">IF(AS725=1,AR728+1,AR728)</f>
        <v>1902</v>
      </c>
      <c r="AT728" s="60">
        <f t="shared" ref="AT728" si="13573">IF(AT725=1,AS728+1,AS728)</f>
        <v>1902</v>
      </c>
      <c r="AU728" s="60">
        <f t="shared" ref="AU728" si="13574">IF(AU725=1,AT728+1,AT728)</f>
        <v>1902</v>
      </c>
      <c r="AV728" s="60">
        <f t="shared" ref="AV728" si="13575">IF(AV725=1,AU728+1,AU728)</f>
        <v>1902</v>
      </c>
      <c r="AW728" s="60">
        <f t="shared" ref="AW728" si="13576">IF(AW725=1,AV728+1,AV728)</f>
        <v>1902</v>
      </c>
      <c r="AX728" s="60">
        <f t="shared" ref="AX728" si="13577">IF(AX725=1,AW728+1,AW728)</f>
        <v>1902</v>
      </c>
      <c r="AY728" s="60">
        <f t="shared" ref="AY728" si="13578">IF(AY725=1,AX728+1,AX728)</f>
        <v>1902</v>
      </c>
      <c r="AZ728" s="60">
        <f t="shared" ref="AZ728" si="13579">IF(AZ725=1,AY728+1,AY728)</f>
        <v>1902</v>
      </c>
      <c r="BA728" s="60">
        <f t="shared" ref="BA728" si="13580">IF(BA725=1,AZ728+1,AZ728)</f>
        <v>1902</v>
      </c>
      <c r="BB728" s="60">
        <f t="shared" ref="BB728" si="13581">IF(BB725=1,BA728+1,BA728)</f>
        <v>1903</v>
      </c>
      <c r="BC728" s="60">
        <f t="shared" ref="BC728" si="13582">IF(BC725=1,BB728+1,BB728)</f>
        <v>1903</v>
      </c>
      <c r="BD728" s="60">
        <f t="shared" ref="BD728" si="13583">IF(BD725=1,BC728+1,BC728)</f>
        <v>1903</v>
      </c>
      <c r="BE728" s="60">
        <f t="shared" ref="BE728" si="13584">IF(BE725=1,BD728+1,BD728)</f>
        <v>1903</v>
      </c>
      <c r="BF728" s="60">
        <f t="shared" ref="BF728" si="13585">IF(BF725=1,BE728+1,BE728)</f>
        <v>1903</v>
      </c>
      <c r="BG728" s="60">
        <f t="shared" ref="BG728" si="13586">IF(BG725=1,BF728+1,BF728)</f>
        <v>1903</v>
      </c>
      <c r="BH728" s="60">
        <f t="shared" ref="BH728" si="13587">IF(BH725=1,BG728+1,BG728)</f>
        <v>1903</v>
      </c>
      <c r="BI728" s="60">
        <f t="shared" ref="BI728" si="13588">IF(BI725=1,BH728+1,BH728)</f>
        <v>1903</v>
      </c>
      <c r="BJ728" s="60">
        <f t="shared" ref="BJ728" si="13589">IF(BJ725=1,BI728+1,BI728)</f>
        <v>1903</v>
      </c>
      <c r="BK728" s="60">
        <f t="shared" ref="BK728" si="13590">IF(BK725=1,BJ728+1,BJ728)</f>
        <v>1903</v>
      </c>
      <c r="BL728" s="60">
        <f t="shared" ref="BL728" si="13591">IF(BL725=1,BK728+1,BK728)</f>
        <v>1903</v>
      </c>
      <c r="BM728" s="60">
        <f t="shared" ref="BM728" si="13592">IF(BM725=1,BL728+1,BL728)</f>
        <v>1903</v>
      </c>
      <c r="BN728" s="195"/>
      <c r="BO728" s="196"/>
      <c r="BP728" s="197"/>
      <c r="BQ728" s="197"/>
      <c r="BR728" s="106"/>
      <c r="BS728" s="106"/>
      <c r="BT728" s="106"/>
      <c r="BU728" s="106"/>
      <c r="BV728" s="106"/>
      <c r="BW728" s="106"/>
      <c r="BX728" s="106"/>
      <c r="BY728" s="106"/>
      <c r="BZ728" s="106"/>
      <c r="CA728" s="106"/>
      <c r="CB728" s="106"/>
      <c r="CC728" s="106"/>
      <c r="CD728" s="106"/>
      <c r="CE728" s="106"/>
      <c r="CF728" s="106"/>
      <c r="CG728" s="106"/>
    </row>
    <row r="729" spans="1:85" s="245" customFormat="1" ht="16.399999999999999" customHeight="1" x14ac:dyDescent="0.35">
      <c r="A729" s="250"/>
      <c r="B729" s="113"/>
      <c r="C729" s="125"/>
      <c r="D729" s="125"/>
      <c r="E729" s="357"/>
      <c r="F729" s="357"/>
      <c r="G729" s="357"/>
      <c r="H729" s="370"/>
      <c r="I729" s="371"/>
      <c r="J729" s="357"/>
      <c r="K729" s="372"/>
      <c r="L729" s="357"/>
      <c r="M729" s="374"/>
      <c r="N729" s="7"/>
      <c r="O729" s="377"/>
      <c r="P729" s="106"/>
      <c r="Q729" s="63" t="s">
        <v>159</v>
      </c>
      <c r="R729" s="251"/>
      <c r="S729" s="251"/>
      <c r="T729" s="251"/>
      <c r="U729" s="251"/>
      <c r="V729" s="251"/>
      <c r="W729" s="251"/>
      <c r="X729" s="251"/>
      <c r="Y729" s="251"/>
      <c r="Z729" s="251"/>
      <c r="AA729" s="251"/>
      <c r="AB729" s="251"/>
      <c r="AC729" s="251"/>
      <c r="AD729" s="251"/>
      <c r="AE729" s="251"/>
      <c r="AF729" s="251"/>
      <c r="AG729" s="251"/>
      <c r="AH729" s="251"/>
      <c r="AI729" s="251"/>
      <c r="AJ729" s="251"/>
      <c r="AK729" s="251"/>
      <c r="AL729" s="251"/>
      <c r="AM729" s="251"/>
      <c r="AN729" s="251"/>
      <c r="AO729" s="251"/>
      <c r="AP729" s="251"/>
      <c r="AQ729" s="251"/>
      <c r="AR729" s="251"/>
      <c r="AS729" s="251"/>
      <c r="AT729" s="251"/>
      <c r="AU729" s="251"/>
      <c r="AV729" s="251"/>
      <c r="AW729" s="251"/>
      <c r="AX729" s="251"/>
      <c r="AY729" s="251"/>
      <c r="AZ729" s="251"/>
      <c r="BA729" s="251"/>
      <c r="BB729" s="251"/>
      <c r="BC729" s="251"/>
      <c r="BD729" s="251"/>
      <c r="BE729" s="251"/>
      <c r="BF729" s="251"/>
      <c r="BG729" s="251"/>
      <c r="BH729" s="251"/>
      <c r="BI729" s="251"/>
      <c r="BJ729" s="251"/>
      <c r="BK729" s="251"/>
      <c r="BL729" s="251"/>
      <c r="BM729" s="251"/>
      <c r="BN729" s="195"/>
      <c r="BO729" s="196"/>
      <c r="BP729" s="197"/>
      <c r="BQ729" s="197"/>
      <c r="BR729" s="106"/>
      <c r="BS729" s="106"/>
      <c r="BT729" s="106"/>
      <c r="BU729" s="106"/>
      <c r="BV729" s="106"/>
      <c r="BW729" s="106"/>
      <c r="BX729" s="106"/>
      <c r="BY729" s="106"/>
      <c r="BZ729" s="106"/>
      <c r="CA729" s="106"/>
      <c r="CB729" s="106"/>
      <c r="CC729" s="106"/>
      <c r="CD729" s="106"/>
      <c r="CE729" s="106"/>
      <c r="CF729" s="106"/>
      <c r="CG729" s="106"/>
    </row>
    <row r="730" spans="1:85" s="245" customFormat="1" ht="23.5" customHeight="1" x14ac:dyDescent="0.35">
      <c r="A730" s="243"/>
      <c r="B730" s="126" t="s">
        <v>46</v>
      </c>
      <c r="C730" s="359"/>
      <c r="D730" s="359"/>
      <c r="E730" s="252"/>
      <c r="F730" s="252"/>
      <c r="G730" s="241"/>
      <c r="H730" s="253"/>
      <c r="I730" s="254"/>
      <c r="J730" s="253"/>
      <c r="K730" s="205">
        <f>IF(J730="",0,IF(J730="ANO",'Podpůrná data'!$B$5,'Podpůrná data'!$B$3))</f>
        <v>0</v>
      </c>
      <c r="L730" s="203">
        <f>IFERROR(INT(ROUND(I730,2)*(VLOOKUP(INT(H730),'Podpůrná data'!$A$189:$B$233,2,FALSE))*(H730/(INT(H730)))),0)</f>
        <v>0</v>
      </c>
      <c r="M730" s="61">
        <f>K730*L730</f>
        <v>0</v>
      </c>
      <c r="N730" s="62">
        <f>IF(M730&gt;0,IF(ISTEXT(C730)=TRUE,0,1),0)</f>
        <v>0</v>
      </c>
      <c r="O730" s="166">
        <f>IF(M730&gt;0,1,0)</f>
        <v>0</v>
      </c>
      <c r="P730" s="127"/>
      <c r="Q730" s="63" t="s">
        <v>95</v>
      </c>
      <c r="R730" s="255"/>
      <c r="S730" s="255"/>
      <c r="T730" s="255"/>
      <c r="U730" s="255"/>
      <c r="V730" s="255"/>
      <c r="W730" s="255"/>
      <c r="X730" s="255"/>
      <c r="Y730" s="255"/>
      <c r="Z730" s="255"/>
      <c r="AA730" s="255"/>
      <c r="AB730" s="255"/>
      <c r="AC730" s="255"/>
      <c r="AD730" s="255"/>
      <c r="AE730" s="255"/>
      <c r="AF730" s="255"/>
      <c r="AG730" s="255"/>
      <c r="AH730" s="255"/>
      <c r="AI730" s="255"/>
      <c r="AJ730" s="255"/>
      <c r="AK730" s="255"/>
      <c r="AL730" s="255"/>
      <c r="AM730" s="255"/>
      <c r="AN730" s="255"/>
      <c r="AO730" s="255"/>
      <c r="AP730" s="255"/>
      <c r="AQ730" s="255"/>
      <c r="AR730" s="255"/>
      <c r="AS730" s="255"/>
      <c r="AT730" s="255"/>
      <c r="AU730" s="255"/>
      <c r="AV730" s="255"/>
      <c r="AW730" s="255"/>
      <c r="AX730" s="255"/>
      <c r="AY730" s="255"/>
      <c r="AZ730" s="255"/>
      <c r="BA730" s="255"/>
      <c r="BB730" s="255"/>
      <c r="BC730" s="255"/>
      <c r="BD730" s="255"/>
      <c r="BE730" s="255"/>
      <c r="BF730" s="255"/>
      <c r="BG730" s="255"/>
      <c r="BH730" s="255"/>
      <c r="BI730" s="255"/>
      <c r="BJ730" s="255"/>
      <c r="BK730" s="255"/>
      <c r="BL730" s="255"/>
      <c r="BM730" s="255"/>
      <c r="BN730" s="362">
        <f>SUM(R738:BM738)</f>
        <v>0</v>
      </c>
      <c r="BO730" s="364">
        <f>SUM(R739:BM739)</f>
        <v>0</v>
      </c>
      <c r="BP730" s="366">
        <f>IF($O730=0,0,IF($BN730&gt;=143*$I730,1,0))</f>
        <v>0</v>
      </c>
      <c r="BQ730" s="366">
        <f>IF($BN730&gt;=143*$I730,0,(CEILING(143*$I730,1)-$BN730))</f>
        <v>0</v>
      </c>
      <c r="BR730" s="106"/>
      <c r="BS730" s="106"/>
      <c r="BT730" s="106"/>
      <c r="BU730" s="106"/>
      <c r="BV730" s="106"/>
      <c r="BW730" s="106"/>
      <c r="BX730" s="106"/>
      <c r="BY730" s="106"/>
      <c r="BZ730" s="106"/>
      <c r="CA730" s="106"/>
      <c r="CB730" s="106"/>
      <c r="CC730" s="106"/>
      <c r="CD730" s="106"/>
      <c r="CE730" s="106"/>
      <c r="CF730" s="106"/>
      <c r="CG730" s="106"/>
    </row>
    <row r="731" spans="1:85" s="245" customFormat="1" ht="29" x14ac:dyDescent="0.35">
      <c r="A731" s="243"/>
      <c r="B731" s="128"/>
      <c r="C731" s="80"/>
      <c r="D731" s="80"/>
      <c r="E731" s="80"/>
      <c r="F731" s="80"/>
      <c r="G731" s="80"/>
      <c r="H731" s="80"/>
      <c r="I731" s="80"/>
      <c r="J731" s="80"/>
      <c r="K731" s="80"/>
      <c r="L731" s="80"/>
      <c r="M731" s="64"/>
      <c r="N731" s="7"/>
      <c r="O731" s="192"/>
      <c r="P731" s="106"/>
      <c r="Q731" s="63" t="s">
        <v>129</v>
      </c>
      <c r="R731" s="256"/>
      <c r="S731" s="256"/>
      <c r="T731" s="256"/>
      <c r="U731" s="256"/>
      <c r="V731" s="256"/>
      <c r="W731" s="256"/>
      <c r="X731" s="256"/>
      <c r="Y731" s="256"/>
      <c r="Z731" s="256"/>
      <c r="AA731" s="256"/>
      <c r="AB731" s="256"/>
      <c r="AC731" s="256"/>
      <c r="AD731" s="256"/>
      <c r="AE731" s="256"/>
      <c r="AF731" s="256"/>
      <c r="AG731" s="256"/>
      <c r="AH731" s="256"/>
      <c r="AI731" s="256"/>
      <c r="AJ731" s="256"/>
      <c r="AK731" s="256"/>
      <c r="AL731" s="256"/>
      <c r="AM731" s="256"/>
      <c r="AN731" s="256"/>
      <c r="AO731" s="256"/>
      <c r="AP731" s="256"/>
      <c r="AQ731" s="256"/>
      <c r="AR731" s="256"/>
      <c r="AS731" s="256"/>
      <c r="AT731" s="256"/>
      <c r="AU731" s="256"/>
      <c r="AV731" s="256"/>
      <c r="AW731" s="256"/>
      <c r="AX731" s="256"/>
      <c r="AY731" s="256"/>
      <c r="AZ731" s="256"/>
      <c r="BA731" s="256"/>
      <c r="BB731" s="256"/>
      <c r="BC731" s="256"/>
      <c r="BD731" s="256"/>
      <c r="BE731" s="256"/>
      <c r="BF731" s="256"/>
      <c r="BG731" s="256"/>
      <c r="BH731" s="256"/>
      <c r="BI731" s="256"/>
      <c r="BJ731" s="256"/>
      <c r="BK731" s="256"/>
      <c r="BL731" s="256"/>
      <c r="BM731" s="256"/>
      <c r="BN731" s="362"/>
      <c r="BO731" s="364"/>
      <c r="BP731" s="366"/>
      <c r="BQ731" s="366"/>
      <c r="BR731" s="106"/>
      <c r="BS731" s="106"/>
      <c r="BT731" s="106"/>
      <c r="BU731" s="106"/>
      <c r="BV731" s="106"/>
      <c r="BW731" s="106"/>
      <c r="BX731" s="106"/>
      <c r="BY731" s="106"/>
      <c r="BZ731" s="106"/>
      <c r="CA731" s="106"/>
      <c r="CB731" s="106"/>
      <c r="CC731" s="106"/>
      <c r="CD731" s="106"/>
      <c r="CE731" s="106"/>
      <c r="CF731" s="106"/>
      <c r="CG731" s="106"/>
    </row>
    <row r="732" spans="1:85" s="245" customFormat="1" ht="14.5" hidden="1" customHeight="1" x14ac:dyDescent="0.35">
      <c r="A732" s="243"/>
      <c r="B732" s="128"/>
      <c r="C732" s="80"/>
      <c r="D732" s="80"/>
      <c r="E732" s="80"/>
      <c r="F732" s="80"/>
      <c r="G732" s="80"/>
      <c r="H732" s="80"/>
      <c r="I732" s="80"/>
      <c r="J732" s="80"/>
      <c r="K732" s="80"/>
      <c r="L732" s="80"/>
      <c r="M732" s="64"/>
      <c r="N732" s="7"/>
      <c r="O732" s="192"/>
      <c r="P732" s="106"/>
      <c r="Q732" s="65" t="s">
        <v>130</v>
      </c>
      <c r="R732" s="66">
        <f>IF(R730&lt;&gt;0,1,0)</f>
        <v>0</v>
      </c>
      <c r="S732" s="66">
        <f t="shared" ref="S732" si="13593">IF(R732&gt;0,R732+1,IF(S730&lt;&gt;0,1,0))</f>
        <v>0</v>
      </c>
      <c r="T732" s="66">
        <f t="shared" ref="T732" si="13594">IF(S732&gt;0,S732+1,IF(T730&lt;&gt;0,1,0))</f>
        <v>0</v>
      </c>
      <c r="U732" s="66">
        <f t="shared" ref="U732" si="13595">IF(T732&gt;0,T732+1,IF(U730&lt;&gt;0,1,0))</f>
        <v>0</v>
      </c>
      <c r="V732" s="66">
        <f t="shared" ref="V732" si="13596">IF(U732&gt;0,U732+1,IF(V730&lt;&gt;0,1,0))</f>
        <v>0</v>
      </c>
      <c r="W732" s="66">
        <f t="shared" ref="W732" si="13597">IF(V732&gt;0,V732+1,IF(W730&lt;&gt;0,1,0))</f>
        <v>0</v>
      </c>
      <c r="X732" s="66">
        <f t="shared" ref="X732" si="13598">IF(W732&gt;0,W732+1,IF(X730&lt;&gt;0,1,0))</f>
        <v>0</v>
      </c>
      <c r="Y732" s="66">
        <f t="shared" ref="Y732" si="13599">IF(X732&gt;0,X732+1,IF(Y730&lt;&gt;0,1,0))</f>
        <v>0</v>
      </c>
      <c r="Z732" s="66">
        <f t="shared" ref="Z732" si="13600">IF(Y732&gt;0,Y732+1,IF(Z730&lt;&gt;0,1,0))</f>
        <v>0</v>
      </c>
      <c r="AA732" s="66">
        <f t="shared" ref="AA732" si="13601">IF(Z732&gt;0,Z732+1,IF(AA730&lt;&gt;0,1,0))</f>
        <v>0</v>
      </c>
      <c r="AB732" s="66">
        <f t="shared" ref="AB732" si="13602">IF(AA732&gt;0,AA732+1,IF(AB730&lt;&gt;0,1,0))</f>
        <v>0</v>
      </c>
      <c r="AC732" s="66">
        <f t="shared" ref="AC732" si="13603">IF(AB732&gt;0,AB732+1,IF(AC730&lt;&gt;0,1,0))</f>
        <v>0</v>
      </c>
      <c r="AD732" s="66">
        <f t="shared" ref="AD732" si="13604">IF(AC732&gt;0,AC732+1,IF(AD730&lt;&gt;0,1,0))</f>
        <v>0</v>
      </c>
      <c r="AE732" s="66">
        <f t="shared" ref="AE732" si="13605">IF(AD732&gt;0,AD732+1,IF(AE730&lt;&gt;0,1,0))</f>
        <v>0</v>
      </c>
      <c r="AF732" s="66">
        <f t="shared" ref="AF732" si="13606">IF(AE732&gt;0,AE732+1,IF(AF730&lt;&gt;0,1,0))</f>
        <v>0</v>
      </c>
      <c r="AG732" s="66">
        <f t="shared" ref="AG732" si="13607">IF(AF732&gt;0,AF732+1,IF(AG730&lt;&gt;0,1,0))</f>
        <v>0</v>
      </c>
      <c r="AH732" s="66">
        <f t="shared" ref="AH732" si="13608">IF(AG732&gt;0,AG732+1,IF(AH730&lt;&gt;0,1,0))</f>
        <v>0</v>
      </c>
      <c r="AI732" s="66">
        <f t="shared" ref="AI732" si="13609">IF(AH732&gt;0,AH732+1,IF(AI730&lt;&gt;0,1,0))</f>
        <v>0</v>
      </c>
      <c r="AJ732" s="66">
        <f t="shared" ref="AJ732" si="13610">IF(AI732&gt;0,AI732+1,IF(AJ730&lt;&gt;0,1,0))</f>
        <v>0</v>
      </c>
      <c r="AK732" s="66">
        <f t="shared" ref="AK732" si="13611">IF(AJ732&gt;0,AJ732+1,IF(AK730&lt;&gt;0,1,0))</f>
        <v>0</v>
      </c>
      <c r="AL732" s="66">
        <f t="shared" ref="AL732" si="13612">IF(AK732&gt;0,AK732+1,IF(AL730&lt;&gt;0,1,0))</f>
        <v>0</v>
      </c>
      <c r="AM732" s="66">
        <f t="shared" ref="AM732" si="13613">IF(AL732&gt;0,AL732+1,IF(AM730&lt;&gt;0,1,0))</f>
        <v>0</v>
      </c>
      <c r="AN732" s="66">
        <f t="shared" ref="AN732" si="13614">IF(AM732&gt;0,AM732+1,IF(AN730&lt;&gt;0,1,0))</f>
        <v>0</v>
      </c>
      <c r="AO732" s="66">
        <f t="shared" ref="AO732" si="13615">IF(AN732&gt;0,AN732+1,IF(AO730&lt;&gt;0,1,0))</f>
        <v>0</v>
      </c>
      <c r="AP732" s="66">
        <f t="shared" ref="AP732" si="13616">IF(AO732&gt;0,AO732+1,IF(AP730&lt;&gt;0,1,0))</f>
        <v>0</v>
      </c>
      <c r="AQ732" s="66">
        <f t="shared" ref="AQ732" si="13617">IF(AP732&gt;0,AP732+1,IF(AQ730&lt;&gt;0,1,0))</f>
        <v>0</v>
      </c>
      <c r="AR732" s="66">
        <f t="shared" ref="AR732" si="13618">IF(AQ732&gt;0,AQ732+1,IF(AR730&lt;&gt;0,1,0))</f>
        <v>0</v>
      </c>
      <c r="AS732" s="66">
        <f t="shared" ref="AS732" si="13619">IF(AR732&gt;0,AR732+1,IF(AS730&lt;&gt;0,1,0))</f>
        <v>0</v>
      </c>
      <c r="AT732" s="66">
        <f t="shared" ref="AT732" si="13620">IF(AS732&gt;0,AS732+1,IF(AT730&lt;&gt;0,1,0))</f>
        <v>0</v>
      </c>
      <c r="AU732" s="66">
        <f t="shared" ref="AU732" si="13621">IF(AT732&gt;0,AT732+1,IF(AU730&lt;&gt;0,1,0))</f>
        <v>0</v>
      </c>
      <c r="AV732" s="66">
        <f t="shared" ref="AV732" si="13622">IF(AU732&gt;0,AU732+1,IF(AV730&lt;&gt;0,1,0))</f>
        <v>0</v>
      </c>
      <c r="AW732" s="66">
        <f t="shared" ref="AW732" si="13623">IF(AV732&gt;0,AV732+1,IF(AW730&lt;&gt;0,1,0))</f>
        <v>0</v>
      </c>
      <c r="AX732" s="66">
        <f t="shared" ref="AX732" si="13624">IF(AW732&gt;0,AW732+1,IF(AX730&lt;&gt;0,1,0))</f>
        <v>0</v>
      </c>
      <c r="AY732" s="66">
        <f t="shared" ref="AY732" si="13625">IF(AX732&gt;0,AX732+1,IF(AY730&lt;&gt;0,1,0))</f>
        <v>0</v>
      </c>
      <c r="AZ732" s="66">
        <f t="shared" ref="AZ732" si="13626">IF(AY732&gt;0,AY732+1,IF(AZ730&lt;&gt;0,1,0))</f>
        <v>0</v>
      </c>
      <c r="BA732" s="66">
        <f t="shared" ref="BA732" si="13627">IF(AZ732&gt;0,AZ732+1,IF(BA730&lt;&gt;0,1,0))</f>
        <v>0</v>
      </c>
      <c r="BB732" s="66">
        <f t="shared" ref="BB732" si="13628">IF(BA732&gt;0,BA732+1,IF(BB730&lt;&gt;0,1,0))</f>
        <v>0</v>
      </c>
      <c r="BC732" s="66">
        <f t="shared" ref="BC732" si="13629">IF(BB732&gt;0,BB732+1,IF(BC730&lt;&gt;0,1,0))</f>
        <v>0</v>
      </c>
      <c r="BD732" s="66">
        <f t="shared" ref="BD732" si="13630">IF(BC732&gt;0,BC732+1,IF(BD730&lt;&gt;0,1,0))</f>
        <v>0</v>
      </c>
      <c r="BE732" s="66">
        <f t="shared" ref="BE732" si="13631">IF(BD732&gt;0,BD732+1,IF(BE730&lt;&gt;0,1,0))</f>
        <v>0</v>
      </c>
      <c r="BF732" s="66">
        <f t="shared" ref="BF732" si="13632">IF(BE732&gt;0,BE732+1,IF(BF730&lt;&gt;0,1,0))</f>
        <v>0</v>
      </c>
      <c r="BG732" s="66">
        <f t="shared" ref="BG732" si="13633">IF(BF732&gt;0,BF732+1,IF(BG730&lt;&gt;0,1,0))</f>
        <v>0</v>
      </c>
      <c r="BH732" s="66">
        <f t="shared" ref="BH732" si="13634">IF(BG732&gt;0,BG732+1,IF(BH730&lt;&gt;0,1,0))</f>
        <v>0</v>
      </c>
      <c r="BI732" s="66">
        <f t="shared" ref="BI732" si="13635">IF(BH732&gt;0,BH732+1,IF(BI730&lt;&gt;0,1,0))</f>
        <v>0</v>
      </c>
      <c r="BJ732" s="66">
        <f t="shared" ref="BJ732" si="13636">IF(BI732&gt;0,BI732+1,IF(BJ730&lt;&gt;0,1,0))</f>
        <v>0</v>
      </c>
      <c r="BK732" s="66">
        <f t="shared" ref="BK732" si="13637">IF(BJ732&gt;0,BJ732+1,IF(BK730&lt;&gt;0,1,0))</f>
        <v>0</v>
      </c>
      <c r="BL732" s="66">
        <f t="shared" ref="BL732" si="13638">IF(BK732&gt;0,BK732+1,IF(BL730&lt;&gt;0,1,0))</f>
        <v>0</v>
      </c>
      <c r="BM732" s="66">
        <f t="shared" ref="BM732" si="13639">IF(BL732&gt;0,BL732+1,IF(BM730&lt;&gt;0,1,0))</f>
        <v>0</v>
      </c>
      <c r="BN732" s="362"/>
      <c r="BO732" s="364"/>
      <c r="BP732" s="366"/>
      <c r="BQ732" s="366"/>
      <c r="BR732" s="106"/>
      <c r="BS732" s="106"/>
      <c r="BT732" s="106"/>
      <c r="BU732" s="106"/>
      <c r="BV732" s="106"/>
      <c r="BW732" s="106"/>
      <c r="BX732" s="106"/>
      <c r="BY732" s="106"/>
      <c r="BZ732" s="106"/>
      <c r="CA732" s="106"/>
      <c r="CB732" s="106"/>
      <c r="CC732" s="106"/>
      <c r="CD732" s="106"/>
      <c r="CE732" s="106"/>
      <c r="CF732" s="106"/>
      <c r="CG732" s="106"/>
    </row>
    <row r="733" spans="1:85" s="245" customFormat="1" ht="14.5" hidden="1" customHeight="1" x14ac:dyDescent="0.35">
      <c r="A733" s="243"/>
      <c r="B733" s="128"/>
      <c r="C733" s="80"/>
      <c r="D733" s="80"/>
      <c r="E733" s="80"/>
      <c r="F733" s="80"/>
      <c r="G733" s="80"/>
      <c r="H733" s="80"/>
      <c r="I733" s="80"/>
      <c r="J733" s="80"/>
      <c r="K733" s="80"/>
      <c r="L733" s="80"/>
      <c r="M733" s="64"/>
      <c r="N733" s="7"/>
      <c r="O733" s="192"/>
      <c r="P733" s="106"/>
      <c r="Q733" s="65" t="s">
        <v>131</v>
      </c>
      <c r="R733" s="66">
        <f>R732</f>
        <v>0</v>
      </c>
      <c r="S733" s="66">
        <f>IF(S732=0,0,IF(OR(R733=0,R733=12),1,R733+1))</f>
        <v>0</v>
      </c>
      <c r="T733" s="66">
        <f t="shared" ref="T733" si="13640">IF(T732=0,0,IF(OR(S733=0,S733=12),1,S733+1))</f>
        <v>0</v>
      </c>
      <c r="U733" s="66">
        <f t="shared" ref="U733" si="13641">IF(U732=0,0,IF(OR(T733=0,T733=12),1,T733+1))</f>
        <v>0</v>
      </c>
      <c r="V733" s="66">
        <f t="shared" ref="V733" si="13642">IF(V732=0,0,IF(OR(U733=0,U733=12),1,U733+1))</f>
        <v>0</v>
      </c>
      <c r="W733" s="66">
        <f t="shared" ref="W733" si="13643">IF(W732=0,0,IF(OR(V733=0,V733=12),1,V733+1))</f>
        <v>0</v>
      </c>
      <c r="X733" s="66">
        <f t="shared" ref="X733" si="13644">IF(X732=0,0,IF(OR(W733=0,W733=12),1,W733+1))</f>
        <v>0</v>
      </c>
      <c r="Y733" s="66">
        <f t="shared" ref="Y733" si="13645">IF(Y732=0,0,IF(OR(X733=0,X733=12),1,X733+1))</f>
        <v>0</v>
      </c>
      <c r="Z733" s="66">
        <f t="shared" ref="Z733" si="13646">IF(Z732=0,0,IF(OR(Y733=0,Y733=12),1,Y733+1))</f>
        <v>0</v>
      </c>
      <c r="AA733" s="66">
        <f t="shared" ref="AA733" si="13647">IF(AA732=0,0,IF(OR(Z733=0,Z733=12),1,Z733+1))</f>
        <v>0</v>
      </c>
      <c r="AB733" s="66">
        <f t="shared" ref="AB733" si="13648">IF(AB732=0,0,IF(OR(AA733=0,AA733=12),1,AA733+1))</f>
        <v>0</v>
      </c>
      <c r="AC733" s="66">
        <f t="shared" ref="AC733" si="13649">IF(AC732=0,0,IF(OR(AB733=0,AB733=12),1,AB733+1))</f>
        <v>0</v>
      </c>
      <c r="AD733" s="66">
        <f t="shared" ref="AD733" si="13650">IF(AD732=0,0,IF(OR(AC733=0,AC733=12),1,AC733+1))</f>
        <v>0</v>
      </c>
      <c r="AE733" s="66">
        <f t="shared" ref="AE733" si="13651">IF(AE732=0,0,IF(OR(AD733=0,AD733=12),1,AD733+1))</f>
        <v>0</v>
      </c>
      <c r="AF733" s="66">
        <f t="shared" ref="AF733" si="13652">IF(AF732=0,0,IF(OR(AE733=0,AE733=12),1,AE733+1))</f>
        <v>0</v>
      </c>
      <c r="AG733" s="66">
        <f t="shared" ref="AG733" si="13653">IF(AG732=0,0,IF(OR(AF733=0,AF733=12),1,AF733+1))</f>
        <v>0</v>
      </c>
      <c r="AH733" s="66">
        <f t="shared" ref="AH733" si="13654">IF(AH732=0,0,IF(OR(AG733=0,AG733=12),1,AG733+1))</f>
        <v>0</v>
      </c>
      <c r="AI733" s="66">
        <f t="shared" ref="AI733" si="13655">IF(AI732=0,0,IF(OR(AH733=0,AH733=12),1,AH733+1))</f>
        <v>0</v>
      </c>
      <c r="AJ733" s="66">
        <f t="shared" ref="AJ733" si="13656">IF(AJ732=0,0,IF(OR(AI733=0,AI733=12),1,AI733+1))</f>
        <v>0</v>
      </c>
      <c r="AK733" s="66">
        <f t="shared" ref="AK733" si="13657">IF(AK732=0,0,IF(OR(AJ733=0,AJ733=12),1,AJ733+1))</f>
        <v>0</v>
      </c>
      <c r="AL733" s="66">
        <f t="shared" ref="AL733" si="13658">IF(AL732=0,0,IF(OR(AK733=0,AK733=12),1,AK733+1))</f>
        <v>0</v>
      </c>
      <c r="AM733" s="66">
        <f t="shared" ref="AM733" si="13659">IF(AM732=0,0,IF(OR(AL733=0,AL733=12),1,AL733+1))</f>
        <v>0</v>
      </c>
      <c r="AN733" s="66">
        <f t="shared" ref="AN733" si="13660">IF(AN732=0,0,IF(OR(AM733=0,AM733=12),1,AM733+1))</f>
        <v>0</v>
      </c>
      <c r="AO733" s="66">
        <f t="shared" ref="AO733" si="13661">IF(AO732=0,0,IF(OR(AN733=0,AN733=12),1,AN733+1))</f>
        <v>0</v>
      </c>
      <c r="AP733" s="66">
        <f t="shared" ref="AP733" si="13662">IF(AP732=0,0,IF(OR(AO733=0,AO733=12),1,AO733+1))</f>
        <v>0</v>
      </c>
      <c r="AQ733" s="66">
        <f t="shared" ref="AQ733" si="13663">IF(AQ732=0,0,IF(OR(AP733=0,AP733=12),1,AP733+1))</f>
        <v>0</v>
      </c>
      <c r="AR733" s="66">
        <f t="shared" ref="AR733" si="13664">IF(AR732=0,0,IF(OR(AQ733=0,AQ733=12),1,AQ733+1))</f>
        <v>0</v>
      </c>
      <c r="AS733" s="66">
        <f t="shared" ref="AS733" si="13665">IF(AS732=0,0,IF(OR(AR733=0,AR733=12),1,AR733+1))</f>
        <v>0</v>
      </c>
      <c r="AT733" s="66">
        <f t="shared" ref="AT733" si="13666">IF(AT732=0,0,IF(OR(AS733=0,AS733=12),1,AS733+1))</f>
        <v>0</v>
      </c>
      <c r="AU733" s="66">
        <f t="shared" ref="AU733" si="13667">IF(AU732=0,0,IF(OR(AT733=0,AT733=12),1,AT733+1))</f>
        <v>0</v>
      </c>
      <c r="AV733" s="66">
        <f t="shared" ref="AV733" si="13668">IF(AV732=0,0,IF(OR(AU733=0,AU733=12),1,AU733+1))</f>
        <v>0</v>
      </c>
      <c r="AW733" s="66">
        <f t="shared" ref="AW733" si="13669">IF(AW732=0,0,IF(OR(AV733=0,AV733=12),1,AV733+1))</f>
        <v>0</v>
      </c>
      <c r="AX733" s="66">
        <f t="shared" ref="AX733" si="13670">IF(AX732=0,0,IF(OR(AW733=0,AW733=12),1,AW733+1))</f>
        <v>0</v>
      </c>
      <c r="AY733" s="66">
        <f t="shared" ref="AY733" si="13671">IF(AY732=0,0,IF(OR(AX733=0,AX733=12),1,AX733+1))</f>
        <v>0</v>
      </c>
      <c r="AZ733" s="66">
        <f t="shared" ref="AZ733" si="13672">IF(AZ732=0,0,IF(OR(AY733=0,AY733=12),1,AY733+1))</f>
        <v>0</v>
      </c>
      <c r="BA733" s="66">
        <f t="shared" ref="BA733" si="13673">IF(BA732=0,0,IF(OR(AZ733=0,AZ733=12),1,AZ733+1))</f>
        <v>0</v>
      </c>
      <c r="BB733" s="66">
        <f t="shared" ref="BB733" si="13674">IF(BB732=0,0,IF(OR(BA733=0,BA733=12),1,BA733+1))</f>
        <v>0</v>
      </c>
      <c r="BC733" s="66">
        <f t="shared" ref="BC733" si="13675">IF(BC732=0,0,IF(OR(BB733=0,BB733=12),1,BB733+1))</f>
        <v>0</v>
      </c>
      <c r="BD733" s="66">
        <f t="shared" ref="BD733" si="13676">IF(BD732=0,0,IF(OR(BC733=0,BC733=12),1,BC733+1))</f>
        <v>0</v>
      </c>
      <c r="BE733" s="66">
        <f t="shared" ref="BE733" si="13677">IF(BE732=0,0,IF(OR(BD733=0,BD733=12),1,BD733+1))</f>
        <v>0</v>
      </c>
      <c r="BF733" s="66">
        <f t="shared" ref="BF733" si="13678">IF(BF732=0,0,IF(OR(BE733=0,BE733=12),1,BE733+1))</f>
        <v>0</v>
      </c>
      <c r="BG733" s="66">
        <f t="shared" ref="BG733" si="13679">IF(BG732=0,0,IF(OR(BF733=0,BF733=12),1,BF733+1))</f>
        <v>0</v>
      </c>
      <c r="BH733" s="66">
        <f t="shared" ref="BH733" si="13680">IF(BH732=0,0,IF(OR(BG733=0,BG733=12),1,BG733+1))</f>
        <v>0</v>
      </c>
      <c r="BI733" s="66">
        <f t="shared" ref="BI733" si="13681">IF(BI732=0,0,IF(OR(BH733=0,BH733=12),1,BH733+1))</f>
        <v>0</v>
      </c>
      <c r="BJ733" s="66">
        <f t="shared" ref="BJ733" si="13682">IF(BJ732=0,0,IF(OR(BI733=0,BI733=12),1,BI733+1))</f>
        <v>0</v>
      </c>
      <c r="BK733" s="66">
        <f t="shared" ref="BK733" si="13683">IF(BK732=0,0,IF(OR(BJ733=0,BJ733=12),1,BJ733+1))</f>
        <v>0</v>
      </c>
      <c r="BL733" s="66">
        <f t="shared" ref="BL733" si="13684">IF(BL732=0,0,IF(OR(BK733=0,BK733=12),1,BK733+1))</f>
        <v>0</v>
      </c>
      <c r="BM733" s="66">
        <f t="shared" ref="BM733" si="13685">IF(BM732=0,0,IF(OR(BL733=0,BL733=12),1,BL733+1))</f>
        <v>0</v>
      </c>
      <c r="BN733" s="362"/>
      <c r="BO733" s="364"/>
      <c r="BP733" s="366"/>
      <c r="BQ733" s="366"/>
      <c r="BR733" s="106"/>
      <c r="BS733" s="106"/>
      <c r="BT733" s="106"/>
      <c r="BU733" s="106"/>
      <c r="BV733" s="106"/>
      <c r="BW733" s="106"/>
      <c r="BX733" s="106"/>
      <c r="BY733" s="106"/>
      <c r="BZ733" s="106"/>
      <c r="CA733" s="106"/>
      <c r="CB733" s="106"/>
      <c r="CC733" s="106"/>
      <c r="CD733" s="106"/>
      <c r="CE733" s="106"/>
      <c r="CF733" s="106"/>
      <c r="CG733" s="106"/>
    </row>
    <row r="734" spans="1:85" s="245" customFormat="1" ht="43.5" x14ac:dyDescent="0.35">
      <c r="A734" s="243"/>
      <c r="B734" s="128"/>
      <c r="C734" s="80"/>
      <c r="D734" s="80"/>
      <c r="E734" s="80"/>
      <c r="F734" s="80"/>
      <c r="G734" s="80"/>
      <c r="H734" s="80"/>
      <c r="I734" s="80"/>
      <c r="J734" s="80"/>
      <c r="K734" s="80"/>
      <c r="L734" s="80"/>
      <c r="M734" s="64"/>
      <c r="N734" s="7"/>
      <c r="O734" s="192"/>
      <c r="P734" s="106"/>
      <c r="Q734" s="63" t="s">
        <v>237</v>
      </c>
      <c r="R734" s="68">
        <f>IF(R733&gt;0,IF(R737&gt;$L730,$L730,R737),0)</f>
        <v>0</v>
      </c>
      <c r="S734" s="68">
        <f>IF(S733&gt;0,IF((SUMIFS($R736:R736,$R733:R733,12)+IF(R733=12,0,R734)+S737)&gt;=$L730,$L730-FLOOR(SUMIFS($R736:R736,$R733:R733,12),1),IF(S733=1,S737,S737+R734)),0)</f>
        <v>0</v>
      </c>
      <c r="T734" s="68">
        <f>IF(T733&gt;0,IF((SUMIFS($R736:S736,$R733:S733,12)+IF(S733=12,0,S734)+T737)&gt;=$L730,$L730-FLOOR(SUMIFS($R736:S736,$R733:S733,12),1),IF(T733=1,T737,T737+S734)),0)</f>
        <v>0</v>
      </c>
      <c r="U734" s="68">
        <f>IF(U733&gt;0,IF((SUMIFS($R736:T736,$R733:T733,12)+IF(T733=12,0,T734)+U737)&gt;=$L730,$L730-FLOOR(SUMIFS($R736:T736,$R733:T733,12),1),IF(U733=1,U737,U737+T734)),0)</f>
        <v>0</v>
      </c>
      <c r="V734" s="68">
        <f>IF(V733&gt;0,IF((SUMIFS($R736:U736,$R733:U733,12)+IF(U733=12,0,U734)+V737)&gt;=$L730,$L730-FLOOR(SUMIFS($R736:U736,$R733:U733,12),1),IF(V733=1,V737,V737+U734)),0)</f>
        <v>0</v>
      </c>
      <c r="W734" s="68">
        <f>IF(W733&gt;0,IF((SUMIFS($R736:V736,$R733:V733,12)+IF(V733=12,0,V734)+W737)&gt;=$L730,$L730-FLOOR(SUMIFS($R736:V736,$R733:V733,12),1),IF(W733=1,W737,W737+V734)),0)</f>
        <v>0</v>
      </c>
      <c r="X734" s="68">
        <f>IF(X733&gt;0,IF((SUMIFS($R736:W736,$R733:W733,12)+IF(W733=12,0,W734)+X737)&gt;=$L730,$L730-FLOOR(SUMIFS($R736:W736,$R733:W733,12),1),IF(X733=1,X737,X737+W734)),0)</f>
        <v>0</v>
      </c>
      <c r="Y734" s="68">
        <f>IF(Y733&gt;0,IF((SUMIFS($R736:X736,$R733:X733,12)+IF(X733=12,0,X734)+Y737)&gt;=$L730,$L730-FLOOR(SUMIFS($R736:X736,$R733:X733,12),1),IF(Y733=1,Y737,Y737+X734)),0)</f>
        <v>0</v>
      </c>
      <c r="Z734" s="68">
        <f>IF(Z733&gt;0,IF((SUMIFS($R736:Y736,$R733:Y733,12)+IF(Y733=12,0,Y734)+Z737)&gt;=$L730,$L730-FLOOR(SUMIFS($R736:Y736,$R733:Y733,12),1),IF(Z733=1,Z737,Z737+Y734)),0)</f>
        <v>0</v>
      </c>
      <c r="AA734" s="68">
        <f>IF(AA733&gt;0,IF((SUMIFS($R736:Z736,$R733:Z733,12)+IF(Z733=12,0,Z734)+AA737)&gt;=$L730,$L730-FLOOR(SUMIFS($R736:Z736,$R733:Z733,12),1),IF(AA733=1,AA737,AA737+Z734)),0)</f>
        <v>0</v>
      </c>
      <c r="AB734" s="68">
        <f>IF(AB733&gt;0,IF((SUMIFS($R736:AA736,$R733:AA733,12)+IF(AA733=12,0,AA734)+AB737)&gt;=$L730,$L730-FLOOR(SUMIFS($R736:AA736,$R733:AA733,12),1),IF(AB733=1,AB737,AB737+AA734)),0)</f>
        <v>0</v>
      </c>
      <c r="AC734" s="68">
        <f>IF(AC733&gt;0,IF((SUMIFS($R736:AB736,$R733:AB733,12)+IF(AB733=12,0,AB734)+AC737)&gt;=$L730,$L730-FLOOR(SUMIFS($R736:AB736,$R733:AB733,12),1),IF(AC733=1,AC737,AC737+AB734)),0)</f>
        <v>0</v>
      </c>
      <c r="AD734" s="68">
        <f>IF(AD733&gt;0,IF((SUMIFS($R736:AC736,$R733:AC733,12)+IF(AC733=12,0,AC734)+AD737)&gt;=$L730,$L730-FLOOR(SUMIFS($R736:AC736,$R733:AC733,12),1),IF(AD733=1,AD737,AD737+AC734)),0)</f>
        <v>0</v>
      </c>
      <c r="AE734" s="68">
        <f>IF(AE733&gt;0,IF((SUMIFS($R736:AD736,$R733:AD733,12)+IF(AD733=12,0,AD734)+AE737)&gt;=$L730,$L730-FLOOR(SUMIFS($R736:AD736,$R733:AD733,12),1),IF(AE733=1,AE737,AE737+AD734)),0)</f>
        <v>0</v>
      </c>
      <c r="AF734" s="68">
        <f>IF(AF733&gt;0,IF((SUMIFS($R736:AE736,$R733:AE733,12)+IF(AE733=12,0,AE734)+AF737)&gt;=$L730,$L730-FLOOR(SUMIFS($R736:AE736,$R733:AE733,12),1),IF(AF733=1,AF737,AF737+AE734)),0)</f>
        <v>0</v>
      </c>
      <c r="AG734" s="68">
        <f>IF(AG733&gt;0,IF((SUMIFS($R736:AF736,$R733:AF733,12)+IF(AF733=12,0,AF734)+AG737)&gt;=$L730,$L730-FLOOR(SUMIFS($R736:AF736,$R733:AF733,12),1),IF(AG733=1,AG737,AG737+AF734)),0)</f>
        <v>0</v>
      </c>
      <c r="AH734" s="68">
        <f>IF(AH733&gt;0,IF((SUMIFS($R736:AG736,$R733:AG733,12)+IF(AG733=12,0,AG734)+AH737)&gt;=$L730,$L730-FLOOR(SUMIFS($R736:AG736,$R733:AG733,12),1),IF(AH733=1,AH737,AH737+AG734)),0)</f>
        <v>0</v>
      </c>
      <c r="AI734" s="68">
        <f>IF(AI733&gt;0,IF((SUMIFS($R736:AH736,$R733:AH733,12)+IF(AH733=12,0,AH734)+AI737)&gt;=$L730,$L730-FLOOR(SUMIFS($R736:AH736,$R733:AH733,12),1),IF(AI733=1,AI737,AI737+AH734)),0)</f>
        <v>0</v>
      </c>
      <c r="AJ734" s="68">
        <f>IF(AJ733&gt;0,IF((SUMIFS($R736:AI736,$R733:AI733,12)+IF(AI733=12,0,AI734)+AJ737)&gt;=$L730,$L730-FLOOR(SUMIFS($R736:AI736,$R733:AI733,12),1),IF(AJ733=1,AJ737,AJ737+AI734)),0)</f>
        <v>0</v>
      </c>
      <c r="AK734" s="68">
        <f>IF(AK733&gt;0,IF((SUMIFS($R736:AJ736,$R733:AJ733,12)+IF(AJ733=12,0,AJ734)+AK737)&gt;=$L730,$L730-FLOOR(SUMIFS($R736:AJ736,$R733:AJ733,12),1),IF(AK733=1,AK737,AK737+AJ734)),0)</f>
        <v>0</v>
      </c>
      <c r="AL734" s="68">
        <f>IF(AL733&gt;0,IF((SUMIFS($R736:AK736,$R733:AK733,12)+IF(AK733=12,0,AK734)+AL737)&gt;=$L730,$L730-FLOOR(SUMIFS($R736:AK736,$R733:AK733,12),1),IF(AL733=1,AL737,AL737+AK734)),0)</f>
        <v>0</v>
      </c>
      <c r="AM734" s="68">
        <f>IF(AM733&gt;0,IF((SUMIFS($R736:AL736,$R733:AL733,12)+IF(AL733=12,0,AL734)+AM737)&gt;=$L730,$L730-FLOOR(SUMIFS($R736:AL736,$R733:AL733,12),1),IF(AM733=1,AM737,AM737+AL734)),0)</f>
        <v>0</v>
      </c>
      <c r="AN734" s="68">
        <f>IF(AN733&gt;0,IF((SUMIFS($R736:AM736,$R733:AM733,12)+IF(AM733=12,0,AM734)+AN737)&gt;=$L730,$L730-FLOOR(SUMIFS($R736:AM736,$R733:AM733,12),1),IF(AN733=1,AN737,AN737+AM734)),0)</f>
        <v>0</v>
      </c>
      <c r="AO734" s="68">
        <f>IF(AO733&gt;0,IF((SUMIFS($R736:AN736,$R733:AN733,12)+IF(AN733=12,0,AN734)+AO737)&gt;=$L730,$L730-FLOOR(SUMIFS($R736:AN736,$R733:AN733,12),1),IF(AO733=1,AO737,AO737+AN734)),0)</f>
        <v>0</v>
      </c>
      <c r="AP734" s="68">
        <f>IF(AP733&gt;0,IF((SUMIFS($R736:AO736,$R733:AO733,12)+IF(AO733=12,0,AO734)+AP737)&gt;=$L730,$L730-FLOOR(SUMIFS($R736:AO736,$R733:AO733,12),1),IF(AP733=1,AP737,AP737+AO734)),0)</f>
        <v>0</v>
      </c>
      <c r="AQ734" s="68">
        <f>IF(AQ733&gt;0,IF((SUMIFS($R736:AP736,$R733:AP733,12)+IF(AP733=12,0,AP734)+AQ737)&gt;=$L730,$L730-FLOOR(SUMIFS($R736:AP736,$R733:AP733,12),1),IF(AQ733=1,AQ737,AQ737+AP734)),0)</f>
        <v>0</v>
      </c>
      <c r="AR734" s="68">
        <f>IF(AR733&gt;0,IF((SUMIFS($R736:AQ736,$R733:AQ733,12)+IF(AQ733=12,0,AQ734)+AR737)&gt;=$L730,$L730-FLOOR(SUMIFS($R736:AQ736,$R733:AQ733,12),1),IF(AR733=1,AR737,AR737+AQ734)),0)</f>
        <v>0</v>
      </c>
      <c r="AS734" s="68">
        <f>IF(AS733&gt;0,IF((SUMIFS($R736:AR736,$R733:AR733,12)+IF(AR733=12,0,AR734)+AS737)&gt;=$L730,$L730-FLOOR(SUMIFS($R736:AR736,$R733:AR733,12),1),IF(AS733=1,AS737,AS737+AR734)),0)</f>
        <v>0</v>
      </c>
      <c r="AT734" s="68">
        <f>IF(AT733&gt;0,IF((SUMIFS($R736:AS736,$R733:AS733,12)+IF(AS733=12,0,AS734)+AT737)&gt;=$L730,$L730-FLOOR(SUMIFS($R736:AS736,$R733:AS733,12),1),IF(AT733=1,AT737,AT737+AS734)),0)</f>
        <v>0</v>
      </c>
      <c r="AU734" s="68">
        <f>IF(AU733&gt;0,IF((SUMIFS($R736:AT736,$R733:AT733,12)+IF(AT733=12,0,AT734)+AU737)&gt;=$L730,$L730-FLOOR(SUMIFS($R736:AT736,$R733:AT733,12),1),IF(AU733=1,AU737,AU737+AT734)),0)</f>
        <v>0</v>
      </c>
      <c r="AV734" s="68">
        <f>IF(AV733&gt;0,IF((SUMIFS($R736:AU736,$R733:AU733,12)+IF(AU733=12,0,AU734)+AV737)&gt;=$L730,$L730-FLOOR(SUMIFS($R736:AU736,$R733:AU733,12),1),IF(AV733=1,AV737,AV737+AU734)),0)</f>
        <v>0</v>
      </c>
      <c r="AW734" s="68">
        <f>IF(AW733&gt;0,IF((SUMIFS($R736:AV736,$R733:AV733,12)+IF(AV733=12,0,AV734)+AW737)&gt;=$L730,$L730-FLOOR(SUMIFS($R736:AV736,$R733:AV733,12),1),IF(AW733=1,AW737,AW737+AV734)),0)</f>
        <v>0</v>
      </c>
      <c r="AX734" s="68">
        <f>IF(AX733&gt;0,IF((SUMIFS($R736:AW736,$R733:AW733,12)+IF(AW733=12,0,AW734)+AX737)&gt;=$L730,$L730-FLOOR(SUMIFS($R736:AW736,$R733:AW733,12),1),IF(AX733=1,AX737,AX737+AW734)),0)</f>
        <v>0</v>
      </c>
      <c r="AY734" s="68">
        <f>IF(AY733&gt;0,IF((SUMIFS($R736:AX736,$R733:AX733,12)+IF(AX733=12,0,AX734)+AY737)&gt;=$L730,$L730-FLOOR(SUMIFS($R736:AX736,$R733:AX733,12),1),IF(AY733=1,AY737,AY737+AX734)),0)</f>
        <v>0</v>
      </c>
      <c r="AZ734" s="68">
        <f>IF(AZ733&gt;0,IF((SUMIFS($R736:AY736,$R733:AY733,12)+IF(AY733=12,0,AY734)+AZ737)&gt;=$L730,$L730-FLOOR(SUMIFS($R736:AY736,$R733:AY733,12),1),IF(AZ733=1,AZ737,AZ737+AY734)),0)</f>
        <v>0</v>
      </c>
      <c r="BA734" s="68">
        <f>IF(BA733&gt;0,IF((SUMIFS($R736:AZ736,$R733:AZ733,12)+IF(AZ733=12,0,AZ734)+BA737)&gt;=$L730,$L730-FLOOR(SUMIFS($R736:AZ736,$R733:AZ733,12),1),IF(BA733=1,BA737,BA737+AZ734)),0)</f>
        <v>0</v>
      </c>
      <c r="BB734" s="68">
        <f>IF(BB733&gt;0,IF((SUMIFS($R736:BA736,$R733:BA733,12)+IF(BA733=12,0,BA734)+BB737)&gt;=$L730,$L730-FLOOR(SUMIFS($R736:BA736,$R733:BA733,12),1),IF(BB733=1,BB737,BB737+BA734)),0)</f>
        <v>0</v>
      </c>
      <c r="BC734" s="68">
        <f>IF(BC733&gt;0,IF((SUMIFS($R736:BB736,$R733:BB733,12)+IF(BB733=12,0,BB734)+BC737)&gt;=$L730,$L730-FLOOR(SUMIFS($R736:BB736,$R733:BB733,12),1),IF(BC733=1,BC737,BC737+BB734)),0)</f>
        <v>0</v>
      </c>
      <c r="BD734" s="68">
        <f>IF(BD733&gt;0,IF((SUMIFS($R736:BC736,$R733:BC733,12)+IF(BC733=12,0,BC734)+BD737)&gt;=$L730,$L730-FLOOR(SUMIFS($R736:BC736,$R733:BC733,12),1),IF(BD733=1,BD737,BD737+BC734)),0)</f>
        <v>0</v>
      </c>
      <c r="BE734" s="68">
        <f>IF(BE733&gt;0,IF((SUMIFS($R736:BD736,$R733:BD733,12)+IF(BD733=12,0,BD734)+BE737)&gt;=$L730,$L730-FLOOR(SUMIFS($R736:BD736,$R733:BD733,12),1),IF(BE733=1,BE737,BE737+BD734)),0)</f>
        <v>0</v>
      </c>
      <c r="BF734" s="68">
        <f>IF(BF733&gt;0,IF((SUMIFS($R736:BE736,$R733:BE733,12)+IF(BE733=12,0,BE734)+BF737)&gt;=$L730,$L730-FLOOR(SUMIFS($R736:BE736,$R733:BE733,12),1),IF(BF733=1,BF737,BF737+BE734)),0)</f>
        <v>0</v>
      </c>
      <c r="BG734" s="68">
        <f>IF(BG733&gt;0,IF((SUMIFS($R736:BF736,$R733:BF733,12)+IF(BF733=12,0,BF734)+BG737)&gt;=$L730,$L730-FLOOR(SUMIFS($R736:BF736,$R733:BF733,12),1),IF(BG733=1,BG737,BG737+BF734)),0)</f>
        <v>0</v>
      </c>
      <c r="BH734" s="68">
        <f>IF(BH733&gt;0,IF((SUMIFS($R736:BG736,$R733:BG733,12)+IF(BG733=12,0,BG734)+BH737)&gt;=$L730,$L730-FLOOR(SUMIFS($R736:BG736,$R733:BG733,12),1),IF(BH733=1,BH737,BH737+BG734)),0)</f>
        <v>0</v>
      </c>
      <c r="BI734" s="68">
        <f>IF(BI733&gt;0,IF((SUMIFS($R736:BH736,$R733:BH733,12)+IF(BH733=12,0,BH734)+BI737)&gt;=$L730,$L730-FLOOR(SUMIFS($R736:BH736,$R733:BH733,12),1),IF(BI733=1,BI737,BI737+BH734)),0)</f>
        <v>0</v>
      </c>
      <c r="BJ734" s="68">
        <f>IF(BJ733&gt;0,IF((SUMIFS($R736:BI736,$R733:BI733,12)+IF(BI733=12,0,BI734)+BJ737)&gt;=$L730,$L730-FLOOR(SUMIFS($R736:BI736,$R733:BI733,12),1),IF(BJ733=1,BJ737,BJ737+BI734)),0)</f>
        <v>0</v>
      </c>
      <c r="BK734" s="68">
        <f>IF(BK733&gt;0,IF((SUMIFS($R736:BJ736,$R733:BJ733,12)+IF(BJ733=12,0,BJ734)+BK737)&gt;=$L730,$L730-FLOOR(SUMIFS($R736:BJ736,$R733:BJ733,12),1),IF(BK733=1,BK737,BK737+BJ734)),0)</f>
        <v>0</v>
      </c>
      <c r="BL734" s="68">
        <f>IF(BL733&gt;0,IF((SUMIFS($R736:BK736,$R733:BK733,12)+IF(BK733=12,0,BK734)+BL737)&gt;=$L730,$L730-FLOOR(SUMIFS($R736:BK736,$R733:BK733,12),1),IF(BL733=1,BL737,BL737+BK734)),0)</f>
        <v>0</v>
      </c>
      <c r="BM734" s="68">
        <f>IF(BM733&gt;0,IF((SUMIFS($R736:BL736,$R733:BL733,12)+IF(BL733=12,0,BL734)+BM737)&gt;=$L730,$L730-FLOOR(SUMIFS($R736:BL736,$R733:BL733,12),1),IF(BM733=1,BM737,BM737+BL734)),0)</f>
        <v>0</v>
      </c>
      <c r="BN734" s="362"/>
      <c r="BO734" s="364"/>
      <c r="BP734" s="366"/>
      <c r="BQ734" s="366"/>
      <c r="BR734" s="106"/>
      <c r="BS734" s="106"/>
      <c r="BT734" s="106"/>
      <c r="BU734" s="106"/>
      <c r="BV734" s="106"/>
      <c r="BW734" s="106"/>
      <c r="BX734" s="106"/>
      <c r="BY734" s="106"/>
      <c r="BZ734" s="106"/>
      <c r="CA734" s="106"/>
      <c r="CB734" s="106"/>
      <c r="CC734" s="106"/>
      <c r="CD734" s="106"/>
      <c r="CE734" s="106"/>
      <c r="CF734" s="106"/>
      <c r="CG734" s="106"/>
    </row>
    <row r="735" spans="1:85" s="245" customFormat="1" ht="41.5" hidden="1" customHeight="1" x14ac:dyDescent="0.35">
      <c r="A735" s="243"/>
      <c r="B735" s="128"/>
      <c r="C735" s="80"/>
      <c r="D735" s="80"/>
      <c r="E735" s="80"/>
      <c r="F735" s="80"/>
      <c r="G735" s="80"/>
      <c r="H735" s="80"/>
      <c r="I735" s="80"/>
      <c r="J735" s="80"/>
      <c r="K735" s="80"/>
      <c r="L735" s="80"/>
      <c r="M735" s="64"/>
      <c r="N735" s="7"/>
      <c r="O735" s="192"/>
      <c r="P735" s="106"/>
      <c r="Q735" s="65" t="s">
        <v>161</v>
      </c>
      <c r="R735" s="67">
        <f>IF(R730&gt;0,R731,0)</f>
        <v>0</v>
      </c>
      <c r="S735" s="67">
        <f t="shared" ref="S735" si="13686">IF(S730&gt;0,IF(S733=1,S731,S731+R735),R735)</f>
        <v>0</v>
      </c>
      <c r="T735" s="67">
        <f t="shared" ref="T735" si="13687">IF(T730&gt;0,IF(T733=1,T731,T731+S735),S735)</f>
        <v>0</v>
      </c>
      <c r="U735" s="67">
        <f t="shared" ref="U735" si="13688">IF(U730&gt;0,IF(U733=1,U731,U731+T735),T735)</f>
        <v>0</v>
      </c>
      <c r="V735" s="67">
        <f t="shared" ref="V735" si="13689">IF(V730&gt;0,IF(V733=1,V731,V731+U735),U735)</f>
        <v>0</v>
      </c>
      <c r="W735" s="67">
        <f t="shared" ref="W735" si="13690">IF(W730&gt;0,IF(W733=1,W731,W731+V735),V735)</f>
        <v>0</v>
      </c>
      <c r="X735" s="67">
        <f t="shared" ref="X735" si="13691">IF(X730&gt;0,IF(X733=1,X731,X731+W735),W735)</f>
        <v>0</v>
      </c>
      <c r="Y735" s="67">
        <f t="shared" ref="Y735" si="13692">IF(Y730&gt;0,IF(Y733=1,Y731,Y731+X735),X735)</f>
        <v>0</v>
      </c>
      <c r="Z735" s="67">
        <f t="shared" ref="Z735" si="13693">IF(Z730&gt;0,IF(Z733=1,Z731,Z731+Y735),Y735)</f>
        <v>0</v>
      </c>
      <c r="AA735" s="67">
        <f t="shared" ref="AA735" si="13694">IF(AA730&gt;0,IF(AA733=1,AA731,AA731+Z735),Z735)</f>
        <v>0</v>
      </c>
      <c r="AB735" s="67">
        <f t="shared" ref="AB735" si="13695">IF(AB730&gt;0,IF(AB733=1,AB731,AB731+AA735),AA735)</f>
        <v>0</v>
      </c>
      <c r="AC735" s="67">
        <f t="shared" ref="AC735" si="13696">IF(AC730&gt;0,IF(AC733=1,AC731,AC731+AB735),AB735)</f>
        <v>0</v>
      </c>
      <c r="AD735" s="67">
        <f t="shared" ref="AD735" si="13697">IF(AD730&gt;0,IF(AD733=1,AD731,AD731+AC735),AC735)</f>
        <v>0</v>
      </c>
      <c r="AE735" s="67">
        <f t="shared" ref="AE735" si="13698">IF(AE730&gt;0,IF(AE733=1,AE731,AE731+AD735),AD735)</f>
        <v>0</v>
      </c>
      <c r="AF735" s="67">
        <f t="shared" ref="AF735" si="13699">IF(AF730&gt;0,IF(AF733=1,AF731,AF731+AE735),AE735)</f>
        <v>0</v>
      </c>
      <c r="AG735" s="67">
        <f t="shared" ref="AG735" si="13700">IF(AG730&gt;0,IF(AG733=1,AG731,AG731+AF735),AF735)</f>
        <v>0</v>
      </c>
      <c r="AH735" s="67">
        <f t="shared" ref="AH735" si="13701">IF(AH730&gt;0,IF(AH733=1,AH731,AH731+AG735),AG735)</f>
        <v>0</v>
      </c>
      <c r="AI735" s="67">
        <f t="shared" ref="AI735" si="13702">IF(AI730&gt;0,IF(AI733=1,AI731,AI731+AH735),AH735)</f>
        <v>0</v>
      </c>
      <c r="AJ735" s="67">
        <f t="shared" ref="AJ735" si="13703">IF(AJ730&gt;0,IF(AJ733=1,AJ731,AJ731+AI735),AI735)</f>
        <v>0</v>
      </c>
      <c r="AK735" s="67">
        <f t="shared" ref="AK735" si="13704">IF(AK730&gt;0,IF(AK733=1,AK731,AK731+AJ735),AJ735)</f>
        <v>0</v>
      </c>
      <c r="AL735" s="67">
        <f t="shared" ref="AL735" si="13705">IF(AL730&gt;0,IF(AL733=1,AL731,AL731+AK735),AK735)</f>
        <v>0</v>
      </c>
      <c r="AM735" s="67">
        <f t="shared" ref="AM735" si="13706">IF(AM730&gt;0,IF(AM733=1,AM731,AM731+AL735),AL735)</f>
        <v>0</v>
      </c>
      <c r="AN735" s="67">
        <f t="shared" ref="AN735" si="13707">IF(AN730&gt;0,IF(AN733=1,AN731,AN731+AM735),AM735)</f>
        <v>0</v>
      </c>
      <c r="AO735" s="67">
        <f t="shared" ref="AO735" si="13708">IF(AO730&gt;0,IF(AO733=1,AO731,AO731+AN735),AN735)</f>
        <v>0</v>
      </c>
      <c r="AP735" s="67">
        <f t="shared" ref="AP735" si="13709">IF(AP730&gt;0,IF(AP733=1,AP731,AP731+AO735),AO735)</f>
        <v>0</v>
      </c>
      <c r="AQ735" s="67">
        <f t="shared" ref="AQ735" si="13710">IF(AQ730&gt;0,IF(AQ733=1,AQ731,AQ731+AP735),AP735)</f>
        <v>0</v>
      </c>
      <c r="AR735" s="67">
        <f t="shared" ref="AR735" si="13711">IF(AR730&gt;0,IF(AR733=1,AR731,AR731+AQ735),AQ735)</f>
        <v>0</v>
      </c>
      <c r="AS735" s="67">
        <f t="shared" ref="AS735" si="13712">IF(AS730&gt;0,IF(AS733=1,AS731,AS731+AR735),AR735)</f>
        <v>0</v>
      </c>
      <c r="AT735" s="67">
        <f t="shared" ref="AT735" si="13713">IF(AT730&gt;0,IF(AT733=1,AT731,AT731+AS735),AS735)</f>
        <v>0</v>
      </c>
      <c r="AU735" s="67">
        <f t="shared" ref="AU735" si="13714">IF(AU730&gt;0,IF(AU733=1,AU731,AU731+AT735),AT735)</f>
        <v>0</v>
      </c>
      <c r="AV735" s="67">
        <f t="shared" ref="AV735" si="13715">IF(AV730&gt;0,IF(AV733=1,AV731,AV731+AU735),AU735)</f>
        <v>0</v>
      </c>
      <c r="AW735" s="67">
        <f t="shared" ref="AW735" si="13716">IF(AW730&gt;0,IF(AW733=1,AW731,AW731+AV735),AV735)</f>
        <v>0</v>
      </c>
      <c r="AX735" s="67">
        <f t="shared" ref="AX735" si="13717">IF(AX730&gt;0,IF(AX733=1,AX731,AX731+AW735),AW735)</f>
        <v>0</v>
      </c>
      <c r="AY735" s="67">
        <f t="shared" ref="AY735" si="13718">IF(AY730&gt;0,IF(AY733=1,AY731,AY731+AX735),AX735)</f>
        <v>0</v>
      </c>
      <c r="AZ735" s="67">
        <f t="shared" ref="AZ735" si="13719">IF(AZ730&gt;0,IF(AZ733=1,AZ731,AZ731+AY735),AY735)</f>
        <v>0</v>
      </c>
      <c r="BA735" s="67">
        <f t="shared" ref="BA735" si="13720">IF(BA730&gt;0,IF(BA733=1,BA731,BA731+AZ735),AZ735)</f>
        <v>0</v>
      </c>
      <c r="BB735" s="67">
        <f t="shared" ref="BB735" si="13721">IF(BB730&gt;0,IF(BB733=1,BB731,BB731+BA735),BA735)</f>
        <v>0</v>
      </c>
      <c r="BC735" s="67">
        <f t="shared" ref="BC735" si="13722">IF(BC730&gt;0,IF(BC733=1,BC731,BC731+BB735),BB735)</f>
        <v>0</v>
      </c>
      <c r="BD735" s="67">
        <f t="shared" ref="BD735" si="13723">IF(BD730&gt;0,IF(BD733=1,BD731,BD731+BC735),BC735)</f>
        <v>0</v>
      </c>
      <c r="BE735" s="67">
        <f t="shared" ref="BE735" si="13724">IF(BE730&gt;0,IF(BE733=1,BE731,BE731+BD735),BD735)</f>
        <v>0</v>
      </c>
      <c r="BF735" s="67">
        <f t="shared" ref="BF735" si="13725">IF(BF730&gt;0,IF(BF733=1,BF731,BF731+BE735),BE735)</f>
        <v>0</v>
      </c>
      <c r="BG735" s="67">
        <f t="shared" ref="BG735" si="13726">IF(BG730&gt;0,IF(BG733=1,BG731,BG731+BF735),BF735)</f>
        <v>0</v>
      </c>
      <c r="BH735" s="67">
        <f t="shared" ref="BH735" si="13727">IF(BH730&gt;0,IF(BH733=1,BH731,BH731+BG735),BG735)</f>
        <v>0</v>
      </c>
      <c r="BI735" s="67">
        <f t="shared" ref="BI735" si="13728">IF(BI730&gt;0,IF(BI733=1,BI731,BI731+BH735),BH735)</f>
        <v>0</v>
      </c>
      <c r="BJ735" s="67">
        <f t="shared" ref="BJ735" si="13729">IF(BJ730&gt;0,IF(BJ733=1,BJ731,BJ731+BI735),BI735)</f>
        <v>0</v>
      </c>
      <c r="BK735" s="67">
        <f t="shared" ref="BK735" si="13730">IF(BK730&gt;0,IF(BK733=1,BK731,BK731+BJ735),BJ735)</f>
        <v>0</v>
      </c>
      <c r="BL735" s="67">
        <f t="shared" ref="BL735" si="13731">IF(BL730&gt;0,IF(BL733=1,BL731,BL731+BK735),BK735)</f>
        <v>0</v>
      </c>
      <c r="BM735" s="67">
        <f t="shared" ref="BM735" si="13732">IF(BM730&gt;0,IF(BM733=1,BM731,BM731+BL735),BL735)</f>
        <v>0</v>
      </c>
      <c r="BN735" s="362"/>
      <c r="BO735" s="364"/>
      <c r="BP735" s="366"/>
      <c r="BQ735" s="366"/>
      <c r="BR735" s="106"/>
      <c r="BS735" s="106"/>
      <c r="BT735" s="106"/>
      <c r="BU735" s="106"/>
      <c r="BV735" s="106"/>
      <c r="BW735" s="106"/>
      <c r="BX735" s="106"/>
      <c r="BY735" s="106"/>
      <c r="BZ735" s="106"/>
      <c r="CA735" s="106"/>
      <c r="CB735" s="106"/>
      <c r="CC735" s="106"/>
      <c r="CD735" s="106"/>
      <c r="CE735" s="106"/>
      <c r="CF735" s="106"/>
      <c r="CG735" s="106"/>
    </row>
    <row r="736" spans="1:85" s="245" customFormat="1" ht="41.5" hidden="1" customHeight="1" x14ac:dyDescent="0.35">
      <c r="A736" s="243"/>
      <c r="B736" s="128"/>
      <c r="C736" s="80"/>
      <c r="D736" s="80"/>
      <c r="E736" s="80"/>
      <c r="F736" s="80"/>
      <c r="G736" s="80"/>
      <c r="H736" s="80"/>
      <c r="I736" s="80"/>
      <c r="J736" s="80"/>
      <c r="K736" s="80"/>
      <c r="L736" s="80"/>
      <c r="M736" s="64"/>
      <c r="N736" s="7"/>
      <c r="O736" s="192"/>
      <c r="P736" s="106"/>
      <c r="Q736" s="65" t="s">
        <v>162</v>
      </c>
      <c r="R736" s="67">
        <f>R738</f>
        <v>0</v>
      </c>
      <c r="S736" s="67">
        <f t="shared" ref="S736" si="13733">IF(S733=1,S738,S738+R736)</f>
        <v>0</v>
      </c>
      <c r="T736" s="67">
        <f t="shared" ref="T736" si="13734">IF(T733=1,T738,T738+S736)</f>
        <v>0</v>
      </c>
      <c r="U736" s="67">
        <f t="shared" ref="U736" si="13735">IF(U733=1,U738,U738+T736)</f>
        <v>0</v>
      </c>
      <c r="V736" s="67">
        <f t="shared" ref="V736" si="13736">IF(V733=1,V738,V738+U736)</f>
        <v>0</v>
      </c>
      <c r="W736" s="67">
        <f t="shared" ref="W736" si="13737">IF(W733=1,W738,W738+V736)</f>
        <v>0</v>
      </c>
      <c r="X736" s="67">
        <f t="shared" ref="X736" si="13738">IF(X733=1,X738,X738+W736)</f>
        <v>0</v>
      </c>
      <c r="Y736" s="67">
        <f t="shared" ref="Y736" si="13739">IF(Y733=1,Y738,Y738+X736)</f>
        <v>0</v>
      </c>
      <c r="Z736" s="67">
        <f t="shared" ref="Z736" si="13740">IF(Z733=1,Z738,Z738+Y736)</f>
        <v>0</v>
      </c>
      <c r="AA736" s="67">
        <f t="shared" ref="AA736" si="13741">IF(AA733=1,AA738,AA738+Z736)</f>
        <v>0</v>
      </c>
      <c r="AB736" s="67">
        <f t="shared" ref="AB736" si="13742">IF(AB733=1,AB738,AB738+AA736)</f>
        <v>0</v>
      </c>
      <c r="AC736" s="67">
        <f t="shared" ref="AC736" si="13743">IF(AC733=1,AC738,AC738+AB736)</f>
        <v>0</v>
      </c>
      <c r="AD736" s="67">
        <f t="shared" ref="AD736" si="13744">IF(AD733=1,AD738,AD738+AC736)</f>
        <v>0</v>
      </c>
      <c r="AE736" s="67">
        <f t="shared" ref="AE736" si="13745">IF(AE733=1,AE738,AE738+AD736)</f>
        <v>0</v>
      </c>
      <c r="AF736" s="67">
        <f t="shared" ref="AF736" si="13746">IF(AF733=1,AF738,AF738+AE736)</f>
        <v>0</v>
      </c>
      <c r="AG736" s="67">
        <f t="shared" ref="AG736" si="13747">IF(AG733=1,AG738,AG738+AF736)</f>
        <v>0</v>
      </c>
      <c r="AH736" s="67">
        <f t="shared" ref="AH736" si="13748">IF(AH733=1,AH738,AH738+AG736)</f>
        <v>0</v>
      </c>
      <c r="AI736" s="67">
        <f t="shared" ref="AI736" si="13749">IF(AI733=1,AI738,AI738+AH736)</f>
        <v>0</v>
      </c>
      <c r="AJ736" s="67">
        <f t="shared" ref="AJ736" si="13750">IF(AJ733=1,AJ738,AJ738+AI736)</f>
        <v>0</v>
      </c>
      <c r="AK736" s="67">
        <f t="shared" ref="AK736" si="13751">IF(AK733=1,AK738,AK738+AJ736)</f>
        <v>0</v>
      </c>
      <c r="AL736" s="67">
        <f t="shared" ref="AL736" si="13752">IF(AL733=1,AL738,AL738+AK736)</f>
        <v>0</v>
      </c>
      <c r="AM736" s="67">
        <f t="shared" ref="AM736" si="13753">IF(AM733=1,AM738,AM738+AL736)</f>
        <v>0</v>
      </c>
      <c r="AN736" s="67">
        <f t="shared" ref="AN736" si="13754">IF(AN733=1,AN738,AN738+AM736)</f>
        <v>0</v>
      </c>
      <c r="AO736" s="67">
        <f t="shared" ref="AO736" si="13755">IF(AO733=1,AO738,AO738+AN736)</f>
        <v>0</v>
      </c>
      <c r="AP736" s="67">
        <f t="shared" ref="AP736" si="13756">IF(AP733=1,AP738,AP738+AO736)</f>
        <v>0</v>
      </c>
      <c r="AQ736" s="67">
        <f t="shared" ref="AQ736" si="13757">IF(AQ733=1,AQ738,AQ738+AP736)</f>
        <v>0</v>
      </c>
      <c r="AR736" s="67">
        <f t="shared" ref="AR736" si="13758">IF(AR733=1,AR738,AR738+AQ736)</f>
        <v>0</v>
      </c>
      <c r="AS736" s="67">
        <f t="shared" ref="AS736" si="13759">IF(AS733=1,AS738,AS738+AR736)</f>
        <v>0</v>
      </c>
      <c r="AT736" s="67">
        <f t="shared" ref="AT736" si="13760">IF(AT733=1,AT738,AT738+AS736)</f>
        <v>0</v>
      </c>
      <c r="AU736" s="67">
        <f t="shared" ref="AU736" si="13761">IF(AU733=1,AU738,AU738+AT736)</f>
        <v>0</v>
      </c>
      <c r="AV736" s="67">
        <f t="shared" ref="AV736" si="13762">IF(AV733=1,AV738,AV738+AU736)</f>
        <v>0</v>
      </c>
      <c r="AW736" s="67">
        <f t="shared" ref="AW736" si="13763">IF(AW733=1,AW738,AW738+AV736)</f>
        <v>0</v>
      </c>
      <c r="AX736" s="67">
        <f t="shared" ref="AX736" si="13764">IF(AX733=1,AX738,AX738+AW736)</f>
        <v>0</v>
      </c>
      <c r="AY736" s="67">
        <f t="shared" ref="AY736" si="13765">IF(AY733=1,AY738,AY738+AX736)</f>
        <v>0</v>
      </c>
      <c r="AZ736" s="67">
        <f t="shared" ref="AZ736" si="13766">IF(AZ733=1,AZ738,AZ738+AY736)</f>
        <v>0</v>
      </c>
      <c r="BA736" s="67">
        <f t="shared" ref="BA736" si="13767">IF(BA733=1,BA738,BA738+AZ736)</f>
        <v>0</v>
      </c>
      <c r="BB736" s="67">
        <f t="shared" ref="BB736" si="13768">IF(BB733=1,BB738,BB738+BA736)</f>
        <v>0</v>
      </c>
      <c r="BC736" s="67">
        <f t="shared" ref="BC736" si="13769">IF(BC733=1,BC738,BC738+BB736)</f>
        <v>0</v>
      </c>
      <c r="BD736" s="67">
        <f t="shared" ref="BD736" si="13770">IF(BD733=1,BD738,BD738+BC736)</f>
        <v>0</v>
      </c>
      <c r="BE736" s="67">
        <f t="shared" ref="BE736" si="13771">IF(BE733=1,BE738,BE738+BD736)</f>
        <v>0</v>
      </c>
      <c r="BF736" s="67">
        <f t="shared" ref="BF736" si="13772">IF(BF733=1,BF738,BF738+BE736)</f>
        <v>0</v>
      </c>
      <c r="BG736" s="67">
        <f t="shared" ref="BG736" si="13773">IF(BG733=1,BG738,BG738+BF736)</f>
        <v>0</v>
      </c>
      <c r="BH736" s="67">
        <f t="shared" ref="BH736" si="13774">IF(BH733=1,BH738,BH738+BG736)</f>
        <v>0</v>
      </c>
      <c r="BI736" s="67">
        <f t="shared" ref="BI736" si="13775">IF(BI733=1,BI738,BI738+BH736)</f>
        <v>0</v>
      </c>
      <c r="BJ736" s="67">
        <f t="shared" ref="BJ736" si="13776">IF(BJ733=1,BJ738,BJ738+BI736)</f>
        <v>0</v>
      </c>
      <c r="BK736" s="67">
        <f t="shared" ref="BK736" si="13777">IF(BK733=1,BK738,BK738+BJ736)</f>
        <v>0</v>
      </c>
      <c r="BL736" s="67">
        <f t="shared" ref="BL736" si="13778">IF(BL733=1,BL738,BL738+BK736)</f>
        <v>0</v>
      </c>
      <c r="BM736" s="67">
        <f t="shared" ref="BM736" si="13779">IF(BM733=1,BM738,BM738+BL736)</f>
        <v>0</v>
      </c>
      <c r="BN736" s="362"/>
      <c r="BO736" s="364"/>
      <c r="BP736" s="366"/>
      <c r="BQ736" s="366"/>
      <c r="BR736" s="106"/>
      <c r="BS736" s="106"/>
      <c r="BT736" s="106"/>
      <c r="BU736" s="106"/>
      <c r="BV736" s="106"/>
      <c r="BW736" s="106"/>
      <c r="BX736" s="106"/>
      <c r="BY736" s="106"/>
      <c r="BZ736" s="106"/>
      <c r="CA736" s="106"/>
      <c r="CB736" s="106"/>
      <c r="CC736" s="106"/>
      <c r="CD736" s="106"/>
      <c r="CE736" s="106"/>
      <c r="CF736" s="106"/>
      <c r="CG736" s="106"/>
    </row>
    <row r="737" spans="1:85" s="245" customFormat="1" ht="29" x14ac:dyDescent="0.35">
      <c r="A737" s="243"/>
      <c r="B737" s="128"/>
      <c r="C737" s="80"/>
      <c r="D737" s="80"/>
      <c r="E737" s="80"/>
      <c r="F737" s="80"/>
      <c r="G737" s="80"/>
      <c r="H737" s="80"/>
      <c r="I737" s="80"/>
      <c r="J737" s="80"/>
      <c r="K737" s="80"/>
      <c r="L737" s="80"/>
      <c r="M737" s="64"/>
      <c r="N737" s="7"/>
      <c r="O737" s="192"/>
      <c r="P737" s="106"/>
      <c r="Q737" s="63" t="s">
        <v>160</v>
      </c>
      <c r="R737" s="68">
        <f t="shared" ref="R737:BM737" si="13780">1720/12*R730</f>
        <v>0</v>
      </c>
      <c r="S737" s="68">
        <f t="shared" si="13780"/>
        <v>0</v>
      </c>
      <c r="T737" s="68">
        <f t="shared" si="13780"/>
        <v>0</v>
      </c>
      <c r="U737" s="68">
        <f t="shared" si="13780"/>
        <v>0</v>
      </c>
      <c r="V737" s="68">
        <f t="shared" si="13780"/>
        <v>0</v>
      </c>
      <c r="W737" s="68">
        <f t="shared" si="13780"/>
        <v>0</v>
      </c>
      <c r="X737" s="68">
        <f t="shared" si="13780"/>
        <v>0</v>
      </c>
      <c r="Y737" s="68">
        <f t="shared" si="13780"/>
        <v>0</v>
      </c>
      <c r="Z737" s="68">
        <f t="shared" si="13780"/>
        <v>0</v>
      </c>
      <c r="AA737" s="68">
        <f t="shared" si="13780"/>
        <v>0</v>
      </c>
      <c r="AB737" s="68">
        <f t="shared" si="13780"/>
        <v>0</v>
      </c>
      <c r="AC737" s="68">
        <f t="shared" si="13780"/>
        <v>0</v>
      </c>
      <c r="AD737" s="68">
        <f t="shared" si="13780"/>
        <v>0</v>
      </c>
      <c r="AE737" s="68">
        <f t="shared" si="13780"/>
        <v>0</v>
      </c>
      <c r="AF737" s="68">
        <f t="shared" si="13780"/>
        <v>0</v>
      </c>
      <c r="AG737" s="68">
        <f t="shared" si="13780"/>
        <v>0</v>
      </c>
      <c r="AH737" s="68">
        <f t="shared" si="13780"/>
        <v>0</v>
      </c>
      <c r="AI737" s="68">
        <f t="shared" si="13780"/>
        <v>0</v>
      </c>
      <c r="AJ737" s="68">
        <f t="shared" si="13780"/>
        <v>0</v>
      </c>
      <c r="AK737" s="68">
        <f t="shared" si="13780"/>
        <v>0</v>
      </c>
      <c r="AL737" s="68">
        <f t="shared" si="13780"/>
        <v>0</v>
      </c>
      <c r="AM737" s="68">
        <f t="shared" si="13780"/>
        <v>0</v>
      </c>
      <c r="AN737" s="68">
        <f t="shared" si="13780"/>
        <v>0</v>
      </c>
      <c r="AO737" s="68">
        <f t="shared" si="13780"/>
        <v>0</v>
      </c>
      <c r="AP737" s="68">
        <f t="shared" si="13780"/>
        <v>0</v>
      </c>
      <c r="AQ737" s="68">
        <f t="shared" si="13780"/>
        <v>0</v>
      </c>
      <c r="AR737" s="68">
        <f t="shared" si="13780"/>
        <v>0</v>
      </c>
      <c r="AS737" s="68">
        <f t="shared" si="13780"/>
        <v>0</v>
      </c>
      <c r="AT737" s="68">
        <f t="shared" si="13780"/>
        <v>0</v>
      </c>
      <c r="AU737" s="68">
        <f t="shared" si="13780"/>
        <v>0</v>
      </c>
      <c r="AV737" s="68">
        <f t="shared" si="13780"/>
        <v>0</v>
      </c>
      <c r="AW737" s="68">
        <f t="shared" si="13780"/>
        <v>0</v>
      </c>
      <c r="AX737" s="68">
        <f t="shared" si="13780"/>
        <v>0</v>
      </c>
      <c r="AY737" s="68">
        <f t="shared" si="13780"/>
        <v>0</v>
      </c>
      <c r="AZ737" s="68">
        <f t="shared" si="13780"/>
        <v>0</v>
      </c>
      <c r="BA737" s="68">
        <f t="shared" si="13780"/>
        <v>0</v>
      </c>
      <c r="BB737" s="68">
        <f t="shared" si="13780"/>
        <v>0</v>
      </c>
      <c r="BC737" s="68">
        <f t="shared" si="13780"/>
        <v>0</v>
      </c>
      <c r="BD737" s="68">
        <f t="shared" si="13780"/>
        <v>0</v>
      </c>
      <c r="BE737" s="68">
        <f t="shared" si="13780"/>
        <v>0</v>
      </c>
      <c r="BF737" s="68">
        <f t="shared" si="13780"/>
        <v>0</v>
      </c>
      <c r="BG737" s="68">
        <f t="shared" si="13780"/>
        <v>0</v>
      </c>
      <c r="BH737" s="68">
        <f t="shared" si="13780"/>
        <v>0</v>
      </c>
      <c r="BI737" s="68">
        <f t="shared" si="13780"/>
        <v>0</v>
      </c>
      <c r="BJ737" s="68">
        <f t="shared" si="13780"/>
        <v>0</v>
      </c>
      <c r="BK737" s="68">
        <f t="shared" si="13780"/>
        <v>0</v>
      </c>
      <c r="BL737" s="68">
        <f t="shared" si="13780"/>
        <v>0</v>
      </c>
      <c r="BM737" s="68">
        <f t="shared" si="13780"/>
        <v>0</v>
      </c>
      <c r="BN737" s="362"/>
      <c r="BO737" s="364"/>
      <c r="BP737" s="366"/>
      <c r="BQ737" s="366"/>
      <c r="BR737" s="106"/>
      <c r="BS737" s="106"/>
      <c r="BT737" s="106"/>
      <c r="BU737" s="106"/>
      <c r="BV737" s="106"/>
      <c r="BW737" s="106"/>
      <c r="BX737" s="106"/>
      <c r="BY737" s="106"/>
      <c r="BZ737" s="106"/>
      <c r="CA737" s="106"/>
      <c r="CB737" s="106"/>
      <c r="CC737" s="106"/>
      <c r="CD737" s="106"/>
      <c r="CE737" s="106"/>
      <c r="CF737" s="106"/>
      <c r="CG737" s="106"/>
    </row>
    <row r="738" spans="1:85" s="245" customFormat="1" ht="29" x14ac:dyDescent="0.35">
      <c r="A738" s="243"/>
      <c r="B738" s="128"/>
      <c r="C738" s="80"/>
      <c r="D738" s="80"/>
      <c r="E738" s="80"/>
      <c r="F738" s="80"/>
      <c r="G738" s="80"/>
      <c r="H738" s="80"/>
      <c r="I738" s="80"/>
      <c r="J738" s="80"/>
      <c r="K738" s="80"/>
      <c r="L738" s="80"/>
      <c r="M738" s="64"/>
      <c r="N738" s="7"/>
      <c r="O738" s="192"/>
      <c r="P738" s="106"/>
      <c r="Q738" s="63" t="s">
        <v>144</v>
      </c>
      <c r="R738" s="68">
        <f>FLOOR(IF(OR(R733=0,R733=1),IF(R731&gt;=R737,R737,R731)+0.00000001,IF(R735&gt;=R734,R734,R735))+0.00000001,1)</f>
        <v>0</v>
      </c>
      <c r="S738" s="68">
        <f t="shared" ref="S738" si="13781">FLOOR(IF(OR(S733=0,S733=1),IF(S737&gt;S734,S734,IF(S731&gt;=S737,S737,S731)+0.00000001),IF(S735&gt;=S734,S734-R736,S735-R736)+0.00000001),1)</f>
        <v>0</v>
      </c>
      <c r="T738" s="68">
        <f t="shared" ref="T738" si="13782">FLOOR(IF(OR(T733=0,T733=1),IF(T737&gt;T734,T734,IF(T731&gt;=T737,T737,T731)+0.00000001),IF(T735&gt;=T734,T734-S736,T735-S736)+0.00000001),1)</f>
        <v>0</v>
      </c>
      <c r="U738" s="68">
        <f t="shared" ref="U738" si="13783">FLOOR(IF(OR(U733=0,U733=1),IF(U737&gt;U734,U734,IF(U731&gt;=U737,U737,U731)+0.00000001),IF(U735&gt;=U734,U734-T736,U735-T736)+0.00000001),1)</f>
        <v>0</v>
      </c>
      <c r="V738" s="68">
        <f t="shared" ref="V738" si="13784">FLOOR(IF(OR(V733=0,V733=1),IF(V737&gt;V734,V734,IF(V731&gt;=V737,V737,V731)+0.00000001),IF(V735&gt;=V734,V734-U736,V735-U736)+0.00000001),1)</f>
        <v>0</v>
      </c>
      <c r="W738" s="68">
        <f t="shared" ref="W738" si="13785">FLOOR(IF(OR(W733=0,W733=1),IF(W737&gt;W734,W734,IF(W731&gt;=W737,W737,W731)+0.00000001),IF(W735&gt;=W734,W734-V736,W735-V736)+0.00000001),1)</f>
        <v>0</v>
      </c>
      <c r="X738" s="68">
        <f t="shared" ref="X738" si="13786">FLOOR(IF(OR(X733=0,X733=1),IF(X737&gt;X734,X734,IF(X731&gt;=X737,X737,X731)+0.00000001),IF(X735&gt;=X734,X734-W736,X735-W736)+0.00000001),1)</f>
        <v>0</v>
      </c>
      <c r="Y738" s="68">
        <f t="shared" ref="Y738" si="13787">FLOOR(IF(OR(Y733=0,Y733=1),IF(Y737&gt;Y734,Y734,IF(Y731&gt;=Y737,Y737,Y731)+0.00000001),IF(Y735&gt;=Y734,Y734-X736,Y735-X736)+0.00000001),1)</f>
        <v>0</v>
      </c>
      <c r="Z738" s="68">
        <f t="shared" ref="Z738" si="13788">FLOOR(IF(OR(Z733=0,Z733=1),IF(Z737&gt;Z734,Z734,IF(Z731&gt;=Z737,Z737,Z731)+0.00000001),IF(Z735&gt;=Z734,Z734-Y736,Z735-Y736)+0.00000001),1)</f>
        <v>0</v>
      </c>
      <c r="AA738" s="68">
        <f t="shared" ref="AA738" si="13789">FLOOR(IF(OR(AA733=0,AA733=1),IF(AA737&gt;AA734,AA734,IF(AA731&gt;=AA737,AA737,AA731)+0.00000001),IF(AA735&gt;=AA734,AA734-Z736,AA735-Z736)+0.00000001),1)</f>
        <v>0</v>
      </c>
      <c r="AB738" s="68">
        <f t="shared" ref="AB738" si="13790">FLOOR(IF(OR(AB733=0,AB733=1),IF(AB737&gt;AB734,AB734,IF(AB731&gt;=AB737,AB737,AB731)+0.00000001),IF(AB735&gt;=AB734,AB734-AA736,AB735-AA736)+0.00000001),1)</f>
        <v>0</v>
      </c>
      <c r="AC738" s="68">
        <f t="shared" ref="AC738" si="13791">FLOOR(IF(OR(AC733=0,AC733=1),IF(AC737&gt;AC734,AC734,IF(AC731&gt;=AC737,AC737,AC731)+0.00000001),IF(AC735&gt;=AC734,AC734-AB736,AC735-AB736)+0.00000001),1)</f>
        <v>0</v>
      </c>
      <c r="AD738" s="68">
        <f t="shared" ref="AD738" si="13792">FLOOR(IF(OR(AD733=0,AD733=1),IF(AD737&gt;AD734,AD734,IF(AD731&gt;=AD737,AD737,AD731)+0.00000001),IF(AD735&gt;=AD734,AD734-AC736,AD735-AC736)+0.00000001),1)</f>
        <v>0</v>
      </c>
      <c r="AE738" s="68">
        <f t="shared" ref="AE738" si="13793">FLOOR(IF(OR(AE733=0,AE733=1),IF(AE737&gt;AE734,AE734,IF(AE731&gt;=AE737,AE737,AE731)+0.00000001),IF(AE735&gt;=AE734,AE734-AD736,AE735-AD736)+0.00000001),1)</f>
        <v>0</v>
      </c>
      <c r="AF738" s="68">
        <f t="shared" ref="AF738" si="13794">FLOOR(IF(OR(AF733=0,AF733=1),IF(AF737&gt;AF734,AF734,IF(AF731&gt;=AF737,AF737,AF731)+0.00000001),IF(AF735&gt;=AF734,AF734-AE736,AF735-AE736)+0.00000001),1)</f>
        <v>0</v>
      </c>
      <c r="AG738" s="68">
        <f t="shared" ref="AG738" si="13795">FLOOR(IF(OR(AG733=0,AG733=1),IF(AG737&gt;AG734,AG734,IF(AG731&gt;=AG737,AG737,AG731)+0.00000001),IF(AG735&gt;=AG734,AG734-AF736,AG735-AF736)+0.00000001),1)</f>
        <v>0</v>
      </c>
      <c r="AH738" s="68">
        <f t="shared" ref="AH738" si="13796">FLOOR(IF(OR(AH733=0,AH733=1),IF(AH737&gt;AH734,AH734,IF(AH731&gt;=AH737,AH737,AH731)+0.00000001),IF(AH735&gt;=AH734,AH734-AG736,AH735-AG736)+0.00000001),1)</f>
        <v>0</v>
      </c>
      <c r="AI738" s="68">
        <f t="shared" ref="AI738" si="13797">FLOOR(IF(OR(AI733=0,AI733=1),IF(AI737&gt;AI734,AI734,IF(AI731&gt;=AI737,AI737,AI731)+0.00000001),IF(AI735&gt;=AI734,AI734-AH736,AI735-AH736)+0.00000001),1)</f>
        <v>0</v>
      </c>
      <c r="AJ738" s="68">
        <f t="shared" ref="AJ738" si="13798">FLOOR(IF(OR(AJ733=0,AJ733=1),IF(AJ737&gt;AJ734,AJ734,IF(AJ731&gt;=AJ737,AJ737,AJ731)+0.00000001),IF(AJ735&gt;=AJ734,AJ734-AI736,AJ735-AI736)+0.00000001),1)</f>
        <v>0</v>
      </c>
      <c r="AK738" s="68">
        <f t="shared" ref="AK738" si="13799">FLOOR(IF(OR(AK733=0,AK733=1),IF(AK737&gt;AK734,AK734,IF(AK731&gt;=AK737,AK737,AK731)+0.00000001),IF(AK735&gt;=AK734,AK734-AJ736,AK735-AJ736)+0.00000001),1)</f>
        <v>0</v>
      </c>
      <c r="AL738" s="68">
        <f t="shared" ref="AL738" si="13800">FLOOR(IF(OR(AL733=0,AL733=1),IF(AL737&gt;AL734,AL734,IF(AL731&gt;=AL737,AL737,AL731)+0.00000001),IF(AL735&gt;=AL734,AL734-AK736,AL735-AK736)+0.00000001),1)</f>
        <v>0</v>
      </c>
      <c r="AM738" s="68">
        <f t="shared" ref="AM738" si="13801">FLOOR(IF(OR(AM733=0,AM733=1),IF(AM737&gt;AM734,AM734,IF(AM731&gt;=AM737,AM737,AM731)+0.00000001),IF(AM735&gt;=AM734,AM734-AL736,AM735-AL736)+0.00000001),1)</f>
        <v>0</v>
      </c>
      <c r="AN738" s="68">
        <f t="shared" ref="AN738" si="13802">FLOOR(IF(OR(AN733=0,AN733=1),IF(AN737&gt;AN734,AN734,IF(AN731&gt;=AN737,AN737,AN731)+0.00000001),IF(AN735&gt;=AN734,AN734-AM736,AN735-AM736)+0.00000001),1)</f>
        <v>0</v>
      </c>
      <c r="AO738" s="68">
        <f t="shared" ref="AO738" si="13803">FLOOR(IF(OR(AO733=0,AO733=1),IF(AO737&gt;AO734,AO734,IF(AO731&gt;=AO737,AO737,AO731)+0.00000001),IF(AO735&gt;=AO734,AO734-AN736,AO735-AN736)+0.00000001),1)</f>
        <v>0</v>
      </c>
      <c r="AP738" s="68">
        <f t="shared" ref="AP738" si="13804">FLOOR(IF(OR(AP733=0,AP733=1),IF(AP737&gt;AP734,AP734,IF(AP731&gt;=AP737,AP737,AP731)+0.00000001),IF(AP735&gt;=AP734,AP734-AO736,AP735-AO736)+0.00000001),1)</f>
        <v>0</v>
      </c>
      <c r="AQ738" s="68">
        <f t="shared" ref="AQ738" si="13805">FLOOR(IF(OR(AQ733=0,AQ733=1),IF(AQ737&gt;AQ734,AQ734,IF(AQ731&gt;=AQ737,AQ737,AQ731)+0.00000001),IF(AQ735&gt;=AQ734,AQ734-AP736,AQ735-AP736)+0.00000001),1)</f>
        <v>0</v>
      </c>
      <c r="AR738" s="68">
        <f t="shared" ref="AR738" si="13806">FLOOR(IF(OR(AR733=0,AR733=1),IF(AR737&gt;AR734,AR734,IF(AR731&gt;=AR737,AR737,AR731)+0.00000001),IF(AR735&gt;=AR734,AR734-AQ736,AR735-AQ736)+0.00000001),1)</f>
        <v>0</v>
      </c>
      <c r="AS738" s="68">
        <f t="shared" ref="AS738" si="13807">FLOOR(IF(OR(AS733=0,AS733=1),IF(AS737&gt;AS734,AS734,IF(AS731&gt;=AS737,AS737,AS731)+0.00000001),IF(AS735&gt;=AS734,AS734-AR736,AS735-AR736)+0.00000001),1)</f>
        <v>0</v>
      </c>
      <c r="AT738" s="68">
        <f t="shared" ref="AT738" si="13808">FLOOR(IF(OR(AT733=0,AT733=1),IF(AT737&gt;AT734,AT734,IF(AT731&gt;=AT737,AT737,AT731)+0.00000001),IF(AT735&gt;=AT734,AT734-AS736,AT735-AS736)+0.00000001),1)</f>
        <v>0</v>
      </c>
      <c r="AU738" s="68">
        <f t="shared" ref="AU738" si="13809">FLOOR(IF(OR(AU733=0,AU733=1),IF(AU737&gt;AU734,AU734,IF(AU731&gt;=AU737,AU737,AU731)+0.00000001),IF(AU735&gt;=AU734,AU734-AT736,AU735-AT736)+0.00000001),1)</f>
        <v>0</v>
      </c>
      <c r="AV738" s="68">
        <f t="shared" ref="AV738" si="13810">FLOOR(IF(OR(AV733=0,AV733=1),IF(AV737&gt;AV734,AV734,IF(AV731&gt;=AV737,AV737,AV731)+0.00000001),IF(AV735&gt;=AV734,AV734-AU736,AV735-AU736)+0.00000001),1)</f>
        <v>0</v>
      </c>
      <c r="AW738" s="68">
        <f t="shared" ref="AW738" si="13811">FLOOR(IF(OR(AW733=0,AW733=1),IF(AW737&gt;AW734,AW734,IF(AW731&gt;=AW737,AW737,AW731)+0.00000001),IF(AW735&gt;=AW734,AW734-AV736,AW735-AV736)+0.00000001),1)</f>
        <v>0</v>
      </c>
      <c r="AX738" s="68">
        <f t="shared" ref="AX738" si="13812">FLOOR(IF(OR(AX733=0,AX733=1),IF(AX737&gt;AX734,AX734,IF(AX731&gt;=AX737,AX737,AX731)+0.00000001),IF(AX735&gt;=AX734,AX734-AW736,AX735-AW736)+0.00000001),1)</f>
        <v>0</v>
      </c>
      <c r="AY738" s="68">
        <f t="shared" ref="AY738" si="13813">FLOOR(IF(OR(AY733=0,AY733=1),IF(AY737&gt;AY734,AY734,IF(AY731&gt;=AY737,AY737,AY731)+0.00000001),IF(AY735&gt;=AY734,AY734-AX736,AY735-AX736)+0.00000001),1)</f>
        <v>0</v>
      </c>
      <c r="AZ738" s="68">
        <f t="shared" ref="AZ738" si="13814">FLOOR(IF(OR(AZ733=0,AZ733=1),IF(AZ737&gt;AZ734,AZ734,IF(AZ731&gt;=AZ737,AZ737,AZ731)+0.00000001),IF(AZ735&gt;=AZ734,AZ734-AY736,AZ735-AY736)+0.00000001),1)</f>
        <v>0</v>
      </c>
      <c r="BA738" s="68">
        <f t="shared" ref="BA738" si="13815">FLOOR(IF(OR(BA733=0,BA733=1),IF(BA737&gt;BA734,BA734,IF(BA731&gt;=BA737,BA737,BA731)+0.00000001),IF(BA735&gt;=BA734,BA734-AZ736,BA735-AZ736)+0.00000001),1)</f>
        <v>0</v>
      </c>
      <c r="BB738" s="68">
        <f t="shared" ref="BB738" si="13816">FLOOR(IF(OR(BB733=0,BB733=1),IF(BB737&gt;BB734,BB734,IF(BB731&gt;=BB737,BB737,BB731)+0.00000001),IF(BB735&gt;=BB734,BB734-BA736,BB735-BA736)+0.00000001),1)</f>
        <v>0</v>
      </c>
      <c r="BC738" s="68">
        <f t="shared" ref="BC738" si="13817">FLOOR(IF(OR(BC733=0,BC733=1),IF(BC737&gt;BC734,BC734,IF(BC731&gt;=BC737,BC737,BC731)+0.00000001),IF(BC735&gt;=BC734,BC734-BB736,BC735-BB736)+0.00000001),1)</f>
        <v>0</v>
      </c>
      <c r="BD738" s="68">
        <f t="shared" ref="BD738" si="13818">FLOOR(IF(OR(BD733=0,BD733=1),IF(BD737&gt;BD734,BD734,IF(BD731&gt;=BD737,BD737,BD731)+0.00000001),IF(BD735&gt;=BD734,BD734-BC736,BD735-BC736)+0.00000001),1)</f>
        <v>0</v>
      </c>
      <c r="BE738" s="68">
        <f t="shared" ref="BE738" si="13819">FLOOR(IF(OR(BE733=0,BE733=1),IF(BE737&gt;BE734,BE734,IF(BE731&gt;=BE737,BE737,BE731)+0.00000001),IF(BE735&gt;=BE734,BE734-BD736,BE735-BD736)+0.00000001),1)</f>
        <v>0</v>
      </c>
      <c r="BF738" s="68">
        <f t="shared" ref="BF738" si="13820">FLOOR(IF(OR(BF733=0,BF733=1),IF(BF737&gt;BF734,BF734,IF(BF731&gt;=BF737,BF737,BF731)+0.00000001),IF(BF735&gt;=BF734,BF734-BE736,BF735-BE736)+0.00000001),1)</f>
        <v>0</v>
      </c>
      <c r="BG738" s="68">
        <f t="shared" ref="BG738" si="13821">FLOOR(IF(OR(BG733=0,BG733=1),IF(BG737&gt;BG734,BG734,IF(BG731&gt;=BG737,BG737,BG731)+0.00000001),IF(BG735&gt;=BG734,BG734-BF736,BG735-BF736)+0.00000001),1)</f>
        <v>0</v>
      </c>
      <c r="BH738" s="68">
        <f t="shared" ref="BH738" si="13822">FLOOR(IF(OR(BH733=0,BH733=1),IF(BH737&gt;BH734,BH734,IF(BH731&gt;=BH737,BH737,BH731)+0.00000001),IF(BH735&gt;=BH734,BH734-BG736,BH735-BG736)+0.00000001),1)</f>
        <v>0</v>
      </c>
      <c r="BI738" s="68">
        <f t="shared" ref="BI738" si="13823">FLOOR(IF(OR(BI733=0,BI733=1),IF(BI737&gt;BI734,BI734,IF(BI731&gt;=BI737,BI737,BI731)+0.00000001),IF(BI735&gt;=BI734,BI734-BH736,BI735-BH736)+0.00000001),1)</f>
        <v>0</v>
      </c>
      <c r="BJ738" s="68">
        <f t="shared" ref="BJ738" si="13824">FLOOR(IF(OR(BJ733=0,BJ733=1),IF(BJ737&gt;BJ734,BJ734,IF(BJ731&gt;=BJ737,BJ737,BJ731)+0.00000001),IF(BJ735&gt;=BJ734,BJ734-BI736,BJ735-BI736)+0.00000001),1)</f>
        <v>0</v>
      </c>
      <c r="BK738" s="68">
        <f t="shared" ref="BK738" si="13825">FLOOR(IF(OR(BK733=0,BK733=1),IF(BK737&gt;BK734,BK734,IF(BK731&gt;=BK737,BK737,BK731)+0.00000001),IF(BK735&gt;=BK734,BK734-BJ736,BK735-BJ736)+0.00000001),1)</f>
        <v>0</v>
      </c>
      <c r="BL738" s="68">
        <f t="shared" ref="BL738" si="13826">FLOOR(IF(OR(BL733=0,BL733=1),IF(BL737&gt;BL734,BL734,IF(BL731&gt;=BL737,BL737,BL731)+0.00000001),IF(BL735&gt;=BL734,BL734-BK736,BL735-BK736)+0.00000001),1)</f>
        <v>0</v>
      </c>
      <c r="BM738" s="68">
        <f t="shared" ref="BM738" si="13827">FLOOR(IF(OR(BM733=0,BM733=1),IF(BM737&gt;BM734,BM734,IF(BM731&gt;=BM737,BM737,BM731)+0.00000001),IF(BM735&gt;=BM734,BM734-BL736,BM735-BL736)+0.00000001),1)</f>
        <v>0</v>
      </c>
      <c r="BN738" s="362"/>
      <c r="BO738" s="364"/>
      <c r="BP738" s="366"/>
      <c r="BQ738" s="366"/>
      <c r="BR738" s="106"/>
      <c r="BS738" s="106"/>
      <c r="BT738" s="106"/>
      <c r="BU738" s="106"/>
      <c r="BV738" s="106"/>
      <c r="BW738" s="106"/>
      <c r="BX738" s="106"/>
      <c r="BY738" s="106"/>
      <c r="BZ738" s="106"/>
      <c r="CA738" s="106"/>
      <c r="CB738" s="106"/>
      <c r="CC738" s="106"/>
      <c r="CD738" s="106"/>
      <c r="CE738" s="106"/>
      <c r="CF738" s="106"/>
      <c r="CG738" s="106"/>
    </row>
    <row r="739" spans="1:85" s="245" customFormat="1" ht="25.4" customHeight="1" thickBot="1" x14ac:dyDescent="0.4">
      <c r="A739" s="243"/>
      <c r="B739" s="129"/>
      <c r="C739" s="69"/>
      <c r="D739" s="69"/>
      <c r="E739" s="69"/>
      <c r="F739" s="69"/>
      <c r="G739" s="69"/>
      <c r="H739" s="69"/>
      <c r="I739" s="69"/>
      <c r="J739" s="69"/>
      <c r="K739" s="69"/>
      <c r="L739" s="69"/>
      <c r="M739" s="70"/>
      <c r="N739" s="7"/>
      <c r="O739" s="193"/>
      <c r="P739" s="106"/>
      <c r="Q739" s="216" t="s">
        <v>145</v>
      </c>
      <c r="R739" s="72">
        <f>IF($J730="Ano",R738*'Podpůrná data'!$B$5,R738*'Podpůrná data'!$B$3)</f>
        <v>0</v>
      </c>
      <c r="S739" s="72">
        <f>IF($J730="Ano",S738*'Podpůrná data'!$B$5,S738*'Podpůrná data'!$B$3)</f>
        <v>0</v>
      </c>
      <c r="T739" s="72">
        <f>IF($J730="Ano",T738*'Podpůrná data'!$B$5,T738*'Podpůrná data'!$B$3)</f>
        <v>0</v>
      </c>
      <c r="U739" s="72">
        <f>IF($J730="Ano",U738*'Podpůrná data'!$B$5,U738*'Podpůrná data'!$B$3)</f>
        <v>0</v>
      </c>
      <c r="V739" s="72">
        <f>IF($J730="Ano",V738*'Podpůrná data'!$B$5,V738*'Podpůrná data'!$B$3)</f>
        <v>0</v>
      </c>
      <c r="W739" s="72">
        <f>IF($J730="Ano",W738*'Podpůrná data'!$B$5,W738*'Podpůrná data'!$B$3)</f>
        <v>0</v>
      </c>
      <c r="X739" s="72">
        <f>IF($J730="Ano",X738*'Podpůrná data'!$B$5,X738*'Podpůrná data'!$B$3)</f>
        <v>0</v>
      </c>
      <c r="Y739" s="72">
        <f>IF($J730="Ano",Y738*'Podpůrná data'!$B$5,Y738*'Podpůrná data'!$B$3)</f>
        <v>0</v>
      </c>
      <c r="Z739" s="72">
        <f>IF($J730="Ano",Z738*'Podpůrná data'!$B$5,Z738*'Podpůrná data'!$B$3)</f>
        <v>0</v>
      </c>
      <c r="AA739" s="72">
        <f>IF($J730="Ano",AA738*'Podpůrná data'!$B$5,AA738*'Podpůrná data'!$B$3)</f>
        <v>0</v>
      </c>
      <c r="AB739" s="72">
        <f>IF($J730="Ano",AB738*'Podpůrná data'!$B$5,AB738*'Podpůrná data'!$B$3)</f>
        <v>0</v>
      </c>
      <c r="AC739" s="72">
        <f>IF($J730="Ano",AC738*'Podpůrná data'!$B$5,AC738*'Podpůrná data'!$B$3)</f>
        <v>0</v>
      </c>
      <c r="AD739" s="72">
        <f>IF($J730="Ano",AD738*'Podpůrná data'!$B$5,AD738*'Podpůrná data'!$B$3)</f>
        <v>0</v>
      </c>
      <c r="AE739" s="72">
        <f>IF($J730="Ano",AE738*'Podpůrná data'!$B$5,AE738*'Podpůrná data'!$B$3)</f>
        <v>0</v>
      </c>
      <c r="AF739" s="72">
        <f>IF($J730="Ano",AF738*'Podpůrná data'!$B$5,AF738*'Podpůrná data'!$B$3)</f>
        <v>0</v>
      </c>
      <c r="AG739" s="72">
        <f>IF($J730="Ano",AG738*'Podpůrná data'!$B$5,AG738*'Podpůrná data'!$B$3)</f>
        <v>0</v>
      </c>
      <c r="AH739" s="72">
        <f>IF($J730="Ano",AH738*'Podpůrná data'!$B$5,AH738*'Podpůrná data'!$B$3)</f>
        <v>0</v>
      </c>
      <c r="AI739" s="72">
        <f>IF($J730="Ano",AI738*'Podpůrná data'!$B$5,AI738*'Podpůrná data'!$B$3)</f>
        <v>0</v>
      </c>
      <c r="AJ739" s="72">
        <f>IF($J730="Ano",AJ738*'Podpůrná data'!$B$5,AJ738*'Podpůrná data'!$B$3)</f>
        <v>0</v>
      </c>
      <c r="AK739" s="72">
        <f>IF($J730="Ano",AK738*'Podpůrná data'!$B$5,AK738*'Podpůrná data'!$B$3)</f>
        <v>0</v>
      </c>
      <c r="AL739" s="72">
        <f>IF($J730="Ano",AL738*'Podpůrná data'!$B$5,AL738*'Podpůrná data'!$B$3)</f>
        <v>0</v>
      </c>
      <c r="AM739" s="72">
        <f>IF($J730="Ano",AM738*'Podpůrná data'!$B$5,AM738*'Podpůrná data'!$B$3)</f>
        <v>0</v>
      </c>
      <c r="AN739" s="72">
        <f>IF($J730="Ano",AN738*'Podpůrná data'!$B$5,AN738*'Podpůrná data'!$B$3)</f>
        <v>0</v>
      </c>
      <c r="AO739" s="72">
        <f>IF($J730="Ano",AO738*'Podpůrná data'!$B$5,AO738*'Podpůrná data'!$B$3)</f>
        <v>0</v>
      </c>
      <c r="AP739" s="72">
        <f>IF($J730="Ano",AP738*'Podpůrná data'!$B$5,AP738*'Podpůrná data'!$B$3)</f>
        <v>0</v>
      </c>
      <c r="AQ739" s="72">
        <f>IF($J730="Ano",AQ738*'Podpůrná data'!$B$5,AQ738*'Podpůrná data'!$B$3)</f>
        <v>0</v>
      </c>
      <c r="AR739" s="72">
        <f>IF($J730="Ano",AR738*'Podpůrná data'!$B$5,AR738*'Podpůrná data'!$B$3)</f>
        <v>0</v>
      </c>
      <c r="AS739" s="72">
        <f>IF($J730="Ano",AS738*'Podpůrná data'!$B$5,AS738*'Podpůrná data'!$B$3)</f>
        <v>0</v>
      </c>
      <c r="AT739" s="72">
        <f>IF($J730="Ano",AT738*'Podpůrná data'!$B$5,AT738*'Podpůrná data'!$B$3)</f>
        <v>0</v>
      </c>
      <c r="AU739" s="72">
        <f>IF($J730="Ano",AU738*'Podpůrná data'!$B$5,AU738*'Podpůrná data'!$B$3)</f>
        <v>0</v>
      </c>
      <c r="AV739" s="72">
        <f>IF($J730="Ano",AV738*'Podpůrná data'!$B$5,AV738*'Podpůrná data'!$B$3)</f>
        <v>0</v>
      </c>
      <c r="AW739" s="72">
        <f>IF($J730="Ano",AW738*'Podpůrná data'!$B$5,AW738*'Podpůrná data'!$B$3)</f>
        <v>0</v>
      </c>
      <c r="AX739" s="72">
        <f>IF($J730="Ano",AX738*'Podpůrná data'!$B$5,AX738*'Podpůrná data'!$B$3)</f>
        <v>0</v>
      </c>
      <c r="AY739" s="72">
        <f>IF($J730="Ano",AY738*'Podpůrná data'!$B$5,AY738*'Podpůrná data'!$B$3)</f>
        <v>0</v>
      </c>
      <c r="AZ739" s="72">
        <f>IF($J730="Ano",AZ738*'Podpůrná data'!$B$5,AZ738*'Podpůrná data'!$B$3)</f>
        <v>0</v>
      </c>
      <c r="BA739" s="72">
        <f>IF($J730="Ano",BA738*'Podpůrná data'!$B$5,BA738*'Podpůrná data'!$B$3)</f>
        <v>0</v>
      </c>
      <c r="BB739" s="72">
        <f>IF($J730="Ano",BB738*'Podpůrná data'!$B$5,BB738*'Podpůrná data'!$B$3)</f>
        <v>0</v>
      </c>
      <c r="BC739" s="72">
        <f>IF($J730="Ano",BC738*'Podpůrná data'!$B$5,BC738*'Podpůrná data'!$B$3)</f>
        <v>0</v>
      </c>
      <c r="BD739" s="72">
        <f>IF($J730="Ano",BD738*'Podpůrná data'!$B$5,BD738*'Podpůrná data'!$B$3)</f>
        <v>0</v>
      </c>
      <c r="BE739" s="72">
        <f>IF($J730="Ano",BE738*'Podpůrná data'!$B$5,BE738*'Podpůrná data'!$B$3)</f>
        <v>0</v>
      </c>
      <c r="BF739" s="72">
        <f>IF($J730="Ano",BF738*'Podpůrná data'!$B$5,BF738*'Podpůrná data'!$B$3)</f>
        <v>0</v>
      </c>
      <c r="BG739" s="72">
        <f>IF($J730="Ano",BG738*'Podpůrná data'!$B$5,BG738*'Podpůrná data'!$B$3)</f>
        <v>0</v>
      </c>
      <c r="BH739" s="72">
        <f>IF($J730="Ano",BH738*'Podpůrná data'!$B$5,BH738*'Podpůrná data'!$B$3)</f>
        <v>0</v>
      </c>
      <c r="BI739" s="72">
        <f>IF($J730="Ano",BI738*'Podpůrná data'!$B$5,BI738*'Podpůrná data'!$B$3)</f>
        <v>0</v>
      </c>
      <c r="BJ739" s="72">
        <f>IF($J730="Ano",BJ738*'Podpůrná data'!$B$5,BJ738*'Podpůrná data'!$B$3)</f>
        <v>0</v>
      </c>
      <c r="BK739" s="72">
        <f>IF($J730="Ano",BK738*'Podpůrná data'!$B$5,BK738*'Podpůrná data'!$B$3)</f>
        <v>0</v>
      </c>
      <c r="BL739" s="72">
        <f>IF($J730="Ano",BL738*'Podpůrná data'!$B$5,BL738*'Podpůrná data'!$B$3)</f>
        <v>0</v>
      </c>
      <c r="BM739" s="72">
        <f>IF($J730="Ano",BM738*'Podpůrná data'!$B$5,BM738*'Podpůrná data'!$B$3)</f>
        <v>0</v>
      </c>
      <c r="BN739" s="363"/>
      <c r="BO739" s="365"/>
      <c r="BP739" s="367"/>
      <c r="BQ739" s="367"/>
      <c r="BR739" s="106"/>
      <c r="BS739" s="178">
        <f>SUMIFS($R739:$BM739,$R729:$BM729,"1. ZoR")</f>
        <v>0</v>
      </c>
      <c r="BT739" s="178">
        <f>SUMIFS($R739:$BM739,$R729:$BM729,"2. ZoR")</f>
        <v>0</v>
      </c>
      <c r="BU739" s="178">
        <f>SUMIFS($R739:$BM739,$R729:$BM729,"3. ZoR")</f>
        <v>0</v>
      </c>
      <c r="BV739" s="178">
        <f>SUMIFS($R739:$BM739,$R729:$BM729,"4. ZoR")</f>
        <v>0</v>
      </c>
      <c r="BW739" s="178">
        <f>SUMIFS($R739:$BM739,$R729:$BM729,"5. ZoR")</f>
        <v>0</v>
      </c>
      <c r="BX739" s="178">
        <f>SUMIFS($R739:$BM739,$R729:$BM729,"6. ZoR")</f>
        <v>0</v>
      </c>
      <c r="BY739" s="178">
        <f>SUMIFS($R739:$BM739,$R729:$BM729,"7. ZoR")</f>
        <v>0</v>
      </c>
      <c r="BZ739" s="178">
        <f>SUMIFS($R739:$BM739,$R729:$BM729,"8. ZoR")</f>
        <v>0</v>
      </c>
      <c r="CA739" s="178">
        <f>SUMIFS($R739:$BM739,$R729:$BM729,"9. ZoR")</f>
        <v>0</v>
      </c>
      <c r="CB739" s="178">
        <f>SUMIFS($R739:$BM739,$R729:$BM729,"10. ZoR")</f>
        <v>0</v>
      </c>
      <c r="CC739" s="178">
        <f>SUMIFS($R739:$BM739,$R729:$BM729,"11. ZoR")</f>
        <v>0</v>
      </c>
      <c r="CD739" s="178">
        <f>SUMIFS($R739:$BM739,$R729:$BM729,"12. ZoR")</f>
        <v>0</v>
      </c>
      <c r="CE739" s="178">
        <f>SUMIFS($R739:$BM739,$R729:$BM729,"13. ZoR")</f>
        <v>0</v>
      </c>
      <c r="CF739" s="178">
        <f>SUMIFS($R739:$BM739,$R729:$BM729,"14. ZoR")</f>
        <v>0</v>
      </c>
      <c r="CG739" s="178">
        <f>SUMIFS($R739:$BM739,$R729:$BM729,"15. ZoR")</f>
        <v>0</v>
      </c>
    </row>
    <row r="740" spans="1:85" ht="15" hidden="1" thickBot="1" x14ac:dyDescent="0.4">
      <c r="B740" s="105"/>
      <c r="C740" s="130"/>
      <c r="D740" s="130"/>
      <c r="E740" s="130"/>
      <c r="F740" s="130"/>
      <c r="G740" s="130"/>
      <c r="H740" s="105"/>
      <c r="I740" s="105"/>
      <c r="J740" s="105"/>
      <c r="K740" s="105"/>
      <c r="L740" s="105"/>
      <c r="M740" s="105"/>
      <c r="N740" s="7"/>
      <c r="O740" s="105"/>
      <c r="P740" s="105"/>
      <c r="Q740" s="105"/>
      <c r="R740" s="105"/>
      <c r="S740" s="105"/>
      <c r="T740" s="7"/>
      <c r="U740" s="105"/>
      <c r="V740" s="105"/>
      <c r="W740" s="105"/>
      <c r="X740" s="105"/>
      <c r="Y740" s="105"/>
      <c r="Z740" s="105"/>
      <c r="AA740" s="105"/>
      <c r="AB740" s="105"/>
      <c r="AC740" s="105"/>
      <c r="AD740" s="105"/>
      <c r="AE740" s="105"/>
      <c r="AF740" s="105"/>
      <c r="AG740" s="105"/>
      <c r="AH740" s="105"/>
      <c r="AI740" s="105"/>
      <c r="AJ740" s="105"/>
      <c r="AK740" s="105"/>
      <c r="AL740" s="105"/>
      <c r="AM740" s="105"/>
      <c r="AN740" s="105"/>
      <c r="AO740" s="105"/>
      <c r="AP740" s="105"/>
      <c r="AQ740" s="105"/>
      <c r="AR740" s="105"/>
      <c r="AS740" s="105"/>
      <c r="AT740" s="105"/>
      <c r="AU740" s="105"/>
      <c r="AV740" s="105"/>
      <c r="AW740" s="105"/>
      <c r="AX740" s="105"/>
      <c r="AY740" s="105"/>
      <c r="AZ740" s="105"/>
      <c r="BA740" s="105"/>
      <c r="BB740" s="105"/>
      <c r="BC740" s="105"/>
      <c r="BD740" s="105"/>
      <c r="BE740" s="105"/>
      <c r="BF740" s="105"/>
      <c r="BG740" s="105"/>
      <c r="BH740" s="105"/>
      <c r="BI740" s="105"/>
      <c r="BJ740" s="105"/>
      <c r="BK740" s="105"/>
      <c r="BL740" s="105"/>
      <c r="BM740" s="105"/>
      <c r="BN740" s="105"/>
      <c r="BO740" s="105"/>
      <c r="BP740" s="105"/>
      <c r="BQ740" s="105"/>
      <c r="BR740" s="105"/>
      <c r="BS740" s="105"/>
      <c r="BT740" s="105"/>
      <c r="BU740" s="105"/>
      <c r="BV740" s="105"/>
      <c r="BW740" s="105"/>
      <c r="BX740" s="105"/>
      <c r="BY740" s="105"/>
      <c r="BZ740" s="105"/>
      <c r="CA740" s="105"/>
      <c r="CB740" s="105"/>
      <c r="CC740" s="105"/>
      <c r="CD740" s="105"/>
      <c r="CE740" s="105"/>
      <c r="CF740" s="105"/>
      <c r="CG740" s="105"/>
    </row>
    <row r="741" spans="1:85" s="245" customFormat="1" ht="69.650000000000006" customHeight="1" thickBot="1" x14ac:dyDescent="0.4">
      <c r="A741" s="249"/>
      <c r="B741" s="120"/>
      <c r="C741" s="360" t="s">
        <v>2</v>
      </c>
      <c r="D741" s="121"/>
      <c r="E741" s="131" t="s">
        <v>206</v>
      </c>
      <c r="F741" s="131" t="s">
        <v>444</v>
      </c>
      <c r="G741" s="131" t="s">
        <v>208</v>
      </c>
      <c r="H741" s="122" t="s">
        <v>94</v>
      </c>
      <c r="I741" s="122" t="s">
        <v>95</v>
      </c>
      <c r="J741" s="122" t="s">
        <v>96</v>
      </c>
      <c r="K741" s="122" t="s">
        <v>216</v>
      </c>
      <c r="L741" s="122" t="s">
        <v>218</v>
      </c>
      <c r="M741" s="138" t="s">
        <v>1</v>
      </c>
      <c r="N741" s="7"/>
      <c r="O741" s="124">
        <v>208002</v>
      </c>
      <c r="P741" s="106"/>
      <c r="Q741" s="194" t="s">
        <v>128</v>
      </c>
      <c r="R741" s="83" t="s">
        <v>4</v>
      </c>
      <c r="S741" s="83" t="s">
        <v>5</v>
      </c>
      <c r="T741" s="83" t="s">
        <v>6</v>
      </c>
      <c r="U741" s="83" t="s">
        <v>7</v>
      </c>
      <c r="V741" s="83" t="s">
        <v>8</v>
      </c>
      <c r="W741" s="83" t="s">
        <v>9</v>
      </c>
      <c r="X741" s="83" t="s">
        <v>10</v>
      </c>
      <c r="Y741" s="83" t="s">
        <v>11</v>
      </c>
      <c r="Z741" s="83" t="s">
        <v>12</v>
      </c>
      <c r="AA741" s="83" t="s">
        <v>13</v>
      </c>
      <c r="AB741" s="83" t="s">
        <v>14</v>
      </c>
      <c r="AC741" s="83" t="s">
        <v>15</v>
      </c>
      <c r="AD741" s="83" t="s">
        <v>16</v>
      </c>
      <c r="AE741" s="83" t="s">
        <v>17</v>
      </c>
      <c r="AF741" s="83" t="s">
        <v>18</v>
      </c>
      <c r="AG741" s="83" t="s">
        <v>19</v>
      </c>
      <c r="AH741" s="83" t="s">
        <v>20</v>
      </c>
      <c r="AI741" s="83" t="s">
        <v>21</v>
      </c>
      <c r="AJ741" s="83" t="s">
        <v>22</v>
      </c>
      <c r="AK741" s="83" t="s">
        <v>23</v>
      </c>
      <c r="AL741" s="83" t="s">
        <v>24</v>
      </c>
      <c r="AM741" s="83" t="s">
        <v>25</v>
      </c>
      <c r="AN741" s="83" t="s">
        <v>26</v>
      </c>
      <c r="AO741" s="83" t="s">
        <v>27</v>
      </c>
      <c r="AP741" s="83" t="s">
        <v>28</v>
      </c>
      <c r="AQ741" s="83" t="s">
        <v>29</v>
      </c>
      <c r="AR741" s="83" t="s">
        <v>30</v>
      </c>
      <c r="AS741" s="83" t="s">
        <v>31</v>
      </c>
      <c r="AT741" s="83" t="s">
        <v>32</v>
      </c>
      <c r="AU741" s="83" t="s">
        <v>33</v>
      </c>
      <c r="AV741" s="83" t="s">
        <v>34</v>
      </c>
      <c r="AW741" s="83" t="s">
        <v>35</v>
      </c>
      <c r="AX741" s="83" t="s">
        <v>36</v>
      </c>
      <c r="AY741" s="83" t="s">
        <v>37</v>
      </c>
      <c r="AZ741" s="83" t="s">
        <v>38</v>
      </c>
      <c r="BA741" s="83" t="s">
        <v>39</v>
      </c>
      <c r="BB741" s="83" t="s">
        <v>40</v>
      </c>
      <c r="BC741" s="83" t="s">
        <v>41</v>
      </c>
      <c r="BD741" s="83" t="s">
        <v>42</v>
      </c>
      <c r="BE741" s="83" t="s">
        <v>43</v>
      </c>
      <c r="BF741" s="83" t="s">
        <v>44</v>
      </c>
      <c r="BG741" s="83" t="s">
        <v>45</v>
      </c>
      <c r="BH741" s="83" t="s">
        <v>46</v>
      </c>
      <c r="BI741" s="83" t="s">
        <v>47</v>
      </c>
      <c r="BJ741" s="83" t="s">
        <v>48</v>
      </c>
      <c r="BK741" s="83" t="s">
        <v>49</v>
      </c>
      <c r="BL741" s="83" t="s">
        <v>50</v>
      </c>
      <c r="BM741" s="83" t="s">
        <v>51</v>
      </c>
      <c r="BN741" s="134" t="s">
        <v>163</v>
      </c>
      <c r="BO741" s="135" t="s">
        <v>164</v>
      </c>
      <c r="BP741" s="135" t="s">
        <v>146</v>
      </c>
      <c r="BQ741" s="135" t="s">
        <v>214</v>
      </c>
      <c r="BR741" s="106"/>
      <c r="BS741" s="368" t="s">
        <v>238</v>
      </c>
      <c r="BT741" s="369"/>
      <c r="BU741" s="369"/>
      <c r="BV741" s="369"/>
      <c r="BW741" s="369"/>
      <c r="BX741" s="369"/>
      <c r="BY741" s="369"/>
      <c r="BZ741" s="369"/>
      <c r="CA741" s="369"/>
      <c r="CB741" s="369"/>
      <c r="CC741" s="369"/>
      <c r="CD741" s="369"/>
      <c r="CE741" s="369"/>
      <c r="CF741" s="369"/>
      <c r="CG741" s="369"/>
    </row>
    <row r="742" spans="1:85" s="245" customFormat="1" ht="21" hidden="1" customHeight="1" x14ac:dyDescent="0.35">
      <c r="A742" s="250"/>
      <c r="B742" s="113"/>
      <c r="C742" s="361"/>
      <c r="D742" s="125"/>
      <c r="E742" s="125"/>
      <c r="F742" s="125"/>
      <c r="G742" s="125"/>
      <c r="H742" s="370" t="s">
        <v>250</v>
      </c>
      <c r="I742" s="371" t="s">
        <v>425</v>
      </c>
      <c r="J742" s="357" t="s">
        <v>97</v>
      </c>
      <c r="K742" s="357" t="s">
        <v>217</v>
      </c>
      <c r="L742" s="137"/>
      <c r="M742" s="373" t="s">
        <v>93</v>
      </c>
      <c r="N742" s="7"/>
      <c r="O742" s="375" t="s">
        <v>3</v>
      </c>
      <c r="P742" s="106"/>
      <c r="Q742" s="84"/>
      <c r="R742" s="74">
        <f>MONTH(Úvod!$F$10)</f>
        <v>1</v>
      </c>
      <c r="S742" s="75">
        <f t="shared" ref="S742" si="13828">IF(R742=12,1,R742+1)</f>
        <v>2</v>
      </c>
      <c r="T742" s="75">
        <f t="shared" ref="T742" si="13829">IF(S742=12,1,S742+1)</f>
        <v>3</v>
      </c>
      <c r="U742" s="76">
        <f t="shared" ref="U742" si="13830">IF(T742=12,1,T742+1)</f>
        <v>4</v>
      </c>
      <c r="V742" s="76">
        <f t="shared" ref="V742" si="13831">IF(U742=12,1,U742+1)</f>
        <v>5</v>
      </c>
      <c r="W742" s="76">
        <f t="shared" ref="W742" si="13832">IF(V742=12,1,V742+1)</f>
        <v>6</v>
      </c>
      <c r="X742" s="76">
        <f t="shared" ref="X742" si="13833">IF(W742=12,1,W742+1)</f>
        <v>7</v>
      </c>
      <c r="Y742" s="76">
        <f t="shared" ref="Y742" si="13834">IF(X742=12,1,X742+1)</f>
        <v>8</v>
      </c>
      <c r="Z742" s="76">
        <f t="shared" ref="Z742" si="13835">IF(Y742=12,1,Y742+1)</f>
        <v>9</v>
      </c>
      <c r="AA742" s="76">
        <f>IF(Z742=12,1,Z742+1)</f>
        <v>10</v>
      </c>
      <c r="AB742" s="76">
        <f t="shared" ref="AB742" si="13836">IF(AA742=12,1,AA742+1)</f>
        <v>11</v>
      </c>
      <c r="AC742" s="76">
        <f t="shared" ref="AC742" si="13837">IF(AB742=12,1,AB742+1)</f>
        <v>12</v>
      </c>
      <c r="AD742" s="76">
        <f t="shared" ref="AD742" si="13838">IF(AC742=12,1,AC742+1)</f>
        <v>1</v>
      </c>
      <c r="AE742" s="76">
        <f t="shared" ref="AE742" si="13839">IF(AD742=12,1,AD742+1)</f>
        <v>2</v>
      </c>
      <c r="AF742" s="76">
        <f t="shared" ref="AF742" si="13840">IF(AE742=12,1,AE742+1)</f>
        <v>3</v>
      </c>
      <c r="AG742" s="76">
        <f t="shared" ref="AG742" si="13841">IF(AF742=12,1,AF742+1)</f>
        <v>4</v>
      </c>
      <c r="AH742" s="76">
        <f t="shared" ref="AH742" si="13842">IF(AG742=12,1,AG742+1)</f>
        <v>5</v>
      </c>
      <c r="AI742" s="76">
        <f t="shared" ref="AI742" si="13843">IF(AH742=12,1,AH742+1)</f>
        <v>6</v>
      </c>
      <c r="AJ742" s="76">
        <f>IF(AI742=12,1,AI742+1)</f>
        <v>7</v>
      </c>
      <c r="AK742" s="76">
        <f t="shared" ref="AK742" si="13844">IF(AJ742=12,1,AJ742+1)</f>
        <v>8</v>
      </c>
      <c r="AL742" s="76">
        <f t="shared" ref="AL742" si="13845">IF(AK742=12,1,AK742+1)</f>
        <v>9</v>
      </c>
      <c r="AM742" s="76">
        <f t="shared" ref="AM742" si="13846">IF(AL742=12,1,AL742+1)</f>
        <v>10</v>
      </c>
      <c r="AN742" s="76">
        <f t="shared" ref="AN742" si="13847">IF(AM742=12,1,AM742+1)</f>
        <v>11</v>
      </c>
      <c r="AO742" s="76">
        <f t="shared" ref="AO742" si="13848">IF(AN742=12,1,AN742+1)</f>
        <v>12</v>
      </c>
      <c r="AP742" s="76">
        <f t="shared" ref="AP742" si="13849">IF(AO742=12,1,AO742+1)</f>
        <v>1</v>
      </c>
      <c r="AQ742" s="76">
        <f t="shared" ref="AQ742" si="13850">IF(AP742=12,1,AP742+1)</f>
        <v>2</v>
      </c>
      <c r="AR742" s="76">
        <f t="shared" ref="AR742" si="13851">IF(AQ742=12,1,AQ742+1)</f>
        <v>3</v>
      </c>
      <c r="AS742" s="76">
        <f t="shared" ref="AS742" si="13852">IF(AR742=12,1,AR742+1)</f>
        <v>4</v>
      </c>
      <c r="AT742" s="76">
        <f t="shared" ref="AT742" si="13853">IF(AS742=12,1,AS742+1)</f>
        <v>5</v>
      </c>
      <c r="AU742" s="76">
        <f t="shared" ref="AU742" si="13854">IF(AT742=12,1,AT742+1)</f>
        <v>6</v>
      </c>
      <c r="AV742" s="76">
        <f t="shared" ref="AV742" si="13855">IF(AU742=12,1,AU742+1)</f>
        <v>7</v>
      </c>
      <c r="AW742" s="76">
        <f t="shared" ref="AW742" si="13856">IF(AV742=12,1,AV742+1)</f>
        <v>8</v>
      </c>
      <c r="AX742" s="76">
        <f t="shared" ref="AX742" si="13857">IF(AW742=12,1,AW742+1)</f>
        <v>9</v>
      </c>
      <c r="AY742" s="76">
        <f t="shared" ref="AY742" si="13858">IF(AX742=12,1,AX742+1)</f>
        <v>10</v>
      </c>
      <c r="AZ742" s="76">
        <f t="shared" ref="AZ742" si="13859">IF(AY742=12,1,AY742+1)</f>
        <v>11</v>
      </c>
      <c r="BA742" s="76">
        <f t="shared" ref="BA742" si="13860">IF(AZ742=12,1,AZ742+1)</f>
        <v>12</v>
      </c>
      <c r="BB742" s="76">
        <f t="shared" ref="BB742" si="13861">IF(BA742=12,1,BA742+1)</f>
        <v>1</v>
      </c>
      <c r="BC742" s="76">
        <f t="shared" ref="BC742" si="13862">IF(BB742=12,1,BB742+1)</f>
        <v>2</v>
      </c>
      <c r="BD742" s="76">
        <f t="shared" ref="BD742" si="13863">IF(BC742=12,1,BC742+1)</f>
        <v>3</v>
      </c>
      <c r="BE742" s="76">
        <f t="shared" ref="BE742" si="13864">IF(BD742=12,1,BD742+1)</f>
        <v>4</v>
      </c>
      <c r="BF742" s="76">
        <f t="shared" ref="BF742" si="13865">IF(BE742=12,1,BE742+1)</f>
        <v>5</v>
      </c>
      <c r="BG742" s="76">
        <f t="shared" ref="BG742" si="13866">IF(BF742=12,1,BF742+1)</f>
        <v>6</v>
      </c>
      <c r="BH742" s="76">
        <f t="shared" ref="BH742" si="13867">IF(BG742=12,1,BG742+1)</f>
        <v>7</v>
      </c>
      <c r="BI742" s="76">
        <f t="shared" ref="BI742" si="13868">IF(BH742=12,1,BH742+1)</f>
        <v>8</v>
      </c>
      <c r="BJ742" s="76">
        <f t="shared" ref="BJ742" si="13869">IF(BI742=12,1,BI742+1)</f>
        <v>9</v>
      </c>
      <c r="BK742" s="76">
        <f t="shared" ref="BK742" si="13870">IF(BJ742=12,1,BJ742+1)</f>
        <v>10</v>
      </c>
      <c r="BL742" s="76">
        <f t="shared" ref="BL742" si="13871">IF(BK742=12,1,BK742+1)</f>
        <v>11</v>
      </c>
      <c r="BM742" s="76">
        <f t="shared" ref="BM742" si="13872">IF(BL742=12,1,BL742+1)</f>
        <v>12</v>
      </c>
      <c r="BN742" s="81"/>
      <c r="BO742" s="78"/>
      <c r="BP742" s="78"/>
      <c r="BQ742" s="78"/>
      <c r="BR742" s="106"/>
      <c r="BS742" s="106"/>
      <c r="BT742" s="106"/>
      <c r="BU742" s="106"/>
      <c r="BV742" s="106"/>
      <c r="BW742" s="106"/>
      <c r="BX742" s="106"/>
      <c r="BY742" s="106"/>
      <c r="BZ742" s="106"/>
      <c r="CA742" s="106"/>
      <c r="CB742" s="106"/>
      <c r="CC742" s="106"/>
      <c r="CD742" s="106"/>
      <c r="CE742" s="106"/>
      <c r="CF742" s="106"/>
      <c r="CG742" s="106"/>
    </row>
    <row r="743" spans="1:85" s="245" customFormat="1" ht="18" hidden="1" customHeight="1" x14ac:dyDescent="0.35">
      <c r="A743" s="250"/>
      <c r="B743" s="113"/>
      <c r="C743" s="361"/>
      <c r="D743" s="125"/>
      <c r="E743" s="125"/>
      <c r="F743" s="125"/>
      <c r="G743" s="125"/>
      <c r="H743" s="370"/>
      <c r="I743" s="371"/>
      <c r="J743" s="357"/>
      <c r="K743" s="357"/>
      <c r="L743" s="137"/>
      <c r="M743" s="373"/>
      <c r="N743" s="7"/>
      <c r="O743" s="376"/>
      <c r="P743" s="106"/>
      <c r="Q743" s="77"/>
      <c r="R743" s="59">
        <f t="shared" ref="R743:BM743" si="13873">VALUE(_xlfn.CONCAT(R742,".",R745))</f>
        <v>1</v>
      </c>
      <c r="S743" s="73">
        <f t="shared" si="13873"/>
        <v>32</v>
      </c>
      <c r="T743" s="73">
        <f t="shared" si="13873"/>
        <v>61</v>
      </c>
      <c r="U743" s="73">
        <f t="shared" si="13873"/>
        <v>92</v>
      </c>
      <c r="V743" s="73">
        <f t="shared" si="13873"/>
        <v>122</v>
      </c>
      <c r="W743" s="73">
        <f t="shared" si="13873"/>
        <v>153</v>
      </c>
      <c r="X743" s="73">
        <f t="shared" si="13873"/>
        <v>183</v>
      </c>
      <c r="Y743" s="73">
        <f t="shared" si="13873"/>
        <v>214</v>
      </c>
      <c r="Z743" s="73">
        <f t="shared" si="13873"/>
        <v>245</v>
      </c>
      <c r="AA743" s="73">
        <f t="shared" si="13873"/>
        <v>275</v>
      </c>
      <c r="AB743" s="73">
        <f t="shared" si="13873"/>
        <v>306</v>
      </c>
      <c r="AC743" s="73">
        <f t="shared" si="13873"/>
        <v>336</v>
      </c>
      <c r="AD743" s="73">
        <f t="shared" si="13873"/>
        <v>367</v>
      </c>
      <c r="AE743" s="73">
        <f t="shared" si="13873"/>
        <v>398</v>
      </c>
      <c r="AF743" s="73">
        <f t="shared" si="13873"/>
        <v>426</v>
      </c>
      <c r="AG743" s="73">
        <f t="shared" si="13873"/>
        <v>457</v>
      </c>
      <c r="AH743" s="73">
        <f t="shared" si="13873"/>
        <v>487</v>
      </c>
      <c r="AI743" s="73">
        <f t="shared" si="13873"/>
        <v>518</v>
      </c>
      <c r="AJ743" s="73">
        <f t="shared" si="13873"/>
        <v>548</v>
      </c>
      <c r="AK743" s="73">
        <f t="shared" si="13873"/>
        <v>579</v>
      </c>
      <c r="AL743" s="73">
        <f t="shared" si="13873"/>
        <v>610</v>
      </c>
      <c r="AM743" s="73">
        <f t="shared" si="13873"/>
        <v>640</v>
      </c>
      <c r="AN743" s="73">
        <f t="shared" si="13873"/>
        <v>671</v>
      </c>
      <c r="AO743" s="73">
        <f t="shared" si="13873"/>
        <v>701</v>
      </c>
      <c r="AP743" s="73">
        <f t="shared" si="13873"/>
        <v>732</v>
      </c>
      <c r="AQ743" s="73">
        <f t="shared" si="13873"/>
        <v>763</v>
      </c>
      <c r="AR743" s="73">
        <f t="shared" si="13873"/>
        <v>791</v>
      </c>
      <c r="AS743" s="73">
        <f t="shared" si="13873"/>
        <v>822</v>
      </c>
      <c r="AT743" s="73">
        <f t="shared" si="13873"/>
        <v>852</v>
      </c>
      <c r="AU743" s="73">
        <f t="shared" si="13873"/>
        <v>883</v>
      </c>
      <c r="AV743" s="73">
        <f t="shared" si="13873"/>
        <v>913</v>
      </c>
      <c r="AW743" s="73">
        <f t="shared" si="13873"/>
        <v>944</v>
      </c>
      <c r="AX743" s="73">
        <f t="shared" si="13873"/>
        <v>975</v>
      </c>
      <c r="AY743" s="73">
        <f t="shared" si="13873"/>
        <v>1005</v>
      </c>
      <c r="AZ743" s="73">
        <f t="shared" si="13873"/>
        <v>1036</v>
      </c>
      <c r="BA743" s="73">
        <f t="shared" si="13873"/>
        <v>1066</v>
      </c>
      <c r="BB743" s="73">
        <f t="shared" si="13873"/>
        <v>1097</v>
      </c>
      <c r="BC743" s="73">
        <f t="shared" si="13873"/>
        <v>1128</v>
      </c>
      <c r="BD743" s="73">
        <f t="shared" si="13873"/>
        <v>1156</v>
      </c>
      <c r="BE743" s="73">
        <f t="shared" si="13873"/>
        <v>1187</v>
      </c>
      <c r="BF743" s="73">
        <f t="shared" si="13873"/>
        <v>1217</v>
      </c>
      <c r="BG743" s="73">
        <f t="shared" si="13873"/>
        <v>1248</v>
      </c>
      <c r="BH743" s="73">
        <f t="shared" si="13873"/>
        <v>1278</v>
      </c>
      <c r="BI743" s="73">
        <f t="shared" si="13873"/>
        <v>1309</v>
      </c>
      <c r="BJ743" s="73">
        <f t="shared" si="13873"/>
        <v>1340</v>
      </c>
      <c r="BK743" s="73">
        <f t="shared" si="13873"/>
        <v>1370</v>
      </c>
      <c r="BL743" s="73">
        <f t="shared" si="13873"/>
        <v>1401</v>
      </c>
      <c r="BM743" s="73">
        <f t="shared" si="13873"/>
        <v>1431</v>
      </c>
      <c r="BN743" s="82"/>
      <c r="BO743" s="79"/>
      <c r="BP743" s="79"/>
      <c r="BQ743" s="79"/>
      <c r="BR743" s="106"/>
      <c r="BS743" s="106"/>
      <c r="BT743" s="106"/>
      <c r="BU743" s="106"/>
      <c r="BV743" s="106"/>
      <c r="BW743" s="106"/>
      <c r="BX743" s="106"/>
      <c r="BY743" s="106"/>
      <c r="BZ743" s="106"/>
      <c r="CA743" s="106"/>
      <c r="CB743" s="106"/>
      <c r="CC743" s="106"/>
      <c r="CD743" s="106"/>
      <c r="CE743" s="106"/>
      <c r="CF743" s="106"/>
      <c r="CG743" s="106"/>
    </row>
    <row r="744" spans="1:85" s="245" customFormat="1" ht="18" customHeight="1" x14ac:dyDescent="0.35">
      <c r="A744" s="250"/>
      <c r="B744" s="113"/>
      <c r="C744" s="361"/>
      <c r="D744" s="125"/>
      <c r="E744" s="357" t="s">
        <v>207</v>
      </c>
      <c r="F744" s="357" t="s">
        <v>207</v>
      </c>
      <c r="G744" s="357" t="s">
        <v>207</v>
      </c>
      <c r="H744" s="370"/>
      <c r="I744" s="371"/>
      <c r="J744" s="357"/>
      <c r="K744" s="357"/>
      <c r="L744" s="357" t="s">
        <v>219</v>
      </c>
      <c r="M744" s="373"/>
      <c r="N744" s="7"/>
      <c r="O744" s="376"/>
      <c r="P744" s="106"/>
      <c r="Q744" s="77"/>
      <c r="R744" s="60" t="str">
        <f>VLOOKUP(R742,'Podpůrná data'!$I$188:$J$199,2)</f>
        <v>leden</v>
      </c>
      <c r="S744" s="60" t="str">
        <f>VLOOKUP(S742,'Podpůrná data'!$I$188:$J$199,2)</f>
        <v>únor</v>
      </c>
      <c r="T744" s="60" t="str">
        <f>VLOOKUP(T742,'Podpůrná data'!$I$188:$J$199,2)</f>
        <v>březen</v>
      </c>
      <c r="U744" s="60" t="str">
        <f>VLOOKUP(U742,'Podpůrná data'!$I$188:$J$199,2)</f>
        <v>duben</v>
      </c>
      <c r="V744" s="60" t="str">
        <f>VLOOKUP(V742,'Podpůrná data'!$I$188:$J$199,2)</f>
        <v>květen</v>
      </c>
      <c r="W744" s="60" t="str">
        <f>VLOOKUP(W742,'Podpůrná data'!$I$188:$J$199,2)</f>
        <v>červen</v>
      </c>
      <c r="X744" s="60" t="str">
        <f>VLOOKUP(X742,'Podpůrná data'!$I$188:$J$199,2)</f>
        <v>červenec</v>
      </c>
      <c r="Y744" s="60" t="str">
        <f>VLOOKUP(Y742,'Podpůrná data'!$I$188:$J$199,2)</f>
        <v>srpen</v>
      </c>
      <c r="Z744" s="60" t="str">
        <f>VLOOKUP(Z742,'Podpůrná data'!$I$188:$J$199,2)</f>
        <v>září</v>
      </c>
      <c r="AA744" s="60" t="str">
        <f>VLOOKUP(AA742,'Podpůrná data'!$I$188:$J$199,2)</f>
        <v>říjen</v>
      </c>
      <c r="AB744" s="60" t="str">
        <f>VLOOKUP(AB742,'Podpůrná data'!$I$188:$J$199,2)</f>
        <v>listopad</v>
      </c>
      <c r="AC744" s="60" t="str">
        <f>VLOOKUP(AC742,'Podpůrná data'!$I$188:$J$199,2)</f>
        <v>prosinec</v>
      </c>
      <c r="AD744" s="60" t="str">
        <f>VLOOKUP(AD742,'Podpůrná data'!$I$188:$J$199,2)</f>
        <v>leden</v>
      </c>
      <c r="AE744" s="60" t="str">
        <f>VLOOKUP(AE742,'Podpůrná data'!$I$188:$J$199,2)</f>
        <v>únor</v>
      </c>
      <c r="AF744" s="60" t="str">
        <f>VLOOKUP(AF742,'Podpůrná data'!$I$188:$J$199,2)</f>
        <v>březen</v>
      </c>
      <c r="AG744" s="60" t="str">
        <f>VLOOKUP(AG742,'Podpůrná data'!$I$188:$J$199,2)</f>
        <v>duben</v>
      </c>
      <c r="AH744" s="60" t="str">
        <f>VLOOKUP(AH742,'Podpůrná data'!$I$188:$J$199,2)</f>
        <v>květen</v>
      </c>
      <c r="AI744" s="60" t="str">
        <f>VLOOKUP(AI742,'Podpůrná data'!$I$188:$J$199,2)</f>
        <v>červen</v>
      </c>
      <c r="AJ744" s="60" t="str">
        <f>VLOOKUP(AJ742,'Podpůrná data'!$I$188:$J$199,2)</f>
        <v>červenec</v>
      </c>
      <c r="AK744" s="60" t="str">
        <f>VLOOKUP(AK742,'Podpůrná data'!$I$188:$J$199,2)</f>
        <v>srpen</v>
      </c>
      <c r="AL744" s="60" t="str">
        <f>VLOOKUP(AL742,'Podpůrná data'!$I$188:$J$199,2)</f>
        <v>září</v>
      </c>
      <c r="AM744" s="60" t="str">
        <f>VLOOKUP(AM742,'Podpůrná data'!$I$188:$J$199,2)</f>
        <v>říjen</v>
      </c>
      <c r="AN744" s="60" t="str">
        <f>VLOOKUP(AN742,'Podpůrná data'!$I$188:$J$199,2)</f>
        <v>listopad</v>
      </c>
      <c r="AO744" s="60" t="str">
        <f>VLOOKUP(AO742,'Podpůrná data'!$I$188:$J$199,2)</f>
        <v>prosinec</v>
      </c>
      <c r="AP744" s="60" t="str">
        <f>VLOOKUP(AP742,'Podpůrná data'!$I$188:$J$199,2)</f>
        <v>leden</v>
      </c>
      <c r="AQ744" s="60" t="str">
        <f>VLOOKUP(AQ742,'Podpůrná data'!$I$188:$J$199,2)</f>
        <v>únor</v>
      </c>
      <c r="AR744" s="60" t="str">
        <f>VLOOKUP(AR742,'Podpůrná data'!$I$188:$J$199,2)</f>
        <v>březen</v>
      </c>
      <c r="AS744" s="60" t="str">
        <f>VLOOKUP(AS742,'Podpůrná data'!$I$188:$J$199,2)</f>
        <v>duben</v>
      </c>
      <c r="AT744" s="60" t="str">
        <f>VLOOKUP(AT742,'Podpůrná data'!$I$188:$J$199,2)</f>
        <v>květen</v>
      </c>
      <c r="AU744" s="60" t="str">
        <f>VLOOKUP(AU742,'Podpůrná data'!$I$188:$J$199,2)</f>
        <v>červen</v>
      </c>
      <c r="AV744" s="60" t="str">
        <f>VLOOKUP(AV742,'Podpůrná data'!$I$188:$J$199,2)</f>
        <v>červenec</v>
      </c>
      <c r="AW744" s="60" t="str">
        <f>VLOOKUP(AW742,'Podpůrná data'!$I$188:$J$199,2)</f>
        <v>srpen</v>
      </c>
      <c r="AX744" s="60" t="str">
        <f>VLOOKUP(AX742,'Podpůrná data'!$I$188:$J$199,2)</f>
        <v>září</v>
      </c>
      <c r="AY744" s="60" t="str">
        <f>VLOOKUP(AY742,'Podpůrná data'!$I$188:$J$199,2)</f>
        <v>říjen</v>
      </c>
      <c r="AZ744" s="60" t="str">
        <f>VLOOKUP(AZ742,'Podpůrná data'!$I$188:$J$199,2)</f>
        <v>listopad</v>
      </c>
      <c r="BA744" s="60" t="str">
        <f>VLOOKUP(BA742,'Podpůrná data'!$I$188:$J$199,2)</f>
        <v>prosinec</v>
      </c>
      <c r="BB744" s="60" t="str">
        <f>VLOOKUP(BB742,'Podpůrná data'!$I$188:$J$199,2)</f>
        <v>leden</v>
      </c>
      <c r="BC744" s="60" t="str">
        <f>VLOOKUP(BC742,'Podpůrná data'!$I$188:$J$199,2)</f>
        <v>únor</v>
      </c>
      <c r="BD744" s="60" t="str">
        <f>VLOOKUP(BD742,'Podpůrná data'!$I$188:$J$199,2)</f>
        <v>březen</v>
      </c>
      <c r="BE744" s="60" t="str">
        <f>VLOOKUP(BE742,'Podpůrná data'!$I$188:$J$199,2)</f>
        <v>duben</v>
      </c>
      <c r="BF744" s="60" t="str">
        <f>VLOOKUP(BF742,'Podpůrná data'!$I$188:$J$199,2)</f>
        <v>květen</v>
      </c>
      <c r="BG744" s="60" t="str">
        <f>VLOOKUP(BG742,'Podpůrná data'!$I$188:$J$199,2)</f>
        <v>červen</v>
      </c>
      <c r="BH744" s="60" t="str">
        <f>VLOOKUP(BH742,'Podpůrná data'!$I$188:$J$199,2)</f>
        <v>červenec</v>
      </c>
      <c r="BI744" s="60" t="str">
        <f>VLOOKUP(BI742,'Podpůrná data'!$I$188:$J$199,2)</f>
        <v>srpen</v>
      </c>
      <c r="BJ744" s="60" t="str">
        <f>VLOOKUP(BJ742,'Podpůrná data'!$I$188:$J$199,2)</f>
        <v>září</v>
      </c>
      <c r="BK744" s="60" t="str">
        <f>VLOOKUP(BK742,'Podpůrná data'!$I$188:$J$199,2)</f>
        <v>říjen</v>
      </c>
      <c r="BL744" s="60" t="str">
        <f>VLOOKUP(BL742,'Podpůrná data'!$I$188:$J$199,2)</f>
        <v>listopad</v>
      </c>
      <c r="BM744" s="60" t="str">
        <f>VLOOKUP(BM742,'Podpůrná data'!$I$188:$J$199,2)</f>
        <v>prosinec</v>
      </c>
      <c r="BN744" s="171"/>
      <c r="BO744" s="175"/>
      <c r="BP744" s="197"/>
      <c r="BQ744" s="197"/>
      <c r="BR744" s="106"/>
      <c r="BS744" s="179" t="s">
        <v>105</v>
      </c>
      <c r="BT744" s="179" t="s">
        <v>106</v>
      </c>
      <c r="BU744" s="179" t="s">
        <v>107</v>
      </c>
      <c r="BV744" s="179" t="s">
        <v>108</v>
      </c>
      <c r="BW744" s="179" t="s">
        <v>109</v>
      </c>
      <c r="BX744" s="179" t="s">
        <v>110</v>
      </c>
      <c r="BY744" s="179" t="s">
        <v>111</v>
      </c>
      <c r="BZ744" s="179" t="s">
        <v>112</v>
      </c>
      <c r="CA744" s="179" t="s">
        <v>113</v>
      </c>
      <c r="CB744" s="179" t="s">
        <v>155</v>
      </c>
      <c r="CC744" s="179" t="s">
        <v>156</v>
      </c>
      <c r="CD744" s="179" t="s">
        <v>157</v>
      </c>
      <c r="CE744" s="179" t="s">
        <v>202</v>
      </c>
      <c r="CF744" s="179" t="s">
        <v>203</v>
      </c>
      <c r="CG744" s="179" t="s">
        <v>204</v>
      </c>
    </row>
    <row r="745" spans="1:85" s="245" customFormat="1" ht="16.399999999999999" customHeight="1" x14ac:dyDescent="0.35">
      <c r="A745" s="250"/>
      <c r="B745" s="113"/>
      <c r="C745" s="361"/>
      <c r="D745" s="125"/>
      <c r="E745" s="357"/>
      <c r="F745" s="357"/>
      <c r="G745" s="357"/>
      <c r="H745" s="370"/>
      <c r="I745" s="371"/>
      <c r="J745" s="357"/>
      <c r="K745" s="357"/>
      <c r="L745" s="357"/>
      <c r="M745" s="373"/>
      <c r="N745" s="7"/>
      <c r="O745" s="376"/>
      <c r="P745" s="106"/>
      <c r="Q745" s="77"/>
      <c r="R745" s="60">
        <f>YEAR(Úvod!$F$10)</f>
        <v>1900</v>
      </c>
      <c r="S745" s="60">
        <f t="shared" ref="S745" si="13874">IF(S742=1,R745+1,R745)</f>
        <v>1900</v>
      </c>
      <c r="T745" s="60">
        <f t="shared" ref="T745" si="13875">IF(T742=1,S745+1,S745)</f>
        <v>1900</v>
      </c>
      <c r="U745" s="60">
        <f t="shared" ref="U745" si="13876">IF(U742=1,T745+1,T745)</f>
        <v>1900</v>
      </c>
      <c r="V745" s="60">
        <f t="shared" ref="V745" si="13877">IF(V742=1,U745+1,U745)</f>
        <v>1900</v>
      </c>
      <c r="W745" s="60">
        <f t="shared" ref="W745" si="13878">IF(W742=1,V745+1,V745)</f>
        <v>1900</v>
      </c>
      <c r="X745" s="60">
        <f t="shared" ref="X745" si="13879">IF(X742=1,W745+1,W745)</f>
        <v>1900</v>
      </c>
      <c r="Y745" s="60">
        <f t="shared" ref="Y745" si="13880">IF(Y742=1,X745+1,X745)</f>
        <v>1900</v>
      </c>
      <c r="Z745" s="60">
        <f t="shared" ref="Z745" si="13881">IF(Z742=1,Y745+1,Y745)</f>
        <v>1900</v>
      </c>
      <c r="AA745" s="60">
        <f t="shared" ref="AA745" si="13882">IF(AA742=1,Z745+1,Z745)</f>
        <v>1900</v>
      </c>
      <c r="AB745" s="60">
        <f t="shared" ref="AB745" si="13883">IF(AB742=1,AA745+1,AA745)</f>
        <v>1900</v>
      </c>
      <c r="AC745" s="60">
        <f t="shared" ref="AC745" si="13884">IF(AC742=1,AB745+1,AB745)</f>
        <v>1900</v>
      </c>
      <c r="AD745" s="60">
        <f t="shared" ref="AD745" si="13885">IF(AD742=1,AC745+1,AC745)</f>
        <v>1901</v>
      </c>
      <c r="AE745" s="60">
        <f t="shared" ref="AE745" si="13886">IF(AE742=1,AD745+1,AD745)</f>
        <v>1901</v>
      </c>
      <c r="AF745" s="60">
        <f t="shared" ref="AF745" si="13887">IF(AF742=1,AE745+1,AE745)</f>
        <v>1901</v>
      </c>
      <c r="AG745" s="60">
        <f t="shared" ref="AG745" si="13888">IF(AG742=1,AF745+1,AF745)</f>
        <v>1901</v>
      </c>
      <c r="AH745" s="60">
        <f t="shared" ref="AH745" si="13889">IF(AH742=1,AG745+1,AG745)</f>
        <v>1901</v>
      </c>
      <c r="AI745" s="60">
        <f t="shared" ref="AI745" si="13890">IF(AI742=1,AH745+1,AH745)</f>
        <v>1901</v>
      </c>
      <c r="AJ745" s="60">
        <f t="shared" ref="AJ745" si="13891">IF(AJ742=1,AI745+1,AI745)</f>
        <v>1901</v>
      </c>
      <c r="AK745" s="60">
        <f t="shared" ref="AK745" si="13892">IF(AK742=1,AJ745+1,AJ745)</f>
        <v>1901</v>
      </c>
      <c r="AL745" s="60">
        <f t="shared" ref="AL745" si="13893">IF(AL742=1,AK745+1,AK745)</f>
        <v>1901</v>
      </c>
      <c r="AM745" s="60">
        <f t="shared" ref="AM745" si="13894">IF(AM742=1,AL745+1,AL745)</f>
        <v>1901</v>
      </c>
      <c r="AN745" s="60">
        <f t="shared" ref="AN745" si="13895">IF(AN742=1,AM745+1,AM745)</f>
        <v>1901</v>
      </c>
      <c r="AO745" s="60">
        <f t="shared" ref="AO745" si="13896">IF(AO742=1,AN745+1,AN745)</f>
        <v>1901</v>
      </c>
      <c r="AP745" s="60">
        <f t="shared" ref="AP745" si="13897">IF(AP742=1,AO745+1,AO745)</f>
        <v>1902</v>
      </c>
      <c r="AQ745" s="60">
        <f t="shared" ref="AQ745" si="13898">IF(AQ742=1,AP745+1,AP745)</f>
        <v>1902</v>
      </c>
      <c r="AR745" s="60">
        <f t="shared" ref="AR745" si="13899">IF(AR742=1,AQ745+1,AQ745)</f>
        <v>1902</v>
      </c>
      <c r="AS745" s="60">
        <f t="shared" ref="AS745" si="13900">IF(AS742=1,AR745+1,AR745)</f>
        <v>1902</v>
      </c>
      <c r="AT745" s="60">
        <f t="shared" ref="AT745" si="13901">IF(AT742=1,AS745+1,AS745)</f>
        <v>1902</v>
      </c>
      <c r="AU745" s="60">
        <f t="shared" ref="AU745" si="13902">IF(AU742=1,AT745+1,AT745)</f>
        <v>1902</v>
      </c>
      <c r="AV745" s="60">
        <f t="shared" ref="AV745" si="13903">IF(AV742=1,AU745+1,AU745)</f>
        <v>1902</v>
      </c>
      <c r="AW745" s="60">
        <f t="shared" ref="AW745" si="13904">IF(AW742=1,AV745+1,AV745)</f>
        <v>1902</v>
      </c>
      <c r="AX745" s="60">
        <f t="shared" ref="AX745" si="13905">IF(AX742=1,AW745+1,AW745)</f>
        <v>1902</v>
      </c>
      <c r="AY745" s="60">
        <f t="shared" ref="AY745" si="13906">IF(AY742=1,AX745+1,AX745)</f>
        <v>1902</v>
      </c>
      <c r="AZ745" s="60">
        <f t="shared" ref="AZ745" si="13907">IF(AZ742=1,AY745+1,AY745)</f>
        <v>1902</v>
      </c>
      <c r="BA745" s="60">
        <f t="shared" ref="BA745" si="13908">IF(BA742=1,AZ745+1,AZ745)</f>
        <v>1902</v>
      </c>
      <c r="BB745" s="60">
        <f t="shared" ref="BB745" si="13909">IF(BB742=1,BA745+1,BA745)</f>
        <v>1903</v>
      </c>
      <c r="BC745" s="60">
        <f t="shared" ref="BC745" si="13910">IF(BC742=1,BB745+1,BB745)</f>
        <v>1903</v>
      </c>
      <c r="BD745" s="60">
        <f t="shared" ref="BD745" si="13911">IF(BD742=1,BC745+1,BC745)</f>
        <v>1903</v>
      </c>
      <c r="BE745" s="60">
        <f t="shared" ref="BE745" si="13912">IF(BE742=1,BD745+1,BD745)</f>
        <v>1903</v>
      </c>
      <c r="BF745" s="60">
        <f t="shared" ref="BF745" si="13913">IF(BF742=1,BE745+1,BE745)</f>
        <v>1903</v>
      </c>
      <c r="BG745" s="60">
        <f t="shared" ref="BG745" si="13914">IF(BG742=1,BF745+1,BF745)</f>
        <v>1903</v>
      </c>
      <c r="BH745" s="60">
        <f t="shared" ref="BH745" si="13915">IF(BH742=1,BG745+1,BG745)</f>
        <v>1903</v>
      </c>
      <c r="BI745" s="60">
        <f t="shared" ref="BI745" si="13916">IF(BI742=1,BH745+1,BH745)</f>
        <v>1903</v>
      </c>
      <c r="BJ745" s="60">
        <f t="shared" ref="BJ745" si="13917">IF(BJ742=1,BI745+1,BI745)</f>
        <v>1903</v>
      </c>
      <c r="BK745" s="60">
        <f t="shared" ref="BK745" si="13918">IF(BK742=1,BJ745+1,BJ745)</f>
        <v>1903</v>
      </c>
      <c r="BL745" s="60">
        <f t="shared" ref="BL745" si="13919">IF(BL742=1,BK745+1,BK745)</f>
        <v>1903</v>
      </c>
      <c r="BM745" s="60">
        <f t="shared" ref="BM745" si="13920">IF(BM742=1,BL745+1,BL745)</f>
        <v>1903</v>
      </c>
      <c r="BN745" s="195"/>
      <c r="BO745" s="196"/>
      <c r="BP745" s="197"/>
      <c r="BQ745" s="197"/>
      <c r="BR745" s="106"/>
      <c r="BS745" s="106"/>
      <c r="BT745" s="106"/>
      <c r="BU745" s="106"/>
      <c r="BV745" s="106"/>
      <c r="BW745" s="106"/>
      <c r="BX745" s="106"/>
      <c r="BY745" s="106"/>
      <c r="BZ745" s="106"/>
      <c r="CA745" s="106"/>
      <c r="CB745" s="106"/>
      <c r="CC745" s="106"/>
      <c r="CD745" s="106"/>
      <c r="CE745" s="106"/>
      <c r="CF745" s="106"/>
      <c r="CG745" s="106"/>
    </row>
    <row r="746" spans="1:85" s="245" customFormat="1" ht="16.399999999999999" customHeight="1" x14ac:dyDescent="0.35">
      <c r="A746" s="250"/>
      <c r="B746" s="113"/>
      <c r="C746" s="125"/>
      <c r="D746" s="125"/>
      <c r="E746" s="357"/>
      <c r="F746" s="357"/>
      <c r="G746" s="357"/>
      <c r="H746" s="370"/>
      <c r="I746" s="371"/>
      <c r="J746" s="357"/>
      <c r="K746" s="372"/>
      <c r="L746" s="357"/>
      <c r="M746" s="374"/>
      <c r="N746" s="7"/>
      <c r="O746" s="377"/>
      <c r="P746" s="106"/>
      <c r="Q746" s="63" t="s">
        <v>159</v>
      </c>
      <c r="R746" s="251"/>
      <c r="S746" s="251"/>
      <c r="T746" s="251"/>
      <c r="U746" s="251"/>
      <c r="V746" s="251"/>
      <c r="W746" s="251"/>
      <c r="X746" s="251"/>
      <c r="Y746" s="251"/>
      <c r="Z746" s="251"/>
      <c r="AA746" s="251"/>
      <c r="AB746" s="251"/>
      <c r="AC746" s="251"/>
      <c r="AD746" s="251"/>
      <c r="AE746" s="251"/>
      <c r="AF746" s="251"/>
      <c r="AG746" s="251"/>
      <c r="AH746" s="251"/>
      <c r="AI746" s="251"/>
      <c r="AJ746" s="251"/>
      <c r="AK746" s="251"/>
      <c r="AL746" s="251"/>
      <c r="AM746" s="251"/>
      <c r="AN746" s="251"/>
      <c r="AO746" s="251"/>
      <c r="AP746" s="251"/>
      <c r="AQ746" s="251"/>
      <c r="AR746" s="251"/>
      <c r="AS746" s="251"/>
      <c r="AT746" s="251"/>
      <c r="AU746" s="251"/>
      <c r="AV746" s="251"/>
      <c r="AW746" s="251"/>
      <c r="AX746" s="251"/>
      <c r="AY746" s="251"/>
      <c r="AZ746" s="251"/>
      <c r="BA746" s="251"/>
      <c r="BB746" s="251"/>
      <c r="BC746" s="251"/>
      <c r="BD746" s="251"/>
      <c r="BE746" s="251"/>
      <c r="BF746" s="251"/>
      <c r="BG746" s="251"/>
      <c r="BH746" s="251"/>
      <c r="BI746" s="251"/>
      <c r="BJ746" s="251"/>
      <c r="BK746" s="251"/>
      <c r="BL746" s="251"/>
      <c r="BM746" s="251"/>
      <c r="BN746" s="195"/>
      <c r="BO746" s="196"/>
      <c r="BP746" s="197"/>
      <c r="BQ746" s="197"/>
      <c r="BR746" s="106"/>
      <c r="BS746" s="106"/>
      <c r="BT746" s="106"/>
      <c r="BU746" s="106"/>
      <c r="BV746" s="106"/>
      <c r="BW746" s="106"/>
      <c r="BX746" s="106"/>
      <c r="BY746" s="106"/>
      <c r="BZ746" s="106"/>
      <c r="CA746" s="106"/>
      <c r="CB746" s="106"/>
      <c r="CC746" s="106"/>
      <c r="CD746" s="106"/>
      <c r="CE746" s="106"/>
      <c r="CF746" s="106"/>
      <c r="CG746" s="106"/>
    </row>
    <row r="747" spans="1:85" s="245" customFormat="1" ht="23.5" customHeight="1" x14ac:dyDescent="0.35">
      <c r="A747" s="243"/>
      <c r="B747" s="126" t="s">
        <v>47</v>
      </c>
      <c r="C747" s="359"/>
      <c r="D747" s="359"/>
      <c r="E747" s="252"/>
      <c r="F747" s="252"/>
      <c r="G747" s="241"/>
      <c r="H747" s="253"/>
      <c r="I747" s="254"/>
      <c r="J747" s="253"/>
      <c r="K747" s="205">
        <f>IF(J747="",0,IF(J747="ANO",'Podpůrná data'!$B$5,'Podpůrná data'!$B$3))</f>
        <v>0</v>
      </c>
      <c r="L747" s="203">
        <f>IFERROR(INT(ROUND(I747,2)*(VLOOKUP(INT(H747),'Podpůrná data'!$A$189:$B$233,2,FALSE))*(H747/(INT(H747)))),0)</f>
        <v>0</v>
      </c>
      <c r="M747" s="61">
        <f>K747*L747</f>
        <v>0</v>
      </c>
      <c r="N747" s="62">
        <f>IF(M747&gt;0,IF(ISTEXT(C747)=TRUE,0,1),0)</f>
        <v>0</v>
      </c>
      <c r="O747" s="166">
        <f>IF(M747&gt;0,1,0)</f>
        <v>0</v>
      </c>
      <c r="P747" s="127"/>
      <c r="Q747" s="63" t="s">
        <v>95</v>
      </c>
      <c r="R747" s="255"/>
      <c r="S747" s="255"/>
      <c r="T747" s="255"/>
      <c r="U747" s="255"/>
      <c r="V747" s="255"/>
      <c r="W747" s="255"/>
      <c r="X747" s="255"/>
      <c r="Y747" s="255"/>
      <c r="Z747" s="255"/>
      <c r="AA747" s="255"/>
      <c r="AB747" s="255"/>
      <c r="AC747" s="255"/>
      <c r="AD747" s="255"/>
      <c r="AE747" s="255"/>
      <c r="AF747" s="255"/>
      <c r="AG747" s="255"/>
      <c r="AH747" s="255"/>
      <c r="AI747" s="255"/>
      <c r="AJ747" s="255"/>
      <c r="AK747" s="255"/>
      <c r="AL747" s="255"/>
      <c r="AM747" s="255"/>
      <c r="AN747" s="255"/>
      <c r="AO747" s="255"/>
      <c r="AP747" s="255"/>
      <c r="AQ747" s="255"/>
      <c r="AR747" s="255"/>
      <c r="AS747" s="255"/>
      <c r="AT747" s="255"/>
      <c r="AU747" s="255"/>
      <c r="AV747" s="255"/>
      <c r="AW747" s="255"/>
      <c r="AX747" s="255"/>
      <c r="AY747" s="255"/>
      <c r="AZ747" s="255"/>
      <c r="BA747" s="255"/>
      <c r="BB747" s="255"/>
      <c r="BC747" s="255"/>
      <c r="BD747" s="255"/>
      <c r="BE747" s="255"/>
      <c r="BF747" s="255"/>
      <c r="BG747" s="255"/>
      <c r="BH747" s="255"/>
      <c r="BI747" s="255"/>
      <c r="BJ747" s="255"/>
      <c r="BK747" s="255"/>
      <c r="BL747" s="255"/>
      <c r="BM747" s="255"/>
      <c r="BN747" s="362">
        <f>SUM(R755:BM755)</f>
        <v>0</v>
      </c>
      <c r="BO747" s="364">
        <f>SUM(R756:BM756)</f>
        <v>0</v>
      </c>
      <c r="BP747" s="366">
        <f>IF($O747=0,0,IF($BN747&gt;=143*$I747,1,0))</f>
        <v>0</v>
      </c>
      <c r="BQ747" s="366">
        <f>IF($BN747&gt;=143*$I747,0,(CEILING(143*$I747,1)-$BN747))</f>
        <v>0</v>
      </c>
      <c r="BR747" s="106"/>
      <c r="BS747" s="106"/>
      <c r="BT747" s="106"/>
      <c r="BU747" s="106"/>
      <c r="BV747" s="106"/>
      <c r="BW747" s="106"/>
      <c r="BX747" s="106"/>
      <c r="BY747" s="106"/>
      <c r="BZ747" s="106"/>
      <c r="CA747" s="106"/>
      <c r="CB747" s="106"/>
      <c r="CC747" s="106"/>
      <c r="CD747" s="106"/>
      <c r="CE747" s="106"/>
      <c r="CF747" s="106"/>
      <c r="CG747" s="106"/>
    </row>
    <row r="748" spans="1:85" s="245" customFormat="1" ht="29" x14ac:dyDescent="0.35">
      <c r="A748" s="243"/>
      <c r="B748" s="128"/>
      <c r="C748" s="80"/>
      <c r="D748" s="80"/>
      <c r="E748" s="80"/>
      <c r="F748" s="80"/>
      <c r="G748" s="80"/>
      <c r="H748" s="80"/>
      <c r="I748" s="80"/>
      <c r="J748" s="80"/>
      <c r="K748" s="80"/>
      <c r="L748" s="80"/>
      <c r="M748" s="64"/>
      <c r="N748" s="7"/>
      <c r="O748" s="192"/>
      <c r="P748" s="106"/>
      <c r="Q748" s="63" t="s">
        <v>129</v>
      </c>
      <c r="R748" s="256"/>
      <c r="S748" s="256"/>
      <c r="T748" s="256"/>
      <c r="U748" s="256"/>
      <c r="V748" s="256"/>
      <c r="W748" s="256"/>
      <c r="X748" s="256"/>
      <c r="Y748" s="256"/>
      <c r="Z748" s="256"/>
      <c r="AA748" s="256"/>
      <c r="AB748" s="256"/>
      <c r="AC748" s="256"/>
      <c r="AD748" s="256"/>
      <c r="AE748" s="256"/>
      <c r="AF748" s="256"/>
      <c r="AG748" s="256"/>
      <c r="AH748" s="256"/>
      <c r="AI748" s="256"/>
      <c r="AJ748" s="256"/>
      <c r="AK748" s="256"/>
      <c r="AL748" s="256"/>
      <c r="AM748" s="256"/>
      <c r="AN748" s="256"/>
      <c r="AO748" s="256"/>
      <c r="AP748" s="256"/>
      <c r="AQ748" s="256"/>
      <c r="AR748" s="256"/>
      <c r="AS748" s="256"/>
      <c r="AT748" s="256"/>
      <c r="AU748" s="256"/>
      <c r="AV748" s="256"/>
      <c r="AW748" s="256"/>
      <c r="AX748" s="256"/>
      <c r="AY748" s="256"/>
      <c r="AZ748" s="256"/>
      <c r="BA748" s="256"/>
      <c r="BB748" s="256"/>
      <c r="BC748" s="256"/>
      <c r="BD748" s="256"/>
      <c r="BE748" s="256"/>
      <c r="BF748" s="256"/>
      <c r="BG748" s="256"/>
      <c r="BH748" s="256"/>
      <c r="BI748" s="256"/>
      <c r="BJ748" s="256"/>
      <c r="BK748" s="256"/>
      <c r="BL748" s="256"/>
      <c r="BM748" s="256"/>
      <c r="BN748" s="362"/>
      <c r="BO748" s="364"/>
      <c r="BP748" s="366"/>
      <c r="BQ748" s="366"/>
      <c r="BR748" s="106"/>
      <c r="BS748" s="106"/>
      <c r="BT748" s="106"/>
      <c r="BU748" s="106"/>
      <c r="BV748" s="106"/>
      <c r="BW748" s="106"/>
      <c r="BX748" s="106"/>
      <c r="BY748" s="106"/>
      <c r="BZ748" s="106"/>
      <c r="CA748" s="106"/>
      <c r="CB748" s="106"/>
      <c r="CC748" s="106"/>
      <c r="CD748" s="106"/>
      <c r="CE748" s="106"/>
      <c r="CF748" s="106"/>
      <c r="CG748" s="106"/>
    </row>
    <row r="749" spans="1:85" s="245" customFormat="1" ht="14.5" hidden="1" customHeight="1" x14ac:dyDescent="0.35">
      <c r="A749" s="243"/>
      <c r="B749" s="128"/>
      <c r="C749" s="80"/>
      <c r="D749" s="80"/>
      <c r="E749" s="80"/>
      <c r="F749" s="80"/>
      <c r="G749" s="80"/>
      <c r="H749" s="80"/>
      <c r="I749" s="80"/>
      <c r="J749" s="80"/>
      <c r="K749" s="80"/>
      <c r="L749" s="80"/>
      <c r="M749" s="64"/>
      <c r="N749" s="7"/>
      <c r="O749" s="192"/>
      <c r="P749" s="106"/>
      <c r="Q749" s="65" t="s">
        <v>130</v>
      </c>
      <c r="R749" s="66">
        <f>IF(R747&lt;&gt;0,1,0)</f>
        <v>0</v>
      </c>
      <c r="S749" s="66">
        <f t="shared" ref="S749" si="13921">IF(R749&gt;0,R749+1,IF(S747&lt;&gt;0,1,0))</f>
        <v>0</v>
      </c>
      <c r="T749" s="66">
        <f t="shared" ref="T749" si="13922">IF(S749&gt;0,S749+1,IF(T747&lt;&gt;0,1,0))</f>
        <v>0</v>
      </c>
      <c r="U749" s="66">
        <f t="shared" ref="U749" si="13923">IF(T749&gt;0,T749+1,IF(U747&lt;&gt;0,1,0))</f>
        <v>0</v>
      </c>
      <c r="V749" s="66">
        <f t="shared" ref="V749" si="13924">IF(U749&gt;0,U749+1,IF(V747&lt;&gt;0,1,0))</f>
        <v>0</v>
      </c>
      <c r="W749" s="66">
        <f t="shared" ref="W749" si="13925">IF(V749&gt;0,V749+1,IF(W747&lt;&gt;0,1,0))</f>
        <v>0</v>
      </c>
      <c r="X749" s="66">
        <f t="shared" ref="X749" si="13926">IF(W749&gt;0,W749+1,IF(X747&lt;&gt;0,1,0))</f>
        <v>0</v>
      </c>
      <c r="Y749" s="66">
        <f t="shared" ref="Y749" si="13927">IF(X749&gt;0,X749+1,IF(Y747&lt;&gt;0,1,0))</f>
        <v>0</v>
      </c>
      <c r="Z749" s="66">
        <f t="shared" ref="Z749" si="13928">IF(Y749&gt;0,Y749+1,IF(Z747&lt;&gt;0,1,0))</f>
        <v>0</v>
      </c>
      <c r="AA749" s="66">
        <f t="shared" ref="AA749" si="13929">IF(Z749&gt;0,Z749+1,IF(AA747&lt;&gt;0,1,0))</f>
        <v>0</v>
      </c>
      <c r="AB749" s="66">
        <f t="shared" ref="AB749" si="13930">IF(AA749&gt;0,AA749+1,IF(AB747&lt;&gt;0,1,0))</f>
        <v>0</v>
      </c>
      <c r="AC749" s="66">
        <f t="shared" ref="AC749" si="13931">IF(AB749&gt;0,AB749+1,IF(AC747&lt;&gt;0,1,0))</f>
        <v>0</v>
      </c>
      <c r="AD749" s="66">
        <f t="shared" ref="AD749" si="13932">IF(AC749&gt;0,AC749+1,IF(AD747&lt;&gt;0,1,0))</f>
        <v>0</v>
      </c>
      <c r="AE749" s="66">
        <f t="shared" ref="AE749" si="13933">IF(AD749&gt;0,AD749+1,IF(AE747&lt;&gt;0,1,0))</f>
        <v>0</v>
      </c>
      <c r="AF749" s="66">
        <f t="shared" ref="AF749" si="13934">IF(AE749&gt;0,AE749+1,IF(AF747&lt;&gt;0,1,0))</f>
        <v>0</v>
      </c>
      <c r="AG749" s="66">
        <f t="shared" ref="AG749" si="13935">IF(AF749&gt;0,AF749+1,IF(AG747&lt;&gt;0,1,0))</f>
        <v>0</v>
      </c>
      <c r="AH749" s="66">
        <f t="shared" ref="AH749" si="13936">IF(AG749&gt;0,AG749+1,IF(AH747&lt;&gt;0,1,0))</f>
        <v>0</v>
      </c>
      <c r="AI749" s="66">
        <f t="shared" ref="AI749" si="13937">IF(AH749&gt;0,AH749+1,IF(AI747&lt;&gt;0,1,0))</f>
        <v>0</v>
      </c>
      <c r="AJ749" s="66">
        <f t="shared" ref="AJ749" si="13938">IF(AI749&gt;0,AI749+1,IF(AJ747&lt;&gt;0,1,0))</f>
        <v>0</v>
      </c>
      <c r="AK749" s="66">
        <f t="shared" ref="AK749" si="13939">IF(AJ749&gt;0,AJ749+1,IF(AK747&lt;&gt;0,1,0))</f>
        <v>0</v>
      </c>
      <c r="AL749" s="66">
        <f t="shared" ref="AL749" si="13940">IF(AK749&gt;0,AK749+1,IF(AL747&lt;&gt;0,1,0))</f>
        <v>0</v>
      </c>
      <c r="AM749" s="66">
        <f t="shared" ref="AM749" si="13941">IF(AL749&gt;0,AL749+1,IF(AM747&lt;&gt;0,1,0))</f>
        <v>0</v>
      </c>
      <c r="AN749" s="66">
        <f t="shared" ref="AN749" si="13942">IF(AM749&gt;0,AM749+1,IF(AN747&lt;&gt;0,1,0))</f>
        <v>0</v>
      </c>
      <c r="AO749" s="66">
        <f t="shared" ref="AO749" si="13943">IF(AN749&gt;0,AN749+1,IF(AO747&lt;&gt;0,1,0))</f>
        <v>0</v>
      </c>
      <c r="AP749" s="66">
        <f t="shared" ref="AP749" si="13944">IF(AO749&gt;0,AO749+1,IF(AP747&lt;&gt;0,1,0))</f>
        <v>0</v>
      </c>
      <c r="AQ749" s="66">
        <f t="shared" ref="AQ749" si="13945">IF(AP749&gt;0,AP749+1,IF(AQ747&lt;&gt;0,1,0))</f>
        <v>0</v>
      </c>
      <c r="AR749" s="66">
        <f t="shared" ref="AR749" si="13946">IF(AQ749&gt;0,AQ749+1,IF(AR747&lt;&gt;0,1,0))</f>
        <v>0</v>
      </c>
      <c r="AS749" s="66">
        <f t="shared" ref="AS749" si="13947">IF(AR749&gt;0,AR749+1,IF(AS747&lt;&gt;0,1,0))</f>
        <v>0</v>
      </c>
      <c r="AT749" s="66">
        <f t="shared" ref="AT749" si="13948">IF(AS749&gt;0,AS749+1,IF(AT747&lt;&gt;0,1,0))</f>
        <v>0</v>
      </c>
      <c r="AU749" s="66">
        <f t="shared" ref="AU749" si="13949">IF(AT749&gt;0,AT749+1,IF(AU747&lt;&gt;0,1,0))</f>
        <v>0</v>
      </c>
      <c r="AV749" s="66">
        <f t="shared" ref="AV749" si="13950">IF(AU749&gt;0,AU749+1,IF(AV747&lt;&gt;0,1,0))</f>
        <v>0</v>
      </c>
      <c r="AW749" s="66">
        <f t="shared" ref="AW749" si="13951">IF(AV749&gt;0,AV749+1,IF(AW747&lt;&gt;0,1,0))</f>
        <v>0</v>
      </c>
      <c r="AX749" s="66">
        <f t="shared" ref="AX749" si="13952">IF(AW749&gt;0,AW749+1,IF(AX747&lt;&gt;0,1,0))</f>
        <v>0</v>
      </c>
      <c r="AY749" s="66">
        <f t="shared" ref="AY749" si="13953">IF(AX749&gt;0,AX749+1,IF(AY747&lt;&gt;0,1,0))</f>
        <v>0</v>
      </c>
      <c r="AZ749" s="66">
        <f t="shared" ref="AZ749" si="13954">IF(AY749&gt;0,AY749+1,IF(AZ747&lt;&gt;0,1,0))</f>
        <v>0</v>
      </c>
      <c r="BA749" s="66">
        <f t="shared" ref="BA749" si="13955">IF(AZ749&gt;0,AZ749+1,IF(BA747&lt;&gt;0,1,0))</f>
        <v>0</v>
      </c>
      <c r="BB749" s="66">
        <f t="shared" ref="BB749" si="13956">IF(BA749&gt;0,BA749+1,IF(BB747&lt;&gt;0,1,0))</f>
        <v>0</v>
      </c>
      <c r="BC749" s="66">
        <f t="shared" ref="BC749" si="13957">IF(BB749&gt;0,BB749+1,IF(BC747&lt;&gt;0,1,0))</f>
        <v>0</v>
      </c>
      <c r="BD749" s="66">
        <f t="shared" ref="BD749" si="13958">IF(BC749&gt;0,BC749+1,IF(BD747&lt;&gt;0,1,0))</f>
        <v>0</v>
      </c>
      <c r="BE749" s="66">
        <f t="shared" ref="BE749" si="13959">IF(BD749&gt;0,BD749+1,IF(BE747&lt;&gt;0,1,0))</f>
        <v>0</v>
      </c>
      <c r="BF749" s="66">
        <f t="shared" ref="BF749" si="13960">IF(BE749&gt;0,BE749+1,IF(BF747&lt;&gt;0,1,0))</f>
        <v>0</v>
      </c>
      <c r="BG749" s="66">
        <f t="shared" ref="BG749" si="13961">IF(BF749&gt;0,BF749+1,IF(BG747&lt;&gt;0,1,0))</f>
        <v>0</v>
      </c>
      <c r="BH749" s="66">
        <f t="shared" ref="BH749" si="13962">IF(BG749&gt;0,BG749+1,IF(BH747&lt;&gt;0,1,0))</f>
        <v>0</v>
      </c>
      <c r="BI749" s="66">
        <f t="shared" ref="BI749" si="13963">IF(BH749&gt;0,BH749+1,IF(BI747&lt;&gt;0,1,0))</f>
        <v>0</v>
      </c>
      <c r="BJ749" s="66">
        <f t="shared" ref="BJ749" si="13964">IF(BI749&gt;0,BI749+1,IF(BJ747&lt;&gt;0,1,0))</f>
        <v>0</v>
      </c>
      <c r="BK749" s="66">
        <f t="shared" ref="BK749" si="13965">IF(BJ749&gt;0,BJ749+1,IF(BK747&lt;&gt;0,1,0))</f>
        <v>0</v>
      </c>
      <c r="BL749" s="66">
        <f t="shared" ref="BL749" si="13966">IF(BK749&gt;0,BK749+1,IF(BL747&lt;&gt;0,1,0))</f>
        <v>0</v>
      </c>
      <c r="BM749" s="66">
        <f t="shared" ref="BM749" si="13967">IF(BL749&gt;0,BL749+1,IF(BM747&lt;&gt;0,1,0))</f>
        <v>0</v>
      </c>
      <c r="BN749" s="362"/>
      <c r="BO749" s="364"/>
      <c r="BP749" s="366"/>
      <c r="BQ749" s="366"/>
      <c r="BR749" s="106"/>
      <c r="BS749" s="106"/>
      <c r="BT749" s="106"/>
      <c r="BU749" s="106"/>
      <c r="BV749" s="106"/>
      <c r="BW749" s="106"/>
      <c r="BX749" s="106"/>
      <c r="BY749" s="106"/>
      <c r="BZ749" s="106"/>
      <c r="CA749" s="106"/>
      <c r="CB749" s="106"/>
      <c r="CC749" s="106"/>
      <c r="CD749" s="106"/>
      <c r="CE749" s="106"/>
      <c r="CF749" s="106"/>
      <c r="CG749" s="106"/>
    </row>
    <row r="750" spans="1:85" s="245" customFormat="1" ht="14.5" hidden="1" customHeight="1" x14ac:dyDescent="0.35">
      <c r="A750" s="243"/>
      <c r="B750" s="128"/>
      <c r="C750" s="80"/>
      <c r="D750" s="80"/>
      <c r="E750" s="80"/>
      <c r="F750" s="80"/>
      <c r="G750" s="80"/>
      <c r="H750" s="80"/>
      <c r="I750" s="80"/>
      <c r="J750" s="80"/>
      <c r="K750" s="80"/>
      <c r="L750" s="80"/>
      <c r="M750" s="64"/>
      <c r="N750" s="7"/>
      <c r="O750" s="192"/>
      <c r="P750" s="106"/>
      <c r="Q750" s="65" t="s">
        <v>131</v>
      </c>
      <c r="R750" s="66">
        <f>R749</f>
        <v>0</v>
      </c>
      <c r="S750" s="66">
        <f>IF(S749=0,0,IF(OR(R750=0,R750=12),1,R750+1))</f>
        <v>0</v>
      </c>
      <c r="T750" s="66">
        <f t="shared" ref="T750" si="13968">IF(T749=0,0,IF(OR(S750=0,S750=12),1,S750+1))</f>
        <v>0</v>
      </c>
      <c r="U750" s="66">
        <f t="shared" ref="U750" si="13969">IF(U749=0,0,IF(OR(T750=0,T750=12),1,T750+1))</f>
        <v>0</v>
      </c>
      <c r="V750" s="66">
        <f t="shared" ref="V750" si="13970">IF(V749=0,0,IF(OR(U750=0,U750=12),1,U750+1))</f>
        <v>0</v>
      </c>
      <c r="W750" s="66">
        <f t="shared" ref="W750" si="13971">IF(W749=0,0,IF(OR(V750=0,V750=12),1,V750+1))</f>
        <v>0</v>
      </c>
      <c r="X750" s="66">
        <f t="shared" ref="X750" si="13972">IF(X749=0,0,IF(OR(W750=0,W750=12),1,W750+1))</f>
        <v>0</v>
      </c>
      <c r="Y750" s="66">
        <f t="shared" ref="Y750" si="13973">IF(Y749=0,0,IF(OR(X750=0,X750=12),1,X750+1))</f>
        <v>0</v>
      </c>
      <c r="Z750" s="66">
        <f t="shared" ref="Z750" si="13974">IF(Z749=0,0,IF(OR(Y750=0,Y750=12),1,Y750+1))</f>
        <v>0</v>
      </c>
      <c r="AA750" s="66">
        <f t="shared" ref="AA750" si="13975">IF(AA749=0,0,IF(OR(Z750=0,Z750=12),1,Z750+1))</f>
        <v>0</v>
      </c>
      <c r="AB750" s="66">
        <f t="shared" ref="AB750" si="13976">IF(AB749=0,0,IF(OR(AA750=0,AA750=12),1,AA750+1))</f>
        <v>0</v>
      </c>
      <c r="AC750" s="66">
        <f t="shared" ref="AC750" si="13977">IF(AC749=0,0,IF(OR(AB750=0,AB750=12),1,AB750+1))</f>
        <v>0</v>
      </c>
      <c r="AD750" s="66">
        <f t="shared" ref="AD750" si="13978">IF(AD749=0,0,IF(OR(AC750=0,AC750=12),1,AC750+1))</f>
        <v>0</v>
      </c>
      <c r="AE750" s="66">
        <f t="shared" ref="AE750" si="13979">IF(AE749=0,0,IF(OR(AD750=0,AD750=12),1,AD750+1))</f>
        <v>0</v>
      </c>
      <c r="AF750" s="66">
        <f t="shared" ref="AF750" si="13980">IF(AF749=0,0,IF(OR(AE750=0,AE750=12),1,AE750+1))</f>
        <v>0</v>
      </c>
      <c r="AG750" s="66">
        <f t="shared" ref="AG750" si="13981">IF(AG749=0,0,IF(OR(AF750=0,AF750=12),1,AF750+1))</f>
        <v>0</v>
      </c>
      <c r="AH750" s="66">
        <f t="shared" ref="AH750" si="13982">IF(AH749=0,0,IF(OR(AG750=0,AG750=12),1,AG750+1))</f>
        <v>0</v>
      </c>
      <c r="AI750" s="66">
        <f t="shared" ref="AI750" si="13983">IF(AI749=0,0,IF(OR(AH750=0,AH750=12),1,AH750+1))</f>
        <v>0</v>
      </c>
      <c r="AJ750" s="66">
        <f t="shared" ref="AJ750" si="13984">IF(AJ749=0,0,IF(OR(AI750=0,AI750=12),1,AI750+1))</f>
        <v>0</v>
      </c>
      <c r="AK750" s="66">
        <f t="shared" ref="AK750" si="13985">IF(AK749=0,0,IF(OR(AJ750=0,AJ750=12),1,AJ750+1))</f>
        <v>0</v>
      </c>
      <c r="AL750" s="66">
        <f t="shared" ref="AL750" si="13986">IF(AL749=0,0,IF(OR(AK750=0,AK750=12),1,AK750+1))</f>
        <v>0</v>
      </c>
      <c r="AM750" s="66">
        <f t="shared" ref="AM750" si="13987">IF(AM749=0,0,IF(OR(AL750=0,AL750=12),1,AL750+1))</f>
        <v>0</v>
      </c>
      <c r="AN750" s="66">
        <f t="shared" ref="AN750" si="13988">IF(AN749=0,0,IF(OR(AM750=0,AM750=12),1,AM750+1))</f>
        <v>0</v>
      </c>
      <c r="AO750" s="66">
        <f t="shared" ref="AO750" si="13989">IF(AO749=0,0,IF(OR(AN750=0,AN750=12),1,AN750+1))</f>
        <v>0</v>
      </c>
      <c r="AP750" s="66">
        <f t="shared" ref="AP750" si="13990">IF(AP749=0,0,IF(OR(AO750=0,AO750=12),1,AO750+1))</f>
        <v>0</v>
      </c>
      <c r="AQ750" s="66">
        <f t="shared" ref="AQ750" si="13991">IF(AQ749=0,0,IF(OR(AP750=0,AP750=12),1,AP750+1))</f>
        <v>0</v>
      </c>
      <c r="AR750" s="66">
        <f t="shared" ref="AR750" si="13992">IF(AR749=0,0,IF(OR(AQ750=0,AQ750=12),1,AQ750+1))</f>
        <v>0</v>
      </c>
      <c r="AS750" s="66">
        <f t="shared" ref="AS750" si="13993">IF(AS749=0,0,IF(OR(AR750=0,AR750=12),1,AR750+1))</f>
        <v>0</v>
      </c>
      <c r="AT750" s="66">
        <f t="shared" ref="AT750" si="13994">IF(AT749=0,0,IF(OR(AS750=0,AS750=12),1,AS750+1))</f>
        <v>0</v>
      </c>
      <c r="AU750" s="66">
        <f t="shared" ref="AU750" si="13995">IF(AU749=0,0,IF(OR(AT750=0,AT750=12),1,AT750+1))</f>
        <v>0</v>
      </c>
      <c r="AV750" s="66">
        <f t="shared" ref="AV750" si="13996">IF(AV749=0,0,IF(OR(AU750=0,AU750=12),1,AU750+1))</f>
        <v>0</v>
      </c>
      <c r="AW750" s="66">
        <f t="shared" ref="AW750" si="13997">IF(AW749=0,0,IF(OR(AV750=0,AV750=12),1,AV750+1))</f>
        <v>0</v>
      </c>
      <c r="AX750" s="66">
        <f t="shared" ref="AX750" si="13998">IF(AX749=0,0,IF(OR(AW750=0,AW750=12),1,AW750+1))</f>
        <v>0</v>
      </c>
      <c r="AY750" s="66">
        <f t="shared" ref="AY750" si="13999">IF(AY749=0,0,IF(OR(AX750=0,AX750=12),1,AX750+1))</f>
        <v>0</v>
      </c>
      <c r="AZ750" s="66">
        <f t="shared" ref="AZ750" si="14000">IF(AZ749=0,0,IF(OR(AY750=0,AY750=12),1,AY750+1))</f>
        <v>0</v>
      </c>
      <c r="BA750" s="66">
        <f t="shared" ref="BA750" si="14001">IF(BA749=0,0,IF(OR(AZ750=0,AZ750=12),1,AZ750+1))</f>
        <v>0</v>
      </c>
      <c r="BB750" s="66">
        <f t="shared" ref="BB750" si="14002">IF(BB749=0,0,IF(OR(BA750=0,BA750=12),1,BA750+1))</f>
        <v>0</v>
      </c>
      <c r="BC750" s="66">
        <f t="shared" ref="BC750" si="14003">IF(BC749=0,0,IF(OR(BB750=0,BB750=12),1,BB750+1))</f>
        <v>0</v>
      </c>
      <c r="BD750" s="66">
        <f t="shared" ref="BD750" si="14004">IF(BD749=0,0,IF(OR(BC750=0,BC750=12),1,BC750+1))</f>
        <v>0</v>
      </c>
      <c r="BE750" s="66">
        <f t="shared" ref="BE750" si="14005">IF(BE749=0,0,IF(OR(BD750=0,BD750=12),1,BD750+1))</f>
        <v>0</v>
      </c>
      <c r="BF750" s="66">
        <f t="shared" ref="BF750" si="14006">IF(BF749=0,0,IF(OR(BE750=0,BE750=12),1,BE750+1))</f>
        <v>0</v>
      </c>
      <c r="BG750" s="66">
        <f t="shared" ref="BG750" si="14007">IF(BG749=0,0,IF(OR(BF750=0,BF750=12),1,BF750+1))</f>
        <v>0</v>
      </c>
      <c r="BH750" s="66">
        <f t="shared" ref="BH750" si="14008">IF(BH749=0,0,IF(OR(BG750=0,BG750=12),1,BG750+1))</f>
        <v>0</v>
      </c>
      <c r="BI750" s="66">
        <f t="shared" ref="BI750" si="14009">IF(BI749=0,0,IF(OR(BH750=0,BH750=12),1,BH750+1))</f>
        <v>0</v>
      </c>
      <c r="BJ750" s="66">
        <f t="shared" ref="BJ750" si="14010">IF(BJ749=0,0,IF(OR(BI750=0,BI750=12),1,BI750+1))</f>
        <v>0</v>
      </c>
      <c r="BK750" s="66">
        <f t="shared" ref="BK750" si="14011">IF(BK749=0,0,IF(OR(BJ750=0,BJ750=12),1,BJ750+1))</f>
        <v>0</v>
      </c>
      <c r="BL750" s="66">
        <f t="shared" ref="BL750" si="14012">IF(BL749=0,0,IF(OR(BK750=0,BK750=12),1,BK750+1))</f>
        <v>0</v>
      </c>
      <c r="BM750" s="66">
        <f t="shared" ref="BM750" si="14013">IF(BM749=0,0,IF(OR(BL750=0,BL750=12),1,BL750+1))</f>
        <v>0</v>
      </c>
      <c r="BN750" s="362"/>
      <c r="BO750" s="364"/>
      <c r="BP750" s="366"/>
      <c r="BQ750" s="366"/>
      <c r="BR750" s="106"/>
      <c r="BS750" s="106"/>
      <c r="BT750" s="106"/>
      <c r="BU750" s="106"/>
      <c r="BV750" s="106"/>
      <c r="BW750" s="106"/>
      <c r="BX750" s="106"/>
      <c r="BY750" s="106"/>
      <c r="BZ750" s="106"/>
      <c r="CA750" s="106"/>
      <c r="CB750" s="106"/>
      <c r="CC750" s="106"/>
      <c r="CD750" s="106"/>
      <c r="CE750" s="106"/>
      <c r="CF750" s="106"/>
      <c r="CG750" s="106"/>
    </row>
    <row r="751" spans="1:85" s="245" customFormat="1" ht="43.5" x14ac:dyDescent="0.35">
      <c r="A751" s="243"/>
      <c r="B751" s="128"/>
      <c r="C751" s="80"/>
      <c r="D751" s="80"/>
      <c r="E751" s="80"/>
      <c r="F751" s="80"/>
      <c r="G751" s="80"/>
      <c r="H751" s="80"/>
      <c r="I751" s="80"/>
      <c r="J751" s="80"/>
      <c r="K751" s="80"/>
      <c r="L751" s="80"/>
      <c r="M751" s="64"/>
      <c r="N751" s="7"/>
      <c r="O751" s="192"/>
      <c r="P751" s="106"/>
      <c r="Q751" s="63" t="s">
        <v>237</v>
      </c>
      <c r="R751" s="68">
        <f>IF(R750&gt;0,IF(R754&gt;$L747,$L747,R754),0)</f>
        <v>0</v>
      </c>
      <c r="S751" s="68">
        <f>IF(S750&gt;0,IF((SUMIFS($R753:R753,$R750:R750,12)+IF(R750=12,0,R751)+S754)&gt;=$L747,$L747-FLOOR(SUMIFS($R753:R753,$R750:R750,12),1),IF(S750=1,S754,S754+R751)),0)</f>
        <v>0</v>
      </c>
      <c r="T751" s="68">
        <f>IF(T750&gt;0,IF((SUMIFS($R753:S753,$R750:S750,12)+IF(S750=12,0,S751)+T754)&gt;=$L747,$L747-FLOOR(SUMIFS($R753:S753,$R750:S750,12),1),IF(T750=1,T754,T754+S751)),0)</f>
        <v>0</v>
      </c>
      <c r="U751" s="68">
        <f>IF(U750&gt;0,IF((SUMIFS($R753:T753,$R750:T750,12)+IF(T750=12,0,T751)+U754)&gt;=$L747,$L747-FLOOR(SUMIFS($R753:T753,$R750:T750,12),1),IF(U750=1,U754,U754+T751)),0)</f>
        <v>0</v>
      </c>
      <c r="V751" s="68">
        <f>IF(V750&gt;0,IF((SUMIFS($R753:U753,$R750:U750,12)+IF(U750=12,0,U751)+V754)&gt;=$L747,$L747-FLOOR(SUMIFS($R753:U753,$R750:U750,12),1),IF(V750=1,V754,V754+U751)),0)</f>
        <v>0</v>
      </c>
      <c r="W751" s="68">
        <f>IF(W750&gt;0,IF((SUMIFS($R753:V753,$R750:V750,12)+IF(V750=12,0,V751)+W754)&gt;=$L747,$L747-FLOOR(SUMIFS($R753:V753,$R750:V750,12),1),IF(W750=1,W754,W754+V751)),0)</f>
        <v>0</v>
      </c>
      <c r="X751" s="68">
        <f>IF(X750&gt;0,IF((SUMIFS($R753:W753,$R750:W750,12)+IF(W750=12,0,W751)+X754)&gt;=$L747,$L747-FLOOR(SUMIFS($R753:W753,$R750:W750,12),1),IF(X750=1,X754,X754+W751)),0)</f>
        <v>0</v>
      </c>
      <c r="Y751" s="68">
        <f>IF(Y750&gt;0,IF((SUMIFS($R753:X753,$R750:X750,12)+IF(X750=12,0,X751)+Y754)&gt;=$L747,$L747-FLOOR(SUMIFS($R753:X753,$R750:X750,12),1),IF(Y750=1,Y754,Y754+X751)),0)</f>
        <v>0</v>
      </c>
      <c r="Z751" s="68">
        <f>IF(Z750&gt;0,IF((SUMIFS($R753:Y753,$R750:Y750,12)+IF(Y750=12,0,Y751)+Z754)&gt;=$L747,$L747-FLOOR(SUMIFS($R753:Y753,$R750:Y750,12),1),IF(Z750=1,Z754,Z754+Y751)),0)</f>
        <v>0</v>
      </c>
      <c r="AA751" s="68">
        <f>IF(AA750&gt;0,IF((SUMIFS($R753:Z753,$R750:Z750,12)+IF(Z750=12,0,Z751)+AA754)&gt;=$L747,$L747-FLOOR(SUMIFS($R753:Z753,$R750:Z750,12),1),IF(AA750=1,AA754,AA754+Z751)),0)</f>
        <v>0</v>
      </c>
      <c r="AB751" s="68">
        <f>IF(AB750&gt;0,IF((SUMIFS($R753:AA753,$R750:AA750,12)+IF(AA750=12,0,AA751)+AB754)&gt;=$L747,$L747-FLOOR(SUMIFS($R753:AA753,$R750:AA750,12),1),IF(AB750=1,AB754,AB754+AA751)),0)</f>
        <v>0</v>
      </c>
      <c r="AC751" s="68">
        <f>IF(AC750&gt;0,IF((SUMIFS($R753:AB753,$R750:AB750,12)+IF(AB750=12,0,AB751)+AC754)&gt;=$L747,$L747-FLOOR(SUMIFS($R753:AB753,$R750:AB750,12),1),IF(AC750=1,AC754,AC754+AB751)),0)</f>
        <v>0</v>
      </c>
      <c r="AD751" s="68">
        <f>IF(AD750&gt;0,IF((SUMIFS($R753:AC753,$R750:AC750,12)+IF(AC750=12,0,AC751)+AD754)&gt;=$L747,$L747-FLOOR(SUMIFS($R753:AC753,$R750:AC750,12),1),IF(AD750=1,AD754,AD754+AC751)),0)</f>
        <v>0</v>
      </c>
      <c r="AE751" s="68">
        <f>IF(AE750&gt;0,IF((SUMIFS($R753:AD753,$R750:AD750,12)+IF(AD750=12,0,AD751)+AE754)&gt;=$L747,$L747-FLOOR(SUMIFS($R753:AD753,$R750:AD750,12),1),IF(AE750=1,AE754,AE754+AD751)),0)</f>
        <v>0</v>
      </c>
      <c r="AF751" s="68">
        <f>IF(AF750&gt;0,IF((SUMIFS($R753:AE753,$R750:AE750,12)+IF(AE750=12,0,AE751)+AF754)&gt;=$L747,$L747-FLOOR(SUMIFS($R753:AE753,$R750:AE750,12),1),IF(AF750=1,AF754,AF754+AE751)),0)</f>
        <v>0</v>
      </c>
      <c r="AG751" s="68">
        <f>IF(AG750&gt;0,IF((SUMIFS($R753:AF753,$R750:AF750,12)+IF(AF750=12,0,AF751)+AG754)&gt;=$L747,$L747-FLOOR(SUMIFS($R753:AF753,$R750:AF750,12),1),IF(AG750=1,AG754,AG754+AF751)),0)</f>
        <v>0</v>
      </c>
      <c r="AH751" s="68">
        <f>IF(AH750&gt;0,IF((SUMIFS($R753:AG753,$R750:AG750,12)+IF(AG750=12,0,AG751)+AH754)&gt;=$L747,$L747-FLOOR(SUMIFS($R753:AG753,$R750:AG750,12),1),IF(AH750=1,AH754,AH754+AG751)),0)</f>
        <v>0</v>
      </c>
      <c r="AI751" s="68">
        <f>IF(AI750&gt;0,IF((SUMIFS($R753:AH753,$R750:AH750,12)+IF(AH750=12,0,AH751)+AI754)&gt;=$L747,$L747-FLOOR(SUMIFS($R753:AH753,$R750:AH750,12),1),IF(AI750=1,AI754,AI754+AH751)),0)</f>
        <v>0</v>
      </c>
      <c r="AJ751" s="68">
        <f>IF(AJ750&gt;0,IF((SUMIFS($R753:AI753,$R750:AI750,12)+IF(AI750=12,0,AI751)+AJ754)&gt;=$L747,$L747-FLOOR(SUMIFS($R753:AI753,$R750:AI750,12),1),IF(AJ750=1,AJ754,AJ754+AI751)),0)</f>
        <v>0</v>
      </c>
      <c r="AK751" s="68">
        <f>IF(AK750&gt;0,IF((SUMIFS($R753:AJ753,$R750:AJ750,12)+IF(AJ750=12,0,AJ751)+AK754)&gt;=$L747,$L747-FLOOR(SUMIFS($R753:AJ753,$R750:AJ750,12),1),IF(AK750=1,AK754,AK754+AJ751)),0)</f>
        <v>0</v>
      </c>
      <c r="AL751" s="68">
        <f>IF(AL750&gt;0,IF((SUMIFS($R753:AK753,$R750:AK750,12)+IF(AK750=12,0,AK751)+AL754)&gt;=$L747,$L747-FLOOR(SUMIFS($R753:AK753,$R750:AK750,12),1),IF(AL750=1,AL754,AL754+AK751)),0)</f>
        <v>0</v>
      </c>
      <c r="AM751" s="68">
        <f>IF(AM750&gt;0,IF((SUMIFS($R753:AL753,$R750:AL750,12)+IF(AL750=12,0,AL751)+AM754)&gt;=$L747,$L747-FLOOR(SUMIFS($R753:AL753,$R750:AL750,12),1),IF(AM750=1,AM754,AM754+AL751)),0)</f>
        <v>0</v>
      </c>
      <c r="AN751" s="68">
        <f>IF(AN750&gt;0,IF((SUMIFS($R753:AM753,$R750:AM750,12)+IF(AM750=12,0,AM751)+AN754)&gt;=$L747,$L747-FLOOR(SUMIFS($R753:AM753,$R750:AM750,12),1),IF(AN750=1,AN754,AN754+AM751)),0)</f>
        <v>0</v>
      </c>
      <c r="AO751" s="68">
        <f>IF(AO750&gt;0,IF((SUMIFS($R753:AN753,$R750:AN750,12)+IF(AN750=12,0,AN751)+AO754)&gt;=$L747,$L747-FLOOR(SUMIFS($R753:AN753,$R750:AN750,12),1),IF(AO750=1,AO754,AO754+AN751)),0)</f>
        <v>0</v>
      </c>
      <c r="AP751" s="68">
        <f>IF(AP750&gt;0,IF((SUMIFS($R753:AO753,$R750:AO750,12)+IF(AO750=12,0,AO751)+AP754)&gt;=$L747,$L747-FLOOR(SUMIFS($R753:AO753,$R750:AO750,12),1),IF(AP750=1,AP754,AP754+AO751)),0)</f>
        <v>0</v>
      </c>
      <c r="AQ751" s="68">
        <f>IF(AQ750&gt;0,IF((SUMIFS($R753:AP753,$R750:AP750,12)+IF(AP750=12,0,AP751)+AQ754)&gt;=$L747,$L747-FLOOR(SUMIFS($R753:AP753,$R750:AP750,12),1),IF(AQ750=1,AQ754,AQ754+AP751)),0)</f>
        <v>0</v>
      </c>
      <c r="AR751" s="68">
        <f>IF(AR750&gt;0,IF((SUMIFS($R753:AQ753,$R750:AQ750,12)+IF(AQ750=12,0,AQ751)+AR754)&gt;=$L747,$L747-FLOOR(SUMIFS($R753:AQ753,$R750:AQ750,12),1),IF(AR750=1,AR754,AR754+AQ751)),0)</f>
        <v>0</v>
      </c>
      <c r="AS751" s="68">
        <f>IF(AS750&gt;0,IF((SUMIFS($R753:AR753,$R750:AR750,12)+IF(AR750=12,0,AR751)+AS754)&gt;=$L747,$L747-FLOOR(SUMIFS($R753:AR753,$R750:AR750,12),1),IF(AS750=1,AS754,AS754+AR751)),0)</f>
        <v>0</v>
      </c>
      <c r="AT751" s="68">
        <f>IF(AT750&gt;0,IF((SUMIFS($R753:AS753,$R750:AS750,12)+IF(AS750=12,0,AS751)+AT754)&gt;=$L747,$L747-FLOOR(SUMIFS($R753:AS753,$R750:AS750,12),1),IF(AT750=1,AT754,AT754+AS751)),0)</f>
        <v>0</v>
      </c>
      <c r="AU751" s="68">
        <f>IF(AU750&gt;0,IF((SUMIFS($R753:AT753,$R750:AT750,12)+IF(AT750=12,0,AT751)+AU754)&gt;=$L747,$L747-FLOOR(SUMIFS($R753:AT753,$R750:AT750,12),1),IF(AU750=1,AU754,AU754+AT751)),0)</f>
        <v>0</v>
      </c>
      <c r="AV751" s="68">
        <f>IF(AV750&gt;0,IF((SUMIFS($R753:AU753,$R750:AU750,12)+IF(AU750=12,0,AU751)+AV754)&gt;=$L747,$L747-FLOOR(SUMIFS($R753:AU753,$R750:AU750,12),1),IF(AV750=1,AV754,AV754+AU751)),0)</f>
        <v>0</v>
      </c>
      <c r="AW751" s="68">
        <f>IF(AW750&gt;0,IF((SUMIFS($R753:AV753,$R750:AV750,12)+IF(AV750=12,0,AV751)+AW754)&gt;=$L747,$L747-FLOOR(SUMIFS($R753:AV753,$R750:AV750,12),1),IF(AW750=1,AW754,AW754+AV751)),0)</f>
        <v>0</v>
      </c>
      <c r="AX751" s="68">
        <f>IF(AX750&gt;0,IF((SUMIFS($R753:AW753,$R750:AW750,12)+IF(AW750=12,0,AW751)+AX754)&gt;=$L747,$L747-FLOOR(SUMIFS($R753:AW753,$R750:AW750,12),1),IF(AX750=1,AX754,AX754+AW751)),0)</f>
        <v>0</v>
      </c>
      <c r="AY751" s="68">
        <f>IF(AY750&gt;0,IF((SUMIFS($R753:AX753,$R750:AX750,12)+IF(AX750=12,0,AX751)+AY754)&gt;=$L747,$L747-FLOOR(SUMIFS($R753:AX753,$R750:AX750,12),1),IF(AY750=1,AY754,AY754+AX751)),0)</f>
        <v>0</v>
      </c>
      <c r="AZ751" s="68">
        <f>IF(AZ750&gt;0,IF((SUMIFS($R753:AY753,$R750:AY750,12)+IF(AY750=12,0,AY751)+AZ754)&gt;=$L747,$L747-FLOOR(SUMIFS($R753:AY753,$R750:AY750,12),1),IF(AZ750=1,AZ754,AZ754+AY751)),0)</f>
        <v>0</v>
      </c>
      <c r="BA751" s="68">
        <f>IF(BA750&gt;0,IF((SUMIFS($R753:AZ753,$R750:AZ750,12)+IF(AZ750=12,0,AZ751)+BA754)&gt;=$L747,$L747-FLOOR(SUMIFS($R753:AZ753,$R750:AZ750,12),1),IF(BA750=1,BA754,BA754+AZ751)),0)</f>
        <v>0</v>
      </c>
      <c r="BB751" s="68">
        <f>IF(BB750&gt;0,IF((SUMIFS($R753:BA753,$R750:BA750,12)+IF(BA750=12,0,BA751)+BB754)&gt;=$L747,$L747-FLOOR(SUMIFS($R753:BA753,$R750:BA750,12),1),IF(BB750=1,BB754,BB754+BA751)),0)</f>
        <v>0</v>
      </c>
      <c r="BC751" s="68">
        <f>IF(BC750&gt;0,IF((SUMIFS($R753:BB753,$R750:BB750,12)+IF(BB750=12,0,BB751)+BC754)&gt;=$L747,$L747-FLOOR(SUMIFS($R753:BB753,$R750:BB750,12),1),IF(BC750=1,BC754,BC754+BB751)),0)</f>
        <v>0</v>
      </c>
      <c r="BD751" s="68">
        <f>IF(BD750&gt;0,IF((SUMIFS($R753:BC753,$R750:BC750,12)+IF(BC750=12,0,BC751)+BD754)&gt;=$L747,$L747-FLOOR(SUMIFS($R753:BC753,$R750:BC750,12),1),IF(BD750=1,BD754,BD754+BC751)),0)</f>
        <v>0</v>
      </c>
      <c r="BE751" s="68">
        <f>IF(BE750&gt;0,IF((SUMIFS($R753:BD753,$R750:BD750,12)+IF(BD750=12,0,BD751)+BE754)&gt;=$L747,$L747-FLOOR(SUMIFS($R753:BD753,$R750:BD750,12),1),IF(BE750=1,BE754,BE754+BD751)),0)</f>
        <v>0</v>
      </c>
      <c r="BF751" s="68">
        <f>IF(BF750&gt;0,IF((SUMIFS($R753:BE753,$R750:BE750,12)+IF(BE750=12,0,BE751)+BF754)&gt;=$L747,$L747-FLOOR(SUMIFS($R753:BE753,$R750:BE750,12),1),IF(BF750=1,BF754,BF754+BE751)),0)</f>
        <v>0</v>
      </c>
      <c r="BG751" s="68">
        <f>IF(BG750&gt;0,IF((SUMIFS($R753:BF753,$R750:BF750,12)+IF(BF750=12,0,BF751)+BG754)&gt;=$L747,$L747-FLOOR(SUMIFS($R753:BF753,$R750:BF750,12),1),IF(BG750=1,BG754,BG754+BF751)),0)</f>
        <v>0</v>
      </c>
      <c r="BH751" s="68">
        <f>IF(BH750&gt;0,IF((SUMIFS($R753:BG753,$R750:BG750,12)+IF(BG750=12,0,BG751)+BH754)&gt;=$L747,$L747-FLOOR(SUMIFS($R753:BG753,$R750:BG750,12),1),IF(BH750=1,BH754,BH754+BG751)),0)</f>
        <v>0</v>
      </c>
      <c r="BI751" s="68">
        <f>IF(BI750&gt;0,IF((SUMIFS($R753:BH753,$R750:BH750,12)+IF(BH750=12,0,BH751)+BI754)&gt;=$L747,$L747-FLOOR(SUMIFS($R753:BH753,$R750:BH750,12),1),IF(BI750=1,BI754,BI754+BH751)),0)</f>
        <v>0</v>
      </c>
      <c r="BJ751" s="68">
        <f>IF(BJ750&gt;0,IF((SUMIFS($R753:BI753,$R750:BI750,12)+IF(BI750=12,0,BI751)+BJ754)&gt;=$L747,$L747-FLOOR(SUMIFS($R753:BI753,$R750:BI750,12),1),IF(BJ750=1,BJ754,BJ754+BI751)),0)</f>
        <v>0</v>
      </c>
      <c r="BK751" s="68">
        <f>IF(BK750&gt;0,IF((SUMIFS($R753:BJ753,$R750:BJ750,12)+IF(BJ750=12,0,BJ751)+BK754)&gt;=$L747,$L747-FLOOR(SUMIFS($R753:BJ753,$R750:BJ750,12),1),IF(BK750=1,BK754,BK754+BJ751)),0)</f>
        <v>0</v>
      </c>
      <c r="BL751" s="68">
        <f>IF(BL750&gt;0,IF((SUMIFS($R753:BK753,$R750:BK750,12)+IF(BK750=12,0,BK751)+BL754)&gt;=$L747,$L747-FLOOR(SUMIFS($R753:BK753,$R750:BK750,12),1),IF(BL750=1,BL754,BL754+BK751)),0)</f>
        <v>0</v>
      </c>
      <c r="BM751" s="68">
        <f>IF(BM750&gt;0,IF((SUMIFS($R753:BL753,$R750:BL750,12)+IF(BL750=12,0,BL751)+BM754)&gt;=$L747,$L747-FLOOR(SUMIFS($R753:BL753,$R750:BL750,12),1),IF(BM750=1,BM754,BM754+BL751)),0)</f>
        <v>0</v>
      </c>
      <c r="BN751" s="362"/>
      <c r="BO751" s="364"/>
      <c r="BP751" s="366"/>
      <c r="BQ751" s="366"/>
      <c r="BR751" s="106"/>
      <c r="BS751" s="106"/>
      <c r="BT751" s="106"/>
      <c r="BU751" s="106"/>
      <c r="BV751" s="106"/>
      <c r="BW751" s="106"/>
      <c r="BX751" s="106"/>
      <c r="BY751" s="106"/>
      <c r="BZ751" s="106"/>
      <c r="CA751" s="106"/>
      <c r="CB751" s="106"/>
      <c r="CC751" s="106"/>
      <c r="CD751" s="106"/>
      <c r="CE751" s="106"/>
      <c r="CF751" s="106"/>
      <c r="CG751" s="106"/>
    </row>
    <row r="752" spans="1:85" s="245" customFormat="1" ht="41.5" hidden="1" customHeight="1" x14ac:dyDescent="0.35">
      <c r="A752" s="243"/>
      <c r="B752" s="128"/>
      <c r="C752" s="80"/>
      <c r="D752" s="80"/>
      <c r="E752" s="80"/>
      <c r="F752" s="80"/>
      <c r="G752" s="80"/>
      <c r="H752" s="80"/>
      <c r="I752" s="80"/>
      <c r="J752" s="80"/>
      <c r="K752" s="80"/>
      <c r="L752" s="80"/>
      <c r="M752" s="64"/>
      <c r="N752" s="7"/>
      <c r="O752" s="192"/>
      <c r="P752" s="106"/>
      <c r="Q752" s="65" t="s">
        <v>161</v>
      </c>
      <c r="R752" s="67">
        <f>IF(R747&gt;0,R748,0)</f>
        <v>0</v>
      </c>
      <c r="S752" s="67">
        <f t="shared" ref="S752" si="14014">IF(S747&gt;0,IF(S750=1,S748,S748+R752),R752)</f>
        <v>0</v>
      </c>
      <c r="T752" s="67">
        <f t="shared" ref="T752" si="14015">IF(T747&gt;0,IF(T750=1,T748,T748+S752),S752)</f>
        <v>0</v>
      </c>
      <c r="U752" s="67">
        <f t="shared" ref="U752" si="14016">IF(U747&gt;0,IF(U750=1,U748,U748+T752),T752)</f>
        <v>0</v>
      </c>
      <c r="V752" s="67">
        <f t="shared" ref="V752" si="14017">IF(V747&gt;0,IF(V750=1,V748,V748+U752),U752)</f>
        <v>0</v>
      </c>
      <c r="W752" s="67">
        <f t="shared" ref="W752" si="14018">IF(W747&gt;0,IF(W750=1,W748,W748+V752),V752)</f>
        <v>0</v>
      </c>
      <c r="X752" s="67">
        <f t="shared" ref="X752" si="14019">IF(X747&gt;0,IF(X750=1,X748,X748+W752),W752)</f>
        <v>0</v>
      </c>
      <c r="Y752" s="67">
        <f t="shared" ref="Y752" si="14020">IF(Y747&gt;0,IF(Y750=1,Y748,Y748+X752),X752)</f>
        <v>0</v>
      </c>
      <c r="Z752" s="67">
        <f t="shared" ref="Z752" si="14021">IF(Z747&gt;0,IF(Z750=1,Z748,Z748+Y752),Y752)</f>
        <v>0</v>
      </c>
      <c r="AA752" s="67">
        <f t="shared" ref="AA752" si="14022">IF(AA747&gt;0,IF(AA750=1,AA748,AA748+Z752),Z752)</f>
        <v>0</v>
      </c>
      <c r="AB752" s="67">
        <f t="shared" ref="AB752" si="14023">IF(AB747&gt;0,IF(AB750=1,AB748,AB748+AA752),AA752)</f>
        <v>0</v>
      </c>
      <c r="AC752" s="67">
        <f t="shared" ref="AC752" si="14024">IF(AC747&gt;0,IF(AC750=1,AC748,AC748+AB752),AB752)</f>
        <v>0</v>
      </c>
      <c r="AD752" s="67">
        <f t="shared" ref="AD752" si="14025">IF(AD747&gt;0,IF(AD750=1,AD748,AD748+AC752),AC752)</f>
        <v>0</v>
      </c>
      <c r="AE752" s="67">
        <f t="shared" ref="AE752" si="14026">IF(AE747&gt;0,IF(AE750=1,AE748,AE748+AD752),AD752)</f>
        <v>0</v>
      </c>
      <c r="AF752" s="67">
        <f t="shared" ref="AF752" si="14027">IF(AF747&gt;0,IF(AF750=1,AF748,AF748+AE752),AE752)</f>
        <v>0</v>
      </c>
      <c r="AG752" s="67">
        <f t="shared" ref="AG752" si="14028">IF(AG747&gt;0,IF(AG750=1,AG748,AG748+AF752),AF752)</f>
        <v>0</v>
      </c>
      <c r="AH752" s="67">
        <f t="shared" ref="AH752" si="14029">IF(AH747&gt;0,IF(AH750=1,AH748,AH748+AG752),AG752)</f>
        <v>0</v>
      </c>
      <c r="AI752" s="67">
        <f t="shared" ref="AI752" si="14030">IF(AI747&gt;0,IF(AI750=1,AI748,AI748+AH752),AH752)</f>
        <v>0</v>
      </c>
      <c r="AJ752" s="67">
        <f t="shared" ref="AJ752" si="14031">IF(AJ747&gt;0,IF(AJ750=1,AJ748,AJ748+AI752),AI752)</f>
        <v>0</v>
      </c>
      <c r="AK752" s="67">
        <f t="shared" ref="AK752" si="14032">IF(AK747&gt;0,IF(AK750=1,AK748,AK748+AJ752),AJ752)</f>
        <v>0</v>
      </c>
      <c r="AL752" s="67">
        <f t="shared" ref="AL752" si="14033">IF(AL747&gt;0,IF(AL750=1,AL748,AL748+AK752),AK752)</f>
        <v>0</v>
      </c>
      <c r="AM752" s="67">
        <f t="shared" ref="AM752" si="14034">IF(AM747&gt;0,IF(AM750=1,AM748,AM748+AL752),AL752)</f>
        <v>0</v>
      </c>
      <c r="AN752" s="67">
        <f t="shared" ref="AN752" si="14035">IF(AN747&gt;0,IF(AN750=1,AN748,AN748+AM752),AM752)</f>
        <v>0</v>
      </c>
      <c r="AO752" s="67">
        <f t="shared" ref="AO752" si="14036">IF(AO747&gt;0,IF(AO750=1,AO748,AO748+AN752),AN752)</f>
        <v>0</v>
      </c>
      <c r="AP752" s="67">
        <f t="shared" ref="AP752" si="14037">IF(AP747&gt;0,IF(AP750=1,AP748,AP748+AO752),AO752)</f>
        <v>0</v>
      </c>
      <c r="AQ752" s="67">
        <f t="shared" ref="AQ752" si="14038">IF(AQ747&gt;0,IF(AQ750=1,AQ748,AQ748+AP752),AP752)</f>
        <v>0</v>
      </c>
      <c r="AR752" s="67">
        <f t="shared" ref="AR752" si="14039">IF(AR747&gt;0,IF(AR750=1,AR748,AR748+AQ752),AQ752)</f>
        <v>0</v>
      </c>
      <c r="AS752" s="67">
        <f t="shared" ref="AS752" si="14040">IF(AS747&gt;0,IF(AS750=1,AS748,AS748+AR752),AR752)</f>
        <v>0</v>
      </c>
      <c r="AT752" s="67">
        <f t="shared" ref="AT752" si="14041">IF(AT747&gt;0,IF(AT750=1,AT748,AT748+AS752),AS752)</f>
        <v>0</v>
      </c>
      <c r="AU752" s="67">
        <f t="shared" ref="AU752" si="14042">IF(AU747&gt;0,IF(AU750=1,AU748,AU748+AT752),AT752)</f>
        <v>0</v>
      </c>
      <c r="AV752" s="67">
        <f t="shared" ref="AV752" si="14043">IF(AV747&gt;0,IF(AV750=1,AV748,AV748+AU752),AU752)</f>
        <v>0</v>
      </c>
      <c r="AW752" s="67">
        <f t="shared" ref="AW752" si="14044">IF(AW747&gt;0,IF(AW750=1,AW748,AW748+AV752),AV752)</f>
        <v>0</v>
      </c>
      <c r="AX752" s="67">
        <f t="shared" ref="AX752" si="14045">IF(AX747&gt;0,IF(AX750=1,AX748,AX748+AW752),AW752)</f>
        <v>0</v>
      </c>
      <c r="AY752" s="67">
        <f t="shared" ref="AY752" si="14046">IF(AY747&gt;0,IF(AY750=1,AY748,AY748+AX752),AX752)</f>
        <v>0</v>
      </c>
      <c r="AZ752" s="67">
        <f t="shared" ref="AZ752" si="14047">IF(AZ747&gt;0,IF(AZ750=1,AZ748,AZ748+AY752),AY752)</f>
        <v>0</v>
      </c>
      <c r="BA752" s="67">
        <f t="shared" ref="BA752" si="14048">IF(BA747&gt;0,IF(BA750=1,BA748,BA748+AZ752),AZ752)</f>
        <v>0</v>
      </c>
      <c r="BB752" s="67">
        <f t="shared" ref="BB752" si="14049">IF(BB747&gt;0,IF(BB750=1,BB748,BB748+BA752),BA752)</f>
        <v>0</v>
      </c>
      <c r="BC752" s="67">
        <f t="shared" ref="BC752" si="14050">IF(BC747&gt;0,IF(BC750=1,BC748,BC748+BB752),BB752)</f>
        <v>0</v>
      </c>
      <c r="BD752" s="67">
        <f t="shared" ref="BD752" si="14051">IF(BD747&gt;0,IF(BD750=1,BD748,BD748+BC752),BC752)</f>
        <v>0</v>
      </c>
      <c r="BE752" s="67">
        <f t="shared" ref="BE752" si="14052">IF(BE747&gt;0,IF(BE750=1,BE748,BE748+BD752),BD752)</f>
        <v>0</v>
      </c>
      <c r="BF752" s="67">
        <f t="shared" ref="BF752" si="14053">IF(BF747&gt;0,IF(BF750=1,BF748,BF748+BE752),BE752)</f>
        <v>0</v>
      </c>
      <c r="BG752" s="67">
        <f t="shared" ref="BG752" si="14054">IF(BG747&gt;0,IF(BG750=1,BG748,BG748+BF752),BF752)</f>
        <v>0</v>
      </c>
      <c r="BH752" s="67">
        <f t="shared" ref="BH752" si="14055">IF(BH747&gt;0,IF(BH750=1,BH748,BH748+BG752),BG752)</f>
        <v>0</v>
      </c>
      <c r="BI752" s="67">
        <f t="shared" ref="BI752" si="14056">IF(BI747&gt;0,IF(BI750=1,BI748,BI748+BH752),BH752)</f>
        <v>0</v>
      </c>
      <c r="BJ752" s="67">
        <f t="shared" ref="BJ752" si="14057">IF(BJ747&gt;0,IF(BJ750=1,BJ748,BJ748+BI752),BI752)</f>
        <v>0</v>
      </c>
      <c r="BK752" s="67">
        <f t="shared" ref="BK752" si="14058">IF(BK747&gt;0,IF(BK750=1,BK748,BK748+BJ752),BJ752)</f>
        <v>0</v>
      </c>
      <c r="BL752" s="67">
        <f t="shared" ref="BL752" si="14059">IF(BL747&gt;0,IF(BL750=1,BL748,BL748+BK752),BK752)</f>
        <v>0</v>
      </c>
      <c r="BM752" s="67">
        <f t="shared" ref="BM752" si="14060">IF(BM747&gt;0,IF(BM750=1,BM748,BM748+BL752),BL752)</f>
        <v>0</v>
      </c>
      <c r="BN752" s="362"/>
      <c r="BO752" s="364"/>
      <c r="BP752" s="366"/>
      <c r="BQ752" s="366"/>
      <c r="BR752" s="106"/>
      <c r="BS752" s="106"/>
      <c r="BT752" s="106"/>
      <c r="BU752" s="106"/>
      <c r="BV752" s="106"/>
      <c r="BW752" s="106"/>
      <c r="BX752" s="106"/>
      <c r="BY752" s="106"/>
      <c r="BZ752" s="106"/>
      <c r="CA752" s="106"/>
      <c r="CB752" s="106"/>
      <c r="CC752" s="106"/>
      <c r="CD752" s="106"/>
      <c r="CE752" s="106"/>
      <c r="CF752" s="106"/>
      <c r="CG752" s="106"/>
    </row>
    <row r="753" spans="1:85" s="245" customFormat="1" ht="41.5" hidden="1" customHeight="1" x14ac:dyDescent="0.35">
      <c r="A753" s="243"/>
      <c r="B753" s="128"/>
      <c r="C753" s="80"/>
      <c r="D753" s="80"/>
      <c r="E753" s="80"/>
      <c r="F753" s="80"/>
      <c r="G753" s="80"/>
      <c r="H753" s="80"/>
      <c r="I753" s="80"/>
      <c r="J753" s="80"/>
      <c r="K753" s="80"/>
      <c r="L753" s="80"/>
      <c r="M753" s="64"/>
      <c r="N753" s="7"/>
      <c r="O753" s="192"/>
      <c r="P753" s="106"/>
      <c r="Q753" s="65" t="s">
        <v>162</v>
      </c>
      <c r="R753" s="67">
        <f>R755</f>
        <v>0</v>
      </c>
      <c r="S753" s="67">
        <f t="shared" ref="S753" si="14061">IF(S750=1,S755,S755+R753)</f>
        <v>0</v>
      </c>
      <c r="T753" s="67">
        <f t="shared" ref="T753" si="14062">IF(T750=1,T755,T755+S753)</f>
        <v>0</v>
      </c>
      <c r="U753" s="67">
        <f t="shared" ref="U753" si="14063">IF(U750=1,U755,U755+T753)</f>
        <v>0</v>
      </c>
      <c r="V753" s="67">
        <f t="shared" ref="V753" si="14064">IF(V750=1,V755,V755+U753)</f>
        <v>0</v>
      </c>
      <c r="W753" s="67">
        <f t="shared" ref="W753" si="14065">IF(W750=1,W755,W755+V753)</f>
        <v>0</v>
      </c>
      <c r="X753" s="67">
        <f t="shared" ref="X753" si="14066">IF(X750=1,X755,X755+W753)</f>
        <v>0</v>
      </c>
      <c r="Y753" s="67">
        <f t="shared" ref="Y753" si="14067">IF(Y750=1,Y755,Y755+X753)</f>
        <v>0</v>
      </c>
      <c r="Z753" s="67">
        <f t="shared" ref="Z753" si="14068">IF(Z750=1,Z755,Z755+Y753)</f>
        <v>0</v>
      </c>
      <c r="AA753" s="67">
        <f t="shared" ref="AA753" si="14069">IF(AA750=1,AA755,AA755+Z753)</f>
        <v>0</v>
      </c>
      <c r="AB753" s="67">
        <f t="shared" ref="AB753" si="14070">IF(AB750=1,AB755,AB755+AA753)</f>
        <v>0</v>
      </c>
      <c r="AC753" s="67">
        <f t="shared" ref="AC753" si="14071">IF(AC750=1,AC755,AC755+AB753)</f>
        <v>0</v>
      </c>
      <c r="AD753" s="67">
        <f t="shared" ref="AD753" si="14072">IF(AD750=1,AD755,AD755+AC753)</f>
        <v>0</v>
      </c>
      <c r="AE753" s="67">
        <f t="shared" ref="AE753" si="14073">IF(AE750=1,AE755,AE755+AD753)</f>
        <v>0</v>
      </c>
      <c r="AF753" s="67">
        <f t="shared" ref="AF753" si="14074">IF(AF750=1,AF755,AF755+AE753)</f>
        <v>0</v>
      </c>
      <c r="AG753" s="67">
        <f t="shared" ref="AG753" si="14075">IF(AG750=1,AG755,AG755+AF753)</f>
        <v>0</v>
      </c>
      <c r="AH753" s="67">
        <f t="shared" ref="AH753" si="14076">IF(AH750=1,AH755,AH755+AG753)</f>
        <v>0</v>
      </c>
      <c r="AI753" s="67">
        <f t="shared" ref="AI753" si="14077">IF(AI750=1,AI755,AI755+AH753)</f>
        <v>0</v>
      </c>
      <c r="AJ753" s="67">
        <f t="shared" ref="AJ753" si="14078">IF(AJ750=1,AJ755,AJ755+AI753)</f>
        <v>0</v>
      </c>
      <c r="AK753" s="67">
        <f t="shared" ref="AK753" si="14079">IF(AK750=1,AK755,AK755+AJ753)</f>
        <v>0</v>
      </c>
      <c r="AL753" s="67">
        <f t="shared" ref="AL753" si="14080">IF(AL750=1,AL755,AL755+AK753)</f>
        <v>0</v>
      </c>
      <c r="AM753" s="67">
        <f t="shared" ref="AM753" si="14081">IF(AM750=1,AM755,AM755+AL753)</f>
        <v>0</v>
      </c>
      <c r="AN753" s="67">
        <f t="shared" ref="AN753" si="14082">IF(AN750=1,AN755,AN755+AM753)</f>
        <v>0</v>
      </c>
      <c r="AO753" s="67">
        <f t="shared" ref="AO753" si="14083">IF(AO750=1,AO755,AO755+AN753)</f>
        <v>0</v>
      </c>
      <c r="AP753" s="67">
        <f t="shared" ref="AP753" si="14084">IF(AP750=1,AP755,AP755+AO753)</f>
        <v>0</v>
      </c>
      <c r="AQ753" s="67">
        <f t="shared" ref="AQ753" si="14085">IF(AQ750=1,AQ755,AQ755+AP753)</f>
        <v>0</v>
      </c>
      <c r="AR753" s="67">
        <f t="shared" ref="AR753" si="14086">IF(AR750=1,AR755,AR755+AQ753)</f>
        <v>0</v>
      </c>
      <c r="AS753" s="67">
        <f t="shared" ref="AS753" si="14087">IF(AS750=1,AS755,AS755+AR753)</f>
        <v>0</v>
      </c>
      <c r="AT753" s="67">
        <f t="shared" ref="AT753" si="14088">IF(AT750=1,AT755,AT755+AS753)</f>
        <v>0</v>
      </c>
      <c r="AU753" s="67">
        <f t="shared" ref="AU753" si="14089">IF(AU750=1,AU755,AU755+AT753)</f>
        <v>0</v>
      </c>
      <c r="AV753" s="67">
        <f t="shared" ref="AV753" si="14090">IF(AV750=1,AV755,AV755+AU753)</f>
        <v>0</v>
      </c>
      <c r="AW753" s="67">
        <f t="shared" ref="AW753" si="14091">IF(AW750=1,AW755,AW755+AV753)</f>
        <v>0</v>
      </c>
      <c r="AX753" s="67">
        <f t="shared" ref="AX753" si="14092">IF(AX750=1,AX755,AX755+AW753)</f>
        <v>0</v>
      </c>
      <c r="AY753" s="67">
        <f t="shared" ref="AY753" si="14093">IF(AY750=1,AY755,AY755+AX753)</f>
        <v>0</v>
      </c>
      <c r="AZ753" s="67">
        <f t="shared" ref="AZ753" si="14094">IF(AZ750=1,AZ755,AZ755+AY753)</f>
        <v>0</v>
      </c>
      <c r="BA753" s="67">
        <f t="shared" ref="BA753" si="14095">IF(BA750=1,BA755,BA755+AZ753)</f>
        <v>0</v>
      </c>
      <c r="BB753" s="67">
        <f t="shared" ref="BB753" si="14096">IF(BB750=1,BB755,BB755+BA753)</f>
        <v>0</v>
      </c>
      <c r="BC753" s="67">
        <f t="shared" ref="BC753" si="14097">IF(BC750=1,BC755,BC755+BB753)</f>
        <v>0</v>
      </c>
      <c r="BD753" s="67">
        <f t="shared" ref="BD753" si="14098">IF(BD750=1,BD755,BD755+BC753)</f>
        <v>0</v>
      </c>
      <c r="BE753" s="67">
        <f t="shared" ref="BE753" si="14099">IF(BE750=1,BE755,BE755+BD753)</f>
        <v>0</v>
      </c>
      <c r="BF753" s="67">
        <f t="shared" ref="BF753" si="14100">IF(BF750=1,BF755,BF755+BE753)</f>
        <v>0</v>
      </c>
      <c r="BG753" s="67">
        <f t="shared" ref="BG753" si="14101">IF(BG750=1,BG755,BG755+BF753)</f>
        <v>0</v>
      </c>
      <c r="BH753" s="67">
        <f t="shared" ref="BH753" si="14102">IF(BH750=1,BH755,BH755+BG753)</f>
        <v>0</v>
      </c>
      <c r="BI753" s="67">
        <f t="shared" ref="BI753" si="14103">IF(BI750=1,BI755,BI755+BH753)</f>
        <v>0</v>
      </c>
      <c r="BJ753" s="67">
        <f t="shared" ref="BJ753" si="14104">IF(BJ750=1,BJ755,BJ755+BI753)</f>
        <v>0</v>
      </c>
      <c r="BK753" s="67">
        <f t="shared" ref="BK753" si="14105">IF(BK750=1,BK755,BK755+BJ753)</f>
        <v>0</v>
      </c>
      <c r="BL753" s="67">
        <f t="shared" ref="BL753" si="14106">IF(BL750=1,BL755,BL755+BK753)</f>
        <v>0</v>
      </c>
      <c r="BM753" s="67">
        <f t="shared" ref="BM753" si="14107">IF(BM750=1,BM755,BM755+BL753)</f>
        <v>0</v>
      </c>
      <c r="BN753" s="362"/>
      <c r="BO753" s="364"/>
      <c r="BP753" s="366"/>
      <c r="BQ753" s="366"/>
      <c r="BR753" s="106"/>
      <c r="BS753" s="106"/>
      <c r="BT753" s="106"/>
      <c r="BU753" s="106"/>
      <c r="BV753" s="106"/>
      <c r="BW753" s="106"/>
      <c r="BX753" s="106"/>
      <c r="BY753" s="106"/>
      <c r="BZ753" s="106"/>
      <c r="CA753" s="106"/>
      <c r="CB753" s="106"/>
      <c r="CC753" s="106"/>
      <c r="CD753" s="106"/>
      <c r="CE753" s="106"/>
      <c r="CF753" s="106"/>
      <c r="CG753" s="106"/>
    </row>
    <row r="754" spans="1:85" s="245" customFormat="1" ht="29" x14ac:dyDescent="0.35">
      <c r="A754" s="243"/>
      <c r="B754" s="128"/>
      <c r="C754" s="80"/>
      <c r="D754" s="80"/>
      <c r="E754" s="80"/>
      <c r="F754" s="80"/>
      <c r="G754" s="80"/>
      <c r="H754" s="80"/>
      <c r="I754" s="80"/>
      <c r="J754" s="80"/>
      <c r="K754" s="80"/>
      <c r="L754" s="80"/>
      <c r="M754" s="64"/>
      <c r="N754" s="7"/>
      <c r="O754" s="192"/>
      <c r="P754" s="106"/>
      <c r="Q754" s="63" t="s">
        <v>160</v>
      </c>
      <c r="R754" s="68">
        <f t="shared" ref="R754:BM754" si="14108">1720/12*R747</f>
        <v>0</v>
      </c>
      <c r="S754" s="68">
        <f t="shared" si="14108"/>
        <v>0</v>
      </c>
      <c r="T754" s="68">
        <f t="shared" si="14108"/>
        <v>0</v>
      </c>
      <c r="U754" s="68">
        <f t="shared" si="14108"/>
        <v>0</v>
      </c>
      <c r="V754" s="68">
        <f t="shared" si="14108"/>
        <v>0</v>
      </c>
      <c r="W754" s="68">
        <f t="shared" si="14108"/>
        <v>0</v>
      </c>
      <c r="X754" s="68">
        <f t="shared" si="14108"/>
        <v>0</v>
      </c>
      <c r="Y754" s="68">
        <f t="shared" si="14108"/>
        <v>0</v>
      </c>
      <c r="Z754" s="68">
        <f t="shared" si="14108"/>
        <v>0</v>
      </c>
      <c r="AA754" s="68">
        <f t="shared" si="14108"/>
        <v>0</v>
      </c>
      <c r="AB754" s="68">
        <f t="shared" si="14108"/>
        <v>0</v>
      </c>
      <c r="AC754" s="68">
        <f t="shared" si="14108"/>
        <v>0</v>
      </c>
      <c r="AD754" s="68">
        <f t="shared" si="14108"/>
        <v>0</v>
      </c>
      <c r="AE754" s="68">
        <f t="shared" si="14108"/>
        <v>0</v>
      </c>
      <c r="AF754" s="68">
        <f t="shared" si="14108"/>
        <v>0</v>
      </c>
      <c r="AG754" s="68">
        <f t="shared" si="14108"/>
        <v>0</v>
      </c>
      <c r="AH754" s="68">
        <f t="shared" si="14108"/>
        <v>0</v>
      </c>
      <c r="AI754" s="68">
        <f t="shared" si="14108"/>
        <v>0</v>
      </c>
      <c r="AJ754" s="68">
        <f t="shared" si="14108"/>
        <v>0</v>
      </c>
      <c r="AK754" s="68">
        <f t="shared" si="14108"/>
        <v>0</v>
      </c>
      <c r="AL754" s="68">
        <f t="shared" si="14108"/>
        <v>0</v>
      </c>
      <c r="AM754" s="68">
        <f t="shared" si="14108"/>
        <v>0</v>
      </c>
      <c r="AN754" s="68">
        <f t="shared" si="14108"/>
        <v>0</v>
      </c>
      <c r="AO754" s="68">
        <f t="shared" si="14108"/>
        <v>0</v>
      </c>
      <c r="AP754" s="68">
        <f t="shared" si="14108"/>
        <v>0</v>
      </c>
      <c r="AQ754" s="68">
        <f t="shared" si="14108"/>
        <v>0</v>
      </c>
      <c r="AR754" s="68">
        <f t="shared" si="14108"/>
        <v>0</v>
      </c>
      <c r="AS754" s="68">
        <f t="shared" si="14108"/>
        <v>0</v>
      </c>
      <c r="AT754" s="68">
        <f t="shared" si="14108"/>
        <v>0</v>
      </c>
      <c r="AU754" s="68">
        <f t="shared" si="14108"/>
        <v>0</v>
      </c>
      <c r="AV754" s="68">
        <f t="shared" si="14108"/>
        <v>0</v>
      </c>
      <c r="AW754" s="68">
        <f t="shared" si="14108"/>
        <v>0</v>
      </c>
      <c r="AX754" s="68">
        <f t="shared" si="14108"/>
        <v>0</v>
      </c>
      <c r="AY754" s="68">
        <f t="shared" si="14108"/>
        <v>0</v>
      </c>
      <c r="AZ754" s="68">
        <f t="shared" si="14108"/>
        <v>0</v>
      </c>
      <c r="BA754" s="68">
        <f t="shared" si="14108"/>
        <v>0</v>
      </c>
      <c r="BB754" s="68">
        <f t="shared" si="14108"/>
        <v>0</v>
      </c>
      <c r="BC754" s="68">
        <f t="shared" si="14108"/>
        <v>0</v>
      </c>
      <c r="BD754" s="68">
        <f t="shared" si="14108"/>
        <v>0</v>
      </c>
      <c r="BE754" s="68">
        <f t="shared" si="14108"/>
        <v>0</v>
      </c>
      <c r="BF754" s="68">
        <f t="shared" si="14108"/>
        <v>0</v>
      </c>
      <c r="BG754" s="68">
        <f t="shared" si="14108"/>
        <v>0</v>
      </c>
      <c r="BH754" s="68">
        <f t="shared" si="14108"/>
        <v>0</v>
      </c>
      <c r="BI754" s="68">
        <f t="shared" si="14108"/>
        <v>0</v>
      </c>
      <c r="BJ754" s="68">
        <f t="shared" si="14108"/>
        <v>0</v>
      </c>
      <c r="BK754" s="68">
        <f t="shared" si="14108"/>
        <v>0</v>
      </c>
      <c r="BL754" s="68">
        <f t="shared" si="14108"/>
        <v>0</v>
      </c>
      <c r="BM754" s="68">
        <f t="shared" si="14108"/>
        <v>0</v>
      </c>
      <c r="BN754" s="362"/>
      <c r="BO754" s="364"/>
      <c r="BP754" s="366"/>
      <c r="BQ754" s="366"/>
      <c r="BR754" s="106"/>
      <c r="BS754" s="106"/>
      <c r="BT754" s="106"/>
      <c r="BU754" s="106"/>
      <c r="BV754" s="106"/>
      <c r="BW754" s="106"/>
      <c r="BX754" s="106"/>
      <c r="BY754" s="106"/>
      <c r="BZ754" s="106"/>
      <c r="CA754" s="106"/>
      <c r="CB754" s="106"/>
      <c r="CC754" s="106"/>
      <c r="CD754" s="106"/>
      <c r="CE754" s="106"/>
      <c r="CF754" s="106"/>
      <c r="CG754" s="106"/>
    </row>
    <row r="755" spans="1:85" s="245" customFormat="1" ht="29" x14ac:dyDescent="0.35">
      <c r="A755" s="243"/>
      <c r="B755" s="128"/>
      <c r="C755" s="80"/>
      <c r="D755" s="80"/>
      <c r="E755" s="80"/>
      <c r="F755" s="80"/>
      <c r="G755" s="80"/>
      <c r="H755" s="80"/>
      <c r="I755" s="80"/>
      <c r="J755" s="80"/>
      <c r="K755" s="80"/>
      <c r="L755" s="80"/>
      <c r="M755" s="64"/>
      <c r="N755" s="7"/>
      <c r="O755" s="192"/>
      <c r="P755" s="106"/>
      <c r="Q755" s="63" t="s">
        <v>144</v>
      </c>
      <c r="R755" s="68">
        <f>FLOOR(IF(OR(R750=0,R750=1),IF(R748&gt;=R754,R754,R748)+0.00000001,IF(R752&gt;=R751,R751,R752))+0.00000001,1)</f>
        <v>0</v>
      </c>
      <c r="S755" s="68">
        <f t="shared" ref="S755" si="14109">FLOOR(IF(OR(S750=0,S750=1),IF(S754&gt;S751,S751,IF(S748&gt;=S754,S754,S748)+0.00000001),IF(S752&gt;=S751,S751-R753,S752-R753)+0.00000001),1)</f>
        <v>0</v>
      </c>
      <c r="T755" s="68">
        <f t="shared" ref="T755" si="14110">FLOOR(IF(OR(T750=0,T750=1),IF(T754&gt;T751,T751,IF(T748&gt;=T754,T754,T748)+0.00000001),IF(T752&gt;=T751,T751-S753,T752-S753)+0.00000001),1)</f>
        <v>0</v>
      </c>
      <c r="U755" s="68">
        <f t="shared" ref="U755" si="14111">FLOOR(IF(OR(U750=0,U750=1),IF(U754&gt;U751,U751,IF(U748&gt;=U754,U754,U748)+0.00000001),IF(U752&gt;=U751,U751-T753,U752-T753)+0.00000001),1)</f>
        <v>0</v>
      </c>
      <c r="V755" s="68">
        <f t="shared" ref="V755" si="14112">FLOOR(IF(OR(V750=0,V750=1),IF(V754&gt;V751,V751,IF(V748&gt;=V754,V754,V748)+0.00000001),IF(V752&gt;=V751,V751-U753,V752-U753)+0.00000001),1)</f>
        <v>0</v>
      </c>
      <c r="W755" s="68">
        <f t="shared" ref="W755" si="14113">FLOOR(IF(OR(W750=0,W750=1),IF(W754&gt;W751,W751,IF(W748&gt;=W754,W754,W748)+0.00000001),IF(W752&gt;=W751,W751-V753,W752-V753)+0.00000001),1)</f>
        <v>0</v>
      </c>
      <c r="X755" s="68">
        <f t="shared" ref="X755" si="14114">FLOOR(IF(OR(X750=0,X750=1),IF(X754&gt;X751,X751,IF(X748&gt;=X754,X754,X748)+0.00000001),IF(X752&gt;=X751,X751-W753,X752-W753)+0.00000001),1)</f>
        <v>0</v>
      </c>
      <c r="Y755" s="68">
        <f t="shared" ref="Y755" si="14115">FLOOR(IF(OR(Y750=0,Y750=1),IF(Y754&gt;Y751,Y751,IF(Y748&gt;=Y754,Y754,Y748)+0.00000001),IF(Y752&gt;=Y751,Y751-X753,Y752-X753)+0.00000001),1)</f>
        <v>0</v>
      </c>
      <c r="Z755" s="68">
        <f t="shared" ref="Z755" si="14116">FLOOR(IF(OR(Z750=0,Z750=1),IF(Z754&gt;Z751,Z751,IF(Z748&gt;=Z754,Z754,Z748)+0.00000001),IF(Z752&gt;=Z751,Z751-Y753,Z752-Y753)+0.00000001),1)</f>
        <v>0</v>
      </c>
      <c r="AA755" s="68">
        <f t="shared" ref="AA755" si="14117">FLOOR(IF(OR(AA750=0,AA750=1),IF(AA754&gt;AA751,AA751,IF(AA748&gt;=AA754,AA754,AA748)+0.00000001),IF(AA752&gt;=AA751,AA751-Z753,AA752-Z753)+0.00000001),1)</f>
        <v>0</v>
      </c>
      <c r="AB755" s="68">
        <f t="shared" ref="AB755" si="14118">FLOOR(IF(OR(AB750=0,AB750=1),IF(AB754&gt;AB751,AB751,IF(AB748&gt;=AB754,AB754,AB748)+0.00000001),IF(AB752&gt;=AB751,AB751-AA753,AB752-AA753)+0.00000001),1)</f>
        <v>0</v>
      </c>
      <c r="AC755" s="68">
        <f t="shared" ref="AC755" si="14119">FLOOR(IF(OR(AC750=0,AC750=1),IF(AC754&gt;AC751,AC751,IF(AC748&gt;=AC754,AC754,AC748)+0.00000001),IF(AC752&gt;=AC751,AC751-AB753,AC752-AB753)+0.00000001),1)</f>
        <v>0</v>
      </c>
      <c r="AD755" s="68">
        <f t="shared" ref="AD755" si="14120">FLOOR(IF(OR(AD750=0,AD750=1),IF(AD754&gt;AD751,AD751,IF(AD748&gt;=AD754,AD754,AD748)+0.00000001),IF(AD752&gt;=AD751,AD751-AC753,AD752-AC753)+0.00000001),1)</f>
        <v>0</v>
      </c>
      <c r="AE755" s="68">
        <f t="shared" ref="AE755" si="14121">FLOOR(IF(OR(AE750=0,AE750=1),IF(AE754&gt;AE751,AE751,IF(AE748&gt;=AE754,AE754,AE748)+0.00000001),IF(AE752&gt;=AE751,AE751-AD753,AE752-AD753)+0.00000001),1)</f>
        <v>0</v>
      </c>
      <c r="AF755" s="68">
        <f t="shared" ref="AF755" si="14122">FLOOR(IF(OR(AF750=0,AF750=1),IF(AF754&gt;AF751,AF751,IF(AF748&gt;=AF754,AF754,AF748)+0.00000001),IF(AF752&gt;=AF751,AF751-AE753,AF752-AE753)+0.00000001),1)</f>
        <v>0</v>
      </c>
      <c r="AG755" s="68">
        <f t="shared" ref="AG755" si="14123">FLOOR(IF(OR(AG750=0,AG750=1),IF(AG754&gt;AG751,AG751,IF(AG748&gt;=AG754,AG754,AG748)+0.00000001),IF(AG752&gt;=AG751,AG751-AF753,AG752-AF753)+0.00000001),1)</f>
        <v>0</v>
      </c>
      <c r="AH755" s="68">
        <f t="shared" ref="AH755" si="14124">FLOOR(IF(OR(AH750=0,AH750=1),IF(AH754&gt;AH751,AH751,IF(AH748&gt;=AH754,AH754,AH748)+0.00000001),IF(AH752&gt;=AH751,AH751-AG753,AH752-AG753)+0.00000001),1)</f>
        <v>0</v>
      </c>
      <c r="AI755" s="68">
        <f t="shared" ref="AI755" si="14125">FLOOR(IF(OR(AI750=0,AI750=1),IF(AI754&gt;AI751,AI751,IF(AI748&gt;=AI754,AI754,AI748)+0.00000001),IF(AI752&gt;=AI751,AI751-AH753,AI752-AH753)+0.00000001),1)</f>
        <v>0</v>
      </c>
      <c r="AJ755" s="68">
        <f t="shared" ref="AJ755" si="14126">FLOOR(IF(OR(AJ750=0,AJ750=1),IF(AJ754&gt;AJ751,AJ751,IF(AJ748&gt;=AJ754,AJ754,AJ748)+0.00000001),IF(AJ752&gt;=AJ751,AJ751-AI753,AJ752-AI753)+0.00000001),1)</f>
        <v>0</v>
      </c>
      <c r="AK755" s="68">
        <f t="shared" ref="AK755" si="14127">FLOOR(IF(OR(AK750=0,AK750=1),IF(AK754&gt;AK751,AK751,IF(AK748&gt;=AK754,AK754,AK748)+0.00000001),IF(AK752&gt;=AK751,AK751-AJ753,AK752-AJ753)+0.00000001),1)</f>
        <v>0</v>
      </c>
      <c r="AL755" s="68">
        <f t="shared" ref="AL755" si="14128">FLOOR(IF(OR(AL750=0,AL750=1),IF(AL754&gt;AL751,AL751,IF(AL748&gt;=AL754,AL754,AL748)+0.00000001),IF(AL752&gt;=AL751,AL751-AK753,AL752-AK753)+0.00000001),1)</f>
        <v>0</v>
      </c>
      <c r="AM755" s="68">
        <f t="shared" ref="AM755" si="14129">FLOOR(IF(OR(AM750=0,AM750=1),IF(AM754&gt;AM751,AM751,IF(AM748&gt;=AM754,AM754,AM748)+0.00000001),IF(AM752&gt;=AM751,AM751-AL753,AM752-AL753)+0.00000001),1)</f>
        <v>0</v>
      </c>
      <c r="AN755" s="68">
        <f t="shared" ref="AN755" si="14130">FLOOR(IF(OR(AN750=0,AN750=1),IF(AN754&gt;AN751,AN751,IF(AN748&gt;=AN754,AN754,AN748)+0.00000001),IF(AN752&gt;=AN751,AN751-AM753,AN752-AM753)+0.00000001),1)</f>
        <v>0</v>
      </c>
      <c r="AO755" s="68">
        <f t="shared" ref="AO755" si="14131">FLOOR(IF(OR(AO750=0,AO750=1),IF(AO754&gt;AO751,AO751,IF(AO748&gt;=AO754,AO754,AO748)+0.00000001),IF(AO752&gt;=AO751,AO751-AN753,AO752-AN753)+0.00000001),1)</f>
        <v>0</v>
      </c>
      <c r="AP755" s="68">
        <f t="shared" ref="AP755" si="14132">FLOOR(IF(OR(AP750=0,AP750=1),IF(AP754&gt;AP751,AP751,IF(AP748&gt;=AP754,AP754,AP748)+0.00000001),IF(AP752&gt;=AP751,AP751-AO753,AP752-AO753)+0.00000001),1)</f>
        <v>0</v>
      </c>
      <c r="AQ755" s="68">
        <f t="shared" ref="AQ755" si="14133">FLOOR(IF(OR(AQ750=0,AQ750=1),IF(AQ754&gt;AQ751,AQ751,IF(AQ748&gt;=AQ754,AQ754,AQ748)+0.00000001),IF(AQ752&gt;=AQ751,AQ751-AP753,AQ752-AP753)+0.00000001),1)</f>
        <v>0</v>
      </c>
      <c r="AR755" s="68">
        <f t="shared" ref="AR755" si="14134">FLOOR(IF(OR(AR750=0,AR750=1),IF(AR754&gt;AR751,AR751,IF(AR748&gt;=AR754,AR754,AR748)+0.00000001),IF(AR752&gt;=AR751,AR751-AQ753,AR752-AQ753)+0.00000001),1)</f>
        <v>0</v>
      </c>
      <c r="AS755" s="68">
        <f t="shared" ref="AS755" si="14135">FLOOR(IF(OR(AS750=0,AS750=1),IF(AS754&gt;AS751,AS751,IF(AS748&gt;=AS754,AS754,AS748)+0.00000001),IF(AS752&gt;=AS751,AS751-AR753,AS752-AR753)+0.00000001),1)</f>
        <v>0</v>
      </c>
      <c r="AT755" s="68">
        <f t="shared" ref="AT755" si="14136">FLOOR(IF(OR(AT750=0,AT750=1),IF(AT754&gt;AT751,AT751,IF(AT748&gt;=AT754,AT754,AT748)+0.00000001),IF(AT752&gt;=AT751,AT751-AS753,AT752-AS753)+0.00000001),1)</f>
        <v>0</v>
      </c>
      <c r="AU755" s="68">
        <f t="shared" ref="AU755" si="14137">FLOOR(IF(OR(AU750=0,AU750=1),IF(AU754&gt;AU751,AU751,IF(AU748&gt;=AU754,AU754,AU748)+0.00000001),IF(AU752&gt;=AU751,AU751-AT753,AU752-AT753)+0.00000001),1)</f>
        <v>0</v>
      </c>
      <c r="AV755" s="68">
        <f t="shared" ref="AV755" si="14138">FLOOR(IF(OR(AV750=0,AV750=1),IF(AV754&gt;AV751,AV751,IF(AV748&gt;=AV754,AV754,AV748)+0.00000001),IF(AV752&gt;=AV751,AV751-AU753,AV752-AU753)+0.00000001),1)</f>
        <v>0</v>
      </c>
      <c r="AW755" s="68">
        <f t="shared" ref="AW755" si="14139">FLOOR(IF(OR(AW750=0,AW750=1),IF(AW754&gt;AW751,AW751,IF(AW748&gt;=AW754,AW754,AW748)+0.00000001),IF(AW752&gt;=AW751,AW751-AV753,AW752-AV753)+0.00000001),1)</f>
        <v>0</v>
      </c>
      <c r="AX755" s="68">
        <f t="shared" ref="AX755" si="14140">FLOOR(IF(OR(AX750=0,AX750=1),IF(AX754&gt;AX751,AX751,IF(AX748&gt;=AX754,AX754,AX748)+0.00000001),IF(AX752&gt;=AX751,AX751-AW753,AX752-AW753)+0.00000001),1)</f>
        <v>0</v>
      </c>
      <c r="AY755" s="68">
        <f t="shared" ref="AY755" si="14141">FLOOR(IF(OR(AY750=0,AY750=1),IF(AY754&gt;AY751,AY751,IF(AY748&gt;=AY754,AY754,AY748)+0.00000001),IF(AY752&gt;=AY751,AY751-AX753,AY752-AX753)+0.00000001),1)</f>
        <v>0</v>
      </c>
      <c r="AZ755" s="68">
        <f t="shared" ref="AZ755" si="14142">FLOOR(IF(OR(AZ750=0,AZ750=1),IF(AZ754&gt;AZ751,AZ751,IF(AZ748&gt;=AZ754,AZ754,AZ748)+0.00000001),IF(AZ752&gt;=AZ751,AZ751-AY753,AZ752-AY753)+0.00000001),1)</f>
        <v>0</v>
      </c>
      <c r="BA755" s="68">
        <f t="shared" ref="BA755" si="14143">FLOOR(IF(OR(BA750=0,BA750=1),IF(BA754&gt;BA751,BA751,IF(BA748&gt;=BA754,BA754,BA748)+0.00000001),IF(BA752&gt;=BA751,BA751-AZ753,BA752-AZ753)+0.00000001),1)</f>
        <v>0</v>
      </c>
      <c r="BB755" s="68">
        <f t="shared" ref="BB755" si="14144">FLOOR(IF(OR(BB750=0,BB750=1),IF(BB754&gt;BB751,BB751,IF(BB748&gt;=BB754,BB754,BB748)+0.00000001),IF(BB752&gt;=BB751,BB751-BA753,BB752-BA753)+0.00000001),1)</f>
        <v>0</v>
      </c>
      <c r="BC755" s="68">
        <f t="shared" ref="BC755" si="14145">FLOOR(IF(OR(BC750=0,BC750=1),IF(BC754&gt;BC751,BC751,IF(BC748&gt;=BC754,BC754,BC748)+0.00000001),IF(BC752&gt;=BC751,BC751-BB753,BC752-BB753)+0.00000001),1)</f>
        <v>0</v>
      </c>
      <c r="BD755" s="68">
        <f t="shared" ref="BD755" si="14146">FLOOR(IF(OR(BD750=0,BD750=1),IF(BD754&gt;BD751,BD751,IF(BD748&gt;=BD754,BD754,BD748)+0.00000001),IF(BD752&gt;=BD751,BD751-BC753,BD752-BC753)+0.00000001),1)</f>
        <v>0</v>
      </c>
      <c r="BE755" s="68">
        <f t="shared" ref="BE755" si="14147">FLOOR(IF(OR(BE750=0,BE750=1),IF(BE754&gt;BE751,BE751,IF(BE748&gt;=BE754,BE754,BE748)+0.00000001),IF(BE752&gt;=BE751,BE751-BD753,BE752-BD753)+0.00000001),1)</f>
        <v>0</v>
      </c>
      <c r="BF755" s="68">
        <f t="shared" ref="BF755" si="14148">FLOOR(IF(OR(BF750=0,BF750=1),IF(BF754&gt;BF751,BF751,IF(BF748&gt;=BF754,BF754,BF748)+0.00000001),IF(BF752&gt;=BF751,BF751-BE753,BF752-BE753)+0.00000001),1)</f>
        <v>0</v>
      </c>
      <c r="BG755" s="68">
        <f t="shared" ref="BG755" si="14149">FLOOR(IF(OR(BG750=0,BG750=1),IF(BG754&gt;BG751,BG751,IF(BG748&gt;=BG754,BG754,BG748)+0.00000001),IF(BG752&gt;=BG751,BG751-BF753,BG752-BF753)+0.00000001),1)</f>
        <v>0</v>
      </c>
      <c r="BH755" s="68">
        <f t="shared" ref="BH755" si="14150">FLOOR(IF(OR(BH750=0,BH750=1),IF(BH754&gt;BH751,BH751,IF(BH748&gt;=BH754,BH754,BH748)+0.00000001),IF(BH752&gt;=BH751,BH751-BG753,BH752-BG753)+0.00000001),1)</f>
        <v>0</v>
      </c>
      <c r="BI755" s="68">
        <f t="shared" ref="BI755" si="14151">FLOOR(IF(OR(BI750=0,BI750=1),IF(BI754&gt;BI751,BI751,IF(BI748&gt;=BI754,BI754,BI748)+0.00000001),IF(BI752&gt;=BI751,BI751-BH753,BI752-BH753)+0.00000001),1)</f>
        <v>0</v>
      </c>
      <c r="BJ755" s="68">
        <f t="shared" ref="BJ755" si="14152">FLOOR(IF(OR(BJ750=0,BJ750=1),IF(BJ754&gt;BJ751,BJ751,IF(BJ748&gt;=BJ754,BJ754,BJ748)+0.00000001),IF(BJ752&gt;=BJ751,BJ751-BI753,BJ752-BI753)+0.00000001),1)</f>
        <v>0</v>
      </c>
      <c r="BK755" s="68">
        <f t="shared" ref="BK755" si="14153">FLOOR(IF(OR(BK750=0,BK750=1),IF(BK754&gt;BK751,BK751,IF(BK748&gt;=BK754,BK754,BK748)+0.00000001),IF(BK752&gt;=BK751,BK751-BJ753,BK752-BJ753)+0.00000001),1)</f>
        <v>0</v>
      </c>
      <c r="BL755" s="68">
        <f t="shared" ref="BL755" si="14154">FLOOR(IF(OR(BL750=0,BL750=1),IF(BL754&gt;BL751,BL751,IF(BL748&gt;=BL754,BL754,BL748)+0.00000001),IF(BL752&gt;=BL751,BL751-BK753,BL752-BK753)+0.00000001),1)</f>
        <v>0</v>
      </c>
      <c r="BM755" s="68">
        <f t="shared" ref="BM755" si="14155">FLOOR(IF(OR(BM750=0,BM750=1),IF(BM754&gt;BM751,BM751,IF(BM748&gt;=BM754,BM754,BM748)+0.00000001),IF(BM752&gt;=BM751,BM751-BL753,BM752-BL753)+0.00000001),1)</f>
        <v>0</v>
      </c>
      <c r="BN755" s="362"/>
      <c r="BO755" s="364"/>
      <c r="BP755" s="366"/>
      <c r="BQ755" s="366"/>
      <c r="BR755" s="106"/>
      <c r="BS755" s="106"/>
      <c r="BT755" s="106"/>
      <c r="BU755" s="106"/>
      <c r="BV755" s="106"/>
      <c r="BW755" s="106"/>
      <c r="BX755" s="106"/>
      <c r="BY755" s="106"/>
      <c r="BZ755" s="106"/>
      <c r="CA755" s="106"/>
      <c r="CB755" s="106"/>
      <c r="CC755" s="106"/>
      <c r="CD755" s="106"/>
      <c r="CE755" s="106"/>
      <c r="CF755" s="106"/>
      <c r="CG755" s="106"/>
    </row>
    <row r="756" spans="1:85" s="245" customFormat="1" ht="25.4" customHeight="1" thickBot="1" x14ac:dyDescent="0.4">
      <c r="A756" s="243"/>
      <c r="B756" s="129"/>
      <c r="C756" s="69"/>
      <c r="D756" s="69"/>
      <c r="E756" s="69"/>
      <c r="F756" s="69"/>
      <c r="G756" s="69"/>
      <c r="H756" s="69"/>
      <c r="I756" s="69"/>
      <c r="J756" s="69"/>
      <c r="K756" s="69"/>
      <c r="L756" s="69"/>
      <c r="M756" s="70"/>
      <c r="N756" s="7"/>
      <c r="O756" s="193"/>
      <c r="P756" s="106"/>
      <c r="Q756" s="216" t="s">
        <v>145</v>
      </c>
      <c r="R756" s="72">
        <f>IF($J747="Ano",R755*'Podpůrná data'!$B$5,R755*'Podpůrná data'!$B$3)</f>
        <v>0</v>
      </c>
      <c r="S756" s="72">
        <f>IF($J747="Ano",S755*'Podpůrná data'!$B$5,S755*'Podpůrná data'!$B$3)</f>
        <v>0</v>
      </c>
      <c r="T756" s="72">
        <f>IF($J747="Ano",T755*'Podpůrná data'!$B$5,T755*'Podpůrná data'!$B$3)</f>
        <v>0</v>
      </c>
      <c r="U756" s="72">
        <f>IF($J747="Ano",U755*'Podpůrná data'!$B$5,U755*'Podpůrná data'!$B$3)</f>
        <v>0</v>
      </c>
      <c r="V756" s="72">
        <f>IF($J747="Ano",V755*'Podpůrná data'!$B$5,V755*'Podpůrná data'!$B$3)</f>
        <v>0</v>
      </c>
      <c r="W756" s="72">
        <f>IF($J747="Ano",W755*'Podpůrná data'!$B$5,W755*'Podpůrná data'!$B$3)</f>
        <v>0</v>
      </c>
      <c r="X756" s="72">
        <f>IF($J747="Ano",X755*'Podpůrná data'!$B$5,X755*'Podpůrná data'!$B$3)</f>
        <v>0</v>
      </c>
      <c r="Y756" s="72">
        <f>IF($J747="Ano",Y755*'Podpůrná data'!$B$5,Y755*'Podpůrná data'!$B$3)</f>
        <v>0</v>
      </c>
      <c r="Z756" s="72">
        <f>IF($J747="Ano",Z755*'Podpůrná data'!$B$5,Z755*'Podpůrná data'!$B$3)</f>
        <v>0</v>
      </c>
      <c r="AA756" s="72">
        <f>IF($J747="Ano",AA755*'Podpůrná data'!$B$5,AA755*'Podpůrná data'!$B$3)</f>
        <v>0</v>
      </c>
      <c r="AB756" s="72">
        <f>IF($J747="Ano",AB755*'Podpůrná data'!$B$5,AB755*'Podpůrná data'!$B$3)</f>
        <v>0</v>
      </c>
      <c r="AC756" s="72">
        <f>IF($J747="Ano",AC755*'Podpůrná data'!$B$5,AC755*'Podpůrná data'!$B$3)</f>
        <v>0</v>
      </c>
      <c r="AD756" s="72">
        <f>IF($J747="Ano",AD755*'Podpůrná data'!$B$5,AD755*'Podpůrná data'!$B$3)</f>
        <v>0</v>
      </c>
      <c r="AE756" s="72">
        <f>IF($J747="Ano",AE755*'Podpůrná data'!$B$5,AE755*'Podpůrná data'!$B$3)</f>
        <v>0</v>
      </c>
      <c r="AF756" s="72">
        <f>IF($J747="Ano",AF755*'Podpůrná data'!$B$5,AF755*'Podpůrná data'!$B$3)</f>
        <v>0</v>
      </c>
      <c r="AG756" s="72">
        <f>IF($J747="Ano",AG755*'Podpůrná data'!$B$5,AG755*'Podpůrná data'!$B$3)</f>
        <v>0</v>
      </c>
      <c r="AH756" s="72">
        <f>IF($J747="Ano",AH755*'Podpůrná data'!$B$5,AH755*'Podpůrná data'!$B$3)</f>
        <v>0</v>
      </c>
      <c r="AI756" s="72">
        <f>IF($J747="Ano",AI755*'Podpůrná data'!$B$5,AI755*'Podpůrná data'!$B$3)</f>
        <v>0</v>
      </c>
      <c r="AJ756" s="72">
        <f>IF($J747="Ano",AJ755*'Podpůrná data'!$B$5,AJ755*'Podpůrná data'!$B$3)</f>
        <v>0</v>
      </c>
      <c r="AK756" s="72">
        <f>IF($J747="Ano",AK755*'Podpůrná data'!$B$5,AK755*'Podpůrná data'!$B$3)</f>
        <v>0</v>
      </c>
      <c r="AL756" s="72">
        <f>IF($J747="Ano",AL755*'Podpůrná data'!$B$5,AL755*'Podpůrná data'!$B$3)</f>
        <v>0</v>
      </c>
      <c r="AM756" s="72">
        <f>IF($J747="Ano",AM755*'Podpůrná data'!$B$5,AM755*'Podpůrná data'!$B$3)</f>
        <v>0</v>
      </c>
      <c r="AN756" s="72">
        <f>IF($J747="Ano",AN755*'Podpůrná data'!$B$5,AN755*'Podpůrná data'!$B$3)</f>
        <v>0</v>
      </c>
      <c r="AO756" s="72">
        <f>IF($J747="Ano",AO755*'Podpůrná data'!$B$5,AO755*'Podpůrná data'!$B$3)</f>
        <v>0</v>
      </c>
      <c r="AP756" s="72">
        <f>IF($J747="Ano",AP755*'Podpůrná data'!$B$5,AP755*'Podpůrná data'!$B$3)</f>
        <v>0</v>
      </c>
      <c r="AQ756" s="72">
        <f>IF($J747="Ano",AQ755*'Podpůrná data'!$B$5,AQ755*'Podpůrná data'!$B$3)</f>
        <v>0</v>
      </c>
      <c r="AR756" s="72">
        <f>IF($J747="Ano",AR755*'Podpůrná data'!$B$5,AR755*'Podpůrná data'!$B$3)</f>
        <v>0</v>
      </c>
      <c r="AS756" s="72">
        <f>IF($J747="Ano",AS755*'Podpůrná data'!$B$5,AS755*'Podpůrná data'!$B$3)</f>
        <v>0</v>
      </c>
      <c r="AT756" s="72">
        <f>IF($J747="Ano",AT755*'Podpůrná data'!$B$5,AT755*'Podpůrná data'!$B$3)</f>
        <v>0</v>
      </c>
      <c r="AU756" s="72">
        <f>IF($J747="Ano",AU755*'Podpůrná data'!$B$5,AU755*'Podpůrná data'!$B$3)</f>
        <v>0</v>
      </c>
      <c r="AV756" s="72">
        <f>IF($J747="Ano",AV755*'Podpůrná data'!$B$5,AV755*'Podpůrná data'!$B$3)</f>
        <v>0</v>
      </c>
      <c r="AW756" s="72">
        <f>IF($J747="Ano",AW755*'Podpůrná data'!$B$5,AW755*'Podpůrná data'!$B$3)</f>
        <v>0</v>
      </c>
      <c r="AX756" s="72">
        <f>IF($J747="Ano",AX755*'Podpůrná data'!$B$5,AX755*'Podpůrná data'!$B$3)</f>
        <v>0</v>
      </c>
      <c r="AY756" s="72">
        <f>IF($J747="Ano",AY755*'Podpůrná data'!$B$5,AY755*'Podpůrná data'!$B$3)</f>
        <v>0</v>
      </c>
      <c r="AZ756" s="72">
        <f>IF($J747="Ano",AZ755*'Podpůrná data'!$B$5,AZ755*'Podpůrná data'!$B$3)</f>
        <v>0</v>
      </c>
      <c r="BA756" s="72">
        <f>IF($J747="Ano",BA755*'Podpůrná data'!$B$5,BA755*'Podpůrná data'!$B$3)</f>
        <v>0</v>
      </c>
      <c r="BB756" s="72">
        <f>IF($J747="Ano",BB755*'Podpůrná data'!$B$5,BB755*'Podpůrná data'!$B$3)</f>
        <v>0</v>
      </c>
      <c r="BC756" s="72">
        <f>IF($J747="Ano",BC755*'Podpůrná data'!$B$5,BC755*'Podpůrná data'!$B$3)</f>
        <v>0</v>
      </c>
      <c r="BD756" s="72">
        <f>IF($J747="Ano",BD755*'Podpůrná data'!$B$5,BD755*'Podpůrná data'!$B$3)</f>
        <v>0</v>
      </c>
      <c r="BE756" s="72">
        <f>IF($J747="Ano",BE755*'Podpůrná data'!$B$5,BE755*'Podpůrná data'!$B$3)</f>
        <v>0</v>
      </c>
      <c r="BF756" s="72">
        <f>IF($J747="Ano",BF755*'Podpůrná data'!$B$5,BF755*'Podpůrná data'!$B$3)</f>
        <v>0</v>
      </c>
      <c r="BG756" s="72">
        <f>IF($J747="Ano",BG755*'Podpůrná data'!$B$5,BG755*'Podpůrná data'!$B$3)</f>
        <v>0</v>
      </c>
      <c r="BH756" s="72">
        <f>IF($J747="Ano",BH755*'Podpůrná data'!$B$5,BH755*'Podpůrná data'!$B$3)</f>
        <v>0</v>
      </c>
      <c r="BI756" s="72">
        <f>IF($J747="Ano",BI755*'Podpůrná data'!$B$5,BI755*'Podpůrná data'!$B$3)</f>
        <v>0</v>
      </c>
      <c r="BJ756" s="72">
        <f>IF($J747="Ano",BJ755*'Podpůrná data'!$B$5,BJ755*'Podpůrná data'!$B$3)</f>
        <v>0</v>
      </c>
      <c r="BK756" s="72">
        <f>IF($J747="Ano",BK755*'Podpůrná data'!$B$5,BK755*'Podpůrná data'!$B$3)</f>
        <v>0</v>
      </c>
      <c r="BL756" s="72">
        <f>IF($J747="Ano",BL755*'Podpůrná data'!$B$5,BL755*'Podpůrná data'!$B$3)</f>
        <v>0</v>
      </c>
      <c r="BM756" s="72">
        <f>IF($J747="Ano",BM755*'Podpůrná data'!$B$5,BM755*'Podpůrná data'!$B$3)</f>
        <v>0</v>
      </c>
      <c r="BN756" s="363"/>
      <c r="BO756" s="365"/>
      <c r="BP756" s="367"/>
      <c r="BQ756" s="367"/>
      <c r="BR756" s="106"/>
      <c r="BS756" s="178">
        <f>SUMIFS($R756:$BM756,$R746:$BM746,"1. ZoR")</f>
        <v>0</v>
      </c>
      <c r="BT756" s="178">
        <f>SUMIFS($R756:$BM756,$R746:$BM746,"2. ZoR")</f>
        <v>0</v>
      </c>
      <c r="BU756" s="178">
        <f>SUMIFS($R756:$BM756,$R746:$BM746,"3. ZoR")</f>
        <v>0</v>
      </c>
      <c r="BV756" s="178">
        <f>SUMIFS($R756:$BM756,$R746:$BM746,"4. ZoR")</f>
        <v>0</v>
      </c>
      <c r="BW756" s="178">
        <f>SUMIFS($R756:$BM756,$R746:$BM746,"5. ZoR")</f>
        <v>0</v>
      </c>
      <c r="BX756" s="178">
        <f>SUMIFS($R756:$BM756,$R746:$BM746,"6. ZoR")</f>
        <v>0</v>
      </c>
      <c r="BY756" s="178">
        <f>SUMIFS($R756:$BM756,$R746:$BM746,"7. ZoR")</f>
        <v>0</v>
      </c>
      <c r="BZ756" s="178">
        <f>SUMIFS($R756:$BM756,$R746:$BM746,"8. ZoR")</f>
        <v>0</v>
      </c>
      <c r="CA756" s="178">
        <f>SUMIFS($R756:$BM756,$R746:$BM746,"9. ZoR")</f>
        <v>0</v>
      </c>
      <c r="CB756" s="178">
        <f>SUMIFS($R756:$BM756,$R746:$BM746,"10. ZoR")</f>
        <v>0</v>
      </c>
      <c r="CC756" s="178">
        <f>SUMIFS($R756:$BM756,$R746:$BM746,"11. ZoR")</f>
        <v>0</v>
      </c>
      <c r="CD756" s="178">
        <f>SUMIFS($R756:$BM756,$R746:$BM746,"12. ZoR")</f>
        <v>0</v>
      </c>
      <c r="CE756" s="178">
        <f>SUMIFS($R756:$BM756,$R746:$BM746,"13. ZoR")</f>
        <v>0</v>
      </c>
      <c r="CF756" s="178">
        <f>SUMIFS($R756:$BM756,$R746:$BM746,"14. ZoR")</f>
        <v>0</v>
      </c>
      <c r="CG756" s="178">
        <f>SUMIFS($R756:$BM756,$R746:$BM746,"15. ZoR")</f>
        <v>0</v>
      </c>
    </row>
    <row r="757" spans="1:85" ht="15" hidden="1" thickBot="1" x14ac:dyDescent="0.4">
      <c r="B757" s="105"/>
      <c r="C757" s="130"/>
      <c r="D757" s="130"/>
      <c r="E757" s="130"/>
      <c r="F757" s="130"/>
      <c r="G757" s="130"/>
      <c r="H757" s="105"/>
      <c r="I757" s="105"/>
      <c r="J757" s="105"/>
      <c r="K757" s="105"/>
      <c r="L757" s="105"/>
      <c r="M757" s="105"/>
      <c r="N757" s="7"/>
      <c r="O757" s="105"/>
      <c r="P757" s="105"/>
      <c r="Q757" s="105"/>
      <c r="R757" s="105"/>
      <c r="S757" s="105"/>
      <c r="T757" s="7"/>
      <c r="U757" s="105"/>
      <c r="V757" s="105"/>
      <c r="W757" s="105"/>
      <c r="X757" s="105"/>
      <c r="Y757" s="105"/>
      <c r="Z757" s="105"/>
      <c r="AA757" s="105"/>
      <c r="AB757" s="105"/>
      <c r="AC757" s="105"/>
      <c r="AD757" s="105"/>
      <c r="AE757" s="105"/>
      <c r="AF757" s="105"/>
      <c r="AG757" s="105"/>
      <c r="AH757" s="105"/>
      <c r="AI757" s="105"/>
      <c r="AJ757" s="105"/>
      <c r="AK757" s="105"/>
      <c r="AL757" s="105"/>
      <c r="AM757" s="105"/>
      <c r="AN757" s="105"/>
      <c r="AO757" s="105"/>
      <c r="AP757" s="105"/>
      <c r="AQ757" s="105"/>
      <c r="AR757" s="105"/>
      <c r="AS757" s="105"/>
      <c r="AT757" s="105"/>
      <c r="AU757" s="105"/>
      <c r="AV757" s="105"/>
      <c r="AW757" s="105"/>
      <c r="AX757" s="105"/>
      <c r="AY757" s="105"/>
      <c r="AZ757" s="105"/>
      <c r="BA757" s="105"/>
      <c r="BB757" s="105"/>
      <c r="BC757" s="105"/>
      <c r="BD757" s="105"/>
      <c r="BE757" s="105"/>
      <c r="BF757" s="105"/>
      <c r="BG757" s="105"/>
      <c r="BH757" s="105"/>
      <c r="BI757" s="105"/>
      <c r="BJ757" s="105"/>
      <c r="BK757" s="105"/>
      <c r="BL757" s="105"/>
      <c r="BM757" s="105"/>
      <c r="BN757" s="105"/>
      <c r="BO757" s="105"/>
      <c r="BP757" s="105"/>
      <c r="BQ757" s="105"/>
      <c r="BR757" s="105"/>
      <c r="BS757" s="105"/>
      <c r="BT757" s="105"/>
      <c r="BU757" s="105"/>
      <c r="BV757" s="105"/>
      <c r="BW757" s="105"/>
      <c r="BX757" s="105"/>
      <c r="BY757" s="105"/>
      <c r="BZ757" s="105"/>
      <c r="CA757" s="105"/>
      <c r="CB757" s="105"/>
      <c r="CC757" s="105"/>
      <c r="CD757" s="105"/>
      <c r="CE757" s="105"/>
      <c r="CF757" s="105"/>
      <c r="CG757" s="105"/>
    </row>
    <row r="758" spans="1:85" s="245" customFormat="1" ht="69.650000000000006" customHeight="1" thickBot="1" x14ac:dyDescent="0.4">
      <c r="A758" s="249"/>
      <c r="B758" s="120"/>
      <c r="C758" s="360" t="s">
        <v>2</v>
      </c>
      <c r="D758" s="121"/>
      <c r="E758" s="131" t="s">
        <v>206</v>
      </c>
      <c r="F758" s="131" t="s">
        <v>444</v>
      </c>
      <c r="G758" s="131" t="s">
        <v>208</v>
      </c>
      <c r="H758" s="122" t="s">
        <v>94</v>
      </c>
      <c r="I758" s="122" t="s">
        <v>95</v>
      </c>
      <c r="J758" s="122" t="s">
        <v>96</v>
      </c>
      <c r="K758" s="122" t="s">
        <v>216</v>
      </c>
      <c r="L758" s="122" t="s">
        <v>218</v>
      </c>
      <c r="M758" s="138" t="s">
        <v>1</v>
      </c>
      <c r="N758" s="7"/>
      <c r="O758" s="124">
        <v>208002</v>
      </c>
      <c r="P758" s="106"/>
      <c r="Q758" s="194" t="s">
        <v>128</v>
      </c>
      <c r="R758" s="83" t="s">
        <v>4</v>
      </c>
      <c r="S758" s="83" t="s">
        <v>5</v>
      </c>
      <c r="T758" s="83" t="s">
        <v>6</v>
      </c>
      <c r="U758" s="83" t="s">
        <v>7</v>
      </c>
      <c r="V758" s="83" t="s">
        <v>8</v>
      </c>
      <c r="W758" s="83" t="s">
        <v>9</v>
      </c>
      <c r="X758" s="83" t="s">
        <v>10</v>
      </c>
      <c r="Y758" s="83" t="s">
        <v>11</v>
      </c>
      <c r="Z758" s="83" t="s">
        <v>12</v>
      </c>
      <c r="AA758" s="83" t="s">
        <v>13</v>
      </c>
      <c r="AB758" s="83" t="s">
        <v>14</v>
      </c>
      <c r="AC758" s="83" t="s">
        <v>15</v>
      </c>
      <c r="AD758" s="83" t="s">
        <v>16</v>
      </c>
      <c r="AE758" s="83" t="s">
        <v>17</v>
      </c>
      <c r="AF758" s="83" t="s">
        <v>18</v>
      </c>
      <c r="AG758" s="83" t="s">
        <v>19</v>
      </c>
      <c r="AH758" s="83" t="s">
        <v>20</v>
      </c>
      <c r="AI758" s="83" t="s">
        <v>21</v>
      </c>
      <c r="AJ758" s="83" t="s">
        <v>22</v>
      </c>
      <c r="AK758" s="83" t="s">
        <v>23</v>
      </c>
      <c r="AL758" s="83" t="s">
        <v>24</v>
      </c>
      <c r="AM758" s="83" t="s">
        <v>25</v>
      </c>
      <c r="AN758" s="83" t="s">
        <v>26</v>
      </c>
      <c r="AO758" s="83" t="s">
        <v>27</v>
      </c>
      <c r="AP758" s="83" t="s">
        <v>28</v>
      </c>
      <c r="AQ758" s="83" t="s">
        <v>29</v>
      </c>
      <c r="AR758" s="83" t="s">
        <v>30</v>
      </c>
      <c r="AS758" s="83" t="s">
        <v>31</v>
      </c>
      <c r="AT758" s="83" t="s">
        <v>32</v>
      </c>
      <c r="AU758" s="83" t="s">
        <v>33</v>
      </c>
      <c r="AV758" s="83" t="s">
        <v>34</v>
      </c>
      <c r="AW758" s="83" t="s">
        <v>35</v>
      </c>
      <c r="AX758" s="83" t="s">
        <v>36</v>
      </c>
      <c r="AY758" s="83" t="s">
        <v>37</v>
      </c>
      <c r="AZ758" s="83" t="s">
        <v>38</v>
      </c>
      <c r="BA758" s="83" t="s">
        <v>39</v>
      </c>
      <c r="BB758" s="83" t="s">
        <v>40</v>
      </c>
      <c r="BC758" s="83" t="s">
        <v>41</v>
      </c>
      <c r="BD758" s="83" t="s">
        <v>42</v>
      </c>
      <c r="BE758" s="83" t="s">
        <v>43</v>
      </c>
      <c r="BF758" s="83" t="s">
        <v>44</v>
      </c>
      <c r="BG758" s="83" t="s">
        <v>45</v>
      </c>
      <c r="BH758" s="83" t="s">
        <v>46</v>
      </c>
      <c r="BI758" s="83" t="s">
        <v>47</v>
      </c>
      <c r="BJ758" s="83" t="s">
        <v>48</v>
      </c>
      <c r="BK758" s="83" t="s">
        <v>49</v>
      </c>
      <c r="BL758" s="83" t="s">
        <v>50</v>
      </c>
      <c r="BM758" s="83" t="s">
        <v>51</v>
      </c>
      <c r="BN758" s="134" t="s">
        <v>163</v>
      </c>
      <c r="BO758" s="135" t="s">
        <v>164</v>
      </c>
      <c r="BP758" s="135" t="s">
        <v>146</v>
      </c>
      <c r="BQ758" s="135" t="s">
        <v>214</v>
      </c>
      <c r="BR758" s="106"/>
      <c r="BS758" s="368" t="s">
        <v>238</v>
      </c>
      <c r="BT758" s="369"/>
      <c r="BU758" s="369"/>
      <c r="BV758" s="369"/>
      <c r="BW758" s="369"/>
      <c r="BX758" s="369"/>
      <c r="BY758" s="369"/>
      <c r="BZ758" s="369"/>
      <c r="CA758" s="369"/>
      <c r="CB758" s="369"/>
      <c r="CC758" s="369"/>
      <c r="CD758" s="369"/>
      <c r="CE758" s="369"/>
      <c r="CF758" s="369"/>
      <c r="CG758" s="369"/>
    </row>
    <row r="759" spans="1:85" s="245" customFormat="1" ht="21" hidden="1" customHeight="1" x14ac:dyDescent="0.35">
      <c r="A759" s="250"/>
      <c r="B759" s="113"/>
      <c r="C759" s="361"/>
      <c r="D759" s="125"/>
      <c r="E759" s="125"/>
      <c r="F759" s="125"/>
      <c r="G759" s="125"/>
      <c r="H759" s="370" t="s">
        <v>250</v>
      </c>
      <c r="I759" s="371" t="s">
        <v>425</v>
      </c>
      <c r="J759" s="357" t="s">
        <v>97</v>
      </c>
      <c r="K759" s="357" t="s">
        <v>217</v>
      </c>
      <c r="L759" s="137"/>
      <c r="M759" s="373" t="s">
        <v>93</v>
      </c>
      <c r="N759" s="7"/>
      <c r="O759" s="375" t="s">
        <v>3</v>
      </c>
      <c r="P759" s="106"/>
      <c r="Q759" s="84"/>
      <c r="R759" s="74">
        <f>MONTH(Úvod!$F$10)</f>
        <v>1</v>
      </c>
      <c r="S759" s="75">
        <f t="shared" ref="S759" si="14156">IF(R759=12,1,R759+1)</f>
        <v>2</v>
      </c>
      <c r="T759" s="75">
        <f t="shared" ref="T759" si="14157">IF(S759=12,1,S759+1)</f>
        <v>3</v>
      </c>
      <c r="U759" s="76">
        <f t="shared" ref="U759" si="14158">IF(T759=12,1,T759+1)</f>
        <v>4</v>
      </c>
      <c r="V759" s="76">
        <f t="shared" ref="V759" si="14159">IF(U759=12,1,U759+1)</f>
        <v>5</v>
      </c>
      <c r="W759" s="76">
        <f t="shared" ref="W759" si="14160">IF(V759=12,1,V759+1)</f>
        <v>6</v>
      </c>
      <c r="X759" s="76">
        <f t="shared" ref="X759" si="14161">IF(W759=12,1,W759+1)</f>
        <v>7</v>
      </c>
      <c r="Y759" s="76">
        <f t="shared" ref="Y759" si="14162">IF(X759=12,1,X759+1)</f>
        <v>8</v>
      </c>
      <c r="Z759" s="76">
        <f t="shared" ref="Z759" si="14163">IF(Y759=12,1,Y759+1)</f>
        <v>9</v>
      </c>
      <c r="AA759" s="76">
        <f>IF(Z759=12,1,Z759+1)</f>
        <v>10</v>
      </c>
      <c r="AB759" s="76">
        <f t="shared" ref="AB759" si="14164">IF(AA759=12,1,AA759+1)</f>
        <v>11</v>
      </c>
      <c r="AC759" s="76">
        <f t="shared" ref="AC759" si="14165">IF(AB759=12,1,AB759+1)</f>
        <v>12</v>
      </c>
      <c r="AD759" s="76">
        <f t="shared" ref="AD759" si="14166">IF(AC759=12,1,AC759+1)</f>
        <v>1</v>
      </c>
      <c r="AE759" s="76">
        <f t="shared" ref="AE759" si="14167">IF(AD759=12,1,AD759+1)</f>
        <v>2</v>
      </c>
      <c r="AF759" s="76">
        <f t="shared" ref="AF759" si="14168">IF(AE759=12,1,AE759+1)</f>
        <v>3</v>
      </c>
      <c r="AG759" s="76">
        <f t="shared" ref="AG759" si="14169">IF(AF759=12,1,AF759+1)</f>
        <v>4</v>
      </c>
      <c r="AH759" s="76">
        <f t="shared" ref="AH759" si="14170">IF(AG759=12,1,AG759+1)</f>
        <v>5</v>
      </c>
      <c r="AI759" s="76">
        <f t="shared" ref="AI759" si="14171">IF(AH759=12,1,AH759+1)</f>
        <v>6</v>
      </c>
      <c r="AJ759" s="76">
        <f>IF(AI759=12,1,AI759+1)</f>
        <v>7</v>
      </c>
      <c r="AK759" s="76">
        <f t="shared" ref="AK759" si="14172">IF(AJ759=12,1,AJ759+1)</f>
        <v>8</v>
      </c>
      <c r="AL759" s="76">
        <f t="shared" ref="AL759" si="14173">IF(AK759=12,1,AK759+1)</f>
        <v>9</v>
      </c>
      <c r="AM759" s="76">
        <f t="shared" ref="AM759" si="14174">IF(AL759=12,1,AL759+1)</f>
        <v>10</v>
      </c>
      <c r="AN759" s="76">
        <f t="shared" ref="AN759" si="14175">IF(AM759=12,1,AM759+1)</f>
        <v>11</v>
      </c>
      <c r="AO759" s="76">
        <f t="shared" ref="AO759" si="14176">IF(AN759=12,1,AN759+1)</f>
        <v>12</v>
      </c>
      <c r="AP759" s="76">
        <f t="shared" ref="AP759" si="14177">IF(AO759=12,1,AO759+1)</f>
        <v>1</v>
      </c>
      <c r="AQ759" s="76">
        <f t="shared" ref="AQ759" si="14178">IF(AP759=12,1,AP759+1)</f>
        <v>2</v>
      </c>
      <c r="AR759" s="76">
        <f t="shared" ref="AR759" si="14179">IF(AQ759=12,1,AQ759+1)</f>
        <v>3</v>
      </c>
      <c r="AS759" s="76">
        <f t="shared" ref="AS759" si="14180">IF(AR759=12,1,AR759+1)</f>
        <v>4</v>
      </c>
      <c r="AT759" s="76">
        <f t="shared" ref="AT759" si="14181">IF(AS759=12,1,AS759+1)</f>
        <v>5</v>
      </c>
      <c r="AU759" s="76">
        <f t="shared" ref="AU759" si="14182">IF(AT759=12,1,AT759+1)</f>
        <v>6</v>
      </c>
      <c r="AV759" s="76">
        <f t="shared" ref="AV759" si="14183">IF(AU759=12,1,AU759+1)</f>
        <v>7</v>
      </c>
      <c r="AW759" s="76">
        <f t="shared" ref="AW759" si="14184">IF(AV759=12,1,AV759+1)</f>
        <v>8</v>
      </c>
      <c r="AX759" s="76">
        <f t="shared" ref="AX759" si="14185">IF(AW759=12,1,AW759+1)</f>
        <v>9</v>
      </c>
      <c r="AY759" s="76">
        <f t="shared" ref="AY759" si="14186">IF(AX759=12,1,AX759+1)</f>
        <v>10</v>
      </c>
      <c r="AZ759" s="76">
        <f t="shared" ref="AZ759" si="14187">IF(AY759=12,1,AY759+1)</f>
        <v>11</v>
      </c>
      <c r="BA759" s="76">
        <f t="shared" ref="BA759" si="14188">IF(AZ759=12,1,AZ759+1)</f>
        <v>12</v>
      </c>
      <c r="BB759" s="76">
        <f t="shared" ref="BB759" si="14189">IF(BA759=12,1,BA759+1)</f>
        <v>1</v>
      </c>
      <c r="BC759" s="76">
        <f t="shared" ref="BC759" si="14190">IF(BB759=12,1,BB759+1)</f>
        <v>2</v>
      </c>
      <c r="BD759" s="76">
        <f t="shared" ref="BD759" si="14191">IF(BC759=12,1,BC759+1)</f>
        <v>3</v>
      </c>
      <c r="BE759" s="76">
        <f t="shared" ref="BE759" si="14192">IF(BD759=12,1,BD759+1)</f>
        <v>4</v>
      </c>
      <c r="BF759" s="76">
        <f t="shared" ref="BF759" si="14193">IF(BE759=12,1,BE759+1)</f>
        <v>5</v>
      </c>
      <c r="BG759" s="76">
        <f t="shared" ref="BG759" si="14194">IF(BF759=12,1,BF759+1)</f>
        <v>6</v>
      </c>
      <c r="BH759" s="76">
        <f t="shared" ref="BH759" si="14195">IF(BG759=12,1,BG759+1)</f>
        <v>7</v>
      </c>
      <c r="BI759" s="76">
        <f t="shared" ref="BI759" si="14196">IF(BH759=12,1,BH759+1)</f>
        <v>8</v>
      </c>
      <c r="BJ759" s="76">
        <f t="shared" ref="BJ759" si="14197">IF(BI759=12,1,BI759+1)</f>
        <v>9</v>
      </c>
      <c r="BK759" s="76">
        <f t="shared" ref="BK759" si="14198">IF(BJ759=12,1,BJ759+1)</f>
        <v>10</v>
      </c>
      <c r="BL759" s="76">
        <f t="shared" ref="BL759" si="14199">IF(BK759=12,1,BK759+1)</f>
        <v>11</v>
      </c>
      <c r="BM759" s="76">
        <f t="shared" ref="BM759" si="14200">IF(BL759=12,1,BL759+1)</f>
        <v>12</v>
      </c>
      <c r="BN759" s="81"/>
      <c r="BO759" s="78"/>
      <c r="BP759" s="78"/>
      <c r="BQ759" s="78"/>
      <c r="BR759" s="106"/>
      <c r="BS759" s="106"/>
      <c r="BT759" s="106"/>
      <c r="BU759" s="106"/>
      <c r="BV759" s="106"/>
      <c r="BW759" s="106"/>
      <c r="BX759" s="106"/>
      <c r="BY759" s="106"/>
      <c r="BZ759" s="106"/>
      <c r="CA759" s="106"/>
      <c r="CB759" s="106"/>
      <c r="CC759" s="106"/>
      <c r="CD759" s="106"/>
      <c r="CE759" s="106"/>
      <c r="CF759" s="106"/>
      <c r="CG759" s="106"/>
    </row>
    <row r="760" spans="1:85" s="245" customFormat="1" ht="18" hidden="1" customHeight="1" x14ac:dyDescent="0.35">
      <c r="A760" s="250"/>
      <c r="B760" s="113"/>
      <c r="C760" s="361"/>
      <c r="D760" s="125"/>
      <c r="E760" s="125"/>
      <c r="F760" s="125"/>
      <c r="G760" s="125"/>
      <c r="H760" s="370"/>
      <c r="I760" s="371"/>
      <c r="J760" s="357"/>
      <c r="K760" s="357"/>
      <c r="L760" s="137"/>
      <c r="M760" s="373"/>
      <c r="N760" s="7"/>
      <c r="O760" s="376"/>
      <c r="P760" s="106"/>
      <c r="Q760" s="77"/>
      <c r="R760" s="59">
        <f t="shared" ref="R760:BM760" si="14201">VALUE(_xlfn.CONCAT(R759,".",R762))</f>
        <v>1</v>
      </c>
      <c r="S760" s="73">
        <f t="shared" si="14201"/>
        <v>32</v>
      </c>
      <c r="T760" s="73">
        <f t="shared" si="14201"/>
        <v>61</v>
      </c>
      <c r="U760" s="73">
        <f t="shared" si="14201"/>
        <v>92</v>
      </c>
      <c r="V760" s="73">
        <f t="shared" si="14201"/>
        <v>122</v>
      </c>
      <c r="W760" s="73">
        <f t="shared" si="14201"/>
        <v>153</v>
      </c>
      <c r="X760" s="73">
        <f t="shared" si="14201"/>
        <v>183</v>
      </c>
      <c r="Y760" s="73">
        <f t="shared" si="14201"/>
        <v>214</v>
      </c>
      <c r="Z760" s="73">
        <f t="shared" si="14201"/>
        <v>245</v>
      </c>
      <c r="AA760" s="73">
        <f t="shared" si="14201"/>
        <v>275</v>
      </c>
      <c r="AB760" s="73">
        <f t="shared" si="14201"/>
        <v>306</v>
      </c>
      <c r="AC760" s="73">
        <f t="shared" si="14201"/>
        <v>336</v>
      </c>
      <c r="AD760" s="73">
        <f t="shared" si="14201"/>
        <v>367</v>
      </c>
      <c r="AE760" s="73">
        <f t="shared" si="14201"/>
        <v>398</v>
      </c>
      <c r="AF760" s="73">
        <f t="shared" si="14201"/>
        <v>426</v>
      </c>
      <c r="AG760" s="73">
        <f t="shared" si="14201"/>
        <v>457</v>
      </c>
      <c r="AH760" s="73">
        <f t="shared" si="14201"/>
        <v>487</v>
      </c>
      <c r="AI760" s="73">
        <f t="shared" si="14201"/>
        <v>518</v>
      </c>
      <c r="AJ760" s="73">
        <f t="shared" si="14201"/>
        <v>548</v>
      </c>
      <c r="AK760" s="73">
        <f t="shared" si="14201"/>
        <v>579</v>
      </c>
      <c r="AL760" s="73">
        <f t="shared" si="14201"/>
        <v>610</v>
      </c>
      <c r="AM760" s="73">
        <f t="shared" si="14201"/>
        <v>640</v>
      </c>
      <c r="AN760" s="73">
        <f t="shared" si="14201"/>
        <v>671</v>
      </c>
      <c r="AO760" s="73">
        <f t="shared" si="14201"/>
        <v>701</v>
      </c>
      <c r="AP760" s="73">
        <f t="shared" si="14201"/>
        <v>732</v>
      </c>
      <c r="AQ760" s="73">
        <f t="shared" si="14201"/>
        <v>763</v>
      </c>
      <c r="AR760" s="73">
        <f t="shared" si="14201"/>
        <v>791</v>
      </c>
      <c r="AS760" s="73">
        <f t="shared" si="14201"/>
        <v>822</v>
      </c>
      <c r="AT760" s="73">
        <f t="shared" si="14201"/>
        <v>852</v>
      </c>
      <c r="AU760" s="73">
        <f t="shared" si="14201"/>
        <v>883</v>
      </c>
      <c r="AV760" s="73">
        <f t="shared" si="14201"/>
        <v>913</v>
      </c>
      <c r="AW760" s="73">
        <f t="shared" si="14201"/>
        <v>944</v>
      </c>
      <c r="AX760" s="73">
        <f t="shared" si="14201"/>
        <v>975</v>
      </c>
      <c r="AY760" s="73">
        <f t="shared" si="14201"/>
        <v>1005</v>
      </c>
      <c r="AZ760" s="73">
        <f t="shared" si="14201"/>
        <v>1036</v>
      </c>
      <c r="BA760" s="73">
        <f t="shared" si="14201"/>
        <v>1066</v>
      </c>
      <c r="BB760" s="73">
        <f t="shared" si="14201"/>
        <v>1097</v>
      </c>
      <c r="BC760" s="73">
        <f t="shared" si="14201"/>
        <v>1128</v>
      </c>
      <c r="BD760" s="73">
        <f t="shared" si="14201"/>
        <v>1156</v>
      </c>
      <c r="BE760" s="73">
        <f t="shared" si="14201"/>
        <v>1187</v>
      </c>
      <c r="BF760" s="73">
        <f t="shared" si="14201"/>
        <v>1217</v>
      </c>
      <c r="BG760" s="73">
        <f t="shared" si="14201"/>
        <v>1248</v>
      </c>
      <c r="BH760" s="73">
        <f t="shared" si="14201"/>
        <v>1278</v>
      </c>
      <c r="BI760" s="73">
        <f t="shared" si="14201"/>
        <v>1309</v>
      </c>
      <c r="BJ760" s="73">
        <f t="shared" si="14201"/>
        <v>1340</v>
      </c>
      <c r="BK760" s="73">
        <f t="shared" si="14201"/>
        <v>1370</v>
      </c>
      <c r="BL760" s="73">
        <f t="shared" si="14201"/>
        <v>1401</v>
      </c>
      <c r="BM760" s="73">
        <f t="shared" si="14201"/>
        <v>1431</v>
      </c>
      <c r="BN760" s="82"/>
      <c r="BO760" s="79"/>
      <c r="BP760" s="79"/>
      <c r="BQ760" s="79"/>
      <c r="BR760" s="106"/>
      <c r="BS760" s="106"/>
      <c r="BT760" s="106"/>
      <c r="BU760" s="106"/>
      <c r="BV760" s="106"/>
      <c r="BW760" s="106"/>
      <c r="BX760" s="106"/>
      <c r="BY760" s="106"/>
      <c r="BZ760" s="106"/>
      <c r="CA760" s="106"/>
      <c r="CB760" s="106"/>
      <c r="CC760" s="106"/>
      <c r="CD760" s="106"/>
      <c r="CE760" s="106"/>
      <c r="CF760" s="106"/>
      <c r="CG760" s="106"/>
    </row>
    <row r="761" spans="1:85" s="245" customFormat="1" ht="18" customHeight="1" x14ac:dyDescent="0.35">
      <c r="A761" s="250"/>
      <c r="B761" s="113"/>
      <c r="C761" s="361"/>
      <c r="D761" s="125"/>
      <c r="E761" s="357" t="s">
        <v>207</v>
      </c>
      <c r="F761" s="357" t="s">
        <v>207</v>
      </c>
      <c r="G761" s="357" t="s">
        <v>207</v>
      </c>
      <c r="H761" s="370"/>
      <c r="I761" s="371"/>
      <c r="J761" s="357"/>
      <c r="K761" s="357"/>
      <c r="L761" s="357" t="s">
        <v>219</v>
      </c>
      <c r="M761" s="373"/>
      <c r="N761" s="7"/>
      <c r="O761" s="376"/>
      <c r="P761" s="106"/>
      <c r="Q761" s="77"/>
      <c r="R761" s="60" t="str">
        <f>VLOOKUP(R759,'Podpůrná data'!$I$188:$J$199,2)</f>
        <v>leden</v>
      </c>
      <c r="S761" s="60" t="str">
        <f>VLOOKUP(S759,'Podpůrná data'!$I$188:$J$199,2)</f>
        <v>únor</v>
      </c>
      <c r="T761" s="60" t="str">
        <f>VLOOKUP(T759,'Podpůrná data'!$I$188:$J$199,2)</f>
        <v>březen</v>
      </c>
      <c r="U761" s="60" t="str">
        <f>VLOOKUP(U759,'Podpůrná data'!$I$188:$J$199,2)</f>
        <v>duben</v>
      </c>
      <c r="V761" s="60" t="str">
        <f>VLOOKUP(V759,'Podpůrná data'!$I$188:$J$199,2)</f>
        <v>květen</v>
      </c>
      <c r="W761" s="60" t="str">
        <f>VLOOKUP(W759,'Podpůrná data'!$I$188:$J$199,2)</f>
        <v>červen</v>
      </c>
      <c r="X761" s="60" t="str">
        <f>VLOOKUP(X759,'Podpůrná data'!$I$188:$J$199,2)</f>
        <v>červenec</v>
      </c>
      <c r="Y761" s="60" t="str">
        <f>VLOOKUP(Y759,'Podpůrná data'!$I$188:$J$199,2)</f>
        <v>srpen</v>
      </c>
      <c r="Z761" s="60" t="str">
        <f>VLOOKUP(Z759,'Podpůrná data'!$I$188:$J$199,2)</f>
        <v>září</v>
      </c>
      <c r="AA761" s="60" t="str">
        <f>VLOOKUP(AA759,'Podpůrná data'!$I$188:$J$199,2)</f>
        <v>říjen</v>
      </c>
      <c r="AB761" s="60" t="str">
        <f>VLOOKUP(AB759,'Podpůrná data'!$I$188:$J$199,2)</f>
        <v>listopad</v>
      </c>
      <c r="AC761" s="60" t="str">
        <f>VLOOKUP(AC759,'Podpůrná data'!$I$188:$J$199,2)</f>
        <v>prosinec</v>
      </c>
      <c r="AD761" s="60" t="str">
        <f>VLOOKUP(AD759,'Podpůrná data'!$I$188:$J$199,2)</f>
        <v>leden</v>
      </c>
      <c r="AE761" s="60" t="str">
        <f>VLOOKUP(AE759,'Podpůrná data'!$I$188:$J$199,2)</f>
        <v>únor</v>
      </c>
      <c r="AF761" s="60" t="str">
        <f>VLOOKUP(AF759,'Podpůrná data'!$I$188:$J$199,2)</f>
        <v>březen</v>
      </c>
      <c r="AG761" s="60" t="str">
        <f>VLOOKUP(AG759,'Podpůrná data'!$I$188:$J$199,2)</f>
        <v>duben</v>
      </c>
      <c r="AH761" s="60" t="str">
        <f>VLOOKUP(AH759,'Podpůrná data'!$I$188:$J$199,2)</f>
        <v>květen</v>
      </c>
      <c r="AI761" s="60" t="str">
        <f>VLOOKUP(AI759,'Podpůrná data'!$I$188:$J$199,2)</f>
        <v>červen</v>
      </c>
      <c r="AJ761" s="60" t="str">
        <f>VLOOKUP(AJ759,'Podpůrná data'!$I$188:$J$199,2)</f>
        <v>červenec</v>
      </c>
      <c r="AK761" s="60" t="str">
        <f>VLOOKUP(AK759,'Podpůrná data'!$I$188:$J$199,2)</f>
        <v>srpen</v>
      </c>
      <c r="AL761" s="60" t="str">
        <f>VLOOKUP(AL759,'Podpůrná data'!$I$188:$J$199,2)</f>
        <v>září</v>
      </c>
      <c r="AM761" s="60" t="str">
        <f>VLOOKUP(AM759,'Podpůrná data'!$I$188:$J$199,2)</f>
        <v>říjen</v>
      </c>
      <c r="AN761" s="60" t="str">
        <f>VLOOKUP(AN759,'Podpůrná data'!$I$188:$J$199,2)</f>
        <v>listopad</v>
      </c>
      <c r="AO761" s="60" t="str">
        <f>VLOOKUP(AO759,'Podpůrná data'!$I$188:$J$199,2)</f>
        <v>prosinec</v>
      </c>
      <c r="AP761" s="60" t="str">
        <f>VLOOKUP(AP759,'Podpůrná data'!$I$188:$J$199,2)</f>
        <v>leden</v>
      </c>
      <c r="AQ761" s="60" t="str">
        <f>VLOOKUP(AQ759,'Podpůrná data'!$I$188:$J$199,2)</f>
        <v>únor</v>
      </c>
      <c r="AR761" s="60" t="str">
        <f>VLOOKUP(AR759,'Podpůrná data'!$I$188:$J$199,2)</f>
        <v>březen</v>
      </c>
      <c r="AS761" s="60" t="str">
        <f>VLOOKUP(AS759,'Podpůrná data'!$I$188:$J$199,2)</f>
        <v>duben</v>
      </c>
      <c r="AT761" s="60" t="str">
        <f>VLOOKUP(AT759,'Podpůrná data'!$I$188:$J$199,2)</f>
        <v>květen</v>
      </c>
      <c r="AU761" s="60" t="str">
        <f>VLOOKUP(AU759,'Podpůrná data'!$I$188:$J$199,2)</f>
        <v>červen</v>
      </c>
      <c r="AV761" s="60" t="str">
        <f>VLOOKUP(AV759,'Podpůrná data'!$I$188:$J$199,2)</f>
        <v>červenec</v>
      </c>
      <c r="AW761" s="60" t="str">
        <f>VLOOKUP(AW759,'Podpůrná data'!$I$188:$J$199,2)</f>
        <v>srpen</v>
      </c>
      <c r="AX761" s="60" t="str">
        <f>VLOOKUP(AX759,'Podpůrná data'!$I$188:$J$199,2)</f>
        <v>září</v>
      </c>
      <c r="AY761" s="60" t="str">
        <f>VLOOKUP(AY759,'Podpůrná data'!$I$188:$J$199,2)</f>
        <v>říjen</v>
      </c>
      <c r="AZ761" s="60" t="str">
        <f>VLOOKUP(AZ759,'Podpůrná data'!$I$188:$J$199,2)</f>
        <v>listopad</v>
      </c>
      <c r="BA761" s="60" t="str">
        <f>VLOOKUP(BA759,'Podpůrná data'!$I$188:$J$199,2)</f>
        <v>prosinec</v>
      </c>
      <c r="BB761" s="60" t="str">
        <f>VLOOKUP(BB759,'Podpůrná data'!$I$188:$J$199,2)</f>
        <v>leden</v>
      </c>
      <c r="BC761" s="60" t="str">
        <f>VLOOKUP(BC759,'Podpůrná data'!$I$188:$J$199,2)</f>
        <v>únor</v>
      </c>
      <c r="BD761" s="60" t="str">
        <f>VLOOKUP(BD759,'Podpůrná data'!$I$188:$J$199,2)</f>
        <v>březen</v>
      </c>
      <c r="BE761" s="60" t="str">
        <f>VLOOKUP(BE759,'Podpůrná data'!$I$188:$J$199,2)</f>
        <v>duben</v>
      </c>
      <c r="BF761" s="60" t="str">
        <f>VLOOKUP(BF759,'Podpůrná data'!$I$188:$J$199,2)</f>
        <v>květen</v>
      </c>
      <c r="BG761" s="60" t="str">
        <f>VLOOKUP(BG759,'Podpůrná data'!$I$188:$J$199,2)</f>
        <v>červen</v>
      </c>
      <c r="BH761" s="60" t="str">
        <f>VLOOKUP(BH759,'Podpůrná data'!$I$188:$J$199,2)</f>
        <v>červenec</v>
      </c>
      <c r="BI761" s="60" t="str">
        <f>VLOOKUP(BI759,'Podpůrná data'!$I$188:$J$199,2)</f>
        <v>srpen</v>
      </c>
      <c r="BJ761" s="60" t="str">
        <f>VLOOKUP(BJ759,'Podpůrná data'!$I$188:$J$199,2)</f>
        <v>září</v>
      </c>
      <c r="BK761" s="60" t="str">
        <f>VLOOKUP(BK759,'Podpůrná data'!$I$188:$J$199,2)</f>
        <v>říjen</v>
      </c>
      <c r="BL761" s="60" t="str">
        <f>VLOOKUP(BL759,'Podpůrná data'!$I$188:$J$199,2)</f>
        <v>listopad</v>
      </c>
      <c r="BM761" s="60" t="str">
        <f>VLOOKUP(BM759,'Podpůrná data'!$I$188:$J$199,2)</f>
        <v>prosinec</v>
      </c>
      <c r="BN761" s="171"/>
      <c r="BO761" s="175"/>
      <c r="BP761" s="197"/>
      <c r="BQ761" s="197"/>
      <c r="BR761" s="106"/>
      <c r="BS761" s="179" t="s">
        <v>105</v>
      </c>
      <c r="BT761" s="179" t="s">
        <v>106</v>
      </c>
      <c r="BU761" s="179" t="s">
        <v>107</v>
      </c>
      <c r="BV761" s="179" t="s">
        <v>108</v>
      </c>
      <c r="BW761" s="179" t="s">
        <v>109</v>
      </c>
      <c r="BX761" s="179" t="s">
        <v>110</v>
      </c>
      <c r="BY761" s="179" t="s">
        <v>111</v>
      </c>
      <c r="BZ761" s="179" t="s">
        <v>112</v>
      </c>
      <c r="CA761" s="179" t="s">
        <v>113</v>
      </c>
      <c r="CB761" s="179" t="s">
        <v>155</v>
      </c>
      <c r="CC761" s="179" t="s">
        <v>156</v>
      </c>
      <c r="CD761" s="179" t="s">
        <v>157</v>
      </c>
      <c r="CE761" s="179" t="s">
        <v>202</v>
      </c>
      <c r="CF761" s="179" t="s">
        <v>203</v>
      </c>
      <c r="CG761" s="179" t="s">
        <v>204</v>
      </c>
    </row>
    <row r="762" spans="1:85" s="245" customFormat="1" ht="16.399999999999999" customHeight="1" x14ac:dyDescent="0.35">
      <c r="A762" s="250"/>
      <c r="B762" s="113"/>
      <c r="C762" s="361"/>
      <c r="D762" s="125"/>
      <c r="E762" s="357"/>
      <c r="F762" s="357"/>
      <c r="G762" s="357"/>
      <c r="H762" s="370"/>
      <c r="I762" s="371"/>
      <c r="J762" s="357"/>
      <c r="K762" s="357"/>
      <c r="L762" s="357"/>
      <c r="M762" s="373"/>
      <c r="N762" s="7"/>
      <c r="O762" s="376"/>
      <c r="P762" s="106"/>
      <c r="Q762" s="77"/>
      <c r="R762" s="60">
        <f>YEAR(Úvod!$F$10)</f>
        <v>1900</v>
      </c>
      <c r="S762" s="60">
        <f t="shared" ref="S762" si="14202">IF(S759=1,R762+1,R762)</f>
        <v>1900</v>
      </c>
      <c r="T762" s="60">
        <f t="shared" ref="T762" si="14203">IF(T759=1,S762+1,S762)</f>
        <v>1900</v>
      </c>
      <c r="U762" s="60">
        <f t="shared" ref="U762" si="14204">IF(U759=1,T762+1,T762)</f>
        <v>1900</v>
      </c>
      <c r="V762" s="60">
        <f t="shared" ref="V762" si="14205">IF(V759=1,U762+1,U762)</f>
        <v>1900</v>
      </c>
      <c r="W762" s="60">
        <f t="shared" ref="W762" si="14206">IF(W759=1,V762+1,V762)</f>
        <v>1900</v>
      </c>
      <c r="X762" s="60">
        <f t="shared" ref="X762" si="14207">IF(X759=1,W762+1,W762)</f>
        <v>1900</v>
      </c>
      <c r="Y762" s="60">
        <f t="shared" ref="Y762" si="14208">IF(Y759=1,X762+1,X762)</f>
        <v>1900</v>
      </c>
      <c r="Z762" s="60">
        <f t="shared" ref="Z762" si="14209">IF(Z759=1,Y762+1,Y762)</f>
        <v>1900</v>
      </c>
      <c r="AA762" s="60">
        <f t="shared" ref="AA762" si="14210">IF(AA759=1,Z762+1,Z762)</f>
        <v>1900</v>
      </c>
      <c r="AB762" s="60">
        <f t="shared" ref="AB762" si="14211">IF(AB759=1,AA762+1,AA762)</f>
        <v>1900</v>
      </c>
      <c r="AC762" s="60">
        <f t="shared" ref="AC762" si="14212">IF(AC759=1,AB762+1,AB762)</f>
        <v>1900</v>
      </c>
      <c r="AD762" s="60">
        <f t="shared" ref="AD762" si="14213">IF(AD759=1,AC762+1,AC762)</f>
        <v>1901</v>
      </c>
      <c r="AE762" s="60">
        <f t="shared" ref="AE762" si="14214">IF(AE759=1,AD762+1,AD762)</f>
        <v>1901</v>
      </c>
      <c r="AF762" s="60">
        <f t="shared" ref="AF762" si="14215">IF(AF759=1,AE762+1,AE762)</f>
        <v>1901</v>
      </c>
      <c r="AG762" s="60">
        <f t="shared" ref="AG762" si="14216">IF(AG759=1,AF762+1,AF762)</f>
        <v>1901</v>
      </c>
      <c r="AH762" s="60">
        <f t="shared" ref="AH762" si="14217">IF(AH759=1,AG762+1,AG762)</f>
        <v>1901</v>
      </c>
      <c r="AI762" s="60">
        <f t="shared" ref="AI762" si="14218">IF(AI759=1,AH762+1,AH762)</f>
        <v>1901</v>
      </c>
      <c r="AJ762" s="60">
        <f t="shared" ref="AJ762" si="14219">IF(AJ759=1,AI762+1,AI762)</f>
        <v>1901</v>
      </c>
      <c r="AK762" s="60">
        <f t="shared" ref="AK762" si="14220">IF(AK759=1,AJ762+1,AJ762)</f>
        <v>1901</v>
      </c>
      <c r="AL762" s="60">
        <f t="shared" ref="AL762" si="14221">IF(AL759=1,AK762+1,AK762)</f>
        <v>1901</v>
      </c>
      <c r="AM762" s="60">
        <f t="shared" ref="AM762" si="14222">IF(AM759=1,AL762+1,AL762)</f>
        <v>1901</v>
      </c>
      <c r="AN762" s="60">
        <f t="shared" ref="AN762" si="14223">IF(AN759=1,AM762+1,AM762)</f>
        <v>1901</v>
      </c>
      <c r="AO762" s="60">
        <f t="shared" ref="AO762" si="14224">IF(AO759=1,AN762+1,AN762)</f>
        <v>1901</v>
      </c>
      <c r="AP762" s="60">
        <f t="shared" ref="AP762" si="14225">IF(AP759=1,AO762+1,AO762)</f>
        <v>1902</v>
      </c>
      <c r="AQ762" s="60">
        <f t="shared" ref="AQ762" si="14226">IF(AQ759=1,AP762+1,AP762)</f>
        <v>1902</v>
      </c>
      <c r="AR762" s="60">
        <f t="shared" ref="AR762" si="14227">IF(AR759=1,AQ762+1,AQ762)</f>
        <v>1902</v>
      </c>
      <c r="AS762" s="60">
        <f t="shared" ref="AS762" si="14228">IF(AS759=1,AR762+1,AR762)</f>
        <v>1902</v>
      </c>
      <c r="AT762" s="60">
        <f t="shared" ref="AT762" si="14229">IF(AT759=1,AS762+1,AS762)</f>
        <v>1902</v>
      </c>
      <c r="AU762" s="60">
        <f t="shared" ref="AU762" si="14230">IF(AU759=1,AT762+1,AT762)</f>
        <v>1902</v>
      </c>
      <c r="AV762" s="60">
        <f t="shared" ref="AV762" si="14231">IF(AV759=1,AU762+1,AU762)</f>
        <v>1902</v>
      </c>
      <c r="AW762" s="60">
        <f t="shared" ref="AW762" si="14232">IF(AW759=1,AV762+1,AV762)</f>
        <v>1902</v>
      </c>
      <c r="AX762" s="60">
        <f t="shared" ref="AX762" si="14233">IF(AX759=1,AW762+1,AW762)</f>
        <v>1902</v>
      </c>
      <c r="AY762" s="60">
        <f t="shared" ref="AY762" si="14234">IF(AY759=1,AX762+1,AX762)</f>
        <v>1902</v>
      </c>
      <c r="AZ762" s="60">
        <f t="shared" ref="AZ762" si="14235">IF(AZ759=1,AY762+1,AY762)</f>
        <v>1902</v>
      </c>
      <c r="BA762" s="60">
        <f t="shared" ref="BA762" si="14236">IF(BA759=1,AZ762+1,AZ762)</f>
        <v>1902</v>
      </c>
      <c r="BB762" s="60">
        <f t="shared" ref="BB762" si="14237">IF(BB759=1,BA762+1,BA762)</f>
        <v>1903</v>
      </c>
      <c r="BC762" s="60">
        <f t="shared" ref="BC762" si="14238">IF(BC759=1,BB762+1,BB762)</f>
        <v>1903</v>
      </c>
      <c r="BD762" s="60">
        <f t="shared" ref="BD762" si="14239">IF(BD759=1,BC762+1,BC762)</f>
        <v>1903</v>
      </c>
      <c r="BE762" s="60">
        <f t="shared" ref="BE762" si="14240">IF(BE759=1,BD762+1,BD762)</f>
        <v>1903</v>
      </c>
      <c r="BF762" s="60">
        <f t="shared" ref="BF762" si="14241">IF(BF759=1,BE762+1,BE762)</f>
        <v>1903</v>
      </c>
      <c r="BG762" s="60">
        <f t="shared" ref="BG762" si="14242">IF(BG759=1,BF762+1,BF762)</f>
        <v>1903</v>
      </c>
      <c r="BH762" s="60">
        <f t="shared" ref="BH762" si="14243">IF(BH759=1,BG762+1,BG762)</f>
        <v>1903</v>
      </c>
      <c r="BI762" s="60">
        <f t="shared" ref="BI762" si="14244">IF(BI759=1,BH762+1,BH762)</f>
        <v>1903</v>
      </c>
      <c r="BJ762" s="60">
        <f t="shared" ref="BJ762" si="14245">IF(BJ759=1,BI762+1,BI762)</f>
        <v>1903</v>
      </c>
      <c r="BK762" s="60">
        <f t="shared" ref="BK762" si="14246">IF(BK759=1,BJ762+1,BJ762)</f>
        <v>1903</v>
      </c>
      <c r="BL762" s="60">
        <f t="shared" ref="BL762" si="14247">IF(BL759=1,BK762+1,BK762)</f>
        <v>1903</v>
      </c>
      <c r="BM762" s="60">
        <f t="shared" ref="BM762" si="14248">IF(BM759=1,BL762+1,BL762)</f>
        <v>1903</v>
      </c>
      <c r="BN762" s="195"/>
      <c r="BO762" s="196"/>
      <c r="BP762" s="197"/>
      <c r="BQ762" s="197"/>
      <c r="BR762" s="106"/>
      <c r="BS762" s="106"/>
      <c r="BT762" s="106"/>
      <c r="BU762" s="106"/>
      <c r="BV762" s="106"/>
      <c r="BW762" s="106"/>
      <c r="BX762" s="106"/>
      <c r="BY762" s="106"/>
      <c r="BZ762" s="106"/>
      <c r="CA762" s="106"/>
      <c r="CB762" s="106"/>
      <c r="CC762" s="106"/>
      <c r="CD762" s="106"/>
      <c r="CE762" s="106"/>
      <c r="CF762" s="106"/>
      <c r="CG762" s="106"/>
    </row>
    <row r="763" spans="1:85" s="245" customFormat="1" ht="16.399999999999999" customHeight="1" x14ac:dyDescent="0.35">
      <c r="A763" s="250"/>
      <c r="B763" s="113"/>
      <c r="C763" s="125"/>
      <c r="D763" s="125"/>
      <c r="E763" s="357"/>
      <c r="F763" s="357"/>
      <c r="G763" s="357"/>
      <c r="H763" s="370"/>
      <c r="I763" s="371"/>
      <c r="J763" s="357"/>
      <c r="K763" s="372"/>
      <c r="L763" s="357"/>
      <c r="M763" s="374"/>
      <c r="N763" s="7"/>
      <c r="O763" s="377"/>
      <c r="P763" s="106"/>
      <c r="Q763" s="63" t="s">
        <v>159</v>
      </c>
      <c r="R763" s="251"/>
      <c r="S763" s="251"/>
      <c r="T763" s="251"/>
      <c r="U763" s="251"/>
      <c r="V763" s="251"/>
      <c r="W763" s="251"/>
      <c r="X763" s="251"/>
      <c r="Y763" s="251"/>
      <c r="Z763" s="251"/>
      <c r="AA763" s="251"/>
      <c r="AB763" s="251"/>
      <c r="AC763" s="251"/>
      <c r="AD763" s="251"/>
      <c r="AE763" s="251"/>
      <c r="AF763" s="251"/>
      <c r="AG763" s="251"/>
      <c r="AH763" s="251"/>
      <c r="AI763" s="251"/>
      <c r="AJ763" s="251"/>
      <c r="AK763" s="251"/>
      <c r="AL763" s="251"/>
      <c r="AM763" s="251"/>
      <c r="AN763" s="251"/>
      <c r="AO763" s="251"/>
      <c r="AP763" s="251"/>
      <c r="AQ763" s="251"/>
      <c r="AR763" s="251"/>
      <c r="AS763" s="251"/>
      <c r="AT763" s="251"/>
      <c r="AU763" s="251"/>
      <c r="AV763" s="251"/>
      <c r="AW763" s="251"/>
      <c r="AX763" s="251"/>
      <c r="AY763" s="251"/>
      <c r="AZ763" s="251"/>
      <c r="BA763" s="251"/>
      <c r="BB763" s="251"/>
      <c r="BC763" s="251"/>
      <c r="BD763" s="251"/>
      <c r="BE763" s="251"/>
      <c r="BF763" s="251"/>
      <c r="BG763" s="251"/>
      <c r="BH763" s="251"/>
      <c r="BI763" s="251"/>
      <c r="BJ763" s="251"/>
      <c r="BK763" s="251"/>
      <c r="BL763" s="251"/>
      <c r="BM763" s="251"/>
      <c r="BN763" s="195"/>
      <c r="BO763" s="196"/>
      <c r="BP763" s="197"/>
      <c r="BQ763" s="197"/>
      <c r="BR763" s="106"/>
      <c r="BS763" s="106"/>
      <c r="BT763" s="106"/>
      <c r="BU763" s="106"/>
      <c r="BV763" s="106"/>
      <c r="BW763" s="106"/>
      <c r="BX763" s="106"/>
      <c r="BY763" s="106"/>
      <c r="BZ763" s="106"/>
      <c r="CA763" s="106"/>
      <c r="CB763" s="106"/>
      <c r="CC763" s="106"/>
      <c r="CD763" s="106"/>
      <c r="CE763" s="106"/>
      <c r="CF763" s="106"/>
      <c r="CG763" s="106"/>
    </row>
    <row r="764" spans="1:85" s="245" customFormat="1" ht="23.5" customHeight="1" x14ac:dyDescent="0.35">
      <c r="A764" s="243"/>
      <c r="B764" s="126" t="s">
        <v>48</v>
      </c>
      <c r="C764" s="359"/>
      <c r="D764" s="359"/>
      <c r="E764" s="252"/>
      <c r="F764" s="252"/>
      <c r="G764" s="241"/>
      <c r="H764" s="253"/>
      <c r="I764" s="254"/>
      <c r="J764" s="253"/>
      <c r="K764" s="205">
        <f>IF(J764="",0,IF(J764="ANO",'Podpůrná data'!$B$5,'Podpůrná data'!$B$3))</f>
        <v>0</v>
      </c>
      <c r="L764" s="203">
        <f>IFERROR(INT(ROUND(I764,2)*(VLOOKUP(INT(H764),'Podpůrná data'!$A$189:$B$233,2,FALSE))*(H764/(INT(H764)))),0)</f>
        <v>0</v>
      </c>
      <c r="M764" s="61">
        <f>K764*L764</f>
        <v>0</v>
      </c>
      <c r="N764" s="62">
        <f>IF(M764&gt;0,IF(ISTEXT(C764)=TRUE,0,1),0)</f>
        <v>0</v>
      </c>
      <c r="O764" s="166">
        <f>IF(M764&gt;0,1,0)</f>
        <v>0</v>
      </c>
      <c r="P764" s="127"/>
      <c r="Q764" s="63" t="s">
        <v>95</v>
      </c>
      <c r="R764" s="255"/>
      <c r="S764" s="255"/>
      <c r="T764" s="255"/>
      <c r="U764" s="255"/>
      <c r="V764" s="255"/>
      <c r="W764" s="255"/>
      <c r="X764" s="255"/>
      <c r="Y764" s="255"/>
      <c r="Z764" s="255"/>
      <c r="AA764" s="255"/>
      <c r="AB764" s="255"/>
      <c r="AC764" s="255"/>
      <c r="AD764" s="255"/>
      <c r="AE764" s="255"/>
      <c r="AF764" s="255"/>
      <c r="AG764" s="255"/>
      <c r="AH764" s="255"/>
      <c r="AI764" s="255"/>
      <c r="AJ764" s="255"/>
      <c r="AK764" s="255"/>
      <c r="AL764" s="255"/>
      <c r="AM764" s="255"/>
      <c r="AN764" s="255"/>
      <c r="AO764" s="255"/>
      <c r="AP764" s="255"/>
      <c r="AQ764" s="255"/>
      <c r="AR764" s="255"/>
      <c r="AS764" s="255"/>
      <c r="AT764" s="255"/>
      <c r="AU764" s="255"/>
      <c r="AV764" s="255"/>
      <c r="AW764" s="255"/>
      <c r="AX764" s="255"/>
      <c r="AY764" s="255"/>
      <c r="AZ764" s="255"/>
      <c r="BA764" s="255"/>
      <c r="BB764" s="255"/>
      <c r="BC764" s="255"/>
      <c r="BD764" s="255"/>
      <c r="BE764" s="255"/>
      <c r="BF764" s="255"/>
      <c r="BG764" s="255"/>
      <c r="BH764" s="255"/>
      <c r="BI764" s="255"/>
      <c r="BJ764" s="255"/>
      <c r="BK764" s="255"/>
      <c r="BL764" s="255"/>
      <c r="BM764" s="255"/>
      <c r="BN764" s="362">
        <f>SUM(R772:BM772)</f>
        <v>0</v>
      </c>
      <c r="BO764" s="364">
        <f>SUM(R773:BM773)</f>
        <v>0</v>
      </c>
      <c r="BP764" s="366">
        <f>IF($O764=0,0,IF($BN764&gt;=143*$I764,1,0))</f>
        <v>0</v>
      </c>
      <c r="BQ764" s="366">
        <f>IF($BN764&gt;=143*$I764,0,(CEILING(143*$I764,1)-$BN764))</f>
        <v>0</v>
      </c>
      <c r="BR764" s="106"/>
      <c r="BS764" s="106"/>
      <c r="BT764" s="106"/>
      <c r="BU764" s="106"/>
      <c r="BV764" s="106"/>
      <c r="BW764" s="106"/>
      <c r="BX764" s="106"/>
      <c r="BY764" s="106"/>
      <c r="BZ764" s="106"/>
      <c r="CA764" s="106"/>
      <c r="CB764" s="106"/>
      <c r="CC764" s="106"/>
      <c r="CD764" s="106"/>
      <c r="CE764" s="106"/>
      <c r="CF764" s="106"/>
      <c r="CG764" s="106"/>
    </row>
    <row r="765" spans="1:85" s="245" customFormat="1" ht="29" x14ac:dyDescent="0.35">
      <c r="A765" s="243"/>
      <c r="B765" s="128"/>
      <c r="C765" s="80"/>
      <c r="D765" s="80"/>
      <c r="E765" s="80"/>
      <c r="F765" s="80"/>
      <c r="G765" s="80"/>
      <c r="H765" s="80"/>
      <c r="I765" s="80"/>
      <c r="J765" s="80"/>
      <c r="K765" s="80"/>
      <c r="L765" s="80"/>
      <c r="M765" s="64"/>
      <c r="N765" s="7"/>
      <c r="O765" s="192"/>
      <c r="P765" s="106"/>
      <c r="Q765" s="63" t="s">
        <v>129</v>
      </c>
      <c r="R765" s="256"/>
      <c r="S765" s="256"/>
      <c r="T765" s="256"/>
      <c r="U765" s="256"/>
      <c r="V765" s="256"/>
      <c r="W765" s="256"/>
      <c r="X765" s="256"/>
      <c r="Y765" s="256"/>
      <c r="Z765" s="256"/>
      <c r="AA765" s="256"/>
      <c r="AB765" s="256"/>
      <c r="AC765" s="256"/>
      <c r="AD765" s="256"/>
      <c r="AE765" s="256"/>
      <c r="AF765" s="256"/>
      <c r="AG765" s="256"/>
      <c r="AH765" s="256"/>
      <c r="AI765" s="256"/>
      <c r="AJ765" s="256"/>
      <c r="AK765" s="256"/>
      <c r="AL765" s="256"/>
      <c r="AM765" s="256"/>
      <c r="AN765" s="256"/>
      <c r="AO765" s="256"/>
      <c r="AP765" s="256"/>
      <c r="AQ765" s="256"/>
      <c r="AR765" s="256"/>
      <c r="AS765" s="256"/>
      <c r="AT765" s="256"/>
      <c r="AU765" s="256"/>
      <c r="AV765" s="256"/>
      <c r="AW765" s="256"/>
      <c r="AX765" s="256"/>
      <c r="AY765" s="256"/>
      <c r="AZ765" s="256"/>
      <c r="BA765" s="256"/>
      <c r="BB765" s="256"/>
      <c r="BC765" s="256"/>
      <c r="BD765" s="256"/>
      <c r="BE765" s="256"/>
      <c r="BF765" s="256"/>
      <c r="BG765" s="256"/>
      <c r="BH765" s="256"/>
      <c r="BI765" s="256"/>
      <c r="BJ765" s="256"/>
      <c r="BK765" s="256"/>
      <c r="BL765" s="256"/>
      <c r="BM765" s="256"/>
      <c r="BN765" s="362"/>
      <c r="BO765" s="364"/>
      <c r="BP765" s="366"/>
      <c r="BQ765" s="366"/>
      <c r="BR765" s="106"/>
      <c r="BS765" s="106"/>
      <c r="BT765" s="106"/>
      <c r="BU765" s="106"/>
      <c r="BV765" s="106"/>
      <c r="BW765" s="106"/>
      <c r="BX765" s="106"/>
      <c r="BY765" s="106"/>
      <c r="BZ765" s="106"/>
      <c r="CA765" s="106"/>
      <c r="CB765" s="106"/>
      <c r="CC765" s="106"/>
      <c r="CD765" s="106"/>
      <c r="CE765" s="106"/>
      <c r="CF765" s="106"/>
      <c r="CG765" s="106"/>
    </row>
    <row r="766" spans="1:85" s="245" customFormat="1" ht="14.5" hidden="1" customHeight="1" x14ac:dyDescent="0.35">
      <c r="A766" s="243"/>
      <c r="B766" s="128"/>
      <c r="C766" s="80"/>
      <c r="D766" s="80"/>
      <c r="E766" s="80"/>
      <c r="F766" s="80"/>
      <c r="G766" s="80"/>
      <c r="H766" s="80"/>
      <c r="I766" s="80"/>
      <c r="J766" s="80"/>
      <c r="K766" s="80"/>
      <c r="L766" s="80"/>
      <c r="M766" s="64"/>
      <c r="N766" s="7"/>
      <c r="O766" s="192"/>
      <c r="P766" s="106"/>
      <c r="Q766" s="65" t="s">
        <v>130</v>
      </c>
      <c r="R766" s="66">
        <f>IF(R764&lt;&gt;0,1,0)</f>
        <v>0</v>
      </c>
      <c r="S766" s="66">
        <f t="shared" ref="S766" si="14249">IF(R766&gt;0,R766+1,IF(S764&lt;&gt;0,1,0))</f>
        <v>0</v>
      </c>
      <c r="T766" s="66">
        <f t="shared" ref="T766" si="14250">IF(S766&gt;0,S766+1,IF(T764&lt;&gt;0,1,0))</f>
        <v>0</v>
      </c>
      <c r="U766" s="66">
        <f t="shared" ref="U766" si="14251">IF(T766&gt;0,T766+1,IF(U764&lt;&gt;0,1,0))</f>
        <v>0</v>
      </c>
      <c r="V766" s="66">
        <f t="shared" ref="V766" si="14252">IF(U766&gt;0,U766+1,IF(V764&lt;&gt;0,1,0))</f>
        <v>0</v>
      </c>
      <c r="W766" s="66">
        <f t="shared" ref="W766" si="14253">IF(V766&gt;0,V766+1,IF(W764&lt;&gt;0,1,0))</f>
        <v>0</v>
      </c>
      <c r="X766" s="66">
        <f t="shared" ref="X766" si="14254">IF(W766&gt;0,W766+1,IF(X764&lt;&gt;0,1,0))</f>
        <v>0</v>
      </c>
      <c r="Y766" s="66">
        <f t="shared" ref="Y766" si="14255">IF(X766&gt;0,X766+1,IF(Y764&lt;&gt;0,1,0))</f>
        <v>0</v>
      </c>
      <c r="Z766" s="66">
        <f t="shared" ref="Z766" si="14256">IF(Y766&gt;0,Y766+1,IF(Z764&lt;&gt;0,1,0))</f>
        <v>0</v>
      </c>
      <c r="AA766" s="66">
        <f t="shared" ref="AA766" si="14257">IF(Z766&gt;0,Z766+1,IF(AA764&lt;&gt;0,1,0))</f>
        <v>0</v>
      </c>
      <c r="AB766" s="66">
        <f t="shared" ref="AB766" si="14258">IF(AA766&gt;0,AA766+1,IF(AB764&lt;&gt;0,1,0))</f>
        <v>0</v>
      </c>
      <c r="AC766" s="66">
        <f t="shared" ref="AC766" si="14259">IF(AB766&gt;0,AB766+1,IF(AC764&lt;&gt;0,1,0))</f>
        <v>0</v>
      </c>
      <c r="AD766" s="66">
        <f t="shared" ref="AD766" si="14260">IF(AC766&gt;0,AC766+1,IF(AD764&lt;&gt;0,1,0))</f>
        <v>0</v>
      </c>
      <c r="AE766" s="66">
        <f t="shared" ref="AE766" si="14261">IF(AD766&gt;0,AD766+1,IF(AE764&lt;&gt;0,1,0))</f>
        <v>0</v>
      </c>
      <c r="AF766" s="66">
        <f t="shared" ref="AF766" si="14262">IF(AE766&gt;0,AE766+1,IF(AF764&lt;&gt;0,1,0))</f>
        <v>0</v>
      </c>
      <c r="AG766" s="66">
        <f t="shared" ref="AG766" si="14263">IF(AF766&gt;0,AF766+1,IF(AG764&lt;&gt;0,1,0))</f>
        <v>0</v>
      </c>
      <c r="AH766" s="66">
        <f t="shared" ref="AH766" si="14264">IF(AG766&gt;0,AG766+1,IF(AH764&lt;&gt;0,1,0))</f>
        <v>0</v>
      </c>
      <c r="AI766" s="66">
        <f t="shared" ref="AI766" si="14265">IF(AH766&gt;0,AH766+1,IF(AI764&lt;&gt;0,1,0))</f>
        <v>0</v>
      </c>
      <c r="AJ766" s="66">
        <f t="shared" ref="AJ766" si="14266">IF(AI766&gt;0,AI766+1,IF(AJ764&lt;&gt;0,1,0))</f>
        <v>0</v>
      </c>
      <c r="AK766" s="66">
        <f t="shared" ref="AK766" si="14267">IF(AJ766&gt;0,AJ766+1,IF(AK764&lt;&gt;0,1,0))</f>
        <v>0</v>
      </c>
      <c r="AL766" s="66">
        <f t="shared" ref="AL766" si="14268">IF(AK766&gt;0,AK766+1,IF(AL764&lt;&gt;0,1,0))</f>
        <v>0</v>
      </c>
      <c r="AM766" s="66">
        <f t="shared" ref="AM766" si="14269">IF(AL766&gt;0,AL766+1,IF(AM764&lt;&gt;0,1,0))</f>
        <v>0</v>
      </c>
      <c r="AN766" s="66">
        <f t="shared" ref="AN766" si="14270">IF(AM766&gt;0,AM766+1,IF(AN764&lt;&gt;0,1,0))</f>
        <v>0</v>
      </c>
      <c r="AO766" s="66">
        <f t="shared" ref="AO766" si="14271">IF(AN766&gt;0,AN766+1,IF(AO764&lt;&gt;0,1,0))</f>
        <v>0</v>
      </c>
      <c r="AP766" s="66">
        <f t="shared" ref="AP766" si="14272">IF(AO766&gt;0,AO766+1,IF(AP764&lt;&gt;0,1,0))</f>
        <v>0</v>
      </c>
      <c r="AQ766" s="66">
        <f t="shared" ref="AQ766" si="14273">IF(AP766&gt;0,AP766+1,IF(AQ764&lt;&gt;0,1,0))</f>
        <v>0</v>
      </c>
      <c r="AR766" s="66">
        <f t="shared" ref="AR766" si="14274">IF(AQ766&gt;0,AQ766+1,IF(AR764&lt;&gt;0,1,0))</f>
        <v>0</v>
      </c>
      <c r="AS766" s="66">
        <f t="shared" ref="AS766" si="14275">IF(AR766&gt;0,AR766+1,IF(AS764&lt;&gt;0,1,0))</f>
        <v>0</v>
      </c>
      <c r="AT766" s="66">
        <f t="shared" ref="AT766" si="14276">IF(AS766&gt;0,AS766+1,IF(AT764&lt;&gt;0,1,0))</f>
        <v>0</v>
      </c>
      <c r="AU766" s="66">
        <f t="shared" ref="AU766" si="14277">IF(AT766&gt;0,AT766+1,IF(AU764&lt;&gt;0,1,0))</f>
        <v>0</v>
      </c>
      <c r="AV766" s="66">
        <f t="shared" ref="AV766" si="14278">IF(AU766&gt;0,AU766+1,IF(AV764&lt;&gt;0,1,0))</f>
        <v>0</v>
      </c>
      <c r="AW766" s="66">
        <f t="shared" ref="AW766" si="14279">IF(AV766&gt;0,AV766+1,IF(AW764&lt;&gt;0,1,0))</f>
        <v>0</v>
      </c>
      <c r="AX766" s="66">
        <f t="shared" ref="AX766" si="14280">IF(AW766&gt;0,AW766+1,IF(AX764&lt;&gt;0,1,0))</f>
        <v>0</v>
      </c>
      <c r="AY766" s="66">
        <f t="shared" ref="AY766" si="14281">IF(AX766&gt;0,AX766+1,IF(AY764&lt;&gt;0,1,0))</f>
        <v>0</v>
      </c>
      <c r="AZ766" s="66">
        <f t="shared" ref="AZ766" si="14282">IF(AY766&gt;0,AY766+1,IF(AZ764&lt;&gt;0,1,0))</f>
        <v>0</v>
      </c>
      <c r="BA766" s="66">
        <f t="shared" ref="BA766" si="14283">IF(AZ766&gt;0,AZ766+1,IF(BA764&lt;&gt;0,1,0))</f>
        <v>0</v>
      </c>
      <c r="BB766" s="66">
        <f t="shared" ref="BB766" si="14284">IF(BA766&gt;0,BA766+1,IF(BB764&lt;&gt;0,1,0))</f>
        <v>0</v>
      </c>
      <c r="BC766" s="66">
        <f t="shared" ref="BC766" si="14285">IF(BB766&gt;0,BB766+1,IF(BC764&lt;&gt;0,1,0))</f>
        <v>0</v>
      </c>
      <c r="BD766" s="66">
        <f t="shared" ref="BD766" si="14286">IF(BC766&gt;0,BC766+1,IF(BD764&lt;&gt;0,1,0))</f>
        <v>0</v>
      </c>
      <c r="BE766" s="66">
        <f t="shared" ref="BE766" si="14287">IF(BD766&gt;0,BD766+1,IF(BE764&lt;&gt;0,1,0))</f>
        <v>0</v>
      </c>
      <c r="BF766" s="66">
        <f t="shared" ref="BF766" si="14288">IF(BE766&gt;0,BE766+1,IF(BF764&lt;&gt;0,1,0))</f>
        <v>0</v>
      </c>
      <c r="BG766" s="66">
        <f t="shared" ref="BG766" si="14289">IF(BF766&gt;0,BF766+1,IF(BG764&lt;&gt;0,1,0))</f>
        <v>0</v>
      </c>
      <c r="BH766" s="66">
        <f t="shared" ref="BH766" si="14290">IF(BG766&gt;0,BG766+1,IF(BH764&lt;&gt;0,1,0))</f>
        <v>0</v>
      </c>
      <c r="BI766" s="66">
        <f t="shared" ref="BI766" si="14291">IF(BH766&gt;0,BH766+1,IF(BI764&lt;&gt;0,1,0))</f>
        <v>0</v>
      </c>
      <c r="BJ766" s="66">
        <f t="shared" ref="BJ766" si="14292">IF(BI766&gt;0,BI766+1,IF(BJ764&lt;&gt;0,1,0))</f>
        <v>0</v>
      </c>
      <c r="BK766" s="66">
        <f t="shared" ref="BK766" si="14293">IF(BJ766&gt;0,BJ766+1,IF(BK764&lt;&gt;0,1,0))</f>
        <v>0</v>
      </c>
      <c r="BL766" s="66">
        <f t="shared" ref="BL766" si="14294">IF(BK766&gt;0,BK766+1,IF(BL764&lt;&gt;0,1,0))</f>
        <v>0</v>
      </c>
      <c r="BM766" s="66">
        <f t="shared" ref="BM766" si="14295">IF(BL766&gt;0,BL766+1,IF(BM764&lt;&gt;0,1,0))</f>
        <v>0</v>
      </c>
      <c r="BN766" s="362"/>
      <c r="BO766" s="364"/>
      <c r="BP766" s="366"/>
      <c r="BQ766" s="366"/>
      <c r="BR766" s="106"/>
      <c r="BS766" s="106"/>
      <c r="BT766" s="106"/>
      <c r="BU766" s="106"/>
      <c r="BV766" s="106"/>
      <c r="BW766" s="106"/>
      <c r="BX766" s="106"/>
      <c r="BY766" s="106"/>
      <c r="BZ766" s="106"/>
      <c r="CA766" s="106"/>
      <c r="CB766" s="106"/>
      <c r="CC766" s="106"/>
      <c r="CD766" s="106"/>
      <c r="CE766" s="106"/>
      <c r="CF766" s="106"/>
      <c r="CG766" s="106"/>
    </row>
    <row r="767" spans="1:85" s="245" customFormat="1" ht="14.5" hidden="1" customHeight="1" x14ac:dyDescent="0.35">
      <c r="A767" s="243"/>
      <c r="B767" s="128"/>
      <c r="C767" s="80"/>
      <c r="D767" s="80"/>
      <c r="E767" s="80"/>
      <c r="F767" s="80"/>
      <c r="G767" s="80"/>
      <c r="H767" s="80"/>
      <c r="I767" s="80"/>
      <c r="J767" s="80"/>
      <c r="K767" s="80"/>
      <c r="L767" s="80"/>
      <c r="M767" s="64"/>
      <c r="N767" s="7"/>
      <c r="O767" s="192"/>
      <c r="P767" s="106"/>
      <c r="Q767" s="65" t="s">
        <v>131</v>
      </c>
      <c r="R767" s="66">
        <f>R766</f>
        <v>0</v>
      </c>
      <c r="S767" s="66">
        <f>IF(S766=0,0,IF(OR(R767=0,R767=12),1,R767+1))</f>
        <v>0</v>
      </c>
      <c r="T767" s="66">
        <f t="shared" ref="T767" si="14296">IF(T766=0,0,IF(OR(S767=0,S767=12),1,S767+1))</f>
        <v>0</v>
      </c>
      <c r="U767" s="66">
        <f t="shared" ref="U767" si="14297">IF(U766=0,0,IF(OR(T767=0,T767=12),1,T767+1))</f>
        <v>0</v>
      </c>
      <c r="V767" s="66">
        <f t="shared" ref="V767" si="14298">IF(V766=0,0,IF(OR(U767=0,U767=12),1,U767+1))</f>
        <v>0</v>
      </c>
      <c r="W767" s="66">
        <f t="shared" ref="W767" si="14299">IF(W766=0,0,IF(OR(V767=0,V767=12),1,V767+1))</f>
        <v>0</v>
      </c>
      <c r="X767" s="66">
        <f t="shared" ref="X767" si="14300">IF(X766=0,0,IF(OR(W767=0,W767=12),1,W767+1))</f>
        <v>0</v>
      </c>
      <c r="Y767" s="66">
        <f t="shared" ref="Y767" si="14301">IF(Y766=0,0,IF(OR(X767=0,X767=12),1,X767+1))</f>
        <v>0</v>
      </c>
      <c r="Z767" s="66">
        <f t="shared" ref="Z767" si="14302">IF(Z766=0,0,IF(OR(Y767=0,Y767=12),1,Y767+1))</f>
        <v>0</v>
      </c>
      <c r="AA767" s="66">
        <f t="shared" ref="AA767" si="14303">IF(AA766=0,0,IF(OR(Z767=0,Z767=12),1,Z767+1))</f>
        <v>0</v>
      </c>
      <c r="AB767" s="66">
        <f t="shared" ref="AB767" si="14304">IF(AB766=0,0,IF(OR(AA767=0,AA767=12),1,AA767+1))</f>
        <v>0</v>
      </c>
      <c r="AC767" s="66">
        <f t="shared" ref="AC767" si="14305">IF(AC766=0,0,IF(OR(AB767=0,AB767=12),1,AB767+1))</f>
        <v>0</v>
      </c>
      <c r="AD767" s="66">
        <f t="shared" ref="AD767" si="14306">IF(AD766=0,0,IF(OR(AC767=0,AC767=12),1,AC767+1))</f>
        <v>0</v>
      </c>
      <c r="AE767" s="66">
        <f t="shared" ref="AE767" si="14307">IF(AE766=0,0,IF(OR(AD767=0,AD767=12),1,AD767+1))</f>
        <v>0</v>
      </c>
      <c r="AF767" s="66">
        <f t="shared" ref="AF767" si="14308">IF(AF766=0,0,IF(OR(AE767=0,AE767=12),1,AE767+1))</f>
        <v>0</v>
      </c>
      <c r="AG767" s="66">
        <f t="shared" ref="AG767" si="14309">IF(AG766=0,0,IF(OR(AF767=0,AF767=12),1,AF767+1))</f>
        <v>0</v>
      </c>
      <c r="AH767" s="66">
        <f t="shared" ref="AH767" si="14310">IF(AH766=0,0,IF(OR(AG767=0,AG767=12),1,AG767+1))</f>
        <v>0</v>
      </c>
      <c r="AI767" s="66">
        <f t="shared" ref="AI767" si="14311">IF(AI766=0,0,IF(OR(AH767=0,AH767=12),1,AH767+1))</f>
        <v>0</v>
      </c>
      <c r="AJ767" s="66">
        <f t="shared" ref="AJ767" si="14312">IF(AJ766=0,0,IF(OR(AI767=0,AI767=12),1,AI767+1))</f>
        <v>0</v>
      </c>
      <c r="AK767" s="66">
        <f t="shared" ref="AK767" si="14313">IF(AK766=0,0,IF(OR(AJ767=0,AJ767=12),1,AJ767+1))</f>
        <v>0</v>
      </c>
      <c r="AL767" s="66">
        <f t="shared" ref="AL767" si="14314">IF(AL766=0,0,IF(OR(AK767=0,AK767=12),1,AK767+1))</f>
        <v>0</v>
      </c>
      <c r="AM767" s="66">
        <f t="shared" ref="AM767" si="14315">IF(AM766=0,0,IF(OR(AL767=0,AL767=12),1,AL767+1))</f>
        <v>0</v>
      </c>
      <c r="AN767" s="66">
        <f t="shared" ref="AN767" si="14316">IF(AN766=0,0,IF(OR(AM767=0,AM767=12),1,AM767+1))</f>
        <v>0</v>
      </c>
      <c r="AO767" s="66">
        <f t="shared" ref="AO767" si="14317">IF(AO766=0,0,IF(OR(AN767=0,AN767=12),1,AN767+1))</f>
        <v>0</v>
      </c>
      <c r="AP767" s="66">
        <f t="shared" ref="AP767" si="14318">IF(AP766=0,0,IF(OR(AO767=0,AO767=12),1,AO767+1))</f>
        <v>0</v>
      </c>
      <c r="AQ767" s="66">
        <f t="shared" ref="AQ767" si="14319">IF(AQ766=0,0,IF(OR(AP767=0,AP767=12),1,AP767+1))</f>
        <v>0</v>
      </c>
      <c r="AR767" s="66">
        <f t="shared" ref="AR767" si="14320">IF(AR766=0,0,IF(OR(AQ767=0,AQ767=12),1,AQ767+1))</f>
        <v>0</v>
      </c>
      <c r="AS767" s="66">
        <f t="shared" ref="AS767" si="14321">IF(AS766=0,0,IF(OR(AR767=0,AR767=12),1,AR767+1))</f>
        <v>0</v>
      </c>
      <c r="AT767" s="66">
        <f t="shared" ref="AT767" si="14322">IF(AT766=0,0,IF(OR(AS767=0,AS767=12),1,AS767+1))</f>
        <v>0</v>
      </c>
      <c r="AU767" s="66">
        <f t="shared" ref="AU767" si="14323">IF(AU766=0,0,IF(OR(AT767=0,AT767=12),1,AT767+1))</f>
        <v>0</v>
      </c>
      <c r="AV767" s="66">
        <f t="shared" ref="AV767" si="14324">IF(AV766=0,0,IF(OR(AU767=0,AU767=12),1,AU767+1))</f>
        <v>0</v>
      </c>
      <c r="AW767" s="66">
        <f t="shared" ref="AW767" si="14325">IF(AW766=0,0,IF(OR(AV767=0,AV767=12),1,AV767+1))</f>
        <v>0</v>
      </c>
      <c r="AX767" s="66">
        <f t="shared" ref="AX767" si="14326">IF(AX766=0,0,IF(OR(AW767=0,AW767=12),1,AW767+1))</f>
        <v>0</v>
      </c>
      <c r="AY767" s="66">
        <f t="shared" ref="AY767" si="14327">IF(AY766=0,0,IF(OR(AX767=0,AX767=12),1,AX767+1))</f>
        <v>0</v>
      </c>
      <c r="AZ767" s="66">
        <f t="shared" ref="AZ767" si="14328">IF(AZ766=0,0,IF(OR(AY767=0,AY767=12),1,AY767+1))</f>
        <v>0</v>
      </c>
      <c r="BA767" s="66">
        <f t="shared" ref="BA767" si="14329">IF(BA766=0,0,IF(OR(AZ767=0,AZ767=12),1,AZ767+1))</f>
        <v>0</v>
      </c>
      <c r="BB767" s="66">
        <f t="shared" ref="BB767" si="14330">IF(BB766=0,0,IF(OR(BA767=0,BA767=12),1,BA767+1))</f>
        <v>0</v>
      </c>
      <c r="BC767" s="66">
        <f t="shared" ref="BC767" si="14331">IF(BC766=0,0,IF(OR(BB767=0,BB767=12),1,BB767+1))</f>
        <v>0</v>
      </c>
      <c r="BD767" s="66">
        <f t="shared" ref="BD767" si="14332">IF(BD766=0,0,IF(OR(BC767=0,BC767=12),1,BC767+1))</f>
        <v>0</v>
      </c>
      <c r="BE767" s="66">
        <f t="shared" ref="BE767" si="14333">IF(BE766=0,0,IF(OR(BD767=0,BD767=12),1,BD767+1))</f>
        <v>0</v>
      </c>
      <c r="BF767" s="66">
        <f t="shared" ref="BF767" si="14334">IF(BF766=0,0,IF(OR(BE767=0,BE767=12),1,BE767+1))</f>
        <v>0</v>
      </c>
      <c r="BG767" s="66">
        <f t="shared" ref="BG767" si="14335">IF(BG766=0,0,IF(OR(BF767=0,BF767=12),1,BF767+1))</f>
        <v>0</v>
      </c>
      <c r="BH767" s="66">
        <f t="shared" ref="BH767" si="14336">IF(BH766=0,0,IF(OR(BG767=0,BG767=12),1,BG767+1))</f>
        <v>0</v>
      </c>
      <c r="BI767" s="66">
        <f t="shared" ref="BI767" si="14337">IF(BI766=0,0,IF(OR(BH767=0,BH767=12),1,BH767+1))</f>
        <v>0</v>
      </c>
      <c r="BJ767" s="66">
        <f t="shared" ref="BJ767" si="14338">IF(BJ766=0,0,IF(OR(BI767=0,BI767=12),1,BI767+1))</f>
        <v>0</v>
      </c>
      <c r="BK767" s="66">
        <f t="shared" ref="BK767" si="14339">IF(BK766=0,0,IF(OR(BJ767=0,BJ767=12),1,BJ767+1))</f>
        <v>0</v>
      </c>
      <c r="BL767" s="66">
        <f t="shared" ref="BL767" si="14340">IF(BL766=0,0,IF(OR(BK767=0,BK767=12),1,BK767+1))</f>
        <v>0</v>
      </c>
      <c r="BM767" s="66">
        <f t="shared" ref="BM767" si="14341">IF(BM766=0,0,IF(OR(BL767=0,BL767=12),1,BL767+1))</f>
        <v>0</v>
      </c>
      <c r="BN767" s="362"/>
      <c r="BO767" s="364"/>
      <c r="BP767" s="366"/>
      <c r="BQ767" s="366"/>
      <c r="BR767" s="106"/>
      <c r="BS767" s="106"/>
      <c r="BT767" s="106"/>
      <c r="BU767" s="106"/>
      <c r="BV767" s="106"/>
      <c r="BW767" s="106"/>
      <c r="BX767" s="106"/>
      <c r="BY767" s="106"/>
      <c r="BZ767" s="106"/>
      <c r="CA767" s="106"/>
      <c r="CB767" s="106"/>
      <c r="CC767" s="106"/>
      <c r="CD767" s="106"/>
      <c r="CE767" s="106"/>
      <c r="CF767" s="106"/>
      <c r="CG767" s="106"/>
    </row>
    <row r="768" spans="1:85" s="245" customFormat="1" ht="43.5" x14ac:dyDescent="0.35">
      <c r="A768" s="243"/>
      <c r="B768" s="128"/>
      <c r="C768" s="80"/>
      <c r="D768" s="80"/>
      <c r="E768" s="80"/>
      <c r="F768" s="80"/>
      <c r="G768" s="80"/>
      <c r="H768" s="80"/>
      <c r="I768" s="80"/>
      <c r="J768" s="80"/>
      <c r="K768" s="80"/>
      <c r="L768" s="80"/>
      <c r="M768" s="64"/>
      <c r="N768" s="7"/>
      <c r="O768" s="192"/>
      <c r="P768" s="106"/>
      <c r="Q768" s="63" t="s">
        <v>237</v>
      </c>
      <c r="R768" s="68">
        <f>IF(R767&gt;0,IF(R771&gt;$L764,$L764,R771),0)</f>
        <v>0</v>
      </c>
      <c r="S768" s="68">
        <f>IF(S767&gt;0,IF((SUMIFS($R770:R770,$R767:R767,12)+IF(R767=12,0,R768)+S771)&gt;=$L764,$L764-FLOOR(SUMIFS($R770:R770,$R767:R767,12),1),IF(S767=1,S771,S771+R768)),0)</f>
        <v>0</v>
      </c>
      <c r="T768" s="68">
        <f>IF(T767&gt;0,IF((SUMIFS($R770:S770,$R767:S767,12)+IF(S767=12,0,S768)+T771)&gt;=$L764,$L764-FLOOR(SUMIFS($R770:S770,$R767:S767,12),1),IF(T767=1,T771,T771+S768)),0)</f>
        <v>0</v>
      </c>
      <c r="U768" s="68">
        <f>IF(U767&gt;0,IF((SUMIFS($R770:T770,$R767:T767,12)+IF(T767=12,0,T768)+U771)&gt;=$L764,$L764-FLOOR(SUMIFS($R770:T770,$R767:T767,12),1),IF(U767=1,U771,U771+T768)),0)</f>
        <v>0</v>
      </c>
      <c r="V768" s="68">
        <f>IF(V767&gt;0,IF((SUMIFS($R770:U770,$R767:U767,12)+IF(U767=12,0,U768)+V771)&gt;=$L764,$L764-FLOOR(SUMIFS($R770:U770,$R767:U767,12),1),IF(V767=1,V771,V771+U768)),0)</f>
        <v>0</v>
      </c>
      <c r="W768" s="68">
        <f>IF(W767&gt;0,IF((SUMIFS($R770:V770,$R767:V767,12)+IF(V767=12,0,V768)+W771)&gt;=$L764,$L764-FLOOR(SUMIFS($R770:V770,$R767:V767,12),1),IF(W767=1,W771,W771+V768)),0)</f>
        <v>0</v>
      </c>
      <c r="X768" s="68">
        <f>IF(X767&gt;0,IF((SUMIFS($R770:W770,$R767:W767,12)+IF(W767=12,0,W768)+X771)&gt;=$L764,$L764-FLOOR(SUMIFS($R770:W770,$R767:W767,12),1),IF(X767=1,X771,X771+W768)),0)</f>
        <v>0</v>
      </c>
      <c r="Y768" s="68">
        <f>IF(Y767&gt;0,IF((SUMIFS($R770:X770,$R767:X767,12)+IF(X767=12,0,X768)+Y771)&gt;=$L764,$L764-FLOOR(SUMIFS($R770:X770,$R767:X767,12),1),IF(Y767=1,Y771,Y771+X768)),0)</f>
        <v>0</v>
      </c>
      <c r="Z768" s="68">
        <f>IF(Z767&gt;0,IF((SUMIFS($R770:Y770,$R767:Y767,12)+IF(Y767=12,0,Y768)+Z771)&gt;=$L764,$L764-FLOOR(SUMIFS($R770:Y770,$R767:Y767,12),1),IF(Z767=1,Z771,Z771+Y768)),0)</f>
        <v>0</v>
      </c>
      <c r="AA768" s="68">
        <f>IF(AA767&gt;0,IF((SUMIFS($R770:Z770,$R767:Z767,12)+IF(Z767=12,0,Z768)+AA771)&gt;=$L764,$L764-FLOOR(SUMIFS($R770:Z770,$R767:Z767,12),1),IF(AA767=1,AA771,AA771+Z768)),0)</f>
        <v>0</v>
      </c>
      <c r="AB768" s="68">
        <f>IF(AB767&gt;0,IF((SUMIFS($R770:AA770,$R767:AA767,12)+IF(AA767=12,0,AA768)+AB771)&gt;=$L764,$L764-FLOOR(SUMIFS($R770:AA770,$R767:AA767,12),1),IF(AB767=1,AB771,AB771+AA768)),0)</f>
        <v>0</v>
      </c>
      <c r="AC768" s="68">
        <f>IF(AC767&gt;0,IF((SUMIFS($R770:AB770,$R767:AB767,12)+IF(AB767=12,0,AB768)+AC771)&gt;=$L764,$L764-FLOOR(SUMIFS($R770:AB770,$R767:AB767,12),1),IF(AC767=1,AC771,AC771+AB768)),0)</f>
        <v>0</v>
      </c>
      <c r="AD768" s="68">
        <f>IF(AD767&gt;0,IF((SUMIFS($R770:AC770,$R767:AC767,12)+IF(AC767=12,0,AC768)+AD771)&gt;=$L764,$L764-FLOOR(SUMIFS($R770:AC770,$R767:AC767,12),1),IF(AD767=1,AD771,AD771+AC768)),0)</f>
        <v>0</v>
      </c>
      <c r="AE768" s="68">
        <f>IF(AE767&gt;0,IF((SUMIFS($R770:AD770,$R767:AD767,12)+IF(AD767=12,0,AD768)+AE771)&gt;=$L764,$L764-FLOOR(SUMIFS($R770:AD770,$R767:AD767,12),1),IF(AE767=1,AE771,AE771+AD768)),0)</f>
        <v>0</v>
      </c>
      <c r="AF768" s="68">
        <f>IF(AF767&gt;0,IF((SUMIFS($R770:AE770,$R767:AE767,12)+IF(AE767=12,0,AE768)+AF771)&gt;=$L764,$L764-FLOOR(SUMIFS($R770:AE770,$R767:AE767,12),1),IF(AF767=1,AF771,AF771+AE768)),0)</f>
        <v>0</v>
      </c>
      <c r="AG768" s="68">
        <f>IF(AG767&gt;0,IF((SUMIFS($R770:AF770,$R767:AF767,12)+IF(AF767=12,0,AF768)+AG771)&gt;=$L764,$L764-FLOOR(SUMIFS($R770:AF770,$R767:AF767,12),1),IF(AG767=1,AG771,AG771+AF768)),0)</f>
        <v>0</v>
      </c>
      <c r="AH768" s="68">
        <f>IF(AH767&gt;0,IF((SUMIFS($R770:AG770,$R767:AG767,12)+IF(AG767=12,0,AG768)+AH771)&gt;=$L764,$L764-FLOOR(SUMIFS($R770:AG770,$R767:AG767,12),1),IF(AH767=1,AH771,AH771+AG768)),0)</f>
        <v>0</v>
      </c>
      <c r="AI768" s="68">
        <f>IF(AI767&gt;0,IF((SUMIFS($R770:AH770,$R767:AH767,12)+IF(AH767=12,0,AH768)+AI771)&gt;=$L764,$L764-FLOOR(SUMIFS($R770:AH770,$R767:AH767,12),1),IF(AI767=1,AI771,AI771+AH768)),0)</f>
        <v>0</v>
      </c>
      <c r="AJ768" s="68">
        <f>IF(AJ767&gt;0,IF((SUMIFS($R770:AI770,$R767:AI767,12)+IF(AI767=12,0,AI768)+AJ771)&gt;=$L764,$L764-FLOOR(SUMIFS($R770:AI770,$R767:AI767,12),1),IF(AJ767=1,AJ771,AJ771+AI768)),0)</f>
        <v>0</v>
      </c>
      <c r="AK768" s="68">
        <f>IF(AK767&gt;0,IF((SUMIFS($R770:AJ770,$R767:AJ767,12)+IF(AJ767=12,0,AJ768)+AK771)&gt;=$L764,$L764-FLOOR(SUMIFS($R770:AJ770,$R767:AJ767,12),1),IF(AK767=1,AK771,AK771+AJ768)),0)</f>
        <v>0</v>
      </c>
      <c r="AL768" s="68">
        <f>IF(AL767&gt;0,IF((SUMIFS($R770:AK770,$R767:AK767,12)+IF(AK767=12,0,AK768)+AL771)&gt;=$L764,$L764-FLOOR(SUMIFS($R770:AK770,$R767:AK767,12),1),IF(AL767=1,AL771,AL771+AK768)),0)</f>
        <v>0</v>
      </c>
      <c r="AM768" s="68">
        <f>IF(AM767&gt;0,IF((SUMIFS($R770:AL770,$R767:AL767,12)+IF(AL767=12,0,AL768)+AM771)&gt;=$L764,$L764-FLOOR(SUMIFS($R770:AL770,$R767:AL767,12),1),IF(AM767=1,AM771,AM771+AL768)),0)</f>
        <v>0</v>
      </c>
      <c r="AN768" s="68">
        <f>IF(AN767&gt;0,IF((SUMIFS($R770:AM770,$R767:AM767,12)+IF(AM767=12,0,AM768)+AN771)&gt;=$L764,$L764-FLOOR(SUMIFS($R770:AM770,$R767:AM767,12),1),IF(AN767=1,AN771,AN771+AM768)),0)</f>
        <v>0</v>
      </c>
      <c r="AO768" s="68">
        <f>IF(AO767&gt;0,IF((SUMIFS($R770:AN770,$R767:AN767,12)+IF(AN767=12,0,AN768)+AO771)&gt;=$L764,$L764-FLOOR(SUMIFS($R770:AN770,$R767:AN767,12),1),IF(AO767=1,AO771,AO771+AN768)),0)</f>
        <v>0</v>
      </c>
      <c r="AP768" s="68">
        <f>IF(AP767&gt;0,IF((SUMIFS($R770:AO770,$R767:AO767,12)+IF(AO767=12,0,AO768)+AP771)&gt;=$L764,$L764-FLOOR(SUMIFS($R770:AO770,$R767:AO767,12),1),IF(AP767=1,AP771,AP771+AO768)),0)</f>
        <v>0</v>
      </c>
      <c r="AQ768" s="68">
        <f>IF(AQ767&gt;0,IF((SUMIFS($R770:AP770,$R767:AP767,12)+IF(AP767=12,0,AP768)+AQ771)&gt;=$L764,$L764-FLOOR(SUMIFS($R770:AP770,$R767:AP767,12),1),IF(AQ767=1,AQ771,AQ771+AP768)),0)</f>
        <v>0</v>
      </c>
      <c r="AR768" s="68">
        <f>IF(AR767&gt;0,IF((SUMIFS($R770:AQ770,$R767:AQ767,12)+IF(AQ767=12,0,AQ768)+AR771)&gt;=$L764,$L764-FLOOR(SUMIFS($R770:AQ770,$R767:AQ767,12),1),IF(AR767=1,AR771,AR771+AQ768)),0)</f>
        <v>0</v>
      </c>
      <c r="AS768" s="68">
        <f>IF(AS767&gt;0,IF((SUMIFS($R770:AR770,$R767:AR767,12)+IF(AR767=12,0,AR768)+AS771)&gt;=$L764,$L764-FLOOR(SUMIFS($R770:AR770,$R767:AR767,12),1),IF(AS767=1,AS771,AS771+AR768)),0)</f>
        <v>0</v>
      </c>
      <c r="AT768" s="68">
        <f>IF(AT767&gt;0,IF((SUMIFS($R770:AS770,$R767:AS767,12)+IF(AS767=12,0,AS768)+AT771)&gt;=$L764,$L764-FLOOR(SUMIFS($R770:AS770,$R767:AS767,12),1),IF(AT767=1,AT771,AT771+AS768)),0)</f>
        <v>0</v>
      </c>
      <c r="AU768" s="68">
        <f>IF(AU767&gt;0,IF((SUMIFS($R770:AT770,$R767:AT767,12)+IF(AT767=12,0,AT768)+AU771)&gt;=$L764,$L764-FLOOR(SUMIFS($R770:AT770,$R767:AT767,12),1),IF(AU767=1,AU771,AU771+AT768)),0)</f>
        <v>0</v>
      </c>
      <c r="AV768" s="68">
        <f>IF(AV767&gt;0,IF((SUMIFS($R770:AU770,$R767:AU767,12)+IF(AU767=12,0,AU768)+AV771)&gt;=$L764,$L764-FLOOR(SUMIFS($R770:AU770,$R767:AU767,12),1),IF(AV767=1,AV771,AV771+AU768)),0)</f>
        <v>0</v>
      </c>
      <c r="AW768" s="68">
        <f>IF(AW767&gt;0,IF((SUMIFS($R770:AV770,$R767:AV767,12)+IF(AV767=12,0,AV768)+AW771)&gt;=$L764,$L764-FLOOR(SUMIFS($R770:AV770,$R767:AV767,12),1),IF(AW767=1,AW771,AW771+AV768)),0)</f>
        <v>0</v>
      </c>
      <c r="AX768" s="68">
        <f>IF(AX767&gt;0,IF((SUMIFS($R770:AW770,$R767:AW767,12)+IF(AW767=12,0,AW768)+AX771)&gt;=$L764,$L764-FLOOR(SUMIFS($R770:AW770,$R767:AW767,12),1),IF(AX767=1,AX771,AX771+AW768)),0)</f>
        <v>0</v>
      </c>
      <c r="AY768" s="68">
        <f>IF(AY767&gt;0,IF((SUMIFS($R770:AX770,$R767:AX767,12)+IF(AX767=12,0,AX768)+AY771)&gt;=$L764,$L764-FLOOR(SUMIFS($R770:AX770,$R767:AX767,12),1),IF(AY767=1,AY771,AY771+AX768)),0)</f>
        <v>0</v>
      </c>
      <c r="AZ768" s="68">
        <f>IF(AZ767&gt;0,IF((SUMIFS($R770:AY770,$R767:AY767,12)+IF(AY767=12,0,AY768)+AZ771)&gt;=$L764,$L764-FLOOR(SUMIFS($R770:AY770,$R767:AY767,12),1),IF(AZ767=1,AZ771,AZ771+AY768)),0)</f>
        <v>0</v>
      </c>
      <c r="BA768" s="68">
        <f>IF(BA767&gt;0,IF((SUMIFS($R770:AZ770,$R767:AZ767,12)+IF(AZ767=12,0,AZ768)+BA771)&gt;=$L764,$L764-FLOOR(SUMIFS($R770:AZ770,$R767:AZ767,12),1),IF(BA767=1,BA771,BA771+AZ768)),0)</f>
        <v>0</v>
      </c>
      <c r="BB768" s="68">
        <f>IF(BB767&gt;0,IF((SUMIFS($R770:BA770,$R767:BA767,12)+IF(BA767=12,0,BA768)+BB771)&gt;=$L764,$L764-FLOOR(SUMIFS($R770:BA770,$R767:BA767,12),1),IF(BB767=1,BB771,BB771+BA768)),0)</f>
        <v>0</v>
      </c>
      <c r="BC768" s="68">
        <f>IF(BC767&gt;0,IF((SUMIFS($R770:BB770,$R767:BB767,12)+IF(BB767=12,0,BB768)+BC771)&gt;=$L764,$L764-FLOOR(SUMIFS($R770:BB770,$R767:BB767,12),1),IF(BC767=1,BC771,BC771+BB768)),0)</f>
        <v>0</v>
      </c>
      <c r="BD768" s="68">
        <f>IF(BD767&gt;0,IF((SUMIFS($R770:BC770,$R767:BC767,12)+IF(BC767=12,0,BC768)+BD771)&gt;=$L764,$L764-FLOOR(SUMIFS($R770:BC770,$R767:BC767,12),1),IF(BD767=1,BD771,BD771+BC768)),0)</f>
        <v>0</v>
      </c>
      <c r="BE768" s="68">
        <f>IF(BE767&gt;0,IF((SUMIFS($R770:BD770,$R767:BD767,12)+IF(BD767=12,0,BD768)+BE771)&gt;=$L764,$L764-FLOOR(SUMIFS($R770:BD770,$R767:BD767,12),1),IF(BE767=1,BE771,BE771+BD768)),0)</f>
        <v>0</v>
      </c>
      <c r="BF768" s="68">
        <f>IF(BF767&gt;0,IF((SUMIFS($R770:BE770,$R767:BE767,12)+IF(BE767=12,0,BE768)+BF771)&gt;=$L764,$L764-FLOOR(SUMIFS($R770:BE770,$R767:BE767,12),1),IF(BF767=1,BF771,BF771+BE768)),0)</f>
        <v>0</v>
      </c>
      <c r="BG768" s="68">
        <f>IF(BG767&gt;0,IF((SUMIFS($R770:BF770,$R767:BF767,12)+IF(BF767=12,0,BF768)+BG771)&gt;=$L764,$L764-FLOOR(SUMIFS($R770:BF770,$R767:BF767,12),1),IF(BG767=1,BG771,BG771+BF768)),0)</f>
        <v>0</v>
      </c>
      <c r="BH768" s="68">
        <f>IF(BH767&gt;0,IF((SUMIFS($R770:BG770,$R767:BG767,12)+IF(BG767=12,0,BG768)+BH771)&gt;=$L764,$L764-FLOOR(SUMIFS($R770:BG770,$R767:BG767,12),1),IF(BH767=1,BH771,BH771+BG768)),0)</f>
        <v>0</v>
      </c>
      <c r="BI768" s="68">
        <f>IF(BI767&gt;0,IF((SUMIFS($R770:BH770,$R767:BH767,12)+IF(BH767=12,0,BH768)+BI771)&gt;=$L764,$L764-FLOOR(SUMIFS($R770:BH770,$R767:BH767,12),1),IF(BI767=1,BI771,BI771+BH768)),0)</f>
        <v>0</v>
      </c>
      <c r="BJ768" s="68">
        <f>IF(BJ767&gt;0,IF((SUMIFS($R770:BI770,$R767:BI767,12)+IF(BI767=12,0,BI768)+BJ771)&gt;=$L764,$L764-FLOOR(SUMIFS($R770:BI770,$R767:BI767,12),1),IF(BJ767=1,BJ771,BJ771+BI768)),0)</f>
        <v>0</v>
      </c>
      <c r="BK768" s="68">
        <f>IF(BK767&gt;0,IF((SUMIFS($R770:BJ770,$R767:BJ767,12)+IF(BJ767=12,0,BJ768)+BK771)&gt;=$L764,$L764-FLOOR(SUMIFS($R770:BJ770,$R767:BJ767,12),1),IF(BK767=1,BK771,BK771+BJ768)),0)</f>
        <v>0</v>
      </c>
      <c r="BL768" s="68">
        <f>IF(BL767&gt;0,IF((SUMIFS($R770:BK770,$R767:BK767,12)+IF(BK767=12,0,BK768)+BL771)&gt;=$L764,$L764-FLOOR(SUMIFS($R770:BK770,$R767:BK767,12),1),IF(BL767=1,BL771,BL771+BK768)),0)</f>
        <v>0</v>
      </c>
      <c r="BM768" s="68">
        <f>IF(BM767&gt;0,IF((SUMIFS($R770:BL770,$R767:BL767,12)+IF(BL767=12,0,BL768)+BM771)&gt;=$L764,$L764-FLOOR(SUMIFS($R770:BL770,$R767:BL767,12),1),IF(BM767=1,BM771,BM771+BL768)),0)</f>
        <v>0</v>
      </c>
      <c r="BN768" s="362"/>
      <c r="BO768" s="364"/>
      <c r="BP768" s="366"/>
      <c r="BQ768" s="366"/>
      <c r="BR768" s="106"/>
      <c r="BS768" s="106"/>
      <c r="BT768" s="106"/>
      <c r="BU768" s="106"/>
      <c r="BV768" s="106"/>
      <c r="BW768" s="106"/>
      <c r="BX768" s="106"/>
      <c r="BY768" s="106"/>
      <c r="BZ768" s="106"/>
      <c r="CA768" s="106"/>
      <c r="CB768" s="106"/>
      <c r="CC768" s="106"/>
      <c r="CD768" s="106"/>
      <c r="CE768" s="106"/>
      <c r="CF768" s="106"/>
      <c r="CG768" s="106"/>
    </row>
    <row r="769" spans="1:85" s="245" customFormat="1" ht="41.5" hidden="1" customHeight="1" x14ac:dyDescent="0.35">
      <c r="A769" s="243"/>
      <c r="B769" s="128"/>
      <c r="C769" s="80"/>
      <c r="D769" s="80"/>
      <c r="E769" s="80"/>
      <c r="F769" s="80"/>
      <c r="G769" s="80"/>
      <c r="H769" s="80"/>
      <c r="I769" s="80"/>
      <c r="J769" s="80"/>
      <c r="K769" s="80"/>
      <c r="L769" s="80"/>
      <c r="M769" s="64"/>
      <c r="N769" s="7"/>
      <c r="O769" s="192"/>
      <c r="P769" s="106"/>
      <c r="Q769" s="65" t="s">
        <v>161</v>
      </c>
      <c r="R769" s="67">
        <f>IF(R764&gt;0,R765,0)</f>
        <v>0</v>
      </c>
      <c r="S769" s="67">
        <f t="shared" ref="S769" si="14342">IF(S764&gt;0,IF(S767=1,S765,S765+R769),R769)</f>
        <v>0</v>
      </c>
      <c r="T769" s="67">
        <f t="shared" ref="T769" si="14343">IF(T764&gt;0,IF(T767=1,T765,T765+S769),S769)</f>
        <v>0</v>
      </c>
      <c r="U769" s="67">
        <f t="shared" ref="U769" si="14344">IF(U764&gt;0,IF(U767=1,U765,U765+T769),T769)</f>
        <v>0</v>
      </c>
      <c r="V769" s="67">
        <f t="shared" ref="V769" si="14345">IF(V764&gt;0,IF(V767=1,V765,V765+U769),U769)</f>
        <v>0</v>
      </c>
      <c r="W769" s="67">
        <f t="shared" ref="W769" si="14346">IF(W764&gt;0,IF(W767=1,W765,W765+V769),V769)</f>
        <v>0</v>
      </c>
      <c r="X769" s="67">
        <f t="shared" ref="X769" si="14347">IF(X764&gt;0,IF(X767=1,X765,X765+W769),W769)</f>
        <v>0</v>
      </c>
      <c r="Y769" s="67">
        <f t="shared" ref="Y769" si="14348">IF(Y764&gt;0,IF(Y767=1,Y765,Y765+X769),X769)</f>
        <v>0</v>
      </c>
      <c r="Z769" s="67">
        <f t="shared" ref="Z769" si="14349">IF(Z764&gt;0,IF(Z767=1,Z765,Z765+Y769),Y769)</f>
        <v>0</v>
      </c>
      <c r="AA769" s="67">
        <f t="shared" ref="AA769" si="14350">IF(AA764&gt;0,IF(AA767=1,AA765,AA765+Z769),Z769)</f>
        <v>0</v>
      </c>
      <c r="AB769" s="67">
        <f t="shared" ref="AB769" si="14351">IF(AB764&gt;0,IF(AB767=1,AB765,AB765+AA769),AA769)</f>
        <v>0</v>
      </c>
      <c r="AC769" s="67">
        <f t="shared" ref="AC769" si="14352">IF(AC764&gt;0,IF(AC767=1,AC765,AC765+AB769),AB769)</f>
        <v>0</v>
      </c>
      <c r="AD769" s="67">
        <f t="shared" ref="AD769" si="14353">IF(AD764&gt;0,IF(AD767=1,AD765,AD765+AC769),AC769)</f>
        <v>0</v>
      </c>
      <c r="AE769" s="67">
        <f t="shared" ref="AE769" si="14354">IF(AE764&gt;0,IF(AE767=1,AE765,AE765+AD769),AD769)</f>
        <v>0</v>
      </c>
      <c r="AF769" s="67">
        <f t="shared" ref="AF769" si="14355">IF(AF764&gt;0,IF(AF767=1,AF765,AF765+AE769),AE769)</f>
        <v>0</v>
      </c>
      <c r="AG769" s="67">
        <f t="shared" ref="AG769" si="14356">IF(AG764&gt;0,IF(AG767=1,AG765,AG765+AF769),AF769)</f>
        <v>0</v>
      </c>
      <c r="AH769" s="67">
        <f t="shared" ref="AH769" si="14357">IF(AH764&gt;0,IF(AH767=1,AH765,AH765+AG769),AG769)</f>
        <v>0</v>
      </c>
      <c r="AI769" s="67">
        <f t="shared" ref="AI769" si="14358">IF(AI764&gt;0,IF(AI767=1,AI765,AI765+AH769),AH769)</f>
        <v>0</v>
      </c>
      <c r="AJ769" s="67">
        <f t="shared" ref="AJ769" si="14359">IF(AJ764&gt;0,IF(AJ767=1,AJ765,AJ765+AI769),AI769)</f>
        <v>0</v>
      </c>
      <c r="AK769" s="67">
        <f t="shared" ref="AK769" si="14360">IF(AK764&gt;0,IF(AK767=1,AK765,AK765+AJ769),AJ769)</f>
        <v>0</v>
      </c>
      <c r="AL769" s="67">
        <f t="shared" ref="AL769" si="14361">IF(AL764&gt;0,IF(AL767=1,AL765,AL765+AK769),AK769)</f>
        <v>0</v>
      </c>
      <c r="AM769" s="67">
        <f t="shared" ref="AM769" si="14362">IF(AM764&gt;0,IF(AM767=1,AM765,AM765+AL769),AL769)</f>
        <v>0</v>
      </c>
      <c r="AN769" s="67">
        <f t="shared" ref="AN769" si="14363">IF(AN764&gt;0,IF(AN767=1,AN765,AN765+AM769),AM769)</f>
        <v>0</v>
      </c>
      <c r="AO769" s="67">
        <f t="shared" ref="AO769" si="14364">IF(AO764&gt;0,IF(AO767=1,AO765,AO765+AN769),AN769)</f>
        <v>0</v>
      </c>
      <c r="AP769" s="67">
        <f t="shared" ref="AP769" si="14365">IF(AP764&gt;0,IF(AP767=1,AP765,AP765+AO769),AO769)</f>
        <v>0</v>
      </c>
      <c r="AQ769" s="67">
        <f t="shared" ref="AQ769" si="14366">IF(AQ764&gt;0,IF(AQ767=1,AQ765,AQ765+AP769),AP769)</f>
        <v>0</v>
      </c>
      <c r="AR769" s="67">
        <f t="shared" ref="AR769" si="14367">IF(AR764&gt;0,IF(AR767=1,AR765,AR765+AQ769),AQ769)</f>
        <v>0</v>
      </c>
      <c r="AS769" s="67">
        <f t="shared" ref="AS769" si="14368">IF(AS764&gt;0,IF(AS767=1,AS765,AS765+AR769),AR769)</f>
        <v>0</v>
      </c>
      <c r="AT769" s="67">
        <f t="shared" ref="AT769" si="14369">IF(AT764&gt;0,IF(AT767=1,AT765,AT765+AS769),AS769)</f>
        <v>0</v>
      </c>
      <c r="AU769" s="67">
        <f t="shared" ref="AU769" si="14370">IF(AU764&gt;0,IF(AU767=1,AU765,AU765+AT769),AT769)</f>
        <v>0</v>
      </c>
      <c r="AV769" s="67">
        <f t="shared" ref="AV769" si="14371">IF(AV764&gt;0,IF(AV767=1,AV765,AV765+AU769),AU769)</f>
        <v>0</v>
      </c>
      <c r="AW769" s="67">
        <f t="shared" ref="AW769" si="14372">IF(AW764&gt;0,IF(AW767=1,AW765,AW765+AV769),AV769)</f>
        <v>0</v>
      </c>
      <c r="AX769" s="67">
        <f t="shared" ref="AX769" si="14373">IF(AX764&gt;0,IF(AX767=1,AX765,AX765+AW769),AW769)</f>
        <v>0</v>
      </c>
      <c r="AY769" s="67">
        <f t="shared" ref="AY769" si="14374">IF(AY764&gt;0,IF(AY767=1,AY765,AY765+AX769),AX769)</f>
        <v>0</v>
      </c>
      <c r="AZ769" s="67">
        <f t="shared" ref="AZ769" si="14375">IF(AZ764&gt;0,IF(AZ767=1,AZ765,AZ765+AY769),AY769)</f>
        <v>0</v>
      </c>
      <c r="BA769" s="67">
        <f t="shared" ref="BA769" si="14376">IF(BA764&gt;0,IF(BA767=1,BA765,BA765+AZ769),AZ769)</f>
        <v>0</v>
      </c>
      <c r="BB769" s="67">
        <f t="shared" ref="BB769" si="14377">IF(BB764&gt;0,IF(BB767=1,BB765,BB765+BA769),BA769)</f>
        <v>0</v>
      </c>
      <c r="BC769" s="67">
        <f t="shared" ref="BC769" si="14378">IF(BC764&gt;0,IF(BC767=1,BC765,BC765+BB769),BB769)</f>
        <v>0</v>
      </c>
      <c r="BD769" s="67">
        <f t="shared" ref="BD769" si="14379">IF(BD764&gt;0,IF(BD767=1,BD765,BD765+BC769),BC769)</f>
        <v>0</v>
      </c>
      <c r="BE769" s="67">
        <f t="shared" ref="BE769" si="14380">IF(BE764&gt;0,IF(BE767=1,BE765,BE765+BD769),BD769)</f>
        <v>0</v>
      </c>
      <c r="BF769" s="67">
        <f t="shared" ref="BF769" si="14381">IF(BF764&gt;0,IF(BF767=1,BF765,BF765+BE769),BE769)</f>
        <v>0</v>
      </c>
      <c r="BG769" s="67">
        <f t="shared" ref="BG769" si="14382">IF(BG764&gt;0,IF(BG767=1,BG765,BG765+BF769),BF769)</f>
        <v>0</v>
      </c>
      <c r="BH769" s="67">
        <f t="shared" ref="BH769" si="14383">IF(BH764&gt;0,IF(BH767=1,BH765,BH765+BG769),BG769)</f>
        <v>0</v>
      </c>
      <c r="BI769" s="67">
        <f t="shared" ref="BI769" si="14384">IF(BI764&gt;0,IF(BI767=1,BI765,BI765+BH769),BH769)</f>
        <v>0</v>
      </c>
      <c r="BJ769" s="67">
        <f t="shared" ref="BJ769" si="14385">IF(BJ764&gt;0,IF(BJ767=1,BJ765,BJ765+BI769),BI769)</f>
        <v>0</v>
      </c>
      <c r="BK769" s="67">
        <f t="shared" ref="BK769" si="14386">IF(BK764&gt;0,IF(BK767=1,BK765,BK765+BJ769),BJ769)</f>
        <v>0</v>
      </c>
      <c r="BL769" s="67">
        <f t="shared" ref="BL769" si="14387">IF(BL764&gt;0,IF(BL767=1,BL765,BL765+BK769),BK769)</f>
        <v>0</v>
      </c>
      <c r="BM769" s="67">
        <f t="shared" ref="BM769" si="14388">IF(BM764&gt;0,IF(BM767=1,BM765,BM765+BL769),BL769)</f>
        <v>0</v>
      </c>
      <c r="BN769" s="362"/>
      <c r="BO769" s="364"/>
      <c r="BP769" s="366"/>
      <c r="BQ769" s="366"/>
      <c r="BR769" s="106"/>
      <c r="BS769" s="106"/>
      <c r="BT769" s="106"/>
      <c r="BU769" s="106"/>
      <c r="BV769" s="106"/>
      <c r="BW769" s="106"/>
      <c r="BX769" s="106"/>
      <c r="BY769" s="106"/>
      <c r="BZ769" s="106"/>
      <c r="CA769" s="106"/>
      <c r="CB769" s="106"/>
      <c r="CC769" s="106"/>
      <c r="CD769" s="106"/>
      <c r="CE769" s="106"/>
      <c r="CF769" s="106"/>
      <c r="CG769" s="106"/>
    </row>
    <row r="770" spans="1:85" s="245" customFormat="1" ht="41.5" hidden="1" customHeight="1" x14ac:dyDescent="0.35">
      <c r="A770" s="243"/>
      <c r="B770" s="128"/>
      <c r="C770" s="80"/>
      <c r="D770" s="80"/>
      <c r="E770" s="80"/>
      <c r="F770" s="80"/>
      <c r="G770" s="80"/>
      <c r="H770" s="80"/>
      <c r="I770" s="80"/>
      <c r="J770" s="80"/>
      <c r="K770" s="80"/>
      <c r="L770" s="80"/>
      <c r="M770" s="64"/>
      <c r="N770" s="7"/>
      <c r="O770" s="192"/>
      <c r="P770" s="106"/>
      <c r="Q770" s="65" t="s">
        <v>162</v>
      </c>
      <c r="R770" s="67">
        <f>R772</f>
        <v>0</v>
      </c>
      <c r="S770" s="67">
        <f t="shared" ref="S770" si="14389">IF(S767=1,S772,S772+R770)</f>
        <v>0</v>
      </c>
      <c r="T770" s="67">
        <f t="shared" ref="T770" si="14390">IF(T767=1,T772,T772+S770)</f>
        <v>0</v>
      </c>
      <c r="U770" s="67">
        <f t="shared" ref="U770" si="14391">IF(U767=1,U772,U772+T770)</f>
        <v>0</v>
      </c>
      <c r="V770" s="67">
        <f t="shared" ref="V770" si="14392">IF(V767=1,V772,V772+U770)</f>
        <v>0</v>
      </c>
      <c r="W770" s="67">
        <f t="shared" ref="W770" si="14393">IF(W767=1,W772,W772+V770)</f>
        <v>0</v>
      </c>
      <c r="X770" s="67">
        <f t="shared" ref="X770" si="14394">IF(X767=1,X772,X772+W770)</f>
        <v>0</v>
      </c>
      <c r="Y770" s="67">
        <f t="shared" ref="Y770" si="14395">IF(Y767=1,Y772,Y772+X770)</f>
        <v>0</v>
      </c>
      <c r="Z770" s="67">
        <f t="shared" ref="Z770" si="14396">IF(Z767=1,Z772,Z772+Y770)</f>
        <v>0</v>
      </c>
      <c r="AA770" s="67">
        <f t="shared" ref="AA770" si="14397">IF(AA767=1,AA772,AA772+Z770)</f>
        <v>0</v>
      </c>
      <c r="AB770" s="67">
        <f t="shared" ref="AB770" si="14398">IF(AB767=1,AB772,AB772+AA770)</f>
        <v>0</v>
      </c>
      <c r="AC770" s="67">
        <f t="shared" ref="AC770" si="14399">IF(AC767=1,AC772,AC772+AB770)</f>
        <v>0</v>
      </c>
      <c r="AD770" s="67">
        <f t="shared" ref="AD770" si="14400">IF(AD767=1,AD772,AD772+AC770)</f>
        <v>0</v>
      </c>
      <c r="AE770" s="67">
        <f t="shared" ref="AE770" si="14401">IF(AE767=1,AE772,AE772+AD770)</f>
        <v>0</v>
      </c>
      <c r="AF770" s="67">
        <f t="shared" ref="AF770" si="14402">IF(AF767=1,AF772,AF772+AE770)</f>
        <v>0</v>
      </c>
      <c r="AG770" s="67">
        <f t="shared" ref="AG770" si="14403">IF(AG767=1,AG772,AG772+AF770)</f>
        <v>0</v>
      </c>
      <c r="AH770" s="67">
        <f t="shared" ref="AH770" si="14404">IF(AH767=1,AH772,AH772+AG770)</f>
        <v>0</v>
      </c>
      <c r="AI770" s="67">
        <f t="shared" ref="AI770" si="14405">IF(AI767=1,AI772,AI772+AH770)</f>
        <v>0</v>
      </c>
      <c r="AJ770" s="67">
        <f t="shared" ref="AJ770" si="14406">IF(AJ767=1,AJ772,AJ772+AI770)</f>
        <v>0</v>
      </c>
      <c r="AK770" s="67">
        <f t="shared" ref="AK770" si="14407">IF(AK767=1,AK772,AK772+AJ770)</f>
        <v>0</v>
      </c>
      <c r="AL770" s="67">
        <f t="shared" ref="AL770" si="14408">IF(AL767=1,AL772,AL772+AK770)</f>
        <v>0</v>
      </c>
      <c r="AM770" s="67">
        <f t="shared" ref="AM770" si="14409">IF(AM767=1,AM772,AM772+AL770)</f>
        <v>0</v>
      </c>
      <c r="AN770" s="67">
        <f t="shared" ref="AN770" si="14410">IF(AN767=1,AN772,AN772+AM770)</f>
        <v>0</v>
      </c>
      <c r="AO770" s="67">
        <f t="shared" ref="AO770" si="14411">IF(AO767=1,AO772,AO772+AN770)</f>
        <v>0</v>
      </c>
      <c r="AP770" s="67">
        <f t="shared" ref="AP770" si="14412">IF(AP767=1,AP772,AP772+AO770)</f>
        <v>0</v>
      </c>
      <c r="AQ770" s="67">
        <f t="shared" ref="AQ770" si="14413">IF(AQ767=1,AQ772,AQ772+AP770)</f>
        <v>0</v>
      </c>
      <c r="AR770" s="67">
        <f t="shared" ref="AR770" si="14414">IF(AR767=1,AR772,AR772+AQ770)</f>
        <v>0</v>
      </c>
      <c r="AS770" s="67">
        <f t="shared" ref="AS770" si="14415">IF(AS767=1,AS772,AS772+AR770)</f>
        <v>0</v>
      </c>
      <c r="AT770" s="67">
        <f t="shared" ref="AT770" si="14416">IF(AT767=1,AT772,AT772+AS770)</f>
        <v>0</v>
      </c>
      <c r="AU770" s="67">
        <f t="shared" ref="AU770" si="14417">IF(AU767=1,AU772,AU772+AT770)</f>
        <v>0</v>
      </c>
      <c r="AV770" s="67">
        <f t="shared" ref="AV770" si="14418">IF(AV767=1,AV772,AV772+AU770)</f>
        <v>0</v>
      </c>
      <c r="AW770" s="67">
        <f t="shared" ref="AW770" si="14419">IF(AW767=1,AW772,AW772+AV770)</f>
        <v>0</v>
      </c>
      <c r="AX770" s="67">
        <f t="shared" ref="AX770" si="14420">IF(AX767=1,AX772,AX772+AW770)</f>
        <v>0</v>
      </c>
      <c r="AY770" s="67">
        <f t="shared" ref="AY770" si="14421">IF(AY767=1,AY772,AY772+AX770)</f>
        <v>0</v>
      </c>
      <c r="AZ770" s="67">
        <f t="shared" ref="AZ770" si="14422">IF(AZ767=1,AZ772,AZ772+AY770)</f>
        <v>0</v>
      </c>
      <c r="BA770" s="67">
        <f t="shared" ref="BA770" si="14423">IF(BA767=1,BA772,BA772+AZ770)</f>
        <v>0</v>
      </c>
      <c r="BB770" s="67">
        <f t="shared" ref="BB770" si="14424">IF(BB767=1,BB772,BB772+BA770)</f>
        <v>0</v>
      </c>
      <c r="BC770" s="67">
        <f t="shared" ref="BC770" si="14425">IF(BC767=1,BC772,BC772+BB770)</f>
        <v>0</v>
      </c>
      <c r="BD770" s="67">
        <f t="shared" ref="BD770" si="14426">IF(BD767=1,BD772,BD772+BC770)</f>
        <v>0</v>
      </c>
      <c r="BE770" s="67">
        <f t="shared" ref="BE770" si="14427">IF(BE767=1,BE772,BE772+BD770)</f>
        <v>0</v>
      </c>
      <c r="BF770" s="67">
        <f t="shared" ref="BF770" si="14428">IF(BF767=1,BF772,BF772+BE770)</f>
        <v>0</v>
      </c>
      <c r="BG770" s="67">
        <f t="shared" ref="BG770" si="14429">IF(BG767=1,BG772,BG772+BF770)</f>
        <v>0</v>
      </c>
      <c r="BH770" s="67">
        <f t="shared" ref="BH770" si="14430">IF(BH767=1,BH772,BH772+BG770)</f>
        <v>0</v>
      </c>
      <c r="BI770" s="67">
        <f t="shared" ref="BI770" si="14431">IF(BI767=1,BI772,BI772+BH770)</f>
        <v>0</v>
      </c>
      <c r="BJ770" s="67">
        <f t="shared" ref="BJ770" si="14432">IF(BJ767=1,BJ772,BJ772+BI770)</f>
        <v>0</v>
      </c>
      <c r="BK770" s="67">
        <f t="shared" ref="BK770" si="14433">IF(BK767=1,BK772,BK772+BJ770)</f>
        <v>0</v>
      </c>
      <c r="BL770" s="67">
        <f t="shared" ref="BL770" si="14434">IF(BL767=1,BL772,BL772+BK770)</f>
        <v>0</v>
      </c>
      <c r="BM770" s="67">
        <f t="shared" ref="BM770" si="14435">IF(BM767=1,BM772,BM772+BL770)</f>
        <v>0</v>
      </c>
      <c r="BN770" s="362"/>
      <c r="BO770" s="364"/>
      <c r="BP770" s="366"/>
      <c r="BQ770" s="366"/>
      <c r="BR770" s="106"/>
      <c r="BS770" s="106"/>
      <c r="BT770" s="106"/>
      <c r="BU770" s="106"/>
      <c r="BV770" s="106"/>
      <c r="BW770" s="106"/>
      <c r="BX770" s="106"/>
      <c r="BY770" s="106"/>
      <c r="BZ770" s="106"/>
      <c r="CA770" s="106"/>
      <c r="CB770" s="106"/>
      <c r="CC770" s="106"/>
      <c r="CD770" s="106"/>
      <c r="CE770" s="106"/>
      <c r="CF770" s="106"/>
      <c r="CG770" s="106"/>
    </row>
    <row r="771" spans="1:85" s="245" customFormat="1" ht="29" x14ac:dyDescent="0.35">
      <c r="A771" s="243"/>
      <c r="B771" s="128"/>
      <c r="C771" s="80"/>
      <c r="D771" s="80"/>
      <c r="E771" s="80"/>
      <c r="F771" s="80"/>
      <c r="G771" s="80"/>
      <c r="H771" s="80"/>
      <c r="I771" s="80"/>
      <c r="J771" s="80"/>
      <c r="K771" s="80"/>
      <c r="L771" s="80"/>
      <c r="M771" s="64"/>
      <c r="N771" s="7"/>
      <c r="O771" s="192"/>
      <c r="P771" s="106"/>
      <c r="Q771" s="63" t="s">
        <v>160</v>
      </c>
      <c r="R771" s="68">
        <f t="shared" ref="R771:BM771" si="14436">1720/12*R764</f>
        <v>0</v>
      </c>
      <c r="S771" s="68">
        <f t="shared" si="14436"/>
        <v>0</v>
      </c>
      <c r="T771" s="68">
        <f t="shared" si="14436"/>
        <v>0</v>
      </c>
      <c r="U771" s="68">
        <f t="shared" si="14436"/>
        <v>0</v>
      </c>
      <c r="V771" s="68">
        <f t="shared" si="14436"/>
        <v>0</v>
      </c>
      <c r="W771" s="68">
        <f t="shared" si="14436"/>
        <v>0</v>
      </c>
      <c r="X771" s="68">
        <f t="shared" si="14436"/>
        <v>0</v>
      </c>
      <c r="Y771" s="68">
        <f t="shared" si="14436"/>
        <v>0</v>
      </c>
      <c r="Z771" s="68">
        <f t="shared" si="14436"/>
        <v>0</v>
      </c>
      <c r="AA771" s="68">
        <f t="shared" si="14436"/>
        <v>0</v>
      </c>
      <c r="AB771" s="68">
        <f t="shared" si="14436"/>
        <v>0</v>
      </c>
      <c r="AC771" s="68">
        <f t="shared" si="14436"/>
        <v>0</v>
      </c>
      <c r="AD771" s="68">
        <f t="shared" si="14436"/>
        <v>0</v>
      </c>
      <c r="AE771" s="68">
        <f t="shared" si="14436"/>
        <v>0</v>
      </c>
      <c r="AF771" s="68">
        <f t="shared" si="14436"/>
        <v>0</v>
      </c>
      <c r="AG771" s="68">
        <f t="shared" si="14436"/>
        <v>0</v>
      </c>
      <c r="AH771" s="68">
        <f t="shared" si="14436"/>
        <v>0</v>
      </c>
      <c r="AI771" s="68">
        <f t="shared" si="14436"/>
        <v>0</v>
      </c>
      <c r="AJ771" s="68">
        <f t="shared" si="14436"/>
        <v>0</v>
      </c>
      <c r="AK771" s="68">
        <f t="shared" si="14436"/>
        <v>0</v>
      </c>
      <c r="AL771" s="68">
        <f t="shared" si="14436"/>
        <v>0</v>
      </c>
      <c r="AM771" s="68">
        <f t="shared" si="14436"/>
        <v>0</v>
      </c>
      <c r="AN771" s="68">
        <f t="shared" si="14436"/>
        <v>0</v>
      </c>
      <c r="AO771" s="68">
        <f t="shared" si="14436"/>
        <v>0</v>
      </c>
      <c r="AP771" s="68">
        <f t="shared" si="14436"/>
        <v>0</v>
      </c>
      <c r="AQ771" s="68">
        <f t="shared" si="14436"/>
        <v>0</v>
      </c>
      <c r="AR771" s="68">
        <f t="shared" si="14436"/>
        <v>0</v>
      </c>
      <c r="AS771" s="68">
        <f t="shared" si="14436"/>
        <v>0</v>
      </c>
      <c r="AT771" s="68">
        <f t="shared" si="14436"/>
        <v>0</v>
      </c>
      <c r="AU771" s="68">
        <f t="shared" si="14436"/>
        <v>0</v>
      </c>
      <c r="AV771" s="68">
        <f t="shared" si="14436"/>
        <v>0</v>
      </c>
      <c r="AW771" s="68">
        <f t="shared" si="14436"/>
        <v>0</v>
      </c>
      <c r="AX771" s="68">
        <f t="shared" si="14436"/>
        <v>0</v>
      </c>
      <c r="AY771" s="68">
        <f t="shared" si="14436"/>
        <v>0</v>
      </c>
      <c r="AZ771" s="68">
        <f t="shared" si="14436"/>
        <v>0</v>
      </c>
      <c r="BA771" s="68">
        <f t="shared" si="14436"/>
        <v>0</v>
      </c>
      <c r="BB771" s="68">
        <f t="shared" si="14436"/>
        <v>0</v>
      </c>
      <c r="BC771" s="68">
        <f t="shared" si="14436"/>
        <v>0</v>
      </c>
      <c r="BD771" s="68">
        <f t="shared" si="14436"/>
        <v>0</v>
      </c>
      <c r="BE771" s="68">
        <f t="shared" si="14436"/>
        <v>0</v>
      </c>
      <c r="BF771" s="68">
        <f t="shared" si="14436"/>
        <v>0</v>
      </c>
      <c r="BG771" s="68">
        <f t="shared" si="14436"/>
        <v>0</v>
      </c>
      <c r="BH771" s="68">
        <f t="shared" si="14436"/>
        <v>0</v>
      </c>
      <c r="BI771" s="68">
        <f t="shared" si="14436"/>
        <v>0</v>
      </c>
      <c r="BJ771" s="68">
        <f t="shared" si="14436"/>
        <v>0</v>
      </c>
      <c r="BK771" s="68">
        <f t="shared" si="14436"/>
        <v>0</v>
      </c>
      <c r="BL771" s="68">
        <f t="shared" si="14436"/>
        <v>0</v>
      </c>
      <c r="BM771" s="68">
        <f t="shared" si="14436"/>
        <v>0</v>
      </c>
      <c r="BN771" s="362"/>
      <c r="BO771" s="364"/>
      <c r="BP771" s="366"/>
      <c r="BQ771" s="366"/>
      <c r="BR771" s="106"/>
      <c r="BS771" s="106"/>
      <c r="BT771" s="106"/>
      <c r="BU771" s="106"/>
      <c r="BV771" s="106"/>
      <c r="BW771" s="106"/>
      <c r="BX771" s="106"/>
      <c r="BY771" s="106"/>
      <c r="BZ771" s="106"/>
      <c r="CA771" s="106"/>
      <c r="CB771" s="106"/>
      <c r="CC771" s="106"/>
      <c r="CD771" s="106"/>
      <c r="CE771" s="106"/>
      <c r="CF771" s="106"/>
      <c r="CG771" s="106"/>
    </row>
    <row r="772" spans="1:85" s="245" customFormat="1" ht="29" x14ac:dyDescent="0.35">
      <c r="A772" s="243"/>
      <c r="B772" s="128"/>
      <c r="C772" s="80"/>
      <c r="D772" s="80"/>
      <c r="E772" s="80"/>
      <c r="F772" s="80"/>
      <c r="G772" s="80"/>
      <c r="H772" s="80"/>
      <c r="I772" s="80"/>
      <c r="J772" s="80"/>
      <c r="K772" s="80"/>
      <c r="L772" s="80"/>
      <c r="M772" s="64"/>
      <c r="N772" s="7"/>
      <c r="O772" s="192"/>
      <c r="P772" s="106"/>
      <c r="Q772" s="63" t="s">
        <v>144</v>
      </c>
      <c r="R772" s="68">
        <f>FLOOR(IF(OR(R767=0,R767=1),IF(R765&gt;=R771,R771,R765)+0.00000001,IF(R769&gt;=R768,R768,R769))+0.00000001,1)</f>
        <v>0</v>
      </c>
      <c r="S772" s="68">
        <f t="shared" ref="S772" si="14437">FLOOR(IF(OR(S767=0,S767=1),IF(S771&gt;S768,S768,IF(S765&gt;=S771,S771,S765)+0.00000001),IF(S769&gt;=S768,S768-R770,S769-R770)+0.00000001),1)</f>
        <v>0</v>
      </c>
      <c r="T772" s="68">
        <f t="shared" ref="T772" si="14438">FLOOR(IF(OR(T767=0,T767=1),IF(T771&gt;T768,T768,IF(T765&gt;=T771,T771,T765)+0.00000001),IF(T769&gt;=T768,T768-S770,T769-S770)+0.00000001),1)</f>
        <v>0</v>
      </c>
      <c r="U772" s="68">
        <f t="shared" ref="U772" si="14439">FLOOR(IF(OR(U767=0,U767=1),IF(U771&gt;U768,U768,IF(U765&gt;=U771,U771,U765)+0.00000001),IF(U769&gt;=U768,U768-T770,U769-T770)+0.00000001),1)</f>
        <v>0</v>
      </c>
      <c r="V772" s="68">
        <f t="shared" ref="V772" si="14440">FLOOR(IF(OR(V767=0,V767=1),IF(V771&gt;V768,V768,IF(V765&gt;=V771,V771,V765)+0.00000001),IF(V769&gt;=V768,V768-U770,V769-U770)+0.00000001),1)</f>
        <v>0</v>
      </c>
      <c r="W772" s="68">
        <f t="shared" ref="W772" si="14441">FLOOR(IF(OR(W767=0,W767=1),IF(W771&gt;W768,W768,IF(W765&gt;=W771,W771,W765)+0.00000001),IF(W769&gt;=W768,W768-V770,W769-V770)+0.00000001),1)</f>
        <v>0</v>
      </c>
      <c r="X772" s="68">
        <f t="shared" ref="X772" si="14442">FLOOR(IF(OR(X767=0,X767=1),IF(X771&gt;X768,X768,IF(X765&gt;=X771,X771,X765)+0.00000001),IF(X769&gt;=X768,X768-W770,X769-W770)+0.00000001),1)</f>
        <v>0</v>
      </c>
      <c r="Y772" s="68">
        <f t="shared" ref="Y772" si="14443">FLOOR(IF(OR(Y767=0,Y767=1),IF(Y771&gt;Y768,Y768,IF(Y765&gt;=Y771,Y771,Y765)+0.00000001),IF(Y769&gt;=Y768,Y768-X770,Y769-X770)+0.00000001),1)</f>
        <v>0</v>
      </c>
      <c r="Z772" s="68">
        <f t="shared" ref="Z772" si="14444">FLOOR(IF(OR(Z767=0,Z767=1),IF(Z771&gt;Z768,Z768,IF(Z765&gt;=Z771,Z771,Z765)+0.00000001),IF(Z769&gt;=Z768,Z768-Y770,Z769-Y770)+0.00000001),1)</f>
        <v>0</v>
      </c>
      <c r="AA772" s="68">
        <f t="shared" ref="AA772" si="14445">FLOOR(IF(OR(AA767=0,AA767=1),IF(AA771&gt;AA768,AA768,IF(AA765&gt;=AA771,AA771,AA765)+0.00000001),IF(AA769&gt;=AA768,AA768-Z770,AA769-Z770)+0.00000001),1)</f>
        <v>0</v>
      </c>
      <c r="AB772" s="68">
        <f t="shared" ref="AB772" si="14446">FLOOR(IF(OR(AB767=0,AB767=1),IF(AB771&gt;AB768,AB768,IF(AB765&gt;=AB771,AB771,AB765)+0.00000001),IF(AB769&gt;=AB768,AB768-AA770,AB769-AA770)+0.00000001),1)</f>
        <v>0</v>
      </c>
      <c r="AC772" s="68">
        <f t="shared" ref="AC772" si="14447">FLOOR(IF(OR(AC767=0,AC767=1),IF(AC771&gt;AC768,AC768,IF(AC765&gt;=AC771,AC771,AC765)+0.00000001),IF(AC769&gt;=AC768,AC768-AB770,AC769-AB770)+0.00000001),1)</f>
        <v>0</v>
      </c>
      <c r="AD772" s="68">
        <f t="shared" ref="AD772" si="14448">FLOOR(IF(OR(AD767=0,AD767=1),IF(AD771&gt;AD768,AD768,IF(AD765&gt;=AD771,AD771,AD765)+0.00000001),IF(AD769&gt;=AD768,AD768-AC770,AD769-AC770)+0.00000001),1)</f>
        <v>0</v>
      </c>
      <c r="AE772" s="68">
        <f t="shared" ref="AE772" si="14449">FLOOR(IF(OR(AE767=0,AE767=1),IF(AE771&gt;AE768,AE768,IF(AE765&gt;=AE771,AE771,AE765)+0.00000001),IF(AE769&gt;=AE768,AE768-AD770,AE769-AD770)+0.00000001),1)</f>
        <v>0</v>
      </c>
      <c r="AF772" s="68">
        <f t="shared" ref="AF772" si="14450">FLOOR(IF(OR(AF767=0,AF767=1),IF(AF771&gt;AF768,AF768,IF(AF765&gt;=AF771,AF771,AF765)+0.00000001),IF(AF769&gt;=AF768,AF768-AE770,AF769-AE770)+0.00000001),1)</f>
        <v>0</v>
      </c>
      <c r="AG772" s="68">
        <f t="shared" ref="AG772" si="14451">FLOOR(IF(OR(AG767=0,AG767=1),IF(AG771&gt;AG768,AG768,IF(AG765&gt;=AG771,AG771,AG765)+0.00000001),IF(AG769&gt;=AG768,AG768-AF770,AG769-AF770)+0.00000001),1)</f>
        <v>0</v>
      </c>
      <c r="AH772" s="68">
        <f t="shared" ref="AH772" si="14452">FLOOR(IF(OR(AH767=0,AH767=1),IF(AH771&gt;AH768,AH768,IF(AH765&gt;=AH771,AH771,AH765)+0.00000001),IF(AH769&gt;=AH768,AH768-AG770,AH769-AG770)+0.00000001),1)</f>
        <v>0</v>
      </c>
      <c r="AI772" s="68">
        <f t="shared" ref="AI772" si="14453">FLOOR(IF(OR(AI767=0,AI767=1),IF(AI771&gt;AI768,AI768,IF(AI765&gt;=AI771,AI771,AI765)+0.00000001),IF(AI769&gt;=AI768,AI768-AH770,AI769-AH770)+0.00000001),1)</f>
        <v>0</v>
      </c>
      <c r="AJ772" s="68">
        <f t="shared" ref="AJ772" si="14454">FLOOR(IF(OR(AJ767=0,AJ767=1),IF(AJ771&gt;AJ768,AJ768,IF(AJ765&gt;=AJ771,AJ771,AJ765)+0.00000001),IF(AJ769&gt;=AJ768,AJ768-AI770,AJ769-AI770)+0.00000001),1)</f>
        <v>0</v>
      </c>
      <c r="AK772" s="68">
        <f t="shared" ref="AK772" si="14455">FLOOR(IF(OR(AK767=0,AK767=1),IF(AK771&gt;AK768,AK768,IF(AK765&gt;=AK771,AK771,AK765)+0.00000001),IF(AK769&gt;=AK768,AK768-AJ770,AK769-AJ770)+0.00000001),1)</f>
        <v>0</v>
      </c>
      <c r="AL772" s="68">
        <f t="shared" ref="AL772" si="14456">FLOOR(IF(OR(AL767=0,AL767=1),IF(AL771&gt;AL768,AL768,IF(AL765&gt;=AL771,AL771,AL765)+0.00000001),IF(AL769&gt;=AL768,AL768-AK770,AL769-AK770)+0.00000001),1)</f>
        <v>0</v>
      </c>
      <c r="AM772" s="68">
        <f t="shared" ref="AM772" si="14457">FLOOR(IF(OR(AM767=0,AM767=1),IF(AM771&gt;AM768,AM768,IF(AM765&gt;=AM771,AM771,AM765)+0.00000001),IF(AM769&gt;=AM768,AM768-AL770,AM769-AL770)+0.00000001),1)</f>
        <v>0</v>
      </c>
      <c r="AN772" s="68">
        <f t="shared" ref="AN772" si="14458">FLOOR(IF(OR(AN767=0,AN767=1),IF(AN771&gt;AN768,AN768,IF(AN765&gt;=AN771,AN771,AN765)+0.00000001),IF(AN769&gt;=AN768,AN768-AM770,AN769-AM770)+0.00000001),1)</f>
        <v>0</v>
      </c>
      <c r="AO772" s="68">
        <f t="shared" ref="AO772" si="14459">FLOOR(IF(OR(AO767=0,AO767=1),IF(AO771&gt;AO768,AO768,IF(AO765&gt;=AO771,AO771,AO765)+0.00000001),IF(AO769&gt;=AO768,AO768-AN770,AO769-AN770)+0.00000001),1)</f>
        <v>0</v>
      </c>
      <c r="AP772" s="68">
        <f t="shared" ref="AP772" si="14460">FLOOR(IF(OR(AP767=0,AP767=1),IF(AP771&gt;AP768,AP768,IF(AP765&gt;=AP771,AP771,AP765)+0.00000001),IF(AP769&gt;=AP768,AP768-AO770,AP769-AO770)+0.00000001),1)</f>
        <v>0</v>
      </c>
      <c r="AQ772" s="68">
        <f t="shared" ref="AQ772" si="14461">FLOOR(IF(OR(AQ767=0,AQ767=1),IF(AQ771&gt;AQ768,AQ768,IF(AQ765&gt;=AQ771,AQ771,AQ765)+0.00000001),IF(AQ769&gt;=AQ768,AQ768-AP770,AQ769-AP770)+0.00000001),1)</f>
        <v>0</v>
      </c>
      <c r="AR772" s="68">
        <f t="shared" ref="AR772" si="14462">FLOOR(IF(OR(AR767=0,AR767=1),IF(AR771&gt;AR768,AR768,IF(AR765&gt;=AR771,AR771,AR765)+0.00000001),IF(AR769&gt;=AR768,AR768-AQ770,AR769-AQ770)+0.00000001),1)</f>
        <v>0</v>
      </c>
      <c r="AS772" s="68">
        <f t="shared" ref="AS772" si="14463">FLOOR(IF(OR(AS767=0,AS767=1),IF(AS771&gt;AS768,AS768,IF(AS765&gt;=AS771,AS771,AS765)+0.00000001),IF(AS769&gt;=AS768,AS768-AR770,AS769-AR770)+0.00000001),1)</f>
        <v>0</v>
      </c>
      <c r="AT772" s="68">
        <f t="shared" ref="AT772" si="14464">FLOOR(IF(OR(AT767=0,AT767=1),IF(AT771&gt;AT768,AT768,IF(AT765&gt;=AT771,AT771,AT765)+0.00000001),IF(AT769&gt;=AT768,AT768-AS770,AT769-AS770)+0.00000001),1)</f>
        <v>0</v>
      </c>
      <c r="AU772" s="68">
        <f t="shared" ref="AU772" si="14465">FLOOR(IF(OR(AU767=0,AU767=1),IF(AU771&gt;AU768,AU768,IF(AU765&gt;=AU771,AU771,AU765)+0.00000001),IF(AU769&gt;=AU768,AU768-AT770,AU769-AT770)+0.00000001),1)</f>
        <v>0</v>
      </c>
      <c r="AV772" s="68">
        <f t="shared" ref="AV772" si="14466">FLOOR(IF(OR(AV767=0,AV767=1),IF(AV771&gt;AV768,AV768,IF(AV765&gt;=AV771,AV771,AV765)+0.00000001),IF(AV769&gt;=AV768,AV768-AU770,AV769-AU770)+0.00000001),1)</f>
        <v>0</v>
      </c>
      <c r="AW772" s="68">
        <f t="shared" ref="AW772" si="14467">FLOOR(IF(OR(AW767=0,AW767=1),IF(AW771&gt;AW768,AW768,IF(AW765&gt;=AW771,AW771,AW765)+0.00000001),IF(AW769&gt;=AW768,AW768-AV770,AW769-AV770)+0.00000001),1)</f>
        <v>0</v>
      </c>
      <c r="AX772" s="68">
        <f t="shared" ref="AX772" si="14468">FLOOR(IF(OR(AX767=0,AX767=1),IF(AX771&gt;AX768,AX768,IF(AX765&gt;=AX771,AX771,AX765)+0.00000001),IF(AX769&gt;=AX768,AX768-AW770,AX769-AW770)+0.00000001),1)</f>
        <v>0</v>
      </c>
      <c r="AY772" s="68">
        <f t="shared" ref="AY772" si="14469">FLOOR(IF(OR(AY767=0,AY767=1),IF(AY771&gt;AY768,AY768,IF(AY765&gt;=AY771,AY771,AY765)+0.00000001),IF(AY769&gt;=AY768,AY768-AX770,AY769-AX770)+0.00000001),1)</f>
        <v>0</v>
      </c>
      <c r="AZ772" s="68">
        <f t="shared" ref="AZ772" si="14470">FLOOR(IF(OR(AZ767=0,AZ767=1),IF(AZ771&gt;AZ768,AZ768,IF(AZ765&gt;=AZ771,AZ771,AZ765)+0.00000001),IF(AZ769&gt;=AZ768,AZ768-AY770,AZ769-AY770)+0.00000001),1)</f>
        <v>0</v>
      </c>
      <c r="BA772" s="68">
        <f t="shared" ref="BA772" si="14471">FLOOR(IF(OR(BA767=0,BA767=1),IF(BA771&gt;BA768,BA768,IF(BA765&gt;=BA771,BA771,BA765)+0.00000001),IF(BA769&gt;=BA768,BA768-AZ770,BA769-AZ770)+0.00000001),1)</f>
        <v>0</v>
      </c>
      <c r="BB772" s="68">
        <f t="shared" ref="BB772" si="14472">FLOOR(IF(OR(BB767=0,BB767=1),IF(BB771&gt;BB768,BB768,IF(BB765&gt;=BB771,BB771,BB765)+0.00000001),IF(BB769&gt;=BB768,BB768-BA770,BB769-BA770)+0.00000001),1)</f>
        <v>0</v>
      </c>
      <c r="BC772" s="68">
        <f t="shared" ref="BC772" si="14473">FLOOR(IF(OR(BC767=0,BC767=1),IF(BC771&gt;BC768,BC768,IF(BC765&gt;=BC771,BC771,BC765)+0.00000001),IF(BC769&gt;=BC768,BC768-BB770,BC769-BB770)+0.00000001),1)</f>
        <v>0</v>
      </c>
      <c r="BD772" s="68">
        <f t="shared" ref="BD772" si="14474">FLOOR(IF(OR(BD767=0,BD767=1),IF(BD771&gt;BD768,BD768,IF(BD765&gt;=BD771,BD771,BD765)+0.00000001),IF(BD769&gt;=BD768,BD768-BC770,BD769-BC770)+0.00000001),1)</f>
        <v>0</v>
      </c>
      <c r="BE772" s="68">
        <f t="shared" ref="BE772" si="14475">FLOOR(IF(OR(BE767=0,BE767=1),IF(BE771&gt;BE768,BE768,IF(BE765&gt;=BE771,BE771,BE765)+0.00000001),IF(BE769&gt;=BE768,BE768-BD770,BE769-BD770)+0.00000001),1)</f>
        <v>0</v>
      </c>
      <c r="BF772" s="68">
        <f t="shared" ref="BF772" si="14476">FLOOR(IF(OR(BF767=0,BF767=1),IF(BF771&gt;BF768,BF768,IF(BF765&gt;=BF771,BF771,BF765)+0.00000001),IF(BF769&gt;=BF768,BF768-BE770,BF769-BE770)+0.00000001),1)</f>
        <v>0</v>
      </c>
      <c r="BG772" s="68">
        <f t="shared" ref="BG772" si="14477">FLOOR(IF(OR(BG767=0,BG767=1),IF(BG771&gt;BG768,BG768,IF(BG765&gt;=BG771,BG771,BG765)+0.00000001),IF(BG769&gt;=BG768,BG768-BF770,BG769-BF770)+0.00000001),1)</f>
        <v>0</v>
      </c>
      <c r="BH772" s="68">
        <f t="shared" ref="BH772" si="14478">FLOOR(IF(OR(BH767=0,BH767=1),IF(BH771&gt;BH768,BH768,IF(BH765&gt;=BH771,BH771,BH765)+0.00000001),IF(BH769&gt;=BH768,BH768-BG770,BH769-BG770)+0.00000001),1)</f>
        <v>0</v>
      </c>
      <c r="BI772" s="68">
        <f t="shared" ref="BI772" si="14479">FLOOR(IF(OR(BI767=0,BI767=1),IF(BI771&gt;BI768,BI768,IF(BI765&gt;=BI771,BI771,BI765)+0.00000001),IF(BI769&gt;=BI768,BI768-BH770,BI769-BH770)+0.00000001),1)</f>
        <v>0</v>
      </c>
      <c r="BJ772" s="68">
        <f t="shared" ref="BJ772" si="14480">FLOOR(IF(OR(BJ767=0,BJ767=1),IF(BJ771&gt;BJ768,BJ768,IF(BJ765&gt;=BJ771,BJ771,BJ765)+0.00000001),IF(BJ769&gt;=BJ768,BJ768-BI770,BJ769-BI770)+0.00000001),1)</f>
        <v>0</v>
      </c>
      <c r="BK772" s="68">
        <f t="shared" ref="BK772" si="14481">FLOOR(IF(OR(BK767=0,BK767=1),IF(BK771&gt;BK768,BK768,IF(BK765&gt;=BK771,BK771,BK765)+0.00000001),IF(BK769&gt;=BK768,BK768-BJ770,BK769-BJ770)+0.00000001),1)</f>
        <v>0</v>
      </c>
      <c r="BL772" s="68">
        <f t="shared" ref="BL772" si="14482">FLOOR(IF(OR(BL767=0,BL767=1),IF(BL771&gt;BL768,BL768,IF(BL765&gt;=BL771,BL771,BL765)+0.00000001),IF(BL769&gt;=BL768,BL768-BK770,BL769-BK770)+0.00000001),1)</f>
        <v>0</v>
      </c>
      <c r="BM772" s="68">
        <f t="shared" ref="BM772" si="14483">FLOOR(IF(OR(BM767=0,BM767=1),IF(BM771&gt;BM768,BM768,IF(BM765&gt;=BM771,BM771,BM765)+0.00000001),IF(BM769&gt;=BM768,BM768-BL770,BM769-BL770)+0.00000001),1)</f>
        <v>0</v>
      </c>
      <c r="BN772" s="362"/>
      <c r="BO772" s="364"/>
      <c r="BP772" s="366"/>
      <c r="BQ772" s="366"/>
      <c r="BR772" s="106"/>
      <c r="BS772" s="106"/>
      <c r="BT772" s="106"/>
      <c r="BU772" s="106"/>
      <c r="BV772" s="106"/>
      <c r="BW772" s="106"/>
      <c r="BX772" s="106"/>
      <c r="BY772" s="106"/>
      <c r="BZ772" s="106"/>
      <c r="CA772" s="106"/>
      <c r="CB772" s="106"/>
      <c r="CC772" s="106"/>
      <c r="CD772" s="106"/>
      <c r="CE772" s="106"/>
      <c r="CF772" s="106"/>
      <c r="CG772" s="106"/>
    </row>
    <row r="773" spans="1:85" s="245" customFormat="1" ht="25.4" customHeight="1" thickBot="1" x14ac:dyDescent="0.4">
      <c r="A773" s="243"/>
      <c r="B773" s="129"/>
      <c r="C773" s="69"/>
      <c r="D773" s="69"/>
      <c r="E773" s="69"/>
      <c r="F773" s="69"/>
      <c r="G773" s="69"/>
      <c r="H773" s="69"/>
      <c r="I773" s="69"/>
      <c r="J773" s="69"/>
      <c r="K773" s="69"/>
      <c r="L773" s="69"/>
      <c r="M773" s="70"/>
      <c r="N773" s="7"/>
      <c r="O773" s="193"/>
      <c r="P773" s="106"/>
      <c r="Q773" s="216" t="s">
        <v>145</v>
      </c>
      <c r="R773" s="72">
        <f>IF($J764="Ano",R772*'Podpůrná data'!$B$5,R772*'Podpůrná data'!$B$3)</f>
        <v>0</v>
      </c>
      <c r="S773" s="72">
        <f>IF($J764="Ano",S772*'Podpůrná data'!$B$5,S772*'Podpůrná data'!$B$3)</f>
        <v>0</v>
      </c>
      <c r="T773" s="72">
        <f>IF($J764="Ano",T772*'Podpůrná data'!$B$5,T772*'Podpůrná data'!$B$3)</f>
        <v>0</v>
      </c>
      <c r="U773" s="72">
        <f>IF($J764="Ano",U772*'Podpůrná data'!$B$5,U772*'Podpůrná data'!$B$3)</f>
        <v>0</v>
      </c>
      <c r="V773" s="72">
        <f>IF($J764="Ano",V772*'Podpůrná data'!$B$5,V772*'Podpůrná data'!$B$3)</f>
        <v>0</v>
      </c>
      <c r="W773" s="72">
        <f>IF($J764="Ano",W772*'Podpůrná data'!$B$5,W772*'Podpůrná data'!$B$3)</f>
        <v>0</v>
      </c>
      <c r="X773" s="72">
        <f>IF($J764="Ano",X772*'Podpůrná data'!$B$5,X772*'Podpůrná data'!$B$3)</f>
        <v>0</v>
      </c>
      <c r="Y773" s="72">
        <f>IF($J764="Ano",Y772*'Podpůrná data'!$B$5,Y772*'Podpůrná data'!$B$3)</f>
        <v>0</v>
      </c>
      <c r="Z773" s="72">
        <f>IF($J764="Ano",Z772*'Podpůrná data'!$B$5,Z772*'Podpůrná data'!$B$3)</f>
        <v>0</v>
      </c>
      <c r="AA773" s="72">
        <f>IF($J764="Ano",AA772*'Podpůrná data'!$B$5,AA772*'Podpůrná data'!$B$3)</f>
        <v>0</v>
      </c>
      <c r="AB773" s="72">
        <f>IF($J764="Ano",AB772*'Podpůrná data'!$B$5,AB772*'Podpůrná data'!$B$3)</f>
        <v>0</v>
      </c>
      <c r="AC773" s="72">
        <f>IF($J764="Ano",AC772*'Podpůrná data'!$B$5,AC772*'Podpůrná data'!$B$3)</f>
        <v>0</v>
      </c>
      <c r="AD773" s="72">
        <f>IF($J764="Ano",AD772*'Podpůrná data'!$B$5,AD772*'Podpůrná data'!$B$3)</f>
        <v>0</v>
      </c>
      <c r="AE773" s="72">
        <f>IF($J764="Ano",AE772*'Podpůrná data'!$B$5,AE772*'Podpůrná data'!$B$3)</f>
        <v>0</v>
      </c>
      <c r="AF773" s="72">
        <f>IF($J764="Ano",AF772*'Podpůrná data'!$B$5,AF772*'Podpůrná data'!$B$3)</f>
        <v>0</v>
      </c>
      <c r="AG773" s="72">
        <f>IF($J764="Ano",AG772*'Podpůrná data'!$B$5,AG772*'Podpůrná data'!$B$3)</f>
        <v>0</v>
      </c>
      <c r="AH773" s="72">
        <f>IF($J764="Ano",AH772*'Podpůrná data'!$B$5,AH772*'Podpůrná data'!$B$3)</f>
        <v>0</v>
      </c>
      <c r="AI773" s="72">
        <f>IF($J764="Ano",AI772*'Podpůrná data'!$B$5,AI772*'Podpůrná data'!$B$3)</f>
        <v>0</v>
      </c>
      <c r="AJ773" s="72">
        <f>IF($J764="Ano",AJ772*'Podpůrná data'!$B$5,AJ772*'Podpůrná data'!$B$3)</f>
        <v>0</v>
      </c>
      <c r="AK773" s="72">
        <f>IF($J764="Ano",AK772*'Podpůrná data'!$B$5,AK772*'Podpůrná data'!$B$3)</f>
        <v>0</v>
      </c>
      <c r="AL773" s="72">
        <f>IF($J764="Ano",AL772*'Podpůrná data'!$B$5,AL772*'Podpůrná data'!$B$3)</f>
        <v>0</v>
      </c>
      <c r="AM773" s="72">
        <f>IF($J764="Ano",AM772*'Podpůrná data'!$B$5,AM772*'Podpůrná data'!$B$3)</f>
        <v>0</v>
      </c>
      <c r="AN773" s="72">
        <f>IF($J764="Ano",AN772*'Podpůrná data'!$B$5,AN772*'Podpůrná data'!$B$3)</f>
        <v>0</v>
      </c>
      <c r="AO773" s="72">
        <f>IF($J764="Ano",AO772*'Podpůrná data'!$B$5,AO772*'Podpůrná data'!$B$3)</f>
        <v>0</v>
      </c>
      <c r="AP773" s="72">
        <f>IF($J764="Ano",AP772*'Podpůrná data'!$B$5,AP772*'Podpůrná data'!$B$3)</f>
        <v>0</v>
      </c>
      <c r="AQ773" s="72">
        <f>IF($J764="Ano",AQ772*'Podpůrná data'!$B$5,AQ772*'Podpůrná data'!$B$3)</f>
        <v>0</v>
      </c>
      <c r="AR773" s="72">
        <f>IF($J764="Ano",AR772*'Podpůrná data'!$B$5,AR772*'Podpůrná data'!$B$3)</f>
        <v>0</v>
      </c>
      <c r="AS773" s="72">
        <f>IF($J764="Ano",AS772*'Podpůrná data'!$B$5,AS772*'Podpůrná data'!$B$3)</f>
        <v>0</v>
      </c>
      <c r="AT773" s="72">
        <f>IF($J764="Ano",AT772*'Podpůrná data'!$B$5,AT772*'Podpůrná data'!$B$3)</f>
        <v>0</v>
      </c>
      <c r="AU773" s="72">
        <f>IF($J764="Ano",AU772*'Podpůrná data'!$B$5,AU772*'Podpůrná data'!$B$3)</f>
        <v>0</v>
      </c>
      <c r="AV773" s="72">
        <f>IF($J764="Ano",AV772*'Podpůrná data'!$B$5,AV772*'Podpůrná data'!$B$3)</f>
        <v>0</v>
      </c>
      <c r="AW773" s="72">
        <f>IF($J764="Ano",AW772*'Podpůrná data'!$B$5,AW772*'Podpůrná data'!$B$3)</f>
        <v>0</v>
      </c>
      <c r="AX773" s="72">
        <f>IF($J764="Ano",AX772*'Podpůrná data'!$B$5,AX772*'Podpůrná data'!$B$3)</f>
        <v>0</v>
      </c>
      <c r="AY773" s="72">
        <f>IF($J764="Ano",AY772*'Podpůrná data'!$B$5,AY772*'Podpůrná data'!$B$3)</f>
        <v>0</v>
      </c>
      <c r="AZ773" s="72">
        <f>IF($J764="Ano",AZ772*'Podpůrná data'!$B$5,AZ772*'Podpůrná data'!$B$3)</f>
        <v>0</v>
      </c>
      <c r="BA773" s="72">
        <f>IF($J764="Ano",BA772*'Podpůrná data'!$B$5,BA772*'Podpůrná data'!$B$3)</f>
        <v>0</v>
      </c>
      <c r="BB773" s="72">
        <f>IF($J764="Ano",BB772*'Podpůrná data'!$B$5,BB772*'Podpůrná data'!$B$3)</f>
        <v>0</v>
      </c>
      <c r="BC773" s="72">
        <f>IF($J764="Ano",BC772*'Podpůrná data'!$B$5,BC772*'Podpůrná data'!$B$3)</f>
        <v>0</v>
      </c>
      <c r="BD773" s="72">
        <f>IF($J764="Ano",BD772*'Podpůrná data'!$B$5,BD772*'Podpůrná data'!$B$3)</f>
        <v>0</v>
      </c>
      <c r="BE773" s="72">
        <f>IF($J764="Ano",BE772*'Podpůrná data'!$B$5,BE772*'Podpůrná data'!$B$3)</f>
        <v>0</v>
      </c>
      <c r="BF773" s="72">
        <f>IF($J764="Ano",BF772*'Podpůrná data'!$B$5,BF772*'Podpůrná data'!$B$3)</f>
        <v>0</v>
      </c>
      <c r="BG773" s="72">
        <f>IF($J764="Ano",BG772*'Podpůrná data'!$B$5,BG772*'Podpůrná data'!$B$3)</f>
        <v>0</v>
      </c>
      <c r="BH773" s="72">
        <f>IF($J764="Ano",BH772*'Podpůrná data'!$B$5,BH772*'Podpůrná data'!$B$3)</f>
        <v>0</v>
      </c>
      <c r="BI773" s="72">
        <f>IF($J764="Ano",BI772*'Podpůrná data'!$B$5,BI772*'Podpůrná data'!$B$3)</f>
        <v>0</v>
      </c>
      <c r="BJ773" s="72">
        <f>IF($J764="Ano",BJ772*'Podpůrná data'!$B$5,BJ772*'Podpůrná data'!$B$3)</f>
        <v>0</v>
      </c>
      <c r="BK773" s="72">
        <f>IF($J764="Ano",BK772*'Podpůrná data'!$B$5,BK772*'Podpůrná data'!$B$3)</f>
        <v>0</v>
      </c>
      <c r="BL773" s="72">
        <f>IF($J764="Ano",BL772*'Podpůrná data'!$B$5,BL772*'Podpůrná data'!$B$3)</f>
        <v>0</v>
      </c>
      <c r="BM773" s="72">
        <f>IF($J764="Ano",BM772*'Podpůrná data'!$B$5,BM772*'Podpůrná data'!$B$3)</f>
        <v>0</v>
      </c>
      <c r="BN773" s="363"/>
      <c r="BO773" s="365"/>
      <c r="BP773" s="367"/>
      <c r="BQ773" s="367"/>
      <c r="BR773" s="106"/>
      <c r="BS773" s="178">
        <f>SUMIFS($R773:$BM773,$R763:$BM763,"1. ZoR")</f>
        <v>0</v>
      </c>
      <c r="BT773" s="178">
        <f>SUMIFS($R773:$BM773,$R763:$BM763,"2. ZoR")</f>
        <v>0</v>
      </c>
      <c r="BU773" s="178">
        <f>SUMIFS($R773:$BM773,$R763:$BM763,"3. ZoR")</f>
        <v>0</v>
      </c>
      <c r="BV773" s="178">
        <f>SUMIFS($R773:$BM773,$R763:$BM763,"4. ZoR")</f>
        <v>0</v>
      </c>
      <c r="BW773" s="178">
        <f>SUMIFS($R773:$BM773,$R763:$BM763,"5. ZoR")</f>
        <v>0</v>
      </c>
      <c r="BX773" s="178">
        <f>SUMIFS($R773:$BM773,$R763:$BM763,"6. ZoR")</f>
        <v>0</v>
      </c>
      <c r="BY773" s="178">
        <f>SUMIFS($R773:$BM773,$R763:$BM763,"7. ZoR")</f>
        <v>0</v>
      </c>
      <c r="BZ773" s="178">
        <f>SUMIFS($R773:$BM773,$R763:$BM763,"8. ZoR")</f>
        <v>0</v>
      </c>
      <c r="CA773" s="178">
        <f>SUMIFS($R773:$BM773,$R763:$BM763,"9. ZoR")</f>
        <v>0</v>
      </c>
      <c r="CB773" s="178">
        <f>SUMIFS($R773:$BM773,$R763:$BM763,"10. ZoR")</f>
        <v>0</v>
      </c>
      <c r="CC773" s="178">
        <f>SUMIFS($R773:$BM773,$R763:$BM763,"11. ZoR")</f>
        <v>0</v>
      </c>
      <c r="CD773" s="178">
        <f>SUMIFS($R773:$BM773,$R763:$BM763,"12. ZoR")</f>
        <v>0</v>
      </c>
      <c r="CE773" s="178">
        <f>SUMIFS($R773:$BM773,$R763:$BM763,"13. ZoR")</f>
        <v>0</v>
      </c>
      <c r="CF773" s="178">
        <f>SUMIFS($R773:$BM773,$R763:$BM763,"14. ZoR")</f>
        <v>0</v>
      </c>
      <c r="CG773" s="178">
        <f>SUMIFS($R773:$BM773,$R763:$BM763,"15. ZoR")</f>
        <v>0</v>
      </c>
    </row>
    <row r="774" spans="1:85" ht="15" hidden="1" thickBot="1" x14ac:dyDescent="0.4">
      <c r="B774" s="105"/>
      <c r="C774" s="130"/>
      <c r="D774" s="130"/>
      <c r="E774" s="130"/>
      <c r="F774" s="130"/>
      <c r="G774" s="130"/>
      <c r="H774" s="105"/>
      <c r="I774" s="105"/>
      <c r="J774" s="105"/>
      <c r="K774" s="105"/>
      <c r="L774" s="105"/>
      <c r="M774" s="105"/>
      <c r="N774" s="7"/>
      <c r="O774" s="105"/>
      <c r="P774" s="105"/>
      <c r="Q774" s="105"/>
      <c r="R774" s="105"/>
      <c r="S774" s="105"/>
      <c r="T774" s="7"/>
      <c r="U774" s="105"/>
      <c r="V774" s="105"/>
      <c r="W774" s="105"/>
      <c r="X774" s="105"/>
      <c r="Y774" s="105"/>
      <c r="Z774" s="105"/>
      <c r="AA774" s="105"/>
      <c r="AB774" s="105"/>
      <c r="AC774" s="105"/>
      <c r="AD774" s="105"/>
      <c r="AE774" s="105"/>
      <c r="AF774" s="105"/>
      <c r="AG774" s="105"/>
      <c r="AH774" s="105"/>
      <c r="AI774" s="105"/>
      <c r="AJ774" s="105"/>
      <c r="AK774" s="105"/>
      <c r="AL774" s="105"/>
      <c r="AM774" s="105"/>
      <c r="AN774" s="105"/>
      <c r="AO774" s="105"/>
      <c r="AP774" s="105"/>
      <c r="AQ774" s="105"/>
      <c r="AR774" s="105"/>
      <c r="AS774" s="105"/>
      <c r="AT774" s="105"/>
      <c r="AU774" s="105"/>
      <c r="AV774" s="105"/>
      <c r="AW774" s="105"/>
      <c r="AX774" s="105"/>
      <c r="AY774" s="105"/>
      <c r="AZ774" s="105"/>
      <c r="BA774" s="105"/>
      <c r="BB774" s="105"/>
      <c r="BC774" s="105"/>
      <c r="BD774" s="105"/>
      <c r="BE774" s="105"/>
      <c r="BF774" s="105"/>
      <c r="BG774" s="105"/>
      <c r="BH774" s="105"/>
      <c r="BI774" s="105"/>
      <c r="BJ774" s="105"/>
      <c r="BK774" s="105"/>
      <c r="BL774" s="105"/>
      <c r="BM774" s="105"/>
      <c r="BN774" s="105"/>
      <c r="BO774" s="105"/>
      <c r="BP774" s="105"/>
      <c r="BQ774" s="105"/>
      <c r="BR774" s="105"/>
      <c r="BS774" s="105"/>
      <c r="BT774" s="105"/>
      <c r="BU774" s="105"/>
      <c r="BV774" s="105"/>
      <c r="BW774" s="105"/>
      <c r="BX774" s="105"/>
      <c r="BY774" s="105"/>
      <c r="BZ774" s="105"/>
      <c r="CA774" s="105"/>
      <c r="CB774" s="105"/>
      <c r="CC774" s="105"/>
      <c r="CD774" s="105"/>
      <c r="CE774" s="105"/>
      <c r="CF774" s="105"/>
      <c r="CG774" s="105"/>
    </row>
    <row r="775" spans="1:85" s="245" customFormat="1" ht="69.650000000000006" customHeight="1" thickBot="1" x14ac:dyDescent="0.4">
      <c r="A775" s="249"/>
      <c r="B775" s="120"/>
      <c r="C775" s="360" t="s">
        <v>2</v>
      </c>
      <c r="D775" s="121"/>
      <c r="E775" s="131" t="s">
        <v>206</v>
      </c>
      <c r="F775" s="131" t="s">
        <v>444</v>
      </c>
      <c r="G775" s="131" t="s">
        <v>208</v>
      </c>
      <c r="H775" s="122" t="s">
        <v>94</v>
      </c>
      <c r="I775" s="122" t="s">
        <v>95</v>
      </c>
      <c r="J775" s="122" t="s">
        <v>96</v>
      </c>
      <c r="K775" s="122" t="s">
        <v>216</v>
      </c>
      <c r="L775" s="122" t="s">
        <v>218</v>
      </c>
      <c r="M775" s="138" t="s">
        <v>1</v>
      </c>
      <c r="N775" s="7"/>
      <c r="O775" s="124">
        <v>208002</v>
      </c>
      <c r="P775" s="106"/>
      <c r="Q775" s="194" t="s">
        <v>128</v>
      </c>
      <c r="R775" s="83" t="s">
        <v>4</v>
      </c>
      <c r="S775" s="83" t="s">
        <v>5</v>
      </c>
      <c r="T775" s="83" t="s">
        <v>6</v>
      </c>
      <c r="U775" s="83" t="s">
        <v>7</v>
      </c>
      <c r="V775" s="83" t="s">
        <v>8</v>
      </c>
      <c r="W775" s="83" t="s">
        <v>9</v>
      </c>
      <c r="X775" s="83" t="s">
        <v>10</v>
      </c>
      <c r="Y775" s="83" t="s">
        <v>11</v>
      </c>
      <c r="Z775" s="83" t="s">
        <v>12</v>
      </c>
      <c r="AA775" s="83" t="s">
        <v>13</v>
      </c>
      <c r="AB775" s="83" t="s">
        <v>14</v>
      </c>
      <c r="AC775" s="83" t="s">
        <v>15</v>
      </c>
      <c r="AD775" s="83" t="s">
        <v>16</v>
      </c>
      <c r="AE775" s="83" t="s">
        <v>17</v>
      </c>
      <c r="AF775" s="83" t="s">
        <v>18</v>
      </c>
      <c r="AG775" s="83" t="s">
        <v>19</v>
      </c>
      <c r="AH775" s="83" t="s">
        <v>20</v>
      </c>
      <c r="AI775" s="83" t="s">
        <v>21</v>
      </c>
      <c r="AJ775" s="83" t="s">
        <v>22</v>
      </c>
      <c r="AK775" s="83" t="s">
        <v>23</v>
      </c>
      <c r="AL775" s="83" t="s">
        <v>24</v>
      </c>
      <c r="AM775" s="83" t="s">
        <v>25</v>
      </c>
      <c r="AN775" s="83" t="s">
        <v>26</v>
      </c>
      <c r="AO775" s="83" t="s">
        <v>27</v>
      </c>
      <c r="AP775" s="83" t="s">
        <v>28</v>
      </c>
      <c r="AQ775" s="83" t="s">
        <v>29</v>
      </c>
      <c r="AR775" s="83" t="s">
        <v>30</v>
      </c>
      <c r="AS775" s="83" t="s">
        <v>31</v>
      </c>
      <c r="AT775" s="83" t="s">
        <v>32</v>
      </c>
      <c r="AU775" s="83" t="s">
        <v>33</v>
      </c>
      <c r="AV775" s="83" t="s">
        <v>34</v>
      </c>
      <c r="AW775" s="83" t="s">
        <v>35</v>
      </c>
      <c r="AX775" s="83" t="s">
        <v>36</v>
      </c>
      <c r="AY775" s="83" t="s">
        <v>37</v>
      </c>
      <c r="AZ775" s="83" t="s">
        <v>38</v>
      </c>
      <c r="BA775" s="83" t="s">
        <v>39</v>
      </c>
      <c r="BB775" s="83" t="s">
        <v>40</v>
      </c>
      <c r="BC775" s="83" t="s">
        <v>41</v>
      </c>
      <c r="BD775" s="83" t="s">
        <v>42</v>
      </c>
      <c r="BE775" s="83" t="s">
        <v>43</v>
      </c>
      <c r="BF775" s="83" t="s">
        <v>44</v>
      </c>
      <c r="BG775" s="83" t="s">
        <v>45</v>
      </c>
      <c r="BH775" s="83" t="s">
        <v>46</v>
      </c>
      <c r="BI775" s="83" t="s">
        <v>47</v>
      </c>
      <c r="BJ775" s="83" t="s">
        <v>48</v>
      </c>
      <c r="BK775" s="83" t="s">
        <v>49</v>
      </c>
      <c r="BL775" s="83" t="s">
        <v>50</v>
      </c>
      <c r="BM775" s="83" t="s">
        <v>51</v>
      </c>
      <c r="BN775" s="134" t="s">
        <v>163</v>
      </c>
      <c r="BO775" s="135" t="s">
        <v>164</v>
      </c>
      <c r="BP775" s="135" t="s">
        <v>146</v>
      </c>
      <c r="BQ775" s="135" t="s">
        <v>214</v>
      </c>
      <c r="BR775" s="106"/>
      <c r="BS775" s="368" t="s">
        <v>238</v>
      </c>
      <c r="BT775" s="369"/>
      <c r="BU775" s="369"/>
      <c r="BV775" s="369"/>
      <c r="BW775" s="369"/>
      <c r="BX775" s="369"/>
      <c r="BY775" s="369"/>
      <c r="BZ775" s="369"/>
      <c r="CA775" s="369"/>
      <c r="CB775" s="369"/>
      <c r="CC775" s="369"/>
      <c r="CD775" s="369"/>
      <c r="CE775" s="369"/>
      <c r="CF775" s="369"/>
      <c r="CG775" s="369"/>
    </row>
    <row r="776" spans="1:85" s="245" customFormat="1" ht="21" hidden="1" customHeight="1" x14ac:dyDescent="0.35">
      <c r="A776" s="250"/>
      <c r="B776" s="113"/>
      <c r="C776" s="361"/>
      <c r="D776" s="125"/>
      <c r="E776" s="125"/>
      <c r="F776" s="125"/>
      <c r="G776" s="125"/>
      <c r="H776" s="370" t="s">
        <v>250</v>
      </c>
      <c r="I776" s="371" t="s">
        <v>425</v>
      </c>
      <c r="J776" s="357" t="s">
        <v>97</v>
      </c>
      <c r="K776" s="357" t="s">
        <v>217</v>
      </c>
      <c r="L776" s="137"/>
      <c r="M776" s="373" t="s">
        <v>93</v>
      </c>
      <c r="N776" s="7"/>
      <c r="O776" s="375" t="s">
        <v>3</v>
      </c>
      <c r="P776" s="106"/>
      <c r="Q776" s="84"/>
      <c r="R776" s="74">
        <f>MONTH(Úvod!$F$10)</f>
        <v>1</v>
      </c>
      <c r="S776" s="75">
        <f t="shared" ref="S776" si="14484">IF(R776=12,1,R776+1)</f>
        <v>2</v>
      </c>
      <c r="T776" s="75">
        <f t="shared" ref="T776" si="14485">IF(S776=12,1,S776+1)</f>
        <v>3</v>
      </c>
      <c r="U776" s="76">
        <f t="shared" ref="U776" si="14486">IF(T776=12,1,T776+1)</f>
        <v>4</v>
      </c>
      <c r="V776" s="76">
        <f t="shared" ref="V776" si="14487">IF(U776=12,1,U776+1)</f>
        <v>5</v>
      </c>
      <c r="W776" s="76">
        <f t="shared" ref="W776" si="14488">IF(V776=12,1,V776+1)</f>
        <v>6</v>
      </c>
      <c r="X776" s="76">
        <f t="shared" ref="X776" si="14489">IF(W776=12,1,W776+1)</f>
        <v>7</v>
      </c>
      <c r="Y776" s="76">
        <f t="shared" ref="Y776" si="14490">IF(X776=12,1,X776+1)</f>
        <v>8</v>
      </c>
      <c r="Z776" s="76">
        <f t="shared" ref="Z776" si="14491">IF(Y776=12,1,Y776+1)</f>
        <v>9</v>
      </c>
      <c r="AA776" s="76">
        <f>IF(Z776=12,1,Z776+1)</f>
        <v>10</v>
      </c>
      <c r="AB776" s="76">
        <f t="shared" ref="AB776" si="14492">IF(AA776=12,1,AA776+1)</f>
        <v>11</v>
      </c>
      <c r="AC776" s="76">
        <f t="shared" ref="AC776" si="14493">IF(AB776=12,1,AB776+1)</f>
        <v>12</v>
      </c>
      <c r="AD776" s="76">
        <f t="shared" ref="AD776" si="14494">IF(AC776=12,1,AC776+1)</f>
        <v>1</v>
      </c>
      <c r="AE776" s="76">
        <f t="shared" ref="AE776" si="14495">IF(AD776=12,1,AD776+1)</f>
        <v>2</v>
      </c>
      <c r="AF776" s="76">
        <f t="shared" ref="AF776" si="14496">IF(AE776=12,1,AE776+1)</f>
        <v>3</v>
      </c>
      <c r="AG776" s="76">
        <f t="shared" ref="AG776" si="14497">IF(AF776=12,1,AF776+1)</f>
        <v>4</v>
      </c>
      <c r="AH776" s="76">
        <f t="shared" ref="AH776" si="14498">IF(AG776=12,1,AG776+1)</f>
        <v>5</v>
      </c>
      <c r="AI776" s="76">
        <f t="shared" ref="AI776" si="14499">IF(AH776=12,1,AH776+1)</f>
        <v>6</v>
      </c>
      <c r="AJ776" s="76">
        <f>IF(AI776=12,1,AI776+1)</f>
        <v>7</v>
      </c>
      <c r="AK776" s="76">
        <f t="shared" ref="AK776" si="14500">IF(AJ776=12,1,AJ776+1)</f>
        <v>8</v>
      </c>
      <c r="AL776" s="76">
        <f t="shared" ref="AL776" si="14501">IF(AK776=12,1,AK776+1)</f>
        <v>9</v>
      </c>
      <c r="AM776" s="76">
        <f t="shared" ref="AM776" si="14502">IF(AL776=12,1,AL776+1)</f>
        <v>10</v>
      </c>
      <c r="AN776" s="76">
        <f t="shared" ref="AN776" si="14503">IF(AM776=12,1,AM776+1)</f>
        <v>11</v>
      </c>
      <c r="AO776" s="76">
        <f t="shared" ref="AO776" si="14504">IF(AN776=12,1,AN776+1)</f>
        <v>12</v>
      </c>
      <c r="AP776" s="76">
        <f t="shared" ref="AP776" si="14505">IF(AO776=12,1,AO776+1)</f>
        <v>1</v>
      </c>
      <c r="AQ776" s="76">
        <f t="shared" ref="AQ776" si="14506">IF(AP776=12,1,AP776+1)</f>
        <v>2</v>
      </c>
      <c r="AR776" s="76">
        <f t="shared" ref="AR776" si="14507">IF(AQ776=12,1,AQ776+1)</f>
        <v>3</v>
      </c>
      <c r="AS776" s="76">
        <f t="shared" ref="AS776" si="14508">IF(AR776=12,1,AR776+1)</f>
        <v>4</v>
      </c>
      <c r="AT776" s="76">
        <f t="shared" ref="AT776" si="14509">IF(AS776=12,1,AS776+1)</f>
        <v>5</v>
      </c>
      <c r="AU776" s="76">
        <f t="shared" ref="AU776" si="14510">IF(AT776=12,1,AT776+1)</f>
        <v>6</v>
      </c>
      <c r="AV776" s="76">
        <f t="shared" ref="AV776" si="14511">IF(AU776=12,1,AU776+1)</f>
        <v>7</v>
      </c>
      <c r="AW776" s="76">
        <f t="shared" ref="AW776" si="14512">IF(AV776=12,1,AV776+1)</f>
        <v>8</v>
      </c>
      <c r="AX776" s="76">
        <f t="shared" ref="AX776" si="14513">IF(AW776=12,1,AW776+1)</f>
        <v>9</v>
      </c>
      <c r="AY776" s="76">
        <f t="shared" ref="AY776" si="14514">IF(AX776=12,1,AX776+1)</f>
        <v>10</v>
      </c>
      <c r="AZ776" s="76">
        <f t="shared" ref="AZ776" si="14515">IF(AY776=12,1,AY776+1)</f>
        <v>11</v>
      </c>
      <c r="BA776" s="76">
        <f t="shared" ref="BA776" si="14516">IF(AZ776=12,1,AZ776+1)</f>
        <v>12</v>
      </c>
      <c r="BB776" s="76">
        <f t="shared" ref="BB776" si="14517">IF(BA776=12,1,BA776+1)</f>
        <v>1</v>
      </c>
      <c r="BC776" s="76">
        <f t="shared" ref="BC776" si="14518">IF(BB776=12,1,BB776+1)</f>
        <v>2</v>
      </c>
      <c r="BD776" s="76">
        <f t="shared" ref="BD776" si="14519">IF(BC776=12,1,BC776+1)</f>
        <v>3</v>
      </c>
      <c r="BE776" s="76">
        <f t="shared" ref="BE776" si="14520">IF(BD776=12,1,BD776+1)</f>
        <v>4</v>
      </c>
      <c r="BF776" s="76">
        <f t="shared" ref="BF776" si="14521">IF(BE776=12,1,BE776+1)</f>
        <v>5</v>
      </c>
      <c r="BG776" s="76">
        <f t="shared" ref="BG776" si="14522">IF(BF776=12,1,BF776+1)</f>
        <v>6</v>
      </c>
      <c r="BH776" s="76">
        <f t="shared" ref="BH776" si="14523">IF(BG776=12,1,BG776+1)</f>
        <v>7</v>
      </c>
      <c r="BI776" s="76">
        <f t="shared" ref="BI776" si="14524">IF(BH776=12,1,BH776+1)</f>
        <v>8</v>
      </c>
      <c r="BJ776" s="76">
        <f t="shared" ref="BJ776" si="14525">IF(BI776=12,1,BI776+1)</f>
        <v>9</v>
      </c>
      <c r="BK776" s="76">
        <f t="shared" ref="BK776" si="14526">IF(BJ776=12,1,BJ776+1)</f>
        <v>10</v>
      </c>
      <c r="BL776" s="76">
        <f t="shared" ref="BL776" si="14527">IF(BK776=12,1,BK776+1)</f>
        <v>11</v>
      </c>
      <c r="BM776" s="76">
        <f t="shared" ref="BM776" si="14528">IF(BL776=12,1,BL776+1)</f>
        <v>12</v>
      </c>
      <c r="BN776" s="81"/>
      <c r="BO776" s="78"/>
      <c r="BP776" s="78"/>
      <c r="BQ776" s="78"/>
      <c r="BR776" s="106"/>
      <c r="BS776" s="106"/>
      <c r="BT776" s="106"/>
      <c r="BU776" s="106"/>
      <c r="BV776" s="106"/>
      <c r="BW776" s="106"/>
      <c r="BX776" s="106"/>
      <c r="BY776" s="106"/>
      <c r="BZ776" s="106"/>
      <c r="CA776" s="106"/>
      <c r="CB776" s="106"/>
      <c r="CC776" s="106"/>
      <c r="CD776" s="106"/>
      <c r="CE776" s="106"/>
      <c r="CF776" s="106"/>
      <c r="CG776" s="106"/>
    </row>
    <row r="777" spans="1:85" s="245" customFormat="1" ht="18" hidden="1" customHeight="1" x14ac:dyDescent="0.35">
      <c r="A777" s="250"/>
      <c r="B777" s="113"/>
      <c r="C777" s="361"/>
      <c r="D777" s="125"/>
      <c r="E777" s="125"/>
      <c r="F777" s="125"/>
      <c r="G777" s="125"/>
      <c r="H777" s="370"/>
      <c r="I777" s="371"/>
      <c r="J777" s="357"/>
      <c r="K777" s="357"/>
      <c r="L777" s="137"/>
      <c r="M777" s="373"/>
      <c r="N777" s="7"/>
      <c r="O777" s="376"/>
      <c r="P777" s="106"/>
      <c r="Q777" s="77"/>
      <c r="R777" s="59">
        <f t="shared" ref="R777:BM777" si="14529">VALUE(_xlfn.CONCAT(R776,".",R779))</f>
        <v>1</v>
      </c>
      <c r="S777" s="73">
        <f t="shared" si="14529"/>
        <v>32</v>
      </c>
      <c r="T777" s="73">
        <f t="shared" si="14529"/>
        <v>61</v>
      </c>
      <c r="U777" s="73">
        <f t="shared" si="14529"/>
        <v>92</v>
      </c>
      <c r="V777" s="73">
        <f t="shared" si="14529"/>
        <v>122</v>
      </c>
      <c r="W777" s="73">
        <f t="shared" si="14529"/>
        <v>153</v>
      </c>
      <c r="X777" s="73">
        <f t="shared" si="14529"/>
        <v>183</v>
      </c>
      <c r="Y777" s="73">
        <f t="shared" si="14529"/>
        <v>214</v>
      </c>
      <c r="Z777" s="73">
        <f t="shared" si="14529"/>
        <v>245</v>
      </c>
      <c r="AA777" s="73">
        <f t="shared" si="14529"/>
        <v>275</v>
      </c>
      <c r="AB777" s="73">
        <f t="shared" si="14529"/>
        <v>306</v>
      </c>
      <c r="AC777" s="73">
        <f t="shared" si="14529"/>
        <v>336</v>
      </c>
      <c r="AD777" s="73">
        <f t="shared" si="14529"/>
        <v>367</v>
      </c>
      <c r="AE777" s="73">
        <f t="shared" si="14529"/>
        <v>398</v>
      </c>
      <c r="AF777" s="73">
        <f t="shared" si="14529"/>
        <v>426</v>
      </c>
      <c r="AG777" s="73">
        <f t="shared" si="14529"/>
        <v>457</v>
      </c>
      <c r="AH777" s="73">
        <f t="shared" si="14529"/>
        <v>487</v>
      </c>
      <c r="AI777" s="73">
        <f t="shared" si="14529"/>
        <v>518</v>
      </c>
      <c r="AJ777" s="73">
        <f t="shared" si="14529"/>
        <v>548</v>
      </c>
      <c r="AK777" s="73">
        <f t="shared" si="14529"/>
        <v>579</v>
      </c>
      <c r="AL777" s="73">
        <f t="shared" si="14529"/>
        <v>610</v>
      </c>
      <c r="AM777" s="73">
        <f t="shared" si="14529"/>
        <v>640</v>
      </c>
      <c r="AN777" s="73">
        <f t="shared" si="14529"/>
        <v>671</v>
      </c>
      <c r="AO777" s="73">
        <f t="shared" si="14529"/>
        <v>701</v>
      </c>
      <c r="AP777" s="73">
        <f t="shared" si="14529"/>
        <v>732</v>
      </c>
      <c r="AQ777" s="73">
        <f t="shared" si="14529"/>
        <v>763</v>
      </c>
      <c r="AR777" s="73">
        <f t="shared" si="14529"/>
        <v>791</v>
      </c>
      <c r="AS777" s="73">
        <f t="shared" si="14529"/>
        <v>822</v>
      </c>
      <c r="AT777" s="73">
        <f t="shared" si="14529"/>
        <v>852</v>
      </c>
      <c r="AU777" s="73">
        <f t="shared" si="14529"/>
        <v>883</v>
      </c>
      <c r="AV777" s="73">
        <f t="shared" si="14529"/>
        <v>913</v>
      </c>
      <c r="AW777" s="73">
        <f t="shared" si="14529"/>
        <v>944</v>
      </c>
      <c r="AX777" s="73">
        <f t="shared" si="14529"/>
        <v>975</v>
      </c>
      <c r="AY777" s="73">
        <f t="shared" si="14529"/>
        <v>1005</v>
      </c>
      <c r="AZ777" s="73">
        <f t="shared" si="14529"/>
        <v>1036</v>
      </c>
      <c r="BA777" s="73">
        <f t="shared" si="14529"/>
        <v>1066</v>
      </c>
      <c r="BB777" s="73">
        <f t="shared" si="14529"/>
        <v>1097</v>
      </c>
      <c r="BC777" s="73">
        <f t="shared" si="14529"/>
        <v>1128</v>
      </c>
      <c r="BD777" s="73">
        <f t="shared" si="14529"/>
        <v>1156</v>
      </c>
      <c r="BE777" s="73">
        <f t="shared" si="14529"/>
        <v>1187</v>
      </c>
      <c r="BF777" s="73">
        <f t="shared" si="14529"/>
        <v>1217</v>
      </c>
      <c r="BG777" s="73">
        <f t="shared" si="14529"/>
        <v>1248</v>
      </c>
      <c r="BH777" s="73">
        <f t="shared" si="14529"/>
        <v>1278</v>
      </c>
      <c r="BI777" s="73">
        <f t="shared" si="14529"/>
        <v>1309</v>
      </c>
      <c r="BJ777" s="73">
        <f t="shared" si="14529"/>
        <v>1340</v>
      </c>
      <c r="BK777" s="73">
        <f t="shared" si="14529"/>
        <v>1370</v>
      </c>
      <c r="BL777" s="73">
        <f t="shared" si="14529"/>
        <v>1401</v>
      </c>
      <c r="BM777" s="73">
        <f t="shared" si="14529"/>
        <v>1431</v>
      </c>
      <c r="BN777" s="82"/>
      <c r="BO777" s="79"/>
      <c r="BP777" s="79"/>
      <c r="BQ777" s="79"/>
      <c r="BR777" s="106"/>
      <c r="BS777" s="106"/>
      <c r="BT777" s="106"/>
      <c r="BU777" s="106"/>
      <c r="BV777" s="106"/>
      <c r="BW777" s="106"/>
      <c r="BX777" s="106"/>
      <c r="BY777" s="106"/>
      <c r="BZ777" s="106"/>
      <c r="CA777" s="106"/>
      <c r="CB777" s="106"/>
      <c r="CC777" s="106"/>
      <c r="CD777" s="106"/>
      <c r="CE777" s="106"/>
      <c r="CF777" s="106"/>
      <c r="CG777" s="106"/>
    </row>
    <row r="778" spans="1:85" s="245" customFormat="1" ht="18" customHeight="1" x14ac:dyDescent="0.35">
      <c r="A778" s="250"/>
      <c r="B778" s="113"/>
      <c r="C778" s="361"/>
      <c r="D778" s="125"/>
      <c r="E778" s="357" t="s">
        <v>207</v>
      </c>
      <c r="F778" s="357" t="s">
        <v>207</v>
      </c>
      <c r="G778" s="357" t="s">
        <v>207</v>
      </c>
      <c r="H778" s="370"/>
      <c r="I778" s="371"/>
      <c r="J778" s="357"/>
      <c r="K778" s="357"/>
      <c r="L778" s="357" t="s">
        <v>219</v>
      </c>
      <c r="M778" s="373"/>
      <c r="N778" s="7"/>
      <c r="O778" s="376"/>
      <c r="P778" s="106"/>
      <c r="Q778" s="77"/>
      <c r="R778" s="60" t="str">
        <f>VLOOKUP(R776,'Podpůrná data'!$I$188:$J$199,2)</f>
        <v>leden</v>
      </c>
      <c r="S778" s="60" t="str">
        <f>VLOOKUP(S776,'Podpůrná data'!$I$188:$J$199,2)</f>
        <v>únor</v>
      </c>
      <c r="T778" s="60" t="str">
        <f>VLOOKUP(T776,'Podpůrná data'!$I$188:$J$199,2)</f>
        <v>březen</v>
      </c>
      <c r="U778" s="60" t="str">
        <f>VLOOKUP(U776,'Podpůrná data'!$I$188:$J$199,2)</f>
        <v>duben</v>
      </c>
      <c r="V778" s="60" t="str">
        <f>VLOOKUP(V776,'Podpůrná data'!$I$188:$J$199,2)</f>
        <v>květen</v>
      </c>
      <c r="W778" s="60" t="str">
        <f>VLOOKUP(W776,'Podpůrná data'!$I$188:$J$199,2)</f>
        <v>červen</v>
      </c>
      <c r="X778" s="60" t="str">
        <f>VLOOKUP(X776,'Podpůrná data'!$I$188:$J$199,2)</f>
        <v>červenec</v>
      </c>
      <c r="Y778" s="60" t="str">
        <f>VLOOKUP(Y776,'Podpůrná data'!$I$188:$J$199,2)</f>
        <v>srpen</v>
      </c>
      <c r="Z778" s="60" t="str">
        <f>VLOOKUP(Z776,'Podpůrná data'!$I$188:$J$199,2)</f>
        <v>září</v>
      </c>
      <c r="AA778" s="60" t="str">
        <f>VLOOKUP(AA776,'Podpůrná data'!$I$188:$J$199,2)</f>
        <v>říjen</v>
      </c>
      <c r="AB778" s="60" t="str">
        <f>VLOOKUP(AB776,'Podpůrná data'!$I$188:$J$199,2)</f>
        <v>listopad</v>
      </c>
      <c r="AC778" s="60" t="str">
        <f>VLOOKUP(AC776,'Podpůrná data'!$I$188:$J$199,2)</f>
        <v>prosinec</v>
      </c>
      <c r="AD778" s="60" t="str">
        <f>VLOOKUP(AD776,'Podpůrná data'!$I$188:$J$199,2)</f>
        <v>leden</v>
      </c>
      <c r="AE778" s="60" t="str">
        <f>VLOOKUP(AE776,'Podpůrná data'!$I$188:$J$199,2)</f>
        <v>únor</v>
      </c>
      <c r="AF778" s="60" t="str">
        <f>VLOOKUP(AF776,'Podpůrná data'!$I$188:$J$199,2)</f>
        <v>březen</v>
      </c>
      <c r="AG778" s="60" t="str">
        <f>VLOOKUP(AG776,'Podpůrná data'!$I$188:$J$199,2)</f>
        <v>duben</v>
      </c>
      <c r="AH778" s="60" t="str">
        <f>VLOOKUP(AH776,'Podpůrná data'!$I$188:$J$199,2)</f>
        <v>květen</v>
      </c>
      <c r="AI778" s="60" t="str">
        <f>VLOOKUP(AI776,'Podpůrná data'!$I$188:$J$199,2)</f>
        <v>červen</v>
      </c>
      <c r="AJ778" s="60" t="str">
        <f>VLOOKUP(AJ776,'Podpůrná data'!$I$188:$J$199,2)</f>
        <v>červenec</v>
      </c>
      <c r="AK778" s="60" t="str">
        <f>VLOOKUP(AK776,'Podpůrná data'!$I$188:$J$199,2)</f>
        <v>srpen</v>
      </c>
      <c r="AL778" s="60" t="str">
        <f>VLOOKUP(AL776,'Podpůrná data'!$I$188:$J$199,2)</f>
        <v>září</v>
      </c>
      <c r="AM778" s="60" t="str">
        <f>VLOOKUP(AM776,'Podpůrná data'!$I$188:$J$199,2)</f>
        <v>říjen</v>
      </c>
      <c r="AN778" s="60" t="str">
        <f>VLOOKUP(AN776,'Podpůrná data'!$I$188:$J$199,2)</f>
        <v>listopad</v>
      </c>
      <c r="AO778" s="60" t="str">
        <f>VLOOKUP(AO776,'Podpůrná data'!$I$188:$J$199,2)</f>
        <v>prosinec</v>
      </c>
      <c r="AP778" s="60" t="str">
        <f>VLOOKUP(AP776,'Podpůrná data'!$I$188:$J$199,2)</f>
        <v>leden</v>
      </c>
      <c r="AQ778" s="60" t="str">
        <f>VLOOKUP(AQ776,'Podpůrná data'!$I$188:$J$199,2)</f>
        <v>únor</v>
      </c>
      <c r="AR778" s="60" t="str">
        <f>VLOOKUP(AR776,'Podpůrná data'!$I$188:$J$199,2)</f>
        <v>březen</v>
      </c>
      <c r="AS778" s="60" t="str">
        <f>VLOOKUP(AS776,'Podpůrná data'!$I$188:$J$199,2)</f>
        <v>duben</v>
      </c>
      <c r="AT778" s="60" t="str">
        <f>VLOOKUP(AT776,'Podpůrná data'!$I$188:$J$199,2)</f>
        <v>květen</v>
      </c>
      <c r="AU778" s="60" t="str">
        <f>VLOOKUP(AU776,'Podpůrná data'!$I$188:$J$199,2)</f>
        <v>červen</v>
      </c>
      <c r="AV778" s="60" t="str">
        <f>VLOOKUP(AV776,'Podpůrná data'!$I$188:$J$199,2)</f>
        <v>červenec</v>
      </c>
      <c r="AW778" s="60" t="str">
        <f>VLOOKUP(AW776,'Podpůrná data'!$I$188:$J$199,2)</f>
        <v>srpen</v>
      </c>
      <c r="AX778" s="60" t="str">
        <f>VLOOKUP(AX776,'Podpůrná data'!$I$188:$J$199,2)</f>
        <v>září</v>
      </c>
      <c r="AY778" s="60" t="str">
        <f>VLOOKUP(AY776,'Podpůrná data'!$I$188:$J$199,2)</f>
        <v>říjen</v>
      </c>
      <c r="AZ778" s="60" t="str">
        <f>VLOOKUP(AZ776,'Podpůrná data'!$I$188:$J$199,2)</f>
        <v>listopad</v>
      </c>
      <c r="BA778" s="60" t="str">
        <f>VLOOKUP(BA776,'Podpůrná data'!$I$188:$J$199,2)</f>
        <v>prosinec</v>
      </c>
      <c r="BB778" s="60" t="str">
        <f>VLOOKUP(BB776,'Podpůrná data'!$I$188:$J$199,2)</f>
        <v>leden</v>
      </c>
      <c r="BC778" s="60" t="str">
        <f>VLOOKUP(BC776,'Podpůrná data'!$I$188:$J$199,2)</f>
        <v>únor</v>
      </c>
      <c r="BD778" s="60" t="str">
        <f>VLOOKUP(BD776,'Podpůrná data'!$I$188:$J$199,2)</f>
        <v>březen</v>
      </c>
      <c r="BE778" s="60" t="str">
        <f>VLOOKUP(BE776,'Podpůrná data'!$I$188:$J$199,2)</f>
        <v>duben</v>
      </c>
      <c r="BF778" s="60" t="str">
        <f>VLOOKUP(BF776,'Podpůrná data'!$I$188:$J$199,2)</f>
        <v>květen</v>
      </c>
      <c r="BG778" s="60" t="str">
        <f>VLOOKUP(BG776,'Podpůrná data'!$I$188:$J$199,2)</f>
        <v>červen</v>
      </c>
      <c r="BH778" s="60" t="str">
        <f>VLOOKUP(BH776,'Podpůrná data'!$I$188:$J$199,2)</f>
        <v>červenec</v>
      </c>
      <c r="BI778" s="60" t="str">
        <f>VLOOKUP(BI776,'Podpůrná data'!$I$188:$J$199,2)</f>
        <v>srpen</v>
      </c>
      <c r="BJ778" s="60" t="str">
        <f>VLOOKUP(BJ776,'Podpůrná data'!$I$188:$J$199,2)</f>
        <v>září</v>
      </c>
      <c r="BK778" s="60" t="str">
        <f>VLOOKUP(BK776,'Podpůrná data'!$I$188:$J$199,2)</f>
        <v>říjen</v>
      </c>
      <c r="BL778" s="60" t="str">
        <f>VLOOKUP(BL776,'Podpůrná data'!$I$188:$J$199,2)</f>
        <v>listopad</v>
      </c>
      <c r="BM778" s="60" t="str">
        <f>VLOOKUP(BM776,'Podpůrná data'!$I$188:$J$199,2)</f>
        <v>prosinec</v>
      </c>
      <c r="BN778" s="171"/>
      <c r="BO778" s="175"/>
      <c r="BP778" s="197"/>
      <c r="BQ778" s="197"/>
      <c r="BR778" s="106"/>
      <c r="BS778" s="179" t="s">
        <v>105</v>
      </c>
      <c r="BT778" s="179" t="s">
        <v>106</v>
      </c>
      <c r="BU778" s="179" t="s">
        <v>107</v>
      </c>
      <c r="BV778" s="179" t="s">
        <v>108</v>
      </c>
      <c r="BW778" s="179" t="s">
        <v>109</v>
      </c>
      <c r="BX778" s="179" t="s">
        <v>110</v>
      </c>
      <c r="BY778" s="179" t="s">
        <v>111</v>
      </c>
      <c r="BZ778" s="179" t="s">
        <v>112</v>
      </c>
      <c r="CA778" s="179" t="s">
        <v>113</v>
      </c>
      <c r="CB778" s="179" t="s">
        <v>155</v>
      </c>
      <c r="CC778" s="179" t="s">
        <v>156</v>
      </c>
      <c r="CD778" s="179" t="s">
        <v>157</v>
      </c>
      <c r="CE778" s="179" t="s">
        <v>202</v>
      </c>
      <c r="CF778" s="179" t="s">
        <v>203</v>
      </c>
      <c r="CG778" s="179" t="s">
        <v>204</v>
      </c>
    </row>
    <row r="779" spans="1:85" s="245" customFormat="1" ht="16.399999999999999" customHeight="1" x14ac:dyDescent="0.35">
      <c r="A779" s="250"/>
      <c r="B779" s="113"/>
      <c r="C779" s="361"/>
      <c r="D779" s="125"/>
      <c r="E779" s="357"/>
      <c r="F779" s="357"/>
      <c r="G779" s="357"/>
      <c r="H779" s="370"/>
      <c r="I779" s="371"/>
      <c r="J779" s="357"/>
      <c r="K779" s="357"/>
      <c r="L779" s="357"/>
      <c r="M779" s="373"/>
      <c r="N779" s="7"/>
      <c r="O779" s="376"/>
      <c r="P779" s="106"/>
      <c r="Q779" s="77"/>
      <c r="R779" s="60">
        <f>YEAR(Úvod!$F$10)</f>
        <v>1900</v>
      </c>
      <c r="S779" s="60">
        <f t="shared" ref="S779" si="14530">IF(S776=1,R779+1,R779)</f>
        <v>1900</v>
      </c>
      <c r="T779" s="60">
        <f t="shared" ref="T779" si="14531">IF(T776=1,S779+1,S779)</f>
        <v>1900</v>
      </c>
      <c r="U779" s="60">
        <f t="shared" ref="U779" si="14532">IF(U776=1,T779+1,T779)</f>
        <v>1900</v>
      </c>
      <c r="V779" s="60">
        <f t="shared" ref="V779" si="14533">IF(V776=1,U779+1,U779)</f>
        <v>1900</v>
      </c>
      <c r="W779" s="60">
        <f t="shared" ref="W779" si="14534">IF(W776=1,V779+1,V779)</f>
        <v>1900</v>
      </c>
      <c r="X779" s="60">
        <f t="shared" ref="X779" si="14535">IF(X776=1,W779+1,W779)</f>
        <v>1900</v>
      </c>
      <c r="Y779" s="60">
        <f t="shared" ref="Y779" si="14536">IF(Y776=1,X779+1,X779)</f>
        <v>1900</v>
      </c>
      <c r="Z779" s="60">
        <f t="shared" ref="Z779" si="14537">IF(Z776=1,Y779+1,Y779)</f>
        <v>1900</v>
      </c>
      <c r="AA779" s="60">
        <f t="shared" ref="AA779" si="14538">IF(AA776=1,Z779+1,Z779)</f>
        <v>1900</v>
      </c>
      <c r="AB779" s="60">
        <f t="shared" ref="AB779" si="14539">IF(AB776=1,AA779+1,AA779)</f>
        <v>1900</v>
      </c>
      <c r="AC779" s="60">
        <f t="shared" ref="AC779" si="14540">IF(AC776=1,AB779+1,AB779)</f>
        <v>1900</v>
      </c>
      <c r="AD779" s="60">
        <f t="shared" ref="AD779" si="14541">IF(AD776=1,AC779+1,AC779)</f>
        <v>1901</v>
      </c>
      <c r="AE779" s="60">
        <f t="shared" ref="AE779" si="14542">IF(AE776=1,AD779+1,AD779)</f>
        <v>1901</v>
      </c>
      <c r="AF779" s="60">
        <f t="shared" ref="AF779" si="14543">IF(AF776=1,AE779+1,AE779)</f>
        <v>1901</v>
      </c>
      <c r="AG779" s="60">
        <f t="shared" ref="AG779" si="14544">IF(AG776=1,AF779+1,AF779)</f>
        <v>1901</v>
      </c>
      <c r="AH779" s="60">
        <f t="shared" ref="AH779" si="14545">IF(AH776=1,AG779+1,AG779)</f>
        <v>1901</v>
      </c>
      <c r="AI779" s="60">
        <f t="shared" ref="AI779" si="14546">IF(AI776=1,AH779+1,AH779)</f>
        <v>1901</v>
      </c>
      <c r="AJ779" s="60">
        <f t="shared" ref="AJ779" si="14547">IF(AJ776=1,AI779+1,AI779)</f>
        <v>1901</v>
      </c>
      <c r="AK779" s="60">
        <f t="shared" ref="AK779" si="14548">IF(AK776=1,AJ779+1,AJ779)</f>
        <v>1901</v>
      </c>
      <c r="AL779" s="60">
        <f t="shared" ref="AL779" si="14549">IF(AL776=1,AK779+1,AK779)</f>
        <v>1901</v>
      </c>
      <c r="AM779" s="60">
        <f t="shared" ref="AM779" si="14550">IF(AM776=1,AL779+1,AL779)</f>
        <v>1901</v>
      </c>
      <c r="AN779" s="60">
        <f t="shared" ref="AN779" si="14551">IF(AN776=1,AM779+1,AM779)</f>
        <v>1901</v>
      </c>
      <c r="AO779" s="60">
        <f t="shared" ref="AO779" si="14552">IF(AO776=1,AN779+1,AN779)</f>
        <v>1901</v>
      </c>
      <c r="AP779" s="60">
        <f t="shared" ref="AP779" si="14553">IF(AP776=1,AO779+1,AO779)</f>
        <v>1902</v>
      </c>
      <c r="AQ779" s="60">
        <f t="shared" ref="AQ779" si="14554">IF(AQ776=1,AP779+1,AP779)</f>
        <v>1902</v>
      </c>
      <c r="AR779" s="60">
        <f t="shared" ref="AR779" si="14555">IF(AR776=1,AQ779+1,AQ779)</f>
        <v>1902</v>
      </c>
      <c r="AS779" s="60">
        <f t="shared" ref="AS779" si="14556">IF(AS776=1,AR779+1,AR779)</f>
        <v>1902</v>
      </c>
      <c r="AT779" s="60">
        <f t="shared" ref="AT779" si="14557">IF(AT776=1,AS779+1,AS779)</f>
        <v>1902</v>
      </c>
      <c r="AU779" s="60">
        <f t="shared" ref="AU779" si="14558">IF(AU776=1,AT779+1,AT779)</f>
        <v>1902</v>
      </c>
      <c r="AV779" s="60">
        <f t="shared" ref="AV779" si="14559">IF(AV776=1,AU779+1,AU779)</f>
        <v>1902</v>
      </c>
      <c r="AW779" s="60">
        <f t="shared" ref="AW779" si="14560">IF(AW776=1,AV779+1,AV779)</f>
        <v>1902</v>
      </c>
      <c r="AX779" s="60">
        <f t="shared" ref="AX779" si="14561">IF(AX776=1,AW779+1,AW779)</f>
        <v>1902</v>
      </c>
      <c r="AY779" s="60">
        <f t="shared" ref="AY779" si="14562">IF(AY776=1,AX779+1,AX779)</f>
        <v>1902</v>
      </c>
      <c r="AZ779" s="60">
        <f t="shared" ref="AZ779" si="14563">IF(AZ776=1,AY779+1,AY779)</f>
        <v>1902</v>
      </c>
      <c r="BA779" s="60">
        <f t="shared" ref="BA779" si="14564">IF(BA776=1,AZ779+1,AZ779)</f>
        <v>1902</v>
      </c>
      <c r="BB779" s="60">
        <f t="shared" ref="BB779" si="14565">IF(BB776=1,BA779+1,BA779)</f>
        <v>1903</v>
      </c>
      <c r="BC779" s="60">
        <f t="shared" ref="BC779" si="14566">IF(BC776=1,BB779+1,BB779)</f>
        <v>1903</v>
      </c>
      <c r="BD779" s="60">
        <f t="shared" ref="BD779" si="14567">IF(BD776=1,BC779+1,BC779)</f>
        <v>1903</v>
      </c>
      <c r="BE779" s="60">
        <f t="shared" ref="BE779" si="14568">IF(BE776=1,BD779+1,BD779)</f>
        <v>1903</v>
      </c>
      <c r="BF779" s="60">
        <f t="shared" ref="BF779" si="14569">IF(BF776=1,BE779+1,BE779)</f>
        <v>1903</v>
      </c>
      <c r="BG779" s="60">
        <f t="shared" ref="BG779" si="14570">IF(BG776=1,BF779+1,BF779)</f>
        <v>1903</v>
      </c>
      <c r="BH779" s="60">
        <f t="shared" ref="BH779" si="14571">IF(BH776=1,BG779+1,BG779)</f>
        <v>1903</v>
      </c>
      <c r="BI779" s="60">
        <f t="shared" ref="BI779" si="14572">IF(BI776=1,BH779+1,BH779)</f>
        <v>1903</v>
      </c>
      <c r="BJ779" s="60">
        <f t="shared" ref="BJ779" si="14573">IF(BJ776=1,BI779+1,BI779)</f>
        <v>1903</v>
      </c>
      <c r="BK779" s="60">
        <f t="shared" ref="BK779" si="14574">IF(BK776=1,BJ779+1,BJ779)</f>
        <v>1903</v>
      </c>
      <c r="BL779" s="60">
        <f t="shared" ref="BL779" si="14575">IF(BL776=1,BK779+1,BK779)</f>
        <v>1903</v>
      </c>
      <c r="BM779" s="60">
        <f t="shared" ref="BM779" si="14576">IF(BM776=1,BL779+1,BL779)</f>
        <v>1903</v>
      </c>
      <c r="BN779" s="195"/>
      <c r="BO779" s="196"/>
      <c r="BP779" s="197"/>
      <c r="BQ779" s="197"/>
      <c r="BR779" s="106"/>
      <c r="BS779" s="106"/>
      <c r="BT779" s="106"/>
      <c r="BU779" s="106"/>
      <c r="BV779" s="106"/>
      <c r="BW779" s="106"/>
      <c r="BX779" s="106"/>
      <c r="BY779" s="106"/>
      <c r="BZ779" s="106"/>
      <c r="CA779" s="106"/>
      <c r="CB779" s="106"/>
      <c r="CC779" s="106"/>
      <c r="CD779" s="106"/>
      <c r="CE779" s="106"/>
      <c r="CF779" s="106"/>
      <c r="CG779" s="106"/>
    </row>
    <row r="780" spans="1:85" s="245" customFormat="1" ht="16.399999999999999" customHeight="1" x14ac:dyDescent="0.35">
      <c r="A780" s="250"/>
      <c r="B780" s="113"/>
      <c r="C780" s="125"/>
      <c r="D780" s="125"/>
      <c r="E780" s="357"/>
      <c r="F780" s="357"/>
      <c r="G780" s="357"/>
      <c r="H780" s="370"/>
      <c r="I780" s="371"/>
      <c r="J780" s="357"/>
      <c r="K780" s="372"/>
      <c r="L780" s="357"/>
      <c r="M780" s="374"/>
      <c r="N780" s="7"/>
      <c r="O780" s="377"/>
      <c r="P780" s="106"/>
      <c r="Q780" s="63" t="s">
        <v>159</v>
      </c>
      <c r="R780" s="251"/>
      <c r="S780" s="251"/>
      <c r="T780" s="251"/>
      <c r="U780" s="251"/>
      <c r="V780" s="251"/>
      <c r="W780" s="251"/>
      <c r="X780" s="251"/>
      <c r="Y780" s="251"/>
      <c r="Z780" s="251"/>
      <c r="AA780" s="251"/>
      <c r="AB780" s="251"/>
      <c r="AC780" s="251"/>
      <c r="AD780" s="251"/>
      <c r="AE780" s="251"/>
      <c r="AF780" s="251"/>
      <c r="AG780" s="251"/>
      <c r="AH780" s="251"/>
      <c r="AI780" s="251"/>
      <c r="AJ780" s="251"/>
      <c r="AK780" s="251"/>
      <c r="AL780" s="251"/>
      <c r="AM780" s="251"/>
      <c r="AN780" s="251"/>
      <c r="AO780" s="251"/>
      <c r="AP780" s="251"/>
      <c r="AQ780" s="251"/>
      <c r="AR780" s="251"/>
      <c r="AS780" s="251"/>
      <c r="AT780" s="251"/>
      <c r="AU780" s="251"/>
      <c r="AV780" s="251"/>
      <c r="AW780" s="251"/>
      <c r="AX780" s="251"/>
      <c r="AY780" s="251"/>
      <c r="AZ780" s="251"/>
      <c r="BA780" s="251"/>
      <c r="BB780" s="251"/>
      <c r="BC780" s="251"/>
      <c r="BD780" s="251"/>
      <c r="BE780" s="251"/>
      <c r="BF780" s="251"/>
      <c r="BG780" s="251"/>
      <c r="BH780" s="251"/>
      <c r="BI780" s="251"/>
      <c r="BJ780" s="251"/>
      <c r="BK780" s="251"/>
      <c r="BL780" s="251"/>
      <c r="BM780" s="251"/>
      <c r="BN780" s="195"/>
      <c r="BO780" s="196"/>
      <c r="BP780" s="197"/>
      <c r="BQ780" s="197"/>
      <c r="BR780" s="106"/>
      <c r="BS780" s="106"/>
      <c r="BT780" s="106"/>
      <c r="BU780" s="106"/>
      <c r="BV780" s="106"/>
      <c r="BW780" s="106"/>
      <c r="BX780" s="106"/>
      <c r="BY780" s="106"/>
      <c r="BZ780" s="106"/>
      <c r="CA780" s="106"/>
      <c r="CB780" s="106"/>
      <c r="CC780" s="106"/>
      <c r="CD780" s="106"/>
      <c r="CE780" s="106"/>
      <c r="CF780" s="106"/>
      <c r="CG780" s="106"/>
    </row>
    <row r="781" spans="1:85" s="245" customFormat="1" ht="23.5" customHeight="1" x14ac:dyDescent="0.35">
      <c r="A781" s="243"/>
      <c r="B781" s="126" t="s">
        <v>49</v>
      </c>
      <c r="C781" s="359"/>
      <c r="D781" s="359"/>
      <c r="E781" s="252"/>
      <c r="F781" s="252"/>
      <c r="G781" s="241"/>
      <c r="H781" s="253"/>
      <c r="I781" s="254"/>
      <c r="J781" s="253"/>
      <c r="K781" s="205">
        <f>IF(J781="",0,IF(J781="ANO",'Podpůrná data'!$B$5,'Podpůrná data'!$B$3))</f>
        <v>0</v>
      </c>
      <c r="L781" s="203">
        <f>IFERROR(INT(ROUND(I781,2)*(VLOOKUP(INT(H781),'Podpůrná data'!$A$189:$B$233,2,FALSE))*(H781/(INT(H781)))),0)</f>
        <v>0</v>
      </c>
      <c r="M781" s="61">
        <f>K781*L781</f>
        <v>0</v>
      </c>
      <c r="N781" s="62">
        <f>IF(M781&gt;0,IF(ISTEXT(C781)=TRUE,0,1),0)</f>
        <v>0</v>
      </c>
      <c r="O781" s="166">
        <f>IF(M781&gt;0,1,0)</f>
        <v>0</v>
      </c>
      <c r="P781" s="127"/>
      <c r="Q781" s="63" t="s">
        <v>95</v>
      </c>
      <c r="R781" s="255"/>
      <c r="S781" s="255"/>
      <c r="T781" s="255"/>
      <c r="U781" s="255"/>
      <c r="V781" s="255"/>
      <c r="W781" s="255"/>
      <c r="X781" s="255"/>
      <c r="Y781" s="255"/>
      <c r="Z781" s="255"/>
      <c r="AA781" s="255"/>
      <c r="AB781" s="255"/>
      <c r="AC781" s="255"/>
      <c r="AD781" s="255"/>
      <c r="AE781" s="255"/>
      <c r="AF781" s="255"/>
      <c r="AG781" s="255"/>
      <c r="AH781" s="255"/>
      <c r="AI781" s="255"/>
      <c r="AJ781" s="255"/>
      <c r="AK781" s="255"/>
      <c r="AL781" s="255"/>
      <c r="AM781" s="255"/>
      <c r="AN781" s="255"/>
      <c r="AO781" s="255"/>
      <c r="AP781" s="255"/>
      <c r="AQ781" s="255"/>
      <c r="AR781" s="255"/>
      <c r="AS781" s="255"/>
      <c r="AT781" s="255"/>
      <c r="AU781" s="255"/>
      <c r="AV781" s="255"/>
      <c r="AW781" s="255"/>
      <c r="AX781" s="255"/>
      <c r="AY781" s="255"/>
      <c r="AZ781" s="255"/>
      <c r="BA781" s="255"/>
      <c r="BB781" s="255"/>
      <c r="BC781" s="255"/>
      <c r="BD781" s="255"/>
      <c r="BE781" s="255"/>
      <c r="BF781" s="255"/>
      <c r="BG781" s="255"/>
      <c r="BH781" s="255"/>
      <c r="BI781" s="255"/>
      <c r="BJ781" s="255"/>
      <c r="BK781" s="255"/>
      <c r="BL781" s="255"/>
      <c r="BM781" s="255"/>
      <c r="BN781" s="362">
        <f>SUM(R789:BM789)</f>
        <v>0</v>
      </c>
      <c r="BO781" s="364">
        <f>SUM(R790:BM790)</f>
        <v>0</v>
      </c>
      <c r="BP781" s="366">
        <f>IF($O781=0,0,IF($BN781&gt;=143*$I781,1,0))</f>
        <v>0</v>
      </c>
      <c r="BQ781" s="366">
        <f>IF($BN781&gt;=143*$I781,0,(CEILING(143*$I781,1)-$BN781))</f>
        <v>0</v>
      </c>
      <c r="BR781" s="106"/>
      <c r="BS781" s="106"/>
      <c r="BT781" s="106"/>
      <c r="BU781" s="106"/>
      <c r="BV781" s="106"/>
      <c r="BW781" s="106"/>
      <c r="BX781" s="106"/>
      <c r="BY781" s="106"/>
      <c r="BZ781" s="106"/>
      <c r="CA781" s="106"/>
      <c r="CB781" s="106"/>
      <c r="CC781" s="106"/>
      <c r="CD781" s="106"/>
      <c r="CE781" s="106"/>
      <c r="CF781" s="106"/>
      <c r="CG781" s="106"/>
    </row>
    <row r="782" spans="1:85" s="245" customFormat="1" ht="29" x14ac:dyDescent="0.35">
      <c r="A782" s="243"/>
      <c r="B782" s="128"/>
      <c r="C782" s="80"/>
      <c r="D782" s="80"/>
      <c r="E782" s="80"/>
      <c r="F782" s="80"/>
      <c r="G782" s="80"/>
      <c r="H782" s="80"/>
      <c r="I782" s="80"/>
      <c r="J782" s="80"/>
      <c r="K782" s="80"/>
      <c r="L782" s="80"/>
      <c r="M782" s="64"/>
      <c r="N782" s="7"/>
      <c r="O782" s="192"/>
      <c r="P782" s="106"/>
      <c r="Q782" s="63" t="s">
        <v>129</v>
      </c>
      <c r="R782" s="256"/>
      <c r="S782" s="256"/>
      <c r="T782" s="256"/>
      <c r="U782" s="256"/>
      <c r="V782" s="256"/>
      <c r="W782" s="256"/>
      <c r="X782" s="256"/>
      <c r="Y782" s="256"/>
      <c r="Z782" s="256"/>
      <c r="AA782" s="256"/>
      <c r="AB782" s="256"/>
      <c r="AC782" s="256"/>
      <c r="AD782" s="256"/>
      <c r="AE782" s="256"/>
      <c r="AF782" s="256"/>
      <c r="AG782" s="256"/>
      <c r="AH782" s="256"/>
      <c r="AI782" s="256"/>
      <c r="AJ782" s="256"/>
      <c r="AK782" s="256"/>
      <c r="AL782" s="256"/>
      <c r="AM782" s="256"/>
      <c r="AN782" s="256"/>
      <c r="AO782" s="256"/>
      <c r="AP782" s="256"/>
      <c r="AQ782" s="256"/>
      <c r="AR782" s="256"/>
      <c r="AS782" s="256"/>
      <c r="AT782" s="256"/>
      <c r="AU782" s="256"/>
      <c r="AV782" s="256"/>
      <c r="AW782" s="256"/>
      <c r="AX782" s="256"/>
      <c r="AY782" s="256"/>
      <c r="AZ782" s="256"/>
      <c r="BA782" s="256"/>
      <c r="BB782" s="256"/>
      <c r="BC782" s="256"/>
      <c r="BD782" s="256"/>
      <c r="BE782" s="256"/>
      <c r="BF782" s="256"/>
      <c r="BG782" s="256"/>
      <c r="BH782" s="256"/>
      <c r="BI782" s="256"/>
      <c r="BJ782" s="256"/>
      <c r="BK782" s="256"/>
      <c r="BL782" s="256"/>
      <c r="BM782" s="256"/>
      <c r="BN782" s="362"/>
      <c r="BO782" s="364"/>
      <c r="BP782" s="366"/>
      <c r="BQ782" s="366"/>
      <c r="BR782" s="106"/>
      <c r="BS782" s="106"/>
      <c r="BT782" s="106"/>
      <c r="BU782" s="106"/>
      <c r="BV782" s="106"/>
      <c r="BW782" s="106"/>
      <c r="BX782" s="106"/>
      <c r="BY782" s="106"/>
      <c r="BZ782" s="106"/>
      <c r="CA782" s="106"/>
      <c r="CB782" s="106"/>
      <c r="CC782" s="106"/>
      <c r="CD782" s="106"/>
      <c r="CE782" s="106"/>
      <c r="CF782" s="106"/>
      <c r="CG782" s="106"/>
    </row>
    <row r="783" spans="1:85" s="245" customFormat="1" ht="14.5" hidden="1" customHeight="1" x14ac:dyDescent="0.35">
      <c r="A783" s="243"/>
      <c r="B783" s="128"/>
      <c r="C783" s="80"/>
      <c r="D783" s="80"/>
      <c r="E783" s="80"/>
      <c r="F783" s="80"/>
      <c r="G783" s="80"/>
      <c r="H783" s="80"/>
      <c r="I783" s="80"/>
      <c r="J783" s="80"/>
      <c r="K783" s="80"/>
      <c r="L783" s="80"/>
      <c r="M783" s="64"/>
      <c r="N783" s="7"/>
      <c r="O783" s="192"/>
      <c r="P783" s="106"/>
      <c r="Q783" s="65" t="s">
        <v>130</v>
      </c>
      <c r="R783" s="66">
        <f>IF(R781&lt;&gt;0,1,0)</f>
        <v>0</v>
      </c>
      <c r="S783" s="66">
        <f t="shared" ref="S783" si="14577">IF(R783&gt;0,R783+1,IF(S781&lt;&gt;0,1,0))</f>
        <v>0</v>
      </c>
      <c r="T783" s="66">
        <f t="shared" ref="T783" si="14578">IF(S783&gt;0,S783+1,IF(T781&lt;&gt;0,1,0))</f>
        <v>0</v>
      </c>
      <c r="U783" s="66">
        <f t="shared" ref="U783" si="14579">IF(T783&gt;0,T783+1,IF(U781&lt;&gt;0,1,0))</f>
        <v>0</v>
      </c>
      <c r="V783" s="66">
        <f t="shared" ref="V783" si="14580">IF(U783&gt;0,U783+1,IF(V781&lt;&gt;0,1,0))</f>
        <v>0</v>
      </c>
      <c r="W783" s="66">
        <f t="shared" ref="W783" si="14581">IF(V783&gt;0,V783+1,IF(W781&lt;&gt;0,1,0))</f>
        <v>0</v>
      </c>
      <c r="X783" s="66">
        <f t="shared" ref="X783" si="14582">IF(W783&gt;0,W783+1,IF(X781&lt;&gt;0,1,0))</f>
        <v>0</v>
      </c>
      <c r="Y783" s="66">
        <f t="shared" ref="Y783" si="14583">IF(X783&gt;0,X783+1,IF(Y781&lt;&gt;0,1,0))</f>
        <v>0</v>
      </c>
      <c r="Z783" s="66">
        <f t="shared" ref="Z783" si="14584">IF(Y783&gt;0,Y783+1,IF(Z781&lt;&gt;0,1,0))</f>
        <v>0</v>
      </c>
      <c r="AA783" s="66">
        <f t="shared" ref="AA783" si="14585">IF(Z783&gt;0,Z783+1,IF(AA781&lt;&gt;0,1,0))</f>
        <v>0</v>
      </c>
      <c r="AB783" s="66">
        <f t="shared" ref="AB783" si="14586">IF(AA783&gt;0,AA783+1,IF(AB781&lt;&gt;0,1,0))</f>
        <v>0</v>
      </c>
      <c r="AC783" s="66">
        <f t="shared" ref="AC783" si="14587">IF(AB783&gt;0,AB783+1,IF(AC781&lt;&gt;0,1,0))</f>
        <v>0</v>
      </c>
      <c r="AD783" s="66">
        <f t="shared" ref="AD783" si="14588">IF(AC783&gt;0,AC783+1,IF(AD781&lt;&gt;0,1,0))</f>
        <v>0</v>
      </c>
      <c r="AE783" s="66">
        <f t="shared" ref="AE783" si="14589">IF(AD783&gt;0,AD783+1,IF(AE781&lt;&gt;0,1,0))</f>
        <v>0</v>
      </c>
      <c r="AF783" s="66">
        <f t="shared" ref="AF783" si="14590">IF(AE783&gt;0,AE783+1,IF(AF781&lt;&gt;0,1,0))</f>
        <v>0</v>
      </c>
      <c r="AG783" s="66">
        <f t="shared" ref="AG783" si="14591">IF(AF783&gt;0,AF783+1,IF(AG781&lt;&gt;0,1,0))</f>
        <v>0</v>
      </c>
      <c r="AH783" s="66">
        <f t="shared" ref="AH783" si="14592">IF(AG783&gt;0,AG783+1,IF(AH781&lt;&gt;0,1,0))</f>
        <v>0</v>
      </c>
      <c r="AI783" s="66">
        <f t="shared" ref="AI783" si="14593">IF(AH783&gt;0,AH783+1,IF(AI781&lt;&gt;0,1,0))</f>
        <v>0</v>
      </c>
      <c r="AJ783" s="66">
        <f t="shared" ref="AJ783" si="14594">IF(AI783&gt;0,AI783+1,IF(AJ781&lt;&gt;0,1,0))</f>
        <v>0</v>
      </c>
      <c r="AK783" s="66">
        <f t="shared" ref="AK783" si="14595">IF(AJ783&gt;0,AJ783+1,IF(AK781&lt;&gt;0,1,0))</f>
        <v>0</v>
      </c>
      <c r="AL783" s="66">
        <f t="shared" ref="AL783" si="14596">IF(AK783&gt;0,AK783+1,IF(AL781&lt;&gt;0,1,0))</f>
        <v>0</v>
      </c>
      <c r="AM783" s="66">
        <f t="shared" ref="AM783" si="14597">IF(AL783&gt;0,AL783+1,IF(AM781&lt;&gt;0,1,0))</f>
        <v>0</v>
      </c>
      <c r="AN783" s="66">
        <f t="shared" ref="AN783" si="14598">IF(AM783&gt;0,AM783+1,IF(AN781&lt;&gt;0,1,0))</f>
        <v>0</v>
      </c>
      <c r="AO783" s="66">
        <f t="shared" ref="AO783" si="14599">IF(AN783&gt;0,AN783+1,IF(AO781&lt;&gt;0,1,0))</f>
        <v>0</v>
      </c>
      <c r="AP783" s="66">
        <f t="shared" ref="AP783" si="14600">IF(AO783&gt;0,AO783+1,IF(AP781&lt;&gt;0,1,0))</f>
        <v>0</v>
      </c>
      <c r="AQ783" s="66">
        <f t="shared" ref="AQ783" si="14601">IF(AP783&gt;0,AP783+1,IF(AQ781&lt;&gt;0,1,0))</f>
        <v>0</v>
      </c>
      <c r="AR783" s="66">
        <f t="shared" ref="AR783" si="14602">IF(AQ783&gt;0,AQ783+1,IF(AR781&lt;&gt;0,1,0))</f>
        <v>0</v>
      </c>
      <c r="AS783" s="66">
        <f t="shared" ref="AS783" si="14603">IF(AR783&gt;0,AR783+1,IF(AS781&lt;&gt;0,1,0))</f>
        <v>0</v>
      </c>
      <c r="AT783" s="66">
        <f t="shared" ref="AT783" si="14604">IF(AS783&gt;0,AS783+1,IF(AT781&lt;&gt;0,1,0))</f>
        <v>0</v>
      </c>
      <c r="AU783" s="66">
        <f t="shared" ref="AU783" si="14605">IF(AT783&gt;0,AT783+1,IF(AU781&lt;&gt;0,1,0))</f>
        <v>0</v>
      </c>
      <c r="AV783" s="66">
        <f t="shared" ref="AV783" si="14606">IF(AU783&gt;0,AU783+1,IF(AV781&lt;&gt;0,1,0))</f>
        <v>0</v>
      </c>
      <c r="AW783" s="66">
        <f t="shared" ref="AW783" si="14607">IF(AV783&gt;0,AV783+1,IF(AW781&lt;&gt;0,1,0))</f>
        <v>0</v>
      </c>
      <c r="AX783" s="66">
        <f t="shared" ref="AX783" si="14608">IF(AW783&gt;0,AW783+1,IF(AX781&lt;&gt;0,1,0))</f>
        <v>0</v>
      </c>
      <c r="AY783" s="66">
        <f t="shared" ref="AY783" si="14609">IF(AX783&gt;0,AX783+1,IF(AY781&lt;&gt;0,1,0))</f>
        <v>0</v>
      </c>
      <c r="AZ783" s="66">
        <f t="shared" ref="AZ783" si="14610">IF(AY783&gt;0,AY783+1,IF(AZ781&lt;&gt;0,1,0))</f>
        <v>0</v>
      </c>
      <c r="BA783" s="66">
        <f t="shared" ref="BA783" si="14611">IF(AZ783&gt;0,AZ783+1,IF(BA781&lt;&gt;0,1,0))</f>
        <v>0</v>
      </c>
      <c r="BB783" s="66">
        <f t="shared" ref="BB783" si="14612">IF(BA783&gt;0,BA783+1,IF(BB781&lt;&gt;0,1,0))</f>
        <v>0</v>
      </c>
      <c r="BC783" s="66">
        <f t="shared" ref="BC783" si="14613">IF(BB783&gt;0,BB783+1,IF(BC781&lt;&gt;0,1,0))</f>
        <v>0</v>
      </c>
      <c r="BD783" s="66">
        <f t="shared" ref="BD783" si="14614">IF(BC783&gt;0,BC783+1,IF(BD781&lt;&gt;0,1,0))</f>
        <v>0</v>
      </c>
      <c r="BE783" s="66">
        <f t="shared" ref="BE783" si="14615">IF(BD783&gt;0,BD783+1,IF(BE781&lt;&gt;0,1,0))</f>
        <v>0</v>
      </c>
      <c r="BF783" s="66">
        <f t="shared" ref="BF783" si="14616">IF(BE783&gt;0,BE783+1,IF(BF781&lt;&gt;0,1,0))</f>
        <v>0</v>
      </c>
      <c r="BG783" s="66">
        <f t="shared" ref="BG783" si="14617">IF(BF783&gt;0,BF783+1,IF(BG781&lt;&gt;0,1,0))</f>
        <v>0</v>
      </c>
      <c r="BH783" s="66">
        <f t="shared" ref="BH783" si="14618">IF(BG783&gt;0,BG783+1,IF(BH781&lt;&gt;0,1,0))</f>
        <v>0</v>
      </c>
      <c r="BI783" s="66">
        <f t="shared" ref="BI783" si="14619">IF(BH783&gt;0,BH783+1,IF(BI781&lt;&gt;0,1,0))</f>
        <v>0</v>
      </c>
      <c r="BJ783" s="66">
        <f t="shared" ref="BJ783" si="14620">IF(BI783&gt;0,BI783+1,IF(BJ781&lt;&gt;0,1,0))</f>
        <v>0</v>
      </c>
      <c r="BK783" s="66">
        <f t="shared" ref="BK783" si="14621">IF(BJ783&gt;0,BJ783+1,IF(BK781&lt;&gt;0,1,0))</f>
        <v>0</v>
      </c>
      <c r="BL783" s="66">
        <f t="shared" ref="BL783" si="14622">IF(BK783&gt;0,BK783+1,IF(BL781&lt;&gt;0,1,0))</f>
        <v>0</v>
      </c>
      <c r="BM783" s="66">
        <f t="shared" ref="BM783" si="14623">IF(BL783&gt;0,BL783+1,IF(BM781&lt;&gt;0,1,0))</f>
        <v>0</v>
      </c>
      <c r="BN783" s="362"/>
      <c r="BO783" s="364"/>
      <c r="BP783" s="366"/>
      <c r="BQ783" s="366"/>
      <c r="BR783" s="106"/>
      <c r="BS783" s="106"/>
      <c r="BT783" s="106"/>
      <c r="BU783" s="106"/>
      <c r="BV783" s="106"/>
      <c r="BW783" s="106"/>
      <c r="BX783" s="106"/>
      <c r="BY783" s="106"/>
      <c r="BZ783" s="106"/>
      <c r="CA783" s="106"/>
      <c r="CB783" s="106"/>
      <c r="CC783" s="106"/>
      <c r="CD783" s="106"/>
      <c r="CE783" s="106"/>
      <c r="CF783" s="106"/>
      <c r="CG783" s="106"/>
    </row>
    <row r="784" spans="1:85" s="245" customFormat="1" ht="14.5" hidden="1" customHeight="1" x14ac:dyDescent="0.35">
      <c r="A784" s="243"/>
      <c r="B784" s="128"/>
      <c r="C784" s="80"/>
      <c r="D784" s="80"/>
      <c r="E784" s="80"/>
      <c r="F784" s="80"/>
      <c r="G784" s="80"/>
      <c r="H784" s="80"/>
      <c r="I784" s="80"/>
      <c r="J784" s="80"/>
      <c r="K784" s="80"/>
      <c r="L784" s="80"/>
      <c r="M784" s="64"/>
      <c r="N784" s="7"/>
      <c r="O784" s="192"/>
      <c r="P784" s="106"/>
      <c r="Q784" s="65" t="s">
        <v>131</v>
      </c>
      <c r="R784" s="66">
        <f>R783</f>
        <v>0</v>
      </c>
      <c r="S784" s="66">
        <f>IF(S783=0,0,IF(OR(R784=0,R784=12),1,R784+1))</f>
        <v>0</v>
      </c>
      <c r="T784" s="66">
        <f t="shared" ref="T784" si="14624">IF(T783=0,0,IF(OR(S784=0,S784=12),1,S784+1))</f>
        <v>0</v>
      </c>
      <c r="U784" s="66">
        <f t="shared" ref="U784" si="14625">IF(U783=0,0,IF(OR(T784=0,T784=12),1,T784+1))</f>
        <v>0</v>
      </c>
      <c r="V784" s="66">
        <f t="shared" ref="V784" si="14626">IF(V783=0,0,IF(OR(U784=0,U784=12),1,U784+1))</f>
        <v>0</v>
      </c>
      <c r="W784" s="66">
        <f t="shared" ref="W784" si="14627">IF(W783=0,0,IF(OR(V784=0,V784=12),1,V784+1))</f>
        <v>0</v>
      </c>
      <c r="X784" s="66">
        <f t="shared" ref="X784" si="14628">IF(X783=0,0,IF(OR(W784=0,W784=12),1,W784+1))</f>
        <v>0</v>
      </c>
      <c r="Y784" s="66">
        <f t="shared" ref="Y784" si="14629">IF(Y783=0,0,IF(OR(X784=0,X784=12),1,X784+1))</f>
        <v>0</v>
      </c>
      <c r="Z784" s="66">
        <f t="shared" ref="Z784" si="14630">IF(Z783=0,0,IF(OR(Y784=0,Y784=12),1,Y784+1))</f>
        <v>0</v>
      </c>
      <c r="AA784" s="66">
        <f t="shared" ref="AA784" si="14631">IF(AA783=0,0,IF(OR(Z784=0,Z784=12),1,Z784+1))</f>
        <v>0</v>
      </c>
      <c r="AB784" s="66">
        <f t="shared" ref="AB784" si="14632">IF(AB783=0,0,IF(OR(AA784=0,AA784=12),1,AA784+1))</f>
        <v>0</v>
      </c>
      <c r="AC784" s="66">
        <f t="shared" ref="AC784" si="14633">IF(AC783=0,0,IF(OR(AB784=0,AB784=12),1,AB784+1))</f>
        <v>0</v>
      </c>
      <c r="AD784" s="66">
        <f t="shared" ref="AD784" si="14634">IF(AD783=0,0,IF(OR(AC784=0,AC784=12),1,AC784+1))</f>
        <v>0</v>
      </c>
      <c r="AE784" s="66">
        <f t="shared" ref="AE784" si="14635">IF(AE783=0,0,IF(OR(AD784=0,AD784=12),1,AD784+1))</f>
        <v>0</v>
      </c>
      <c r="AF784" s="66">
        <f t="shared" ref="AF784" si="14636">IF(AF783=0,0,IF(OR(AE784=0,AE784=12),1,AE784+1))</f>
        <v>0</v>
      </c>
      <c r="AG784" s="66">
        <f t="shared" ref="AG784" si="14637">IF(AG783=0,0,IF(OR(AF784=0,AF784=12),1,AF784+1))</f>
        <v>0</v>
      </c>
      <c r="AH784" s="66">
        <f t="shared" ref="AH784" si="14638">IF(AH783=0,0,IF(OR(AG784=0,AG784=12),1,AG784+1))</f>
        <v>0</v>
      </c>
      <c r="AI784" s="66">
        <f t="shared" ref="AI784" si="14639">IF(AI783=0,0,IF(OR(AH784=0,AH784=12),1,AH784+1))</f>
        <v>0</v>
      </c>
      <c r="AJ784" s="66">
        <f t="shared" ref="AJ784" si="14640">IF(AJ783=0,0,IF(OR(AI784=0,AI784=12),1,AI784+1))</f>
        <v>0</v>
      </c>
      <c r="AK784" s="66">
        <f t="shared" ref="AK784" si="14641">IF(AK783=0,0,IF(OR(AJ784=0,AJ784=12),1,AJ784+1))</f>
        <v>0</v>
      </c>
      <c r="AL784" s="66">
        <f t="shared" ref="AL784" si="14642">IF(AL783=0,0,IF(OR(AK784=0,AK784=12),1,AK784+1))</f>
        <v>0</v>
      </c>
      <c r="AM784" s="66">
        <f t="shared" ref="AM784" si="14643">IF(AM783=0,0,IF(OR(AL784=0,AL784=12),1,AL784+1))</f>
        <v>0</v>
      </c>
      <c r="AN784" s="66">
        <f t="shared" ref="AN784" si="14644">IF(AN783=0,0,IF(OR(AM784=0,AM784=12),1,AM784+1))</f>
        <v>0</v>
      </c>
      <c r="AO784" s="66">
        <f t="shared" ref="AO784" si="14645">IF(AO783=0,0,IF(OR(AN784=0,AN784=12),1,AN784+1))</f>
        <v>0</v>
      </c>
      <c r="AP784" s="66">
        <f t="shared" ref="AP784" si="14646">IF(AP783=0,0,IF(OR(AO784=0,AO784=12),1,AO784+1))</f>
        <v>0</v>
      </c>
      <c r="AQ784" s="66">
        <f t="shared" ref="AQ784" si="14647">IF(AQ783=0,0,IF(OR(AP784=0,AP784=12),1,AP784+1))</f>
        <v>0</v>
      </c>
      <c r="AR784" s="66">
        <f t="shared" ref="AR784" si="14648">IF(AR783=0,0,IF(OR(AQ784=0,AQ784=12),1,AQ784+1))</f>
        <v>0</v>
      </c>
      <c r="AS784" s="66">
        <f t="shared" ref="AS784" si="14649">IF(AS783=0,0,IF(OR(AR784=0,AR784=12),1,AR784+1))</f>
        <v>0</v>
      </c>
      <c r="AT784" s="66">
        <f t="shared" ref="AT784" si="14650">IF(AT783=0,0,IF(OR(AS784=0,AS784=12),1,AS784+1))</f>
        <v>0</v>
      </c>
      <c r="AU784" s="66">
        <f t="shared" ref="AU784" si="14651">IF(AU783=0,0,IF(OR(AT784=0,AT784=12),1,AT784+1))</f>
        <v>0</v>
      </c>
      <c r="AV784" s="66">
        <f t="shared" ref="AV784" si="14652">IF(AV783=0,0,IF(OR(AU784=0,AU784=12),1,AU784+1))</f>
        <v>0</v>
      </c>
      <c r="AW784" s="66">
        <f t="shared" ref="AW784" si="14653">IF(AW783=0,0,IF(OR(AV784=0,AV784=12),1,AV784+1))</f>
        <v>0</v>
      </c>
      <c r="AX784" s="66">
        <f t="shared" ref="AX784" si="14654">IF(AX783=0,0,IF(OR(AW784=0,AW784=12),1,AW784+1))</f>
        <v>0</v>
      </c>
      <c r="AY784" s="66">
        <f t="shared" ref="AY784" si="14655">IF(AY783=0,0,IF(OR(AX784=0,AX784=12),1,AX784+1))</f>
        <v>0</v>
      </c>
      <c r="AZ784" s="66">
        <f t="shared" ref="AZ784" si="14656">IF(AZ783=0,0,IF(OR(AY784=0,AY784=12),1,AY784+1))</f>
        <v>0</v>
      </c>
      <c r="BA784" s="66">
        <f t="shared" ref="BA784" si="14657">IF(BA783=0,0,IF(OR(AZ784=0,AZ784=12),1,AZ784+1))</f>
        <v>0</v>
      </c>
      <c r="BB784" s="66">
        <f t="shared" ref="BB784" si="14658">IF(BB783=0,0,IF(OR(BA784=0,BA784=12),1,BA784+1))</f>
        <v>0</v>
      </c>
      <c r="BC784" s="66">
        <f t="shared" ref="BC784" si="14659">IF(BC783=0,0,IF(OR(BB784=0,BB784=12),1,BB784+1))</f>
        <v>0</v>
      </c>
      <c r="BD784" s="66">
        <f t="shared" ref="BD784" si="14660">IF(BD783=0,0,IF(OR(BC784=0,BC784=12),1,BC784+1))</f>
        <v>0</v>
      </c>
      <c r="BE784" s="66">
        <f t="shared" ref="BE784" si="14661">IF(BE783=0,0,IF(OR(BD784=0,BD784=12),1,BD784+1))</f>
        <v>0</v>
      </c>
      <c r="BF784" s="66">
        <f t="shared" ref="BF784" si="14662">IF(BF783=0,0,IF(OR(BE784=0,BE784=12),1,BE784+1))</f>
        <v>0</v>
      </c>
      <c r="BG784" s="66">
        <f t="shared" ref="BG784" si="14663">IF(BG783=0,0,IF(OR(BF784=0,BF784=12),1,BF784+1))</f>
        <v>0</v>
      </c>
      <c r="BH784" s="66">
        <f t="shared" ref="BH784" si="14664">IF(BH783=0,0,IF(OR(BG784=0,BG784=12),1,BG784+1))</f>
        <v>0</v>
      </c>
      <c r="BI784" s="66">
        <f t="shared" ref="BI784" si="14665">IF(BI783=0,0,IF(OR(BH784=0,BH784=12),1,BH784+1))</f>
        <v>0</v>
      </c>
      <c r="BJ784" s="66">
        <f t="shared" ref="BJ784" si="14666">IF(BJ783=0,0,IF(OR(BI784=0,BI784=12),1,BI784+1))</f>
        <v>0</v>
      </c>
      <c r="BK784" s="66">
        <f t="shared" ref="BK784" si="14667">IF(BK783=0,0,IF(OR(BJ784=0,BJ784=12),1,BJ784+1))</f>
        <v>0</v>
      </c>
      <c r="BL784" s="66">
        <f t="shared" ref="BL784" si="14668">IF(BL783=0,0,IF(OR(BK784=0,BK784=12),1,BK784+1))</f>
        <v>0</v>
      </c>
      <c r="BM784" s="66">
        <f t="shared" ref="BM784" si="14669">IF(BM783=0,0,IF(OR(BL784=0,BL784=12),1,BL784+1))</f>
        <v>0</v>
      </c>
      <c r="BN784" s="362"/>
      <c r="BO784" s="364"/>
      <c r="BP784" s="366"/>
      <c r="BQ784" s="366"/>
      <c r="BR784" s="106"/>
      <c r="BS784" s="106"/>
      <c r="BT784" s="106"/>
      <c r="BU784" s="106"/>
      <c r="BV784" s="106"/>
      <c r="BW784" s="106"/>
      <c r="BX784" s="106"/>
      <c r="BY784" s="106"/>
      <c r="BZ784" s="106"/>
      <c r="CA784" s="106"/>
      <c r="CB784" s="106"/>
      <c r="CC784" s="106"/>
      <c r="CD784" s="106"/>
      <c r="CE784" s="106"/>
      <c r="CF784" s="106"/>
      <c r="CG784" s="106"/>
    </row>
    <row r="785" spans="1:85" s="245" customFormat="1" ht="43.5" x14ac:dyDescent="0.35">
      <c r="A785" s="243"/>
      <c r="B785" s="128"/>
      <c r="C785" s="80"/>
      <c r="D785" s="80"/>
      <c r="E785" s="80"/>
      <c r="F785" s="80"/>
      <c r="G785" s="80"/>
      <c r="H785" s="80"/>
      <c r="I785" s="80"/>
      <c r="J785" s="80"/>
      <c r="K785" s="80"/>
      <c r="L785" s="80"/>
      <c r="M785" s="64"/>
      <c r="N785" s="7"/>
      <c r="O785" s="192"/>
      <c r="P785" s="106"/>
      <c r="Q785" s="63" t="s">
        <v>237</v>
      </c>
      <c r="R785" s="68">
        <f>IF(R784&gt;0,IF(R788&gt;$L781,$L781,R788),0)</f>
        <v>0</v>
      </c>
      <c r="S785" s="68">
        <f>IF(S784&gt;0,IF((SUMIFS($R787:R787,$R784:R784,12)+IF(R784=12,0,R785)+S788)&gt;=$L781,$L781-FLOOR(SUMIFS($R787:R787,$R784:R784,12),1),IF(S784=1,S788,S788+R785)),0)</f>
        <v>0</v>
      </c>
      <c r="T785" s="68">
        <f>IF(T784&gt;0,IF((SUMIFS($R787:S787,$R784:S784,12)+IF(S784=12,0,S785)+T788)&gt;=$L781,$L781-FLOOR(SUMIFS($R787:S787,$R784:S784,12),1),IF(T784=1,T788,T788+S785)),0)</f>
        <v>0</v>
      </c>
      <c r="U785" s="68">
        <f>IF(U784&gt;0,IF((SUMIFS($R787:T787,$R784:T784,12)+IF(T784=12,0,T785)+U788)&gt;=$L781,$L781-FLOOR(SUMIFS($R787:T787,$R784:T784,12),1),IF(U784=1,U788,U788+T785)),0)</f>
        <v>0</v>
      </c>
      <c r="V785" s="68">
        <f>IF(V784&gt;0,IF((SUMIFS($R787:U787,$R784:U784,12)+IF(U784=12,0,U785)+V788)&gt;=$L781,$L781-FLOOR(SUMIFS($R787:U787,$R784:U784,12),1),IF(V784=1,V788,V788+U785)),0)</f>
        <v>0</v>
      </c>
      <c r="W785" s="68">
        <f>IF(W784&gt;0,IF((SUMIFS($R787:V787,$R784:V784,12)+IF(V784=12,0,V785)+W788)&gt;=$L781,$L781-FLOOR(SUMIFS($R787:V787,$R784:V784,12),1),IF(W784=1,W788,W788+V785)),0)</f>
        <v>0</v>
      </c>
      <c r="X785" s="68">
        <f>IF(X784&gt;0,IF((SUMIFS($R787:W787,$R784:W784,12)+IF(W784=12,0,W785)+X788)&gt;=$L781,$L781-FLOOR(SUMIFS($R787:W787,$R784:W784,12),1),IF(X784=1,X788,X788+W785)),0)</f>
        <v>0</v>
      </c>
      <c r="Y785" s="68">
        <f>IF(Y784&gt;0,IF((SUMIFS($R787:X787,$R784:X784,12)+IF(X784=12,0,X785)+Y788)&gt;=$L781,$L781-FLOOR(SUMIFS($R787:X787,$R784:X784,12),1),IF(Y784=1,Y788,Y788+X785)),0)</f>
        <v>0</v>
      </c>
      <c r="Z785" s="68">
        <f>IF(Z784&gt;0,IF((SUMIFS($R787:Y787,$R784:Y784,12)+IF(Y784=12,0,Y785)+Z788)&gt;=$L781,$L781-FLOOR(SUMIFS($R787:Y787,$R784:Y784,12),1),IF(Z784=1,Z788,Z788+Y785)),0)</f>
        <v>0</v>
      </c>
      <c r="AA785" s="68">
        <f>IF(AA784&gt;0,IF((SUMIFS($R787:Z787,$R784:Z784,12)+IF(Z784=12,0,Z785)+AA788)&gt;=$L781,$L781-FLOOR(SUMIFS($R787:Z787,$R784:Z784,12),1),IF(AA784=1,AA788,AA788+Z785)),0)</f>
        <v>0</v>
      </c>
      <c r="AB785" s="68">
        <f>IF(AB784&gt;0,IF((SUMIFS($R787:AA787,$R784:AA784,12)+IF(AA784=12,0,AA785)+AB788)&gt;=$L781,$L781-FLOOR(SUMIFS($R787:AA787,$R784:AA784,12),1),IF(AB784=1,AB788,AB788+AA785)),0)</f>
        <v>0</v>
      </c>
      <c r="AC785" s="68">
        <f>IF(AC784&gt;0,IF((SUMIFS($R787:AB787,$R784:AB784,12)+IF(AB784=12,0,AB785)+AC788)&gt;=$L781,$L781-FLOOR(SUMIFS($R787:AB787,$R784:AB784,12),1),IF(AC784=1,AC788,AC788+AB785)),0)</f>
        <v>0</v>
      </c>
      <c r="AD785" s="68">
        <f>IF(AD784&gt;0,IF((SUMIFS($R787:AC787,$R784:AC784,12)+IF(AC784=12,0,AC785)+AD788)&gt;=$L781,$L781-FLOOR(SUMIFS($R787:AC787,$R784:AC784,12),1),IF(AD784=1,AD788,AD788+AC785)),0)</f>
        <v>0</v>
      </c>
      <c r="AE785" s="68">
        <f>IF(AE784&gt;0,IF((SUMIFS($R787:AD787,$R784:AD784,12)+IF(AD784=12,0,AD785)+AE788)&gt;=$L781,$L781-FLOOR(SUMIFS($R787:AD787,$R784:AD784,12),1),IF(AE784=1,AE788,AE788+AD785)),0)</f>
        <v>0</v>
      </c>
      <c r="AF785" s="68">
        <f>IF(AF784&gt;0,IF((SUMIFS($R787:AE787,$R784:AE784,12)+IF(AE784=12,0,AE785)+AF788)&gt;=$L781,$L781-FLOOR(SUMIFS($R787:AE787,$R784:AE784,12),1),IF(AF784=1,AF788,AF788+AE785)),0)</f>
        <v>0</v>
      </c>
      <c r="AG785" s="68">
        <f>IF(AG784&gt;0,IF((SUMIFS($R787:AF787,$R784:AF784,12)+IF(AF784=12,0,AF785)+AG788)&gt;=$L781,$L781-FLOOR(SUMIFS($R787:AF787,$R784:AF784,12),1),IF(AG784=1,AG788,AG788+AF785)),0)</f>
        <v>0</v>
      </c>
      <c r="AH785" s="68">
        <f>IF(AH784&gt;0,IF((SUMIFS($R787:AG787,$R784:AG784,12)+IF(AG784=12,0,AG785)+AH788)&gt;=$L781,$L781-FLOOR(SUMIFS($R787:AG787,$R784:AG784,12),1),IF(AH784=1,AH788,AH788+AG785)),0)</f>
        <v>0</v>
      </c>
      <c r="AI785" s="68">
        <f>IF(AI784&gt;0,IF((SUMIFS($R787:AH787,$R784:AH784,12)+IF(AH784=12,0,AH785)+AI788)&gt;=$L781,$L781-FLOOR(SUMIFS($R787:AH787,$R784:AH784,12),1),IF(AI784=1,AI788,AI788+AH785)),0)</f>
        <v>0</v>
      </c>
      <c r="AJ785" s="68">
        <f>IF(AJ784&gt;0,IF((SUMIFS($R787:AI787,$R784:AI784,12)+IF(AI784=12,0,AI785)+AJ788)&gt;=$L781,$L781-FLOOR(SUMIFS($R787:AI787,$R784:AI784,12),1),IF(AJ784=1,AJ788,AJ788+AI785)),0)</f>
        <v>0</v>
      </c>
      <c r="AK785" s="68">
        <f>IF(AK784&gt;0,IF((SUMIFS($R787:AJ787,$R784:AJ784,12)+IF(AJ784=12,0,AJ785)+AK788)&gt;=$L781,$L781-FLOOR(SUMIFS($R787:AJ787,$R784:AJ784,12),1),IF(AK784=1,AK788,AK788+AJ785)),0)</f>
        <v>0</v>
      </c>
      <c r="AL785" s="68">
        <f>IF(AL784&gt;0,IF((SUMIFS($R787:AK787,$R784:AK784,12)+IF(AK784=12,0,AK785)+AL788)&gt;=$L781,$L781-FLOOR(SUMIFS($R787:AK787,$R784:AK784,12),1),IF(AL784=1,AL788,AL788+AK785)),0)</f>
        <v>0</v>
      </c>
      <c r="AM785" s="68">
        <f>IF(AM784&gt;0,IF((SUMIFS($R787:AL787,$R784:AL784,12)+IF(AL784=12,0,AL785)+AM788)&gt;=$L781,$L781-FLOOR(SUMIFS($R787:AL787,$R784:AL784,12),1),IF(AM784=1,AM788,AM788+AL785)),0)</f>
        <v>0</v>
      </c>
      <c r="AN785" s="68">
        <f>IF(AN784&gt;0,IF((SUMIFS($R787:AM787,$R784:AM784,12)+IF(AM784=12,0,AM785)+AN788)&gt;=$L781,$L781-FLOOR(SUMIFS($R787:AM787,$R784:AM784,12),1),IF(AN784=1,AN788,AN788+AM785)),0)</f>
        <v>0</v>
      </c>
      <c r="AO785" s="68">
        <f>IF(AO784&gt;0,IF((SUMIFS($R787:AN787,$R784:AN784,12)+IF(AN784=12,0,AN785)+AO788)&gt;=$L781,$L781-FLOOR(SUMIFS($R787:AN787,$R784:AN784,12),1),IF(AO784=1,AO788,AO788+AN785)),0)</f>
        <v>0</v>
      </c>
      <c r="AP785" s="68">
        <f>IF(AP784&gt;0,IF((SUMIFS($R787:AO787,$R784:AO784,12)+IF(AO784=12,0,AO785)+AP788)&gt;=$L781,$L781-FLOOR(SUMIFS($R787:AO787,$R784:AO784,12),1),IF(AP784=1,AP788,AP788+AO785)),0)</f>
        <v>0</v>
      </c>
      <c r="AQ785" s="68">
        <f>IF(AQ784&gt;0,IF((SUMIFS($R787:AP787,$R784:AP784,12)+IF(AP784=12,0,AP785)+AQ788)&gt;=$L781,$L781-FLOOR(SUMIFS($R787:AP787,$R784:AP784,12),1),IF(AQ784=1,AQ788,AQ788+AP785)),0)</f>
        <v>0</v>
      </c>
      <c r="AR785" s="68">
        <f>IF(AR784&gt;0,IF((SUMIFS($R787:AQ787,$R784:AQ784,12)+IF(AQ784=12,0,AQ785)+AR788)&gt;=$L781,$L781-FLOOR(SUMIFS($R787:AQ787,$R784:AQ784,12),1),IF(AR784=1,AR788,AR788+AQ785)),0)</f>
        <v>0</v>
      </c>
      <c r="AS785" s="68">
        <f>IF(AS784&gt;0,IF((SUMIFS($R787:AR787,$R784:AR784,12)+IF(AR784=12,0,AR785)+AS788)&gt;=$L781,$L781-FLOOR(SUMIFS($R787:AR787,$R784:AR784,12),1),IF(AS784=1,AS788,AS788+AR785)),0)</f>
        <v>0</v>
      </c>
      <c r="AT785" s="68">
        <f>IF(AT784&gt;0,IF((SUMIFS($R787:AS787,$R784:AS784,12)+IF(AS784=12,0,AS785)+AT788)&gt;=$L781,$L781-FLOOR(SUMIFS($R787:AS787,$R784:AS784,12),1),IF(AT784=1,AT788,AT788+AS785)),0)</f>
        <v>0</v>
      </c>
      <c r="AU785" s="68">
        <f>IF(AU784&gt;0,IF((SUMIFS($R787:AT787,$R784:AT784,12)+IF(AT784=12,0,AT785)+AU788)&gt;=$L781,$L781-FLOOR(SUMIFS($R787:AT787,$R784:AT784,12),1),IF(AU784=1,AU788,AU788+AT785)),0)</f>
        <v>0</v>
      </c>
      <c r="AV785" s="68">
        <f>IF(AV784&gt;0,IF((SUMIFS($R787:AU787,$R784:AU784,12)+IF(AU784=12,0,AU785)+AV788)&gt;=$L781,$L781-FLOOR(SUMIFS($R787:AU787,$R784:AU784,12),1),IF(AV784=1,AV788,AV788+AU785)),0)</f>
        <v>0</v>
      </c>
      <c r="AW785" s="68">
        <f>IF(AW784&gt;0,IF((SUMIFS($R787:AV787,$R784:AV784,12)+IF(AV784=12,0,AV785)+AW788)&gt;=$L781,$L781-FLOOR(SUMIFS($R787:AV787,$R784:AV784,12),1),IF(AW784=1,AW788,AW788+AV785)),0)</f>
        <v>0</v>
      </c>
      <c r="AX785" s="68">
        <f>IF(AX784&gt;0,IF((SUMIFS($R787:AW787,$R784:AW784,12)+IF(AW784=12,0,AW785)+AX788)&gt;=$L781,$L781-FLOOR(SUMIFS($R787:AW787,$R784:AW784,12),1),IF(AX784=1,AX788,AX788+AW785)),0)</f>
        <v>0</v>
      </c>
      <c r="AY785" s="68">
        <f>IF(AY784&gt;0,IF((SUMIFS($R787:AX787,$R784:AX784,12)+IF(AX784=12,0,AX785)+AY788)&gt;=$L781,$L781-FLOOR(SUMIFS($R787:AX787,$R784:AX784,12),1),IF(AY784=1,AY788,AY788+AX785)),0)</f>
        <v>0</v>
      </c>
      <c r="AZ785" s="68">
        <f>IF(AZ784&gt;0,IF((SUMIFS($R787:AY787,$R784:AY784,12)+IF(AY784=12,0,AY785)+AZ788)&gt;=$L781,$L781-FLOOR(SUMIFS($R787:AY787,$R784:AY784,12),1),IF(AZ784=1,AZ788,AZ788+AY785)),0)</f>
        <v>0</v>
      </c>
      <c r="BA785" s="68">
        <f>IF(BA784&gt;0,IF((SUMIFS($R787:AZ787,$R784:AZ784,12)+IF(AZ784=12,0,AZ785)+BA788)&gt;=$L781,$L781-FLOOR(SUMIFS($R787:AZ787,$R784:AZ784,12),1),IF(BA784=1,BA788,BA788+AZ785)),0)</f>
        <v>0</v>
      </c>
      <c r="BB785" s="68">
        <f>IF(BB784&gt;0,IF((SUMIFS($R787:BA787,$R784:BA784,12)+IF(BA784=12,0,BA785)+BB788)&gt;=$L781,$L781-FLOOR(SUMIFS($R787:BA787,$R784:BA784,12),1),IF(BB784=1,BB788,BB788+BA785)),0)</f>
        <v>0</v>
      </c>
      <c r="BC785" s="68">
        <f>IF(BC784&gt;0,IF((SUMIFS($R787:BB787,$R784:BB784,12)+IF(BB784=12,0,BB785)+BC788)&gt;=$L781,$L781-FLOOR(SUMIFS($R787:BB787,$R784:BB784,12),1),IF(BC784=1,BC788,BC788+BB785)),0)</f>
        <v>0</v>
      </c>
      <c r="BD785" s="68">
        <f>IF(BD784&gt;0,IF((SUMIFS($R787:BC787,$R784:BC784,12)+IF(BC784=12,0,BC785)+BD788)&gt;=$L781,$L781-FLOOR(SUMIFS($R787:BC787,$R784:BC784,12),1),IF(BD784=1,BD788,BD788+BC785)),0)</f>
        <v>0</v>
      </c>
      <c r="BE785" s="68">
        <f>IF(BE784&gt;0,IF((SUMIFS($R787:BD787,$R784:BD784,12)+IF(BD784=12,0,BD785)+BE788)&gt;=$L781,$L781-FLOOR(SUMIFS($R787:BD787,$R784:BD784,12),1),IF(BE784=1,BE788,BE788+BD785)),0)</f>
        <v>0</v>
      </c>
      <c r="BF785" s="68">
        <f>IF(BF784&gt;0,IF((SUMIFS($R787:BE787,$R784:BE784,12)+IF(BE784=12,0,BE785)+BF788)&gt;=$L781,$L781-FLOOR(SUMIFS($R787:BE787,$R784:BE784,12),1),IF(BF784=1,BF788,BF788+BE785)),0)</f>
        <v>0</v>
      </c>
      <c r="BG785" s="68">
        <f>IF(BG784&gt;0,IF((SUMIFS($R787:BF787,$R784:BF784,12)+IF(BF784=12,0,BF785)+BG788)&gt;=$L781,$L781-FLOOR(SUMIFS($R787:BF787,$R784:BF784,12),1),IF(BG784=1,BG788,BG788+BF785)),0)</f>
        <v>0</v>
      </c>
      <c r="BH785" s="68">
        <f>IF(BH784&gt;0,IF((SUMIFS($R787:BG787,$R784:BG784,12)+IF(BG784=12,0,BG785)+BH788)&gt;=$L781,$L781-FLOOR(SUMIFS($R787:BG787,$R784:BG784,12),1),IF(BH784=1,BH788,BH788+BG785)),0)</f>
        <v>0</v>
      </c>
      <c r="BI785" s="68">
        <f>IF(BI784&gt;0,IF((SUMIFS($R787:BH787,$R784:BH784,12)+IF(BH784=12,0,BH785)+BI788)&gt;=$L781,$L781-FLOOR(SUMIFS($R787:BH787,$R784:BH784,12),1),IF(BI784=1,BI788,BI788+BH785)),0)</f>
        <v>0</v>
      </c>
      <c r="BJ785" s="68">
        <f>IF(BJ784&gt;0,IF((SUMIFS($R787:BI787,$R784:BI784,12)+IF(BI784=12,0,BI785)+BJ788)&gt;=$L781,$L781-FLOOR(SUMIFS($R787:BI787,$R784:BI784,12),1),IF(BJ784=1,BJ788,BJ788+BI785)),0)</f>
        <v>0</v>
      </c>
      <c r="BK785" s="68">
        <f>IF(BK784&gt;0,IF((SUMIFS($R787:BJ787,$R784:BJ784,12)+IF(BJ784=12,0,BJ785)+BK788)&gt;=$L781,$L781-FLOOR(SUMIFS($R787:BJ787,$R784:BJ784,12),1),IF(BK784=1,BK788,BK788+BJ785)),0)</f>
        <v>0</v>
      </c>
      <c r="BL785" s="68">
        <f>IF(BL784&gt;0,IF((SUMIFS($R787:BK787,$R784:BK784,12)+IF(BK784=12,0,BK785)+BL788)&gt;=$L781,$L781-FLOOR(SUMIFS($R787:BK787,$R784:BK784,12),1),IF(BL784=1,BL788,BL788+BK785)),0)</f>
        <v>0</v>
      </c>
      <c r="BM785" s="68">
        <f>IF(BM784&gt;0,IF((SUMIFS($R787:BL787,$R784:BL784,12)+IF(BL784=12,0,BL785)+BM788)&gt;=$L781,$L781-FLOOR(SUMIFS($R787:BL787,$R784:BL784,12),1),IF(BM784=1,BM788,BM788+BL785)),0)</f>
        <v>0</v>
      </c>
      <c r="BN785" s="362"/>
      <c r="BO785" s="364"/>
      <c r="BP785" s="366"/>
      <c r="BQ785" s="366"/>
      <c r="BR785" s="106"/>
      <c r="BS785" s="106"/>
      <c r="BT785" s="106"/>
      <c r="BU785" s="106"/>
      <c r="BV785" s="106"/>
      <c r="BW785" s="106"/>
      <c r="BX785" s="106"/>
      <c r="BY785" s="106"/>
      <c r="BZ785" s="106"/>
      <c r="CA785" s="106"/>
      <c r="CB785" s="106"/>
      <c r="CC785" s="106"/>
      <c r="CD785" s="106"/>
      <c r="CE785" s="106"/>
      <c r="CF785" s="106"/>
      <c r="CG785" s="106"/>
    </row>
    <row r="786" spans="1:85" s="245" customFormat="1" ht="41.5" hidden="1" customHeight="1" x14ac:dyDescent="0.35">
      <c r="A786" s="243"/>
      <c r="B786" s="128"/>
      <c r="C786" s="80"/>
      <c r="D786" s="80"/>
      <c r="E786" s="80"/>
      <c r="F786" s="80"/>
      <c r="G786" s="80"/>
      <c r="H786" s="80"/>
      <c r="I786" s="80"/>
      <c r="J786" s="80"/>
      <c r="K786" s="80"/>
      <c r="L786" s="80"/>
      <c r="M786" s="64"/>
      <c r="N786" s="7"/>
      <c r="O786" s="192"/>
      <c r="P786" s="106"/>
      <c r="Q786" s="65" t="s">
        <v>161</v>
      </c>
      <c r="R786" s="67">
        <f>IF(R781&gt;0,R782,0)</f>
        <v>0</v>
      </c>
      <c r="S786" s="67">
        <f t="shared" ref="S786" si="14670">IF(S781&gt;0,IF(S784=1,S782,S782+R786),R786)</f>
        <v>0</v>
      </c>
      <c r="T786" s="67">
        <f t="shared" ref="T786" si="14671">IF(T781&gt;0,IF(T784=1,T782,T782+S786),S786)</f>
        <v>0</v>
      </c>
      <c r="U786" s="67">
        <f t="shared" ref="U786" si="14672">IF(U781&gt;0,IF(U784=1,U782,U782+T786),T786)</f>
        <v>0</v>
      </c>
      <c r="V786" s="67">
        <f t="shared" ref="V786" si="14673">IF(V781&gt;0,IF(V784=1,V782,V782+U786),U786)</f>
        <v>0</v>
      </c>
      <c r="W786" s="67">
        <f t="shared" ref="W786" si="14674">IF(W781&gt;0,IF(W784=1,W782,W782+V786),V786)</f>
        <v>0</v>
      </c>
      <c r="X786" s="67">
        <f t="shared" ref="X786" si="14675">IF(X781&gt;0,IF(X784=1,X782,X782+W786),W786)</f>
        <v>0</v>
      </c>
      <c r="Y786" s="67">
        <f t="shared" ref="Y786" si="14676">IF(Y781&gt;0,IF(Y784=1,Y782,Y782+X786),X786)</f>
        <v>0</v>
      </c>
      <c r="Z786" s="67">
        <f t="shared" ref="Z786" si="14677">IF(Z781&gt;0,IF(Z784=1,Z782,Z782+Y786),Y786)</f>
        <v>0</v>
      </c>
      <c r="AA786" s="67">
        <f t="shared" ref="AA786" si="14678">IF(AA781&gt;0,IF(AA784=1,AA782,AA782+Z786),Z786)</f>
        <v>0</v>
      </c>
      <c r="AB786" s="67">
        <f t="shared" ref="AB786" si="14679">IF(AB781&gt;0,IF(AB784=1,AB782,AB782+AA786),AA786)</f>
        <v>0</v>
      </c>
      <c r="AC786" s="67">
        <f t="shared" ref="AC786" si="14680">IF(AC781&gt;0,IF(AC784=1,AC782,AC782+AB786),AB786)</f>
        <v>0</v>
      </c>
      <c r="AD786" s="67">
        <f t="shared" ref="AD786" si="14681">IF(AD781&gt;0,IF(AD784=1,AD782,AD782+AC786),AC786)</f>
        <v>0</v>
      </c>
      <c r="AE786" s="67">
        <f t="shared" ref="AE786" si="14682">IF(AE781&gt;0,IF(AE784=1,AE782,AE782+AD786),AD786)</f>
        <v>0</v>
      </c>
      <c r="AF786" s="67">
        <f t="shared" ref="AF786" si="14683">IF(AF781&gt;0,IF(AF784=1,AF782,AF782+AE786),AE786)</f>
        <v>0</v>
      </c>
      <c r="AG786" s="67">
        <f t="shared" ref="AG786" si="14684">IF(AG781&gt;0,IF(AG784=1,AG782,AG782+AF786),AF786)</f>
        <v>0</v>
      </c>
      <c r="AH786" s="67">
        <f t="shared" ref="AH786" si="14685">IF(AH781&gt;0,IF(AH784=1,AH782,AH782+AG786),AG786)</f>
        <v>0</v>
      </c>
      <c r="AI786" s="67">
        <f t="shared" ref="AI786" si="14686">IF(AI781&gt;0,IF(AI784=1,AI782,AI782+AH786),AH786)</f>
        <v>0</v>
      </c>
      <c r="AJ786" s="67">
        <f t="shared" ref="AJ786" si="14687">IF(AJ781&gt;0,IF(AJ784=1,AJ782,AJ782+AI786),AI786)</f>
        <v>0</v>
      </c>
      <c r="AK786" s="67">
        <f t="shared" ref="AK786" si="14688">IF(AK781&gt;0,IF(AK784=1,AK782,AK782+AJ786),AJ786)</f>
        <v>0</v>
      </c>
      <c r="AL786" s="67">
        <f t="shared" ref="AL786" si="14689">IF(AL781&gt;0,IF(AL784=1,AL782,AL782+AK786),AK786)</f>
        <v>0</v>
      </c>
      <c r="AM786" s="67">
        <f t="shared" ref="AM786" si="14690">IF(AM781&gt;0,IF(AM784=1,AM782,AM782+AL786),AL786)</f>
        <v>0</v>
      </c>
      <c r="AN786" s="67">
        <f t="shared" ref="AN786" si="14691">IF(AN781&gt;0,IF(AN784=1,AN782,AN782+AM786),AM786)</f>
        <v>0</v>
      </c>
      <c r="AO786" s="67">
        <f t="shared" ref="AO786" si="14692">IF(AO781&gt;0,IF(AO784=1,AO782,AO782+AN786),AN786)</f>
        <v>0</v>
      </c>
      <c r="AP786" s="67">
        <f t="shared" ref="AP786" si="14693">IF(AP781&gt;0,IF(AP784=1,AP782,AP782+AO786),AO786)</f>
        <v>0</v>
      </c>
      <c r="AQ786" s="67">
        <f t="shared" ref="AQ786" si="14694">IF(AQ781&gt;0,IF(AQ784=1,AQ782,AQ782+AP786),AP786)</f>
        <v>0</v>
      </c>
      <c r="AR786" s="67">
        <f t="shared" ref="AR786" si="14695">IF(AR781&gt;0,IF(AR784=1,AR782,AR782+AQ786),AQ786)</f>
        <v>0</v>
      </c>
      <c r="AS786" s="67">
        <f t="shared" ref="AS786" si="14696">IF(AS781&gt;0,IF(AS784=1,AS782,AS782+AR786),AR786)</f>
        <v>0</v>
      </c>
      <c r="AT786" s="67">
        <f t="shared" ref="AT786" si="14697">IF(AT781&gt;0,IF(AT784=1,AT782,AT782+AS786),AS786)</f>
        <v>0</v>
      </c>
      <c r="AU786" s="67">
        <f t="shared" ref="AU786" si="14698">IF(AU781&gt;0,IF(AU784=1,AU782,AU782+AT786),AT786)</f>
        <v>0</v>
      </c>
      <c r="AV786" s="67">
        <f t="shared" ref="AV786" si="14699">IF(AV781&gt;0,IF(AV784=1,AV782,AV782+AU786),AU786)</f>
        <v>0</v>
      </c>
      <c r="AW786" s="67">
        <f t="shared" ref="AW786" si="14700">IF(AW781&gt;0,IF(AW784=1,AW782,AW782+AV786),AV786)</f>
        <v>0</v>
      </c>
      <c r="AX786" s="67">
        <f t="shared" ref="AX786" si="14701">IF(AX781&gt;0,IF(AX784=1,AX782,AX782+AW786),AW786)</f>
        <v>0</v>
      </c>
      <c r="AY786" s="67">
        <f t="shared" ref="AY786" si="14702">IF(AY781&gt;0,IF(AY784=1,AY782,AY782+AX786),AX786)</f>
        <v>0</v>
      </c>
      <c r="AZ786" s="67">
        <f t="shared" ref="AZ786" si="14703">IF(AZ781&gt;0,IF(AZ784=1,AZ782,AZ782+AY786),AY786)</f>
        <v>0</v>
      </c>
      <c r="BA786" s="67">
        <f t="shared" ref="BA786" si="14704">IF(BA781&gt;0,IF(BA784=1,BA782,BA782+AZ786),AZ786)</f>
        <v>0</v>
      </c>
      <c r="BB786" s="67">
        <f t="shared" ref="BB786" si="14705">IF(BB781&gt;0,IF(BB784=1,BB782,BB782+BA786),BA786)</f>
        <v>0</v>
      </c>
      <c r="BC786" s="67">
        <f t="shared" ref="BC786" si="14706">IF(BC781&gt;0,IF(BC784=1,BC782,BC782+BB786),BB786)</f>
        <v>0</v>
      </c>
      <c r="BD786" s="67">
        <f t="shared" ref="BD786" si="14707">IF(BD781&gt;0,IF(BD784=1,BD782,BD782+BC786),BC786)</f>
        <v>0</v>
      </c>
      <c r="BE786" s="67">
        <f t="shared" ref="BE786" si="14708">IF(BE781&gt;0,IF(BE784=1,BE782,BE782+BD786),BD786)</f>
        <v>0</v>
      </c>
      <c r="BF786" s="67">
        <f t="shared" ref="BF786" si="14709">IF(BF781&gt;0,IF(BF784=1,BF782,BF782+BE786),BE786)</f>
        <v>0</v>
      </c>
      <c r="BG786" s="67">
        <f t="shared" ref="BG786" si="14710">IF(BG781&gt;0,IF(BG784=1,BG782,BG782+BF786),BF786)</f>
        <v>0</v>
      </c>
      <c r="BH786" s="67">
        <f t="shared" ref="BH786" si="14711">IF(BH781&gt;0,IF(BH784=1,BH782,BH782+BG786),BG786)</f>
        <v>0</v>
      </c>
      <c r="BI786" s="67">
        <f t="shared" ref="BI786" si="14712">IF(BI781&gt;0,IF(BI784=1,BI782,BI782+BH786),BH786)</f>
        <v>0</v>
      </c>
      <c r="BJ786" s="67">
        <f t="shared" ref="BJ786" si="14713">IF(BJ781&gt;0,IF(BJ784=1,BJ782,BJ782+BI786),BI786)</f>
        <v>0</v>
      </c>
      <c r="BK786" s="67">
        <f t="shared" ref="BK786" si="14714">IF(BK781&gt;0,IF(BK784=1,BK782,BK782+BJ786),BJ786)</f>
        <v>0</v>
      </c>
      <c r="BL786" s="67">
        <f t="shared" ref="BL786" si="14715">IF(BL781&gt;0,IF(BL784=1,BL782,BL782+BK786),BK786)</f>
        <v>0</v>
      </c>
      <c r="BM786" s="67">
        <f t="shared" ref="BM786" si="14716">IF(BM781&gt;0,IF(BM784=1,BM782,BM782+BL786),BL786)</f>
        <v>0</v>
      </c>
      <c r="BN786" s="362"/>
      <c r="BO786" s="364"/>
      <c r="BP786" s="366"/>
      <c r="BQ786" s="366"/>
      <c r="BR786" s="106"/>
      <c r="BS786" s="106"/>
      <c r="BT786" s="106"/>
      <c r="BU786" s="106"/>
      <c r="BV786" s="106"/>
      <c r="BW786" s="106"/>
      <c r="BX786" s="106"/>
      <c r="BY786" s="106"/>
      <c r="BZ786" s="106"/>
      <c r="CA786" s="106"/>
      <c r="CB786" s="106"/>
      <c r="CC786" s="106"/>
      <c r="CD786" s="106"/>
      <c r="CE786" s="106"/>
      <c r="CF786" s="106"/>
      <c r="CG786" s="106"/>
    </row>
    <row r="787" spans="1:85" s="245" customFormat="1" ht="41.5" hidden="1" customHeight="1" x14ac:dyDescent="0.35">
      <c r="A787" s="243"/>
      <c r="B787" s="128"/>
      <c r="C787" s="80"/>
      <c r="D787" s="80"/>
      <c r="E787" s="80"/>
      <c r="F787" s="80"/>
      <c r="G787" s="80"/>
      <c r="H787" s="80"/>
      <c r="I787" s="80"/>
      <c r="J787" s="80"/>
      <c r="K787" s="80"/>
      <c r="L787" s="80"/>
      <c r="M787" s="64"/>
      <c r="N787" s="7"/>
      <c r="O787" s="192"/>
      <c r="P787" s="106"/>
      <c r="Q787" s="65" t="s">
        <v>162</v>
      </c>
      <c r="R787" s="67">
        <f>R789</f>
        <v>0</v>
      </c>
      <c r="S787" s="67">
        <f t="shared" ref="S787" si="14717">IF(S784=1,S789,S789+R787)</f>
        <v>0</v>
      </c>
      <c r="T787" s="67">
        <f t="shared" ref="T787" si="14718">IF(T784=1,T789,T789+S787)</f>
        <v>0</v>
      </c>
      <c r="U787" s="67">
        <f t="shared" ref="U787" si="14719">IF(U784=1,U789,U789+T787)</f>
        <v>0</v>
      </c>
      <c r="V787" s="67">
        <f t="shared" ref="V787" si="14720">IF(V784=1,V789,V789+U787)</f>
        <v>0</v>
      </c>
      <c r="W787" s="67">
        <f t="shared" ref="W787" si="14721">IF(W784=1,W789,W789+V787)</f>
        <v>0</v>
      </c>
      <c r="X787" s="67">
        <f t="shared" ref="X787" si="14722">IF(X784=1,X789,X789+W787)</f>
        <v>0</v>
      </c>
      <c r="Y787" s="67">
        <f t="shared" ref="Y787" si="14723">IF(Y784=1,Y789,Y789+X787)</f>
        <v>0</v>
      </c>
      <c r="Z787" s="67">
        <f t="shared" ref="Z787" si="14724">IF(Z784=1,Z789,Z789+Y787)</f>
        <v>0</v>
      </c>
      <c r="AA787" s="67">
        <f t="shared" ref="AA787" si="14725">IF(AA784=1,AA789,AA789+Z787)</f>
        <v>0</v>
      </c>
      <c r="AB787" s="67">
        <f t="shared" ref="AB787" si="14726">IF(AB784=1,AB789,AB789+AA787)</f>
        <v>0</v>
      </c>
      <c r="AC787" s="67">
        <f t="shared" ref="AC787" si="14727">IF(AC784=1,AC789,AC789+AB787)</f>
        <v>0</v>
      </c>
      <c r="AD787" s="67">
        <f t="shared" ref="AD787" si="14728">IF(AD784=1,AD789,AD789+AC787)</f>
        <v>0</v>
      </c>
      <c r="AE787" s="67">
        <f t="shared" ref="AE787" si="14729">IF(AE784=1,AE789,AE789+AD787)</f>
        <v>0</v>
      </c>
      <c r="AF787" s="67">
        <f t="shared" ref="AF787" si="14730">IF(AF784=1,AF789,AF789+AE787)</f>
        <v>0</v>
      </c>
      <c r="AG787" s="67">
        <f t="shared" ref="AG787" si="14731">IF(AG784=1,AG789,AG789+AF787)</f>
        <v>0</v>
      </c>
      <c r="AH787" s="67">
        <f t="shared" ref="AH787" si="14732">IF(AH784=1,AH789,AH789+AG787)</f>
        <v>0</v>
      </c>
      <c r="AI787" s="67">
        <f t="shared" ref="AI787" si="14733">IF(AI784=1,AI789,AI789+AH787)</f>
        <v>0</v>
      </c>
      <c r="AJ787" s="67">
        <f t="shared" ref="AJ787" si="14734">IF(AJ784=1,AJ789,AJ789+AI787)</f>
        <v>0</v>
      </c>
      <c r="AK787" s="67">
        <f t="shared" ref="AK787" si="14735">IF(AK784=1,AK789,AK789+AJ787)</f>
        <v>0</v>
      </c>
      <c r="AL787" s="67">
        <f t="shared" ref="AL787" si="14736">IF(AL784=1,AL789,AL789+AK787)</f>
        <v>0</v>
      </c>
      <c r="AM787" s="67">
        <f t="shared" ref="AM787" si="14737">IF(AM784=1,AM789,AM789+AL787)</f>
        <v>0</v>
      </c>
      <c r="AN787" s="67">
        <f t="shared" ref="AN787" si="14738">IF(AN784=1,AN789,AN789+AM787)</f>
        <v>0</v>
      </c>
      <c r="AO787" s="67">
        <f t="shared" ref="AO787" si="14739">IF(AO784=1,AO789,AO789+AN787)</f>
        <v>0</v>
      </c>
      <c r="AP787" s="67">
        <f t="shared" ref="AP787" si="14740">IF(AP784=1,AP789,AP789+AO787)</f>
        <v>0</v>
      </c>
      <c r="AQ787" s="67">
        <f t="shared" ref="AQ787" si="14741">IF(AQ784=1,AQ789,AQ789+AP787)</f>
        <v>0</v>
      </c>
      <c r="AR787" s="67">
        <f t="shared" ref="AR787" si="14742">IF(AR784=1,AR789,AR789+AQ787)</f>
        <v>0</v>
      </c>
      <c r="AS787" s="67">
        <f t="shared" ref="AS787" si="14743">IF(AS784=1,AS789,AS789+AR787)</f>
        <v>0</v>
      </c>
      <c r="AT787" s="67">
        <f t="shared" ref="AT787" si="14744">IF(AT784=1,AT789,AT789+AS787)</f>
        <v>0</v>
      </c>
      <c r="AU787" s="67">
        <f t="shared" ref="AU787" si="14745">IF(AU784=1,AU789,AU789+AT787)</f>
        <v>0</v>
      </c>
      <c r="AV787" s="67">
        <f t="shared" ref="AV787" si="14746">IF(AV784=1,AV789,AV789+AU787)</f>
        <v>0</v>
      </c>
      <c r="AW787" s="67">
        <f t="shared" ref="AW787" si="14747">IF(AW784=1,AW789,AW789+AV787)</f>
        <v>0</v>
      </c>
      <c r="AX787" s="67">
        <f t="shared" ref="AX787" si="14748">IF(AX784=1,AX789,AX789+AW787)</f>
        <v>0</v>
      </c>
      <c r="AY787" s="67">
        <f t="shared" ref="AY787" si="14749">IF(AY784=1,AY789,AY789+AX787)</f>
        <v>0</v>
      </c>
      <c r="AZ787" s="67">
        <f t="shared" ref="AZ787" si="14750">IF(AZ784=1,AZ789,AZ789+AY787)</f>
        <v>0</v>
      </c>
      <c r="BA787" s="67">
        <f t="shared" ref="BA787" si="14751">IF(BA784=1,BA789,BA789+AZ787)</f>
        <v>0</v>
      </c>
      <c r="BB787" s="67">
        <f t="shared" ref="BB787" si="14752">IF(BB784=1,BB789,BB789+BA787)</f>
        <v>0</v>
      </c>
      <c r="BC787" s="67">
        <f t="shared" ref="BC787" si="14753">IF(BC784=1,BC789,BC789+BB787)</f>
        <v>0</v>
      </c>
      <c r="BD787" s="67">
        <f t="shared" ref="BD787" si="14754">IF(BD784=1,BD789,BD789+BC787)</f>
        <v>0</v>
      </c>
      <c r="BE787" s="67">
        <f t="shared" ref="BE787" si="14755">IF(BE784=1,BE789,BE789+BD787)</f>
        <v>0</v>
      </c>
      <c r="BF787" s="67">
        <f t="shared" ref="BF787" si="14756">IF(BF784=1,BF789,BF789+BE787)</f>
        <v>0</v>
      </c>
      <c r="BG787" s="67">
        <f t="shared" ref="BG787" si="14757">IF(BG784=1,BG789,BG789+BF787)</f>
        <v>0</v>
      </c>
      <c r="BH787" s="67">
        <f t="shared" ref="BH787" si="14758">IF(BH784=1,BH789,BH789+BG787)</f>
        <v>0</v>
      </c>
      <c r="BI787" s="67">
        <f t="shared" ref="BI787" si="14759">IF(BI784=1,BI789,BI789+BH787)</f>
        <v>0</v>
      </c>
      <c r="BJ787" s="67">
        <f t="shared" ref="BJ787" si="14760">IF(BJ784=1,BJ789,BJ789+BI787)</f>
        <v>0</v>
      </c>
      <c r="BK787" s="67">
        <f t="shared" ref="BK787" si="14761">IF(BK784=1,BK789,BK789+BJ787)</f>
        <v>0</v>
      </c>
      <c r="BL787" s="67">
        <f t="shared" ref="BL787" si="14762">IF(BL784=1,BL789,BL789+BK787)</f>
        <v>0</v>
      </c>
      <c r="BM787" s="67">
        <f t="shared" ref="BM787" si="14763">IF(BM784=1,BM789,BM789+BL787)</f>
        <v>0</v>
      </c>
      <c r="BN787" s="362"/>
      <c r="BO787" s="364"/>
      <c r="BP787" s="366"/>
      <c r="BQ787" s="366"/>
      <c r="BR787" s="106"/>
      <c r="BS787" s="106"/>
      <c r="BT787" s="106"/>
      <c r="BU787" s="106"/>
      <c r="BV787" s="106"/>
      <c r="BW787" s="106"/>
      <c r="BX787" s="106"/>
      <c r="BY787" s="106"/>
      <c r="BZ787" s="106"/>
      <c r="CA787" s="106"/>
      <c r="CB787" s="106"/>
      <c r="CC787" s="106"/>
      <c r="CD787" s="106"/>
      <c r="CE787" s="106"/>
      <c r="CF787" s="106"/>
      <c r="CG787" s="106"/>
    </row>
    <row r="788" spans="1:85" s="245" customFormat="1" ht="29" x14ac:dyDescent="0.35">
      <c r="A788" s="243"/>
      <c r="B788" s="128"/>
      <c r="C788" s="80"/>
      <c r="D788" s="80"/>
      <c r="E788" s="80"/>
      <c r="F788" s="80"/>
      <c r="G788" s="80"/>
      <c r="H788" s="80"/>
      <c r="I788" s="80"/>
      <c r="J788" s="80"/>
      <c r="K788" s="80"/>
      <c r="L788" s="80"/>
      <c r="M788" s="64"/>
      <c r="N788" s="7"/>
      <c r="O788" s="192"/>
      <c r="P788" s="106"/>
      <c r="Q788" s="63" t="s">
        <v>160</v>
      </c>
      <c r="R788" s="68">
        <f t="shared" ref="R788:BM788" si="14764">1720/12*R781</f>
        <v>0</v>
      </c>
      <c r="S788" s="68">
        <f t="shared" si="14764"/>
        <v>0</v>
      </c>
      <c r="T788" s="68">
        <f t="shared" si="14764"/>
        <v>0</v>
      </c>
      <c r="U788" s="68">
        <f t="shared" si="14764"/>
        <v>0</v>
      </c>
      <c r="V788" s="68">
        <f t="shared" si="14764"/>
        <v>0</v>
      </c>
      <c r="W788" s="68">
        <f t="shared" si="14764"/>
        <v>0</v>
      </c>
      <c r="X788" s="68">
        <f t="shared" si="14764"/>
        <v>0</v>
      </c>
      <c r="Y788" s="68">
        <f t="shared" si="14764"/>
        <v>0</v>
      </c>
      <c r="Z788" s="68">
        <f t="shared" si="14764"/>
        <v>0</v>
      </c>
      <c r="AA788" s="68">
        <f t="shared" si="14764"/>
        <v>0</v>
      </c>
      <c r="AB788" s="68">
        <f t="shared" si="14764"/>
        <v>0</v>
      </c>
      <c r="AC788" s="68">
        <f t="shared" si="14764"/>
        <v>0</v>
      </c>
      <c r="AD788" s="68">
        <f t="shared" si="14764"/>
        <v>0</v>
      </c>
      <c r="AE788" s="68">
        <f t="shared" si="14764"/>
        <v>0</v>
      </c>
      <c r="AF788" s="68">
        <f t="shared" si="14764"/>
        <v>0</v>
      </c>
      <c r="AG788" s="68">
        <f t="shared" si="14764"/>
        <v>0</v>
      </c>
      <c r="AH788" s="68">
        <f t="shared" si="14764"/>
        <v>0</v>
      </c>
      <c r="AI788" s="68">
        <f t="shared" si="14764"/>
        <v>0</v>
      </c>
      <c r="AJ788" s="68">
        <f t="shared" si="14764"/>
        <v>0</v>
      </c>
      <c r="AK788" s="68">
        <f t="shared" si="14764"/>
        <v>0</v>
      </c>
      <c r="AL788" s="68">
        <f t="shared" si="14764"/>
        <v>0</v>
      </c>
      <c r="AM788" s="68">
        <f t="shared" si="14764"/>
        <v>0</v>
      </c>
      <c r="AN788" s="68">
        <f t="shared" si="14764"/>
        <v>0</v>
      </c>
      <c r="AO788" s="68">
        <f t="shared" si="14764"/>
        <v>0</v>
      </c>
      <c r="AP788" s="68">
        <f t="shared" si="14764"/>
        <v>0</v>
      </c>
      <c r="AQ788" s="68">
        <f t="shared" si="14764"/>
        <v>0</v>
      </c>
      <c r="AR788" s="68">
        <f t="shared" si="14764"/>
        <v>0</v>
      </c>
      <c r="AS788" s="68">
        <f t="shared" si="14764"/>
        <v>0</v>
      </c>
      <c r="AT788" s="68">
        <f t="shared" si="14764"/>
        <v>0</v>
      </c>
      <c r="AU788" s="68">
        <f t="shared" si="14764"/>
        <v>0</v>
      </c>
      <c r="AV788" s="68">
        <f t="shared" si="14764"/>
        <v>0</v>
      </c>
      <c r="AW788" s="68">
        <f t="shared" si="14764"/>
        <v>0</v>
      </c>
      <c r="AX788" s="68">
        <f t="shared" si="14764"/>
        <v>0</v>
      </c>
      <c r="AY788" s="68">
        <f t="shared" si="14764"/>
        <v>0</v>
      </c>
      <c r="AZ788" s="68">
        <f t="shared" si="14764"/>
        <v>0</v>
      </c>
      <c r="BA788" s="68">
        <f t="shared" si="14764"/>
        <v>0</v>
      </c>
      <c r="BB788" s="68">
        <f t="shared" si="14764"/>
        <v>0</v>
      </c>
      <c r="BC788" s="68">
        <f t="shared" si="14764"/>
        <v>0</v>
      </c>
      <c r="BD788" s="68">
        <f t="shared" si="14764"/>
        <v>0</v>
      </c>
      <c r="BE788" s="68">
        <f t="shared" si="14764"/>
        <v>0</v>
      </c>
      <c r="BF788" s="68">
        <f t="shared" si="14764"/>
        <v>0</v>
      </c>
      <c r="BG788" s="68">
        <f t="shared" si="14764"/>
        <v>0</v>
      </c>
      <c r="BH788" s="68">
        <f t="shared" si="14764"/>
        <v>0</v>
      </c>
      <c r="BI788" s="68">
        <f t="shared" si="14764"/>
        <v>0</v>
      </c>
      <c r="BJ788" s="68">
        <f t="shared" si="14764"/>
        <v>0</v>
      </c>
      <c r="BK788" s="68">
        <f t="shared" si="14764"/>
        <v>0</v>
      </c>
      <c r="BL788" s="68">
        <f t="shared" si="14764"/>
        <v>0</v>
      </c>
      <c r="BM788" s="68">
        <f t="shared" si="14764"/>
        <v>0</v>
      </c>
      <c r="BN788" s="362"/>
      <c r="BO788" s="364"/>
      <c r="BP788" s="366"/>
      <c r="BQ788" s="366"/>
      <c r="BR788" s="106"/>
      <c r="BS788" s="106"/>
      <c r="BT788" s="106"/>
      <c r="BU788" s="106"/>
      <c r="BV788" s="106"/>
      <c r="BW788" s="106"/>
      <c r="BX788" s="106"/>
      <c r="BY788" s="106"/>
      <c r="BZ788" s="106"/>
      <c r="CA788" s="106"/>
      <c r="CB788" s="106"/>
      <c r="CC788" s="106"/>
      <c r="CD788" s="106"/>
      <c r="CE788" s="106"/>
      <c r="CF788" s="106"/>
      <c r="CG788" s="106"/>
    </row>
    <row r="789" spans="1:85" s="245" customFormat="1" ht="29" x14ac:dyDescent="0.35">
      <c r="A789" s="243"/>
      <c r="B789" s="128"/>
      <c r="C789" s="80"/>
      <c r="D789" s="80"/>
      <c r="E789" s="80"/>
      <c r="F789" s="80"/>
      <c r="G789" s="80"/>
      <c r="H789" s="80"/>
      <c r="I789" s="80"/>
      <c r="J789" s="80"/>
      <c r="K789" s="80"/>
      <c r="L789" s="80"/>
      <c r="M789" s="64"/>
      <c r="N789" s="7"/>
      <c r="O789" s="192"/>
      <c r="P789" s="106"/>
      <c r="Q789" s="63" t="s">
        <v>144</v>
      </c>
      <c r="R789" s="68">
        <f>FLOOR(IF(OR(R784=0,R784=1),IF(R782&gt;=R788,R788,R782)+0.00000001,IF(R786&gt;=R785,R785,R786))+0.00000001,1)</f>
        <v>0</v>
      </c>
      <c r="S789" s="68">
        <f t="shared" ref="S789" si="14765">FLOOR(IF(OR(S784=0,S784=1),IF(S788&gt;S785,S785,IF(S782&gt;=S788,S788,S782)+0.00000001),IF(S786&gt;=S785,S785-R787,S786-R787)+0.00000001),1)</f>
        <v>0</v>
      </c>
      <c r="T789" s="68">
        <f t="shared" ref="T789" si="14766">FLOOR(IF(OR(T784=0,T784=1),IF(T788&gt;T785,T785,IF(T782&gt;=T788,T788,T782)+0.00000001),IF(T786&gt;=T785,T785-S787,T786-S787)+0.00000001),1)</f>
        <v>0</v>
      </c>
      <c r="U789" s="68">
        <f t="shared" ref="U789" si="14767">FLOOR(IF(OR(U784=0,U784=1),IF(U788&gt;U785,U785,IF(U782&gt;=U788,U788,U782)+0.00000001),IF(U786&gt;=U785,U785-T787,U786-T787)+0.00000001),1)</f>
        <v>0</v>
      </c>
      <c r="V789" s="68">
        <f t="shared" ref="V789" si="14768">FLOOR(IF(OR(V784=0,V784=1),IF(V788&gt;V785,V785,IF(V782&gt;=V788,V788,V782)+0.00000001),IF(V786&gt;=V785,V785-U787,V786-U787)+0.00000001),1)</f>
        <v>0</v>
      </c>
      <c r="W789" s="68">
        <f t="shared" ref="W789" si="14769">FLOOR(IF(OR(W784=0,W784=1),IF(W788&gt;W785,W785,IF(W782&gt;=W788,W788,W782)+0.00000001),IF(W786&gt;=W785,W785-V787,W786-V787)+0.00000001),1)</f>
        <v>0</v>
      </c>
      <c r="X789" s="68">
        <f t="shared" ref="X789" si="14770">FLOOR(IF(OR(X784=0,X784=1),IF(X788&gt;X785,X785,IF(X782&gt;=X788,X788,X782)+0.00000001),IF(X786&gt;=X785,X785-W787,X786-W787)+0.00000001),1)</f>
        <v>0</v>
      </c>
      <c r="Y789" s="68">
        <f t="shared" ref="Y789" si="14771">FLOOR(IF(OR(Y784=0,Y784=1),IF(Y788&gt;Y785,Y785,IF(Y782&gt;=Y788,Y788,Y782)+0.00000001),IF(Y786&gt;=Y785,Y785-X787,Y786-X787)+0.00000001),1)</f>
        <v>0</v>
      </c>
      <c r="Z789" s="68">
        <f t="shared" ref="Z789" si="14772">FLOOR(IF(OR(Z784=0,Z784=1),IF(Z788&gt;Z785,Z785,IF(Z782&gt;=Z788,Z788,Z782)+0.00000001),IF(Z786&gt;=Z785,Z785-Y787,Z786-Y787)+0.00000001),1)</f>
        <v>0</v>
      </c>
      <c r="AA789" s="68">
        <f t="shared" ref="AA789" si="14773">FLOOR(IF(OR(AA784=0,AA784=1),IF(AA788&gt;AA785,AA785,IF(AA782&gt;=AA788,AA788,AA782)+0.00000001),IF(AA786&gt;=AA785,AA785-Z787,AA786-Z787)+0.00000001),1)</f>
        <v>0</v>
      </c>
      <c r="AB789" s="68">
        <f t="shared" ref="AB789" si="14774">FLOOR(IF(OR(AB784=0,AB784=1),IF(AB788&gt;AB785,AB785,IF(AB782&gt;=AB788,AB788,AB782)+0.00000001),IF(AB786&gt;=AB785,AB785-AA787,AB786-AA787)+0.00000001),1)</f>
        <v>0</v>
      </c>
      <c r="AC789" s="68">
        <f t="shared" ref="AC789" si="14775">FLOOR(IF(OR(AC784=0,AC784=1),IF(AC788&gt;AC785,AC785,IF(AC782&gt;=AC788,AC788,AC782)+0.00000001),IF(AC786&gt;=AC785,AC785-AB787,AC786-AB787)+0.00000001),1)</f>
        <v>0</v>
      </c>
      <c r="AD789" s="68">
        <f t="shared" ref="AD789" si="14776">FLOOR(IF(OR(AD784=0,AD784=1),IF(AD788&gt;AD785,AD785,IF(AD782&gt;=AD788,AD788,AD782)+0.00000001),IF(AD786&gt;=AD785,AD785-AC787,AD786-AC787)+0.00000001),1)</f>
        <v>0</v>
      </c>
      <c r="AE789" s="68">
        <f t="shared" ref="AE789" si="14777">FLOOR(IF(OR(AE784=0,AE784=1),IF(AE788&gt;AE785,AE785,IF(AE782&gt;=AE788,AE788,AE782)+0.00000001),IF(AE786&gt;=AE785,AE785-AD787,AE786-AD787)+0.00000001),1)</f>
        <v>0</v>
      </c>
      <c r="AF789" s="68">
        <f t="shared" ref="AF789" si="14778">FLOOR(IF(OR(AF784=0,AF784=1),IF(AF788&gt;AF785,AF785,IF(AF782&gt;=AF788,AF788,AF782)+0.00000001),IF(AF786&gt;=AF785,AF785-AE787,AF786-AE787)+0.00000001),1)</f>
        <v>0</v>
      </c>
      <c r="AG789" s="68">
        <f t="shared" ref="AG789" si="14779">FLOOR(IF(OR(AG784=0,AG784=1),IF(AG788&gt;AG785,AG785,IF(AG782&gt;=AG788,AG788,AG782)+0.00000001),IF(AG786&gt;=AG785,AG785-AF787,AG786-AF787)+0.00000001),1)</f>
        <v>0</v>
      </c>
      <c r="AH789" s="68">
        <f t="shared" ref="AH789" si="14780">FLOOR(IF(OR(AH784=0,AH784=1),IF(AH788&gt;AH785,AH785,IF(AH782&gt;=AH788,AH788,AH782)+0.00000001),IF(AH786&gt;=AH785,AH785-AG787,AH786-AG787)+0.00000001),1)</f>
        <v>0</v>
      </c>
      <c r="AI789" s="68">
        <f t="shared" ref="AI789" si="14781">FLOOR(IF(OR(AI784=0,AI784=1),IF(AI788&gt;AI785,AI785,IF(AI782&gt;=AI788,AI788,AI782)+0.00000001),IF(AI786&gt;=AI785,AI785-AH787,AI786-AH787)+0.00000001),1)</f>
        <v>0</v>
      </c>
      <c r="AJ789" s="68">
        <f t="shared" ref="AJ789" si="14782">FLOOR(IF(OR(AJ784=0,AJ784=1),IF(AJ788&gt;AJ785,AJ785,IF(AJ782&gt;=AJ788,AJ788,AJ782)+0.00000001),IF(AJ786&gt;=AJ785,AJ785-AI787,AJ786-AI787)+0.00000001),1)</f>
        <v>0</v>
      </c>
      <c r="AK789" s="68">
        <f t="shared" ref="AK789" si="14783">FLOOR(IF(OR(AK784=0,AK784=1),IF(AK788&gt;AK785,AK785,IF(AK782&gt;=AK788,AK788,AK782)+0.00000001),IF(AK786&gt;=AK785,AK785-AJ787,AK786-AJ787)+0.00000001),1)</f>
        <v>0</v>
      </c>
      <c r="AL789" s="68">
        <f t="shared" ref="AL789" si="14784">FLOOR(IF(OR(AL784=0,AL784=1),IF(AL788&gt;AL785,AL785,IF(AL782&gt;=AL788,AL788,AL782)+0.00000001),IF(AL786&gt;=AL785,AL785-AK787,AL786-AK787)+0.00000001),1)</f>
        <v>0</v>
      </c>
      <c r="AM789" s="68">
        <f t="shared" ref="AM789" si="14785">FLOOR(IF(OR(AM784=0,AM784=1),IF(AM788&gt;AM785,AM785,IF(AM782&gt;=AM788,AM788,AM782)+0.00000001),IF(AM786&gt;=AM785,AM785-AL787,AM786-AL787)+0.00000001),1)</f>
        <v>0</v>
      </c>
      <c r="AN789" s="68">
        <f t="shared" ref="AN789" si="14786">FLOOR(IF(OR(AN784=0,AN784=1),IF(AN788&gt;AN785,AN785,IF(AN782&gt;=AN788,AN788,AN782)+0.00000001),IF(AN786&gt;=AN785,AN785-AM787,AN786-AM787)+0.00000001),1)</f>
        <v>0</v>
      </c>
      <c r="AO789" s="68">
        <f t="shared" ref="AO789" si="14787">FLOOR(IF(OR(AO784=0,AO784=1),IF(AO788&gt;AO785,AO785,IF(AO782&gt;=AO788,AO788,AO782)+0.00000001),IF(AO786&gt;=AO785,AO785-AN787,AO786-AN787)+0.00000001),1)</f>
        <v>0</v>
      </c>
      <c r="AP789" s="68">
        <f t="shared" ref="AP789" si="14788">FLOOR(IF(OR(AP784=0,AP784=1),IF(AP788&gt;AP785,AP785,IF(AP782&gt;=AP788,AP788,AP782)+0.00000001),IF(AP786&gt;=AP785,AP785-AO787,AP786-AO787)+0.00000001),1)</f>
        <v>0</v>
      </c>
      <c r="AQ789" s="68">
        <f t="shared" ref="AQ789" si="14789">FLOOR(IF(OR(AQ784=0,AQ784=1),IF(AQ788&gt;AQ785,AQ785,IF(AQ782&gt;=AQ788,AQ788,AQ782)+0.00000001),IF(AQ786&gt;=AQ785,AQ785-AP787,AQ786-AP787)+0.00000001),1)</f>
        <v>0</v>
      </c>
      <c r="AR789" s="68">
        <f t="shared" ref="AR789" si="14790">FLOOR(IF(OR(AR784=0,AR784=1),IF(AR788&gt;AR785,AR785,IF(AR782&gt;=AR788,AR788,AR782)+0.00000001),IF(AR786&gt;=AR785,AR785-AQ787,AR786-AQ787)+0.00000001),1)</f>
        <v>0</v>
      </c>
      <c r="AS789" s="68">
        <f t="shared" ref="AS789" si="14791">FLOOR(IF(OR(AS784=0,AS784=1),IF(AS788&gt;AS785,AS785,IF(AS782&gt;=AS788,AS788,AS782)+0.00000001),IF(AS786&gt;=AS785,AS785-AR787,AS786-AR787)+0.00000001),1)</f>
        <v>0</v>
      </c>
      <c r="AT789" s="68">
        <f t="shared" ref="AT789" si="14792">FLOOR(IF(OR(AT784=0,AT784=1),IF(AT788&gt;AT785,AT785,IF(AT782&gt;=AT788,AT788,AT782)+0.00000001),IF(AT786&gt;=AT785,AT785-AS787,AT786-AS787)+0.00000001),1)</f>
        <v>0</v>
      </c>
      <c r="AU789" s="68">
        <f t="shared" ref="AU789" si="14793">FLOOR(IF(OR(AU784=0,AU784=1),IF(AU788&gt;AU785,AU785,IF(AU782&gt;=AU788,AU788,AU782)+0.00000001),IF(AU786&gt;=AU785,AU785-AT787,AU786-AT787)+0.00000001),1)</f>
        <v>0</v>
      </c>
      <c r="AV789" s="68">
        <f t="shared" ref="AV789" si="14794">FLOOR(IF(OR(AV784=0,AV784=1),IF(AV788&gt;AV785,AV785,IF(AV782&gt;=AV788,AV788,AV782)+0.00000001),IF(AV786&gt;=AV785,AV785-AU787,AV786-AU787)+0.00000001),1)</f>
        <v>0</v>
      </c>
      <c r="AW789" s="68">
        <f t="shared" ref="AW789" si="14795">FLOOR(IF(OR(AW784=0,AW784=1),IF(AW788&gt;AW785,AW785,IF(AW782&gt;=AW788,AW788,AW782)+0.00000001),IF(AW786&gt;=AW785,AW785-AV787,AW786-AV787)+0.00000001),1)</f>
        <v>0</v>
      </c>
      <c r="AX789" s="68">
        <f t="shared" ref="AX789" si="14796">FLOOR(IF(OR(AX784=0,AX784=1),IF(AX788&gt;AX785,AX785,IF(AX782&gt;=AX788,AX788,AX782)+0.00000001),IF(AX786&gt;=AX785,AX785-AW787,AX786-AW787)+0.00000001),1)</f>
        <v>0</v>
      </c>
      <c r="AY789" s="68">
        <f t="shared" ref="AY789" si="14797">FLOOR(IF(OR(AY784=0,AY784=1),IF(AY788&gt;AY785,AY785,IF(AY782&gt;=AY788,AY788,AY782)+0.00000001),IF(AY786&gt;=AY785,AY785-AX787,AY786-AX787)+0.00000001),1)</f>
        <v>0</v>
      </c>
      <c r="AZ789" s="68">
        <f t="shared" ref="AZ789" si="14798">FLOOR(IF(OR(AZ784=0,AZ784=1),IF(AZ788&gt;AZ785,AZ785,IF(AZ782&gt;=AZ788,AZ788,AZ782)+0.00000001),IF(AZ786&gt;=AZ785,AZ785-AY787,AZ786-AY787)+0.00000001),1)</f>
        <v>0</v>
      </c>
      <c r="BA789" s="68">
        <f t="shared" ref="BA789" si="14799">FLOOR(IF(OR(BA784=0,BA784=1),IF(BA788&gt;BA785,BA785,IF(BA782&gt;=BA788,BA788,BA782)+0.00000001),IF(BA786&gt;=BA785,BA785-AZ787,BA786-AZ787)+0.00000001),1)</f>
        <v>0</v>
      </c>
      <c r="BB789" s="68">
        <f t="shared" ref="BB789" si="14800">FLOOR(IF(OR(BB784=0,BB784=1),IF(BB788&gt;BB785,BB785,IF(BB782&gt;=BB788,BB788,BB782)+0.00000001),IF(BB786&gt;=BB785,BB785-BA787,BB786-BA787)+0.00000001),1)</f>
        <v>0</v>
      </c>
      <c r="BC789" s="68">
        <f t="shared" ref="BC789" si="14801">FLOOR(IF(OR(BC784=0,BC784=1),IF(BC788&gt;BC785,BC785,IF(BC782&gt;=BC788,BC788,BC782)+0.00000001),IF(BC786&gt;=BC785,BC785-BB787,BC786-BB787)+0.00000001),1)</f>
        <v>0</v>
      </c>
      <c r="BD789" s="68">
        <f t="shared" ref="BD789" si="14802">FLOOR(IF(OR(BD784=0,BD784=1),IF(BD788&gt;BD785,BD785,IF(BD782&gt;=BD788,BD788,BD782)+0.00000001),IF(BD786&gt;=BD785,BD785-BC787,BD786-BC787)+0.00000001),1)</f>
        <v>0</v>
      </c>
      <c r="BE789" s="68">
        <f t="shared" ref="BE789" si="14803">FLOOR(IF(OR(BE784=0,BE784=1),IF(BE788&gt;BE785,BE785,IF(BE782&gt;=BE788,BE788,BE782)+0.00000001),IF(BE786&gt;=BE785,BE785-BD787,BE786-BD787)+0.00000001),1)</f>
        <v>0</v>
      </c>
      <c r="BF789" s="68">
        <f t="shared" ref="BF789" si="14804">FLOOR(IF(OR(BF784=0,BF784=1),IF(BF788&gt;BF785,BF785,IF(BF782&gt;=BF788,BF788,BF782)+0.00000001),IF(BF786&gt;=BF785,BF785-BE787,BF786-BE787)+0.00000001),1)</f>
        <v>0</v>
      </c>
      <c r="BG789" s="68">
        <f t="shared" ref="BG789" si="14805">FLOOR(IF(OR(BG784=0,BG784=1),IF(BG788&gt;BG785,BG785,IF(BG782&gt;=BG788,BG788,BG782)+0.00000001),IF(BG786&gt;=BG785,BG785-BF787,BG786-BF787)+0.00000001),1)</f>
        <v>0</v>
      </c>
      <c r="BH789" s="68">
        <f t="shared" ref="BH789" si="14806">FLOOR(IF(OR(BH784=0,BH784=1),IF(BH788&gt;BH785,BH785,IF(BH782&gt;=BH788,BH788,BH782)+0.00000001),IF(BH786&gt;=BH785,BH785-BG787,BH786-BG787)+0.00000001),1)</f>
        <v>0</v>
      </c>
      <c r="BI789" s="68">
        <f t="shared" ref="BI789" si="14807">FLOOR(IF(OR(BI784=0,BI784=1),IF(BI788&gt;BI785,BI785,IF(BI782&gt;=BI788,BI788,BI782)+0.00000001),IF(BI786&gt;=BI785,BI785-BH787,BI786-BH787)+0.00000001),1)</f>
        <v>0</v>
      </c>
      <c r="BJ789" s="68">
        <f t="shared" ref="BJ789" si="14808">FLOOR(IF(OR(BJ784=0,BJ784=1),IF(BJ788&gt;BJ785,BJ785,IF(BJ782&gt;=BJ788,BJ788,BJ782)+0.00000001),IF(BJ786&gt;=BJ785,BJ785-BI787,BJ786-BI787)+0.00000001),1)</f>
        <v>0</v>
      </c>
      <c r="BK789" s="68">
        <f t="shared" ref="BK789" si="14809">FLOOR(IF(OR(BK784=0,BK784=1),IF(BK788&gt;BK785,BK785,IF(BK782&gt;=BK788,BK788,BK782)+0.00000001),IF(BK786&gt;=BK785,BK785-BJ787,BK786-BJ787)+0.00000001),1)</f>
        <v>0</v>
      </c>
      <c r="BL789" s="68">
        <f t="shared" ref="BL789" si="14810">FLOOR(IF(OR(BL784=0,BL784=1),IF(BL788&gt;BL785,BL785,IF(BL782&gt;=BL788,BL788,BL782)+0.00000001),IF(BL786&gt;=BL785,BL785-BK787,BL786-BK787)+0.00000001),1)</f>
        <v>0</v>
      </c>
      <c r="BM789" s="68">
        <f t="shared" ref="BM789" si="14811">FLOOR(IF(OR(BM784=0,BM784=1),IF(BM788&gt;BM785,BM785,IF(BM782&gt;=BM788,BM788,BM782)+0.00000001),IF(BM786&gt;=BM785,BM785-BL787,BM786-BL787)+0.00000001),1)</f>
        <v>0</v>
      </c>
      <c r="BN789" s="362"/>
      <c r="BO789" s="364"/>
      <c r="BP789" s="366"/>
      <c r="BQ789" s="366"/>
      <c r="BR789" s="106"/>
      <c r="BS789" s="106"/>
      <c r="BT789" s="106"/>
      <c r="BU789" s="106"/>
      <c r="BV789" s="106"/>
      <c r="BW789" s="106"/>
      <c r="BX789" s="106"/>
      <c r="BY789" s="106"/>
      <c r="BZ789" s="106"/>
      <c r="CA789" s="106"/>
      <c r="CB789" s="106"/>
      <c r="CC789" s="106"/>
      <c r="CD789" s="106"/>
      <c r="CE789" s="106"/>
      <c r="CF789" s="106"/>
      <c r="CG789" s="106"/>
    </row>
    <row r="790" spans="1:85" s="245" customFormat="1" ht="25.4" customHeight="1" thickBot="1" x14ac:dyDescent="0.4">
      <c r="A790" s="243"/>
      <c r="B790" s="129"/>
      <c r="C790" s="69"/>
      <c r="D790" s="69"/>
      <c r="E790" s="69"/>
      <c r="F790" s="69"/>
      <c r="G790" s="69"/>
      <c r="H790" s="69"/>
      <c r="I790" s="69"/>
      <c r="J790" s="69"/>
      <c r="K790" s="69"/>
      <c r="L790" s="69"/>
      <c r="M790" s="70"/>
      <c r="N790" s="7"/>
      <c r="O790" s="193"/>
      <c r="P790" s="106"/>
      <c r="Q790" s="216" t="s">
        <v>145</v>
      </c>
      <c r="R790" s="72">
        <f>IF($J781="Ano",R789*'Podpůrná data'!$B$5,R789*'Podpůrná data'!$B$3)</f>
        <v>0</v>
      </c>
      <c r="S790" s="72">
        <f>IF($J781="Ano",S789*'Podpůrná data'!$B$5,S789*'Podpůrná data'!$B$3)</f>
        <v>0</v>
      </c>
      <c r="T790" s="72">
        <f>IF($J781="Ano",T789*'Podpůrná data'!$B$5,T789*'Podpůrná data'!$B$3)</f>
        <v>0</v>
      </c>
      <c r="U790" s="72">
        <f>IF($J781="Ano",U789*'Podpůrná data'!$B$5,U789*'Podpůrná data'!$B$3)</f>
        <v>0</v>
      </c>
      <c r="V790" s="72">
        <f>IF($J781="Ano",V789*'Podpůrná data'!$B$5,V789*'Podpůrná data'!$B$3)</f>
        <v>0</v>
      </c>
      <c r="W790" s="72">
        <f>IF($J781="Ano",W789*'Podpůrná data'!$B$5,W789*'Podpůrná data'!$B$3)</f>
        <v>0</v>
      </c>
      <c r="X790" s="72">
        <f>IF($J781="Ano",X789*'Podpůrná data'!$B$5,X789*'Podpůrná data'!$B$3)</f>
        <v>0</v>
      </c>
      <c r="Y790" s="72">
        <f>IF($J781="Ano",Y789*'Podpůrná data'!$B$5,Y789*'Podpůrná data'!$B$3)</f>
        <v>0</v>
      </c>
      <c r="Z790" s="72">
        <f>IF($J781="Ano",Z789*'Podpůrná data'!$B$5,Z789*'Podpůrná data'!$B$3)</f>
        <v>0</v>
      </c>
      <c r="AA790" s="72">
        <f>IF($J781="Ano",AA789*'Podpůrná data'!$B$5,AA789*'Podpůrná data'!$B$3)</f>
        <v>0</v>
      </c>
      <c r="AB790" s="72">
        <f>IF($J781="Ano",AB789*'Podpůrná data'!$B$5,AB789*'Podpůrná data'!$B$3)</f>
        <v>0</v>
      </c>
      <c r="AC790" s="72">
        <f>IF($J781="Ano",AC789*'Podpůrná data'!$B$5,AC789*'Podpůrná data'!$B$3)</f>
        <v>0</v>
      </c>
      <c r="AD790" s="72">
        <f>IF($J781="Ano",AD789*'Podpůrná data'!$B$5,AD789*'Podpůrná data'!$B$3)</f>
        <v>0</v>
      </c>
      <c r="AE790" s="72">
        <f>IF($J781="Ano",AE789*'Podpůrná data'!$B$5,AE789*'Podpůrná data'!$B$3)</f>
        <v>0</v>
      </c>
      <c r="AF790" s="72">
        <f>IF($J781="Ano",AF789*'Podpůrná data'!$B$5,AF789*'Podpůrná data'!$B$3)</f>
        <v>0</v>
      </c>
      <c r="AG790" s="72">
        <f>IF($J781="Ano",AG789*'Podpůrná data'!$B$5,AG789*'Podpůrná data'!$B$3)</f>
        <v>0</v>
      </c>
      <c r="AH790" s="72">
        <f>IF($J781="Ano",AH789*'Podpůrná data'!$B$5,AH789*'Podpůrná data'!$B$3)</f>
        <v>0</v>
      </c>
      <c r="AI790" s="72">
        <f>IF($J781="Ano",AI789*'Podpůrná data'!$B$5,AI789*'Podpůrná data'!$B$3)</f>
        <v>0</v>
      </c>
      <c r="AJ790" s="72">
        <f>IF($J781="Ano",AJ789*'Podpůrná data'!$B$5,AJ789*'Podpůrná data'!$B$3)</f>
        <v>0</v>
      </c>
      <c r="AK790" s="72">
        <f>IF($J781="Ano",AK789*'Podpůrná data'!$B$5,AK789*'Podpůrná data'!$B$3)</f>
        <v>0</v>
      </c>
      <c r="AL790" s="72">
        <f>IF($J781="Ano",AL789*'Podpůrná data'!$B$5,AL789*'Podpůrná data'!$B$3)</f>
        <v>0</v>
      </c>
      <c r="AM790" s="72">
        <f>IF($J781="Ano",AM789*'Podpůrná data'!$B$5,AM789*'Podpůrná data'!$B$3)</f>
        <v>0</v>
      </c>
      <c r="AN790" s="72">
        <f>IF($J781="Ano",AN789*'Podpůrná data'!$B$5,AN789*'Podpůrná data'!$B$3)</f>
        <v>0</v>
      </c>
      <c r="AO790" s="72">
        <f>IF($J781="Ano",AO789*'Podpůrná data'!$B$5,AO789*'Podpůrná data'!$B$3)</f>
        <v>0</v>
      </c>
      <c r="AP790" s="72">
        <f>IF($J781="Ano",AP789*'Podpůrná data'!$B$5,AP789*'Podpůrná data'!$B$3)</f>
        <v>0</v>
      </c>
      <c r="AQ790" s="72">
        <f>IF($J781="Ano",AQ789*'Podpůrná data'!$B$5,AQ789*'Podpůrná data'!$B$3)</f>
        <v>0</v>
      </c>
      <c r="AR790" s="72">
        <f>IF($J781="Ano",AR789*'Podpůrná data'!$B$5,AR789*'Podpůrná data'!$B$3)</f>
        <v>0</v>
      </c>
      <c r="AS790" s="72">
        <f>IF($J781="Ano",AS789*'Podpůrná data'!$B$5,AS789*'Podpůrná data'!$B$3)</f>
        <v>0</v>
      </c>
      <c r="AT790" s="72">
        <f>IF($J781="Ano",AT789*'Podpůrná data'!$B$5,AT789*'Podpůrná data'!$B$3)</f>
        <v>0</v>
      </c>
      <c r="AU790" s="72">
        <f>IF($J781="Ano",AU789*'Podpůrná data'!$B$5,AU789*'Podpůrná data'!$B$3)</f>
        <v>0</v>
      </c>
      <c r="AV790" s="72">
        <f>IF($J781="Ano",AV789*'Podpůrná data'!$B$5,AV789*'Podpůrná data'!$B$3)</f>
        <v>0</v>
      </c>
      <c r="AW790" s="72">
        <f>IF($J781="Ano",AW789*'Podpůrná data'!$B$5,AW789*'Podpůrná data'!$B$3)</f>
        <v>0</v>
      </c>
      <c r="AX790" s="72">
        <f>IF($J781="Ano",AX789*'Podpůrná data'!$B$5,AX789*'Podpůrná data'!$B$3)</f>
        <v>0</v>
      </c>
      <c r="AY790" s="72">
        <f>IF($J781="Ano",AY789*'Podpůrná data'!$B$5,AY789*'Podpůrná data'!$B$3)</f>
        <v>0</v>
      </c>
      <c r="AZ790" s="72">
        <f>IF($J781="Ano",AZ789*'Podpůrná data'!$B$5,AZ789*'Podpůrná data'!$B$3)</f>
        <v>0</v>
      </c>
      <c r="BA790" s="72">
        <f>IF($J781="Ano",BA789*'Podpůrná data'!$B$5,BA789*'Podpůrná data'!$B$3)</f>
        <v>0</v>
      </c>
      <c r="BB790" s="72">
        <f>IF($J781="Ano",BB789*'Podpůrná data'!$B$5,BB789*'Podpůrná data'!$B$3)</f>
        <v>0</v>
      </c>
      <c r="BC790" s="72">
        <f>IF($J781="Ano",BC789*'Podpůrná data'!$B$5,BC789*'Podpůrná data'!$B$3)</f>
        <v>0</v>
      </c>
      <c r="BD790" s="72">
        <f>IF($J781="Ano",BD789*'Podpůrná data'!$B$5,BD789*'Podpůrná data'!$B$3)</f>
        <v>0</v>
      </c>
      <c r="BE790" s="72">
        <f>IF($J781="Ano",BE789*'Podpůrná data'!$B$5,BE789*'Podpůrná data'!$B$3)</f>
        <v>0</v>
      </c>
      <c r="BF790" s="72">
        <f>IF($J781="Ano",BF789*'Podpůrná data'!$B$5,BF789*'Podpůrná data'!$B$3)</f>
        <v>0</v>
      </c>
      <c r="BG790" s="72">
        <f>IF($J781="Ano",BG789*'Podpůrná data'!$B$5,BG789*'Podpůrná data'!$B$3)</f>
        <v>0</v>
      </c>
      <c r="BH790" s="72">
        <f>IF($J781="Ano",BH789*'Podpůrná data'!$B$5,BH789*'Podpůrná data'!$B$3)</f>
        <v>0</v>
      </c>
      <c r="BI790" s="72">
        <f>IF($J781="Ano",BI789*'Podpůrná data'!$B$5,BI789*'Podpůrná data'!$B$3)</f>
        <v>0</v>
      </c>
      <c r="BJ790" s="72">
        <f>IF($J781="Ano",BJ789*'Podpůrná data'!$B$5,BJ789*'Podpůrná data'!$B$3)</f>
        <v>0</v>
      </c>
      <c r="BK790" s="72">
        <f>IF($J781="Ano",BK789*'Podpůrná data'!$B$5,BK789*'Podpůrná data'!$B$3)</f>
        <v>0</v>
      </c>
      <c r="BL790" s="72">
        <f>IF($J781="Ano",BL789*'Podpůrná data'!$B$5,BL789*'Podpůrná data'!$B$3)</f>
        <v>0</v>
      </c>
      <c r="BM790" s="72">
        <f>IF($J781="Ano",BM789*'Podpůrná data'!$B$5,BM789*'Podpůrná data'!$B$3)</f>
        <v>0</v>
      </c>
      <c r="BN790" s="363"/>
      <c r="BO790" s="365"/>
      <c r="BP790" s="367"/>
      <c r="BQ790" s="367"/>
      <c r="BR790" s="106"/>
      <c r="BS790" s="178">
        <f>SUMIFS($R790:$BM790,$R780:$BM780,"1. ZoR")</f>
        <v>0</v>
      </c>
      <c r="BT790" s="178">
        <f>SUMIFS($R790:$BM790,$R780:$BM780,"2. ZoR")</f>
        <v>0</v>
      </c>
      <c r="BU790" s="178">
        <f>SUMIFS($R790:$BM790,$R780:$BM780,"3. ZoR")</f>
        <v>0</v>
      </c>
      <c r="BV790" s="178">
        <f>SUMIFS($R790:$BM790,$R780:$BM780,"4. ZoR")</f>
        <v>0</v>
      </c>
      <c r="BW790" s="178">
        <f>SUMIFS($R790:$BM790,$R780:$BM780,"5. ZoR")</f>
        <v>0</v>
      </c>
      <c r="BX790" s="178">
        <f>SUMIFS($R790:$BM790,$R780:$BM780,"6. ZoR")</f>
        <v>0</v>
      </c>
      <c r="BY790" s="178">
        <f>SUMIFS($R790:$BM790,$R780:$BM780,"7. ZoR")</f>
        <v>0</v>
      </c>
      <c r="BZ790" s="178">
        <f>SUMIFS($R790:$BM790,$R780:$BM780,"8. ZoR")</f>
        <v>0</v>
      </c>
      <c r="CA790" s="178">
        <f>SUMIFS($R790:$BM790,$R780:$BM780,"9. ZoR")</f>
        <v>0</v>
      </c>
      <c r="CB790" s="178">
        <f>SUMIFS($R790:$BM790,$R780:$BM780,"10. ZoR")</f>
        <v>0</v>
      </c>
      <c r="CC790" s="178">
        <f>SUMIFS($R790:$BM790,$R780:$BM780,"11. ZoR")</f>
        <v>0</v>
      </c>
      <c r="CD790" s="178">
        <f>SUMIFS($R790:$BM790,$R780:$BM780,"12. ZoR")</f>
        <v>0</v>
      </c>
      <c r="CE790" s="178">
        <f>SUMIFS($R790:$BM790,$R780:$BM780,"13. ZoR")</f>
        <v>0</v>
      </c>
      <c r="CF790" s="178">
        <f>SUMIFS($R790:$BM790,$R780:$BM780,"14. ZoR")</f>
        <v>0</v>
      </c>
      <c r="CG790" s="178">
        <f>SUMIFS($R790:$BM790,$R780:$BM780,"15. ZoR")</f>
        <v>0</v>
      </c>
    </row>
    <row r="791" spans="1:85" ht="15" hidden="1" thickBot="1" x14ac:dyDescent="0.4">
      <c r="B791" s="105"/>
      <c r="C791" s="130"/>
      <c r="D791" s="130"/>
      <c r="E791" s="130"/>
      <c r="F791" s="130"/>
      <c r="G791" s="130"/>
      <c r="H791" s="105"/>
      <c r="I791" s="105"/>
      <c r="J791" s="105"/>
      <c r="K791" s="105"/>
      <c r="L791" s="105"/>
      <c r="M791" s="105"/>
      <c r="N791" s="7"/>
      <c r="O791" s="105"/>
      <c r="P791" s="105"/>
      <c r="Q791" s="105"/>
      <c r="R791" s="105"/>
      <c r="S791" s="105"/>
      <c r="T791" s="7"/>
      <c r="U791" s="105"/>
      <c r="V791" s="105"/>
      <c r="W791" s="105"/>
      <c r="X791" s="105"/>
      <c r="Y791" s="105"/>
      <c r="Z791" s="105"/>
      <c r="AA791" s="105"/>
      <c r="AB791" s="105"/>
      <c r="AC791" s="105"/>
      <c r="AD791" s="105"/>
      <c r="AE791" s="105"/>
      <c r="AF791" s="105"/>
      <c r="AG791" s="105"/>
      <c r="AH791" s="105"/>
      <c r="AI791" s="105"/>
      <c r="AJ791" s="105"/>
      <c r="AK791" s="105"/>
      <c r="AL791" s="105"/>
      <c r="AM791" s="105"/>
      <c r="AN791" s="105"/>
      <c r="AO791" s="105"/>
      <c r="AP791" s="105"/>
      <c r="AQ791" s="105"/>
      <c r="AR791" s="105"/>
      <c r="AS791" s="105"/>
      <c r="AT791" s="105"/>
      <c r="AU791" s="105"/>
      <c r="AV791" s="105"/>
      <c r="AW791" s="105"/>
      <c r="AX791" s="105"/>
      <c r="AY791" s="105"/>
      <c r="AZ791" s="105"/>
      <c r="BA791" s="105"/>
      <c r="BB791" s="105"/>
      <c r="BC791" s="105"/>
      <c r="BD791" s="105"/>
      <c r="BE791" s="105"/>
      <c r="BF791" s="105"/>
      <c r="BG791" s="105"/>
      <c r="BH791" s="105"/>
      <c r="BI791" s="105"/>
      <c r="BJ791" s="105"/>
      <c r="BK791" s="105"/>
      <c r="BL791" s="105"/>
      <c r="BM791" s="105"/>
      <c r="BN791" s="105"/>
      <c r="BO791" s="105"/>
      <c r="BP791" s="105"/>
      <c r="BQ791" s="105"/>
      <c r="BR791" s="105"/>
      <c r="BS791" s="105"/>
      <c r="BT791" s="105"/>
      <c r="BU791" s="105"/>
      <c r="BV791" s="105"/>
      <c r="BW791" s="105"/>
      <c r="BX791" s="105"/>
      <c r="BY791" s="105"/>
      <c r="BZ791" s="105"/>
      <c r="CA791" s="105"/>
      <c r="CB791" s="105"/>
      <c r="CC791" s="105"/>
      <c r="CD791" s="105"/>
      <c r="CE791" s="105"/>
      <c r="CF791" s="105"/>
      <c r="CG791" s="105"/>
    </row>
    <row r="792" spans="1:85" s="245" customFormat="1" ht="69.650000000000006" customHeight="1" thickBot="1" x14ac:dyDescent="0.4">
      <c r="A792" s="249"/>
      <c r="B792" s="120"/>
      <c r="C792" s="360" t="s">
        <v>2</v>
      </c>
      <c r="D792" s="121"/>
      <c r="E792" s="131" t="s">
        <v>206</v>
      </c>
      <c r="F792" s="131" t="s">
        <v>444</v>
      </c>
      <c r="G792" s="131" t="s">
        <v>208</v>
      </c>
      <c r="H792" s="122" t="s">
        <v>94</v>
      </c>
      <c r="I792" s="122" t="s">
        <v>95</v>
      </c>
      <c r="J792" s="122" t="s">
        <v>96</v>
      </c>
      <c r="K792" s="122" t="s">
        <v>216</v>
      </c>
      <c r="L792" s="122" t="s">
        <v>218</v>
      </c>
      <c r="M792" s="138" t="s">
        <v>1</v>
      </c>
      <c r="N792" s="7"/>
      <c r="O792" s="124">
        <v>208002</v>
      </c>
      <c r="P792" s="106"/>
      <c r="Q792" s="194" t="s">
        <v>128</v>
      </c>
      <c r="R792" s="83" t="s">
        <v>4</v>
      </c>
      <c r="S792" s="83" t="s">
        <v>5</v>
      </c>
      <c r="T792" s="83" t="s">
        <v>6</v>
      </c>
      <c r="U792" s="83" t="s">
        <v>7</v>
      </c>
      <c r="V792" s="83" t="s">
        <v>8</v>
      </c>
      <c r="W792" s="83" t="s">
        <v>9</v>
      </c>
      <c r="X792" s="83" t="s">
        <v>10</v>
      </c>
      <c r="Y792" s="83" t="s">
        <v>11</v>
      </c>
      <c r="Z792" s="83" t="s">
        <v>12</v>
      </c>
      <c r="AA792" s="83" t="s">
        <v>13</v>
      </c>
      <c r="AB792" s="83" t="s">
        <v>14</v>
      </c>
      <c r="AC792" s="83" t="s">
        <v>15</v>
      </c>
      <c r="AD792" s="83" t="s">
        <v>16</v>
      </c>
      <c r="AE792" s="83" t="s">
        <v>17</v>
      </c>
      <c r="AF792" s="83" t="s">
        <v>18</v>
      </c>
      <c r="AG792" s="83" t="s">
        <v>19</v>
      </c>
      <c r="AH792" s="83" t="s">
        <v>20</v>
      </c>
      <c r="AI792" s="83" t="s">
        <v>21</v>
      </c>
      <c r="AJ792" s="83" t="s">
        <v>22</v>
      </c>
      <c r="AK792" s="83" t="s">
        <v>23</v>
      </c>
      <c r="AL792" s="83" t="s">
        <v>24</v>
      </c>
      <c r="AM792" s="83" t="s">
        <v>25</v>
      </c>
      <c r="AN792" s="83" t="s">
        <v>26</v>
      </c>
      <c r="AO792" s="83" t="s">
        <v>27</v>
      </c>
      <c r="AP792" s="83" t="s">
        <v>28</v>
      </c>
      <c r="AQ792" s="83" t="s">
        <v>29</v>
      </c>
      <c r="AR792" s="83" t="s">
        <v>30</v>
      </c>
      <c r="AS792" s="83" t="s">
        <v>31</v>
      </c>
      <c r="AT792" s="83" t="s">
        <v>32</v>
      </c>
      <c r="AU792" s="83" t="s">
        <v>33</v>
      </c>
      <c r="AV792" s="83" t="s">
        <v>34</v>
      </c>
      <c r="AW792" s="83" t="s">
        <v>35</v>
      </c>
      <c r="AX792" s="83" t="s">
        <v>36</v>
      </c>
      <c r="AY792" s="83" t="s">
        <v>37</v>
      </c>
      <c r="AZ792" s="83" t="s">
        <v>38</v>
      </c>
      <c r="BA792" s="83" t="s">
        <v>39</v>
      </c>
      <c r="BB792" s="83" t="s">
        <v>40</v>
      </c>
      <c r="BC792" s="83" t="s">
        <v>41</v>
      </c>
      <c r="BD792" s="83" t="s">
        <v>42</v>
      </c>
      <c r="BE792" s="83" t="s">
        <v>43</v>
      </c>
      <c r="BF792" s="83" t="s">
        <v>44</v>
      </c>
      <c r="BG792" s="83" t="s">
        <v>45</v>
      </c>
      <c r="BH792" s="83" t="s">
        <v>46</v>
      </c>
      <c r="BI792" s="83" t="s">
        <v>47</v>
      </c>
      <c r="BJ792" s="83" t="s">
        <v>48</v>
      </c>
      <c r="BK792" s="83" t="s">
        <v>49</v>
      </c>
      <c r="BL792" s="83" t="s">
        <v>50</v>
      </c>
      <c r="BM792" s="83" t="s">
        <v>51</v>
      </c>
      <c r="BN792" s="134" t="s">
        <v>163</v>
      </c>
      <c r="BO792" s="135" t="s">
        <v>164</v>
      </c>
      <c r="BP792" s="135" t="s">
        <v>146</v>
      </c>
      <c r="BQ792" s="135" t="s">
        <v>214</v>
      </c>
      <c r="BR792" s="106"/>
      <c r="BS792" s="368" t="s">
        <v>238</v>
      </c>
      <c r="BT792" s="369"/>
      <c r="BU792" s="369"/>
      <c r="BV792" s="369"/>
      <c r="BW792" s="369"/>
      <c r="BX792" s="369"/>
      <c r="BY792" s="369"/>
      <c r="BZ792" s="369"/>
      <c r="CA792" s="369"/>
      <c r="CB792" s="369"/>
      <c r="CC792" s="369"/>
      <c r="CD792" s="369"/>
      <c r="CE792" s="369"/>
      <c r="CF792" s="369"/>
      <c r="CG792" s="369"/>
    </row>
    <row r="793" spans="1:85" s="245" customFormat="1" ht="21" hidden="1" customHeight="1" x14ac:dyDescent="0.35">
      <c r="A793" s="250"/>
      <c r="B793" s="113"/>
      <c r="C793" s="361"/>
      <c r="D793" s="125"/>
      <c r="E793" s="125"/>
      <c r="F793" s="125"/>
      <c r="G793" s="125"/>
      <c r="H793" s="370" t="s">
        <v>250</v>
      </c>
      <c r="I793" s="371" t="s">
        <v>425</v>
      </c>
      <c r="J793" s="357" t="s">
        <v>97</v>
      </c>
      <c r="K793" s="357" t="s">
        <v>217</v>
      </c>
      <c r="L793" s="137"/>
      <c r="M793" s="373" t="s">
        <v>93</v>
      </c>
      <c r="N793" s="7"/>
      <c r="O793" s="375" t="s">
        <v>3</v>
      </c>
      <c r="P793" s="106"/>
      <c r="Q793" s="84"/>
      <c r="R793" s="74">
        <f>MONTH(Úvod!$F$10)</f>
        <v>1</v>
      </c>
      <c r="S793" s="75">
        <f t="shared" ref="S793" si="14812">IF(R793=12,1,R793+1)</f>
        <v>2</v>
      </c>
      <c r="T793" s="75">
        <f t="shared" ref="T793" si="14813">IF(S793=12,1,S793+1)</f>
        <v>3</v>
      </c>
      <c r="U793" s="76">
        <f t="shared" ref="U793" si="14814">IF(T793=12,1,T793+1)</f>
        <v>4</v>
      </c>
      <c r="V793" s="76">
        <f t="shared" ref="V793" si="14815">IF(U793=12,1,U793+1)</f>
        <v>5</v>
      </c>
      <c r="W793" s="76">
        <f t="shared" ref="W793" si="14816">IF(V793=12,1,V793+1)</f>
        <v>6</v>
      </c>
      <c r="X793" s="76">
        <f t="shared" ref="X793" si="14817">IF(W793=12,1,W793+1)</f>
        <v>7</v>
      </c>
      <c r="Y793" s="76">
        <f t="shared" ref="Y793" si="14818">IF(X793=12,1,X793+1)</f>
        <v>8</v>
      </c>
      <c r="Z793" s="76">
        <f t="shared" ref="Z793" si="14819">IF(Y793=12,1,Y793+1)</f>
        <v>9</v>
      </c>
      <c r="AA793" s="76">
        <f>IF(Z793=12,1,Z793+1)</f>
        <v>10</v>
      </c>
      <c r="AB793" s="76">
        <f t="shared" ref="AB793" si="14820">IF(AA793=12,1,AA793+1)</f>
        <v>11</v>
      </c>
      <c r="AC793" s="76">
        <f t="shared" ref="AC793" si="14821">IF(AB793=12,1,AB793+1)</f>
        <v>12</v>
      </c>
      <c r="AD793" s="76">
        <f t="shared" ref="AD793" si="14822">IF(AC793=12,1,AC793+1)</f>
        <v>1</v>
      </c>
      <c r="AE793" s="76">
        <f t="shared" ref="AE793" si="14823">IF(AD793=12,1,AD793+1)</f>
        <v>2</v>
      </c>
      <c r="AF793" s="76">
        <f t="shared" ref="AF793" si="14824">IF(AE793=12,1,AE793+1)</f>
        <v>3</v>
      </c>
      <c r="AG793" s="76">
        <f t="shared" ref="AG793" si="14825">IF(AF793=12,1,AF793+1)</f>
        <v>4</v>
      </c>
      <c r="AH793" s="76">
        <f t="shared" ref="AH793" si="14826">IF(AG793=12,1,AG793+1)</f>
        <v>5</v>
      </c>
      <c r="AI793" s="76">
        <f t="shared" ref="AI793" si="14827">IF(AH793=12,1,AH793+1)</f>
        <v>6</v>
      </c>
      <c r="AJ793" s="76">
        <f>IF(AI793=12,1,AI793+1)</f>
        <v>7</v>
      </c>
      <c r="AK793" s="76">
        <f t="shared" ref="AK793" si="14828">IF(AJ793=12,1,AJ793+1)</f>
        <v>8</v>
      </c>
      <c r="AL793" s="76">
        <f t="shared" ref="AL793" si="14829">IF(AK793=12,1,AK793+1)</f>
        <v>9</v>
      </c>
      <c r="AM793" s="76">
        <f t="shared" ref="AM793" si="14830">IF(AL793=12,1,AL793+1)</f>
        <v>10</v>
      </c>
      <c r="AN793" s="76">
        <f t="shared" ref="AN793" si="14831">IF(AM793=12,1,AM793+1)</f>
        <v>11</v>
      </c>
      <c r="AO793" s="76">
        <f t="shared" ref="AO793" si="14832">IF(AN793=12,1,AN793+1)</f>
        <v>12</v>
      </c>
      <c r="AP793" s="76">
        <f t="shared" ref="AP793" si="14833">IF(AO793=12,1,AO793+1)</f>
        <v>1</v>
      </c>
      <c r="AQ793" s="76">
        <f t="shared" ref="AQ793" si="14834">IF(AP793=12,1,AP793+1)</f>
        <v>2</v>
      </c>
      <c r="AR793" s="76">
        <f t="shared" ref="AR793" si="14835">IF(AQ793=12,1,AQ793+1)</f>
        <v>3</v>
      </c>
      <c r="AS793" s="76">
        <f t="shared" ref="AS793" si="14836">IF(AR793=12,1,AR793+1)</f>
        <v>4</v>
      </c>
      <c r="AT793" s="76">
        <f t="shared" ref="AT793" si="14837">IF(AS793=12,1,AS793+1)</f>
        <v>5</v>
      </c>
      <c r="AU793" s="76">
        <f t="shared" ref="AU793" si="14838">IF(AT793=12,1,AT793+1)</f>
        <v>6</v>
      </c>
      <c r="AV793" s="76">
        <f t="shared" ref="AV793" si="14839">IF(AU793=12,1,AU793+1)</f>
        <v>7</v>
      </c>
      <c r="AW793" s="76">
        <f t="shared" ref="AW793" si="14840">IF(AV793=12,1,AV793+1)</f>
        <v>8</v>
      </c>
      <c r="AX793" s="76">
        <f t="shared" ref="AX793" si="14841">IF(AW793=12,1,AW793+1)</f>
        <v>9</v>
      </c>
      <c r="AY793" s="76">
        <f t="shared" ref="AY793" si="14842">IF(AX793=12,1,AX793+1)</f>
        <v>10</v>
      </c>
      <c r="AZ793" s="76">
        <f t="shared" ref="AZ793" si="14843">IF(AY793=12,1,AY793+1)</f>
        <v>11</v>
      </c>
      <c r="BA793" s="76">
        <f t="shared" ref="BA793" si="14844">IF(AZ793=12,1,AZ793+1)</f>
        <v>12</v>
      </c>
      <c r="BB793" s="76">
        <f t="shared" ref="BB793" si="14845">IF(BA793=12,1,BA793+1)</f>
        <v>1</v>
      </c>
      <c r="BC793" s="76">
        <f t="shared" ref="BC793" si="14846">IF(BB793=12,1,BB793+1)</f>
        <v>2</v>
      </c>
      <c r="BD793" s="76">
        <f t="shared" ref="BD793" si="14847">IF(BC793=12,1,BC793+1)</f>
        <v>3</v>
      </c>
      <c r="BE793" s="76">
        <f t="shared" ref="BE793" si="14848">IF(BD793=12,1,BD793+1)</f>
        <v>4</v>
      </c>
      <c r="BF793" s="76">
        <f t="shared" ref="BF793" si="14849">IF(BE793=12,1,BE793+1)</f>
        <v>5</v>
      </c>
      <c r="BG793" s="76">
        <f t="shared" ref="BG793" si="14850">IF(BF793=12,1,BF793+1)</f>
        <v>6</v>
      </c>
      <c r="BH793" s="76">
        <f t="shared" ref="BH793" si="14851">IF(BG793=12,1,BG793+1)</f>
        <v>7</v>
      </c>
      <c r="BI793" s="76">
        <f t="shared" ref="BI793" si="14852">IF(BH793=12,1,BH793+1)</f>
        <v>8</v>
      </c>
      <c r="BJ793" s="76">
        <f t="shared" ref="BJ793" si="14853">IF(BI793=12,1,BI793+1)</f>
        <v>9</v>
      </c>
      <c r="BK793" s="76">
        <f t="shared" ref="BK793" si="14854">IF(BJ793=12,1,BJ793+1)</f>
        <v>10</v>
      </c>
      <c r="BL793" s="76">
        <f t="shared" ref="BL793" si="14855">IF(BK793=12,1,BK793+1)</f>
        <v>11</v>
      </c>
      <c r="BM793" s="76">
        <f t="shared" ref="BM793" si="14856">IF(BL793=12,1,BL793+1)</f>
        <v>12</v>
      </c>
      <c r="BN793" s="81"/>
      <c r="BO793" s="78"/>
      <c r="BP793" s="78"/>
      <c r="BQ793" s="78"/>
      <c r="BR793" s="106"/>
      <c r="BS793" s="106"/>
      <c r="BT793" s="106"/>
      <c r="BU793" s="106"/>
      <c r="BV793" s="106"/>
      <c r="BW793" s="106"/>
      <c r="BX793" s="106"/>
      <c r="BY793" s="106"/>
      <c r="BZ793" s="106"/>
      <c r="CA793" s="106"/>
      <c r="CB793" s="106"/>
      <c r="CC793" s="106"/>
      <c r="CD793" s="106"/>
      <c r="CE793" s="106"/>
      <c r="CF793" s="106"/>
      <c r="CG793" s="106"/>
    </row>
    <row r="794" spans="1:85" s="245" customFormat="1" ht="18" hidden="1" customHeight="1" x14ac:dyDescent="0.35">
      <c r="A794" s="250"/>
      <c r="B794" s="113"/>
      <c r="C794" s="361"/>
      <c r="D794" s="125"/>
      <c r="E794" s="125"/>
      <c r="F794" s="125"/>
      <c r="G794" s="125"/>
      <c r="H794" s="370"/>
      <c r="I794" s="371"/>
      <c r="J794" s="357"/>
      <c r="K794" s="357"/>
      <c r="L794" s="137"/>
      <c r="M794" s="373"/>
      <c r="N794" s="7"/>
      <c r="O794" s="376"/>
      <c r="P794" s="106"/>
      <c r="Q794" s="77"/>
      <c r="R794" s="59">
        <f t="shared" ref="R794:BM794" si="14857">VALUE(_xlfn.CONCAT(R793,".",R796))</f>
        <v>1</v>
      </c>
      <c r="S794" s="73">
        <f t="shared" si="14857"/>
        <v>32</v>
      </c>
      <c r="T794" s="73">
        <f t="shared" si="14857"/>
        <v>61</v>
      </c>
      <c r="U794" s="73">
        <f t="shared" si="14857"/>
        <v>92</v>
      </c>
      <c r="V794" s="73">
        <f t="shared" si="14857"/>
        <v>122</v>
      </c>
      <c r="W794" s="73">
        <f t="shared" si="14857"/>
        <v>153</v>
      </c>
      <c r="X794" s="73">
        <f t="shared" si="14857"/>
        <v>183</v>
      </c>
      <c r="Y794" s="73">
        <f t="shared" si="14857"/>
        <v>214</v>
      </c>
      <c r="Z794" s="73">
        <f t="shared" si="14857"/>
        <v>245</v>
      </c>
      <c r="AA794" s="73">
        <f t="shared" si="14857"/>
        <v>275</v>
      </c>
      <c r="AB794" s="73">
        <f t="shared" si="14857"/>
        <v>306</v>
      </c>
      <c r="AC794" s="73">
        <f t="shared" si="14857"/>
        <v>336</v>
      </c>
      <c r="AD794" s="73">
        <f t="shared" si="14857"/>
        <v>367</v>
      </c>
      <c r="AE794" s="73">
        <f t="shared" si="14857"/>
        <v>398</v>
      </c>
      <c r="AF794" s="73">
        <f t="shared" si="14857"/>
        <v>426</v>
      </c>
      <c r="AG794" s="73">
        <f t="shared" si="14857"/>
        <v>457</v>
      </c>
      <c r="AH794" s="73">
        <f t="shared" si="14857"/>
        <v>487</v>
      </c>
      <c r="AI794" s="73">
        <f t="shared" si="14857"/>
        <v>518</v>
      </c>
      <c r="AJ794" s="73">
        <f t="shared" si="14857"/>
        <v>548</v>
      </c>
      <c r="AK794" s="73">
        <f t="shared" si="14857"/>
        <v>579</v>
      </c>
      <c r="AL794" s="73">
        <f t="shared" si="14857"/>
        <v>610</v>
      </c>
      <c r="AM794" s="73">
        <f t="shared" si="14857"/>
        <v>640</v>
      </c>
      <c r="AN794" s="73">
        <f t="shared" si="14857"/>
        <v>671</v>
      </c>
      <c r="AO794" s="73">
        <f t="shared" si="14857"/>
        <v>701</v>
      </c>
      <c r="AP794" s="73">
        <f t="shared" si="14857"/>
        <v>732</v>
      </c>
      <c r="AQ794" s="73">
        <f t="shared" si="14857"/>
        <v>763</v>
      </c>
      <c r="AR794" s="73">
        <f t="shared" si="14857"/>
        <v>791</v>
      </c>
      <c r="AS794" s="73">
        <f t="shared" si="14857"/>
        <v>822</v>
      </c>
      <c r="AT794" s="73">
        <f t="shared" si="14857"/>
        <v>852</v>
      </c>
      <c r="AU794" s="73">
        <f t="shared" si="14857"/>
        <v>883</v>
      </c>
      <c r="AV794" s="73">
        <f t="shared" si="14857"/>
        <v>913</v>
      </c>
      <c r="AW794" s="73">
        <f t="shared" si="14857"/>
        <v>944</v>
      </c>
      <c r="AX794" s="73">
        <f t="shared" si="14857"/>
        <v>975</v>
      </c>
      <c r="AY794" s="73">
        <f t="shared" si="14857"/>
        <v>1005</v>
      </c>
      <c r="AZ794" s="73">
        <f t="shared" si="14857"/>
        <v>1036</v>
      </c>
      <c r="BA794" s="73">
        <f t="shared" si="14857"/>
        <v>1066</v>
      </c>
      <c r="BB794" s="73">
        <f t="shared" si="14857"/>
        <v>1097</v>
      </c>
      <c r="BC794" s="73">
        <f t="shared" si="14857"/>
        <v>1128</v>
      </c>
      <c r="BD794" s="73">
        <f t="shared" si="14857"/>
        <v>1156</v>
      </c>
      <c r="BE794" s="73">
        <f t="shared" si="14857"/>
        <v>1187</v>
      </c>
      <c r="BF794" s="73">
        <f t="shared" si="14857"/>
        <v>1217</v>
      </c>
      <c r="BG794" s="73">
        <f t="shared" si="14857"/>
        <v>1248</v>
      </c>
      <c r="BH794" s="73">
        <f t="shared" si="14857"/>
        <v>1278</v>
      </c>
      <c r="BI794" s="73">
        <f t="shared" si="14857"/>
        <v>1309</v>
      </c>
      <c r="BJ794" s="73">
        <f t="shared" si="14857"/>
        <v>1340</v>
      </c>
      <c r="BK794" s="73">
        <f t="shared" si="14857"/>
        <v>1370</v>
      </c>
      <c r="BL794" s="73">
        <f t="shared" si="14857"/>
        <v>1401</v>
      </c>
      <c r="BM794" s="73">
        <f t="shared" si="14857"/>
        <v>1431</v>
      </c>
      <c r="BN794" s="82"/>
      <c r="BO794" s="79"/>
      <c r="BP794" s="79"/>
      <c r="BQ794" s="79"/>
      <c r="BR794" s="106"/>
      <c r="BS794" s="106"/>
      <c r="BT794" s="106"/>
      <c r="BU794" s="106"/>
      <c r="BV794" s="106"/>
      <c r="BW794" s="106"/>
      <c r="BX794" s="106"/>
      <c r="BY794" s="106"/>
      <c r="BZ794" s="106"/>
      <c r="CA794" s="106"/>
      <c r="CB794" s="106"/>
      <c r="CC794" s="106"/>
      <c r="CD794" s="106"/>
      <c r="CE794" s="106"/>
      <c r="CF794" s="106"/>
      <c r="CG794" s="106"/>
    </row>
    <row r="795" spans="1:85" s="245" customFormat="1" ht="18" customHeight="1" x14ac:dyDescent="0.35">
      <c r="A795" s="250"/>
      <c r="B795" s="113"/>
      <c r="C795" s="361"/>
      <c r="D795" s="125"/>
      <c r="E795" s="357" t="s">
        <v>207</v>
      </c>
      <c r="F795" s="357" t="s">
        <v>207</v>
      </c>
      <c r="G795" s="357" t="s">
        <v>207</v>
      </c>
      <c r="H795" s="370"/>
      <c r="I795" s="371"/>
      <c r="J795" s="357"/>
      <c r="K795" s="357"/>
      <c r="L795" s="357" t="s">
        <v>219</v>
      </c>
      <c r="M795" s="373"/>
      <c r="N795" s="7"/>
      <c r="O795" s="376"/>
      <c r="P795" s="106"/>
      <c r="Q795" s="77"/>
      <c r="R795" s="60" t="str">
        <f>VLOOKUP(R793,'Podpůrná data'!$I$188:$J$199,2)</f>
        <v>leden</v>
      </c>
      <c r="S795" s="60" t="str">
        <f>VLOOKUP(S793,'Podpůrná data'!$I$188:$J$199,2)</f>
        <v>únor</v>
      </c>
      <c r="T795" s="60" t="str">
        <f>VLOOKUP(T793,'Podpůrná data'!$I$188:$J$199,2)</f>
        <v>březen</v>
      </c>
      <c r="U795" s="60" t="str">
        <f>VLOOKUP(U793,'Podpůrná data'!$I$188:$J$199,2)</f>
        <v>duben</v>
      </c>
      <c r="V795" s="60" t="str">
        <f>VLOOKUP(V793,'Podpůrná data'!$I$188:$J$199,2)</f>
        <v>květen</v>
      </c>
      <c r="W795" s="60" t="str">
        <f>VLOOKUP(W793,'Podpůrná data'!$I$188:$J$199,2)</f>
        <v>červen</v>
      </c>
      <c r="X795" s="60" t="str">
        <f>VLOOKUP(X793,'Podpůrná data'!$I$188:$J$199,2)</f>
        <v>červenec</v>
      </c>
      <c r="Y795" s="60" t="str">
        <f>VLOOKUP(Y793,'Podpůrná data'!$I$188:$J$199,2)</f>
        <v>srpen</v>
      </c>
      <c r="Z795" s="60" t="str">
        <f>VLOOKUP(Z793,'Podpůrná data'!$I$188:$J$199,2)</f>
        <v>září</v>
      </c>
      <c r="AA795" s="60" t="str">
        <f>VLOOKUP(AA793,'Podpůrná data'!$I$188:$J$199,2)</f>
        <v>říjen</v>
      </c>
      <c r="AB795" s="60" t="str">
        <f>VLOOKUP(AB793,'Podpůrná data'!$I$188:$J$199,2)</f>
        <v>listopad</v>
      </c>
      <c r="AC795" s="60" t="str">
        <f>VLOOKUP(AC793,'Podpůrná data'!$I$188:$J$199,2)</f>
        <v>prosinec</v>
      </c>
      <c r="AD795" s="60" t="str">
        <f>VLOOKUP(AD793,'Podpůrná data'!$I$188:$J$199,2)</f>
        <v>leden</v>
      </c>
      <c r="AE795" s="60" t="str">
        <f>VLOOKUP(AE793,'Podpůrná data'!$I$188:$J$199,2)</f>
        <v>únor</v>
      </c>
      <c r="AF795" s="60" t="str">
        <f>VLOOKUP(AF793,'Podpůrná data'!$I$188:$J$199,2)</f>
        <v>březen</v>
      </c>
      <c r="AG795" s="60" t="str">
        <f>VLOOKUP(AG793,'Podpůrná data'!$I$188:$J$199,2)</f>
        <v>duben</v>
      </c>
      <c r="AH795" s="60" t="str">
        <f>VLOOKUP(AH793,'Podpůrná data'!$I$188:$J$199,2)</f>
        <v>květen</v>
      </c>
      <c r="AI795" s="60" t="str">
        <f>VLOOKUP(AI793,'Podpůrná data'!$I$188:$J$199,2)</f>
        <v>červen</v>
      </c>
      <c r="AJ795" s="60" t="str">
        <f>VLOOKUP(AJ793,'Podpůrná data'!$I$188:$J$199,2)</f>
        <v>červenec</v>
      </c>
      <c r="AK795" s="60" t="str">
        <f>VLOOKUP(AK793,'Podpůrná data'!$I$188:$J$199,2)</f>
        <v>srpen</v>
      </c>
      <c r="AL795" s="60" t="str">
        <f>VLOOKUP(AL793,'Podpůrná data'!$I$188:$J$199,2)</f>
        <v>září</v>
      </c>
      <c r="AM795" s="60" t="str">
        <f>VLOOKUP(AM793,'Podpůrná data'!$I$188:$J$199,2)</f>
        <v>říjen</v>
      </c>
      <c r="AN795" s="60" t="str">
        <f>VLOOKUP(AN793,'Podpůrná data'!$I$188:$J$199,2)</f>
        <v>listopad</v>
      </c>
      <c r="AO795" s="60" t="str">
        <f>VLOOKUP(AO793,'Podpůrná data'!$I$188:$J$199,2)</f>
        <v>prosinec</v>
      </c>
      <c r="AP795" s="60" t="str">
        <f>VLOOKUP(AP793,'Podpůrná data'!$I$188:$J$199,2)</f>
        <v>leden</v>
      </c>
      <c r="AQ795" s="60" t="str">
        <f>VLOOKUP(AQ793,'Podpůrná data'!$I$188:$J$199,2)</f>
        <v>únor</v>
      </c>
      <c r="AR795" s="60" t="str">
        <f>VLOOKUP(AR793,'Podpůrná data'!$I$188:$J$199,2)</f>
        <v>březen</v>
      </c>
      <c r="AS795" s="60" t="str">
        <f>VLOOKUP(AS793,'Podpůrná data'!$I$188:$J$199,2)</f>
        <v>duben</v>
      </c>
      <c r="AT795" s="60" t="str">
        <f>VLOOKUP(AT793,'Podpůrná data'!$I$188:$J$199,2)</f>
        <v>květen</v>
      </c>
      <c r="AU795" s="60" t="str">
        <f>VLOOKUP(AU793,'Podpůrná data'!$I$188:$J$199,2)</f>
        <v>červen</v>
      </c>
      <c r="AV795" s="60" t="str">
        <f>VLOOKUP(AV793,'Podpůrná data'!$I$188:$J$199,2)</f>
        <v>červenec</v>
      </c>
      <c r="AW795" s="60" t="str">
        <f>VLOOKUP(AW793,'Podpůrná data'!$I$188:$J$199,2)</f>
        <v>srpen</v>
      </c>
      <c r="AX795" s="60" t="str">
        <f>VLOOKUP(AX793,'Podpůrná data'!$I$188:$J$199,2)</f>
        <v>září</v>
      </c>
      <c r="AY795" s="60" t="str">
        <f>VLOOKUP(AY793,'Podpůrná data'!$I$188:$J$199,2)</f>
        <v>říjen</v>
      </c>
      <c r="AZ795" s="60" t="str">
        <f>VLOOKUP(AZ793,'Podpůrná data'!$I$188:$J$199,2)</f>
        <v>listopad</v>
      </c>
      <c r="BA795" s="60" t="str">
        <f>VLOOKUP(BA793,'Podpůrná data'!$I$188:$J$199,2)</f>
        <v>prosinec</v>
      </c>
      <c r="BB795" s="60" t="str">
        <f>VLOOKUP(BB793,'Podpůrná data'!$I$188:$J$199,2)</f>
        <v>leden</v>
      </c>
      <c r="BC795" s="60" t="str">
        <f>VLOOKUP(BC793,'Podpůrná data'!$I$188:$J$199,2)</f>
        <v>únor</v>
      </c>
      <c r="BD795" s="60" t="str">
        <f>VLOOKUP(BD793,'Podpůrná data'!$I$188:$J$199,2)</f>
        <v>březen</v>
      </c>
      <c r="BE795" s="60" t="str">
        <f>VLOOKUP(BE793,'Podpůrná data'!$I$188:$J$199,2)</f>
        <v>duben</v>
      </c>
      <c r="BF795" s="60" t="str">
        <f>VLOOKUP(BF793,'Podpůrná data'!$I$188:$J$199,2)</f>
        <v>květen</v>
      </c>
      <c r="BG795" s="60" t="str">
        <f>VLOOKUP(BG793,'Podpůrná data'!$I$188:$J$199,2)</f>
        <v>červen</v>
      </c>
      <c r="BH795" s="60" t="str">
        <f>VLOOKUP(BH793,'Podpůrná data'!$I$188:$J$199,2)</f>
        <v>červenec</v>
      </c>
      <c r="BI795" s="60" t="str">
        <f>VLOOKUP(BI793,'Podpůrná data'!$I$188:$J$199,2)</f>
        <v>srpen</v>
      </c>
      <c r="BJ795" s="60" t="str">
        <f>VLOOKUP(BJ793,'Podpůrná data'!$I$188:$J$199,2)</f>
        <v>září</v>
      </c>
      <c r="BK795" s="60" t="str">
        <f>VLOOKUP(BK793,'Podpůrná data'!$I$188:$J$199,2)</f>
        <v>říjen</v>
      </c>
      <c r="BL795" s="60" t="str">
        <f>VLOOKUP(BL793,'Podpůrná data'!$I$188:$J$199,2)</f>
        <v>listopad</v>
      </c>
      <c r="BM795" s="60" t="str">
        <f>VLOOKUP(BM793,'Podpůrná data'!$I$188:$J$199,2)</f>
        <v>prosinec</v>
      </c>
      <c r="BN795" s="171"/>
      <c r="BO795" s="175"/>
      <c r="BP795" s="197"/>
      <c r="BQ795" s="197"/>
      <c r="BR795" s="106"/>
      <c r="BS795" s="179" t="s">
        <v>105</v>
      </c>
      <c r="BT795" s="179" t="s">
        <v>106</v>
      </c>
      <c r="BU795" s="179" t="s">
        <v>107</v>
      </c>
      <c r="BV795" s="179" t="s">
        <v>108</v>
      </c>
      <c r="BW795" s="179" t="s">
        <v>109</v>
      </c>
      <c r="BX795" s="179" t="s">
        <v>110</v>
      </c>
      <c r="BY795" s="179" t="s">
        <v>111</v>
      </c>
      <c r="BZ795" s="179" t="s">
        <v>112</v>
      </c>
      <c r="CA795" s="179" t="s">
        <v>113</v>
      </c>
      <c r="CB795" s="179" t="s">
        <v>155</v>
      </c>
      <c r="CC795" s="179" t="s">
        <v>156</v>
      </c>
      <c r="CD795" s="179" t="s">
        <v>157</v>
      </c>
      <c r="CE795" s="179" t="s">
        <v>202</v>
      </c>
      <c r="CF795" s="179" t="s">
        <v>203</v>
      </c>
      <c r="CG795" s="179" t="s">
        <v>204</v>
      </c>
    </row>
    <row r="796" spans="1:85" s="245" customFormat="1" ht="16.399999999999999" customHeight="1" x14ac:dyDescent="0.35">
      <c r="A796" s="250"/>
      <c r="B796" s="113"/>
      <c r="C796" s="361"/>
      <c r="D796" s="125"/>
      <c r="E796" s="357"/>
      <c r="F796" s="357"/>
      <c r="G796" s="357"/>
      <c r="H796" s="370"/>
      <c r="I796" s="371"/>
      <c r="J796" s="357"/>
      <c r="K796" s="357"/>
      <c r="L796" s="357"/>
      <c r="M796" s="373"/>
      <c r="N796" s="7"/>
      <c r="O796" s="376"/>
      <c r="P796" s="106"/>
      <c r="Q796" s="77"/>
      <c r="R796" s="60">
        <f>YEAR(Úvod!$F$10)</f>
        <v>1900</v>
      </c>
      <c r="S796" s="60">
        <f t="shared" ref="S796" si="14858">IF(S793=1,R796+1,R796)</f>
        <v>1900</v>
      </c>
      <c r="T796" s="60">
        <f t="shared" ref="T796" si="14859">IF(T793=1,S796+1,S796)</f>
        <v>1900</v>
      </c>
      <c r="U796" s="60">
        <f t="shared" ref="U796" si="14860">IF(U793=1,T796+1,T796)</f>
        <v>1900</v>
      </c>
      <c r="V796" s="60">
        <f t="shared" ref="V796" si="14861">IF(V793=1,U796+1,U796)</f>
        <v>1900</v>
      </c>
      <c r="W796" s="60">
        <f t="shared" ref="W796" si="14862">IF(W793=1,V796+1,V796)</f>
        <v>1900</v>
      </c>
      <c r="X796" s="60">
        <f t="shared" ref="X796" si="14863">IF(X793=1,W796+1,W796)</f>
        <v>1900</v>
      </c>
      <c r="Y796" s="60">
        <f t="shared" ref="Y796" si="14864">IF(Y793=1,X796+1,X796)</f>
        <v>1900</v>
      </c>
      <c r="Z796" s="60">
        <f t="shared" ref="Z796" si="14865">IF(Z793=1,Y796+1,Y796)</f>
        <v>1900</v>
      </c>
      <c r="AA796" s="60">
        <f t="shared" ref="AA796" si="14866">IF(AA793=1,Z796+1,Z796)</f>
        <v>1900</v>
      </c>
      <c r="AB796" s="60">
        <f t="shared" ref="AB796" si="14867">IF(AB793=1,AA796+1,AA796)</f>
        <v>1900</v>
      </c>
      <c r="AC796" s="60">
        <f t="shared" ref="AC796" si="14868">IF(AC793=1,AB796+1,AB796)</f>
        <v>1900</v>
      </c>
      <c r="AD796" s="60">
        <f t="shared" ref="AD796" si="14869">IF(AD793=1,AC796+1,AC796)</f>
        <v>1901</v>
      </c>
      <c r="AE796" s="60">
        <f t="shared" ref="AE796" si="14870">IF(AE793=1,AD796+1,AD796)</f>
        <v>1901</v>
      </c>
      <c r="AF796" s="60">
        <f t="shared" ref="AF796" si="14871">IF(AF793=1,AE796+1,AE796)</f>
        <v>1901</v>
      </c>
      <c r="AG796" s="60">
        <f t="shared" ref="AG796" si="14872">IF(AG793=1,AF796+1,AF796)</f>
        <v>1901</v>
      </c>
      <c r="AH796" s="60">
        <f t="shared" ref="AH796" si="14873">IF(AH793=1,AG796+1,AG796)</f>
        <v>1901</v>
      </c>
      <c r="AI796" s="60">
        <f t="shared" ref="AI796" si="14874">IF(AI793=1,AH796+1,AH796)</f>
        <v>1901</v>
      </c>
      <c r="AJ796" s="60">
        <f t="shared" ref="AJ796" si="14875">IF(AJ793=1,AI796+1,AI796)</f>
        <v>1901</v>
      </c>
      <c r="AK796" s="60">
        <f t="shared" ref="AK796" si="14876">IF(AK793=1,AJ796+1,AJ796)</f>
        <v>1901</v>
      </c>
      <c r="AL796" s="60">
        <f t="shared" ref="AL796" si="14877">IF(AL793=1,AK796+1,AK796)</f>
        <v>1901</v>
      </c>
      <c r="AM796" s="60">
        <f t="shared" ref="AM796" si="14878">IF(AM793=1,AL796+1,AL796)</f>
        <v>1901</v>
      </c>
      <c r="AN796" s="60">
        <f t="shared" ref="AN796" si="14879">IF(AN793=1,AM796+1,AM796)</f>
        <v>1901</v>
      </c>
      <c r="AO796" s="60">
        <f t="shared" ref="AO796" si="14880">IF(AO793=1,AN796+1,AN796)</f>
        <v>1901</v>
      </c>
      <c r="AP796" s="60">
        <f t="shared" ref="AP796" si="14881">IF(AP793=1,AO796+1,AO796)</f>
        <v>1902</v>
      </c>
      <c r="AQ796" s="60">
        <f t="shared" ref="AQ796" si="14882">IF(AQ793=1,AP796+1,AP796)</f>
        <v>1902</v>
      </c>
      <c r="AR796" s="60">
        <f t="shared" ref="AR796" si="14883">IF(AR793=1,AQ796+1,AQ796)</f>
        <v>1902</v>
      </c>
      <c r="AS796" s="60">
        <f t="shared" ref="AS796" si="14884">IF(AS793=1,AR796+1,AR796)</f>
        <v>1902</v>
      </c>
      <c r="AT796" s="60">
        <f t="shared" ref="AT796" si="14885">IF(AT793=1,AS796+1,AS796)</f>
        <v>1902</v>
      </c>
      <c r="AU796" s="60">
        <f t="shared" ref="AU796" si="14886">IF(AU793=1,AT796+1,AT796)</f>
        <v>1902</v>
      </c>
      <c r="AV796" s="60">
        <f t="shared" ref="AV796" si="14887">IF(AV793=1,AU796+1,AU796)</f>
        <v>1902</v>
      </c>
      <c r="AW796" s="60">
        <f t="shared" ref="AW796" si="14888">IF(AW793=1,AV796+1,AV796)</f>
        <v>1902</v>
      </c>
      <c r="AX796" s="60">
        <f t="shared" ref="AX796" si="14889">IF(AX793=1,AW796+1,AW796)</f>
        <v>1902</v>
      </c>
      <c r="AY796" s="60">
        <f t="shared" ref="AY796" si="14890">IF(AY793=1,AX796+1,AX796)</f>
        <v>1902</v>
      </c>
      <c r="AZ796" s="60">
        <f t="shared" ref="AZ796" si="14891">IF(AZ793=1,AY796+1,AY796)</f>
        <v>1902</v>
      </c>
      <c r="BA796" s="60">
        <f t="shared" ref="BA796" si="14892">IF(BA793=1,AZ796+1,AZ796)</f>
        <v>1902</v>
      </c>
      <c r="BB796" s="60">
        <f t="shared" ref="BB796" si="14893">IF(BB793=1,BA796+1,BA796)</f>
        <v>1903</v>
      </c>
      <c r="BC796" s="60">
        <f t="shared" ref="BC796" si="14894">IF(BC793=1,BB796+1,BB796)</f>
        <v>1903</v>
      </c>
      <c r="BD796" s="60">
        <f t="shared" ref="BD796" si="14895">IF(BD793=1,BC796+1,BC796)</f>
        <v>1903</v>
      </c>
      <c r="BE796" s="60">
        <f t="shared" ref="BE796" si="14896">IF(BE793=1,BD796+1,BD796)</f>
        <v>1903</v>
      </c>
      <c r="BF796" s="60">
        <f t="shared" ref="BF796" si="14897">IF(BF793=1,BE796+1,BE796)</f>
        <v>1903</v>
      </c>
      <c r="BG796" s="60">
        <f t="shared" ref="BG796" si="14898">IF(BG793=1,BF796+1,BF796)</f>
        <v>1903</v>
      </c>
      <c r="BH796" s="60">
        <f t="shared" ref="BH796" si="14899">IF(BH793=1,BG796+1,BG796)</f>
        <v>1903</v>
      </c>
      <c r="BI796" s="60">
        <f t="shared" ref="BI796" si="14900">IF(BI793=1,BH796+1,BH796)</f>
        <v>1903</v>
      </c>
      <c r="BJ796" s="60">
        <f t="shared" ref="BJ796" si="14901">IF(BJ793=1,BI796+1,BI796)</f>
        <v>1903</v>
      </c>
      <c r="BK796" s="60">
        <f t="shared" ref="BK796" si="14902">IF(BK793=1,BJ796+1,BJ796)</f>
        <v>1903</v>
      </c>
      <c r="BL796" s="60">
        <f t="shared" ref="BL796" si="14903">IF(BL793=1,BK796+1,BK796)</f>
        <v>1903</v>
      </c>
      <c r="BM796" s="60">
        <f t="shared" ref="BM796" si="14904">IF(BM793=1,BL796+1,BL796)</f>
        <v>1903</v>
      </c>
      <c r="BN796" s="195"/>
      <c r="BO796" s="196"/>
      <c r="BP796" s="197"/>
      <c r="BQ796" s="197"/>
      <c r="BR796" s="106"/>
      <c r="BS796" s="106"/>
      <c r="BT796" s="106"/>
      <c r="BU796" s="106"/>
      <c r="BV796" s="106"/>
      <c r="BW796" s="106"/>
      <c r="BX796" s="106"/>
      <c r="BY796" s="106"/>
      <c r="BZ796" s="106"/>
      <c r="CA796" s="106"/>
      <c r="CB796" s="106"/>
      <c r="CC796" s="106"/>
      <c r="CD796" s="106"/>
      <c r="CE796" s="106"/>
      <c r="CF796" s="106"/>
      <c r="CG796" s="106"/>
    </row>
    <row r="797" spans="1:85" s="245" customFormat="1" ht="16.399999999999999" customHeight="1" x14ac:dyDescent="0.35">
      <c r="A797" s="250"/>
      <c r="B797" s="113"/>
      <c r="C797" s="125"/>
      <c r="D797" s="125"/>
      <c r="E797" s="357"/>
      <c r="F797" s="357"/>
      <c r="G797" s="357"/>
      <c r="H797" s="370"/>
      <c r="I797" s="371"/>
      <c r="J797" s="357"/>
      <c r="K797" s="372"/>
      <c r="L797" s="357"/>
      <c r="M797" s="374"/>
      <c r="N797" s="7"/>
      <c r="O797" s="377"/>
      <c r="P797" s="106"/>
      <c r="Q797" s="63" t="s">
        <v>159</v>
      </c>
      <c r="R797" s="251"/>
      <c r="S797" s="251"/>
      <c r="T797" s="251"/>
      <c r="U797" s="251"/>
      <c r="V797" s="251"/>
      <c r="W797" s="251"/>
      <c r="X797" s="251"/>
      <c r="Y797" s="251"/>
      <c r="Z797" s="251"/>
      <c r="AA797" s="251"/>
      <c r="AB797" s="251"/>
      <c r="AC797" s="251"/>
      <c r="AD797" s="251"/>
      <c r="AE797" s="251"/>
      <c r="AF797" s="251"/>
      <c r="AG797" s="251"/>
      <c r="AH797" s="251"/>
      <c r="AI797" s="251"/>
      <c r="AJ797" s="251"/>
      <c r="AK797" s="251"/>
      <c r="AL797" s="251"/>
      <c r="AM797" s="251"/>
      <c r="AN797" s="251"/>
      <c r="AO797" s="251"/>
      <c r="AP797" s="251"/>
      <c r="AQ797" s="251"/>
      <c r="AR797" s="251"/>
      <c r="AS797" s="251"/>
      <c r="AT797" s="251"/>
      <c r="AU797" s="251"/>
      <c r="AV797" s="251"/>
      <c r="AW797" s="251"/>
      <c r="AX797" s="251"/>
      <c r="AY797" s="251"/>
      <c r="AZ797" s="251"/>
      <c r="BA797" s="251"/>
      <c r="BB797" s="251"/>
      <c r="BC797" s="251"/>
      <c r="BD797" s="251"/>
      <c r="BE797" s="251"/>
      <c r="BF797" s="251"/>
      <c r="BG797" s="251"/>
      <c r="BH797" s="251"/>
      <c r="BI797" s="251"/>
      <c r="BJ797" s="251"/>
      <c r="BK797" s="251"/>
      <c r="BL797" s="251"/>
      <c r="BM797" s="251"/>
      <c r="BN797" s="195"/>
      <c r="BO797" s="196"/>
      <c r="BP797" s="197"/>
      <c r="BQ797" s="197"/>
      <c r="BR797" s="106"/>
      <c r="BS797" s="106"/>
      <c r="BT797" s="106"/>
      <c r="BU797" s="106"/>
      <c r="BV797" s="106"/>
      <c r="BW797" s="106"/>
      <c r="BX797" s="106"/>
      <c r="BY797" s="106"/>
      <c r="BZ797" s="106"/>
      <c r="CA797" s="106"/>
      <c r="CB797" s="106"/>
      <c r="CC797" s="106"/>
      <c r="CD797" s="106"/>
      <c r="CE797" s="106"/>
      <c r="CF797" s="106"/>
      <c r="CG797" s="106"/>
    </row>
    <row r="798" spans="1:85" s="245" customFormat="1" ht="23.5" customHeight="1" x14ac:dyDescent="0.35">
      <c r="A798" s="243"/>
      <c r="B798" s="126" t="s">
        <v>50</v>
      </c>
      <c r="C798" s="359"/>
      <c r="D798" s="359"/>
      <c r="E798" s="252"/>
      <c r="F798" s="252"/>
      <c r="G798" s="241"/>
      <c r="H798" s="253"/>
      <c r="I798" s="254"/>
      <c r="J798" s="253"/>
      <c r="K798" s="205">
        <f>IF(J798="",0,IF(J798="ANO",'Podpůrná data'!$B$5,'Podpůrná data'!$B$3))</f>
        <v>0</v>
      </c>
      <c r="L798" s="203">
        <f>IFERROR(INT(ROUND(I798,2)*(VLOOKUP(INT(H798),'Podpůrná data'!$A$189:$B$233,2,FALSE))*(H798/(INT(H798)))),0)</f>
        <v>0</v>
      </c>
      <c r="M798" s="61">
        <f>K798*L798</f>
        <v>0</v>
      </c>
      <c r="N798" s="62">
        <f>IF(M798&gt;0,IF(ISTEXT(C798)=TRUE,0,1),0)</f>
        <v>0</v>
      </c>
      <c r="O798" s="166">
        <f>IF(M798&gt;0,1,0)</f>
        <v>0</v>
      </c>
      <c r="P798" s="127"/>
      <c r="Q798" s="63" t="s">
        <v>95</v>
      </c>
      <c r="R798" s="255"/>
      <c r="S798" s="255"/>
      <c r="T798" s="255"/>
      <c r="U798" s="255"/>
      <c r="V798" s="255"/>
      <c r="W798" s="255"/>
      <c r="X798" s="255"/>
      <c r="Y798" s="255"/>
      <c r="Z798" s="255"/>
      <c r="AA798" s="255"/>
      <c r="AB798" s="255"/>
      <c r="AC798" s="255"/>
      <c r="AD798" s="255"/>
      <c r="AE798" s="255"/>
      <c r="AF798" s="255"/>
      <c r="AG798" s="255"/>
      <c r="AH798" s="255"/>
      <c r="AI798" s="255"/>
      <c r="AJ798" s="255"/>
      <c r="AK798" s="255"/>
      <c r="AL798" s="255"/>
      <c r="AM798" s="255"/>
      <c r="AN798" s="255"/>
      <c r="AO798" s="255"/>
      <c r="AP798" s="255"/>
      <c r="AQ798" s="255"/>
      <c r="AR798" s="255"/>
      <c r="AS798" s="255"/>
      <c r="AT798" s="255"/>
      <c r="AU798" s="255"/>
      <c r="AV798" s="255"/>
      <c r="AW798" s="255"/>
      <c r="AX798" s="255"/>
      <c r="AY798" s="255"/>
      <c r="AZ798" s="255"/>
      <c r="BA798" s="255"/>
      <c r="BB798" s="255"/>
      <c r="BC798" s="255"/>
      <c r="BD798" s="255"/>
      <c r="BE798" s="255"/>
      <c r="BF798" s="255"/>
      <c r="BG798" s="255"/>
      <c r="BH798" s="255"/>
      <c r="BI798" s="255"/>
      <c r="BJ798" s="255"/>
      <c r="BK798" s="255"/>
      <c r="BL798" s="255"/>
      <c r="BM798" s="255"/>
      <c r="BN798" s="362">
        <f>SUM(R806:BM806)</f>
        <v>0</v>
      </c>
      <c r="BO798" s="364">
        <f>SUM(R807:BM807)</f>
        <v>0</v>
      </c>
      <c r="BP798" s="366">
        <f>IF($O798=0,0,IF($BN798&gt;=143*$I798,1,0))</f>
        <v>0</v>
      </c>
      <c r="BQ798" s="366">
        <f>IF($BN798&gt;=143*$I798,0,(CEILING(143*$I798,1)-$BN798))</f>
        <v>0</v>
      </c>
      <c r="BR798" s="106"/>
      <c r="BS798" s="106"/>
      <c r="BT798" s="106"/>
      <c r="BU798" s="106"/>
      <c r="BV798" s="106"/>
      <c r="BW798" s="106"/>
      <c r="BX798" s="106"/>
      <c r="BY798" s="106"/>
      <c r="BZ798" s="106"/>
      <c r="CA798" s="106"/>
      <c r="CB798" s="106"/>
      <c r="CC798" s="106"/>
      <c r="CD798" s="106"/>
      <c r="CE798" s="106"/>
      <c r="CF798" s="106"/>
      <c r="CG798" s="106"/>
    </row>
    <row r="799" spans="1:85" s="245" customFormat="1" ht="29" x14ac:dyDescent="0.35">
      <c r="A799" s="243"/>
      <c r="B799" s="128"/>
      <c r="C799" s="80"/>
      <c r="D799" s="80"/>
      <c r="E799" s="80"/>
      <c r="F799" s="80"/>
      <c r="G799" s="80"/>
      <c r="H799" s="80"/>
      <c r="I799" s="80"/>
      <c r="J799" s="80"/>
      <c r="K799" s="80"/>
      <c r="L799" s="80"/>
      <c r="M799" s="64"/>
      <c r="N799" s="7"/>
      <c r="O799" s="192"/>
      <c r="P799" s="106"/>
      <c r="Q799" s="63" t="s">
        <v>129</v>
      </c>
      <c r="R799" s="256"/>
      <c r="S799" s="256"/>
      <c r="T799" s="256"/>
      <c r="U799" s="256"/>
      <c r="V799" s="256"/>
      <c r="W799" s="256"/>
      <c r="X799" s="256"/>
      <c r="Y799" s="256"/>
      <c r="Z799" s="256"/>
      <c r="AA799" s="256"/>
      <c r="AB799" s="256"/>
      <c r="AC799" s="256"/>
      <c r="AD799" s="256"/>
      <c r="AE799" s="256"/>
      <c r="AF799" s="256"/>
      <c r="AG799" s="256"/>
      <c r="AH799" s="256"/>
      <c r="AI799" s="256"/>
      <c r="AJ799" s="256"/>
      <c r="AK799" s="256"/>
      <c r="AL799" s="256"/>
      <c r="AM799" s="256"/>
      <c r="AN799" s="256"/>
      <c r="AO799" s="256"/>
      <c r="AP799" s="256"/>
      <c r="AQ799" s="256"/>
      <c r="AR799" s="256"/>
      <c r="AS799" s="256"/>
      <c r="AT799" s="256"/>
      <c r="AU799" s="256"/>
      <c r="AV799" s="256"/>
      <c r="AW799" s="256"/>
      <c r="AX799" s="256"/>
      <c r="AY799" s="256"/>
      <c r="AZ799" s="256"/>
      <c r="BA799" s="256"/>
      <c r="BB799" s="256"/>
      <c r="BC799" s="256"/>
      <c r="BD799" s="256"/>
      <c r="BE799" s="256"/>
      <c r="BF799" s="256"/>
      <c r="BG799" s="256"/>
      <c r="BH799" s="256"/>
      <c r="BI799" s="256"/>
      <c r="BJ799" s="256"/>
      <c r="BK799" s="256"/>
      <c r="BL799" s="256"/>
      <c r="BM799" s="256"/>
      <c r="BN799" s="362"/>
      <c r="BO799" s="364"/>
      <c r="BP799" s="366"/>
      <c r="BQ799" s="366"/>
      <c r="BR799" s="106"/>
      <c r="BS799" s="106"/>
      <c r="BT799" s="106"/>
      <c r="BU799" s="106"/>
      <c r="BV799" s="106"/>
      <c r="BW799" s="106"/>
      <c r="BX799" s="106"/>
      <c r="BY799" s="106"/>
      <c r="BZ799" s="106"/>
      <c r="CA799" s="106"/>
      <c r="CB799" s="106"/>
      <c r="CC799" s="106"/>
      <c r="CD799" s="106"/>
      <c r="CE799" s="106"/>
      <c r="CF799" s="106"/>
      <c r="CG799" s="106"/>
    </row>
    <row r="800" spans="1:85" s="245" customFormat="1" ht="14.5" hidden="1" customHeight="1" x14ac:dyDescent="0.35">
      <c r="A800" s="243"/>
      <c r="B800" s="128"/>
      <c r="C800" s="80"/>
      <c r="D800" s="80"/>
      <c r="E800" s="80"/>
      <c r="F800" s="80"/>
      <c r="G800" s="80"/>
      <c r="H800" s="80"/>
      <c r="I800" s="80"/>
      <c r="J800" s="80"/>
      <c r="K800" s="80"/>
      <c r="L800" s="80"/>
      <c r="M800" s="64"/>
      <c r="N800" s="7"/>
      <c r="O800" s="192"/>
      <c r="P800" s="106"/>
      <c r="Q800" s="65" t="s">
        <v>130</v>
      </c>
      <c r="R800" s="66">
        <f>IF(R798&lt;&gt;0,1,0)</f>
        <v>0</v>
      </c>
      <c r="S800" s="66">
        <f t="shared" ref="S800" si="14905">IF(R800&gt;0,R800+1,IF(S798&lt;&gt;0,1,0))</f>
        <v>0</v>
      </c>
      <c r="T800" s="66">
        <f t="shared" ref="T800" si="14906">IF(S800&gt;0,S800+1,IF(T798&lt;&gt;0,1,0))</f>
        <v>0</v>
      </c>
      <c r="U800" s="66">
        <f t="shared" ref="U800" si="14907">IF(T800&gt;0,T800+1,IF(U798&lt;&gt;0,1,0))</f>
        <v>0</v>
      </c>
      <c r="V800" s="66">
        <f t="shared" ref="V800" si="14908">IF(U800&gt;0,U800+1,IF(V798&lt;&gt;0,1,0))</f>
        <v>0</v>
      </c>
      <c r="W800" s="66">
        <f t="shared" ref="W800" si="14909">IF(V800&gt;0,V800+1,IF(W798&lt;&gt;0,1,0))</f>
        <v>0</v>
      </c>
      <c r="X800" s="66">
        <f t="shared" ref="X800" si="14910">IF(W800&gt;0,W800+1,IF(X798&lt;&gt;0,1,0))</f>
        <v>0</v>
      </c>
      <c r="Y800" s="66">
        <f t="shared" ref="Y800" si="14911">IF(X800&gt;0,X800+1,IF(Y798&lt;&gt;0,1,0))</f>
        <v>0</v>
      </c>
      <c r="Z800" s="66">
        <f t="shared" ref="Z800" si="14912">IF(Y800&gt;0,Y800+1,IF(Z798&lt;&gt;0,1,0))</f>
        <v>0</v>
      </c>
      <c r="AA800" s="66">
        <f t="shared" ref="AA800" si="14913">IF(Z800&gt;0,Z800+1,IF(AA798&lt;&gt;0,1,0))</f>
        <v>0</v>
      </c>
      <c r="AB800" s="66">
        <f t="shared" ref="AB800" si="14914">IF(AA800&gt;0,AA800+1,IF(AB798&lt;&gt;0,1,0))</f>
        <v>0</v>
      </c>
      <c r="AC800" s="66">
        <f t="shared" ref="AC800" si="14915">IF(AB800&gt;0,AB800+1,IF(AC798&lt;&gt;0,1,0))</f>
        <v>0</v>
      </c>
      <c r="AD800" s="66">
        <f t="shared" ref="AD800" si="14916">IF(AC800&gt;0,AC800+1,IF(AD798&lt;&gt;0,1,0))</f>
        <v>0</v>
      </c>
      <c r="AE800" s="66">
        <f t="shared" ref="AE800" si="14917">IF(AD800&gt;0,AD800+1,IF(AE798&lt;&gt;0,1,0))</f>
        <v>0</v>
      </c>
      <c r="AF800" s="66">
        <f t="shared" ref="AF800" si="14918">IF(AE800&gt;0,AE800+1,IF(AF798&lt;&gt;0,1,0))</f>
        <v>0</v>
      </c>
      <c r="AG800" s="66">
        <f t="shared" ref="AG800" si="14919">IF(AF800&gt;0,AF800+1,IF(AG798&lt;&gt;0,1,0))</f>
        <v>0</v>
      </c>
      <c r="AH800" s="66">
        <f t="shared" ref="AH800" si="14920">IF(AG800&gt;0,AG800+1,IF(AH798&lt;&gt;0,1,0))</f>
        <v>0</v>
      </c>
      <c r="AI800" s="66">
        <f t="shared" ref="AI800" si="14921">IF(AH800&gt;0,AH800+1,IF(AI798&lt;&gt;0,1,0))</f>
        <v>0</v>
      </c>
      <c r="AJ800" s="66">
        <f t="shared" ref="AJ800" si="14922">IF(AI800&gt;0,AI800+1,IF(AJ798&lt;&gt;0,1,0))</f>
        <v>0</v>
      </c>
      <c r="AK800" s="66">
        <f t="shared" ref="AK800" si="14923">IF(AJ800&gt;0,AJ800+1,IF(AK798&lt;&gt;0,1,0))</f>
        <v>0</v>
      </c>
      <c r="AL800" s="66">
        <f t="shared" ref="AL800" si="14924">IF(AK800&gt;0,AK800+1,IF(AL798&lt;&gt;0,1,0))</f>
        <v>0</v>
      </c>
      <c r="AM800" s="66">
        <f t="shared" ref="AM800" si="14925">IF(AL800&gt;0,AL800+1,IF(AM798&lt;&gt;0,1,0))</f>
        <v>0</v>
      </c>
      <c r="AN800" s="66">
        <f t="shared" ref="AN800" si="14926">IF(AM800&gt;0,AM800+1,IF(AN798&lt;&gt;0,1,0))</f>
        <v>0</v>
      </c>
      <c r="AO800" s="66">
        <f t="shared" ref="AO800" si="14927">IF(AN800&gt;0,AN800+1,IF(AO798&lt;&gt;0,1,0))</f>
        <v>0</v>
      </c>
      <c r="AP800" s="66">
        <f t="shared" ref="AP800" si="14928">IF(AO800&gt;0,AO800+1,IF(AP798&lt;&gt;0,1,0))</f>
        <v>0</v>
      </c>
      <c r="AQ800" s="66">
        <f t="shared" ref="AQ800" si="14929">IF(AP800&gt;0,AP800+1,IF(AQ798&lt;&gt;0,1,0))</f>
        <v>0</v>
      </c>
      <c r="AR800" s="66">
        <f t="shared" ref="AR800" si="14930">IF(AQ800&gt;0,AQ800+1,IF(AR798&lt;&gt;0,1,0))</f>
        <v>0</v>
      </c>
      <c r="AS800" s="66">
        <f t="shared" ref="AS800" si="14931">IF(AR800&gt;0,AR800+1,IF(AS798&lt;&gt;0,1,0))</f>
        <v>0</v>
      </c>
      <c r="AT800" s="66">
        <f t="shared" ref="AT800" si="14932">IF(AS800&gt;0,AS800+1,IF(AT798&lt;&gt;0,1,0))</f>
        <v>0</v>
      </c>
      <c r="AU800" s="66">
        <f t="shared" ref="AU800" si="14933">IF(AT800&gt;0,AT800+1,IF(AU798&lt;&gt;0,1,0))</f>
        <v>0</v>
      </c>
      <c r="AV800" s="66">
        <f t="shared" ref="AV800" si="14934">IF(AU800&gt;0,AU800+1,IF(AV798&lt;&gt;0,1,0))</f>
        <v>0</v>
      </c>
      <c r="AW800" s="66">
        <f t="shared" ref="AW800" si="14935">IF(AV800&gt;0,AV800+1,IF(AW798&lt;&gt;0,1,0))</f>
        <v>0</v>
      </c>
      <c r="AX800" s="66">
        <f t="shared" ref="AX800" si="14936">IF(AW800&gt;0,AW800+1,IF(AX798&lt;&gt;0,1,0))</f>
        <v>0</v>
      </c>
      <c r="AY800" s="66">
        <f t="shared" ref="AY800" si="14937">IF(AX800&gt;0,AX800+1,IF(AY798&lt;&gt;0,1,0))</f>
        <v>0</v>
      </c>
      <c r="AZ800" s="66">
        <f t="shared" ref="AZ800" si="14938">IF(AY800&gt;0,AY800+1,IF(AZ798&lt;&gt;0,1,0))</f>
        <v>0</v>
      </c>
      <c r="BA800" s="66">
        <f t="shared" ref="BA800" si="14939">IF(AZ800&gt;0,AZ800+1,IF(BA798&lt;&gt;0,1,0))</f>
        <v>0</v>
      </c>
      <c r="BB800" s="66">
        <f t="shared" ref="BB800" si="14940">IF(BA800&gt;0,BA800+1,IF(BB798&lt;&gt;0,1,0))</f>
        <v>0</v>
      </c>
      <c r="BC800" s="66">
        <f t="shared" ref="BC800" si="14941">IF(BB800&gt;0,BB800+1,IF(BC798&lt;&gt;0,1,0))</f>
        <v>0</v>
      </c>
      <c r="BD800" s="66">
        <f t="shared" ref="BD800" si="14942">IF(BC800&gt;0,BC800+1,IF(BD798&lt;&gt;0,1,0))</f>
        <v>0</v>
      </c>
      <c r="BE800" s="66">
        <f t="shared" ref="BE800" si="14943">IF(BD800&gt;0,BD800+1,IF(BE798&lt;&gt;0,1,0))</f>
        <v>0</v>
      </c>
      <c r="BF800" s="66">
        <f t="shared" ref="BF800" si="14944">IF(BE800&gt;0,BE800+1,IF(BF798&lt;&gt;0,1,0))</f>
        <v>0</v>
      </c>
      <c r="BG800" s="66">
        <f t="shared" ref="BG800" si="14945">IF(BF800&gt;0,BF800+1,IF(BG798&lt;&gt;0,1,0))</f>
        <v>0</v>
      </c>
      <c r="BH800" s="66">
        <f t="shared" ref="BH800" si="14946">IF(BG800&gt;0,BG800+1,IF(BH798&lt;&gt;0,1,0))</f>
        <v>0</v>
      </c>
      <c r="BI800" s="66">
        <f t="shared" ref="BI800" si="14947">IF(BH800&gt;0,BH800+1,IF(BI798&lt;&gt;0,1,0))</f>
        <v>0</v>
      </c>
      <c r="BJ800" s="66">
        <f t="shared" ref="BJ800" si="14948">IF(BI800&gt;0,BI800+1,IF(BJ798&lt;&gt;0,1,0))</f>
        <v>0</v>
      </c>
      <c r="BK800" s="66">
        <f t="shared" ref="BK800" si="14949">IF(BJ800&gt;0,BJ800+1,IF(BK798&lt;&gt;0,1,0))</f>
        <v>0</v>
      </c>
      <c r="BL800" s="66">
        <f t="shared" ref="BL800" si="14950">IF(BK800&gt;0,BK800+1,IF(BL798&lt;&gt;0,1,0))</f>
        <v>0</v>
      </c>
      <c r="BM800" s="66">
        <f t="shared" ref="BM800" si="14951">IF(BL800&gt;0,BL800+1,IF(BM798&lt;&gt;0,1,0))</f>
        <v>0</v>
      </c>
      <c r="BN800" s="362"/>
      <c r="BO800" s="364"/>
      <c r="BP800" s="366"/>
      <c r="BQ800" s="366"/>
      <c r="BR800" s="106"/>
      <c r="BS800" s="106"/>
      <c r="BT800" s="106"/>
      <c r="BU800" s="106"/>
      <c r="BV800" s="106"/>
      <c r="BW800" s="106"/>
      <c r="BX800" s="106"/>
      <c r="BY800" s="106"/>
      <c r="BZ800" s="106"/>
      <c r="CA800" s="106"/>
      <c r="CB800" s="106"/>
      <c r="CC800" s="106"/>
      <c r="CD800" s="106"/>
      <c r="CE800" s="106"/>
      <c r="CF800" s="106"/>
      <c r="CG800" s="106"/>
    </row>
    <row r="801" spans="1:85" s="245" customFormat="1" ht="14.5" hidden="1" customHeight="1" x14ac:dyDescent="0.35">
      <c r="A801" s="243"/>
      <c r="B801" s="128"/>
      <c r="C801" s="80"/>
      <c r="D801" s="80"/>
      <c r="E801" s="80"/>
      <c r="F801" s="80"/>
      <c r="G801" s="80"/>
      <c r="H801" s="80"/>
      <c r="I801" s="80"/>
      <c r="J801" s="80"/>
      <c r="K801" s="80"/>
      <c r="L801" s="80"/>
      <c r="M801" s="64"/>
      <c r="N801" s="7"/>
      <c r="O801" s="192"/>
      <c r="P801" s="106"/>
      <c r="Q801" s="65" t="s">
        <v>131</v>
      </c>
      <c r="R801" s="66">
        <f>R800</f>
        <v>0</v>
      </c>
      <c r="S801" s="66">
        <f>IF(S800=0,0,IF(OR(R801=0,R801=12),1,R801+1))</f>
        <v>0</v>
      </c>
      <c r="T801" s="66">
        <f t="shared" ref="T801" si="14952">IF(T800=0,0,IF(OR(S801=0,S801=12),1,S801+1))</f>
        <v>0</v>
      </c>
      <c r="U801" s="66">
        <f t="shared" ref="U801" si="14953">IF(U800=0,0,IF(OR(T801=0,T801=12),1,T801+1))</f>
        <v>0</v>
      </c>
      <c r="V801" s="66">
        <f t="shared" ref="V801" si="14954">IF(V800=0,0,IF(OR(U801=0,U801=12),1,U801+1))</f>
        <v>0</v>
      </c>
      <c r="W801" s="66">
        <f t="shared" ref="W801" si="14955">IF(W800=0,0,IF(OR(V801=0,V801=12),1,V801+1))</f>
        <v>0</v>
      </c>
      <c r="X801" s="66">
        <f t="shared" ref="X801" si="14956">IF(X800=0,0,IF(OR(W801=0,W801=12),1,W801+1))</f>
        <v>0</v>
      </c>
      <c r="Y801" s="66">
        <f t="shared" ref="Y801" si="14957">IF(Y800=0,0,IF(OR(X801=0,X801=12),1,X801+1))</f>
        <v>0</v>
      </c>
      <c r="Z801" s="66">
        <f t="shared" ref="Z801" si="14958">IF(Z800=0,0,IF(OR(Y801=0,Y801=12),1,Y801+1))</f>
        <v>0</v>
      </c>
      <c r="AA801" s="66">
        <f t="shared" ref="AA801" si="14959">IF(AA800=0,0,IF(OR(Z801=0,Z801=12),1,Z801+1))</f>
        <v>0</v>
      </c>
      <c r="AB801" s="66">
        <f t="shared" ref="AB801" si="14960">IF(AB800=0,0,IF(OR(AA801=0,AA801=12),1,AA801+1))</f>
        <v>0</v>
      </c>
      <c r="AC801" s="66">
        <f t="shared" ref="AC801" si="14961">IF(AC800=0,0,IF(OR(AB801=0,AB801=12),1,AB801+1))</f>
        <v>0</v>
      </c>
      <c r="AD801" s="66">
        <f t="shared" ref="AD801" si="14962">IF(AD800=0,0,IF(OR(AC801=0,AC801=12),1,AC801+1))</f>
        <v>0</v>
      </c>
      <c r="AE801" s="66">
        <f t="shared" ref="AE801" si="14963">IF(AE800=0,0,IF(OR(AD801=0,AD801=12),1,AD801+1))</f>
        <v>0</v>
      </c>
      <c r="AF801" s="66">
        <f t="shared" ref="AF801" si="14964">IF(AF800=0,0,IF(OR(AE801=0,AE801=12),1,AE801+1))</f>
        <v>0</v>
      </c>
      <c r="AG801" s="66">
        <f t="shared" ref="AG801" si="14965">IF(AG800=0,0,IF(OR(AF801=0,AF801=12),1,AF801+1))</f>
        <v>0</v>
      </c>
      <c r="AH801" s="66">
        <f t="shared" ref="AH801" si="14966">IF(AH800=0,0,IF(OR(AG801=0,AG801=12),1,AG801+1))</f>
        <v>0</v>
      </c>
      <c r="AI801" s="66">
        <f t="shared" ref="AI801" si="14967">IF(AI800=0,0,IF(OR(AH801=0,AH801=12),1,AH801+1))</f>
        <v>0</v>
      </c>
      <c r="AJ801" s="66">
        <f t="shared" ref="AJ801" si="14968">IF(AJ800=0,0,IF(OR(AI801=0,AI801=12),1,AI801+1))</f>
        <v>0</v>
      </c>
      <c r="AK801" s="66">
        <f t="shared" ref="AK801" si="14969">IF(AK800=0,0,IF(OR(AJ801=0,AJ801=12),1,AJ801+1))</f>
        <v>0</v>
      </c>
      <c r="AL801" s="66">
        <f t="shared" ref="AL801" si="14970">IF(AL800=0,0,IF(OR(AK801=0,AK801=12),1,AK801+1))</f>
        <v>0</v>
      </c>
      <c r="AM801" s="66">
        <f t="shared" ref="AM801" si="14971">IF(AM800=0,0,IF(OR(AL801=0,AL801=12),1,AL801+1))</f>
        <v>0</v>
      </c>
      <c r="AN801" s="66">
        <f t="shared" ref="AN801" si="14972">IF(AN800=0,0,IF(OR(AM801=0,AM801=12),1,AM801+1))</f>
        <v>0</v>
      </c>
      <c r="AO801" s="66">
        <f t="shared" ref="AO801" si="14973">IF(AO800=0,0,IF(OR(AN801=0,AN801=12),1,AN801+1))</f>
        <v>0</v>
      </c>
      <c r="AP801" s="66">
        <f t="shared" ref="AP801" si="14974">IF(AP800=0,0,IF(OR(AO801=0,AO801=12),1,AO801+1))</f>
        <v>0</v>
      </c>
      <c r="AQ801" s="66">
        <f t="shared" ref="AQ801" si="14975">IF(AQ800=0,0,IF(OR(AP801=0,AP801=12),1,AP801+1))</f>
        <v>0</v>
      </c>
      <c r="AR801" s="66">
        <f t="shared" ref="AR801" si="14976">IF(AR800=0,0,IF(OR(AQ801=0,AQ801=12),1,AQ801+1))</f>
        <v>0</v>
      </c>
      <c r="AS801" s="66">
        <f t="shared" ref="AS801" si="14977">IF(AS800=0,0,IF(OR(AR801=0,AR801=12),1,AR801+1))</f>
        <v>0</v>
      </c>
      <c r="AT801" s="66">
        <f t="shared" ref="AT801" si="14978">IF(AT800=0,0,IF(OR(AS801=0,AS801=12),1,AS801+1))</f>
        <v>0</v>
      </c>
      <c r="AU801" s="66">
        <f t="shared" ref="AU801" si="14979">IF(AU800=0,0,IF(OR(AT801=0,AT801=12),1,AT801+1))</f>
        <v>0</v>
      </c>
      <c r="AV801" s="66">
        <f t="shared" ref="AV801" si="14980">IF(AV800=0,0,IF(OR(AU801=0,AU801=12),1,AU801+1))</f>
        <v>0</v>
      </c>
      <c r="AW801" s="66">
        <f t="shared" ref="AW801" si="14981">IF(AW800=0,0,IF(OR(AV801=0,AV801=12),1,AV801+1))</f>
        <v>0</v>
      </c>
      <c r="AX801" s="66">
        <f t="shared" ref="AX801" si="14982">IF(AX800=0,0,IF(OR(AW801=0,AW801=12),1,AW801+1))</f>
        <v>0</v>
      </c>
      <c r="AY801" s="66">
        <f t="shared" ref="AY801" si="14983">IF(AY800=0,0,IF(OR(AX801=0,AX801=12),1,AX801+1))</f>
        <v>0</v>
      </c>
      <c r="AZ801" s="66">
        <f t="shared" ref="AZ801" si="14984">IF(AZ800=0,0,IF(OR(AY801=0,AY801=12),1,AY801+1))</f>
        <v>0</v>
      </c>
      <c r="BA801" s="66">
        <f t="shared" ref="BA801" si="14985">IF(BA800=0,0,IF(OR(AZ801=0,AZ801=12),1,AZ801+1))</f>
        <v>0</v>
      </c>
      <c r="BB801" s="66">
        <f t="shared" ref="BB801" si="14986">IF(BB800=0,0,IF(OR(BA801=0,BA801=12),1,BA801+1))</f>
        <v>0</v>
      </c>
      <c r="BC801" s="66">
        <f t="shared" ref="BC801" si="14987">IF(BC800=0,0,IF(OR(BB801=0,BB801=12),1,BB801+1))</f>
        <v>0</v>
      </c>
      <c r="BD801" s="66">
        <f t="shared" ref="BD801" si="14988">IF(BD800=0,0,IF(OR(BC801=0,BC801=12),1,BC801+1))</f>
        <v>0</v>
      </c>
      <c r="BE801" s="66">
        <f t="shared" ref="BE801" si="14989">IF(BE800=0,0,IF(OR(BD801=0,BD801=12),1,BD801+1))</f>
        <v>0</v>
      </c>
      <c r="BF801" s="66">
        <f t="shared" ref="BF801" si="14990">IF(BF800=0,0,IF(OR(BE801=0,BE801=12),1,BE801+1))</f>
        <v>0</v>
      </c>
      <c r="BG801" s="66">
        <f t="shared" ref="BG801" si="14991">IF(BG800=0,0,IF(OR(BF801=0,BF801=12),1,BF801+1))</f>
        <v>0</v>
      </c>
      <c r="BH801" s="66">
        <f t="shared" ref="BH801" si="14992">IF(BH800=0,0,IF(OR(BG801=0,BG801=12),1,BG801+1))</f>
        <v>0</v>
      </c>
      <c r="BI801" s="66">
        <f t="shared" ref="BI801" si="14993">IF(BI800=0,0,IF(OR(BH801=0,BH801=12),1,BH801+1))</f>
        <v>0</v>
      </c>
      <c r="BJ801" s="66">
        <f t="shared" ref="BJ801" si="14994">IF(BJ800=0,0,IF(OR(BI801=0,BI801=12),1,BI801+1))</f>
        <v>0</v>
      </c>
      <c r="BK801" s="66">
        <f t="shared" ref="BK801" si="14995">IF(BK800=0,0,IF(OR(BJ801=0,BJ801=12),1,BJ801+1))</f>
        <v>0</v>
      </c>
      <c r="BL801" s="66">
        <f t="shared" ref="BL801" si="14996">IF(BL800=0,0,IF(OR(BK801=0,BK801=12),1,BK801+1))</f>
        <v>0</v>
      </c>
      <c r="BM801" s="66">
        <f t="shared" ref="BM801" si="14997">IF(BM800=0,0,IF(OR(BL801=0,BL801=12),1,BL801+1))</f>
        <v>0</v>
      </c>
      <c r="BN801" s="362"/>
      <c r="BO801" s="364"/>
      <c r="BP801" s="366"/>
      <c r="BQ801" s="366"/>
      <c r="BR801" s="106"/>
      <c r="BS801" s="106"/>
      <c r="BT801" s="106"/>
      <c r="BU801" s="106"/>
      <c r="BV801" s="106"/>
      <c r="BW801" s="106"/>
      <c r="BX801" s="106"/>
      <c r="BY801" s="106"/>
      <c r="BZ801" s="106"/>
      <c r="CA801" s="106"/>
      <c r="CB801" s="106"/>
      <c r="CC801" s="106"/>
      <c r="CD801" s="106"/>
      <c r="CE801" s="106"/>
      <c r="CF801" s="106"/>
      <c r="CG801" s="106"/>
    </row>
    <row r="802" spans="1:85" s="245" customFormat="1" ht="43.5" x14ac:dyDescent="0.35">
      <c r="A802" s="243"/>
      <c r="B802" s="128"/>
      <c r="C802" s="80"/>
      <c r="D802" s="80"/>
      <c r="E802" s="80"/>
      <c r="F802" s="80"/>
      <c r="G802" s="80"/>
      <c r="H802" s="80"/>
      <c r="I802" s="80"/>
      <c r="J802" s="80"/>
      <c r="K802" s="80"/>
      <c r="L802" s="80"/>
      <c r="M802" s="64"/>
      <c r="N802" s="7"/>
      <c r="O802" s="192"/>
      <c r="P802" s="106"/>
      <c r="Q802" s="63" t="s">
        <v>237</v>
      </c>
      <c r="R802" s="68">
        <f>IF(R801&gt;0,IF(R805&gt;$L798,$L798,R805),0)</f>
        <v>0</v>
      </c>
      <c r="S802" s="68">
        <f>IF(S801&gt;0,IF((SUMIFS($R804:R804,$R801:R801,12)+IF(R801=12,0,R802)+S805)&gt;=$L798,$L798-FLOOR(SUMIFS($R804:R804,$R801:R801,12),1),IF(S801=1,S805,S805+R802)),0)</f>
        <v>0</v>
      </c>
      <c r="T802" s="68">
        <f>IF(T801&gt;0,IF((SUMIFS($R804:S804,$R801:S801,12)+IF(S801=12,0,S802)+T805)&gt;=$L798,$L798-FLOOR(SUMIFS($R804:S804,$R801:S801,12),1),IF(T801=1,T805,T805+S802)),0)</f>
        <v>0</v>
      </c>
      <c r="U802" s="68">
        <f>IF(U801&gt;0,IF((SUMIFS($R804:T804,$R801:T801,12)+IF(T801=12,0,T802)+U805)&gt;=$L798,$L798-FLOOR(SUMIFS($R804:T804,$R801:T801,12),1),IF(U801=1,U805,U805+T802)),0)</f>
        <v>0</v>
      </c>
      <c r="V802" s="68">
        <f>IF(V801&gt;0,IF((SUMIFS($R804:U804,$R801:U801,12)+IF(U801=12,0,U802)+V805)&gt;=$L798,$L798-FLOOR(SUMIFS($R804:U804,$R801:U801,12),1),IF(V801=1,V805,V805+U802)),0)</f>
        <v>0</v>
      </c>
      <c r="W802" s="68">
        <f>IF(W801&gt;0,IF((SUMIFS($R804:V804,$R801:V801,12)+IF(V801=12,0,V802)+W805)&gt;=$L798,$L798-FLOOR(SUMIFS($R804:V804,$R801:V801,12),1),IF(W801=1,W805,W805+V802)),0)</f>
        <v>0</v>
      </c>
      <c r="X802" s="68">
        <f>IF(X801&gt;0,IF((SUMIFS($R804:W804,$R801:W801,12)+IF(W801=12,0,W802)+X805)&gt;=$L798,$L798-FLOOR(SUMIFS($R804:W804,$R801:W801,12),1),IF(X801=1,X805,X805+W802)),0)</f>
        <v>0</v>
      </c>
      <c r="Y802" s="68">
        <f>IF(Y801&gt;0,IF((SUMIFS($R804:X804,$R801:X801,12)+IF(X801=12,0,X802)+Y805)&gt;=$L798,$L798-FLOOR(SUMIFS($R804:X804,$R801:X801,12),1),IF(Y801=1,Y805,Y805+X802)),0)</f>
        <v>0</v>
      </c>
      <c r="Z802" s="68">
        <f>IF(Z801&gt;0,IF((SUMIFS($R804:Y804,$R801:Y801,12)+IF(Y801=12,0,Y802)+Z805)&gt;=$L798,$L798-FLOOR(SUMIFS($R804:Y804,$R801:Y801,12),1),IF(Z801=1,Z805,Z805+Y802)),0)</f>
        <v>0</v>
      </c>
      <c r="AA802" s="68">
        <f>IF(AA801&gt;0,IF((SUMIFS($R804:Z804,$R801:Z801,12)+IF(Z801=12,0,Z802)+AA805)&gt;=$L798,$L798-FLOOR(SUMIFS($R804:Z804,$R801:Z801,12),1),IF(AA801=1,AA805,AA805+Z802)),0)</f>
        <v>0</v>
      </c>
      <c r="AB802" s="68">
        <f>IF(AB801&gt;0,IF((SUMIFS($R804:AA804,$R801:AA801,12)+IF(AA801=12,0,AA802)+AB805)&gt;=$L798,$L798-FLOOR(SUMIFS($R804:AA804,$R801:AA801,12),1),IF(AB801=1,AB805,AB805+AA802)),0)</f>
        <v>0</v>
      </c>
      <c r="AC802" s="68">
        <f>IF(AC801&gt;0,IF((SUMIFS($R804:AB804,$R801:AB801,12)+IF(AB801=12,0,AB802)+AC805)&gt;=$L798,$L798-FLOOR(SUMIFS($R804:AB804,$R801:AB801,12),1),IF(AC801=1,AC805,AC805+AB802)),0)</f>
        <v>0</v>
      </c>
      <c r="AD802" s="68">
        <f>IF(AD801&gt;0,IF((SUMIFS($R804:AC804,$R801:AC801,12)+IF(AC801=12,0,AC802)+AD805)&gt;=$L798,$L798-FLOOR(SUMIFS($R804:AC804,$R801:AC801,12),1),IF(AD801=1,AD805,AD805+AC802)),0)</f>
        <v>0</v>
      </c>
      <c r="AE802" s="68">
        <f>IF(AE801&gt;0,IF((SUMIFS($R804:AD804,$R801:AD801,12)+IF(AD801=12,0,AD802)+AE805)&gt;=$L798,$L798-FLOOR(SUMIFS($R804:AD804,$R801:AD801,12),1),IF(AE801=1,AE805,AE805+AD802)),0)</f>
        <v>0</v>
      </c>
      <c r="AF802" s="68">
        <f>IF(AF801&gt;0,IF((SUMIFS($R804:AE804,$R801:AE801,12)+IF(AE801=12,0,AE802)+AF805)&gt;=$L798,$L798-FLOOR(SUMIFS($R804:AE804,$R801:AE801,12),1),IF(AF801=1,AF805,AF805+AE802)),0)</f>
        <v>0</v>
      </c>
      <c r="AG802" s="68">
        <f>IF(AG801&gt;0,IF((SUMIFS($R804:AF804,$R801:AF801,12)+IF(AF801=12,0,AF802)+AG805)&gt;=$L798,$L798-FLOOR(SUMIFS($R804:AF804,$R801:AF801,12),1),IF(AG801=1,AG805,AG805+AF802)),0)</f>
        <v>0</v>
      </c>
      <c r="AH802" s="68">
        <f>IF(AH801&gt;0,IF((SUMIFS($R804:AG804,$R801:AG801,12)+IF(AG801=12,0,AG802)+AH805)&gt;=$L798,$L798-FLOOR(SUMIFS($R804:AG804,$R801:AG801,12),1),IF(AH801=1,AH805,AH805+AG802)),0)</f>
        <v>0</v>
      </c>
      <c r="AI802" s="68">
        <f>IF(AI801&gt;0,IF((SUMIFS($R804:AH804,$R801:AH801,12)+IF(AH801=12,0,AH802)+AI805)&gt;=$L798,$L798-FLOOR(SUMIFS($R804:AH804,$R801:AH801,12),1),IF(AI801=1,AI805,AI805+AH802)),0)</f>
        <v>0</v>
      </c>
      <c r="AJ802" s="68">
        <f>IF(AJ801&gt;0,IF((SUMIFS($R804:AI804,$R801:AI801,12)+IF(AI801=12,0,AI802)+AJ805)&gt;=$L798,$L798-FLOOR(SUMIFS($R804:AI804,$R801:AI801,12),1),IF(AJ801=1,AJ805,AJ805+AI802)),0)</f>
        <v>0</v>
      </c>
      <c r="AK802" s="68">
        <f>IF(AK801&gt;0,IF((SUMIFS($R804:AJ804,$R801:AJ801,12)+IF(AJ801=12,0,AJ802)+AK805)&gt;=$L798,$L798-FLOOR(SUMIFS($R804:AJ804,$R801:AJ801,12),1),IF(AK801=1,AK805,AK805+AJ802)),0)</f>
        <v>0</v>
      </c>
      <c r="AL802" s="68">
        <f>IF(AL801&gt;0,IF((SUMIFS($R804:AK804,$R801:AK801,12)+IF(AK801=12,0,AK802)+AL805)&gt;=$L798,$L798-FLOOR(SUMIFS($R804:AK804,$R801:AK801,12),1),IF(AL801=1,AL805,AL805+AK802)),0)</f>
        <v>0</v>
      </c>
      <c r="AM802" s="68">
        <f>IF(AM801&gt;0,IF((SUMIFS($R804:AL804,$R801:AL801,12)+IF(AL801=12,0,AL802)+AM805)&gt;=$L798,$L798-FLOOR(SUMIFS($R804:AL804,$R801:AL801,12),1),IF(AM801=1,AM805,AM805+AL802)),0)</f>
        <v>0</v>
      </c>
      <c r="AN802" s="68">
        <f>IF(AN801&gt;0,IF((SUMIFS($R804:AM804,$R801:AM801,12)+IF(AM801=12,0,AM802)+AN805)&gt;=$L798,$L798-FLOOR(SUMIFS($R804:AM804,$R801:AM801,12),1),IF(AN801=1,AN805,AN805+AM802)),0)</f>
        <v>0</v>
      </c>
      <c r="AO802" s="68">
        <f>IF(AO801&gt;0,IF((SUMIFS($R804:AN804,$R801:AN801,12)+IF(AN801=12,0,AN802)+AO805)&gt;=$L798,$L798-FLOOR(SUMIFS($R804:AN804,$R801:AN801,12),1),IF(AO801=1,AO805,AO805+AN802)),0)</f>
        <v>0</v>
      </c>
      <c r="AP802" s="68">
        <f>IF(AP801&gt;0,IF((SUMIFS($R804:AO804,$R801:AO801,12)+IF(AO801=12,0,AO802)+AP805)&gt;=$L798,$L798-FLOOR(SUMIFS($R804:AO804,$R801:AO801,12),1),IF(AP801=1,AP805,AP805+AO802)),0)</f>
        <v>0</v>
      </c>
      <c r="AQ802" s="68">
        <f>IF(AQ801&gt;0,IF((SUMIFS($R804:AP804,$R801:AP801,12)+IF(AP801=12,0,AP802)+AQ805)&gt;=$L798,$L798-FLOOR(SUMIFS($R804:AP804,$R801:AP801,12),1),IF(AQ801=1,AQ805,AQ805+AP802)),0)</f>
        <v>0</v>
      </c>
      <c r="AR802" s="68">
        <f>IF(AR801&gt;0,IF((SUMIFS($R804:AQ804,$R801:AQ801,12)+IF(AQ801=12,0,AQ802)+AR805)&gt;=$L798,$L798-FLOOR(SUMIFS($R804:AQ804,$R801:AQ801,12),1),IF(AR801=1,AR805,AR805+AQ802)),0)</f>
        <v>0</v>
      </c>
      <c r="AS802" s="68">
        <f>IF(AS801&gt;0,IF((SUMIFS($R804:AR804,$R801:AR801,12)+IF(AR801=12,0,AR802)+AS805)&gt;=$L798,$L798-FLOOR(SUMIFS($R804:AR804,$R801:AR801,12),1),IF(AS801=1,AS805,AS805+AR802)),0)</f>
        <v>0</v>
      </c>
      <c r="AT802" s="68">
        <f>IF(AT801&gt;0,IF((SUMIFS($R804:AS804,$R801:AS801,12)+IF(AS801=12,0,AS802)+AT805)&gt;=$L798,$L798-FLOOR(SUMIFS($R804:AS804,$R801:AS801,12),1),IF(AT801=1,AT805,AT805+AS802)),0)</f>
        <v>0</v>
      </c>
      <c r="AU802" s="68">
        <f>IF(AU801&gt;0,IF((SUMIFS($R804:AT804,$R801:AT801,12)+IF(AT801=12,0,AT802)+AU805)&gt;=$L798,$L798-FLOOR(SUMIFS($R804:AT804,$R801:AT801,12),1),IF(AU801=1,AU805,AU805+AT802)),0)</f>
        <v>0</v>
      </c>
      <c r="AV802" s="68">
        <f>IF(AV801&gt;0,IF((SUMIFS($R804:AU804,$R801:AU801,12)+IF(AU801=12,0,AU802)+AV805)&gt;=$L798,$L798-FLOOR(SUMIFS($R804:AU804,$R801:AU801,12),1),IF(AV801=1,AV805,AV805+AU802)),0)</f>
        <v>0</v>
      </c>
      <c r="AW802" s="68">
        <f>IF(AW801&gt;0,IF((SUMIFS($R804:AV804,$R801:AV801,12)+IF(AV801=12,0,AV802)+AW805)&gt;=$L798,$L798-FLOOR(SUMIFS($R804:AV804,$R801:AV801,12),1),IF(AW801=1,AW805,AW805+AV802)),0)</f>
        <v>0</v>
      </c>
      <c r="AX802" s="68">
        <f>IF(AX801&gt;0,IF((SUMIFS($R804:AW804,$R801:AW801,12)+IF(AW801=12,0,AW802)+AX805)&gt;=$L798,$L798-FLOOR(SUMIFS($R804:AW804,$R801:AW801,12),1),IF(AX801=1,AX805,AX805+AW802)),0)</f>
        <v>0</v>
      </c>
      <c r="AY802" s="68">
        <f>IF(AY801&gt;0,IF((SUMIFS($R804:AX804,$R801:AX801,12)+IF(AX801=12,0,AX802)+AY805)&gt;=$L798,$L798-FLOOR(SUMIFS($R804:AX804,$R801:AX801,12),1),IF(AY801=1,AY805,AY805+AX802)),0)</f>
        <v>0</v>
      </c>
      <c r="AZ802" s="68">
        <f>IF(AZ801&gt;0,IF((SUMIFS($R804:AY804,$R801:AY801,12)+IF(AY801=12,0,AY802)+AZ805)&gt;=$L798,$L798-FLOOR(SUMIFS($R804:AY804,$R801:AY801,12),1),IF(AZ801=1,AZ805,AZ805+AY802)),0)</f>
        <v>0</v>
      </c>
      <c r="BA802" s="68">
        <f>IF(BA801&gt;0,IF((SUMIFS($R804:AZ804,$R801:AZ801,12)+IF(AZ801=12,0,AZ802)+BA805)&gt;=$L798,$L798-FLOOR(SUMIFS($R804:AZ804,$R801:AZ801,12),1),IF(BA801=1,BA805,BA805+AZ802)),0)</f>
        <v>0</v>
      </c>
      <c r="BB802" s="68">
        <f>IF(BB801&gt;0,IF((SUMIFS($R804:BA804,$R801:BA801,12)+IF(BA801=12,0,BA802)+BB805)&gt;=$L798,$L798-FLOOR(SUMIFS($R804:BA804,$R801:BA801,12),1),IF(BB801=1,BB805,BB805+BA802)),0)</f>
        <v>0</v>
      </c>
      <c r="BC802" s="68">
        <f>IF(BC801&gt;0,IF((SUMIFS($R804:BB804,$R801:BB801,12)+IF(BB801=12,0,BB802)+BC805)&gt;=$L798,$L798-FLOOR(SUMIFS($R804:BB804,$R801:BB801,12),1),IF(BC801=1,BC805,BC805+BB802)),0)</f>
        <v>0</v>
      </c>
      <c r="BD802" s="68">
        <f>IF(BD801&gt;0,IF((SUMIFS($R804:BC804,$R801:BC801,12)+IF(BC801=12,0,BC802)+BD805)&gt;=$L798,$L798-FLOOR(SUMIFS($R804:BC804,$R801:BC801,12),1),IF(BD801=1,BD805,BD805+BC802)),0)</f>
        <v>0</v>
      </c>
      <c r="BE802" s="68">
        <f>IF(BE801&gt;0,IF((SUMIFS($R804:BD804,$R801:BD801,12)+IF(BD801=12,0,BD802)+BE805)&gt;=$L798,$L798-FLOOR(SUMIFS($R804:BD804,$R801:BD801,12),1),IF(BE801=1,BE805,BE805+BD802)),0)</f>
        <v>0</v>
      </c>
      <c r="BF802" s="68">
        <f>IF(BF801&gt;0,IF((SUMIFS($R804:BE804,$R801:BE801,12)+IF(BE801=12,0,BE802)+BF805)&gt;=$L798,$L798-FLOOR(SUMIFS($R804:BE804,$R801:BE801,12),1),IF(BF801=1,BF805,BF805+BE802)),0)</f>
        <v>0</v>
      </c>
      <c r="BG802" s="68">
        <f>IF(BG801&gt;0,IF((SUMIFS($R804:BF804,$R801:BF801,12)+IF(BF801=12,0,BF802)+BG805)&gt;=$L798,$L798-FLOOR(SUMIFS($R804:BF804,$R801:BF801,12),1),IF(BG801=1,BG805,BG805+BF802)),0)</f>
        <v>0</v>
      </c>
      <c r="BH802" s="68">
        <f>IF(BH801&gt;0,IF((SUMIFS($R804:BG804,$R801:BG801,12)+IF(BG801=12,0,BG802)+BH805)&gt;=$L798,$L798-FLOOR(SUMIFS($R804:BG804,$R801:BG801,12),1),IF(BH801=1,BH805,BH805+BG802)),0)</f>
        <v>0</v>
      </c>
      <c r="BI802" s="68">
        <f>IF(BI801&gt;0,IF((SUMIFS($R804:BH804,$R801:BH801,12)+IF(BH801=12,0,BH802)+BI805)&gt;=$L798,$L798-FLOOR(SUMIFS($R804:BH804,$R801:BH801,12),1),IF(BI801=1,BI805,BI805+BH802)),0)</f>
        <v>0</v>
      </c>
      <c r="BJ802" s="68">
        <f>IF(BJ801&gt;0,IF((SUMIFS($R804:BI804,$R801:BI801,12)+IF(BI801=12,0,BI802)+BJ805)&gt;=$L798,$L798-FLOOR(SUMIFS($R804:BI804,$R801:BI801,12),1),IF(BJ801=1,BJ805,BJ805+BI802)),0)</f>
        <v>0</v>
      </c>
      <c r="BK802" s="68">
        <f>IF(BK801&gt;0,IF((SUMIFS($R804:BJ804,$R801:BJ801,12)+IF(BJ801=12,0,BJ802)+BK805)&gt;=$L798,$L798-FLOOR(SUMIFS($R804:BJ804,$R801:BJ801,12),1),IF(BK801=1,BK805,BK805+BJ802)),0)</f>
        <v>0</v>
      </c>
      <c r="BL802" s="68">
        <f>IF(BL801&gt;0,IF((SUMIFS($R804:BK804,$R801:BK801,12)+IF(BK801=12,0,BK802)+BL805)&gt;=$L798,$L798-FLOOR(SUMIFS($R804:BK804,$R801:BK801,12),1),IF(BL801=1,BL805,BL805+BK802)),0)</f>
        <v>0</v>
      </c>
      <c r="BM802" s="68">
        <f>IF(BM801&gt;0,IF((SUMIFS($R804:BL804,$R801:BL801,12)+IF(BL801=12,0,BL802)+BM805)&gt;=$L798,$L798-FLOOR(SUMIFS($R804:BL804,$R801:BL801,12),1),IF(BM801=1,BM805,BM805+BL802)),0)</f>
        <v>0</v>
      </c>
      <c r="BN802" s="362"/>
      <c r="BO802" s="364"/>
      <c r="BP802" s="366"/>
      <c r="BQ802" s="366"/>
      <c r="BR802" s="106"/>
      <c r="BS802" s="106"/>
      <c r="BT802" s="106"/>
      <c r="BU802" s="106"/>
      <c r="BV802" s="106"/>
      <c r="BW802" s="106"/>
      <c r="BX802" s="106"/>
      <c r="BY802" s="106"/>
      <c r="BZ802" s="106"/>
      <c r="CA802" s="106"/>
      <c r="CB802" s="106"/>
      <c r="CC802" s="106"/>
      <c r="CD802" s="106"/>
      <c r="CE802" s="106"/>
      <c r="CF802" s="106"/>
      <c r="CG802" s="106"/>
    </row>
    <row r="803" spans="1:85" s="245" customFormat="1" ht="41.5" hidden="1" customHeight="1" x14ac:dyDescent="0.35">
      <c r="A803" s="243"/>
      <c r="B803" s="128"/>
      <c r="C803" s="80"/>
      <c r="D803" s="80"/>
      <c r="E803" s="80"/>
      <c r="F803" s="80"/>
      <c r="G803" s="80"/>
      <c r="H803" s="80"/>
      <c r="I803" s="80"/>
      <c r="J803" s="80"/>
      <c r="K803" s="80"/>
      <c r="L803" s="80"/>
      <c r="M803" s="64"/>
      <c r="N803" s="7"/>
      <c r="O803" s="192"/>
      <c r="P803" s="106"/>
      <c r="Q803" s="65" t="s">
        <v>161</v>
      </c>
      <c r="R803" s="67">
        <f>IF(R798&gt;0,R799,0)</f>
        <v>0</v>
      </c>
      <c r="S803" s="67">
        <f t="shared" ref="S803" si="14998">IF(S798&gt;0,IF(S801=1,S799,S799+R803),R803)</f>
        <v>0</v>
      </c>
      <c r="T803" s="67">
        <f t="shared" ref="T803" si="14999">IF(T798&gt;0,IF(T801=1,T799,T799+S803),S803)</f>
        <v>0</v>
      </c>
      <c r="U803" s="67">
        <f t="shared" ref="U803" si="15000">IF(U798&gt;0,IF(U801=1,U799,U799+T803),T803)</f>
        <v>0</v>
      </c>
      <c r="V803" s="67">
        <f t="shared" ref="V803" si="15001">IF(V798&gt;0,IF(V801=1,V799,V799+U803),U803)</f>
        <v>0</v>
      </c>
      <c r="W803" s="67">
        <f t="shared" ref="W803" si="15002">IF(W798&gt;0,IF(W801=1,W799,W799+V803),V803)</f>
        <v>0</v>
      </c>
      <c r="X803" s="67">
        <f t="shared" ref="X803" si="15003">IF(X798&gt;0,IF(X801=1,X799,X799+W803),W803)</f>
        <v>0</v>
      </c>
      <c r="Y803" s="67">
        <f t="shared" ref="Y803" si="15004">IF(Y798&gt;0,IF(Y801=1,Y799,Y799+X803),X803)</f>
        <v>0</v>
      </c>
      <c r="Z803" s="67">
        <f t="shared" ref="Z803" si="15005">IF(Z798&gt;0,IF(Z801=1,Z799,Z799+Y803),Y803)</f>
        <v>0</v>
      </c>
      <c r="AA803" s="67">
        <f t="shared" ref="AA803" si="15006">IF(AA798&gt;0,IF(AA801=1,AA799,AA799+Z803),Z803)</f>
        <v>0</v>
      </c>
      <c r="AB803" s="67">
        <f t="shared" ref="AB803" si="15007">IF(AB798&gt;0,IF(AB801=1,AB799,AB799+AA803),AA803)</f>
        <v>0</v>
      </c>
      <c r="AC803" s="67">
        <f t="shared" ref="AC803" si="15008">IF(AC798&gt;0,IF(AC801=1,AC799,AC799+AB803),AB803)</f>
        <v>0</v>
      </c>
      <c r="AD803" s="67">
        <f t="shared" ref="AD803" si="15009">IF(AD798&gt;0,IF(AD801=1,AD799,AD799+AC803),AC803)</f>
        <v>0</v>
      </c>
      <c r="AE803" s="67">
        <f t="shared" ref="AE803" si="15010">IF(AE798&gt;0,IF(AE801=1,AE799,AE799+AD803),AD803)</f>
        <v>0</v>
      </c>
      <c r="AF803" s="67">
        <f t="shared" ref="AF803" si="15011">IF(AF798&gt;0,IF(AF801=1,AF799,AF799+AE803),AE803)</f>
        <v>0</v>
      </c>
      <c r="AG803" s="67">
        <f t="shared" ref="AG803" si="15012">IF(AG798&gt;0,IF(AG801=1,AG799,AG799+AF803),AF803)</f>
        <v>0</v>
      </c>
      <c r="AH803" s="67">
        <f t="shared" ref="AH803" si="15013">IF(AH798&gt;0,IF(AH801=1,AH799,AH799+AG803),AG803)</f>
        <v>0</v>
      </c>
      <c r="AI803" s="67">
        <f t="shared" ref="AI803" si="15014">IF(AI798&gt;0,IF(AI801=1,AI799,AI799+AH803),AH803)</f>
        <v>0</v>
      </c>
      <c r="AJ803" s="67">
        <f t="shared" ref="AJ803" si="15015">IF(AJ798&gt;0,IF(AJ801=1,AJ799,AJ799+AI803),AI803)</f>
        <v>0</v>
      </c>
      <c r="AK803" s="67">
        <f t="shared" ref="AK803" si="15016">IF(AK798&gt;0,IF(AK801=1,AK799,AK799+AJ803),AJ803)</f>
        <v>0</v>
      </c>
      <c r="AL803" s="67">
        <f t="shared" ref="AL803" si="15017">IF(AL798&gt;0,IF(AL801=1,AL799,AL799+AK803),AK803)</f>
        <v>0</v>
      </c>
      <c r="AM803" s="67">
        <f t="shared" ref="AM803" si="15018">IF(AM798&gt;0,IF(AM801=1,AM799,AM799+AL803),AL803)</f>
        <v>0</v>
      </c>
      <c r="AN803" s="67">
        <f t="shared" ref="AN803" si="15019">IF(AN798&gt;0,IF(AN801=1,AN799,AN799+AM803),AM803)</f>
        <v>0</v>
      </c>
      <c r="AO803" s="67">
        <f t="shared" ref="AO803" si="15020">IF(AO798&gt;0,IF(AO801=1,AO799,AO799+AN803),AN803)</f>
        <v>0</v>
      </c>
      <c r="AP803" s="67">
        <f t="shared" ref="AP803" si="15021">IF(AP798&gt;0,IF(AP801=1,AP799,AP799+AO803),AO803)</f>
        <v>0</v>
      </c>
      <c r="AQ803" s="67">
        <f t="shared" ref="AQ803" si="15022">IF(AQ798&gt;0,IF(AQ801=1,AQ799,AQ799+AP803),AP803)</f>
        <v>0</v>
      </c>
      <c r="AR803" s="67">
        <f t="shared" ref="AR803" si="15023">IF(AR798&gt;0,IF(AR801=1,AR799,AR799+AQ803),AQ803)</f>
        <v>0</v>
      </c>
      <c r="AS803" s="67">
        <f t="shared" ref="AS803" si="15024">IF(AS798&gt;0,IF(AS801=1,AS799,AS799+AR803),AR803)</f>
        <v>0</v>
      </c>
      <c r="AT803" s="67">
        <f t="shared" ref="AT803" si="15025">IF(AT798&gt;0,IF(AT801=1,AT799,AT799+AS803),AS803)</f>
        <v>0</v>
      </c>
      <c r="AU803" s="67">
        <f t="shared" ref="AU803" si="15026">IF(AU798&gt;0,IF(AU801=1,AU799,AU799+AT803),AT803)</f>
        <v>0</v>
      </c>
      <c r="AV803" s="67">
        <f t="shared" ref="AV803" si="15027">IF(AV798&gt;0,IF(AV801=1,AV799,AV799+AU803),AU803)</f>
        <v>0</v>
      </c>
      <c r="AW803" s="67">
        <f t="shared" ref="AW803" si="15028">IF(AW798&gt;0,IF(AW801=1,AW799,AW799+AV803),AV803)</f>
        <v>0</v>
      </c>
      <c r="AX803" s="67">
        <f t="shared" ref="AX803" si="15029">IF(AX798&gt;0,IF(AX801=1,AX799,AX799+AW803),AW803)</f>
        <v>0</v>
      </c>
      <c r="AY803" s="67">
        <f t="shared" ref="AY803" si="15030">IF(AY798&gt;0,IF(AY801=1,AY799,AY799+AX803),AX803)</f>
        <v>0</v>
      </c>
      <c r="AZ803" s="67">
        <f t="shared" ref="AZ803" si="15031">IF(AZ798&gt;0,IF(AZ801=1,AZ799,AZ799+AY803),AY803)</f>
        <v>0</v>
      </c>
      <c r="BA803" s="67">
        <f t="shared" ref="BA803" si="15032">IF(BA798&gt;0,IF(BA801=1,BA799,BA799+AZ803),AZ803)</f>
        <v>0</v>
      </c>
      <c r="BB803" s="67">
        <f t="shared" ref="BB803" si="15033">IF(BB798&gt;0,IF(BB801=1,BB799,BB799+BA803),BA803)</f>
        <v>0</v>
      </c>
      <c r="BC803" s="67">
        <f t="shared" ref="BC803" si="15034">IF(BC798&gt;0,IF(BC801=1,BC799,BC799+BB803),BB803)</f>
        <v>0</v>
      </c>
      <c r="BD803" s="67">
        <f t="shared" ref="BD803" si="15035">IF(BD798&gt;0,IF(BD801=1,BD799,BD799+BC803),BC803)</f>
        <v>0</v>
      </c>
      <c r="BE803" s="67">
        <f t="shared" ref="BE803" si="15036">IF(BE798&gt;0,IF(BE801=1,BE799,BE799+BD803),BD803)</f>
        <v>0</v>
      </c>
      <c r="BF803" s="67">
        <f t="shared" ref="BF803" si="15037">IF(BF798&gt;0,IF(BF801=1,BF799,BF799+BE803),BE803)</f>
        <v>0</v>
      </c>
      <c r="BG803" s="67">
        <f t="shared" ref="BG803" si="15038">IF(BG798&gt;0,IF(BG801=1,BG799,BG799+BF803),BF803)</f>
        <v>0</v>
      </c>
      <c r="BH803" s="67">
        <f t="shared" ref="BH803" si="15039">IF(BH798&gt;0,IF(BH801=1,BH799,BH799+BG803),BG803)</f>
        <v>0</v>
      </c>
      <c r="BI803" s="67">
        <f t="shared" ref="BI803" si="15040">IF(BI798&gt;0,IF(BI801=1,BI799,BI799+BH803),BH803)</f>
        <v>0</v>
      </c>
      <c r="BJ803" s="67">
        <f t="shared" ref="BJ803" si="15041">IF(BJ798&gt;0,IF(BJ801=1,BJ799,BJ799+BI803),BI803)</f>
        <v>0</v>
      </c>
      <c r="BK803" s="67">
        <f t="shared" ref="BK803" si="15042">IF(BK798&gt;0,IF(BK801=1,BK799,BK799+BJ803),BJ803)</f>
        <v>0</v>
      </c>
      <c r="BL803" s="67">
        <f t="shared" ref="BL803" si="15043">IF(BL798&gt;0,IF(BL801=1,BL799,BL799+BK803),BK803)</f>
        <v>0</v>
      </c>
      <c r="BM803" s="67">
        <f t="shared" ref="BM803" si="15044">IF(BM798&gt;0,IF(BM801=1,BM799,BM799+BL803),BL803)</f>
        <v>0</v>
      </c>
      <c r="BN803" s="362"/>
      <c r="BO803" s="364"/>
      <c r="BP803" s="366"/>
      <c r="BQ803" s="366"/>
      <c r="BR803" s="106"/>
      <c r="BS803" s="106"/>
      <c r="BT803" s="106"/>
      <c r="BU803" s="106"/>
      <c r="BV803" s="106"/>
      <c r="BW803" s="106"/>
      <c r="BX803" s="106"/>
      <c r="BY803" s="106"/>
      <c r="BZ803" s="106"/>
      <c r="CA803" s="106"/>
      <c r="CB803" s="106"/>
      <c r="CC803" s="106"/>
      <c r="CD803" s="106"/>
      <c r="CE803" s="106"/>
      <c r="CF803" s="106"/>
      <c r="CG803" s="106"/>
    </row>
    <row r="804" spans="1:85" s="245" customFormat="1" ht="41.5" hidden="1" customHeight="1" x14ac:dyDescent="0.35">
      <c r="A804" s="243"/>
      <c r="B804" s="128"/>
      <c r="C804" s="80"/>
      <c r="D804" s="80"/>
      <c r="E804" s="80"/>
      <c r="F804" s="80"/>
      <c r="G804" s="80"/>
      <c r="H804" s="80"/>
      <c r="I804" s="80"/>
      <c r="J804" s="80"/>
      <c r="K804" s="80"/>
      <c r="L804" s="80"/>
      <c r="M804" s="64"/>
      <c r="N804" s="7"/>
      <c r="O804" s="192"/>
      <c r="P804" s="106"/>
      <c r="Q804" s="65" t="s">
        <v>162</v>
      </c>
      <c r="R804" s="67">
        <f>R806</f>
        <v>0</v>
      </c>
      <c r="S804" s="67">
        <f t="shared" ref="S804" si="15045">IF(S801=1,S806,S806+R804)</f>
        <v>0</v>
      </c>
      <c r="T804" s="67">
        <f t="shared" ref="T804" si="15046">IF(T801=1,T806,T806+S804)</f>
        <v>0</v>
      </c>
      <c r="U804" s="67">
        <f t="shared" ref="U804" si="15047">IF(U801=1,U806,U806+T804)</f>
        <v>0</v>
      </c>
      <c r="V804" s="67">
        <f t="shared" ref="V804" si="15048">IF(V801=1,V806,V806+U804)</f>
        <v>0</v>
      </c>
      <c r="W804" s="67">
        <f t="shared" ref="W804" si="15049">IF(W801=1,W806,W806+V804)</f>
        <v>0</v>
      </c>
      <c r="X804" s="67">
        <f t="shared" ref="X804" si="15050">IF(X801=1,X806,X806+W804)</f>
        <v>0</v>
      </c>
      <c r="Y804" s="67">
        <f t="shared" ref="Y804" si="15051">IF(Y801=1,Y806,Y806+X804)</f>
        <v>0</v>
      </c>
      <c r="Z804" s="67">
        <f t="shared" ref="Z804" si="15052">IF(Z801=1,Z806,Z806+Y804)</f>
        <v>0</v>
      </c>
      <c r="AA804" s="67">
        <f t="shared" ref="AA804" si="15053">IF(AA801=1,AA806,AA806+Z804)</f>
        <v>0</v>
      </c>
      <c r="AB804" s="67">
        <f t="shared" ref="AB804" si="15054">IF(AB801=1,AB806,AB806+AA804)</f>
        <v>0</v>
      </c>
      <c r="AC804" s="67">
        <f t="shared" ref="AC804" si="15055">IF(AC801=1,AC806,AC806+AB804)</f>
        <v>0</v>
      </c>
      <c r="AD804" s="67">
        <f t="shared" ref="AD804" si="15056">IF(AD801=1,AD806,AD806+AC804)</f>
        <v>0</v>
      </c>
      <c r="AE804" s="67">
        <f t="shared" ref="AE804" si="15057">IF(AE801=1,AE806,AE806+AD804)</f>
        <v>0</v>
      </c>
      <c r="AF804" s="67">
        <f t="shared" ref="AF804" si="15058">IF(AF801=1,AF806,AF806+AE804)</f>
        <v>0</v>
      </c>
      <c r="AG804" s="67">
        <f t="shared" ref="AG804" si="15059">IF(AG801=1,AG806,AG806+AF804)</f>
        <v>0</v>
      </c>
      <c r="AH804" s="67">
        <f t="shared" ref="AH804" si="15060">IF(AH801=1,AH806,AH806+AG804)</f>
        <v>0</v>
      </c>
      <c r="AI804" s="67">
        <f t="shared" ref="AI804" si="15061">IF(AI801=1,AI806,AI806+AH804)</f>
        <v>0</v>
      </c>
      <c r="AJ804" s="67">
        <f t="shared" ref="AJ804" si="15062">IF(AJ801=1,AJ806,AJ806+AI804)</f>
        <v>0</v>
      </c>
      <c r="AK804" s="67">
        <f t="shared" ref="AK804" si="15063">IF(AK801=1,AK806,AK806+AJ804)</f>
        <v>0</v>
      </c>
      <c r="AL804" s="67">
        <f t="shared" ref="AL804" si="15064">IF(AL801=1,AL806,AL806+AK804)</f>
        <v>0</v>
      </c>
      <c r="AM804" s="67">
        <f t="shared" ref="AM804" si="15065">IF(AM801=1,AM806,AM806+AL804)</f>
        <v>0</v>
      </c>
      <c r="AN804" s="67">
        <f t="shared" ref="AN804" si="15066">IF(AN801=1,AN806,AN806+AM804)</f>
        <v>0</v>
      </c>
      <c r="AO804" s="67">
        <f t="shared" ref="AO804" si="15067">IF(AO801=1,AO806,AO806+AN804)</f>
        <v>0</v>
      </c>
      <c r="AP804" s="67">
        <f t="shared" ref="AP804" si="15068">IF(AP801=1,AP806,AP806+AO804)</f>
        <v>0</v>
      </c>
      <c r="AQ804" s="67">
        <f t="shared" ref="AQ804" si="15069">IF(AQ801=1,AQ806,AQ806+AP804)</f>
        <v>0</v>
      </c>
      <c r="AR804" s="67">
        <f t="shared" ref="AR804" si="15070">IF(AR801=1,AR806,AR806+AQ804)</f>
        <v>0</v>
      </c>
      <c r="AS804" s="67">
        <f t="shared" ref="AS804" si="15071">IF(AS801=1,AS806,AS806+AR804)</f>
        <v>0</v>
      </c>
      <c r="AT804" s="67">
        <f t="shared" ref="AT804" si="15072">IF(AT801=1,AT806,AT806+AS804)</f>
        <v>0</v>
      </c>
      <c r="AU804" s="67">
        <f t="shared" ref="AU804" si="15073">IF(AU801=1,AU806,AU806+AT804)</f>
        <v>0</v>
      </c>
      <c r="AV804" s="67">
        <f t="shared" ref="AV804" si="15074">IF(AV801=1,AV806,AV806+AU804)</f>
        <v>0</v>
      </c>
      <c r="AW804" s="67">
        <f t="shared" ref="AW804" si="15075">IF(AW801=1,AW806,AW806+AV804)</f>
        <v>0</v>
      </c>
      <c r="AX804" s="67">
        <f t="shared" ref="AX804" si="15076">IF(AX801=1,AX806,AX806+AW804)</f>
        <v>0</v>
      </c>
      <c r="AY804" s="67">
        <f t="shared" ref="AY804" si="15077">IF(AY801=1,AY806,AY806+AX804)</f>
        <v>0</v>
      </c>
      <c r="AZ804" s="67">
        <f t="shared" ref="AZ804" si="15078">IF(AZ801=1,AZ806,AZ806+AY804)</f>
        <v>0</v>
      </c>
      <c r="BA804" s="67">
        <f t="shared" ref="BA804" si="15079">IF(BA801=1,BA806,BA806+AZ804)</f>
        <v>0</v>
      </c>
      <c r="BB804" s="67">
        <f t="shared" ref="BB804" si="15080">IF(BB801=1,BB806,BB806+BA804)</f>
        <v>0</v>
      </c>
      <c r="BC804" s="67">
        <f t="shared" ref="BC804" si="15081">IF(BC801=1,BC806,BC806+BB804)</f>
        <v>0</v>
      </c>
      <c r="BD804" s="67">
        <f t="shared" ref="BD804" si="15082">IF(BD801=1,BD806,BD806+BC804)</f>
        <v>0</v>
      </c>
      <c r="BE804" s="67">
        <f t="shared" ref="BE804" si="15083">IF(BE801=1,BE806,BE806+BD804)</f>
        <v>0</v>
      </c>
      <c r="BF804" s="67">
        <f t="shared" ref="BF804" si="15084">IF(BF801=1,BF806,BF806+BE804)</f>
        <v>0</v>
      </c>
      <c r="BG804" s="67">
        <f t="shared" ref="BG804" si="15085">IF(BG801=1,BG806,BG806+BF804)</f>
        <v>0</v>
      </c>
      <c r="BH804" s="67">
        <f t="shared" ref="BH804" si="15086">IF(BH801=1,BH806,BH806+BG804)</f>
        <v>0</v>
      </c>
      <c r="BI804" s="67">
        <f t="shared" ref="BI804" si="15087">IF(BI801=1,BI806,BI806+BH804)</f>
        <v>0</v>
      </c>
      <c r="BJ804" s="67">
        <f t="shared" ref="BJ804" si="15088">IF(BJ801=1,BJ806,BJ806+BI804)</f>
        <v>0</v>
      </c>
      <c r="BK804" s="67">
        <f t="shared" ref="BK804" si="15089">IF(BK801=1,BK806,BK806+BJ804)</f>
        <v>0</v>
      </c>
      <c r="BL804" s="67">
        <f t="shared" ref="BL804" si="15090">IF(BL801=1,BL806,BL806+BK804)</f>
        <v>0</v>
      </c>
      <c r="BM804" s="67">
        <f t="shared" ref="BM804" si="15091">IF(BM801=1,BM806,BM806+BL804)</f>
        <v>0</v>
      </c>
      <c r="BN804" s="362"/>
      <c r="BO804" s="364"/>
      <c r="BP804" s="366"/>
      <c r="BQ804" s="366"/>
      <c r="BR804" s="106"/>
      <c r="BS804" s="106"/>
      <c r="BT804" s="106"/>
      <c r="BU804" s="106"/>
      <c r="BV804" s="106"/>
      <c r="BW804" s="106"/>
      <c r="BX804" s="106"/>
      <c r="BY804" s="106"/>
      <c r="BZ804" s="106"/>
      <c r="CA804" s="106"/>
      <c r="CB804" s="106"/>
      <c r="CC804" s="106"/>
      <c r="CD804" s="106"/>
      <c r="CE804" s="106"/>
      <c r="CF804" s="106"/>
      <c r="CG804" s="106"/>
    </row>
    <row r="805" spans="1:85" s="245" customFormat="1" ht="29" x14ac:dyDescent="0.35">
      <c r="A805" s="243"/>
      <c r="B805" s="128"/>
      <c r="C805" s="80"/>
      <c r="D805" s="80"/>
      <c r="E805" s="80"/>
      <c r="F805" s="80"/>
      <c r="G805" s="80"/>
      <c r="H805" s="80"/>
      <c r="I805" s="80"/>
      <c r="J805" s="80"/>
      <c r="K805" s="80"/>
      <c r="L805" s="80"/>
      <c r="M805" s="64"/>
      <c r="N805" s="7"/>
      <c r="O805" s="192"/>
      <c r="P805" s="106"/>
      <c r="Q805" s="63" t="s">
        <v>160</v>
      </c>
      <c r="R805" s="68">
        <f t="shared" ref="R805:BM805" si="15092">1720/12*R798</f>
        <v>0</v>
      </c>
      <c r="S805" s="68">
        <f t="shared" si="15092"/>
        <v>0</v>
      </c>
      <c r="T805" s="68">
        <f t="shared" si="15092"/>
        <v>0</v>
      </c>
      <c r="U805" s="68">
        <f t="shared" si="15092"/>
        <v>0</v>
      </c>
      <c r="V805" s="68">
        <f t="shared" si="15092"/>
        <v>0</v>
      </c>
      <c r="W805" s="68">
        <f t="shared" si="15092"/>
        <v>0</v>
      </c>
      <c r="X805" s="68">
        <f t="shared" si="15092"/>
        <v>0</v>
      </c>
      <c r="Y805" s="68">
        <f t="shared" si="15092"/>
        <v>0</v>
      </c>
      <c r="Z805" s="68">
        <f t="shared" si="15092"/>
        <v>0</v>
      </c>
      <c r="AA805" s="68">
        <f t="shared" si="15092"/>
        <v>0</v>
      </c>
      <c r="AB805" s="68">
        <f t="shared" si="15092"/>
        <v>0</v>
      </c>
      <c r="AC805" s="68">
        <f t="shared" si="15092"/>
        <v>0</v>
      </c>
      <c r="AD805" s="68">
        <f t="shared" si="15092"/>
        <v>0</v>
      </c>
      <c r="AE805" s="68">
        <f t="shared" si="15092"/>
        <v>0</v>
      </c>
      <c r="AF805" s="68">
        <f t="shared" si="15092"/>
        <v>0</v>
      </c>
      <c r="AG805" s="68">
        <f t="shared" si="15092"/>
        <v>0</v>
      </c>
      <c r="AH805" s="68">
        <f t="shared" si="15092"/>
        <v>0</v>
      </c>
      <c r="AI805" s="68">
        <f t="shared" si="15092"/>
        <v>0</v>
      </c>
      <c r="AJ805" s="68">
        <f t="shared" si="15092"/>
        <v>0</v>
      </c>
      <c r="AK805" s="68">
        <f t="shared" si="15092"/>
        <v>0</v>
      </c>
      <c r="AL805" s="68">
        <f t="shared" si="15092"/>
        <v>0</v>
      </c>
      <c r="AM805" s="68">
        <f t="shared" si="15092"/>
        <v>0</v>
      </c>
      <c r="AN805" s="68">
        <f t="shared" si="15092"/>
        <v>0</v>
      </c>
      <c r="AO805" s="68">
        <f t="shared" si="15092"/>
        <v>0</v>
      </c>
      <c r="AP805" s="68">
        <f t="shared" si="15092"/>
        <v>0</v>
      </c>
      <c r="AQ805" s="68">
        <f t="shared" si="15092"/>
        <v>0</v>
      </c>
      <c r="AR805" s="68">
        <f t="shared" si="15092"/>
        <v>0</v>
      </c>
      <c r="AS805" s="68">
        <f t="shared" si="15092"/>
        <v>0</v>
      </c>
      <c r="AT805" s="68">
        <f t="shared" si="15092"/>
        <v>0</v>
      </c>
      <c r="AU805" s="68">
        <f t="shared" si="15092"/>
        <v>0</v>
      </c>
      <c r="AV805" s="68">
        <f t="shared" si="15092"/>
        <v>0</v>
      </c>
      <c r="AW805" s="68">
        <f t="shared" si="15092"/>
        <v>0</v>
      </c>
      <c r="AX805" s="68">
        <f t="shared" si="15092"/>
        <v>0</v>
      </c>
      <c r="AY805" s="68">
        <f t="shared" si="15092"/>
        <v>0</v>
      </c>
      <c r="AZ805" s="68">
        <f t="shared" si="15092"/>
        <v>0</v>
      </c>
      <c r="BA805" s="68">
        <f t="shared" si="15092"/>
        <v>0</v>
      </c>
      <c r="BB805" s="68">
        <f t="shared" si="15092"/>
        <v>0</v>
      </c>
      <c r="BC805" s="68">
        <f t="shared" si="15092"/>
        <v>0</v>
      </c>
      <c r="BD805" s="68">
        <f t="shared" si="15092"/>
        <v>0</v>
      </c>
      <c r="BE805" s="68">
        <f t="shared" si="15092"/>
        <v>0</v>
      </c>
      <c r="BF805" s="68">
        <f t="shared" si="15092"/>
        <v>0</v>
      </c>
      <c r="BG805" s="68">
        <f t="shared" si="15092"/>
        <v>0</v>
      </c>
      <c r="BH805" s="68">
        <f t="shared" si="15092"/>
        <v>0</v>
      </c>
      <c r="BI805" s="68">
        <f t="shared" si="15092"/>
        <v>0</v>
      </c>
      <c r="BJ805" s="68">
        <f t="shared" si="15092"/>
        <v>0</v>
      </c>
      <c r="BK805" s="68">
        <f t="shared" si="15092"/>
        <v>0</v>
      </c>
      <c r="BL805" s="68">
        <f t="shared" si="15092"/>
        <v>0</v>
      </c>
      <c r="BM805" s="68">
        <f t="shared" si="15092"/>
        <v>0</v>
      </c>
      <c r="BN805" s="362"/>
      <c r="BO805" s="364"/>
      <c r="BP805" s="366"/>
      <c r="BQ805" s="366"/>
      <c r="BR805" s="106"/>
      <c r="BS805" s="106"/>
      <c r="BT805" s="106"/>
      <c r="BU805" s="106"/>
      <c r="BV805" s="106"/>
      <c r="BW805" s="106"/>
      <c r="BX805" s="106"/>
      <c r="BY805" s="106"/>
      <c r="BZ805" s="106"/>
      <c r="CA805" s="106"/>
      <c r="CB805" s="106"/>
      <c r="CC805" s="106"/>
      <c r="CD805" s="106"/>
      <c r="CE805" s="106"/>
      <c r="CF805" s="106"/>
      <c r="CG805" s="106"/>
    </row>
    <row r="806" spans="1:85" s="245" customFormat="1" ht="29" x14ac:dyDescent="0.35">
      <c r="A806" s="243"/>
      <c r="B806" s="128"/>
      <c r="C806" s="80"/>
      <c r="D806" s="80"/>
      <c r="E806" s="80"/>
      <c r="F806" s="80"/>
      <c r="G806" s="80"/>
      <c r="H806" s="80"/>
      <c r="I806" s="80"/>
      <c r="J806" s="80"/>
      <c r="K806" s="80"/>
      <c r="L806" s="80"/>
      <c r="M806" s="64"/>
      <c r="N806" s="7"/>
      <c r="O806" s="192"/>
      <c r="P806" s="106"/>
      <c r="Q806" s="63" t="s">
        <v>144</v>
      </c>
      <c r="R806" s="68">
        <f>FLOOR(IF(OR(R801=0,R801=1),IF(R799&gt;=R805,R805,R799)+0.00000001,IF(R803&gt;=R802,R802,R803))+0.00000001,1)</f>
        <v>0</v>
      </c>
      <c r="S806" s="68">
        <f t="shared" ref="S806" si="15093">FLOOR(IF(OR(S801=0,S801=1),IF(S805&gt;S802,S802,IF(S799&gt;=S805,S805,S799)+0.00000001),IF(S803&gt;=S802,S802-R804,S803-R804)+0.00000001),1)</f>
        <v>0</v>
      </c>
      <c r="T806" s="68">
        <f t="shared" ref="T806" si="15094">FLOOR(IF(OR(T801=0,T801=1),IF(T805&gt;T802,T802,IF(T799&gt;=T805,T805,T799)+0.00000001),IF(T803&gt;=T802,T802-S804,T803-S804)+0.00000001),1)</f>
        <v>0</v>
      </c>
      <c r="U806" s="68">
        <f t="shared" ref="U806" si="15095">FLOOR(IF(OR(U801=0,U801=1),IF(U805&gt;U802,U802,IF(U799&gt;=U805,U805,U799)+0.00000001),IF(U803&gt;=U802,U802-T804,U803-T804)+0.00000001),1)</f>
        <v>0</v>
      </c>
      <c r="V806" s="68">
        <f t="shared" ref="V806" si="15096">FLOOR(IF(OR(V801=0,V801=1),IF(V805&gt;V802,V802,IF(V799&gt;=V805,V805,V799)+0.00000001),IF(V803&gt;=V802,V802-U804,V803-U804)+0.00000001),1)</f>
        <v>0</v>
      </c>
      <c r="W806" s="68">
        <f t="shared" ref="W806" si="15097">FLOOR(IF(OR(W801=0,W801=1),IF(W805&gt;W802,W802,IF(W799&gt;=W805,W805,W799)+0.00000001),IF(W803&gt;=W802,W802-V804,W803-V804)+0.00000001),1)</f>
        <v>0</v>
      </c>
      <c r="X806" s="68">
        <f t="shared" ref="X806" si="15098">FLOOR(IF(OR(X801=0,X801=1),IF(X805&gt;X802,X802,IF(X799&gt;=X805,X805,X799)+0.00000001),IF(X803&gt;=X802,X802-W804,X803-W804)+0.00000001),1)</f>
        <v>0</v>
      </c>
      <c r="Y806" s="68">
        <f t="shared" ref="Y806" si="15099">FLOOR(IF(OR(Y801=0,Y801=1),IF(Y805&gt;Y802,Y802,IF(Y799&gt;=Y805,Y805,Y799)+0.00000001),IF(Y803&gt;=Y802,Y802-X804,Y803-X804)+0.00000001),1)</f>
        <v>0</v>
      </c>
      <c r="Z806" s="68">
        <f t="shared" ref="Z806" si="15100">FLOOR(IF(OR(Z801=0,Z801=1),IF(Z805&gt;Z802,Z802,IF(Z799&gt;=Z805,Z805,Z799)+0.00000001),IF(Z803&gt;=Z802,Z802-Y804,Z803-Y804)+0.00000001),1)</f>
        <v>0</v>
      </c>
      <c r="AA806" s="68">
        <f t="shared" ref="AA806" si="15101">FLOOR(IF(OR(AA801=0,AA801=1),IF(AA805&gt;AA802,AA802,IF(AA799&gt;=AA805,AA805,AA799)+0.00000001),IF(AA803&gt;=AA802,AA802-Z804,AA803-Z804)+0.00000001),1)</f>
        <v>0</v>
      </c>
      <c r="AB806" s="68">
        <f t="shared" ref="AB806" si="15102">FLOOR(IF(OR(AB801=0,AB801=1),IF(AB805&gt;AB802,AB802,IF(AB799&gt;=AB805,AB805,AB799)+0.00000001),IF(AB803&gt;=AB802,AB802-AA804,AB803-AA804)+0.00000001),1)</f>
        <v>0</v>
      </c>
      <c r="AC806" s="68">
        <f t="shared" ref="AC806" si="15103">FLOOR(IF(OR(AC801=0,AC801=1),IF(AC805&gt;AC802,AC802,IF(AC799&gt;=AC805,AC805,AC799)+0.00000001),IF(AC803&gt;=AC802,AC802-AB804,AC803-AB804)+0.00000001),1)</f>
        <v>0</v>
      </c>
      <c r="AD806" s="68">
        <f t="shared" ref="AD806" si="15104">FLOOR(IF(OR(AD801=0,AD801=1),IF(AD805&gt;AD802,AD802,IF(AD799&gt;=AD805,AD805,AD799)+0.00000001),IF(AD803&gt;=AD802,AD802-AC804,AD803-AC804)+0.00000001),1)</f>
        <v>0</v>
      </c>
      <c r="AE806" s="68">
        <f t="shared" ref="AE806" si="15105">FLOOR(IF(OR(AE801=0,AE801=1),IF(AE805&gt;AE802,AE802,IF(AE799&gt;=AE805,AE805,AE799)+0.00000001),IF(AE803&gt;=AE802,AE802-AD804,AE803-AD804)+0.00000001),1)</f>
        <v>0</v>
      </c>
      <c r="AF806" s="68">
        <f t="shared" ref="AF806" si="15106">FLOOR(IF(OR(AF801=0,AF801=1),IF(AF805&gt;AF802,AF802,IF(AF799&gt;=AF805,AF805,AF799)+0.00000001),IF(AF803&gt;=AF802,AF802-AE804,AF803-AE804)+0.00000001),1)</f>
        <v>0</v>
      </c>
      <c r="AG806" s="68">
        <f t="shared" ref="AG806" si="15107">FLOOR(IF(OR(AG801=0,AG801=1),IF(AG805&gt;AG802,AG802,IF(AG799&gt;=AG805,AG805,AG799)+0.00000001),IF(AG803&gt;=AG802,AG802-AF804,AG803-AF804)+0.00000001),1)</f>
        <v>0</v>
      </c>
      <c r="AH806" s="68">
        <f t="shared" ref="AH806" si="15108">FLOOR(IF(OR(AH801=0,AH801=1),IF(AH805&gt;AH802,AH802,IF(AH799&gt;=AH805,AH805,AH799)+0.00000001),IF(AH803&gt;=AH802,AH802-AG804,AH803-AG804)+0.00000001),1)</f>
        <v>0</v>
      </c>
      <c r="AI806" s="68">
        <f t="shared" ref="AI806" si="15109">FLOOR(IF(OR(AI801=0,AI801=1),IF(AI805&gt;AI802,AI802,IF(AI799&gt;=AI805,AI805,AI799)+0.00000001),IF(AI803&gt;=AI802,AI802-AH804,AI803-AH804)+0.00000001),1)</f>
        <v>0</v>
      </c>
      <c r="AJ806" s="68">
        <f t="shared" ref="AJ806" si="15110">FLOOR(IF(OR(AJ801=0,AJ801=1),IF(AJ805&gt;AJ802,AJ802,IF(AJ799&gt;=AJ805,AJ805,AJ799)+0.00000001),IF(AJ803&gt;=AJ802,AJ802-AI804,AJ803-AI804)+0.00000001),1)</f>
        <v>0</v>
      </c>
      <c r="AK806" s="68">
        <f t="shared" ref="AK806" si="15111">FLOOR(IF(OR(AK801=0,AK801=1),IF(AK805&gt;AK802,AK802,IF(AK799&gt;=AK805,AK805,AK799)+0.00000001),IF(AK803&gt;=AK802,AK802-AJ804,AK803-AJ804)+0.00000001),1)</f>
        <v>0</v>
      </c>
      <c r="AL806" s="68">
        <f t="shared" ref="AL806" si="15112">FLOOR(IF(OR(AL801=0,AL801=1),IF(AL805&gt;AL802,AL802,IF(AL799&gt;=AL805,AL805,AL799)+0.00000001),IF(AL803&gt;=AL802,AL802-AK804,AL803-AK804)+0.00000001),1)</f>
        <v>0</v>
      </c>
      <c r="AM806" s="68">
        <f t="shared" ref="AM806" si="15113">FLOOR(IF(OR(AM801=0,AM801=1),IF(AM805&gt;AM802,AM802,IF(AM799&gt;=AM805,AM805,AM799)+0.00000001),IF(AM803&gt;=AM802,AM802-AL804,AM803-AL804)+0.00000001),1)</f>
        <v>0</v>
      </c>
      <c r="AN806" s="68">
        <f t="shared" ref="AN806" si="15114">FLOOR(IF(OR(AN801=0,AN801=1),IF(AN805&gt;AN802,AN802,IF(AN799&gt;=AN805,AN805,AN799)+0.00000001),IF(AN803&gt;=AN802,AN802-AM804,AN803-AM804)+0.00000001),1)</f>
        <v>0</v>
      </c>
      <c r="AO806" s="68">
        <f t="shared" ref="AO806" si="15115">FLOOR(IF(OR(AO801=0,AO801=1),IF(AO805&gt;AO802,AO802,IF(AO799&gt;=AO805,AO805,AO799)+0.00000001),IF(AO803&gt;=AO802,AO802-AN804,AO803-AN804)+0.00000001),1)</f>
        <v>0</v>
      </c>
      <c r="AP806" s="68">
        <f t="shared" ref="AP806" si="15116">FLOOR(IF(OR(AP801=0,AP801=1),IF(AP805&gt;AP802,AP802,IF(AP799&gt;=AP805,AP805,AP799)+0.00000001),IF(AP803&gt;=AP802,AP802-AO804,AP803-AO804)+0.00000001),1)</f>
        <v>0</v>
      </c>
      <c r="AQ806" s="68">
        <f t="shared" ref="AQ806" si="15117">FLOOR(IF(OR(AQ801=0,AQ801=1),IF(AQ805&gt;AQ802,AQ802,IF(AQ799&gt;=AQ805,AQ805,AQ799)+0.00000001),IF(AQ803&gt;=AQ802,AQ802-AP804,AQ803-AP804)+0.00000001),1)</f>
        <v>0</v>
      </c>
      <c r="AR806" s="68">
        <f t="shared" ref="AR806" si="15118">FLOOR(IF(OR(AR801=0,AR801=1),IF(AR805&gt;AR802,AR802,IF(AR799&gt;=AR805,AR805,AR799)+0.00000001),IF(AR803&gt;=AR802,AR802-AQ804,AR803-AQ804)+0.00000001),1)</f>
        <v>0</v>
      </c>
      <c r="AS806" s="68">
        <f t="shared" ref="AS806" si="15119">FLOOR(IF(OR(AS801=0,AS801=1),IF(AS805&gt;AS802,AS802,IF(AS799&gt;=AS805,AS805,AS799)+0.00000001),IF(AS803&gt;=AS802,AS802-AR804,AS803-AR804)+0.00000001),1)</f>
        <v>0</v>
      </c>
      <c r="AT806" s="68">
        <f t="shared" ref="AT806" si="15120">FLOOR(IF(OR(AT801=0,AT801=1),IF(AT805&gt;AT802,AT802,IF(AT799&gt;=AT805,AT805,AT799)+0.00000001),IF(AT803&gt;=AT802,AT802-AS804,AT803-AS804)+0.00000001),1)</f>
        <v>0</v>
      </c>
      <c r="AU806" s="68">
        <f t="shared" ref="AU806" si="15121">FLOOR(IF(OR(AU801=0,AU801=1),IF(AU805&gt;AU802,AU802,IF(AU799&gt;=AU805,AU805,AU799)+0.00000001),IF(AU803&gt;=AU802,AU802-AT804,AU803-AT804)+0.00000001),1)</f>
        <v>0</v>
      </c>
      <c r="AV806" s="68">
        <f t="shared" ref="AV806" si="15122">FLOOR(IF(OR(AV801=0,AV801=1),IF(AV805&gt;AV802,AV802,IF(AV799&gt;=AV805,AV805,AV799)+0.00000001),IF(AV803&gt;=AV802,AV802-AU804,AV803-AU804)+0.00000001),1)</f>
        <v>0</v>
      </c>
      <c r="AW806" s="68">
        <f t="shared" ref="AW806" si="15123">FLOOR(IF(OR(AW801=0,AW801=1),IF(AW805&gt;AW802,AW802,IF(AW799&gt;=AW805,AW805,AW799)+0.00000001),IF(AW803&gt;=AW802,AW802-AV804,AW803-AV804)+0.00000001),1)</f>
        <v>0</v>
      </c>
      <c r="AX806" s="68">
        <f t="shared" ref="AX806" si="15124">FLOOR(IF(OR(AX801=0,AX801=1),IF(AX805&gt;AX802,AX802,IF(AX799&gt;=AX805,AX805,AX799)+0.00000001),IF(AX803&gt;=AX802,AX802-AW804,AX803-AW804)+0.00000001),1)</f>
        <v>0</v>
      </c>
      <c r="AY806" s="68">
        <f t="shared" ref="AY806" si="15125">FLOOR(IF(OR(AY801=0,AY801=1),IF(AY805&gt;AY802,AY802,IF(AY799&gt;=AY805,AY805,AY799)+0.00000001),IF(AY803&gt;=AY802,AY802-AX804,AY803-AX804)+0.00000001),1)</f>
        <v>0</v>
      </c>
      <c r="AZ806" s="68">
        <f t="shared" ref="AZ806" si="15126">FLOOR(IF(OR(AZ801=0,AZ801=1),IF(AZ805&gt;AZ802,AZ802,IF(AZ799&gt;=AZ805,AZ805,AZ799)+0.00000001),IF(AZ803&gt;=AZ802,AZ802-AY804,AZ803-AY804)+0.00000001),1)</f>
        <v>0</v>
      </c>
      <c r="BA806" s="68">
        <f t="shared" ref="BA806" si="15127">FLOOR(IF(OR(BA801=0,BA801=1),IF(BA805&gt;BA802,BA802,IF(BA799&gt;=BA805,BA805,BA799)+0.00000001),IF(BA803&gt;=BA802,BA802-AZ804,BA803-AZ804)+0.00000001),1)</f>
        <v>0</v>
      </c>
      <c r="BB806" s="68">
        <f t="shared" ref="BB806" si="15128">FLOOR(IF(OR(BB801=0,BB801=1),IF(BB805&gt;BB802,BB802,IF(BB799&gt;=BB805,BB805,BB799)+0.00000001),IF(BB803&gt;=BB802,BB802-BA804,BB803-BA804)+0.00000001),1)</f>
        <v>0</v>
      </c>
      <c r="BC806" s="68">
        <f t="shared" ref="BC806" si="15129">FLOOR(IF(OR(BC801=0,BC801=1),IF(BC805&gt;BC802,BC802,IF(BC799&gt;=BC805,BC805,BC799)+0.00000001),IF(BC803&gt;=BC802,BC802-BB804,BC803-BB804)+0.00000001),1)</f>
        <v>0</v>
      </c>
      <c r="BD806" s="68">
        <f t="shared" ref="BD806" si="15130">FLOOR(IF(OR(BD801=0,BD801=1),IF(BD805&gt;BD802,BD802,IF(BD799&gt;=BD805,BD805,BD799)+0.00000001),IF(BD803&gt;=BD802,BD802-BC804,BD803-BC804)+0.00000001),1)</f>
        <v>0</v>
      </c>
      <c r="BE806" s="68">
        <f t="shared" ref="BE806" si="15131">FLOOR(IF(OR(BE801=0,BE801=1),IF(BE805&gt;BE802,BE802,IF(BE799&gt;=BE805,BE805,BE799)+0.00000001),IF(BE803&gt;=BE802,BE802-BD804,BE803-BD804)+0.00000001),1)</f>
        <v>0</v>
      </c>
      <c r="BF806" s="68">
        <f t="shared" ref="BF806" si="15132">FLOOR(IF(OR(BF801=0,BF801=1),IF(BF805&gt;BF802,BF802,IF(BF799&gt;=BF805,BF805,BF799)+0.00000001),IF(BF803&gt;=BF802,BF802-BE804,BF803-BE804)+0.00000001),1)</f>
        <v>0</v>
      </c>
      <c r="BG806" s="68">
        <f t="shared" ref="BG806" si="15133">FLOOR(IF(OR(BG801=0,BG801=1),IF(BG805&gt;BG802,BG802,IF(BG799&gt;=BG805,BG805,BG799)+0.00000001),IF(BG803&gt;=BG802,BG802-BF804,BG803-BF804)+0.00000001),1)</f>
        <v>0</v>
      </c>
      <c r="BH806" s="68">
        <f t="shared" ref="BH806" si="15134">FLOOR(IF(OR(BH801=0,BH801=1),IF(BH805&gt;BH802,BH802,IF(BH799&gt;=BH805,BH805,BH799)+0.00000001),IF(BH803&gt;=BH802,BH802-BG804,BH803-BG804)+0.00000001),1)</f>
        <v>0</v>
      </c>
      <c r="BI806" s="68">
        <f t="shared" ref="BI806" si="15135">FLOOR(IF(OR(BI801=0,BI801=1),IF(BI805&gt;BI802,BI802,IF(BI799&gt;=BI805,BI805,BI799)+0.00000001),IF(BI803&gt;=BI802,BI802-BH804,BI803-BH804)+0.00000001),1)</f>
        <v>0</v>
      </c>
      <c r="BJ806" s="68">
        <f t="shared" ref="BJ806" si="15136">FLOOR(IF(OR(BJ801=0,BJ801=1),IF(BJ805&gt;BJ802,BJ802,IF(BJ799&gt;=BJ805,BJ805,BJ799)+0.00000001),IF(BJ803&gt;=BJ802,BJ802-BI804,BJ803-BI804)+0.00000001),1)</f>
        <v>0</v>
      </c>
      <c r="BK806" s="68">
        <f t="shared" ref="BK806" si="15137">FLOOR(IF(OR(BK801=0,BK801=1),IF(BK805&gt;BK802,BK802,IF(BK799&gt;=BK805,BK805,BK799)+0.00000001),IF(BK803&gt;=BK802,BK802-BJ804,BK803-BJ804)+0.00000001),1)</f>
        <v>0</v>
      </c>
      <c r="BL806" s="68">
        <f t="shared" ref="BL806" si="15138">FLOOR(IF(OR(BL801=0,BL801=1),IF(BL805&gt;BL802,BL802,IF(BL799&gt;=BL805,BL805,BL799)+0.00000001),IF(BL803&gt;=BL802,BL802-BK804,BL803-BK804)+0.00000001),1)</f>
        <v>0</v>
      </c>
      <c r="BM806" s="68">
        <f t="shared" ref="BM806" si="15139">FLOOR(IF(OR(BM801=0,BM801=1),IF(BM805&gt;BM802,BM802,IF(BM799&gt;=BM805,BM805,BM799)+0.00000001),IF(BM803&gt;=BM802,BM802-BL804,BM803-BL804)+0.00000001),1)</f>
        <v>0</v>
      </c>
      <c r="BN806" s="362"/>
      <c r="BO806" s="364"/>
      <c r="BP806" s="366"/>
      <c r="BQ806" s="366"/>
      <c r="BR806" s="106"/>
      <c r="BS806" s="106"/>
      <c r="BT806" s="106"/>
      <c r="BU806" s="106"/>
      <c r="BV806" s="106"/>
      <c r="BW806" s="106"/>
      <c r="BX806" s="106"/>
      <c r="BY806" s="106"/>
      <c r="BZ806" s="106"/>
      <c r="CA806" s="106"/>
      <c r="CB806" s="106"/>
      <c r="CC806" s="106"/>
      <c r="CD806" s="106"/>
      <c r="CE806" s="106"/>
      <c r="CF806" s="106"/>
      <c r="CG806" s="106"/>
    </row>
    <row r="807" spans="1:85" s="245" customFormat="1" ht="25.4" customHeight="1" thickBot="1" x14ac:dyDescent="0.4">
      <c r="A807" s="243"/>
      <c r="B807" s="129"/>
      <c r="C807" s="69"/>
      <c r="D807" s="69"/>
      <c r="E807" s="69"/>
      <c r="F807" s="69"/>
      <c r="G807" s="69"/>
      <c r="H807" s="69"/>
      <c r="I807" s="69"/>
      <c r="J807" s="69"/>
      <c r="K807" s="69"/>
      <c r="L807" s="69"/>
      <c r="M807" s="70"/>
      <c r="N807" s="7"/>
      <c r="O807" s="193"/>
      <c r="P807" s="106"/>
      <c r="Q807" s="216" t="s">
        <v>145</v>
      </c>
      <c r="R807" s="72">
        <f>IF($J798="Ano",R806*'Podpůrná data'!$B$5,R806*'Podpůrná data'!$B$3)</f>
        <v>0</v>
      </c>
      <c r="S807" s="72">
        <f>IF($J798="Ano",S806*'Podpůrná data'!$B$5,S806*'Podpůrná data'!$B$3)</f>
        <v>0</v>
      </c>
      <c r="T807" s="72">
        <f>IF($J798="Ano",T806*'Podpůrná data'!$B$5,T806*'Podpůrná data'!$B$3)</f>
        <v>0</v>
      </c>
      <c r="U807" s="72">
        <f>IF($J798="Ano",U806*'Podpůrná data'!$B$5,U806*'Podpůrná data'!$B$3)</f>
        <v>0</v>
      </c>
      <c r="V807" s="72">
        <f>IF($J798="Ano",V806*'Podpůrná data'!$B$5,V806*'Podpůrná data'!$B$3)</f>
        <v>0</v>
      </c>
      <c r="W807" s="72">
        <f>IF($J798="Ano",W806*'Podpůrná data'!$B$5,W806*'Podpůrná data'!$B$3)</f>
        <v>0</v>
      </c>
      <c r="X807" s="72">
        <f>IF($J798="Ano",X806*'Podpůrná data'!$B$5,X806*'Podpůrná data'!$B$3)</f>
        <v>0</v>
      </c>
      <c r="Y807" s="72">
        <f>IF($J798="Ano",Y806*'Podpůrná data'!$B$5,Y806*'Podpůrná data'!$B$3)</f>
        <v>0</v>
      </c>
      <c r="Z807" s="72">
        <f>IF($J798="Ano",Z806*'Podpůrná data'!$B$5,Z806*'Podpůrná data'!$B$3)</f>
        <v>0</v>
      </c>
      <c r="AA807" s="72">
        <f>IF($J798="Ano",AA806*'Podpůrná data'!$B$5,AA806*'Podpůrná data'!$B$3)</f>
        <v>0</v>
      </c>
      <c r="AB807" s="72">
        <f>IF($J798="Ano",AB806*'Podpůrná data'!$B$5,AB806*'Podpůrná data'!$B$3)</f>
        <v>0</v>
      </c>
      <c r="AC807" s="72">
        <f>IF($J798="Ano",AC806*'Podpůrná data'!$B$5,AC806*'Podpůrná data'!$B$3)</f>
        <v>0</v>
      </c>
      <c r="AD807" s="72">
        <f>IF($J798="Ano",AD806*'Podpůrná data'!$B$5,AD806*'Podpůrná data'!$B$3)</f>
        <v>0</v>
      </c>
      <c r="AE807" s="72">
        <f>IF($J798="Ano",AE806*'Podpůrná data'!$B$5,AE806*'Podpůrná data'!$B$3)</f>
        <v>0</v>
      </c>
      <c r="AF807" s="72">
        <f>IF($J798="Ano",AF806*'Podpůrná data'!$B$5,AF806*'Podpůrná data'!$B$3)</f>
        <v>0</v>
      </c>
      <c r="AG807" s="72">
        <f>IF($J798="Ano",AG806*'Podpůrná data'!$B$5,AG806*'Podpůrná data'!$B$3)</f>
        <v>0</v>
      </c>
      <c r="AH807" s="72">
        <f>IF($J798="Ano",AH806*'Podpůrná data'!$B$5,AH806*'Podpůrná data'!$B$3)</f>
        <v>0</v>
      </c>
      <c r="AI807" s="72">
        <f>IF($J798="Ano",AI806*'Podpůrná data'!$B$5,AI806*'Podpůrná data'!$B$3)</f>
        <v>0</v>
      </c>
      <c r="AJ807" s="72">
        <f>IF($J798="Ano",AJ806*'Podpůrná data'!$B$5,AJ806*'Podpůrná data'!$B$3)</f>
        <v>0</v>
      </c>
      <c r="AK807" s="72">
        <f>IF($J798="Ano",AK806*'Podpůrná data'!$B$5,AK806*'Podpůrná data'!$B$3)</f>
        <v>0</v>
      </c>
      <c r="AL807" s="72">
        <f>IF($J798="Ano",AL806*'Podpůrná data'!$B$5,AL806*'Podpůrná data'!$B$3)</f>
        <v>0</v>
      </c>
      <c r="AM807" s="72">
        <f>IF($J798="Ano",AM806*'Podpůrná data'!$B$5,AM806*'Podpůrná data'!$B$3)</f>
        <v>0</v>
      </c>
      <c r="AN807" s="72">
        <f>IF($J798="Ano",AN806*'Podpůrná data'!$B$5,AN806*'Podpůrná data'!$B$3)</f>
        <v>0</v>
      </c>
      <c r="AO807" s="72">
        <f>IF($J798="Ano",AO806*'Podpůrná data'!$B$5,AO806*'Podpůrná data'!$B$3)</f>
        <v>0</v>
      </c>
      <c r="AP807" s="72">
        <f>IF($J798="Ano",AP806*'Podpůrná data'!$B$5,AP806*'Podpůrná data'!$B$3)</f>
        <v>0</v>
      </c>
      <c r="AQ807" s="72">
        <f>IF($J798="Ano",AQ806*'Podpůrná data'!$B$5,AQ806*'Podpůrná data'!$B$3)</f>
        <v>0</v>
      </c>
      <c r="AR807" s="72">
        <f>IF($J798="Ano",AR806*'Podpůrná data'!$B$5,AR806*'Podpůrná data'!$B$3)</f>
        <v>0</v>
      </c>
      <c r="AS807" s="72">
        <f>IF($J798="Ano",AS806*'Podpůrná data'!$B$5,AS806*'Podpůrná data'!$B$3)</f>
        <v>0</v>
      </c>
      <c r="AT807" s="72">
        <f>IF($J798="Ano",AT806*'Podpůrná data'!$B$5,AT806*'Podpůrná data'!$B$3)</f>
        <v>0</v>
      </c>
      <c r="AU807" s="72">
        <f>IF($J798="Ano",AU806*'Podpůrná data'!$B$5,AU806*'Podpůrná data'!$B$3)</f>
        <v>0</v>
      </c>
      <c r="AV807" s="72">
        <f>IF($J798="Ano",AV806*'Podpůrná data'!$B$5,AV806*'Podpůrná data'!$B$3)</f>
        <v>0</v>
      </c>
      <c r="AW807" s="72">
        <f>IF($J798="Ano",AW806*'Podpůrná data'!$B$5,AW806*'Podpůrná data'!$B$3)</f>
        <v>0</v>
      </c>
      <c r="AX807" s="72">
        <f>IF($J798="Ano",AX806*'Podpůrná data'!$B$5,AX806*'Podpůrná data'!$B$3)</f>
        <v>0</v>
      </c>
      <c r="AY807" s="72">
        <f>IF($J798="Ano",AY806*'Podpůrná data'!$B$5,AY806*'Podpůrná data'!$B$3)</f>
        <v>0</v>
      </c>
      <c r="AZ807" s="72">
        <f>IF($J798="Ano",AZ806*'Podpůrná data'!$B$5,AZ806*'Podpůrná data'!$B$3)</f>
        <v>0</v>
      </c>
      <c r="BA807" s="72">
        <f>IF($J798="Ano",BA806*'Podpůrná data'!$B$5,BA806*'Podpůrná data'!$B$3)</f>
        <v>0</v>
      </c>
      <c r="BB807" s="72">
        <f>IF($J798="Ano",BB806*'Podpůrná data'!$B$5,BB806*'Podpůrná data'!$B$3)</f>
        <v>0</v>
      </c>
      <c r="BC807" s="72">
        <f>IF($J798="Ano",BC806*'Podpůrná data'!$B$5,BC806*'Podpůrná data'!$B$3)</f>
        <v>0</v>
      </c>
      <c r="BD807" s="72">
        <f>IF($J798="Ano",BD806*'Podpůrná data'!$B$5,BD806*'Podpůrná data'!$B$3)</f>
        <v>0</v>
      </c>
      <c r="BE807" s="72">
        <f>IF($J798="Ano",BE806*'Podpůrná data'!$B$5,BE806*'Podpůrná data'!$B$3)</f>
        <v>0</v>
      </c>
      <c r="BF807" s="72">
        <f>IF($J798="Ano",BF806*'Podpůrná data'!$B$5,BF806*'Podpůrná data'!$B$3)</f>
        <v>0</v>
      </c>
      <c r="BG807" s="72">
        <f>IF($J798="Ano",BG806*'Podpůrná data'!$B$5,BG806*'Podpůrná data'!$B$3)</f>
        <v>0</v>
      </c>
      <c r="BH807" s="72">
        <f>IF($J798="Ano",BH806*'Podpůrná data'!$B$5,BH806*'Podpůrná data'!$B$3)</f>
        <v>0</v>
      </c>
      <c r="BI807" s="72">
        <f>IF($J798="Ano",BI806*'Podpůrná data'!$B$5,BI806*'Podpůrná data'!$B$3)</f>
        <v>0</v>
      </c>
      <c r="BJ807" s="72">
        <f>IF($J798="Ano",BJ806*'Podpůrná data'!$B$5,BJ806*'Podpůrná data'!$B$3)</f>
        <v>0</v>
      </c>
      <c r="BK807" s="72">
        <f>IF($J798="Ano",BK806*'Podpůrná data'!$B$5,BK806*'Podpůrná data'!$B$3)</f>
        <v>0</v>
      </c>
      <c r="BL807" s="72">
        <f>IF($J798="Ano",BL806*'Podpůrná data'!$B$5,BL806*'Podpůrná data'!$B$3)</f>
        <v>0</v>
      </c>
      <c r="BM807" s="72">
        <f>IF($J798="Ano",BM806*'Podpůrná data'!$B$5,BM806*'Podpůrná data'!$B$3)</f>
        <v>0</v>
      </c>
      <c r="BN807" s="363"/>
      <c r="BO807" s="365"/>
      <c r="BP807" s="367"/>
      <c r="BQ807" s="367"/>
      <c r="BR807" s="106"/>
      <c r="BS807" s="178">
        <f>SUMIFS($R807:$BM807,$R797:$BM797,"1. ZoR")</f>
        <v>0</v>
      </c>
      <c r="BT807" s="178">
        <f>SUMIFS($R807:$BM807,$R797:$BM797,"2. ZoR")</f>
        <v>0</v>
      </c>
      <c r="BU807" s="178">
        <f>SUMIFS($R807:$BM807,$R797:$BM797,"3. ZoR")</f>
        <v>0</v>
      </c>
      <c r="BV807" s="178">
        <f>SUMIFS($R807:$BM807,$R797:$BM797,"4. ZoR")</f>
        <v>0</v>
      </c>
      <c r="BW807" s="178">
        <f>SUMIFS($R807:$BM807,$R797:$BM797,"5. ZoR")</f>
        <v>0</v>
      </c>
      <c r="BX807" s="178">
        <f>SUMIFS($R807:$BM807,$R797:$BM797,"6. ZoR")</f>
        <v>0</v>
      </c>
      <c r="BY807" s="178">
        <f>SUMIFS($R807:$BM807,$R797:$BM797,"7. ZoR")</f>
        <v>0</v>
      </c>
      <c r="BZ807" s="178">
        <f>SUMIFS($R807:$BM807,$R797:$BM797,"8. ZoR")</f>
        <v>0</v>
      </c>
      <c r="CA807" s="178">
        <f>SUMIFS($R807:$BM807,$R797:$BM797,"9. ZoR")</f>
        <v>0</v>
      </c>
      <c r="CB807" s="178">
        <f>SUMIFS($R807:$BM807,$R797:$BM797,"10. ZoR")</f>
        <v>0</v>
      </c>
      <c r="CC807" s="178">
        <f>SUMIFS($R807:$BM807,$R797:$BM797,"11. ZoR")</f>
        <v>0</v>
      </c>
      <c r="CD807" s="178">
        <f>SUMIFS($R807:$BM807,$R797:$BM797,"12. ZoR")</f>
        <v>0</v>
      </c>
      <c r="CE807" s="178">
        <f>SUMIFS($R807:$BM807,$R797:$BM797,"13. ZoR")</f>
        <v>0</v>
      </c>
      <c r="CF807" s="178">
        <f>SUMIFS($R807:$BM807,$R797:$BM797,"14. ZoR")</f>
        <v>0</v>
      </c>
      <c r="CG807" s="178">
        <f>SUMIFS($R807:$BM807,$R797:$BM797,"15. ZoR")</f>
        <v>0</v>
      </c>
    </row>
    <row r="808" spans="1:85" ht="15" hidden="1" thickBot="1" x14ac:dyDescent="0.4">
      <c r="B808" s="105"/>
      <c r="C808" s="130"/>
      <c r="D808" s="130"/>
      <c r="E808" s="130"/>
      <c r="F808" s="130"/>
      <c r="G808" s="130"/>
      <c r="H808" s="105"/>
      <c r="I808" s="105"/>
      <c r="J808" s="105"/>
      <c r="K808" s="105"/>
      <c r="L808" s="105"/>
      <c r="M808" s="105"/>
      <c r="N808" s="7"/>
      <c r="O808" s="105"/>
      <c r="P808" s="105"/>
      <c r="Q808" s="105"/>
      <c r="R808" s="105"/>
      <c r="S808" s="105"/>
      <c r="T808" s="7"/>
      <c r="U808" s="105"/>
      <c r="V808" s="105"/>
      <c r="W808" s="105"/>
      <c r="X808" s="105"/>
      <c r="Y808" s="105"/>
      <c r="Z808" s="105"/>
      <c r="AA808" s="105"/>
      <c r="AB808" s="105"/>
      <c r="AC808" s="105"/>
      <c r="AD808" s="105"/>
      <c r="AE808" s="105"/>
      <c r="AF808" s="105"/>
      <c r="AG808" s="105"/>
      <c r="AH808" s="105"/>
      <c r="AI808" s="105"/>
      <c r="AJ808" s="105"/>
      <c r="AK808" s="105"/>
      <c r="AL808" s="105"/>
      <c r="AM808" s="105"/>
      <c r="AN808" s="105"/>
      <c r="AO808" s="105"/>
      <c r="AP808" s="105"/>
      <c r="AQ808" s="105"/>
      <c r="AR808" s="105"/>
      <c r="AS808" s="105"/>
      <c r="AT808" s="105"/>
      <c r="AU808" s="105"/>
      <c r="AV808" s="105"/>
      <c r="AW808" s="105"/>
      <c r="AX808" s="105"/>
      <c r="AY808" s="105"/>
      <c r="AZ808" s="105"/>
      <c r="BA808" s="105"/>
      <c r="BB808" s="105"/>
      <c r="BC808" s="105"/>
      <c r="BD808" s="105"/>
      <c r="BE808" s="105"/>
      <c r="BF808" s="105"/>
      <c r="BG808" s="105"/>
      <c r="BH808" s="105"/>
      <c r="BI808" s="105"/>
      <c r="BJ808" s="105"/>
      <c r="BK808" s="105"/>
      <c r="BL808" s="105"/>
      <c r="BM808" s="105"/>
      <c r="BN808" s="105"/>
      <c r="BO808" s="105"/>
      <c r="BP808" s="105"/>
      <c r="BQ808" s="105"/>
      <c r="BR808" s="105"/>
      <c r="BS808" s="105"/>
      <c r="BT808" s="105"/>
      <c r="BU808" s="105"/>
      <c r="BV808" s="105"/>
      <c r="BW808" s="105"/>
      <c r="BX808" s="105"/>
      <c r="BY808" s="105"/>
      <c r="BZ808" s="105"/>
      <c r="CA808" s="105"/>
      <c r="CB808" s="105"/>
      <c r="CC808" s="105"/>
      <c r="CD808" s="105"/>
      <c r="CE808" s="105"/>
      <c r="CF808" s="105"/>
      <c r="CG808" s="105"/>
    </row>
    <row r="809" spans="1:85" s="245" customFormat="1" ht="69.650000000000006" customHeight="1" thickBot="1" x14ac:dyDescent="0.4">
      <c r="A809" s="249"/>
      <c r="B809" s="120"/>
      <c r="C809" s="360" t="s">
        <v>2</v>
      </c>
      <c r="D809" s="121"/>
      <c r="E809" s="131" t="s">
        <v>206</v>
      </c>
      <c r="F809" s="131" t="s">
        <v>444</v>
      </c>
      <c r="G809" s="131" t="s">
        <v>208</v>
      </c>
      <c r="H809" s="122" t="s">
        <v>94</v>
      </c>
      <c r="I809" s="122" t="s">
        <v>95</v>
      </c>
      <c r="J809" s="122" t="s">
        <v>96</v>
      </c>
      <c r="K809" s="122" t="s">
        <v>216</v>
      </c>
      <c r="L809" s="122" t="s">
        <v>218</v>
      </c>
      <c r="M809" s="138" t="s">
        <v>1</v>
      </c>
      <c r="N809" s="7"/>
      <c r="O809" s="124">
        <v>208002</v>
      </c>
      <c r="P809" s="106"/>
      <c r="Q809" s="194" t="s">
        <v>128</v>
      </c>
      <c r="R809" s="83" t="s">
        <v>4</v>
      </c>
      <c r="S809" s="83" t="s">
        <v>5</v>
      </c>
      <c r="T809" s="83" t="s">
        <v>6</v>
      </c>
      <c r="U809" s="83" t="s">
        <v>7</v>
      </c>
      <c r="V809" s="83" t="s">
        <v>8</v>
      </c>
      <c r="W809" s="83" t="s">
        <v>9</v>
      </c>
      <c r="X809" s="83" t="s">
        <v>10</v>
      </c>
      <c r="Y809" s="83" t="s">
        <v>11</v>
      </c>
      <c r="Z809" s="83" t="s">
        <v>12</v>
      </c>
      <c r="AA809" s="83" t="s">
        <v>13</v>
      </c>
      <c r="AB809" s="83" t="s">
        <v>14</v>
      </c>
      <c r="AC809" s="83" t="s">
        <v>15</v>
      </c>
      <c r="AD809" s="83" t="s">
        <v>16</v>
      </c>
      <c r="AE809" s="83" t="s">
        <v>17</v>
      </c>
      <c r="AF809" s="83" t="s">
        <v>18</v>
      </c>
      <c r="AG809" s="83" t="s">
        <v>19</v>
      </c>
      <c r="AH809" s="83" t="s">
        <v>20</v>
      </c>
      <c r="AI809" s="83" t="s">
        <v>21</v>
      </c>
      <c r="AJ809" s="83" t="s">
        <v>22</v>
      </c>
      <c r="AK809" s="83" t="s">
        <v>23</v>
      </c>
      <c r="AL809" s="83" t="s">
        <v>24</v>
      </c>
      <c r="AM809" s="83" t="s">
        <v>25</v>
      </c>
      <c r="AN809" s="83" t="s">
        <v>26</v>
      </c>
      <c r="AO809" s="83" t="s">
        <v>27</v>
      </c>
      <c r="AP809" s="83" t="s">
        <v>28</v>
      </c>
      <c r="AQ809" s="83" t="s">
        <v>29</v>
      </c>
      <c r="AR809" s="83" t="s">
        <v>30</v>
      </c>
      <c r="AS809" s="83" t="s">
        <v>31</v>
      </c>
      <c r="AT809" s="83" t="s">
        <v>32</v>
      </c>
      <c r="AU809" s="83" t="s">
        <v>33</v>
      </c>
      <c r="AV809" s="83" t="s">
        <v>34</v>
      </c>
      <c r="AW809" s="83" t="s">
        <v>35</v>
      </c>
      <c r="AX809" s="83" t="s">
        <v>36</v>
      </c>
      <c r="AY809" s="83" t="s">
        <v>37</v>
      </c>
      <c r="AZ809" s="83" t="s">
        <v>38</v>
      </c>
      <c r="BA809" s="83" t="s">
        <v>39</v>
      </c>
      <c r="BB809" s="83" t="s">
        <v>40</v>
      </c>
      <c r="BC809" s="83" t="s">
        <v>41</v>
      </c>
      <c r="BD809" s="83" t="s">
        <v>42</v>
      </c>
      <c r="BE809" s="83" t="s">
        <v>43</v>
      </c>
      <c r="BF809" s="83" t="s">
        <v>44</v>
      </c>
      <c r="BG809" s="83" t="s">
        <v>45</v>
      </c>
      <c r="BH809" s="83" t="s">
        <v>46</v>
      </c>
      <c r="BI809" s="83" t="s">
        <v>47</v>
      </c>
      <c r="BJ809" s="83" t="s">
        <v>48</v>
      </c>
      <c r="BK809" s="83" t="s">
        <v>49</v>
      </c>
      <c r="BL809" s="83" t="s">
        <v>50</v>
      </c>
      <c r="BM809" s="83" t="s">
        <v>51</v>
      </c>
      <c r="BN809" s="134" t="s">
        <v>163</v>
      </c>
      <c r="BO809" s="135" t="s">
        <v>164</v>
      </c>
      <c r="BP809" s="135" t="s">
        <v>146</v>
      </c>
      <c r="BQ809" s="135" t="s">
        <v>214</v>
      </c>
      <c r="BR809" s="106"/>
      <c r="BS809" s="368" t="s">
        <v>238</v>
      </c>
      <c r="BT809" s="369"/>
      <c r="BU809" s="369"/>
      <c r="BV809" s="369"/>
      <c r="BW809" s="369"/>
      <c r="BX809" s="369"/>
      <c r="BY809" s="369"/>
      <c r="BZ809" s="369"/>
      <c r="CA809" s="369"/>
      <c r="CB809" s="369"/>
      <c r="CC809" s="369"/>
      <c r="CD809" s="369"/>
      <c r="CE809" s="369"/>
      <c r="CF809" s="369"/>
      <c r="CG809" s="369"/>
    </row>
    <row r="810" spans="1:85" s="245" customFormat="1" ht="21" hidden="1" customHeight="1" x14ac:dyDescent="0.35">
      <c r="A810" s="250"/>
      <c r="B810" s="113"/>
      <c r="C810" s="361"/>
      <c r="D810" s="125"/>
      <c r="E810" s="125"/>
      <c r="F810" s="125"/>
      <c r="G810" s="125"/>
      <c r="H810" s="370" t="s">
        <v>250</v>
      </c>
      <c r="I810" s="371" t="s">
        <v>425</v>
      </c>
      <c r="J810" s="357" t="s">
        <v>97</v>
      </c>
      <c r="K810" s="357" t="s">
        <v>217</v>
      </c>
      <c r="L810" s="137"/>
      <c r="M810" s="373" t="s">
        <v>93</v>
      </c>
      <c r="N810" s="7"/>
      <c r="O810" s="375" t="s">
        <v>3</v>
      </c>
      <c r="P810" s="106"/>
      <c r="Q810" s="84"/>
      <c r="R810" s="74">
        <f>MONTH(Úvod!$F$10)</f>
        <v>1</v>
      </c>
      <c r="S810" s="75">
        <f t="shared" ref="S810" si="15140">IF(R810=12,1,R810+1)</f>
        <v>2</v>
      </c>
      <c r="T810" s="75">
        <f t="shared" ref="T810" si="15141">IF(S810=12,1,S810+1)</f>
        <v>3</v>
      </c>
      <c r="U810" s="76">
        <f t="shared" ref="U810" si="15142">IF(T810=12,1,T810+1)</f>
        <v>4</v>
      </c>
      <c r="V810" s="76">
        <f t="shared" ref="V810" si="15143">IF(U810=12,1,U810+1)</f>
        <v>5</v>
      </c>
      <c r="W810" s="76">
        <f t="shared" ref="W810" si="15144">IF(V810=12,1,V810+1)</f>
        <v>6</v>
      </c>
      <c r="X810" s="76">
        <f t="shared" ref="X810" si="15145">IF(W810=12,1,W810+1)</f>
        <v>7</v>
      </c>
      <c r="Y810" s="76">
        <f t="shared" ref="Y810" si="15146">IF(X810=12,1,X810+1)</f>
        <v>8</v>
      </c>
      <c r="Z810" s="76">
        <f t="shared" ref="Z810" si="15147">IF(Y810=12,1,Y810+1)</f>
        <v>9</v>
      </c>
      <c r="AA810" s="76">
        <f>IF(Z810=12,1,Z810+1)</f>
        <v>10</v>
      </c>
      <c r="AB810" s="76">
        <f t="shared" ref="AB810" si="15148">IF(AA810=12,1,AA810+1)</f>
        <v>11</v>
      </c>
      <c r="AC810" s="76">
        <f t="shared" ref="AC810" si="15149">IF(AB810=12,1,AB810+1)</f>
        <v>12</v>
      </c>
      <c r="AD810" s="76">
        <f t="shared" ref="AD810" si="15150">IF(AC810=12,1,AC810+1)</f>
        <v>1</v>
      </c>
      <c r="AE810" s="76">
        <f t="shared" ref="AE810" si="15151">IF(AD810=12,1,AD810+1)</f>
        <v>2</v>
      </c>
      <c r="AF810" s="76">
        <f t="shared" ref="AF810" si="15152">IF(AE810=12,1,AE810+1)</f>
        <v>3</v>
      </c>
      <c r="AG810" s="76">
        <f t="shared" ref="AG810" si="15153">IF(AF810=12,1,AF810+1)</f>
        <v>4</v>
      </c>
      <c r="AH810" s="76">
        <f t="shared" ref="AH810" si="15154">IF(AG810=12,1,AG810+1)</f>
        <v>5</v>
      </c>
      <c r="AI810" s="76">
        <f t="shared" ref="AI810" si="15155">IF(AH810=12,1,AH810+1)</f>
        <v>6</v>
      </c>
      <c r="AJ810" s="76">
        <f>IF(AI810=12,1,AI810+1)</f>
        <v>7</v>
      </c>
      <c r="AK810" s="76">
        <f t="shared" ref="AK810" si="15156">IF(AJ810=12,1,AJ810+1)</f>
        <v>8</v>
      </c>
      <c r="AL810" s="76">
        <f t="shared" ref="AL810" si="15157">IF(AK810=12,1,AK810+1)</f>
        <v>9</v>
      </c>
      <c r="AM810" s="76">
        <f t="shared" ref="AM810" si="15158">IF(AL810=12,1,AL810+1)</f>
        <v>10</v>
      </c>
      <c r="AN810" s="76">
        <f t="shared" ref="AN810" si="15159">IF(AM810=12,1,AM810+1)</f>
        <v>11</v>
      </c>
      <c r="AO810" s="76">
        <f t="shared" ref="AO810" si="15160">IF(AN810=12,1,AN810+1)</f>
        <v>12</v>
      </c>
      <c r="AP810" s="76">
        <f t="shared" ref="AP810" si="15161">IF(AO810=12,1,AO810+1)</f>
        <v>1</v>
      </c>
      <c r="AQ810" s="76">
        <f t="shared" ref="AQ810" si="15162">IF(AP810=12,1,AP810+1)</f>
        <v>2</v>
      </c>
      <c r="AR810" s="76">
        <f t="shared" ref="AR810" si="15163">IF(AQ810=12,1,AQ810+1)</f>
        <v>3</v>
      </c>
      <c r="AS810" s="76">
        <f t="shared" ref="AS810" si="15164">IF(AR810=12,1,AR810+1)</f>
        <v>4</v>
      </c>
      <c r="AT810" s="76">
        <f t="shared" ref="AT810" si="15165">IF(AS810=12,1,AS810+1)</f>
        <v>5</v>
      </c>
      <c r="AU810" s="76">
        <f t="shared" ref="AU810" si="15166">IF(AT810=12,1,AT810+1)</f>
        <v>6</v>
      </c>
      <c r="AV810" s="76">
        <f t="shared" ref="AV810" si="15167">IF(AU810=12,1,AU810+1)</f>
        <v>7</v>
      </c>
      <c r="AW810" s="76">
        <f t="shared" ref="AW810" si="15168">IF(AV810=12,1,AV810+1)</f>
        <v>8</v>
      </c>
      <c r="AX810" s="76">
        <f t="shared" ref="AX810" si="15169">IF(AW810=12,1,AW810+1)</f>
        <v>9</v>
      </c>
      <c r="AY810" s="76">
        <f t="shared" ref="AY810" si="15170">IF(AX810=12,1,AX810+1)</f>
        <v>10</v>
      </c>
      <c r="AZ810" s="76">
        <f t="shared" ref="AZ810" si="15171">IF(AY810=12,1,AY810+1)</f>
        <v>11</v>
      </c>
      <c r="BA810" s="76">
        <f t="shared" ref="BA810" si="15172">IF(AZ810=12,1,AZ810+1)</f>
        <v>12</v>
      </c>
      <c r="BB810" s="76">
        <f t="shared" ref="BB810" si="15173">IF(BA810=12,1,BA810+1)</f>
        <v>1</v>
      </c>
      <c r="BC810" s="76">
        <f t="shared" ref="BC810" si="15174">IF(BB810=12,1,BB810+1)</f>
        <v>2</v>
      </c>
      <c r="BD810" s="76">
        <f t="shared" ref="BD810" si="15175">IF(BC810=12,1,BC810+1)</f>
        <v>3</v>
      </c>
      <c r="BE810" s="76">
        <f t="shared" ref="BE810" si="15176">IF(BD810=12,1,BD810+1)</f>
        <v>4</v>
      </c>
      <c r="BF810" s="76">
        <f t="shared" ref="BF810" si="15177">IF(BE810=12,1,BE810+1)</f>
        <v>5</v>
      </c>
      <c r="BG810" s="76">
        <f t="shared" ref="BG810" si="15178">IF(BF810=12,1,BF810+1)</f>
        <v>6</v>
      </c>
      <c r="BH810" s="76">
        <f t="shared" ref="BH810" si="15179">IF(BG810=12,1,BG810+1)</f>
        <v>7</v>
      </c>
      <c r="BI810" s="76">
        <f t="shared" ref="BI810" si="15180">IF(BH810=12,1,BH810+1)</f>
        <v>8</v>
      </c>
      <c r="BJ810" s="76">
        <f t="shared" ref="BJ810" si="15181">IF(BI810=12,1,BI810+1)</f>
        <v>9</v>
      </c>
      <c r="BK810" s="76">
        <f t="shared" ref="BK810" si="15182">IF(BJ810=12,1,BJ810+1)</f>
        <v>10</v>
      </c>
      <c r="BL810" s="76">
        <f t="shared" ref="BL810" si="15183">IF(BK810=12,1,BK810+1)</f>
        <v>11</v>
      </c>
      <c r="BM810" s="76">
        <f t="shared" ref="BM810" si="15184">IF(BL810=12,1,BL810+1)</f>
        <v>12</v>
      </c>
      <c r="BN810" s="81"/>
      <c r="BO810" s="78"/>
      <c r="BP810" s="78"/>
      <c r="BQ810" s="78"/>
      <c r="BR810" s="106"/>
      <c r="BS810" s="106"/>
      <c r="BT810" s="106"/>
      <c r="BU810" s="106"/>
      <c r="BV810" s="106"/>
      <c r="BW810" s="106"/>
      <c r="BX810" s="106"/>
      <c r="BY810" s="106"/>
      <c r="BZ810" s="106"/>
      <c r="CA810" s="106"/>
      <c r="CB810" s="106"/>
      <c r="CC810" s="106"/>
      <c r="CD810" s="106"/>
      <c r="CE810" s="106"/>
      <c r="CF810" s="106"/>
      <c r="CG810" s="106"/>
    </row>
    <row r="811" spans="1:85" s="245" customFormat="1" ht="18" hidden="1" customHeight="1" x14ac:dyDescent="0.35">
      <c r="A811" s="250"/>
      <c r="B811" s="113"/>
      <c r="C811" s="361"/>
      <c r="D811" s="125"/>
      <c r="E811" s="125"/>
      <c r="F811" s="125"/>
      <c r="G811" s="125"/>
      <c r="H811" s="370"/>
      <c r="I811" s="371"/>
      <c r="J811" s="357"/>
      <c r="K811" s="357"/>
      <c r="L811" s="137"/>
      <c r="M811" s="373"/>
      <c r="N811" s="7"/>
      <c r="O811" s="376"/>
      <c r="P811" s="106"/>
      <c r="Q811" s="77"/>
      <c r="R811" s="59">
        <f t="shared" ref="R811:BM811" si="15185">VALUE(_xlfn.CONCAT(R810,".",R813))</f>
        <v>1</v>
      </c>
      <c r="S811" s="73">
        <f t="shared" si="15185"/>
        <v>32</v>
      </c>
      <c r="T811" s="73">
        <f t="shared" si="15185"/>
        <v>61</v>
      </c>
      <c r="U811" s="73">
        <f t="shared" si="15185"/>
        <v>92</v>
      </c>
      <c r="V811" s="73">
        <f t="shared" si="15185"/>
        <v>122</v>
      </c>
      <c r="W811" s="73">
        <f t="shared" si="15185"/>
        <v>153</v>
      </c>
      <c r="X811" s="73">
        <f t="shared" si="15185"/>
        <v>183</v>
      </c>
      <c r="Y811" s="73">
        <f t="shared" si="15185"/>
        <v>214</v>
      </c>
      <c r="Z811" s="73">
        <f t="shared" si="15185"/>
        <v>245</v>
      </c>
      <c r="AA811" s="73">
        <f t="shared" si="15185"/>
        <v>275</v>
      </c>
      <c r="AB811" s="73">
        <f t="shared" si="15185"/>
        <v>306</v>
      </c>
      <c r="AC811" s="73">
        <f t="shared" si="15185"/>
        <v>336</v>
      </c>
      <c r="AD811" s="73">
        <f t="shared" si="15185"/>
        <v>367</v>
      </c>
      <c r="AE811" s="73">
        <f t="shared" si="15185"/>
        <v>398</v>
      </c>
      <c r="AF811" s="73">
        <f t="shared" si="15185"/>
        <v>426</v>
      </c>
      <c r="AG811" s="73">
        <f t="shared" si="15185"/>
        <v>457</v>
      </c>
      <c r="AH811" s="73">
        <f t="shared" si="15185"/>
        <v>487</v>
      </c>
      <c r="AI811" s="73">
        <f t="shared" si="15185"/>
        <v>518</v>
      </c>
      <c r="AJ811" s="73">
        <f t="shared" si="15185"/>
        <v>548</v>
      </c>
      <c r="AK811" s="73">
        <f t="shared" si="15185"/>
        <v>579</v>
      </c>
      <c r="AL811" s="73">
        <f t="shared" si="15185"/>
        <v>610</v>
      </c>
      <c r="AM811" s="73">
        <f t="shared" si="15185"/>
        <v>640</v>
      </c>
      <c r="AN811" s="73">
        <f t="shared" si="15185"/>
        <v>671</v>
      </c>
      <c r="AO811" s="73">
        <f t="shared" si="15185"/>
        <v>701</v>
      </c>
      <c r="AP811" s="73">
        <f t="shared" si="15185"/>
        <v>732</v>
      </c>
      <c r="AQ811" s="73">
        <f t="shared" si="15185"/>
        <v>763</v>
      </c>
      <c r="AR811" s="73">
        <f t="shared" si="15185"/>
        <v>791</v>
      </c>
      <c r="AS811" s="73">
        <f t="shared" si="15185"/>
        <v>822</v>
      </c>
      <c r="AT811" s="73">
        <f t="shared" si="15185"/>
        <v>852</v>
      </c>
      <c r="AU811" s="73">
        <f t="shared" si="15185"/>
        <v>883</v>
      </c>
      <c r="AV811" s="73">
        <f t="shared" si="15185"/>
        <v>913</v>
      </c>
      <c r="AW811" s="73">
        <f t="shared" si="15185"/>
        <v>944</v>
      </c>
      <c r="AX811" s="73">
        <f t="shared" si="15185"/>
        <v>975</v>
      </c>
      <c r="AY811" s="73">
        <f t="shared" si="15185"/>
        <v>1005</v>
      </c>
      <c r="AZ811" s="73">
        <f t="shared" si="15185"/>
        <v>1036</v>
      </c>
      <c r="BA811" s="73">
        <f t="shared" si="15185"/>
        <v>1066</v>
      </c>
      <c r="BB811" s="73">
        <f t="shared" si="15185"/>
        <v>1097</v>
      </c>
      <c r="BC811" s="73">
        <f t="shared" si="15185"/>
        <v>1128</v>
      </c>
      <c r="BD811" s="73">
        <f t="shared" si="15185"/>
        <v>1156</v>
      </c>
      <c r="BE811" s="73">
        <f t="shared" si="15185"/>
        <v>1187</v>
      </c>
      <c r="BF811" s="73">
        <f t="shared" si="15185"/>
        <v>1217</v>
      </c>
      <c r="BG811" s="73">
        <f t="shared" si="15185"/>
        <v>1248</v>
      </c>
      <c r="BH811" s="73">
        <f t="shared" si="15185"/>
        <v>1278</v>
      </c>
      <c r="BI811" s="73">
        <f t="shared" si="15185"/>
        <v>1309</v>
      </c>
      <c r="BJ811" s="73">
        <f t="shared" si="15185"/>
        <v>1340</v>
      </c>
      <c r="BK811" s="73">
        <f t="shared" si="15185"/>
        <v>1370</v>
      </c>
      <c r="BL811" s="73">
        <f t="shared" si="15185"/>
        <v>1401</v>
      </c>
      <c r="BM811" s="73">
        <f t="shared" si="15185"/>
        <v>1431</v>
      </c>
      <c r="BN811" s="82"/>
      <c r="BO811" s="79"/>
      <c r="BP811" s="79"/>
      <c r="BQ811" s="79"/>
      <c r="BR811" s="106"/>
      <c r="BS811" s="106"/>
      <c r="BT811" s="106"/>
      <c r="BU811" s="106"/>
      <c r="BV811" s="106"/>
      <c r="BW811" s="106"/>
      <c r="BX811" s="106"/>
      <c r="BY811" s="106"/>
      <c r="BZ811" s="106"/>
      <c r="CA811" s="106"/>
      <c r="CB811" s="106"/>
      <c r="CC811" s="106"/>
      <c r="CD811" s="106"/>
      <c r="CE811" s="106"/>
      <c r="CF811" s="106"/>
      <c r="CG811" s="106"/>
    </row>
    <row r="812" spans="1:85" s="245" customFormat="1" ht="18" customHeight="1" x14ac:dyDescent="0.35">
      <c r="A812" s="250"/>
      <c r="B812" s="113"/>
      <c r="C812" s="361"/>
      <c r="D812" s="125"/>
      <c r="E812" s="357" t="s">
        <v>207</v>
      </c>
      <c r="F812" s="357" t="s">
        <v>207</v>
      </c>
      <c r="G812" s="357" t="s">
        <v>207</v>
      </c>
      <c r="H812" s="370"/>
      <c r="I812" s="371"/>
      <c r="J812" s="357"/>
      <c r="K812" s="357"/>
      <c r="L812" s="357" t="s">
        <v>219</v>
      </c>
      <c r="M812" s="373"/>
      <c r="N812" s="7"/>
      <c r="O812" s="376"/>
      <c r="P812" s="106"/>
      <c r="Q812" s="77"/>
      <c r="R812" s="60" t="str">
        <f>VLOOKUP(R810,'Podpůrná data'!$I$188:$J$199,2)</f>
        <v>leden</v>
      </c>
      <c r="S812" s="60" t="str">
        <f>VLOOKUP(S810,'Podpůrná data'!$I$188:$J$199,2)</f>
        <v>únor</v>
      </c>
      <c r="T812" s="60" t="str">
        <f>VLOOKUP(T810,'Podpůrná data'!$I$188:$J$199,2)</f>
        <v>březen</v>
      </c>
      <c r="U812" s="60" t="str">
        <f>VLOOKUP(U810,'Podpůrná data'!$I$188:$J$199,2)</f>
        <v>duben</v>
      </c>
      <c r="V812" s="60" t="str">
        <f>VLOOKUP(V810,'Podpůrná data'!$I$188:$J$199,2)</f>
        <v>květen</v>
      </c>
      <c r="W812" s="60" t="str">
        <f>VLOOKUP(W810,'Podpůrná data'!$I$188:$J$199,2)</f>
        <v>červen</v>
      </c>
      <c r="X812" s="60" t="str">
        <f>VLOOKUP(X810,'Podpůrná data'!$I$188:$J$199,2)</f>
        <v>červenec</v>
      </c>
      <c r="Y812" s="60" t="str">
        <f>VLOOKUP(Y810,'Podpůrná data'!$I$188:$J$199,2)</f>
        <v>srpen</v>
      </c>
      <c r="Z812" s="60" t="str">
        <f>VLOOKUP(Z810,'Podpůrná data'!$I$188:$J$199,2)</f>
        <v>září</v>
      </c>
      <c r="AA812" s="60" t="str">
        <f>VLOOKUP(AA810,'Podpůrná data'!$I$188:$J$199,2)</f>
        <v>říjen</v>
      </c>
      <c r="AB812" s="60" t="str">
        <f>VLOOKUP(AB810,'Podpůrná data'!$I$188:$J$199,2)</f>
        <v>listopad</v>
      </c>
      <c r="AC812" s="60" t="str">
        <f>VLOOKUP(AC810,'Podpůrná data'!$I$188:$J$199,2)</f>
        <v>prosinec</v>
      </c>
      <c r="AD812" s="60" t="str">
        <f>VLOOKUP(AD810,'Podpůrná data'!$I$188:$J$199,2)</f>
        <v>leden</v>
      </c>
      <c r="AE812" s="60" t="str">
        <f>VLOOKUP(AE810,'Podpůrná data'!$I$188:$J$199,2)</f>
        <v>únor</v>
      </c>
      <c r="AF812" s="60" t="str">
        <f>VLOOKUP(AF810,'Podpůrná data'!$I$188:$J$199,2)</f>
        <v>březen</v>
      </c>
      <c r="AG812" s="60" t="str">
        <f>VLOOKUP(AG810,'Podpůrná data'!$I$188:$J$199,2)</f>
        <v>duben</v>
      </c>
      <c r="AH812" s="60" t="str">
        <f>VLOOKUP(AH810,'Podpůrná data'!$I$188:$J$199,2)</f>
        <v>květen</v>
      </c>
      <c r="AI812" s="60" t="str">
        <f>VLOOKUP(AI810,'Podpůrná data'!$I$188:$J$199,2)</f>
        <v>červen</v>
      </c>
      <c r="AJ812" s="60" t="str">
        <f>VLOOKUP(AJ810,'Podpůrná data'!$I$188:$J$199,2)</f>
        <v>červenec</v>
      </c>
      <c r="AK812" s="60" t="str">
        <f>VLOOKUP(AK810,'Podpůrná data'!$I$188:$J$199,2)</f>
        <v>srpen</v>
      </c>
      <c r="AL812" s="60" t="str">
        <f>VLOOKUP(AL810,'Podpůrná data'!$I$188:$J$199,2)</f>
        <v>září</v>
      </c>
      <c r="AM812" s="60" t="str">
        <f>VLOOKUP(AM810,'Podpůrná data'!$I$188:$J$199,2)</f>
        <v>říjen</v>
      </c>
      <c r="AN812" s="60" t="str">
        <f>VLOOKUP(AN810,'Podpůrná data'!$I$188:$J$199,2)</f>
        <v>listopad</v>
      </c>
      <c r="AO812" s="60" t="str">
        <f>VLOOKUP(AO810,'Podpůrná data'!$I$188:$J$199,2)</f>
        <v>prosinec</v>
      </c>
      <c r="AP812" s="60" t="str">
        <f>VLOOKUP(AP810,'Podpůrná data'!$I$188:$J$199,2)</f>
        <v>leden</v>
      </c>
      <c r="AQ812" s="60" t="str">
        <f>VLOOKUP(AQ810,'Podpůrná data'!$I$188:$J$199,2)</f>
        <v>únor</v>
      </c>
      <c r="AR812" s="60" t="str">
        <f>VLOOKUP(AR810,'Podpůrná data'!$I$188:$J$199,2)</f>
        <v>březen</v>
      </c>
      <c r="AS812" s="60" t="str">
        <f>VLOOKUP(AS810,'Podpůrná data'!$I$188:$J$199,2)</f>
        <v>duben</v>
      </c>
      <c r="AT812" s="60" t="str">
        <f>VLOOKUP(AT810,'Podpůrná data'!$I$188:$J$199,2)</f>
        <v>květen</v>
      </c>
      <c r="AU812" s="60" t="str">
        <f>VLOOKUP(AU810,'Podpůrná data'!$I$188:$J$199,2)</f>
        <v>červen</v>
      </c>
      <c r="AV812" s="60" t="str">
        <f>VLOOKUP(AV810,'Podpůrná data'!$I$188:$J$199,2)</f>
        <v>červenec</v>
      </c>
      <c r="AW812" s="60" t="str">
        <f>VLOOKUP(AW810,'Podpůrná data'!$I$188:$J$199,2)</f>
        <v>srpen</v>
      </c>
      <c r="AX812" s="60" t="str">
        <f>VLOOKUP(AX810,'Podpůrná data'!$I$188:$J$199,2)</f>
        <v>září</v>
      </c>
      <c r="AY812" s="60" t="str">
        <f>VLOOKUP(AY810,'Podpůrná data'!$I$188:$J$199,2)</f>
        <v>říjen</v>
      </c>
      <c r="AZ812" s="60" t="str">
        <f>VLOOKUP(AZ810,'Podpůrná data'!$I$188:$J$199,2)</f>
        <v>listopad</v>
      </c>
      <c r="BA812" s="60" t="str">
        <f>VLOOKUP(BA810,'Podpůrná data'!$I$188:$J$199,2)</f>
        <v>prosinec</v>
      </c>
      <c r="BB812" s="60" t="str">
        <f>VLOOKUP(BB810,'Podpůrná data'!$I$188:$J$199,2)</f>
        <v>leden</v>
      </c>
      <c r="BC812" s="60" t="str">
        <f>VLOOKUP(BC810,'Podpůrná data'!$I$188:$J$199,2)</f>
        <v>únor</v>
      </c>
      <c r="BD812" s="60" t="str">
        <f>VLOOKUP(BD810,'Podpůrná data'!$I$188:$J$199,2)</f>
        <v>březen</v>
      </c>
      <c r="BE812" s="60" t="str">
        <f>VLOOKUP(BE810,'Podpůrná data'!$I$188:$J$199,2)</f>
        <v>duben</v>
      </c>
      <c r="BF812" s="60" t="str">
        <f>VLOOKUP(BF810,'Podpůrná data'!$I$188:$J$199,2)</f>
        <v>květen</v>
      </c>
      <c r="BG812" s="60" t="str">
        <f>VLOOKUP(BG810,'Podpůrná data'!$I$188:$J$199,2)</f>
        <v>červen</v>
      </c>
      <c r="BH812" s="60" t="str">
        <f>VLOOKUP(BH810,'Podpůrná data'!$I$188:$J$199,2)</f>
        <v>červenec</v>
      </c>
      <c r="BI812" s="60" t="str">
        <f>VLOOKUP(BI810,'Podpůrná data'!$I$188:$J$199,2)</f>
        <v>srpen</v>
      </c>
      <c r="BJ812" s="60" t="str">
        <f>VLOOKUP(BJ810,'Podpůrná data'!$I$188:$J$199,2)</f>
        <v>září</v>
      </c>
      <c r="BK812" s="60" t="str">
        <f>VLOOKUP(BK810,'Podpůrná data'!$I$188:$J$199,2)</f>
        <v>říjen</v>
      </c>
      <c r="BL812" s="60" t="str">
        <f>VLOOKUP(BL810,'Podpůrná data'!$I$188:$J$199,2)</f>
        <v>listopad</v>
      </c>
      <c r="BM812" s="60" t="str">
        <f>VLOOKUP(BM810,'Podpůrná data'!$I$188:$J$199,2)</f>
        <v>prosinec</v>
      </c>
      <c r="BN812" s="171"/>
      <c r="BO812" s="175"/>
      <c r="BP812" s="197"/>
      <c r="BQ812" s="197"/>
      <c r="BR812" s="106"/>
      <c r="BS812" s="179" t="s">
        <v>105</v>
      </c>
      <c r="BT812" s="179" t="s">
        <v>106</v>
      </c>
      <c r="BU812" s="179" t="s">
        <v>107</v>
      </c>
      <c r="BV812" s="179" t="s">
        <v>108</v>
      </c>
      <c r="BW812" s="179" t="s">
        <v>109</v>
      </c>
      <c r="BX812" s="179" t="s">
        <v>110</v>
      </c>
      <c r="BY812" s="179" t="s">
        <v>111</v>
      </c>
      <c r="BZ812" s="179" t="s">
        <v>112</v>
      </c>
      <c r="CA812" s="179" t="s">
        <v>113</v>
      </c>
      <c r="CB812" s="179" t="s">
        <v>155</v>
      </c>
      <c r="CC812" s="179" t="s">
        <v>156</v>
      </c>
      <c r="CD812" s="179" t="s">
        <v>157</v>
      </c>
      <c r="CE812" s="179" t="s">
        <v>202</v>
      </c>
      <c r="CF812" s="179" t="s">
        <v>203</v>
      </c>
      <c r="CG812" s="179" t="s">
        <v>204</v>
      </c>
    </row>
    <row r="813" spans="1:85" s="245" customFormat="1" ht="16.399999999999999" customHeight="1" x14ac:dyDescent="0.35">
      <c r="A813" s="250"/>
      <c r="B813" s="113"/>
      <c r="C813" s="361"/>
      <c r="D813" s="125"/>
      <c r="E813" s="357"/>
      <c r="F813" s="357"/>
      <c r="G813" s="357"/>
      <c r="H813" s="370"/>
      <c r="I813" s="371"/>
      <c r="J813" s="357"/>
      <c r="K813" s="357"/>
      <c r="L813" s="357"/>
      <c r="M813" s="373"/>
      <c r="N813" s="7"/>
      <c r="O813" s="376"/>
      <c r="P813" s="106"/>
      <c r="Q813" s="77"/>
      <c r="R813" s="60">
        <f>YEAR(Úvod!$F$10)</f>
        <v>1900</v>
      </c>
      <c r="S813" s="60">
        <f t="shared" ref="S813" si="15186">IF(S810=1,R813+1,R813)</f>
        <v>1900</v>
      </c>
      <c r="T813" s="60">
        <f t="shared" ref="T813" si="15187">IF(T810=1,S813+1,S813)</f>
        <v>1900</v>
      </c>
      <c r="U813" s="60">
        <f t="shared" ref="U813" si="15188">IF(U810=1,T813+1,T813)</f>
        <v>1900</v>
      </c>
      <c r="V813" s="60">
        <f t="shared" ref="V813" si="15189">IF(V810=1,U813+1,U813)</f>
        <v>1900</v>
      </c>
      <c r="W813" s="60">
        <f t="shared" ref="W813" si="15190">IF(W810=1,V813+1,V813)</f>
        <v>1900</v>
      </c>
      <c r="X813" s="60">
        <f t="shared" ref="X813" si="15191">IF(X810=1,W813+1,W813)</f>
        <v>1900</v>
      </c>
      <c r="Y813" s="60">
        <f t="shared" ref="Y813" si="15192">IF(Y810=1,X813+1,X813)</f>
        <v>1900</v>
      </c>
      <c r="Z813" s="60">
        <f t="shared" ref="Z813" si="15193">IF(Z810=1,Y813+1,Y813)</f>
        <v>1900</v>
      </c>
      <c r="AA813" s="60">
        <f t="shared" ref="AA813" si="15194">IF(AA810=1,Z813+1,Z813)</f>
        <v>1900</v>
      </c>
      <c r="AB813" s="60">
        <f t="shared" ref="AB813" si="15195">IF(AB810=1,AA813+1,AA813)</f>
        <v>1900</v>
      </c>
      <c r="AC813" s="60">
        <f t="shared" ref="AC813" si="15196">IF(AC810=1,AB813+1,AB813)</f>
        <v>1900</v>
      </c>
      <c r="AD813" s="60">
        <f t="shared" ref="AD813" si="15197">IF(AD810=1,AC813+1,AC813)</f>
        <v>1901</v>
      </c>
      <c r="AE813" s="60">
        <f t="shared" ref="AE813" si="15198">IF(AE810=1,AD813+1,AD813)</f>
        <v>1901</v>
      </c>
      <c r="AF813" s="60">
        <f t="shared" ref="AF813" si="15199">IF(AF810=1,AE813+1,AE813)</f>
        <v>1901</v>
      </c>
      <c r="AG813" s="60">
        <f t="shared" ref="AG813" si="15200">IF(AG810=1,AF813+1,AF813)</f>
        <v>1901</v>
      </c>
      <c r="AH813" s="60">
        <f t="shared" ref="AH813" si="15201">IF(AH810=1,AG813+1,AG813)</f>
        <v>1901</v>
      </c>
      <c r="AI813" s="60">
        <f t="shared" ref="AI813" si="15202">IF(AI810=1,AH813+1,AH813)</f>
        <v>1901</v>
      </c>
      <c r="AJ813" s="60">
        <f t="shared" ref="AJ813" si="15203">IF(AJ810=1,AI813+1,AI813)</f>
        <v>1901</v>
      </c>
      <c r="AK813" s="60">
        <f t="shared" ref="AK813" si="15204">IF(AK810=1,AJ813+1,AJ813)</f>
        <v>1901</v>
      </c>
      <c r="AL813" s="60">
        <f t="shared" ref="AL813" si="15205">IF(AL810=1,AK813+1,AK813)</f>
        <v>1901</v>
      </c>
      <c r="AM813" s="60">
        <f t="shared" ref="AM813" si="15206">IF(AM810=1,AL813+1,AL813)</f>
        <v>1901</v>
      </c>
      <c r="AN813" s="60">
        <f t="shared" ref="AN813" si="15207">IF(AN810=1,AM813+1,AM813)</f>
        <v>1901</v>
      </c>
      <c r="AO813" s="60">
        <f t="shared" ref="AO813" si="15208">IF(AO810=1,AN813+1,AN813)</f>
        <v>1901</v>
      </c>
      <c r="AP813" s="60">
        <f t="shared" ref="AP813" si="15209">IF(AP810=1,AO813+1,AO813)</f>
        <v>1902</v>
      </c>
      <c r="AQ813" s="60">
        <f t="shared" ref="AQ813" si="15210">IF(AQ810=1,AP813+1,AP813)</f>
        <v>1902</v>
      </c>
      <c r="AR813" s="60">
        <f t="shared" ref="AR813" si="15211">IF(AR810=1,AQ813+1,AQ813)</f>
        <v>1902</v>
      </c>
      <c r="AS813" s="60">
        <f t="shared" ref="AS813" si="15212">IF(AS810=1,AR813+1,AR813)</f>
        <v>1902</v>
      </c>
      <c r="AT813" s="60">
        <f t="shared" ref="AT813" si="15213">IF(AT810=1,AS813+1,AS813)</f>
        <v>1902</v>
      </c>
      <c r="AU813" s="60">
        <f t="shared" ref="AU813" si="15214">IF(AU810=1,AT813+1,AT813)</f>
        <v>1902</v>
      </c>
      <c r="AV813" s="60">
        <f t="shared" ref="AV813" si="15215">IF(AV810=1,AU813+1,AU813)</f>
        <v>1902</v>
      </c>
      <c r="AW813" s="60">
        <f t="shared" ref="AW813" si="15216">IF(AW810=1,AV813+1,AV813)</f>
        <v>1902</v>
      </c>
      <c r="AX813" s="60">
        <f t="shared" ref="AX813" si="15217">IF(AX810=1,AW813+1,AW813)</f>
        <v>1902</v>
      </c>
      <c r="AY813" s="60">
        <f t="shared" ref="AY813" si="15218">IF(AY810=1,AX813+1,AX813)</f>
        <v>1902</v>
      </c>
      <c r="AZ813" s="60">
        <f t="shared" ref="AZ813" si="15219">IF(AZ810=1,AY813+1,AY813)</f>
        <v>1902</v>
      </c>
      <c r="BA813" s="60">
        <f t="shared" ref="BA813" si="15220">IF(BA810=1,AZ813+1,AZ813)</f>
        <v>1902</v>
      </c>
      <c r="BB813" s="60">
        <f t="shared" ref="BB813" si="15221">IF(BB810=1,BA813+1,BA813)</f>
        <v>1903</v>
      </c>
      <c r="BC813" s="60">
        <f t="shared" ref="BC813" si="15222">IF(BC810=1,BB813+1,BB813)</f>
        <v>1903</v>
      </c>
      <c r="BD813" s="60">
        <f t="shared" ref="BD813" si="15223">IF(BD810=1,BC813+1,BC813)</f>
        <v>1903</v>
      </c>
      <c r="BE813" s="60">
        <f t="shared" ref="BE813" si="15224">IF(BE810=1,BD813+1,BD813)</f>
        <v>1903</v>
      </c>
      <c r="BF813" s="60">
        <f t="shared" ref="BF813" si="15225">IF(BF810=1,BE813+1,BE813)</f>
        <v>1903</v>
      </c>
      <c r="BG813" s="60">
        <f t="shared" ref="BG813" si="15226">IF(BG810=1,BF813+1,BF813)</f>
        <v>1903</v>
      </c>
      <c r="BH813" s="60">
        <f t="shared" ref="BH813" si="15227">IF(BH810=1,BG813+1,BG813)</f>
        <v>1903</v>
      </c>
      <c r="BI813" s="60">
        <f t="shared" ref="BI813" si="15228">IF(BI810=1,BH813+1,BH813)</f>
        <v>1903</v>
      </c>
      <c r="BJ813" s="60">
        <f t="shared" ref="BJ813" si="15229">IF(BJ810=1,BI813+1,BI813)</f>
        <v>1903</v>
      </c>
      <c r="BK813" s="60">
        <f t="shared" ref="BK813" si="15230">IF(BK810=1,BJ813+1,BJ813)</f>
        <v>1903</v>
      </c>
      <c r="BL813" s="60">
        <f t="shared" ref="BL813" si="15231">IF(BL810=1,BK813+1,BK813)</f>
        <v>1903</v>
      </c>
      <c r="BM813" s="60">
        <f t="shared" ref="BM813" si="15232">IF(BM810=1,BL813+1,BL813)</f>
        <v>1903</v>
      </c>
      <c r="BN813" s="195"/>
      <c r="BO813" s="196"/>
      <c r="BP813" s="197"/>
      <c r="BQ813" s="197"/>
      <c r="BR813" s="106"/>
      <c r="BS813" s="106"/>
      <c r="BT813" s="106"/>
      <c r="BU813" s="106"/>
      <c r="BV813" s="106"/>
      <c r="BW813" s="106"/>
      <c r="BX813" s="106"/>
      <c r="BY813" s="106"/>
      <c r="BZ813" s="106"/>
      <c r="CA813" s="106"/>
      <c r="CB813" s="106"/>
      <c r="CC813" s="106"/>
      <c r="CD813" s="106"/>
      <c r="CE813" s="106"/>
      <c r="CF813" s="106"/>
      <c r="CG813" s="106"/>
    </row>
    <row r="814" spans="1:85" s="245" customFormat="1" ht="16.399999999999999" customHeight="1" x14ac:dyDescent="0.35">
      <c r="A814" s="250"/>
      <c r="B814" s="113"/>
      <c r="C814" s="125"/>
      <c r="D814" s="125"/>
      <c r="E814" s="357"/>
      <c r="F814" s="357"/>
      <c r="G814" s="357"/>
      <c r="H814" s="370"/>
      <c r="I814" s="371"/>
      <c r="J814" s="357"/>
      <c r="K814" s="372"/>
      <c r="L814" s="357"/>
      <c r="M814" s="374"/>
      <c r="N814" s="7"/>
      <c r="O814" s="377"/>
      <c r="P814" s="106"/>
      <c r="Q814" s="63" t="s">
        <v>159</v>
      </c>
      <c r="R814" s="251"/>
      <c r="S814" s="251"/>
      <c r="T814" s="251"/>
      <c r="U814" s="251"/>
      <c r="V814" s="251"/>
      <c r="W814" s="251"/>
      <c r="X814" s="251"/>
      <c r="Y814" s="251"/>
      <c r="Z814" s="251"/>
      <c r="AA814" s="251"/>
      <c r="AB814" s="251"/>
      <c r="AC814" s="251"/>
      <c r="AD814" s="251"/>
      <c r="AE814" s="251"/>
      <c r="AF814" s="251"/>
      <c r="AG814" s="251"/>
      <c r="AH814" s="251"/>
      <c r="AI814" s="251"/>
      <c r="AJ814" s="251"/>
      <c r="AK814" s="251"/>
      <c r="AL814" s="251"/>
      <c r="AM814" s="251"/>
      <c r="AN814" s="251"/>
      <c r="AO814" s="251"/>
      <c r="AP814" s="251"/>
      <c r="AQ814" s="251"/>
      <c r="AR814" s="251"/>
      <c r="AS814" s="251"/>
      <c r="AT814" s="251"/>
      <c r="AU814" s="251"/>
      <c r="AV814" s="251"/>
      <c r="AW814" s="251"/>
      <c r="AX814" s="251"/>
      <c r="AY814" s="251"/>
      <c r="AZ814" s="251"/>
      <c r="BA814" s="251"/>
      <c r="BB814" s="251"/>
      <c r="BC814" s="251"/>
      <c r="BD814" s="251"/>
      <c r="BE814" s="251"/>
      <c r="BF814" s="251"/>
      <c r="BG814" s="251"/>
      <c r="BH814" s="251"/>
      <c r="BI814" s="251"/>
      <c r="BJ814" s="251"/>
      <c r="BK814" s="251"/>
      <c r="BL814" s="251"/>
      <c r="BM814" s="251"/>
      <c r="BN814" s="195"/>
      <c r="BO814" s="196"/>
      <c r="BP814" s="197"/>
      <c r="BQ814" s="197"/>
      <c r="BR814" s="106"/>
      <c r="BS814" s="106"/>
      <c r="BT814" s="106"/>
      <c r="BU814" s="106"/>
      <c r="BV814" s="106"/>
      <c r="BW814" s="106"/>
      <c r="BX814" s="106"/>
      <c r="BY814" s="106"/>
      <c r="BZ814" s="106"/>
      <c r="CA814" s="106"/>
      <c r="CB814" s="106"/>
      <c r="CC814" s="106"/>
      <c r="CD814" s="106"/>
      <c r="CE814" s="106"/>
      <c r="CF814" s="106"/>
      <c r="CG814" s="106"/>
    </row>
    <row r="815" spans="1:85" s="245" customFormat="1" ht="23.5" customHeight="1" x14ac:dyDescent="0.35">
      <c r="A815" s="243"/>
      <c r="B815" s="126" t="s">
        <v>51</v>
      </c>
      <c r="C815" s="359"/>
      <c r="D815" s="359"/>
      <c r="E815" s="252"/>
      <c r="F815" s="252"/>
      <c r="G815" s="241"/>
      <c r="H815" s="253"/>
      <c r="I815" s="254"/>
      <c r="J815" s="253"/>
      <c r="K815" s="205">
        <f>IF(J815="",0,IF(J815="ANO",'Podpůrná data'!$B$5,'Podpůrná data'!$B$3))</f>
        <v>0</v>
      </c>
      <c r="L815" s="203">
        <f>IFERROR(INT(ROUND(I815,2)*(VLOOKUP(INT(H815),'Podpůrná data'!$A$189:$B$233,2,FALSE))*(H815/(INT(H815)))),0)</f>
        <v>0</v>
      </c>
      <c r="M815" s="61">
        <f>K815*L815</f>
        <v>0</v>
      </c>
      <c r="N815" s="62">
        <f>IF(M815&gt;0,IF(ISTEXT(C815)=TRUE,0,1),0)</f>
        <v>0</v>
      </c>
      <c r="O815" s="166">
        <f>IF(M815&gt;0,1,0)</f>
        <v>0</v>
      </c>
      <c r="P815" s="127"/>
      <c r="Q815" s="63" t="s">
        <v>95</v>
      </c>
      <c r="R815" s="255"/>
      <c r="S815" s="255"/>
      <c r="T815" s="255"/>
      <c r="U815" s="255"/>
      <c r="V815" s="255"/>
      <c r="W815" s="255"/>
      <c r="X815" s="255"/>
      <c r="Y815" s="255"/>
      <c r="Z815" s="255"/>
      <c r="AA815" s="255"/>
      <c r="AB815" s="255"/>
      <c r="AC815" s="255"/>
      <c r="AD815" s="255"/>
      <c r="AE815" s="255"/>
      <c r="AF815" s="255"/>
      <c r="AG815" s="255"/>
      <c r="AH815" s="255"/>
      <c r="AI815" s="255"/>
      <c r="AJ815" s="255"/>
      <c r="AK815" s="255"/>
      <c r="AL815" s="255"/>
      <c r="AM815" s="255"/>
      <c r="AN815" s="255"/>
      <c r="AO815" s="255"/>
      <c r="AP815" s="255"/>
      <c r="AQ815" s="255"/>
      <c r="AR815" s="255"/>
      <c r="AS815" s="255"/>
      <c r="AT815" s="255"/>
      <c r="AU815" s="255"/>
      <c r="AV815" s="255"/>
      <c r="AW815" s="255"/>
      <c r="AX815" s="255"/>
      <c r="AY815" s="255"/>
      <c r="AZ815" s="255"/>
      <c r="BA815" s="255"/>
      <c r="BB815" s="255"/>
      <c r="BC815" s="255"/>
      <c r="BD815" s="255"/>
      <c r="BE815" s="255"/>
      <c r="BF815" s="255"/>
      <c r="BG815" s="255"/>
      <c r="BH815" s="255"/>
      <c r="BI815" s="255"/>
      <c r="BJ815" s="255"/>
      <c r="BK815" s="255"/>
      <c r="BL815" s="255"/>
      <c r="BM815" s="255"/>
      <c r="BN815" s="362">
        <f>SUM(R823:BM823)</f>
        <v>0</v>
      </c>
      <c r="BO815" s="364">
        <f>SUM(R824:BM824)</f>
        <v>0</v>
      </c>
      <c r="BP815" s="366">
        <f>IF($O815=0,0,IF($BN815&gt;=143*$I815,1,0))</f>
        <v>0</v>
      </c>
      <c r="BQ815" s="366">
        <f>IF($BN815&gt;=143*$I815,0,(CEILING(143*$I815,1)-$BN815))</f>
        <v>0</v>
      </c>
      <c r="BR815" s="106"/>
      <c r="BS815" s="106"/>
      <c r="BT815" s="106"/>
      <c r="BU815" s="106"/>
      <c r="BV815" s="106"/>
      <c r="BW815" s="106"/>
      <c r="BX815" s="106"/>
      <c r="BY815" s="106"/>
      <c r="BZ815" s="106"/>
      <c r="CA815" s="106"/>
      <c r="CB815" s="106"/>
      <c r="CC815" s="106"/>
      <c r="CD815" s="106"/>
      <c r="CE815" s="106"/>
      <c r="CF815" s="106"/>
      <c r="CG815" s="106"/>
    </row>
    <row r="816" spans="1:85" s="245" customFormat="1" ht="29" x14ac:dyDescent="0.35">
      <c r="A816" s="243"/>
      <c r="B816" s="128"/>
      <c r="C816" s="80"/>
      <c r="D816" s="80"/>
      <c r="E816" s="80"/>
      <c r="F816" s="80"/>
      <c r="G816" s="80"/>
      <c r="H816" s="80"/>
      <c r="I816" s="80"/>
      <c r="J816" s="80"/>
      <c r="K816" s="80"/>
      <c r="L816" s="80"/>
      <c r="M816" s="64"/>
      <c r="N816" s="7"/>
      <c r="O816" s="192"/>
      <c r="P816" s="106"/>
      <c r="Q816" s="63" t="s">
        <v>129</v>
      </c>
      <c r="R816" s="256"/>
      <c r="S816" s="256"/>
      <c r="T816" s="256"/>
      <c r="U816" s="256"/>
      <c r="V816" s="256"/>
      <c r="W816" s="256"/>
      <c r="X816" s="256"/>
      <c r="Y816" s="256"/>
      <c r="Z816" s="256"/>
      <c r="AA816" s="256"/>
      <c r="AB816" s="256"/>
      <c r="AC816" s="256"/>
      <c r="AD816" s="256"/>
      <c r="AE816" s="256"/>
      <c r="AF816" s="256"/>
      <c r="AG816" s="256"/>
      <c r="AH816" s="256"/>
      <c r="AI816" s="256"/>
      <c r="AJ816" s="256"/>
      <c r="AK816" s="256"/>
      <c r="AL816" s="256"/>
      <c r="AM816" s="256"/>
      <c r="AN816" s="256"/>
      <c r="AO816" s="256"/>
      <c r="AP816" s="256"/>
      <c r="AQ816" s="256"/>
      <c r="AR816" s="256"/>
      <c r="AS816" s="256"/>
      <c r="AT816" s="256"/>
      <c r="AU816" s="256"/>
      <c r="AV816" s="256"/>
      <c r="AW816" s="256"/>
      <c r="AX816" s="256"/>
      <c r="AY816" s="256"/>
      <c r="AZ816" s="256"/>
      <c r="BA816" s="256"/>
      <c r="BB816" s="256"/>
      <c r="BC816" s="256"/>
      <c r="BD816" s="256"/>
      <c r="BE816" s="256"/>
      <c r="BF816" s="256"/>
      <c r="BG816" s="256"/>
      <c r="BH816" s="256"/>
      <c r="BI816" s="256"/>
      <c r="BJ816" s="256"/>
      <c r="BK816" s="256"/>
      <c r="BL816" s="256"/>
      <c r="BM816" s="256"/>
      <c r="BN816" s="362"/>
      <c r="BO816" s="364"/>
      <c r="BP816" s="366"/>
      <c r="BQ816" s="366"/>
      <c r="BR816" s="106"/>
      <c r="BS816" s="106"/>
      <c r="BT816" s="106"/>
      <c r="BU816" s="106"/>
      <c r="BV816" s="106"/>
      <c r="BW816" s="106"/>
      <c r="BX816" s="106"/>
      <c r="BY816" s="106"/>
      <c r="BZ816" s="106"/>
      <c r="CA816" s="106"/>
      <c r="CB816" s="106"/>
      <c r="CC816" s="106"/>
      <c r="CD816" s="106"/>
      <c r="CE816" s="106"/>
      <c r="CF816" s="106"/>
      <c r="CG816" s="106"/>
    </row>
    <row r="817" spans="1:85" s="245" customFormat="1" ht="14.5" hidden="1" customHeight="1" x14ac:dyDescent="0.35">
      <c r="A817" s="243"/>
      <c r="B817" s="128"/>
      <c r="C817" s="80"/>
      <c r="D817" s="80"/>
      <c r="E817" s="80"/>
      <c r="F817" s="80"/>
      <c r="G817" s="80"/>
      <c r="H817" s="80"/>
      <c r="I817" s="80"/>
      <c r="J817" s="80"/>
      <c r="K817" s="80"/>
      <c r="L817" s="80"/>
      <c r="M817" s="64"/>
      <c r="N817" s="7"/>
      <c r="O817" s="192"/>
      <c r="P817" s="106"/>
      <c r="Q817" s="65" t="s">
        <v>130</v>
      </c>
      <c r="R817" s="66">
        <f>IF(R815&lt;&gt;0,1,0)</f>
        <v>0</v>
      </c>
      <c r="S817" s="66">
        <f t="shared" ref="S817" si="15233">IF(R817&gt;0,R817+1,IF(S815&lt;&gt;0,1,0))</f>
        <v>0</v>
      </c>
      <c r="T817" s="66">
        <f t="shared" ref="T817" si="15234">IF(S817&gt;0,S817+1,IF(T815&lt;&gt;0,1,0))</f>
        <v>0</v>
      </c>
      <c r="U817" s="66">
        <f t="shared" ref="U817" si="15235">IF(T817&gt;0,T817+1,IF(U815&lt;&gt;0,1,0))</f>
        <v>0</v>
      </c>
      <c r="V817" s="66">
        <f t="shared" ref="V817" si="15236">IF(U817&gt;0,U817+1,IF(V815&lt;&gt;0,1,0))</f>
        <v>0</v>
      </c>
      <c r="W817" s="66">
        <f t="shared" ref="W817" si="15237">IF(V817&gt;0,V817+1,IF(W815&lt;&gt;0,1,0))</f>
        <v>0</v>
      </c>
      <c r="X817" s="66">
        <f t="shared" ref="X817" si="15238">IF(W817&gt;0,W817+1,IF(X815&lt;&gt;0,1,0))</f>
        <v>0</v>
      </c>
      <c r="Y817" s="66">
        <f t="shared" ref="Y817" si="15239">IF(X817&gt;0,X817+1,IF(Y815&lt;&gt;0,1,0))</f>
        <v>0</v>
      </c>
      <c r="Z817" s="66">
        <f t="shared" ref="Z817" si="15240">IF(Y817&gt;0,Y817+1,IF(Z815&lt;&gt;0,1,0))</f>
        <v>0</v>
      </c>
      <c r="AA817" s="66">
        <f t="shared" ref="AA817" si="15241">IF(Z817&gt;0,Z817+1,IF(AA815&lt;&gt;0,1,0))</f>
        <v>0</v>
      </c>
      <c r="AB817" s="66">
        <f t="shared" ref="AB817" si="15242">IF(AA817&gt;0,AA817+1,IF(AB815&lt;&gt;0,1,0))</f>
        <v>0</v>
      </c>
      <c r="AC817" s="66">
        <f t="shared" ref="AC817" si="15243">IF(AB817&gt;0,AB817+1,IF(AC815&lt;&gt;0,1,0))</f>
        <v>0</v>
      </c>
      <c r="AD817" s="66">
        <f t="shared" ref="AD817" si="15244">IF(AC817&gt;0,AC817+1,IF(AD815&lt;&gt;0,1,0))</f>
        <v>0</v>
      </c>
      <c r="AE817" s="66">
        <f t="shared" ref="AE817" si="15245">IF(AD817&gt;0,AD817+1,IF(AE815&lt;&gt;0,1,0))</f>
        <v>0</v>
      </c>
      <c r="AF817" s="66">
        <f t="shared" ref="AF817" si="15246">IF(AE817&gt;0,AE817+1,IF(AF815&lt;&gt;0,1,0))</f>
        <v>0</v>
      </c>
      <c r="AG817" s="66">
        <f t="shared" ref="AG817" si="15247">IF(AF817&gt;0,AF817+1,IF(AG815&lt;&gt;0,1,0))</f>
        <v>0</v>
      </c>
      <c r="AH817" s="66">
        <f t="shared" ref="AH817" si="15248">IF(AG817&gt;0,AG817+1,IF(AH815&lt;&gt;0,1,0))</f>
        <v>0</v>
      </c>
      <c r="AI817" s="66">
        <f t="shared" ref="AI817" si="15249">IF(AH817&gt;0,AH817+1,IF(AI815&lt;&gt;0,1,0))</f>
        <v>0</v>
      </c>
      <c r="AJ817" s="66">
        <f t="shared" ref="AJ817" si="15250">IF(AI817&gt;0,AI817+1,IF(AJ815&lt;&gt;0,1,0))</f>
        <v>0</v>
      </c>
      <c r="AK817" s="66">
        <f t="shared" ref="AK817" si="15251">IF(AJ817&gt;0,AJ817+1,IF(AK815&lt;&gt;0,1,0))</f>
        <v>0</v>
      </c>
      <c r="AL817" s="66">
        <f t="shared" ref="AL817" si="15252">IF(AK817&gt;0,AK817+1,IF(AL815&lt;&gt;0,1,0))</f>
        <v>0</v>
      </c>
      <c r="AM817" s="66">
        <f t="shared" ref="AM817" si="15253">IF(AL817&gt;0,AL817+1,IF(AM815&lt;&gt;0,1,0))</f>
        <v>0</v>
      </c>
      <c r="AN817" s="66">
        <f t="shared" ref="AN817" si="15254">IF(AM817&gt;0,AM817+1,IF(AN815&lt;&gt;0,1,0))</f>
        <v>0</v>
      </c>
      <c r="AO817" s="66">
        <f t="shared" ref="AO817" si="15255">IF(AN817&gt;0,AN817+1,IF(AO815&lt;&gt;0,1,0))</f>
        <v>0</v>
      </c>
      <c r="AP817" s="66">
        <f t="shared" ref="AP817" si="15256">IF(AO817&gt;0,AO817+1,IF(AP815&lt;&gt;0,1,0))</f>
        <v>0</v>
      </c>
      <c r="AQ817" s="66">
        <f t="shared" ref="AQ817" si="15257">IF(AP817&gt;0,AP817+1,IF(AQ815&lt;&gt;0,1,0))</f>
        <v>0</v>
      </c>
      <c r="AR817" s="66">
        <f t="shared" ref="AR817" si="15258">IF(AQ817&gt;0,AQ817+1,IF(AR815&lt;&gt;0,1,0))</f>
        <v>0</v>
      </c>
      <c r="AS817" s="66">
        <f t="shared" ref="AS817" si="15259">IF(AR817&gt;0,AR817+1,IF(AS815&lt;&gt;0,1,0))</f>
        <v>0</v>
      </c>
      <c r="AT817" s="66">
        <f t="shared" ref="AT817" si="15260">IF(AS817&gt;0,AS817+1,IF(AT815&lt;&gt;0,1,0))</f>
        <v>0</v>
      </c>
      <c r="AU817" s="66">
        <f t="shared" ref="AU817" si="15261">IF(AT817&gt;0,AT817+1,IF(AU815&lt;&gt;0,1,0))</f>
        <v>0</v>
      </c>
      <c r="AV817" s="66">
        <f t="shared" ref="AV817" si="15262">IF(AU817&gt;0,AU817+1,IF(AV815&lt;&gt;0,1,0))</f>
        <v>0</v>
      </c>
      <c r="AW817" s="66">
        <f t="shared" ref="AW817" si="15263">IF(AV817&gt;0,AV817+1,IF(AW815&lt;&gt;0,1,0))</f>
        <v>0</v>
      </c>
      <c r="AX817" s="66">
        <f t="shared" ref="AX817" si="15264">IF(AW817&gt;0,AW817+1,IF(AX815&lt;&gt;0,1,0))</f>
        <v>0</v>
      </c>
      <c r="AY817" s="66">
        <f t="shared" ref="AY817" si="15265">IF(AX817&gt;0,AX817+1,IF(AY815&lt;&gt;0,1,0))</f>
        <v>0</v>
      </c>
      <c r="AZ817" s="66">
        <f t="shared" ref="AZ817" si="15266">IF(AY817&gt;0,AY817+1,IF(AZ815&lt;&gt;0,1,0))</f>
        <v>0</v>
      </c>
      <c r="BA817" s="66">
        <f t="shared" ref="BA817" si="15267">IF(AZ817&gt;0,AZ817+1,IF(BA815&lt;&gt;0,1,0))</f>
        <v>0</v>
      </c>
      <c r="BB817" s="66">
        <f t="shared" ref="BB817" si="15268">IF(BA817&gt;0,BA817+1,IF(BB815&lt;&gt;0,1,0))</f>
        <v>0</v>
      </c>
      <c r="BC817" s="66">
        <f t="shared" ref="BC817" si="15269">IF(BB817&gt;0,BB817+1,IF(BC815&lt;&gt;0,1,0))</f>
        <v>0</v>
      </c>
      <c r="BD817" s="66">
        <f t="shared" ref="BD817" si="15270">IF(BC817&gt;0,BC817+1,IF(BD815&lt;&gt;0,1,0))</f>
        <v>0</v>
      </c>
      <c r="BE817" s="66">
        <f t="shared" ref="BE817" si="15271">IF(BD817&gt;0,BD817+1,IF(BE815&lt;&gt;0,1,0))</f>
        <v>0</v>
      </c>
      <c r="BF817" s="66">
        <f t="shared" ref="BF817" si="15272">IF(BE817&gt;0,BE817+1,IF(BF815&lt;&gt;0,1,0))</f>
        <v>0</v>
      </c>
      <c r="BG817" s="66">
        <f t="shared" ref="BG817" si="15273">IF(BF817&gt;0,BF817+1,IF(BG815&lt;&gt;0,1,0))</f>
        <v>0</v>
      </c>
      <c r="BH817" s="66">
        <f t="shared" ref="BH817" si="15274">IF(BG817&gt;0,BG817+1,IF(BH815&lt;&gt;0,1,0))</f>
        <v>0</v>
      </c>
      <c r="BI817" s="66">
        <f t="shared" ref="BI817" si="15275">IF(BH817&gt;0,BH817+1,IF(BI815&lt;&gt;0,1,0))</f>
        <v>0</v>
      </c>
      <c r="BJ817" s="66">
        <f t="shared" ref="BJ817" si="15276">IF(BI817&gt;0,BI817+1,IF(BJ815&lt;&gt;0,1,0))</f>
        <v>0</v>
      </c>
      <c r="BK817" s="66">
        <f t="shared" ref="BK817" si="15277">IF(BJ817&gt;0,BJ817+1,IF(BK815&lt;&gt;0,1,0))</f>
        <v>0</v>
      </c>
      <c r="BL817" s="66">
        <f t="shared" ref="BL817" si="15278">IF(BK817&gt;0,BK817+1,IF(BL815&lt;&gt;0,1,0))</f>
        <v>0</v>
      </c>
      <c r="BM817" s="66">
        <f t="shared" ref="BM817" si="15279">IF(BL817&gt;0,BL817+1,IF(BM815&lt;&gt;0,1,0))</f>
        <v>0</v>
      </c>
      <c r="BN817" s="362"/>
      <c r="BO817" s="364"/>
      <c r="BP817" s="366"/>
      <c r="BQ817" s="366"/>
      <c r="BR817" s="106"/>
      <c r="BS817" s="106"/>
      <c r="BT817" s="106"/>
      <c r="BU817" s="106"/>
      <c r="BV817" s="106"/>
      <c r="BW817" s="106"/>
      <c r="BX817" s="106"/>
      <c r="BY817" s="106"/>
      <c r="BZ817" s="106"/>
      <c r="CA817" s="106"/>
      <c r="CB817" s="106"/>
      <c r="CC817" s="106"/>
      <c r="CD817" s="106"/>
      <c r="CE817" s="106"/>
      <c r="CF817" s="106"/>
      <c r="CG817" s="106"/>
    </row>
    <row r="818" spans="1:85" s="245" customFormat="1" ht="14.5" hidden="1" customHeight="1" x14ac:dyDescent="0.35">
      <c r="A818" s="243"/>
      <c r="B818" s="128"/>
      <c r="C818" s="80"/>
      <c r="D818" s="80"/>
      <c r="E818" s="80"/>
      <c r="F818" s="80"/>
      <c r="G818" s="80"/>
      <c r="H818" s="80"/>
      <c r="I818" s="80"/>
      <c r="J818" s="80"/>
      <c r="K818" s="80"/>
      <c r="L818" s="80"/>
      <c r="M818" s="64"/>
      <c r="N818" s="7"/>
      <c r="O818" s="192"/>
      <c r="P818" s="106"/>
      <c r="Q818" s="65" t="s">
        <v>131</v>
      </c>
      <c r="R818" s="66">
        <f>R817</f>
        <v>0</v>
      </c>
      <c r="S818" s="66">
        <f>IF(S817=0,0,IF(OR(R818=0,R818=12),1,R818+1))</f>
        <v>0</v>
      </c>
      <c r="T818" s="66">
        <f t="shared" ref="T818" si="15280">IF(T817=0,0,IF(OR(S818=0,S818=12),1,S818+1))</f>
        <v>0</v>
      </c>
      <c r="U818" s="66">
        <f t="shared" ref="U818" si="15281">IF(U817=0,0,IF(OR(T818=0,T818=12),1,T818+1))</f>
        <v>0</v>
      </c>
      <c r="V818" s="66">
        <f t="shared" ref="V818" si="15282">IF(V817=0,0,IF(OR(U818=0,U818=12),1,U818+1))</f>
        <v>0</v>
      </c>
      <c r="W818" s="66">
        <f t="shared" ref="W818" si="15283">IF(W817=0,0,IF(OR(V818=0,V818=12),1,V818+1))</f>
        <v>0</v>
      </c>
      <c r="X818" s="66">
        <f t="shared" ref="X818" si="15284">IF(X817=0,0,IF(OR(W818=0,W818=12),1,W818+1))</f>
        <v>0</v>
      </c>
      <c r="Y818" s="66">
        <f t="shared" ref="Y818" si="15285">IF(Y817=0,0,IF(OR(X818=0,X818=12),1,X818+1))</f>
        <v>0</v>
      </c>
      <c r="Z818" s="66">
        <f t="shared" ref="Z818" si="15286">IF(Z817=0,0,IF(OR(Y818=0,Y818=12),1,Y818+1))</f>
        <v>0</v>
      </c>
      <c r="AA818" s="66">
        <f t="shared" ref="AA818" si="15287">IF(AA817=0,0,IF(OR(Z818=0,Z818=12),1,Z818+1))</f>
        <v>0</v>
      </c>
      <c r="AB818" s="66">
        <f t="shared" ref="AB818" si="15288">IF(AB817=0,0,IF(OR(AA818=0,AA818=12),1,AA818+1))</f>
        <v>0</v>
      </c>
      <c r="AC818" s="66">
        <f t="shared" ref="AC818" si="15289">IF(AC817=0,0,IF(OR(AB818=0,AB818=12),1,AB818+1))</f>
        <v>0</v>
      </c>
      <c r="AD818" s="66">
        <f t="shared" ref="AD818" si="15290">IF(AD817=0,0,IF(OR(AC818=0,AC818=12),1,AC818+1))</f>
        <v>0</v>
      </c>
      <c r="AE818" s="66">
        <f t="shared" ref="AE818" si="15291">IF(AE817=0,0,IF(OR(AD818=0,AD818=12),1,AD818+1))</f>
        <v>0</v>
      </c>
      <c r="AF818" s="66">
        <f t="shared" ref="AF818" si="15292">IF(AF817=0,0,IF(OR(AE818=0,AE818=12),1,AE818+1))</f>
        <v>0</v>
      </c>
      <c r="AG818" s="66">
        <f t="shared" ref="AG818" si="15293">IF(AG817=0,0,IF(OR(AF818=0,AF818=12),1,AF818+1))</f>
        <v>0</v>
      </c>
      <c r="AH818" s="66">
        <f t="shared" ref="AH818" si="15294">IF(AH817=0,0,IF(OR(AG818=0,AG818=12),1,AG818+1))</f>
        <v>0</v>
      </c>
      <c r="AI818" s="66">
        <f t="shared" ref="AI818" si="15295">IF(AI817=0,0,IF(OR(AH818=0,AH818=12),1,AH818+1))</f>
        <v>0</v>
      </c>
      <c r="AJ818" s="66">
        <f t="shared" ref="AJ818" si="15296">IF(AJ817=0,0,IF(OR(AI818=0,AI818=12),1,AI818+1))</f>
        <v>0</v>
      </c>
      <c r="AK818" s="66">
        <f t="shared" ref="AK818" si="15297">IF(AK817=0,0,IF(OR(AJ818=0,AJ818=12),1,AJ818+1))</f>
        <v>0</v>
      </c>
      <c r="AL818" s="66">
        <f t="shared" ref="AL818" si="15298">IF(AL817=0,0,IF(OR(AK818=0,AK818=12),1,AK818+1))</f>
        <v>0</v>
      </c>
      <c r="AM818" s="66">
        <f t="shared" ref="AM818" si="15299">IF(AM817=0,0,IF(OR(AL818=0,AL818=12),1,AL818+1))</f>
        <v>0</v>
      </c>
      <c r="AN818" s="66">
        <f t="shared" ref="AN818" si="15300">IF(AN817=0,0,IF(OR(AM818=0,AM818=12),1,AM818+1))</f>
        <v>0</v>
      </c>
      <c r="AO818" s="66">
        <f t="shared" ref="AO818" si="15301">IF(AO817=0,0,IF(OR(AN818=0,AN818=12),1,AN818+1))</f>
        <v>0</v>
      </c>
      <c r="AP818" s="66">
        <f t="shared" ref="AP818" si="15302">IF(AP817=0,0,IF(OR(AO818=0,AO818=12),1,AO818+1))</f>
        <v>0</v>
      </c>
      <c r="AQ818" s="66">
        <f t="shared" ref="AQ818" si="15303">IF(AQ817=0,0,IF(OR(AP818=0,AP818=12),1,AP818+1))</f>
        <v>0</v>
      </c>
      <c r="AR818" s="66">
        <f t="shared" ref="AR818" si="15304">IF(AR817=0,0,IF(OR(AQ818=0,AQ818=12),1,AQ818+1))</f>
        <v>0</v>
      </c>
      <c r="AS818" s="66">
        <f t="shared" ref="AS818" si="15305">IF(AS817=0,0,IF(OR(AR818=0,AR818=12),1,AR818+1))</f>
        <v>0</v>
      </c>
      <c r="AT818" s="66">
        <f t="shared" ref="AT818" si="15306">IF(AT817=0,0,IF(OR(AS818=0,AS818=12),1,AS818+1))</f>
        <v>0</v>
      </c>
      <c r="AU818" s="66">
        <f t="shared" ref="AU818" si="15307">IF(AU817=0,0,IF(OR(AT818=0,AT818=12),1,AT818+1))</f>
        <v>0</v>
      </c>
      <c r="AV818" s="66">
        <f t="shared" ref="AV818" si="15308">IF(AV817=0,0,IF(OR(AU818=0,AU818=12),1,AU818+1))</f>
        <v>0</v>
      </c>
      <c r="AW818" s="66">
        <f t="shared" ref="AW818" si="15309">IF(AW817=0,0,IF(OR(AV818=0,AV818=12),1,AV818+1))</f>
        <v>0</v>
      </c>
      <c r="AX818" s="66">
        <f t="shared" ref="AX818" si="15310">IF(AX817=0,0,IF(OR(AW818=0,AW818=12),1,AW818+1))</f>
        <v>0</v>
      </c>
      <c r="AY818" s="66">
        <f t="shared" ref="AY818" si="15311">IF(AY817=0,0,IF(OR(AX818=0,AX818=12),1,AX818+1))</f>
        <v>0</v>
      </c>
      <c r="AZ818" s="66">
        <f t="shared" ref="AZ818" si="15312">IF(AZ817=0,0,IF(OR(AY818=0,AY818=12),1,AY818+1))</f>
        <v>0</v>
      </c>
      <c r="BA818" s="66">
        <f t="shared" ref="BA818" si="15313">IF(BA817=0,0,IF(OR(AZ818=0,AZ818=12),1,AZ818+1))</f>
        <v>0</v>
      </c>
      <c r="BB818" s="66">
        <f t="shared" ref="BB818" si="15314">IF(BB817=0,0,IF(OR(BA818=0,BA818=12),1,BA818+1))</f>
        <v>0</v>
      </c>
      <c r="BC818" s="66">
        <f t="shared" ref="BC818" si="15315">IF(BC817=0,0,IF(OR(BB818=0,BB818=12),1,BB818+1))</f>
        <v>0</v>
      </c>
      <c r="BD818" s="66">
        <f t="shared" ref="BD818" si="15316">IF(BD817=0,0,IF(OR(BC818=0,BC818=12),1,BC818+1))</f>
        <v>0</v>
      </c>
      <c r="BE818" s="66">
        <f t="shared" ref="BE818" si="15317">IF(BE817=0,0,IF(OR(BD818=0,BD818=12),1,BD818+1))</f>
        <v>0</v>
      </c>
      <c r="BF818" s="66">
        <f t="shared" ref="BF818" si="15318">IF(BF817=0,0,IF(OR(BE818=0,BE818=12),1,BE818+1))</f>
        <v>0</v>
      </c>
      <c r="BG818" s="66">
        <f t="shared" ref="BG818" si="15319">IF(BG817=0,0,IF(OR(BF818=0,BF818=12),1,BF818+1))</f>
        <v>0</v>
      </c>
      <c r="BH818" s="66">
        <f t="shared" ref="BH818" si="15320">IF(BH817=0,0,IF(OR(BG818=0,BG818=12),1,BG818+1))</f>
        <v>0</v>
      </c>
      <c r="BI818" s="66">
        <f t="shared" ref="BI818" si="15321">IF(BI817=0,0,IF(OR(BH818=0,BH818=12),1,BH818+1))</f>
        <v>0</v>
      </c>
      <c r="BJ818" s="66">
        <f t="shared" ref="BJ818" si="15322">IF(BJ817=0,0,IF(OR(BI818=0,BI818=12),1,BI818+1))</f>
        <v>0</v>
      </c>
      <c r="BK818" s="66">
        <f t="shared" ref="BK818" si="15323">IF(BK817=0,0,IF(OR(BJ818=0,BJ818=12),1,BJ818+1))</f>
        <v>0</v>
      </c>
      <c r="BL818" s="66">
        <f t="shared" ref="BL818" si="15324">IF(BL817=0,0,IF(OR(BK818=0,BK818=12),1,BK818+1))</f>
        <v>0</v>
      </c>
      <c r="BM818" s="66">
        <f t="shared" ref="BM818" si="15325">IF(BM817=0,0,IF(OR(BL818=0,BL818=12),1,BL818+1))</f>
        <v>0</v>
      </c>
      <c r="BN818" s="362"/>
      <c r="BO818" s="364"/>
      <c r="BP818" s="366"/>
      <c r="BQ818" s="366"/>
      <c r="BR818" s="106"/>
      <c r="BS818" s="106"/>
      <c r="BT818" s="106"/>
      <c r="BU818" s="106"/>
      <c r="BV818" s="106"/>
      <c r="BW818" s="106"/>
      <c r="BX818" s="106"/>
      <c r="BY818" s="106"/>
      <c r="BZ818" s="106"/>
      <c r="CA818" s="106"/>
      <c r="CB818" s="106"/>
      <c r="CC818" s="106"/>
      <c r="CD818" s="106"/>
      <c r="CE818" s="106"/>
      <c r="CF818" s="106"/>
      <c r="CG818" s="106"/>
    </row>
    <row r="819" spans="1:85" s="245" customFormat="1" ht="43.5" x14ac:dyDescent="0.35">
      <c r="A819" s="243"/>
      <c r="B819" s="128"/>
      <c r="C819" s="80"/>
      <c r="D819" s="80"/>
      <c r="E819" s="80"/>
      <c r="F819" s="80"/>
      <c r="G819" s="80"/>
      <c r="H819" s="80"/>
      <c r="I819" s="80"/>
      <c r="J819" s="80"/>
      <c r="K819" s="80"/>
      <c r="L819" s="80"/>
      <c r="M819" s="64"/>
      <c r="N819" s="7"/>
      <c r="O819" s="192"/>
      <c r="P819" s="106"/>
      <c r="Q819" s="63" t="s">
        <v>237</v>
      </c>
      <c r="R819" s="68">
        <f>IF(R818&gt;0,IF(R822&gt;$L815,$L815,R822),0)</f>
        <v>0</v>
      </c>
      <c r="S819" s="68">
        <f>IF(S818&gt;0,IF((SUMIFS($R821:R821,$R818:R818,12)+IF(R818=12,0,R819)+S822)&gt;=$L815,$L815-FLOOR(SUMIFS($R821:R821,$R818:R818,12),1),IF(S818=1,S822,S822+R819)),0)</f>
        <v>0</v>
      </c>
      <c r="T819" s="68">
        <f>IF(T818&gt;0,IF((SUMIFS($R821:S821,$R818:S818,12)+IF(S818=12,0,S819)+T822)&gt;=$L815,$L815-FLOOR(SUMIFS($R821:S821,$R818:S818,12),1),IF(T818=1,T822,T822+S819)),0)</f>
        <v>0</v>
      </c>
      <c r="U819" s="68">
        <f>IF(U818&gt;0,IF((SUMIFS($R821:T821,$R818:T818,12)+IF(T818=12,0,T819)+U822)&gt;=$L815,$L815-FLOOR(SUMIFS($R821:T821,$R818:T818,12),1),IF(U818=1,U822,U822+T819)),0)</f>
        <v>0</v>
      </c>
      <c r="V819" s="68">
        <f>IF(V818&gt;0,IF((SUMIFS($R821:U821,$R818:U818,12)+IF(U818=12,0,U819)+V822)&gt;=$L815,$L815-FLOOR(SUMIFS($R821:U821,$R818:U818,12),1),IF(V818=1,V822,V822+U819)),0)</f>
        <v>0</v>
      </c>
      <c r="W819" s="68">
        <f>IF(W818&gt;0,IF((SUMIFS($R821:V821,$R818:V818,12)+IF(V818=12,0,V819)+W822)&gt;=$L815,$L815-FLOOR(SUMIFS($R821:V821,$R818:V818,12),1),IF(W818=1,W822,W822+V819)),0)</f>
        <v>0</v>
      </c>
      <c r="X819" s="68">
        <f>IF(X818&gt;0,IF((SUMIFS($R821:W821,$R818:W818,12)+IF(W818=12,0,W819)+X822)&gt;=$L815,$L815-FLOOR(SUMIFS($R821:W821,$R818:W818,12),1),IF(X818=1,X822,X822+W819)),0)</f>
        <v>0</v>
      </c>
      <c r="Y819" s="68">
        <f>IF(Y818&gt;0,IF((SUMIFS($R821:X821,$R818:X818,12)+IF(X818=12,0,X819)+Y822)&gt;=$L815,$L815-FLOOR(SUMIFS($R821:X821,$R818:X818,12),1),IF(Y818=1,Y822,Y822+X819)),0)</f>
        <v>0</v>
      </c>
      <c r="Z819" s="68">
        <f>IF(Z818&gt;0,IF((SUMIFS($R821:Y821,$R818:Y818,12)+IF(Y818=12,0,Y819)+Z822)&gt;=$L815,$L815-FLOOR(SUMIFS($R821:Y821,$R818:Y818,12),1),IF(Z818=1,Z822,Z822+Y819)),0)</f>
        <v>0</v>
      </c>
      <c r="AA819" s="68">
        <f>IF(AA818&gt;0,IF((SUMIFS($R821:Z821,$R818:Z818,12)+IF(Z818=12,0,Z819)+AA822)&gt;=$L815,$L815-FLOOR(SUMIFS($R821:Z821,$R818:Z818,12),1),IF(AA818=1,AA822,AA822+Z819)),0)</f>
        <v>0</v>
      </c>
      <c r="AB819" s="68">
        <f>IF(AB818&gt;0,IF((SUMIFS($R821:AA821,$R818:AA818,12)+IF(AA818=12,0,AA819)+AB822)&gt;=$L815,$L815-FLOOR(SUMIFS($R821:AA821,$R818:AA818,12),1),IF(AB818=1,AB822,AB822+AA819)),0)</f>
        <v>0</v>
      </c>
      <c r="AC819" s="68">
        <f>IF(AC818&gt;0,IF((SUMIFS($R821:AB821,$R818:AB818,12)+IF(AB818=12,0,AB819)+AC822)&gt;=$L815,$L815-FLOOR(SUMIFS($R821:AB821,$R818:AB818,12),1),IF(AC818=1,AC822,AC822+AB819)),0)</f>
        <v>0</v>
      </c>
      <c r="AD819" s="68">
        <f>IF(AD818&gt;0,IF((SUMIFS($R821:AC821,$R818:AC818,12)+IF(AC818=12,0,AC819)+AD822)&gt;=$L815,$L815-FLOOR(SUMIFS($R821:AC821,$R818:AC818,12),1),IF(AD818=1,AD822,AD822+AC819)),0)</f>
        <v>0</v>
      </c>
      <c r="AE819" s="68">
        <f>IF(AE818&gt;0,IF((SUMIFS($R821:AD821,$R818:AD818,12)+IF(AD818=12,0,AD819)+AE822)&gt;=$L815,$L815-FLOOR(SUMIFS($R821:AD821,$R818:AD818,12),1),IF(AE818=1,AE822,AE822+AD819)),0)</f>
        <v>0</v>
      </c>
      <c r="AF819" s="68">
        <f>IF(AF818&gt;0,IF((SUMIFS($R821:AE821,$R818:AE818,12)+IF(AE818=12,0,AE819)+AF822)&gt;=$L815,$L815-FLOOR(SUMIFS($R821:AE821,$R818:AE818,12),1),IF(AF818=1,AF822,AF822+AE819)),0)</f>
        <v>0</v>
      </c>
      <c r="AG819" s="68">
        <f>IF(AG818&gt;0,IF((SUMIFS($R821:AF821,$R818:AF818,12)+IF(AF818=12,0,AF819)+AG822)&gt;=$L815,$L815-FLOOR(SUMIFS($R821:AF821,$R818:AF818,12),1),IF(AG818=1,AG822,AG822+AF819)),0)</f>
        <v>0</v>
      </c>
      <c r="AH819" s="68">
        <f>IF(AH818&gt;0,IF((SUMIFS($R821:AG821,$R818:AG818,12)+IF(AG818=12,0,AG819)+AH822)&gt;=$L815,$L815-FLOOR(SUMIFS($R821:AG821,$R818:AG818,12),1),IF(AH818=1,AH822,AH822+AG819)),0)</f>
        <v>0</v>
      </c>
      <c r="AI819" s="68">
        <f>IF(AI818&gt;0,IF((SUMIFS($R821:AH821,$R818:AH818,12)+IF(AH818=12,0,AH819)+AI822)&gt;=$L815,$L815-FLOOR(SUMIFS($R821:AH821,$R818:AH818,12),1),IF(AI818=1,AI822,AI822+AH819)),0)</f>
        <v>0</v>
      </c>
      <c r="AJ819" s="68">
        <f>IF(AJ818&gt;0,IF((SUMIFS($R821:AI821,$R818:AI818,12)+IF(AI818=12,0,AI819)+AJ822)&gt;=$L815,$L815-FLOOR(SUMIFS($R821:AI821,$R818:AI818,12),1),IF(AJ818=1,AJ822,AJ822+AI819)),0)</f>
        <v>0</v>
      </c>
      <c r="AK819" s="68">
        <f>IF(AK818&gt;0,IF((SUMIFS($R821:AJ821,$R818:AJ818,12)+IF(AJ818=12,0,AJ819)+AK822)&gt;=$L815,$L815-FLOOR(SUMIFS($R821:AJ821,$R818:AJ818,12),1),IF(AK818=1,AK822,AK822+AJ819)),0)</f>
        <v>0</v>
      </c>
      <c r="AL819" s="68">
        <f>IF(AL818&gt;0,IF((SUMIFS($R821:AK821,$R818:AK818,12)+IF(AK818=12,0,AK819)+AL822)&gt;=$L815,$L815-FLOOR(SUMIFS($R821:AK821,$R818:AK818,12),1),IF(AL818=1,AL822,AL822+AK819)),0)</f>
        <v>0</v>
      </c>
      <c r="AM819" s="68">
        <f>IF(AM818&gt;0,IF((SUMIFS($R821:AL821,$R818:AL818,12)+IF(AL818=12,0,AL819)+AM822)&gt;=$L815,$L815-FLOOR(SUMIFS($R821:AL821,$R818:AL818,12),1),IF(AM818=1,AM822,AM822+AL819)),0)</f>
        <v>0</v>
      </c>
      <c r="AN819" s="68">
        <f>IF(AN818&gt;0,IF((SUMIFS($R821:AM821,$R818:AM818,12)+IF(AM818=12,0,AM819)+AN822)&gt;=$L815,$L815-FLOOR(SUMIFS($R821:AM821,$R818:AM818,12),1),IF(AN818=1,AN822,AN822+AM819)),0)</f>
        <v>0</v>
      </c>
      <c r="AO819" s="68">
        <f>IF(AO818&gt;0,IF((SUMIFS($R821:AN821,$R818:AN818,12)+IF(AN818=12,0,AN819)+AO822)&gt;=$L815,$L815-FLOOR(SUMIFS($R821:AN821,$R818:AN818,12),1),IF(AO818=1,AO822,AO822+AN819)),0)</f>
        <v>0</v>
      </c>
      <c r="AP819" s="68">
        <f>IF(AP818&gt;0,IF((SUMIFS($R821:AO821,$R818:AO818,12)+IF(AO818=12,0,AO819)+AP822)&gt;=$L815,$L815-FLOOR(SUMIFS($R821:AO821,$R818:AO818,12),1),IF(AP818=1,AP822,AP822+AO819)),0)</f>
        <v>0</v>
      </c>
      <c r="AQ819" s="68">
        <f>IF(AQ818&gt;0,IF((SUMIFS($R821:AP821,$R818:AP818,12)+IF(AP818=12,0,AP819)+AQ822)&gt;=$L815,$L815-FLOOR(SUMIFS($R821:AP821,$R818:AP818,12),1),IF(AQ818=1,AQ822,AQ822+AP819)),0)</f>
        <v>0</v>
      </c>
      <c r="AR819" s="68">
        <f>IF(AR818&gt;0,IF((SUMIFS($R821:AQ821,$R818:AQ818,12)+IF(AQ818=12,0,AQ819)+AR822)&gt;=$L815,$L815-FLOOR(SUMIFS($R821:AQ821,$R818:AQ818,12),1),IF(AR818=1,AR822,AR822+AQ819)),0)</f>
        <v>0</v>
      </c>
      <c r="AS819" s="68">
        <f>IF(AS818&gt;0,IF((SUMIFS($R821:AR821,$R818:AR818,12)+IF(AR818=12,0,AR819)+AS822)&gt;=$L815,$L815-FLOOR(SUMIFS($R821:AR821,$R818:AR818,12),1),IF(AS818=1,AS822,AS822+AR819)),0)</f>
        <v>0</v>
      </c>
      <c r="AT819" s="68">
        <f>IF(AT818&gt;0,IF((SUMIFS($R821:AS821,$R818:AS818,12)+IF(AS818=12,0,AS819)+AT822)&gt;=$L815,$L815-FLOOR(SUMIFS($R821:AS821,$R818:AS818,12),1),IF(AT818=1,AT822,AT822+AS819)),0)</f>
        <v>0</v>
      </c>
      <c r="AU819" s="68">
        <f>IF(AU818&gt;0,IF((SUMIFS($R821:AT821,$R818:AT818,12)+IF(AT818=12,0,AT819)+AU822)&gt;=$L815,$L815-FLOOR(SUMIFS($R821:AT821,$R818:AT818,12),1),IF(AU818=1,AU822,AU822+AT819)),0)</f>
        <v>0</v>
      </c>
      <c r="AV819" s="68">
        <f>IF(AV818&gt;0,IF((SUMIFS($R821:AU821,$R818:AU818,12)+IF(AU818=12,0,AU819)+AV822)&gt;=$L815,$L815-FLOOR(SUMIFS($R821:AU821,$R818:AU818,12),1),IF(AV818=1,AV822,AV822+AU819)),0)</f>
        <v>0</v>
      </c>
      <c r="AW819" s="68">
        <f>IF(AW818&gt;0,IF((SUMIFS($R821:AV821,$R818:AV818,12)+IF(AV818=12,0,AV819)+AW822)&gt;=$L815,$L815-FLOOR(SUMIFS($R821:AV821,$R818:AV818,12),1),IF(AW818=1,AW822,AW822+AV819)),0)</f>
        <v>0</v>
      </c>
      <c r="AX819" s="68">
        <f>IF(AX818&gt;0,IF((SUMIFS($R821:AW821,$R818:AW818,12)+IF(AW818=12,0,AW819)+AX822)&gt;=$L815,$L815-FLOOR(SUMIFS($R821:AW821,$R818:AW818,12),1),IF(AX818=1,AX822,AX822+AW819)),0)</f>
        <v>0</v>
      </c>
      <c r="AY819" s="68">
        <f>IF(AY818&gt;0,IF((SUMIFS($R821:AX821,$R818:AX818,12)+IF(AX818=12,0,AX819)+AY822)&gt;=$L815,$L815-FLOOR(SUMIFS($R821:AX821,$R818:AX818,12),1),IF(AY818=1,AY822,AY822+AX819)),0)</f>
        <v>0</v>
      </c>
      <c r="AZ819" s="68">
        <f>IF(AZ818&gt;0,IF((SUMIFS($R821:AY821,$R818:AY818,12)+IF(AY818=12,0,AY819)+AZ822)&gt;=$L815,$L815-FLOOR(SUMIFS($R821:AY821,$R818:AY818,12),1),IF(AZ818=1,AZ822,AZ822+AY819)),0)</f>
        <v>0</v>
      </c>
      <c r="BA819" s="68">
        <f>IF(BA818&gt;0,IF((SUMIFS($R821:AZ821,$R818:AZ818,12)+IF(AZ818=12,0,AZ819)+BA822)&gt;=$L815,$L815-FLOOR(SUMIFS($R821:AZ821,$R818:AZ818,12),1),IF(BA818=1,BA822,BA822+AZ819)),0)</f>
        <v>0</v>
      </c>
      <c r="BB819" s="68">
        <f>IF(BB818&gt;0,IF((SUMIFS($R821:BA821,$R818:BA818,12)+IF(BA818=12,0,BA819)+BB822)&gt;=$L815,$L815-FLOOR(SUMIFS($R821:BA821,$R818:BA818,12),1),IF(BB818=1,BB822,BB822+BA819)),0)</f>
        <v>0</v>
      </c>
      <c r="BC819" s="68">
        <f>IF(BC818&gt;0,IF((SUMIFS($R821:BB821,$R818:BB818,12)+IF(BB818=12,0,BB819)+BC822)&gt;=$L815,$L815-FLOOR(SUMIFS($R821:BB821,$R818:BB818,12),1),IF(BC818=1,BC822,BC822+BB819)),0)</f>
        <v>0</v>
      </c>
      <c r="BD819" s="68">
        <f>IF(BD818&gt;0,IF((SUMIFS($R821:BC821,$R818:BC818,12)+IF(BC818=12,0,BC819)+BD822)&gt;=$L815,$L815-FLOOR(SUMIFS($R821:BC821,$R818:BC818,12),1),IF(BD818=1,BD822,BD822+BC819)),0)</f>
        <v>0</v>
      </c>
      <c r="BE819" s="68">
        <f>IF(BE818&gt;0,IF((SUMIFS($R821:BD821,$R818:BD818,12)+IF(BD818=12,0,BD819)+BE822)&gt;=$L815,$L815-FLOOR(SUMIFS($R821:BD821,$R818:BD818,12),1),IF(BE818=1,BE822,BE822+BD819)),0)</f>
        <v>0</v>
      </c>
      <c r="BF819" s="68">
        <f>IF(BF818&gt;0,IF((SUMIFS($R821:BE821,$R818:BE818,12)+IF(BE818=12,0,BE819)+BF822)&gt;=$L815,$L815-FLOOR(SUMIFS($R821:BE821,$R818:BE818,12),1),IF(BF818=1,BF822,BF822+BE819)),0)</f>
        <v>0</v>
      </c>
      <c r="BG819" s="68">
        <f>IF(BG818&gt;0,IF((SUMIFS($R821:BF821,$R818:BF818,12)+IF(BF818=12,0,BF819)+BG822)&gt;=$L815,$L815-FLOOR(SUMIFS($R821:BF821,$R818:BF818,12),1),IF(BG818=1,BG822,BG822+BF819)),0)</f>
        <v>0</v>
      </c>
      <c r="BH819" s="68">
        <f>IF(BH818&gt;0,IF((SUMIFS($R821:BG821,$R818:BG818,12)+IF(BG818=12,0,BG819)+BH822)&gt;=$L815,$L815-FLOOR(SUMIFS($R821:BG821,$R818:BG818,12),1),IF(BH818=1,BH822,BH822+BG819)),0)</f>
        <v>0</v>
      </c>
      <c r="BI819" s="68">
        <f>IF(BI818&gt;0,IF((SUMIFS($R821:BH821,$R818:BH818,12)+IF(BH818=12,0,BH819)+BI822)&gt;=$L815,$L815-FLOOR(SUMIFS($R821:BH821,$R818:BH818,12),1),IF(BI818=1,BI822,BI822+BH819)),0)</f>
        <v>0</v>
      </c>
      <c r="BJ819" s="68">
        <f>IF(BJ818&gt;0,IF((SUMIFS($R821:BI821,$R818:BI818,12)+IF(BI818=12,0,BI819)+BJ822)&gt;=$L815,$L815-FLOOR(SUMIFS($R821:BI821,$R818:BI818,12),1),IF(BJ818=1,BJ822,BJ822+BI819)),0)</f>
        <v>0</v>
      </c>
      <c r="BK819" s="68">
        <f>IF(BK818&gt;0,IF((SUMIFS($R821:BJ821,$R818:BJ818,12)+IF(BJ818=12,0,BJ819)+BK822)&gt;=$L815,$L815-FLOOR(SUMIFS($R821:BJ821,$R818:BJ818,12),1),IF(BK818=1,BK822,BK822+BJ819)),0)</f>
        <v>0</v>
      </c>
      <c r="BL819" s="68">
        <f>IF(BL818&gt;0,IF((SUMIFS($R821:BK821,$R818:BK818,12)+IF(BK818=12,0,BK819)+BL822)&gt;=$L815,$L815-FLOOR(SUMIFS($R821:BK821,$R818:BK818,12),1),IF(BL818=1,BL822,BL822+BK819)),0)</f>
        <v>0</v>
      </c>
      <c r="BM819" s="68">
        <f>IF(BM818&gt;0,IF((SUMIFS($R821:BL821,$R818:BL818,12)+IF(BL818=12,0,BL819)+BM822)&gt;=$L815,$L815-FLOOR(SUMIFS($R821:BL821,$R818:BL818,12),1),IF(BM818=1,BM822,BM822+BL819)),0)</f>
        <v>0</v>
      </c>
      <c r="BN819" s="362"/>
      <c r="BO819" s="364"/>
      <c r="BP819" s="366"/>
      <c r="BQ819" s="366"/>
      <c r="BR819" s="106"/>
      <c r="BS819" s="106"/>
      <c r="BT819" s="106"/>
      <c r="BU819" s="106"/>
      <c r="BV819" s="106"/>
      <c r="BW819" s="106"/>
      <c r="BX819" s="106"/>
      <c r="BY819" s="106"/>
      <c r="BZ819" s="106"/>
      <c r="CA819" s="106"/>
      <c r="CB819" s="106"/>
      <c r="CC819" s="106"/>
      <c r="CD819" s="106"/>
      <c r="CE819" s="106"/>
      <c r="CF819" s="106"/>
      <c r="CG819" s="106"/>
    </row>
    <row r="820" spans="1:85" s="245" customFormat="1" ht="41.5" hidden="1" customHeight="1" x14ac:dyDescent="0.35">
      <c r="A820" s="243"/>
      <c r="B820" s="128"/>
      <c r="C820" s="80"/>
      <c r="D820" s="80"/>
      <c r="E820" s="80"/>
      <c r="F820" s="80"/>
      <c r="G820" s="80"/>
      <c r="H820" s="80"/>
      <c r="I820" s="80"/>
      <c r="J820" s="80"/>
      <c r="K820" s="80"/>
      <c r="L820" s="80"/>
      <c r="M820" s="64"/>
      <c r="N820" s="7"/>
      <c r="O820" s="192"/>
      <c r="P820" s="106"/>
      <c r="Q820" s="65" t="s">
        <v>161</v>
      </c>
      <c r="R820" s="67">
        <f>IF(R815&gt;0,R816,0)</f>
        <v>0</v>
      </c>
      <c r="S820" s="67">
        <f t="shared" ref="S820" si="15326">IF(S815&gt;0,IF(S818=1,S816,S816+R820),R820)</f>
        <v>0</v>
      </c>
      <c r="T820" s="67">
        <f t="shared" ref="T820" si="15327">IF(T815&gt;0,IF(T818=1,T816,T816+S820),S820)</f>
        <v>0</v>
      </c>
      <c r="U820" s="67">
        <f t="shared" ref="U820" si="15328">IF(U815&gt;0,IF(U818=1,U816,U816+T820),T820)</f>
        <v>0</v>
      </c>
      <c r="V820" s="67">
        <f t="shared" ref="V820" si="15329">IF(V815&gt;0,IF(V818=1,V816,V816+U820),U820)</f>
        <v>0</v>
      </c>
      <c r="W820" s="67">
        <f t="shared" ref="W820" si="15330">IF(W815&gt;0,IF(W818=1,W816,W816+V820),V820)</f>
        <v>0</v>
      </c>
      <c r="X820" s="67">
        <f t="shared" ref="X820" si="15331">IF(X815&gt;0,IF(X818=1,X816,X816+W820),W820)</f>
        <v>0</v>
      </c>
      <c r="Y820" s="67">
        <f t="shared" ref="Y820" si="15332">IF(Y815&gt;0,IF(Y818=1,Y816,Y816+X820),X820)</f>
        <v>0</v>
      </c>
      <c r="Z820" s="67">
        <f t="shared" ref="Z820" si="15333">IF(Z815&gt;0,IF(Z818=1,Z816,Z816+Y820),Y820)</f>
        <v>0</v>
      </c>
      <c r="AA820" s="67">
        <f t="shared" ref="AA820" si="15334">IF(AA815&gt;0,IF(AA818=1,AA816,AA816+Z820),Z820)</f>
        <v>0</v>
      </c>
      <c r="AB820" s="67">
        <f t="shared" ref="AB820" si="15335">IF(AB815&gt;0,IF(AB818=1,AB816,AB816+AA820),AA820)</f>
        <v>0</v>
      </c>
      <c r="AC820" s="67">
        <f t="shared" ref="AC820" si="15336">IF(AC815&gt;0,IF(AC818=1,AC816,AC816+AB820),AB820)</f>
        <v>0</v>
      </c>
      <c r="AD820" s="67">
        <f t="shared" ref="AD820" si="15337">IF(AD815&gt;0,IF(AD818=1,AD816,AD816+AC820),AC820)</f>
        <v>0</v>
      </c>
      <c r="AE820" s="67">
        <f t="shared" ref="AE820" si="15338">IF(AE815&gt;0,IF(AE818=1,AE816,AE816+AD820),AD820)</f>
        <v>0</v>
      </c>
      <c r="AF820" s="67">
        <f t="shared" ref="AF820" si="15339">IF(AF815&gt;0,IF(AF818=1,AF816,AF816+AE820),AE820)</f>
        <v>0</v>
      </c>
      <c r="AG820" s="67">
        <f t="shared" ref="AG820" si="15340">IF(AG815&gt;0,IF(AG818=1,AG816,AG816+AF820),AF820)</f>
        <v>0</v>
      </c>
      <c r="AH820" s="67">
        <f t="shared" ref="AH820" si="15341">IF(AH815&gt;0,IF(AH818=1,AH816,AH816+AG820),AG820)</f>
        <v>0</v>
      </c>
      <c r="AI820" s="67">
        <f t="shared" ref="AI820" si="15342">IF(AI815&gt;0,IF(AI818=1,AI816,AI816+AH820),AH820)</f>
        <v>0</v>
      </c>
      <c r="AJ820" s="67">
        <f t="shared" ref="AJ820" si="15343">IF(AJ815&gt;0,IF(AJ818=1,AJ816,AJ816+AI820),AI820)</f>
        <v>0</v>
      </c>
      <c r="AK820" s="67">
        <f t="shared" ref="AK820" si="15344">IF(AK815&gt;0,IF(AK818=1,AK816,AK816+AJ820),AJ820)</f>
        <v>0</v>
      </c>
      <c r="AL820" s="67">
        <f t="shared" ref="AL820" si="15345">IF(AL815&gt;0,IF(AL818=1,AL816,AL816+AK820),AK820)</f>
        <v>0</v>
      </c>
      <c r="AM820" s="67">
        <f t="shared" ref="AM820" si="15346">IF(AM815&gt;0,IF(AM818=1,AM816,AM816+AL820),AL820)</f>
        <v>0</v>
      </c>
      <c r="AN820" s="67">
        <f t="shared" ref="AN820" si="15347">IF(AN815&gt;0,IF(AN818=1,AN816,AN816+AM820),AM820)</f>
        <v>0</v>
      </c>
      <c r="AO820" s="67">
        <f t="shared" ref="AO820" si="15348">IF(AO815&gt;0,IF(AO818=1,AO816,AO816+AN820),AN820)</f>
        <v>0</v>
      </c>
      <c r="AP820" s="67">
        <f t="shared" ref="AP820" si="15349">IF(AP815&gt;0,IF(AP818=1,AP816,AP816+AO820),AO820)</f>
        <v>0</v>
      </c>
      <c r="AQ820" s="67">
        <f t="shared" ref="AQ820" si="15350">IF(AQ815&gt;0,IF(AQ818=1,AQ816,AQ816+AP820),AP820)</f>
        <v>0</v>
      </c>
      <c r="AR820" s="67">
        <f t="shared" ref="AR820" si="15351">IF(AR815&gt;0,IF(AR818=1,AR816,AR816+AQ820),AQ820)</f>
        <v>0</v>
      </c>
      <c r="AS820" s="67">
        <f t="shared" ref="AS820" si="15352">IF(AS815&gt;0,IF(AS818=1,AS816,AS816+AR820),AR820)</f>
        <v>0</v>
      </c>
      <c r="AT820" s="67">
        <f t="shared" ref="AT820" si="15353">IF(AT815&gt;0,IF(AT818=1,AT816,AT816+AS820),AS820)</f>
        <v>0</v>
      </c>
      <c r="AU820" s="67">
        <f t="shared" ref="AU820" si="15354">IF(AU815&gt;0,IF(AU818=1,AU816,AU816+AT820),AT820)</f>
        <v>0</v>
      </c>
      <c r="AV820" s="67">
        <f t="shared" ref="AV820" si="15355">IF(AV815&gt;0,IF(AV818=1,AV816,AV816+AU820),AU820)</f>
        <v>0</v>
      </c>
      <c r="AW820" s="67">
        <f t="shared" ref="AW820" si="15356">IF(AW815&gt;0,IF(AW818=1,AW816,AW816+AV820),AV820)</f>
        <v>0</v>
      </c>
      <c r="AX820" s="67">
        <f t="shared" ref="AX820" si="15357">IF(AX815&gt;0,IF(AX818=1,AX816,AX816+AW820),AW820)</f>
        <v>0</v>
      </c>
      <c r="AY820" s="67">
        <f t="shared" ref="AY820" si="15358">IF(AY815&gt;0,IF(AY818=1,AY816,AY816+AX820),AX820)</f>
        <v>0</v>
      </c>
      <c r="AZ820" s="67">
        <f t="shared" ref="AZ820" si="15359">IF(AZ815&gt;0,IF(AZ818=1,AZ816,AZ816+AY820),AY820)</f>
        <v>0</v>
      </c>
      <c r="BA820" s="67">
        <f t="shared" ref="BA820" si="15360">IF(BA815&gt;0,IF(BA818=1,BA816,BA816+AZ820),AZ820)</f>
        <v>0</v>
      </c>
      <c r="BB820" s="67">
        <f t="shared" ref="BB820" si="15361">IF(BB815&gt;0,IF(BB818=1,BB816,BB816+BA820),BA820)</f>
        <v>0</v>
      </c>
      <c r="BC820" s="67">
        <f t="shared" ref="BC820" si="15362">IF(BC815&gt;0,IF(BC818=1,BC816,BC816+BB820),BB820)</f>
        <v>0</v>
      </c>
      <c r="BD820" s="67">
        <f t="shared" ref="BD820" si="15363">IF(BD815&gt;0,IF(BD818=1,BD816,BD816+BC820),BC820)</f>
        <v>0</v>
      </c>
      <c r="BE820" s="67">
        <f t="shared" ref="BE820" si="15364">IF(BE815&gt;0,IF(BE818=1,BE816,BE816+BD820),BD820)</f>
        <v>0</v>
      </c>
      <c r="BF820" s="67">
        <f t="shared" ref="BF820" si="15365">IF(BF815&gt;0,IF(BF818=1,BF816,BF816+BE820),BE820)</f>
        <v>0</v>
      </c>
      <c r="BG820" s="67">
        <f t="shared" ref="BG820" si="15366">IF(BG815&gt;0,IF(BG818=1,BG816,BG816+BF820),BF820)</f>
        <v>0</v>
      </c>
      <c r="BH820" s="67">
        <f t="shared" ref="BH820" si="15367">IF(BH815&gt;0,IF(BH818=1,BH816,BH816+BG820),BG820)</f>
        <v>0</v>
      </c>
      <c r="BI820" s="67">
        <f t="shared" ref="BI820" si="15368">IF(BI815&gt;0,IF(BI818=1,BI816,BI816+BH820),BH820)</f>
        <v>0</v>
      </c>
      <c r="BJ820" s="67">
        <f t="shared" ref="BJ820" si="15369">IF(BJ815&gt;0,IF(BJ818=1,BJ816,BJ816+BI820),BI820)</f>
        <v>0</v>
      </c>
      <c r="BK820" s="67">
        <f t="shared" ref="BK820" si="15370">IF(BK815&gt;0,IF(BK818=1,BK816,BK816+BJ820),BJ820)</f>
        <v>0</v>
      </c>
      <c r="BL820" s="67">
        <f t="shared" ref="BL820" si="15371">IF(BL815&gt;0,IF(BL818=1,BL816,BL816+BK820),BK820)</f>
        <v>0</v>
      </c>
      <c r="BM820" s="67">
        <f t="shared" ref="BM820" si="15372">IF(BM815&gt;0,IF(BM818=1,BM816,BM816+BL820),BL820)</f>
        <v>0</v>
      </c>
      <c r="BN820" s="362"/>
      <c r="BO820" s="364"/>
      <c r="BP820" s="366"/>
      <c r="BQ820" s="366"/>
      <c r="BR820" s="106"/>
      <c r="BS820" s="106"/>
      <c r="BT820" s="106"/>
      <c r="BU820" s="106"/>
      <c r="BV820" s="106"/>
      <c r="BW820" s="106"/>
      <c r="BX820" s="106"/>
      <c r="BY820" s="106"/>
      <c r="BZ820" s="106"/>
      <c r="CA820" s="106"/>
      <c r="CB820" s="106"/>
      <c r="CC820" s="106"/>
      <c r="CD820" s="106"/>
      <c r="CE820" s="106"/>
      <c r="CF820" s="106"/>
      <c r="CG820" s="106"/>
    </row>
    <row r="821" spans="1:85" s="245" customFormat="1" ht="41.5" hidden="1" customHeight="1" x14ac:dyDescent="0.35">
      <c r="A821" s="243"/>
      <c r="B821" s="128"/>
      <c r="C821" s="80"/>
      <c r="D821" s="80"/>
      <c r="E821" s="80"/>
      <c r="F821" s="80"/>
      <c r="G821" s="80"/>
      <c r="H821" s="80"/>
      <c r="I821" s="80"/>
      <c r="J821" s="80"/>
      <c r="K821" s="80"/>
      <c r="L821" s="80"/>
      <c r="M821" s="64"/>
      <c r="N821" s="7"/>
      <c r="O821" s="192"/>
      <c r="P821" s="106"/>
      <c r="Q821" s="65" t="s">
        <v>162</v>
      </c>
      <c r="R821" s="67">
        <f>R823</f>
        <v>0</v>
      </c>
      <c r="S821" s="67">
        <f t="shared" ref="S821" si="15373">IF(S818=1,S823,S823+R821)</f>
        <v>0</v>
      </c>
      <c r="T821" s="67">
        <f t="shared" ref="T821" si="15374">IF(T818=1,T823,T823+S821)</f>
        <v>0</v>
      </c>
      <c r="U821" s="67">
        <f t="shared" ref="U821" si="15375">IF(U818=1,U823,U823+T821)</f>
        <v>0</v>
      </c>
      <c r="V821" s="67">
        <f t="shared" ref="V821" si="15376">IF(V818=1,V823,V823+U821)</f>
        <v>0</v>
      </c>
      <c r="W821" s="67">
        <f t="shared" ref="W821" si="15377">IF(W818=1,W823,W823+V821)</f>
        <v>0</v>
      </c>
      <c r="X821" s="67">
        <f t="shared" ref="X821" si="15378">IF(X818=1,X823,X823+W821)</f>
        <v>0</v>
      </c>
      <c r="Y821" s="67">
        <f t="shared" ref="Y821" si="15379">IF(Y818=1,Y823,Y823+X821)</f>
        <v>0</v>
      </c>
      <c r="Z821" s="67">
        <f t="shared" ref="Z821" si="15380">IF(Z818=1,Z823,Z823+Y821)</f>
        <v>0</v>
      </c>
      <c r="AA821" s="67">
        <f t="shared" ref="AA821" si="15381">IF(AA818=1,AA823,AA823+Z821)</f>
        <v>0</v>
      </c>
      <c r="AB821" s="67">
        <f t="shared" ref="AB821" si="15382">IF(AB818=1,AB823,AB823+AA821)</f>
        <v>0</v>
      </c>
      <c r="AC821" s="67">
        <f t="shared" ref="AC821" si="15383">IF(AC818=1,AC823,AC823+AB821)</f>
        <v>0</v>
      </c>
      <c r="AD821" s="67">
        <f t="shared" ref="AD821" si="15384">IF(AD818=1,AD823,AD823+AC821)</f>
        <v>0</v>
      </c>
      <c r="AE821" s="67">
        <f t="shared" ref="AE821" si="15385">IF(AE818=1,AE823,AE823+AD821)</f>
        <v>0</v>
      </c>
      <c r="AF821" s="67">
        <f t="shared" ref="AF821" si="15386">IF(AF818=1,AF823,AF823+AE821)</f>
        <v>0</v>
      </c>
      <c r="AG821" s="67">
        <f t="shared" ref="AG821" si="15387">IF(AG818=1,AG823,AG823+AF821)</f>
        <v>0</v>
      </c>
      <c r="AH821" s="67">
        <f t="shared" ref="AH821" si="15388">IF(AH818=1,AH823,AH823+AG821)</f>
        <v>0</v>
      </c>
      <c r="AI821" s="67">
        <f t="shared" ref="AI821" si="15389">IF(AI818=1,AI823,AI823+AH821)</f>
        <v>0</v>
      </c>
      <c r="AJ821" s="67">
        <f t="shared" ref="AJ821" si="15390">IF(AJ818=1,AJ823,AJ823+AI821)</f>
        <v>0</v>
      </c>
      <c r="AK821" s="67">
        <f t="shared" ref="AK821" si="15391">IF(AK818=1,AK823,AK823+AJ821)</f>
        <v>0</v>
      </c>
      <c r="AL821" s="67">
        <f t="shared" ref="AL821" si="15392">IF(AL818=1,AL823,AL823+AK821)</f>
        <v>0</v>
      </c>
      <c r="AM821" s="67">
        <f t="shared" ref="AM821" si="15393">IF(AM818=1,AM823,AM823+AL821)</f>
        <v>0</v>
      </c>
      <c r="AN821" s="67">
        <f t="shared" ref="AN821" si="15394">IF(AN818=1,AN823,AN823+AM821)</f>
        <v>0</v>
      </c>
      <c r="AO821" s="67">
        <f t="shared" ref="AO821" si="15395">IF(AO818=1,AO823,AO823+AN821)</f>
        <v>0</v>
      </c>
      <c r="AP821" s="67">
        <f t="shared" ref="AP821" si="15396">IF(AP818=1,AP823,AP823+AO821)</f>
        <v>0</v>
      </c>
      <c r="AQ821" s="67">
        <f t="shared" ref="AQ821" si="15397">IF(AQ818=1,AQ823,AQ823+AP821)</f>
        <v>0</v>
      </c>
      <c r="AR821" s="67">
        <f t="shared" ref="AR821" si="15398">IF(AR818=1,AR823,AR823+AQ821)</f>
        <v>0</v>
      </c>
      <c r="AS821" s="67">
        <f t="shared" ref="AS821" si="15399">IF(AS818=1,AS823,AS823+AR821)</f>
        <v>0</v>
      </c>
      <c r="AT821" s="67">
        <f t="shared" ref="AT821" si="15400">IF(AT818=1,AT823,AT823+AS821)</f>
        <v>0</v>
      </c>
      <c r="AU821" s="67">
        <f t="shared" ref="AU821" si="15401">IF(AU818=1,AU823,AU823+AT821)</f>
        <v>0</v>
      </c>
      <c r="AV821" s="67">
        <f t="shared" ref="AV821" si="15402">IF(AV818=1,AV823,AV823+AU821)</f>
        <v>0</v>
      </c>
      <c r="AW821" s="67">
        <f t="shared" ref="AW821" si="15403">IF(AW818=1,AW823,AW823+AV821)</f>
        <v>0</v>
      </c>
      <c r="AX821" s="67">
        <f t="shared" ref="AX821" si="15404">IF(AX818=1,AX823,AX823+AW821)</f>
        <v>0</v>
      </c>
      <c r="AY821" s="67">
        <f t="shared" ref="AY821" si="15405">IF(AY818=1,AY823,AY823+AX821)</f>
        <v>0</v>
      </c>
      <c r="AZ821" s="67">
        <f t="shared" ref="AZ821" si="15406">IF(AZ818=1,AZ823,AZ823+AY821)</f>
        <v>0</v>
      </c>
      <c r="BA821" s="67">
        <f t="shared" ref="BA821" si="15407">IF(BA818=1,BA823,BA823+AZ821)</f>
        <v>0</v>
      </c>
      <c r="BB821" s="67">
        <f t="shared" ref="BB821" si="15408">IF(BB818=1,BB823,BB823+BA821)</f>
        <v>0</v>
      </c>
      <c r="BC821" s="67">
        <f t="shared" ref="BC821" si="15409">IF(BC818=1,BC823,BC823+BB821)</f>
        <v>0</v>
      </c>
      <c r="BD821" s="67">
        <f t="shared" ref="BD821" si="15410">IF(BD818=1,BD823,BD823+BC821)</f>
        <v>0</v>
      </c>
      <c r="BE821" s="67">
        <f t="shared" ref="BE821" si="15411">IF(BE818=1,BE823,BE823+BD821)</f>
        <v>0</v>
      </c>
      <c r="BF821" s="67">
        <f t="shared" ref="BF821" si="15412">IF(BF818=1,BF823,BF823+BE821)</f>
        <v>0</v>
      </c>
      <c r="BG821" s="67">
        <f t="shared" ref="BG821" si="15413">IF(BG818=1,BG823,BG823+BF821)</f>
        <v>0</v>
      </c>
      <c r="BH821" s="67">
        <f t="shared" ref="BH821" si="15414">IF(BH818=1,BH823,BH823+BG821)</f>
        <v>0</v>
      </c>
      <c r="BI821" s="67">
        <f t="shared" ref="BI821" si="15415">IF(BI818=1,BI823,BI823+BH821)</f>
        <v>0</v>
      </c>
      <c r="BJ821" s="67">
        <f t="shared" ref="BJ821" si="15416">IF(BJ818=1,BJ823,BJ823+BI821)</f>
        <v>0</v>
      </c>
      <c r="BK821" s="67">
        <f t="shared" ref="BK821" si="15417">IF(BK818=1,BK823,BK823+BJ821)</f>
        <v>0</v>
      </c>
      <c r="BL821" s="67">
        <f t="shared" ref="BL821" si="15418">IF(BL818=1,BL823,BL823+BK821)</f>
        <v>0</v>
      </c>
      <c r="BM821" s="67">
        <f t="shared" ref="BM821" si="15419">IF(BM818=1,BM823,BM823+BL821)</f>
        <v>0</v>
      </c>
      <c r="BN821" s="362"/>
      <c r="BO821" s="364"/>
      <c r="BP821" s="366"/>
      <c r="BQ821" s="366"/>
      <c r="BR821" s="106"/>
      <c r="BS821" s="106"/>
      <c r="BT821" s="106"/>
      <c r="BU821" s="106"/>
      <c r="BV821" s="106"/>
      <c r="BW821" s="106"/>
      <c r="BX821" s="106"/>
      <c r="BY821" s="106"/>
      <c r="BZ821" s="106"/>
      <c r="CA821" s="106"/>
      <c r="CB821" s="106"/>
      <c r="CC821" s="106"/>
      <c r="CD821" s="106"/>
      <c r="CE821" s="106"/>
      <c r="CF821" s="106"/>
      <c r="CG821" s="106"/>
    </row>
    <row r="822" spans="1:85" s="245" customFormat="1" ht="29" x14ac:dyDescent="0.35">
      <c r="A822" s="243"/>
      <c r="B822" s="128"/>
      <c r="C822" s="80"/>
      <c r="D822" s="80"/>
      <c r="E822" s="80"/>
      <c r="F822" s="80"/>
      <c r="G822" s="80"/>
      <c r="H822" s="80"/>
      <c r="I822" s="80"/>
      <c r="J822" s="80"/>
      <c r="K822" s="80"/>
      <c r="L822" s="80"/>
      <c r="M822" s="64"/>
      <c r="N822" s="7"/>
      <c r="O822" s="192"/>
      <c r="P822" s="106"/>
      <c r="Q822" s="63" t="s">
        <v>160</v>
      </c>
      <c r="R822" s="68">
        <f t="shared" ref="R822:BM822" si="15420">1720/12*R815</f>
        <v>0</v>
      </c>
      <c r="S822" s="68">
        <f t="shared" si="15420"/>
        <v>0</v>
      </c>
      <c r="T822" s="68">
        <f t="shared" si="15420"/>
        <v>0</v>
      </c>
      <c r="U822" s="68">
        <f t="shared" si="15420"/>
        <v>0</v>
      </c>
      <c r="V822" s="68">
        <f t="shared" si="15420"/>
        <v>0</v>
      </c>
      <c r="W822" s="68">
        <f t="shared" si="15420"/>
        <v>0</v>
      </c>
      <c r="X822" s="68">
        <f t="shared" si="15420"/>
        <v>0</v>
      </c>
      <c r="Y822" s="68">
        <f t="shared" si="15420"/>
        <v>0</v>
      </c>
      <c r="Z822" s="68">
        <f t="shared" si="15420"/>
        <v>0</v>
      </c>
      <c r="AA822" s="68">
        <f t="shared" si="15420"/>
        <v>0</v>
      </c>
      <c r="AB822" s="68">
        <f t="shared" si="15420"/>
        <v>0</v>
      </c>
      <c r="AC822" s="68">
        <f t="shared" si="15420"/>
        <v>0</v>
      </c>
      <c r="AD822" s="68">
        <f t="shared" si="15420"/>
        <v>0</v>
      </c>
      <c r="AE822" s="68">
        <f t="shared" si="15420"/>
        <v>0</v>
      </c>
      <c r="AF822" s="68">
        <f t="shared" si="15420"/>
        <v>0</v>
      </c>
      <c r="AG822" s="68">
        <f t="shared" si="15420"/>
        <v>0</v>
      </c>
      <c r="AH822" s="68">
        <f t="shared" si="15420"/>
        <v>0</v>
      </c>
      <c r="AI822" s="68">
        <f t="shared" si="15420"/>
        <v>0</v>
      </c>
      <c r="AJ822" s="68">
        <f t="shared" si="15420"/>
        <v>0</v>
      </c>
      <c r="AK822" s="68">
        <f t="shared" si="15420"/>
        <v>0</v>
      </c>
      <c r="AL822" s="68">
        <f t="shared" si="15420"/>
        <v>0</v>
      </c>
      <c r="AM822" s="68">
        <f t="shared" si="15420"/>
        <v>0</v>
      </c>
      <c r="AN822" s="68">
        <f t="shared" si="15420"/>
        <v>0</v>
      </c>
      <c r="AO822" s="68">
        <f t="shared" si="15420"/>
        <v>0</v>
      </c>
      <c r="AP822" s="68">
        <f t="shared" si="15420"/>
        <v>0</v>
      </c>
      <c r="AQ822" s="68">
        <f t="shared" si="15420"/>
        <v>0</v>
      </c>
      <c r="AR822" s="68">
        <f t="shared" si="15420"/>
        <v>0</v>
      </c>
      <c r="AS822" s="68">
        <f t="shared" si="15420"/>
        <v>0</v>
      </c>
      <c r="AT822" s="68">
        <f t="shared" si="15420"/>
        <v>0</v>
      </c>
      <c r="AU822" s="68">
        <f t="shared" si="15420"/>
        <v>0</v>
      </c>
      <c r="AV822" s="68">
        <f t="shared" si="15420"/>
        <v>0</v>
      </c>
      <c r="AW822" s="68">
        <f t="shared" si="15420"/>
        <v>0</v>
      </c>
      <c r="AX822" s="68">
        <f t="shared" si="15420"/>
        <v>0</v>
      </c>
      <c r="AY822" s="68">
        <f t="shared" si="15420"/>
        <v>0</v>
      </c>
      <c r="AZ822" s="68">
        <f t="shared" si="15420"/>
        <v>0</v>
      </c>
      <c r="BA822" s="68">
        <f t="shared" si="15420"/>
        <v>0</v>
      </c>
      <c r="BB822" s="68">
        <f t="shared" si="15420"/>
        <v>0</v>
      </c>
      <c r="BC822" s="68">
        <f t="shared" si="15420"/>
        <v>0</v>
      </c>
      <c r="BD822" s="68">
        <f t="shared" si="15420"/>
        <v>0</v>
      </c>
      <c r="BE822" s="68">
        <f t="shared" si="15420"/>
        <v>0</v>
      </c>
      <c r="BF822" s="68">
        <f t="shared" si="15420"/>
        <v>0</v>
      </c>
      <c r="BG822" s="68">
        <f t="shared" si="15420"/>
        <v>0</v>
      </c>
      <c r="BH822" s="68">
        <f t="shared" si="15420"/>
        <v>0</v>
      </c>
      <c r="BI822" s="68">
        <f t="shared" si="15420"/>
        <v>0</v>
      </c>
      <c r="BJ822" s="68">
        <f t="shared" si="15420"/>
        <v>0</v>
      </c>
      <c r="BK822" s="68">
        <f t="shared" si="15420"/>
        <v>0</v>
      </c>
      <c r="BL822" s="68">
        <f t="shared" si="15420"/>
        <v>0</v>
      </c>
      <c r="BM822" s="68">
        <f t="shared" si="15420"/>
        <v>0</v>
      </c>
      <c r="BN822" s="362"/>
      <c r="BO822" s="364"/>
      <c r="BP822" s="366"/>
      <c r="BQ822" s="366"/>
      <c r="BR822" s="106"/>
      <c r="BS822" s="106"/>
      <c r="BT822" s="106"/>
      <c r="BU822" s="106"/>
      <c r="BV822" s="106"/>
      <c r="BW822" s="106"/>
      <c r="BX822" s="106"/>
      <c r="BY822" s="106"/>
      <c r="BZ822" s="106"/>
      <c r="CA822" s="106"/>
      <c r="CB822" s="106"/>
      <c r="CC822" s="106"/>
      <c r="CD822" s="106"/>
      <c r="CE822" s="106"/>
      <c r="CF822" s="106"/>
      <c r="CG822" s="106"/>
    </row>
    <row r="823" spans="1:85" s="245" customFormat="1" ht="29" x14ac:dyDescent="0.35">
      <c r="A823" s="243"/>
      <c r="B823" s="128"/>
      <c r="C823" s="80"/>
      <c r="D823" s="80"/>
      <c r="E823" s="80"/>
      <c r="F823" s="80"/>
      <c r="G823" s="80"/>
      <c r="H823" s="80"/>
      <c r="I823" s="80"/>
      <c r="J823" s="80"/>
      <c r="K823" s="80"/>
      <c r="L823" s="80"/>
      <c r="M823" s="64"/>
      <c r="N823" s="7"/>
      <c r="O823" s="192"/>
      <c r="P823" s="106"/>
      <c r="Q823" s="63" t="s">
        <v>144</v>
      </c>
      <c r="R823" s="68">
        <f>FLOOR(IF(OR(R818=0,R818=1),IF(R816&gt;=R822,R822,R816)+0.00000001,IF(R820&gt;=R819,R819,R820))+0.00000001,1)</f>
        <v>0</v>
      </c>
      <c r="S823" s="68">
        <f t="shared" ref="S823" si="15421">FLOOR(IF(OR(S818=0,S818=1),IF(S822&gt;S819,S819,IF(S816&gt;=S822,S822,S816)+0.00000001),IF(S820&gt;=S819,S819-R821,S820-R821)+0.00000001),1)</f>
        <v>0</v>
      </c>
      <c r="T823" s="68">
        <f t="shared" ref="T823" si="15422">FLOOR(IF(OR(T818=0,T818=1),IF(T822&gt;T819,T819,IF(T816&gt;=T822,T822,T816)+0.00000001),IF(T820&gt;=T819,T819-S821,T820-S821)+0.00000001),1)</f>
        <v>0</v>
      </c>
      <c r="U823" s="68">
        <f t="shared" ref="U823" si="15423">FLOOR(IF(OR(U818=0,U818=1),IF(U822&gt;U819,U819,IF(U816&gt;=U822,U822,U816)+0.00000001),IF(U820&gt;=U819,U819-T821,U820-T821)+0.00000001),1)</f>
        <v>0</v>
      </c>
      <c r="V823" s="68">
        <f t="shared" ref="V823" si="15424">FLOOR(IF(OR(V818=0,V818=1),IF(V822&gt;V819,V819,IF(V816&gt;=V822,V822,V816)+0.00000001),IF(V820&gt;=V819,V819-U821,V820-U821)+0.00000001),1)</f>
        <v>0</v>
      </c>
      <c r="W823" s="68">
        <f t="shared" ref="W823" si="15425">FLOOR(IF(OR(W818=0,W818=1),IF(W822&gt;W819,W819,IF(W816&gt;=W822,W822,W816)+0.00000001),IF(W820&gt;=W819,W819-V821,W820-V821)+0.00000001),1)</f>
        <v>0</v>
      </c>
      <c r="X823" s="68">
        <f t="shared" ref="X823" si="15426">FLOOR(IF(OR(X818=0,X818=1),IF(X822&gt;X819,X819,IF(X816&gt;=X822,X822,X816)+0.00000001),IF(X820&gt;=X819,X819-W821,X820-W821)+0.00000001),1)</f>
        <v>0</v>
      </c>
      <c r="Y823" s="68">
        <f t="shared" ref="Y823" si="15427">FLOOR(IF(OR(Y818=0,Y818=1),IF(Y822&gt;Y819,Y819,IF(Y816&gt;=Y822,Y822,Y816)+0.00000001),IF(Y820&gt;=Y819,Y819-X821,Y820-X821)+0.00000001),1)</f>
        <v>0</v>
      </c>
      <c r="Z823" s="68">
        <f t="shared" ref="Z823" si="15428">FLOOR(IF(OR(Z818=0,Z818=1),IF(Z822&gt;Z819,Z819,IF(Z816&gt;=Z822,Z822,Z816)+0.00000001),IF(Z820&gt;=Z819,Z819-Y821,Z820-Y821)+0.00000001),1)</f>
        <v>0</v>
      </c>
      <c r="AA823" s="68">
        <f t="shared" ref="AA823" si="15429">FLOOR(IF(OR(AA818=0,AA818=1),IF(AA822&gt;AA819,AA819,IF(AA816&gt;=AA822,AA822,AA816)+0.00000001),IF(AA820&gt;=AA819,AA819-Z821,AA820-Z821)+0.00000001),1)</f>
        <v>0</v>
      </c>
      <c r="AB823" s="68">
        <f t="shared" ref="AB823" si="15430">FLOOR(IF(OR(AB818=0,AB818=1),IF(AB822&gt;AB819,AB819,IF(AB816&gt;=AB822,AB822,AB816)+0.00000001),IF(AB820&gt;=AB819,AB819-AA821,AB820-AA821)+0.00000001),1)</f>
        <v>0</v>
      </c>
      <c r="AC823" s="68">
        <f t="shared" ref="AC823" si="15431">FLOOR(IF(OR(AC818=0,AC818=1),IF(AC822&gt;AC819,AC819,IF(AC816&gt;=AC822,AC822,AC816)+0.00000001),IF(AC820&gt;=AC819,AC819-AB821,AC820-AB821)+0.00000001),1)</f>
        <v>0</v>
      </c>
      <c r="AD823" s="68">
        <f t="shared" ref="AD823" si="15432">FLOOR(IF(OR(AD818=0,AD818=1),IF(AD822&gt;AD819,AD819,IF(AD816&gt;=AD822,AD822,AD816)+0.00000001),IF(AD820&gt;=AD819,AD819-AC821,AD820-AC821)+0.00000001),1)</f>
        <v>0</v>
      </c>
      <c r="AE823" s="68">
        <f t="shared" ref="AE823" si="15433">FLOOR(IF(OR(AE818=0,AE818=1),IF(AE822&gt;AE819,AE819,IF(AE816&gt;=AE822,AE822,AE816)+0.00000001),IF(AE820&gt;=AE819,AE819-AD821,AE820-AD821)+0.00000001),1)</f>
        <v>0</v>
      </c>
      <c r="AF823" s="68">
        <f t="shared" ref="AF823" si="15434">FLOOR(IF(OR(AF818=0,AF818=1),IF(AF822&gt;AF819,AF819,IF(AF816&gt;=AF822,AF822,AF816)+0.00000001),IF(AF820&gt;=AF819,AF819-AE821,AF820-AE821)+0.00000001),1)</f>
        <v>0</v>
      </c>
      <c r="AG823" s="68">
        <f t="shared" ref="AG823" si="15435">FLOOR(IF(OR(AG818=0,AG818=1),IF(AG822&gt;AG819,AG819,IF(AG816&gt;=AG822,AG822,AG816)+0.00000001),IF(AG820&gt;=AG819,AG819-AF821,AG820-AF821)+0.00000001),1)</f>
        <v>0</v>
      </c>
      <c r="AH823" s="68">
        <f t="shared" ref="AH823" si="15436">FLOOR(IF(OR(AH818=0,AH818=1),IF(AH822&gt;AH819,AH819,IF(AH816&gt;=AH822,AH822,AH816)+0.00000001),IF(AH820&gt;=AH819,AH819-AG821,AH820-AG821)+0.00000001),1)</f>
        <v>0</v>
      </c>
      <c r="AI823" s="68">
        <f t="shared" ref="AI823" si="15437">FLOOR(IF(OR(AI818=0,AI818=1),IF(AI822&gt;AI819,AI819,IF(AI816&gt;=AI822,AI822,AI816)+0.00000001),IF(AI820&gt;=AI819,AI819-AH821,AI820-AH821)+0.00000001),1)</f>
        <v>0</v>
      </c>
      <c r="AJ823" s="68">
        <f t="shared" ref="AJ823" si="15438">FLOOR(IF(OR(AJ818=0,AJ818=1),IF(AJ822&gt;AJ819,AJ819,IF(AJ816&gt;=AJ822,AJ822,AJ816)+0.00000001),IF(AJ820&gt;=AJ819,AJ819-AI821,AJ820-AI821)+0.00000001),1)</f>
        <v>0</v>
      </c>
      <c r="AK823" s="68">
        <f t="shared" ref="AK823" si="15439">FLOOR(IF(OR(AK818=0,AK818=1),IF(AK822&gt;AK819,AK819,IF(AK816&gt;=AK822,AK822,AK816)+0.00000001),IF(AK820&gt;=AK819,AK819-AJ821,AK820-AJ821)+0.00000001),1)</f>
        <v>0</v>
      </c>
      <c r="AL823" s="68">
        <f t="shared" ref="AL823" si="15440">FLOOR(IF(OR(AL818=0,AL818=1),IF(AL822&gt;AL819,AL819,IF(AL816&gt;=AL822,AL822,AL816)+0.00000001),IF(AL820&gt;=AL819,AL819-AK821,AL820-AK821)+0.00000001),1)</f>
        <v>0</v>
      </c>
      <c r="AM823" s="68">
        <f t="shared" ref="AM823" si="15441">FLOOR(IF(OR(AM818=0,AM818=1),IF(AM822&gt;AM819,AM819,IF(AM816&gt;=AM822,AM822,AM816)+0.00000001),IF(AM820&gt;=AM819,AM819-AL821,AM820-AL821)+0.00000001),1)</f>
        <v>0</v>
      </c>
      <c r="AN823" s="68">
        <f t="shared" ref="AN823" si="15442">FLOOR(IF(OR(AN818=0,AN818=1),IF(AN822&gt;AN819,AN819,IF(AN816&gt;=AN822,AN822,AN816)+0.00000001),IF(AN820&gt;=AN819,AN819-AM821,AN820-AM821)+0.00000001),1)</f>
        <v>0</v>
      </c>
      <c r="AO823" s="68">
        <f t="shared" ref="AO823" si="15443">FLOOR(IF(OR(AO818=0,AO818=1),IF(AO822&gt;AO819,AO819,IF(AO816&gt;=AO822,AO822,AO816)+0.00000001),IF(AO820&gt;=AO819,AO819-AN821,AO820-AN821)+0.00000001),1)</f>
        <v>0</v>
      </c>
      <c r="AP823" s="68">
        <f t="shared" ref="AP823" si="15444">FLOOR(IF(OR(AP818=0,AP818=1),IF(AP822&gt;AP819,AP819,IF(AP816&gt;=AP822,AP822,AP816)+0.00000001),IF(AP820&gt;=AP819,AP819-AO821,AP820-AO821)+0.00000001),1)</f>
        <v>0</v>
      </c>
      <c r="AQ823" s="68">
        <f t="shared" ref="AQ823" si="15445">FLOOR(IF(OR(AQ818=0,AQ818=1),IF(AQ822&gt;AQ819,AQ819,IF(AQ816&gt;=AQ822,AQ822,AQ816)+0.00000001),IF(AQ820&gt;=AQ819,AQ819-AP821,AQ820-AP821)+0.00000001),1)</f>
        <v>0</v>
      </c>
      <c r="AR823" s="68">
        <f t="shared" ref="AR823" si="15446">FLOOR(IF(OR(AR818=0,AR818=1),IF(AR822&gt;AR819,AR819,IF(AR816&gt;=AR822,AR822,AR816)+0.00000001),IF(AR820&gt;=AR819,AR819-AQ821,AR820-AQ821)+0.00000001),1)</f>
        <v>0</v>
      </c>
      <c r="AS823" s="68">
        <f t="shared" ref="AS823" si="15447">FLOOR(IF(OR(AS818=0,AS818=1),IF(AS822&gt;AS819,AS819,IF(AS816&gt;=AS822,AS822,AS816)+0.00000001),IF(AS820&gt;=AS819,AS819-AR821,AS820-AR821)+0.00000001),1)</f>
        <v>0</v>
      </c>
      <c r="AT823" s="68">
        <f t="shared" ref="AT823" si="15448">FLOOR(IF(OR(AT818=0,AT818=1),IF(AT822&gt;AT819,AT819,IF(AT816&gt;=AT822,AT822,AT816)+0.00000001),IF(AT820&gt;=AT819,AT819-AS821,AT820-AS821)+0.00000001),1)</f>
        <v>0</v>
      </c>
      <c r="AU823" s="68">
        <f t="shared" ref="AU823" si="15449">FLOOR(IF(OR(AU818=0,AU818=1),IF(AU822&gt;AU819,AU819,IF(AU816&gt;=AU822,AU822,AU816)+0.00000001),IF(AU820&gt;=AU819,AU819-AT821,AU820-AT821)+0.00000001),1)</f>
        <v>0</v>
      </c>
      <c r="AV823" s="68">
        <f t="shared" ref="AV823" si="15450">FLOOR(IF(OR(AV818=0,AV818=1),IF(AV822&gt;AV819,AV819,IF(AV816&gt;=AV822,AV822,AV816)+0.00000001),IF(AV820&gt;=AV819,AV819-AU821,AV820-AU821)+0.00000001),1)</f>
        <v>0</v>
      </c>
      <c r="AW823" s="68">
        <f t="shared" ref="AW823" si="15451">FLOOR(IF(OR(AW818=0,AW818=1),IF(AW822&gt;AW819,AW819,IF(AW816&gt;=AW822,AW822,AW816)+0.00000001),IF(AW820&gt;=AW819,AW819-AV821,AW820-AV821)+0.00000001),1)</f>
        <v>0</v>
      </c>
      <c r="AX823" s="68">
        <f t="shared" ref="AX823" si="15452">FLOOR(IF(OR(AX818=0,AX818=1),IF(AX822&gt;AX819,AX819,IF(AX816&gt;=AX822,AX822,AX816)+0.00000001),IF(AX820&gt;=AX819,AX819-AW821,AX820-AW821)+0.00000001),1)</f>
        <v>0</v>
      </c>
      <c r="AY823" s="68">
        <f t="shared" ref="AY823" si="15453">FLOOR(IF(OR(AY818=0,AY818=1),IF(AY822&gt;AY819,AY819,IF(AY816&gt;=AY822,AY822,AY816)+0.00000001),IF(AY820&gt;=AY819,AY819-AX821,AY820-AX821)+0.00000001),1)</f>
        <v>0</v>
      </c>
      <c r="AZ823" s="68">
        <f t="shared" ref="AZ823" si="15454">FLOOR(IF(OR(AZ818=0,AZ818=1),IF(AZ822&gt;AZ819,AZ819,IF(AZ816&gt;=AZ822,AZ822,AZ816)+0.00000001),IF(AZ820&gt;=AZ819,AZ819-AY821,AZ820-AY821)+0.00000001),1)</f>
        <v>0</v>
      </c>
      <c r="BA823" s="68">
        <f t="shared" ref="BA823" si="15455">FLOOR(IF(OR(BA818=0,BA818=1),IF(BA822&gt;BA819,BA819,IF(BA816&gt;=BA822,BA822,BA816)+0.00000001),IF(BA820&gt;=BA819,BA819-AZ821,BA820-AZ821)+0.00000001),1)</f>
        <v>0</v>
      </c>
      <c r="BB823" s="68">
        <f t="shared" ref="BB823" si="15456">FLOOR(IF(OR(BB818=0,BB818=1),IF(BB822&gt;BB819,BB819,IF(BB816&gt;=BB822,BB822,BB816)+0.00000001),IF(BB820&gt;=BB819,BB819-BA821,BB820-BA821)+0.00000001),1)</f>
        <v>0</v>
      </c>
      <c r="BC823" s="68">
        <f t="shared" ref="BC823" si="15457">FLOOR(IF(OR(BC818=0,BC818=1),IF(BC822&gt;BC819,BC819,IF(BC816&gt;=BC822,BC822,BC816)+0.00000001),IF(BC820&gt;=BC819,BC819-BB821,BC820-BB821)+0.00000001),1)</f>
        <v>0</v>
      </c>
      <c r="BD823" s="68">
        <f t="shared" ref="BD823" si="15458">FLOOR(IF(OR(BD818=0,BD818=1),IF(BD822&gt;BD819,BD819,IF(BD816&gt;=BD822,BD822,BD816)+0.00000001),IF(BD820&gt;=BD819,BD819-BC821,BD820-BC821)+0.00000001),1)</f>
        <v>0</v>
      </c>
      <c r="BE823" s="68">
        <f t="shared" ref="BE823" si="15459">FLOOR(IF(OR(BE818=0,BE818=1),IF(BE822&gt;BE819,BE819,IF(BE816&gt;=BE822,BE822,BE816)+0.00000001),IF(BE820&gt;=BE819,BE819-BD821,BE820-BD821)+0.00000001),1)</f>
        <v>0</v>
      </c>
      <c r="BF823" s="68">
        <f t="shared" ref="BF823" si="15460">FLOOR(IF(OR(BF818=0,BF818=1),IF(BF822&gt;BF819,BF819,IF(BF816&gt;=BF822,BF822,BF816)+0.00000001),IF(BF820&gt;=BF819,BF819-BE821,BF820-BE821)+0.00000001),1)</f>
        <v>0</v>
      </c>
      <c r="BG823" s="68">
        <f t="shared" ref="BG823" si="15461">FLOOR(IF(OR(BG818=0,BG818=1),IF(BG822&gt;BG819,BG819,IF(BG816&gt;=BG822,BG822,BG816)+0.00000001),IF(BG820&gt;=BG819,BG819-BF821,BG820-BF821)+0.00000001),1)</f>
        <v>0</v>
      </c>
      <c r="BH823" s="68">
        <f t="shared" ref="BH823" si="15462">FLOOR(IF(OR(BH818=0,BH818=1),IF(BH822&gt;BH819,BH819,IF(BH816&gt;=BH822,BH822,BH816)+0.00000001),IF(BH820&gt;=BH819,BH819-BG821,BH820-BG821)+0.00000001),1)</f>
        <v>0</v>
      </c>
      <c r="BI823" s="68">
        <f t="shared" ref="BI823" si="15463">FLOOR(IF(OR(BI818=0,BI818=1),IF(BI822&gt;BI819,BI819,IF(BI816&gt;=BI822,BI822,BI816)+0.00000001),IF(BI820&gt;=BI819,BI819-BH821,BI820-BH821)+0.00000001),1)</f>
        <v>0</v>
      </c>
      <c r="BJ823" s="68">
        <f t="shared" ref="BJ823" si="15464">FLOOR(IF(OR(BJ818=0,BJ818=1),IF(BJ822&gt;BJ819,BJ819,IF(BJ816&gt;=BJ822,BJ822,BJ816)+0.00000001),IF(BJ820&gt;=BJ819,BJ819-BI821,BJ820-BI821)+0.00000001),1)</f>
        <v>0</v>
      </c>
      <c r="BK823" s="68">
        <f t="shared" ref="BK823" si="15465">FLOOR(IF(OR(BK818=0,BK818=1),IF(BK822&gt;BK819,BK819,IF(BK816&gt;=BK822,BK822,BK816)+0.00000001),IF(BK820&gt;=BK819,BK819-BJ821,BK820-BJ821)+0.00000001),1)</f>
        <v>0</v>
      </c>
      <c r="BL823" s="68">
        <f t="shared" ref="BL823" si="15466">FLOOR(IF(OR(BL818=0,BL818=1),IF(BL822&gt;BL819,BL819,IF(BL816&gt;=BL822,BL822,BL816)+0.00000001),IF(BL820&gt;=BL819,BL819-BK821,BL820-BK821)+0.00000001),1)</f>
        <v>0</v>
      </c>
      <c r="BM823" s="68">
        <f t="shared" ref="BM823" si="15467">FLOOR(IF(OR(BM818=0,BM818=1),IF(BM822&gt;BM819,BM819,IF(BM816&gt;=BM822,BM822,BM816)+0.00000001),IF(BM820&gt;=BM819,BM819-BL821,BM820-BL821)+0.00000001),1)</f>
        <v>0</v>
      </c>
      <c r="BN823" s="362"/>
      <c r="BO823" s="364"/>
      <c r="BP823" s="366"/>
      <c r="BQ823" s="366"/>
      <c r="BR823" s="106"/>
      <c r="BS823" s="106"/>
      <c r="BT823" s="106"/>
      <c r="BU823" s="106"/>
      <c r="BV823" s="106"/>
      <c r="BW823" s="106"/>
      <c r="BX823" s="106"/>
      <c r="BY823" s="106"/>
      <c r="BZ823" s="106"/>
      <c r="CA823" s="106"/>
      <c r="CB823" s="106"/>
      <c r="CC823" s="106"/>
      <c r="CD823" s="106"/>
      <c r="CE823" s="106"/>
      <c r="CF823" s="106"/>
      <c r="CG823" s="106"/>
    </row>
    <row r="824" spans="1:85" s="245" customFormat="1" ht="25.4" customHeight="1" thickBot="1" x14ac:dyDescent="0.4">
      <c r="A824" s="243"/>
      <c r="B824" s="129"/>
      <c r="C824" s="69"/>
      <c r="D824" s="69"/>
      <c r="E824" s="69"/>
      <c r="F824" s="69"/>
      <c r="G824" s="69"/>
      <c r="H824" s="69"/>
      <c r="I824" s="69"/>
      <c r="J824" s="69"/>
      <c r="K824" s="69"/>
      <c r="L824" s="69"/>
      <c r="M824" s="70"/>
      <c r="N824" s="7"/>
      <c r="O824" s="193"/>
      <c r="P824" s="106"/>
      <c r="Q824" s="216" t="s">
        <v>145</v>
      </c>
      <c r="R824" s="72">
        <f>IF($J815="Ano",R823*'Podpůrná data'!$B$5,R823*'Podpůrná data'!$B$3)</f>
        <v>0</v>
      </c>
      <c r="S824" s="72">
        <f>IF($J815="Ano",S823*'Podpůrná data'!$B$5,S823*'Podpůrná data'!$B$3)</f>
        <v>0</v>
      </c>
      <c r="T824" s="72">
        <f>IF($J815="Ano",T823*'Podpůrná data'!$B$5,T823*'Podpůrná data'!$B$3)</f>
        <v>0</v>
      </c>
      <c r="U824" s="72">
        <f>IF($J815="Ano",U823*'Podpůrná data'!$B$5,U823*'Podpůrná data'!$B$3)</f>
        <v>0</v>
      </c>
      <c r="V824" s="72">
        <f>IF($J815="Ano",V823*'Podpůrná data'!$B$5,V823*'Podpůrná data'!$B$3)</f>
        <v>0</v>
      </c>
      <c r="W824" s="72">
        <f>IF($J815="Ano",W823*'Podpůrná data'!$B$5,W823*'Podpůrná data'!$B$3)</f>
        <v>0</v>
      </c>
      <c r="X824" s="72">
        <f>IF($J815="Ano",X823*'Podpůrná data'!$B$5,X823*'Podpůrná data'!$B$3)</f>
        <v>0</v>
      </c>
      <c r="Y824" s="72">
        <f>IF($J815="Ano",Y823*'Podpůrná data'!$B$5,Y823*'Podpůrná data'!$B$3)</f>
        <v>0</v>
      </c>
      <c r="Z824" s="72">
        <f>IF($J815="Ano",Z823*'Podpůrná data'!$B$5,Z823*'Podpůrná data'!$B$3)</f>
        <v>0</v>
      </c>
      <c r="AA824" s="72">
        <f>IF($J815="Ano",AA823*'Podpůrná data'!$B$5,AA823*'Podpůrná data'!$B$3)</f>
        <v>0</v>
      </c>
      <c r="AB824" s="72">
        <f>IF($J815="Ano",AB823*'Podpůrná data'!$B$5,AB823*'Podpůrná data'!$B$3)</f>
        <v>0</v>
      </c>
      <c r="AC824" s="72">
        <f>IF($J815="Ano",AC823*'Podpůrná data'!$B$5,AC823*'Podpůrná data'!$B$3)</f>
        <v>0</v>
      </c>
      <c r="AD824" s="72">
        <f>IF($J815="Ano",AD823*'Podpůrná data'!$B$5,AD823*'Podpůrná data'!$B$3)</f>
        <v>0</v>
      </c>
      <c r="AE824" s="72">
        <f>IF($J815="Ano",AE823*'Podpůrná data'!$B$5,AE823*'Podpůrná data'!$B$3)</f>
        <v>0</v>
      </c>
      <c r="AF824" s="72">
        <f>IF($J815="Ano",AF823*'Podpůrná data'!$B$5,AF823*'Podpůrná data'!$B$3)</f>
        <v>0</v>
      </c>
      <c r="AG824" s="72">
        <f>IF($J815="Ano",AG823*'Podpůrná data'!$B$5,AG823*'Podpůrná data'!$B$3)</f>
        <v>0</v>
      </c>
      <c r="AH824" s="72">
        <f>IF($J815="Ano",AH823*'Podpůrná data'!$B$5,AH823*'Podpůrná data'!$B$3)</f>
        <v>0</v>
      </c>
      <c r="AI824" s="72">
        <f>IF($J815="Ano",AI823*'Podpůrná data'!$B$5,AI823*'Podpůrná data'!$B$3)</f>
        <v>0</v>
      </c>
      <c r="AJ824" s="72">
        <f>IF($J815="Ano",AJ823*'Podpůrná data'!$B$5,AJ823*'Podpůrná data'!$B$3)</f>
        <v>0</v>
      </c>
      <c r="AK824" s="72">
        <f>IF($J815="Ano",AK823*'Podpůrná data'!$B$5,AK823*'Podpůrná data'!$B$3)</f>
        <v>0</v>
      </c>
      <c r="AL824" s="72">
        <f>IF($J815="Ano",AL823*'Podpůrná data'!$B$5,AL823*'Podpůrná data'!$B$3)</f>
        <v>0</v>
      </c>
      <c r="AM824" s="72">
        <f>IF($J815="Ano",AM823*'Podpůrná data'!$B$5,AM823*'Podpůrná data'!$B$3)</f>
        <v>0</v>
      </c>
      <c r="AN824" s="72">
        <f>IF($J815="Ano",AN823*'Podpůrná data'!$B$5,AN823*'Podpůrná data'!$B$3)</f>
        <v>0</v>
      </c>
      <c r="AO824" s="72">
        <f>IF($J815="Ano",AO823*'Podpůrná data'!$B$5,AO823*'Podpůrná data'!$B$3)</f>
        <v>0</v>
      </c>
      <c r="AP824" s="72">
        <f>IF($J815="Ano",AP823*'Podpůrná data'!$B$5,AP823*'Podpůrná data'!$B$3)</f>
        <v>0</v>
      </c>
      <c r="AQ824" s="72">
        <f>IF($J815="Ano",AQ823*'Podpůrná data'!$B$5,AQ823*'Podpůrná data'!$B$3)</f>
        <v>0</v>
      </c>
      <c r="AR824" s="72">
        <f>IF($J815="Ano",AR823*'Podpůrná data'!$B$5,AR823*'Podpůrná data'!$B$3)</f>
        <v>0</v>
      </c>
      <c r="AS824" s="72">
        <f>IF($J815="Ano",AS823*'Podpůrná data'!$B$5,AS823*'Podpůrná data'!$B$3)</f>
        <v>0</v>
      </c>
      <c r="AT824" s="72">
        <f>IF($J815="Ano",AT823*'Podpůrná data'!$B$5,AT823*'Podpůrná data'!$B$3)</f>
        <v>0</v>
      </c>
      <c r="AU824" s="72">
        <f>IF($J815="Ano",AU823*'Podpůrná data'!$B$5,AU823*'Podpůrná data'!$B$3)</f>
        <v>0</v>
      </c>
      <c r="AV824" s="72">
        <f>IF($J815="Ano",AV823*'Podpůrná data'!$B$5,AV823*'Podpůrná data'!$B$3)</f>
        <v>0</v>
      </c>
      <c r="AW824" s="72">
        <f>IF($J815="Ano",AW823*'Podpůrná data'!$B$5,AW823*'Podpůrná data'!$B$3)</f>
        <v>0</v>
      </c>
      <c r="AX824" s="72">
        <f>IF($J815="Ano",AX823*'Podpůrná data'!$B$5,AX823*'Podpůrná data'!$B$3)</f>
        <v>0</v>
      </c>
      <c r="AY824" s="72">
        <f>IF($J815="Ano",AY823*'Podpůrná data'!$B$5,AY823*'Podpůrná data'!$B$3)</f>
        <v>0</v>
      </c>
      <c r="AZ824" s="72">
        <f>IF($J815="Ano",AZ823*'Podpůrná data'!$B$5,AZ823*'Podpůrná data'!$B$3)</f>
        <v>0</v>
      </c>
      <c r="BA824" s="72">
        <f>IF($J815="Ano",BA823*'Podpůrná data'!$B$5,BA823*'Podpůrná data'!$B$3)</f>
        <v>0</v>
      </c>
      <c r="BB824" s="72">
        <f>IF($J815="Ano",BB823*'Podpůrná data'!$B$5,BB823*'Podpůrná data'!$B$3)</f>
        <v>0</v>
      </c>
      <c r="BC824" s="72">
        <f>IF($J815="Ano",BC823*'Podpůrná data'!$B$5,BC823*'Podpůrná data'!$B$3)</f>
        <v>0</v>
      </c>
      <c r="BD824" s="72">
        <f>IF($J815="Ano",BD823*'Podpůrná data'!$B$5,BD823*'Podpůrná data'!$B$3)</f>
        <v>0</v>
      </c>
      <c r="BE824" s="72">
        <f>IF($J815="Ano",BE823*'Podpůrná data'!$B$5,BE823*'Podpůrná data'!$B$3)</f>
        <v>0</v>
      </c>
      <c r="BF824" s="72">
        <f>IF($J815="Ano",BF823*'Podpůrná data'!$B$5,BF823*'Podpůrná data'!$B$3)</f>
        <v>0</v>
      </c>
      <c r="BG824" s="72">
        <f>IF($J815="Ano",BG823*'Podpůrná data'!$B$5,BG823*'Podpůrná data'!$B$3)</f>
        <v>0</v>
      </c>
      <c r="BH824" s="72">
        <f>IF($J815="Ano",BH823*'Podpůrná data'!$B$5,BH823*'Podpůrná data'!$B$3)</f>
        <v>0</v>
      </c>
      <c r="BI824" s="72">
        <f>IF($J815="Ano",BI823*'Podpůrná data'!$B$5,BI823*'Podpůrná data'!$B$3)</f>
        <v>0</v>
      </c>
      <c r="BJ824" s="72">
        <f>IF($J815="Ano",BJ823*'Podpůrná data'!$B$5,BJ823*'Podpůrná data'!$B$3)</f>
        <v>0</v>
      </c>
      <c r="BK824" s="72">
        <f>IF($J815="Ano",BK823*'Podpůrná data'!$B$5,BK823*'Podpůrná data'!$B$3)</f>
        <v>0</v>
      </c>
      <c r="BL824" s="72">
        <f>IF($J815="Ano",BL823*'Podpůrná data'!$B$5,BL823*'Podpůrná data'!$B$3)</f>
        <v>0</v>
      </c>
      <c r="BM824" s="72">
        <f>IF($J815="Ano",BM823*'Podpůrná data'!$B$5,BM823*'Podpůrná data'!$B$3)</f>
        <v>0</v>
      </c>
      <c r="BN824" s="363"/>
      <c r="BO824" s="365"/>
      <c r="BP824" s="367"/>
      <c r="BQ824" s="367"/>
      <c r="BR824" s="106"/>
      <c r="BS824" s="178">
        <f>SUMIFS($R824:$BM824,$R814:$BM814,"1. ZoR")</f>
        <v>0</v>
      </c>
      <c r="BT824" s="178">
        <f>SUMIFS($R824:$BM824,$R814:$BM814,"2. ZoR")</f>
        <v>0</v>
      </c>
      <c r="BU824" s="178">
        <f>SUMIFS($R824:$BM824,$R814:$BM814,"3. ZoR")</f>
        <v>0</v>
      </c>
      <c r="BV824" s="178">
        <f>SUMIFS($R824:$BM824,$R814:$BM814,"4. ZoR")</f>
        <v>0</v>
      </c>
      <c r="BW824" s="178">
        <f>SUMIFS($R824:$BM824,$R814:$BM814,"5. ZoR")</f>
        <v>0</v>
      </c>
      <c r="BX824" s="178">
        <f>SUMIFS($R824:$BM824,$R814:$BM814,"6. ZoR")</f>
        <v>0</v>
      </c>
      <c r="BY824" s="178">
        <f>SUMIFS($R824:$BM824,$R814:$BM814,"7. ZoR")</f>
        <v>0</v>
      </c>
      <c r="BZ824" s="178">
        <f>SUMIFS($R824:$BM824,$R814:$BM814,"8. ZoR")</f>
        <v>0</v>
      </c>
      <c r="CA824" s="178">
        <f>SUMIFS($R824:$BM824,$R814:$BM814,"9. ZoR")</f>
        <v>0</v>
      </c>
      <c r="CB824" s="178">
        <f>SUMIFS($R824:$BM824,$R814:$BM814,"10. ZoR")</f>
        <v>0</v>
      </c>
      <c r="CC824" s="178">
        <f>SUMIFS($R824:$BM824,$R814:$BM814,"11. ZoR")</f>
        <v>0</v>
      </c>
      <c r="CD824" s="178">
        <f>SUMIFS($R824:$BM824,$R814:$BM814,"12. ZoR")</f>
        <v>0</v>
      </c>
      <c r="CE824" s="178">
        <f>SUMIFS($R824:$BM824,$R814:$BM814,"13. ZoR")</f>
        <v>0</v>
      </c>
      <c r="CF824" s="178">
        <f>SUMIFS($R824:$BM824,$R814:$BM814,"14. ZoR")</f>
        <v>0</v>
      </c>
      <c r="CG824" s="178">
        <f>SUMIFS($R824:$BM824,$R814:$BM814,"15. ZoR")</f>
        <v>0</v>
      </c>
    </row>
    <row r="825" spans="1:85" ht="15" hidden="1" thickBot="1" x14ac:dyDescent="0.4">
      <c r="B825" s="105"/>
      <c r="C825" s="130"/>
      <c r="D825" s="130"/>
      <c r="E825" s="130"/>
      <c r="F825" s="130"/>
      <c r="G825" s="130"/>
      <c r="H825" s="105"/>
      <c r="I825" s="105"/>
      <c r="J825" s="105"/>
      <c r="K825" s="105"/>
      <c r="L825" s="105"/>
      <c r="M825" s="105"/>
      <c r="N825" s="7"/>
      <c r="O825" s="105"/>
      <c r="P825" s="105"/>
      <c r="Q825" s="105"/>
      <c r="R825" s="105"/>
      <c r="S825" s="105"/>
      <c r="T825" s="7"/>
      <c r="U825" s="105"/>
      <c r="V825" s="105"/>
      <c r="W825" s="105"/>
      <c r="X825" s="105"/>
      <c r="Y825" s="105"/>
      <c r="Z825" s="105"/>
      <c r="AA825" s="105"/>
      <c r="AB825" s="105"/>
      <c r="AC825" s="105"/>
      <c r="AD825" s="105"/>
      <c r="AE825" s="105"/>
      <c r="AF825" s="105"/>
      <c r="AG825" s="105"/>
      <c r="AH825" s="105"/>
      <c r="AI825" s="105"/>
      <c r="AJ825" s="105"/>
      <c r="AK825" s="105"/>
      <c r="AL825" s="105"/>
      <c r="AM825" s="105"/>
      <c r="AN825" s="105"/>
      <c r="AO825" s="105"/>
      <c r="AP825" s="105"/>
      <c r="AQ825" s="105"/>
      <c r="AR825" s="105"/>
      <c r="AS825" s="105"/>
      <c r="AT825" s="105"/>
      <c r="AU825" s="105"/>
      <c r="AV825" s="105"/>
      <c r="AW825" s="105"/>
      <c r="AX825" s="105"/>
      <c r="AY825" s="105"/>
      <c r="AZ825" s="105"/>
      <c r="BA825" s="105"/>
      <c r="BB825" s="105"/>
      <c r="BC825" s="105"/>
      <c r="BD825" s="105"/>
      <c r="BE825" s="105"/>
      <c r="BF825" s="105"/>
      <c r="BG825" s="105"/>
      <c r="BH825" s="105"/>
      <c r="BI825" s="105"/>
      <c r="BJ825" s="105"/>
      <c r="BK825" s="105"/>
      <c r="BL825" s="105"/>
      <c r="BM825" s="105"/>
      <c r="BN825" s="105"/>
      <c r="BO825" s="105"/>
      <c r="BP825" s="105"/>
      <c r="BQ825" s="105"/>
      <c r="BR825" s="105"/>
      <c r="BS825" s="105"/>
      <c r="BT825" s="105"/>
      <c r="BU825" s="105"/>
      <c r="BV825" s="105"/>
      <c r="BW825" s="105"/>
      <c r="BX825" s="105"/>
      <c r="BY825" s="105"/>
      <c r="BZ825" s="105"/>
      <c r="CA825" s="105"/>
      <c r="CB825" s="105"/>
      <c r="CC825" s="105"/>
      <c r="CD825" s="105"/>
      <c r="CE825" s="105"/>
      <c r="CF825" s="105"/>
      <c r="CG825" s="105"/>
    </row>
    <row r="826" spans="1:85" s="245" customFormat="1" ht="69.650000000000006" customHeight="1" thickBot="1" x14ac:dyDescent="0.4">
      <c r="A826" s="249"/>
      <c r="B826" s="120"/>
      <c r="C826" s="360" t="s">
        <v>2</v>
      </c>
      <c r="D826" s="121"/>
      <c r="E826" s="131" t="s">
        <v>206</v>
      </c>
      <c r="F826" s="131" t="s">
        <v>444</v>
      </c>
      <c r="G826" s="131" t="s">
        <v>208</v>
      </c>
      <c r="H826" s="122" t="s">
        <v>94</v>
      </c>
      <c r="I826" s="122" t="s">
        <v>95</v>
      </c>
      <c r="J826" s="122" t="s">
        <v>96</v>
      </c>
      <c r="K826" s="122" t="s">
        <v>216</v>
      </c>
      <c r="L826" s="122" t="s">
        <v>218</v>
      </c>
      <c r="M826" s="138" t="s">
        <v>1</v>
      </c>
      <c r="N826" s="7"/>
      <c r="O826" s="124">
        <v>208002</v>
      </c>
      <c r="P826" s="106"/>
      <c r="Q826" s="194" t="s">
        <v>128</v>
      </c>
      <c r="R826" s="83" t="s">
        <v>4</v>
      </c>
      <c r="S826" s="83" t="s">
        <v>5</v>
      </c>
      <c r="T826" s="83" t="s">
        <v>6</v>
      </c>
      <c r="U826" s="83" t="s">
        <v>7</v>
      </c>
      <c r="V826" s="83" t="s">
        <v>8</v>
      </c>
      <c r="W826" s="83" t="s">
        <v>9</v>
      </c>
      <c r="X826" s="83" t="s">
        <v>10</v>
      </c>
      <c r="Y826" s="83" t="s">
        <v>11</v>
      </c>
      <c r="Z826" s="83" t="s">
        <v>12</v>
      </c>
      <c r="AA826" s="83" t="s">
        <v>13</v>
      </c>
      <c r="AB826" s="83" t="s">
        <v>14</v>
      </c>
      <c r="AC826" s="83" t="s">
        <v>15</v>
      </c>
      <c r="AD826" s="83" t="s">
        <v>16</v>
      </c>
      <c r="AE826" s="83" t="s">
        <v>17</v>
      </c>
      <c r="AF826" s="83" t="s">
        <v>18</v>
      </c>
      <c r="AG826" s="83" t="s">
        <v>19</v>
      </c>
      <c r="AH826" s="83" t="s">
        <v>20</v>
      </c>
      <c r="AI826" s="83" t="s">
        <v>21</v>
      </c>
      <c r="AJ826" s="83" t="s">
        <v>22</v>
      </c>
      <c r="AK826" s="83" t="s">
        <v>23</v>
      </c>
      <c r="AL826" s="83" t="s">
        <v>24</v>
      </c>
      <c r="AM826" s="83" t="s">
        <v>25</v>
      </c>
      <c r="AN826" s="83" t="s">
        <v>26</v>
      </c>
      <c r="AO826" s="83" t="s">
        <v>27</v>
      </c>
      <c r="AP826" s="83" t="s">
        <v>28</v>
      </c>
      <c r="AQ826" s="83" t="s">
        <v>29</v>
      </c>
      <c r="AR826" s="83" t="s">
        <v>30</v>
      </c>
      <c r="AS826" s="83" t="s">
        <v>31</v>
      </c>
      <c r="AT826" s="83" t="s">
        <v>32</v>
      </c>
      <c r="AU826" s="83" t="s">
        <v>33</v>
      </c>
      <c r="AV826" s="83" t="s">
        <v>34</v>
      </c>
      <c r="AW826" s="83" t="s">
        <v>35</v>
      </c>
      <c r="AX826" s="83" t="s">
        <v>36</v>
      </c>
      <c r="AY826" s="83" t="s">
        <v>37</v>
      </c>
      <c r="AZ826" s="83" t="s">
        <v>38</v>
      </c>
      <c r="BA826" s="83" t="s">
        <v>39</v>
      </c>
      <c r="BB826" s="83" t="s">
        <v>40</v>
      </c>
      <c r="BC826" s="83" t="s">
        <v>41</v>
      </c>
      <c r="BD826" s="83" t="s">
        <v>42</v>
      </c>
      <c r="BE826" s="83" t="s">
        <v>43</v>
      </c>
      <c r="BF826" s="83" t="s">
        <v>44</v>
      </c>
      <c r="BG826" s="83" t="s">
        <v>45</v>
      </c>
      <c r="BH826" s="83" t="s">
        <v>46</v>
      </c>
      <c r="BI826" s="83" t="s">
        <v>47</v>
      </c>
      <c r="BJ826" s="83" t="s">
        <v>48</v>
      </c>
      <c r="BK826" s="83" t="s">
        <v>49</v>
      </c>
      <c r="BL826" s="83" t="s">
        <v>50</v>
      </c>
      <c r="BM826" s="83" t="s">
        <v>51</v>
      </c>
      <c r="BN826" s="134" t="s">
        <v>163</v>
      </c>
      <c r="BO826" s="135" t="s">
        <v>164</v>
      </c>
      <c r="BP826" s="135" t="s">
        <v>146</v>
      </c>
      <c r="BQ826" s="135" t="s">
        <v>214</v>
      </c>
      <c r="BR826" s="106"/>
      <c r="BS826" s="368" t="s">
        <v>238</v>
      </c>
      <c r="BT826" s="369"/>
      <c r="BU826" s="369"/>
      <c r="BV826" s="369"/>
      <c r="BW826" s="369"/>
      <c r="BX826" s="369"/>
      <c r="BY826" s="369"/>
      <c r="BZ826" s="369"/>
      <c r="CA826" s="369"/>
      <c r="CB826" s="369"/>
      <c r="CC826" s="369"/>
      <c r="CD826" s="369"/>
      <c r="CE826" s="369"/>
      <c r="CF826" s="369"/>
      <c r="CG826" s="369"/>
    </row>
    <row r="827" spans="1:85" s="245" customFormat="1" ht="21" hidden="1" customHeight="1" x14ac:dyDescent="0.35">
      <c r="A827" s="250"/>
      <c r="B827" s="113"/>
      <c r="C827" s="361"/>
      <c r="D827" s="125"/>
      <c r="E827" s="125"/>
      <c r="F827" s="125"/>
      <c r="G827" s="125"/>
      <c r="H827" s="370" t="s">
        <v>250</v>
      </c>
      <c r="I827" s="371" t="s">
        <v>425</v>
      </c>
      <c r="J827" s="357" t="s">
        <v>97</v>
      </c>
      <c r="K827" s="357" t="s">
        <v>217</v>
      </c>
      <c r="L827" s="137"/>
      <c r="M827" s="373" t="s">
        <v>93</v>
      </c>
      <c r="N827" s="7"/>
      <c r="O827" s="375" t="s">
        <v>3</v>
      </c>
      <c r="P827" s="106"/>
      <c r="Q827" s="84"/>
      <c r="R827" s="74">
        <f>MONTH(Úvod!$F$10)</f>
        <v>1</v>
      </c>
      <c r="S827" s="75">
        <f t="shared" ref="S827" si="15468">IF(R827=12,1,R827+1)</f>
        <v>2</v>
      </c>
      <c r="T827" s="75">
        <f t="shared" ref="T827" si="15469">IF(S827=12,1,S827+1)</f>
        <v>3</v>
      </c>
      <c r="U827" s="76">
        <f t="shared" ref="U827" si="15470">IF(T827=12,1,T827+1)</f>
        <v>4</v>
      </c>
      <c r="V827" s="76">
        <f t="shared" ref="V827" si="15471">IF(U827=12,1,U827+1)</f>
        <v>5</v>
      </c>
      <c r="W827" s="76">
        <f t="shared" ref="W827" si="15472">IF(V827=12,1,V827+1)</f>
        <v>6</v>
      </c>
      <c r="X827" s="76">
        <f t="shared" ref="X827" si="15473">IF(W827=12,1,W827+1)</f>
        <v>7</v>
      </c>
      <c r="Y827" s="76">
        <f t="shared" ref="Y827" si="15474">IF(X827=12,1,X827+1)</f>
        <v>8</v>
      </c>
      <c r="Z827" s="76">
        <f t="shared" ref="Z827" si="15475">IF(Y827=12,1,Y827+1)</f>
        <v>9</v>
      </c>
      <c r="AA827" s="76">
        <f>IF(Z827=12,1,Z827+1)</f>
        <v>10</v>
      </c>
      <c r="AB827" s="76">
        <f t="shared" ref="AB827" si="15476">IF(AA827=12,1,AA827+1)</f>
        <v>11</v>
      </c>
      <c r="AC827" s="76">
        <f t="shared" ref="AC827" si="15477">IF(AB827=12,1,AB827+1)</f>
        <v>12</v>
      </c>
      <c r="AD827" s="76">
        <f t="shared" ref="AD827" si="15478">IF(AC827=12,1,AC827+1)</f>
        <v>1</v>
      </c>
      <c r="AE827" s="76">
        <f t="shared" ref="AE827" si="15479">IF(AD827=12,1,AD827+1)</f>
        <v>2</v>
      </c>
      <c r="AF827" s="76">
        <f t="shared" ref="AF827" si="15480">IF(AE827=12,1,AE827+1)</f>
        <v>3</v>
      </c>
      <c r="AG827" s="76">
        <f t="shared" ref="AG827" si="15481">IF(AF827=12,1,AF827+1)</f>
        <v>4</v>
      </c>
      <c r="AH827" s="76">
        <f t="shared" ref="AH827" si="15482">IF(AG827=12,1,AG827+1)</f>
        <v>5</v>
      </c>
      <c r="AI827" s="76">
        <f t="shared" ref="AI827" si="15483">IF(AH827=12,1,AH827+1)</f>
        <v>6</v>
      </c>
      <c r="AJ827" s="76">
        <f>IF(AI827=12,1,AI827+1)</f>
        <v>7</v>
      </c>
      <c r="AK827" s="76">
        <f t="shared" ref="AK827" si="15484">IF(AJ827=12,1,AJ827+1)</f>
        <v>8</v>
      </c>
      <c r="AL827" s="76">
        <f t="shared" ref="AL827" si="15485">IF(AK827=12,1,AK827+1)</f>
        <v>9</v>
      </c>
      <c r="AM827" s="76">
        <f t="shared" ref="AM827" si="15486">IF(AL827=12,1,AL827+1)</f>
        <v>10</v>
      </c>
      <c r="AN827" s="76">
        <f t="shared" ref="AN827" si="15487">IF(AM827=12,1,AM827+1)</f>
        <v>11</v>
      </c>
      <c r="AO827" s="76">
        <f t="shared" ref="AO827" si="15488">IF(AN827=12,1,AN827+1)</f>
        <v>12</v>
      </c>
      <c r="AP827" s="76">
        <f t="shared" ref="AP827" si="15489">IF(AO827=12,1,AO827+1)</f>
        <v>1</v>
      </c>
      <c r="AQ827" s="76">
        <f t="shared" ref="AQ827" si="15490">IF(AP827=12,1,AP827+1)</f>
        <v>2</v>
      </c>
      <c r="AR827" s="76">
        <f t="shared" ref="AR827" si="15491">IF(AQ827=12,1,AQ827+1)</f>
        <v>3</v>
      </c>
      <c r="AS827" s="76">
        <f t="shared" ref="AS827" si="15492">IF(AR827=12,1,AR827+1)</f>
        <v>4</v>
      </c>
      <c r="AT827" s="76">
        <f t="shared" ref="AT827" si="15493">IF(AS827=12,1,AS827+1)</f>
        <v>5</v>
      </c>
      <c r="AU827" s="76">
        <f t="shared" ref="AU827" si="15494">IF(AT827=12,1,AT827+1)</f>
        <v>6</v>
      </c>
      <c r="AV827" s="76">
        <f t="shared" ref="AV827" si="15495">IF(AU827=12,1,AU827+1)</f>
        <v>7</v>
      </c>
      <c r="AW827" s="76">
        <f t="shared" ref="AW827" si="15496">IF(AV827=12,1,AV827+1)</f>
        <v>8</v>
      </c>
      <c r="AX827" s="76">
        <f t="shared" ref="AX827" si="15497">IF(AW827=12,1,AW827+1)</f>
        <v>9</v>
      </c>
      <c r="AY827" s="76">
        <f t="shared" ref="AY827" si="15498">IF(AX827=12,1,AX827+1)</f>
        <v>10</v>
      </c>
      <c r="AZ827" s="76">
        <f t="shared" ref="AZ827" si="15499">IF(AY827=12,1,AY827+1)</f>
        <v>11</v>
      </c>
      <c r="BA827" s="76">
        <f t="shared" ref="BA827" si="15500">IF(AZ827=12,1,AZ827+1)</f>
        <v>12</v>
      </c>
      <c r="BB827" s="76">
        <f t="shared" ref="BB827" si="15501">IF(BA827=12,1,BA827+1)</f>
        <v>1</v>
      </c>
      <c r="BC827" s="76">
        <f t="shared" ref="BC827" si="15502">IF(BB827=12,1,BB827+1)</f>
        <v>2</v>
      </c>
      <c r="BD827" s="76">
        <f t="shared" ref="BD827" si="15503">IF(BC827=12,1,BC827+1)</f>
        <v>3</v>
      </c>
      <c r="BE827" s="76">
        <f t="shared" ref="BE827" si="15504">IF(BD827=12,1,BD827+1)</f>
        <v>4</v>
      </c>
      <c r="BF827" s="76">
        <f t="shared" ref="BF827" si="15505">IF(BE827=12,1,BE827+1)</f>
        <v>5</v>
      </c>
      <c r="BG827" s="76">
        <f t="shared" ref="BG827" si="15506">IF(BF827=12,1,BF827+1)</f>
        <v>6</v>
      </c>
      <c r="BH827" s="76">
        <f t="shared" ref="BH827" si="15507">IF(BG827=12,1,BG827+1)</f>
        <v>7</v>
      </c>
      <c r="BI827" s="76">
        <f t="shared" ref="BI827" si="15508">IF(BH827=12,1,BH827+1)</f>
        <v>8</v>
      </c>
      <c r="BJ827" s="76">
        <f t="shared" ref="BJ827" si="15509">IF(BI827=12,1,BI827+1)</f>
        <v>9</v>
      </c>
      <c r="BK827" s="76">
        <f t="shared" ref="BK827" si="15510">IF(BJ827=12,1,BJ827+1)</f>
        <v>10</v>
      </c>
      <c r="BL827" s="76">
        <f t="shared" ref="BL827" si="15511">IF(BK827=12,1,BK827+1)</f>
        <v>11</v>
      </c>
      <c r="BM827" s="76">
        <f t="shared" ref="BM827" si="15512">IF(BL827=12,1,BL827+1)</f>
        <v>12</v>
      </c>
      <c r="BN827" s="81"/>
      <c r="BO827" s="78"/>
      <c r="BP827" s="78"/>
      <c r="BQ827" s="78"/>
      <c r="BR827" s="106"/>
      <c r="BS827" s="106"/>
      <c r="BT827" s="106"/>
      <c r="BU827" s="106"/>
      <c r="BV827" s="106"/>
      <c r="BW827" s="106"/>
      <c r="BX827" s="106"/>
      <c r="BY827" s="106"/>
      <c r="BZ827" s="106"/>
      <c r="CA827" s="106"/>
      <c r="CB827" s="106"/>
      <c r="CC827" s="106"/>
      <c r="CD827" s="106"/>
      <c r="CE827" s="106"/>
      <c r="CF827" s="106"/>
      <c r="CG827" s="106"/>
    </row>
    <row r="828" spans="1:85" s="245" customFormat="1" ht="18" hidden="1" customHeight="1" x14ac:dyDescent="0.35">
      <c r="A828" s="250"/>
      <c r="B828" s="113"/>
      <c r="C828" s="361"/>
      <c r="D828" s="125"/>
      <c r="E828" s="125"/>
      <c r="F828" s="125"/>
      <c r="G828" s="125"/>
      <c r="H828" s="370"/>
      <c r="I828" s="371"/>
      <c r="J828" s="357"/>
      <c r="K828" s="357"/>
      <c r="L828" s="137"/>
      <c r="M828" s="373"/>
      <c r="N828" s="7"/>
      <c r="O828" s="376"/>
      <c r="P828" s="106"/>
      <c r="Q828" s="77"/>
      <c r="R828" s="59">
        <f t="shared" ref="R828:BM828" si="15513">VALUE(_xlfn.CONCAT(R827,".",R830))</f>
        <v>1</v>
      </c>
      <c r="S828" s="73">
        <f t="shared" si="15513"/>
        <v>32</v>
      </c>
      <c r="T828" s="73">
        <f t="shared" si="15513"/>
        <v>61</v>
      </c>
      <c r="U828" s="73">
        <f t="shared" si="15513"/>
        <v>92</v>
      </c>
      <c r="V828" s="73">
        <f t="shared" si="15513"/>
        <v>122</v>
      </c>
      <c r="W828" s="73">
        <f t="shared" si="15513"/>
        <v>153</v>
      </c>
      <c r="X828" s="73">
        <f t="shared" si="15513"/>
        <v>183</v>
      </c>
      <c r="Y828" s="73">
        <f t="shared" si="15513"/>
        <v>214</v>
      </c>
      <c r="Z828" s="73">
        <f t="shared" si="15513"/>
        <v>245</v>
      </c>
      <c r="AA828" s="73">
        <f t="shared" si="15513"/>
        <v>275</v>
      </c>
      <c r="AB828" s="73">
        <f t="shared" si="15513"/>
        <v>306</v>
      </c>
      <c r="AC828" s="73">
        <f t="shared" si="15513"/>
        <v>336</v>
      </c>
      <c r="AD828" s="73">
        <f t="shared" si="15513"/>
        <v>367</v>
      </c>
      <c r="AE828" s="73">
        <f t="shared" si="15513"/>
        <v>398</v>
      </c>
      <c r="AF828" s="73">
        <f t="shared" si="15513"/>
        <v>426</v>
      </c>
      <c r="AG828" s="73">
        <f t="shared" si="15513"/>
        <v>457</v>
      </c>
      <c r="AH828" s="73">
        <f t="shared" si="15513"/>
        <v>487</v>
      </c>
      <c r="AI828" s="73">
        <f t="shared" si="15513"/>
        <v>518</v>
      </c>
      <c r="AJ828" s="73">
        <f t="shared" si="15513"/>
        <v>548</v>
      </c>
      <c r="AK828" s="73">
        <f t="shared" si="15513"/>
        <v>579</v>
      </c>
      <c r="AL828" s="73">
        <f t="shared" si="15513"/>
        <v>610</v>
      </c>
      <c r="AM828" s="73">
        <f t="shared" si="15513"/>
        <v>640</v>
      </c>
      <c r="AN828" s="73">
        <f t="shared" si="15513"/>
        <v>671</v>
      </c>
      <c r="AO828" s="73">
        <f t="shared" si="15513"/>
        <v>701</v>
      </c>
      <c r="AP828" s="73">
        <f t="shared" si="15513"/>
        <v>732</v>
      </c>
      <c r="AQ828" s="73">
        <f t="shared" si="15513"/>
        <v>763</v>
      </c>
      <c r="AR828" s="73">
        <f t="shared" si="15513"/>
        <v>791</v>
      </c>
      <c r="AS828" s="73">
        <f t="shared" si="15513"/>
        <v>822</v>
      </c>
      <c r="AT828" s="73">
        <f t="shared" si="15513"/>
        <v>852</v>
      </c>
      <c r="AU828" s="73">
        <f t="shared" si="15513"/>
        <v>883</v>
      </c>
      <c r="AV828" s="73">
        <f t="shared" si="15513"/>
        <v>913</v>
      </c>
      <c r="AW828" s="73">
        <f t="shared" si="15513"/>
        <v>944</v>
      </c>
      <c r="AX828" s="73">
        <f t="shared" si="15513"/>
        <v>975</v>
      </c>
      <c r="AY828" s="73">
        <f t="shared" si="15513"/>
        <v>1005</v>
      </c>
      <c r="AZ828" s="73">
        <f t="shared" si="15513"/>
        <v>1036</v>
      </c>
      <c r="BA828" s="73">
        <f t="shared" si="15513"/>
        <v>1066</v>
      </c>
      <c r="BB828" s="73">
        <f t="shared" si="15513"/>
        <v>1097</v>
      </c>
      <c r="BC828" s="73">
        <f t="shared" si="15513"/>
        <v>1128</v>
      </c>
      <c r="BD828" s="73">
        <f t="shared" si="15513"/>
        <v>1156</v>
      </c>
      <c r="BE828" s="73">
        <f t="shared" si="15513"/>
        <v>1187</v>
      </c>
      <c r="BF828" s="73">
        <f t="shared" si="15513"/>
        <v>1217</v>
      </c>
      <c r="BG828" s="73">
        <f t="shared" si="15513"/>
        <v>1248</v>
      </c>
      <c r="BH828" s="73">
        <f t="shared" si="15513"/>
        <v>1278</v>
      </c>
      <c r="BI828" s="73">
        <f t="shared" si="15513"/>
        <v>1309</v>
      </c>
      <c r="BJ828" s="73">
        <f t="shared" si="15513"/>
        <v>1340</v>
      </c>
      <c r="BK828" s="73">
        <f t="shared" si="15513"/>
        <v>1370</v>
      </c>
      <c r="BL828" s="73">
        <f t="shared" si="15513"/>
        <v>1401</v>
      </c>
      <c r="BM828" s="73">
        <f t="shared" si="15513"/>
        <v>1431</v>
      </c>
      <c r="BN828" s="82"/>
      <c r="BO828" s="79"/>
      <c r="BP828" s="79"/>
      <c r="BQ828" s="79"/>
      <c r="BR828" s="106"/>
      <c r="BS828" s="106"/>
      <c r="BT828" s="106"/>
      <c r="BU828" s="106"/>
      <c r="BV828" s="106"/>
      <c r="BW828" s="106"/>
      <c r="BX828" s="106"/>
      <c r="BY828" s="106"/>
      <c r="BZ828" s="106"/>
      <c r="CA828" s="106"/>
      <c r="CB828" s="106"/>
      <c r="CC828" s="106"/>
      <c r="CD828" s="106"/>
      <c r="CE828" s="106"/>
      <c r="CF828" s="106"/>
      <c r="CG828" s="106"/>
    </row>
    <row r="829" spans="1:85" s="245" customFormat="1" ht="18" customHeight="1" x14ac:dyDescent="0.35">
      <c r="A829" s="250"/>
      <c r="B829" s="113"/>
      <c r="C829" s="361"/>
      <c r="D829" s="125"/>
      <c r="E829" s="357" t="s">
        <v>207</v>
      </c>
      <c r="F829" s="357" t="s">
        <v>207</v>
      </c>
      <c r="G829" s="357" t="s">
        <v>207</v>
      </c>
      <c r="H829" s="370"/>
      <c r="I829" s="371"/>
      <c r="J829" s="357"/>
      <c r="K829" s="357"/>
      <c r="L829" s="357" t="s">
        <v>219</v>
      </c>
      <c r="M829" s="373"/>
      <c r="N829" s="7"/>
      <c r="O829" s="376"/>
      <c r="P829" s="106"/>
      <c r="Q829" s="77"/>
      <c r="R829" s="60" t="str">
        <f>VLOOKUP(R827,'Podpůrná data'!$I$188:$J$199,2)</f>
        <v>leden</v>
      </c>
      <c r="S829" s="60" t="str">
        <f>VLOOKUP(S827,'Podpůrná data'!$I$188:$J$199,2)</f>
        <v>únor</v>
      </c>
      <c r="T829" s="60" t="str">
        <f>VLOOKUP(T827,'Podpůrná data'!$I$188:$J$199,2)</f>
        <v>březen</v>
      </c>
      <c r="U829" s="60" t="str">
        <f>VLOOKUP(U827,'Podpůrná data'!$I$188:$J$199,2)</f>
        <v>duben</v>
      </c>
      <c r="V829" s="60" t="str">
        <f>VLOOKUP(V827,'Podpůrná data'!$I$188:$J$199,2)</f>
        <v>květen</v>
      </c>
      <c r="W829" s="60" t="str">
        <f>VLOOKUP(W827,'Podpůrná data'!$I$188:$J$199,2)</f>
        <v>červen</v>
      </c>
      <c r="X829" s="60" t="str">
        <f>VLOOKUP(X827,'Podpůrná data'!$I$188:$J$199,2)</f>
        <v>červenec</v>
      </c>
      <c r="Y829" s="60" t="str">
        <f>VLOOKUP(Y827,'Podpůrná data'!$I$188:$J$199,2)</f>
        <v>srpen</v>
      </c>
      <c r="Z829" s="60" t="str">
        <f>VLOOKUP(Z827,'Podpůrná data'!$I$188:$J$199,2)</f>
        <v>září</v>
      </c>
      <c r="AA829" s="60" t="str">
        <f>VLOOKUP(AA827,'Podpůrná data'!$I$188:$J$199,2)</f>
        <v>říjen</v>
      </c>
      <c r="AB829" s="60" t="str">
        <f>VLOOKUP(AB827,'Podpůrná data'!$I$188:$J$199,2)</f>
        <v>listopad</v>
      </c>
      <c r="AC829" s="60" t="str">
        <f>VLOOKUP(AC827,'Podpůrná data'!$I$188:$J$199,2)</f>
        <v>prosinec</v>
      </c>
      <c r="AD829" s="60" t="str">
        <f>VLOOKUP(AD827,'Podpůrná data'!$I$188:$J$199,2)</f>
        <v>leden</v>
      </c>
      <c r="AE829" s="60" t="str">
        <f>VLOOKUP(AE827,'Podpůrná data'!$I$188:$J$199,2)</f>
        <v>únor</v>
      </c>
      <c r="AF829" s="60" t="str">
        <f>VLOOKUP(AF827,'Podpůrná data'!$I$188:$J$199,2)</f>
        <v>březen</v>
      </c>
      <c r="AG829" s="60" t="str">
        <f>VLOOKUP(AG827,'Podpůrná data'!$I$188:$J$199,2)</f>
        <v>duben</v>
      </c>
      <c r="AH829" s="60" t="str">
        <f>VLOOKUP(AH827,'Podpůrná data'!$I$188:$J$199,2)</f>
        <v>květen</v>
      </c>
      <c r="AI829" s="60" t="str">
        <f>VLOOKUP(AI827,'Podpůrná data'!$I$188:$J$199,2)</f>
        <v>červen</v>
      </c>
      <c r="AJ829" s="60" t="str">
        <f>VLOOKUP(AJ827,'Podpůrná data'!$I$188:$J$199,2)</f>
        <v>červenec</v>
      </c>
      <c r="AK829" s="60" t="str">
        <f>VLOOKUP(AK827,'Podpůrná data'!$I$188:$J$199,2)</f>
        <v>srpen</v>
      </c>
      <c r="AL829" s="60" t="str">
        <f>VLOOKUP(AL827,'Podpůrná data'!$I$188:$J$199,2)</f>
        <v>září</v>
      </c>
      <c r="AM829" s="60" t="str">
        <f>VLOOKUP(AM827,'Podpůrná data'!$I$188:$J$199,2)</f>
        <v>říjen</v>
      </c>
      <c r="AN829" s="60" t="str">
        <f>VLOOKUP(AN827,'Podpůrná data'!$I$188:$J$199,2)</f>
        <v>listopad</v>
      </c>
      <c r="AO829" s="60" t="str">
        <f>VLOOKUP(AO827,'Podpůrná data'!$I$188:$J$199,2)</f>
        <v>prosinec</v>
      </c>
      <c r="AP829" s="60" t="str">
        <f>VLOOKUP(AP827,'Podpůrná data'!$I$188:$J$199,2)</f>
        <v>leden</v>
      </c>
      <c r="AQ829" s="60" t="str">
        <f>VLOOKUP(AQ827,'Podpůrná data'!$I$188:$J$199,2)</f>
        <v>únor</v>
      </c>
      <c r="AR829" s="60" t="str">
        <f>VLOOKUP(AR827,'Podpůrná data'!$I$188:$J$199,2)</f>
        <v>březen</v>
      </c>
      <c r="AS829" s="60" t="str">
        <f>VLOOKUP(AS827,'Podpůrná data'!$I$188:$J$199,2)</f>
        <v>duben</v>
      </c>
      <c r="AT829" s="60" t="str">
        <f>VLOOKUP(AT827,'Podpůrná data'!$I$188:$J$199,2)</f>
        <v>květen</v>
      </c>
      <c r="AU829" s="60" t="str">
        <f>VLOOKUP(AU827,'Podpůrná data'!$I$188:$J$199,2)</f>
        <v>červen</v>
      </c>
      <c r="AV829" s="60" t="str">
        <f>VLOOKUP(AV827,'Podpůrná data'!$I$188:$J$199,2)</f>
        <v>červenec</v>
      </c>
      <c r="AW829" s="60" t="str">
        <f>VLOOKUP(AW827,'Podpůrná data'!$I$188:$J$199,2)</f>
        <v>srpen</v>
      </c>
      <c r="AX829" s="60" t="str">
        <f>VLOOKUP(AX827,'Podpůrná data'!$I$188:$J$199,2)</f>
        <v>září</v>
      </c>
      <c r="AY829" s="60" t="str">
        <f>VLOOKUP(AY827,'Podpůrná data'!$I$188:$J$199,2)</f>
        <v>říjen</v>
      </c>
      <c r="AZ829" s="60" t="str">
        <f>VLOOKUP(AZ827,'Podpůrná data'!$I$188:$J$199,2)</f>
        <v>listopad</v>
      </c>
      <c r="BA829" s="60" t="str">
        <f>VLOOKUP(BA827,'Podpůrná data'!$I$188:$J$199,2)</f>
        <v>prosinec</v>
      </c>
      <c r="BB829" s="60" t="str">
        <f>VLOOKUP(BB827,'Podpůrná data'!$I$188:$J$199,2)</f>
        <v>leden</v>
      </c>
      <c r="BC829" s="60" t="str">
        <f>VLOOKUP(BC827,'Podpůrná data'!$I$188:$J$199,2)</f>
        <v>únor</v>
      </c>
      <c r="BD829" s="60" t="str">
        <f>VLOOKUP(BD827,'Podpůrná data'!$I$188:$J$199,2)</f>
        <v>březen</v>
      </c>
      <c r="BE829" s="60" t="str">
        <f>VLOOKUP(BE827,'Podpůrná data'!$I$188:$J$199,2)</f>
        <v>duben</v>
      </c>
      <c r="BF829" s="60" t="str">
        <f>VLOOKUP(BF827,'Podpůrná data'!$I$188:$J$199,2)</f>
        <v>květen</v>
      </c>
      <c r="BG829" s="60" t="str">
        <f>VLOOKUP(BG827,'Podpůrná data'!$I$188:$J$199,2)</f>
        <v>červen</v>
      </c>
      <c r="BH829" s="60" t="str">
        <f>VLOOKUP(BH827,'Podpůrná data'!$I$188:$J$199,2)</f>
        <v>červenec</v>
      </c>
      <c r="BI829" s="60" t="str">
        <f>VLOOKUP(BI827,'Podpůrná data'!$I$188:$J$199,2)</f>
        <v>srpen</v>
      </c>
      <c r="BJ829" s="60" t="str">
        <f>VLOOKUP(BJ827,'Podpůrná data'!$I$188:$J$199,2)</f>
        <v>září</v>
      </c>
      <c r="BK829" s="60" t="str">
        <f>VLOOKUP(BK827,'Podpůrná data'!$I$188:$J$199,2)</f>
        <v>říjen</v>
      </c>
      <c r="BL829" s="60" t="str">
        <f>VLOOKUP(BL827,'Podpůrná data'!$I$188:$J$199,2)</f>
        <v>listopad</v>
      </c>
      <c r="BM829" s="60" t="str">
        <f>VLOOKUP(BM827,'Podpůrná data'!$I$188:$J$199,2)</f>
        <v>prosinec</v>
      </c>
      <c r="BN829" s="171"/>
      <c r="BO829" s="175"/>
      <c r="BP829" s="197"/>
      <c r="BQ829" s="197"/>
      <c r="BR829" s="106"/>
      <c r="BS829" s="179" t="s">
        <v>105</v>
      </c>
      <c r="BT829" s="179" t="s">
        <v>106</v>
      </c>
      <c r="BU829" s="179" t="s">
        <v>107</v>
      </c>
      <c r="BV829" s="179" t="s">
        <v>108</v>
      </c>
      <c r="BW829" s="179" t="s">
        <v>109</v>
      </c>
      <c r="BX829" s="179" t="s">
        <v>110</v>
      </c>
      <c r="BY829" s="179" t="s">
        <v>111</v>
      </c>
      <c r="BZ829" s="179" t="s">
        <v>112</v>
      </c>
      <c r="CA829" s="179" t="s">
        <v>113</v>
      </c>
      <c r="CB829" s="179" t="s">
        <v>155</v>
      </c>
      <c r="CC829" s="179" t="s">
        <v>156</v>
      </c>
      <c r="CD829" s="179" t="s">
        <v>157</v>
      </c>
      <c r="CE829" s="179" t="s">
        <v>202</v>
      </c>
      <c r="CF829" s="179" t="s">
        <v>203</v>
      </c>
      <c r="CG829" s="179" t="s">
        <v>204</v>
      </c>
    </row>
    <row r="830" spans="1:85" s="245" customFormat="1" ht="16.399999999999999" customHeight="1" x14ac:dyDescent="0.35">
      <c r="A830" s="250"/>
      <c r="B830" s="113"/>
      <c r="C830" s="361"/>
      <c r="D830" s="125"/>
      <c r="E830" s="357"/>
      <c r="F830" s="357"/>
      <c r="G830" s="357"/>
      <c r="H830" s="370"/>
      <c r="I830" s="371"/>
      <c r="J830" s="357"/>
      <c r="K830" s="357"/>
      <c r="L830" s="357"/>
      <c r="M830" s="373"/>
      <c r="N830" s="7"/>
      <c r="O830" s="376"/>
      <c r="P830" s="106"/>
      <c r="Q830" s="77"/>
      <c r="R830" s="60">
        <f>YEAR(Úvod!$F$10)</f>
        <v>1900</v>
      </c>
      <c r="S830" s="60">
        <f t="shared" ref="S830" si="15514">IF(S827=1,R830+1,R830)</f>
        <v>1900</v>
      </c>
      <c r="T830" s="60">
        <f t="shared" ref="T830" si="15515">IF(T827=1,S830+1,S830)</f>
        <v>1900</v>
      </c>
      <c r="U830" s="60">
        <f t="shared" ref="U830" si="15516">IF(U827=1,T830+1,T830)</f>
        <v>1900</v>
      </c>
      <c r="V830" s="60">
        <f t="shared" ref="V830" si="15517">IF(V827=1,U830+1,U830)</f>
        <v>1900</v>
      </c>
      <c r="W830" s="60">
        <f t="shared" ref="W830" si="15518">IF(W827=1,V830+1,V830)</f>
        <v>1900</v>
      </c>
      <c r="X830" s="60">
        <f t="shared" ref="X830" si="15519">IF(X827=1,W830+1,W830)</f>
        <v>1900</v>
      </c>
      <c r="Y830" s="60">
        <f t="shared" ref="Y830" si="15520">IF(Y827=1,X830+1,X830)</f>
        <v>1900</v>
      </c>
      <c r="Z830" s="60">
        <f t="shared" ref="Z830" si="15521">IF(Z827=1,Y830+1,Y830)</f>
        <v>1900</v>
      </c>
      <c r="AA830" s="60">
        <f t="shared" ref="AA830" si="15522">IF(AA827=1,Z830+1,Z830)</f>
        <v>1900</v>
      </c>
      <c r="AB830" s="60">
        <f t="shared" ref="AB830" si="15523">IF(AB827=1,AA830+1,AA830)</f>
        <v>1900</v>
      </c>
      <c r="AC830" s="60">
        <f t="shared" ref="AC830" si="15524">IF(AC827=1,AB830+1,AB830)</f>
        <v>1900</v>
      </c>
      <c r="AD830" s="60">
        <f t="shared" ref="AD830" si="15525">IF(AD827=1,AC830+1,AC830)</f>
        <v>1901</v>
      </c>
      <c r="AE830" s="60">
        <f t="shared" ref="AE830" si="15526">IF(AE827=1,AD830+1,AD830)</f>
        <v>1901</v>
      </c>
      <c r="AF830" s="60">
        <f t="shared" ref="AF830" si="15527">IF(AF827=1,AE830+1,AE830)</f>
        <v>1901</v>
      </c>
      <c r="AG830" s="60">
        <f t="shared" ref="AG830" si="15528">IF(AG827=1,AF830+1,AF830)</f>
        <v>1901</v>
      </c>
      <c r="AH830" s="60">
        <f t="shared" ref="AH830" si="15529">IF(AH827=1,AG830+1,AG830)</f>
        <v>1901</v>
      </c>
      <c r="AI830" s="60">
        <f t="shared" ref="AI830" si="15530">IF(AI827=1,AH830+1,AH830)</f>
        <v>1901</v>
      </c>
      <c r="AJ830" s="60">
        <f t="shared" ref="AJ830" si="15531">IF(AJ827=1,AI830+1,AI830)</f>
        <v>1901</v>
      </c>
      <c r="AK830" s="60">
        <f t="shared" ref="AK830" si="15532">IF(AK827=1,AJ830+1,AJ830)</f>
        <v>1901</v>
      </c>
      <c r="AL830" s="60">
        <f t="shared" ref="AL830" si="15533">IF(AL827=1,AK830+1,AK830)</f>
        <v>1901</v>
      </c>
      <c r="AM830" s="60">
        <f t="shared" ref="AM830" si="15534">IF(AM827=1,AL830+1,AL830)</f>
        <v>1901</v>
      </c>
      <c r="AN830" s="60">
        <f t="shared" ref="AN830" si="15535">IF(AN827=1,AM830+1,AM830)</f>
        <v>1901</v>
      </c>
      <c r="AO830" s="60">
        <f t="shared" ref="AO830" si="15536">IF(AO827=1,AN830+1,AN830)</f>
        <v>1901</v>
      </c>
      <c r="AP830" s="60">
        <f t="shared" ref="AP830" si="15537">IF(AP827=1,AO830+1,AO830)</f>
        <v>1902</v>
      </c>
      <c r="AQ830" s="60">
        <f t="shared" ref="AQ830" si="15538">IF(AQ827=1,AP830+1,AP830)</f>
        <v>1902</v>
      </c>
      <c r="AR830" s="60">
        <f t="shared" ref="AR830" si="15539">IF(AR827=1,AQ830+1,AQ830)</f>
        <v>1902</v>
      </c>
      <c r="AS830" s="60">
        <f t="shared" ref="AS830" si="15540">IF(AS827=1,AR830+1,AR830)</f>
        <v>1902</v>
      </c>
      <c r="AT830" s="60">
        <f t="shared" ref="AT830" si="15541">IF(AT827=1,AS830+1,AS830)</f>
        <v>1902</v>
      </c>
      <c r="AU830" s="60">
        <f t="shared" ref="AU830" si="15542">IF(AU827=1,AT830+1,AT830)</f>
        <v>1902</v>
      </c>
      <c r="AV830" s="60">
        <f t="shared" ref="AV830" si="15543">IF(AV827=1,AU830+1,AU830)</f>
        <v>1902</v>
      </c>
      <c r="AW830" s="60">
        <f t="shared" ref="AW830" si="15544">IF(AW827=1,AV830+1,AV830)</f>
        <v>1902</v>
      </c>
      <c r="AX830" s="60">
        <f t="shared" ref="AX830" si="15545">IF(AX827=1,AW830+1,AW830)</f>
        <v>1902</v>
      </c>
      <c r="AY830" s="60">
        <f t="shared" ref="AY830" si="15546">IF(AY827=1,AX830+1,AX830)</f>
        <v>1902</v>
      </c>
      <c r="AZ830" s="60">
        <f t="shared" ref="AZ830" si="15547">IF(AZ827=1,AY830+1,AY830)</f>
        <v>1902</v>
      </c>
      <c r="BA830" s="60">
        <f t="shared" ref="BA830" si="15548">IF(BA827=1,AZ830+1,AZ830)</f>
        <v>1902</v>
      </c>
      <c r="BB830" s="60">
        <f t="shared" ref="BB830" si="15549">IF(BB827=1,BA830+1,BA830)</f>
        <v>1903</v>
      </c>
      <c r="BC830" s="60">
        <f t="shared" ref="BC830" si="15550">IF(BC827=1,BB830+1,BB830)</f>
        <v>1903</v>
      </c>
      <c r="BD830" s="60">
        <f t="shared" ref="BD830" si="15551">IF(BD827=1,BC830+1,BC830)</f>
        <v>1903</v>
      </c>
      <c r="BE830" s="60">
        <f t="shared" ref="BE830" si="15552">IF(BE827=1,BD830+1,BD830)</f>
        <v>1903</v>
      </c>
      <c r="BF830" s="60">
        <f t="shared" ref="BF830" si="15553">IF(BF827=1,BE830+1,BE830)</f>
        <v>1903</v>
      </c>
      <c r="BG830" s="60">
        <f t="shared" ref="BG830" si="15554">IF(BG827=1,BF830+1,BF830)</f>
        <v>1903</v>
      </c>
      <c r="BH830" s="60">
        <f t="shared" ref="BH830" si="15555">IF(BH827=1,BG830+1,BG830)</f>
        <v>1903</v>
      </c>
      <c r="BI830" s="60">
        <f t="shared" ref="BI830" si="15556">IF(BI827=1,BH830+1,BH830)</f>
        <v>1903</v>
      </c>
      <c r="BJ830" s="60">
        <f t="shared" ref="BJ830" si="15557">IF(BJ827=1,BI830+1,BI830)</f>
        <v>1903</v>
      </c>
      <c r="BK830" s="60">
        <f t="shared" ref="BK830" si="15558">IF(BK827=1,BJ830+1,BJ830)</f>
        <v>1903</v>
      </c>
      <c r="BL830" s="60">
        <f t="shared" ref="BL830" si="15559">IF(BL827=1,BK830+1,BK830)</f>
        <v>1903</v>
      </c>
      <c r="BM830" s="60">
        <f t="shared" ref="BM830" si="15560">IF(BM827=1,BL830+1,BL830)</f>
        <v>1903</v>
      </c>
      <c r="BN830" s="195"/>
      <c r="BO830" s="196"/>
      <c r="BP830" s="197"/>
      <c r="BQ830" s="197"/>
      <c r="BR830" s="106"/>
      <c r="BS830" s="106"/>
      <c r="BT830" s="106"/>
      <c r="BU830" s="106"/>
      <c r="BV830" s="106"/>
      <c r="BW830" s="106"/>
      <c r="BX830" s="106"/>
      <c r="BY830" s="106"/>
      <c r="BZ830" s="106"/>
      <c r="CA830" s="106"/>
      <c r="CB830" s="106"/>
      <c r="CC830" s="106"/>
      <c r="CD830" s="106"/>
      <c r="CE830" s="106"/>
      <c r="CF830" s="106"/>
      <c r="CG830" s="106"/>
    </row>
    <row r="831" spans="1:85" s="245" customFormat="1" ht="16.399999999999999" customHeight="1" x14ac:dyDescent="0.35">
      <c r="A831" s="250"/>
      <c r="B831" s="113"/>
      <c r="C831" s="125"/>
      <c r="D831" s="125"/>
      <c r="E831" s="357"/>
      <c r="F831" s="357"/>
      <c r="G831" s="357"/>
      <c r="H831" s="370"/>
      <c r="I831" s="371"/>
      <c r="J831" s="357"/>
      <c r="K831" s="372"/>
      <c r="L831" s="357"/>
      <c r="M831" s="374"/>
      <c r="N831" s="7"/>
      <c r="O831" s="377"/>
      <c r="P831" s="106"/>
      <c r="Q831" s="63" t="s">
        <v>159</v>
      </c>
      <c r="R831" s="251"/>
      <c r="S831" s="251"/>
      <c r="T831" s="251"/>
      <c r="U831" s="251"/>
      <c r="V831" s="251"/>
      <c r="W831" s="251"/>
      <c r="X831" s="251"/>
      <c r="Y831" s="251"/>
      <c r="Z831" s="251"/>
      <c r="AA831" s="251"/>
      <c r="AB831" s="251"/>
      <c r="AC831" s="251"/>
      <c r="AD831" s="251"/>
      <c r="AE831" s="251"/>
      <c r="AF831" s="251"/>
      <c r="AG831" s="251"/>
      <c r="AH831" s="251"/>
      <c r="AI831" s="251"/>
      <c r="AJ831" s="251"/>
      <c r="AK831" s="251"/>
      <c r="AL831" s="251"/>
      <c r="AM831" s="251"/>
      <c r="AN831" s="251"/>
      <c r="AO831" s="251"/>
      <c r="AP831" s="251"/>
      <c r="AQ831" s="251"/>
      <c r="AR831" s="251"/>
      <c r="AS831" s="251"/>
      <c r="AT831" s="251"/>
      <c r="AU831" s="251"/>
      <c r="AV831" s="251"/>
      <c r="AW831" s="251"/>
      <c r="AX831" s="251"/>
      <c r="AY831" s="251"/>
      <c r="AZ831" s="251"/>
      <c r="BA831" s="251"/>
      <c r="BB831" s="251"/>
      <c r="BC831" s="251"/>
      <c r="BD831" s="251"/>
      <c r="BE831" s="251"/>
      <c r="BF831" s="251"/>
      <c r="BG831" s="251"/>
      <c r="BH831" s="251"/>
      <c r="BI831" s="251"/>
      <c r="BJ831" s="251"/>
      <c r="BK831" s="251"/>
      <c r="BL831" s="251"/>
      <c r="BM831" s="251"/>
      <c r="BN831" s="195"/>
      <c r="BO831" s="196"/>
      <c r="BP831" s="197"/>
      <c r="BQ831" s="197"/>
      <c r="BR831" s="106"/>
      <c r="BS831" s="106"/>
      <c r="BT831" s="106"/>
      <c r="BU831" s="106"/>
      <c r="BV831" s="106"/>
      <c r="BW831" s="106"/>
      <c r="BX831" s="106"/>
      <c r="BY831" s="106"/>
      <c r="BZ831" s="106"/>
      <c r="CA831" s="106"/>
      <c r="CB831" s="106"/>
      <c r="CC831" s="106"/>
      <c r="CD831" s="106"/>
      <c r="CE831" s="106"/>
      <c r="CF831" s="106"/>
      <c r="CG831" s="106"/>
    </row>
    <row r="832" spans="1:85" s="245" customFormat="1" ht="23.5" customHeight="1" x14ac:dyDescent="0.35">
      <c r="A832" s="243"/>
      <c r="B832" s="126" t="s">
        <v>391</v>
      </c>
      <c r="C832" s="359"/>
      <c r="D832" s="359"/>
      <c r="E832" s="252"/>
      <c r="F832" s="252"/>
      <c r="G832" s="241"/>
      <c r="H832" s="253"/>
      <c r="I832" s="254"/>
      <c r="J832" s="253"/>
      <c r="K832" s="205">
        <f>IF(J832="",0,IF(J832="ANO",'Podpůrná data'!$B$5,'Podpůrná data'!$B$3))</f>
        <v>0</v>
      </c>
      <c r="L832" s="203">
        <f>IFERROR(INT(ROUND(I832,2)*(VLOOKUP(INT(H832),'Podpůrná data'!$A$189:$B$233,2,FALSE))*(H832/(INT(H832)))),0)</f>
        <v>0</v>
      </c>
      <c r="M832" s="61">
        <f>K832*L832</f>
        <v>0</v>
      </c>
      <c r="N832" s="62">
        <f>IF(M832&gt;0,IF(ISTEXT(C832)=TRUE,0,1),0)</f>
        <v>0</v>
      </c>
      <c r="O832" s="166">
        <f>IF(M832&gt;0,1,0)</f>
        <v>0</v>
      </c>
      <c r="P832" s="127"/>
      <c r="Q832" s="63" t="s">
        <v>95</v>
      </c>
      <c r="R832" s="255"/>
      <c r="S832" s="255"/>
      <c r="T832" s="255"/>
      <c r="U832" s="255"/>
      <c r="V832" s="255"/>
      <c r="W832" s="255"/>
      <c r="X832" s="255"/>
      <c r="Y832" s="255"/>
      <c r="Z832" s="255"/>
      <c r="AA832" s="255"/>
      <c r="AB832" s="255"/>
      <c r="AC832" s="255"/>
      <c r="AD832" s="255"/>
      <c r="AE832" s="255"/>
      <c r="AF832" s="255"/>
      <c r="AG832" s="255"/>
      <c r="AH832" s="255"/>
      <c r="AI832" s="255"/>
      <c r="AJ832" s="255"/>
      <c r="AK832" s="255"/>
      <c r="AL832" s="255"/>
      <c r="AM832" s="255"/>
      <c r="AN832" s="255"/>
      <c r="AO832" s="255"/>
      <c r="AP832" s="255"/>
      <c r="AQ832" s="255"/>
      <c r="AR832" s="255"/>
      <c r="AS832" s="255"/>
      <c r="AT832" s="255"/>
      <c r="AU832" s="255"/>
      <c r="AV832" s="255"/>
      <c r="AW832" s="255"/>
      <c r="AX832" s="255"/>
      <c r="AY832" s="255"/>
      <c r="AZ832" s="255"/>
      <c r="BA832" s="255"/>
      <c r="BB832" s="255"/>
      <c r="BC832" s="255"/>
      <c r="BD832" s="255"/>
      <c r="BE832" s="255"/>
      <c r="BF832" s="255"/>
      <c r="BG832" s="255"/>
      <c r="BH832" s="255"/>
      <c r="BI832" s="255"/>
      <c r="BJ832" s="255"/>
      <c r="BK832" s="255"/>
      <c r="BL832" s="255"/>
      <c r="BM832" s="255"/>
      <c r="BN832" s="362">
        <f>SUM(R840:BM840)</f>
        <v>0</v>
      </c>
      <c r="BO832" s="364">
        <f>SUM(R841:BM841)</f>
        <v>0</v>
      </c>
      <c r="BP832" s="366">
        <f>IF($O832=0,0,IF($BN832&gt;=143*$I832,1,0))</f>
        <v>0</v>
      </c>
      <c r="BQ832" s="366">
        <f>IF($BN832&gt;=143*$I832,0,(CEILING(143*$I832,1)-$BN832))</f>
        <v>0</v>
      </c>
      <c r="BR832" s="106"/>
      <c r="BS832" s="106"/>
      <c r="BT832" s="106"/>
      <c r="BU832" s="106"/>
      <c r="BV832" s="106"/>
      <c r="BW832" s="106"/>
      <c r="BX832" s="106"/>
      <c r="BY832" s="106"/>
      <c r="BZ832" s="106"/>
      <c r="CA832" s="106"/>
      <c r="CB832" s="106"/>
      <c r="CC832" s="106"/>
      <c r="CD832" s="106"/>
      <c r="CE832" s="106"/>
      <c r="CF832" s="106"/>
      <c r="CG832" s="106"/>
    </row>
    <row r="833" spans="1:85" s="245" customFormat="1" ht="29" x14ac:dyDescent="0.35">
      <c r="A833" s="243"/>
      <c r="B833" s="128"/>
      <c r="C833" s="80"/>
      <c r="D833" s="80"/>
      <c r="E833" s="80"/>
      <c r="F833" s="80"/>
      <c r="G833" s="80"/>
      <c r="H833" s="80"/>
      <c r="I833" s="80"/>
      <c r="J833" s="80"/>
      <c r="K833" s="80"/>
      <c r="L833" s="80"/>
      <c r="M833" s="64"/>
      <c r="N833" s="7"/>
      <c r="O833" s="192"/>
      <c r="P833" s="106"/>
      <c r="Q833" s="63" t="s">
        <v>129</v>
      </c>
      <c r="R833" s="256"/>
      <c r="S833" s="256"/>
      <c r="T833" s="256"/>
      <c r="U833" s="256"/>
      <c r="V833" s="256"/>
      <c r="W833" s="256"/>
      <c r="X833" s="256"/>
      <c r="Y833" s="256"/>
      <c r="Z833" s="256"/>
      <c r="AA833" s="256"/>
      <c r="AB833" s="256"/>
      <c r="AC833" s="256"/>
      <c r="AD833" s="256"/>
      <c r="AE833" s="256"/>
      <c r="AF833" s="256"/>
      <c r="AG833" s="256"/>
      <c r="AH833" s="256"/>
      <c r="AI833" s="256"/>
      <c r="AJ833" s="256"/>
      <c r="AK833" s="256"/>
      <c r="AL833" s="256"/>
      <c r="AM833" s="256"/>
      <c r="AN833" s="256"/>
      <c r="AO833" s="256"/>
      <c r="AP833" s="256"/>
      <c r="AQ833" s="256"/>
      <c r="AR833" s="256"/>
      <c r="AS833" s="256"/>
      <c r="AT833" s="256"/>
      <c r="AU833" s="256"/>
      <c r="AV833" s="256"/>
      <c r="AW833" s="256"/>
      <c r="AX833" s="256"/>
      <c r="AY833" s="256"/>
      <c r="AZ833" s="256"/>
      <c r="BA833" s="256"/>
      <c r="BB833" s="256"/>
      <c r="BC833" s="256"/>
      <c r="BD833" s="256"/>
      <c r="BE833" s="256"/>
      <c r="BF833" s="256"/>
      <c r="BG833" s="256"/>
      <c r="BH833" s="256"/>
      <c r="BI833" s="256"/>
      <c r="BJ833" s="256"/>
      <c r="BK833" s="256"/>
      <c r="BL833" s="256"/>
      <c r="BM833" s="256"/>
      <c r="BN833" s="362"/>
      <c r="BO833" s="364"/>
      <c r="BP833" s="366"/>
      <c r="BQ833" s="366"/>
      <c r="BR833" s="106"/>
      <c r="BS833" s="106"/>
      <c r="BT833" s="106"/>
      <c r="BU833" s="106"/>
      <c r="BV833" s="106"/>
      <c r="BW833" s="106"/>
      <c r="BX833" s="106"/>
      <c r="BY833" s="106"/>
      <c r="BZ833" s="106"/>
      <c r="CA833" s="106"/>
      <c r="CB833" s="106"/>
      <c r="CC833" s="106"/>
      <c r="CD833" s="106"/>
      <c r="CE833" s="106"/>
      <c r="CF833" s="106"/>
      <c r="CG833" s="106"/>
    </row>
    <row r="834" spans="1:85" s="245" customFormat="1" ht="14.5" hidden="1" customHeight="1" x14ac:dyDescent="0.35">
      <c r="A834" s="243"/>
      <c r="B834" s="128"/>
      <c r="C834" s="80"/>
      <c r="D834" s="80"/>
      <c r="E834" s="80"/>
      <c r="F834" s="80"/>
      <c r="G834" s="80"/>
      <c r="H834" s="80"/>
      <c r="I834" s="80"/>
      <c r="J834" s="80"/>
      <c r="K834" s="80"/>
      <c r="L834" s="80"/>
      <c r="M834" s="64"/>
      <c r="N834" s="7"/>
      <c r="O834" s="192"/>
      <c r="P834" s="106"/>
      <c r="Q834" s="65" t="s">
        <v>130</v>
      </c>
      <c r="R834" s="66">
        <f>IF(R832&lt;&gt;0,1,0)</f>
        <v>0</v>
      </c>
      <c r="S834" s="66">
        <f t="shared" ref="S834" si="15561">IF(R834&gt;0,R834+1,IF(S832&lt;&gt;0,1,0))</f>
        <v>0</v>
      </c>
      <c r="T834" s="66">
        <f t="shared" ref="T834" si="15562">IF(S834&gt;0,S834+1,IF(T832&lt;&gt;0,1,0))</f>
        <v>0</v>
      </c>
      <c r="U834" s="66">
        <f t="shared" ref="U834" si="15563">IF(T834&gt;0,T834+1,IF(U832&lt;&gt;0,1,0))</f>
        <v>0</v>
      </c>
      <c r="V834" s="66">
        <f t="shared" ref="V834" si="15564">IF(U834&gt;0,U834+1,IF(V832&lt;&gt;0,1,0))</f>
        <v>0</v>
      </c>
      <c r="W834" s="66">
        <f t="shared" ref="W834" si="15565">IF(V834&gt;0,V834+1,IF(W832&lt;&gt;0,1,0))</f>
        <v>0</v>
      </c>
      <c r="X834" s="66">
        <f t="shared" ref="X834" si="15566">IF(W834&gt;0,W834+1,IF(X832&lt;&gt;0,1,0))</f>
        <v>0</v>
      </c>
      <c r="Y834" s="66">
        <f t="shared" ref="Y834" si="15567">IF(X834&gt;0,X834+1,IF(Y832&lt;&gt;0,1,0))</f>
        <v>0</v>
      </c>
      <c r="Z834" s="66">
        <f t="shared" ref="Z834" si="15568">IF(Y834&gt;0,Y834+1,IF(Z832&lt;&gt;0,1,0))</f>
        <v>0</v>
      </c>
      <c r="AA834" s="66">
        <f t="shared" ref="AA834" si="15569">IF(Z834&gt;0,Z834+1,IF(AA832&lt;&gt;0,1,0))</f>
        <v>0</v>
      </c>
      <c r="AB834" s="66">
        <f t="shared" ref="AB834" si="15570">IF(AA834&gt;0,AA834+1,IF(AB832&lt;&gt;0,1,0))</f>
        <v>0</v>
      </c>
      <c r="AC834" s="66">
        <f t="shared" ref="AC834" si="15571">IF(AB834&gt;0,AB834+1,IF(AC832&lt;&gt;0,1,0))</f>
        <v>0</v>
      </c>
      <c r="AD834" s="66">
        <f t="shared" ref="AD834" si="15572">IF(AC834&gt;0,AC834+1,IF(AD832&lt;&gt;0,1,0))</f>
        <v>0</v>
      </c>
      <c r="AE834" s="66">
        <f t="shared" ref="AE834" si="15573">IF(AD834&gt;0,AD834+1,IF(AE832&lt;&gt;0,1,0))</f>
        <v>0</v>
      </c>
      <c r="AF834" s="66">
        <f t="shared" ref="AF834" si="15574">IF(AE834&gt;0,AE834+1,IF(AF832&lt;&gt;0,1,0))</f>
        <v>0</v>
      </c>
      <c r="AG834" s="66">
        <f t="shared" ref="AG834" si="15575">IF(AF834&gt;0,AF834+1,IF(AG832&lt;&gt;0,1,0))</f>
        <v>0</v>
      </c>
      <c r="AH834" s="66">
        <f t="shared" ref="AH834" si="15576">IF(AG834&gt;0,AG834+1,IF(AH832&lt;&gt;0,1,0))</f>
        <v>0</v>
      </c>
      <c r="AI834" s="66">
        <f t="shared" ref="AI834" si="15577">IF(AH834&gt;0,AH834+1,IF(AI832&lt;&gt;0,1,0))</f>
        <v>0</v>
      </c>
      <c r="AJ834" s="66">
        <f t="shared" ref="AJ834" si="15578">IF(AI834&gt;0,AI834+1,IF(AJ832&lt;&gt;0,1,0))</f>
        <v>0</v>
      </c>
      <c r="AK834" s="66">
        <f t="shared" ref="AK834" si="15579">IF(AJ834&gt;0,AJ834+1,IF(AK832&lt;&gt;0,1,0))</f>
        <v>0</v>
      </c>
      <c r="AL834" s="66">
        <f t="shared" ref="AL834" si="15580">IF(AK834&gt;0,AK834+1,IF(AL832&lt;&gt;0,1,0))</f>
        <v>0</v>
      </c>
      <c r="AM834" s="66">
        <f t="shared" ref="AM834" si="15581">IF(AL834&gt;0,AL834+1,IF(AM832&lt;&gt;0,1,0))</f>
        <v>0</v>
      </c>
      <c r="AN834" s="66">
        <f t="shared" ref="AN834" si="15582">IF(AM834&gt;0,AM834+1,IF(AN832&lt;&gt;0,1,0))</f>
        <v>0</v>
      </c>
      <c r="AO834" s="66">
        <f t="shared" ref="AO834" si="15583">IF(AN834&gt;0,AN834+1,IF(AO832&lt;&gt;0,1,0))</f>
        <v>0</v>
      </c>
      <c r="AP834" s="66">
        <f t="shared" ref="AP834" si="15584">IF(AO834&gt;0,AO834+1,IF(AP832&lt;&gt;0,1,0))</f>
        <v>0</v>
      </c>
      <c r="AQ834" s="66">
        <f t="shared" ref="AQ834" si="15585">IF(AP834&gt;0,AP834+1,IF(AQ832&lt;&gt;0,1,0))</f>
        <v>0</v>
      </c>
      <c r="AR834" s="66">
        <f t="shared" ref="AR834" si="15586">IF(AQ834&gt;0,AQ834+1,IF(AR832&lt;&gt;0,1,0))</f>
        <v>0</v>
      </c>
      <c r="AS834" s="66">
        <f t="shared" ref="AS834" si="15587">IF(AR834&gt;0,AR834+1,IF(AS832&lt;&gt;0,1,0))</f>
        <v>0</v>
      </c>
      <c r="AT834" s="66">
        <f t="shared" ref="AT834" si="15588">IF(AS834&gt;0,AS834+1,IF(AT832&lt;&gt;0,1,0))</f>
        <v>0</v>
      </c>
      <c r="AU834" s="66">
        <f t="shared" ref="AU834" si="15589">IF(AT834&gt;0,AT834+1,IF(AU832&lt;&gt;0,1,0))</f>
        <v>0</v>
      </c>
      <c r="AV834" s="66">
        <f t="shared" ref="AV834" si="15590">IF(AU834&gt;0,AU834+1,IF(AV832&lt;&gt;0,1,0))</f>
        <v>0</v>
      </c>
      <c r="AW834" s="66">
        <f t="shared" ref="AW834" si="15591">IF(AV834&gt;0,AV834+1,IF(AW832&lt;&gt;0,1,0))</f>
        <v>0</v>
      </c>
      <c r="AX834" s="66">
        <f t="shared" ref="AX834" si="15592">IF(AW834&gt;0,AW834+1,IF(AX832&lt;&gt;0,1,0))</f>
        <v>0</v>
      </c>
      <c r="AY834" s="66">
        <f t="shared" ref="AY834" si="15593">IF(AX834&gt;0,AX834+1,IF(AY832&lt;&gt;0,1,0))</f>
        <v>0</v>
      </c>
      <c r="AZ834" s="66">
        <f t="shared" ref="AZ834" si="15594">IF(AY834&gt;0,AY834+1,IF(AZ832&lt;&gt;0,1,0))</f>
        <v>0</v>
      </c>
      <c r="BA834" s="66">
        <f t="shared" ref="BA834" si="15595">IF(AZ834&gt;0,AZ834+1,IF(BA832&lt;&gt;0,1,0))</f>
        <v>0</v>
      </c>
      <c r="BB834" s="66">
        <f t="shared" ref="BB834" si="15596">IF(BA834&gt;0,BA834+1,IF(BB832&lt;&gt;0,1,0))</f>
        <v>0</v>
      </c>
      <c r="BC834" s="66">
        <f t="shared" ref="BC834" si="15597">IF(BB834&gt;0,BB834+1,IF(BC832&lt;&gt;0,1,0))</f>
        <v>0</v>
      </c>
      <c r="BD834" s="66">
        <f t="shared" ref="BD834" si="15598">IF(BC834&gt;0,BC834+1,IF(BD832&lt;&gt;0,1,0))</f>
        <v>0</v>
      </c>
      <c r="BE834" s="66">
        <f t="shared" ref="BE834" si="15599">IF(BD834&gt;0,BD834+1,IF(BE832&lt;&gt;0,1,0))</f>
        <v>0</v>
      </c>
      <c r="BF834" s="66">
        <f t="shared" ref="BF834" si="15600">IF(BE834&gt;0,BE834+1,IF(BF832&lt;&gt;0,1,0))</f>
        <v>0</v>
      </c>
      <c r="BG834" s="66">
        <f t="shared" ref="BG834" si="15601">IF(BF834&gt;0,BF834+1,IF(BG832&lt;&gt;0,1,0))</f>
        <v>0</v>
      </c>
      <c r="BH834" s="66">
        <f t="shared" ref="BH834" si="15602">IF(BG834&gt;0,BG834+1,IF(BH832&lt;&gt;0,1,0))</f>
        <v>0</v>
      </c>
      <c r="BI834" s="66">
        <f t="shared" ref="BI834" si="15603">IF(BH834&gt;0,BH834+1,IF(BI832&lt;&gt;0,1,0))</f>
        <v>0</v>
      </c>
      <c r="BJ834" s="66">
        <f t="shared" ref="BJ834" si="15604">IF(BI834&gt;0,BI834+1,IF(BJ832&lt;&gt;0,1,0))</f>
        <v>0</v>
      </c>
      <c r="BK834" s="66">
        <f t="shared" ref="BK834" si="15605">IF(BJ834&gt;0,BJ834+1,IF(BK832&lt;&gt;0,1,0))</f>
        <v>0</v>
      </c>
      <c r="BL834" s="66">
        <f t="shared" ref="BL834" si="15606">IF(BK834&gt;0,BK834+1,IF(BL832&lt;&gt;0,1,0))</f>
        <v>0</v>
      </c>
      <c r="BM834" s="66">
        <f t="shared" ref="BM834" si="15607">IF(BL834&gt;0,BL834+1,IF(BM832&lt;&gt;0,1,0))</f>
        <v>0</v>
      </c>
      <c r="BN834" s="362"/>
      <c r="BO834" s="364"/>
      <c r="BP834" s="366"/>
      <c r="BQ834" s="366"/>
      <c r="BR834" s="106"/>
      <c r="BS834" s="106"/>
      <c r="BT834" s="106"/>
      <c r="BU834" s="106"/>
      <c r="BV834" s="106"/>
      <c r="BW834" s="106"/>
      <c r="BX834" s="106"/>
      <c r="BY834" s="106"/>
      <c r="BZ834" s="106"/>
      <c r="CA834" s="106"/>
      <c r="CB834" s="106"/>
      <c r="CC834" s="106"/>
      <c r="CD834" s="106"/>
      <c r="CE834" s="106"/>
      <c r="CF834" s="106"/>
      <c r="CG834" s="106"/>
    </row>
    <row r="835" spans="1:85" s="245" customFormat="1" ht="14.5" hidden="1" customHeight="1" x14ac:dyDescent="0.35">
      <c r="A835" s="243"/>
      <c r="B835" s="128"/>
      <c r="C835" s="80"/>
      <c r="D835" s="80"/>
      <c r="E835" s="80"/>
      <c r="F835" s="80"/>
      <c r="G835" s="80"/>
      <c r="H835" s="80"/>
      <c r="I835" s="80"/>
      <c r="J835" s="80"/>
      <c r="K835" s="80"/>
      <c r="L835" s="80"/>
      <c r="M835" s="64"/>
      <c r="N835" s="7"/>
      <c r="O835" s="192"/>
      <c r="P835" s="106"/>
      <c r="Q835" s="65" t="s">
        <v>131</v>
      </c>
      <c r="R835" s="66">
        <f>R834</f>
        <v>0</v>
      </c>
      <c r="S835" s="66">
        <f>IF(S834=0,0,IF(OR(R835=0,R835=12),1,R835+1))</f>
        <v>0</v>
      </c>
      <c r="T835" s="66">
        <f t="shared" ref="T835" si="15608">IF(T834=0,0,IF(OR(S835=0,S835=12),1,S835+1))</f>
        <v>0</v>
      </c>
      <c r="U835" s="66">
        <f t="shared" ref="U835" si="15609">IF(U834=0,0,IF(OR(T835=0,T835=12),1,T835+1))</f>
        <v>0</v>
      </c>
      <c r="V835" s="66">
        <f t="shared" ref="V835" si="15610">IF(V834=0,0,IF(OR(U835=0,U835=12),1,U835+1))</f>
        <v>0</v>
      </c>
      <c r="W835" s="66">
        <f t="shared" ref="W835" si="15611">IF(W834=0,0,IF(OR(V835=0,V835=12),1,V835+1))</f>
        <v>0</v>
      </c>
      <c r="X835" s="66">
        <f t="shared" ref="X835" si="15612">IF(X834=0,0,IF(OR(W835=0,W835=12),1,W835+1))</f>
        <v>0</v>
      </c>
      <c r="Y835" s="66">
        <f t="shared" ref="Y835" si="15613">IF(Y834=0,0,IF(OR(X835=0,X835=12),1,X835+1))</f>
        <v>0</v>
      </c>
      <c r="Z835" s="66">
        <f t="shared" ref="Z835" si="15614">IF(Z834=0,0,IF(OR(Y835=0,Y835=12),1,Y835+1))</f>
        <v>0</v>
      </c>
      <c r="AA835" s="66">
        <f t="shared" ref="AA835" si="15615">IF(AA834=0,0,IF(OR(Z835=0,Z835=12),1,Z835+1))</f>
        <v>0</v>
      </c>
      <c r="AB835" s="66">
        <f t="shared" ref="AB835" si="15616">IF(AB834=0,0,IF(OR(AA835=0,AA835=12),1,AA835+1))</f>
        <v>0</v>
      </c>
      <c r="AC835" s="66">
        <f t="shared" ref="AC835" si="15617">IF(AC834=0,0,IF(OR(AB835=0,AB835=12),1,AB835+1))</f>
        <v>0</v>
      </c>
      <c r="AD835" s="66">
        <f t="shared" ref="AD835" si="15618">IF(AD834=0,0,IF(OR(AC835=0,AC835=12),1,AC835+1))</f>
        <v>0</v>
      </c>
      <c r="AE835" s="66">
        <f t="shared" ref="AE835" si="15619">IF(AE834=0,0,IF(OR(AD835=0,AD835=12),1,AD835+1))</f>
        <v>0</v>
      </c>
      <c r="AF835" s="66">
        <f t="shared" ref="AF835" si="15620">IF(AF834=0,0,IF(OR(AE835=0,AE835=12),1,AE835+1))</f>
        <v>0</v>
      </c>
      <c r="AG835" s="66">
        <f t="shared" ref="AG835" si="15621">IF(AG834=0,0,IF(OR(AF835=0,AF835=12),1,AF835+1))</f>
        <v>0</v>
      </c>
      <c r="AH835" s="66">
        <f t="shared" ref="AH835" si="15622">IF(AH834=0,0,IF(OR(AG835=0,AG835=12),1,AG835+1))</f>
        <v>0</v>
      </c>
      <c r="AI835" s="66">
        <f t="shared" ref="AI835" si="15623">IF(AI834=0,0,IF(OR(AH835=0,AH835=12),1,AH835+1))</f>
        <v>0</v>
      </c>
      <c r="AJ835" s="66">
        <f t="shared" ref="AJ835" si="15624">IF(AJ834=0,0,IF(OR(AI835=0,AI835=12),1,AI835+1))</f>
        <v>0</v>
      </c>
      <c r="AK835" s="66">
        <f t="shared" ref="AK835" si="15625">IF(AK834=0,0,IF(OR(AJ835=0,AJ835=12),1,AJ835+1))</f>
        <v>0</v>
      </c>
      <c r="AL835" s="66">
        <f t="shared" ref="AL835" si="15626">IF(AL834=0,0,IF(OR(AK835=0,AK835=12),1,AK835+1))</f>
        <v>0</v>
      </c>
      <c r="AM835" s="66">
        <f t="shared" ref="AM835" si="15627">IF(AM834=0,0,IF(OR(AL835=0,AL835=12),1,AL835+1))</f>
        <v>0</v>
      </c>
      <c r="AN835" s="66">
        <f t="shared" ref="AN835" si="15628">IF(AN834=0,0,IF(OR(AM835=0,AM835=12),1,AM835+1))</f>
        <v>0</v>
      </c>
      <c r="AO835" s="66">
        <f t="shared" ref="AO835" si="15629">IF(AO834=0,0,IF(OR(AN835=0,AN835=12),1,AN835+1))</f>
        <v>0</v>
      </c>
      <c r="AP835" s="66">
        <f t="shared" ref="AP835" si="15630">IF(AP834=0,0,IF(OR(AO835=0,AO835=12),1,AO835+1))</f>
        <v>0</v>
      </c>
      <c r="AQ835" s="66">
        <f t="shared" ref="AQ835" si="15631">IF(AQ834=0,0,IF(OR(AP835=0,AP835=12),1,AP835+1))</f>
        <v>0</v>
      </c>
      <c r="AR835" s="66">
        <f t="shared" ref="AR835" si="15632">IF(AR834=0,0,IF(OR(AQ835=0,AQ835=12),1,AQ835+1))</f>
        <v>0</v>
      </c>
      <c r="AS835" s="66">
        <f t="shared" ref="AS835" si="15633">IF(AS834=0,0,IF(OR(AR835=0,AR835=12),1,AR835+1))</f>
        <v>0</v>
      </c>
      <c r="AT835" s="66">
        <f t="shared" ref="AT835" si="15634">IF(AT834=0,0,IF(OR(AS835=0,AS835=12),1,AS835+1))</f>
        <v>0</v>
      </c>
      <c r="AU835" s="66">
        <f t="shared" ref="AU835" si="15635">IF(AU834=0,0,IF(OR(AT835=0,AT835=12),1,AT835+1))</f>
        <v>0</v>
      </c>
      <c r="AV835" s="66">
        <f t="shared" ref="AV835" si="15636">IF(AV834=0,0,IF(OR(AU835=0,AU835=12),1,AU835+1))</f>
        <v>0</v>
      </c>
      <c r="AW835" s="66">
        <f t="shared" ref="AW835" si="15637">IF(AW834=0,0,IF(OR(AV835=0,AV835=12),1,AV835+1))</f>
        <v>0</v>
      </c>
      <c r="AX835" s="66">
        <f t="shared" ref="AX835" si="15638">IF(AX834=0,0,IF(OR(AW835=0,AW835=12),1,AW835+1))</f>
        <v>0</v>
      </c>
      <c r="AY835" s="66">
        <f t="shared" ref="AY835" si="15639">IF(AY834=0,0,IF(OR(AX835=0,AX835=12),1,AX835+1))</f>
        <v>0</v>
      </c>
      <c r="AZ835" s="66">
        <f t="shared" ref="AZ835" si="15640">IF(AZ834=0,0,IF(OR(AY835=0,AY835=12),1,AY835+1))</f>
        <v>0</v>
      </c>
      <c r="BA835" s="66">
        <f t="shared" ref="BA835" si="15641">IF(BA834=0,0,IF(OR(AZ835=0,AZ835=12),1,AZ835+1))</f>
        <v>0</v>
      </c>
      <c r="BB835" s="66">
        <f t="shared" ref="BB835" si="15642">IF(BB834=0,0,IF(OR(BA835=0,BA835=12),1,BA835+1))</f>
        <v>0</v>
      </c>
      <c r="BC835" s="66">
        <f t="shared" ref="BC835" si="15643">IF(BC834=0,0,IF(OR(BB835=0,BB835=12),1,BB835+1))</f>
        <v>0</v>
      </c>
      <c r="BD835" s="66">
        <f t="shared" ref="BD835" si="15644">IF(BD834=0,0,IF(OR(BC835=0,BC835=12),1,BC835+1))</f>
        <v>0</v>
      </c>
      <c r="BE835" s="66">
        <f t="shared" ref="BE835" si="15645">IF(BE834=0,0,IF(OR(BD835=0,BD835=12),1,BD835+1))</f>
        <v>0</v>
      </c>
      <c r="BF835" s="66">
        <f t="shared" ref="BF835" si="15646">IF(BF834=0,0,IF(OR(BE835=0,BE835=12),1,BE835+1))</f>
        <v>0</v>
      </c>
      <c r="BG835" s="66">
        <f t="shared" ref="BG835" si="15647">IF(BG834=0,0,IF(OR(BF835=0,BF835=12),1,BF835+1))</f>
        <v>0</v>
      </c>
      <c r="BH835" s="66">
        <f t="shared" ref="BH835" si="15648">IF(BH834=0,0,IF(OR(BG835=0,BG835=12),1,BG835+1))</f>
        <v>0</v>
      </c>
      <c r="BI835" s="66">
        <f t="shared" ref="BI835" si="15649">IF(BI834=0,0,IF(OR(BH835=0,BH835=12),1,BH835+1))</f>
        <v>0</v>
      </c>
      <c r="BJ835" s="66">
        <f t="shared" ref="BJ835" si="15650">IF(BJ834=0,0,IF(OR(BI835=0,BI835=12),1,BI835+1))</f>
        <v>0</v>
      </c>
      <c r="BK835" s="66">
        <f t="shared" ref="BK835" si="15651">IF(BK834=0,0,IF(OR(BJ835=0,BJ835=12),1,BJ835+1))</f>
        <v>0</v>
      </c>
      <c r="BL835" s="66">
        <f t="shared" ref="BL835" si="15652">IF(BL834=0,0,IF(OR(BK835=0,BK835=12),1,BK835+1))</f>
        <v>0</v>
      </c>
      <c r="BM835" s="66">
        <f t="shared" ref="BM835" si="15653">IF(BM834=0,0,IF(OR(BL835=0,BL835=12),1,BL835+1))</f>
        <v>0</v>
      </c>
      <c r="BN835" s="362"/>
      <c r="BO835" s="364"/>
      <c r="BP835" s="366"/>
      <c r="BQ835" s="366"/>
      <c r="BR835" s="106"/>
      <c r="BS835" s="106"/>
      <c r="BT835" s="106"/>
      <c r="BU835" s="106"/>
      <c r="BV835" s="106"/>
      <c r="BW835" s="106"/>
      <c r="BX835" s="106"/>
      <c r="BY835" s="106"/>
      <c r="BZ835" s="106"/>
      <c r="CA835" s="106"/>
      <c r="CB835" s="106"/>
      <c r="CC835" s="106"/>
      <c r="CD835" s="106"/>
      <c r="CE835" s="106"/>
      <c r="CF835" s="106"/>
      <c r="CG835" s="106"/>
    </row>
    <row r="836" spans="1:85" s="245" customFormat="1" ht="43.5" x14ac:dyDescent="0.35">
      <c r="A836" s="243"/>
      <c r="B836" s="128"/>
      <c r="C836" s="80"/>
      <c r="D836" s="80"/>
      <c r="E836" s="80"/>
      <c r="F836" s="80"/>
      <c r="G836" s="80"/>
      <c r="H836" s="80"/>
      <c r="I836" s="80"/>
      <c r="J836" s="80"/>
      <c r="K836" s="80"/>
      <c r="L836" s="80"/>
      <c r="M836" s="64"/>
      <c r="N836" s="7"/>
      <c r="O836" s="192"/>
      <c r="P836" s="106"/>
      <c r="Q836" s="63" t="s">
        <v>237</v>
      </c>
      <c r="R836" s="68">
        <f>IF(R835&gt;0,IF(R839&gt;$L832,$L832,R839),0)</f>
        <v>0</v>
      </c>
      <c r="S836" s="68">
        <f>IF(S835&gt;0,IF((SUMIFS($R838:R838,$R835:R835,12)+IF(R835=12,0,R836)+S839)&gt;=$L832,$L832-FLOOR(SUMIFS($R838:R838,$R835:R835,12),1),IF(S835=1,S839,S839+R836)),0)</f>
        <v>0</v>
      </c>
      <c r="T836" s="68">
        <f>IF(T835&gt;0,IF((SUMIFS($R838:S838,$R835:S835,12)+IF(S835=12,0,S836)+T839)&gt;=$L832,$L832-FLOOR(SUMIFS($R838:S838,$R835:S835,12),1),IF(T835=1,T839,T839+S836)),0)</f>
        <v>0</v>
      </c>
      <c r="U836" s="68">
        <f>IF(U835&gt;0,IF((SUMIFS($R838:T838,$R835:T835,12)+IF(T835=12,0,T836)+U839)&gt;=$L832,$L832-FLOOR(SUMIFS($R838:T838,$R835:T835,12),1),IF(U835=1,U839,U839+T836)),0)</f>
        <v>0</v>
      </c>
      <c r="V836" s="68">
        <f>IF(V835&gt;0,IF((SUMIFS($R838:U838,$R835:U835,12)+IF(U835=12,0,U836)+V839)&gt;=$L832,$L832-FLOOR(SUMIFS($R838:U838,$R835:U835,12),1),IF(V835=1,V839,V839+U836)),0)</f>
        <v>0</v>
      </c>
      <c r="W836" s="68">
        <f>IF(W835&gt;0,IF((SUMIFS($R838:V838,$R835:V835,12)+IF(V835=12,0,V836)+W839)&gt;=$L832,$L832-FLOOR(SUMIFS($R838:V838,$R835:V835,12),1),IF(W835=1,W839,W839+V836)),0)</f>
        <v>0</v>
      </c>
      <c r="X836" s="68">
        <f>IF(X835&gt;0,IF((SUMIFS($R838:W838,$R835:W835,12)+IF(W835=12,0,W836)+X839)&gt;=$L832,$L832-FLOOR(SUMIFS($R838:W838,$R835:W835,12),1),IF(X835=1,X839,X839+W836)),0)</f>
        <v>0</v>
      </c>
      <c r="Y836" s="68">
        <f>IF(Y835&gt;0,IF((SUMIFS($R838:X838,$R835:X835,12)+IF(X835=12,0,X836)+Y839)&gt;=$L832,$L832-FLOOR(SUMIFS($R838:X838,$R835:X835,12),1),IF(Y835=1,Y839,Y839+X836)),0)</f>
        <v>0</v>
      </c>
      <c r="Z836" s="68">
        <f>IF(Z835&gt;0,IF((SUMIFS($R838:Y838,$R835:Y835,12)+IF(Y835=12,0,Y836)+Z839)&gt;=$L832,$L832-FLOOR(SUMIFS($R838:Y838,$R835:Y835,12),1),IF(Z835=1,Z839,Z839+Y836)),0)</f>
        <v>0</v>
      </c>
      <c r="AA836" s="68">
        <f>IF(AA835&gt;0,IF((SUMIFS($R838:Z838,$R835:Z835,12)+IF(Z835=12,0,Z836)+AA839)&gt;=$L832,$L832-FLOOR(SUMIFS($R838:Z838,$R835:Z835,12),1),IF(AA835=1,AA839,AA839+Z836)),0)</f>
        <v>0</v>
      </c>
      <c r="AB836" s="68">
        <f>IF(AB835&gt;0,IF((SUMIFS($R838:AA838,$R835:AA835,12)+IF(AA835=12,0,AA836)+AB839)&gt;=$L832,$L832-FLOOR(SUMIFS($R838:AA838,$R835:AA835,12),1),IF(AB835=1,AB839,AB839+AA836)),0)</f>
        <v>0</v>
      </c>
      <c r="AC836" s="68">
        <f>IF(AC835&gt;0,IF((SUMIFS($R838:AB838,$R835:AB835,12)+IF(AB835=12,0,AB836)+AC839)&gt;=$L832,$L832-FLOOR(SUMIFS($R838:AB838,$R835:AB835,12),1),IF(AC835=1,AC839,AC839+AB836)),0)</f>
        <v>0</v>
      </c>
      <c r="AD836" s="68">
        <f>IF(AD835&gt;0,IF((SUMIFS($R838:AC838,$R835:AC835,12)+IF(AC835=12,0,AC836)+AD839)&gt;=$L832,$L832-FLOOR(SUMIFS($R838:AC838,$R835:AC835,12),1),IF(AD835=1,AD839,AD839+AC836)),0)</f>
        <v>0</v>
      </c>
      <c r="AE836" s="68">
        <f>IF(AE835&gt;0,IF((SUMIFS($R838:AD838,$R835:AD835,12)+IF(AD835=12,0,AD836)+AE839)&gt;=$L832,$L832-FLOOR(SUMIFS($R838:AD838,$R835:AD835,12),1),IF(AE835=1,AE839,AE839+AD836)),0)</f>
        <v>0</v>
      </c>
      <c r="AF836" s="68">
        <f>IF(AF835&gt;0,IF((SUMIFS($R838:AE838,$R835:AE835,12)+IF(AE835=12,0,AE836)+AF839)&gt;=$L832,$L832-FLOOR(SUMIFS($R838:AE838,$R835:AE835,12),1),IF(AF835=1,AF839,AF839+AE836)),0)</f>
        <v>0</v>
      </c>
      <c r="AG836" s="68">
        <f>IF(AG835&gt;0,IF((SUMIFS($R838:AF838,$R835:AF835,12)+IF(AF835=12,0,AF836)+AG839)&gt;=$L832,$L832-FLOOR(SUMIFS($R838:AF838,$R835:AF835,12),1),IF(AG835=1,AG839,AG839+AF836)),0)</f>
        <v>0</v>
      </c>
      <c r="AH836" s="68">
        <f>IF(AH835&gt;0,IF((SUMIFS($R838:AG838,$R835:AG835,12)+IF(AG835=12,0,AG836)+AH839)&gt;=$L832,$L832-FLOOR(SUMIFS($R838:AG838,$R835:AG835,12),1),IF(AH835=1,AH839,AH839+AG836)),0)</f>
        <v>0</v>
      </c>
      <c r="AI836" s="68">
        <f>IF(AI835&gt;0,IF((SUMIFS($R838:AH838,$R835:AH835,12)+IF(AH835=12,0,AH836)+AI839)&gt;=$L832,$L832-FLOOR(SUMIFS($R838:AH838,$R835:AH835,12),1),IF(AI835=1,AI839,AI839+AH836)),0)</f>
        <v>0</v>
      </c>
      <c r="AJ836" s="68">
        <f>IF(AJ835&gt;0,IF((SUMIFS($R838:AI838,$R835:AI835,12)+IF(AI835=12,0,AI836)+AJ839)&gt;=$L832,$L832-FLOOR(SUMIFS($R838:AI838,$R835:AI835,12),1),IF(AJ835=1,AJ839,AJ839+AI836)),0)</f>
        <v>0</v>
      </c>
      <c r="AK836" s="68">
        <f>IF(AK835&gt;0,IF((SUMIFS($R838:AJ838,$R835:AJ835,12)+IF(AJ835=12,0,AJ836)+AK839)&gt;=$L832,$L832-FLOOR(SUMIFS($R838:AJ838,$R835:AJ835,12),1),IF(AK835=1,AK839,AK839+AJ836)),0)</f>
        <v>0</v>
      </c>
      <c r="AL836" s="68">
        <f>IF(AL835&gt;0,IF((SUMIFS($R838:AK838,$R835:AK835,12)+IF(AK835=12,0,AK836)+AL839)&gt;=$L832,$L832-FLOOR(SUMIFS($R838:AK838,$R835:AK835,12),1),IF(AL835=1,AL839,AL839+AK836)),0)</f>
        <v>0</v>
      </c>
      <c r="AM836" s="68">
        <f>IF(AM835&gt;0,IF((SUMIFS($R838:AL838,$R835:AL835,12)+IF(AL835=12,0,AL836)+AM839)&gt;=$L832,$L832-FLOOR(SUMIFS($R838:AL838,$R835:AL835,12),1),IF(AM835=1,AM839,AM839+AL836)),0)</f>
        <v>0</v>
      </c>
      <c r="AN836" s="68">
        <f>IF(AN835&gt;0,IF((SUMIFS($R838:AM838,$R835:AM835,12)+IF(AM835=12,0,AM836)+AN839)&gt;=$L832,$L832-FLOOR(SUMIFS($R838:AM838,$R835:AM835,12),1),IF(AN835=1,AN839,AN839+AM836)),0)</f>
        <v>0</v>
      </c>
      <c r="AO836" s="68">
        <f>IF(AO835&gt;0,IF((SUMIFS($R838:AN838,$R835:AN835,12)+IF(AN835=12,0,AN836)+AO839)&gt;=$L832,$L832-FLOOR(SUMIFS($R838:AN838,$R835:AN835,12),1),IF(AO835=1,AO839,AO839+AN836)),0)</f>
        <v>0</v>
      </c>
      <c r="AP836" s="68">
        <f>IF(AP835&gt;0,IF((SUMIFS($R838:AO838,$R835:AO835,12)+IF(AO835=12,0,AO836)+AP839)&gt;=$L832,$L832-FLOOR(SUMIFS($R838:AO838,$R835:AO835,12),1),IF(AP835=1,AP839,AP839+AO836)),0)</f>
        <v>0</v>
      </c>
      <c r="AQ836" s="68">
        <f>IF(AQ835&gt;0,IF((SUMIFS($R838:AP838,$R835:AP835,12)+IF(AP835=12,0,AP836)+AQ839)&gt;=$L832,$L832-FLOOR(SUMIFS($R838:AP838,$R835:AP835,12),1),IF(AQ835=1,AQ839,AQ839+AP836)),0)</f>
        <v>0</v>
      </c>
      <c r="AR836" s="68">
        <f>IF(AR835&gt;0,IF((SUMIFS($R838:AQ838,$R835:AQ835,12)+IF(AQ835=12,0,AQ836)+AR839)&gt;=$L832,$L832-FLOOR(SUMIFS($R838:AQ838,$R835:AQ835,12),1),IF(AR835=1,AR839,AR839+AQ836)),0)</f>
        <v>0</v>
      </c>
      <c r="AS836" s="68">
        <f>IF(AS835&gt;0,IF((SUMIFS($R838:AR838,$R835:AR835,12)+IF(AR835=12,0,AR836)+AS839)&gt;=$L832,$L832-FLOOR(SUMIFS($R838:AR838,$R835:AR835,12),1),IF(AS835=1,AS839,AS839+AR836)),0)</f>
        <v>0</v>
      </c>
      <c r="AT836" s="68">
        <f>IF(AT835&gt;0,IF((SUMIFS($R838:AS838,$R835:AS835,12)+IF(AS835=12,0,AS836)+AT839)&gt;=$L832,$L832-FLOOR(SUMIFS($R838:AS838,$R835:AS835,12),1),IF(AT835=1,AT839,AT839+AS836)),0)</f>
        <v>0</v>
      </c>
      <c r="AU836" s="68">
        <f>IF(AU835&gt;0,IF((SUMIFS($R838:AT838,$R835:AT835,12)+IF(AT835=12,0,AT836)+AU839)&gt;=$L832,$L832-FLOOR(SUMIFS($R838:AT838,$R835:AT835,12),1),IF(AU835=1,AU839,AU839+AT836)),0)</f>
        <v>0</v>
      </c>
      <c r="AV836" s="68">
        <f>IF(AV835&gt;0,IF((SUMIFS($R838:AU838,$R835:AU835,12)+IF(AU835=12,0,AU836)+AV839)&gt;=$L832,$L832-FLOOR(SUMIFS($R838:AU838,$R835:AU835,12),1),IF(AV835=1,AV839,AV839+AU836)),0)</f>
        <v>0</v>
      </c>
      <c r="AW836" s="68">
        <f>IF(AW835&gt;0,IF((SUMIFS($R838:AV838,$R835:AV835,12)+IF(AV835=12,0,AV836)+AW839)&gt;=$L832,$L832-FLOOR(SUMIFS($R838:AV838,$R835:AV835,12),1),IF(AW835=1,AW839,AW839+AV836)),0)</f>
        <v>0</v>
      </c>
      <c r="AX836" s="68">
        <f>IF(AX835&gt;0,IF((SUMIFS($R838:AW838,$R835:AW835,12)+IF(AW835=12,0,AW836)+AX839)&gt;=$L832,$L832-FLOOR(SUMIFS($R838:AW838,$R835:AW835,12),1),IF(AX835=1,AX839,AX839+AW836)),0)</f>
        <v>0</v>
      </c>
      <c r="AY836" s="68">
        <f>IF(AY835&gt;0,IF((SUMIFS($R838:AX838,$R835:AX835,12)+IF(AX835=12,0,AX836)+AY839)&gt;=$L832,$L832-FLOOR(SUMIFS($R838:AX838,$R835:AX835,12),1),IF(AY835=1,AY839,AY839+AX836)),0)</f>
        <v>0</v>
      </c>
      <c r="AZ836" s="68">
        <f>IF(AZ835&gt;0,IF((SUMIFS($R838:AY838,$R835:AY835,12)+IF(AY835=12,0,AY836)+AZ839)&gt;=$L832,$L832-FLOOR(SUMIFS($R838:AY838,$R835:AY835,12),1),IF(AZ835=1,AZ839,AZ839+AY836)),0)</f>
        <v>0</v>
      </c>
      <c r="BA836" s="68">
        <f>IF(BA835&gt;0,IF((SUMIFS($R838:AZ838,$R835:AZ835,12)+IF(AZ835=12,0,AZ836)+BA839)&gt;=$L832,$L832-FLOOR(SUMIFS($R838:AZ838,$R835:AZ835,12),1),IF(BA835=1,BA839,BA839+AZ836)),0)</f>
        <v>0</v>
      </c>
      <c r="BB836" s="68">
        <f>IF(BB835&gt;0,IF((SUMIFS($R838:BA838,$R835:BA835,12)+IF(BA835=12,0,BA836)+BB839)&gt;=$L832,$L832-FLOOR(SUMIFS($R838:BA838,$R835:BA835,12),1),IF(BB835=1,BB839,BB839+BA836)),0)</f>
        <v>0</v>
      </c>
      <c r="BC836" s="68">
        <f>IF(BC835&gt;0,IF((SUMIFS($R838:BB838,$R835:BB835,12)+IF(BB835=12,0,BB836)+BC839)&gt;=$L832,$L832-FLOOR(SUMIFS($R838:BB838,$R835:BB835,12),1),IF(BC835=1,BC839,BC839+BB836)),0)</f>
        <v>0</v>
      </c>
      <c r="BD836" s="68">
        <f>IF(BD835&gt;0,IF((SUMIFS($R838:BC838,$R835:BC835,12)+IF(BC835=12,0,BC836)+BD839)&gt;=$L832,$L832-FLOOR(SUMIFS($R838:BC838,$R835:BC835,12),1),IF(BD835=1,BD839,BD839+BC836)),0)</f>
        <v>0</v>
      </c>
      <c r="BE836" s="68">
        <f>IF(BE835&gt;0,IF((SUMIFS($R838:BD838,$R835:BD835,12)+IF(BD835=12,0,BD836)+BE839)&gt;=$L832,$L832-FLOOR(SUMIFS($R838:BD838,$R835:BD835,12),1),IF(BE835=1,BE839,BE839+BD836)),0)</f>
        <v>0</v>
      </c>
      <c r="BF836" s="68">
        <f>IF(BF835&gt;0,IF((SUMIFS($R838:BE838,$R835:BE835,12)+IF(BE835=12,0,BE836)+BF839)&gt;=$L832,$L832-FLOOR(SUMIFS($R838:BE838,$R835:BE835,12),1),IF(BF835=1,BF839,BF839+BE836)),0)</f>
        <v>0</v>
      </c>
      <c r="BG836" s="68">
        <f>IF(BG835&gt;0,IF((SUMIFS($R838:BF838,$R835:BF835,12)+IF(BF835=12,0,BF836)+BG839)&gt;=$L832,$L832-FLOOR(SUMIFS($R838:BF838,$R835:BF835,12),1),IF(BG835=1,BG839,BG839+BF836)),0)</f>
        <v>0</v>
      </c>
      <c r="BH836" s="68">
        <f>IF(BH835&gt;0,IF((SUMIFS($R838:BG838,$R835:BG835,12)+IF(BG835=12,0,BG836)+BH839)&gt;=$L832,$L832-FLOOR(SUMIFS($R838:BG838,$R835:BG835,12),1),IF(BH835=1,BH839,BH839+BG836)),0)</f>
        <v>0</v>
      </c>
      <c r="BI836" s="68">
        <f>IF(BI835&gt;0,IF((SUMIFS($R838:BH838,$R835:BH835,12)+IF(BH835=12,0,BH836)+BI839)&gt;=$L832,$L832-FLOOR(SUMIFS($R838:BH838,$R835:BH835,12),1),IF(BI835=1,BI839,BI839+BH836)),0)</f>
        <v>0</v>
      </c>
      <c r="BJ836" s="68">
        <f>IF(BJ835&gt;0,IF((SUMIFS($R838:BI838,$R835:BI835,12)+IF(BI835=12,0,BI836)+BJ839)&gt;=$L832,$L832-FLOOR(SUMIFS($R838:BI838,$R835:BI835,12),1),IF(BJ835=1,BJ839,BJ839+BI836)),0)</f>
        <v>0</v>
      </c>
      <c r="BK836" s="68">
        <f>IF(BK835&gt;0,IF((SUMIFS($R838:BJ838,$R835:BJ835,12)+IF(BJ835=12,0,BJ836)+BK839)&gt;=$L832,$L832-FLOOR(SUMIFS($R838:BJ838,$R835:BJ835,12),1),IF(BK835=1,BK839,BK839+BJ836)),0)</f>
        <v>0</v>
      </c>
      <c r="BL836" s="68">
        <f>IF(BL835&gt;0,IF((SUMIFS($R838:BK838,$R835:BK835,12)+IF(BK835=12,0,BK836)+BL839)&gt;=$L832,$L832-FLOOR(SUMIFS($R838:BK838,$R835:BK835,12),1),IF(BL835=1,BL839,BL839+BK836)),0)</f>
        <v>0</v>
      </c>
      <c r="BM836" s="68">
        <f>IF(BM835&gt;0,IF((SUMIFS($R838:BL838,$R835:BL835,12)+IF(BL835=12,0,BL836)+BM839)&gt;=$L832,$L832-FLOOR(SUMIFS($R838:BL838,$R835:BL835,12),1),IF(BM835=1,BM839,BM839+BL836)),0)</f>
        <v>0</v>
      </c>
      <c r="BN836" s="362"/>
      <c r="BO836" s="364"/>
      <c r="BP836" s="366"/>
      <c r="BQ836" s="366"/>
      <c r="BR836" s="106"/>
      <c r="BS836" s="106"/>
      <c r="BT836" s="106"/>
      <c r="BU836" s="106"/>
      <c r="BV836" s="106"/>
      <c r="BW836" s="106"/>
      <c r="BX836" s="106"/>
      <c r="BY836" s="106"/>
      <c r="BZ836" s="106"/>
      <c r="CA836" s="106"/>
      <c r="CB836" s="106"/>
      <c r="CC836" s="106"/>
      <c r="CD836" s="106"/>
      <c r="CE836" s="106"/>
      <c r="CF836" s="106"/>
      <c r="CG836" s="106"/>
    </row>
    <row r="837" spans="1:85" s="245" customFormat="1" ht="41.5" hidden="1" customHeight="1" x14ac:dyDescent="0.35">
      <c r="A837" s="243"/>
      <c r="B837" s="128"/>
      <c r="C837" s="80"/>
      <c r="D837" s="80"/>
      <c r="E837" s="80"/>
      <c r="F837" s="80"/>
      <c r="G837" s="80"/>
      <c r="H837" s="80"/>
      <c r="I837" s="80"/>
      <c r="J837" s="80"/>
      <c r="K837" s="80"/>
      <c r="L837" s="80"/>
      <c r="M837" s="64"/>
      <c r="N837" s="7"/>
      <c r="O837" s="192"/>
      <c r="P837" s="106"/>
      <c r="Q837" s="65" t="s">
        <v>161</v>
      </c>
      <c r="R837" s="67">
        <f>IF(R832&gt;0,R833,0)</f>
        <v>0</v>
      </c>
      <c r="S837" s="67">
        <f t="shared" ref="S837" si="15654">IF(S832&gt;0,IF(S835=1,S833,S833+R837),R837)</f>
        <v>0</v>
      </c>
      <c r="T837" s="67">
        <f t="shared" ref="T837" si="15655">IF(T832&gt;0,IF(T835=1,T833,T833+S837),S837)</f>
        <v>0</v>
      </c>
      <c r="U837" s="67">
        <f t="shared" ref="U837" si="15656">IF(U832&gt;0,IF(U835=1,U833,U833+T837),T837)</f>
        <v>0</v>
      </c>
      <c r="V837" s="67">
        <f t="shared" ref="V837" si="15657">IF(V832&gt;0,IF(V835=1,V833,V833+U837),U837)</f>
        <v>0</v>
      </c>
      <c r="W837" s="67">
        <f t="shared" ref="W837" si="15658">IF(W832&gt;0,IF(W835=1,W833,W833+V837),V837)</f>
        <v>0</v>
      </c>
      <c r="X837" s="67">
        <f t="shared" ref="X837" si="15659">IF(X832&gt;0,IF(X835=1,X833,X833+W837),W837)</f>
        <v>0</v>
      </c>
      <c r="Y837" s="67">
        <f t="shared" ref="Y837" si="15660">IF(Y832&gt;0,IF(Y835=1,Y833,Y833+X837),X837)</f>
        <v>0</v>
      </c>
      <c r="Z837" s="67">
        <f t="shared" ref="Z837" si="15661">IF(Z832&gt;0,IF(Z835=1,Z833,Z833+Y837),Y837)</f>
        <v>0</v>
      </c>
      <c r="AA837" s="67">
        <f t="shared" ref="AA837" si="15662">IF(AA832&gt;0,IF(AA835=1,AA833,AA833+Z837),Z837)</f>
        <v>0</v>
      </c>
      <c r="AB837" s="67">
        <f t="shared" ref="AB837" si="15663">IF(AB832&gt;0,IF(AB835=1,AB833,AB833+AA837),AA837)</f>
        <v>0</v>
      </c>
      <c r="AC837" s="67">
        <f t="shared" ref="AC837" si="15664">IF(AC832&gt;0,IF(AC835=1,AC833,AC833+AB837),AB837)</f>
        <v>0</v>
      </c>
      <c r="AD837" s="67">
        <f t="shared" ref="AD837" si="15665">IF(AD832&gt;0,IF(AD835=1,AD833,AD833+AC837),AC837)</f>
        <v>0</v>
      </c>
      <c r="AE837" s="67">
        <f t="shared" ref="AE837" si="15666">IF(AE832&gt;0,IF(AE835=1,AE833,AE833+AD837),AD837)</f>
        <v>0</v>
      </c>
      <c r="AF837" s="67">
        <f t="shared" ref="AF837" si="15667">IF(AF832&gt;0,IF(AF835=1,AF833,AF833+AE837),AE837)</f>
        <v>0</v>
      </c>
      <c r="AG837" s="67">
        <f t="shared" ref="AG837" si="15668">IF(AG832&gt;0,IF(AG835=1,AG833,AG833+AF837),AF837)</f>
        <v>0</v>
      </c>
      <c r="AH837" s="67">
        <f t="shared" ref="AH837" si="15669">IF(AH832&gt;0,IF(AH835=1,AH833,AH833+AG837),AG837)</f>
        <v>0</v>
      </c>
      <c r="AI837" s="67">
        <f t="shared" ref="AI837" si="15670">IF(AI832&gt;0,IF(AI835=1,AI833,AI833+AH837),AH837)</f>
        <v>0</v>
      </c>
      <c r="AJ837" s="67">
        <f t="shared" ref="AJ837" si="15671">IF(AJ832&gt;0,IF(AJ835=1,AJ833,AJ833+AI837),AI837)</f>
        <v>0</v>
      </c>
      <c r="AK837" s="67">
        <f t="shared" ref="AK837" si="15672">IF(AK832&gt;0,IF(AK835=1,AK833,AK833+AJ837),AJ837)</f>
        <v>0</v>
      </c>
      <c r="AL837" s="67">
        <f t="shared" ref="AL837" si="15673">IF(AL832&gt;0,IF(AL835=1,AL833,AL833+AK837),AK837)</f>
        <v>0</v>
      </c>
      <c r="AM837" s="67">
        <f t="shared" ref="AM837" si="15674">IF(AM832&gt;0,IF(AM835=1,AM833,AM833+AL837),AL837)</f>
        <v>0</v>
      </c>
      <c r="AN837" s="67">
        <f t="shared" ref="AN837" si="15675">IF(AN832&gt;0,IF(AN835=1,AN833,AN833+AM837),AM837)</f>
        <v>0</v>
      </c>
      <c r="AO837" s="67">
        <f t="shared" ref="AO837" si="15676">IF(AO832&gt;0,IF(AO835=1,AO833,AO833+AN837),AN837)</f>
        <v>0</v>
      </c>
      <c r="AP837" s="67">
        <f t="shared" ref="AP837" si="15677">IF(AP832&gt;0,IF(AP835=1,AP833,AP833+AO837),AO837)</f>
        <v>0</v>
      </c>
      <c r="AQ837" s="67">
        <f t="shared" ref="AQ837" si="15678">IF(AQ832&gt;0,IF(AQ835=1,AQ833,AQ833+AP837),AP837)</f>
        <v>0</v>
      </c>
      <c r="AR837" s="67">
        <f t="shared" ref="AR837" si="15679">IF(AR832&gt;0,IF(AR835=1,AR833,AR833+AQ837),AQ837)</f>
        <v>0</v>
      </c>
      <c r="AS837" s="67">
        <f t="shared" ref="AS837" si="15680">IF(AS832&gt;0,IF(AS835=1,AS833,AS833+AR837),AR837)</f>
        <v>0</v>
      </c>
      <c r="AT837" s="67">
        <f t="shared" ref="AT837" si="15681">IF(AT832&gt;0,IF(AT835=1,AT833,AT833+AS837),AS837)</f>
        <v>0</v>
      </c>
      <c r="AU837" s="67">
        <f t="shared" ref="AU837" si="15682">IF(AU832&gt;0,IF(AU835=1,AU833,AU833+AT837),AT837)</f>
        <v>0</v>
      </c>
      <c r="AV837" s="67">
        <f t="shared" ref="AV837" si="15683">IF(AV832&gt;0,IF(AV835=1,AV833,AV833+AU837),AU837)</f>
        <v>0</v>
      </c>
      <c r="AW837" s="67">
        <f t="shared" ref="AW837" si="15684">IF(AW832&gt;0,IF(AW835=1,AW833,AW833+AV837),AV837)</f>
        <v>0</v>
      </c>
      <c r="AX837" s="67">
        <f t="shared" ref="AX837" si="15685">IF(AX832&gt;0,IF(AX835=1,AX833,AX833+AW837),AW837)</f>
        <v>0</v>
      </c>
      <c r="AY837" s="67">
        <f t="shared" ref="AY837" si="15686">IF(AY832&gt;0,IF(AY835=1,AY833,AY833+AX837),AX837)</f>
        <v>0</v>
      </c>
      <c r="AZ837" s="67">
        <f t="shared" ref="AZ837" si="15687">IF(AZ832&gt;0,IF(AZ835=1,AZ833,AZ833+AY837),AY837)</f>
        <v>0</v>
      </c>
      <c r="BA837" s="67">
        <f t="shared" ref="BA837" si="15688">IF(BA832&gt;0,IF(BA835=1,BA833,BA833+AZ837),AZ837)</f>
        <v>0</v>
      </c>
      <c r="BB837" s="67">
        <f t="shared" ref="BB837" si="15689">IF(BB832&gt;0,IF(BB835=1,BB833,BB833+BA837),BA837)</f>
        <v>0</v>
      </c>
      <c r="BC837" s="67">
        <f t="shared" ref="BC837" si="15690">IF(BC832&gt;0,IF(BC835=1,BC833,BC833+BB837),BB837)</f>
        <v>0</v>
      </c>
      <c r="BD837" s="67">
        <f t="shared" ref="BD837" si="15691">IF(BD832&gt;0,IF(BD835=1,BD833,BD833+BC837),BC837)</f>
        <v>0</v>
      </c>
      <c r="BE837" s="67">
        <f t="shared" ref="BE837" si="15692">IF(BE832&gt;0,IF(BE835=1,BE833,BE833+BD837),BD837)</f>
        <v>0</v>
      </c>
      <c r="BF837" s="67">
        <f t="shared" ref="BF837" si="15693">IF(BF832&gt;0,IF(BF835=1,BF833,BF833+BE837),BE837)</f>
        <v>0</v>
      </c>
      <c r="BG837" s="67">
        <f t="shared" ref="BG837" si="15694">IF(BG832&gt;0,IF(BG835=1,BG833,BG833+BF837),BF837)</f>
        <v>0</v>
      </c>
      <c r="BH837" s="67">
        <f t="shared" ref="BH837" si="15695">IF(BH832&gt;0,IF(BH835=1,BH833,BH833+BG837),BG837)</f>
        <v>0</v>
      </c>
      <c r="BI837" s="67">
        <f t="shared" ref="BI837" si="15696">IF(BI832&gt;0,IF(BI835=1,BI833,BI833+BH837),BH837)</f>
        <v>0</v>
      </c>
      <c r="BJ837" s="67">
        <f t="shared" ref="BJ837" si="15697">IF(BJ832&gt;0,IF(BJ835=1,BJ833,BJ833+BI837),BI837)</f>
        <v>0</v>
      </c>
      <c r="BK837" s="67">
        <f t="shared" ref="BK837" si="15698">IF(BK832&gt;0,IF(BK835=1,BK833,BK833+BJ837),BJ837)</f>
        <v>0</v>
      </c>
      <c r="BL837" s="67">
        <f t="shared" ref="BL837" si="15699">IF(BL832&gt;0,IF(BL835=1,BL833,BL833+BK837),BK837)</f>
        <v>0</v>
      </c>
      <c r="BM837" s="67">
        <f t="shared" ref="BM837" si="15700">IF(BM832&gt;0,IF(BM835=1,BM833,BM833+BL837),BL837)</f>
        <v>0</v>
      </c>
      <c r="BN837" s="362"/>
      <c r="BO837" s="364"/>
      <c r="BP837" s="366"/>
      <c r="BQ837" s="366"/>
      <c r="BR837" s="106"/>
      <c r="BS837" s="106"/>
      <c r="BT837" s="106"/>
      <c r="BU837" s="106"/>
      <c r="BV837" s="106"/>
      <c r="BW837" s="106"/>
      <c r="BX837" s="106"/>
      <c r="BY837" s="106"/>
      <c r="BZ837" s="106"/>
      <c r="CA837" s="106"/>
      <c r="CB837" s="106"/>
      <c r="CC837" s="106"/>
      <c r="CD837" s="106"/>
      <c r="CE837" s="106"/>
      <c r="CF837" s="106"/>
      <c r="CG837" s="106"/>
    </row>
    <row r="838" spans="1:85" s="245" customFormat="1" ht="41.5" hidden="1" customHeight="1" x14ac:dyDescent="0.35">
      <c r="A838" s="243"/>
      <c r="B838" s="128"/>
      <c r="C838" s="80"/>
      <c r="D838" s="80"/>
      <c r="E838" s="80"/>
      <c r="F838" s="80"/>
      <c r="G838" s="80"/>
      <c r="H838" s="80"/>
      <c r="I838" s="80"/>
      <c r="J838" s="80"/>
      <c r="K838" s="80"/>
      <c r="L838" s="80"/>
      <c r="M838" s="64"/>
      <c r="N838" s="7"/>
      <c r="O838" s="192"/>
      <c r="P838" s="106"/>
      <c r="Q838" s="65" t="s">
        <v>162</v>
      </c>
      <c r="R838" s="67">
        <f>R840</f>
        <v>0</v>
      </c>
      <c r="S838" s="67">
        <f t="shared" ref="S838" si="15701">IF(S835=1,S840,S840+R838)</f>
        <v>0</v>
      </c>
      <c r="T838" s="67">
        <f t="shared" ref="T838" si="15702">IF(T835=1,T840,T840+S838)</f>
        <v>0</v>
      </c>
      <c r="U838" s="67">
        <f t="shared" ref="U838" si="15703">IF(U835=1,U840,U840+T838)</f>
        <v>0</v>
      </c>
      <c r="V838" s="67">
        <f t="shared" ref="V838" si="15704">IF(V835=1,V840,V840+U838)</f>
        <v>0</v>
      </c>
      <c r="W838" s="67">
        <f t="shared" ref="W838" si="15705">IF(W835=1,W840,W840+V838)</f>
        <v>0</v>
      </c>
      <c r="X838" s="67">
        <f t="shared" ref="X838" si="15706">IF(X835=1,X840,X840+W838)</f>
        <v>0</v>
      </c>
      <c r="Y838" s="67">
        <f t="shared" ref="Y838" si="15707">IF(Y835=1,Y840,Y840+X838)</f>
        <v>0</v>
      </c>
      <c r="Z838" s="67">
        <f t="shared" ref="Z838" si="15708">IF(Z835=1,Z840,Z840+Y838)</f>
        <v>0</v>
      </c>
      <c r="AA838" s="67">
        <f t="shared" ref="AA838" si="15709">IF(AA835=1,AA840,AA840+Z838)</f>
        <v>0</v>
      </c>
      <c r="AB838" s="67">
        <f t="shared" ref="AB838" si="15710">IF(AB835=1,AB840,AB840+AA838)</f>
        <v>0</v>
      </c>
      <c r="AC838" s="67">
        <f t="shared" ref="AC838" si="15711">IF(AC835=1,AC840,AC840+AB838)</f>
        <v>0</v>
      </c>
      <c r="AD838" s="67">
        <f t="shared" ref="AD838" si="15712">IF(AD835=1,AD840,AD840+AC838)</f>
        <v>0</v>
      </c>
      <c r="AE838" s="67">
        <f t="shared" ref="AE838" si="15713">IF(AE835=1,AE840,AE840+AD838)</f>
        <v>0</v>
      </c>
      <c r="AF838" s="67">
        <f t="shared" ref="AF838" si="15714">IF(AF835=1,AF840,AF840+AE838)</f>
        <v>0</v>
      </c>
      <c r="AG838" s="67">
        <f t="shared" ref="AG838" si="15715">IF(AG835=1,AG840,AG840+AF838)</f>
        <v>0</v>
      </c>
      <c r="AH838" s="67">
        <f t="shared" ref="AH838" si="15716">IF(AH835=1,AH840,AH840+AG838)</f>
        <v>0</v>
      </c>
      <c r="AI838" s="67">
        <f t="shared" ref="AI838" si="15717">IF(AI835=1,AI840,AI840+AH838)</f>
        <v>0</v>
      </c>
      <c r="AJ838" s="67">
        <f t="shared" ref="AJ838" si="15718">IF(AJ835=1,AJ840,AJ840+AI838)</f>
        <v>0</v>
      </c>
      <c r="AK838" s="67">
        <f t="shared" ref="AK838" si="15719">IF(AK835=1,AK840,AK840+AJ838)</f>
        <v>0</v>
      </c>
      <c r="AL838" s="67">
        <f t="shared" ref="AL838" si="15720">IF(AL835=1,AL840,AL840+AK838)</f>
        <v>0</v>
      </c>
      <c r="AM838" s="67">
        <f t="shared" ref="AM838" si="15721">IF(AM835=1,AM840,AM840+AL838)</f>
        <v>0</v>
      </c>
      <c r="AN838" s="67">
        <f t="shared" ref="AN838" si="15722">IF(AN835=1,AN840,AN840+AM838)</f>
        <v>0</v>
      </c>
      <c r="AO838" s="67">
        <f t="shared" ref="AO838" si="15723">IF(AO835=1,AO840,AO840+AN838)</f>
        <v>0</v>
      </c>
      <c r="AP838" s="67">
        <f t="shared" ref="AP838" si="15724">IF(AP835=1,AP840,AP840+AO838)</f>
        <v>0</v>
      </c>
      <c r="AQ838" s="67">
        <f t="shared" ref="AQ838" si="15725">IF(AQ835=1,AQ840,AQ840+AP838)</f>
        <v>0</v>
      </c>
      <c r="AR838" s="67">
        <f t="shared" ref="AR838" si="15726">IF(AR835=1,AR840,AR840+AQ838)</f>
        <v>0</v>
      </c>
      <c r="AS838" s="67">
        <f t="shared" ref="AS838" si="15727">IF(AS835=1,AS840,AS840+AR838)</f>
        <v>0</v>
      </c>
      <c r="AT838" s="67">
        <f t="shared" ref="AT838" si="15728">IF(AT835=1,AT840,AT840+AS838)</f>
        <v>0</v>
      </c>
      <c r="AU838" s="67">
        <f t="shared" ref="AU838" si="15729">IF(AU835=1,AU840,AU840+AT838)</f>
        <v>0</v>
      </c>
      <c r="AV838" s="67">
        <f t="shared" ref="AV838" si="15730">IF(AV835=1,AV840,AV840+AU838)</f>
        <v>0</v>
      </c>
      <c r="AW838" s="67">
        <f t="shared" ref="AW838" si="15731">IF(AW835=1,AW840,AW840+AV838)</f>
        <v>0</v>
      </c>
      <c r="AX838" s="67">
        <f t="shared" ref="AX838" si="15732">IF(AX835=1,AX840,AX840+AW838)</f>
        <v>0</v>
      </c>
      <c r="AY838" s="67">
        <f t="shared" ref="AY838" si="15733">IF(AY835=1,AY840,AY840+AX838)</f>
        <v>0</v>
      </c>
      <c r="AZ838" s="67">
        <f t="shared" ref="AZ838" si="15734">IF(AZ835=1,AZ840,AZ840+AY838)</f>
        <v>0</v>
      </c>
      <c r="BA838" s="67">
        <f t="shared" ref="BA838" si="15735">IF(BA835=1,BA840,BA840+AZ838)</f>
        <v>0</v>
      </c>
      <c r="BB838" s="67">
        <f t="shared" ref="BB838" si="15736">IF(BB835=1,BB840,BB840+BA838)</f>
        <v>0</v>
      </c>
      <c r="BC838" s="67">
        <f t="shared" ref="BC838" si="15737">IF(BC835=1,BC840,BC840+BB838)</f>
        <v>0</v>
      </c>
      <c r="BD838" s="67">
        <f t="shared" ref="BD838" si="15738">IF(BD835=1,BD840,BD840+BC838)</f>
        <v>0</v>
      </c>
      <c r="BE838" s="67">
        <f t="shared" ref="BE838" si="15739">IF(BE835=1,BE840,BE840+BD838)</f>
        <v>0</v>
      </c>
      <c r="BF838" s="67">
        <f t="shared" ref="BF838" si="15740">IF(BF835=1,BF840,BF840+BE838)</f>
        <v>0</v>
      </c>
      <c r="BG838" s="67">
        <f t="shared" ref="BG838" si="15741">IF(BG835=1,BG840,BG840+BF838)</f>
        <v>0</v>
      </c>
      <c r="BH838" s="67">
        <f t="shared" ref="BH838" si="15742">IF(BH835=1,BH840,BH840+BG838)</f>
        <v>0</v>
      </c>
      <c r="BI838" s="67">
        <f t="shared" ref="BI838" si="15743">IF(BI835=1,BI840,BI840+BH838)</f>
        <v>0</v>
      </c>
      <c r="BJ838" s="67">
        <f t="shared" ref="BJ838" si="15744">IF(BJ835=1,BJ840,BJ840+BI838)</f>
        <v>0</v>
      </c>
      <c r="BK838" s="67">
        <f t="shared" ref="BK838" si="15745">IF(BK835=1,BK840,BK840+BJ838)</f>
        <v>0</v>
      </c>
      <c r="BL838" s="67">
        <f t="shared" ref="BL838" si="15746">IF(BL835=1,BL840,BL840+BK838)</f>
        <v>0</v>
      </c>
      <c r="BM838" s="67">
        <f t="shared" ref="BM838" si="15747">IF(BM835=1,BM840,BM840+BL838)</f>
        <v>0</v>
      </c>
      <c r="BN838" s="362"/>
      <c r="BO838" s="364"/>
      <c r="BP838" s="366"/>
      <c r="BQ838" s="366"/>
      <c r="BR838" s="106"/>
      <c r="BS838" s="106"/>
      <c r="BT838" s="106"/>
      <c r="BU838" s="106"/>
      <c r="BV838" s="106"/>
      <c r="BW838" s="106"/>
      <c r="BX838" s="106"/>
      <c r="BY838" s="106"/>
      <c r="BZ838" s="106"/>
      <c r="CA838" s="106"/>
      <c r="CB838" s="106"/>
      <c r="CC838" s="106"/>
      <c r="CD838" s="106"/>
      <c r="CE838" s="106"/>
      <c r="CF838" s="106"/>
      <c r="CG838" s="106"/>
    </row>
    <row r="839" spans="1:85" s="245" customFormat="1" ht="29" x14ac:dyDescent="0.35">
      <c r="A839" s="243"/>
      <c r="B839" s="128"/>
      <c r="C839" s="80"/>
      <c r="D839" s="80"/>
      <c r="E839" s="80"/>
      <c r="F839" s="80"/>
      <c r="G839" s="80"/>
      <c r="H839" s="80"/>
      <c r="I839" s="80"/>
      <c r="J839" s="80"/>
      <c r="K839" s="80"/>
      <c r="L839" s="80"/>
      <c r="M839" s="64"/>
      <c r="N839" s="7"/>
      <c r="O839" s="192"/>
      <c r="P839" s="106"/>
      <c r="Q839" s="63" t="s">
        <v>160</v>
      </c>
      <c r="R839" s="68">
        <f t="shared" ref="R839:BM839" si="15748">1720/12*R832</f>
        <v>0</v>
      </c>
      <c r="S839" s="68">
        <f t="shared" si="15748"/>
        <v>0</v>
      </c>
      <c r="T839" s="68">
        <f t="shared" si="15748"/>
        <v>0</v>
      </c>
      <c r="U839" s="68">
        <f t="shared" si="15748"/>
        <v>0</v>
      </c>
      <c r="V839" s="68">
        <f t="shared" si="15748"/>
        <v>0</v>
      </c>
      <c r="W839" s="68">
        <f t="shared" si="15748"/>
        <v>0</v>
      </c>
      <c r="X839" s="68">
        <f t="shared" si="15748"/>
        <v>0</v>
      </c>
      <c r="Y839" s="68">
        <f t="shared" si="15748"/>
        <v>0</v>
      </c>
      <c r="Z839" s="68">
        <f t="shared" si="15748"/>
        <v>0</v>
      </c>
      <c r="AA839" s="68">
        <f t="shared" si="15748"/>
        <v>0</v>
      </c>
      <c r="AB839" s="68">
        <f t="shared" si="15748"/>
        <v>0</v>
      </c>
      <c r="AC839" s="68">
        <f t="shared" si="15748"/>
        <v>0</v>
      </c>
      <c r="AD839" s="68">
        <f t="shared" si="15748"/>
        <v>0</v>
      </c>
      <c r="AE839" s="68">
        <f t="shared" si="15748"/>
        <v>0</v>
      </c>
      <c r="AF839" s="68">
        <f t="shared" si="15748"/>
        <v>0</v>
      </c>
      <c r="AG839" s="68">
        <f t="shared" si="15748"/>
        <v>0</v>
      </c>
      <c r="AH839" s="68">
        <f t="shared" si="15748"/>
        <v>0</v>
      </c>
      <c r="AI839" s="68">
        <f t="shared" si="15748"/>
        <v>0</v>
      </c>
      <c r="AJ839" s="68">
        <f t="shared" si="15748"/>
        <v>0</v>
      </c>
      <c r="AK839" s="68">
        <f t="shared" si="15748"/>
        <v>0</v>
      </c>
      <c r="AL839" s="68">
        <f t="shared" si="15748"/>
        <v>0</v>
      </c>
      <c r="AM839" s="68">
        <f t="shared" si="15748"/>
        <v>0</v>
      </c>
      <c r="AN839" s="68">
        <f t="shared" si="15748"/>
        <v>0</v>
      </c>
      <c r="AO839" s="68">
        <f t="shared" si="15748"/>
        <v>0</v>
      </c>
      <c r="AP839" s="68">
        <f t="shared" si="15748"/>
        <v>0</v>
      </c>
      <c r="AQ839" s="68">
        <f t="shared" si="15748"/>
        <v>0</v>
      </c>
      <c r="AR839" s="68">
        <f t="shared" si="15748"/>
        <v>0</v>
      </c>
      <c r="AS839" s="68">
        <f t="shared" si="15748"/>
        <v>0</v>
      </c>
      <c r="AT839" s="68">
        <f t="shared" si="15748"/>
        <v>0</v>
      </c>
      <c r="AU839" s="68">
        <f t="shared" si="15748"/>
        <v>0</v>
      </c>
      <c r="AV839" s="68">
        <f t="shared" si="15748"/>
        <v>0</v>
      </c>
      <c r="AW839" s="68">
        <f t="shared" si="15748"/>
        <v>0</v>
      </c>
      <c r="AX839" s="68">
        <f t="shared" si="15748"/>
        <v>0</v>
      </c>
      <c r="AY839" s="68">
        <f t="shared" si="15748"/>
        <v>0</v>
      </c>
      <c r="AZ839" s="68">
        <f t="shared" si="15748"/>
        <v>0</v>
      </c>
      <c r="BA839" s="68">
        <f t="shared" si="15748"/>
        <v>0</v>
      </c>
      <c r="BB839" s="68">
        <f t="shared" si="15748"/>
        <v>0</v>
      </c>
      <c r="BC839" s="68">
        <f t="shared" si="15748"/>
        <v>0</v>
      </c>
      <c r="BD839" s="68">
        <f t="shared" si="15748"/>
        <v>0</v>
      </c>
      <c r="BE839" s="68">
        <f t="shared" si="15748"/>
        <v>0</v>
      </c>
      <c r="BF839" s="68">
        <f t="shared" si="15748"/>
        <v>0</v>
      </c>
      <c r="BG839" s="68">
        <f t="shared" si="15748"/>
        <v>0</v>
      </c>
      <c r="BH839" s="68">
        <f t="shared" si="15748"/>
        <v>0</v>
      </c>
      <c r="BI839" s="68">
        <f t="shared" si="15748"/>
        <v>0</v>
      </c>
      <c r="BJ839" s="68">
        <f t="shared" si="15748"/>
        <v>0</v>
      </c>
      <c r="BK839" s="68">
        <f t="shared" si="15748"/>
        <v>0</v>
      </c>
      <c r="BL839" s="68">
        <f t="shared" si="15748"/>
        <v>0</v>
      </c>
      <c r="BM839" s="68">
        <f t="shared" si="15748"/>
        <v>0</v>
      </c>
      <c r="BN839" s="362"/>
      <c r="BO839" s="364"/>
      <c r="BP839" s="366"/>
      <c r="BQ839" s="366"/>
      <c r="BR839" s="106"/>
      <c r="BS839" s="106"/>
      <c r="BT839" s="106"/>
      <c r="BU839" s="106"/>
      <c r="BV839" s="106"/>
      <c r="BW839" s="106"/>
      <c r="BX839" s="106"/>
      <c r="BY839" s="106"/>
      <c r="BZ839" s="106"/>
      <c r="CA839" s="106"/>
      <c r="CB839" s="106"/>
      <c r="CC839" s="106"/>
      <c r="CD839" s="106"/>
      <c r="CE839" s="106"/>
      <c r="CF839" s="106"/>
      <c r="CG839" s="106"/>
    </row>
    <row r="840" spans="1:85" s="245" customFormat="1" ht="29" x14ac:dyDescent="0.35">
      <c r="A840" s="243"/>
      <c r="B840" s="128"/>
      <c r="C840" s="80"/>
      <c r="D840" s="80"/>
      <c r="E840" s="80"/>
      <c r="F840" s="80"/>
      <c r="G840" s="80"/>
      <c r="H840" s="80"/>
      <c r="I840" s="80"/>
      <c r="J840" s="80"/>
      <c r="K840" s="80"/>
      <c r="L840" s="80"/>
      <c r="M840" s="64"/>
      <c r="N840" s="7"/>
      <c r="O840" s="192"/>
      <c r="P840" s="106"/>
      <c r="Q840" s="63" t="s">
        <v>144</v>
      </c>
      <c r="R840" s="68">
        <f>FLOOR(IF(OR(R835=0,R835=1),IF(R833&gt;=R839,R839,R833)+0.00000001,IF(R837&gt;=R836,R836,R837))+0.00000001,1)</f>
        <v>0</v>
      </c>
      <c r="S840" s="68">
        <f t="shared" ref="S840" si="15749">FLOOR(IF(OR(S835=0,S835=1),IF(S839&gt;S836,S836,IF(S833&gt;=S839,S839,S833)+0.00000001),IF(S837&gt;=S836,S836-R838,S837-R838)+0.00000001),1)</f>
        <v>0</v>
      </c>
      <c r="T840" s="68">
        <f t="shared" ref="T840" si="15750">FLOOR(IF(OR(T835=0,T835=1),IF(T839&gt;T836,T836,IF(T833&gt;=T839,T839,T833)+0.00000001),IF(T837&gt;=T836,T836-S838,T837-S838)+0.00000001),1)</f>
        <v>0</v>
      </c>
      <c r="U840" s="68">
        <f t="shared" ref="U840" si="15751">FLOOR(IF(OR(U835=0,U835=1),IF(U839&gt;U836,U836,IF(U833&gt;=U839,U839,U833)+0.00000001),IF(U837&gt;=U836,U836-T838,U837-T838)+0.00000001),1)</f>
        <v>0</v>
      </c>
      <c r="V840" s="68">
        <f t="shared" ref="V840" si="15752">FLOOR(IF(OR(V835=0,V835=1),IF(V839&gt;V836,V836,IF(V833&gt;=V839,V839,V833)+0.00000001),IF(V837&gt;=V836,V836-U838,V837-U838)+0.00000001),1)</f>
        <v>0</v>
      </c>
      <c r="W840" s="68">
        <f t="shared" ref="W840" si="15753">FLOOR(IF(OR(W835=0,W835=1),IF(W839&gt;W836,W836,IF(W833&gt;=W839,W839,W833)+0.00000001),IF(W837&gt;=W836,W836-V838,W837-V838)+0.00000001),1)</f>
        <v>0</v>
      </c>
      <c r="X840" s="68">
        <f t="shared" ref="X840" si="15754">FLOOR(IF(OR(X835=0,X835=1),IF(X839&gt;X836,X836,IF(X833&gt;=X839,X839,X833)+0.00000001),IF(X837&gt;=X836,X836-W838,X837-W838)+0.00000001),1)</f>
        <v>0</v>
      </c>
      <c r="Y840" s="68">
        <f t="shared" ref="Y840" si="15755">FLOOR(IF(OR(Y835=0,Y835=1),IF(Y839&gt;Y836,Y836,IF(Y833&gt;=Y839,Y839,Y833)+0.00000001),IF(Y837&gt;=Y836,Y836-X838,Y837-X838)+0.00000001),1)</f>
        <v>0</v>
      </c>
      <c r="Z840" s="68">
        <f t="shared" ref="Z840" si="15756">FLOOR(IF(OR(Z835=0,Z835=1),IF(Z839&gt;Z836,Z836,IF(Z833&gt;=Z839,Z839,Z833)+0.00000001),IF(Z837&gt;=Z836,Z836-Y838,Z837-Y838)+0.00000001),1)</f>
        <v>0</v>
      </c>
      <c r="AA840" s="68">
        <f t="shared" ref="AA840" si="15757">FLOOR(IF(OR(AA835=0,AA835=1),IF(AA839&gt;AA836,AA836,IF(AA833&gt;=AA839,AA839,AA833)+0.00000001),IF(AA837&gt;=AA836,AA836-Z838,AA837-Z838)+0.00000001),1)</f>
        <v>0</v>
      </c>
      <c r="AB840" s="68">
        <f t="shared" ref="AB840" si="15758">FLOOR(IF(OR(AB835=0,AB835=1),IF(AB839&gt;AB836,AB836,IF(AB833&gt;=AB839,AB839,AB833)+0.00000001),IF(AB837&gt;=AB836,AB836-AA838,AB837-AA838)+0.00000001),1)</f>
        <v>0</v>
      </c>
      <c r="AC840" s="68">
        <f t="shared" ref="AC840" si="15759">FLOOR(IF(OR(AC835=0,AC835=1),IF(AC839&gt;AC836,AC836,IF(AC833&gt;=AC839,AC839,AC833)+0.00000001),IF(AC837&gt;=AC836,AC836-AB838,AC837-AB838)+0.00000001),1)</f>
        <v>0</v>
      </c>
      <c r="AD840" s="68">
        <f t="shared" ref="AD840" si="15760">FLOOR(IF(OR(AD835=0,AD835=1),IF(AD839&gt;AD836,AD836,IF(AD833&gt;=AD839,AD839,AD833)+0.00000001),IF(AD837&gt;=AD836,AD836-AC838,AD837-AC838)+0.00000001),1)</f>
        <v>0</v>
      </c>
      <c r="AE840" s="68">
        <f t="shared" ref="AE840" si="15761">FLOOR(IF(OR(AE835=0,AE835=1),IF(AE839&gt;AE836,AE836,IF(AE833&gt;=AE839,AE839,AE833)+0.00000001),IF(AE837&gt;=AE836,AE836-AD838,AE837-AD838)+0.00000001),1)</f>
        <v>0</v>
      </c>
      <c r="AF840" s="68">
        <f t="shared" ref="AF840" si="15762">FLOOR(IF(OR(AF835=0,AF835=1),IF(AF839&gt;AF836,AF836,IF(AF833&gt;=AF839,AF839,AF833)+0.00000001),IF(AF837&gt;=AF836,AF836-AE838,AF837-AE838)+0.00000001),1)</f>
        <v>0</v>
      </c>
      <c r="AG840" s="68">
        <f t="shared" ref="AG840" si="15763">FLOOR(IF(OR(AG835=0,AG835=1),IF(AG839&gt;AG836,AG836,IF(AG833&gt;=AG839,AG839,AG833)+0.00000001),IF(AG837&gt;=AG836,AG836-AF838,AG837-AF838)+0.00000001),1)</f>
        <v>0</v>
      </c>
      <c r="AH840" s="68">
        <f t="shared" ref="AH840" si="15764">FLOOR(IF(OR(AH835=0,AH835=1),IF(AH839&gt;AH836,AH836,IF(AH833&gt;=AH839,AH839,AH833)+0.00000001),IF(AH837&gt;=AH836,AH836-AG838,AH837-AG838)+0.00000001),1)</f>
        <v>0</v>
      </c>
      <c r="AI840" s="68">
        <f t="shared" ref="AI840" si="15765">FLOOR(IF(OR(AI835=0,AI835=1),IF(AI839&gt;AI836,AI836,IF(AI833&gt;=AI839,AI839,AI833)+0.00000001),IF(AI837&gt;=AI836,AI836-AH838,AI837-AH838)+0.00000001),1)</f>
        <v>0</v>
      </c>
      <c r="AJ840" s="68">
        <f t="shared" ref="AJ840" si="15766">FLOOR(IF(OR(AJ835=0,AJ835=1),IF(AJ839&gt;AJ836,AJ836,IF(AJ833&gt;=AJ839,AJ839,AJ833)+0.00000001),IF(AJ837&gt;=AJ836,AJ836-AI838,AJ837-AI838)+0.00000001),1)</f>
        <v>0</v>
      </c>
      <c r="AK840" s="68">
        <f t="shared" ref="AK840" si="15767">FLOOR(IF(OR(AK835=0,AK835=1),IF(AK839&gt;AK836,AK836,IF(AK833&gt;=AK839,AK839,AK833)+0.00000001),IF(AK837&gt;=AK836,AK836-AJ838,AK837-AJ838)+0.00000001),1)</f>
        <v>0</v>
      </c>
      <c r="AL840" s="68">
        <f t="shared" ref="AL840" si="15768">FLOOR(IF(OR(AL835=0,AL835=1),IF(AL839&gt;AL836,AL836,IF(AL833&gt;=AL839,AL839,AL833)+0.00000001),IF(AL837&gt;=AL836,AL836-AK838,AL837-AK838)+0.00000001),1)</f>
        <v>0</v>
      </c>
      <c r="AM840" s="68">
        <f t="shared" ref="AM840" si="15769">FLOOR(IF(OR(AM835=0,AM835=1),IF(AM839&gt;AM836,AM836,IF(AM833&gt;=AM839,AM839,AM833)+0.00000001),IF(AM837&gt;=AM836,AM836-AL838,AM837-AL838)+0.00000001),1)</f>
        <v>0</v>
      </c>
      <c r="AN840" s="68">
        <f t="shared" ref="AN840" si="15770">FLOOR(IF(OR(AN835=0,AN835=1),IF(AN839&gt;AN836,AN836,IF(AN833&gt;=AN839,AN839,AN833)+0.00000001),IF(AN837&gt;=AN836,AN836-AM838,AN837-AM838)+0.00000001),1)</f>
        <v>0</v>
      </c>
      <c r="AO840" s="68">
        <f t="shared" ref="AO840" si="15771">FLOOR(IF(OR(AO835=0,AO835=1),IF(AO839&gt;AO836,AO836,IF(AO833&gt;=AO839,AO839,AO833)+0.00000001),IF(AO837&gt;=AO836,AO836-AN838,AO837-AN838)+0.00000001),1)</f>
        <v>0</v>
      </c>
      <c r="AP840" s="68">
        <f t="shared" ref="AP840" si="15772">FLOOR(IF(OR(AP835=0,AP835=1),IF(AP839&gt;AP836,AP836,IF(AP833&gt;=AP839,AP839,AP833)+0.00000001),IF(AP837&gt;=AP836,AP836-AO838,AP837-AO838)+0.00000001),1)</f>
        <v>0</v>
      </c>
      <c r="AQ840" s="68">
        <f t="shared" ref="AQ840" si="15773">FLOOR(IF(OR(AQ835=0,AQ835=1),IF(AQ839&gt;AQ836,AQ836,IF(AQ833&gt;=AQ839,AQ839,AQ833)+0.00000001),IF(AQ837&gt;=AQ836,AQ836-AP838,AQ837-AP838)+0.00000001),1)</f>
        <v>0</v>
      </c>
      <c r="AR840" s="68">
        <f t="shared" ref="AR840" si="15774">FLOOR(IF(OR(AR835=0,AR835=1),IF(AR839&gt;AR836,AR836,IF(AR833&gt;=AR839,AR839,AR833)+0.00000001),IF(AR837&gt;=AR836,AR836-AQ838,AR837-AQ838)+0.00000001),1)</f>
        <v>0</v>
      </c>
      <c r="AS840" s="68">
        <f t="shared" ref="AS840" si="15775">FLOOR(IF(OR(AS835=0,AS835=1),IF(AS839&gt;AS836,AS836,IF(AS833&gt;=AS839,AS839,AS833)+0.00000001),IF(AS837&gt;=AS836,AS836-AR838,AS837-AR838)+0.00000001),1)</f>
        <v>0</v>
      </c>
      <c r="AT840" s="68">
        <f t="shared" ref="AT840" si="15776">FLOOR(IF(OR(AT835=0,AT835=1),IF(AT839&gt;AT836,AT836,IF(AT833&gt;=AT839,AT839,AT833)+0.00000001),IF(AT837&gt;=AT836,AT836-AS838,AT837-AS838)+0.00000001),1)</f>
        <v>0</v>
      </c>
      <c r="AU840" s="68">
        <f t="shared" ref="AU840" si="15777">FLOOR(IF(OR(AU835=0,AU835=1),IF(AU839&gt;AU836,AU836,IF(AU833&gt;=AU839,AU839,AU833)+0.00000001),IF(AU837&gt;=AU836,AU836-AT838,AU837-AT838)+0.00000001),1)</f>
        <v>0</v>
      </c>
      <c r="AV840" s="68">
        <f t="shared" ref="AV840" si="15778">FLOOR(IF(OR(AV835=0,AV835=1),IF(AV839&gt;AV836,AV836,IF(AV833&gt;=AV839,AV839,AV833)+0.00000001),IF(AV837&gt;=AV836,AV836-AU838,AV837-AU838)+0.00000001),1)</f>
        <v>0</v>
      </c>
      <c r="AW840" s="68">
        <f t="shared" ref="AW840" si="15779">FLOOR(IF(OR(AW835=0,AW835=1),IF(AW839&gt;AW836,AW836,IF(AW833&gt;=AW839,AW839,AW833)+0.00000001),IF(AW837&gt;=AW836,AW836-AV838,AW837-AV838)+0.00000001),1)</f>
        <v>0</v>
      </c>
      <c r="AX840" s="68">
        <f t="shared" ref="AX840" si="15780">FLOOR(IF(OR(AX835=0,AX835=1),IF(AX839&gt;AX836,AX836,IF(AX833&gt;=AX839,AX839,AX833)+0.00000001),IF(AX837&gt;=AX836,AX836-AW838,AX837-AW838)+0.00000001),1)</f>
        <v>0</v>
      </c>
      <c r="AY840" s="68">
        <f t="shared" ref="AY840" si="15781">FLOOR(IF(OR(AY835=0,AY835=1),IF(AY839&gt;AY836,AY836,IF(AY833&gt;=AY839,AY839,AY833)+0.00000001),IF(AY837&gt;=AY836,AY836-AX838,AY837-AX838)+0.00000001),1)</f>
        <v>0</v>
      </c>
      <c r="AZ840" s="68">
        <f t="shared" ref="AZ840" si="15782">FLOOR(IF(OR(AZ835=0,AZ835=1),IF(AZ839&gt;AZ836,AZ836,IF(AZ833&gt;=AZ839,AZ839,AZ833)+0.00000001),IF(AZ837&gt;=AZ836,AZ836-AY838,AZ837-AY838)+0.00000001),1)</f>
        <v>0</v>
      </c>
      <c r="BA840" s="68">
        <f t="shared" ref="BA840" si="15783">FLOOR(IF(OR(BA835=0,BA835=1),IF(BA839&gt;BA836,BA836,IF(BA833&gt;=BA839,BA839,BA833)+0.00000001),IF(BA837&gt;=BA836,BA836-AZ838,BA837-AZ838)+0.00000001),1)</f>
        <v>0</v>
      </c>
      <c r="BB840" s="68">
        <f t="shared" ref="BB840" si="15784">FLOOR(IF(OR(BB835=0,BB835=1),IF(BB839&gt;BB836,BB836,IF(BB833&gt;=BB839,BB839,BB833)+0.00000001),IF(BB837&gt;=BB836,BB836-BA838,BB837-BA838)+0.00000001),1)</f>
        <v>0</v>
      </c>
      <c r="BC840" s="68">
        <f t="shared" ref="BC840" si="15785">FLOOR(IF(OR(BC835=0,BC835=1),IF(BC839&gt;BC836,BC836,IF(BC833&gt;=BC839,BC839,BC833)+0.00000001),IF(BC837&gt;=BC836,BC836-BB838,BC837-BB838)+0.00000001),1)</f>
        <v>0</v>
      </c>
      <c r="BD840" s="68">
        <f t="shared" ref="BD840" si="15786">FLOOR(IF(OR(BD835=0,BD835=1),IF(BD839&gt;BD836,BD836,IF(BD833&gt;=BD839,BD839,BD833)+0.00000001),IF(BD837&gt;=BD836,BD836-BC838,BD837-BC838)+0.00000001),1)</f>
        <v>0</v>
      </c>
      <c r="BE840" s="68">
        <f t="shared" ref="BE840" si="15787">FLOOR(IF(OR(BE835=0,BE835=1),IF(BE839&gt;BE836,BE836,IF(BE833&gt;=BE839,BE839,BE833)+0.00000001),IF(BE837&gt;=BE836,BE836-BD838,BE837-BD838)+0.00000001),1)</f>
        <v>0</v>
      </c>
      <c r="BF840" s="68">
        <f t="shared" ref="BF840" si="15788">FLOOR(IF(OR(BF835=0,BF835=1),IF(BF839&gt;BF836,BF836,IF(BF833&gt;=BF839,BF839,BF833)+0.00000001),IF(BF837&gt;=BF836,BF836-BE838,BF837-BE838)+0.00000001),1)</f>
        <v>0</v>
      </c>
      <c r="BG840" s="68">
        <f t="shared" ref="BG840" si="15789">FLOOR(IF(OR(BG835=0,BG835=1),IF(BG839&gt;BG836,BG836,IF(BG833&gt;=BG839,BG839,BG833)+0.00000001),IF(BG837&gt;=BG836,BG836-BF838,BG837-BF838)+0.00000001),1)</f>
        <v>0</v>
      </c>
      <c r="BH840" s="68">
        <f t="shared" ref="BH840" si="15790">FLOOR(IF(OR(BH835=0,BH835=1),IF(BH839&gt;BH836,BH836,IF(BH833&gt;=BH839,BH839,BH833)+0.00000001),IF(BH837&gt;=BH836,BH836-BG838,BH837-BG838)+0.00000001),1)</f>
        <v>0</v>
      </c>
      <c r="BI840" s="68">
        <f t="shared" ref="BI840" si="15791">FLOOR(IF(OR(BI835=0,BI835=1),IF(BI839&gt;BI836,BI836,IF(BI833&gt;=BI839,BI839,BI833)+0.00000001),IF(BI837&gt;=BI836,BI836-BH838,BI837-BH838)+0.00000001),1)</f>
        <v>0</v>
      </c>
      <c r="BJ840" s="68">
        <f t="shared" ref="BJ840" si="15792">FLOOR(IF(OR(BJ835=0,BJ835=1),IF(BJ839&gt;BJ836,BJ836,IF(BJ833&gt;=BJ839,BJ839,BJ833)+0.00000001),IF(BJ837&gt;=BJ836,BJ836-BI838,BJ837-BI838)+0.00000001),1)</f>
        <v>0</v>
      </c>
      <c r="BK840" s="68">
        <f t="shared" ref="BK840" si="15793">FLOOR(IF(OR(BK835=0,BK835=1),IF(BK839&gt;BK836,BK836,IF(BK833&gt;=BK839,BK839,BK833)+0.00000001),IF(BK837&gt;=BK836,BK836-BJ838,BK837-BJ838)+0.00000001),1)</f>
        <v>0</v>
      </c>
      <c r="BL840" s="68">
        <f t="shared" ref="BL840" si="15794">FLOOR(IF(OR(BL835=0,BL835=1),IF(BL839&gt;BL836,BL836,IF(BL833&gt;=BL839,BL839,BL833)+0.00000001),IF(BL837&gt;=BL836,BL836-BK838,BL837-BK838)+0.00000001),1)</f>
        <v>0</v>
      </c>
      <c r="BM840" s="68">
        <f t="shared" ref="BM840" si="15795">FLOOR(IF(OR(BM835=0,BM835=1),IF(BM839&gt;BM836,BM836,IF(BM833&gt;=BM839,BM839,BM833)+0.00000001),IF(BM837&gt;=BM836,BM836-BL838,BM837-BL838)+0.00000001),1)</f>
        <v>0</v>
      </c>
      <c r="BN840" s="362"/>
      <c r="BO840" s="364"/>
      <c r="BP840" s="366"/>
      <c r="BQ840" s="366"/>
      <c r="BR840" s="106"/>
      <c r="BS840" s="106"/>
      <c r="BT840" s="106"/>
      <c r="BU840" s="106"/>
      <c r="BV840" s="106"/>
      <c r="BW840" s="106"/>
      <c r="BX840" s="106"/>
      <c r="BY840" s="106"/>
      <c r="BZ840" s="106"/>
      <c r="CA840" s="106"/>
      <c r="CB840" s="106"/>
      <c r="CC840" s="106"/>
      <c r="CD840" s="106"/>
      <c r="CE840" s="106"/>
      <c r="CF840" s="106"/>
      <c r="CG840" s="106"/>
    </row>
    <row r="841" spans="1:85" s="245" customFormat="1" ht="25.4" customHeight="1" thickBot="1" x14ac:dyDescent="0.4">
      <c r="A841" s="243"/>
      <c r="B841" s="129"/>
      <c r="C841" s="69"/>
      <c r="D841" s="69"/>
      <c r="E841" s="69"/>
      <c r="F841" s="69"/>
      <c r="G841" s="69"/>
      <c r="H841" s="69"/>
      <c r="I841" s="69"/>
      <c r="J841" s="69"/>
      <c r="K841" s="69"/>
      <c r="L841" s="69"/>
      <c r="M841" s="70"/>
      <c r="N841" s="7"/>
      <c r="O841" s="193"/>
      <c r="P841" s="106"/>
      <c r="Q841" s="216" t="s">
        <v>145</v>
      </c>
      <c r="R841" s="72">
        <f>IF($J832="Ano",R840*'Podpůrná data'!$B$5,R840*'Podpůrná data'!$B$3)</f>
        <v>0</v>
      </c>
      <c r="S841" s="72">
        <f>IF($J832="Ano",S840*'Podpůrná data'!$B$5,S840*'Podpůrná data'!$B$3)</f>
        <v>0</v>
      </c>
      <c r="T841" s="72">
        <f>IF($J832="Ano",T840*'Podpůrná data'!$B$5,T840*'Podpůrná data'!$B$3)</f>
        <v>0</v>
      </c>
      <c r="U841" s="72">
        <f>IF($J832="Ano",U840*'Podpůrná data'!$B$5,U840*'Podpůrná data'!$B$3)</f>
        <v>0</v>
      </c>
      <c r="V841" s="72">
        <f>IF($J832="Ano",V840*'Podpůrná data'!$B$5,V840*'Podpůrná data'!$B$3)</f>
        <v>0</v>
      </c>
      <c r="W841" s="72">
        <f>IF($J832="Ano",W840*'Podpůrná data'!$B$5,W840*'Podpůrná data'!$B$3)</f>
        <v>0</v>
      </c>
      <c r="X841" s="72">
        <f>IF($J832="Ano",X840*'Podpůrná data'!$B$5,X840*'Podpůrná data'!$B$3)</f>
        <v>0</v>
      </c>
      <c r="Y841" s="72">
        <f>IF($J832="Ano",Y840*'Podpůrná data'!$B$5,Y840*'Podpůrná data'!$B$3)</f>
        <v>0</v>
      </c>
      <c r="Z841" s="72">
        <f>IF($J832="Ano",Z840*'Podpůrná data'!$B$5,Z840*'Podpůrná data'!$B$3)</f>
        <v>0</v>
      </c>
      <c r="AA841" s="72">
        <f>IF($J832="Ano",AA840*'Podpůrná data'!$B$5,AA840*'Podpůrná data'!$B$3)</f>
        <v>0</v>
      </c>
      <c r="AB841" s="72">
        <f>IF($J832="Ano",AB840*'Podpůrná data'!$B$5,AB840*'Podpůrná data'!$B$3)</f>
        <v>0</v>
      </c>
      <c r="AC841" s="72">
        <f>IF($J832="Ano",AC840*'Podpůrná data'!$B$5,AC840*'Podpůrná data'!$B$3)</f>
        <v>0</v>
      </c>
      <c r="AD841" s="72">
        <f>IF($J832="Ano",AD840*'Podpůrná data'!$B$5,AD840*'Podpůrná data'!$B$3)</f>
        <v>0</v>
      </c>
      <c r="AE841" s="72">
        <f>IF($J832="Ano",AE840*'Podpůrná data'!$B$5,AE840*'Podpůrná data'!$B$3)</f>
        <v>0</v>
      </c>
      <c r="AF841" s="72">
        <f>IF($J832="Ano",AF840*'Podpůrná data'!$B$5,AF840*'Podpůrná data'!$B$3)</f>
        <v>0</v>
      </c>
      <c r="AG841" s="72">
        <f>IF($J832="Ano",AG840*'Podpůrná data'!$B$5,AG840*'Podpůrná data'!$B$3)</f>
        <v>0</v>
      </c>
      <c r="AH841" s="72">
        <f>IF($J832="Ano",AH840*'Podpůrná data'!$B$5,AH840*'Podpůrná data'!$B$3)</f>
        <v>0</v>
      </c>
      <c r="AI841" s="72">
        <f>IF($J832="Ano",AI840*'Podpůrná data'!$B$5,AI840*'Podpůrná data'!$B$3)</f>
        <v>0</v>
      </c>
      <c r="AJ841" s="72">
        <f>IF($J832="Ano",AJ840*'Podpůrná data'!$B$5,AJ840*'Podpůrná data'!$B$3)</f>
        <v>0</v>
      </c>
      <c r="AK841" s="72">
        <f>IF($J832="Ano",AK840*'Podpůrná data'!$B$5,AK840*'Podpůrná data'!$B$3)</f>
        <v>0</v>
      </c>
      <c r="AL841" s="72">
        <f>IF($J832="Ano",AL840*'Podpůrná data'!$B$5,AL840*'Podpůrná data'!$B$3)</f>
        <v>0</v>
      </c>
      <c r="AM841" s="72">
        <f>IF($J832="Ano",AM840*'Podpůrná data'!$B$5,AM840*'Podpůrná data'!$B$3)</f>
        <v>0</v>
      </c>
      <c r="AN841" s="72">
        <f>IF($J832="Ano",AN840*'Podpůrná data'!$B$5,AN840*'Podpůrná data'!$B$3)</f>
        <v>0</v>
      </c>
      <c r="AO841" s="72">
        <f>IF($J832="Ano",AO840*'Podpůrná data'!$B$5,AO840*'Podpůrná data'!$B$3)</f>
        <v>0</v>
      </c>
      <c r="AP841" s="72">
        <f>IF($J832="Ano",AP840*'Podpůrná data'!$B$5,AP840*'Podpůrná data'!$B$3)</f>
        <v>0</v>
      </c>
      <c r="AQ841" s="72">
        <f>IF($J832="Ano",AQ840*'Podpůrná data'!$B$5,AQ840*'Podpůrná data'!$B$3)</f>
        <v>0</v>
      </c>
      <c r="AR841" s="72">
        <f>IF($J832="Ano",AR840*'Podpůrná data'!$B$5,AR840*'Podpůrná data'!$B$3)</f>
        <v>0</v>
      </c>
      <c r="AS841" s="72">
        <f>IF($J832="Ano",AS840*'Podpůrná data'!$B$5,AS840*'Podpůrná data'!$B$3)</f>
        <v>0</v>
      </c>
      <c r="AT841" s="72">
        <f>IF($J832="Ano",AT840*'Podpůrná data'!$B$5,AT840*'Podpůrná data'!$B$3)</f>
        <v>0</v>
      </c>
      <c r="AU841" s="72">
        <f>IF($J832="Ano",AU840*'Podpůrná data'!$B$5,AU840*'Podpůrná data'!$B$3)</f>
        <v>0</v>
      </c>
      <c r="AV841" s="72">
        <f>IF($J832="Ano",AV840*'Podpůrná data'!$B$5,AV840*'Podpůrná data'!$B$3)</f>
        <v>0</v>
      </c>
      <c r="AW841" s="72">
        <f>IF($J832="Ano",AW840*'Podpůrná data'!$B$5,AW840*'Podpůrná data'!$B$3)</f>
        <v>0</v>
      </c>
      <c r="AX841" s="72">
        <f>IF($J832="Ano",AX840*'Podpůrná data'!$B$5,AX840*'Podpůrná data'!$B$3)</f>
        <v>0</v>
      </c>
      <c r="AY841" s="72">
        <f>IF($J832="Ano",AY840*'Podpůrná data'!$B$5,AY840*'Podpůrná data'!$B$3)</f>
        <v>0</v>
      </c>
      <c r="AZ841" s="72">
        <f>IF($J832="Ano",AZ840*'Podpůrná data'!$B$5,AZ840*'Podpůrná data'!$B$3)</f>
        <v>0</v>
      </c>
      <c r="BA841" s="72">
        <f>IF($J832="Ano",BA840*'Podpůrná data'!$B$5,BA840*'Podpůrná data'!$B$3)</f>
        <v>0</v>
      </c>
      <c r="BB841" s="72">
        <f>IF($J832="Ano",BB840*'Podpůrná data'!$B$5,BB840*'Podpůrná data'!$B$3)</f>
        <v>0</v>
      </c>
      <c r="BC841" s="72">
        <f>IF($J832="Ano",BC840*'Podpůrná data'!$B$5,BC840*'Podpůrná data'!$B$3)</f>
        <v>0</v>
      </c>
      <c r="BD841" s="72">
        <f>IF($J832="Ano",BD840*'Podpůrná data'!$B$5,BD840*'Podpůrná data'!$B$3)</f>
        <v>0</v>
      </c>
      <c r="BE841" s="72">
        <f>IF($J832="Ano",BE840*'Podpůrná data'!$B$5,BE840*'Podpůrná data'!$B$3)</f>
        <v>0</v>
      </c>
      <c r="BF841" s="72">
        <f>IF($J832="Ano",BF840*'Podpůrná data'!$B$5,BF840*'Podpůrná data'!$B$3)</f>
        <v>0</v>
      </c>
      <c r="BG841" s="72">
        <f>IF($J832="Ano",BG840*'Podpůrná data'!$B$5,BG840*'Podpůrná data'!$B$3)</f>
        <v>0</v>
      </c>
      <c r="BH841" s="72">
        <f>IF($J832="Ano",BH840*'Podpůrná data'!$B$5,BH840*'Podpůrná data'!$B$3)</f>
        <v>0</v>
      </c>
      <c r="BI841" s="72">
        <f>IF($J832="Ano",BI840*'Podpůrná data'!$B$5,BI840*'Podpůrná data'!$B$3)</f>
        <v>0</v>
      </c>
      <c r="BJ841" s="72">
        <f>IF($J832="Ano",BJ840*'Podpůrná data'!$B$5,BJ840*'Podpůrná data'!$B$3)</f>
        <v>0</v>
      </c>
      <c r="BK841" s="72">
        <f>IF($J832="Ano",BK840*'Podpůrná data'!$B$5,BK840*'Podpůrná data'!$B$3)</f>
        <v>0</v>
      </c>
      <c r="BL841" s="72">
        <f>IF($J832="Ano",BL840*'Podpůrná data'!$B$5,BL840*'Podpůrná data'!$B$3)</f>
        <v>0</v>
      </c>
      <c r="BM841" s="72">
        <f>IF($J832="Ano",BM840*'Podpůrná data'!$B$5,BM840*'Podpůrná data'!$B$3)</f>
        <v>0</v>
      </c>
      <c r="BN841" s="363"/>
      <c r="BO841" s="365"/>
      <c r="BP841" s="367"/>
      <c r="BQ841" s="367"/>
      <c r="BR841" s="106"/>
      <c r="BS841" s="178">
        <f>SUMIFS($R841:$BM841,$R831:$BM831,"1. ZoR")</f>
        <v>0</v>
      </c>
      <c r="BT841" s="178">
        <f>SUMIFS($R841:$BM841,$R831:$BM831,"2. ZoR")</f>
        <v>0</v>
      </c>
      <c r="BU841" s="178">
        <f>SUMIFS($R841:$BM841,$R831:$BM831,"3. ZoR")</f>
        <v>0</v>
      </c>
      <c r="BV841" s="178">
        <f>SUMIFS($R841:$BM841,$R831:$BM831,"4. ZoR")</f>
        <v>0</v>
      </c>
      <c r="BW841" s="178">
        <f>SUMIFS($R841:$BM841,$R831:$BM831,"5. ZoR")</f>
        <v>0</v>
      </c>
      <c r="BX841" s="178">
        <f>SUMIFS($R841:$BM841,$R831:$BM831,"6. ZoR")</f>
        <v>0</v>
      </c>
      <c r="BY841" s="178">
        <f>SUMIFS($R841:$BM841,$R831:$BM831,"7. ZoR")</f>
        <v>0</v>
      </c>
      <c r="BZ841" s="178">
        <f>SUMIFS($R841:$BM841,$R831:$BM831,"8. ZoR")</f>
        <v>0</v>
      </c>
      <c r="CA841" s="178">
        <f>SUMIFS($R841:$BM841,$R831:$BM831,"9. ZoR")</f>
        <v>0</v>
      </c>
      <c r="CB841" s="178">
        <f>SUMIFS($R841:$BM841,$R831:$BM831,"10. ZoR")</f>
        <v>0</v>
      </c>
      <c r="CC841" s="178">
        <f>SUMIFS($R841:$BM841,$R831:$BM831,"11. ZoR")</f>
        <v>0</v>
      </c>
      <c r="CD841" s="178">
        <f>SUMIFS($R841:$BM841,$R831:$BM831,"12. ZoR")</f>
        <v>0</v>
      </c>
      <c r="CE841" s="178">
        <f>SUMIFS($R841:$BM841,$R831:$BM831,"13. ZoR")</f>
        <v>0</v>
      </c>
      <c r="CF841" s="178">
        <f>SUMIFS($R841:$BM841,$R831:$BM831,"14. ZoR")</f>
        <v>0</v>
      </c>
      <c r="CG841" s="178">
        <f>SUMIFS($R841:$BM841,$R831:$BM831,"15. ZoR")</f>
        <v>0</v>
      </c>
    </row>
    <row r="842" spans="1:85" ht="15" hidden="1" thickBot="1" x14ac:dyDescent="0.4">
      <c r="B842" s="105"/>
      <c r="C842" s="130"/>
      <c r="D842" s="130"/>
      <c r="E842" s="130"/>
      <c r="F842" s="130"/>
      <c r="G842" s="130"/>
      <c r="H842" s="105"/>
      <c r="I842" s="105"/>
      <c r="J842" s="105"/>
      <c r="K842" s="105"/>
      <c r="L842" s="105"/>
      <c r="M842" s="105"/>
      <c r="N842" s="7"/>
      <c r="O842" s="105"/>
      <c r="P842" s="105"/>
      <c r="Q842" s="105"/>
      <c r="R842" s="105"/>
      <c r="S842" s="105"/>
      <c r="T842" s="7"/>
      <c r="U842" s="105"/>
      <c r="V842" s="105"/>
      <c r="W842" s="105"/>
      <c r="X842" s="105"/>
      <c r="Y842" s="105"/>
      <c r="Z842" s="105"/>
      <c r="AA842" s="105"/>
      <c r="AB842" s="105"/>
      <c r="AC842" s="105"/>
      <c r="AD842" s="105"/>
      <c r="AE842" s="105"/>
      <c r="AF842" s="105"/>
      <c r="AG842" s="105"/>
      <c r="AH842" s="105"/>
      <c r="AI842" s="105"/>
      <c r="AJ842" s="105"/>
      <c r="AK842" s="105"/>
      <c r="AL842" s="105"/>
      <c r="AM842" s="105"/>
      <c r="AN842" s="105"/>
      <c r="AO842" s="105"/>
      <c r="AP842" s="105"/>
      <c r="AQ842" s="105"/>
      <c r="AR842" s="105"/>
      <c r="AS842" s="105"/>
      <c r="AT842" s="105"/>
      <c r="AU842" s="105"/>
      <c r="AV842" s="105"/>
      <c r="AW842" s="105"/>
      <c r="AX842" s="105"/>
      <c r="AY842" s="105"/>
      <c r="AZ842" s="105"/>
      <c r="BA842" s="105"/>
      <c r="BB842" s="105"/>
      <c r="BC842" s="105"/>
      <c r="BD842" s="105"/>
      <c r="BE842" s="105"/>
      <c r="BF842" s="105"/>
      <c r="BG842" s="105"/>
      <c r="BH842" s="105"/>
      <c r="BI842" s="105"/>
      <c r="BJ842" s="105"/>
      <c r="BK842" s="105"/>
      <c r="BL842" s="105"/>
      <c r="BM842" s="105"/>
      <c r="BN842" s="105"/>
      <c r="BO842" s="105"/>
      <c r="BP842" s="105"/>
      <c r="BQ842" s="105"/>
      <c r="BR842" s="105"/>
      <c r="BS842" s="105"/>
      <c r="BT842" s="105"/>
      <c r="BU842" s="105"/>
      <c r="BV842" s="105"/>
      <c r="BW842" s="105"/>
      <c r="BX842" s="105"/>
      <c r="BY842" s="105"/>
      <c r="BZ842" s="105"/>
      <c r="CA842" s="105"/>
      <c r="CB842" s="105"/>
      <c r="CC842" s="105"/>
      <c r="CD842" s="105"/>
      <c r="CE842" s="105"/>
      <c r="CF842" s="105"/>
      <c r="CG842" s="105"/>
    </row>
    <row r="843" spans="1:85" s="245" customFormat="1" ht="69.650000000000006" customHeight="1" thickBot="1" x14ac:dyDescent="0.4">
      <c r="A843" s="249"/>
      <c r="B843" s="120"/>
      <c r="C843" s="360" t="s">
        <v>2</v>
      </c>
      <c r="D843" s="121"/>
      <c r="E843" s="131" t="s">
        <v>206</v>
      </c>
      <c r="F843" s="131" t="s">
        <v>444</v>
      </c>
      <c r="G843" s="131" t="s">
        <v>208</v>
      </c>
      <c r="H843" s="122" t="s">
        <v>94</v>
      </c>
      <c r="I843" s="122" t="s">
        <v>95</v>
      </c>
      <c r="J843" s="122" t="s">
        <v>96</v>
      </c>
      <c r="K843" s="122" t="s">
        <v>216</v>
      </c>
      <c r="L843" s="122" t="s">
        <v>218</v>
      </c>
      <c r="M843" s="138" t="s">
        <v>1</v>
      </c>
      <c r="N843" s="7"/>
      <c r="O843" s="124">
        <v>208002</v>
      </c>
      <c r="P843" s="106"/>
      <c r="Q843" s="194" t="s">
        <v>128</v>
      </c>
      <c r="R843" s="83" t="s">
        <v>4</v>
      </c>
      <c r="S843" s="83" t="s">
        <v>5</v>
      </c>
      <c r="T843" s="83" t="s">
        <v>6</v>
      </c>
      <c r="U843" s="83" t="s">
        <v>7</v>
      </c>
      <c r="V843" s="83" t="s">
        <v>8</v>
      </c>
      <c r="W843" s="83" t="s">
        <v>9</v>
      </c>
      <c r="X843" s="83" t="s">
        <v>10</v>
      </c>
      <c r="Y843" s="83" t="s">
        <v>11</v>
      </c>
      <c r="Z843" s="83" t="s">
        <v>12</v>
      </c>
      <c r="AA843" s="83" t="s">
        <v>13</v>
      </c>
      <c r="AB843" s="83" t="s">
        <v>14</v>
      </c>
      <c r="AC843" s="83" t="s">
        <v>15</v>
      </c>
      <c r="AD843" s="83" t="s">
        <v>16</v>
      </c>
      <c r="AE843" s="83" t="s">
        <v>17</v>
      </c>
      <c r="AF843" s="83" t="s">
        <v>18</v>
      </c>
      <c r="AG843" s="83" t="s">
        <v>19</v>
      </c>
      <c r="AH843" s="83" t="s">
        <v>20</v>
      </c>
      <c r="AI843" s="83" t="s">
        <v>21</v>
      </c>
      <c r="AJ843" s="83" t="s">
        <v>22</v>
      </c>
      <c r="AK843" s="83" t="s">
        <v>23</v>
      </c>
      <c r="AL843" s="83" t="s">
        <v>24</v>
      </c>
      <c r="AM843" s="83" t="s">
        <v>25</v>
      </c>
      <c r="AN843" s="83" t="s">
        <v>26</v>
      </c>
      <c r="AO843" s="83" t="s">
        <v>27</v>
      </c>
      <c r="AP843" s="83" t="s">
        <v>28</v>
      </c>
      <c r="AQ843" s="83" t="s">
        <v>29</v>
      </c>
      <c r="AR843" s="83" t="s">
        <v>30</v>
      </c>
      <c r="AS843" s="83" t="s">
        <v>31</v>
      </c>
      <c r="AT843" s="83" t="s">
        <v>32</v>
      </c>
      <c r="AU843" s="83" t="s">
        <v>33</v>
      </c>
      <c r="AV843" s="83" t="s">
        <v>34</v>
      </c>
      <c r="AW843" s="83" t="s">
        <v>35</v>
      </c>
      <c r="AX843" s="83" t="s">
        <v>36</v>
      </c>
      <c r="AY843" s="83" t="s">
        <v>37</v>
      </c>
      <c r="AZ843" s="83" t="s">
        <v>38</v>
      </c>
      <c r="BA843" s="83" t="s">
        <v>39</v>
      </c>
      <c r="BB843" s="83" t="s">
        <v>40</v>
      </c>
      <c r="BC843" s="83" t="s">
        <v>41</v>
      </c>
      <c r="BD843" s="83" t="s">
        <v>42</v>
      </c>
      <c r="BE843" s="83" t="s">
        <v>43</v>
      </c>
      <c r="BF843" s="83" t="s">
        <v>44</v>
      </c>
      <c r="BG843" s="83" t="s">
        <v>45</v>
      </c>
      <c r="BH843" s="83" t="s">
        <v>46</v>
      </c>
      <c r="BI843" s="83" t="s">
        <v>47</v>
      </c>
      <c r="BJ843" s="83" t="s">
        <v>48</v>
      </c>
      <c r="BK843" s="83" t="s">
        <v>49</v>
      </c>
      <c r="BL843" s="83" t="s">
        <v>50</v>
      </c>
      <c r="BM843" s="83" t="s">
        <v>51</v>
      </c>
      <c r="BN843" s="134" t="s">
        <v>163</v>
      </c>
      <c r="BO843" s="135" t="s">
        <v>164</v>
      </c>
      <c r="BP843" s="135" t="s">
        <v>146</v>
      </c>
      <c r="BQ843" s="135" t="s">
        <v>214</v>
      </c>
      <c r="BR843" s="106"/>
      <c r="BS843" s="368" t="s">
        <v>238</v>
      </c>
      <c r="BT843" s="369"/>
      <c r="BU843" s="369"/>
      <c r="BV843" s="369"/>
      <c r="BW843" s="369"/>
      <c r="BX843" s="369"/>
      <c r="BY843" s="369"/>
      <c r="BZ843" s="369"/>
      <c r="CA843" s="369"/>
      <c r="CB843" s="369"/>
      <c r="CC843" s="369"/>
      <c r="CD843" s="369"/>
      <c r="CE843" s="369"/>
      <c r="CF843" s="369"/>
      <c r="CG843" s="369"/>
    </row>
    <row r="844" spans="1:85" s="245" customFormat="1" ht="21" hidden="1" customHeight="1" x14ac:dyDescent="0.35">
      <c r="A844" s="250"/>
      <c r="B844" s="113"/>
      <c r="C844" s="361"/>
      <c r="D844" s="125"/>
      <c r="E844" s="125"/>
      <c r="F844" s="125"/>
      <c r="G844" s="125"/>
      <c r="H844" s="370" t="s">
        <v>250</v>
      </c>
      <c r="I844" s="371" t="s">
        <v>425</v>
      </c>
      <c r="J844" s="357" t="s">
        <v>97</v>
      </c>
      <c r="K844" s="357" t="s">
        <v>217</v>
      </c>
      <c r="L844" s="137"/>
      <c r="M844" s="373" t="s">
        <v>93</v>
      </c>
      <c r="N844" s="7"/>
      <c r="O844" s="375" t="s">
        <v>3</v>
      </c>
      <c r="P844" s="106"/>
      <c r="Q844" s="84"/>
      <c r="R844" s="74">
        <f>MONTH(Úvod!$F$10)</f>
        <v>1</v>
      </c>
      <c r="S844" s="75">
        <f t="shared" ref="S844" si="15796">IF(R844=12,1,R844+1)</f>
        <v>2</v>
      </c>
      <c r="T844" s="75">
        <f t="shared" ref="T844" si="15797">IF(S844=12,1,S844+1)</f>
        <v>3</v>
      </c>
      <c r="U844" s="76">
        <f t="shared" ref="U844" si="15798">IF(T844=12,1,T844+1)</f>
        <v>4</v>
      </c>
      <c r="V844" s="76">
        <f t="shared" ref="V844" si="15799">IF(U844=12,1,U844+1)</f>
        <v>5</v>
      </c>
      <c r="W844" s="76">
        <f t="shared" ref="W844" si="15800">IF(V844=12,1,V844+1)</f>
        <v>6</v>
      </c>
      <c r="X844" s="76">
        <f t="shared" ref="X844" si="15801">IF(W844=12,1,W844+1)</f>
        <v>7</v>
      </c>
      <c r="Y844" s="76">
        <f t="shared" ref="Y844" si="15802">IF(X844=12,1,X844+1)</f>
        <v>8</v>
      </c>
      <c r="Z844" s="76">
        <f t="shared" ref="Z844" si="15803">IF(Y844=12,1,Y844+1)</f>
        <v>9</v>
      </c>
      <c r="AA844" s="76">
        <f>IF(Z844=12,1,Z844+1)</f>
        <v>10</v>
      </c>
      <c r="AB844" s="76">
        <f t="shared" ref="AB844" si="15804">IF(AA844=12,1,AA844+1)</f>
        <v>11</v>
      </c>
      <c r="AC844" s="76">
        <f t="shared" ref="AC844" si="15805">IF(AB844=12,1,AB844+1)</f>
        <v>12</v>
      </c>
      <c r="AD844" s="76">
        <f t="shared" ref="AD844" si="15806">IF(AC844=12,1,AC844+1)</f>
        <v>1</v>
      </c>
      <c r="AE844" s="76">
        <f t="shared" ref="AE844" si="15807">IF(AD844=12,1,AD844+1)</f>
        <v>2</v>
      </c>
      <c r="AF844" s="76">
        <f t="shared" ref="AF844" si="15808">IF(AE844=12,1,AE844+1)</f>
        <v>3</v>
      </c>
      <c r="AG844" s="76">
        <f t="shared" ref="AG844" si="15809">IF(AF844=12,1,AF844+1)</f>
        <v>4</v>
      </c>
      <c r="AH844" s="76">
        <f t="shared" ref="AH844" si="15810">IF(AG844=12,1,AG844+1)</f>
        <v>5</v>
      </c>
      <c r="AI844" s="76">
        <f t="shared" ref="AI844" si="15811">IF(AH844=12,1,AH844+1)</f>
        <v>6</v>
      </c>
      <c r="AJ844" s="76">
        <f>IF(AI844=12,1,AI844+1)</f>
        <v>7</v>
      </c>
      <c r="AK844" s="76">
        <f t="shared" ref="AK844" si="15812">IF(AJ844=12,1,AJ844+1)</f>
        <v>8</v>
      </c>
      <c r="AL844" s="76">
        <f t="shared" ref="AL844" si="15813">IF(AK844=12,1,AK844+1)</f>
        <v>9</v>
      </c>
      <c r="AM844" s="76">
        <f t="shared" ref="AM844" si="15814">IF(AL844=12,1,AL844+1)</f>
        <v>10</v>
      </c>
      <c r="AN844" s="76">
        <f t="shared" ref="AN844" si="15815">IF(AM844=12,1,AM844+1)</f>
        <v>11</v>
      </c>
      <c r="AO844" s="76">
        <f t="shared" ref="AO844" si="15816">IF(AN844=12,1,AN844+1)</f>
        <v>12</v>
      </c>
      <c r="AP844" s="76">
        <f t="shared" ref="AP844" si="15817">IF(AO844=12,1,AO844+1)</f>
        <v>1</v>
      </c>
      <c r="AQ844" s="76">
        <f t="shared" ref="AQ844" si="15818">IF(AP844=12,1,AP844+1)</f>
        <v>2</v>
      </c>
      <c r="AR844" s="76">
        <f t="shared" ref="AR844" si="15819">IF(AQ844=12,1,AQ844+1)</f>
        <v>3</v>
      </c>
      <c r="AS844" s="76">
        <f t="shared" ref="AS844" si="15820">IF(AR844=12,1,AR844+1)</f>
        <v>4</v>
      </c>
      <c r="AT844" s="76">
        <f t="shared" ref="AT844" si="15821">IF(AS844=12,1,AS844+1)</f>
        <v>5</v>
      </c>
      <c r="AU844" s="76">
        <f t="shared" ref="AU844" si="15822">IF(AT844=12,1,AT844+1)</f>
        <v>6</v>
      </c>
      <c r="AV844" s="76">
        <f t="shared" ref="AV844" si="15823">IF(AU844=12,1,AU844+1)</f>
        <v>7</v>
      </c>
      <c r="AW844" s="76">
        <f t="shared" ref="AW844" si="15824">IF(AV844=12,1,AV844+1)</f>
        <v>8</v>
      </c>
      <c r="AX844" s="76">
        <f t="shared" ref="AX844" si="15825">IF(AW844=12,1,AW844+1)</f>
        <v>9</v>
      </c>
      <c r="AY844" s="76">
        <f t="shared" ref="AY844" si="15826">IF(AX844=12,1,AX844+1)</f>
        <v>10</v>
      </c>
      <c r="AZ844" s="76">
        <f t="shared" ref="AZ844" si="15827">IF(AY844=12,1,AY844+1)</f>
        <v>11</v>
      </c>
      <c r="BA844" s="76">
        <f t="shared" ref="BA844" si="15828">IF(AZ844=12,1,AZ844+1)</f>
        <v>12</v>
      </c>
      <c r="BB844" s="76">
        <f t="shared" ref="BB844" si="15829">IF(BA844=12,1,BA844+1)</f>
        <v>1</v>
      </c>
      <c r="BC844" s="76">
        <f t="shared" ref="BC844" si="15830">IF(BB844=12,1,BB844+1)</f>
        <v>2</v>
      </c>
      <c r="BD844" s="76">
        <f t="shared" ref="BD844" si="15831">IF(BC844=12,1,BC844+1)</f>
        <v>3</v>
      </c>
      <c r="BE844" s="76">
        <f t="shared" ref="BE844" si="15832">IF(BD844=12,1,BD844+1)</f>
        <v>4</v>
      </c>
      <c r="BF844" s="76">
        <f t="shared" ref="BF844" si="15833">IF(BE844=12,1,BE844+1)</f>
        <v>5</v>
      </c>
      <c r="BG844" s="76">
        <f t="shared" ref="BG844" si="15834">IF(BF844=12,1,BF844+1)</f>
        <v>6</v>
      </c>
      <c r="BH844" s="76">
        <f t="shared" ref="BH844" si="15835">IF(BG844=12,1,BG844+1)</f>
        <v>7</v>
      </c>
      <c r="BI844" s="76">
        <f t="shared" ref="BI844" si="15836">IF(BH844=12,1,BH844+1)</f>
        <v>8</v>
      </c>
      <c r="BJ844" s="76">
        <f t="shared" ref="BJ844" si="15837">IF(BI844=12,1,BI844+1)</f>
        <v>9</v>
      </c>
      <c r="BK844" s="76">
        <f t="shared" ref="BK844" si="15838">IF(BJ844=12,1,BJ844+1)</f>
        <v>10</v>
      </c>
      <c r="BL844" s="76">
        <f t="shared" ref="BL844" si="15839">IF(BK844=12,1,BK844+1)</f>
        <v>11</v>
      </c>
      <c r="BM844" s="76">
        <f t="shared" ref="BM844" si="15840">IF(BL844=12,1,BL844+1)</f>
        <v>12</v>
      </c>
      <c r="BN844" s="81"/>
      <c r="BO844" s="78"/>
      <c r="BP844" s="78"/>
      <c r="BQ844" s="78"/>
      <c r="BR844" s="106"/>
      <c r="BS844" s="106"/>
      <c r="BT844" s="106"/>
      <c r="BU844" s="106"/>
      <c r="BV844" s="106"/>
      <c r="BW844" s="106"/>
      <c r="BX844" s="106"/>
      <c r="BY844" s="106"/>
      <c r="BZ844" s="106"/>
      <c r="CA844" s="106"/>
      <c r="CB844" s="106"/>
      <c r="CC844" s="106"/>
      <c r="CD844" s="106"/>
      <c r="CE844" s="106"/>
      <c r="CF844" s="106"/>
      <c r="CG844" s="106"/>
    </row>
    <row r="845" spans="1:85" s="245" customFormat="1" ht="18" hidden="1" customHeight="1" x14ac:dyDescent="0.35">
      <c r="A845" s="250"/>
      <c r="B845" s="113"/>
      <c r="C845" s="361"/>
      <c r="D845" s="125"/>
      <c r="E845" s="125"/>
      <c r="F845" s="125"/>
      <c r="G845" s="125"/>
      <c r="H845" s="370"/>
      <c r="I845" s="371"/>
      <c r="J845" s="357"/>
      <c r="K845" s="357"/>
      <c r="L845" s="137"/>
      <c r="M845" s="373"/>
      <c r="N845" s="7"/>
      <c r="O845" s="376"/>
      <c r="P845" s="106"/>
      <c r="Q845" s="77"/>
      <c r="R845" s="59">
        <f t="shared" ref="R845:BM845" si="15841">VALUE(_xlfn.CONCAT(R844,".",R847))</f>
        <v>1</v>
      </c>
      <c r="S845" s="73">
        <f t="shared" si="15841"/>
        <v>32</v>
      </c>
      <c r="T845" s="73">
        <f t="shared" si="15841"/>
        <v>61</v>
      </c>
      <c r="U845" s="73">
        <f t="shared" si="15841"/>
        <v>92</v>
      </c>
      <c r="V845" s="73">
        <f t="shared" si="15841"/>
        <v>122</v>
      </c>
      <c r="W845" s="73">
        <f t="shared" si="15841"/>
        <v>153</v>
      </c>
      <c r="X845" s="73">
        <f t="shared" si="15841"/>
        <v>183</v>
      </c>
      <c r="Y845" s="73">
        <f t="shared" si="15841"/>
        <v>214</v>
      </c>
      <c r="Z845" s="73">
        <f t="shared" si="15841"/>
        <v>245</v>
      </c>
      <c r="AA845" s="73">
        <f t="shared" si="15841"/>
        <v>275</v>
      </c>
      <c r="AB845" s="73">
        <f t="shared" si="15841"/>
        <v>306</v>
      </c>
      <c r="AC845" s="73">
        <f t="shared" si="15841"/>
        <v>336</v>
      </c>
      <c r="AD845" s="73">
        <f t="shared" si="15841"/>
        <v>367</v>
      </c>
      <c r="AE845" s="73">
        <f t="shared" si="15841"/>
        <v>398</v>
      </c>
      <c r="AF845" s="73">
        <f t="shared" si="15841"/>
        <v>426</v>
      </c>
      <c r="AG845" s="73">
        <f t="shared" si="15841"/>
        <v>457</v>
      </c>
      <c r="AH845" s="73">
        <f t="shared" si="15841"/>
        <v>487</v>
      </c>
      <c r="AI845" s="73">
        <f t="shared" si="15841"/>
        <v>518</v>
      </c>
      <c r="AJ845" s="73">
        <f t="shared" si="15841"/>
        <v>548</v>
      </c>
      <c r="AK845" s="73">
        <f t="shared" si="15841"/>
        <v>579</v>
      </c>
      <c r="AL845" s="73">
        <f t="shared" si="15841"/>
        <v>610</v>
      </c>
      <c r="AM845" s="73">
        <f t="shared" si="15841"/>
        <v>640</v>
      </c>
      <c r="AN845" s="73">
        <f t="shared" si="15841"/>
        <v>671</v>
      </c>
      <c r="AO845" s="73">
        <f t="shared" si="15841"/>
        <v>701</v>
      </c>
      <c r="AP845" s="73">
        <f t="shared" si="15841"/>
        <v>732</v>
      </c>
      <c r="AQ845" s="73">
        <f t="shared" si="15841"/>
        <v>763</v>
      </c>
      <c r="AR845" s="73">
        <f t="shared" si="15841"/>
        <v>791</v>
      </c>
      <c r="AS845" s="73">
        <f t="shared" si="15841"/>
        <v>822</v>
      </c>
      <c r="AT845" s="73">
        <f t="shared" si="15841"/>
        <v>852</v>
      </c>
      <c r="AU845" s="73">
        <f t="shared" si="15841"/>
        <v>883</v>
      </c>
      <c r="AV845" s="73">
        <f t="shared" si="15841"/>
        <v>913</v>
      </c>
      <c r="AW845" s="73">
        <f t="shared" si="15841"/>
        <v>944</v>
      </c>
      <c r="AX845" s="73">
        <f t="shared" si="15841"/>
        <v>975</v>
      </c>
      <c r="AY845" s="73">
        <f t="shared" si="15841"/>
        <v>1005</v>
      </c>
      <c r="AZ845" s="73">
        <f t="shared" si="15841"/>
        <v>1036</v>
      </c>
      <c r="BA845" s="73">
        <f t="shared" si="15841"/>
        <v>1066</v>
      </c>
      <c r="BB845" s="73">
        <f t="shared" si="15841"/>
        <v>1097</v>
      </c>
      <c r="BC845" s="73">
        <f t="shared" si="15841"/>
        <v>1128</v>
      </c>
      <c r="BD845" s="73">
        <f t="shared" si="15841"/>
        <v>1156</v>
      </c>
      <c r="BE845" s="73">
        <f t="shared" si="15841"/>
        <v>1187</v>
      </c>
      <c r="BF845" s="73">
        <f t="shared" si="15841"/>
        <v>1217</v>
      </c>
      <c r="BG845" s="73">
        <f t="shared" si="15841"/>
        <v>1248</v>
      </c>
      <c r="BH845" s="73">
        <f t="shared" si="15841"/>
        <v>1278</v>
      </c>
      <c r="BI845" s="73">
        <f t="shared" si="15841"/>
        <v>1309</v>
      </c>
      <c r="BJ845" s="73">
        <f t="shared" si="15841"/>
        <v>1340</v>
      </c>
      <c r="BK845" s="73">
        <f t="shared" si="15841"/>
        <v>1370</v>
      </c>
      <c r="BL845" s="73">
        <f t="shared" si="15841"/>
        <v>1401</v>
      </c>
      <c r="BM845" s="73">
        <f t="shared" si="15841"/>
        <v>1431</v>
      </c>
      <c r="BN845" s="82"/>
      <c r="BO845" s="79"/>
      <c r="BP845" s="79"/>
      <c r="BQ845" s="79"/>
      <c r="BR845" s="106"/>
      <c r="BS845" s="106"/>
      <c r="BT845" s="106"/>
      <c r="BU845" s="106"/>
      <c r="BV845" s="106"/>
      <c r="BW845" s="106"/>
      <c r="BX845" s="106"/>
      <c r="BY845" s="106"/>
      <c r="BZ845" s="106"/>
      <c r="CA845" s="106"/>
      <c r="CB845" s="106"/>
      <c r="CC845" s="106"/>
      <c r="CD845" s="106"/>
      <c r="CE845" s="106"/>
      <c r="CF845" s="106"/>
      <c r="CG845" s="106"/>
    </row>
    <row r="846" spans="1:85" s="245" customFormat="1" ht="18" customHeight="1" x14ac:dyDescent="0.35">
      <c r="A846" s="250"/>
      <c r="B846" s="113"/>
      <c r="C846" s="361"/>
      <c r="D846" s="125"/>
      <c r="E846" s="357" t="s">
        <v>207</v>
      </c>
      <c r="F846" s="357" t="s">
        <v>207</v>
      </c>
      <c r="G846" s="357" t="s">
        <v>207</v>
      </c>
      <c r="H846" s="370"/>
      <c r="I846" s="371"/>
      <c r="J846" s="357"/>
      <c r="K846" s="357"/>
      <c r="L846" s="357" t="s">
        <v>219</v>
      </c>
      <c r="M846" s="373"/>
      <c r="N846" s="7"/>
      <c r="O846" s="376"/>
      <c r="P846" s="106"/>
      <c r="Q846" s="77"/>
      <c r="R846" s="60" t="str">
        <f>VLOOKUP(R844,'Podpůrná data'!$I$188:$J$199,2)</f>
        <v>leden</v>
      </c>
      <c r="S846" s="60" t="str">
        <f>VLOOKUP(S844,'Podpůrná data'!$I$188:$J$199,2)</f>
        <v>únor</v>
      </c>
      <c r="T846" s="60" t="str">
        <f>VLOOKUP(T844,'Podpůrná data'!$I$188:$J$199,2)</f>
        <v>březen</v>
      </c>
      <c r="U846" s="60" t="str">
        <f>VLOOKUP(U844,'Podpůrná data'!$I$188:$J$199,2)</f>
        <v>duben</v>
      </c>
      <c r="V846" s="60" t="str">
        <f>VLOOKUP(V844,'Podpůrná data'!$I$188:$J$199,2)</f>
        <v>květen</v>
      </c>
      <c r="W846" s="60" t="str">
        <f>VLOOKUP(W844,'Podpůrná data'!$I$188:$J$199,2)</f>
        <v>červen</v>
      </c>
      <c r="X846" s="60" t="str">
        <f>VLOOKUP(X844,'Podpůrná data'!$I$188:$J$199,2)</f>
        <v>červenec</v>
      </c>
      <c r="Y846" s="60" t="str">
        <f>VLOOKUP(Y844,'Podpůrná data'!$I$188:$J$199,2)</f>
        <v>srpen</v>
      </c>
      <c r="Z846" s="60" t="str">
        <f>VLOOKUP(Z844,'Podpůrná data'!$I$188:$J$199,2)</f>
        <v>září</v>
      </c>
      <c r="AA846" s="60" t="str">
        <f>VLOOKUP(AA844,'Podpůrná data'!$I$188:$J$199,2)</f>
        <v>říjen</v>
      </c>
      <c r="AB846" s="60" t="str">
        <f>VLOOKUP(AB844,'Podpůrná data'!$I$188:$J$199,2)</f>
        <v>listopad</v>
      </c>
      <c r="AC846" s="60" t="str">
        <f>VLOOKUP(AC844,'Podpůrná data'!$I$188:$J$199,2)</f>
        <v>prosinec</v>
      </c>
      <c r="AD846" s="60" t="str">
        <f>VLOOKUP(AD844,'Podpůrná data'!$I$188:$J$199,2)</f>
        <v>leden</v>
      </c>
      <c r="AE846" s="60" t="str">
        <f>VLOOKUP(AE844,'Podpůrná data'!$I$188:$J$199,2)</f>
        <v>únor</v>
      </c>
      <c r="AF846" s="60" t="str">
        <f>VLOOKUP(AF844,'Podpůrná data'!$I$188:$J$199,2)</f>
        <v>březen</v>
      </c>
      <c r="AG846" s="60" t="str">
        <f>VLOOKUP(AG844,'Podpůrná data'!$I$188:$J$199,2)</f>
        <v>duben</v>
      </c>
      <c r="AH846" s="60" t="str">
        <f>VLOOKUP(AH844,'Podpůrná data'!$I$188:$J$199,2)</f>
        <v>květen</v>
      </c>
      <c r="AI846" s="60" t="str">
        <f>VLOOKUP(AI844,'Podpůrná data'!$I$188:$J$199,2)</f>
        <v>červen</v>
      </c>
      <c r="AJ846" s="60" t="str">
        <f>VLOOKUP(AJ844,'Podpůrná data'!$I$188:$J$199,2)</f>
        <v>červenec</v>
      </c>
      <c r="AK846" s="60" t="str">
        <f>VLOOKUP(AK844,'Podpůrná data'!$I$188:$J$199,2)</f>
        <v>srpen</v>
      </c>
      <c r="AL846" s="60" t="str">
        <f>VLOOKUP(AL844,'Podpůrná data'!$I$188:$J$199,2)</f>
        <v>září</v>
      </c>
      <c r="AM846" s="60" t="str">
        <f>VLOOKUP(AM844,'Podpůrná data'!$I$188:$J$199,2)</f>
        <v>říjen</v>
      </c>
      <c r="AN846" s="60" t="str">
        <f>VLOOKUP(AN844,'Podpůrná data'!$I$188:$J$199,2)</f>
        <v>listopad</v>
      </c>
      <c r="AO846" s="60" t="str">
        <f>VLOOKUP(AO844,'Podpůrná data'!$I$188:$J$199,2)</f>
        <v>prosinec</v>
      </c>
      <c r="AP846" s="60" t="str">
        <f>VLOOKUP(AP844,'Podpůrná data'!$I$188:$J$199,2)</f>
        <v>leden</v>
      </c>
      <c r="AQ846" s="60" t="str">
        <f>VLOOKUP(AQ844,'Podpůrná data'!$I$188:$J$199,2)</f>
        <v>únor</v>
      </c>
      <c r="AR846" s="60" t="str">
        <f>VLOOKUP(AR844,'Podpůrná data'!$I$188:$J$199,2)</f>
        <v>březen</v>
      </c>
      <c r="AS846" s="60" t="str">
        <f>VLOOKUP(AS844,'Podpůrná data'!$I$188:$J$199,2)</f>
        <v>duben</v>
      </c>
      <c r="AT846" s="60" t="str">
        <f>VLOOKUP(AT844,'Podpůrná data'!$I$188:$J$199,2)</f>
        <v>květen</v>
      </c>
      <c r="AU846" s="60" t="str">
        <f>VLOOKUP(AU844,'Podpůrná data'!$I$188:$J$199,2)</f>
        <v>červen</v>
      </c>
      <c r="AV846" s="60" t="str">
        <f>VLOOKUP(AV844,'Podpůrná data'!$I$188:$J$199,2)</f>
        <v>červenec</v>
      </c>
      <c r="AW846" s="60" t="str">
        <f>VLOOKUP(AW844,'Podpůrná data'!$I$188:$J$199,2)</f>
        <v>srpen</v>
      </c>
      <c r="AX846" s="60" t="str">
        <f>VLOOKUP(AX844,'Podpůrná data'!$I$188:$J$199,2)</f>
        <v>září</v>
      </c>
      <c r="AY846" s="60" t="str">
        <f>VLOOKUP(AY844,'Podpůrná data'!$I$188:$J$199,2)</f>
        <v>říjen</v>
      </c>
      <c r="AZ846" s="60" t="str">
        <f>VLOOKUP(AZ844,'Podpůrná data'!$I$188:$J$199,2)</f>
        <v>listopad</v>
      </c>
      <c r="BA846" s="60" t="str">
        <f>VLOOKUP(BA844,'Podpůrná data'!$I$188:$J$199,2)</f>
        <v>prosinec</v>
      </c>
      <c r="BB846" s="60" t="str">
        <f>VLOOKUP(BB844,'Podpůrná data'!$I$188:$J$199,2)</f>
        <v>leden</v>
      </c>
      <c r="BC846" s="60" t="str">
        <f>VLOOKUP(BC844,'Podpůrná data'!$I$188:$J$199,2)</f>
        <v>únor</v>
      </c>
      <c r="BD846" s="60" t="str">
        <f>VLOOKUP(BD844,'Podpůrná data'!$I$188:$J$199,2)</f>
        <v>březen</v>
      </c>
      <c r="BE846" s="60" t="str">
        <f>VLOOKUP(BE844,'Podpůrná data'!$I$188:$J$199,2)</f>
        <v>duben</v>
      </c>
      <c r="BF846" s="60" t="str">
        <f>VLOOKUP(BF844,'Podpůrná data'!$I$188:$J$199,2)</f>
        <v>květen</v>
      </c>
      <c r="BG846" s="60" t="str">
        <f>VLOOKUP(BG844,'Podpůrná data'!$I$188:$J$199,2)</f>
        <v>červen</v>
      </c>
      <c r="BH846" s="60" t="str">
        <f>VLOOKUP(BH844,'Podpůrná data'!$I$188:$J$199,2)</f>
        <v>červenec</v>
      </c>
      <c r="BI846" s="60" t="str">
        <f>VLOOKUP(BI844,'Podpůrná data'!$I$188:$J$199,2)</f>
        <v>srpen</v>
      </c>
      <c r="BJ846" s="60" t="str">
        <f>VLOOKUP(BJ844,'Podpůrná data'!$I$188:$J$199,2)</f>
        <v>září</v>
      </c>
      <c r="BK846" s="60" t="str">
        <f>VLOOKUP(BK844,'Podpůrná data'!$I$188:$J$199,2)</f>
        <v>říjen</v>
      </c>
      <c r="BL846" s="60" t="str">
        <f>VLOOKUP(BL844,'Podpůrná data'!$I$188:$J$199,2)</f>
        <v>listopad</v>
      </c>
      <c r="BM846" s="60" t="str">
        <f>VLOOKUP(BM844,'Podpůrná data'!$I$188:$J$199,2)</f>
        <v>prosinec</v>
      </c>
      <c r="BN846" s="171"/>
      <c r="BO846" s="175"/>
      <c r="BP846" s="197"/>
      <c r="BQ846" s="197"/>
      <c r="BR846" s="106"/>
      <c r="BS846" s="179" t="s">
        <v>105</v>
      </c>
      <c r="BT846" s="179" t="s">
        <v>106</v>
      </c>
      <c r="BU846" s="179" t="s">
        <v>107</v>
      </c>
      <c r="BV846" s="179" t="s">
        <v>108</v>
      </c>
      <c r="BW846" s="179" t="s">
        <v>109</v>
      </c>
      <c r="BX846" s="179" t="s">
        <v>110</v>
      </c>
      <c r="BY846" s="179" t="s">
        <v>111</v>
      </c>
      <c r="BZ846" s="179" t="s">
        <v>112</v>
      </c>
      <c r="CA846" s="179" t="s">
        <v>113</v>
      </c>
      <c r="CB846" s="179" t="s">
        <v>155</v>
      </c>
      <c r="CC846" s="179" t="s">
        <v>156</v>
      </c>
      <c r="CD846" s="179" t="s">
        <v>157</v>
      </c>
      <c r="CE846" s="179" t="s">
        <v>202</v>
      </c>
      <c r="CF846" s="179" t="s">
        <v>203</v>
      </c>
      <c r="CG846" s="179" t="s">
        <v>204</v>
      </c>
    </row>
    <row r="847" spans="1:85" s="245" customFormat="1" ht="16.399999999999999" customHeight="1" x14ac:dyDescent="0.35">
      <c r="A847" s="250"/>
      <c r="B847" s="113"/>
      <c r="C847" s="361"/>
      <c r="D847" s="125"/>
      <c r="E847" s="357"/>
      <c r="F847" s="357"/>
      <c r="G847" s="357"/>
      <c r="H847" s="370"/>
      <c r="I847" s="371"/>
      <c r="J847" s="357"/>
      <c r="K847" s="357"/>
      <c r="L847" s="357"/>
      <c r="M847" s="373"/>
      <c r="N847" s="7"/>
      <c r="O847" s="376"/>
      <c r="P847" s="106"/>
      <c r="Q847" s="77"/>
      <c r="R847" s="60">
        <f>YEAR(Úvod!$F$10)</f>
        <v>1900</v>
      </c>
      <c r="S847" s="60">
        <f t="shared" ref="S847" si="15842">IF(S844=1,R847+1,R847)</f>
        <v>1900</v>
      </c>
      <c r="T847" s="60">
        <f t="shared" ref="T847" si="15843">IF(T844=1,S847+1,S847)</f>
        <v>1900</v>
      </c>
      <c r="U847" s="60">
        <f t="shared" ref="U847" si="15844">IF(U844=1,T847+1,T847)</f>
        <v>1900</v>
      </c>
      <c r="V847" s="60">
        <f t="shared" ref="V847" si="15845">IF(V844=1,U847+1,U847)</f>
        <v>1900</v>
      </c>
      <c r="W847" s="60">
        <f t="shared" ref="W847" si="15846">IF(W844=1,V847+1,V847)</f>
        <v>1900</v>
      </c>
      <c r="X847" s="60">
        <f t="shared" ref="X847" si="15847">IF(X844=1,W847+1,W847)</f>
        <v>1900</v>
      </c>
      <c r="Y847" s="60">
        <f t="shared" ref="Y847" si="15848">IF(Y844=1,X847+1,X847)</f>
        <v>1900</v>
      </c>
      <c r="Z847" s="60">
        <f t="shared" ref="Z847" si="15849">IF(Z844=1,Y847+1,Y847)</f>
        <v>1900</v>
      </c>
      <c r="AA847" s="60">
        <f t="shared" ref="AA847" si="15850">IF(AA844=1,Z847+1,Z847)</f>
        <v>1900</v>
      </c>
      <c r="AB847" s="60">
        <f t="shared" ref="AB847" si="15851">IF(AB844=1,AA847+1,AA847)</f>
        <v>1900</v>
      </c>
      <c r="AC847" s="60">
        <f t="shared" ref="AC847" si="15852">IF(AC844=1,AB847+1,AB847)</f>
        <v>1900</v>
      </c>
      <c r="AD847" s="60">
        <f t="shared" ref="AD847" si="15853">IF(AD844=1,AC847+1,AC847)</f>
        <v>1901</v>
      </c>
      <c r="AE847" s="60">
        <f t="shared" ref="AE847" si="15854">IF(AE844=1,AD847+1,AD847)</f>
        <v>1901</v>
      </c>
      <c r="AF847" s="60">
        <f t="shared" ref="AF847" si="15855">IF(AF844=1,AE847+1,AE847)</f>
        <v>1901</v>
      </c>
      <c r="AG847" s="60">
        <f t="shared" ref="AG847" si="15856">IF(AG844=1,AF847+1,AF847)</f>
        <v>1901</v>
      </c>
      <c r="AH847" s="60">
        <f t="shared" ref="AH847" si="15857">IF(AH844=1,AG847+1,AG847)</f>
        <v>1901</v>
      </c>
      <c r="AI847" s="60">
        <f t="shared" ref="AI847" si="15858">IF(AI844=1,AH847+1,AH847)</f>
        <v>1901</v>
      </c>
      <c r="AJ847" s="60">
        <f t="shared" ref="AJ847" si="15859">IF(AJ844=1,AI847+1,AI847)</f>
        <v>1901</v>
      </c>
      <c r="AK847" s="60">
        <f t="shared" ref="AK847" si="15860">IF(AK844=1,AJ847+1,AJ847)</f>
        <v>1901</v>
      </c>
      <c r="AL847" s="60">
        <f t="shared" ref="AL847" si="15861">IF(AL844=1,AK847+1,AK847)</f>
        <v>1901</v>
      </c>
      <c r="AM847" s="60">
        <f t="shared" ref="AM847" si="15862">IF(AM844=1,AL847+1,AL847)</f>
        <v>1901</v>
      </c>
      <c r="AN847" s="60">
        <f t="shared" ref="AN847" si="15863">IF(AN844=1,AM847+1,AM847)</f>
        <v>1901</v>
      </c>
      <c r="AO847" s="60">
        <f t="shared" ref="AO847" si="15864">IF(AO844=1,AN847+1,AN847)</f>
        <v>1901</v>
      </c>
      <c r="AP847" s="60">
        <f t="shared" ref="AP847" si="15865">IF(AP844=1,AO847+1,AO847)</f>
        <v>1902</v>
      </c>
      <c r="AQ847" s="60">
        <f t="shared" ref="AQ847" si="15866">IF(AQ844=1,AP847+1,AP847)</f>
        <v>1902</v>
      </c>
      <c r="AR847" s="60">
        <f t="shared" ref="AR847" si="15867">IF(AR844=1,AQ847+1,AQ847)</f>
        <v>1902</v>
      </c>
      <c r="AS847" s="60">
        <f t="shared" ref="AS847" si="15868">IF(AS844=1,AR847+1,AR847)</f>
        <v>1902</v>
      </c>
      <c r="AT847" s="60">
        <f t="shared" ref="AT847" si="15869">IF(AT844=1,AS847+1,AS847)</f>
        <v>1902</v>
      </c>
      <c r="AU847" s="60">
        <f t="shared" ref="AU847" si="15870">IF(AU844=1,AT847+1,AT847)</f>
        <v>1902</v>
      </c>
      <c r="AV847" s="60">
        <f t="shared" ref="AV847" si="15871">IF(AV844=1,AU847+1,AU847)</f>
        <v>1902</v>
      </c>
      <c r="AW847" s="60">
        <f t="shared" ref="AW847" si="15872">IF(AW844=1,AV847+1,AV847)</f>
        <v>1902</v>
      </c>
      <c r="AX847" s="60">
        <f t="shared" ref="AX847" si="15873">IF(AX844=1,AW847+1,AW847)</f>
        <v>1902</v>
      </c>
      <c r="AY847" s="60">
        <f t="shared" ref="AY847" si="15874">IF(AY844=1,AX847+1,AX847)</f>
        <v>1902</v>
      </c>
      <c r="AZ847" s="60">
        <f t="shared" ref="AZ847" si="15875">IF(AZ844=1,AY847+1,AY847)</f>
        <v>1902</v>
      </c>
      <c r="BA847" s="60">
        <f t="shared" ref="BA847" si="15876">IF(BA844=1,AZ847+1,AZ847)</f>
        <v>1902</v>
      </c>
      <c r="BB847" s="60">
        <f t="shared" ref="BB847" si="15877">IF(BB844=1,BA847+1,BA847)</f>
        <v>1903</v>
      </c>
      <c r="BC847" s="60">
        <f t="shared" ref="BC847" si="15878">IF(BC844=1,BB847+1,BB847)</f>
        <v>1903</v>
      </c>
      <c r="BD847" s="60">
        <f t="shared" ref="BD847" si="15879">IF(BD844=1,BC847+1,BC847)</f>
        <v>1903</v>
      </c>
      <c r="BE847" s="60">
        <f t="shared" ref="BE847" si="15880">IF(BE844=1,BD847+1,BD847)</f>
        <v>1903</v>
      </c>
      <c r="BF847" s="60">
        <f t="shared" ref="BF847" si="15881">IF(BF844=1,BE847+1,BE847)</f>
        <v>1903</v>
      </c>
      <c r="BG847" s="60">
        <f t="shared" ref="BG847" si="15882">IF(BG844=1,BF847+1,BF847)</f>
        <v>1903</v>
      </c>
      <c r="BH847" s="60">
        <f t="shared" ref="BH847" si="15883">IF(BH844=1,BG847+1,BG847)</f>
        <v>1903</v>
      </c>
      <c r="BI847" s="60">
        <f t="shared" ref="BI847" si="15884">IF(BI844=1,BH847+1,BH847)</f>
        <v>1903</v>
      </c>
      <c r="BJ847" s="60">
        <f t="shared" ref="BJ847" si="15885">IF(BJ844=1,BI847+1,BI847)</f>
        <v>1903</v>
      </c>
      <c r="BK847" s="60">
        <f t="shared" ref="BK847" si="15886">IF(BK844=1,BJ847+1,BJ847)</f>
        <v>1903</v>
      </c>
      <c r="BL847" s="60">
        <f t="shared" ref="BL847" si="15887">IF(BL844=1,BK847+1,BK847)</f>
        <v>1903</v>
      </c>
      <c r="BM847" s="60">
        <f t="shared" ref="BM847" si="15888">IF(BM844=1,BL847+1,BL847)</f>
        <v>1903</v>
      </c>
      <c r="BN847" s="195"/>
      <c r="BO847" s="196"/>
      <c r="BP847" s="197"/>
      <c r="BQ847" s="197"/>
      <c r="BR847" s="106"/>
      <c r="BS847" s="106"/>
      <c r="BT847" s="106"/>
      <c r="BU847" s="106"/>
      <c r="BV847" s="106"/>
      <c r="BW847" s="106"/>
      <c r="BX847" s="106"/>
      <c r="BY847" s="106"/>
      <c r="BZ847" s="106"/>
      <c r="CA847" s="106"/>
      <c r="CB847" s="106"/>
      <c r="CC847" s="106"/>
      <c r="CD847" s="106"/>
      <c r="CE847" s="106"/>
      <c r="CF847" s="106"/>
      <c r="CG847" s="106"/>
    </row>
    <row r="848" spans="1:85" s="245" customFormat="1" ht="16.399999999999999" customHeight="1" x14ac:dyDescent="0.35">
      <c r="A848" s="250"/>
      <c r="B848" s="113"/>
      <c r="C848" s="125"/>
      <c r="D848" s="125"/>
      <c r="E848" s="357"/>
      <c r="F848" s="357"/>
      <c r="G848" s="357"/>
      <c r="H848" s="370"/>
      <c r="I848" s="371"/>
      <c r="J848" s="357"/>
      <c r="K848" s="372"/>
      <c r="L848" s="357"/>
      <c r="M848" s="374"/>
      <c r="N848" s="7"/>
      <c r="O848" s="377"/>
      <c r="P848" s="106"/>
      <c r="Q848" s="63" t="s">
        <v>159</v>
      </c>
      <c r="R848" s="251"/>
      <c r="S848" s="251"/>
      <c r="T848" s="251"/>
      <c r="U848" s="251"/>
      <c r="V848" s="251"/>
      <c r="W848" s="251"/>
      <c r="X848" s="251"/>
      <c r="Y848" s="251"/>
      <c r="Z848" s="251"/>
      <c r="AA848" s="251"/>
      <c r="AB848" s="251"/>
      <c r="AC848" s="251"/>
      <c r="AD848" s="251"/>
      <c r="AE848" s="251"/>
      <c r="AF848" s="251"/>
      <c r="AG848" s="251"/>
      <c r="AH848" s="251"/>
      <c r="AI848" s="251"/>
      <c r="AJ848" s="251"/>
      <c r="AK848" s="251"/>
      <c r="AL848" s="251"/>
      <c r="AM848" s="251"/>
      <c r="AN848" s="251"/>
      <c r="AO848" s="251"/>
      <c r="AP848" s="251"/>
      <c r="AQ848" s="251"/>
      <c r="AR848" s="251"/>
      <c r="AS848" s="251"/>
      <c r="AT848" s="251"/>
      <c r="AU848" s="251"/>
      <c r="AV848" s="251"/>
      <c r="AW848" s="251"/>
      <c r="AX848" s="251"/>
      <c r="AY848" s="251"/>
      <c r="AZ848" s="251"/>
      <c r="BA848" s="251"/>
      <c r="BB848" s="251"/>
      <c r="BC848" s="251"/>
      <c r="BD848" s="251"/>
      <c r="BE848" s="251"/>
      <c r="BF848" s="251"/>
      <c r="BG848" s="251"/>
      <c r="BH848" s="251"/>
      <c r="BI848" s="251"/>
      <c r="BJ848" s="251"/>
      <c r="BK848" s="251"/>
      <c r="BL848" s="251"/>
      <c r="BM848" s="251"/>
      <c r="BN848" s="195"/>
      <c r="BO848" s="196"/>
      <c r="BP848" s="197"/>
      <c r="BQ848" s="197"/>
      <c r="BR848" s="106"/>
      <c r="BS848" s="106"/>
      <c r="BT848" s="106"/>
      <c r="BU848" s="106"/>
      <c r="BV848" s="106"/>
      <c r="BW848" s="106"/>
      <c r="BX848" s="106"/>
      <c r="BY848" s="106"/>
      <c r="BZ848" s="106"/>
      <c r="CA848" s="106"/>
      <c r="CB848" s="106"/>
      <c r="CC848" s="106"/>
      <c r="CD848" s="106"/>
      <c r="CE848" s="106"/>
      <c r="CF848" s="106"/>
      <c r="CG848" s="106"/>
    </row>
    <row r="849" spans="1:85" s="245" customFormat="1" ht="23.5" customHeight="1" x14ac:dyDescent="0.35">
      <c r="A849" s="243"/>
      <c r="B849" s="126" t="s">
        <v>392</v>
      </c>
      <c r="C849" s="359"/>
      <c r="D849" s="359"/>
      <c r="E849" s="252"/>
      <c r="F849" s="252"/>
      <c r="G849" s="241"/>
      <c r="H849" s="253"/>
      <c r="I849" s="254"/>
      <c r="J849" s="253"/>
      <c r="K849" s="205">
        <f>IF(J849="",0,IF(J849="ANO",'Podpůrná data'!$B$5,'Podpůrná data'!$B$3))</f>
        <v>0</v>
      </c>
      <c r="L849" s="203">
        <f>IFERROR(INT(ROUND(I849,2)*(VLOOKUP(INT(H849),'Podpůrná data'!$A$189:$B$233,2,FALSE))*(H849/(INT(H849)))),0)</f>
        <v>0</v>
      </c>
      <c r="M849" s="61">
        <f>K849*L849</f>
        <v>0</v>
      </c>
      <c r="N849" s="62">
        <f>IF(M849&gt;0,IF(ISTEXT(C849)=TRUE,0,1),0)</f>
        <v>0</v>
      </c>
      <c r="O849" s="166">
        <f>IF(M849&gt;0,1,0)</f>
        <v>0</v>
      </c>
      <c r="P849" s="127"/>
      <c r="Q849" s="63" t="s">
        <v>95</v>
      </c>
      <c r="R849" s="255"/>
      <c r="S849" s="255"/>
      <c r="T849" s="255"/>
      <c r="U849" s="255"/>
      <c r="V849" s="255"/>
      <c r="W849" s="255"/>
      <c r="X849" s="255"/>
      <c r="Y849" s="255"/>
      <c r="Z849" s="255"/>
      <c r="AA849" s="255"/>
      <c r="AB849" s="255"/>
      <c r="AC849" s="255"/>
      <c r="AD849" s="255"/>
      <c r="AE849" s="255"/>
      <c r="AF849" s="255"/>
      <c r="AG849" s="255"/>
      <c r="AH849" s="255"/>
      <c r="AI849" s="255"/>
      <c r="AJ849" s="255"/>
      <c r="AK849" s="255"/>
      <c r="AL849" s="255"/>
      <c r="AM849" s="255"/>
      <c r="AN849" s="255"/>
      <c r="AO849" s="255"/>
      <c r="AP849" s="255"/>
      <c r="AQ849" s="255"/>
      <c r="AR849" s="255"/>
      <c r="AS849" s="255"/>
      <c r="AT849" s="255"/>
      <c r="AU849" s="255"/>
      <c r="AV849" s="255"/>
      <c r="AW849" s="255"/>
      <c r="AX849" s="255"/>
      <c r="AY849" s="255"/>
      <c r="AZ849" s="255"/>
      <c r="BA849" s="255"/>
      <c r="BB849" s="255"/>
      <c r="BC849" s="255"/>
      <c r="BD849" s="255"/>
      <c r="BE849" s="255"/>
      <c r="BF849" s="255"/>
      <c r="BG849" s="255"/>
      <c r="BH849" s="255"/>
      <c r="BI849" s="255"/>
      <c r="BJ849" s="255"/>
      <c r="BK849" s="255"/>
      <c r="BL849" s="255"/>
      <c r="BM849" s="255"/>
      <c r="BN849" s="362">
        <f>SUM(R857:BM857)</f>
        <v>0</v>
      </c>
      <c r="BO849" s="364">
        <f>SUM(R858:BM858)</f>
        <v>0</v>
      </c>
      <c r="BP849" s="366">
        <f>IF($O849=0,0,IF($BN849&gt;=143*$I849,1,0))</f>
        <v>0</v>
      </c>
      <c r="BQ849" s="366">
        <f>IF($BN849&gt;=143*$I849,0,(CEILING(143*$I849,1)-$BN849))</f>
        <v>0</v>
      </c>
      <c r="BR849" s="106"/>
      <c r="BS849" s="106"/>
      <c r="BT849" s="106"/>
      <c r="BU849" s="106"/>
      <c r="BV849" s="106"/>
      <c r="BW849" s="106"/>
      <c r="BX849" s="106"/>
      <c r="BY849" s="106"/>
      <c r="BZ849" s="106"/>
      <c r="CA849" s="106"/>
      <c r="CB849" s="106"/>
      <c r="CC849" s="106"/>
      <c r="CD849" s="106"/>
      <c r="CE849" s="106"/>
      <c r="CF849" s="106"/>
      <c r="CG849" s="106"/>
    </row>
    <row r="850" spans="1:85" s="245" customFormat="1" ht="29" x14ac:dyDescent="0.35">
      <c r="A850" s="243"/>
      <c r="B850" s="128"/>
      <c r="C850" s="80"/>
      <c r="D850" s="80"/>
      <c r="E850" s="80"/>
      <c r="F850" s="80"/>
      <c r="G850" s="80"/>
      <c r="H850" s="80"/>
      <c r="I850" s="80"/>
      <c r="J850" s="80"/>
      <c r="K850" s="80"/>
      <c r="L850" s="80"/>
      <c r="M850" s="64"/>
      <c r="N850" s="7"/>
      <c r="O850" s="192"/>
      <c r="P850" s="106"/>
      <c r="Q850" s="63" t="s">
        <v>129</v>
      </c>
      <c r="R850" s="256"/>
      <c r="S850" s="256"/>
      <c r="T850" s="256"/>
      <c r="U850" s="256"/>
      <c r="V850" s="256"/>
      <c r="W850" s="256"/>
      <c r="X850" s="256"/>
      <c r="Y850" s="256"/>
      <c r="Z850" s="256"/>
      <c r="AA850" s="256"/>
      <c r="AB850" s="256"/>
      <c r="AC850" s="256"/>
      <c r="AD850" s="256"/>
      <c r="AE850" s="256"/>
      <c r="AF850" s="256"/>
      <c r="AG850" s="256"/>
      <c r="AH850" s="256"/>
      <c r="AI850" s="256"/>
      <c r="AJ850" s="256"/>
      <c r="AK850" s="256"/>
      <c r="AL850" s="256"/>
      <c r="AM850" s="256"/>
      <c r="AN850" s="256"/>
      <c r="AO850" s="256"/>
      <c r="AP850" s="256"/>
      <c r="AQ850" s="256"/>
      <c r="AR850" s="256"/>
      <c r="AS850" s="256"/>
      <c r="AT850" s="256"/>
      <c r="AU850" s="256"/>
      <c r="AV850" s="256"/>
      <c r="AW850" s="256"/>
      <c r="AX850" s="256"/>
      <c r="AY850" s="256"/>
      <c r="AZ850" s="256"/>
      <c r="BA850" s="256"/>
      <c r="BB850" s="256"/>
      <c r="BC850" s="256"/>
      <c r="BD850" s="256"/>
      <c r="BE850" s="256"/>
      <c r="BF850" s="256"/>
      <c r="BG850" s="256"/>
      <c r="BH850" s="256"/>
      <c r="BI850" s="256"/>
      <c r="BJ850" s="256"/>
      <c r="BK850" s="256"/>
      <c r="BL850" s="256"/>
      <c r="BM850" s="256"/>
      <c r="BN850" s="362"/>
      <c r="BO850" s="364"/>
      <c r="BP850" s="366"/>
      <c r="BQ850" s="366"/>
      <c r="BR850" s="106"/>
      <c r="BS850" s="106"/>
      <c r="BT850" s="106"/>
      <c r="BU850" s="106"/>
      <c r="BV850" s="106"/>
      <c r="BW850" s="106"/>
      <c r="BX850" s="106"/>
      <c r="BY850" s="106"/>
      <c r="BZ850" s="106"/>
      <c r="CA850" s="106"/>
      <c r="CB850" s="106"/>
      <c r="CC850" s="106"/>
      <c r="CD850" s="106"/>
      <c r="CE850" s="106"/>
      <c r="CF850" s="106"/>
      <c r="CG850" s="106"/>
    </row>
    <row r="851" spans="1:85" s="245" customFormat="1" ht="14.5" hidden="1" customHeight="1" x14ac:dyDescent="0.35">
      <c r="A851" s="243"/>
      <c r="B851" s="128"/>
      <c r="C851" s="80"/>
      <c r="D851" s="80"/>
      <c r="E851" s="80"/>
      <c r="F851" s="80"/>
      <c r="G851" s="80"/>
      <c r="H851" s="80"/>
      <c r="I851" s="80"/>
      <c r="J851" s="80"/>
      <c r="K851" s="80"/>
      <c r="L851" s="80"/>
      <c r="M851" s="64"/>
      <c r="N851" s="7"/>
      <c r="O851" s="192"/>
      <c r="P851" s="106"/>
      <c r="Q851" s="65" t="s">
        <v>130</v>
      </c>
      <c r="R851" s="66">
        <f>IF(R849&lt;&gt;0,1,0)</f>
        <v>0</v>
      </c>
      <c r="S851" s="66">
        <f t="shared" ref="S851" si="15889">IF(R851&gt;0,R851+1,IF(S849&lt;&gt;0,1,0))</f>
        <v>0</v>
      </c>
      <c r="T851" s="66">
        <f t="shared" ref="T851" si="15890">IF(S851&gt;0,S851+1,IF(T849&lt;&gt;0,1,0))</f>
        <v>0</v>
      </c>
      <c r="U851" s="66">
        <f t="shared" ref="U851" si="15891">IF(T851&gt;0,T851+1,IF(U849&lt;&gt;0,1,0))</f>
        <v>0</v>
      </c>
      <c r="V851" s="66">
        <f t="shared" ref="V851" si="15892">IF(U851&gt;0,U851+1,IF(V849&lt;&gt;0,1,0))</f>
        <v>0</v>
      </c>
      <c r="W851" s="66">
        <f t="shared" ref="W851" si="15893">IF(V851&gt;0,V851+1,IF(W849&lt;&gt;0,1,0))</f>
        <v>0</v>
      </c>
      <c r="X851" s="66">
        <f t="shared" ref="X851" si="15894">IF(W851&gt;0,W851+1,IF(X849&lt;&gt;0,1,0))</f>
        <v>0</v>
      </c>
      <c r="Y851" s="66">
        <f t="shared" ref="Y851" si="15895">IF(X851&gt;0,X851+1,IF(Y849&lt;&gt;0,1,0))</f>
        <v>0</v>
      </c>
      <c r="Z851" s="66">
        <f t="shared" ref="Z851" si="15896">IF(Y851&gt;0,Y851+1,IF(Z849&lt;&gt;0,1,0))</f>
        <v>0</v>
      </c>
      <c r="AA851" s="66">
        <f t="shared" ref="AA851" si="15897">IF(Z851&gt;0,Z851+1,IF(AA849&lt;&gt;0,1,0))</f>
        <v>0</v>
      </c>
      <c r="AB851" s="66">
        <f t="shared" ref="AB851" si="15898">IF(AA851&gt;0,AA851+1,IF(AB849&lt;&gt;0,1,0))</f>
        <v>0</v>
      </c>
      <c r="AC851" s="66">
        <f t="shared" ref="AC851" si="15899">IF(AB851&gt;0,AB851+1,IF(AC849&lt;&gt;0,1,0))</f>
        <v>0</v>
      </c>
      <c r="AD851" s="66">
        <f t="shared" ref="AD851" si="15900">IF(AC851&gt;0,AC851+1,IF(AD849&lt;&gt;0,1,0))</f>
        <v>0</v>
      </c>
      <c r="AE851" s="66">
        <f t="shared" ref="AE851" si="15901">IF(AD851&gt;0,AD851+1,IF(AE849&lt;&gt;0,1,0))</f>
        <v>0</v>
      </c>
      <c r="AF851" s="66">
        <f t="shared" ref="AF851" si="15902">IF(AE851&gt;0,AE851+1,IF(AF849&lt;&gt;0,1,0))</f>
        <v>0</v>
      </c>
      <c r="AG851" s="66">
        <f t="shared" ref="AG851" si="15903">IF(AF851&gt;0,AF851+1,IF(AG849&lt;&gt;0,1,0))</f>
        <v>0</v>
      </c>
      <c r="AH851" s="66">
        <f t="shared" ref="AH851" si="15904">IF(AG851&gt;0,AG851+1,IF(AH849&lt;&gt;0,1,0))</f>
        <v>0</v>
      </c>
      <c r="AI851" s="66">
        <f t="shared" ref="AI851" si="15905">IF(AH851&gt;0,AH851+1,IF(AI849&lt;&gt;0,1,0))</f>
        <v>0</v>
      </c>
      <c r="AJ851" s="66">
        <f t="shared" ref="AJ851" si="15906">IF(AI851&gt;0,AI851+1,IF(AJ849&lt;&gt;0,1,0))</f>
        <v>0</v>
      </c>
      <c r="AK851" s="66">
        <f t="shared" ref="AK851" si="15907">IF(AJ851&gt;0,AJ851+1,IF(AK849&lt;&gt;0,1,0))</f>
        <v>0</v>
      </c>
      <c r="AL851" s="66">
        <f t="shared" ref="AL851" si="15908">IF(AK851&gt;0,AK851+1,IF(AL849&lt;&gt;0,1,0))</f>
        <v>0</v>
      </c>
      <c r="AM851" s="66">
        <f t="shared" ref="AM851" si="15909">IF(AL851&gt;0,AL851+1,IF(AM849&lt;&gt;0,1,0))</f>
        <v>0</v>
      </c>
      <c r="AN851" s="66">
        <f t="shared" ref="AN851" si="15910">IF(AM851&gt;0,AM851+1,IF(AN849&lt;&gt;0,1,0))</f>
        <v>0</v>
      </c>
      <c r="AO851" s="66">
        <f t="shared" ref="AO851" si="15911">IF(AN851&gt;0,AN851+1,IF(AO849&lt;&gt;0,1,0))</f>
        <v>0</v>
      </c>
      <c r="AP851" s="66">
        <f t="shared" ref="AP851" si="15912">IF(AO851&gt;0,AO851+1,IF(AP849&lt;&gt;0,1,0))</f>
        <v>0</v>
      </c>
      <c r="AQ851" s="66">
        <f t="shared" ref="AQ851" si="15913">IF(AP851&gt;0,AP851+1,IF(AQ849&lt;&gt;0,1,0))</f>
        <v>0</v>
      </c>
      <c r="AR851" s="66">
        <f t="shared" ref="AR851" si="15914">IF(AQ851&gt;0,AQ851+1,IF(AR849&lt;&gt;0,1,0))</f>
        <v>0</v>
      </c>
      <c r="AS851" s="66">
        <f t="shared" ref="AS851" si="15915">IF(AR851&gt;0,AR851+1,IF(AS849&lt;&gt;0,1,0))</f>
        <v>0</v>
      </c>
      <c r="AT851" s="66">
        <f t="shared" ref="AT851" si="15916">IF(AS851&gt;0,AS851+1,IF(AT849&lt;&gt;0,1,0))</f>
        <v>0</v>
      </c>
      <c r="AU851" s="66">
        <f t="shared" ref="AU851" si="15917">IF(AT851&gt;0,AT851+1,IF(AU849&lt;&gt;0,1,0))</f>
        <v>0</v>
      </c>
      <c r="AV851" s="66">
        <f t="shared" ref="AV851" si="15918">IF(AU851&gt;0,AU851+1,IF(AV849&lt;&gt;0,1,0))</f>
        <v>0</v>
      </c>
      <c r="AW851" s="66">
        <f t="shared" ref="AW851" si="15919">IF(AV851&gt;0,AV851+1,IF(AW849&lt;&gt;0,1,0))</f>
        <v>0</v>
      </c>
      <c r="AX851" s="66">
        <f t="shared" ref="AX851" si="15920">IF(AW851&gt;0,AW851+1,IF(AX849&lt;&gt;0,1,0))</f>
        <v>0</v>
      </c>
      <c r="AY851" s="66">
        <f t="shared" ref="AY851" si="15921">IF(AX851&gt;0,AX851+1,IF(AY849&lt;&gt;0,1,0))</f>
        <v>0</v>
      </c>
      <c r="AZ851" s="66">
        <f t="shared" ref="AZ851" si="15922">IF(AY851&gt;0,AY851+1,IF(AZ849&lt;&gt;0,1,0))</f>
        <v>0</v>
      </c>
      <c r="BA851" s="66">
        <f t="shared" ref="BA851" si="15923">IF(AZ851&gt;0,AZ851+1,IF(BA849&lt;&gt;0,1,0))</f>
        <v>0</v>
      </c>
      <c r="BB851" s="66">
        <f t="shared" ref="BB851" si="15924">IF(BA851&gt;0,BA851+1,IF(BB849&lt;&gt;0,1,0))</f>
        <v>0</v>
      </c>
      <c r="BC851" s="66">
        <f t="shared" ref="BC851" si="15925">IF(BB851&gt;0,BB851+1,IF(BC849&lt;&gt;0,1,0))</f>
        <v>0</v>
      </c>
      <c r="BD851" s="66">
        <f t="shared" ref="BD851" si="15926">IF(BC851&gt;0,BC851+1,IF(BD849&lt;&gt;0,1,0))</f>
        <v>0</v>
      </c>
      <c r="BE851" s="66">
        <f t="shared" ref="BE851" si="15927">IF(BD851&gt;0,BD851+1,IF(BE849&lt;&gt;0,1,0))</f>
        <v>0</v>
      </c>
      <c r="BF851" s="66">
        <f t="shared" ref="BF851" si="15928">IF(BE851&gt;0,BE851+1,IF(BF849&lt;&gt;0,1,0))</f>
        <v>0</v>
      </c>
      <c r="BG851" s="66">
        <f t="shared" ref="BG851" si="15929">IF(BF851&gt;0,BF851+1,IF(BG849&lt;&gt;0,1,0))</f>
        <v>0</v>
      </c>
      <c r="BH851" s="66">
        <f t="shared" ref="BH851" si="15930">IF(BG851&gt;0,BG851+1,IF(BH849&lt;&gt;0,1,0))</f>
        <v>0</v>
      </c>
      <c r="BI851" s="66">
        <f t="shared" ref="BI851" si="15931">IF(BH851&gt;0,BH851+1,IF(BI849&lt;&gt;0,1,0))</f>
        <v>0</v>
      </c>
      <c r="BJ851" s="66">
        <f t="shared" ref="BJ851" si="15932">IF(BI851&gt;0,BI851+1,IF(BJ849&lt;&gt;0,1,0))</f>
        <v>0</v>
      </c>
      <c r="BK851" s="66">
        <f t="shared" ref="BK851" si="15933">IF(BJ851&gt;0,BJ851+1,IF(BK849&lt;&gt;0,1,0))</f>
        <v>0</v>
      </c>
      <c r="BL851" s="66">
        <f t="shared" ref="BL851" si="15934">IF(BK851&gt;0,BK851+1,IF(BL849&lt;&gt;0,1,0))</f>
        <v>0</v>
      </c>
      <c r="BM851" s="66">
        <f t="shared" ref="BM851" si="15935">IF(BL851&gt;0,BL851+1,IF(BM849&lt;&gt;0,1,0))</f>
        <v>0</v>
      </c>
      <c r="BN851" s="362"/>
      <c r="BO851" s="364"/>
      <c r="BP851" s="366"/>
      <c r="BQ851" s="366"/>
      <c r="BR851" s="106"/>
      <c r="BS851" s="106"/>
      <c r="BT851" s="106"/>
      <c r="BU851" s="106"/>
      <c r="BV851" s="106"/>
      <c r="BW851" s="106"/>
      <c r="BX851" s="106"/>
      <c r="BY851" s="106"/>
      <c r="BZ851" s="106"/>
      <c r="CA851" s="106"/>
      <c r="CB851" s="106"/>
      <c r="CC851" s="106"/>
      <c r="CD851" s="106"/>
      <c r="CE851" s="106"/>
      <c r="CF851" s="106"/>
      <c r="CG851" s="106"/>
    </row>
    <row r="852" spans="1:85" s="245" customFormat="1" ht="14.5" hidden="1" customHeight="1" x14ac:dyDescent="0.35">
      <c r="A852" s="243"/>
      <c r="B852" s="128"/>
      <c r="C852" s="80"/>
      <c r="D852" s="80"/>
      <c r="E852" s="80"/>
      <c r="F852" s="80"/>
      <c r="G852" s="80"/>
      <c r="H852" s="80"/>
      <c r="I852" s="80"/>
      <c r="J852" s="80"/>
      <c r="K852" s="80"/>
      <c r="L852" s="80"/>
      <c r="M852" s="64"/>
      <c r="N852" s="7"/>
      <c r="O852" s="192"/>
      <c r="P852" s="106"/>
      <c r="Q852" s="65" t="s">
        <v>131</v>
      </c>
      <c r="R852" s="66">
        <f>R851</f>
        <v>0</v>
      </c>
      <c r="S852" s="66">
        <f>IF(S851=0,0,IF(OR(R852=0,R852=12),1,R852+1))</f>
        <v>0</v>
      </c>
      <c r="T852" s="66">
        <f t="shared" ref="T852" si="15936">IF(T851=0,0,IF(OR(S852=0,S852=12),1,S852+1))</f>
        <v>0</v>
      </c>
      <c r="U852" s="66">
        <f t="shared" ref="U852" si="15937">IF(U851=0,0,IF(OR(T852=0,T852=12),1,T852+1))</f>
        <v>0</v>
      </c>
      <c r="V852" s="66">
        <f t="shared" ref="V852" si="15938">IF(V851=0,0,IF(OR(U852=0,U852=12),1,U852+1))</f>
        <v>0</v>
      </c>
      <c r="W852" s="66">
        <f t="shared" ref="W852" si="15939">IF(W851=0,0,IF(OR(V852=0,V852=12),1,V852+1))</f>
        <v>0</v>
      </c>
      <c r="X852" s="66">
        <f t="shared" ref="X852" si="15940">IF(X851=0,0,IF(OR(W852=0,W852=12),1,W852+1))</f>
        <v>0</v>
      </c>
      <c r="Y852" s="66">
        <f t="shared" ref="Y852" si="15941">IF(Y851=0,0,IF(OR(X852=0,X852=12),1,X852+1))</f>
        <v>0</v>
      </c>
      <c r="Z852" s="66">
        <f t="shared" ref="Z852" si="15942">IF(Z851=0,0,IF(OR(Y852=0,Y852=12),1,Y852+1))</f>
        <v>0</v>
      </c>
      <c r="AA852" s="66">
        <f t="shared" ref="AA852" si="15943">IF(AA851=0,0,IF(OR(Z852=0,Z852=12),1,Z852+1))</f>
        <v>0</v>
      </c>
      <c r="AB852" s="66">
        <f t="shared" ref="AB852" si="15944">IF(AB851=0,0,IF(OR(AA852=0,AA852=12),1,AA852+1))</f>
        <v>0</v>
      </c>
      <c r="AC852" s="66">
        <f t="shared" ref="AC852" si="15945">IF(AC851=0,0,IF(OR(AB852=0,AB852=12),1,AB852+1))</f>
        <v>0</v>
      </c>
      <c r="AD852" s="66">
        <f t="shared" ref="AD852" si="15946">IF(AD851=0,0,IF(OR(AC852=0,AC852=12),1,AC852+1))</f>
        <v>0</v>
      </c>
      <c r="AE852" s="66">
        <f t="shared" ref="AE852" si="15947">IF(AE851=0,0,IF(OR(AD852=0,AD852=12),1,AD852+1))</f>
        <v>0</v>
      </c>
      <c r="AF852" s="66">
        <f t="shared" ref="AF852" si="15948">IF(AF851=0,0,IF(OR(AE852=0,AE852=12),1,AE852+1))</f>
        <v>0</v>
      </c>
      <c r="AG852" s="66">
        <f t="shared" ref="AG852" si="15949">IF(AG851=0,0,IF(OR(AF852=0,AF852=12),1,AF852+1))</f>
        <v>0</v>
      </c>
      <c r="AH852" s="66">
        <f t="shared" ref="AH852" si="15950">IF(AH851=0,0,IF(OR(AG852=0,AG852=12),1,AG852+1))</f>
        <v>0</v>
      </c>
      <c r="AI852" s="66">
        <f t="shared" ref="AI852" si="15951">IF(AI851=0,0,IF(OR(AH852=0,AH852=12),1,AH852+1))</f>
        <v>0</v>
      </c>
      <c r="AJ852" s="66">
        <f t="shared" ref="AJ852" si="15952">IF(AJ851=0,0,IF(OR(AI852=0,AI852=12),1,AI852+1))</f>
        <v>0</v>
      </c>
      <c r="AK852" s="66">
        <f t="shared" ref="AK852" si="15953">IF(AK851=0,0,IF(OR(AJ852=0,AJ852=12),1,AJ852+1))</f>
        <v>0</v>
      </c>
      <c r="AL852" s="66">
        <f t="shared" ref="AL852" si="15954">IF(AL851=0,0,IF(OR(AK852=0,AK852=12),1,AK852+1))</f>
        <v>0</v>
      </c>
      <c r="AM852" s="66">
        <f t="shared" ref="AM852" si="15955">IF(AM851=0,0,IF(OR(AL852=0,AL852=12),1,AL852+1))</f>
        <v>0</v>
      </c>
      <c r="AN852" s="66">
        <f t="shared" ref="AN852" si="15956">IF(AN851=0,0,IF(OR(AM852=0,AM852=12),1,AM852+1))</f>
        <v>0</v>
      </c>
      <c r="AO852" s="66">
        <f t="shared" ref="AO852" si="15957">IF(AO851=0,0,IF(OR(AN852=0,AN852=12),1,AN852+1))</f>
        <v>0</v>
      </c>
      <c r="AP852" s="66">
        <f t="shared" ref="AP852" si="15958">IF(AP851=0,0,IF(OR(AO852=0,AO852=12),1,AO852+1))</f>
        <v>0</v>
      </c>
      <c r="AQ852" s="66">
        <f t="shared" ref="AQ852" si="15959">IF(AQ851=0,0,IF(OR(AP852=0,AP852=12),1,AP852+1))</f>
        <v>0</v>
      </c>
      <c r="AR852" s="66">
        <f t="shared" ref="AR852" si="15960">IF(AR851=0,0,IF(OR(AQ852=0,AQ852=12),1,AQ852+1))</f>
        <v>0</v>
      </c>
      <c r="AS852" s="66">
        <f t="shared" ref="AS852" si="15961">IF(AS851=0,0,IF(OR(AR852=0,AR852=12),1,AR852+1))</f>
        <v>0</v>
      </c>
      <c r="AT852" s="66">
        <f t="shared" ref="AT852" si="15962">IF(AT851=0,0,IF(OR(AS852=0,AS852=12),1,AS852+1))</f>
        <v>0</v>
      </c>
      <c r="AU852" s="66">
        <f t="shared" ref="AU852" si="15963">IF(AU851=0,0,IF(OR(AT852=0,AT852=12),1,AT852+1))</f>
        <v>0</v>
      </c>
      <c r="AV852" s="66">
        <f t="shared" ref="AV852" si="15964">IF(AV851=0,0,IF(OR(AU852=0,AU852=12),1,AU852+1))</f>
        <v>0</v>
      </c>
      <c r="AW852" s="66">
        <f t="shared" ref="AW852" si="15965">IF(AW851=0,0,IF(OR(AV852=0,AV852=12),1,AV852+1))</f>
        <v>0</v>
      </c>
      <c r="AX852" s="66">
        <f t="shared" ref="AX852" si="15966">IF(AX851=0,0,IF(OR(AW852=0,AW852=12),1,AW852+1))</f>
        <v>0</v>
      </c>
      <c r="AY852" s="66">
        <f t="shared" ref="AY852" si="15967">IF(AY851=0,0,IF(OR(AX852=0,AX852=12),1,AX852+1))</f>
        <v>0</v>
      </c>
      <c r="AZ852" s="66">
        <f t="shared" ref="AZ852" si="15968">IF(AZ851=0,0,IF(OR(AY852=0,AY852=12),1,AY852+1))</f>
        <v>0</v>
      </c>
      <c r="BA852" s="66">
        <f t="shared" ref="BA852" si="15969">IF(BA851=0,0,IF(OR(AZ852=0,AZ852=12),1,AZ852+1))</f>
        <v>0</v>
      </c>
      <c r="BB852" s="66">
        <f t="shared" ref="BB852" si="15970">IF(BB851=0,0,IF(OR(BA852=0,BA852=12),1,BA852+1))</f>
        <v>0</v>
      </c>
      <c r="BC852" s="66">
        <f t="shared" ref="BC852" si="15971">IF(BC851=0,0,IF(OR(BB852=0,BB852=12),1,BB852+1))</f>
        <v>0</v>
      </c>
      <c r="BD852" s="66">
        <f t="shared" ref="BD852" si="15972">IF(BD851=0,0,IF(OR(BC852=0,BC852=12),1,BC852+1))</f>
        <v>0</v>
      </c>
      <c r="BE852" s="66">
        <f t="shared" ref="BE852" si="15973">IF(BE851=0,0,IF(OR(BD852=0,BD852=12),1,BD852+1))</f>
        <v>0</v>
      </c>
      <c r="BF852" s="66">
        <f t="shared" ref="BF852" si="15974">IF(BF851=0,0,IF(OR(BE852=0,BE852=12),1,BE852+1))</f>
        <v>0</v>
      </c>
      <c r="BG852" s="66">
        <f t="shared" ref="BG852" si="15975">IF(BG851=0,0,IF(OR(BF852=0,BF852=12),1,BF852+1))</f>
        <v>0</v>
      </c>
      <c r="BH852" s="66">
        <f t="shared" ref="BH852" si="15976">IF(BH851=0,0,IF(OR(BG852=0,BG852=12),1,BG852+1))</f>
        <v>0</v>
      </c>
      <c r="BI852" s="66">
        <f t="shared" ref="BI852" si="15977">IF(BI851=0,0,IF(OR(BH852=0,BH852=12),1,BH852+1))</f>
        <v>0</v>
      </c>
      <c r="BJ852" s="66">
        <f t="shared" ref="BJ852" si="15978">IF(BJ851=0,0,IF(OR(BI852=0,BI852=12),1,BI852+1))</f>
        <v>0</v>
      </c>
      <c r="BK852" s="66">
        <f t="shared" ref="BK852" si="15979">IF(BK851=0,0,IF(OR(BJ852=0,BJ852=12),1,BJ852+1))</f>
        <v>0</v>
      </c>
      <c r="BL852" s="66">
        <f t="shared" ref="BL852" si="15980">IF(BL851=0,0,IF(OR(BK852=0,BK852=12),1,BK852+1))</f>
        <v>0</v>
      </c>
      <c r="BM852" s="66">
        <f t="shared" ref="BM852" si="15981">IF(BM851=0,0,IF(OR(BL852=0,BL852=12),1,BL852+1))</f>
        <v>0</v>
      </c>
      <c r="BN852" s="362"/>
      <c r="BO852" s="364"/>
      <c r="BP852" s="366"/>
      <c r="BQ852" s="366"/>
      <c r="BR852" s="106"/>
      <c r="BS852" s="106"/>
      <c r="BT852" s="106"/>
      <c r="BU852" s="106"/>
      <c r="BV852" s="106"/>
      <c r="BW852" s="106"/>
      <c r="BX852" s="106"/>
      <c r="BY852" s="106"/>
      <c r="BZ852" s="106"/>
      <c r="CA852" s="106"/>
      <c r="CB852" s="106"/>
      <c r="CC852" s="106"/>
      <c r="CD852" s="106"/>
      <c r="CE852" s="106"/>
      <c r="CF852" s="106"/>
      <c r="CG852" s="106"/>
    </row>
    <row r="853" spans="1:85" s="245" customFormat="1" ht="43.5" x14ac:dyDescent="0.35">
      <c r="A853" s="243"/>
      <c r="B853" s="128"/>
      <c r="C853" s="80"/>
      <c r="D853" s="80"/>
      <c r="E853" s="80"/>
      <c r="F853" s="80"/>
      <c r="G853" s="80"/>
      <c r="H853" s="80"/>
      <c r="I853" s="80"/>
      <c r="J853" s="80"/>
      <c r="K853" s="80"/>
      <c r="L853" s="80"/>
      <c r="M853" s="64"/>
      <c r="N853" s="7"/>
      <c r="O853" s="192"/>
      <c r="P853" s="106"/>
      <c r="Q853" s="63" t="s">
        <v>237</v>
      </c>
      <c r="R853" s="68">
        <f>IF(R852&gt;0,IF(R856&gt;$L849,$L849,R856),0)</f>
        <v>0</v>
      </c>
      <c r="S853" s="68">
        <f>IF(S852&gt;0,IF((SUMIFS($R855:R855,$R852:R852,12)+IF(R852=12,0,R853)+S856)&gt;=$L849,$L849-FLOOR(SUMIFS($R855:R855,$R852:R852,12),1),IF(S852=1,S856,S856+R853)),0)</f>
        <v>0</v>
      </c>
      <c r="T853" s="68">
        <f>IF(T852&gt;0,IF((SUMIFS($R855:S855,$R852:S852,12)+IF(S852=12,0,S853)+T856)&gt;=$L849,$L849-FLOOR(SUMIFS($R855:S855,$R852:S852,12),1),IF(T852=1,T856,T856+S853)),0)</f>
        <v>0</v>
      </c>
      <c r="U853" s="68">
        <f>IF(U852&gt;0,IF((SUMIFS($R855:T855,$R852:T852,12)+IF(T852=12,0,T853)+U856)&gt;=$L849,$L849-FLOOR(SUMIFS($R855:T855,$R852:T852,12),1),IF(U852=1,U856,U856+T853)),0)</f>
        <v>0</v>
      </c>
      <c r="V853" s="68">
        <f>IF(V852&gt;0,IF((SUMIFS($R855:U855,$R852:U852,12)+IF(U852=12,0,U853)+V856)&gt;=$L849,$L849-FLOOR(SUMIFS($R855:U855,$R852:U852,12),1),IF(V852=1,V856,V856+U853)),0)</f>
        <v>0</v>
      </c>
      <c r="W853" s="68">
        <f>IF(W852&gt;0,IF((SUMIFS($R855:V855,$R852:V852,12)+IF(V852=12,0,V853)+W856)&gt;=$L849,$L849-FLOOR(SUMIFS($R855:V855,$R852:V852,12),1),IF(W852=1,W856,W856+V853)),0)</f>
        <v>0</v>
      </c>
      <c r="X853" s="68">
        <f>IF(X852&gt;0,IF((SUMIFS($R855:W855,$R852:W852,12)+IF(W852=12,0,W853)+X856)&gt;=$L849,$L849-FLOOR(SUMIFS($R855:W855,$R852:W852,12),1),IF(X852=1,X856,X856+W853)),0)</f>
        <v>0</v>
      </c>
      <c r="Y853" s="68">
        <f>IF(Y852&gt;0,IF((SUMIFS($R855:X855,$R852:X852,12)+IF(X852=12,0,X853)+Y856)&gt;=$L849,$L849-FLOOR(SUMIFS($R855:X855,$R852:X852,12),1),IF(Y852=1,Y856,Y856+X853)),0)</f>
        <v>0</v>
      </c>
      <c r="Z853" s="68">
        <f>IF(Z852&gt;0,IF((SUMIFS($R855:Y855,$R852:Y852,12)+IF(Y852=12,0,Y853)+Z856)&gt;=$L849,$L849-FLOOR(SUMIFS($R855:Y855,$R852:Y852,12),1),IF(Z852=1,Z856,Z856+Y853)),0)</f>
        <v>0</v>
      </c>
      <c r="AA853" s="68">
        <f>IF(AA852&gt;0,IF((SUMIFS($R855:Z855,$R852:Z852,12)+IF(Z852=12,0,Z853)+AA856)&gt;=$L849,$L849-FLOOR(SUMIFS($R855:Z855,$R852:Z852,12),1),IF(AA852=1,AA856,AA856+Z853)),0)</f>
        <v>0</v>
      </c>
      <c r="AB853" s="68">
        <f>IF(AB852&gt;0,IF((SUMIFS($R855:AA855,$R852:AA852,12)+IF(AA852=12,0,AA853)+AB856)&gt;=$L849,$L849-FLOOR(SUMIFS($R855:AA855,$R852:AA852,12),1),IF(AB852=1,AB856,AB856+AA853)),0)</f>
        <v>0</v>
      </c>
      <c r="AC853" s="68">
        <f>IF(AC852&gt;0,IF((SUMIFS($R855:AB855,$R852:AB852,12)+IF(AB852=12,0,AB853)+AC856)&gt;=$L849,$L849-FLOOR(SUMIFS($R855:AB855,$R852:AB852,12),1),IF(AC852=1,AC856,AC856+AB853)),0)</f>
        <v>0</v>
      </c>
      <c r="AD853" s="68">
        <f>IF(AD852&gt;0,IF((SUMIFS($R855:AC855,$R852:AC852,12)+IF(AC852=12,0,AC853)+AD856)&gt;=$L849,$L849-FLOOR(SUMIFS($R855:AC855,$R852:AC852,12),1),IF(AD852=1,AD856,AD856+AC853)),0)</f>
        <v>0</v>
      </c>
      <c r="AE853" s="68">
        <f>IF(AE852&gt;0,IF((SUMIFS($R855:AD855,$R852:AD852,12)+IF(AD852=12,0,AD853)+AE856)&gt;=$L849,$L849-FLOOR(SUMIFS($R855:AD855,$R852:AD852,12),1),IF(AE852=1,AE856,AE856+AD853)),0)</f>
        <v>0</v>
      </c>
      <c r="AF853" s="68">
        <f>IF(AF852&gt;0,IF((SUMIFS($R855:AE855,$R852:AE852,12)+IF(AE852=12,0,AE853)+AF856)&gt;=$L849,$L849-FLOOR(SUMIFS($R855:AE855,$R852:AE852,12),1),IF(AF852=1,AF856,AF856+AE853)),0)</f>
        <v>0</v>
      </c>
      <c r="AG853" s="68">
        <f>IF(AG852&gt;0,IF((SUMIFS($R855:AF855,$R852:AF852,12)+IF(AF852=12,0,AF853)+AG856)&gt;=$L849,$L849-FLOOR(SUMIFS($R855:AF855,$R852:AF852,12),1),IF(AG852=1,AG856,AG856+AF853)),0)</f>
        <v>0</v>
      </c>
      <c r="AH853" s="68">
        <f>IF(AH852&gt;0,IF((SUMIFS($R855:AG855,$R852:AG852,12)+IF(AG852=12,0,AG853)+AH856)&gt;=$L849,$L849-FLOOR(SUMIFS($R855:AG855,$R852:AG852,12),1),IF(AH852=1,AH856,AH856+AG853)),0)</f>
        <v>0</v>
      </c>
      <c r="AI853" s="68">
        <f>IF(AI852&gt;0,IF((SUMIFS($R855:AH855,$R852:AH852,12)+IF(AH852=12,0,AH853)+AI856)&gt;=$L849,$L849-FLOOR(SUMIFS($R855:AH855,$R852:AH852,12),1),IF(AI852=1,AI856,AI856+AH853)),0)</f>
        <v>0</v>
      </c>
      <c r="AJ853" s="68">
        <f>IF(AJ852&gt;0,IF((SUMIFS($R855:AI855,$R852:AI852,12)+IF(AI852=12,0,AI853)+AJ856)&gt;=$L849,$L849-FLOOR(SUMIFS($R855:AI855,$R852:AI852,12),1),IF(AJ852=1,AJ856,AJ856+AI853)),0)</f>
        <v>0</v>
      </c>
      <c r="AK853" s="68">
        <f>IF(AK852&gt;0,IF((SUMIFS($R855:AJ855,$R852:AJ852,12)+IF(AJ852=12,0,AJ853)+AK856)&gt;=$L849,$L849-FLOOR(SUMIFS($R855:AJ855,$R852:AJ852,12),1),IF(AK852=1,AK856,AK856+AJ853)),0)</f>
        <v>0</v>
      </c>
      <c r="AL853" s="68">
        <f>IF(AL852&gt;0,IF((SUMIFS($R855:AK855,$R852:AK852,12)+IF(AK852=12,0,AK853)+AL856)&gt;=$L849,$L849-FLOOR(SUMIFS($R855:AK855,$R852:AK852,12),1),IF(AL852=1,AL856,AL856+AK853)),0)</f>
        <v>0</v>
      </c>
      <c r="AM853" s="68">
        <f>IF(AM852&gt;0,IF((SUMIFS($R855:AL855,$R852:AL852,12)+IF(AL852=12,0,AL853)+AM856)&gt;=$L849,$L849-FLOOR(SUMIFS($R855:AL855,$R852:AL852,12),1),IF(AM852=1,AM856,AM856+AL853)),0)</f>
        <v>0</v>
      </c>
      <c r="AN853" s="68">
        <f>IF(AN852&gt;0,IF((SUMIFS($R855:AM855,$R852:AM852,12)+IF(AM852=12,0,AM853)+AN856)&gt;=$L849,$L849-FLOOR(SUMIFS($R855:AM855,$R852:AM852,12),1),IF(AN852=1,AN856,AN856+AM853)),0)</f>
        <v>0</v>
      </c>
      <c r="AO853" s="68">
        <f>IF(AO852&gt;0,IF((SUMIFS($R855:AN855,$R852:AN852,12)+IF(AN852=12,0,AN853)+AO856)&gt;=$L849,$L849-FLOOR(SUMIFS($R855:AN855,$R852:AN852,12),1),IF(AO852=1,AO856,AO856+AN853)),0)</f>
        <v>0</v>
      </c>
      <c r="AP853" s="68">
        <f>IF(AP852&gt;0,IF((SUMIFS($R855:AO855,$R852:AO852,12)+IF(AO852=12,0,AO853)+AP856)&gt;=$L849,$L849-FLOOR(SUMIFS($R855:AO855,$R852:AO852,12),1),IF(AP852=1,AP856,AP856+AO853)),0)</f>
        <v>0</v>
      </c>
      <c r="AQ853" s="68">
        <f>IF(AQ852&gt;0,IF((SUMIFS($R855:AP855,$R852:AP852,12)+IF(AP852=12,0,AP853)+AQ856)&gt;=$L849,$L849-FLOOR(SUMIFS($R855:AP855,$R852:AP852,12),1),IF(AQ852=1,AQ856,AQ856+AP853)),0)</f>
        <v>0</v>
      </c>
      <c r="AR853" s="68">
        <f>IF(AR852&gt;0,IF((SUMIFS($R855:AQ855,$R852:AQ852,12)+IF(AQ852=12,0,AQ853)+AR856)&gt;=$L849,$L849-FLOOR(SUMIFS($R855:AQ855,$R852:AQ852,12),1),IF(AR852=1,AR856,AR856+AQ853)),0)</f>
        <v>0</v>
      </c>
      <c r="AS853" s="68">
        <f>IF(AS852&gt;0,IF((SUMIFS($R855:AR855,$R852:AR852,12)+IF(AR852=12,0,AR853)+AS856)&gt;=$L849,$L849-FLOOR(SUMIFS($R855:AR855,$R852:AR852,12),1),IF(AS852=1,AS856,AS856+AR853)),0)</f>
        <v>0</v>
      </c>
      <c r="AT853" s="68">
        <f>IF(AT852&gt;0,IF((SUMIFS($R855:AS855,$R852:AS852,12)+IF(AS852=12,0,AS853)+AT856)&gt;=$L849,$L849-FLOOR(SUMIFS($R855:AS855,$R852:AS852,12),1),IF(AT852=1,AT856,AT856+AS853)),0)</f>
        <v>0</v>
      </c>
      <c r="AU853" s="68">
        <f>IF(AU852&gt;0,IF((SUMIFS($R855:AT855,$R852:AT852,12)+IF(AT852=12,0,AT853)+AU856)&gt;=$L849,$L849-FLOOR(SUMIFS($R855:AT855,$R852:AT852,12),1),IF(AU852=1,AU856,AU856+AT853)),0)</f>
        <v>0</v>
      </c>
      <c r="AV853" s="68">
        <f>IF(AV852&gt;0,IF((SUMIFS($R855:AU855,$R852:AU852,12)+IF(AU852=12,0,AU853)+AV856)&gt;=$L849,$L849-FLOOR(SUMIFS($R855:AU855,$R852:AU852,12),1),IF(AV852=1,AV856,AV856+AU853)),0)</f>
        <v>0</v>
      </c>
      <c r="AW853" s="68">
        <f>IF(AW852&gt;0,IF((SUMIFS($R855:AV855,$R852:AV852,12)+IF(AV852=12,0,AV853)+AW856)&gt;=$L849,$L849-FLOOR(SUMIFS($R855:AV855,$R852:AV852,12),1),IF(AW852=1,AW856,AW856+AV853)),0)</f>
        <v>0</v>
      </c>
      <c r="AX853" s="68">
        <f>IF(AX852&gt;0,IF((SUMIFS($R855:AW855,$R852:AW852,12)+IF(AW852=12,0,AW853)+AX856)&gt;=$L849,$L849-FLOOR(SUMIFS($R855:AW855,$R852:AW852,12),1),IF(AX852=1,AX856,AX856+AW853)),0)</f>
        <v>0</v>
      </c>
      <c r="AY853" s="68">
        <f>IF(AY852&gt;0,IF((SUMIFS($R855:AX855,$R852:AX852,12)+IF(AX852=12,0,AX853)+AY856)&gt;=$L849,$L849-FLOOR(SUMIFS($R855:AX855,$R852:AX852,12),1),IF(AY852=1,AY856,AY856+AX853)),0)</f>
        <v>0</v>
      </c>
      <c r="AZ853" s="68">
        <f>IF(AZ852&gt;0,IF((SUMIFS($R855:AY855,$R852:AY852,12)+IF(AY852=12,0,AY853)+AZ856)&gt;=$L849,$L849-FLOOR(SUMIFS($R855:AY855,$R852:AY852,12),1),IF(AZ852=1,AZ856,AZ856+AY853)),0)</f>
        <v>0</v>
      </c>
      <c r="BA853" s="68">
        <f>IF(BA852&gt;0,IF((SUMIFS($R855:AZ855,$R852:AZ852,12)+IF(AZ852=12,0,AZ853)+BA856)&gt;=$L849,$L849-FLOOR(SUMIFS($R855:AZ855,$R852:AZ852,12),1),IF(BA852=1,BA856,BA856+AZ853)),0)</f>
        <v>0</v>
      </c>
      <c r="BB853" s="68">
        <f>IF(BB852&gt;0,IF((SUMIFS($R855:BA855,$R852:BA852,12)+IF(BA852=12,0,BA853)+BB856)&gt;=$L849,$L849-FLOOR(SUMIFS($R855:BA855,$R852:BA852,12),1),IF(BB852=1,BB856,BB856+BA853)),0)</f>
        <v>0</v>
      </c>
      <c r="BC853" s="68">
        <f>IF(BC852&gt;0,IF((SUMIFS($R855:BB855,$R852:BB852,12)+IF(BB852=12,0,BB853)+BC856)&gt;=$L849,$L849-FLOOR(SUMIFS($R855:BB855,$R852:BB852,12),1),IF(BC852=1,BC856,BC856+BB853)),0)</f>
        <v>0</v>
      </c>
      <c r="BD853" s="68">
        <f>IF(BD852&gt;0,IF((SUMIFS($R855:BC855,$R852:BC852,12)+IF(BC852=12,0,BC853)+BD856)&gt;=$L849,$L849-FLOOR(SUMIFS($R855:BC855,$R852:BC852,12),1),IF(BD852=1,BD856,BD856+BC853)),0)</f>
        <v>0</v>
      </c>
      <c r="BE853" s="68">
        <f>IF(BE852&gt;0,IF((SUMIFS($R855:BD855,$R852:BD852,12)+IF(BD852=12,0,BD853)+BE856)&gt;=$L849,$L849-FLOOR(SUMIFS($R855:BD855,$R852:BD852,12),1),IF(BE852=1,BE856,BE856+BD853)),0)</f>
        <v>0</v>
      </c>
      <c r="BF853" s="68">
        <f>IF(BF852&gt;0,IF((SUMIFS($R855:BE855,$R852:BE852,12)+IF(BE852=12,0,BE853)+BF856)&gt;=$L849,$L849-FLOOR(SUMIFS($R855:BE855,$R852:BE852,12),1),IF(BF852=1,BF856,BF856+BE853)),0)</f>
        <v>0</v>
      </c>
      <c r="BG853" s="68">
        <f>IF(BG852&gt;0,IF((SUMIFS($R855:BF855,$R852:BF852,12)+IF(BF852=12,0,BF853)+BG856)&gt;=$L849,$L849-FLOOR(SUMIFS($R855:BF855,$R852:BF852,12),1),IF(BG852=1,BG856,BG856+BF853)),0)</f>
        <v>0</v>
      </c>
      <c r="BH853" s="68">
        <f>IF(BH852&gt;0,IF((SUMIFS($R855:BG855,$R852:BG852,12)+IF(BG852=12,0,BG853)+BH856)&gt;=$L849,$L849-FLOOR(SUMIFS($R855:BG855,$R852:BG852,12),1),IF(BH852=1,BH856,BH856+BG853)),0)</f>
        <v>0</v>
      </c>
      <c r="BI853" s="68">
        <f>IF(BI852&gt;0,IF((SUMIFS($R855:BH855,$R852:BH852,12)+IF(BH852=12,0,BH853)+BI856)&gt;=$L849,$L849-FLOOR(SUMIFS($R855:BH855,$R852:BH852,12),1),IF(BI852=1,BI856,BI856+BH853)),0)</f>
        <v>0</v>
      </c>
      <c r="BJ853" s="68">
        <f>IF(BJ852&gt;0,IF((SUMIFS($R855:BI855,$R852:BI852,12)+IF(BI852=12,0,BI853)+BJ856)&gt;=$L849,$L849-FLOOR(SUMIFS($R855:BI855,$R852:BI852,12),1),IF(BJ852=1,BJ856,BJ856+BI853)),0)</f>
        <v>0</v>
      </c>
      <c r="BK853" s="68">
        <f>IF(BK852&gt;0,IF((SUMIFS($R855:BJ855,$R852:BJ852,12)+IF(BJ852=12,0,BJ853)+BK856)&gt;=$L849,$L849-FLOOR(SUMIFS($R855:BJ855,$R852:BJ852,12),1),IF(BK852=1,BK856,BK856+BJ853)),0)</f>
        <v>0</v>
      </c>
      <c r="BL853" s="68">
        <f>IF(BL852&gt;0,IF((SUMIFS($R855:BK855,$R852:BK852,12)+IF(BK852=12,0,BK853)+BL856)&gt;=$L849,$L849-FLOOR(SUMIFS($R855:BK855,$R852:BK852,12),1),IF(BL852=1,BL856,BL856+BK853)),0)</f>
        <v>0</v>
      </c>
      <c r="BM853" s="68">
        <f>IF(BM852&gt;0,IF((SUMIFS($R855:BL855,$R852:BL852,12)+IF(BL852=12,0,BL853)+BM856)&gt;=$L849,$L849-FLOOR(SUMIFS($R855:BL855,$R852:BL852,12),1),IF(BM852=1,BM856,BM856+BL853)),0)</f>
        <v>0</v>
      </c>
      <c r="BN853" s="362"/>
      <c r="BO853" s="364"/>
      <c r="BP853" s="366"/>
      <c r="BQ853" s="366"/>
      <c r="BR853" s="106"/>
      <c r="BS853" s="106"/>
      <c r="BT853" s="106"/>
      <c r="BU853" s="106"/>
      <c r="BV853" s="106"/>
      <c r="BW853" s="106"/>
      <c r="BX853" s="106"/>
      <c r="BY853" s="106"/>
      <c r="BZ853" s="106"/>
      <c r="CA853" s="106"/>
      <c r="CB853" s="106"/>
      <c r="CC853" s="106"/>
      <c r="CD853" s="106"/>
      <c r="CE853" s="106"/>
      <c r="CF853" s="106"/>
      <c r="CG853" s="106"/>
    </row>
    <row r="854" spans="1:85" s="245" customFormat="1" ht="41.5" hidden="1" customHeight="1" x14ac:dyDescent="0.35">
      <c r="A854" s="243"/>
      <c r="B854" s="128"/>
      <c r="C854" s="80"/>
      <c r="D854" s="80"/>
      <c r="E854" s="80"/>
      <c r="F854" s="80"/>
      <c r="G854" s="80"/>
      <c r="H854" s="80"/>
      <c r="I854" s="80"/>
      <c r="J854" s="80"/>
      <c r="K854" s="80"/>
      <c r="L854" s="80"/>
      <c r="M854" s="64"/>
      <c r="N854" s="7"/>
      <c r="O854" s="192"/>
      <c r="P854" s="106"/>
      <c r="Q854" s="65" t="s">
        <v>161</v>
      </c>
      <c r="R854" s="67">
        <f>IF(R849&gt;0,R850,0)</f>
        <v>0</v>
      </c>
      <c r="S854" s="67">
        <f t="shared" ref="S854" si="15982">IF(S849&gt;0,IF(S852=1,S850,S850+R854),R854)</f>
        <v>0</v>
      </c>
      <c r="T854" s="67">
        <f t="shared" ref="T854" si="15983">IF(T849&gt;0,IF(T852=1,T850,T850+S854),S854)</f>
        <v>0</v>
      </c>
      <c r="U854" s="67">
        <f t="shared" ref="U854" si="15984">IF(U849&gt;0,IF(U852=1,U850,U850+T854),T854)</f>
        <v>0</v>
      </c>
      <c r="V854" s="67">
        <f t="shared" ref="V854" si="15985">IF(V849&gt;0,IF(V852=1,V850,V850+U854),U854)</f>
        <v>0</v>
      </c>
      <c r="W854" s="67">
        <f t="shared" ref="W854" si="15986">IF(W849&gt;0,IF(W852=1,W850,W850+V854),V854)</f>
        <v>0</v>
      </c>
      <c r="X854" s="67">
        <f t="shared" ref="X854" si="15987">IF(X849&gt;0,IF(X852=1,X850,X850+W854),W854)</f>
        <v>0</v>
      </c>
      <c r="Y854" s="67">
        <f t="shared" ref="Y854" si="15988">IF(Y849&gt;0,IF(Y852=1,Y850,Y850+X854),X854)</f>
        <v>0</v>
      </c>
      <c r="Z854" s="67">
        <f t="shared" ref="Z854" si="15989">IF(Z849&gt;0,IF(Z852=1,Z850,Z850+Y854),Y854)</f>
        <v>0</v>
      </c>
      <c r="AA854" s="67">
        <f t="shared" ref="AA854" si="15990">IF(AA849&gt;0,IF(AA852=1,AA850,AA850+Z854),Z854)</f>
        <v>0</v>
      </c>
      <c r="AB854" s="67">
        <f t="shared" ref="AB854" si="15991">IF(AB849&gt;0,IF(AB852=1,AB850,AB850+AA854),AA854)</f>
        <v>0</v>
      </c>
      <c r="AC854" s="67">
        <f t="shared" ref="AC854" si="15992">IF(AC849&gt;0,IF(AC852=1,AC850,AC850+AB854),AB854)</f>
        <v>0</v>
      </c>
      <c r="AD854" s="67">
        <f t="shared" ref="AD854" si="15993">IF(AD849&gt;0,IF(AD852=1,AD850,AD850+AC854),AC854)</f>
        <v>0</v>
      </c>
      <c r="AE854" s="67">
        <f t="shared" ref="AE854" si="15994">IF(AE849&gt;0,IF(AE852=1,AE850,AE850+AD854),AD854)</f>
        <v>0</v>
      </c>
      <c r="AF854" s="67">
        <f t="shared" ref="AF854" si="15995">IF(AF849&gt;0,IF(AF852=1,AF850,AF850+AE854),AE854)</f>
        <v>0</v>
      </c>
      <c r="AG854" s="67">
        <f t="shared" ref="AG854" si="15996">IF(AG849&gt;0,IF(AG852=1,AG850,AG850+AF854),AF854)</f>
        <v>0</v>
      </c>
      <c r="AH854" s="67">
        <f t="shared" ref="AH854" si="15997">IF(AH849&gt;0,IF(AH852=1,AH850,AH850+AG854),AG854)</f>
        <v>0</v>
      </c>
      <c r="AI854" s="67">
        <f t="shared" ref="AI854" si="15998">IF(AI849&gt;0,IF(AI852=1,AI850,AI850+AH854),AH854)</f>
        <v>0</v>
      </c>
      <c r="AJ854" s="67">
        <f t="shared" ref="AJ854" si="15999">IF(AJ849&gt;0,IF(AJ852=1,AJ850,AJ850+AI854),AI854)</f>
        <v>0</v>
      </c>
      <c r="AK854" s="67">
        <f t="shared" ref="AK854" si="16000">IF(AK849&gt;0,IF(AK852=1,AK850,AK850+AJ854),AJ854)</f>
        <v>0</v>
      </c>
      <c r="AL854" s="67">
        <f t="shared" ref="AL854" si="16001">IF(AL849&gt;0,IF(AL852=1,AL850,AL850+AK854),AK854)</f>
        <v>0</v>
      </c>
      <c r="AM854" s="67">
        <f t="shared" ref="AM854" si="16002">IF(AM849&gt;0,IF(AM852=1,AM850,AM850+AL854),AL854)</f>
        <v>0</v>
      </c>
      <c r="AN854" s="67">
        <f t="shared" ref="AN854" si="16003">IF(AN849&gt;0,IF(AN852=1,AN850,AN850+AM854),AM854)</f>
        <v>0</v>
      </c>
      <c r="AO854" s="67">
        <f t="shared" ref="AO854" si="16004">IF(AO849&gt;0,IF(AO852=1,AO850,AO850+AN854),AN854)</f>
        <v>0</v>
      </c>
      <c r="AP854" s="67">
        <f t="shared" ref="AP854" si="16005">IF(AP849&gt;0,IF(AP852=1,AP850,AP850+AO854),AO854)</f>
        <v>0</v>
      </c>
      <c r="AQ854" s="67">
        <f t="shared" ref="AQ854" si="16006">IF(AQ849&gt;0,IF(AQ852=1,AQ850,AQ850+AP854),AP854)</f>
        <v>0</v>
      </c>
      <c r="AR854" s="67">
        <f t="shared" ref="AR854" si="16007">IF(AR849&gt;0,IF(AR852=1,AR850,AR850+AQ854),AQ854)</f>
        <v>0</v>
      </c>
      <c r="AS854" s="67">
        <f t="shared" ref="AS854" si="16008">IF(AS849&gt;0,IF(AS852=1,AS850,AS850+AR854),AR854)</f>
        <v>0</v>
      </c>
      <c r="AT854" s="67">
        <f t="shared" ref="AT854" si="16009">IF(AT849&gt;0,IF(AT852=1,AT850,AT850+AS854),AS854)</f>
        <v>0</v>
      </c>
      <c r="AU854" s="67">
        <f t="shared" ref="AU854" si="16010">IF(AU849&gt;0,IF(AU852=1,AU850,AU850+AT854),AT854)</f>
        <v>0</v>
      </c>
      <c r="AV854" s="67">
        <f t="shared" ref="AV854" si="16011">IF(AV849&gt;0,IF(AV852=1,AV850,AV850+AU854),AU854)</f>
        <v>0</v>
      </c>
      <c r="AW854" s="67">
        <f t="shared" ref="AW854" si="16012">IF(AW849&gt;0,IF(AW852=1,AW850,AW850+AV854),AV854)</f>
        <v>0</v>
      </c>
      <c r="AX854" s="67">
        <f t="shared" ref="AX854" si="16013">IF(AX849&gt;0,IF(AX852=1,AX850,AX850+AW854),AW854)</f>
        <v>0</v>
      </c>
      <c r="AY854" s="67">
        <f t="shared" ref="AY854" si="16014">IF(AY849&gt;0,IF(AY852=1,AY850,AY850+AX854),AX854)</f>
        <v>0</v>
      </c>
      <c r="AZ854" s="67">
        <f t="shared" ref="AZ854" si="16015">IF(AZ849&gt;0,IF(AZ852=1,AZ850,AZ850+AY854),AY854)</f>
        <v>0</v>
      </c>
      <c r="BA854" s="67">
        <f t="shared" ref="BA854" si="16016">IF(BA849&gt;0,IF(BA852=1,BA850,BA850+AZ854),AZ854)</f>
        <v>0</v>
      </c>
      <c r="BB854" s="67">
        <f t="shared" ref="BB854" si="16017">IF(BB849&gt;0,IF(BB852=1,BB850,BB850+BA854),BA854)</f>
        <v>0</v>
      </c>
      <c r="BC854" s="67">
        <f t="shared" ref="BC854" si="16018">IF(BC849&gt;0,IF(BC852=1,BC850,BC850+BB854),BB854)</f>
        <v>0</v>
      </c>
      <c r="BD854" s="67">
        <f t="shared" ref="BD854" si="16019">IF(BD849&gt;0,IF(BD852=1,BD850,BD850+BC854),BC854)</f>
        <v>0</v>
      </c>
      <c r="BE854" s="67">
        <f t="shared" ref="BE854" si="16020">IF(BE849&gt;0,IF(BE852=1,BE850,BE850+BD854),BD854)</f>
        <v>0</v>
      </c>
      <c r="BF854" s="67">
        <f t="shared" ref="BF854" si="16021">IF(BF849&gt;0,IF(BF852=1,BF850,BF850+BE854),BE854)</f>
        <v>0</v>
      </c>
      <c r="BG854" s="67">
        <f t="shared" ref="BG854" si="16022">IF(BG849&gt;0,IF(BG852=1,BG850,BG850+BF854),BF854)</f>
        <v>0</v>
      </c>
      <c r="BH854" s="67">
        <f t="shared" ref="BH854" si="16023">IF(BH849&gt;0,IF(BH852=1,BH850,BH850+BG854),BG854)</f>
        <v>0</v>
      </c>
      <c r="BI854" s="67">
        <f t="shared" ref="BI854" si="16024">IF(BI849&gt;0,IF(BI852=1,BI850,BI850+BH854),BH854)</f>
        <v>0</v>
      </c>
      <c r="BJ854" s="67">
        <f t="shared" ref="BJ854" si="16025">IF(BJ849&gt;0,IF(BJ852=1,BJ850,BJ850+BI854),BI854)</f>
        <v>0</v>
      </c>
      <c r="BK854" s="67">
        <f t="shared" ref="BK854" si="16026">IF(BK849&gt;0,IF(BK852=1,BK850,BK850+BJ854),BJ854)</f>
        <v>0</v>
      </c>
      <c r="BL854" s="67">
        <f t="shared" ref="BL854" si="16027">IF(BL849&gt;0,IF(BL852=1,BL850,BL850+BK854),BK854)</f>
        <v>0</v>
      </c>
      <c r="BM854" s="67">
        <f t="shared" ref="BM854" si="16028">IF(BM849&gt;0,IF(BM852=1,BM850,BM850+BL854),BL854)</f>
        <v>0</v>
      </c>
      <c r="BN854" s="362"/>
      <c r="BO854" s="364"/>
      <c r="BP854" s="366"/>
      <c r="BQ854" s="366"/>
      <c r="BR854" s="106"/>
      <c r="BS854" s="106"/>
      <c r="BT854" s="106"/>
      <c r="BU854" s="106"/>
      <c r="BV854" s="106"/>
      <c r="BW854" s="106"/>
      <c r="BX854" s="106"/>
      <c r="BY854" s="106"/>
      <c r="BZ854" s="106"/>
      <c r="CA854" s="106"/>
      <c r="CB854" s="106"/>
      <c r="CC854" s="106"/>
      <c r="CD854" s="106"/>
      <c r="CE854" s="106"/>
      <c r="CF854" s="106"/>
      <c r="CG854" s="106"/>
    </row>
    <row r="855" spans="1:85" s="245" customFormat="1" ht="41.5" hidden="1" customHeight="1" x14ac:dyDescent="0.35">
      <c r="A855" s="243"/>
      <c r="B855" s="128"/>
      <c r="C855" s="80"/>
      <c r="D855" s="80"/>
      <c r="E855" s="80"/>
      <c r="F855" s="80"/>
      <c r="G855" s="80"/>
      <c r="H855" s="80"/>
      <c r="I855" s="80"/>
      <c r="J855" s="80"/>
      <c r="K855" s="80"/>
      <c r="L855" s="80"/>
      <c r="M855" s="64"/>
      <c r="N855" s="7"/>
      <c r="O855" s="192"/>
      <c r="P855" s="106"/>
      <c r="Q855" s="65" t="s">
        <v>162</v>
      </c>
      <c r="R855" s="67">
        <f>R857</f>
        <v>0</v>
      </c>
      <c r="S855" s="67">
        <f t="shared" ref="S855" si="16029">IF(S852=1,S857,S857+R855)</f>
        <v>0</v>
      </c>
      <c r="T855" s="67">
        <f t="shared" ref="T855" si="16030">IF(T852=1,T857,T857+S855)</f>
        <v>0</v>
      </c>
      <c r="U855" s="67">
        <f t="shared" ref="U855" si="16031">IF(U852=1,U857,U857+T855)</f>
        <v>0</v>
      </c>
      <c r="V855" s="67">
        <f t="shared" ref="V855" si="16032">IF(V852=1,V857,V857+U855)</f>
        <v>0</v>
      </c>
      <c r="W855" s="67">
        <f t="shared" ref="W855" si="16033">IF(W852=1,W857,W857+V855)</f>
        <v>0</v>
      </c>
      <c r="X855" s="67">
        <f t="shared" ref="X855" si="16034">IF(X852=1,X857,X857+W855)</f>
        <v>0</v>
      </c>
      <c r="Y855" s="67">
        <f t="shared" ref="Y855" si="16035">IF(Y852=1,Y857,Y857+X855)</f>
        <v>0</v>
      </c>
      <c r="Z855" s="67">
        <f t="shared" ref="Z855" si="16036">IF(Z852=1,Z857,Z857+Y855)</f>
        <v>0</v>
      </c>
      <c r="AA855" s="67">
        <f t="shared" ref="AA855" si="16037">IF(AA852=1,AA857,AA857+Z855)</f>
        <v>0</v>
      </c>
      <c r="AB855" s="67">
        <f t="shared" ref="AB855" si="16038">IF(AB852=1,AB857,AB857+AA855)</f>
        <v>0</v>
      </c>
      <c r="AC855" s="67">
        <f t="shared" ref="AC855" si="16039">IF(AC852=1,AC857,AC857+AB855)</f>
        <v>0</v>
      </c>
      <c r="AD855" s="67">
        <f t="shared" ref="AD855" si="16040">IF(AD852=1,AD857,AD857+AC855)</f>
        <v>0</v>
      </c>
      <c r="AE855" s="67">
        <f t="shared" ref="AE855" si="16041">IF(AE852=1,AE857,AE857+AD855)</f>
        <v>0</v>
      </c>
      <c r="AF855" s="67">
        <f t="shared" ref="AF855" si="16042">IF(AF852=1,AF857,AF857+AE855)</f>
        <v>0</v>
      </c>
      <c r="AG855" s="67">
        <f t="shared" ref="AG855" si="16043">IF(AG852=1,AG857,AG857+AF855)</f>
        <v>0</v>
      </c>
      <c r="AH855" s="67">
        <f t="shared" ref="AH855" si="16044">IF(AH852=1,AH857,AH857+AG855)</f>
        <v>0</v>
      </c>
      <c r="AI855" s="67">
        <f t="shared" ref="AI855" si="16045">IF(AI852=1,AI857,AI857+AH855)</f>
        <v>0</v>
      </c>
      <c r="AJ855" s="67">
        <f t="shared" ref="AJ855" si="16046">IF(AJ852=1,AJ857,AJ857+AI855)</f>
        <v>0</v>
      </c>
      <c r="AK855" s="67">
        <f t="shared" ref="AK855" si="16047">IF(AK852=1,AK857,AK857+AJ855)</f>
        <v>0</v>
      </c>
      <c r="AL855" s="67">
        <f t="shared" ref="AL855" si="16048">IF(AL852=1,AL857,AL857+AK855)</f>
        <v>0</v>
      </c>
      <c r="AM855" s="67">
        <f t="shared" ref="AM855" si="16049">IF(AM852=1,AM857,AM857+AL855)</f>
        <v>0</v>
      </c>
      <c r="AN855" s="67">
        <f t="shared" ref="AN855" si="16050">IF(AN852=1,AN857,AN857+AM855)</f>
        <v>0</v>
      </c>
      <c r="AO855" s="67">
        <f t="shared" ref="AO855" si="16051">IF(AO852=1,AO857,AO857+AN855)</f>
        <v>0</v>
      </c>
      <c r="AP855" s="67">
        <f t="shared" ref="AP855" si="16052">IF(AP852=1,AP857,AP857+AO855)</f>
        <v>0</v>
      </c>
      <c r="AQ855" s="67">
        <f t="shared" ref="AQ855" si="16053">IF(AQ852=1,AQ857,AQ857+AP855)</f>
        <v>0</v>
      </c>
      <c r="AR855" s="67">
        <f t="shared" ref="AR855" si="16054">IF(AR852=1,AR857,AR857+AQ855)</f>
        <v>0</v>
      </c>
      <c r="AS855" s="67">
        <f t="shared" ref="AS855" si="16055">IF(AS852=1,AS857,AS857+AR855)</f>
        <v>0</v>
      </c>
      <c r="AT855" s="67">
        <f t="shared" ref="AT855" si="16056">IF(AT852=1,AT857,AT857+AS855)</f>
        <v>0</v>
      </c>
      <c r="AU855" s="67">
        <f t="shared" ref="AU855" si="16057">IF(AU852=1,AU857,AU857+AT855)</f>
        <v>0</v>
      </c>
      <c r="AV855" s="67">
        <f t="shared" ref="AV855" si="16058">IF(AV852=1,AV857,AV857+AU855)</f>
        <v>0</v>
      </c>
      <c r="AW855" s="67">
        <f t="shared" ref="AW855" si="16059">IF(AW852=1,AW857,AW857+AV855)</f>
        <v>0</v>
      </c>
      <c r="AX855" s="67">
        <f t="shared" ref="AX855" si="16060">IF(AX852=1,AX857,AX857+AW855)</f>
        <v>0</v>
      </c>
      <c r="AY855" s="67">
        <f t="shared" ref="AY855" si="16061">IF(AY852=1,AY857,AY857+AX855)</f>
        <v>0</v>
      </c>
      <c r="AZ855" s="67">
        <f t="shared" ref="AZ855" si="16062">IF(AZ852=1,AZ857,AZ857+AY855)</f>
        <v>0</v>
      </c>
      <c r="BA855" s="67">
        <f t="shared" ref="BA855" si="16063">IF(BA852=1,BA857,BA857+AZ855)</f>
        <v>0</v>
      </c>
      <c r="BB855" s="67">
        <f t="shared" ref="BB855" si="16064">IF(BB852=1,BB857,BB857+BA855)</f>
        <v>0</v>
      </c>
      <c r="BC855" s="67">
        <f t="shared" ref="BC855" si="16065">IF(BC852=1,BC857,BC857+BB855)</f>
        <v>0</v>
      </c>
      <c r="BD855" s="67">
        <f t="shared" ref="BD855" si="16066">IF(BD852=1,BD857,BD857+BC855)</f>
        <v>0</v>
      </c>
      <c r="BE855" s="67">
        <f t="shared" ref="BE855" si="16067">IF(BE852=1,BE857,BE857+BD855)</f>
        <v>0</v>
      </c>
      <c r="BF855" s="67">
        <f t="shared" ref="BF855" si="16068">IF(BF852=1,BF857,BF857+BE855)</f>
        <v>0</v>
      </c>
      <c r="BG855" s="67">
        <f t="shared" ref="BG855" si="16069">IF(BG852=1,BG857,BG857+BF855)</f>
        <v>0</v>
      </c>
      <c r="BH855" s="67">
        <f t="shared" ref="BH855" si="16070">IF(BH852=1,BH857,BH857+BG855)</f>
        <v>0</v>
      </c>
      <c r="BI855" s="67">
        <f t="shared" ref="BI855" si="16071">IF(BI852=1,BI857,BI857+BH855)</f>
        <v>0</v>
      </c>
      <c r="BJ855" s="67">
        <f t="shared" ref="BJ855" si="16072">IF(BJ852=1,BJ857,BJ857+BI855)</f>
        <v>0</v>
      </c>
      <c r="BK855" s="67">
        <f t="shared" ref="BK855" si="16073">IF(BK852=1,BK857,BK857+BJ855)</f>
        <v>0</v>
      </c>
      <c r="BL855" s="67">
        <f t="shared" ref="BL855" si="16074">IF(BL852=1,BL857,BL857+BK855)</f>
        <v>0</v>
      </c>
      <c r="BM855" s="67">
        <f t="shared" ref="BM855" si="16075">IF(BM852=1,BM857,BM857+BL855)</f>
        <v>0</v>
      </c>
      <c r="BN855" s="362"/>
      <c r="BO855" s="364"/>
      <c r="BP855" s="366"/>
      <c r="BQ855" s="366"/>
      <c r="BR855" s="106"/>
      <c r="BS855" s="106"/>
      <c r="BT855" s="106"/>
      <c r="BU855" s="106"/>
      <c r="BV855" s="106"/>
      <c r="BW855" s="106"/>
      <c r="BX855" s="106"/>
      <c r="BY855" s="106"/>
      <c r="BZ855" s="106"/>
      <c r="CA855" s="106"/>
      <c r="CB855" s="106"/>
      <c r="CC855" s="106"/>
      <c r="CD855" s="106"/>
      <c r="CE855" s="106"/>
      <c r="CF855" s="106"/>
      <c r="CG855" s="106"/>
    </row>
    <row r="856" spans="1:85" s="245" customFormat="1" ht="29" x14ac:dyDescent="0.35">
      <c r="A856" s="243"/>
      <c r="B856" s="128"/>
      <c r="C856" s="80"/>
      <c r="D856" s="80"/>
      <c r="E856" s="80"/>
      <c r="F856" s="80"/>
      <c r="G856" s="80"/>
      <c r="H856" s="80"/>
      <c r="I856" s="80"/>
      <c r="J856" s="80"/>
      <c r="K856" s="80"/>
      <c r="L856" s="80"/>
      <c r="M856" s="64"/>
      <c r="N856" s="7"/>
      <c r="O856" s="192"/>
      <c r="P856" s="106"/>
      <c r="Q856" s="63" t="s">
        <v>160</v>
      </c>
      <c r="R856" s="68">
        <f t="shared" ref="R856:BM856" si="16076">1720/12*R849</f>
        <v>0</v>
      </c>
      <c r="S856" s="68">
        <f t="shared" si="16076"/>
        <v>0</v>
      </c>
      <c r="T856" s="68">
        <f t="shared" si="16076"/>
        <v>0</v>
      </c>
      <c r="U856" s="68">
        <f t="shared" si="16076"/>
        <v>0</v>
      </c>
      <c r="V856" s="68">
        <f t="shared" si="16076"/>
        <v>0</v>
      </c>
      <c r="W856" s="68">
        <f t="shared" si="16076"/>
        <v>0</v>
      </c>
      <c r="X856" s="68">
        <f t="shared" si="16076"/>
        <v>0</v>
      </c>
      <c r="Y856" s="68">
        <f t="shared" si="16076"/>
        <v>0</v>
      </c>
      <c r="Z856" s="68">
        <f t="shared" si="16076"/>
        <v>0</v>
      </c>
      <c r="AA856" s="68">
        <f t="shared" si="16076"/>
        <v>0</v>
      </c>
      <c r="AB856" s="68">
        <f t="shared" si="16076"/>
        <v>0</v>
      </c>
      <c r="AC856" s="68">
        <f t="shared" si="16076"/>
        <v>0</v>
      </c>
      <c r="AD856" s="68">
        <f t="shared" si="16076"/>
        <v>0</v>
      </c>
      <c r="AE856" s="68">
        <f t="shared" si="16076"/>
        <v>0</v>
      </c>
      <c r="AF856" s="68">
        <f t="shared" si="16076"/>
        <v>0</v>
      </c>
      <c r="AG856" s="68">
        <f t="shared" si="16076"/>
        <v>0</v>
      </c>
      <c r="AH856" s="68">
        <f t="shared" si="16076"/>
        <v>0</v>
      </c>
      <c r="AI856" s="68">
        <f t="shared" si="16076"/>
        <v>0</v>
      </c>
      <c r="AJ856" s="68">
        <f t="shared" si="16076"/>
        <v>0</v>
      </c>
      <c r="AK856" s="68">
        <f t="shared" si="16076"/>
        <v>0</v>
      </c>
      <c r="AL856" s="68">
        <f t="shared" si="16076"/>
        <v>0</v>
      </c>
      <c r="AM856" s="68">
        <f t="shared" si="16076"/>
        <v>0</v>
      </c>
      <c r="AN856" s="68">
        <f t="shared" si="16076"/>
        <v>0</v>
      </c>
      <c r="AO856" s="68">
        <f t="shared" si="16076"/>
        <v>0</v>
      </c>
      <c r="AP856" s="68">
        <f t="shared" si="16076"/>
        <v>0</v>
      </c>
      <c r="AQ856" s="68">
        <f t="shared" si="16076"/>
        <v>0</v>
      </c>
      <c r="AR856" s="68">
        <f t="shared" si="16076"/>
        <v>0</v>
      </c>
      <c r="AS856" s="68">
        <f t="shared" si="16076"/>
        <v>0</v>
      </c>
      <c r="AT856" s="68">
        <f t="shared" si="16076"/>
        <v>0</v>
      </c>
      <c r="AU856" s="68">
        <f t="shared" si="16076"/>
        <v>0</v>
      </c>
      <c r="AV856" s="68">
        <f t="shared" si="16076"/>
        <v>0</v>
      </c>
      <c r="AW856" s="68">
        <f t="shared" si="16076"/>
        <v>0</v>
      </c>
      <c r="AX856" s="68">
        <f t="shared" si="16076"/>
        <v>0</v>
      </c>
      <c r="AY856" s="68">
        <f t="shared" si="16076"/>
        <v>0</v>
      </c>
      <c r="AZ856" s="68">
        <f t="shared" si="16076"/>
        <v>0</v>
      </c>
      <c r="BA856" s="68">
        <f t="shared" si="16076"/>
        <v>0</v>
      </c>
      <c r="BB856" s="68">
        <f t="shared" si="16076"/>
        <v>0</v>
      </c>
      <c r="BC856" s="68">
        <f t="shared" si="16076"/>
        <v>0</v>
      </c>
      <c r="BD856" s="68">
        <f t="shared" si="16076"/>
        <v>0</v>
      </c>
      <c r="BE856" s="68">
        <f t="shared" si="16076"/>
        <v>0</v>
      </c>
      <c r="BF856" s="68">
        <f t="shared" si="16076"/>
        <v>0</v>
      </c>
      <c r="BG856" s="68">
        <f t="shared" si="16076"/>
        <v>0</v>
      </c>
      <c r="BH856" s="68">
        <f t="shared" si="16076"/>
        <v>0</v>
      </c>
      <c r="BI856" s="68">
        <f t="shared" si="16076"/>
        <v>0</v>
      </c>
      <c r="BJ856" s="68">
        <f t="shared" si="16076"/>
        <v>0</v>
      </c>
      <c r="BK856" s="68">
        <f t="shared" si="16076"/>
        <v>0</v>
      </c>
      <c r="BL856" s="68">
        <f t="shared" si="16076"/>
        <v>0</v>
      </c>
      <c r="BM856" s="68">
        <f t="shared" si="16076"/>
        <v>0</v>
      </c>
      <c r="BN856" s="362"/>
      <c r="BO856" s="364"/>
      <c r="BP856" s="366"/>
      <c r="BQ856" s="366"/>
      <c r="BR856" s="106"/>
      <c r="BS856" s="106"/>
      <c r="BT856" s="106"/>
      <c r="BU856" s="106"/>
      <c r="BV856" s="106"/>
      <c r="BW856" s="106"/>
      <c r="BX856" s="106"/>
      <c r="BY856" s="106"/>
      <c r="BZ856" s="106"/>
      <c r="CA856" s="106"/>
      <c r="CB856" s="106"/>
      <c r="CC856" s="106"/>
      <c r="CD856" s="106"/>
      <c r="CE856" s="106"/>
      <c r="CF856" s="106"/>
      <c r="CG856" s="106"/>
    </row>
    <row r="857" spans="1:85" s="245" customFormat="1" ht="29" x14ac:dyDescent="0.35">
      <c r="A857" s="243"/>
      <c r="B857" s="128"/>
      <c r="C857" s="80"/>
      <c r="D857" s="80"/>
      <c r="E857" s="80"/>
      <c r="F857" s="80"/>
      <c r="G857" s="80"/>
      <c r="H857" s="80"/>
      <c r="I857" s="80"/>
      <c r="J857" s="80"/>
      <c r="K857" s="80"/>
      <c r="L857" s="80"/>
      <c r="M857" s="64"/>
      <c r="N857" s="7"/>
      <c r="O857" s="192"/>
      <c r="P857" s="106"/>
      <c r="Q857" s="63" t="s">
        <v>144</v>
      </c>
      <c r="R857" s="68">
        <f>FLOOR(IF(OR(R852=0,R852=1),IF(R850&gt;=R856,R856,R850)+0.00000001,IF(R854&gt;=R853,R853,R854))+0.00000001,1)</f>
        <v>0</v>
      </c>
      <c r="S857" s="68">
        <f t="shared" ref="S857" si="16077">FLOOR(IF(OR(S852=0,S852=1),IF(S856&gt;S853,S853,IF(S850&gt;=S856,S856,S850)+0.00000001),IF(S854&gt;=S853,S853-R855,S854-R855)+0.00000001),1)</f>
        <v>0</v>
      </c>
      <c r="T857" s="68">
        <f t="shared" ref="T857" si="16078">FLOOR(IF(OR(T852=0,T852=1),IF(T856&gt;T853,T853,IF(T850&gt;=T856,T856,T850)+0.00000001),IF(T854&gt;=T853,T853-S855,T854-S855)+0.00000001),1)</f>
        <v>0</v>
      </c>
      <c r="U857" s="68">
        <f t="shared" ref="U857" si="16079">FLOOR(IF(OR(U852=0,U852=1),IF(U856&gt;U853,U853,IF(U850&gt;=U856,U856,U850)+0.00000001),IF(U854&gt;=U853,U853-T855,U854-T855)+0.00000001),1)</f>
        <v>0</v>
      </c>
      <c r="V857" s="68">
        <f t="shared" ref="V857" si="16080">FLOOR(IF(OR(V852=0,V852=1),IF(V856&gt;V853,V853,IF(V850&gt;=V856,V856,V850)+0.00000001),IF(V854&gt;=V853,V853-U855,V854-U855)+0.00000001),1)</f>
        <v>0</v>
      </c>
      <c r="W857" s="68">
        <f t="shared" ref="W857" si="16081">FLOOR(IF(OR(W852=0,W852=1),IF(W856&gt;W853,W853,IF(W850&gt;=W856,W856,W850)+0.00000001),IF(W854&gt;=W853,W853-V855,W854-V855)+0.00000001),1)</f>
        <v>0</v>
      </c>
      <c r="X857" s="68">
        <f t="shared" ref="X857" si="16082">FLOOR(IF(OR(X852=0,X852=1),IF(X856&gt;X853,X853,IF(X850&gt;=X856,X856,X850)+0.00000001),IF(X854&gt;=X853,X853-W855,X854-W855)+0.00000001),1)</f>
        <v>0</v>
      </c>
      <c r="Y857" s="68">
        <f t="shared" ref="Y857" si="16083">FLOOR(IF(OR(Y852=0,Y852=1),IF(Y856&gt;Y853,Y853,IF(Y850&gt;=Y856,Y856,Y850)+0.00000001),IF(Y854&gt;=Y853,Y853-X855,Y854-X855)+0.00000001),1)</f>
        <v>0</v>
      </c>
      <c r="Z857" s="68">
        <f t="shared" ref="Z857" si="16084">FLOOR(IF(OR(Z852=0,Z852=1),IF(Z856&gt;Z853,Z853,IF(Z850&gt;=Z856,Z856,Z850)+0.00000001),IF(Z854&gt;=Z853,Z853-Y855,Z854-Y855)+0.00000001),1)</f>
        <v>0</v>
      </c>
      <c r="AA857" s="68">
        <f t="shared" ref="AA857" si="16085">FLOOR(IF(OR(AA852=0,AA852=1),IF(AA856&gt;AA853,AA853,IF(AA850&gt;=AA856,AA856,AA850)+0.00000001),IF(AA854&gt;=AA853,AA853-Z855,AA854-Z855)+0.00000001),1)</f>
        <v>0</v>
      </c>
      <c r="AB857" s="68">
        <f t="shared" ref="AB857" si="16086">FLOOR(IF(OR(AB852=0,AB852=1),IF(AB856&gt;AB853,AB853,IF(AB850&gt;=AB856,AB856,AB850)+0.00000001),IF(AB854&gt;=AB853,AB853-AA855,AB854-AA855)+0.00000001),1)</f>
        <v>0</v>
      </c>
      <c r="AC857" s="68">
        <f t="shared" ref="AC857" si="16087">FLOOR(IF(OR(AC852=0,AC852=1),IF(AC856&gt;AC853,AC853,IF(AC850&gt;=AC856,AC856,AC850)+0.00000001),IF(AC854&gt;=AC853,AC853-AB855,AC854-AB855)+0.00000001),1)</f>
        <v>0</v>
      </c>
      <c r="AD857" s="68">
        <f t="shared" ref="AD857" si="16088">FLOOR(IF(OR(AD852=0,AD852=1),IF(AD856&gt;AD853,AD853,IF(AD850&gt;=AD856,AD856,AD850)+0.00000001),IF(AD854&gt;=AD853,AD853-AC855,AD854-AC855)+0.00000001),1)</f>
        <v>0</v>
      </c>
      <c r="AE857" s="68">
        <f t="shared" ref="AE857" si="16089">FLOOR(IF(OR(AE852=0,AE852=1),IF(AE856&gt;AE853,AE853,IF(AE850&gt;=AE856,AE856,AE850)+0.00000001),IF(AE854&gt;=AE853,AE853-AD855,AE854-AD855)+0.00000001),1)</f>
        <v>0</v>
      </c>
      <c r="AF857" s="68">
        <f t="shared" ref="AF857" si="16090">FLOOR(IF(OR(AF852=0,AF852=1),IF(AF856&gt;AF853,AF853,IF(AF850&gt;=AF856,AF856,AF850)+0.00000001),IF(AF854&gt;=AF853,AF853-AE855,AF854-AE855)+0.00000001),1)</f>
        <v>0</v>
      </c>
      <c r="AG857" s="68">
        <f t="shared" ref="AG857" si="16091">FLOOR(IF(OR(AG852=0,AG852=1),IF(AG856&gt;AG853,AG853,IF(AG850&gt;=AG856,AG856,AG850)+0.00000001),IF(AG854&gt;=AG853,AG853-AF855,AG854-AF855)+0.00000001),1)</f>
        <v>0</v>
      </c>
      <c r="AH857" s="68">
        <f t="shared" ref="AH857" si="16092">FLOOR(IF(OR(AH852=0,AH852=1),IF(AH856&gt;AH853,AH853,IF(AH850&gt;=AH856,AH856,AH850)+0.00000001),IF(AH854&gt;=AH853,AH853-AG855,AH854-AG855)+0.00000001),1)</f>
        <v>0</v>
      </c>
      <c r="AI857" s="68">
        <f t="shared" ref="AI857" si="16093">FLOOR(IF(OR(AI852=0,AI852=1),IF(AI856&gt;AI853,AI853,IF(AI850&gt;=AI856,AI856,AI850)+0.00000001),IF(AI854&gt;=AI853,AI853-AH855,AI854-AH855)+0.00000001),1)</f>
        <v>0</v>
      </c>
      <c r="AJ857" s="68">
        <f t="shared" ref="AJ857" si="16094">FLOOR(IF(OR(AJ852=0,AJ852=1),IF(AJ856&gt;AJ853,AJ853,IF(AJ850&gt;=AJ856,AJ856,AJ850)+0.00000001),IF(AJ854&gt;=AJ853,AJ853-AI855,AJ854-AI855)+0.00000001),1)</f>
        <v>0</v>
      </c>
      <c r="AK857" s="68">
        <f t="shared" ref="AK857" si="16095">FLOOR(IF(OR(AK852=0,AK852=1),IF(AK856&gt;AK853,AK853,IF(AK850&gt;=AK856,AK856,AK850)+0.00000001),IF(AK854&gt;=AK853,AK853-AJ855,AK854-AJ855)+0.00000001),1)</f>
        <v>0</v>
      </c>
      <c r="AL857" s="68">
        <f t="shared" ref="AL857" si="16096">FLOOR(IF(OR(AL852=0,AL852=1),IF(AL856&gt;AL853,AL853,IF(AL850&gt;=AL856,AL856,AL850)+0.00000001),IF(AL854&gt;=AL853,AL853-AK855,AL854-AK855)+0.00000001),1)</f>
        <v>0</v>
      </c>
      <c r="AM857" s="68">
        <f t="shared" ref="AM857" si="16097">FLOOR(IF(OR(AM852=0,AM852=1),IF(AM856&gt;AM853,AM853,IF(AM850&gt;=AM856,AM856,AM850)+0.00000001),IF(AM854&gt;=AM853,AM853-AL855,AM854-AL855)+0.00000001),1)</f>
        <v>0</v>
      </c>
      <c r="AN857" s="68">
        <f t="shared" ref="AN857" si="16098">FLOOR(IF(OR(AN852=0,AN852=1),IF(AN856&gt;AN853,AN853,IF(AN850&gt;=AN856,AN856,AN850)+0.00000001),IF(AN854&gt;=AN853,AN853-AM855,AN854-AM855)+0.00000001),1)</f>
        <v>0</v>
      </c>
      <c r="AO857" s="68">
        <f t="shared" ref="AO857" si="16099">FLOOR(IF(OR(AO852=0,AO852=1),IF(AO856&gt;AO853,AO853,IF(AO850&gt;=AO856,AO856,AO850)+0.00000001),IF(AO854&gt;=AO853,AO853-AN855,AO854-AN855)+0.00000001),1)</f>
        <v>0</v>
      </c>
      <c r="AP857" s="68">
        <f t="shared" ref="AP857" si="16100">FLOOR(IF(OR(AP852=0,AP852=1),IF(AP856&gt;AP853,AP853,IF(AP850&gt;=AP856,AP856,AP850)+0.00000001),IF(AP854&gt;=AP853,AP853-AO855,AP854-AO855)+0.00000001),1)</f>
        <v>0</v>
      </c>
      <c r="AQ857" s="68">
        <f t="shared" ref="AQ857" si="16101">FLOOR(IF(OR(AQ852=0,AQ852=1),IF(AQ856&gt;AQ853,AQ853,IF(AQ850&gt;=AQ856,AQ856,AQ850)+0.00000001),IF(AQ854&gt;=AQ853,AQ853-AP855,AQ854-AP855)+0.00000001),1)</f>
        <v>0</v>
      </c>
      <c r="AR857" s="68">
        <f t="shared" ref="AR857" si="16102">FLOOR(IF(OR(AR852=0,AR852=1),IF(AR856&gt;AR853,AR853,IF(AR850&gt;=AR856,AR856,AR850)+0.00000001),IF(AR854&gt;=AR853,AR853-AQ855,AR854-AQ855)+0.00000001),1)</f>
        <v>0</v>
      </c>
      <c r="AS857" s="68">
        <f t="shared" ref="AS857" si="16103">FLOOR(IF(OR(AS852=0,AS852=1),IF(AS856&gt;AS853,AS853,IF(AS850&gt;=AS856,AS856,AS850)+0.00000001),IF(AS854&gt;=AS853,AS853-AR855,AS854-AR855)+0.00000001),1)</f>
        <v>0</v>
      </c>
      <c r="AT857" s="68">
        <f t="shared" ref="AT857" si="16104">FLOOR(IF(OR(AT852=0,AT852=1),IF(AT856&gt;AT853,AT853,IF(AT850&gt;=AT856,AT856,AT850)+0.00000001),IF(AT854&gt;=AT853,AT853-AS855,AT854-AS855)+0.00000001),1)</f>
        <v>0</v>
      </c>
      <c r="AU857" s="68">
        <f t="shared" ref="AU857" si="16105">FLOOR(IF(OR(AU852=0,AU852=1),IF(AU856&gt;AU853,AU853,IF(AU850&gt;=AU856,AU856,AU850)+0.00000001),IF(AU854&gt;=AU853,AU853-AT855,AU854-AT855)+0.00000001),1)</f>
        <v>0</v>
      </c>
      <c r="AV857" s="68">
        <f t="shared" ref="AV857" si="16106">FLOOR(IF(OR(AV852=0,AV852=1),IF(AV856&gt;AV853,AV853,IF(AV850&gt;=AV856,AV856,AV850)+0.00000001),IF(AV854&gt;=AV853,AV853-AU855,AV854-AU855)+0.00000001),1)</f>
        <v>0</v>
      </c>
      <c r="AW857" s="68">
        <f t="shared" ref="AW857" si="16107">FLOOR(IF(OR(AW852=0,AW852=1),IF(AW856&gt;AW853,AW853,IF(AW850&gt;=AW856,AW856,AW850)+0.00000001),IF(AW854&gt;=AW853,AW853-AV855,AW854-AV855)+0.00000001),1)</f>
        <v>0</v>
      </c>
      <c r="AX857" s="68">
        <f t="shared" ref="AX857" si="16108">FLOOR(IF(OR(AX852=0,AX852=1),IF(AX856&gt;AX853,AX853,IF(AX850&gt;=AX856,AX856,AX850)+0.00000001),IF(AX854&gt;=AX853,AX853-AW855,AX854-AW855)+0.00000001),1)</f>
        <v>0</v>
      </c>
      <c r="AY857" s="68">
        <f t="shared" ref="AY857" si="16109">FLOOR(IF(OR(AY852=0,AY852=1),IF(AY856&gt;AY853,AY853,IF(AY850&gt;=AY856,AY856,AY850)+0.00000001),IF(AY854&gt;=AY853,AY853-AX855,AY854-AX855)+0.00000001),1)</f>
        <v>0</v>
      </c>
      <c r="AZ857" s="68">
        <f t="shared" ref="AZ857" si="16110">FLOOR(IF(OR(AZ852=0,AZ852=1),IF(AZ856&gt;AZ853,AZ853,IF(AZ850&gt;=AZ856,AZ856,AZ850)+0.00000001),IF(AZ854&gt;=AZ853,AZ853-AY855,AZ854-AY855)+0.00000001),1)</f>
        <v>0</v>
      </c>
      <c r="BA857" s="68">
        <f t="shared" ref="BA857" si="16111">FLOOR(IF(OR(BA852=0,BA852=1),IF(BA856&gt;BA853,BA853,IF(BA850&gt;=BA856,BA856,BA850)+0.00000001),IF(BA854&gt;=BA853,BA853-AZ855,BA854-AZ855)+0.00000001),1)</f>
        <v>0</v>
      </c>
      <c r="BB857" s="68">
        <f t="shared" ref="BB857" si="16112">FLOOR(IF(OR(BB852=0,BB852=1),IF(BB856&gt;BB853,BB853,IF(BB850&gt;=BB856,BB856,BB850)+0.00000001),IF(BB854&gt;=BB853,BB853-BA855,BB854-BA855)+0.00000001),1)</f>
        <v>0</v>
      </c>
      <c r="BC857" s="68">
        <f t="shared" ref="BC857" si="16113">FLOOR(IF(OR(BC852=0,BC852=1),IF(BC856&gt;BC853,BC853,IF(BC850&gt;=BC856,BC856,BC850)+0.00000001),IF(BC854&gt;=BC853,BC853-BB855,BC854-BB855)+0.00000001),1)</f>
        <v>0</v>
      </c>
      <c r="BD857" s="68">
        <f t="shared" ref="BD857" si="16114">FLOOR(IF(OR(BD852=0,BD852=1),IF(BD856&gt;BD853,BD853,IF(BD850&gt;=BD856,BD856,BD850)+0.00000001),IF(BD854&gt;=BD853,BD853-BC855,BD854-BC855)+0.00000001),1)</f>
        <v>0</v>
      </c>
      <c r="BE857" s="68">
        <f t="shared" ref="BE857" si="16115">FLOOR(IF(OR(BE852=0,BE852=1),IF(BE856&gt;BE853,BE853,IF(BE850&gt;=BE856,BE856,BE850)+0.00000001),IF(BE854&gt;=BE853,BE853-BD855,BE854-BD855)+0.00000001),1)</f>
        <v>0</v>
      </c>
      <c r="BF857" s="68">
        <f t="shared" ref="BF857" si="16116">FLOOR(IF(OR(BF852=0,BF852=1),IF(BF856&gt;BF853,BF853,IF(BF850&gt;=BF856,BF856,BF850)+0.00000001),IF(BF854&gt;=BF853,BF853-BE855,BF854-BE855)+0.00000001),1)</f>
        <v>0</v>
      </c>
      <c r="BG857" s="68">
        <f t="shared" ref="BG857" si="16117">FLOOR(IF(OR(BG852=0,BG852=1),IF(BG856&gt;BG853,BG853,IF(BG850&gt;=BG856,BG856,BG850)+0.00000001),IF(BG854&gt;=BG853,BG853-BF855,BG854-BF855)+0.00000001),1)</f>
        <v>0</v>
      </c>
      <c r="BH857" s="68">
        <f t="shared" ref="BH857" si="16118">FLOOR(IF(OR(BH852=0,BH852=1),IF(BH856&gt;BH853,BH853,IF(BH850&gt;=BH856,BH856,BH850)+0.00000001),IF(BH854&gt;=BH853,BH853-BG855,BH854-BG855)+0.00000001),1)</f>
        <v>0</v>
      </c>
      <c r="BI857" s="68">
        <f t="shared" ref="BI857" si="16119">FLOOR(IF(OR(BI852=0,BI852=1),IF(BI856&gt;BI853,BI853,IF(BI850&gt;=BI856,BI856,BI850)+0.00000001),IF(BI854&gt;=BI853,BI853-BH855,BI854-BH855)+0.00000001),1)</f>
        <v>0</v>
      </c>
      <c r="BJ857" s="68">
        <f t="shared" ref="BJ857" si="16120">FLOOR(IF(OR(BJ852=0,BJ852=1),IF(BJ856&gt;BJ853,BJ853,IF(BJ850&gt;=BJ856,BJ856,BJ850)+0.00000001),IF(BJ854&gt;=BJ853,BJ853-BI855,BJ854-BI855)+0.00000001),1)</f>
        <v>0</v>
      </c>
      <c r="BK857" s="68">
        <f t="shared" ref="BK857" si="16121">FLOOR(IF(OR(BK852=0,BK852=1),IF(BK856&gt;BK853,BK853,IF(BK850&gt;=BK856,BK856,BK850)+0.00000001),IF(BK854&gt;=BK853,BK853-BJ855,BK854-BJ855)+0.00000001),1)</f>
        <v>0</v>
      </c>
      <c r="BL857" s="68">
        <f t="shared" ref="BL857" si="16122">FLOOR(IF(OR(BL852=0,BL852=1),IF(BL856&gt;BL853,BL853,IF(BL850&gt;=BL856,BL856,BL850)+0.00000001),IF(BL854&gt;=BL853,BL853-BK855,BL854-BK855)+0.00000001),1)</f>
        <v>0</v>
      </c>
      <c r="BM857" s="68">
        <f t="shared" ref="BM857" si="16123">FLOOR(IF(OR(BM852=0,BM852=1),IF(BM856&gt;BM853,BM853,IF(BM850&gt;=BM856,BM856,BM850)+0.00000001),IF(BM854&gt;=BM853,BM853-BL855,BM854-BL855)+0.00000001),1)</f>
        <v>0</v>
      </c>
      <c r="BN857" s="362"/>
      <c r="BO857" s="364"/>
      <c r="BP857" s="366"/>
      <c r="BQ857" s="366"/>
      <c r="BR857" s="106"/>
      <c r="BS857" s="106"/>
      <c r="BT857" s="106"/>
      <c r="BU857" s="106"/>
      <c r="BV857" s="106"/>
      <c r="BW857" s="106"/>
      <c r="BX857" s="106"/>
      <c r="BY857" s="106"/>
      <c r="BZ857" s="106"/>
      <c r="CA857" s="106"/>
      <c r="CB857" s="106"/>
      <c r="CC857" s="106"/>
      <c r="CD857" s="106"/>
      <c r="CE857" s="106"/>
      <c r="CF857" s="106"/>
      <c r="CG857" s="106"/>
    </row>
    <row r="858" spans="1:85" s="245" customFormat="1" ht="25.4" customHeight="1" thickBot="1" x14ac:dyDescent="0.4">
      <c r="A858" s="243"/>
      <c r="B858" s="129"/>
      <c r="C858" s="69"/>
      <c r="D858" s="69"/>
      <c r="E858" s="69"/>
      <c r="F858" s="69"/>
      <c r="G858" s="69"/>
      <c r="H858" s="69"/>
      <c r="I858" s="69"/>
      <c r="J858" s="69"/>
      <c r="K858" s="69"/>
      <c r="L858" s="69"/>
      <c r="M858" s="70"/>
      <c r="N858" s="7"/>
      <c r="O858" s="193"/>
      <c r="P858" s="106"/>
      <c r="Q858" s="216" t="s">
        <v>145</v>
      </c>
      <c r="R858" s="72">
        <f>IF($J849="Ano",R857*'Podpůrná data'!$B$5,R857*'Podpůrná data'!$B$3)</f>
        <v>0</v>
      </c>
      <c r="S858" s="72">
        <f>IF($J849="Ano",S857*'Podpůrná data'!$B$5,S857*'Podpůrná data'!$B$3)</f>
        <v>0</v>
      </c>
      <c r="T858" s="72">
        <f>IF($J849="Ano",T857*'Podpůrná data'!$B$5,T857*'Podpůrná data'!$B$3)</f>
        <v>0</v>
      </c>
      <c r="U858" s="72">
        <f>IF($J849="Ano",U857*'Podpůrná data'!$B$5,U857*'Podpůrná data'!$B$3)</f>
        <v>0</v>
      </c>
      <c r="V858" s="72">
        <f>IF($J849="Ano",V857*'Podpůrná data'!$B$5,V857*'Podpůrná data'!$B$3)</f>
        <v>0</v>
      </c>
      <c r="W858" s="72">
        <f>IF($J849="Ano",W857*'Podpůrná data'!$B$5,W857*'Podpůrná data'!$B$3)</f>
        <v>0</v>
      </c>
      <c r="X858" s="72">
        <f>IF($J849="Ano",X857*'Podpůrná data'!$B$5,X857*'Podpůrná data'!$B$3)</f>
        <v>0</v>
      </c>
      <c r="Y858" s="72">
        <f>IF($J849="Ano",Y857*'Podpůrná data'!$B$5,Y857*'Podpůrná data'!$B$3)</f>
        <v>0</v>
      </c>
      <c r="Z858" s="72">
        <f>IF($J849="Ano",Z857*'Podpůrná data'!$B$5,Z857*'Podpůrná data'!$B$3)</f>
        <v>0</v>
      </c>
      <c r="AA858" s="72">
        <f>IF($J849="Ano",AA857*'Podpůrná data'!$B$5,AA857*'Podpůrná data'!$B$3)</f>
        <v>0</v>
      </c>
      <c r="AB858" s="72">
        <f>IF($J849="Ano",AB857*'Podpůrná data'!$B$5,AB857*'Podpůrná data'!$B$3)</f>
        <v>0</v>
      </c>
      <c r="AC858" s="72">
        <f>IF($J849="Ano",AC857*'Podpůrná data'!$B$5,AC857*'Podpůrná data'!$B$3)</f>
        <v>0</v>
      </c>
      <c r="AD858" s="72">
        <f>IF($J849="Ano",AD857*'Podpůrná data'!$B$5,AD857*'Podpůrná data'!$B$3)</f>
        <v>0</v>
      </c>
      <c r="AE858" s="72">
        <f>IF($J849="Ano",AE857*'Podpůrná data'!$B$5,AE857*'Podpůrná data'!$B$3)</f>
        <v>0</v>
      </c>
      <c r="AF858" s="72">
        <f>IF($J849="Ano",AF857*'Podpůrná data'!$B$5,AF857*'Podpůrná data'!$B$3)</f>
        <v>0</v>
      </c>
      <c r="AG858" s="72">
        <f>IF($J849="Ano",AG857*'Podpůrná data'!$B$5,AG857*'Podpůrná data'!$B$3)</f>
        <v>0</v>
      </c>
      <c r="AH858" s="72">
        <f>IF($J849="Ano",AH857*'Podpůrná data'!$B$5,AH857*'Podpůrná data'!$B$3)</f>
        <v>0</v>
      </c>
      <c r="AI858" s="72">
        <f>IF($J849="Ano",AI857*'Podpůrná data'!$B$5,AI857*'Podpůrná data'!$B$3)</f>
        <v>0</v>
      </c>
      <c r="AJ858" s="72">
        <f>IF($J849="Ano",AJ857*'Podpůrná data'!$B$5,AJ857*'Podpůrná data'!$B$3)</f>
        <v>0</v>
      </c>
      <c r="AK858" s="72">
        <f>IF($J849="Ano",AK857*'Podpůrná data'!$B$5,AK857*'Podpůrná data'!$B$3)</f>
        <v>0</v>
      </c>
      <c r="AL858" s="72">
        <f>IF($J849="Ano",AL857*'Podpůrná data'!$B$5,AL857*'Podpůrná data'!$B$3)</f>
        <v>0</v>
      </c>
      <c r="AM858" s="72">
        <f>IF($J849="Ano",AM857*'Podpůrná data'!$B$5,AM857*'Podpůrná data'!$B$3)</f>
        <v>0</v>
      </c>
      <c r="AN858" s="72">
        <f>IF($J849="Ano",AN857*'Podpůrná data'!$B$5,AN857*'Podpůrná data'!$B$3)</f>
        <v>0</v>
      </c>
      <c r="AO858" s="72">
        <f>IF($J849="Ano",AO857*'Podpůrná data'!$B$5,AO857*'Podpůrná data'!$B$3)</f>
        <v>0</v>
      </c>
      <c r="AP858" s="72">
        <f>IF($J849="Ano",AP857*'Podpůrná data'!$B$5,AP857*'Podpůrná data'!$B$3)</f>
        <v>0</v>
      </c>
      <c r="AQ858" s="72">
        <f>IF($J849="Ano",AQ857*'Podpůrná data'!$B$5,AQ857*'Podpůrná data'!$B$3)</f>
        <v>0</v>
      </c>
      <c r="AR858" s="72">
        <f>IF($J849="Ano",AR857*'Podpůrná data'!$B$5,AR857*'Podpůrná data'!$B$3)</f>
        <v>0</v>
      </c>
      <c r="AS858" s="72">
        <f>IF($J849="Ano",AS857*'Podpůrná data'!$B$5,AS857*'Podpůrná data'!$B$3)</f>
        <v>0</v>
      </c>
      <c r="AT858" s="72">
        <f>IF($J849="Ano",AT857*'Podpůrná data'!$B$5,AT857*'Podpůrná data'!$B$3)</f>
        <v>0</v>
      </c>
      <c r="AU858" s="72">
        <f>IF($J849="Ano",AU857*'Podpůrná data'!$B$5,AU857*'Podpůrná data'!$B$3)</f>
        <v>0</v>
      </c>
      <c r="AV858" s="72">
        <f>IF($J849="Ano",AV857*'Podpůrná data'!$B$5,AV857*'Podpůrná data'!$B$3)</f>
        <v>0</v>
      </c>
      <c r="AW858" s="72">
        <f>IF($J849="Ano",AW857*'Podpůrná data'!$B$5,AW857*'Podpůrná data'!$B$3)</f>
        <v>0</v>
      </c>
      <c r="AX858" s="72">
        <f>IF($J849="Ano",AX857*'Podpůrná data'!$B$5,AX857*'Podpůrná data'!$B$3)</f>
        <v>0</v>
      </c>
      <c r="AY858" s="72">
        <f>IF($J849="Ano",AY857*'Podpůrná data'!$B$5,AY857*'Podpůrná data'!$B$3)</f>
        <v>0</v>
      </c>
      <c r="AZ858" s="72">
        <f>IF($J849="Ano",AZ857*'Podpůrná data'!$B$5,AZ857*'Podpůrná data'!$B$3)</f>
        <v>0</v>
      </c>
      <c r="BA858" s="72">
        <f>IF($J849="Ano",BA857*'Podpůrná data'!$B$5,BA857*'Podpůrná data'!$B$3)</f>
        <v>0</v>
      </c>
      <c r="BB858" s="72">
        <f>IF($J849="Ano",BB857*'Podpůrná data'!$B$5,BB857*'Podpůrná data'!$B$3)</f>
        <v>0</v>
      </c>
      <c r="BC858" s="72">
        <f>IF($J849="Ano",BC857*'Podpůrná data'!$B$5,BC857*'Podpůrná data'!$B$3)</f>
        <v>0</v>
      </c>
      <c r="BD858" s="72">
        <f>IF($J849="Ano",BD857*'Podpůrná data'!$B$5,BD857*'Podpůrná data'!$B$3)</f>
        <v>0</v>
      </c>
      <c r="BE858" s="72">
        <f>IF($J849="Ano",BE857*'Podpůrná data'!$B$5,BE857*'Podpůrná data'!$B$3)</f>
        <v>0</v>
      </c>
      <c r="BF858" s="72">
        <f>IF($J849="Ano",BF857*'Podpůrná data'!$B$5,BF857*'Podpůrná data'!$B$3)</f>
        <v>0</v>
      </c>
      <c r="BG858" s="72">
        <f>IF($J849="Ano",BG857*'Podpůrná data'!$B$5,BG857*'Podpůrná data'!$B$3)</f>
        <v>0</v>
      </c>
      <c r="BH858" s="72">
        <f>IF($J849="Ano",BH857*'Podpůrná data'!$B$5,BH857*'Podpůrná data'!$B$3)</f>
        <v>0</v>
      </c>
      <c r="BI858" s="72">
        <f>IF($J849="Ano",BI857*'Podpůrná data'!$B$5,BI857*'Podpůrná data'!$B$3)</f>
        <v>0</v>
      </c>
      <c r="BJ858" s="72">
        <f>IF($J849="Ano",BJ857*'Podpůrná data'!$B$5,BJ857*'Podpůrná data'!$B$3)</f>
        <v>0</v>
      </c>
      <c r="BK858" s="72">
        <f>IF($J849="Ano",BK857*'Podpůrná data'!$B$5,BK857*'Podpůrná data'!$B$3)</f>
        <v>0</v>
      </c>
      <c r="BL858" s="72">
        <f>IF($J849="Ano",BL857*'Podpůrná data'!$B$5,BL857*'Podpůrná data'!$B$3)</f>
        <v>0</v>
      </c>
      <c r="BM858" s="72">
        <f>IF($J849="Ano",BM857*'Podpůrná data'!$B$5,BM857*'Podpůrná data'!$B$3)</f>
        <v>0</v>
      </c>
      <c r="BN858" s="363"/>
      <c r="BO858" s="365"/>
      <c r="BP858" s="367"/>
      <c r="BQ858" s="367"/>
      <c r="BR858" s="106"/>
      <c r="BS858" s="178">
        <f>SUMIFS($R858:$BM858,$R848:$BM848,"1. ZoR")</f>
        <v>0</v>
      </c>
      <c r="BT858" s="178">
        <f>SUMIFS($R858:$BM858,$R848:$BM848,"2. ZoR")</f>
        <v>0</v>
      </c>
      <c r="BU858" s="178">
        <f>SUMIFS($R858:$BM858,$R848:$BM848,"3. ZoR")</f>
        <v>0</v>
      </c>
      <c r="BV858" s="178">
        <f>SUMIFS($R858:$BM858,$R848:$BM848,"4. ZoR")</f>
        <v>0</v>
      </c>
      <c r="BW858" s="178">
        <f>SUMIFS($R858:$BM858,$R848:$BM848,"5. ZoR")</f>
        <v>0</v>
      </c>
      <c r="BX858" s="178">
        <f>SUMIFS($R858:$BM858,$R848:$BM848,"6. ZoR")</f>
        <v>0</v>
      </c>
      <c r="BY858" s="178">
        <f>SUMIFS($R858:$BM858,$R848:$BM848,"7. ZoR")</f>
        <v>0</v>
      </c>
      <c r="BZ858" s="178">
        <f>SUMIFS($R858:$BM858,$R848:$BM848,"8. ZoR")</f>
        <v>0</v>
      </c>
      <c r="CA858" s="178">
        <f>SUMIFS($R858:$BM858,$R848:$BM848,"9. ZoR")</f>
        <v>0</v>
      </c>
      <c r="CB858" s="178">
        <f>SUMIFS($R858:$BM858,$R848:$BM848,"10. ZoR")</f>
        <v>0</v>
      </c>
      <c r="CC858" s="178">
        <f>SUMIFS($R858:$BM858,$R848:$BM848,"11. ZoR")</f>
        <v>0</v>
      </c>
      <c r="CD858" s="178">
        <f>SUMIFS($R858:$BM858,$R848:$BM848,"12. ZoR")</f>
        <v>0</v>
      </c>
      <c r="CE858" s="178">
        <f>SUMIFS($R858:$BM858,$R848:$BM848,"13. ZoR")</f>
        <v>0</v>
      </c>
      <c r="CF858" s="178">
        <f>SUMIFS($R858:$BM858,$R848:$BM848,"14. ZoR")</f>
        <v>0</v>
      </c>
      <c r="CG858" s="178">
        <f>SUMIFS($R858:$BM858,$R848:$BM848,"15. ZoR")</f>
        <v>0</v>
      </c>
    </row>
    <row r="859" spans="1:85" ht="15" hidden="1" thickBot="1" x14ac:dyDescent="0.4">
      <c r="B859" s="105"/>
      <c r="C859" s="130"/>
      <c r="D859" s="130"/>
      <c r="E859" s="130"/>
      <c r="F859" s="130"/>
      <c r="G859" s="130"/>
      <c r="H859" s="105"/>
      <c r="I859" s="105"/>
      <c r="J859" s="105"/>
      <c r="K859" s="105"/>
      <c r="L859" s="105"/>
      <c r="M859" s="105"/>
      <c r="N859" s="7"/>
      <c r="O859" s="105"/>
      <c r="P859" s="105"/>
      <c r="Q859" s="105"/>
      <c r="R859" s="105"/>
      <c r="S859" s="105"/>
      <c r="T859" s="7"/>
      <c r="U859" s="105"/>
      <c r="V859" s="105"/>
      <c r="W859" s="105"/>
      <c r="X859" s="105"/>
      <c r="Y859" s="105"/>
      <c r="Z859" s="105"/>
      <c r="AA859" s="105"/>
      <c r="AB859" s="105"/>
      <c r="AC859" s="105"/>
      <c r="AD859" s="105"/>
      <c r="AE859" s="105"/>
      <c r="AF859" s="105"/>
      <c r="AG859" s="105"/>
      <c r="AH859" s="105"/>
      <c r="AI859" s="105"/>
      <c r="AJ859" s="105"/>
      <c r="AK859" s="105"/>
      <c r="AL859" s="105"/>
      <c r="AM859" s="105"/>
      <c r="AN859" s="105"/>
      <c r="AO859" s="105"/>
      <c r="AP859" s="105"/>
      <c r="AQ859" s="105"/>
      <c r="AR859" s="105"/>
      <c r="AS859" s="105"/>
      <c r="AT859" s="105"/>
      <c r="AU859" s="105"/>
      <c r="AV859" s="105"/>
      <c r="AW859" s="105"/>
      <c r="AX859" s="105"/>
      <c r="AY859" s="105"/>
      <c r="AZ859" s="105"/>
      <c r="BA859" s="105"/>
      <c r="BB859" s="105"/>
      <c r="BC859" s="105"/>
      <c r="BD859" s="105"/>
      <c r="BE859" s="105"/>
      <c r="BF859" s="105"/>
      <c r="BG859" s="105"/>
      <c r="BH859" s="105"/>
      <c r="BI859" s="105"/>
      <c r="BJ859" s="105"/>
      <c r="BK859" s="105"/>
      <c r="BL859" s="105"/>
      <c r="BM859" s="105"/>
      <c r="BN859" s="105"/>
      <c r="BO859" s="105"/>
      <c r="BP859" s="105"/>
      <c r="BQ859" s="105"/>
      <c r="BR859" s="105"/>
      <c r="BS859" s="105"/>
      <c r="BT859" s="105"/>
      <c r="BU859" s="105"/>
      <c r="BV859" s="105"/>
      <c r="BW859" s="105"/>
      <c r="BX859" s="105"/>
      <c r="BY859" s="105"/>
      <c r="BZ859" s="105"/>
      <c r="CA859" s="105"/>
      <c r="CB859" s="105"/>
      <c r="CC859" s="105"/>
      <c r="CD859" s="105"/>
      <c r="CE859" s="105"/>
      <c r="CF859" s="105"/>
      <c r="CG859" s="105"/>
    </row>
    <row r="860" spans="1:85" s="245" customFormat="1" ht="69.650000000000006" customHeight="1" thickBot="1" x14ac:dyDescent="0.4">
      <c r="A860" s="249"/>
      <c r="B860" s="120"/>
      <c r="C860" s="360" t="s">
        <v>2</v>
      </c>
      <c r="D860" s="121"/>
      <c r="E860" s="131" t="s">
        <v>206</v>
      </c>
      <c r="F860" s="131" t="s">
        <v>444</v>
      </c>
      <c r="G860" s="131" t="s">
        <v>208</v>
      </c>
      <c r="H860" s="122" t="s">
        <v>94</v>
      </c>
      <c r="I860" s="122" t="s">
        <v>95</v>
      </c>
      <c r="J860" s="122" t="s">
        <v>96</v>
      </c>
      <c r="K860" s="122" t="s">
        <v>216</v>
      </c>
      <c r="L860" s="122" t="s">
        <v>218</v>
      </c>
      <c r="M860" s="138" t="s">
        <v>1</v>
      </c>
      <c r="N860" s="7"/>
      <c r="O860" s="124">
        <v>208002</v>
      </c>
      <c r="P860" s="106"/>
      <c r="Q860" s="194" t="s">
        <v>128</v>
      </c>
      <c r="R860" s="83" t="s">
        <v>4</v>
      </c>
      <c r="S860" s="83" t="s">
        <v>5</v>
      </c>
      <c r="T860" s="83" t="s">
        <v>6</v>
      </c>
      <c r="U860" s="83" t="s">
        <v>7</v>
      </c>
      <c r="V860" s="83" t="s">
        <v>8</v>
      </c>
      <c r="W860" s="83" t="s">
        <v>9</v>
      </c>
      <c r="X860" s="83" t="s">
        <v>10</v>
      </c>
      <c r="Y860" s="83" t="s">
        <v>11</v>
      </c>
      <c r="Z860" s="83" t="s">
        <v>12</v>
      </c>
      <c r="AA860" s="83" t="s">
        <v>13</v>
      </c>
      <c r="AB860" s="83" t="s">
        <v>14</v>
      </c>
      <c r="AC860" s="83" t="s">
        <v>15</v>
      </c>
      <c r="AD860" s="83" t="s">
        <v>16</v>
      </c>
      <c r="AE860" s="83" t="s">
        <v>17</v>
      </c>
      <c r="AF860" s="83" t="s">
        <v>18</v>
      </c>
      <c r="AG860" s="83" t="s">
        <v>19</v>
      </c>
      <c r="AH860" s="83" t="s">
        <v>20</v>
      </c>
      <c r="AI860" s="83" t="s">
        <v>21</v>
      </c>
      <c r="AJ860" s="83" t="s">
        <v>22</v>
      </c>
      <c r="AK860" s="83" t="s">
        <v>23</v>
      </c>
      <c r="AL860" s="83" t="s">
        <v>24</v>
      </c>
      <c r="AM860" s="83" t="s">
        <v>25</v>
      </c>
      <c r="AN860" s="83" t="s">
        <v>26</v>
      </c>
      <c r="AO860" s="83" t="s">
        <v>27</v>
      </c>
      <c r="AP860" s="83" t="s">
        <v>28</v>
      </c>
      <c r="AQ860" s="83" t="s">
        <v>29</v>
      </c>
      <c r="AR860" s="83" t="s">
        <v>30</v>
      </c>
      <c r="AS860" s="83" t="s">
        <v>31</v>
      </c>
      <c r="AT860" s="83" t="s">
        <v>32</v>
      </c>
      <c r="AU860" s="83" t="s">
        <v>33</v>
      </c>
      <c r="AV860" s="83" t="s">
        <v>34</v>
      </c>
      <c r="AW860" s="83" t="s">
        <v>35</v>
      </c>
      <c r="AX860" s="83" t="s">
        <v>36</v>
      </c>
      <c r="AY860" s="83" t="s">
        <v>37</v>
      </c>
      <c r="AZ860" s="83" t="s">
        <v>38</v>
      </c>
      <c r="BA860" s="83" t="s">
        <v>39</v>
      </c>
      <c r="BB860" s="83" t="s">
        <v>40</v>
      </c>
      <c r="BC860" s="83" t="s">
        <v>41</v>
      </c>
      <c r="BD860" s="83" t="s">
        <v>42</v>
      </c>
      <c r="BE860" s="83" t="s">
        <v>43</v>
      </c>
      <c r="BF860" s="83" t="s">
        <v>44</v>
      </c>
      <c r="BG860" s="83" t="s">
        <v>45</v>
      </c>
      <c r="BH860" s="83" t="s">
        <v>46</v>
      </c>
      <c r="BI860" s="83" t="s">
        <v>47</v>
      </c>
      <c r="BJ860" s="83" t="s">
        <v>48</v>
      </c>
      <c r="BK860" s="83" t="s">
        <v>49</v>
      </c>
      <c r="BL860" s="83" t="s">
        <v>50</v>
      </c>
      <c r="BM860" s="83" t="s">
        <v>51</v>
      </c>
      <c r="BN860" s="134" t="s">
        <v>163</v>
      </c>
      <c r="BO860" s="135" t="s">
        <v>164</v>
      </c>
      <c r="BP860" s="135" t="s">
        <v>146</v>
      </c>
      <c r="BQ860" s="135" t="s">
        <v>214</v>
      </c>
      <c r="BR860" s="106"/>
      <c r="BS860" s="368" t="s">
        <v>238</v>
      </c>
      <c r="BT860" s="369"/>
      <c r="BU860" s="369"/>
      <c r="BV860" s="369"/>
      <c r="BW860" s="369"/>
      <c r="BX860" s="369"/>
      <c r="BY860" s="369"/>
      <c r="BZ860" s="369"/>
      <c r="CA860" s="369"/>
      <c r="CB860" s="369"/>
      <c r="CC860" s="369"/>
      <c r="CD860" s="369"/>
      <c r="CE860" s="369"/>
      <c r="CF860" s="369"/>
      <c r="CG860" s="369"/>
    </row>
    <row r="861" spans="1:85" s="245" customFormat="1" ht="21" hidden="1" customHeight="1" x14ac:dyDescent="0.35">
      <c r="A861" s="250"/>
      <c r="B861" s="113"/>
      <c r="C861" s="361"/>
      <c r="D861" s="125"/>
      <c r="E861" s="125"/>
      <c r="F861" s="125"/>
      <c r="G861" s="125"/>
      <c r="H861" s="370" t="s">
        <v>250</v>
      </c>
      <c r="I861" s="371" t="s">
        <v>425</v>
      </c>
      <c r="J861" s="357" t="s">
        <v>97</v>
      </c>
      <c r="K861" s="357" t="s">
        <v>217</v>
      </c>
      <c r="L861" s="137"/>
      <c r="M861" s="373" t="s">
        <v>93</v>
      </c>
      <c r="N861" s="7"/>
      <c r="O861" s="375" t="s">
        <v>3</v>
      </c>
      <c r="P861" s="106"/>
      <c r="Q861" s="84"/>
      <c r="R861" s="74">
        <f>MONTH(Úvod!$F$10)</f>
        <v>1</v>
      </c>
      <c r="S861" s="75">
        <f t="shared" ref="S861" si="16124">IF(R861=12,1,R861+1)</f>
        <v>2</v>
      </c>
      <c r="T861" s="75">
        <f t="shared" ref="T861" si="16125">IF(S861=12,1,S861+1)</f>
        <v>3</v>
      </c>
      <c r="U861" s="76">
        <f t="shared" ref="U861" si="16126">IF(T861=12,1,T861+1)</f>
        <v>4</v>
      </c>
      <c r="V861" s="76">
        <f t="shared" ref="V861" si="16127">IF(U861=12,1,U861+1)</f>
        <v>5</v>
      </c>
      <c r="W861" s="76">
        <f t="shared" ref="W861" si="16128">IF(V861=12,1,V861+1)</f>
        <v>6</v>
      </c>
      <c r="X861" s="76">
        <f t="shared" ref="X861" si="16129">IF(W861=12,1,W861+1)</f>
        <v>7</v>
      </c>
      <c r="Y861" s="76">
        <f t="shared" ref="Y861" si="16130">IF(X861=12,1,X861+1)</f>
        <v>8</v>
      </c>
      <c r="Z861" s="76">
        <f t="shared" ref="Z861" si="16131">IF(Y861=12,1,Y861+1)</f>
        <v>9</v>
      </c>
      <c r="AA861" s="76">
        <f>IF(Z861=12,1,Z861+1)</f>
        <v>10</v>
      </c>
      <c r="AB861" s="76">
        <f t="shared" ref="AB861" si="16132">IF(AA861=12,1,AA861+1)</f>
        <v>11</v>
      </c>
      <c r="AC861" s="76">
        <f t="shared" ref="AC861" si="16133">IF(AB861=12,1,AB861+1)</f>
        <v>12</v>
      </c>
      <c r="AD861" s="76">
        <f t="shared" ref="AD861" si="16134">IF(AC861=12,1,AC861+1)</f>
        <v>1</v>
      </c>
      <c r="AE861" s="76">
        <f t="shared" ref="AE861" si="16135">IF(AD861=12,1,AD861+1)</f>
        <v>2</v>
      </c>
      <c r="AF861" s="76">
        <f t="shared" ref="AF861" si="16136">IF(AE861=12,1,AE861+1)</f>
        <v>3</v>
      </c>
      <c r="AG861" s="76">
        <f t="shared" ref="AG861" si="16137">IF(AF861=12,1,AF861+1)</f>
        <v>4</v>
      </c>
      <c r="AH861" s="76">
        <f t="shared" ref="AH861" si="16138">IF(AG861=12,1,AG861+1)</f>
        <v>5</v>
      </c>
      <c r="AI861" s="76">
        <f t="shared" ref="AI861" si="16139">IF(AH861=12,1,AH861+1)</f>
        <v>6</v>
      </c>
      <c r="AJ861" s="76">
        <f>IF(AI861=12,1,AI861+1)</f>
        <v>7</v>
      </c>
      <c r="AK861" s="76">
        <f t="shared" ref="AK861" si="16140">IF(AJ861=12,1,AJ861+1)</f>
        <v>8</v>
      </c>
      <c r="AL861" s="76">
        <f t="shared" ref="AL861" si="16141">IF(AK861=12,1,AK861+1)</f>
        <v>9</v>
      </c>
      <c r="AM861" s="76">
        <f t="shared" ref="AM861" si="16142">IF(AL861=12,1,AL861+1)</f>
        <v>10</v>
      </c>
      <c r="AN861" s="76">
        <f t="shared" ref="AN861" si="16143">IF(AM861=12,1,AM861+1)</f>
        <v>11</v>
      </c>
      <c r="AO861" s="76">
        <f t="shared" ref="AO861" si="16144">IF(AN861=12,1,AN861+1)</f>
        <v>12</v>
      </c>
      <c r="AP861" s="76">
        <f t="shared" ref="AP861" si="16145">IF(AO861=12,1,AO861+1)</f>
        <v>1</v>
      </c>
      <c r="AQ861" s="76">
        <f t="shared" ref="AQ861" si="16146">IF(AP861=12,1,AP861+1)</f>
        <v>2</v>
      </c>
      <c r="AR861" s="76">
        <f t="shared" ref="AR861" si="16147">IF(AQ861=12,1,AQ861+1)</f>
        <v>3</v>
      </c>
      <c r="AS861" s="76">
        <f t="shared" ref="AS861" si="16148">IF(AR861=12,1,AR861+1)</f>
        <v>4</v>
      </c>
      <c r="AT861" s="76">
        <f t="shared" ref="AT861" si="16149">IF(AS861=12,1,AS861+1)</f>
        <v>5</v>
      </c>
      <c r="AU861" s="76">
        <f t="shared" ref="AU861" si="16150">IF(AT861=12,1,AT861+1)</f>
        <v>6</v>
      </c>
      <c r="AV861" s="76">
        <f t="shared" ref="AV861" si="16151">IF(AU861=12,1,AU861+1)</f>
        <v>7</v>
      </c>
      <c r="AW861" s="76">
        <f t="shared" ref="AW861" si="16152">IF(AV861=12,1,AV861+1)</f>
        <v>8</v>
      </c>
      <c r="AX861" s="76">
        <f t="shared" ref="AX861" si="16153">IF(AW861=12,1,AW861+1)</f>
        <v>9</v>
      </c>
      <c r="AY861" s="76">
        <f t="shared" ref="AY861" si="16154">IF(AX861=12,1,AX861+1)</f>
        <v>10</v>
      </c>
      <c r="AZ861" s="76">
        <f t="shared" ref="AZ861" si="16155">IF(AY861=12,1,AY861+1)</f>
        <v>11</v>
      </c>
      <c r="BA861" s="76">
        <f t="shared" ref="BA861" si="16156">IF(AZ861=12,1,AZ861+1)</f>
        <v>12</v>
      </c>
      <c r="BB861" s="76">
        <f t="shared" ref="BB861" si="16157">IF(BA861=12,1,BA861+1)</f>
        <v>1</v>
      </c>
      <c r="BC861" s="76">
        <f t="shared" ref="BC861" si="16158">IF(BB861=12,1,BB861+1)</f>
        <v>2</v>
      </c>
      <c r="BD861" s="76">
        <f t="shared" ref="BD861" si="16159">IF(BC861=12,1,BC861+1)</f>
        <v>3</v>
      </c>
      <c r="BE861" s="76">
        <f t="shared" ref="BE861" si="16160">IF(BD861=12,1,BD861+1)</f>
        <v>4</v>
      </c>
      <c r="BF861" s="76">
        <f t="shared" ref="BF861" si="16161">IF(BE861=12,1,BE861+1)</f>
        <v>5</v>
      </c>
      <c r="BG861" s="76">
        <f t="shared" ref="BG861" si="16162">IF(BF861=12,1,BF861+1)</f>
        <v>6</v>
      </c>
      <c r="BH861" s="76">
        <f t="shared" ref="BH861" si="16163">IF(BG861=12,1,BG861+1)</f>
        <v>7</v>
      </c>
      <c r="BI861" s="76">
        <f t="shared" ref="BI861" si="16164">IF(BH861=12,1,BH861+1)</f>
        <v>8</v>
      </c>
      <c r="BJ861" s="76">
        <f t="shared" ref="BJ861" si="16165">IF(BI861=12,1,BI861+1)</f>
        <v>9</v>
      </c>
      <c r="BK861" s="76">
        <f t="shared" ref="BK861" si="16166">IF(BJ861=12,1,BJ861+1)</f>
        <v>10</v>
      </c>
      <c r="BL861" s="76">
        <f t="shared" ref="BL861" si="16167">IF(BK861=12,1,BK861+1)</f>
        <v>11</v>
      </c>
      <c r="BM861" s="76">
        <f t="shared" ref="BM861" si="16168">IF(BL861=12,1,BL861+1)</f>
        <v>12</v>
      </c>
      <c r="BN861" s="81"/>
      <c r="BO861" s="78"/>
      <c r="BP861" s="78"/>
      <c r="BQ861" s="78"/>
      <c r="BR861" s="106"/>
      <c r="BS861" s="106"/>
      <c r="BT861" s="106"/>
      <c r="BU861" s="106"/>
      <c r="BV861" s="106"/>
      <c r="BW861" s="106"/>
      <c r="BX861" s="106"/>
      <c r="BY861" s="106"/>
      <c r="BZ861" s="106"/>
      <c r="CA861" s="106"/>
      <c r="CB861" s="106"/>
      <c r="CC861" s="106"/>
      <c r="CD861" s="106"/>
      <c r="CE861" s="106"/>
      <c r="CF861" s="106"/>
      <c r="CG861" s="106"/>
    </row>
    <row r="862" spans="1:85" s="245" customFormat="1" ht="18" hidden="1" customHeight="1" x14ac:dyDescent="0.35">
      <c r="A862" s="250"/>
      <c r="B862" s="113"/>
      <c r="C862" s="361"/>
      <c r="D862" s="125"/>
      <c r="E862" s="125"/>
      <c r="F862" s="125"/>
      <c r="G862" s="125"/>
      <c r="H862" s="370"/>
      <c r="I862" s="371"/>
      <c r="J862" s="357"/>
      <c r="K862" s="357"/>
      <c r="L862" s="137"/>
      <c r="M862" s="373"/>
      <c r="N862" s="7"/>
      <c r="O862" s="376"/>
      <c r="P862" s="106"/>
      <c r="Q862" s="77"/>
      <c r="R862" s="59">
        <f t="shared" ref="R862:BM862" si="16169">VALUE(_xlfn.CONCAT(R861,".",R864))</f>
        <v>1</v>
      </c>
      <c r="S862" s="73">
        <f t="shared" si="16169"/>
        <v>32</v>
      </c>
      <c r="T862" s="73">
        <f t="shared" si="16169"/>
        <v>61</v>
      </c>
      <c r="U862" s="73">
        <f t="shared" si="16169"/>
        <v>92</v>
      </c>
      <c r="V862" s="73">
        <f t="shared" si="16169"/>
        <v>122</v>
      </c>
      <c r="W862" s="73">
        <f t="shared" si="16169"/>
        <v>153</v>
      </c>
      <c r="X862" s="73">
        <f t="shared" si="16169"/>
        <v>183</v>
      </c>
      <c r="Y862" s="73">
        <f t="shared" si="16169"/>
        <v>214</v>
      </c>
      <c r="Z862" s="73">
        <f t="shared" si="16169"/>
        <v>245</v>
      </c>
      <c r="AA862" s="73">
        <f t="shared" si="16169"/>
        <v>275</v>
      </c>
      <c r="AB862" s="73">
        <f t="shared" si="16169"/>
        <v>306</v>
      </c>
      <c r="AC862" s="73">
        <f t="shared" si="16169"/>
        <v>336</v>
      </c>
      <c r="AD862" s="73">
        <f t="shared" si="16169"/>
        <v>367</v>
      </c>
      <c r="AE862" s="73">
        <f t="shared" si="16169"/>
        <v>398</v>
      </c>
      <c r="AF862" s="73">
        <f t="shared" si="16169"/>
        <v>426</v>
      </c>
      <c r="AG862" s="73">
        <f t="shared" si="16169"/>
        <v>457</v>
      </c>
      <c r="AH862" s="73">
        <f t="shared" si="16169"/>
        <v>487</v>
      </c>
      <c r="AI862" s="73">
        <f t="shared" si="16169"/>
        <v>518</v>
      </c>
      <c r="AJ862" s="73">
        <f t="shared" si="16169"/>
        <v>548</v>
      </c>
      <c r="AK862" s="73">
        <f t="shared" si="16169"/>
        <v>579</v>
      </c>
      <c r="AL862" s="73">
        <f t="shared" si="16169"/>
        <v>610</v>
      </c>
      <c r="AM862" s="73">
        <f t="shared" si="16169"/>
        <v>640</v>
      </c>
      <c r="AN862" s="73">
        <f t="shared" si="16169"/>
        <v>671</v>
      </c>
      <c r="AO862" s="73">
        <f t="shared" si="16169"/>
        <v>701</v>
      </c>
      <c r="AP862" s="73">
        <f t="shared" si="16169"/>
        <v>732</v>
      </c>
      <c r="AQ862" s="73">
        <f t="shared" si="16169"/>
        <v>763</v>
      </c>
      <c r="AR862" s="73">
        <f t="shared" si="16169"/>
        <v>791</v>
      </c>
      <c r="AS862" s="73">
        <f t="shared" si="16169"/>
        <v>822</v>
      </c>
      <c r="AT862" s="73">
        <f t="shared" si="16169"/>
        <v>852</v>
      </c>
      <c r="AU862" s="73">
        <f t="shared" si="16169"/>
        <v>883</v>
      </c>
      <c r="AV862" s="73">
        <f t="shared" si="16169"/>
        <v>913</v>
      </c>
      <c r="AW862" s="73">
        <f t="shared" si="16169"/>
        <v>944</v>
      </c>
      <c r="AX862" s="73">
        <f t="shared" si="16169"/>
        <v>975</v>
      </c>
      <c r="AY862" s="73">
        <f t="shared" si="16169"/>
        <v>1005</v>
      </c>
      <c r="AZ862" s="73">
        <f t="shared" si="16169"/>
        <v>1036</v>
      </c>
      <c r="BA862" s="73">
        <f t="shared" si="16169"/>
        <v>1066</v>
      </c>
      <c r="BB862" s="73">
        <f t="shared" si="16169"/>
        <v>1097</v>
      </c>
      <c r="BC862" s="73">
        <f t="shared" si="16169"/>
        <v>1128</v>
      </c>
      <c r="BD862" s="73">
        <f t="shared" si="16169"/>
        <v>1156</v>
      </c>
      <c r="BE862" s="73">
        <f t="shared" si="16169"/>
        <v>1187</v>
      </c>
      <c r="BF862" s="73">
        <f t="shared" si="16169"/>
        <v>1217</v>
      </c>
      <c r="BG862" s="73">
        <f t="shared" si="16169"/>
        <v>1248</v>
      </c>
      <c r="BH862" s="73">
        <f t="shared" si="16169"/>
        <v>1278</v>
      </c>
      <c r="BI862" s="73">
        <f t="shared" si="16169"/>
        <v>1309</v>
      </c>
      <c r="BJ862" s="73">
        <f t="shared" si="16169"/>
        <v>1340</v>
      </c>
      <c r="BK862" s="73">
        <f t="shared" si="16169"/>
        <v>1370</v>
      </c>
      <c r="BL862" s="73">
        <f t="shared" si="16169"/>
        <v>1401</v>
      </c>
      <c r="BM862" s="73">
        <f t="shared" si="16169"/>
        <v>1431</v>
      </c>
      <c r="BN862" s="82"/>
      <c r="BO862" s="79"/>
      <c r="BP862" s="79"/>
      <c r="BQ862" s="79"/>
      <c r="BR862" s="106"/>
      <c r="BS862" s="106"/>
      <c r="BT862" s="106"/>
      <c r="BU862" s="106"/>
      <c r="BV862" s="106"/>
      <c r="BW862" s="106"/>
      <c r="BX862" s="106"/>
      <c r="BY862" s="106"/>
      <c r="BZ862" s="106"/>
      <c r="CA862" s="106"/>
      <c r="CB862" s="106"/>
      <c r="CC862" s="106"/>
      <c r="CD862" s="106"/>
      <c r="CE862" s="106"/>
      <c r="CF862" s="106"/>
      <c r="CG862" s="106"/>
    </row>
    <row r="863" spans="1:85" s="245" customFormat="1" ht="18" customHeight="1" x14ac:dyDescent="0.35">
      <c r="A863" s="250"/>
      <c r="B863" s="113"/>
      <c r="C863" s="361"/>
      <c r="D863" s="125"/>
      <c r="E863" s="357" t="s">
        <v>207</v>
      </c>
      <c r="F863" s="357" t="s">
        <v>207</v>
      </c>
      <c r="G863" s="357" t="s">
        <v>207</v>
      </c>
      <c r="H863" s="370"/>
      <c r="I863" s="371"/>
      <c r="J863" s="357"/>
      <c r="K863" s="357"/>
      <c r="L863" s="357" t="s">
        <v>219</v>
      </c>
      <c r="M863" s="373"/>
      <c r="N863" s="7"/>
      <c r="O863" s="376"/>
      <c r="P863" s="106"/>
      <c r="Q863" s="77"/>
      <c r="R863" s="60" t="str">
        <f>VLOOKUP(R861,'Podpůrná data'!$I$188:$J$199,2)</f>
        <v>leden</v>
      </c>
      <c r="S863" s="60" t="str">
        <f>VLOOKUP(S861,'Podpůrná data'!$I$188:$J$199,2)</f>
        <v>únor</v>
      </c>
      <c r="T863" s="60" t="str">
        <f>VLOOKUP(T861,'Podpůrná data'!$I$188:$J$199,2)</f>
        <v>březen</v>
      </c>
      <c r="U863" s="60" t="str">
        <f>VLOOKUP(U861,'Podpůrná data'!$I$188:$J$199,2)</f>
        <v>duben</v>
      </c>
      <c r="V863" s="60" t="str">
        <f>VLOOKUP(V861,'Podpůrná data'!$I$188:$J$199,2)</f>
        <v>květen</v>
      </c>
      <c r="W863" s="60" t="str">
        <f>VLOOKUP(W861,'Podpůrná data'!$I$188:$J$199,2)</f>
        <v>červen</v>
      </c>
      <c r="X863" s="60" t="str">
        <f>VLOOKUP(X861,'Podpůrná data'!$I$188:$J$199,2)</f>
        <v>červenec</v>
      </c>
      <c r="Y863" s="60" t="str">
        <f>VLOOKUP(Y861,'Podpůrná data'!$I$188:$J$199,2)</f>
        <v>srpen</v>
      </c>
      <c r="Z863" s="60" t="str">
        <f>VLOOKUP(Z861,'Podpůrná data'!$I$188:$J$199,2)</f>
        <v>září</v>
      </c>
      <c r="AA863" s="60" t="str">
        <f>VLOOKUP(AA861,'Podpůrná data'!$I$188:$J$199,2)</f>
        <v>říjen</v>
      </c>
      <c r="AB863" s="60" t="str">
        <f>VLOOKUP(AB861,'Podpůrná data'!$I$188:$J$199,2)</f>
        <v>listopad</v>
      </c>
      <c r="AC863" s="60" t="str">
        <f>VLOOKUP(AC861,'Podpůrná data'!$I$188:$J$199,2)</f>
        <v>prosinec</v>
      </c>
      <c r="AD863" s="60" t="str">
        <f>VLOOKUP(AD861,'Podpůrná data'!$I$188:$J$199,2)</f>
        <v>leden</v>
      </c>
      <c r="AE863" s="60" t="str">
        <f>VLOOKUP(AE861,'Podpůrná data'!$I$188:$J$199,2)</f>
        <v>únor</v>
      </c>
      <c r="AF863" s="60" t="str">
        <f>VLOOKUP(AF861,'Podpůrná data'!$I$188:$J$199,2)</f>
        <v>březen</v>
      </c>
      <c r="AG863" s="60" t="str">
        <f>VLOOKUP(AG861,'Podpůrná data'!$I$188:$J$199,2)</f>
        <v>duben</v>
      </c>
      <c r="AH863" s="60" t="str">
        <f>VLOOKUP(AH861,'Podpůrná data'!$I$188:$J$199,2)</f>
        <v>květen</v>
      </c>
      <c r="AI863" s="60" t="str">
        <f>VLOOKUP(AI861,'Podpůrná data'!$I$188:$J$199,2)</f>
        <v>červen</v>
      </c>
      <c r="AJ863" s="60" t="str">
        <f>VLOOKUP(AJ861,'Podpůrná data'!$I$188:$J$199,2)</f>
        <v>červenec</v>
      </c>
      <c r="AK863" s="60" t="str">
        <f>VLOOKUP(AK861,'Podpůrná data'!$I$188:$J$199,2)</f>
        <v>srpen</v>
      </c>
      <c r="AL863" s="60" t="str">
        <f>VLOOKUP(AL861,'Podpůrná data'!$I$188:$J$199,2)</f>
        <v>září</v>
      </c>
      <c r="AM863" s="60" t="str">
        <f>VLOOKUP(AM861,'Podpůrná data'!$I$188:$J$199,2)</f>
        <v>říjen</v>
      </c>
      <c r="AN863" s="60" t="str">
        <f>VLOOKUP(AN861,'Podpůrná data'!$I$188:$J$199,2)</f>
        <v>listopad</v>
      </c>
      <c r="AO863" s="60" t="str">
        <f>VLOOKUP(AO861,'Podpůrná data'!$I$188:$J$199,2)</f>
        <v>prosinec</v>
      </c>
      <c r="AP863" s="60" t="str">
        <f>VLOOKUP(AP861,'Podpůrná data'!$I$188:$J$199,2)</f>
        <v>leden</v>
      </c>
      <c r="AQ863" s="60" t="str">
        <f>VLOOKUP(AQ861,'Podpůrná data'!$I$188:$J$199,2)</f>
        <v>únor</v>
      </c>
      <c r="AR863" s="60" t="str">
        <f>VLOOKUP(AR861,'Podpůrná data'!$I$188:$J$199,2)</f>
        <v>březen</v>
      </c>
      <c r="AS863" s="60" t="str">
        <f>VLOOKUP(AS861,'Podpůrná data'!$I$188:$J$199,2)</f>
        <v>duben</v>
      </c>
      <c r="AT863" s="60" t="str">
        <f>VLOOKUP(AT861,'Podpůrná data'!$I$188:$J$199,2)</f>
        <v>květen</v>
      </c>
      <c r="AU863" s="60" t="str">
        <f>VLOOKUP(AU861,'Podpůrná data'!$I$188:$J$199,2)</f>
        <v>červen</v>
      </c>
      <c r="AV863" s="60" t="str">
        <f>VLOOKUP(AV861,'Podpůrná data'!$I$188:$J$199,2)</f>
        <v>červenec</v>
      </c>
      <c r="AW863" s="60" t="str">
        <f>VLOOKUP(AW861,'Podpůrná data'!$I$188:$J$199,2)</f>
        <v>srpen</v>
      </c>
      <c r="AX863" s="60" t="str">
        <f>VLOOKUP(AX861,'Podpůrná data'!$I$188:$J$199,2)</f>
        <v>září</v>
      </c>
      <c r="AY863" s="60" t="str">
        <f>VLOOKUP(AY861,'Podpůrná data'!$I$188:$J$199,2)</f>
        <v>říjen</v>
      </c>
      <c r="AZ863" s="60" t="str">
        <f>VLOOKUP(AZ861,'Podpůrná data'!$I$188:$J$199,2)</f>
        <v>listopad</v>
      </c>
      <c r="BA863" s="60" t="str">
        <f>VLOOKUP(BA861,'Podpůrná data'!$I$188:$J$199,2)</f>
        <v>prosinec</v>
      </c>
      <c r="BB863" s="60" t="str">
        <f>VLOOKUP(BB861,'Podpůrná data'!$I$188:$J$199,2)</f>
        <v>leden</v>
      </c>
      <c r="BC863" s="60" t="str">
        <f>VLOOKUP(BC861,'Podpůrná data'!$I$188:$J$199,2)</f>
        <v>únor</v>
      </c>
      <c r="BD863" s="60" t="str">
        <f>VLOOKUP(BD861,'Podpůrná data'!$I$188:$J$199,2)</f>
        <v>březen</v>
      </c>
      <c r="BE863" s="60" t="str">
        <f>VLOOKUP(BE861,'Podpůrná data'!$I$188:$J$199,2)</f>
        <v>duben</v>
      </c>
      <c r="BF863" s="60" t="str">
        <f>VLOOKUP(BF861,'Podpůrná data'!$I$188:$J$199,2)</f>
        <v>květen</v>
      </c>
      <c r="BG863" s="60" t="str">
        <f>VLOOKUP(BG861,'Podpůrná data'!$I$188:$J$199,2)</f>
        <v>červen</v>
      </c>
      <c r="BH863" s="60" t="str">
        <f>VLOOKUP(BH861,'Podpůrná data'!$I$188:$J$199,2)</f>
        <v>červenec</v>
      </c>
      <c r="BI863" s="60" t="str">
        <f>VLOOKUP(BI861,'Podpůrná data'!$I$188:$J$199,2)</f>
        <v>srpen</v>
      </c>
      <c r="BJ863" s="60" t="str">
        <f>VLOOKUP(BJ861,'Podpůrná data'!$I$188:$J$199,2)</f>
        <v>září</v>
      </c>
      <c r="BK863" s="60" t="str">
        <f>VLOOKUP(BK861,'Podpůrná data'!$I$188:$J$199,2)</f>
        <v>říjen</v>
      </c>
      <c r="BL863" s="60" t="str">
        <f>VLOOKUP(BL861,'Podpůrná data'!$I$188:$J$199,2)</f>
        <v>listopad</v>
      </c>
      <c r="BM863" s="60" t="str">
        <f>VLOOKUP(BM861,'Podpůrná data'!$I$188:$J$199,2)</f>
        <v>prosinec</v>
      </c>
      <c r="BN863" s="171"/>
      <c r="BO863" s="175"/>
      <c r="BP863" s="197"/>
      <c r="BQ863" s="197"/>
      <c r="BR863" s="106"/>
      <c r="BS863" s="179" t="s">
        <v>105</v>
      </c>
      <c r="BT863" s="179" t="s">
        <v>106</v>
      </c>
      <c r="BU863" s="179" t="s">
        <v>107</v>
      </c>
      <c r="BV863" s="179" t="s">
        <v>108</v>
      </c>
      <c r="BW863" s="179" t="s">
        <v>109</v>
      </c>
      <c r="BX863" s="179" t="s">
        <v>110</v>
      </c>
      <c r="BY863" s="179" t="s">
        <v>111</v>
      </c>
      <c r="BZ863" s="179" t="s">
        <v>112</v>
      </c>
      <c r="CA863" s="179" t="s">
        <v>113</v>
      </c>
      <c r="CB863" s="179" t="s">
        <v>155</v>
      </c>
      <c r="CC863" s="179" t="s">
        <v>156</v>
      </c>
      <c r="CD863" s="179" t="s">
        <v>157</v>
      </c>
      <c r="CE863" s="179" t="s">
        <v>202</v>
      </c>
      <c r="CF863" s="179" t="s">
        <v>203</v>
      </c>
      <c r="CG863" s="179" t="s">
        <v>204</v>
      </c>
    </row>
    <row r="864" spans="1:85" s="245" customFormat="1" ht="16.399999999999999" customHeight="1" x14ac:dyDescent="0.35">
      <c r="A864" s="250"/>
      <c r="B864" s="113"/>
      <c r="C864" s="361"/>
      <c r="D864" s="125"/>
      <c r="E864" s="357"/>
      <c r="F864" s="357"/>
      <c r="G864" s="357"/>
      <c r="H864" s="370"/>
      <c r="I864" s="371"/>
      <c r="J864" s="357"/>
      <c r="K864" s="357"/>
      <c r="L864" s="357"/>
      <c r="M864" s="373"/>
      <c r="N864" s="7"/>
      <c r="O864" s="376"/>
      <c r="P864" s="106"/>
      <c r="Q864" s="77"/>
      <c r="R864" s="60">
        <f>YEAR(Úvod!$F$10)</f>
        <v>1900</v>
      </c>
      <c r="S864" s="60">
        <f t="shared" ref="S864" si="16170">IF(S861=1,R864+1,R864)</f>
        <v>1900</v>
      </c>
      <c r="T864" s="60">
        <f t="shared" ref="T864" si="16171">IF(T861=1,S864+1,S864)</f>
        <v>1900</v>
      </c>
      <c r="U864" s="60">
        <f t="shared" ref="U864" si="16172">IF(U861=1,T864+1,T864)</f>
        <v>1900</v>
      </c>
      <c r="V864" s="60">
        <f t="shared" ref="V864" si="16173">IF(V861=1,U864+1,U864)</f>
        <v>1900</v>
      </c>
      <c r="W864" s="60">
        <f t="shared" ref="W864" si="16174">IF(W861=1,V864+1,V864)</f>
        <v>1900</v>
      </c>
      <c r="X864" s="60">
        <f t="shared" ref="X864" si="16175">IF(X861=1,W864+1,W864)</f>
        <v>1900</v>
      </c>
      <c r="Y864" s="60">
        <f t="shared" ref="Y864" si="16176">IF(Y861=1,X864+1,X864)</f>
        <v>1900</v>
      </c>
      <c r="Z864" s="60">
        <f t="shared" ref="Z864" si="16177">IF(Z861=1,Y864+1,Y864)</f>
        <v>1900</v>
      </c>
      <c r="AA864" s="60">
        <f t="shared" ref="AA864" si="16178">IF(AA861=1,Z864+1,Z864)</f>
        <v>1900</v>
      </c>
      <c r="AB864" s="60">
        <f t="shared" ref="AB864" si="16179">IF(AB861=1,AA864+1,AA864)</f>
        <v>1900</v>
      </c>
      <c r="AC864" s="60">
        <f t="shared" ref="AC864" si="16180">IF(AC861=1,AB864+1,AB864)</f>
        <v>1900</v>
      </c>
      <c r="AD864" s="60">
        <f t="shared" ref="AD864" si="16181">IF(AD861=1,AC864+1,AC864)</f>
        <v>1901</v>
      </c>
      <c r="AE864" s="60">
        <f t="shared" ref="AE864" si="16182">IF(AE861=1,AD864+1,AD864)</f>
        <v>1901</v>
      </c>
      <c r="AF864" s="60">
        <f t="shared" ref="AF864" si="16183">IF(AF861=1,AE864+1,AE864)</f>
        <v>1901</v>
      </c>
      <c r="AG864" s="60">
        <f t="shared" ref="AG864" si="16184">IF(AG861=1,AF864+1,AF864)</f>
        <v>1901</v>
      </c>
      <c r="AH864" s="60">
        <f t="shared" ref="AH864" si="16185">IF(AH861=1,AG864+1,AG864)</f>
        <v>1901</v>
      </c>
      <c r="AI864" s="60">
        <f t="shared" ref="AI864" si="16186">IF(AI861=1,AH864+1,AH864)</f>
        <v>1901</v>
      </c>
      <c r="AJ864" s="60">
        <f t="shared" ref="AJ864" si="16187">IF(AJ861=1,AI864+1,AI864)</f>
        <v>1901</v>
      </c>
      <c r="AK864" s="60">
        <f t="shared" ref="AK864" si="16188">IF(AK861=1,AJ864+1,AJ864)</f>
        <v>1901</v>
      </c>
      <c r="AL864" s="60">
        <f t="shared" ref="AL864" si="16189">IF(AL861=1,AK864+1,AK864)</f>
        <v>1901</v>
      </c>
      <c r="AM864" s="60">
        <f t="shared" ref="AM864" si="16190">IF(AM861=1,AL864+1,AL864)</f>
        <v>1901</v>
      </c>
      <c r="AN864" s="60">
        <f t="shared" ref="AN864" si="16191">IF(AN861=1,AM864+1,AM864)</f>
        <v>1901</v>
      </c>
      <c r="AO864" s="60">
        <f t="shared" ref="AO864" si="16192">IF(AO861=1,AN864+1,AN864)</f>
        <v>1901</v>
      </c>
      <c r="AP864" s="60">
        <f t="shared" ref="AP864" si="16193">IF(AP861=1,AO864+1,AO864)</f>
        <v>1902</v>
      </c>
      <c r="AQ864" s="60">
        <f t="shared" ref="AQ864" si="16194">IF(AQ861=1,AP864+1,AP864)</f>
        <v>1902</v>
      </c>
      <c r="AR864" s="60">
        <f t="shared" ref="AR864" si="16195">IF(AR861=1,AQ864+1,AQ864)</f>
        <v>1902</v>
      </c>
      <c r="AS864" s="60">
        <f t="shared" ref="AS864" si="16196">IF(AS861=1,AR864+1,AR864)</f>
        <v>1902</v>
      </c>
      <c r="AT864" s="60">
        <f t="shared" ref="AT864" si="16197">IF(AT861=1,AS864+1,AS864)</f>
        <v>1902</v>
      </c>
      <c r="AU864" s="60">
        <f t="shared" ref="AU864" si="16198">IF(AU861=1,AT864+1,AT864)</f>
        <v>1902</v>
      </c>
      <c r="AV864" s="60">
        <f t="shared" ref="AV864" si="16199">IF(AV861=1,AU864+1,AU864)</f>
        <v>1902</v>
      </c>
      <c r="AW864" s="60">
        <f t="shared" ref="AW864" si="16200">IF(AW861=1,AV864+1,AV864)</f>
        <v>1902</v>
      </c>
      <c r="AX864" s="60">
        <f t="shared" ref="AX864" si="16201">IF(AX861=1,AW864+1,AW864)</f>
        <v>1902</v>
      </c>
      <c r="AY864" s="60">
        <f t="shared" ref="AY864" si="16202">IF(AY861=1,AX864+1,AX864)</f>
        <v>1902</v>
      </c>
      <c r="AZ864" s="60">
        <f t="shared" ref="AZ864" si="16203">IF(AZ861=1,AY864+1,AY864)</f>
        <v>1902</v>
      </c>
      <c r="BA864" s="60">
        <f t="shared" ref="BA864" si="16204">IF(BA861=1,AZ864+1,AZ864)</f>
        <v>1902</v>
      </c>
      <c r="BB864" s="60">
        <f t="shared" ref="BB864" si="16205">IF(BB861=1,BA864+1,BA864)</f>
        <v>1903</v>
      </c>
      <c r="BC864" s="60">
        <f t="shared" ref="BC864" si="16206">IF(BC861=1,BB864+1,BB864)</f>
        <v>1903</v>
      </c>
      <c r="BD864" s="60">
        <f t="shared" ref="BD864" si="16207">IF(BD861=1,BC864+1,BC864)</f>
        <v>1903</v>
      </c>
      <c r="BE864" s="60">
        <f t="shared" ref="BE864" si="16208">IF(BE861=1,BD864+1,BD864)</f>
        <v>1903</v>
      </c>
      <c r="BF864" s="60">
        <f t="shared" ref="BF864" si="16209">IF(BF861=1,BE864+1,BE864)</f>
        <v>1903</v>
      </c>
      <c r="BG864" s="60">
        <f t="shared" ref="BG864" si="16210">IF(BG861=1,BF864+1,BF864)</f>
        <v>1903</v>
      </c>
      <c r="BH864" s="60">
        <f t="shared" ref="BH864" si="16211">IF(BH861=1,BG864+1,BG864)</f>
        <v>1903</v>
      </c>
      <c r="BI864" s="60">
        <f t="shared" ref="BI864" si="16212">IF(BI861=1,BH864+1,BH864)</f>
        <v>1903</v>
      </c>
      <c r="BJ864" s="60">
        <f t="shared" ref="BJ864" si="16213">IF(BJ861=1,BI864+1,BI864)</f>
        <v>1903</v>
      </c>
      <c r="BK864" s="60">
        <f t="shared" ref="BK864" si="16214">IF(BK861=1,BJ864+1,BJ864)</f>
        <v>1903</v>
      </c>
      <c r="BL864" s="60">
        <f t="shared" ref="BL864" si="16215">IF(BL861=1,BK864+1,BK864)</f>
        <v>1903</v>
      </c>
      <c r="BM864" s="60">
        <f t="shared" ref="BM864" si="16216">IF(BM861=1,BL864+1,BL864)</f>
        <v>1903</v>
      </c>
      <c r="BN864" s="195"/>
      <c r="BO864" s="196"/>
      <c r="BP864" s="197"/>
      <c r="BQ864" s="197"/>
      <c r="BR864" s="106"/>
      <c r="BS864" s="106"/>
      <c r="BT864" s="106"/>
      <c r="BU864" s="106"/>
      <c r="BV864" s="106"/>
      <c r="BW864" s="106"/>
      <c r="BX864" s="106"/>
      <c r="BY864" s="106"/>
      <c r="BZ864" s="106"/>
      <c r="CA864" s="106"/>
      <c r="CB864" s="106"/>
      <c r="CC864" s="106"/>
      <c r="CD864" s="106"/>
      <c r="CE864" s="106"/>
      <c r="CF864" s="106"/>
      <c r="CG864" s="106"/>
    </row>
    <row r="865" spans="1:85" s="245" customFormat="1" ht="16.399999999999999" customHeight="1" x14ac:dyDescent="0.35">
      <c r="A865" s="250"/>
      <c r="B865" s="113"/>
      <c r="C865" s="125"/>
      <c r="D865" s="125"/>
      <c r="E865" s="357"/>
      <c r="F865" s="357"/>
      <c r="G865" s="357"/>
      <c r="H865" s="370"/>
      <c r="I865" s="371"/>
      <c r="J865" s="357"/>
      <c r="K865" s="372"/>
      <c r="L865" s="357"/>
      <c r="M865" s="374"/>
      <c r="N865" s="7"/>
      <c r="O865" s="377"/>
      <c r="P865" s="106"/>
      <c r="Q865" s="63" t="s">
        <v>159</v>
      </c>
      <c r="R865" s="251"/>
      <c r="S865" s="251"/>
      <c r="T865" s="251"/>
      <c r="U865" s="251"/>
      <c r="V865" s="251"/>
      <c r="W865" s="251"/>
      <c r="X865" s="251"/>
      <c r="Y865" s="251"/>
      <c r="Z865" s="251"/>
      <c r="AA865" s="251"/>
      <c r="AB865" s="251"/>
      <c r="AC865" s="251"/>
      <c r="AD865" s="251"/>
      <c r="AE865" s="251"/>
      <c r="AF865" s="251"/>
      <c r="AG865" s="251"/>
      <c r="AH865" s="251"/>
      <c r="AI865" s="251"/>
      <c r="AJ865" s="251"/>
      <c r="AK865" s="251"/>
      <c r="AL865" s="251"/>
      <c r="AM865" s="251"/>
      <c r="AN865" s="251"/>
      <c r="AO865" s="251"/>
      <c r="AP865" s="251"/>
      <c r="AQ865" s="251"/>
      <c r="AR865" s="251"/>
      <c r="AS865" s="251"/>
      <c r="AT865" s="251"/>
      <c r="AU865" s="251"/>
      <c r="AV865" s="251"/>
      <c r="AW865" s="251"/>
      <c r="AX865" s="251"/>
      <c r="AY865" s="251"/>
      <c r="AZ865" s="251"/>
      <c r="BA865" s="251"/>
      <c r="BB865" s="251"/>
      <c r="BC865" s="251"/>
      <c r="BD865" s="251"/>
      <c r="BE865" s="251"/>
      <c r="BF865" s="251"/>
      <c r="BG865" s="251"/>
      <c r="BH865" s="251"/>
      <c r="BI865" s="251"/>
      <c r="BJ865" s="251"/>
      <c r="BK865" s="251"/>
      <c r="BL865" s="251"/>
      <c r="BM865" s="251"/>
      <c r="BN865" s="195"/>
      <c r="BO865" s="196"/>
      <c r="BP865" s="197"/>
      <c r="BQ865" s="197"/>
      <c r="BR865" s="106"/>
      <c r="BS865" s="106"/>
      <c r="BT865" s="106"/>
      <c r="BU865" s="106"/>
      <c r="BV865" s="106"/>
      <c r="BW865" s="106"/>
      <c r="BX865" s="106"/>
      <c r="BY865" s="106"/>
      <c r="BZ865" s="106"/>
      <c r="CA865" s="106"/>
      <c r="CB865" s="106"/>
      <c r="CC865" s="106"/>
      <c r="CD865" s="106"/>
      <c r="CE865" s="106"/>
      <c r="CF865" s="106"/>
      <c r="CG865" s="106"/>
    </row>
    <row r="866" spans="1:85" s="245" customFormat="1" ht="23.5" customHeight="1" x14ac:dyDescent="0.35">
      <c r="A866" s="243"/>
      <c r="B866" s="126" t="s">
        <v>393</v>
      </c>
      <c r="C866" s="359"/>
      <c r="D866" s="359"/>
      <c r="E866" s="252"/>
      <c r="F866" s="252"/>
      <c r="G866" s="241"/>
      <c r="H866" s="253"/>
      <c r="I866" s="254"/>
      <c r="J866" s="253"/>
      <c r="K866" s="205">
        <f>IF(J866="",0,IF(J866="ANO",'Podpůrná data'!$B$5,'Podpůrná data'!$B$3))</f>
        <v>0</v>
      </c>
      <c r="L866" s="203">
        <f>IFERROR(INT(ROUND(I866,2)*(VLOOKUP(INT(H866),'Podpůrná data'!$A$189:$B$233,2,FALSE))*(H866/(INT(H866)))),0)</f>
        <v>0</v>
      </c>
      <c r="M866" s="61">
        <f>K866*L866</f>
        <v>0</v>
      </c>
      <c r="N866" s="62">
        <f>IF(M866&gt;0,IF(ISTEXT(C866)=TRUE,0,1),0)</f>
        <v>0</v>
      </c>
      <c r="O866" s="166">
        <f>IF(M866&gt;0,1,0)</f>
        <v>0</v>
      </c>
      <c r="P866" s="127"/>
      <c r="Q866" s="63" t="s">
        <v>95</v>
      </c>
      <c r="R866" s="255"/>
      <c r="S866" s="255"/>
      <c r="T866" s="255"/>
      <c r="U866" s="255"/>
      <c r="V866" s="255"/>
      <c r="W866" s="255"/>
      <c r="X866" s="255"/>
      <c r="Y866" s="255"/>
      <c r="Z866" s="255"/>
      <c r="AA866" s="255"/>
      <c r="AB866" s="255"/>
      <c r="AC866" s="255"/>
      <c r="AD866" s="255"/>
      <c r="AE866" s="255"/>
      <c r="AF866" s="255"/>
      <c r="AG866" s="255"/>
      <c r="AH866" s="255"/>
      <c r="AI866" s="255"/>
      <c r="AJ866" s="255"/>
      <c r="AK866" s="255"/>
      <c r="AL866" s="255"/>
      <c r="AM866" s="255"/>
      <c r="AN866" s="255"/>
      <c r="AO866" s="255"/>
      <c r="AP866" s="255"/>
      <c r="AQ866" s="255"/>
      <c r="AR866" s="255"/>
      <c r="AS866" s="255"/>
      <c r="AT866" s="255"/>
      <c r="AU866" s="255"/>
      <c r="AV866" s="255"/>
      <c r="AW866" s="255"/>
      <c r="AX866" s="255"/>
      <c r="AY866" s="255"/>
      <c r="AZ866" s="255"/>
      <c r="BA866" s="255"/>
      <c r="BB866" s="255"/>
      <c r="BC866" s="255"/>
      <c r="BD866" s="255"/>
      <c r="BE866" s="255"/>
      <c r="BF866" s="255"/>
      <c r="BG866" s="255"/>
      <c r="BH866" s="255"/>
      <c r="BI866" s="255"/>
      <c r="BJ866" s="255"/>
      <c r="BK866" s="255"/>
      <c r="BL866" s="255"/>
      <c r="BM866" s="255"/>
      <c r="BN866" s="362">
        <f>SUM(R874:BM874)</f>
        <v>0</v>
      </c>
      <c r="BO866" s="364">
        <f>SUM(R875:BM875)</f>
        <v>0</v>
      </c>
      <c r="BP866" s="366">
        <f>IF($O866=0,0,IF($BN866&gt;=143*$I866,1,0))</f>
        <v>0</v>
      </c>
      <c r="BQ866" s="366">
        <f>IF($BN866&gt;=143*$I866,0,(CEILING(143*$I866,1)-$BN866))</f>
        <v>0</v>
      </c>
      <c r="BR866" s="106"/>
      <c r="BS866" s="106"/>
      <c r="BT866" s="106"/>
      <c r="BU866" s="106"/>
      <c r="BV866" s="106"/>
      <c r="BW866" s="106"/>
      <c r="BX866" s="106"/>
      <c r="BY866" s="106"/>
      <c r="BZ866" s="106"/>
      <c r="CA866" s="106"/>
      <c r="CB866" s="106"/>
      <c r="CC866" s="106"/>
      <c r="CD866" s="106"/>
      <c r="CE866" s="106"/>
      <c r="CF866" s="106"/>
      <c r="CG866" s="106"/>
    </row>
    <row r="867" spans="1:85" s="245" customFormat="1" ht="29" x14ac:dyDescent="0.35">
      <c r="A867" s="243"/>
      <c r="B867" s="128"/>
      <c r="C867" s="80"/>
      <c r="D867" s="80"/>
      <c r="E867" s="80"/>
      <c r="F867" s="80"/>
      <c r="G867" s="80"/>
      <c r="H867" s="80"/>
      <c r="I867" s="80"/>
      <c r="J867" s="80"/>
      <c r="K867" s="80"/>
      <c r="L867" s="80"/>
      <c r="M867" s="64"/>
      <c r="N867" s="7"/>
      <c r="O867" s="192"/>
      <c r="P867" s="106"/>
      <c r="Q867" s="63" t="s">
        <v>129</v>
      </c>
      <c r="R867" s="256"/>
      <c r="S867" s="256"/>
      <c r="T867" s="256"/>
      <c r="U867" s="256"/>
      <c r="V867" s="256"/>
      <c r="W867" s="256"/>
      <c r="X867" s="256"/>
      <c r="Y867" s="256"/>
      <c r="Z867" s="256"/>
      <c r="AA867" s="256"/>
      <c r="AB867" s="256"/>
      <c r="AC867" s="256"/>
      <c r="AD867" s="256"/>
      <c r="AE867" s="256"/>
      <c r="AF867" s="256"/>
      <c r="AG867" s="256"/>
      <c r="AH867" s="256"/>
      <c r="AI867" s="256"/>
      <c r="AJ867" s="256"/>
      <c r="AK867" s="256"/>
      <c r="AL867" s="256"/>
      <c r="AM867" s="256"/>
      <c r="AN867" s="256"/>
      <c r="AO867" s="256"/>
      <c r="AP867" s="256"/>
      <c r="AQ867" s="256"/>
      <c r="AR867" s="256"/>
      <c r="AS867" s="256"/>
      <c r="AT867" s="256"/>
      <c r="AU867" s="256"/>
      <c r="AV867" s="256"/>
      <c r="AW867" s="256"/>
      <c r="AX867" s="256"/>
      <c r="AY867" s="256"/>
      <c r="AZ867" s="256"/>
      <c r="BA867" s="256"/>
      <c r="BB867" s="256"/>
      <c r="BC867" s="256"/>
      <c r="BD867" s="256"/>
      <c r="BE867" s="256"/>
      <c r="BF867" s="256"/>
      <c r="BG867" s="256"/>
      <c r="BH867" s="256"/>
      <c r="BI867" s="256"/>
      <c r="BJ867" s="256"/>
      <c r="BK867" s="256"/>
      <c r="BL867" s="256"/>
      <c r="BM867" s="256"/>
      <c r="BN867" s="362"/>
      <c r="BO867" s="364"/>
      <c r="BP867" s="366"/>
      <c r="BQ867" s="366"/>
      <c r="BR867" s="106"/>
      <c r="BS867" s="106"/>
      <c r="BT867" s="106"/>
      <c r="BU867" s="106"/>
      <c r="BV867" s="106"/>
      <c r="BW867" s="106"/>
      <c r="BX867" s="106"/>
      <c r="BY867" s="106"/>
      <c r="BZ867" s="106"/>
      <c r="CA867" s="106"/>
      <c r="CB867" s="106"/>
      <c r="CC867" s="106"/>
      <c r="CD867" s="106"/>
      <c r="CE867" s="106"/>
      <c r="CF867" s="106"/>
      <c r="CG867" s="106"/>
    </row>
    <row r="868" spans="1:85" s="245" customFormat="1" ht="14.5" hidden="1" customHeight="1" x14ac:dyDescent="0.35">
      <c r="A868" s="243"/>
      <c r="B868" s="128"/>
      <c r="C868" s="80"/>
      <c r="D868" s="80"/>
      <c r="E868" s="80"/>
      <c r="F868" s="80"/>
      <c r="G868" s="80"/>
      <c r="H868" s="80"/>
      <c r="I868" s="80"/>
      <c r="J868" s="80"/>
      <c r="K868" s="80"/>
      <c r="L868" s="80"/>
      <c r="M868" s="64"/>
      <c r="N868" s="7"/>
      <c r="O868" s="192"/>
      <c r="P868" s="106"/>
      <c r="Q868" s="65" t="s">
        <v>130</v>
      </c>
      <c r="R868" s="66">
        <f>IF(R866&lt;&gt;0,1,0)</f>
        <v>0</v>
      </c>
      <c r="S868" s="66">
        <f t="shared" ref="S868" si="16217">IF(R868&gt;0,R868+1,IF(S866&lt;&gt;0,1,0))</f>
        <v>0</v>
      </c>
      <c r="T868" s="66">
        <f t="shared" ref="T868" si="16218">IF(S868&gt;0,S868+1,IF(T866&lt;&gt;0,1,0))</f>
        <v>0</v>
      </c>
      <c r="U868" s="66">
        <f t="shared" ref="U868" si="16219">IF(T868&gt;0,T868+1,IF(U866&lt;&gt;0,1,0))</f>
        <v>0</v>
      </c>
      <c r="V868" s="66">
        <f t="shared" ref="V868" si="16220">IF(U868&gt;0,U868+1,IF(V866&lt;&gt;0,1,0))</f>
        <v>0</v>
      </c>
      <c r="W868" s="66">
        <f t="shared" ref="W868" si="16221">IF(V868&gt;0,V868+1,IF(W866&lt;&gt;0,1,0))</f>
        <v>0</v>
      </c>
      <c r="X868" s="66">
        <f t="shared" ref="X868" si="16222">IF(W868&gt;0,W868+1,IF(X866&lt;&gt;0,1,0))</f>
        <v>0</v>
      </c>
      <c r="Y868" s="66">
        <f t="shared" ref="Y868" si="16223">IF(X868&gt;0,X868+1,IF(Y866&lt;&gt;0,1,0))</f>
        <v>0</v>
      </c>
      <c r="Z868" s="66">
        <f t="shared" ref="Z868" si="16224">IF(Y868&gt;0,Y868+1,IF(Z866&lt;&gt;0,1,0))</f>
        <v>0</v>
      </c>
      <c r="AA868" s="66">
        <f t="shared" ref="AA868" si="16225">IF(Z868&gt;0,Z868+1,IF(AA866&lt;&gt;0,1,0))</f>
        <v>0</v>
      </c>
      <c r="AB868" s="66">
        <f t="shared" ref="AB868" si="16226">IF(AA868&gt;0,AA868+1,IF(AB866&lt;&gt;0,1,0))</f>
        <v>0</v>
      </c>
      <c r="AC868" s="66">
        <f t="shared" ref="AC868" si="16227">IF(AB868&gt;0,AB868+1,IF(AC866&lt;&gt;0,1,0))</f>
        <v>0</v>
      </c>
      <c r="AD868" s="66">
        <f t="shared" ref="AD868" si="16228">IF(AC868&gt;0,AC868+1,IF(AD866&lt;&gt;0,1,0))</f>
        <v>0</v>
      </c>
      <c r="AE868" s="66">
        <f t="shared" ref="AE868" si="16229">IF(AD868&gt;0,AD868+1,IF(AE866&lt;&gt;0,1,0))</f>
        <v>0</v>
      </c>
      <c r="AF868" s="66">
        <f t="shared" ref="AF868" si="16230">IF(AE868&gt;0,AE868+1,IF(AF866&lt;&gt;0,1,0))</f>
        <v>0</v>
      </c>
      <c r="AG868" s="66">
        <f t="shared" ref="AG868" si="16231">IF(AF868&gt;0,AF868+1,IF(AG866&lt;&gt;0,1,0))</f>
        <v>0</v>
      </c>
      <c r="AH868" s="66">
        <f t="shared" ref="AH868" si="16232">IF(AG868&gt;0,AG868+1,IF(AH866&lt;&gt;0,1,0))</f>
        <v>0</v>
      </c>
      <c r="AI868" s="66">
        <f t="shared" ref="AI868" si="16233">IF(AH868&gt;0,AH868+1,IF(AI866&lt;&gt;0,1,0))</f>
        <v>0</v>
      </c>
      <c r="AJ868" s="66">
        <f t="shared" ref="AJ868" si="16234">IF(AI868&gt;0,AI868+1,IF(AJ866&lt;&gt;0,1,0))</f>
        <v>0</v>
      </c>
      <c r="AK868" s="66">
        <f t="shared" ref="AK868" si="16235">IF(AJ868&gt;0,AJ868+1,IF(AK866&lt;&gt;0,1,0))</f>
        <v>0</v>
      </c>
      <c r="AL868" s="66">
        <f t="shared" ref="AL868" si="16236">IF(AK868&gt;0,AK868+1,IF(AL866&lt;&gt;0,1,0))</f>
        <v>0</v>
      </c>
      <c r="AM868" s="66">
        <f t="shared" ref="AM868" si="16237">IF(AL868&gt;0,AL868+1,IF(AM866&lt;&gt;0,1,0))</f>
        <v>0</v>
      </c>
      <c r="AN868" s="66">
        <f t="shared" ref="AN868" si="16238">IF(AM868&gt;0,AM868+1,IF(AN866&lt;&gt;0,1,0))</f>
        <v>0</v>
      </c>
      <c r="AO868" s="66">
        <f t="shared" ref="AO868" si="16239">IF(AN868&gt;0,AN868+1,IF(AO866&lt;&gt;0,1,0))</f>
        <v>0</v>
      </c>
      <c r="AP868" s="66">
        <f t="shared" ref="AP868" si="16240">IF(AO868&gt;0,AO868+1,IF(AP866&lt;&gt;0,1,0))</f>
        <v>0</v>
      </c>
      <c r="AQ868" s="66">
        <f t="shared" ref="AQ868" si="16241">IF(AP868&gt;0,AP868+1,IF(AQ866&lt;&gt;0,1,0))</f>
        <v>0</v>
      </c>
      <c r="AR868" s="66">
        <f t="shared" ref="AR868" si="16242">IF(AQ868&gt;0,AQ868+1,IF(AR866&lt;&gt;0,1,0))</f>
        <v>0</v>
      </c>
      <c r="AS868" s="66">
        <f t="shared" ref="AS868" si="16243">IF(AR868&gt;0,AR868+1,IF(AS866&lt;&gt;0,1,0))</f>
        <v>0</v>
      </c>
      <c r="AT868" s="66">
        <f t="shared" ref="AT868" si="16244">IF(AS868&gt;0,AS868+1,IF(AT866&lt;&gt;0,1,0))</f>
        <v>0</v>
      </c>
      <c r="AU868" s="66">
        <f t="shared" ref="AU868" si="16245">IF(AT868&gt;0,AT868+1,IF(AU866&lt;&gt;0,1,0))</f>
        <v>0</v>
      </c>
      <c r="AV868" s="66">
        <f t="shared" ref="AV868" si="16246">IF(AU868&gt;0,AU868+1,IF(AV866&lt;&gt;0,1,0))</f>
        <v>0</v>
      </c>
      <c r="AW868" s="66">
        <f t="shared" ref="AW868" si="16247">IF(AV868&gt;0,AV868+1,IF(AW866&lt;&gt;0,1,0))</f>
        <v>0</v>
      </c>
      <c r="AX868" s="66">
        <f t="shared" ref="AX868" si="16248">IF(AW868&gt;0,AW868+1,IF(AX866&lt;&gt;0,1,0))</f>
        <v>0</v>
      </c>
      <c r="AY868" s="66">
        <f t="shared" ref="AY868" si="16249">IF(AX868&gt;0,AX868+1,IF(AY866&lt;&gt;0,1,0))</f>
        <v>0</v>
      </c>
      <c r="AZ868" s="66">
        <f t="shared" ref="AZ868" si="16250">IF(AY868&gt;0,AY868+1,IF(AZ866&lt;&gt;0,1,0))</f>
        <v>0</v>
      </c>
      <c r="BA868" s="66">
        <f t="shared" ref="BA868" si="16251">IF(AZ868&gt;0,AZ868+1,IF(BA866&lt;&gt;0,1,0))</f>
        <v>0</v>
      </c>
      <c r="BB868" s="66">
        <f t="shared" ref="BB868" si="16252">IF(BA868&gt;0,BA868+1,IF(BB866&lt;&gt;0,1,0))</f>
        <v>0</v>
      </c>
      <c r="BC868" s="66">
        <f t="shared" ref="BC868" si="16253">IF(BB868&gt;0,BB868+1,IF(BC866&lt;&gt;0,1,0))</f>
        <v>0</v>
      </c>
      <c r="BD868" s="66">
        <f t="shared" ref="BD868" si="16254">IF(BC868&gt;0,BC868+1,IF(BD866&lt;&gt;0,1,0))</f>
        <v>0</v>
      </c>
      <c r="BE868" s="66">
        <f t="shared" ref="BE868" si="16255">IF(BD868&gt;0,BD868+1,IF(BE866&lt;&gt;0,1,0))</f>
        <v>0</v>
      </c>
      <c r="BF868" s="66">
        <f t="shared" ref="BF868" si="16256">IF(BE868&gt;0,BE868+1,IF(BF866&lt;&gt;0,1,0))</f>
        <v>0</v>
      </c>
      <c r="BG868" s="66">
        <f t="shared" ref="BG868" si="16257">IF(BF868&gt;0,BF868+1,IF(BG866&lt;&gt;0,1,0))</f>
        <v>0</v>
      </c>
      <c r="BH868" s="66">
        <f t="shared" ref="BH868" si="16258">IF(BG868&gt;0,BG868+1,IF(BH866&lt;&gt;0,1,0))</f>
        <v>0</v>
      </c>
      <c r="BI868" s="66">
        <f t="shared" ref="BI868" si="16259">IF(BH868&gt;0,BH868+1,IF(BI866&lt;&gt;0,1,0))</f>
        <v>0</v>
      </c>
      <c r="BJ868" s="66">
        <f t="shared" ref="BJ868" si="16260">IF(BI868&gt;0,BI868+1,IF(BJ866&lt;&gt;0,1,0))</f>
        <v>0</v>
      </c>
      <c r="BK868" s="66">
        <f t="shared" ref="BK868" si="16261">IF(BJ868&gt;0,BJ868+1,IF(BK866&lt;&gt;0,1,0))</f>
        <v>0</v>
      </c>
      <c r="BL868" s="66">
        <f t="shared" ref="BL868" si="16262">IF(BK868&gt;0,BK868+1,IF(BL866&lt;&gt;0,1,0))</f>
        <v>0</v>
      </c>
      <c r="BM868" s="66">
        <f t="shared" ref="BM868" si="16263">IF(BL868&gt;0,BL868+1,IF(BM866&lt;&gt;0,1,0))</f>
        <v>0</v>
      </c>
      <c r="BN868" s="362"/>
      <c r="BO868" s="364"/>
      <c r="BP868" s="366"/>
      <c r="BQ868" s="366"/>
      <c r="BR868" s="106"/>
      <c r="BS868" s="106"/>
      <c r="BT868" s="106"/>
      <c r="BU868" s="106"/>
      <c r="BV868" s="106"/>
      <c r="BW868" s="106"/>
      <c r="BX868" s="106"/>
      <c r="BY868" s="106"/>
      <c r="BZ868" s="106"/>
      <c r="CA868" s="106"/>
      <c r="CB868" s="106"/>
      <c r="CC868" s="106"/>
      <c r="CD868" s="106"/>
      <c r="CE868" s="106"/>
      <c r="CF868" s="106"/>
      <c r="CG868" s="106"/>
    </row>
    <row r="869" spans="1:85" s="245" customFormat="1" ht="14.5" hidden="1" customHeight="1" x14ac:dyDescent="0.35">
      <c r="A869" s="243"/>
      <c r="B869" s="128"/>
      <c r="C869" s="80"/>
      <c r="D869" s="80"/>
      <c r="E869" s="80"/>
      <c r="F869" s="80"/>
      <c r="G869" s="80"/>
      <c r="H869" s="80"/>
      <c r="I869" s="80"/>
      <c r="J869" s="80"/>
      <c r="K869" s="80"/>
      <c r="L869" s="80"/>
      <c r="M869" s="64"/>
      <c r="N869" s="7"/>
      <c r="O869" s="192"/>
      <c r="P869" s="106"/>
      <c r="Q869" s="65" t="s">
        <v>131</v>
      </c>
      <c r="R869" s="66">
        <f>R868</f>
        <v>0</v>
      </c>
      <c r="S869" s="66">
        <f>IF(S868=0,0,IF(OR(R869=0,R869=12),1,R869+1))</f>
        <v>0</v>
      </c>
      <c r="T869" s="66">
        <f t="shared" ref="T869" si="16264">IF(T868=0,0,IF(OR(S869=0,S869=12),1,S869+1))</f>
        <v>0</v>
      </c>
      <c r="U869" s="66">
        <f t="shared" ref="U869" si="16265">IF(U868=0,0,IF(OR(T869=0,T869=12),1,T869+1))</f>
        <v>0</v>
      </c>
      <c r="V869" s="66">
        <f t="shared" ref="V869" si="16266">IF(V868=0,0,IF(OR(U869=0,U869=12),1,U869+1))</f>
        <v>0</v>
      </c>
      <c r="W869" s="66">
        <f t="shared" ref="W869" si="16267">IF(W868=0,0,IF(OR(V869=0,V869=12),1,V869+1))</f>
        <v>0</v>
      </c>
      <c r="X869" s="66">
        <f t="shared" ref="X869" si="16268">IF(X868=0,0,IF(OR(W869=0,W869=12),1,W869+1))</f>
        <v>0</v>
      </c>
      <c r="Y869" s="66">
        <f t="shared" ref="Y869" si="16269">IF(Y868=0,0,IF(OR(X869=0,X869=12),1,X869+1))</f>
        <v>0</v>
      </c>
      <c r="Z869" s="66">
        <f t="shared" ref="Z869" si="16270">IF(Z868=0,0,IF(OR(Y869=0,Y869=12),1,Y869+1))</f>
        <v>0</v>
      </c>
      <c r="AA869" s="66">
        <f t="shared" ref="AA869" si="16271">IF(AA868=0,0,IF(OR(Z869=0,Z869=12),1,Z869+1))</f>
        <v>0</v>
      </c>
      <c r="AB869" s="66">
        <f t="shared" ref="AB869" si="16272">IF(AB868=0,0,IF(OR(AA869=0,AA869=12),1,AA869+1))</f>
        <v>0</v>
      </c>
      <c r="AC869" s="66">
        <f t="shared" ref="AC869" si="16273">IF(AC868=0,0,IF(OR(AB869=0,AB869=12),1,AB869+1))</f>
        <v>0</v>
      </c>
      <c r="AD869" s="66">
        <f t="shared" ref="AD869" si="16274">IF(AD868=0,0,IF(OR(AC869=0,AC869=12),1,AC869+1))</f>
        <v>0</v>
      </c>
      <c r="AE869" s="66">
        <f t="shared" ref="AE869" si="16275">IF(AE868=0,0,IF(OR(AD869=0,AD869=12),1,AD869+1))</f>
        <v>0</v>
      </c>
      <c r="AF869" s="66">
        <f t="shared" ref="AF869" si="16276">IF(AF868=0,0,IF(OR(AE869=0,AE869=12),1,AE869+1))</f>
        <v>0</v>
      </c>
      <c r="AG869" s="66">
        <f t="shared" ref="AG869" si="16277">IF(AG868=0,0,IF(OR(AF869=0,AF869=12),1,AF869+1))</f>
        <v>0</v>
      </c>
      <c r="AH869" s="66">
        <f t="shared" ref="AH869" si="16278">IF(AH868=0,0,IF(OR(AG869=0,AG869=12),1,AG869+1))</f>
        <v>0</v>
      </c>
      <c r="AI869" s="66">
        <f t="shared" ref="AI869" si="16279">IF(AI868=0,0,IF(OR(AH869=0,AH869=12),1,AH869+1))</f>
        <v>0</v>
      </c>
      <c r="AJ869" s="66">
        <f t="shared" ref="AJ869" si="16280">IF(AJ868=0,0,IF(OR(AI869=0,AI869=12),1,AI869+1))</f>
        <v>0</v>
      </c>
      <c r="AK869" s="66">
        <f t="shared" ref="AK869" si="16281">IF(AK868=0,0,IF(OR(AJ869=0,AJ869=12),1,AJ869+1))</f>
        <v>0</v>
      </c>
      <c r="AL869" s="66">
        <f t="shared" ref="AL869" si="16282">IF(AL868=0,0,IF(OR(AK869=0,AK869=12),1,AK869+1))</f>
        <v>0</v>
      </c>
      <c r="AM869" s="66">
        <f t="shared" ref="AM869" si="16283">IF(AM868=0,0,IF(OR(AL869=0,AL869=12),1,AL869+1))</f>
        <v>0</v>
      </c>
      <c r="AN869" s="66">
        <f t="shared" ref="AN869" si="16284">IF(AN868=0,0,IF(OR(AM869=0,AM869=12),1,AM869+1))</f>
        <v>0</v>
      </c>
      <c r="AO869" s="66">
        <f t="shared" ref="AO869" si="16285">IF(AO868=0,0,IF(OR(AN869=0,AN869=12),1,AN869+1))</f>
        <v>0</v>
      </c>
      <c r="AP869" s="66">
        <f t="shared" ref="AP869" si="16286">IF(AP868=0,0,IF(OR(AO869=0,AO869=12),1,AO869+1))</f>
        <v>0</v>
      </c>
      <c r="AQ869" s="66">
        <f t="shared" ref="AQ869" si="16287">IF(AQ868=0,0,IF(OR(AP869=0,AP869=12),1,AP869+1))</f>
        <v>0</v>
      </c>
      <c r="AR869" s="66">
        <f t="shared" ref="AR869" si="16288">IF(AR868=0,0,IF(OR(AQ869=0,AQ869=12),1,AQ869+1))</f>
        <v>0</v>
      </c>
      <c r="AS869" s="66">
        <f t="shared" ref="AS869" si="16289">IF(AS868=0,0,IF(OR(AR869=0,AR869=12),1,AR869+1))</f>
        <v>0</v>
      </c>
      <c r="AT869" s="66">
        <f t="shared" ref="AT869" si="16290">IF(AT868=0,0,IF(OR(AS869=0,AS869=12),1,AS869+1))</f>
        <v>0</v>
      </c>
      <c r="AU869" s="66">
        <f t="shared" ref="AU869" si="16291">IF(AU868=0,0,IF(OR(AT869=0,AT869=12),1,AT869+1))</f>
        <v>0</v>
      </c>
      <c r="AV869" s="66">
        <f t="shared" ref="AV869" si="16292">IF(AV868=0,0,IF(OR(AU869=0,AU869=12),1,AU869+1))</f>
        <v>0</v>
      </c>
      <c r="AW869" s="66">
        <f t="shared" ref="AW869" si="16293">IF(AW868=0,0,IF(OR(AV869=0,AV869=12),1,AV869+1))</f>
        <v>0</v>
      </c>
      <c r="AX869" s="66">
        <f t="shared" ref="AX869" si="16294">IF(AX868=0,0,IF(OR(AW869=0,AW869=12),1,AW869+1))</f>
        <v>0</v>
      </c>
      <c r="AY869" s="66">
        <f t="shared" ref="AY869" si="16295">IF(AY868=0,0,IF(OR(AX869=0,AX869=12),1,AX869+1))</f>
        <v>0</v>
      </c>
      <c r="AZ869" s="66">
        <f t="shared" ref="AZ869" si="16296">IF(AZ868=0,0,IF(OR(AY869=0,AY869=12),1,AY869+1))</f>
        <v>0</v>
      </c>
      <c r="BA869" s="66">
        <f t="shared" ref="BA869" si="16297">IF(BA868=0,0,IF(OR(AZ869=0,AZ869=12),1,AZ869+1))</f>
        <v>0</v>
      </c>
      <c r="BB869" s="66">
        <f t="shared" ref="BB869" si="16298">IF(BB868=0,0,IF(OR(BA869=0,BA869=12),1,BA869+1))</f>
        <v>0</v>
      </c>
      <c r="BC869" s="66">
        <f t="shared" ref="BC869" si="16299">IF(BC868=0,0,IF(OR(BB869=0,BB869=12),1,BB869+1))</f>
        <v>0</v>
      </c>
      <c r="BD869" s="66">
        <f t="shared" ref="BD869" si="16300">IF(BD868=0,0,IF(OR(BC869=0,BC869=12),1,BC869+1))</f>
        <v>0</v>
      </c>
      <c r="BE869" s="66">
        <f t="shared" ref="BE869" si="16301">IF(BE868=0,0,IF(OR(BD869=0,BD869=12),1,BD869+1))</f>
        <v>0</v>
      </c>
      <c r="BF869" s="66">
        <f t="shared" ref="BF869" si="16302">IF(BF868=0,0,IF(OR(BE869=0,BE869=12),1,BE869+1))</f>
        <v>0</v>
      </c>
      <c r="BG869" s="66">
        <f t="shared" ref="BG869" si="16303">IF(BG868=0,0,IF(OR(BF869=0,BF869=12),1,BF869+1))</f>
        <v>0</v>
      </c>
      <c r="BH869" s="66">
        <f t="shared" ref="BH869" si="16304">IF(BH868=0,0,IF(OR(BG869=0,BG869=12),1,BG869+1))</f>
        <v>0</v>
      </c>
      <c r="BI869" s="66">
        <f t="shared" ref="BI869" si="16305">IF(BI868=0,0,IF(OR(BH869=0,BH869=12),1,BH869+1))</f>
        <v>0</v>
      </c>
      <c r="BJ869" s="66">
        <f t="shared" ref="BJ869" si="16306">IF(BJ868=0,0,IF(OR(BI869=0,BI869=12),1,BI869+1))</f>
        <v>0</v>
      </c>
      <c r="BK869" s="66">
        <f t="shared" ref="BK869" si="16307">IF(BK868=0,0,IF(OR(BJ869=0,BJ869=12),1,BJ869+1))</f>
        <v>0</v>
      </c>
      <c r="BL869" s="66">
        <f t="shared" ref="BL869" si="16308">IF(BL868=0,0,IF(OR(BK869=0,BK869=12),1,BK869+1))</f>
        <v>0</v>
      </c>
      <c r="BM869" s="66">
        <f t="shared" ref="BM869" si="16309">IF(BM868=0,0,IF(OR(BL869=0,BL869=12),1,BL869+1))</f>
        <v>0</v>
      </c>
      <c r="BN869" s="362"/>
      <c r="BO869" s="364"/>
      <c r="BP869" s="366"/>
      <c r="BQ869" s="366"/>
      <c r="BR869" s="106"/>
      <c r="BS869" s="106"/>
      <c r="BT869" s="106"/>
      <c r="BU869" s="106"/>
      <c r="BV869" s="106"/>
      <c r="BW869" s="106"/>
      <c r="BX869" s="106"/>
      <c r="BY869" s="106"/>
      <c r="BZ869" s="106"/>
      <c r="CA869" s="106"/>
      <c r="CB869" s="106"/>
      <c r="CC869" s="106"/>
      <c r="CD869" s="106"/>
      <c r="CE869" s="106"/>
      <c r="CF869" s="106"/>
      <c r="CG869" s="106"/>
    </row>
    <row r="870" spans="1:85" s="245" customFormat="1" ht="43.5" x14ac:dyDescent="0.35">
      <c r="A870" s="243"/>
      <c r="B870" s="128"/>
      <c r="C870" s="80"/>
      <c r="D870" s="80"/>
      <c r="E870" s="80"/>
      <c r="F870" s="80"/>
      <c r="G870" s="80"/>
      <c r="H870" s="80"/>
      <c r="I870" s="80"/>
      <c r="J870" s="80"/>
      <c r="K870" s="80"/>
      <c r="L870" s="80"/>
      <c r="M870" s="64"/>
      <c r="N870" s="7"/>
      <c r="O870" s="192"/>
      <c r="P870" s="106"/>
      <c r="Q870" s="63" t="s">
        <v>237</v>
      </c>
      <c r="R870" s="68">
        <f>IF(R869&gt;0,IF(R873&gt;$L866,$L866,R873),0)</f>
        <v>0</v>
      </c>
      <c r="S870" s="68">
        <f>IF(S869&gt;0,IF((SUMIFS($R872:R872,$R869:R869,12)+IF(R869=12,0,R870)+S873)&gt;=$L866,$L866-FLOOR(SUMIFS($R872:R872,$R869:R869,12),1),IF(S869=1,S873,S873+R870)),0)</f>
        <v>0</v>
      </c>
      <c r="T870" s="68">
        <f>IF(T869&gt;0,IF((SUMIFS($R872:S872,$R869:S869,12)+IF(S869=12,0,S870)+T873)&gt;=$L866,$L866-FLOOR(SUMIFS($R872:S872,$R869:S869,12),1),IF(T869=1,T873,T873+S870)),0)</f>
        <v>0</v>
      </c>
      <c r="U870" s="68">
        <f>IF(U869&gt;0,IF((SUMIFS($R872:T872,$R869:T869,12)+IF(T869=12,0,T870)+U873)&gt;=$L866,$L866-FLOOR(SUMIFS($R872:T872,$R869:T869,12),1),IF(U869=1,U873,U873+T870)),0)</f>
        <v>0</v>
      </c>
      <c r="V870" s="68">
        <f>IF(V869&gt;0,IF((SUMIFS($R872:U872,$R869:U869,12)+IF(U869=12,0,U870)+V873)&gt;=$L866,$L866-FLOOR(SUMIFS($R872:U872,$R869:U869,12),1),IF(V869=1,V873,V873+U870)),0)</f>
        <v>0</v>
      </c>
      <c r="W870" s="68">
        <f>IF(W869&gt;0,IF((SUMIFS($R872:V872,$R869:V869,12)+IF(V869=12,0,V870)+W873)&gt;=$L866,$L866-FLOOR(SUMIFS($R872:V872,$R869:V869,12),1),IF(W869=1,W873,W873+V870)),0)</f>
        <v>0</v>
      </c>
      <c r="X870" s="68">
        <f>IF(X869&gt;0,IF((SUMIFS($R872:W872,$R869:W869,12)+IF(W869=12,0,W870)+X873)&gt;=$L866,$L866-FLOOR(SUMIFS($R872:W872,$R869:W869,12),1),IF(X869=1,X873,X873+W870)),0)</f>
        <v>0</v>
      </c>
      <c r="Y870" s="68">
        <f>IF(Y869&gt;0,IF((SUMIFS($R872:X872,$R869:X869,12)+IF(X869=12,0,X870)+Y873)&gt;=$L866,$L866-FLOOR(SUMIFS($R872:X872,$R869:X869,12),1),IF(Y869=1,Y873,Y873+X870)),0)</f>
        <v>0</v>
      </c>
      <c r="Z870" s="68">
        <f>IF(Z869&gt;0,IF((SUMIFS($R872:Y872,$R869:Y869,12)+IF(Y869=12,0,Y870)+Z873)&gt;=$L866,$L866-FLOOR(SUMIFS($R872:Y872,$R869:Y869,12),1),IF(Z869=1,Z873,Z873+Y870)),0)</f>
        <v>0</v>
      </c>
      <c r="AA870" s="68">
        <f>IF(AA869&gt;0,IF((SUMIFS($R872:Z872,$R869:Z869,12)+IF(Z869=12,0,Z870)+AA873)&gt;=$L866,$L866-FLOOR(SUMIFS($R872:Z872,$R869:Z869,12),1),IF(AA869=1,AA873,AA873+Z870)),0)</f>
        <v>0</v>
      </c>
      <c r="AB870" s="68">
        <f>IF(AB869&gt;0,IF((SUMIFS($R872:AA872,$R869:AA869,12)+IF(AA869=12,0,AA870)+AB873)&gt;=$L866,$L866-FLOOR(SUMIFS($R872:AA872,$R869:AA869,12),1),IF(AB869=1,AB873,AB873+AA870)),0)</f>
        <v>0</v>
      </c>
      <c r="AC870" s="68">
        <f>IF(AC869&gt;0,IF((SUMIFS($R872:AB872,$R869:AB869,12)+IF(AB869=12,0,AB870)+AC873)&gt;=$L866,$L866-FLOOR(SUMIFS($R872:AB872,$R869:AB869,12),1),IF(AC869=1,AC873,AC873+AB870)),0)</f>
        <v>0</v>
      </c>
      <c r="AD870" s="68">
        <f>IF(AD869&gt;0,IF((SUMIFS($R872:AC872,$R869:AC869,12)+IF(AC869=12,0,AC870)+AD873)&gt;=$L866,$L866-FLOOR(SUMIFS($R872:AC872,$R869:AC869,12),1),IF(AD869=1,AD873,AD873+AC870)),0)</f>
        <v>0</v>
      </c>
      <c r="AE870" s="68">
        <f>IF(AE869&gt;0,IF((SUMIFS($R872:AD872,$R869:AD869,12)+IF(AD869=12,0,AD870)+AE873)&gt;=$L866,$L866-FLOOR(SUMIFS($R872:AD872,$R869:AD869,12),1),IF(AE869=1,AE873,AE873+AD870)),0)</f>
        <v>0</v>
      </c>
      <c r="AF870" s="68">
        <f>IF(AF869&gt;0,IF((SUMIFS($R872:AE872,$R869:AE869,12)+IF(AE869=12,0,AE870)+AF873)&gt;=$L866,$L866-FLOOR(SUMIFS($R872:AE872,$R869:AE869,12),1),IF(AF869=1,AF873,AF873+AE870)),0)</f>
        <v>0</v>
      </c>
      <c r="AG870" s="68">
        <f>IF(AG869&gt;0,IF((SUMIFS($R872:AF872,$R869:AF869,12)+IF(AF869=12,0,AF870)+AG873)&gt;=$L866,$L866-FLOOR(SUMIFS($R872:AF872,$R869:AF869,12),1),IF(AG869=1,AG873,AG873+AF870)),0)</f>
        <v>0</v>
      </c>
      <c r="AH870" s="68">
        <f>IF(AH869&gt;0,IF((SUMIFS($R872:AG872,$R869:AG869,12)+IF(AG869=12,0,AG870)+AH873)&gt;=$L866,$L866-FLOOR(SUMIFS($R872:AG872,$R869:AG869,12),1),IF(AH869=1,AH873,AH873+AG870)),0)</f>
        <v>0</v>
      </c>
      <c r="AI870" s="68">
        <f>IF(AI869&gt;0,IF((SUMIFS($R872:AH872,$R869:AH869,12)+IF(AH869=12,0,AH870)+AI873)&gt;=$L866,$L866-FLOOR(SUMIFS($R872:AH872,$R869:AH869,12),1),IF(AI869=1,AI873,AI873+AH870)),0)</f>
        <v>0</v>
      </c>
      <c r="AJ870" s="68">
        <f>IF(AJ869&gt;0,IF((SUMIFS($R872:AI872,$R869:AI869,12)+IF(AI869=12,0,AI870)+AJ873)&gt;=$L866,$L866-FLOOR(SUMIFS($R872:AI872,$R869:AI869,12),1),IF(AJ869=1,AJ873,AJ873+AI870)),0)</f>
        <v>0</v>
      </c>
      <c r="AK870" s="68">
        <f>IF(AK869&gt;0,IF((SUMIFS($R872:AJ872,$R869:AJ869,12)+IF(AJ869=12,0,AJ870)+AK873)&gt;=$L866,$L866-FLOOR(SUMIFS($R872:AJ872,$R869:AJ869,12),1),IF(AK869=1,AK873,AK873+AJ870)),0)</f>
        <v>0</v>
      </c>
      <c r="AL870" s="68">
        <f>IF(AL869&gt;0,IF((SUMIFS($R872:AK872,$R869:AK869,12)+IF(AK869=12,0,AK870)+AL873)&gt;=$L866,$L866-FLOOR(SUMIFS($R872:AK872,$R869:AK869,12),1),IF(AL869=1,AL873,AL873+AK870)),0)</f>
        <v>0</v>
      </c>
      <c r="AM870" s="68">
        <f>IF(AM869&gt;0,IF((SUMIFS($R872:AL872,$R869:AL869,12)+IF(AL869=12,0,AL870)+AM873)&gt;=$L866,$L866-FLOOR(SUMIFS($R872:AL872,$R869:AL869,12),1),IF(AM869=1,AM873,AM873+AL870)),0)</f>
        <v>0</v>
      </c>
      <c r="AN870" s="68">
        <f>IF(AN869&gt;0,IF((SUMIFS($R872:AM872,$R869:AM869,12)+IF(AM869=12,0,AM870)+AN873)&gt;=$L866,$L866-FLOOR(SUMIFS($R872:AM872,$R869:AM869,12),1),IF(AN869=1,AN873,AN873+AM870)),0)</f>
        <v>0</v>
      </c>
      <c r="AO870" s="68">
        <f>IF(AO869&gt;0,IF((SUMIFS($R872:AN872,$R869:AN869,12)+IF(AN869=12,0,AN870)+AO873)&gt;=$L866,$L866-FLOOR(SUMIFS($R872:AN872,$R869:AN869,12),1),IF(AO869=1,AO873,AO873+AN870)),0)</f>
        <v>0</v>
      </c>
      <c r="AP870" s="68">
        <f>IF(AP869&gt;0,IF((SUMIFS($R872:AO872,$R869:AO869,12)+IF(AO869=12,0,AO870)+AP873)&gt;=$L866,$L866-FLOOR(SUMIFS($R872:AO872,$R869:AO869,12),1),IF(AP869=1,AP873,AP873+AO870)),0)</f>
        <v>0</v>
      </c>
      <c r="AQ870" s="68">
        <f>IF(AQ869&gt;0,IF((SUMIFS($R872:AP872,$R869:AP869,12)+IF(AP869=12,0,AP870)+AQ873)&gt;=$L866,$L866-FLOOR(SUMIFS($R872:AP872,$R869:AP869,12),1),IF(AQ869=1,AQ873,AQ873+AP870)),0)</f>
        <v>0</v>
      </c>
      <c r="AR870" s="68">
        <f>IF(AR869&gt;0,IF((SUMIFS($R872:AQ872,$R869:AQ869,12)+IF(AQ869=12,0,AQ870)+AR873)&gt;=$L866,$L866-FLOOR(SUMIFS($R872:AQ872,$R869:AQ869,12),1),IF(AR869=1,AR873,AR873+AQ870)),0)</f>
        <v>0</v>
      </c>
      <c r="AS870" s="68">
        <f>IF(AS869&gt;0,IF((SUMIFS($R872:AR872,$R869:AR869,12)+IF(AR869=12,0,AR870)+AS873)&gt;=$L866,$L866-FLOOR(SUMIFS($R872:AR872,$R869:AR869,12),1),IF(AS869=1,AS873,AS873+AR870)),0)</f>
        <v>0</v>
      </c>
      <c r="AT870" s="68">
        <f>IF(AT869&gt;0,IF((SUMIFS($R872:AS872,$R869:AS869,12)+IF(AS869=12,0,AS870)+AT873)&gt;=$L866,$L866-FLOOR(SUMIFS($R872:AS872,$R869:AS869,12),1),IF(AT869=1,AT873,AT873+AS870)),0)</f>
        <v>0</v>
      </c>
      <c r="AU870" s="68">
        <f>IF(AU869&gt;0,IF((SUMIFS($R872:AT872,$R869:AT869,12)+IF(AT869=12,0,AT870)+AU873)&gt;=$L866,$L866-FLOOR(SUMIFS($R872:AT872,$R869:AT869,12),1),IF(AU869=1,AU873,AU873+AT870)),0)</f>
        <v>0</v>
      </c>
      <c r="AV870" s="68">
        <f>IF(AV869&gt;0,IF((SUMIFS($R872:AU872,$R869:AU869,12)+IF(AU869=12,0,AU870)+AV873)&gt;=$L866,$L866-FLOOR(SUMIFS($R872:AU872,$R869:AU869,12),1),IF(AV869=1,AV873,AV873+AU870)),0)</f>
        <v>0</v>
      </c>
      <c r="AW870" s="68">
        <f>IF(AW869&gt;0,IF((SUMIFS($R872:AV872,$R869:AV869,12)+IF(AV869=12,0,AV870)+AW873)&gt;=$L866,$L866-FLOOR(SUMIFS($R872:AV872,$R869:AV869,12),1),IF(AW869=1,AW873,AW873+AV870)),0)</f>
        <v>0</v>
      </c>
      <c r="AX870" s="68">
        <f>IF(AX869&gt;0,IF((SUMIFS($R872:AW872,$R869:AW869,12)+IF(AW869=12,0,AW870)+AX873)&gt;=$L866,$L866-FLOOR(SUMIFS($R872:AW872,$R869:AW869,12),1),IF(AX869=1,AX873,AX873+AW870)),0)</f>
        <v>0</v>
      </c>
      <c r="AY870" s="68">
        <f>IF(AY869&gt;0,IF((SUMIFS($R872:AX872,$R869:AX869,12)+IF(AX869=12,0,AX870)+AY873)&gt;=$L866,$L866-FLOOR(SUMIFS($R872:AX872,$R869:AX869,12),1),IF(AY869=1,AY873,AY873+AX870)),0)</f>
        <v>0</v>
      </c>
      <c r="AZ870" s="68">
        <f>IF(AZ869&gt;0,IF((SUMIFS($R872:AY872,$R869:AY869,12)+IF(AY869=12,0,AY870)+AZ873)&gt;=$L866,$L866-FLOOR(SUMIFS($R872:AY872,$R869:AY869,12),1),IF(AZ869=1,AZ873,AZ873+AY870)),0)</f>
        <v>0</v>
      </c>
      <c r="BA870" s="68">
        <f>IF(BA869&gt;0,IF((SUMIFS($R872:AZ872,$R869:AZ869,12)+IF(AZ869=12,0,AZ870)+BA873)&gt;=$L866,$L866-FLOOR(SUMIFS($R872:AZ872,$R869:AZ869,12),1),IF(BA869=1,BA873,BA873+AZ870)),0)</f>
        <v>0</v>
      </c>
      <c r="BB870" s="68">
        <f>IF(BB869&gt;0,IF((SUMIFS($R872:BA872,$R869:BA869,12)+IF(BA869=12,0,BA870)+BB873)&gt;=$L866,$L866-FLOOR(SUMIFS($R872:BA872,$R869:BA869,12),1),IF(BB869=1,BB873,BB873+BA870)),0)</f>
        <v>0</v>
      </c>
      <c r="BC870" s="68">
        <f>IF(BC869&gt;0,IF((SUMIFS($R872:BB872,$R869:BB869,12)+IF(BB869=12,0,BB870)+BC873)&gt;=$L866,$L866-FLOOR(SUMIFS($R872:BB872,$R869:BB869,12),1),IF(BC869=1,BC873,BC873+BB870)),0)</f>
        <v>0</v>
      </c>
      <c r="BD870" s="68">
        <f>IF(BD869&gt;0,IF((SUMIFS($R872:BC872,$R869:BC869,12)+IF(BC869=12,0,BC870)+BD873)&gt;=$L866,$L866-FLOOR(SUMIFS($R872:BC872,$R869:BC869,12),1),IF(BD869=1,BD873,BD873+BC870)),0)</f>
        <v>0</v>
      </c>
      <c r="BE870" s="68">
        <f>IF(BE869&gt;0,IF((SUMIFS($R872:BD872,$R869:BD869,12)+IF(BD869=12,0,BD870)+BE873)&gt;=$L866,$L866-FLOOR(SUMIFS($R872:BD872,$R869:BD869,12),1),IF(BE869=1,BE873,BE873+BD870)),0)</f>
        <v>0</v>
      </c>
      <c r="BF870" s="68">
        <f>IF(BF869&gt;0,IF((SUMIFS($R872:BE872,$R869:BE869,12)+IF(BE869=12,0,BE870)+BF873)&gt;=$L866,$L866-FLOOR(SUMIFS($R872:BE872,$R869:BE869,12),1),IF(BF869=1,BF873,BF873+BE870)),0)</f>
        <v>0</v>
      </c>
      <c r="BG870" s="68">
        <f>IF(BG869&gt;0,IF((SUMIFS($R872:BF872,$R869:BF869,12)+IF(BF869=12,0,BF870)+BG873)&gt;=$L866,$L866-FLOOR(SUMIFS($R872:BF872,$R869:BF869,12),1),IF(BG869=1,BG873,BG873+BF870)),0)</f>
        <v>0</v>
      </c>
      <c r="BH870" s="68">
        <f>IF(BH869&gt;0,IF((SUMIFS($R872:BG872,$R869:BG869,12)+IF(BG869=12,0,BG870)+BH873)&gt;=$L866,$L866-FLOOR(SUMIFS($R872:BG872,$R869:BG869,12),1),IF(BH869=1,BH873,BH873+BG870)),0)</f>
        <v>0</v>
      </c>
      <c r="BI870" s="68">
        <f>IF(BI869&gt;0,IF((SUMIFS($R872:BH872,$R869:BH869,12)+IF(BH869=12,0,BH870)+BI873)&gt;=$L866,$L866-FLOOR(SUMIFS($R872:BH872,$R869:BH869,12),1),IF(BI869=1,BI873,BI873+BH870)),0)</f>
        <v>0</v>
      </c>
      <c r="BJ870" s="68">
        <f>IF(BJ869&gt;0,IF((SUMIFS($R872:BI872,$R869:BI869,12)+IF(BI869=12,0,BI870)+BJ873)&gt;=$L866,$L866-FLOOR(SUMIFS($R872:BI872,$R869:BI869,12),1),IF(BJ869=1,BJ873,BJ873+BI870)),0)</f>
        <v>0</v>
      </c>
      <c r="BK870" s="68">
        <f>IF(BK869&gt;0,IF((SUMIFS($R872:BJ872,$R869:BJ869,12)+IF(BJ869=12,0,BJ870)+BK873)&gt;=$L866,$L866-FLOOR(SUMIFS($R872:BJ872,$R869:BJ869,12),1),IF(BK869=1,BK873,BK873+BJ870)),0)</f>
        <v>0</v>
      </c>
      <c r="BL870" s="68">
        <f>IF(BL869&gt;0,IF((SUMIFS($R872:BK872,$R869:BK869,12)+IF(BK869=12,0,BK870)+BL873)&gt;=$L866,$L866-FLOOR(SUMIFS($R872:BK872,$R869:BK869,12),1),IF(BL869=1,BL873,BL873+BK870)),0)</f>
        <v>0</v>
      </c>
      <c r="BM870" s="68">
        <f>IF(BM869&gt;0,IF((SUMIFS($R872:BL872,$R869:BL869,12)+IF(BL869=12,0,BL870)+BM873)&gt;=$L866,$L866-FLOOR(SUMIFS($R872:BL872,$R869:BL869,12),1),IF(BM869=1,BM873,BM873+BL870)),0)</f>
        <v>0</v>
      </c>
      <c r="BN870" s="362"/>
      <c r="BO870" s="364"/>
      <c r="BP870" s="366"/>
      <c r="BQ870" s="366"/>
      <c r="BR870" s="106"/>
      <c r="BS870" s="106"/>
      <c r="BT870" s="106"/>
      <c r="BU870" s="106"/>
      <c r="BV870" s="106"/>
      <c r="BW870" s="106"/>
      <c r="BX870" s="106"/>
      <c r="BY870" s="106"/>
      <c r="BZ870" s="106"/>
      <c r="CA870" s="106"/>
      <c r="CB870" s="106"/>
      <c r="CC870" s="106"/>
      <c r="CD870" s="106"/>
      <c r="CE870" s="106"/>
      <c r="CF870" s="106"/>
      <c r="CG870" s="106"/>
    </row>
    <row r="871" spans="1:85" s="245" customFormat="1" ht="41.5" hidden="1" customHeight="1" x14ac:dyDescent="0.35">
      <c r="A871" s="243"/>
      <c r="B871" s="128"/>
      <c r="C871" s="80"/>
      <c r="D871" s="80"/>
      <c r="E871" s="80"/>
      <c r="F871" s="80"/>
      <c r="G871" s="80"/>
      <c r="H871" s="80"/>
      <c r="I871" s="80"/>
      <c r="J871" s="80"/>
      <c r="K871" s="80"/>
      <c r="L871" s="80"/>
      <c r="M871" s="64"/>
      <c r="N871" s="7"/>
      <c r="O871" s="192"/>
      <c r="P871" s="106"/>
      <c r="Q871" s="65" t="s">
        <v>161</v>
      </c>
      <c r="R871" s="67">
        <f>IF(R866&gt;0,R867,0)</f>
        <v>0</v>
      </c>
      <c r="S871" s="67">
        <f t="shared" ref="S871" si="16310">IF(S866&gt;0,IF(S869=1,S867,S867+R871),R871)</f>
        <v>0</v>
      </c>
      <c r="T871" s="67">
        <f t="shared" ref="T871" si="16311">IF(T866&gt;0,IF(T869=1,T867,T867+S871),S871)</f>
        <v>0</v>
      </c>
      <c r="U871" s="67">
        <f t="shared" ref="U871" si="16312">IF(U866&gt;0,IF(U869=1,U867,U867+T871),T871)</f>
        <v>0</v>
      </c>
      <c r="V871" s="67">
        <f t="shared" ref="V871" si="16313">IF(V866&gt;0,IF(V869=1,V867,V867+U871),U871)</f>
        <v>0</v>
      </c>
      <c r="W871" s="67">
        <f t="shared" ref="W871" si="16314">IF(W866&gt;0,IF(W869=1,W867,W867+V871),V871)</f>
        <v>0</v>
      </c>
      <c r="X871" s="67">
        <f t="shared" ref="X871" si="16315">IF(X866&gt;0,IF(X869=1,X867,X867+W871),W871)</f>
        <v>0</v>
      </c>
      <c r="Y871" s="67">
        <f t="shared" ref="Y871" si="16316">IF(Y866&gt;0,IF(Y869=1,Y867,Y867+X871),X871)</f>
        <v>0</v>
      </c>
      <c r="Z871" s="67">
        <f t="shared" ref="Z871" si="16317">IF(Z866&gt;0,IF(Z869=1,Z867,Z867+Y871),Y871)</f>
        <v>0</v>
      </c>
      <c r="AA871" s="67">
        <f t="shared" ref="AA871" si="16318">IF(AA866&gt;0,IF(AA869=1,AA867,AA867+Z871),Z871)</f>
        <v>0</v>
      </c>
      <c r="AB871" s="67">
        <f t="shared" ref="AB871" si="16319">IF(AB866&gt;0,IF(AB869=1,AB867,AB867+AA871),AA871)</f>
        <v>0</v>
      </c>
      <c r="AC871" s="67">
        <f t="shared" ref="AC871" si="16320">IF(AC866&gt;0,IF(AC869=1,AC867,AC867+AB871),AB871)</f>
        <v>0</v>
      </c>
      <c r="AD871" s="67">
        <f t="shared" ref="AD871" si="16321">IF(AD866&gt;0,IF(AD869=1,AD867,AD867+AC871),AC871)</f>
        <v>0</v>
      </c>
      <c r="AE871" s="67">
        <f t="shared" ref="AE871" si="16322">IF(AE866&gt;0,IF(AE869=1,AE867,AE867+AD871),AD871)</f>
        <v>0</v>
      </c>
      <c r="AF871" s="67">
        <f t="shared" ref="AF871" si="16323">IF(AF866&gt;0,IF(AF869=1,AF867,AF867+AE871),AE871)</f>
        <v>0</v>
      </c>
      <c r="AG871" s="67">
        <f t="shared" ref="AG871" si="16324">IF(AG866&gt;0,IF(AG869=1,AG867,AG867+AF871),AF871)</f>
        <v>0</v>
      </c>
      <c r="AH871" s="67">
        <f t="shared" ref="AH871" si="16325">IF(AH866&gt;0,IF(AH869=1,AH867,AH867+AG871),AG871)</f>
        <v>0</v>
      </c>
      <c r="AI871" s="67">
        <f t="shared" ref="AI871" si="16326">IF(AI866&gt;0,IF(AI869=1,AI867,AI867+AH871),AH871)</f>
        <v>0</v>
      </c>
      <c r="AJ871" s="67">
        <f t="shared" ref="AJ871" si="16327">IF(AJ866&gt;0,IF(AJ869=1,AJ867,AJ867+AI871),AI871)</f>
        <v>0</v>
      </c>
      <c r="AK871" s="67">
        <f t="shared" ref="AK871" si="16328">IF(AK866&gt;0,IF(AK869=1,AK867,AK867+AJ871),AJ871)</f>
        <v>0</v>
      </c>
      <c r="AL871" s="67">
        <f t="shared" ref="AL871" si="16329">IF(AL866&gt;0,IF(AL869=1,AL867,AL867+AK871),AK871)</f>
        <v>0</v>
      </c>
      <c r="AM871" s="67">
        <f t="shared" ref="AM871" si="16330">IF(AM866&gt;0,IF(AM869=1,AM867,AM867+AL871),AL871)</f>
        <v>0</v>
      </c>
      <c r="AN871" s="67">
        <f t="shared" ref="AN871" si="16331">IF(AN866&gt;0,IF(AN869=1,AN867,AN867+AM871),AM871)</f>
        <v>0</v>
      </c>
      <c r="AO871" s="67">
        <f t="shared" ref="AO871" si="16332">IF(AO866&gt;0,IF(AO869=1,AO867,AO867+AN871),AN871)</f>
        <v>0</v>
      </c>
      <c r="AP871" s="67">
        <f t="shared" ref="AP871" si="16333">IF(AP866&gt;0,IF(AP869=1,AP867,AP867+AO871),AO871)</f>
        <v>0</v>
      </c>
      <c r="AQ871" s="67">
        <f t="shared" ref="AQ871" si="16334">IF(AQ866&gt;0,IF(AQ869=1,AQ867,AQ867+AP871),AP871)</f>
        <v>0</v>
      </c>
      <c r="AR871" s="67">
        <f t="shared" ref="AR871" si="16335">IF(AR866&gt;0,IF(AR869=1,AR867,AR867+AQ871),AQ871)</f>
        <v>0</v>
      </c>
      <c r="AS871" s="67">
        <f t="shared" ref="AS871" si="16336">IF(AS866&gt;0,IF(AS869=1,AS867,AS867+AR871),AR871)</f>
        <v>0</v>
      </c>
      <c r="AT871" s="67">
        <f t="shared" ref="AT871" si="16337">IF(AT866&gt;0,IF(AT869=1,AT867,AT867+AS871),AS871)</f>
        <v>0</v>
      </c>
      <c r="AU871" s="67">
        <f t="shared" ref="AU871" si="16338">IF(AU866&gt;0,IF(AU869=1,AU867,AU867+AT871),AT871)</f>
        <v>0</v>
      </c>
      <c r="AV871" s="67">
        <f t="shared" ref="AV871" si="16339">IF(AV866&gt;0,IF(AV869=1,AV867,AV867+AU871),AU871)</f>
        <v>0</v>
      </c>
      <c r="AW871" s="67">
        <f t="shared" ref="AW871" si="16340">IF(AW866&gt;0,IF(AW869=1,AW867,AW867+AV871),AV871)</f>
        <v>0</v>
      </c>
      <c r="AX871" s="67">
        <f t="shared" ref="AX871" si="16341">IF(AX866&gt;0,IF(AX869=1,AX867,AX867+AW871),AW871)</f>
        <v>0</v>
      </c>
      <c r="AY871" s="67">
        <f t="shared" ref="AY871" si="16342">IF(AY866&gt;0,IF(AY869=1,AY867,AY867+AX871),AX871)</f>
        <v>0</v>
      </c>
      <c r="AZ871" s="67">
        <f t="shared" ref="AZ871" si="16343">IF(AZ866&gt;0,IF(AZ869=1,AZ867,AZ867+AY871),AY871)</f>
        <v>0</v>
      </c>
      <c r="BA871" s="67">
        <f t="shared" ref="BA871" si="16344">IF(BA866&gt;0,IF(BA869=1,BA867,BA867+AZ871),AZ871)</f>
        <v>0</v>
      </c>
      <c r="BB871" s="67">
        <f t="shared" ref="BB871" si="16345">IF(BB866&gt;0,IF(BB869=1,BB867,BB867+BA871),BA871)</f>
        <v>0</v>
      </c>
      <c r="BC871" s="67">
        <f t="shared" ref="BC871" si="16346">IF(BC866&gt;0,IF(BC869=1,BC867,BC867+BB871),BB871)</f>
        <v>0</v>
      </c>
      <c r="BD871" s="67">
        <f t="shared" ref="BD871" si="16347">IF(BD866&gt;0,IF(BD869=1,BD867,BD867+BC871),BC871)</f>
        <v>0</v>
      </c>
      <c r="BE871" s="67">
        <f t="shared" ref="BE871" si="16348">IF(BE866&gt;0,IF(BE869=1,BE867,BE867+BD871),BD871)</f>
        <v>0</v>
      </c>
      <c r="BF871" s="67">
        <f t="shared" ref="BF871" si="16349">IF(BF866&gt;0,IF(BF869=1,BF867,BF867+BE871),BE871)</f>
        <v>0</v>
      </c>
      <c r="BG871" s="67">
        <f t="shared" ref="BG871" si="16350">IF(BG866&gt;0,IF(BG869=1,BG867,BG867+BF871),BF871)</f>
        <v>0</v>
      </c>
      <c r="BH871" s="67">
        <f t="shared" ref="BH871" si="16351">IF(BH866&gt;0,IF(BH869=1,BH867,BH867+BG871),BG871)</f>
        <v>0</v>
      </c>
      <c r="BI871" s="67">
        <f t="shared" ref="BI871" si="16352">IF(BI866&gt;0,IF(BI869=1,BI867,BI867+BH871),BH871)</f>
        <v>0</v>
      </c>
      <c r="BJ871" s="67">
        <f t="shared" ref="BJ871" si="16353">IF(BJ866&gt;0,IF(BJ869=1,BJ867,BJ867+BI871),BI871)</f>
        <v>0</v>
      </c>
      <c r="BK871" s="67">
        <f t="shared" ref="BK871" si="16354">IF(BK866&gt;0,IF(BK869=1,BK867,BK867+BJ871),BJ871)</f>
        <v>0</v>
      </c>
      <c r="BL871" s="67">
        <f t="shared" ref="BL871" si="16355">IF(BL866&gt;0,IF(BL869=1,BL867,BL867+BK871),BK871)</f>
        <v>0</v>
      </c>
      <c r="BM871" s="67">
        <f t="shared" ref="BM871" si="16356">IF(BM866&gt;0,IF(BM869=1,BM867,BM867+BL871),BL871)</f>
        <v>0</v>
      </c>
      <c r="BN871" s="362"/>
      <c r="BO871" s="364"/>
      <c r="BP871" s="366"/>
      <c r="BQ871" s="366"/>
      <c r="BR871" s="106"/>
      <c r="BS871" s="106"/>
      <c r="BT871" s="106"/>
      <c r="BU871" s="106"/>
      <c r="BV871" s="106"/>
      <c r="BW871" s="106"/>
      <c r="BX871" s="106"/>
      <c r="BY871" s="106"/>
      <c r="BZ871" s="106"/>
      <c r="CA871" s="106"/>
      <c r="CB871" s="106"/>
      <c r="CC871" s="106"/>
      <c r="CD871" s="106"/>
      <c r="CE871" s="106"/>
      <c r="CF871" s="106"/>
      <c r="CG871" s="106"/>
    </row>
    <row r="872" spans="1:85" s="245" customFormat="1" ht="41.5" hidden="1" customHeight="1" x14ac:dyDescent="0.35">
      <c r="A872" s="243"/>
      <c r="B872" s="128"/>
      <c r="C872" s="80"/>
      <c r="D872" s="80"/>
      <c r="E872" s="80"/>
      <c r="F872" s="80"/>
      <c r="G872" s="80"/>
      <c r="H872" s="80"/>
      <c r="I872" s="80"/>
      <c r="J872" s="80"/>
      <c r="K872" s="80"/>
      <c r="L872" s="80"/>
      <c r="M872" s="64"/>
      <c r="N872" s="7"/>
      <c r="O872" s="192"/>
      <c r="P872" s="106"/>
      <c r="Q872" s="65" t="s">
        <v>162</v>
      </c>
      <c r="R872" s="67">
        <f>R874</f>
        <v>0</v>
      </c>
      <c r="S872" s="67">
        <f t="shared" ref="S872" si="16357">IF(S869=1,S874,S874+R872)</f>
        <v>0</v>
      </c>
      <c r="T872" s="67">
        <f t="shared" ref="T872" si="16358">IF(T869=1,T874,T874+S872)</f>
        <v>0</v>
      </c>
      <c r="U872" s="67">
        <f t="shared" ref="U872" si="16359">IF(U869=1,U874,U874+T872)</f>
        <v>0</v>
      </c>
      <c r="V872" s="67">
        <f t="shared" ref="V872" si="16360">IF(V869=1,V874,V874+U872)</f>
        <v>0</v>
      </c>
      <c r="W872" s="67">
        <f t="shared" ref="W872" si="16361">IF(W869=1,W874,W874+V872)</f>
        <v>0</v>
      </c>
      <c r="X872" s="67">
        <f t="shared" ref="X872" si="16362">IF(X869=1,X874,X874+W872)</f>
        <v>0</v>
      </c>
      <c r="Y872" s="67">
        <f t="shared" ref="Y872" si="16363">IF(Y869=1,Y874,Y874+X872)</f>
        <v>0</v>
      </c>
      <c r="Z872" s="67">
        <f t="shared" ref="Z872" si="16364">IF(Z869=1,Z874,Z874+Y872)</f>
        <v>0</v>
      </c>
      <c r="AA872" s="67">
        <f t="shared" ref="AA872" si="16365">IF(AA869=1,AA874,AA874+Z872)</f>
        <v>0</v>
      </c>
      <c r="AB872" s="67">
        <f t="shared" ref="AB872" si="16366">IF(AB869=1,AB874,AB874+AA872)</f>
        <v>0</v>
      </c>
      <c r="AC872" s="67">
        <f t="shared" ref="AC872" si="16367">IF(AC869=1,AC874,AC874+AB872)</f>
        <v>0</v>
      </c>
      <c r="AD872" s="67">
        <f t="shared" ref="AD872" si="16368">IF(AD869=1,AD874,AD874+AC872)</f>
        <v>0</v>
      </c>
      <c r="AE872" s="67">
        <f t="shared" ref="AE872" si="16369">IF(AE869=1,AE874,AE874+AD872)</f>
        <v>0</v>
      </c>
      <c r="AF872" s="67">
        <f t="shared" ref="AF872" si="16370">IF(AF869=1,AF874,AF874+AE872)</f>
        <v>0</v>
      </c>
      <c r="AG872" s="67">
        <f t="shared" ref="AG872" si="16371">IF(AG869=1,AG874,AG874+AF872)</f>
        <v>0</v>
      </c>
      <c r="AH872" s="67">
        <f t="shared" ref="AH872" si="16372">IF(AH869=1,AH874,AH874+AG872)</f>
        <v>0</v>
      </c>
      <c r="AI872" s="67">
        <f t="shared" ref="AI872" si="16373">IF(AI869=1,AI874,AI874+AH872)</f>
        <v>0</v>
      </c>
      <c r="AJ872" s="67">
        <f t="shared" ref="AJ872" si="16374">IF(AJ869=1,AJ874,AJ874+AI872)</f>
        <v>0</v>
      </c>
      <c r="AK872" s="67">
        <f t="shared" ref="AK872" si="16375">IF(AK869=1,AK874,AK874+AJ872)</f>
        <v>0</v>
      </c>
      <c r="AL872" s="67">
        <f t="shared" ref="AL872" si="16376">IF(AL869=1,AL874,AL874+AK872)</f>
        <v>0</v>
      </c>
      <c r="AM872" s="67">
        <f t="shared" ref="AM872" si="16377">IF(AM869=1,AM874,AM874+AL872)</f>
        <v>0</v>
      </c>
      <c r="AN872" s="67">
        <f t="shared" ref="AN872" si="16378">IF(AN869=1,AN874,AN874+AM872)</f>
        <v>0</v>
      </c>
      <c r="AO872" s="67">
        <f t="shared" ref="AO872" si="16379">IF(AO869=1,AO874,AO874+AN872)</f>
        <v>0</v>
      </c>
      <c r="AP872" s="67">
        <f t="shared" ref="AP872" si="16380">IF(AP869=1,AP874,AP874+AO872)</f>
        <v>0</v>
      </c>
      <c r="AQ872" s="67">
        <f t="shared" ref="AQ872" si="16381">IF(AQ869=1,AQ874,AQ874+AP872)</f>
        <v>0</v>
      </c>
      <c r="AR872" s="67">
        <f t="shared" ref="AR872" si="16382">IF(AR869=1,AR874,AR874+AQ872)</f>
        <v>0</v>
      </c>
      <c r="AS872" s="67">
        <f t="shared" ref="AS872" si="16383">IF(AS869=1,AS874,AS874+AR872)</f>
        <v>0</v>
      </c>
      <c r="AT872" s="67">
        <f t="shared" ref="AT872" si="16384">IF(AT869=1,AT874,AT874+AS872)</f>
        <v>0</v>
      </c>
      <c r="AU872" s="67">
        <f t="shared" ref="AU872" si="16385">IF(AU869=1,AU874,AU874+AT872)</f>
        <v>0</v>
      </c>
      <c r="AV872" s="67">
        <f t="shared" ref="AV872" si="16386">IF(AV869=1,AV874,AV874+AU872)</f>
        <v>0</v>
      </c>
      <c r="AW872" s="67">
        <f t="shared" ref="AW872" si="16387">IF(AW869=1,AW874,AW874+AV872)</f>
        <v>0</v>
      </c>
      <c r="AX872" s="67">
        <f t="shared" ref="AX872" si="16388">IF(AX869=1,AX874,AX874+AW872)</f>
        <v>0</v>
      </c>
      <c r="AY872" s="67">
        <f t="shared" ref="AY872" si="16389">IF(AY869=1,AY874,AY874+AX872)</f>
        <v>0</v>
      </c>
      <c r="AZ872" s="67">
        <f t="shared" ref="AZ872" si="16390">IF(AZ869=1,AZ874,AZ874+AY872)</f>
        <v>0</v>
      </c>
      <c r="BA872" s="67">
        <f t="shared" ref="BA872" si="16391">IF(BA869=1,BA874,BA874+AZ872)</f>
        <v>0</v>
      </c>
      <c r="BB872" s="67">
        <f t="shared" ref="BB872" si="16392">IF(BB869=1,BB874,BB874+BA872)</f>
        <v>0</v>
      </c>
      <c r="BC872" s="67">
        <f t="shared" ref="BC872" si="16393">IF(BC869=1,BC874,BC874+BB872)</f>
        <v>0</v>
      </c>
      <c r="BD872" s="67">
        <f t="shared" ref="BD872" si="16394">IF(BD869=1,BD874,BD874+BC872)</f>
        <v>0</v>
      </c>
      <c r="BE872" s="67">
        <f t="shared" ref="BE872" si="16395">IF(BE869=1,BE874,BE874+BD872)</f>
        <v>0</v>
      </c>
      <c r="BF872" s="67">
        <f t="shared" ref="BF872" si="16396">IF(BF869=1,BF874,BF874+BE872)</f>
        <v>0</v>
      </c>
      <c r="BG872" s="67">
        <f t="shared" ref="BG872" si="16397">IF(BG869=1,BG874,BG874+BF872)</f>
        <v>0</v>
      </c>
      <c r="BH872" s="67">
        <f t="shared" ref="BH872" si="16398">IF(BH869=1,BH874,BH874+BG872)</f>
        <v>0</v>
      </c>
      <c r="BI872" s="67">
        <f t="shared" ref="BI872" si="16399">IF(BI869=1,BI874,BI874+BH872)</f>
        <v>0</v>
      </c>
      <c r="BJ872" s="67">
        <f t="shared" ref="BJ872" si="16400">IF(BJ869=1,BJ874,BJ874+BI872)</f>
        <v>0</v>
      </c>
      <c r="BK872" s="67">
        <f t="shared" ref="BK872" si="16401">IF(BK869=1,BK874,BK874+BJ872)</f>
        <v>0</v>
      </c>
      <c r="BL872" s="67">
        <f t="shared" ref="BL872" si="16402">IF(BL869=1,BL874,BL874+BK872)</f>
        <v>0</v>
      </c>
      <c r="BM872" s="67">
        <f t="shared" ref="BM872" si="16403">IF(BM869=1,BM874,BM874+BL872)</f>
        <v>0</v>
      </c>
      <c r="BN872" s="362"/>
      <c r="BO872" s="364"/>
      <c r="BP872" s="366"/>
      <c r="BQ872" s="366"/>
      <c r="BR872" s="106"/>
      <c r="BS872" s="106"/>
      <c r="BT872" s="106"/>
      <c r="BU872" s="106"/>
      <c r="BV872" s="106"/>
      <c r="BW872" s="106"/>
      <c r="BX872" s="106"/>
      <c r="BY872" s="106"/>
      <c r="BZ872" s="106"/>
      <c r="CA872" s="106"/>
      <c r="CB872" s="106"/>
      <c r="CC872" s="106"/>
      <c r="CD872" s="106"/>
      <c r="CE872" s="106"/>
      <c r="CF872" s="106"/>
      <c r="CG872" s="106"/>
    </row>
    <row r="873" spans="1:85" s="245" customFormat="1" ht="29" x14ac:dyDescent="0.35">
      <c r="A873" s="243"/>
      <c r="B873" s="128"/>
      <c r="C873" s="80"/>
      <c r="D873" s="80"/>
      <c r="E873" s="80"/>
      <c r="F873" s="80"/>
      <c r="G873" s="80"/>
      <c r="H873" s="80"/>
      <c r="I873" s="80"/>
      <c r="J873" s="80"/>
      <c r="K873" s="80"/>
      <c r="L873" s="80"/>
      <c r="M873" s="64"/>
      <c r="N873" s="7"/>
      <c r="O873" s="192"/>
      <c r="P873" s="106"/>
      <c r="Q873" s="63" t="s">
        <v>160</v>
      </c>
      <c r="R873" s="68">
        <f t="shared" ref="R873:BM873" si="16404">1720/12*R866</f>
        <v>0</v>
      </c>
      <c r="S873" s="68">
        <f t="shared" si="16404"/>
        <v>0</v>
      </c>
      <c r="T873" s="68">
        <f t="shared" si="16404"/>
        <v>0</v>
      </c>
      <c r="U873" s="68">
        <f t="shared" si="16404"/>
        <v>0</v>
      </c>
      <c r="V873" s="68">
        <f t="shared" si="16404"/>
        <v>0</v>
      </c>
      <c r="W873" s="68">
        <f t="shared" si="16404"/>
        <v>0</v>
      </c>
      <c r="X873" s="68">
        <f t="shared" si="16404"/>
        <v>0</v>
      </c>
      <c r="Y873" s="68">
        <f t="shared" si="16404"/>
        <v>0</v>
      </c>
      <c r="Z873" s="68">
        <f t="shared" si="16404"/>
        <v>0</v>
      </c>
      <c r="AA873" s="68">
        <f t="shared" si="16404"/>
        <v>0</v>
      </c>
      <c r="AB873" s="68">
        <f t="shared" si="16404"/>
        <v>0</v>
      </c>
      <c r="AC873" s="68">
        <f t="shared" si="16404"/>
        <v>0</v>
      </c>
      <c r="AD873" s="68">
        <f t="shared" si="16404"/>
        <v>0</v>
      </c>
      <c r="AE873" s="68">
        <f t="shared" si="16404"/>
        <v>0</v>
      </c>
      <c r="AF873" s="68">
        <f t="shared" si="16404"/>
        <v>0</v>
      </c>
      <c r="AG873" s="68">
        <f t="shared" si="16404"/>
        <v>0</v>
      </c>
      <c r="AH873" s="68">
        <f t="shared" si="16404"/>
        <v>0</v>
      </c>
      <c r="AI873" s="68">
        <f t="shared" si="16404"/>
        <v>0</v>
      </c>
      <c r="AJ873" s="68">
        <f t="shared" si="16404"/>
        <v>0</v>
      </c>
      <c r="AK873" s="68">
        <f t="shared" si="16404"/>
        <v>0</v>
      </c>
      <c r="AL873" s="68">
        <f t="shared" si="16404"/>
        <v>0</v>
      </c>
      <c r="AM873" s="68">
        <f t="shared" si="16404"/>
        <v>0</v>
      </c>
      <c r="AN873" s="68">
        <f t="shared" si="16404"/>
        <v>0</v>
      </c>
      <c r="AO873" s="68">
        <f t="shared" si="16404"/>
        <v>0</v>
      </c>
      <c r="AP873" s="68">
        <f t="shared" si="16404"/>
        <v>0</v>
      </c>
      <c r="AQ873" s="68">
        <f t="shared" si="16404"/>
        <v>0</v>
      </c>
      <c r="AR873" s="68">
        <f t="shared" si="16404"/>
        <v>0</v>
      </c>
      <c r="AS873" s="68">
        <f t="shared" si="16404"/>
        <v>0</v>
      </c>
      <c r="AT873" s="68">
        <f t="shared" si="16404"/>
        <v>0</v>
      </c>
      <c r="AU873" s="68">
        <f t="shared" si="16404"/>
        <v>0</v>
      </c>
      <c r="AV873" s="68">
        <f t="shared" si="16404"/>
        <v>0</v>
      </c>
      <c r="AW873" s="68">
        <f t="shared" si="16404"/>
        <v>0</v>
      </c>
      <c r="AX873" s="68">
        <f t="shared" si="16404"/>
        <v>0</v>
      </c>
      <c r="AY873" s="68">
        <f t="shared" si="16404"/>
        <v>0</v>
      </c>
      <c r="AZ873" s="68">
        <f t="shared" si="16404"/>
        <v>0</v>
      </c>
      <c r="BA873" s="68">
        <f t="shared" si="16404"/>
        <v>0</v>
      </c>
      <c r="BB873" s="68">
        <f t="shared" si="16404"/>
        <v>0</v>
      </c>
      <c r="BC873" s="68">
        <f t="shared" si="16404"/>
        <v>0</v>
      </c>
      <c r="BD873" s="68">
        <f t="shared" si="16404"/>
        <v>0</v>
      </c>
      <c r="BE873" s="68">
        <f t="shared" si="16404"/>
        <v>0</v>
      </c>
      <c r="BF873" s="68">
        <f t="shared" si="16404"/>
        <v>0</v>
      </c>
      <c r="BG873" s="68">
        <f t="shared" si="16404"/>
        <v>0</v>
      </c>
      <c r="BH873" s="68">
        <f t="shared" si="16404"/>
        <v>0</v>
      </c>
      <c r="BI873" s="68">
        <f t="shared" si="16404"/>
        <v>0</v>
      </c>
      <c r="BJ873" s="68">
        <f t="shared" si="16404"/>
        <v>0</v>
      </c>
      <c r="BK873" s="68">
        <f t="shared" si="16404"/>
        <v>0</v>
      </c>
      <c r="BL873" s="68">
        <f t="shared" si="16404"/>
        <v>0</v>
      </c>
      <c r="BM873" s="68">
        <f t="shared" si="16404"/>
        <v>0</v>
      </c>
      <c r="BN873" s="362"/>
      <c r="BO873" s="364"/>
      <c r="BP873" s="366"/>
      <c r="BQ873" s="366"/>
      <c r="BR873" s="106"/>
      <c r="BS873" s="106"/>
      <c r="BT873" s="106"/>
      <c r="BU873" s="106"/>
      <c r="BV873" s="106"/>
      <c r="BW873" s="106"/>
      <c r="BX873" s="106"/>
      <c r="BY873" s="106"/>
      <c r="BZ873" s="106"/>
      <c r="CA873" s="106"/>
      <c r="CB873" s="106"/>
      <c r="CC873" s="106"/>
      <c r="CD873" s="106"/>
      <c r="CE873" s="106"/>
      <c r="CF873" s="106"/>
      <c r="CG873" s="106"/>
    </row>
    <row r="874" spans="1:85" s="245" customFormat="1" ht="29" x14ac:dyDescent="0.35">
      <c r="A874" s="243"/>
      <c r="B874" s="128"/>
      <c r="C874" s="80"/>
      <c r="D874" s="80"/>
      <c r="E874" s="80"/>
      <c r="F874" s="80"/>
      <c r="G874" s="80"/>
      <c r="H874" s="80"/>
      <c r="I874" s="80"/>
      <c r="J874" s="80"/>
      <c r="K874" s="80"/>
      <c r="L874" s="80"/>
      <c r="M874" s="64"/>
      <c r="N874" s="7"/>
      <c r="O874" s="192"/>
      <c r="P874" s="106"/>
      <c r="Q874" s="63" t="s">
        <v>144</v>
      </c>
      <c r="R874" s="68">
        <f>FLOOR(IF(OR(R869=0,R869=1),IF(R867&gt;=R873,R873,R867)+0.00000001,IF(R871&gt;=R870,R870,R871))+0.00000001,1)</f>
        <v>0</v>
      </c>
      <c r="S874" s="68">
        <f t="shared" ref="S874" si="16405">FLOOR(IF(OR(S869=0,S869=1),IF(S873&gt;S870,S870,IF(S867&gt;=S873,S873,S867)+0.00000001),IF(S871&gt;=S870,S870-R872,S871-R872)+0.00000001),1)</f>
        <v>0</v>
      </c>
      <c r="T874" s="68">
        <f t="shared" ref="T874" si="16406">FLOOR(IF(OR(T869=0,T869=1),IF(T873&gt;T870,T870,IF(T867&gt;=T873,T873,T867)+0.00000001),IF(T871&gt;=T870,T870-S872,T871-S872)+0.00000001),1)</f>
        <v>0</v>
      </c>
      <c r="U874" s="68">
        <f t="shared" ref="U874" si="16407">FLOOR(IF(OR(U869=0,U869=1),IF(U873&gt;U870,U870,IF(U867&gt;=U873,U873,U867)+0.00000001),IF(U871&gt;=U870,U870-T872,U871-T872)+0.00000001),1)</f>
        <v>0</v>
      </c>
      <c r="V874" s="68">
        <f t="shared" ref="V874" si="16408">FLOOR(IF(OR(V869=0,V869=1),IF(V873&gt;V870,V870,IF(V867&gt;=V873,V873,V867)+0.00000001),IF(V871&gt;=V870,V870-U872,V871-U872)+0.00000001),1)</f>
        <v>0</v>
      </c>
      <c r="W874" s="68">
        <f t="shared" ref="W874" si="16409">FLOOR(IF(OR(W869=0,W869=1),IF(W873&gt;W870,W870,IF(W867&gt;=W873,W873,W867)+0.00000001),IF(W871&gt;=W870,W870-V872,W871-V872)+0.00000001),1)</f>
        <v>0</v>
      </c>
      <c r="X874" s="68">
        <f t="shared" ref="X874" si="16410">FLOOR(IF(OR(X869=0,X869=1),IF(X873&gt;X870,X870,IF(X867&gt;=X873,X873,X867)+0.00000001),IF(X871&gt;=X870,X870-W872,X871-W872)+0.00000001),1)</f>
        <v>0</v>
      </c>
      <c r="Y874" s="68">
        <f t="shared" ref="Y874" si="16411">FLOOR(IF(OR(Y869=0,Y869=1),IF(Y873&gt;Y870,Y870,IF(Y867&gt;=Y873,Y873,Y867)+0.00000001),IF(Y871&gt;=Y870,Y870-X872,Y871-X872)+0.00000001),1)</f>
        <v>0</v>
      </c>
      <c r="Z874" s="68">
        <f t="shared" ref="Z874" si="16412">FLOOR(IF(OR(Z869=0,Z869=1),IF(Z873&gt;Z870,Z870,IF(Z867&gt;=Z873,Z873,Z867)+0.00000001),IF(Z871&gt;=Z870,Z870-Y872,Z871-Y872)+0.00000001),1)</f>
        <v>0</v>
      </c>
      <c r="AA874" s="68">
        <f t="shared" ref="AA874" si="16413">FLOOR(IF(OR(AA869=0,AA869=1),IF(AA873&gt;AA870,AA870,IF(AA867&gt;=AA873,AA873,AA867)+0.00000001),IF(AA871&gt;=AA870,AA870-Z872,AA871-Z872)+0.00000001),1)</f>
        <v>0</v>
      </c>
      <c r="AB874" s="68">
        <f t="shared" ref="AB874" si="16414">FLOOR(IF(OR(AB869=0,AB869=1),IF(AB873&gt;AB870,AB870,IF(AB867&gt;=AB873,AB873,AB867)+0.00000001),IF(AB871&gt;=AB870,AB870-AA872,AB871-AA872)+0.00000001),1)</f>
        <v>0</v>
      </c>
      <c r="AC874" s="68">
        <f t="shared" ref="AC874" si="16415">FLOOR(IF(OR(AC869=0,AC869=1),IF(AC873&gt;AC870,AC870,IF(AC867&gt;=AC873,AC873,AC867)+0.00000001),IF(AC871&gt;=AC870,AC870-AB872,AC871-AB872)+0.00000001),1)</f>
        <v>0</v>
      </c>
      <c r="AD874" s="68">
        <f t="shared" ref="AD874" si="16416">FLOOR(IF(OR(AD869=0,AD869=1),IF(AD873&gt;AD870,AD870,IF(AD867&gt;=AD873,AD873,AD867)+0.00000001),IF(AD871&gt;=AD870,AD870-AC872,AD871-AC872)+0.00000001),1)</f>
        <v>0</v>
      </c>
      <c r="AE874" s="68">
        <f t="shared" ref="AE874" si="16417">FLOOR(IF(OR(AE869=0,AE869=1),IF(AE873&gt;AE870,AE870,IF(AE867&gt;=AE873,AE873,AE867)+0.00000001),IF(AE871&gt;=AE870,AE870-AD872,AE871-AD872)+0.00000001),1)</f>
        <v>0</v>
      </c>
      <c r="AF874" s="68">
        <f t="shared" ref="AF874" si="16418">FLOOR(IF(OR(AF869=0,AF869=1),IF(AF873&gt;AF870,AF870,IF(AF867&gt;=AF873,AF873,AF867)+0.00000001),IF(AF871&gt;=AF870,AF870-AE872,AF871-AE872)+0.00000001),1)</f>
        <v>0</v>
      </c>
      <c r="AG874" s="68">
        <f t="shared" ref="AG874" si="16419">FLOOR(IF(OR(AG869=0,AG869=1),IF(AG873&gt;AG870,AG870,IF(AG867&gt;=AG873,AG873,AG867)+0.00000001),IF(AG871&gt;=AG870,AG870-AF872,AG871-AF872)+0.00000001),1)</f>
        <v>0</v>
      </c>
      <c r="AH874" s="68">
        <f t="shared" ref="AH874" si="16420">FLOOR(IF(OR(AH869=0,AH869=1),IF(AH873&gt;AH870,AH870,IF(AH867&gt;=AH873,AH873,AH867)+0.00000001),IF(AH871&gt;=AH870,AH870-AG872,AH871-AG872)+0.00000001),1)</f>
        <v>0</v>
      </c>
      <c r="AI874" s="68">
        <f t="shared" ref="AI874" si="16421">FLOOR(IF(OR(AI869=0,AI869=1),IF(AI873&gt;AI870,AI870,IF(AI867&gt;=AI873,AI873,AI867)+0.00000001),IF(AI871&gt;=AI870,AI870-AH872,AI871-AH872)+0.00000001),1)</f>
        <v>0</v>
      </c>
      <c r="AJ874" s="68">
        <f t="shared" ref="AJ874" si="16422">FLOOR(IF(OR(AJ869=0,AJ869=1),IF(AJ873&gt;AJ870,AJ870,IF(AJ867&gt;=AJ873,AJ873,AJ867)+0.00000001),IF(AJ871&gt;=AJ870,AJ870-AI872,AJ871-AI872)+0.00000001),1)</f>
        <v>0</v>
      </c>
      <c r="AK874" s="68">
        <f t="shared" ref="AK874" si="16423">FLOOR(IF(OR(AK869=0,AK869=1),IF(AK873&gt;AK870,AK870,IF(AK867&gt;=AK873,AK873,AK867)+0.00000001),IF(AK871&gt;=AK870,AK870-AJ872,AK871-AJ872)+0.00000001),1)</f>
        <v>0</v>
      </c>
      <c r="AL874" s="68">
        <f t="shared" ref="AL874" si="16424">FLOOR(IF(OR(AL869=0,AL869=1),IF(AL873&gt;AL870,AL870,IF(AL867&gt;=AL873,AL873,AL867)+0.00000001),IF(AL871&gt;=AL870,AL870-AK872,AL871-AK872)+0.00000001),1)</f>
        <v>0</v>
      </c>
      <c r="AM874" s="68">
        <f t="shared" ref="AM874" si="16425">FLOOR(IF(OR(AM869=0,AM869=1),IF(AM873&gt;AM870,AM870,IF(AM867&gt;=AM873,AM873,AM867)+0.00000001),IF(AM871&gt;=AM870,AM870-AL872,AM871-AL872)+0.00000001),1)</f>
        <v>0</v>
      </c>
      <c r="AN874" s="68">
        <f t="shared" ref="AN874" si="16426">FLOOR(IF(OR(AN869=0,AN869=1),IF(AN873&gt;AN870,AN870,IF(AN867&gt;=AN873,AN873,AN867)+0.00000001),IF(AN871&gt;=AN870,AN870-AM872,AN871-AM872)+0.00000001),1)</f>
        <v>0</v>
      </c>
      <c r="AO874" s="68">
        <f t="shared" ref="AO874" si="16427">FLOOR(IF(OR(AO869=0,AO869=1),IF(AO873&gt;AO870,AO870,IF(AO867&gt;=AO873,AO873,AO867)+0.00000001),IF(AO871&gt;=AO870,AO870-AN872,AO871-AN872)+0.00000001),1)</f>
        <v>0</v>
      </c>
      <c r="AP874" s="68">
        <f t="shared" ref="AP874" si="16428">FLOOR(IF(OR(AP869=0,AP869=1),IF(AP873&gt;AP870,AP870,IF(AP867&gt;=AP873,AP873,AP867)+0.00000001),IF(AP871&gt;=AP870,AP870-AO872,AP871-AO872)+0.00000001),1)</f>
        <v>0</v>
      </c>
      <c r="AQ874" s="68">
        <f t="shared" ref="AQ874" si="16429">FLOOR(IF(OR(AQ869=0,AQ869=1),IF(AQ873&gt;AQ870,AQ870,IF(AQ867&gt;=AQ873,AQ873,AQ867)+0.00000001),IF(AQ871&gt;=AQ870,AQ870-AP872,AQ871-AP872)+0.00000001),1)</f>
        <v>0</v>
      </c>
      <c r="AR874" s="68">
        <f t="shared" ref="AR874" si="16430">FLOOR(IF(OR(AR869=0,AR869=1),IF(AR873&gt;AR870,AR870,IF(AR867&gt;=AR873,AR873,AR867)+0.00000001),IF(AR871&gt;=AR870,AR870-AQ872,AR871-AQ872)+0.00000001),1)</f>
        <v>0</v>
      </c>
      <c r="AS874" s="68">
        <f t="shared" ref="AS874" si="16431">FLOOR(IF(OR(AS869=0,AS869=1),IF(AS873&gt;AS870,AS870,IF(AS867&gt;=AS873,AS873,AS867)+0.00000001),IF(AS871&gt;=AS870,AS870-AR872,AS871-AR872)+0.00000001),1)</f>
        <v>0</v>
      </c>
      <c r="AT874" s="68">
        <f t="shared" ref="AT874" si="16432">FLOOR(IF(OR(AT869=0,AT869=1),IF(AT873&gt;AT870,AT870,IF(AT867&gt;=AT873,AT873,AT867)+0.00000001),IF(AT871&gt;=AT870,AT870-AS872,AT871-AS872)+0.00000001),1)</f>
        <v>0</v>
      </c>
      <c r="AU874" s="68">
        <f t="shared" ref="AU874" si="16433">FLOOR(IF(OR(AU869=0,AU869=1),IF(AU873&gt;AU870,AU870,IF(AU867&gt;=AU873,AU873,AU867)+0.00000001),IF(AU871&gt;=AU870,AU870-AT872,AU871-AT872)+0.00000001),1)</f>
        <v>0</v>
      </c>
      <c r="AV874" s="68">
        <f t="shared" ref="AV874" si="16434">FLOOR(IF(OR(AV869=0,AV869=1),IF(AV873&gt;AV870,AV870,IF(AV867&gt;=AV873,AV873,AV867)+0.00000001),IF(AV871&gt;=AV870,AV870-AU872,AV871-AU872)+0.00000001),1)</f>
        <v>0</v>
      </c>
      <c r="AW874" s="68">
        <f t="shared" ref="AW874" si="16435">FLOOR(IF(OR(AW869=0,AW869=1),IF(AW873&gt;AW870,AW870,IF(AW867&gt;=AW873,AW873,AW867)+0.00000001),IF(AW871&gt;=AW870,AW870-AV872,AW871-AV872)+0.00000001),1)</f>
        <v>0</v>
      </c>
      <c r="AX874" s="68">
        <f t="shared" ref="AX874" si="16436">FLOOR(IF(OR(AX869=0,AX869=1),IF(AX873&gt;AX870,AX870,IF(AX867&gt;=AX873,AX873,AX867)+0.00000001),IF(AX871&gt;=AX870,AX870-AW872,AX871-AW872)+0.00000001),1)</f>
        <v>0</v>
      </c>
      <c r="AY874" s="68">
        <f t="shared" ref="AY874" si="16437">FLOOR(IF(OR(AY869=0,AY869=1),IF(AY873&gt;AY870,AY870,IF(AY867&gt;=AY873,AY873,AY867)+0.00000001),IF(AY871&gt;=AY870,AY870-AX872,AY871-AX872)+0.00000001),1)</f>
        <v>0</v>
      </c>
      <c r="AZ874" s="68">
        <f t="shared" ref="AZ874" si="16438">FLOOR(IF(OR(AZ869=0,AZ869=1),IF(AZ873&gt;AZ870,AZ870,IF(AZ867&gt;=AZ873,AZ873,AZ867)+0.00000001),IF(AZ871&gt;=AZ870,AZ870-AY872,AZ871-AY872)+0.00000001),1)</f>
        <v>0</v>
      </c>
      <c r="BA874" s="68">
        <f t="shared" ref="BA874" si="16439">FLOOR(IF(OR(BA869=0,BA869=1),IF(BA873&gt;BA870,BA870,IF(BA867&gt;=BA873,BA873,BA867)+0.00000001),IF(BA871&gt;=BA870,BA870-AZ872,BA871-AZ872)+0.00000001),1)</f>
        <v>0</v>
      </c>
      <c r="BB874" s="68">
        <f t="shared" ref="BB874" si="16440">FLOOR(IF(OR(BB869=0,BB869=1),IF(BB873&gt;BB870,BB870,IF(BB867&gt;=BB873,BB873,BB867)+0.00000001),IF(BB871&gt;=BB870,BB870-BA872,BB871-BA872)+0.00000001),1)</f>
        <v>0</v>
      </c>
      <c r="BC874" s="68">
        <f t="shared" ref="BC874" si="16441">FLOOR(IF(OR(BC869=0,BC869=1),IF(BC873&gt;BC870,BC870,IF(BC867&gt;=BC873,BC873,BC867)+0.00000001),IF(BC871&gt;=BC870,BC870-BB872,BC871-BB872)+0.00000001),1)</f>
        <v>0</v>
      </c>
      <c r="BD874" s="68">
        <f t="shared" ref="BD874" si="16442">FLOOR(IF(OR(BD869=0,BD869=1),IF(BD873&gt;BD870,BD870,IF(BD867&gt;=BD873,BD873,BD867)+0.00000001),IF(BD871&gt;=BD870,BD870-BC872,BD871-BC872)+0.00000001),1)</f>
        <v>0</v>
      </c>
      <c r="BE874" s="68">
        <f t="shared" ref="BE874" si="16443">FLOOR(IF(OR(BE869=0,BE869=1),IF(BE873&gt;BE870,BE870,IF(BE867&gt;=BE873,BE873,BE867)+0.00000001),IF(BE871&gt;=BE870,BE870-BD872,BE871-BD872)+0.00000001),1)</f>
        <v>0</v>
      </c>
      <c r="BF874" s="68">
        <f t="shared" ref="BF874" si="16444">FLOOR(IF(OR(BF869=0,BF869=1),IF(BF873&gt;BF870,BF870,IF(BF867&gt;=BF873,BF873,BF867)+0.00000001),IF(BF871&gt;=BF870,BF870-BE872,BF871-BE872)+0.00000001),1)</f>
        <v>0</v>
      </c>
      <c r="BG874" s="68">
        <f t="shared" ref="BG874" si="16445">FLOOR(IF(OR(BG869=0,BG869=1),IF(BG873&gt;BG870,BG870,IF(BG867&gt;=BG873,BG873,BG867)+0.00000001),IF(BG871&gt;=BG870,BG870-BF872,BG871-BF872)+0.00000001),1)</f>
        <v>0</v>
      </c>
      <c r="BH874" s="68">
        <f t="shared" ref="BH874" si="16446">FLOOR(IF(OR(BH869=0,BH869=1),IF(BH873&gt;BH870,BH870,IF(BH867&gt;=BH873,BH873,BH867)+0.00000001),IF(BH871&gt;=BH870,BH870-BG872,BH871-BG872)+0.00000001),1)</f>
        <v>0</v>
      </c>
      <c r="BI874" s="68">
        <f t="shared" ref="BI874" si="16447">FLOOR(IF(OR(BI869=0,BI869=1),IF(BI873&gt;BI870,BI870,IF(BI867&gt;=BI873,BI873,BI867)+0.00000001),IF(BI871&gt;=BI870,BI870-BH872,BI871-BH872)+0.00000001),1)</f>
        <v>0</v>
      </c>
      <c r="BJ874" s="68">
        <f t="shared" ref="BJ874" si="16448">FLOOR(IF(OR(BJ869=0,BJ869=1),IF(BJ873&gt;BJ870,BJ870,IF(BJ867&gt;=BJ873,BJ873,BJ867)+0.00000001),IF(BJ871&gt;=BJ870,BJ870-BI872,BJ871-BI872)+0.00000001),1)</f>
        <v>0</v>
      </c>
      <c r="BK874" s="68">
        <f t="shared" ref="BK874" si="16449">FLOOR(IF(OR(BK869=0,BK869=1),IF(BK873&gt;BK870,BK870,IF(BK867&gt;=BK873,BK873,BK867)+0.00000001),IF(BK871&gt;=BK870,BK870-BJ872,BK871-BJ872)+0.00000001),1)</f>
        <v>0</v>
      </c>
      <c r="BL874" s="68">
        <f t="shared" ref="BL874" si="16450">FLOOR(IF(OR(BL869=0,BL869=1),IF(BL873&gt;BL870,BL870,IF(BL867&gt;=BL873,BL873,BL867)+0.00000001),IF(BL871&gt;=BL870,BL870-BK872,BL871-BK872)+0.00000001),1)</f>
        <v>0</v>
      </c>
      <c r="BM874" s="68">
        <f t="shared" ref="BM874" si="16451">FLOOR(IF(OR(BM869=0,BM869=1),IF(BM873&gt;BM870,BM870,IF(BM867&gt;=BM873,BM873,BM867)+0.00000001),IF(BM871&gt;=BM870,BM870-BL872,BM871-BL872)+0.00000001),1)</f>
        <v>0</v>
      </c>
      <c r="BN874" s="362"/>
      <c r="BO874" s="364"/>
      <c r="BP874" s="366"/>
      <c r="BQ874" s="366"/>
      <c r="BR874" s="106"/>
      <c r="BS874" s="106"/>
      <c r="BT874" s="106"/>
      <c r="BU874" s="106"/>
      <c r="BV874" s="106"/>
      <c r="BW874" s="106"/>
      <c r="BX874" s="106"/>
      <c r="BY874" s="106"/>
      <c r="BZ874" s="106"/>
      <c r="CA874" s="106"/>
      <c r="CB874" s="106"/>
      <c r="CC874" s="106"/>
      <c r="CD874" s="106"/>
      <c r="CE874" s="106"/>
      <c r="CF874" s="106"/>
      <c r="CG874" s="106"/>
    </row>
    <row r="875" spans="1:85" s="245" customFormat="1" ht="25.4" customHeight="1" thickBot="1" x14ac:dyDescent="0.4">
      <c r="A875" s="243"/>
      <c r="B875" s="129"/>
      <c r="C875" s="69"/>
      <c r="D875" s="69"/>
      <c r="E875" s="69"/>
      <c r="F875" s="69"/>
      <c r="G875" s="69"/>
      <c r="H875" s="69"/>
      <c r="I875" s="69"/>
      <c r="J875" s="69"/>
      <c r="K875" s="69"/>
      <c r="L875" s="69"/>
      <c r="M875" s="70"/>
      <c r="N875" s="7"/>
      <c r="O875" s="193"/>
      <c r="P875" s="106"/>
      <c r="Q875" s="216" t="s">
        <v>145</v>
      </c>
      <c r="R875" s="72">
        <f>IF($J866="Ano",R874*'Podpůrná data'!$B$5,R874*'Podpůrná data'!$B$3)</f>
        <v>0</v>
      </c>
      <c r="S875" s="72">
        <f>IF($J866="Ano",S874*'Podpůrná data'!$B$5,S874*'Podpůrná data'!$B$3)</f>
        <v>0</v>
      </c>
      <c r="T875" s="72">
        <f>IF($J866="Ano",T874*'Podpůrná data'!$B$5,T874*'Podpůrná data'!$B$3)</f>
        <v>0</v>
      </c>
      <c r="U875" s="72">
        <f>IF($J866="Ano",U874*'Podpůrná data'!$B$5,U874*'Podpůrná data'!$B$3)</f>
        <v>0</v>
      </c>
      <c r="V875" s="72">
        <f>IF($J866="Ano",V874*'Podpůrná data'!$B$5,V874*'Podpůrná data'!$B$3)</f>
        <v>0</v>
      </c>
      <c r="W875" s="72">
        <f>IF($J866="Ano",W874*'Podpůrná data'!$B$5,W874*'Podpůrná data'!$B$3)</f>
        <v>0</v>
      </c>
      <c r="X875" s="72">
        <f>IF($J866="Ano",X874*'Podpůrná data'!$B$5,X874*'Podpůrná data'!$B$3)</f>
        <v>0</v>
      </c>
      <c r="Y875" s="72">
        <f>IF($J866="Ano",Y874*'Podpůrná data'!$B$5,Y874*'Podpůrná data'!$B$3)</f>
        <v>0</v>
      </c>
      <c r="Z875" s="72">
        <f>IF($J866="Ano",Z874*'Podpůrná data'!$B$5,Z874*'Podpůrná data'!$B$3)</f>
        <v>0</v>
      </c>
      <c r="AA875" s="72">
        <f>IF($J866="Ano",AA874*'Podpůrná data'!$B$5,AA874*'Podpůrná data'!$B$3)</f>
        <v>0</v>
      </c>
      <c r="AB875" s="72">
        <f>IF($J866="Ano",AB874*'Podpůrná data'!$B$5,AB874*'Podpůrná data'!$B$3)</f>
        <v>0</v>
      </c>
      <c r="AC875" s="72">
        <f>IF($J866="Ano",AC874*'Podpůrná data'!$B$5,AC874*'Podpůrná data'!$B$3)</f>
        <v>0</v>
      </c>
      <c r="AD875" s="72">
        <f>IF($J866="Ano",AD874*'Podpůrná data'!$B$5,AD874*'Podpůrná data'!$B$3)</f>
        <v>0</v>
      </c>
      <c r="AE875" s="72">
        <f>IF($J866="Ano",AE874*'Podpůrná data'!$B$5,AE874*'Podpůrná data'!$B$3)</f>
        <v>0</v>
      </c>
      <c r="AF875" s="72">
        <f>IF($J866="Ano",AF874*'Podpůrná data'!$B$5,AF874*'Podpůrná data'!$B$3)</f>
        <v>0</v>
      </c>
      <c r="AG875" s="72">
        <f>IF($J866="Ano",AG874*'Podpůrná data'!$B$5,AG874*'Podpůrná data'!$B$3)</f>
        <v>0</v>
      </c>
      <c r="AH875" s="72">
        <f>IF($J866="Ano",AH874*'Podpůrná data'!$B$5,AH874*'Podpůrná data'!$B$3)</f>
        <v>0</v>
      </c>
      <c r="AI875" s="72">
        <f>IF($J866="Ano",AI874*'Podpůrná data'!$B$5,AI874*'Podpůrná data'!$B$3)</f>
        <v>0</v>
      </c>
      <c r="AJ875" s="72">
        <f>IF($J866="Ano",AJ874*'Podpůrná data'!$B$5,AJ874*'Podpůrná data'!$B$3)</f>
        <v>0</v>
      </c>
      <c r="AK875" s="72">
        <f>IF($J866="Ano",AK874*'Podpůrná data'!$B$5,AK874*'Podpůrná data'!$B$3)</f>
        <v>0</v>
      </c>
      <c r="AL875" s="72">
        <f>IF($J866="Ano",AL874*'Podpůrná data'!$B$5,AL874*'Podpůrná data'!$B$3)</f>
        <v>0</v>
      </c>
      <c r="AM875" s="72">
        <f>IF($J866="Ano",AM874*'Podpůrná data'!$B$5,AM874*'Podpůrná data'!$B$3)</f>
        <v>0</v>
      </c>
      <c r="AN875" s="72">
        <f>IF($J866="Ano",AN874*'Podpůrná data'!$B$5,AN874*'Podpůrná data'!$B$3)</f>
        <v>0</v>
      </c>
      <c r="AO875" s="72">
        <f>IF($J866="Ano",AO874*'Podpůrná data'!$B$5,AO874*'Podpůrná data'!$B$3)</f>
        <v>0</v>
      </c>
      <c r="AP875" s="72">
        <f>IF($J866="Ano",AP874*'Podpůrná data'!$B$5,AP874*'Podpůrná data'!$B$3)</f>
        <v>0</v>
      </c>
      <c r="AQ875" s="72">
        <f>IF($J866="Ano",AQ874*'Podpůrná data'!$B$5,AQ874*'Podpůrná data'!$B$3)</f>
        <v>0</v>
      </c>
      <c r="AR875" s="72">
        <f>IF($J866="Ano",AR874*'Podpůrná data'!$B$5,AR874*'Podpůrná data'!$B$3)</f>
        <v>0</v>
      </c>
      <c r="AS875" s="72">
        <f>IF($J866="Ano",AS874*'Podpůrná data'!$B$5,AS874*'Podpůrná data'!$B$3)</f>
        <v>0</v>
      </c>
      <c r="AT875" s="72">
        <f>IF($J866="Ano",AT874*'Podpůrná data'!$B$5,AT874*'Podpůrná data'!$B$3)</f>
        <v>0</v>
      </c>
      <c r="AU875" s="72">
        <f>IF($J866="Ano",AU874*'Podpůrná data'!$B$5,AU874*'Podpůrná data'!$B$3)</f>
        <v>0</v>
      </c>
      <c r="AV875" s="72">
        <f>IF($J866="Ano",AV874*'Podpůrná data'!$B$5,AV874*'Podpůrná data'!$B$3)</f>
        <v>0</v>
      </c>
      <c r="AW875" s="72">
        <f>IF($J866="Ano",AW874*'Podpůrná data'!$B$5,AW874*'Podpůrná data'!$B$3)</f>
        <v>0</v>
      </c>
      <c r="AX875" s="72">
        <f>IF($J866="Ano",AX874*'Podpůrná data'!$B$5,AX874*'Podpůrná data'!$B$3)</f>
        <v>0</v>
      </c>
      <c r="AY875" s="72">
        <f>IF($J866="Ano",AY874*'Podpůrná data'!$B$5,AY874*'Podpůrná data'!$B$3)</f>
        <v>0</v>
      </c>
      <c r="AZ875" s="72">
        <f>IF($J866="Ano",AZ874*'Podpůrná data'!$B$5,AZ874*'Podpůrná data'!$B$3)</f>
        <v>0</v>
      </c>
      <c r="BA875" s="72">
        <f>IF($J866="Ano",BA874*'Podpůrná data'!$B$5,BA874*'Podpůrná data'!$B$3)</f>
        <v>0</v>
      </c>
      <c r="BB875" s="72">
        <f>IF($J866="Ano",BB874*'Podpůrná data'!$B$5,BB874*'Podpůrná data'!$B$3)</f>
        <v>0</v>
      </c>
      <c r="BC875" s="72">
        <f>IF($J866="Ano",BC874*'Podpůrná data'!$B$5,BC874*'Podpůrná data'!$B$3)</f>
        <v>0</v>
      </c>
      <c r="BD875" s="72">
        <f>IF($J866="Ano",BD874*'Podpůrná data'!$B$5,BD874*'Podpůrná data'!$B$3)</f>
        <v>0</v>
      </c>
      <c r="BE875" s="72">
        <f>IF($J866="Ano",BE874*'Podpůrná data'!$B$5,BE874*'Podpůrná data'!$B$3)</f>
        <v>0</v>
      </c>
      <c r="BF875" s="72">
        <f>IF($J866="Ano",BF874*'Podpůrná data'!$B$5,BF874*'Podpůrná data'!$B$3)</f>
        <v>0</v>
      </c>
      <c r="BG875" s="72">
        <f>IF($J866="Ano",BG874*'Podpůrná data'!$B$5,BG874*'Podpůrná data'!$B$3)</f>
        <v>0</v>
      </c>
      <c r="BH875" s="72">
        <f>IF($J866="Ano",BH874*'Podpůrná data'!$B$5,BH874*'Podpůrná data'!$B$3)</f>
        <v>0</v>
      </c>
      <c r="BI875" s="72">
        <f>IF($J866="Ano",BI874*'Podpůrná data'!$B$5,BI874*'Podpůrná data'!$B$3)</f>
        <v>0</v>
      </c>
      <c r="BJ875" s="72">
        <f>IF($J866="Ano",BJ874*'Podpůrná data'!$B$5,BJ874*'Podpůrná data'!$B$3)</f>
        <v>0</v>
      </c>
      <c r="BK875" s="72">
        <f>IF($J866="Ano",BK874*'Podpůrná data'!$B$5,BK874*'Podpůrná data'!$B$3)</f>
        <v>0</v>
      </c>
      <c r="BL875" s="72">
        <f>IF($J866="Ano",BL874*'Podpůrná data'!$B$5,BL874*'Podpůrná data'!$B$3)</f>
        <v>0</v>
      </c>
      <c r="BM875" s="72">
        <f>IF($J866="Ano",BM874*'Podpůrná data'!$B$5,BM874*'Podpůrná data'!$B$3)</f>
        <v>0</v>
      </c>
      <c r="BN875" s="363"/>
      <c r="BO875" s="365"/>
      <c r="BP875" s="367"/>
      <c r="BQ875" s="367"/>
      <c r="BR875" s="106"/>
      <c r="BS875" s="178">
        <f>SUMIFS($R875:$BM875,$R865:$BM865,"1. ZoR")</f>
        <v>0</v>
      </c>
      <c r="BT875" s="178">
        <f>SUMIFS($R875:$BM875,$R865:$BM865,"2. ZoR")</f>
        <v>0</v>
      </c>
      <c r="BU875" s="178">
        <f>SUMIFS($R875:$BM875,$R865:$BM865,"3. ZoR")</f>
        <v>0</v>
      </c>
      <c r="BV875" s="178">
        <f>SUMIFS($R875:$BM875,$R865:$BM865,"4. ZoR")</f>
        <v>0</v>
      </c>
      <c r="BW875" s="178">
        <f>SUMIFS($R875:$BM875,$R865:$BM865,"5. ZoR")</f>
        <v>0</v>
      </c>
      <c r="BX875" s="178">
        <f>SUMIFS($R875:$BM875,$R865:$BM865,"6. ZoR")</f>
        <v>0</v>
      </c>
      <c r="BY875" s="178">
        <f>SUMIFS($R875:$BM875,$R865:$BM865,"7. ZoR")</f>
        <v>0</v>
      </c>
      <c r="BZ875" s="178">
        <f>SUMIFS($R875:$BM875,$R865:$BM865,"8. ZoR")</f>
        <v>0</v>
      </c>
      <c r="CA875" s="178">
        <f>SUMIFS($R875:$BM875,$R865:$BM865,"9. ZoR")</f>
        <v>0</v>
      </c>
      <c r="CB875" s="178">
        <f>SUMIFS($R875:$BM875,$R865:$BM865,"10. ZoR")</f>
        <v>0</v>
      </c>
      <c r="CC875" s="178">
        <f>SUMIFS($R875:$BM875,$R865:$BM865,"11. ZoR")</f>
        <v>0</v>
      </c>
      <c r="CD875" s="178">
        <f>SUMIFS($R875:$BM875,$R865:$BM865,"12. ZoR")</f>
        <v>0</v>
      </c>
      <c r="CE875" s="178">
        <f>SUMIFS($R875:$BM875,$R865:$BM865,"13. ZoR")</f>
        <v>0</v>
      </c>
      <c r="CF875" s="178">
        <f>SUMIFS($R875:$BM875,$R865:$BM865,"14. ZoR")</f>
        <v>0</v>
      </c>
      <c r="CG875" s="178">
        <f>SUMIFS($R875:$BM875,$R865:$BM865,"15. ZoR")</f>
        <v>0</v>
      </c>
    </row>
    <row r="876" spans="1:85" ht="15" hidden="1" thickBot="1" x14ac:dyDescent="0.4">
      <c r="B876" s="105"/>
      <c r="C876" s="130"/>
      <c r="D876" s="130"/>
      <c r="E876" s="130"/>
      <c r="F876" s="130"/>
      <c r="G876" s="130"/>
      <c r="H876" s="105"/>
      <c r="I876" s="105"/>
      <c r="J876" s="105"/>
      <c r="K876" s="105"/>
      <c r="L876" s="105"/>
      <c r="M876" s="105"/>
      <c r="N876" s="7"/>
      <c r="O876" s="105"/>
      <c r="P876" s="105"/>
      <c r="Q876" s="105"/>
      <c r="R876" s="105"/>
      <c r="S876" s="105"/>
      <c r="T876" s="7"/>
      <c r="U876" s="105"/>
      <c r="V876" s="105"/>
      <c r="W876" s="105"/>
      <c r="X876" s="105"/>
      <c r="Y876" s="105"/>
      <c r="Z876" s="105"/>
      <c r="AA876" s="105"/>
      <c r="AB876" s="105"/>
      <c r="AC876" s="105"/>
      <c r="AD876" s="105"/>
      <c r="AE876" s="105"/>
      <c r="AF876" s="105"/>
      <c r="AG876" s="105"/>
      <c r="AH876" s="105"/>
      <c r="AI876" s="105"/>
      <c r="AJ876" s="105"/>
      <c r="AK876" s="105"/>
      <c r="AL876" s="105"/>
      <c r="AM876" s="105"/>
      <c r="AN876" s="105"/>
      <c r="AO876" s="105"/>
      <c r="AP876" s="105"/>
      <c r="AQ876" s="105"/>
      <c r="AR876" s="105"/>
      <c r="AS876" s="105"/>
      <c r="AT876" s="105"/>
      <c r="AU876" s="105"/>
      <c r="AV876" s="105"/>
      <c r="AW876" s="105"/>
      <c r="AX876" s="105"/>
      <c r="AY876" s="105"/>
      <c r="AZ876" s="105"/>
      <c r="BA876" s="105"/>
      <c r="BB876" s="105"/>
      <c r="BC876" s="105"/>
      <c r="BD876" s="105"/>
      <c r="BE876" s="105"/>
      <c r="BF876" s="105"/>
      <c r="BG876" s="105"/>
      <c r="BH876" s="105"/>
      <c r="BI876" s="105"/>
      <c r="BJ876" s="105"/>
      <c r="BK876" s="105"/>
      <c r="BL876" s="105"/>
      <c r="BM876" s="105"/>
      <c r="BN876" s="105"/>
      <c r="BO876" s="105"/>
      <c r="BP876" s="105"/>
      <c r="BQ876" s="105"/>
      <c r="BR876" s="105"/>
      <c r="BS876" s="105"/>
      <c r="BT876" s="105"/>
      <c r="BU876" s="105"/>
      <c r="BV876" s="105"/>
      <c r="BW876" s="105"/>
      <c r="BX876" s="105"/>
      <c r="BY876" s="105"/>
      <c r="BZ876" s="105"/>
      <c r="CA876" s="105"/>
      <c r="CB876" s="105"/>
      <c r="CC876" s="105"/>
      <c r="CD876" s="105"/>
      <c r="CE876" s="105"/>
      <c r="CF876" s="105"/>
      <c r="CG876" s="105"/>
    </row>
    <row r="877" spans="1:85" s="245" customFormat="1" ht="69.650000000000006" customHeight="1" thickBot="1" x14ac:dyDescent="0.4">
      <c r="A877" s="249"/>
      <c r="B877" s="120"/>
      <c r="C877" s="360" t="s">
        <v>2</v>
      </c>
      <c r="D877" s="121"/>
      <c r="E877" s="131" t="s">
        <v>206</v>
      </c>
      <c r="F877" s="131" t="s">
        <v>444</v>
      </c>
      <c r="G877" s="131" t="s">
        <v>208</v>
      </c>
      <c r="H877" s="122" t="s">
        <v>94</v>
      </c>
      <c r="I877" s="122" t="s">
        <v>95</v>
      </c>
      <c r="J877" s="122" t="s">
        <v>96</v>
      </c>
      <c r="K877" s="122" t="s">
        <v>216</v>
      </c>
      <c r="L877" s="122" t="s">
        <v>218</v>
      </c>
      <c r="M877" s="138" t="s">
        <v>1</v>
      </c>
      <c r="N877" s="7"/>
      <c r="O877" s="124">
        <v>208002</v>
      </c>
      <c r="P877" s="106"/>
      <c r="Q877" s="194" t="s">
        <v>128</v>
      </c>
      <c r="R877" s="83" t="s">
        <v>4</v>
      </c>
      <c r="S877" s="83" t="s">
        <v>5</v>
      </c>
      <c r="T877" s="83" t="s">
        <v>6</v>
      </c>
      <c r="U877" s="83" t="s">
        <v>7</v>
      </c>
      <c r="V877" s="83" t="s">
        <v>8</v>
      </c>
      <c r="W877" s="83" t="s">
        <v>9</v>
      </c>
      <c r="X877" s="83" t="s">
        <v>10</v>
      </c>
      <c r="Y877" s="83" t="s">
        <v>11</v>
      </c>
      <c r="Z877" s="83" t="s">
        <v>12</v>
      </c>
      <c r="AA877" s="83" t="s">
        <v>13</v>
      </c>
      <c r="AB877" s="83" t="s">
        <v>14</v>
      </c>
      <c r="AC877" s="83" t="s">
        <v>15</v>
      </c>
      <c r="AD877" s="83" t="s">
        <v>16</v>
      </c>
      <c r="AE877" s="83" t="s">
        <v>17</v>
      </c>
      <c r="AF877" s="83" t="s">
        <v>18</v>
      </c>
      <c r="AG877" s="83" t="s">
        <v>19</v>
      </c>
      <c r="AH877" s="83" t="s">
        <v>20</v>
      </c>
      <c r="AI877" s="83" t="s">
        <v>21</v>
      </c>
      <c r="AJ877" s="83" t="s">
        <v>22</v>
      </c>
      <c r="AK877" s="83" t="s">
        <v>23</v>
      </c>
      <c r="AL877" s="83" t="s">
        <v>24</v>
      </c>
      <c r="AM877" s="83" t="s">
        <v>25</v>
      </c>
      <c r="AN877" s="83" t="s">
        <v>26</v>
      </c>
      <c r="AO877" s="83" t="s">
        <v>27</v>
      </c>
      <c r="AP877" s="83" t="s">
        <v>28</v>
      </c>
      <c r="AQ877" s="83" t="s">
        <v>29</v>
      </c>
      <c r="AR877" s="83" t="s">
        <v>30</v>
      </c>
      <c r="AS877" s="83" t="s">
        <v>31</v>
      </c>
      <c r="AT877" s="83" t="s">
        <v>32</v>
      </c>
      <c r="AU877" s="83" t="s">
        <v>33</v>
      </c>
      <c r="AV877" s="83" t="s">
        <v>34</v>
      </c>
      <c r="AW877" s="83" t="s">
        <v>35</v>
      </c>
      <c r="AX877" s="83" t="s">
        <v>36</v>
      </c>
      <c r="AY877" s="83" t="s">
        <v>37</v>
      </c>
      <c r="AZ877" s="83" t="s">
        <v>38</v>
      </c>
      <c r="BA877" s="83" t="s">
        <v>39</v>
      </c>
      <c r="BB877" s="83" t="s">
        <v>40</v>
      </c>
      <c r="BC877" s="83" t="s">
        <v>41</v>
      </c>
      <c r="BD877" s="83" t="s">
        <v>42</v>
      </c>
      <c r="BE877" s="83" t="s">
        <v>43</v>
      </c>
      <c r="BF877" s="83" t="s">
        <v>44</v>
      </c>
      <c r="BG877" s="83" t="s">
        <v>45</v>
      </c>
      <c r="BH877" s="83" t="s">
        <v>46</v>
      </c>
      <c r="BI877" s="83" t="s">
        <v>47</v>
      </c>
      <c r="BJ877" s="83" t="s">
        <v>48</v>
      </c>
      <c r="BK877" s="83" t="s">
        <v>49</v>
      </c>
      <c r="BL877" s="83" t="s">
        <v>50</v>
      </c>
      <c r="BM877" s="83" t="s">
        <v>51</v>
      </c>
      <c r="BN877" s="134" t="s">
        <v>163</v>
      </c>
      <c r="BO877" s="135" t="s">
        <v>164</v>
      </c>
      <c r="BP877" s="135" t="s">
        <v>146</v>
      </c>
      <c r="BQ877" s="135" t="s">
        <v>214</v>
      </c>
      <c r="BR877" s="106"/>
      <c r="BS877" s="368" t="s">
        <v>238</v>
      </c>
      <c r="BT877" s="369"/>
      <c r="BU877" s="369"/>
      <c r="BV877" s="369"/>
      <c r="BW877" s="369"/>
      <c r="BX877" s="369"/>
      <c r="BY877" s="369"/>
      <c r="BZ877" s="369"/>
      <c r="CA877" s="369"/>
      <c r="CB877" s="369"/>
      <c r="CC877" s="369"/>
      <c r="CD877" s="369"/>
      <c r="CE877" s="369"/>
      <c r="CF877" s="369"/>
      <c r="CG877" s="369"/>
    </row>
    <row r="878" spans="1:85" s="245" customFormat="1" ht="21" hidden="1" customHeight="1" x14ac:dyDescent="0.35">
      <c r="A878" s="250"/>
      <c r="B878" s="113"/>
      <c r="C878" s="361"/>
      <c r="D878" s="125"/>
      <c r="E878" s="125"/>
      <c r="F878" s="125"/>
      <c r="G878" s="125"/>
      <c r="H878" s="370" t="s">
        <v>250</v>
      </c>
      <c r="I878" s="371" t="s">
        <v>425</v>
      </c>
      <c r="J878" s="357" t="s">
        <v>97</v>
      </c>
      <c r="K878" s="357" t="s">
        <v>217</v>
      </c>
      <c r="L878" s="137"/>
      <c r="M878" s="373" t="s">
        <v>93</v>
      </c>
      <c r="N878" s="7"/>
      <c r="O878" s="375" t="s">
        <v>3</v>
      </c>
      <c r="P878" s="106"/>
      <c r="Q878" s="84"/>
      <c r="R878" s="74">
        <f>MONTH(Úvod!$F$10)</f>
        <v>1</v>
      </c>
      <c r="S878" s="75">
        <f t="shared" ref="S878" si="16452">IF(R878=12,1,R878+1)</f>
        <v>2</v>
      </c>
      <c r="T878" s="75">
        <f t="shared" ref="T878" si="16453">IF(S878=12,1,S878+1)</f>
        <v>3</v>
      </c>
      <c r="U878" s="76">
        <f t="shared" ref="U878" si="16454">IF(T878=12,1,T878+1)</f>
        <v>4</v>
      </c>
      <c r="V878" s="76">
        <f t="shared" ref="V878" si="16455">IF(U878=12,1,U878+1)</f>
        <v>5</v>
      </c>
      <c r="W878" s="76">
        <f t="shared" ref="W878" si="16456">IF(V878=12,1,V878+1)</f>
        <v>6</v>
      </c>
      <c r="X878" s="76">
        <f t="shared" ref="X878" si="16457">IF(W878=12,1,W878+1)</f>
        <v>7</v>
      </c>
      <c r="Y878" s="76">
        <f t="shared" ref="Y878" si="16458">IF(X878=12,1,X878+1)</f>
        <v>8</v>
      </c>
      <c r="Z878" s="76">
        <f t="shared" ref="Z878" si="16459">IF(Y878=12,1,Y878+1)</f>
        <v>9</v>
      </c>
      <c r="AA878" s="76">
        <f>IF(Z878=12,1,Z878+1)</f>
        <v>10</v>
      </c>
      <c r="AB878" s="76">
        <f t="shared" ref="AB878" si="16460">IF(AA878=12,1,AA878+1)</f>
        <v>11</v>
      </c>
      <c r="AC878" s="76">
        <f t="shared" ref="AC878" si="16461">IF(AB878=12,1,AB878+1)</f>
        <v>12</v>
      </c>
      <c r="AD878" s="76">
        <f t="shared" ref="AD878" si="16462">IF(AC878=12,1,AC878+1)</f>
        <v>1</v>
      </c>
      <c r="AE878" s="76">
        <f t="shared" ref="AE878" si="16463">IF(AD878=12,1,AD878+1)</f>
        <v>2</v>
      </c>
      <c r="AF878" s="76">
        <f t="shared" ref="AF878" si="16464">IF(AE878=12,1,AE878+1)</f>
        <v>3</v>
      </c>
      <c r="AG878" s="76">
        <f t="shared" ref="AG878" si="16465">IF(AF878=12,1,AF878+1)</f>
        <v>4</v>
      </c>
      <c r="AH878" s="76">
        <f t="shared" ref="AH878" si="16466">IF(AG878=12,1,AG878+1)</f>
        <v>5</v>
      </c>
      <c r="AI878" s="76">
        <f t="shared" ref="AI878" si="16467">IF(AH878=12,1,AH878+1)</f>
        <v>6</v>
      </c>
      <c r="AJ878" s="76">
        <f>IF(AI878=12,1,AI878+1)</f>
        <v>7</v>
      </c>
      <c r="AK878" s="76">
        <f t="shared" ref="AK878" si="16468">IF(AJ878=12,1,AJ878+1)</f>
        <v>8</v>
      </c>
      <c r="AL878" s="76">
        <f t="shared" ref="AL878" si="16469">IF(AK878=12,1,AK878+1)</f>
        <v>9</v>
      </c>
      <c r="AM878" s="76">
        <f t="shared" ref="AM878" si="16470">IF(AL878=12,1,AL878+1)</f>
        <v>10</v>
      </c>
      <c r="AN878" s="76">
        <f t="shared" ref="AN878" si="16471">IF(AM878=12,1,AM878+1)</f>
        <v>11</v>
      </c>
      <c r="AO878" s="76">
        <f t="shared" ref="AO878" si="16472">IF(AN878=12,1,AN878+1)</f>
        <v>12</v>
      </c>
      <c r="AP878" s="76">
        <f t="shared" ref="AP878" si="16473">IF(AO878=12,1,AO878+1)</f>
        <v>1</v>
      </c>
      <c r="AQ878" s="76">
        <f t="shared" ref="AQ878" si="16474">IF(AP878=12,1,AP878+1)</f>
        <v>2</v>
      </c>
      <c r="AR878" s="76">
        <f t="shared" ref="AR878" si="16475">IF(AQ878=12,1,AQ878+1)</f>
        <v>3</v>
      </c>
      <c r="AS878" s="76">
        <f t="shared" ref="AS878" si="16476">IF(AR878=12,1,AR878+1)</f>
        <v>4</v>
      </c>
      <c r="AT878" s="76">
        <f t="shared" ref="AT878" si="16477">IF(AS878=12,1,AS878+1)</f>
        <v>5</v>
      </c>
      <c r="AU878" s="76">
        <f t="shared" ref="AU878" si="16478">IF(AT878=12,1,AT878+1)</f>
        <v>6</v>
      </c>
      <c r="AV878" s="76">
        <f t="shared" ref="AV878" si="16479">IF(AU878=12,1,AU878+1)</f>
        <v>7</v>
      </c>
      <c r="AW878" s="76">
        <f t="shared" ref="AW878" si="16480">IF(AV878=12,1,AV878+1)</f>
        <v>8</v>
      </c>
      <c r="AX878" s="76">
        <f t="shared" ref="AX878" si="16481">IF(AW878=12,1,AW878+1)</f>
        <v>9</v>
      </c>
      <c r="AY878" s="76">
        <f t="shared" ref="AY878" si="16482">IF(AX878=12,1,AX878+1)</f>
        <v>10</v>
      </c>
      <c r="AZ878" s="76">
        <f t="shared" ref="AZ878" si="16483">IF(AY878=12,1,AY878+1)</f>
        <v>11</v>
      </c>
      <c r="BA878" s="76">
        <f t="shared" ref="BA878" si="16484">IF(AZ878=12,1,AZ878+1)</f>
        <v>12</v>
      </c>
      <c r="BB878" s="76">
        <f t="shared" ref="BB878" si="16485">IF(BA878=12,1,BA878+1)</f>
        <v>1</v>
      </c>
      <c r="BC878" s="76">
        <f t="shared" ref="BC878" si="16486">IF(BB878=12,1,BB878+1)</f>
        <v>2</v>
      </c>
      <c r="BD878" s="76">
        <f t="shared" ref="BD878" si="16487">IF(BC878=12,1,BC878+1)</f>
        <v>3</v>
      </c>
      <c r="BE878" s="76">
        <f t="shared" ref="BE878" si="16488">IF(BD878=12,1,BD878+1)</f>
        <v>4</v>
      </c>
      <c r="BF878" s="76">
        <f t="shared" ref="BF878" si="16489">IF(BE878=12,1,BE878+1)</f>
        <v>5</v>
      </c>
      <c r="BG878" s="76">
        <f t="shared" ref="BG878" si="16490">IF(BF878=12,1,BF878+1)</f>
        <v>6</v>
      </c>
      <c r="BH878" s="76">
        <f t="shared" ref="BH878" si="16491">IF(BG878=12,1,BG878+1)</f>
        <v>7</v>
      </c>
      <c r="BI878" s="76">
        <f t="shared" ref="BI878" si="16492">IF(BH878=12,1,BH878+1)</f>
        <v>8</v>
      </c>
      <c r="BJ878" s="76">
        <f t="shared" ref="BJ878" si="16493">IF(BI878=12,1,BI878+1)</f>
        <v>9</v>
      </c>
      <c r="BK878" s="76">
        <f t="shared" ref="BK878" si="16494">IF(BJ878=12,1,BJ878+1)</f>
        <v>10</v>
      </c>
      <c r="BL878" s="76">
        <f t="shared" ref="BL878" si="16495">IF(BK878=12,1,BK878+1)</f>
        <v>11</v>
      </c>
      <c r="BM878" s="76">
        <f t="shared" ref="BM878" si="16496">IF(BL878=12,1,BL878+1)</f>
        <v>12</v>
      </c>
      <c r="BN878" s="81"/>
      <c r="BO878" s="78"/>
      <c r="BP878" s="78"/>
      <c r="BQ878" s="78"/>
      <c r="BR878" s="106"/>
      <c r="BS878" s="106"/>
      <c r="BT878" s="106"/>
      <c r="BU878" s="106"/>
      <c r="BV878" s="106"/>
      <c r="BW878" s="106"/>
      <c r="BX878" s="106"/>
      <c r="BY878" s="106"/>
      <c r="BZ878" s="106"/>
      <c r="CA878" s="106"/>
      <c r="CB878" s="106"/>
      <c r="CC878" s="106"/>
      <c r="CD878" s="106"/>
      <c r="CE878" s="106"/>
      <c r="CF878" s="106"/>
      <c r="CG878" s="106"/>
    </row>
    <row r="879" spans="1:85" s="245" customFormat="1" ht="18" hidden="1" customHeight="1" x14ac:dyDescent="0.35">
      <c r="A879" s="250"/>
      <c r="B879" s="113"/>
      <c r="C879" s="361"/>
      <c r="D879" s="125"/>
      <c r="E879" s="125"/>
      <c r="F879" s="125"/>
      <c r="G879" s="125"/>
      <c r="H879" s="370"/>
      <c r="I879" s="371"/>
      <c r="J879" s="357"/>
      <c r="K879" s="357"/>
      <c r="L879" s="137"/>
      <c r="M879" s="373"/>
      <c r="N879" s="7"/>
      <c r="O879" s="376"/>
      <c r="P879" s="106"/>
      <c r="Q879" s="77"/>
      <c r="R879" s="59">
        <f t="shared" ref="R879:BM879" si="16497">VALUE(_xlfn.CONCAT(R878,".",R881))</f>
        <v>1</v>
      </c>
      <c r="S879" s="73">
        <f t="shared" si="16497"/>
        <v>32</v>
      </c>
      <c r="T879" s="73">
        <f t="shared" si="16497"/>
        <v>61</v>
      </c>
      <c r="U879" s="73">
        <f t="shared" si="16497"/>
        <v>92</v>
      </c>
      <c r="V879" s="73">
        <f t="shared" si="16497"/>
        <v>122</v>
      </c>
      <c r="W879" s="73">
        <f t="shared" si="16497"/>
        <v>153</v>
      </c>
      <c r="X879" s="73">
        <f t="shared" si="16497"/>
        <v>183</v>
      </c>
      <c r="Y879" s="73">
        <f t="shared" si="16497"/>
        <v>214</v>
      </c>
      <c r="Z879" s="73">
        <f t="shared" si="16497"/>
        <v>245</v>
      </c>
      <c r="AA879" s="73">
        <f t="shared" si="16497"/>
        <v>275</v>
      </c>
      <c r="AB879" s="73">
        <f t="shared" si="16497"/>
        <v>306</v>
      </c>
      <c r="AC879" s="73">
        <f t="shared" si="16497"/>
        <v>336</v>
      </c>
      <c r="AD879" s="73">
        <f t="shared" si="16497"/>
        <v>367</v>
      </c>
      <c r="AE879" s="73">
        <f t="shared" si="16497"/>
        <v>398</v>
      </c>
      <c r="AF879" s="73">
        <f t="shared" si="16497"/>
        <v>426</v>
      </c>
      <c r="AG879" s="73">
        <f t="shared" si="16497"/>
        <v>457</v>
      </c>
      <c r="AH879" s="73">
        <f t="shared" si="16497"/>
        <v>487</v>
      </c>
      <c r="AI879" s="73">
        <f t="shared" si="16497"/>
        <v>518</v>
      </c>
      <c r="AJ879" s="73">
        <f t="shared" si="16497"/>
        <v>548</v>
      </c>
      <c r="AK879" s="73">
        <f t="shared" si="16497"/>
        <v>579</v>
      </c>
      <c r="AL879" s="73">
        <f t="shared" si="16497"/>
        <v>610</v>
      </c>
      <c r="AM879" s="73">
        <f t="shared" si="16497"/>
        <v>640</v>
      </c>
      <c r="AN879" s="73">
        <f t="shared" si="16497"/>
        <v>671</v>
      </c>
      <c r="AO879" s="73">
        <f t="shared" si="16497"/>
        <v>701</v>
      </c>
      <c r="AP879" s="73">
        <f t="shared" si="16497"/>
        <v>732</v>
      </c>
      <c r="AQ879" s="73">
        <f t="shared" si="16497"/>
        <v>763</v>
      </c>
      <c r="AR879" s="73">
        <f t="shared" si="16497"/>
        <v>791</v>
      </c>
      <c r="AS879" s="73">
        <f t="shared" si="16497"/>
        <v>822</v>
      </c>
      <c r="AT879" s="73">
        <f t="shared" si="16497"/>
        <v>852</v>
      </c>
      <c r="AU879" s="73">
        <f t="shared" si="16497"/>
        <v>883</v>
      </c>
      <c r="AV879" s="73">
        <f t="shared" si="16497"/>
        <v>913</v>
      </c>
      <c r="AW879" s="73">
        <f t="shared" si="16497"/>
        <v>944</v>
      </c>
      <c r="AX879" s="73">
        <f t="shared" si="16497"/>
        <v>975</v>
      </c>
      <c r="AY879" s="73">
        <f t="shared" si="16497"/>
        <v>1005</v>
      </c>
      <c r="AZ879" s="73">
        <f t="shared" si="16497"/>
        <v>1036</v>
      </c>
      <c r="BA879" s="73">
        <f t="shared" si="16497"/>
        <v>1066</v>
      </c>
      <c r="BB879" s="73">
        <f t="shared" si="16497"/>
        <v>1097</v>
      </c>
      <c r="BC879" s="73">
        <f t="shared" si="16497"/>
        <v>1128</v>
      </c>
      <c r="BD879" s="73">
        <f t="shared" si="16497"/>
        <v>1156</v>
      </c>
      <c r="BE879" s="73">
        <f t="shared" si="16497"/>
        <v>1187</v>
      </c>
      <c r="BF879" s="73">
        <f t="shared" si="16497"/>
        <v>1217</v>
      </c>
      <c r="BG879" s="73">
        <f t="shared" si="16497"/>
        <v>1248</v>
      </c>
      <c r="BH879" s="73">
        <f t="shared" si="16497"/>
        <v>1278</v>
      </c>
      <c r="BI879" s="73">
        <f t="shared" si="16497"/>
        <v>1309</v>
      </c>
      <c r="BJ879" s="73">
        <f t="shared" si="16497"/>
        <v>1340</v>
      </c>
      <c r="BK879" s="73">
        <f t="shared" si="16497"/>
        <v>1370</v>
      </c>
      <c r="BL879" s="73">
        <f t="shared" si="16497"/>
        <v>1401</v>
      </c>
      <c r="BM879" s="73">
        <f t="shared" si="16497"/>
        <v>1431</v>
      </c>
      <c r="BN879" s="82"/>
      <c r="BO879" s="79"/>
      <c r="BP879" s="79"/>
      <c r="BQ879" s="79"/>
      <c r="BR879" s="106"/>
      <c r="BS879" s="106"/>
      <c r="BT879" s="106"/>
      <c r="BU879" s="106"/>
      <c r="BV879" s="106"/>
      <c r="BW879" s="106"/>
      <c r="BX879" s="106"/>
      <c r="BY879" s="106"/>
      <c r="BZ879" s="106"/>
      <c r="CA879" s="106"/>
      <c r="CB879" s="106"/>
      <c r="CC879" s="106"/>
      <c r="CD879" s="106"/>
      <c r="CE879" s="106"/>
      <c r="CF879" s="106"/>
      <c r="CG879" s="106"/>
    </row>
    <row r="880" spans="1:85" s="245" customFormat="1" ht="18" customHeight="1" x14ac:dyDescent="0.35">
      <c r="A880" s="250"/>
      <c r="B880" s="113"/>
      <c r="C880" s="361"/>
      <c r="D880" s="125"/>
      <c r="E880" s="357" t="s">
        <v>207</v>
      </c>
      <c r="F880" s="357" t="s">
        <v>207</v>
      </c>
      <c r="G880" s="357" t="s">
        <v>207</v>
      </c>
      <c r="H880" s="370"/>
      <c r="I880" s="371"/>
      <c r="J880" s="357"/>
      <c r="K880" s="357"/>
      <c r="L880" s="357" t="s">
        <v>219</v>
      </c>
      <c r="M880" s="373"/>
      <c r="N880" s="7"/>
      <c r="O880" s="376"/>
      <c r="P880" s="106"/>
      <c r="Q880" s="77"/>
      <c r="R880" s="60" t="str">
        <f>VLOOKUP(R878,'Podpůrná data'!$I$188:$J$199,2)</f>
        <v>leden</v>
      </c>
      <c r="S880" s="60" t="str">
        <f>VLOOKUP(S878,'Podpůrná data'!$I$188:$J$199,2)</f>
        <v>únor</v>
      </c>
      <c r="T880" s="60" t="str">
        <f>VLOOKUP(T878,'Podpůrná data'!$I$188:$J$199,2)</f>
        <v>březen</v>
      </c>
      <c r="U880" s="60" t="str">
        <f>VLOOKUP(U878,'Podpůrná data'!$I$188:$J$199,2)</f>
        <v>duben</v>
      </c>
      <c r="V880" s="60" t="str">
        <f>VLOOKUP(V878,'Podpůrná data'!$I$188:$J$199,2)</f>
        <v>květen</v>
      </c>
      <c r="W880" s="60" t="str">
        <f>VLOOKUP(W878,'Podpůrná data'!$I$188:$J$199,2)</f>
        <v>červen</v>
      </c>
      <c r="X880" s="60" t="str">
        <f>VLOOKUP(X878,'Podpůrná data'!$I$188:$J$199,2)</f>
        <v>červenec</v>
      </c>
      <c r="Y880" s="60" t="str">
        <f>VLOOKUP(Y878,'Podpůrná data'!$I$188:$J$199,2)</f>
        <v>srpen</v>
      </c>
      <c r="Z880" s="60" t="str">
        <f>VLOOKUP(Z878,'Podpůrná data'!$I$188:$J$199,2)</f>
        <v>září</v>
      </c>
      <c r="AA880" s="60" t="str">
        <f>VLOOKUP(AA878,'Podpůrná data'!$I$188:$J$199,2)</f>
        <v>říjen</v>
      </c>
      <c r="AB880" s="60" t="str">
        <f>VLOOKUP(AB878,'Podpůrná data'!$I$188:$J$199,2)</f>
        <v>listopad</v>
      </c>
      <c r="AC880" s="60" t="str">
        <f>VLOOKUP(AC878,'Podpůrná data'!$I$188:$J$199,2)</f>
        <v>prosinec</v>
      </c>
      <c r="AD880" s="60" t="str">
        <f>VLOOKUP(AD878,'Podpůrná data'!$I$188:$J$199,2)</f>
        <v>leden</v>
      </c>
      <c r="AE880" s="60" t="str">
        <f>VLOOKUP(AE878,'Podpůrná data'!$I$188:$J$199,2)</f>
        <v>únor</v>
      </c>
      <c r="AF880" s="60" t="str">
        <f>VLOOKUP(AF878,'Podpůrná data'!$I$188:$J$199,2)</f>
        <v>březen</v>
      </c>
      <c r="AG880" s="60" t="str">
        <f>VLOOKUP(AG878,'Podpůrná data'!$I$188:$J$199,2)</f>
        <v>duben</v>
      </c>
      <c r="AH880" s="60" t="str">
        <f>VLOOKUP(AH878,'Podpůrná data'!$I$188:$J$199,2)</f>
        <v>květen</v>
      </c>
      <c r="AI880" s="60" t="str">
        <f>VLOOKUP(AI878,'Podpůrná data'!$I$188:$J$199,2)</f>
        <v>červen</v>
      </c>
      <c r="AJ880" s="60" t="str">
        <f>VLOOKUP(AJ878,'Podpůrná data'!$I$188:$J$199,2)</f>
        <v>červenec</v>
      </c>
      <c r="AK880" s="60" t="str">
        <f>VLOOKUP(AK878,'Podpůrná data'!$I$188:$J$199,2)</f>
        <v>srpen</v>
      </c>
      <c r="AL880" s="60" t="str">
        <f>VLOOKUP(AL878,'Podpůrná data'!$I$188:$J$199,2)</f>
        <v>září</v>
      </c>
      <c r="AM880" s="60" t="str">
        <f>VLOOKUP(AM878,'Podpůrná data'!$I$188:$J$199,2)</f>
        <v>říjen</v>
      </c>
      <c r="AN880" s="60" t="str">
        <f>VLOOKUP(AN878,'Podpůrná data'!$I$188:$J$199,2)</f>
        <v>listopad</v>
      </c>
      <c r="AO880" s="60" t="str">
        <f>VLOOKUP(AO878,'Podpůrná data'!$I$188:$J$199,2)</f>
        <v>prosinec</v>
      </c>
      <c r="AP880" s="60" t="str">
        <f>VLOOKUP(AP878,'Podpůrná data'!$I$188:$J$199,2)</f>
        <v>leden</v>
      </c>
      <c r="AQ880" s="60" t="str">
        <f>VLOOKUP(AQ878,'Podpůrná data'!$I$188:$J$199,2)</f>
        <v>únor</v>
      </c>
      <c r="AR880" s="60" t="str">
        <f>VLOOKUP(AR878,'Podpůrná data'!$I$188:$J$199,2)</f>
        <v>březen</v>
      </c>
      <c r="AS880" s="60" t="str">
        <f>VLOOKUP(AS878,'Podpůrná data'!$I$188:$J$199,2)</f>
        <v>duben</v>
      </c>
      <c r="AT880" s="60" t="str">
        <f>VLOOKUP(AT878,'Podpůrná data'!$I$188:$J$199,2)</f>
        <v>květen</v>
      </c>
      <c r="AU880" s="60" t="str">
        <f>VLOOKUP(AU878,'Podpůrná data'!$I$188:$J$199,2)</f>
        <v>červen</v>
      </c>
      <c r="AV880" s="60" t="str">
        <f>VLOOKUP(AV878,'Podpůrná data'!$I$188:$J$199,2)</f>
        <v>červenec</v>
      </c>
      <c r="AW880" s="60" t="str">
        <f>VLOOKUP(AW878,'Podpůrná data'!$I$188:$J$199,2)</f>
        <v>srpen</v>
      </c>
      <c r="AX880" s="60" t="str">
        <f>VLOOKUP(AX878,'Podpůrná data'!$I$188:$J$199,2)</f>
        <v>září</v>
      </c>
      <c r="AY880" s="60" t="str">
        <f>VLOOKUP(AY878,'Podpůrná data'!$I$188:$J$199,2)</f>
        <v>říjen</v>
      </c>
      <c r="AZ880" s="60" t="str">
        <f>VLOOKUP(AZ878,'Podpůrná data'!$I$188:$J$199,2)</f>
        <v>listopad</v>
      </c>
      <c r="BA880" s="60" t="str">
        <f>VLOOKUP(BA878,'Podpůrná data'!$I$188:$J$199,2)</f>
        <v>prosinec</v>
      </c>
      <c r="BB880" s="60" t="str">
        <f>VLOOKUP(BB878,'Podpůrná data'!$I$188:$J$199,2)</f>
        <v>leden</v>
      </c>
      <c r="BC880" s="60" t="str">
        <f>VLOOKUP(BC878,'Podpůrná data'!$I$188:$J$199,2)</f>
        <v>únor</v>
      </c>
      <c r="BD880" s="60" t="str">
        <f>VLOOKUP(BD878,'Podpůrná data'!$I$188:$J$199,2)</f>
        <v>březen</v>
      </c>
      <c r="BE880" s="60" t="str">
        <f>VLOOKUP(BE878,'Podpůrná data'!$I$188:$J$199,2)</f>
        <v>duben</v>
      </c>
      <c r="BF880" s="60" t="str">
        <f>VLOOKUP(BF878,'Podpůrná data'!$I$188:$J$199,2)</f>
        <v>květen</v>
      </c>
      <c r="BG880" s="60" t="str">
        <f>VLOOKUP(BG878,'Podpůrná data'!$I$188:$J$199,2)</f>
        <v>červen</v>
      </c>
      <c r="BH880" s="60" t="str">
        <f>VLOOKUP(BH878,'Podpůrná data'!$I$188:$J$199,2)</f>
        <v>červenec</v>
      </c>
      <c r="BI880" s="60" t="str">
        <f>VLOOKUP(BI878,'Podpůrná data'!$I$188:$J$199,2)</f>
        <v>srpen</v>
      </c>
      <c r="BJ880" s="60" t="str">
        <f>VLOOKUP(BJ878,'Podpůrná data'!$I$188:$J$199,2)</f>
        <v>září</v>
      </c>
      <c r="BK880" s="60" t="str">
        <f>VLOOKUP(BK878,'Podpůrná data'!$I$188:$J$199,2)</f>
        <v>říjen</v>
      </c>
      <c r="BL880" s="60" t="str">
        <f>VLOOKUP(BL878,'Podpůrná data'!$I$188:$J$199,2)</f>
        <v>listopad</v>
      </c>
      <c r="BM880" s="60" t="str">
        <f>VLOOKUP(BM878,'Podpůrná data'!$I$188:$J$199,2)</f>
        <v>prosinec</v>
      </c>
      <c r="BN880" s="171"/>
      <c r="BO880" s="175"/>
      <c r="BP880" s="197"/>
      <c r="BQ880" s="197"/>
      <c r="BR880" s="106"/>
      <c r="BS880" s="179" t="s">
        <v>105</v>
      </c>
      <c r="BT880" s="179" t="s">
        <v>106</v>
      </c>
      <c r="BU880" s="179" t="s">
        <v>107</v>
      </c>
      <c r="BV880" s="179" t="s">
        <v>108</v>
      </c>
      <c r="BW880" s="179" t="s">
        <v>109</v>
      </c>
      <c r="BX880" s="179" t="s">
        <v>110</v>
      </c>
      <c r="BY880" s="179" t="s">
        <v>111</v>
      </c>
      <c r="BZ880" s="179" t="s">
        <v>112</v>
      </c>
      <c r="CA880" s="179" t="s">
        <v>113</v>
      </c>
      <c r="CB880" s="179" t="s">
        <v>155</v>
      </c>
      <c r="CC880" s="179" t="s">
        <v>156</v>
      </c>
      <c r="CD880" s="179" t="s">
        <v>157</v>
      </c>
      <c r="CE880" s="179" t="s">
        <v>202</v>
      </c>
      <c r="CF880" s="179" t="s">
        <v>203</v>
      </c>
      <c r="CG880" s="179" t="s">
        <v>204</v>
      </c>
    </row>
    <row r="881" spans="1:85" s="245" customFormat="1" ht="16.399999999999999" customHeight="1" x14ac:dyDescent="0.35">
      <c r="A881" s="250"/>
      <c r="B881" s="113"/>
      <c r="C881" s="361"/>
      <c r="D881" s="125"/>
      <c r="E881" s="357"/>
      <c r="F881" s="357"/>
      <c r="G881" s="357"/>
      <c r="H881" s="370"/>
      <c r="I881" s="371"/>
      <c r="J881" s="357"/>
      <c r="K881" s="357"/>
      <c r="L881" s="357"/>
      <c r="M881" s="373"/>
      <c r="N881" s="7"/>
      <c r="O881" s="376"/>
      <c r="P881" s="106"/>
      <c r="Q881" s="77"/>
      <c r="R881" s="60">
        <f>YEAR(Úvod!$F$10)</f>
        <v>1900</v>
      </c>
      <c r="S881" s="60">
        <f t="shared" ref="S881" si="16498">IF(S878=1,R881+1,R881)</f>
        <v>1900</v>
      </c>
      <c r="T881" s="60">
        <f t="shared" ref="T881" si="16499">IF(T878=1,S881+1,S881)</f>
        <v>1900</v>
      </c>
      <c r="U881" s="60">
        <f t="shared" ref="U881" si="16500">IF(U878=1,T881+1,T881)</f>
        <v>1900</v>
      </c>
      <c r="V881" s="60">
        <f t="shared" ref="V881" si="16501">IF(V878=1,U881+1,U881)</f>
        <v>1900</v>
      </c>
      <c r="W881" s="60">
        <f t="shared" ref="W881" si="16502">IF(W878=1,V881+1,V881)</f>
        <v>1900</v>
      </c>
      <c r="X881" s="60">
        <f t="shared" ref="X881" si="16503">IF(X878=1,W881+1,W881)</f>
        <v>1900</v>
      </c>
      <c r="Y881" s="60">
        <f t="shared" ref="Y881" si="16504">IF(Y878=1,X881+1,X881)</f>
        <v>1900</v>
      </c>
      <c r="Z881" s="60">
        <f t="shared" ref="Z881" si="16505">IF(Z878=1,Y881+1,Y881)</f>
        <v>1900</v>
      </c>
      <c r="AA881" s="60">
        <f t="shared" ref="AA881" si="16506">IF(AA878=1,Z881+1,Z881)</f>
        <v>1900</v>
      </c>
      <c r="AB881" s="60">
        <f t="shared" ref="AB881" si="16507">IF(AB878=1,AA881+1,AA881)</f>
        <v>1900</v>
      </c>
      <c r="AC881" s="60">
        <f t="shared" ref="AC881" si="16508">IF(AC878=1,AB881+1,AB881)</f>
        <v>1900</v>
      </c>
      <c r="AD881" s="60">
        <f t="shared" ref="AD881" si="16509">IF(AD878=1,AC881+1,AC881)</f>
        <v>1901</v>
      </c>
      <c r="AE881" s="60">
        <f t="shared" ref="AE881" si="16510">IF(AE878=1,AD881+1,AD881)</f>
        <v>1901</v>
      </c>
      <c r="AF881" s="60">
        <f t="shared" ref="AF881" si="16511">IF(AF878=1,AE881+1,AE881)</f>
        <v>1901</v>
      </c>
      <c r="AG881" s="60">
        <f t="shared" ref="AG881" si="16512">IF(AG878=1,AF881+1,AF881)</f>
        <v>1901</v>
      </c>
      <c r="AH881" s="60">
        <f t="shared" ref="AH881" si="16513">IF(AH878=1,AG881+1,AG881)</f>
        <v>1901</v>
      </c>
      <c r="AI881" s="60">
        <f t="shared" ref="AI881" si="16514">IF(AI878=1,AH881+1,AH881)</f>
        <v>1901</v>
      </c>
      <c r="AJ881" s="60">
        <f t="shared" ref="AJ881" si="16515">IF(AJ878=1,AI881+1,AI881)</f>
        <v>1901</v>
      </c>
      <c r="AK881" s="60">
        <f t="shared" ref="AK881" si="16516">IF(AK878=1,AJ881+1,AJ881)</f>
        <v>1901</v>
      </c>
      <c r="AL881" s="60">
        <f t="shared" ref="AL881" si="16517">IF(AL878=1,AK881+1,AK881)</f>
        <v>1901</v>
      </c>
      <c r="AM881" s="60">
        <f t="shared" ref="AM881" si="16518">IF(AM878=1,AL881+1,AL881)</f>
        <v>1901</v>
      </c>
      <c r="AN881" s="60">
        <f t="shared" ref="AN881" si="16519">IF(AN878=1,AM881+1,AM881)</f>
        <v>1901</v>
      </c>
      <c r="AO881" s="60">
        <f t="shared" ref="AO881" si="16520">IF(AO878=1,AN881+1,AN881)</f>
        <v>1901</v>
      </c>
      <c r="AP881" s="60">
        <f t="shared" ref="AP881" si="16521">IF(AP878=1,AO881+1,AO881)</f>
        <v>1902</v>
      </c>
      <c r="AQ881" s="60">
        <f t="shared" ref="AQ881" si="16522">IF(AQ878=1,AP881+1,AP881)</f>
        <v>1902</v>
      </c>
      <c r="AR881" s="60">
        <f t="shared" ref="AR881" si="16523">IF(AR878=1,AQ881+1,AQ881)</f>
        <v>1902</v>
      </c>
      <c r="AS881" s="60">
        <f t="shared" ref="AS881" si="16524">IF(AS878=1,AR881+1,AR881)</f>
        <v>1902</v>
      </c>
      <c r="AT881" s="60">
        <f t="shared" ref="AT881" si="16525">IF(AT878=1,AS881+1,AS881)</f>
        <v>1902</v>
      </c>
      <c r="AU881" s="60">
        <f t="shared" ref="AU881" si="16526">IF(AU878=1,AT881+1,AT881)</f>
        <v>1902</v>
      </c>
      <c r="AV881" s="60">
        <f t="shared" ref="AV881" si="16527">IF(AV878=1,AU881+1,AU881)</f>
        <v>1902</v>
      </c>
      <c r="AW881" s="60">
        <f t="shared" ref="AW881" si="16528">IF(AW878=1,AV881+1,AV881)</f>
        <v>1902</v>
      </c>
      <c r="AX881" s="60">
        <f t="shared" ref="AX881" si="16529">IF(AX878=1,AW881+1,AW881)</f>
        <v>1902</v>
      </c>
      <c r="AY881" s="60">
        <f t="shared" ref="AY881" si="16530">IF(AY878=1,AX881+1,AX881)</f>
        <v>1902</v>
      </c>
      <c r="AZ881" s="60">
        <f t="shared" ref="AZ881" si="16531">IF(AZ878=1,AY881+1,AY881)</f>
        <v>1902</v>
      </c>
      <c r="BA881" s="60">
        <f t="shared" ref="BA881" si="16532">IF(BA878=1,AZ881+1,AZ881)</f>
        <v>1902</v>
      </c>
      <c r="BB881" s="60">
        <f t="shared" ref="BB881" si="16533">IF(BB878=1,BA881+1,BA881)</f>
        <v>1903</v>
      </c>
      <c r="BC881" s="60">
        <f t="shared" ref="BC881" si="16534">IF(BC878=1,BB881+1,BB881)</f>
        <v>1903</v>
      </c>
      <c r="BD881" s="60">
        <f t="shared" ref="BD881" si="16535">IF(BD878=1,BC881+1,BC881)</f>
        <v>1903</v>
      </c>
      <c r="BE881" s="60">
        <f t="shared" ref="BE881" si="16536">IF(BE878=1,BD881+1,BD881)</f>
        <v>1903</v>
      </c>
      <c r="BF881" s="60">
        <f t="shared" ref="BF881" si="16537">IF(BF878=1,BE881+1,BE881)</f>
        <v>1903</v>
      </c>
      <c r="BG881" s="60">
        <f t="shared" ref="BG881" si="16538">IF(BG878=1,BF881+1,BF881)</f>
        <v>1903</v>
      </c>
      <c r="BH881" s="60">
        <f t="shared" ref="BH881" si="16539">IF(BH878=1,BG881+1,BG881)</f>
        <v>1903</v>
      </c>
      <c r="BI881" s="60">
        <f t="shared" ref="BI881" si="16540">IF(BI878=1,BH881+1,BH881)</f>
        <v>1903</v>
      </c>
      <c r="BJ881" s="60">
        <f t="shared" ref="BJ881" si="16541">IF(BJ878=1,BI881+1,BI881)</f>
        <v>1903</v>
      </c>
      <c r="BK881" s="60">
        <f t="shared" ref="BK881" si="16542">IF(BK878=1,BJ881+1,BJ881)</f>
        <v>1903</v>
      </c>
      <c r="BL881" s="60">
        <f t="shared" ref="BL881" si="16543">IF(BL878=1,BK881+1,BK881)</f>
        <v>1903</v>
      </c>
      <c r="BM881" s="60">
        <f t="shared" ref="BM881" si="16544">IF(BM878=1,BL881+1,BL881)</f>
        <v>1903</v>
      </c>
      <c r="BN881" s="195"/>
      <c r="BO881" s="196"/>
      <c r="BP881" s="197"/>
      <c r="BQ881" s="197"/>
      <c r="BR881" s="106"/>
      <c r="BS881" s="106"/>
      <c r="BT881" s="106"/>
      <c r="BU881" s="106"/>
      <c r="BV881" s="106"/>
      <c r="BW881" s="106"/>
      <c r="BX881" s="106"/>
      <c r="BY881" s="106"/>
      <c r="BZ881" s="106"/>
      <c r="CA881" s="106"/>
      <c r="CB881" s="106"/>
      <c r="CC881" s="106"/>
      <c r="CD881" s="106"/>
      <c r="CE881" s="106"/>
      <c r="CF881" s="106"/>
      <c r="CG881" s="106"/>
    </row>
    <row r="882" spans="1:85" s="245" customFormat="1" ht="16.399999999999999" customHeight="1" x14ac:dyDescent="0.35">
      <c r="A882" s="250"/>
      <c r="B882" s="113"/>
      <c r="C882" s="125"/>
      <c r="D882" s="125"/>
      <c r="E882" s="357"/>
      <c r="F882" s="357"/>
      <c r="G882" s="357"/>
      <c r="H882" s="370"/>
      <c r="I882" s="371"/>
      <c r="J882" s="357"/>
      <c r="K882" s="372"/>
      <c r="L882" s="357"/>
      <c r="M882" s="374"/>
      <c r="N882" s="7"/>
      <c r="O882" s="377"/>
      <c r="P882" s="106"/>
      <c r="Q882" s="63" t="s">
        <v>159</v>
      </c>
      <c r="R882" s="251"/>
      <c r="S882" s="251"/>
      <c r="T882" s="251"/>
      <c r="U882" s="251"/>
      <c r="V882" s="251"/>
      <c r="W882" s="251"/>
      <c r="X882" s="251"/>
      <c r="Y882" s="251"/>
      <c r="Z882" s="251"/>
      <c r="AA882" s="251"/>
      <c r="AB882" s="251"/>
      <c r="AC882" s="251"/>
      <c r="AD882" s="251"/>
      <c r="AE882" s="251"/>
      <c r="AF882" s="251"/>
      <c r="AG882" s="251"/>
      <c r="AH882" s="251"/>
      <c r="AI882" s="251"/>
      <c r="AJ882" s="251"/>
      <c r="AK882" s="251"/>
      <c r="AL882" s="251"/>
      <c r="AM882" s="251"/>
      <c r="AN882" s="251"/>
      <c r="AO882" s="251"/>
      <c r="AP882" s="251"/>
      <c r="AQ882" s="251"/>
      <c r="AR882" s="251"/>
      <c r="AS882" s="251"/>
      <c r="AT882" s="251"/>
      <c r="AU882" s="251"/>
      <c r="AV882" s="251"/>
      <c r="AW882" s="251"/>
      <c r="AX882" s="251"/>
      <c r="AY882" s="251"/>
      <c r="AZ882" s="251"/>
      <c r="BA882" s="251"/>
      <c r="BB882" s="251"/>
      <c r="BC882" s="251"/>
      <c r="BD882" s="251"/>
      <c r="BE882" s="251"/>
      <c r="BF882" s="251"/>
      <c r="BG882" s="251"/>
      <c r="BH882" s="251"/>
      <c r="BI882" s="251"/>
      <c r="BJ882" s="251"/>
      <c r="BK882" s="251"/>
      <c r="BL882" s="251"/>
      <c r="BM882" s="251"/>
      <c r="BN882" s="195"/>
      <c r="BO882" s="196"/>
      <c r="BP882" s="197"/>
      <c r="BQ882" s="197"/>
      <c r="BR882" s="106"/>
      <c r="BS882" s="106"/>
      <c r="BT882" s="106"/>
      <c r="BU882" s="106"/>
      <c r="BV882" s="106"/>
      <c r="BW882" s="106"/>
      <c r="BX882" s="106"/>
      <c r="BY882" s="106"/>
      <c r="BZ882" s="106"/>
      <c r="CA882" s="106"/>
      <c r="CB882" s="106"/>
      <c r="CC882" s="106"/>
      <c r="CD882" s="106"/>
      <c r="CE882" s="106"/>
      <c r="CF882" s="106"/>
      <c r="CG882" s="106"/>
    </row>
    <row r="883" spans="1:85" s="245" customFormat="1" ht="23.5" customHeight="1" x14ac:dyDescent="0.35">
      <c r="A883" s="243"/>
      <c r="B883" s="126" t="s">
        <v>394</v>
      </c>
      <c r="C883" s="359"/>
      <c r="D883" s="359"/>
      <c r="E883" s="252"/>
      <c r="F883" s="252"/>
      <c r="G883" s="241"/>
      <c r="H883" s="253"/>
      <c r="I883" s="254"/>
      <c r="J883" s="253"/>
      <c r="K883" s="205">
        <f>IF(J883="",0,IF(J883="ANO",'Podpůrná data'!$B$5,'Podpůrná data'!$B$3))</f>
        <v>0</v>
      </c>
      <c r="L883" s="203">
        <f>IFERROR(INT(ROUND(I883,2)*(VLOOKUP(INT(H883),'Podpůrná data'!$A$189:$B$233,2,FALSE))*(H883/(INT(H883)))),0)</f>
        <v>0</v>
      </c>
      <c r="M883" s="61">
        <f>K883*L883</f>
        <v>0</v>
      </c>
      <c r="N883" s="62">
        <f>IF(M883&gt;0,IF(ISTEXT(C883)=TRUE,0,1),0)</f>
        <v>0</v>
      </c>
      <c r="O883" s="166">
        <f>IF(M883&gt;0,1,0)</f>
        <v>0</v>
      </c>
      <c r="P883" s="127"/>
      <c r="Q883" s="63" t="s">
        <v>95</v>
      </c>
      <c r="R883" s="255"/>
      <c r="S883" s="255"/>
      <c r="T883" s="255"/>
      <c r="U883" s="255"/>
      <c r="V883" s="255"/>
      <c r="W883" s="255"/>
      <c r="X883" s="255"/>
      <c r="Y883" s="255"/>
      <c r="Z883" s="255"/>
      <c r="AA883" s="255"/>
      <c r="AB883" s="255"/>
      <c r="AC883" s="255"/>
      <c r="AD883" s="255"/>
      <c r="AE883" s="255"/>
      <c r="AF883" s="255"/>
      <c r="AG883" s="255"/>
      <c r="AH883" s="255"/>
      <c r="AI883" s="255"/>
      <c r="AJ883" s="255"/>
      <c r="AK883" s="255"/>
      <c r="AL883" s="255"/>
      <c r="AM883" s="255"/>
      <c r="AN883" s="255"/>
      <c r="AO883" s="255"/>
      <c r="AP883" s="255"/>
      <c r="AQ883" s="255"/>
      <c r="AR883" s="255"/>
      <c r="AS883" s="255"/>
      <c r="AT883" s="255"/>
      <c r="AU883" s="255"/>
      <c r="AV883" s="255"/>
      <c r="AW883" s="255"/>
      <c r="AX883" s="255"/>
      <c r="AY883" s="255"/>
      <c r="AZ883" s="255"/>
      <c r="BA883" s="255"/>
      <c r="BB883" s="255"/>
      <c r="BC883" s="255"/>
      <c r="BD883" s="255"/>
      <c r="BE883" s="255"/>
      <c r="BF883" s="255"/>
      <c r="BG883" s="255"/>
      <c r="BH883" s="255"/>
      <c r="BI883" s="255"/>
      <c r="BJ883" s="255"/>
      <c r="BK883" s="255"/>
      <c r="BL883" s="255"/>
      <c r="BM883" s="255"/>
      <c r="BN883" s="362">
        <f>SUM(R891:BM891)</f>
        <v>0</v>
      </c>
      <c r="BO883" s="364">
        <f>SUM(R892:BM892)</f>
        <v>0</v>
      </c>
      <c r="BP883" s="366">
        <f>IF($O883=0,0,IF($BN883&gt;=143*$I883,1,0))</f>
        <v>0</v>
      </c>
      <c r="BQ883" s="366">
        <f>IF($BN883&gt;=143*$I883,0,(CEILING(143*$I883,1)-$BN883))</f>
        <v>0</v>
      </c>
      <c r="BR883" s="106"/>
      <c r="BS883" s="106"/>
      <c r="BT883" s="106"/>
      <c r="BU883" s="106"/>
      <c r="BV883" s="106"/>
      <c r="BW883" s="106"/>
      <c r="BX883" s="106"/>
      <c r="BY883" s="106"/>
      <c r="BZ883" s="106"/>
      <c r="CA883" s="106"/>
      <c r="CB883" s="106"/>
      <c r="CC883" s="106"/>
      <c r="CD883" s="106"/>
      <c r="CE883" s="106"/>
      <c r="CF883" s="106"/>
      <c r="CG883" s="106"/>
    </row>
    <row r="884" spans="1:85" s="245" customFormat="1" ht="29" x14ac:dyDescent="0.35">
      <c r="A884" s="243"/>
      <c r="B884" s="128"/>
      <c r="C884" s="80"/>
      <c r="D884" s="80"/>
      <c r="E884" s="80"/>
      <c r="F884" s="80"/>
      <c r="G884" s="80"/>
      <c r="H884" s="80"/>
      <c r="I884" s="80"/>
      <c r="J884" s="80"/>
      <c r="K884" s="80"/>
      <c r="L884" s="80"/>
      <c r="M884" s="64"/>
      <c r="N884" s="7"/>
      <c r="O884" s="192"/>
      <c r="P884" s="106"/>
      <c r="Q884" s="63" t="s">
        <v>129</v>
      </c>
      <c r="R884" s="256"/>
      <c r="S884" s="256"/>
      <c r="T884" s="256"/>
      <c r="U884" s="256"/>
      <c r="V884" s="256"/>
      <c r="W884" s="256"/>
      <c r="X884" s="256"/>
      <c r="Y884" s="256"/>
      <c r="Z884" s="256"/>
      <c r="AA884" s="256"/>
      <c r="AB884" s="256"/>
      <c r="AC884" s="256"/>
      <c r="AD884" s="256"/>
      <c r="AE884" s="256"/>
      <c r="AF884" s="256"/>
      <c r="AG884" s="256"/>
      <c r="AH884" s="256"/>
      <c r="AI884" s="256"/>
      <c r="AJ884" s="256"/>
      <c r="AK884" s="256"/>
      <c r="AL884" s="256"/>
      <c r="AM884" s="256"/>
      <c r="AN884" s="256"/>
      <c r="AO884" s="256"/>
      <c r="AP884" s="256"/>
      <c r="AQ884" s="256"/>
      <c r="AR884" s="256"/>
      <c r="AS884" s="256"/>
      <c r="AT884" s="256"/>
      <c r="AU884" s="256"/>
      <c r="AV884" s="256"/>
      <c r="AW884" s="256"/>
      <c r="AX884" s="256"/>
      <c r="AY884" s="256"/>
      <c r="AZ884" s="256"/>
      <c r="BA884" s="256"/>
      <c r="BB884" s="256"/>
      <c r="BC884" s="256"/>
      <c r="BD884" s="256"/>
      <c r="BE884" s="256"/>
      <c r="BF884" s="256"/>
      <c r="BG884" s="256"/>
      <c r="BH884" s="256"/>
      <c r="BI884" s="256"/>
      <c r="BJ884" s="256"/>
      <c r="BK884" s="256"/>
      <c r="BL884" s="256"/>
      <c r="BM884" s="256"/>
      <c r="BN884" s="362"/>
      <c r="BO884" s="364"/>
      <c r="BP884" s="366"/>
      <c r="BQ884" s="366"/>
      <c r="BR884" s="106"/>
      <c r="BS884" s="106"/>
      <c r="BT884" s="106"/>
      <c r="BU884" s="106"/>
      <c r="BV884" s="106"/>
      <c r="BW884" s="106"/>
      <c r="BX884" s="106"/>
      <c r="BY884" s="106"/>
      <c r="BZ884" s="106"/>
      <c r="CA884" s="106"/>
      <c r="CB884" s="106"/>
      <c r="CC884" s="106"/>
      <c r="CD884" s="106"/>
      <c r="CE884" s="106"/>
      <c r="CF884" s="106"/>
      <c r="CG884" s="106"/>
    </row>
    <row r="885" spans="1:85" s="245" customFormat="1" ht="14.5" hidden="1" customHeight="1" x14ac:dyDescent="0.35">
      <c r="A885" s="243"/>
      <c r="B885" s="128"/>
      <c r="C885" s="80"/>
      <c r="D885" s="80"/>
      <c r="E885" s="80"/>
      <c r="F885" s="80"/>
      <c r="G885" s="80"/>
      <c r="H885" s="80"/>
      <c r="I885" s="80"/>
      <c r="J885" s="80"/>
      <c r="K885" s="80"/>
      <c r="L885" s="80"/>
      <c r="M885" s="64"/>
      <c r="N885" s="7"/>
      <c r="O885" s="192"/>
      <c r="P885" s="106"/>
      <c r="Q885" s="65" t="s">
        <v>130</v>
      </c>
      <c r="R885" s="66">
        <f>IF(R883&lt;&gt;0,1,0)</f>
        <v>0</v>
      </c>
      <c r="S885" s="66">
        <f t="shared" ref="S885" si="16545">IF(R885&gt;0,R885+1,IF(S883&lt;&gt;0,1,0))</f>
        <v>0</v>
      </c>
      <c r="T885" s="66">
        <f t="shared" ref="T885" si="16546">IF(S885&gt;0,S885+1,IF(T883&lt;&gt;0,1,0))</f>
        <v>0</v>
      </c>
      <c r="U885" s="66">
        <f t="shared" ref="U885" si="16547">IF(T885&gt;0,T885+1,IF(U883&lt;&gt;0,1,0))</f>
        <v>0</v>
      </c>
      <c r="V885" s="66">
        <f t="shared" ref="V885" si="16548">IF(U885&gt;0,U885+1,IF(V883&lt;&gt;0,1,0))</f>
        <v>0</v>
      </c>
      <c r="W885" s="66">
        <f t="shared" ref="W885" si="16549">IF(V885&gt;0,V885+1,IF(W883&lt;&gt;0,1,0))</f>
        <v>0</v>
      </c>
      <c r="X885" s="66">
        <f t="shared" ref="X885" si="16550">IF(W885&gt;0,W885+1,IF(X883&lt;&gt;0,1,0))</f>
        <v>0</v>
      </c>
      <c r="Y885" s="66">
        <f t="shared" ref="Y885" si="16551">IF(X885&gt;0,X885+1,IF(Y883&lt;&gt;0,1,0))</f>
        <v>0</v>
      </c>
      <c r="Z885" s="66">
        <f t="shared" ref="Z885" si="16552">IF(Y885&gt;0,Y885+1,IF(Z883&lt;&gt;0,1,0))</f>
        <v>0</v>
      </c>
      <c r="AA885" s="66">
        <f t="shared" ref="AA885" si="16553">IF(Z885&gt;0,Z885+1,IF(AA883&lt;&gt;0,1,0))</f>
        <v>0</v>
      </c>
      <c r="AB885" s="66">
        <f t="shared" ref="AB885" si="16554">IF(AA885&gt;0,AA885+1,IF(AB883&lt;&gt;0,1,0))</f>
        <v>0</v>
      </c>
      <c r="AC885" s="66">
        <f t="shared" ref="AC885" si="16555">IF(AB885&gt;0,AB885+1,IF(AC883&lt;&gt;0,1,0))</f>
        <v>0</v>
      </c>
      <c r="AD885" s="66">
        <f t="shared" ref="AD885" si="16556">IF(AC885&gt;0,AC885+1,IF(AD883&lt;&gt;0,1,0))</f>
        <v>0</v>
      </c>
      <c r="AE885" s="66">
        <f t="shared" ref="AE885" si="16557">IF(AD885&gt;0,AD885+1,IF(AE883&lt;&gt;0,1,0))</f>
        <v>0</v>
      </c>
      <c r="AF885" s="66">
        <f t="shared" ref="AF885" si="16558">IF(AE885&gt;0,AE885+1,IF(AF883&lt;&gt;0,1,0))</f>
        <v>0</v>
      </c>
      <c r="AG885" s="66">
        <f t="shared" ref="AG885" si="16559">IF(AF885&gt;0,AF885+1,IF(AG883&lt;&gt;0,1,0))</f>
        <v>0</v>
      </c>
      <c r="AH885" s="66">
        <f t="shared" ref="AH885" si="16560">IF(AG885&gt;0,AG885+1,IF(AH883&lt;&gt;0,1,0))</f>
        <v>0</v>
      </c>
      <c r="AI885" s="66">
        <f t="shared" ref="AI885" si="16561">IF(AH885&gt;0,AH885+1,IF(AI883&lt;&gt;0,1,0))</f>
        <v>0</v>
      </c>
      <c r="AJ885" s="66">
        <f t="shared" ref="AJ885" si="16562">IF(AI885&gt;0,AI885+1,IF(AJ883&lt;&gt;0,1,0))</f>
        <v>0</v>
      </c>
      <c r="AK885" s="66">
        <f t="shared" ref="AK885" si="16563">IF(AJ885&gt;0,AJ885+1,IF(AK883&lt;&gt;0,1,0))</f>
        <v>0</v>
      </c>
      <c r="AL885" s="66">
        <f t="shared" ref="AL885" si="16564">IF(AK885&gt;0,AK885+1,IF(AL883&lt;&gt;0,1,0))</f>
        <v>0</v>
      </c>
      <c r="AM885" s="66">
        <f t="shared" ref="AM885" si="16565">IF(AL885&gt;0,AL885+1,IF(AM883&lt;&gt;0,1,0))</f>
        <v>0</v>
      </c>
      <c r="AN885" s="66">
        <f t="shared" ref="AN885" si="16566">IF(AM885&gt;0,AM885+1,IF(AN883&lt;&gt;0,1,0))</f>
        <v>0</v>
      </c>
      <c r="AO885" s="66">
        <f t="shared" ref="AO885" si="16567">IF(AN885&gt;0,AN885+1,IF(AO883&lt;&gt;0,1,0))</f>
        <v>0</v>
      </c>
      <c r="AP885" s="66">
        <f t="shared" ref="AP885" si="16568">IF(AO885&gt;0,AO885+1,IF(AP883&lt;&gt;0,1,0))</f>
        <v>0</v>
      </c>
      <c r="AQ885" s="66">
        <f t="shared" ref="AQ885" si="16569">IF(AP885&gt;0,AP885+1,IF(AQ883&lt;&gt;0,1,0))</f>
        <v>0</v>
      </c>
      <c r="AR885" s="66">
        <f t="shared" ref="AR885" si="16570">IF(AQ885&gt;0,AQ885+1,IF(AR883&lt;&gt;0,1,0))</f>
        <v>0</v>
      </c>
      <c r="AS885" s="66">
        <f t="shared" ref="AS885" si="16571">IF(AR885&gt;0,AR885+1,IF(AS883&lt;&gt;0,1,0))</f>
        <v>0</v>
      </c>
      <c r="AT885" s="66">
        <f t="shared" ref="AT885" si="16572">IF(AS885&gt;0,AS885+1,IF(AT883&lt;&gt;0,1,0))</f>
        <v>0</v>
      </c>
      <c r="AU885" s="66">
        <f t="shared" ref="AU885" si="16573">IF(AT885&gt;0,AT885+1,IF(AU883&lt;&gt;0,1,0))</f>
        <v>0</v>
      </c>
      <c r="AV885" s="66">
        <f t="shared" ref="AV885" si="16574">IF(AU885&gt;0,AU885+1,IF(AV883&lt;&gt;0,1,0))</f>
        <v>0</v>
      </c>
      <c r="AW885" s="66">
        <f t="shared" ref="AW885" si="16575">IF(AV885&gt;0,AV885+1,IF(AW883&lt;&gt;0,1,0))</f>
        <v>0</v>
      </c>
      <c r="AX885" s="66">
        <f t="shared" ref="AX885" si="16576">IF(AW885&gt;0,AW885+1,IF(AX883&lt;&gt;0,1,0))</f>
        <v>0</v>
      </c>
      <c r="AY885" s="66">
        <f t="shared" ref="AY885" si="16577">IF(AX885&gt;0,AX885+1,IF(AY883&lt;&gt;0,1,0))</f>
        <v>0</v>
      </c>
      <c r="AZ885" s="66">
        <f t="shared" ref="AZ885" si="16578">IF(AY885&gt;0,AY885+1,IF(AZ883&lt;&gt;0,1,0))</f>
        <v>0</v>
      </c>
      <c r="BA885" s="66">
        <f t="shared" ref="BA885" si="16579">IF(AZ885&gt;0,AZ885+1,IF(BA883&lt;&gt;0,1,0))</f>
        <v>0</v>
      </c>
      <c r="BB885" s="66">
        <f t="shared" ref="BB885" si="16580">IF(BA885&gt;0,BA885+1,IF(BB883&lt;&gt;0,1,0))</f>
        <v>0</v>
      </c>
      <c r="BC885" s="66">
        <f t="shared" ref="BC885" si="16581">IF(BB885&gt;0,BB885+1,IF(BC883&lt;&gt;0,1,0))</f>
        <v>0</v>
      </c>
      <c r="BD885" s="66">
        <f t="shared" ref="BD885" si="16582">IF(BC885&gt;0,BC885+1,IF(BD883&lt;&gt;0,1,0))</f>
        <v>0</v>
      </c>
      <c r="BE885" s="66">
        <f t="shared" ref="BE885" si="16583">IF(BD885&gt;0,BD885+1,IF(BE883&lt;&gt;0,1,0))</f>
        <v>0</v>
      </c>
      <c r="BF885" s="66">
        <f t="shared" ref="BF885" si="16584">IF(BE885&gt;0,BE885+1,IF(BF883&lt;&gt;0,1,0))</f>
        <v>0</v>
      </c>
      <c r="BG885" s="66">
        <f t="shared" ref="BG885" si="16585">IF(BF885&gt;0,BF885+1,IF(BG883&lt;&gt;0,1,0))</f>
        <v>0</v>
      </c>
      <c r="BH885" s="66">
        <f t="shared" ref="BH885" si="16586">IF(BG885&gt;0,BG885+1,IF(BH883&lt;&gt;0,1,0))</f>
        <v>0</v>
      </c>
      <c r="BI885" s="66">
        <f t="shared" ref="BI885" si="16587">IF(BH885&gt;0,BH885+1,IF(BI883&lt;&gt;0,1,0))</f>
        <v>0</v>
      </c>
      <c r="BJ885" s="66">
        <f t="shared" ref="BJ885" si="16588">IF(BI885&gt;0,BI885+1,IF(BJ883&lt;&gt;0,1,0))</f>
        <v>0</v>
      </c>
      <c r="BK885" s="66">
        <f t="shared" ref="BK885" si="16589">IF(BJ885&gt;0,BJ885+1,IF(BK883&lt;&gt;0,1,0))</f>
        <v>0</v>
      </c>
      <c r="BL885" s="66">
        <f t="shared" ref="BL885" si="16590">IF(BK885&gt;0,BK885+1,IF(BL883&lt;&gt;0,1,0))</f>
        <v>0</v>
      </c>
      <c r="BM885" s="66">
        <f t="shared" ref="BM885" si="16591">IF(BL885&gt;0,BL885+1,IF(BM883&lt;&gt;0,1,0))</f>
        <v>0</v>
      </c>
      <c r="BN885" s="362"/>
      <c r="BO885" s="364"/>
      <c r="BP885" s="366"/>
      <c r="BQ885" s="366"/>
      <c r="BR885" s="106"/>
      <c r="BS885" s="106"/>
      <c r="BT885" s="106"/>
      <c r="BU885" s="106"/>
      <c r="BV885" s="106"/>
      <c r="BW885" s="106"/>
      <c r="BX885" s="106"/>
      <c r="BY885" s="106"/>
      <c r="BZ885" s="106"/>
      <c r="CA885" s="106"/>
      <c r="CB885" s="106"/>
      <c r="CC885" s="106"/>
      <c r="CD885" s="106"/>
      <c r="CE885" s="106"/>
      <c r="CF885" s="106"/>
      <c r="CG885" s="106"/>
    </row>
    <row r="886" spans="1:85" s="245" customFormat="1" ht="14.5" hidden="1" customHeight="1" x14ac:dyDescent="0.35">
      <c r="A886" s="243"/>
      <c r="B886" s="128"/>
      <c r="C886" s="80"/>
      <c r="D886" s="80"/>
      <c r="E886" s="80"/>
      <c r="F886" s="80"/>
      <c r="G886" s="80"/>
      <c r="H886" s="80"/>
      <c r="I886" s="80"/>
      <c r="J886" s="80"/>
      <c r="K886" s="80"/>
      <c r="L886" s="80"/>
      <c r="M886" s="64"/>
      <c r="N886" s="7"/>
      <c r="O886" s="192"/>
      <c r="P886" s="106"/>
      <c r="Q886" s="65" t="s">
        <v>131</v>
      </c>
      <c r="R886" s="66">
        <f>R885</f>
        <v>0</v>
      </c>
      <c r="S886" s="66">
        <f>IF(S885=0,0,IF(OR(R886=0,R886=12),1,R886+1))</f>
        <v>0</v>
      </c>
      <c r="T886" s="66">
        <f t="shared" ref="T886" si="16592">IF(T885=0,0,IF(OR(S886=0,S886=12),1,S886+1))</f>
        <v>0</v>
      </c>
      <c r="U886" s="66">
        <f t="shared" ref="U886" si="16593">IF(U885=0,0,IF(OR(T886=0,T886=12),1,T886+1))</f>
        <v>0</v>
      </c>
      <c r="V886" s="66">
        <f t="shared" ref="V886" si="16594">IF(V885=0,0,IF(OR(U886=0,U886=12),1,U886+1))</f>
        <v>0</v>
      </c>
      <c r="W886" s="66">
        <f t="shared" ref="W886" si="16595">IF(W885=0,0,IF(OR(V886=0,V886=12),1,V886+1))</f>
        <v>0</v>
      </c>
      <c r="X886" s="66">
        <f t="shared" ref="X886" si="16596">IF(X885=0,0,IF(OR(W886=0,W886=12),1,W886+1))</f>
        <v>0</v>
      </c>
      <c r="Y886" s="66">
        <f t="shared" ref="Y886" si="16597">IF(Y885=0,0,IF(OR(X886=0,X886=12),1,X886+1))</f>
        <v>0</v>
      </c>
      <c r="Z886" s="66">
        <f t="shared" ref="Z886" si="16598">IF(Z885=0,0,IF(OR(Y886=0,Y886=12),1,Y886+1))</f>
        <v>0</v>
      </c>
      <c r="AA886" s="66">
        <f t="shared" ref="AA886" si="16599">IF(AA885=0,0,IF(OR(Z886=0,Z886=12),1,Z886+1))</f>
        <v>0</v>
      </c>
      <c r="AB886" s="66">
        <f t="shared" ref="AB886" si="16600">IF(AB885=0,0,IF(OR(AA886=0,AA886=12),1,AA886+1))</f>
        <v>0</v>
      </c>
      <c r="AC886" s="66">
        <f t="shared" ref="AC886" si="16601">IF(AC885=0,0,IF(OR(AB886=0,AB886=12),1,AB886+1))</f>
        <v>0</v>
      </c>
      <c r="AD886" s="66">
        <f t="shared" ref="AD886" si="16602">IF(AD885=0,0,IF(OR(AC886=0,AC886=12),1,AC886+1))</f>
        <v>0</v>
      </c>
      <c r="AE886" s="66">
        <f t="shared" ref="AE886" si="16603">IF(AE885=0,0,IF(OR(AD886=0,AD886=12),1,AD886+1))</f>
        <v>0</v>
      </c>
      <c r="AF886" s="66">
        <f t="shared" ref="AF886" si="16604">IF(AF885=0,0,IF(OR(AE886=0,AE886=12),1,AE886+1))</f>
        <v>0</v>
      </c>
      <c r="AG886" s="66">
        <f t="shared" ref="AG886" si="16605">IF(AG885=0,0,IF(OR(AF886=0,AF886=12),1,AF886+1))</f>
        <v>0</v>
      </c>
      <c r="AH886" s="66">
        <f t="shared" ref="AH886" si="16606">IF(AH885=0,0,IF(OR(AG886=0,AG886=12),1,AG886+1))</f>
        <v>0</v>
      </c>
      <c r="AI886" s="66">
        <f t="shared" ref="AI886" si="16607">IF(AI885=0,0,IF(OR(AH886=0,AH886=12),1,AH886+1))</f>
        <v>0</v>
      </c>
      <c r="AJ886" s="66">
        <f t="shared" ref="AJ886" si="16608">IF(AJ885=0,0,IF(OR(AI886=0,AI886=12),1,AI886+1))</f>
        <v>0</v>
      </c>
      <c r="AK886" s="66">
        <f t="shared" ref="AK886" si="16609">IF(AK885=0,0,IF(OR(AJ886=0,AJ886=12),1,AJ886+1))</f>
        <v>0</v>
      </c>
      <c r="AL886" s="66">
        <f t="shared" ref="AL886" si="16610">IF(AL885=0,0,IF(OR(AK886=0,AK886=12),1,AK886+1))</f>
        <v>0</v>
      </c>
      <c r="AM886" s="66">
        <f t="shared" ref="AM886" si="16611">IF(AM885=0,0,IF(OR(AL886=0,AL886=12),1,AL886+1))</f>
        <v>0</v>
      </c>
      <c r="AN886" s="66">
        <f t="shared" ref="AN886" si="16612">IF(AN885=0,0,IF(OR(AM886=0,AM886=12),1,AM886+1))</f>
        <v>0</v>
      </c>
      <c r="AO886" s="66">
        <f t="shared" ref="AO886" si="16613">IF(AO885=0,0,IF(OR(AN886=0,AN886=12),1,AN886+1))</f>
        <v>0</v>
      </c>
      <c r="AP886" s="66">
        <f t="shared" ref="AP886" si="16614">IF(AP885=0,0,IF(OR(AO886=0,AO886=12),1,AO886+1))</f>
        <v>0</v>
      </c>
      <c r="AQ886" s="66">
        <f t="shared" ref="AQ886" si="16615">IF(AQ885=0,0,IF(OR(AP886=0,AP886=12),1,AP886+1))</f>
        <v>0</v>
      </c>
      <c r="AR886" s="66">
        <f t="shared" ref="AR886" si="16616">IF(AR885=0,0,IF(OR(AQ886=0,AQ886=12),1,AQ886+1))</f>
        <v>0</v>
      </c>
      <c r="AS886" s="66">
        <f t="shared" ref="AS886" si="16617">IF(AS885=0,0,IF(OR(AR886=0,AR886=12),1,AR886+1))</f>
        <v>0</v>
      </c>
      <c r="AT886" s="66">
        <f t="shared" ref="AT886" si="16618">IF(AT885=0,0,IF(OR(AS886=0,AS886=12),1,AS886+1))</f>
        <v>0</v>
      </c>
      <c r="AU886" s="66">
        <f t="shared" ref="AU886" si="16619">IF(AU885=0,0,IF(OR(AT886=0,AT886=12),1,AT886+1))</f>
        <v>0</v>
      </c>
      <c r="AV886" s="66">
        <f t="shared" ref="AV886" si="16620">IF(AV885=0,0,IF(OR(AU886=0,AU886=12),1,AU886+1))</f>
        <v>0</v>
      </c>
      <c r="AW886" s="66">
        <f t="shared" ref="AW886" si="16621">IF(AW885=0,0,IF(OR(AV886=0,AV886=12),1,AV886+1))</f>
        <v>0</v>
      </c>
      <c r="AX886" s="66">
        <f t="shared" ref="AX886" si="16622">IF(AX885=0,0,IF(OR(AW886=0,AW886=12),1,AW886+1))</f>
        <v>0</v>
      </c>
      <c r="AY886" s="66">
        <f t="shared" ref="AY886" si="16623">IF(AY885=0,0,IF(OR(AX886=0,AX886=12),1,AX886+1))</f>
        <v>0</v>
      </c>
      <c r="AZ886" s="66">
        <f t="shared" ref="AZ886" si="16624">IF(AZ885=0,0,IF(OR(AY886=0,AY886=12),1,AY886+1))</f>
        <v>0</v>
      </c>
      <c r="BA886" s="66">
        <f t="shared" ref="BA886" si="16625">IF(BA885=0,0,IF(OR(AZ886=0,AZ886=12),1,AZ886+1))</f>
        <v>0</v>
      </c>
      <c r="BB886" s="66">
        <f t="shared" ref="BB886" si="16626">IF(BB885=0,0,IF(OR(BA886=0,BA886=12),1,BA886+1))</f>
        <v>0</v>
      </c>
      <c r="BC886" s="66">
        <f t="shared" ref="BC886" si="16627">IF(BC885=0,0,IF(OR(BB886=0,BB886=12),1,BB886+1))</f>
        <v>0</v>
      </c>
      <c r="BD886" s="66">
        <f t="shared" ref="BD886" si="16628">IF(BD885=0,0,IF(OR(BC886=0,BC886=12),1,BC886+1))</f>
        <v>0</v>
      </c>
      <c r="BE886" s="66">
        <f t="shared" ref="BE886" si="16629">IF(BE885=0,0,IF(OR(BD886=0,BD886=12),1,BD886+1))</f>
        <v>0</v>
      </c>
      <c r="BF886" s="66">
        <f t="shared" ref="BF886" si="16630">IF(BF885=0,0,IF(OR(BE886=0,BE886=12),1,BE886+1))</f>
        <v>0</v>
      </c>
      <c r="BG886" s="66">
        <f t="shared" ref="BG886" si="16631">IF(BG885=0,0,IF(OR(BF886=0,BF886=12),1,BF886+1))</f>
        <v>0</v>
      </c>
      <c r="BH886" s="66">
        <f t="shared" ref="BH886" si="16632">IF(BH885=0,0,IF(OR(BG886=0,BG886=12),1,BG886+1))</f>
        <v>0</v>
      </c>
      <c r="BI886" s="66">
        <f t="shared" ref="BI886" si="16633">IF(BI885=0,0,IF(OR(BH886=0,BH886=12),1,BH886+1))</f>
        <v>0</v>
      </c>
      <c r="BJ886" s="66">
        <f t="shared" ref="BJ886" si="16634">IF(BJ885=0,0,IF(OR(BI886=0,BI886=12),1,BI886+1))</f>
        <v>0</v>
      </c>
      <c r="BK886" s="66">
        <f t="shared" ref="BK886" si="16635">IF(BK885=0,0,IF(OR(BJ886=0,BJ886=12),1,BJ886+1))</f>
        <v>0</v>
      </c>
      <c r="BL886" s="66">
        <f t="shared" ref="BL886" si="16636">IF(BL885=0,0,IF(OR(BK886=0,BK886=12),1,BK886+1))</f>
        <v>0</v>
      </c>
      <c r="BM886" s="66">
        <f t="shared" ref="BM886" si="16637">IF(BM885=0,0,IF(OR(BL886=0,BL886=12),1,BL886+1))</f>
        <v>0</v>
      </c>
      <c r="BN886" s="362"/>
      <c r="BO886" s="364"/>
      <c r="BP886" s="366"/>
      <c r="BQ886" s="366"/>
      <c r="BR886" s="106"/>
      <c r="BS886" s="106"/>
      <c r="BT886" s="106"/>
      <c r="BU886" s="106"/>
      <c r="BV886" s="106"/>
      <c r="BW886" s="106"/>
      <c r="BX886" s="106"/>
      <c r="BY886" s="106"/>
      <c r="BZ886" s="106"/>
      <c r="CA886" s="106"/>
      <c r="CB886" s="106"/>
      <c r="CC886" s="106"/>
      <c r="CD886" s="106"/>
      <c r="CE886" s="106"/>
      <c r="CF886" s="106"/>
      <c r="CG886" s="106"/>
    </row>
    <row r="887" spans="1:85" s="245" customFormat="1" ht="43.5" x14ac:dyDescent="0.35">
      <c r="A887" s="243"/>
      <c r="B887" s="128"/>
      <c r="C887" s="80"/>
      <c r="D887" s="80"/>
      <c r="E887" s="80"/>
      <c r="F887" s="80"/>
      <c r="G887" s="80"/>
      <c r="H887" s="80"/>
      <c r="I887" s="80"/>
      <c r="J887" s="80"/>
      <c r="K887" s="80"/>
      <c r="L887" s="80"/>
      <c r="M887" s="64"/>
      <c r="N887" s="7"/>
      <c r="O887" s="192"/>
      <c r="P887" s="106"/>
      <c r="Q887" s="63" t="s">
        <v>237</v>
      </c>
      <c r="R887" s="68">
        <f>IF(R886&gt;0,IF(R890&gt;$L883,$L883,R890),0)</f>
        <v>0</v>
      </c>
      <c r="S887" s="68">
        <f>IF(S886&gt;0,IF((SUMIFS($R889:R889,$R886:R886,12)+IF(R886=12,0,R887)+S890)&gt;=$L883,$L883-FLOOR(SUMIFS($R889:R889,$R886:R886,12),1),IF(S886=1,S890,S890+R887)),0)</f>
        <v>0</v>
      </c>
      <c r="T887" s="68">
        <f>IF(T886&gt;0,IF((SUMIFS($R889:S889,$R886:S886,12)+IF(S886=12,0,S887)+T890)&gt;=$L883,$L883-FLOOR(SUMIFS($R889:S889,$R886:S886,12),1),IF(T886=1,T890,T890+S887)),0)</f>
        <v>0</v>
      </c>
      <c r="U887" s="68">
        <f>IF(U886&gt;0,IF((SUMIFS($R889:T889,$R886:T886,12)+IF(T886=12,0,T887)+U890)&gt;=$L883,$L883-FLOOR(SUMIFS($R889:T889,$R886:T886,12),1),IF(U886=1,U890,U890+T887)),0)</f>
        <v>0</v>
      </c>
      <c r="V887" s="68">
        <f>IF(V886&gt;0,IF((SUMIFS($R889:U889,$R886:U886,12)+IF(U886=12,0,U887)+V890)&gt;=$L883,$L883-FLOOR(SUMIFS($R889:U889,$R886:U886,12),1),IF(V886=1,V890,V890+U887)),0)</f>
        <v>0</v>
      </c>
      <c r="W887" s="68">
        <f>IF(W886&gt;0,IF((SUMIFS($R889:V889,$R886:V886,12)+IF(V886=12,0,V887)+W890)&gt;=$L883,$L883-FLOOR(SUMIFS($R889:V889,$R886:V886,12),1),IF(W886=1,W890,W890+V887)),0)</f>
        <v>0</v>
      </c>
      <c r="X887" s="68">
        <f>IF(X886&gt;0,IF((SUMIFS($R889:W889,$R886:W886,12)+IF(W886=12,0,W887)+X890)&gt;=$L883,$L883-FLOOR(SUMIFS($R889:W889,$R886:W886,12),1),IF(X886=1,X890,X890+W887)),0)</f>
        <v>0</v>
      </c>
      <c r="Y887" s="68">
        <f>IF(Y886&gt;0,IF((SUMIFS($R889:X889,$R886:X886,12)+IF(X886=12,0,X887)+Y890)&gt;=$L883,$L883-FLOOR(SUMIFS($R889:X889,$R886:X886,12),1),IF(Y886=1,Y890,Y890+X887)),0)</f>
        <v>0</v>
      </c>
      <c r="Z887" s="68">
        <f>IF(Z886&gt;0,IF((SUMIFS($R889:Y889,$R886:Y886,12)+IF(Y886=12,0,Y887)+Z890)&gt;=$L883,$L883-FLOOR(SUMIFS($R889:Y889,$R886:Y886,12),1),IF(Z886=1,Z890,Z890+Y887)),0)</f>
        <v>0</v>
      </c>
      <c r="AA887" s="68">
        <f>IF(AA886&gt;0,IF((SUMIFS($R889:Z889,$R886:Z886,12)+IF(Z886=12,0,Z887)+AA890)&gt;=$L883,$L883-FLOOR(SUMIFS($R889:Z889,$R886:Z886,12),1),IF(AA886=1,AA890,AA890+Z887)),0)</f>
        <v>0</v>
      </c>
      <c r="AB887" s="68">
        <f>IF(AB886&gt;0,IF((SUMIFS($R889:AA889,$R886:AA886,12)+IF(AA886=12,0,AA887)+AB890)&gt;=$L883,$L883-FLOOR(SUMIFS($R889:AA889,$R886:AA886,12),1),IF(AB886=1,AB890,AB890+AA887)),0)</f>
        <v>0</v>
      </c>
      <c r="AC887" s="68">
        <f>IF(AC886&gt;0,IF((SUMIFS($R889:AB889,$R886:AB886,12)+IF(AB886=12,0,AB887)+AC890)&gt;=$L883,$L883-FLOOR(SUMIFS($R889:AB889,$R886:AB886,12),1),IF(AC886=1,AC890,AC890+AB887)),0)</f>
        <v>0</v>
      </c>
      <c r="AD887" s="68">
        <f>IF(AD886&gt;0,IF((SUMIFS($R889:AC889,$R886:AC886,12)+IF(AC886=12,0,AC887)+AD890)&gt;=$L883,$L883-FLOOR(SUMIFS($R889:AC889,$R886:AC886,12),1),IF(AD886=1,AD890,AD890+AC887)),0)</f>
        <v>0</v>
      </c>
      <c r="AE887" s="68">
        <f>IF(AE886&gt;0,IF((SUMIFS($R889:AD889,$R886:AD886,12)+IF(AD886=12,0,AD887)+AE890)&gt;=$L883,$L883-FLOOR(SUMIFS($R889:AD889,$R886:AD886,12),1),IF(AE886=1,AE890,AE890+AD887)),0)</f>
        <v>0</v>
      </c>
      <c r="AF887" s="68">
        <f>IF(AF886&gt;0,IF((SUMIFS($R889:AE889,$R886:AE886,12)+IF(AE886=12,0,AE887)+AF890)&gt;=$L883,$L883-FLOOR(SUMIFS($R889:AE889,$R886:AE886,12),1),IF(AF886=1,AF890,AF890+AE887)),0)</f>
        <v>0</v>
      </c>
      <c r="AG887" s="68">
        <f>IF(AG886&gt;0,IF((SUMIFS($R889:AF889,$R886:AF886,12)+IF(AF886=12,0,AF887)+AG890)&gt;=$L883,$L883-FLOOR(SUMIFS($R889:AF889,$R886:AF886,12),1),IF(AG886=1,AG890,AG890+AF887)),0)</f>
        <v>0</v>
      </c>
      <c r="AH887" s="68">
        <f>IF(AH886&gt;0,IF((SUMIFS($R889:AG889,$R886:AG886,12)+IF(AG886=12,0,AG887)+AH890)&gt;=$L883,$L883-FLOOR(SUMIFS($R889:AG889,$R886:AG886,12),1),IF(AH886=1,AH890,AH890+AG887)),0)</f>
        <v>0</v>
      </c>
      <c r="AI887" s="68">
        <f>IF(AI886&gt;0,IF((SUMIFS($R889:AH889,$R886:AH886,12)+IF(AH886=12,0,AH887)+AI890)&gt;=$L883,$L883-FLOOR(SUMIFS($R889:AH889,$R886:AH886,12),1),IF(AI886=1,AI890,AI890+AH887)),0)</f>
        <v>0</v>
      </c>
      <c r="AJ887" s="68">
        <f>IF(AJ886&gt;0,IF((SUMIFS($R889:AI889,$R886:AI886,12)+IF(AI886=12,0,AI887)+AJ890)&gt;=$L883,$L883-FLOOR(SUMIFS($R889:AI889,$R886:AI886,12),1),IF(AJ886=1,AJ890,AJ890+AI887)),0)</f>
        <v>0</v>
      </c>
      <c r="AK887" s="68">
        <f>IF(AK886&gt;0,IF((SUMIFS($R889:AJ889,$R886:AJ886,12)+IF(AJ886=12,0,AJ887)+AK890)&gt;=$L883,$L883-FLOOR(SUMIFS($R889:AJ889,$R886:AJ886,12),1),IF(AK886=1,AK890,AK890+AJ887)),0)</f>
        <v>0</v>
      </c>
      <c r="AL887" s="68">
        <f>IF(AL886&gt;0,IF((SUMIFS($R889:AK889,$R886:AK886,12)+IF(AK886=12,0,AK887)+AL890)&gt;=$L883,$L883-FLOOR(SUMIFS($R889:AK889,$R886:AK886,12),1),IF(AL886=1,AL890,AL890+AK887)),0)</f>
        <v>0</v>
      </c>
      <c r="AM887" s="68">
        <f>IF(AM886&gt;0,IF((SUMIFS($R889:AL889,$R886:AL886,12)+IF(AL886=12,0,AL887)+AM890)&gt;=$L883,$L883-FLOOR(SUMIFS($R889:AL889,$R886:AL886,12),1),IF(AM886=1,AM890,AM890+AL887)),0)</f>
        <v>0</v>
      </c>
      <c r="AN887" s="68">
        <f>IF(AN886&gt;0,IF((SUMIFS($R889:AM889,$R886:AM886,12)+IF(AM886=12,0,AM887)+AN890)&gt;=$L883,$L883-FLOOR(SUMIFS($R889:AM889,$R886:AM886,12),1),IF(AN886=1,AN890,AN890+AM887)),0)</f>
        <v>0</v>
      </c>
      <c r="AO887" s="68">
        <f>IF(AO886&gt;0,IF((SUMIFS($R889:AN889,$R886:AN886,12)+IF(AN886=12,0,AN887)+AO890)&gt;=$L883,$L883-FLOOR(SUMIFS($R889:AN889,$R886:AN886,12),1),IF(AO886=1,AO890,AO890+AN887)),0)</f>
        <v>0</v>
      </c>
      <c r="AP887" s="68">
        <f>IF(AP886&gt;0,IF((SUMIFS($R889:AO889,$R886:AO886,12)+IF(AO886=12,0,AO887)+AP890)&gt;=$L883,$L883-FLOOR(SUMIFS($R889:AO889,$R886:AO886,12),1),IF(AP886=1,AP890,AP890+AO887)),0)</f>
        <v>0</v>
      </c>
      <c r="AQ887" s="68">
        <f>IF(AQ886&gt;0,IF((SUMIFS($R889:AP889,$R886:AP886,12)+IF(AP886=12,0,AP887)+AQ890)&gt;=$L883,$L883-FLOOR(SUMIFS($R889:AP889,$R886:AP886,12),1),IF(AQ886=1,AQ890,AQ890+AP887)),0)</f>
        <v>0</v>
      </c>
      <c r="AR887" s="68">
        <f>IF(AR886&gt;0,IF((SUMIFS($R889:AQ889,$R886:AQ886,12)+IF(AQ886=12,0,AQ887)+AR890)&gt;=$L883,$L883-FLOOR(SUMIFS($R889:AQ889,$R886:AQ886,12),1),IF(AR886=1,AR890,AR890+AQ887)),0)</f>
        <v>0</v>
      </c>
      <c r="AS887" s="68">
        <f>IF(AS886&gt;0,IF((SUMIFS($R889:AR889,$R886:AR886,12)+IF(AR886=12,0,AR887)+AS890)&gt;=$L883,$L883-FLOOR(SUMIFS($R889:AR889,$R886:AR886,12),1),IF(AS886=1,AS890,AS890+AR887)),0)</f>
        <v>0</v>
      </c>
      <c r="AT887" s="68">
        <f>IF(AT886&gt;0,IF((SUMIFS($R889:AS889,$R886:AS886,12)+IF(AS886=12,0,AS887)+AT890)&gt;=$L883,$L883-FLOOR(SUMIFS($R889:AS889,$R886:AS886,12),1),IF(AT886=1,AT890,AT890+AS887)),0)</f>
        <v>0</v>
      </c>
      <c r="AU887" s="68">
        <f>IF(AU886&gt;0,IF((SUMIFS($R889:AT889,$R886:AT886,12)+IF(AT886=12,0,AT887)+AU890)&gt;=$L883,$L883-FLOOR(SUMIFS($R889:AT889,$R886:AT886,12),1),IF(AU886=1,AU890,AU890+AT887)),0)</f>
        <v>0</v>
      </c>
      <c r="AV887" s="68">
        <f>IF(AV886&gt;0,IF((SUMIFS($R889:AU889,$R886:AU886,12)+IF(AU886=12,0,AU887)+AV890)&gt;=$L883,$L883-FLOOR(SUMIFS($R889:AU889,$R886:AU886,12),1),IF(AV886=1,AV890,AV890+AU887)),0)</f>
        <v>0</v>
      </c>
      <c r="AW887" s="68">
        <f>IF(AW886&gt;0,IF((SUMIFS($R889:AV889,$R886:AV886,12)+IF(AV886=12,0,AV887)+AW890)&gt;=$L883,$L883-FLOOR(SUMIFS($R889:AV889,$R886:AV886,12),1),IF(AW886=1,AW890,AW890+AV887)),0)</f>
        <v>0</v>
      </c>
      <c r="AX887" s="68">
        <f>IF(AX886&gt;0,IF((SUMIFS($R889:AW889,$R886:AW886,12)+IF(AW886=12,0,AW887)+AX890)&gt;=$L883,$L883-FLOOR(SUMIFS($R889:AW889,$R886:AW886,12),1),IF(AX886=1,AX890,AX890+AW887)),0)</f>
        <v>0</v>
      </c>
      <c r="AY887" s="68">
        <f>IF(AY886&gt;0,IF((SUMIFS($R889:AX889,$R886:AX886,12)+IF(AX886=12,0,AX887)+AY890)&gt;=$L883,$L883-FLOOR(SUMIFS($R889:AX889,$R886:AX886,12),1),IF(AY886=1,AY890,AY890+AX887)),0)</f>
        <v>0</v>
      </c>
      <c r="AZ887" s="68">
        <f>IF(AZ886&gt;0,IF((SUMIFS($R889:AY889,$R886:AY886,12)+IF(AY886=12,0,AY887)+AZ890)&gt;=$L883,$L883-FLOOR(SUMIFS($R889:AY889,$R886:AY886,12),1),IF(AZ886=1,AZ890,AZ890+AY887)),0)</f>
        <v>0</v>
      </c>
      <c r="BA887" s="68">
        <f>IF(BA886&gt;0,IF((SUMIFS($R889:AZ889,$R886:AZ886,12)+IF(AZ886=12,0,AZ887)+BA890)&gt;=$L883,$L883-FLOOR(SUMIFS($R889:AZ889,$R886:AZ886,12),1),IF(BA886=1,BA890,BA890+AZ887)),0)</f>
        <v>0</v>
      </c>
      <c r="BB887" s="68">
        <f>IF(BB886&gt;0,IF((SUMIFS($R889:BA889,$R886:BA886,12)+IF(BA886=12,0,BA887)+BB890)&gt;=$L883,$L883-FLOOR(SUMIFS($R889:BA889,$R886:BA886,12),1),IF(BB886=1,BB890,BB890+BA887)),0)</f>
        <v>0</v>
      </c>
      <c r="BC887" s="68">
        <f>IF(BC886&gt;0,IF((SUMIFS($R889:BB889,$R886:BB886,12)+IF(BB886=12,0,BB887)+BC890)&gt;=$L883,$L883-FLOOR(SUMIFS($R889:BB889,$R886:BB886,12),1),IF(BC886=1,BC890,BC890+BB887)),0)</f>
        <v>0</v>
      </c>
      <c r="BD887" s="68">
        <f>IF(BD886&gt;0,IF((SUMIFS($R889:BC889,$R886:BC886,12)+IF(BC886=12,0,BC887)+BD890)&gt;=$L883,$L883-FLOOR(SUMIFS($R889:BC889,$R886:BC886,12),1),IF(BD886=1,BD890,BD890+BC887)),0)</f>
        <v>0</v>
      </c>
      <c r="BE887" s="68">
        <f>IF(BE886&gt;0,IF((SUMIFS($R889:BD889,$R886:BD886,12)+IF(BD886=12,0,BD887)+BE890)&gt;=$L883,$L883-FLOOR(SUMIFS($R889:BD889,$R886:BD886,12),1),IF(BE886=1,BE890,BE890+BD887)),0)</f>
        <v>0</v>
      </c>
      <c r="BF887" s="68">
        <f>IF(BF886&gt;0,IF((SUMIFS($R889:BE889,$R886:BE886,12)+IF(BE886=12,0,BE887)+BF890)&gt;=$L883,$L883-FLOOR(SUMIFS($R889:BE889,$R886:BE886,12),1),IF(BF886=1,BF890,BF890+BE887)),0)</f>
        <v>0</v>
      </c>
      <c r="BG887" s="68">
        <f>IF(BG886&gt;0,IF((SUMIFS($R889:BF889,$R886:BF886,12)+IF(BF886=12,0,BF887)+BG890)&gt;=$L883,$L883-FLOOR(SUMIFS($R889:BF889,$R886:BF886,12),1),IF(BG886=1,BG890,BG890+BF887)),0)</f>
        <v>0</v>
      </c>
      <c r="BH887" s="68">
        <f>IF(BH886&gt;0,IF((SUMIFS($R889:BG889,$R886:BG886,12)+IF(BG886=12,0,BG887)+BH890)&gt;=$L883,$L883-FLOOR(SUMIFS($R889:BG889,$R886:BG886,12),1),IF(BH886=1,BH890,BH890+BG887)),0)</f>
        <v>0</v>
      </c>
      <c r="BI887" s="68">
        <f>IF(BI886&gt;0,IF((SUMIFS($R889:BH889,$R886:BH886,12)+IF(BH886=12,0,BH887)+BI890)&gt;=$L883,$L883-FLOOR(SUMIFS($R889:BH889,$R886:BH886,12),1),IF(BI886=1,BI890,BI890+BH887)),0)</f>
        <v>0</v>
      </c>
      <c r="BJ887" s="68">
        <f>IF(BJ886&gt;0,IF((SUMIFS($R889:BI889,$R886:BI886,12)+IF(BI886=12,0,BI887)+BJ890)&gt;=$L883,$L883-FLOOR(SUMIFS($R889:BI889,$R886:BI886,12),1),IF(BJ886=1,BJ890,BJ890+BI887)),0)</f>
        <v>0</v>
      </c>
      <c r="BK887" s="68">
        <f>IF(BK886&gt;0,IF((SUMIFS($R889:BJ889,$R886:BJ886,12)+IF(BJ886=12,0,BJ887)+BK890)&gt;=$L883,$L883-FLOOR(SUMIFS($R889:BJ889,$R886:BJ886,12),1),IF(BK886=1,BK890,BK890+BJ887)),0)</f>
        <v>0</v>
      </c>
      <c r="BL887" s="68">
        <f>IF(BL886&gt;0,IF((SUMIFS($R889:BK889,$R886:BK886,12)+IF(BK886=12,0,BK887)+BL890)&gt;=$L883,$L883-FLOOR(SUMIFS($R889:BK889,$R886:BK886,12),1),IF(BL886=1,BL890,BL890+BK887)),0)</f>
        <v>0</v>
      </c>
      <c r="BM887" s="68">
        <f>IF(BM886&gt;0,IF((SUMIFS($R889:BL889,$R886:BL886,12)+IF(BL886=12,0,BL887)+BM890)&gt;=$L883,$L883-FLOOR(SUMIFS($R889:BL889,$R886:BL886,12),1),IF(BM886=1,BM890,BM890+BL887)),0)</f>
        <v>0</v>
      </c>
      <c r="BN887" s="362"/>
      <c r="BO887" s="364"/>
      <c r="BP887" s="366"/>
      <c r="BQ887" s="366"/>
      <c r="BR887" s="106"/>
      <c r="BS887" s="106"/>
      <c r="BT887" s="106"/>
      <c r="BU887" s="106"/>
      <c r="BV887" s="106"/>
      <c r="BW887" s="106"/>
      <c r="BX887" s="106"/>
      <c r="BY887" s="106"/>
      <c r="BZ887" s="106"/>
      <c r="CA887" s="106"/>
      <c r="CB887" s="106"/>
      <c r="CC887" s="106"/>
      <c r="CD887" s="106"/>
      <c r="CE887" s="106"/>
      <c r="CF887" s="106"/>
      <c r="CG887" s="106"/>
    </row>
    <row r="888" spans="1:85" s="245" customFormat="1" ht="41.5" hidden="1" customHeight="1" x14ac:dyDescent="0.35">
      <c r="A888" s="243"/>
      <c r="B888" s="128"/>
      <c r="C888" s="80"/>
      <c r="D888" s="80"/>
      <c r="E888" s="80"/>
      <c r="F888" s="80"/>
      <c r="G888" s="80"/>
      <c r="H888" s="80"/>
      <c r="I888" s="80"/>
      <c r="J888" s="80"/>
      <c r="K888" s="80"/>
      <c r="L888" s="80"/>
      <c r="M888" s="64"/>
      <c r="N888" s="7"/>
      <c r="O888" s="192"/>
      <c r="P888" s="106"/>
      <c r="Q888" s="65" t="s">
        <v>161</v>
      </c>
      <c r="R888" s="67">
        <f>IF(R883&gt;0,R884,0)</f>
        <v>0</v>
      </c>
      <c r="S888" s="67">
        <f t="shared" ref="S888" si="16638">IF(S883&gt;0,IF(S886=1,S884,S884+R888),R888)</f>
        <v>0</v>
      </c>
      <c r="T888" s="67">
        <f t="shared" ref="T888" si="16639">IF(T883&gt;0,IF(T886=1,T884,T884+S888),S888)</f>
        <v>0</v>
      </c>
      <c r="U888" s="67">
        <f t="shared" ref="U888" si="16640">IF(U883&gt;0,IF(U886=1,U884,U884+T888),T888)</f>
        <v>0</v>
      </c>
      <c r="V888" s="67">
        <f t="shared" ref="V888" si="16641">IF(V883&gt;0,IF(V886=1,V884,V884+U888),U888)</f>
        <v>0</v>
      </c>
      <c r="W888" s="67">
        <f t="shared" ref="W888" si="16642">IF(W883&gt;0,IF(W886=1,W884,W884+V888),V888)</f>
        <v>0</v>
      </c>
      <c r="X888" s="67">
        <f t="shared" ref="X888" si="16643">IF(X883&gt;0,IF(X886=1,X884,X884+W888),W888)</f>
        <v>0</v>
      </c>
      <c r="Y888" s="67">
        <f t="shared" ref="Y888" si="16644">IF(Y883&gt;0,IF(Y886=1,Y884,Y884+X888),X888)</f>
        <v>0</v>
      </c>
      <c r="Z888" s="67">
        <f t="shared" ref="Z888" si="16645">IF(Z883&gt;0,IF(Z886=1,Z884,Z884+Y888),Y888)</f>
        <v>0</v>
      </c>
      <c r="AA888" s="67">
        <f t="shared" ref="AA888" si="16646">IF(AA883&gt;0,IF(AA886=1,AA884,AA884+Z888),Z888)</f>
        <v>0</v>
      </c>
      <c r="AB888" s="67">
        <f t="shared" ref="AB888" si="16647">IF(AB883&gt;0,IF(AB886=1,AB884,AB884+AA888),AA888)</f>
        <v>0</v>
      </c>
      <c r="AC888" s="67">
        <f t="shared" ref="AC888" si="16648">IF(AC883&gt;0,IF(AC886=1,AC884,AC884+AB888),AB888)</f>
        <v>0</v>
      </c>
      <c r="AD888" s="67">
        <f t="shared" ref="AD888" si="16649">IF(AD883&gt;0,IF(AD886=1,AD884,AD884+AC888),AC888)</f>
        <v>0</v>
      </c>
      <c r="AE888" s="67">
        <f t="shared" ref="AE888" si="16650">IF(AE883&gt;0,IF(AE886=1,AE884,AE884+AD888),AD888)</f>
        <v>0</v>
      </c>
      <c r="AF888" s="67">
        <f t="shared" ref="AF888" si="16651">IF(AF883&gt;0,IF(AF886=1,AF884,AF884+AE888),AE888)</f>
        <v>0</v>
      </c>
      <c r="AG888" s="67">
        <f t="shared" ref="AG888" si="16652">IF(AG883&gt;0,IF(AG886=1,AG884,AG884+AF888),AF888)</f>
        <v>0</v>
      </c>
      <c r="AH888" s="67">
        <f t="shared" ref="AH888" si="16653">IF(AH883&gt;0,IF(AH886=1,AH884,AH884+AG888),AG888)</f>
        <v>0</v>
      </c>
      <c r="AI888" s="67">
        <f t="shared" ref="AI888" si="16654">IF(AI883&gt;0,IF(AI886=1,AI884,AI884+AH888),AH888)</f>
        <v>0</v>
      </c>
      <c r="AJ888" s="67">
        <f t="shared" ref="AJ888" si="16655">IF(AJ883&gt;0,IF(AJ886=1,AJ884,AJ884+AI888),AI888)</f>
        <v>0</v>
      </c>
      <c r="AK888" s="67">
        <f t="shared" ref="AK888" si="16656">IF(AK883&gt;0,IF(AK886=1,AK884,AK884+AJ888),AJ888)</f>
        <v>0</v>
      </c>
      <c r="AL888" s="67">
        <f t="shared" ref="AL888" si="16657">IF(AL883&gt;0,IF(AL886=1,AL884,AL884+AK888),AK888)</f>
        <v>0</v>
      </c>
      <c r="AM888" s="67">
        <f t="shared" ref="AM888" si="16658">IF(AM883&gt;0,IF(AM886=1,AM884,AM884+AL888),AL888)</f>
        <v>0</v>
      </c>
      <c r="AN888" s="67">
        <f t="shared" ref="AN888" si="16659">IF(AN883&gt;0,IF(AN886=1,AN884,AN884+AM888),AM888)</f>
        <v>0</v>
      </c>
      <c r="AO888" s="67">
        <f t="shared" ref="AO888" si="16660">IF(AO883&gt;0,IF(AO886=1,AO884,AO884+AN888),AN888)</f>
        <v>0</v>
      </c>
      <c r="AP888" s="67">
        <f t="shared" ref="AP888" si="16661">IF(AP883&gt;0,IF(AP886=1,AP884,AP884+AO888),AO888)</f>
        <v>0</v>
      </c>
      <c r="AQ888" s="67">
        <f t="shared" ref="AQ888" si="16662">IF(AQ883&gt;0,IF(AQ886=1,AQ884,AQ884+AP888),AP888)</f>
        <v>0</v>
      </c>
      <c r="AR888" s="67">
        <f t="shared" ref="AR888" si="16663">IF(AR883&gt;0,IF(AR886=1,AR884,AR884+AQ888),AQ888)</f>
        <v>0</v>
      </c>
      <c r="AS888" s="67">
        <f t="shared" ref="AS888" si="16664">IF(AS883&gt;0,IF(AS886=1,AS884,AS884+AR888),AR888)</f>
        <v>0</v>
      </c>
      <c r="AT888" s="67">
        <f t="shared" ref="AT888" si="16665">IF(AT883&gt;0,IF(AT886=1,AT884,AT884+AS888),AS888)</f>
        <v>0</v>
      </c>
      <c r="AU888" s="67">
        <f t="shared" ref="AU888" si="16666">IF(AU883&gt;0,IF(AU886=1,AU884,AU884+AT888),AT888)</f>
        <v>0</v>
      </c>
      <c r="AV888" s="67">
        <f t="shared" ref="AV888" si="16667">IF(AV883&gt;0,IF(AV886=1,AV884,AV884+AU888),AU888)</f>
        <v>0</v>
      </c>
      <c r="AW888" s="67">
        <f t="shared" ref="AW888" si="16668">IF(AW883&gt;0,IF(AW886=1,AW884,AW884+AV888),AV888)</f>
        <v>0</v>
      </c>
      <c r="AX888" s="67">
        <f t="shared" ref="AX888" si="16669">IF(AX883&gt;0,IF(AX886=1,AX884,AX884+AW888),AW888)</f>
        <v>0</v>
      </c>
      <c r="AY888" s="67">
        <f t="shared" ref="AY888" si="16670">IF(AY883&gt;0,IF(AY886=1,AY884,AY884+AX888),AX888)</f>
        <v>0</v>
      </c>
      <c r="AZ888" s="67">
        <f t="shared" ref="AZ888" si="16671">IF(AZ883&gt;0,IF(AZ886=1,AZ884,AZ884+AY888),AY888)</f>
        <v>0</v>
      </c>
      <c r="BA888" s="67">
        <f t="shared" ref="BA888" si="16672">IF(BA883&gt;0,IF(BA886=1,BA884,BA884+AZ888),AZ888)</f>
        <v>0</v>
      </c>
      <c r="BB888" s="67">
        <f t="shared" ref="BB888" si="16673">IF(BB883&gt;0,IF(BB886=1,BB884,BB884+BA888),BA888)</f>
        <v>0</v>
      </c>
      <c r="BC888" s="67">
        <f t="shared" ref="BC888" si="16674">IF(BC883&gt;0,IF(BC886=1,BC884,BC884+BB888),BB888)</f>
        <v>0</v>
      </c>
      <c r="BD888" s="67">
        <f t="shared" ref="BD888" si="16675">IF(BD883&gt;0,IF(BD886=1,BD884,BD884+BC888),BC888)</f>
        <v>0</v>
      </c>
      <c r="BE888" s="67">
        <f t="shared" ref="BE888" si="16676">IF(BE883&gt;0,IF(BE886=1,BE884,BE884+BD888),BD888)</f>
        <v>0</v>
      </c>
      <c r="BF888" s="67">
        <f t="shared" ref="BF888" si="16677">IF(BF883&gt;0,IF(BF886=1,BF884,BF884+BE888),BE888)</f>
        <v>0</v>
      </c>
      <c r="BG888" s="67">
        <f t="shared" ref="BG888" si="16678">IF(BG883&gt;0,IF(BG886=1,BG884,BG884+BF888),BF888)</f>
        <v>0</v>
      </c>
      <c r="BH888" s="67">
        <f t="shared" ref="BH888" si="16679">IF(BH883&gt;0,IF(BH886=1,BH884,BH884+BG888),BG888)</f>
        <v>0</v>
      </c>
      <c r="BI888" s="67">
        <f t="shared" ref="BI888" si="16680">IF(BI883&gt;0,IF(BI886=1,BI884,BI884+BH888),BH888)</f>
        <v>0</v>
      </c>
      <c r="BJ888" s="67">
        <f t="shared" ref="BJ888" si="16681">IF(BJ883&gt;0,IF(BJ886=1,BJ884,BJ884+BI888),BI888)</f>
        <v>0</v>
      </c>
      <c r="BK888" s="67">
        <f t="shared" ref="BK888" si="16682">IF(BK883&gt;0,IF(BK886=1,BK884,BK884+BJ888),BJ888)</f>
        <v>0</v>
      </c>
      <c r="BL888" s="67">
        <f t="shared" ref="BL888" si="16683">IF(BL883&gt;0,IF(BL886=1,BL884,BL884+BK888),BK888)</f>
        <v>0</v>
      </c>
      <c r="BM888" s="67">
        <f t="shared" ref="BM888" si="16684">IF(BM883&gt;0,IF(BM886=1,BM884,BM884+BL888),BL888)</f>
        <v>0</v>
      </c>
      <c r="BN888" s="362"/>
      <c r="BO888" s="364"/>
      <c r="BP888" s="366"/>
      <c r="BQ888" s="366"/>
      <c r="BR888" s="106"/>
      <c r="BS888" s="106"/>
      <c r="BT888" s="106"/>
      <c r="BU888" s="106"/>
      <c r="BV888" s="106"/>
      <c r="BW888" s="106"/>
      <c r="BX888" s="106"/>
      <c r="BY888" s="106"/>
      <c r="BZ888" s="106"/>
      <c r="CA888" s="106"/>
      <c r="CB888" s="106"/>
      <c r="CC888" s="106"/>
      <c r="CD888" s="106"/>
      <c r="CE888" s="106"/>
      <c r="CF888" s="106"/>
      <c r="CG888" s="106"/>
    </row>
    <row r="889" spans="1:85" s="245" customFormat="1" ht="41.5" hidden="1" customHeight="1" x14ac:dyDescent="0.35">
      <c r="A889" s="243"/>
      <c r="B889" s="128"/>
      <c r="C889" s="80"/>
      <c r="D889" s="80"/>
      <c r="E889" s="80"/>
      <c r="F889" s="80"/>
      <c r="G889" s="80"/>
      <c r="H889" s="80"/>
      <c r="I889" s="80"/>
      <c r="J889" s="80"/>
      <c r="K889" s="80"/>
      <c r="L889" s="80"/>
      <c r="M889" s="64"/>
      <c r="N889" s="7"/>
      <c r="O889" s="192"/>
      <c r="P889" s="106"/>
      <c r="Q889" s="65" t="s">
        <v>162</v>
      </c>
      <c r="R889" s="67">
        <f>R891</f>
        <v>0</v>
      </c>
      <c r="S889" s="67">
        <f t="shared" ref="S889" si="16685">IF(S886=1,S891,S891+R889)</f>
        <v>0</v>
      </c>
      <c r="T889" s="67">
        <f t="shared" ref="T889" si="16686">IF(T886=1,T891,T891+S889)</f>
        <v>0</v>
      </c>
      <c r="U889" s="67">
        <f t="shared" ref="U889" si="16687">IF(U886=1,U891,U891+T889)</f>
        <v>0</v>
      </c>
      <c r="V889" s="67">
        <f t="shared" ref="V889" si="16688">IF(V886=1,V891,V891+U889)</f>
        <v>0</v>
      </c>
      <c r="W889" s="67">
        <f t="shared" ref="W889" si="16689">IF(W886=1,W891,W891+V889)</f>
        <v>0</v>
      </c>
      <c r="X889" s="67">
        <f t="shared" ref="X889" si="16690">IF(X886=1,X891,X891+W889)</f>
        <v>0</v>
      </c>
      <c r="Y889" s="67">
        <f t="shared" ref="Y889" si="16691">IF(Y886=1,Y891,Y891+X889)</f>
        <v>0</v>
      </c>
      <c r="Z889" s="67">
        <f t="shared" ref="Z889" si="16692">IF(Z886=1,Z891,Z891+Y889)</f>
        <v>0</v>
      </c>
      <c r="AA889" s="67">
        <f t="shared" ref="AA889" si="16693">IF(AA886=1,AA891,AA891+Z889)</f>
        <v>0</v>
      </c>
      <c r="AB889" s="67">
        <f t="shared" ref="AB889" si="16694">IF(AB886=1,AB891,AB891+AA889)</f>
        <v>0</v>
      </c>
      <c r="AC889" s="67">
        <f t="shared" ref="AC889" si="16695">IF(AC886=1,AC891,AC891+AB889)</f>
        <v>0</v>
      </c>
      <c r="AD889" s="67">
        <f t="shared" ref="AD889" si="16696">IF(AD886=1,AD891,AD891+AC889)</f>
        <v>0</v>
      </c>
      <c r="AE889" s="67">
        <f t="shared" ref="AE889" si="16697">IF(AE886=1,AE891,AE891+AD889)</f>
        <v>0</v>
      </c>
      <c r="AF889" s="67">
        <f t="shared" ref="AF889" si="16698">IF(AF886=1,AF891,AF891+AE889)</f>
        <v>0</v>
      </c>
      <c r="AG889" s="67">
        <f t="shared" ref="AG889" si="16699">IF(AG886=1,AG891,AG891+AF889)</f>
        <v>0</v>
      </c>
      <c r="AH889" s="67">
        <f t="shared" ref="AH889" si="16700">IF(AH886=1,AH891,AH891+AG889)</f>
        <v>0</v>
      </c>
      <c r="AI889" s="67">
        <f t="shared" ref="AI889" si="16701">IF(AI886=1,AI891,AI891+AH889)</f>
        <v>0</v>
      </c>
      <c r="AJ889" s="67">
        <f t="shared" ref="AJ889" si="16702">IF(AJ886=1,AJ891,AJ891+AI889)</f>
        <v>0</v>
      </c>
      <c r="AK889" s="67">
        <f t="shared" ref="AK889" si="16703">IF(AK886=1,AK891,AK891+AJ889)</f>
        <v>0</v>
      </c>
      <c r="AL889" s="67">
        <f t="shared" ref="AL889" si="16704">IF(AL886=1,AL891,AL891+AK889)</f>
        <v>0</v>
      </c>
      <c r="AM889" s="67">
        <f t="shared" ref="AM889" si="16705">IF(AM886=1,AM891,AM891+AL889)</f>
        <v>0</v>
      </c>
      <c r="AN889" s="67">
        <f t="shared" ref="AN889" si="16706">IF(AN886=1,AN891,AN891+AM889)</f>
        <v>0</v>
      </c>
      <c r="AO889" s="67">
        <f t="shared" ref="AO889" si="16707">IF(AO886=1,AO891,AO891+AN889)</f>
        <v>0</v>
      </c>
      <c r="AP889" s="67">
        <f t="shared" ref="AP889" si="16708">IF(AP886=1,AP891,AP891+AO889)</f>
        <v>0</v>
      </c>
      <c r="AQ889" s="67">
        <f t="shared" ref="AQ889" si="16709">IF(AQ886=1,AQ891,AQ891+AP889)</f>
        <v>0</v>
      </c>
      <c r="AR889" s="67">
        <f t="shared" ref="AR889" si="16710">IF(AR886=1,AR891,AR891+AQ889)</f>
        <v>0</v>
      </c>
      <c r="AS889" s="67">
        <f t="shared" ref="AS889" si="16711">IF(AS886=1,AS891,AS891+AR889)</f>
        <v>0</v>
      </c>
      <c r="AT889" s="67">
        <f t="shared" ref="AT889" si="16712">IF(AT886=1,AT891,AT891+AS889)</f>
        <v>0</v>
      </c>
      <c r="AU889" s="67">
        <f t="shared" ref="AU889" si="16713">IF(AU886=1,AU891,AU891+AT889)</f>
        <v>0</v>
      </c>
      <c r="AV889" s="67">
        <f t="shared" ref="AV889" si="16714">IF(AV886=1,AV891,AV891+AU889)</f>
        <v>0</v>
      </c>
      <c r="AW889" s="67">
        <f t="shared" ref="AW889" si="16715">IF(AW886=1,AW891,AW891+AV889)</f>
        <v>0</v>
      </c>
      <c r="AX889" s="67">
        <f t="shared" ref="AX889" si="16716">IF(AX886=1,AX891,AX891+AW889)</f>
        <v>0</v>
      </c>
      <c r="AY889" s="67">
        <f t="shared" ref="AY889" si="16717">IF(AY886=1,AY891,AY891+AX889)</f>
        <v>0</v>
      </c>
      <c r="AZ889" s="67">
        <f t="shared" ref="AZ889" si="16718">IF(AZ886=1,AZ891,AZ891+AY889)</f>
        <v>0</v>
      </c>
      <c r="BA889" s="67">
        <f t="shared" ref="BA889" si="16719">IF(BA886=1,BA891,BA891+AZ889)</f>
        <v>0</v>
      </c>
      <c r="BB889" s="67">
        <f t="shared" ref="BB889" si="16720">IF(BB886=1,BB891,BB891+BA889)</f>
        <v>0</v>
      </c>
      <c r="BC889" s="67">
        <f t="shared" ref="BC889" si="16721">IF(BC886=1,BC891,BC891+BB889)</f>
        <v>0</v>
      </c>
      <c r="BD889" s="67">
        <f t="shared" ref="BD889" si="16722">IF(BD886=1,BD891,BD891+BC889)</f>
        <v>0</v>
      </c>
      <c r="BE889" s="67">
        <f t="shared" ref="BE889" si="16723">IF(BE886=1,BE891,BE891+BD889)</f>
        <v>0</v>
      </c>
      <c r="BF889" s="67">
        <f t="shared" ref="BF889" si="16724">IF(BF886=1,BF891,BF891+BE889)</f>
        <v>0</v>
      </c>
      <c r="BG889" s="67">
        <f t="shared" ref="BG889" si="16725">IF(BG886=1,BG891,BG891+BF889)</f>
        <v>0</v>
      </c>
      <c r="BH889" s="67">
        <f t="shared" ref="BH889" si="16726">IF(BH886=1,BH891,BH891+BG889)</f>
        <v>0</v>
      </c>
      <c r="BI889" s="67">
        <f t="shared" ref="BI889" si="16727">IF(BI886=1,BI891,BI891+BH889)</f>
        <v>0</v>
      </c>
      <c r="BJ889" s="67">
        <f t="shared" ref="BJ889" si="16728">IF(BJ886=1,BJ891,BJ891+BI889)</f>
        <v>0</v>
      </c>
      <c r="BK889" s="67">
        <f t="shared" ref="BK889" si="16729">IF(BK886=1,BK891,BK891+BJ889)</f>
        <v>0</v>
      </c>
      <c r="BL889" s="67">
        <f t="shared" ref="BL889" si="16730">IF(BL886=1,BL891,BL891+BK889)</f>
        <v>0</v>
      </c>
      <c r="BM889" s="67">
        <f t="shared" ref="BM889" si="16731">IF(BM886=1,BM891,BM891+BL889)</f>
        <v>0</v>
      </c>
      <c r="BN889" s="362"/>
      <c r="BO889" s="364"/>
      <c r="BP889" s="366"/>
      <c r="BQ889" s="366"/>
      <c r="BR889" s="106"/>
      <c r="BS889" s="106"/>
      <c r="BT889" s="106"/>
      <c r="BU889" s="106"/>
      <c r="BV889" s="106"/>
      <c r="BW889" s="106"/>
      <c r="BX889" s="106"/>
      <c r="BY889" s="106"/>
      <c r="BZ889" s="106"/>
      <c r="CA889" s="106"/>
      <c r="CB889" s="106"/>
      <c r="CC889" s="106"/>
      <c r="CD889" s="106"/>
      <c r="CE889" s="106"/>
      <c r="CF889" s="106"/>
      <c r="CG889" s="106"/>
    </row>
    <row r="890" spans="1:85" s="245" customFormat="1" ht="29" x14ac:dyDescent="0.35">
      <c r="A890" s="243"/>
      <c r="B890" s="128"/>
      <c r="C890" s="80"/>
      <c r="D890" s="80"/>
      <c r="E890" s="80"/>
      <c r="F890" s="80"/>
      <c r="G890" s="80"/>
      <c r="H890" s="80"/>
      <c r="I890" s="80"/>
      <c r="J890" s="80"/>
      <c r="K890" s="80"/>
      <c r="L890" s="80"/>
      <c r="M890" s="64"/>
      <c r="N890" s="7"/>
      <c r="O890" s="192"/>
      <c r="P890" s="106"/>
      <c r="Q890" s="63" t="s">
        <v>160</v>
      </c>
      <c r="R890" s="68">
        <f t="shared" ref="R890:BM890" si="16732">1720/12*R883</f>
        <v>0</v>
      </c>
      <c r="S890" s="68">
        <f t="shared" si="16732"/>
        <v>0</v>
      </c>
      <c r="T890" s="68">
        <f t="shared" si="16732"/>
        <v>0</v>
      </c>
      <c r="U890" s="68">
        <f t="shared" si="16732"/>
        <v>0</v>
      </c>
      <c r="V890" s="68">
        <f t="shared" si="16732"/>
        <v>0</v>
      </c>
      <c r="W890" s="68">
        <f t="shared" si="16732"/>
        <v>0</v>
      </c>
      <c r="X890" s="68">
        <f t="shared" si="16732"/>
        <v>0</v>
      </c>
      <c r="Y890" s="68">
        <f t="shared" si="16732"/>
        <v>0</v>
      </c>
      <c r="Z890" s="68">
        <f t="shared" si="16732"/>
        <v>0</v>
      </c>
      <c r="AA890" s="68">
        <f t="shared" si="16732"/>
        <v>0</v>
      </c>
      <c r="AB890" s="68">
        <f t="shared" si="16732"/>
        <v>0</v>
      </c>
      <c r="AC890" s="68">
        <f t="shared" si="16732"/>
        <v>0</v>
      </c>
      <c r="AD890" s="68">
        <f t="shared" si="16732"/>
        <v>0</v>
      </c>
      <c r="AE890" s="68">
        <f t="shared" si="16732"/>
        <v>0</v>
      </c>
      <c r="AF890" s="68">
        <f t="shared" si="16732"/>
        <v>0</v>
      </c>
      <c r="AG890" s="68">
        <f t="shared" si="16732"/>
        <v>0</v>
      </c>
      <c r="AH890" s="68">
        <f t="shared" si="16732"/>
        <v>0</v>
      </c>
      <c r="AI890" s="68">
        <f t="shared" si="16732"/>
        <v>0</v>
      </c>
      <c r="AJ890" s="68">
        <f t="shared" si="16732"/>
        <v>0</v>
      </c>
      <c r="AK890" s="68">
        <f t="shared" si="16732"/>
        <v>0</v>
      </c>
      <c r="AL890" s="68">
        <f t="shared" si="16732"/>
        <v>0</v>
      </c>
      <c r="AM890" s="68">
        <f t="shared" si="16732"/>
        <v>0</v>
      </c>
      <c r="AN890" s="68">
        <f t="shared" si="16732"/>
        <v>0</v>
      </c>
      <c r="AO890" s="68">
        <f t="shared" si="16732"/>
        <v>0</v>
      </c>
      <c r="AP890" s="68">
        <f t="shared" si="16732"/>
        <v>0</v>
      </c>
      <c r="AQ890" s="68">
        <f t="shared" si="16732"/>
        <v>0</v>
      </c>
      <c r="AR890" s="68">
        <f t="shared" si="16732"/>
        <v>0</v>
      </c>
      <c r="AS890" s="68">
        <f t="shared" si="16732"/>
        <v>0</v>
      </c>
      <c r="AT890" s="68">
        <f t="shared" si="16732"/>
        <v>0</v>
      </c>
      <c r="AU890" s="68">
        <f t="shared" si="16732"/>
        <v>0</v>
      </c>
      <c r="AV890" s="68">
        <f t="shared" si="16732"/>
        <v>0</v>
      </c>
      <c r="AW890" s="68">
        <f t="shared" si="16732"/>
        <v>0</v>
      </c>
      <c r="AX890" s="68">
        <f t="shared" si="16732"/>
        <v>0</v>
      </c>
      <c r="AY890" s="68">
        <f t="shared" si="16732"/>
        <v>0</v>
      </c>
      <c r="AZ890" s="68">
        <f t="shared" si="16732"/>
        <v>0</v>
      </c>
      <c r="BA890" s="68">
        <f t="shared" si="16732"/>
        <v>0</v>
      </c>
      <c r="BB890" s="68">
        <f t="shared" si="16732"/>
        <v>0</v>
      </c>
      <c r="BC890" s="68">
        <f t="shared" si="16732"/>
        <v>0</v>
      </c>
      <c r="BD890" s="68">
        <f t="shared" si="16732"/>
        <v>0</v>
      </c>
      <c r="BE890" s="68">
        <f t="shared" si="16732"/>
        <v>0</v>
      </c>
      <c r="BF890" s="68">
        <f t="shared" si="16732"/>
        <v>0</v>
      </c>
      <c r="BG890" s="68">
        <f t="shared" si="16732"/>
        <v>0</v>
      </c>
      <c r="BH890" s="68">
        <f t="shared" si="16732"/>
        <v>0</v>
      </c>
      <c r="BI890" s="68">
        <f t="shared" si="16732"/>
        <v>0</v>
      </c>
      <c r="BJ890" s="68">
        <f t="shared" si="16732"/>
        <v>0</v>
      </c>
      <c r="BK890" s="68">
        <f t="shared" si="16732"/>
        <v>0</v>
      </c>
      <c r="BL890" s="68">
        <f t="shared" si="16732"/>
        <v>0</v>
      </c>
      <c r="BM890" s="68">
        <f t="shared" si="16732"/>
        <v>0</v>
      </c>
      <c r="BN890" s="362"/>
      <c r="BO890" s="364"/>
      <c r="BP890" s="366"/>
      <c r="BQ890" s="366"/>
      <c r="BR890" s="106"/>
      <c r="BS890" s="106"/>
      <c r="BT890" s="106"/>
      <c r="BU890" s="106"/>
      <c r="BV890" s="106"/>
      <c r="BW890" s="106"/>
      <c r="BX890" s="106"/>
      <c r="BY890" s="106"/>
      <c r="BZ890" s="106"/>
      <c r="CA890" s="106"/>
      <c r="CB890" s="106"/>
      <c r="CC890" s="106"/>
      <c r="CD890" s="106"/>
      <c r="CE890" s="106"/>
      <c r="CF890" s="106"/>
      <c r="CG890" s="106"/>
    </row>
    <row r="891" spans="1:85" s="245" customFormat="1" ht="29" x14ac:dyDescent="0.35">
      <c r="A891" s="243"/>
      <c r="B891" s="128"/>
      <c r="C891" s="80"/>
      <c r="D891" s="80"/>
      <c r="E891" s="80"/>
      <c r="F891" s="80"/>
      <c r="G891" s="80"/>
      <c r="H891" s="80"/>
      <c r="I891" s="80"/>
      <c r="J891" s="80"/>
      <c r="K891" s="80"/>
      <c r="L891" s="80"/>
      <c r="M891" s="64"/>
      <c r="N891" s="7"/>
      <c r="O891" s="192"/>
      <c r="P891" s="106"/>
      <c r="Q891" s="63" t="s">
        <v>144</v>
      </c>
      <c r="R891" s="68">
        <f>FLOOR(IF(OR(R886=0,R886=1),IF(R884&gt;=R890,R890,R884)+0.00000001,IF(R888&gt;=R887,R887,R888))+0.00000001,1)</f>
        <v>0</v>
      </c>
      <c r="S891" s="68">
        <f t="shared" ref="S891" si="16733">FLOOR(IF(OR(S886=0,S886=1),IF(S890&gt;S887,S887,IF(S884&gt;=S890,S890,S884)+0.00000001),IF(S888&gt;=S887,S887-R889,S888-R889)+0.00000001),1)</f>
        <v>0</v>
      </c>
      <c r="T891" s="68">
        <f t="shared" ref="T891" si="16734">FLOOR(IF(OR(T886=0,T886=1),IF(T890&gt;T887,T887,IF(T884&gt;=T890,T890,T884)+0.00000001),IF(T888&gt;=T887,T887-S889,T888-S889)+0.00000001),1)</f>
        <v>0</v>
      </c>
      <c r="U891" s="68">
        <f t="shared" ref="U891" si="16735">FLOOR(IF(OR(U886=0,U886=1),IF(U890&gt;U887,U887,IF(U884&gt;=U890,U890,U884)+0.00000001),IF(U888&gt;=U887,U887-T889,U888-T889)+0.00000001),1)</f>
        <v>0</v>
      </c>
      <c r="V891" s="68">
        <f t="shared" ref="V891" si="16736">FLOOR(IF(OR(V886=0,V886=1),IF(V890&gt;V887,V887,IF(V884&gt;=V890,V890,V884)+0.00000001),IF(V888&gt;=V887,V887-U889,V888-U889)+0.00000001),1)</f>
        <v>0</v>
      </c>
      <c r="W891" s="68">
        <f t="shared" ref="W891" si="16737">FLOOR(IF(OR(W886=0,W886=1),IF(W890&gt;W887,W887,IF(W884&gt;=W890,W890,W884)+0.00000001),IF(W888&gt;=W887,W887-V889,W888-V889)+0.00000001),1)</f>
        <v>0</v>
      </c>
      <c r="X891" s="68">
        <f t="shared" ref="X891" si="16738">FLOOR(IF(OR(X886=0,X886=1),IF(X890&gt;X887,X887,IF(X884&gt;=X890,X890,X884)+0.00000001),IF(X888&gt;=X887,X887-W889,X888-W889)+0.00000001),1)</f>
        <v>0</v>
      </c>
      <c r="Y891" s="68">
        <f t="shared" ref="Y891" si="16739">FLOOR(IF(OR(Y886=0,Y886=1),IF(Y890&gt;Y887,Y887,IF(Y884&gt;=Y890,Y890,Y884)+0.00000001),IF(Y888&gt;=Y887,Y887-X889,Y888-X889)+0.00000001),1)</f>
        <v>0</v>
      </c>
      <c r="Z891" s="68">
        <f t="shared" ref="Z891" si="16740">FLOOR(IF(OR(Z886=0,Z886=1),IF(Z890&gt;Z887,Z887,IF(Z884&gt;=Z890,Z890,Z884)+0.00000001),IF(Z888&gt;=Z887,Z887-Y889,Z888-Y889)+0.00000001),1)</f>
        <v>0</v>
      </c>
      <c r="AA891" s="68">
        <f t="shared" ref="AA891" si="16741">FLOOR(IF(OR(AA886=0,AA886=1),IF(AA890&gt;AA887,AA887,IF(AA884&gt;=AA890,AA890,AA884)+0.00000001),IF(AA888&gt;=AA887,AA887-Z889,AA888-Z889)+0.00000001),1)</f>
        <v>0</v>
      </c>
      <c r="AB891" s="68">
        <f t="shared" ref="AB891" si="16742">FLOOR(IF(OR(AB886=0,AB886=1),IF(AB890&gt;AB887,AB887,IF(AB884&gt;=AB890,AB890,AB884)+0.00000001),IF(AB888&gt;=AB887,AB887-AA889,AB888-AA889)+0.00000001),1)</f>
        <v>0</v>
      </c>
      <c r="AC891" s="68">
        <f t="shared" ref="AC891" si="16743">FLOOR(IF(OR(AC886=0,AC886=1),IF(AC890&gt;AC887,AC887,IF(AC884&gt;=AC890,AC890,AC884)+0.00000001),IF(AC888&gt;=AC887,AC887-AB889,AC888-AB889)+0.00000001),1)</f>
        <v>0</v>
      </c>
      <c r="AD891" s="68">
        <f t="shared" ref="AD891" si="16744">FLOOR(IF(OR(AD886=0,AD886=1),IF(AD890&gt;AD887,AD887,IF(AD884&gt;=AD890,AD890,AD884)+0.00000001),IF(AD888&gt;=AD887,AD887-AC889,AD888-AC889)+0.00000001),1)</f>
        <v>0</v>
      </c>
      <c r="AE891" s="68">
        <f t="shared" ref="AE891" si="16745">FLOOR(IF(OR(AE886=0,AE886=1),IF(AE890&gt;AE887,AE887,IF(AE884&gt;=AE890,AE890,AE884)+0.00000001),IF(AE888&gt;=AE887,AE887-AD889,AE888-AD889)+0.00000001),1)</f>
        <v>0</v>
      </c>
      <c r="AF891" s="68">
        <f t="shared" ref="AF891" si="16746">FLOOR(IF(OR(AF886=0,AF886=1),IF(AF890&gt;AF887,AF887,IF(AF884&gt;=AF890,AF890,AF884)+0.00000001),IF(AF888&gt;=AF887,AF887-AE889,AF888-AE889)+0.00000001),1)</f>
        <v>0</v>
      </c>
      <c r="AG891" s="68">
        <f t="shared" ref="AG891" si="16747">FLOOR(IF(OR(AG886=0,AG886=1),IF(AG890&gt;AG887,AG887,IF(AG884&gt;=AG890,AG890,AG884)+0.00000001),IF(AG888&gt;=AG887,AG887-AF889,AG888-AF889)+0.00000001),1)</f>
        <v>0</v>
      </c>
      <c r="AH891" s="68">
        <f t="shared" ref="AH891" si="16748">FLOOR(IF(OR(AH886=0,AH886=1),IF(AH890&gt;AH887,AH887,IF(AH884&gt;=AH890,AH890,AH884)+0.00000001),IF(AH888&gt;=AH887,AH887-AG889,AH888-AG889)+0.00000001),1)</f>
        <v>0</v>
      </c>
      <c r="AI891" s="68">
        <f t="shared" ref="AI891" si="16749">FLOOR(IF(OR(AI886=0,AI886=1),IF(AI890&gt;AI887,AI887,IF(AI884&gt;=AI890,AI890,AI884)+0.00000001),IF(AI888&gt;=AI887,AI887-AH889,AI888-AH889)+0.00000001),1)</f>
        <v>0</v>
      </c>
      <c r="AJ891" s="68">
        <f t="shared" ref="AJ891" si="16750">FLOOR(IF(OR(AJ886=0,AJ886=1),IF(AJ890&gt;AJ887,AJ887,IF(AJ884&gt;=AJ890,AJ890,AJ884)+0.00000001),IF(AJ888&gt;=AJ887,AJ887-AI889,AJ888-AI889)+0.00000001),1)</f>
        <v>0</v>
      </c>
      <c r="AK891" s="68">
        <f t="shared" ref="AK891" si="16751">FLOOR(IF(OR(AK886=0,AK886=1),IF(AK890&gt;AK887,AK887,IF(AK884&gt;=AK890,AK890,AK884)+0.00000001),IF(AK888&gt;=AK887,AK887-AJ889,AK888-AJ889)+0.00000001),1)</f>
        <v>0</v>
      </c>
      <c r="AL891" s="68">
        <f t="shared" ref="AL891" si="16752">FLOOR(IF(OR(AL886=0,AL886=1),IF(AL890&gt;AL887,AL887,IF(AL884&gt;=AL890,AL890,AL884)+0.00000001),IF(AL888&gt;=AL887,AL887-AK889,AL888-AK889)+0.00000001),1)</f>
        <v>0</v>
      </c>
      <c r="AM891" s="68">
        <f t="shared" ref="AM891" si="16753">FLOOR(IF(OR(AM886=0,AM886=1),IF(AM890&gt;AM887,AM887,IF(AM884&gt;=AM890,AM890,AM884)+0.00000001),IF(AM888&gt;=AM887,AM887-AL889,AM888-AL889)+0.00000001),1)</f>
        <v>0</v>
      </c>
      <c r="AN891" s="68">
        <f t="shared" ref="AN891" si="16754">FLOOR(IF(OR(AN886=0,AN886=1),IF(AN890&gt;AN887,AN887,IF(AN884&gt;=AN890,AN890,AN884)+0.00000001),IF(AN888&gt;=AN887,AN887-AM889,AN888-AM889)+0.00000001),1)</f>
        <v>0</v>
      </c>
      <c r="AO891" s="68">
        <f t="shared" ref="AO891" si="16755">FLOOR(IF(OR(AO886=0,AO886=1),IF(AO890&gt;AO887,AO887,IF(AO884&gt;=AO890,AO890,AO884)+0.00000001),IF(AO888&gt;=AO887,AO887-AN889,AO888-AN889)+0.00000001),1)</f>
        <v>0</v>
      </c>
      <c r="AP891" s="68">
        <f t="shared" ref="AP891" si="16756">FLOOR(IF(OR(AP886=0,AP886=1),IF(AP890&gt;AP887,AP887,IF(AP884&gt;=AP890,AP890,AP884)+0.00000001),IF(AP888&gt;=AP887,AP887-AO889,AP888-AO889)+0.00000001),1)</f>
        <v>0</v>
      </c>
      <c r="AQ891" s="68">
        <f t="shared" ref="AQ891" si="16757">FLOOR(IF(OR(AQ886=0,AQ886=1),IF(AQ890&gt;AQ887,AQ887,IF(AQ884&gt;=AQ890,AQ890,AQ884)+0.00000001),IF(AQ888&gt;=AQ887,AQ887-AP889,AQ888-AP889)+0.00000001),1)</f>
        <v>0</v>
      </c>
      <c r="AR891" s="68">
        <f t="shared" ref="AR891" si="16758">FLOOR(IF(OR(AR886=0,AR886=1),IF(AR890&gt;AR887,AR887,IF(AR884&gt;=AR890,AR890,AR884)+0.00000001),IF(AR888&gt;=AR887,AR887-AQ889,AR888-AQ889)+0.00000001),1)</f>
        <v>0</v>
      </c>
      <c r="AS891" s="68">
        <f t="shared" ref="AS891" si="16759">FLOOR(IF(OR(AS886=0,AS886=1),IF(AS890&gt;AS887,AS887,IF(AS884&gt;=AS890,AS890,AS884)+0.00000001),IF(AS888&gt;=AS887,AS887-AR889,AS888-AR889)+0.00000001),1)</f>
        <v>0</v>
      </c>
      <c r="AT891" s="68">
        <f t="shared" ref="AT891" si="16760">FLOOR(IF(OR(AT886=0,AT886=1),IF(AT890&gt;AT887,AT887,IF(AT884&gt;=AT890,AT890,AT884)+0.00000001),IF(AT888&gt;=AT887,AT887-AS889,AT888-AS889)+0.00000001),1)</f>
        <v>0</v>
      </c>
      <c r="AU891" s="68">
        <f t="shared" ref="AU891" si="16761">FLOOR(IF(OR(AU886=0,AU886=1),IF(AU890&gt;AU887,AU887,IF(AU884&gt;=AU890,AU890,AU884)+0.00000001),IF(AU888&gt;=AU887,AU887-AT889,AU888-AT889)+0.00000001),1)</f>
        <v>0</v>
      </c>
      <c r="AV891" s="68">
        <f t="shared" ref="AV891" si="16762">FLOOR(IF(OR(AV886=0,AV886=1),IF(AV890&gt;AV887,AV887,IF(AV884&gt;=AV890,AV890,AV884)+0.00000001),IF(AV888&gt;=AV887,AV887-AU889,AV888-AU889)+0.00000001),1)</f>
        <v>0</v>
      </c>
      <c r="AW891" s="68">
        <f t="shared" ref="AW891" si="16763">FLOOR(IF(OR(AW886=0,AW886=1),IF(AW890&gt;AW887,AW887,IF(AW884&gt;=AW890,AW890,AW884)+0.00000001),IF(AW888&gt;=AW887,AW887-AV889,AW888-AV889)+0.00000001),1)</f>
        <v>0</v>
      </c>
      <c r="AX891" s="68">
        <f t="shared" ref="AX891" si="16764">FLOOR(IF(OR(AX886=0,AX886=1),IF(AX890&gt;AX887,AX887,IF(AX884&gt;=AX890,AX890,AX884)+0.00000001),IF(AX888&gt;=AX887,AX887-AW889,AX888-AW889)+0.00000001),1)</f>
        <v>0</v>
      </c>
      <c r="AY891" s="68">
        <f t="shared" ref="AY891" si="16765">FLOOR(IF(OR(AY886=0,AY886=1),IF(AY890&gt;AY887,AY887,IF(AY884&gt;=AY890,AY890,AY884)+0.00000001),IF(AY888&gt;=AY887,AY887-AX889,AY888-AX889)+0.00000001),1)</f>
        <v>0</v>
      </c>
      <c r="AZ891" s="68">
        <f t="shared" ref="AZ891" si="16766">FLOOR(IF(OR(AZ886=0,AZ886=1),IF(AZ890&gt;AZ887,AZ887,IF(AZ884&gt;=AZ890,AZ890,AZ884)+0.00000001),IF(AZ888&gt;=AZ887,AZ887-AY889,AZ888-AY889)+0.00000001),1)</f>
        <v>0</v>
      </c>
      <c r="BA891" s="68">
        <f t="shared" ref="BA891" si="16767">FLOOR(IF(OR(BA886=0,BA886=1),IF(BA890&gt;BA887,BA887,IF(BA884&gt;=BA890,BA890,BA884)+0.00000001),IF(BA888&gt;=BA887,BA887-AZ889,BA888-AZ889)+0.00000001),1)</f>
        <v>0</v>
      </c>
      <c r="BB891" s="68">
        <f t="shared" ref="BB891" si="16768">FLOOR(IF(OR(BB886=0,BB886=1),IF(BB890&gt;BB887,BB887,IF(BB884&gt;=BB890,BB890,BB884)+0.00000001),IF(BB888&gt;=BB887,BB887-BA889,BB888-BA889)+0.00000001),1)</f>
        <v>0</v>
      </c>
      <c r="BC891" s="68">
        <f t="shared" ref="BC891" si="16769">FLOOR(IF(OR(BC886=0,BC886=1),IF(BC890&gt;BC887,BC887,IF(BC884&gt;=BC890,BC890,BC884)+0.00000001),IF(BC888&gt;=BC887,BC887-BB889,BC888-BB889)+0.00000001),1)</f>
        <v>0</v>
      </c>
      <c r="BD891" s="68">
        <f t="shared" ref="BD891" si="16770">FLOOR(IF(OR(BD886=0,BD886=1),IF(BD890&gt;BD887,BD887,IF(BD884&gt;=BD890,BD890,BD884)+0.00000001),IF(BD888&gt;=BD887,BD887-BC889,BD888-BC889)+0.00000001),1)</f>
        <v>0</v>
      </c>
      <c r="BE891" s="68">
        <f t="shared" ref="BE891" si="16771">FLOOR(IF(OR(BE886=0,BE886=1),IF(BE890&gt;BE887,BE887,IF(BE884&gt;=BE890,BE890,BE884)+0.00000001),IF(BE888&gt;=BE887,BE887-BD889,BE888-BD889)+0.00000001),1)</f>
        <v>0</v>
      </c>
      <c r="BF891" s="68">
        <f t="shared" ref="BF891" si="16772">FLOOR(IF(OR(BF886=0,BF886=1),IF(BF890&gt;BF887,BF887,IF(BF884&gt;=BF890,BF890,BF884)+0.00000001),IF(BF888&gt;=BF887,BF887-BE889,BF888-BE889)+0.00000001),1)</f>
        <v>0</v>
      </c>
      <c r="BG891" s="68">
        <f t="shared" ref="BG891" si="16773">FLOOR(IF(OR(BG886=0,BG886=1),IF(BG890&gt;BG887,BG887,IF(BG884&gt;=BG890,BG890,BG884)+0.00000001),IF(BG888&gt;=BG887,BG887-BF889,BG888-BF889)+0.00000001),1)</f>
        <v>0</v>
      </c>
      <c r="BH891" s="68">
        <f t="shared" ref="BH891" si="16774">FLOOR(IF(OR(BH886=0,BH886=1),IF(BH890&gt;BH887,BH887,IF(BH884&gt;=BH890,BH890,BH884)+0.00000001),IF(BH888&gt;=BH887,BH887-BG889,BH888-BG889)+0.00000001),1)</f>
        <v>0</v>
      </c>
      <c r="BI891" s="68">
        <f t="shared" ref="BI891" si="16775">FLOOR(IF(OR(BI886=0,BI886=1),IF(BI890&gt;BI887,BI887,IF(BI884&gt;=BI890,BI890,BI884)+0.00000001),IF(BI888&gt;=BI887,BI887-BH889,BI888-BH889)+0.00000001),1)</f>
        <v>0</v>
      </c>
      <c r="BJ891" s="68">
        <f t="shared" ref="BJ891" si="16776">FLOOR(IF(OR(BJ886=0,BJ886=1),IF(BJ890&gt;BJ887,BJ887,IF(BJ884&gt;=BJ890,BJ890,BJ884)+0.00000001),IF(BJ888&gt;=BJ887,BJ887-BI889,BJ888-BI889)+0.00000001),1)</f>
        <v>0</v>
      </c>
      <c r="BK891" s="68">
        <f t="shared" ref="BK891" si="16777">FLOOR(IF(OR(BK886=0,BK886=1),IF(BK890&gt;BK887,BK887,IF(BK884&gt;=BK890,BK890,BK884)+0.00000001),IF(BK888&gt;=BK887,BK887-BJ889,BK888-BJ889)+0.00000001),1)</f>
        <v>0</v>
      </c>
      <c r="BL891" s="68">
        <f t="shared" ref="BL891" si="16778">FLOOR(IF(OR(BL886=0,BL886=1),IF(BL890&gt;BL887,BL887,IF(BL884&gt;=BL890,BL890,BL884)+0.00000001),IF(BL888&gt;=BL887,BL887-BK889,BL888-BK889)+0.00000001),1)</f>
        <v>0</v>
      </c>
      <c r="BM891" s="68">
        <f t="shared" ref="BM891" si="16779">FLOOR(IF(OR(BM886=0,BM886=1),IF(BM890&gt;BM887,BM887,IF(BM884&gt;=BM890,BM890,BM884)+0.00000001),IF(BM888&gt;=BM887,BM887-BL889,BM888-BL889)+0.00000001),1)</f>
        <v>0</v>
      </c>
      <c r="BN891" s="362"/>
      <c r="BO891" s="364"/>
      <c r="BP891" s="366"/>
      <c r="BQ891" s="366"/>
      <c r="BR891" s="106"/>
      <c r="BS891" s="106"/>
      <c r="BT891" s="106"/>
      <c r="BU891" s="106"/>
      <c r="BV891" s="106"/>
      <c r="BW891" s="106"/>
      <c r="BX891" s="106"/>
      <c r="BY891" s="106"/>
      <c r="BZ891" s="106"/>
      <c r="CA891" s="106"/>
      <c r="CB891" s="106"/>
      <c r="CC891" s="106"/>
      <c r="CD891" s="106"/>
      <c r="CE891" s="106"/>
      <c r="CF891" s="106"/>
      <c r="CG891" s="106"/>
    </row>
    <row r="892" spans="1:85" s="245" customFormat="1" ht="25.4" customHeight="1" thickBot="1" x14ac:dyDescent="0.4">
      <c r="A892" s="243"/>
      <c r="B892" s="129"/>
      <c r="C892" s="69"/>
      <c r="D892" s="69"/>
      <c r="E892" s="69"/>
      <c r="F892" s="69"/>
      <c r="G892" s="69"/>
      <c r="H892" s="69"/>
      <c r="I892" s="69"/>
      <c r="J892" s="69"/>
      <c r="K892" s="69"/>
      <c r="L892" s="69"/>
      <c r="M892" s="70"/>
      <c r="N892" s="7"/>
      <c r="O892" s="193"/>
      <c r="P892" s="106"/>
      <c r="Q892" s="216" t="s">
        <v>145</v>
      </c>
      <c r="R892" s="72">
        <f>IF($J883="Ano",R891*'Podpůrná data'!$B$5,R891*'Podpůrná data'!$B$3)</f>
        <v>0</v>
      </c>
      <c r="S892" s="72">
        <f>IF($J883="Ano",S891*'Podpůrná data'!$B$5,S891*'Podpůrná data'!$B$3)</f>
        <v>0</v>
      </c>
      <c r="T892" s="72">
        <f>IF($J883="Ano",T891*'Podpůrná data'!$B$5,T891*'Podpůrná data'!$B$3)</f>
        <v>0</v>
      </c>
      <c r="U892" s="72">
        <f>IF($J883="Ano",U891*'Podpůrná data'!$B$5,U891*'Podpůrná data'!$B$3)</f>
        <v>0</v>
      </c>
      <c r="V892" s="72">
        <f>IF($J883="Ano",V891*'Podpůrná data'!$B$5,V891*'Podpůrná data'!$B$3)</f>
        <v>0</v>
      </c>
      <c r="W892" s="72">
        <f>IF($J883="Ano",W891*'Podpůrná data'!$B$5,W891*'Podpůrná data'!$B$3)</f>
        <v>0</v>
      </c>
      <c r="X892" s="72">
        <f>IF($J883="Ano",X891*'Podpůrná data'!$B$5,X891*'Podpůrná data'!$B$3)</f>
        <v>0</v>
      </c>
      <c r="Y892" s="72">
        <f>IF($J883="Ano",Y891*'Podpůrná data'!$B$5,Y891*'Podpůrná data'!$B$3)</f>
        <v>0</v>
      </c>
      <c r="Z892" s="72">
        <f>IF($J883="Ano",Z891*'Podpůrná data'!$B$5,Z891*'Podpůrná data'!$B$3)</f>
        <v>0</v>
      </c>
      <c r="AA892" s="72">
        <f>IF($J883="Ano",AA891*'Podpůrná data'!$B$5,AA891*'Podpůrná data'!$B$3)</f>
        <v>0</v>
      </c>
      <c r="AB892" s="72">
        <f>IF($J883="Ano",AB891*'Podpůrná data'!$B$5,AB891*'Podpůrná data'!$B$3)</f>
        <v>0</v>
      </c>
      <c r="AC892" s="72">
        <f>IF($J883="Ano",AC891*'Podpůrná data'!$B$5,AC891*'Podpůrná data'!$B$3)</f>
        <v>0</v>
      </c>
      <c r="AD892" s="72">
        <f>IF($J883="Ano",AD891*'Podpůrná data'!$B$5,AD891*'Podpůrná data'!$B$3)</f>
        <v>0</v>
      </c>
      <c r="AE892" s="72">
        <f>IF($J883="Ano",AE891*'Podpůrná data'!$B$5,AE891*'Podpůrná data'!$B$3)</f>
        <v>0</v>
      </c>
      <c r="AF892" s="72">
        <f>IF($J883="Ano",AF891*'Podpůrná data'!$B$5,AF891*'Podpůrná data'!$B$3)</f>
        <v>0</v>
      </c>
      <c r="AG892" s="72">
        <f>IF($J883="Ano",AG891*'Podpůrná data'!$B$5,AG891*'Podpůrná data'!$B$3)</f>
        <v>0</v>
      </c>
      <c r="AH892" s="72">
        <f>IF($J883="Ano",AH891*'Podpůrná data'!$B$5,AH891*'Podpůrná data'!$B$3)</f>
        <v>0</v>
      </c>
      <c r="AI892" s="72">
        <f>IF($J883="Ano",AI891*'Podpůrná data'!$B$5,AI891*'Podpůrná data'!$B$3)</f>
        <v>0</v>
      </c>
      <c r="AJ892" s="72">
        <f>IF($J883="Ano",AJ891*'Podpůrná data'!$B$5,AJ891*'Podpůrná data'!$B$3)</f>
        <v>0</v>
      </c>
      <c r="AK892" s="72">
        <f>IF($J883="Ano",AK891*'Podpůrná data'!$B$5,AK891*'Podpůrná data'!$B$3)</f>
        <v>0</v>
      </c>
      <c r="AL892" s="72">
        <f>IF($J883="Ano",AL891*'Podpůrná data'!$B$5,AL891*'Podpůrná data'!$B$3)</f>
        <v>0</v>
      </c>
      <c r="AM892" s="72">
        <f>IF($J883="Ano",AM891*'Podpůrná data'!$B$5,AM891*'Podpůrná data'!$B$3)</f>
        <v>0</v>
      </c>
      <c r="AN892" s="72">
        <f>IF($J883="Ano",AN891*'Podpůrná data'!$B$5,AN891*'Podpůrná data'!$B$3)</f>
        <v>0</v>
      </c>
      <c r="AO892" s="72">
        <f>IF($J883="Ano",AO891*'Podpůrná data'!$B$5,AO891*'Podpůrná data'!$B$3)</f>
        <v>0</v>
      </c>
      <c r="AP892" s="72">
        <f>IF($J883="Ano",AP891*'Podpůrná data'!$B$5,AP891*'Podpůrná data'!$B$3)</f>
        <v>0</v>
      </c>
      <c r="AQ892" s="72">
        <f>IF($J883="Ano",AQ891*'Podpůrná data'!$B$5,AQ891*'Podpůrná data'!$B$3)</f>
        <v>0</v>
      </c>
      <c r="AR892" s="72">
        <f>IF($J883="Ano",AR891*'Podpůrná data'!$B$5,AR891*'Podpůrná data'!$B$3)</f>
        <v>0</v>
      </c>
      <c r="AS892" s="72">
        <f>IF($J883="Ano",AS891*'Podpůrná data'!$B$5,AS891*'Podpůrná data'!$B$3)</f>
        <v>0</v>
      </c>
      <c r="AT892" s="72">
        <f>IF($J883="Ano",AT891*'Podpůrná data'!$B$5,AT891*'Podpůrná data'!$B$3)</f>
        <v>0</v>
      </c>
      <c r="AU892" s="72">
        <f>IF($J883="Ano",AU891*'Podpůrná data'!$B$5,AU891*'Podpůrná data'!$B$3)</f>
        <v>0</v>
      </c>
      <c r="AV892" s="72">
        <f>IF($J883="Ano",AV891*'Podpůrná data'!$B$5,AV891*'Podpůrná data'!$B$3)</f>
        <v>0</v>
      </c>
      <c r="AW892" s="72">
        <f>IF($J883="Ano",AW891*'Podpůrná data'!$B$5,AW891*'Podpůrná data'!$B$3)</f>
        <v>0</v>
      </c>
      <c r="AX892" s="72">
        <f>IF($J883="Ano",AX891*'Podpůrná data'!$B$5,AX891*'Podpůrná data'!$B$3)</f>
        <v>0</v>
      </c>
      <c r="AY892" s="72">
        <f>IF($J883="Ano",AY891*'Podpůrná data'!$B$5,AY891*'Podpůrná data'!$B$3)</f>
        <v>0</v>
      </c>
      <c r="AZ892" s="72">
        <f>IF($J883="Ano",AZ891*'Podpůrná data'!$B$5,AZ891*'Podpůrná data'!$B$3)</f>
        <v>0</v>
      </c>
      <c r="BA892" s="72">
        <f>IF($J883="Ano",BA891*'Podpůrná data'!$B$5,BA891*'Podpůrná data'!$B$3)</f>
        <v>0</v>
      </c>
      <c r="BB892" s="72">
        <f>IF($J883="Ano",BB891*'Podpůrná data'!$B$5,BB891*'Podpůrná data'!$B$3)</f>
        <v>0</v>
      </c>
      <c r="BC892" s="72">
        <f>IF($J883="Ano",BC891*'Podpůrná data'!$B$5,BC891*'Podpůrná data'!$B$3)</f>
        <v>0</v>
      </c>
      <c r="BD892" s="72">
        <f>IF($J883="Ano",BD891*'Podpůrná data'!$B$5,BD891*'Podpůrná data'!$B$3)</f>
        <v>0</v>
      </c>
      <c r="BE892" s="72">
        <f>IF($J883="Ano",BE891*'Podpůrná data'!$B$5,BE891*'Podpůrná data'!$B$3)</f>
        <v>0</v>
      </c>
      <c r="BF892" s="72">
        <f>IF($J883="Ano",BF891*'Podpůrná data'!$B$5,BF891*'Podpůrná data'!$B$3)</f>
        <v>0</v>
      </c>
      <c r="BG892" s="72">
        <f>IF($J883="Ano",BG891*'Podpůrná data'!$B$5,BG891*'Podpůrná data'!$B$3)</f>
        <v>0</v>
      </c>
      <c r="BH892" s="72">
        <f>IF($J883="Ano",BH891*'Podpůrná data'!$B$5,BH891*'Podpůrná data'!$B$3)</f>
        <v>0</v>
      </c>
      <c r="BI892" s="72">
        <f>IF($J883="Ano",BI891*'Podpůrná data'!$B$5,BI891*'Podpůrná data'!$B$3)</f>
        <v>0</v>
      </c>
      <c r="BJ892" s="72">
        <f>IF($J883="Ano",BJ891*'Podpůrná data'!$B$5,BJ891*'Podpůrná data'!$B$3)</f>
        <v>0</v>
      </c>
      <c r="BK892" s="72">
        <f>IF($J883="Ano",BK891*'Podpůrná data'!$B$5,BK891*'Podpůrná data'!$B$3)</f>
        <v>0</v>
      </c>
      <c r="BL892" s="72">
        <f>IF($J883="Ano",BL891*'Podpůrná data'!$B$5,BL891*'Podpůrná data'!$B$3)</f>
        <v>0</v>
      </c>
      <c r="BM892" s="72">
        <f>IF($J883="Ano",BM891*'Podpůrná data'!$B$5,BM891*'Podpůrná data'!$B$3)</f>
        <v>0</v>
      </c>
      <c r="BN892" s="363"/>
      <c r="BO892" s="365"/>
      <c r="BP892" s="367"/>
      <c r="BQ892" s="367"/>
      <c r="BR892" s="106"/>
      <c r="BS892" s="178">
        <f>SUMIFS($R892:$BM892,$R882:$BM882,"1. ZoR")</f>
        <v>0</v>
      </c>
      <c r="BT892" s="178">
        <f>SUMIFS($R892:$BM892,$R882:$BM882,"2. ZoR")</f>
        <v>0</v>
      </c>
      <c r="BU892" s="178">
        <f>SUMIFS($R892:$BM892,$R882:$BM882,"3. ZoR")</f>
        <v>0</v>
      </c>
      <c r="BV892" s="178">
        <f>SUMIFS($R892:$BM892,$R882:$BM882,"4. ZoR")</f>
        <v>0</v>
      </c>
      <c r="BW892" s="178">
        <f>SUMIFS($R892:$BM892,$R882:$BM882,"5. ZoR")</f>
        <v>0</v>
      </c>
      <c r="BX892" s="178">
        <f>SUMIFS($R892:$BM892,$R882:$BM882,"6. ZoR")</f>
        <v>0</v>
      </c>
      <c r="BY892" s="178">
        <f>SUMIFS($R892:$BM892,$R882:$BM882,"7. ZoR")</f>
        <v>0</v>
      </c>
      <c r="BZ892" s="178">
        <f>SUMIFS($R892:$BM892,$R882:$BM882,"8. ZoR")</f>
        <v>0</v>
      </c>
      <c r="CA892" s="178">
        <f>SUMIFS($R892:$BM892,$R882:$BM882,"9. ZoR")</f>
        <v>0</v>
      </c>
      <c r="CB892" s="178">
        <f>SUMIFS($R892:$BM892,$R882:$BM882,"10. ZoR")</f>
        <v>0</v>
      </c>
      <c r="CC892" s="178">
        <f>SUMIFS($R892:$BM892,$R882:$BM882,"11. ZoR")</f>
        <v>0</v>
      </c>
      <c r="CD892" s="178">
        <f>SUMIFS($R892:$BM892,$R882:$BM882,"12. ZoR")</f>
        <v>0</v>
      </c>
      <c r="CE892" s="178">
        <f>SUMIFS($R892:$BM892,$R882:$BM882,"13. ZoR")</f>
        <v>0</v>
      </c>
      <c r="CF892" s="178">
        <f>SUMIFS($R892:$BM892,$R882:$BM882,"14. ZoR")</f>
        <v>0</v>
      </c>
      <c r="CG892" s="178">
        <f>SUMIFS($R892:$BM892,$R882:$BM882,"15. ZoR")</f>
        <v>0</v>
      </c>
    </row>
    <row r="893" spans="1:85" ht="15" hidden="1" thickBot="1" x14ac:dyDescent="0.4">
      <c r="B893" s="105"/>
      <c r="C893" s="130"/>
      <c r="D893" s="130"/>
      <c r="E893" s="130"/>
      <c r="F893" s="130"/>
      <c r="G893" s="130"/>
      <c r="H893" s="105"/>
      <c r="I893" s="105"/>
      <c r="J893" s="105"/>
      <c r="K893" s="105"/>
      <c r="L893" s="105"/>
      <c r="M893" s="105"/>
      <c r="N893" s="7"/>
      <c r="O893" s="105"/>
      <c r="P893" s="105"/>
      <c r="Q893" s="105"/>
      <c r="R893" s="105"/>
      <c r="S893" s="105"/>
      <c r="T893" s="7"/>
      <c r="U893" s="105"/>
      <c r="V893" s="105"/>
      <c r="W893" s="105"/>
      <c r="X893" s="105"/>
      <c r="Y893" s="105"/>
      <c r="Z893" s="105"/>
      <c r="AA893" s="105"/>
      <c r="AB893" s="105"/>
      <c r="AC893" s="105"/>
      <c r="AD893" s="105"/>
      <c r="AE893" s="105"/>
      <c r="AF893" s="105"/>
      <c r="AG893" s="105"/>
      <c r="AH893" s="105"/>
      <c r="AI893" s="105"/>
      <c r="AJ893" s="105"/>
      <c r="AK893" s="105"/>
      <c r="AL893" s="105"/>
      <c r="AM893" s="105"/>
      <c r="AN893" s="105"/>
      <c r="AO893" s="105"/>
      <c r="AP893" s="105"/>
      <c r="AQ893" s="105"/>
      <c r="AR893" s="105"/>
      <c r="AS893" s="105"/>
      <c r="AT893" s="105"/>
      <c r="AU893" s="105"/>
      <c r="AV893" s="105"/>
      <c r="AW893" s="105"/>
      <c r="AX893" s="105"/>
      <c r="AY893" s="105"/>
      <c r="AZ893" s="105"/>
      <c r="BA893" s="105"/>
      <c r="BB893" s="105"/>
      <c r="BC893" s="105"/>
      <c r="BD893" s="105"/>
      <c r="BE893" s="105"/>
      <c r="BF893" s="105"/>
      <c r="BG893" s="105"/>
      <c r="BH893" s="105"/>
      <c r="BI893" s="105"/>
      <c r="BJ893" s="105"/>
      <c r="BK893" s="105"/>
      <c r="BL893" s="105"/>
      <c r="BM893" s="105"/>
      <c r="BN893" s="105"/>
      <c r="BO893" s="105"/>
      <c r="BP893" s="105"/>
      <c r="BQ893" s="105"/>
      <c r="BR893" s="105"/>
      <c r="BS893" s="105"/>
      <c r="BT893" s="105"/>
      <c r="BU893" s="105"/>
      <c r="BV893" s="105"/>
      <c r="BW893" s="105"/>
      <c r="BX893" s="105"/>
      <c r="BY893" s="105"/>
      <c r="BZ893" s="105"/>
      <c r="CA893" s="105"/>
      <c r="CB893" s="105"/>
      <c r="CC893" s="105"/>
      <c r="CD893" s="105"/>
      <c r="CE893" s="105"/>
      <c r="CF893" s="105"/>
      <c r="CG893" s="105"/>
    </row>
    <row r="894" spans="1:85" s="245" customFormat="1" ht="69.650000000000006" customHeight="1" thickBot="1" x14ac:dyDescent="0.4">
      <c r="A894" s="249"/>
      <c r="B894" s="120"/>
      <c r="C894" s="360" t="s">
        <v>2</v>
      </c>
      <c r="D894" s="121"/>
      <c r="E894" s="131" t="s">
        <v>206</v>
      </c>
      <c r="F894" s="131" t="s">
        <v>444</v>
      </c>
      <c r="G894" s="131" t="s">
        <v>208</v>
      </c>
      <c r="H894" s="122" t="s">
        <v>94</v>
      </c>
      <c r="I894" s="122" t="s">
        <v>95</v>
      </c>
      <c r="J894" s="122" t="s">
        <v>96</v>
      </c>
      <c r="K894" s="122" t="s">
        <v>216</v>
      </c>
      <c r="L894" s="122" t="s">
        <v>218</v>
      </c>
      <c r="M894" s="138" t="s">
        <v>1</v>
      </c>
      <c r="N894" s="7"/>
      <c r="O894" s="124">
        <v>208002</v>
      </c>
      <c r="P894" s="106"/>
      <c r="Q894" s="194" t="s">
        <v>128</v>
      </c>
      <c r="R894" s="83" t="s">
        <v>4</v>
      </c>
      <c r="S894" s="83" t="s">
        <v>5</v>
      </c>
      <c r="T894" s="83" t="s">
        <v>6</v>
      </c>
      <c r="U894" s="83" t="s">
        <v>7</v>
      </c>
      <c r="V894" s="83" t="s">
        <v>8</v>
      </c>
      <c r="W894" s="83" t="s">
        <v>9</v>
      </c>
      <c r="X894" s="83" t="s">
        <v>10</v>
      </c>
      <c r="Y894" s="83" t="s">
        <v>11</v>
      </c>
      <c r="Z894" s="83" t="s">
        <v>12</v>
      </c>
      <c r="AA894" s="83" t="s">
        <v>13</v>
      </c>
      <c r="AB894" s="83" t="s">
        <v>14</v>
      </c>
      <c r="AC894" s="83" t="s">
        <v>15</v>
      </c>
      <c r="AD894" s="83" t="s">
        <v>16</v>
      </c>
      <c r="AE894" s="83" t="s">
        <v>17</v>
      </c>
      <c r="AF894" s="83" t="s">
        <v>18</v>
      </c>
      <c r="AG894" s="83" t="s">
        <v>19</v>
      </c>
      <c r="AH894" s="83" t="s">
        <v>20</v>
      </c>
      <c r="AI894" s="83" t="s">
        <v>21</v>
      </c>
      <c r="AJ894" s="83" t="s">
        <v>22</v>
      </c>
      <c r="AK894" s="83" t="s">
        <v>23</v>
      </c>
      <c r="AL894" s="83" t="s">
        <v>24</v>
      </c>
      <c r="AM894" s="83" t="s">
        <v>25</v>
      </c>
      <c r="AN894" s="83" t="s">
        <v>26</v>
      </c>
      <c r="AO894" s="83" t="s">
        <v>27</v>
      </c>
      <c r="AP894" s="83" t="s">
        <v>28</v>
      </c>
      <c r="AQ894" s="83" t="s">
        <v>29</v>
      </c>
      <c r="AR894" s="83" t="s">
        <v>30</v>
      </c>
      <c r="AS894" s="83" t="s">
        <v>31</v>
      </c>
      <c r="AT894" s="83" t="s">
        <v>32</v>
      </c>
      <c r="AU894" s="83" t="s">
        <v>33</v>
      </c>
      <c r="AV894" s="83" t="s">
        <v>34</v>
      </c>
      <c r="AW894" s="83" t="s">
        <v>35</v>
      </c>
      <c r="AX894" s="83" t="s">
        <v>36</v>
      </c>
      <c r="AY894" s="83" t="s">
        <v>37</v>
      </c>
      <c r="AZ894" s="83" t="s">
        <v>38</v>
      </c>
      <c r="BA894" s="83" t="s">
        <v>39</v>
      </c>
      <c r="BB894" s="83" t="s">
        <v>40</v>
      </c>
      <c r="BC894" s="83" t="s">
        <v>41</v>
      </c>
      <c r="BD894" s="83" t="s">
        <v>42</v>
      </c>
      <c r="BE894" s="83" t="s">
        <v>43</v>
      </c>
      <c r="BF894" s="83" t="s">
        <v>44</v>
      </c>
      <c r="BG894" s="83" t="s">
        <v>45</v>
      </c>
      <c r="BH894" s="83" t="s">
        <v>46</v>
      </c>
      <c r="BI894" s="83" t="s">
        <v>47</v>
      </c>
      <c r="BJ894" s="83" t="s">
        <v>48</v>
      </c>
      <c r="BK894" s="83" t="s">
        <v>49</v>
      </c>
      <c r="BL894" s="83" t="s">
        <v>50</v>
      </c>
      <c r="BM894" s="83" t="s">
        <v>51</v>
      </c>
      <c r="BN894" s="134" t="s">
        <v>163</v>
      </c>
      <c r="BO894" s="135" t="s">
        <v>164</v>
      </c>
      <c r="BP894" s="135" t="s">
        <v>146</v>
      </c>
      <c r="BQ894" s="135" t="s">
        <v>214</v>
      </c>
      <c r="BR894" s="106"/>
      <c r="BS894" s="368" t="s">
        <v>238</v>
      </c>
      <c r="BT894" s="369"/>
      <c r="BU894" s="369"/>
      <c r="BV894" s="369"/>
      <c r="BW894" s="369"/>
      <c r="BX894" s="369"/>
      <c r="BY894" s="369"/>
      <c r="BZ894" s="369"/>
      <c r="CA894" s="369"/>
      <c r="CB894" s="369"/>
      <c r="CC894" s="369"/>
      <c r="CD894" s="369"/>
      <c r="CE894" s="369"/>
      <c r="CF894" s="369"/>
      <c r="CG894" s="369"/>
    </row>
    <row r="895" spans="1:85" s="245" customFormat="1" ht="21" hidden="1" customHeight="1" x14ac:dyDescent="0.35">
      <c r="A895" s="250"/>
      <c r="B895" s="113"/>
      <c r="C895" s="361"/>
      <c r="D895" s="125"/>
      <c r="E895" s="125"/>
      <c r="F895" s="125"/>
      <c r="G895" s="125"/>
      <c r="H895" s="370" t="s">
        <v>250</v>
      </c>
      <c r="I895" s="371" t="s">
        <v>425</v>
      </c>
      <c r="J895" s="357" t="s">
        <v>97</v>
      </c>
      <c r="K895" s="357" t="s">
        <v>217</v>
      </c>
      <c r="L895" s="137"/>
      <c r="M895" s="373" t="s">
        <v>93</v>
      </c>
      <c r="N895" s="7"/>
      <c r="O895" s="375" t="s">
        <v>3</v>
      </c>
      <c r="P895" s="106"/>
      <c r="Q895" s="84"/>
      <c r="R895" s="74">
        <f>MONTH(Úvod!$F$10)</f>
        <v>1</v>
      </c>
      <c r="S895" s="75">
        <f t="shared" ref="S895" si="16780">IF(R895=12,1,R895+1)</f>
        <v>2</v>
      </c>
      <c r="T895" s="75">
        <f t="shared" ref="T895" si="16781">IF(S895=12,1,S895+1)</f>
        <v>3</v>
      </c>
      <c r="U895" s="76">
        <f t="shared" ref="U895" si="16782">IF(T895=12,1,T895+1)</f>
        <v>4</v>
      </c>
      <c r="V895" s="76">
        <f t="shared" ref="V895" si="16783">IF(U895=12,1,U895+1)</f>
        <v>5</v>
      </c>
      <c r="W895" s="76">
        <f t="shared" ref="W895" si="16784">IF(V895=12,1,V895+1)</f>
        <v>6</v>
      </c>
      <c r="X895" s="76">
        <f t="shared" ref="X895" si="16785">IF(W895=12,1,W895+1)</f>
        <v>7</v>
      </c>
      <c r="Y895" s="76">
        <f t="shared" ref="Y895" si="16786">IF(X895=12,1,X895+1)</f>
        <v>8</v>
      </c>
      <c r="Z895" s="76">
        <f t="shared" ref="Z895" si="16787">IF(Y895=12,1,Y895+1)</f>
        <v>9</v>
      </c>
      <c r="AA895" s="76">
        <f>IF(Z895=12,1,Z895+1)</f>
        <v>10</v>
      </c>
      <c r="AB895" s="76">
        <f t="shared" ref="AB895" si="16788">IF(AA895=12,1,AA895+1)</f>
        <v>11</v>
      </c>
      <c r="AC895" s="76">
        <f t="shared" ref="AC895" si="16789">IF(AB895=12,1,AB895+1)</f>
        <v>12</v>
      </c>
      <c r="AD895" s="76">
        <f t="shared" ref="AD895" si="16790">IF(AC895=12,1,AC895+1)</f>
        <v>1</v>
      </c>
      <c r="AE895" s="76">
        <f t="shared" ref="AE895" si="16791">IF(AD895=12,1,AD895+1)</f>
        <v>2</v>
      </c>
      <c r="AF895" s="76">
        <f t="shared" ref="AF895" si="16792">IF(AE895=12,1,AE895+1)</f>
        <v>3</v>
      </c>
      <c r="AG895" s="76">
        <f t="shared" ref="AG895" si="16793">IF(AF895=12,1,AF895+1)</f>
        <v>4</v>
      </c>
      <c r="AH895" s="76">
        <f t="shared" ref="AH895" si="16794">IF(AG895=12,1,AG895+1)</f>
        <v>5</v>
      </c>
      <c r="AI895" s="76">
        <f t="shared" ref="AI895" si="16795">IF(AH895=12,1,AH895+1)</f>
        <v>6</v>
      </c>
      <c r="AJ895" s="76">
        <f>IF(AI895=12,1,AI895+1)</f>
        <v>7</v>
      </c>
      <c r="AK895" s="76">
        <f t="shared" ref="AK895" si="16796">IF(AJ895=12,1,AJ895+1)</f>
        <v>8</v>
      </c>
      <c r="AL895" s="76">
        <f t="shared" ref="AL895" si="16797">IF(AK895=12,1,AK895+1)</f>
        <v>9</v>
      </c>
      <c r="AM895" s="76">
        <f t="shared" ref="AM895" si="16798">IF(AL895=12,1,AL895+1)</f>
        <v>10</v>
      </c>
      <c r="AN895" s="76">
        <f t="shared" ref="AN895" si="16799">IF(AM895=12,1,AM895+1)</f>
        <v>11</v>
      </c>
      <c r="AO895" s="76">
        <f t="shared" ref="AO895" si="16800">IF(AN895=12,1,AN895+1)</f>
        <v>12</v>
      </c>
      <c r="AP895" s="76">
        <f t="shared" ref="AP895" si="16801">IF(AO895=12,1,AO895+1)</f>
        <v>1</v>
      </c>
      <c r="AQ895" s="76">
        <f t="shared" ref="AQ895" si="16802">IF(AP895=12,1,AP895+1)</f>
        <v>2</v>
      </c>
      <c r="AR895" s="76">
        <f t="shared" ref="AR895" si="16803">IF(AQ895=12,1,AQ895+1)</f>
        <v>3</v>
      </c>
      <c r="AS895" s="76">
        <f t="shared" ref="AS895" si="16804">IF(AR895=12,1,AR895+1)</f>
        <v>4</v>
      </c>
      <c r="AT895" s="76">
        <f t="shared" ref="AT895" si="16805">IF(AS895=12,1,AS895+1)</f>
        <v>5</v>
      </c>
      <c r="AU895" s="76">
        <f t="shared" ref="AU895" si="16806">IF(AT895=12,1,AT895+1)</f>
        <v>6</v>
      </c>
      <c r="AV895" s="76">
        <f t="shared" ref="AV895" si="16807">IF(AU895=12,1,AU895+1)</f>
        <v>7</v>
      </c>
      <c r="AW895" s="76">
        <f t="shared" ref="AW895" si="16808">IF(AV895=12,1,AV895+1)</f>
        <v>8</v>
      </c>
      <c r="AX895" s="76">
        <f t="shared" ref="AX895" si="16809">IF(AW895=12,1,AW895+1)</f>
        <v>9</v>
      </c>
      <c r="AY895" s="76">
        <f t="shared" ref="AY895" si="16810">IF(AX895=12,1,AX895+1)</f>
        <v>10</v>
      </c>
      <c r="AZ895" s="76">
        <f t="shared" ref="AZ895" si="16811">IF(AY895=12,1,AY895+1)</f>
        <v>11</v>
      </c>
      <c r="BA895" s="76">
        <f t="shared" ref="BA895" si="16812">IF(AZ895=12,1,AZ895+1)</f>
        <v>12</v>
      </c>
      <c r="BB895" s="76">
        <f t="shared" ref="BB895" si="16813">IF(BA895=12,1,BA895+1)</f>
        <v>1</v>
      </c>
      <c r="BC895" s="76">
        <f t="shared" ref="BC895" si="16814">IF(BB895=12,1,BB895+1)</f>
        <v>2</v>
      </c>
      <c r="BD895" s="76">
        <f t="shared" ref="BD895" si="16815">IF(BC895=12,1,BC895+1)</f>
        <v>3</v>
      </c>
      <c r="BE895" s="76">
        <f t="shared" ref="BE895" si="16816">IF(BD895=12,1,BD895+1)</f>
        <v>4</v>
      </c>
      <c r="BF895" s="76">
        <f t="shared" ref="BF895" si="16817">IF(BE895=12,1,BE895+1)</f>
        <v>5</v>
      </c>
      <c r="BG895" s="76">
        <f t="shared" ref="BG895" si="16818">IF(BF895=12,1,BF895+1)</f>
        <v>6</v>
      </c>
      <c r="BH895" s="76">
        <f t="shared" ref="BH895" si="16819">IF(BG895=12,1,BG895+1)</f>
        <v>7</v>
      </c>
      <c r="BI895" s="76">
        <f t="shared" ref="BI895" si="16820">IF(BH895=12,1,BH895+1)</f>
        <v>8</v>
      </c>
      <c r="BJ895" s="76">
        <f t="shared" ref="BJ895" si="16821">IF(BI895=12,1,BI895+1)</f>
        <v>9</v>
      </c>
      <c r="BK895" s="76">
        <f t="shared" ref="BK895" si="16822">IF(BJ895=12,1,BJ895+1)</f>
        <v>10</v>
      </c>
      <c r="BL895" s="76">
        <f t="shared" ref="BL895" si="16823">IF(BK895=12,1,BK895+1)</f>
        <v>11</v>
      </c>
      <c r="BM895" s="76">
        <f t="shared" ref="BM895" si="16824">IF(BL895=12,1,BL895+1)</f>
        <v>12</v>
      </c>
      <c r="BN895" s="81"/>
      <c r="BO895" s="78"/>
      <c r="BP895" s="78"/>
      <c r="BQ895" s="78"/>
      <c r="BR895" s="106"/>
      <c r="BS895" s="106"/>
      <c r="BT895" s="106"/>
      <c r="BU895" s="106"/>
      <c r="BV895" s="106"/>
      <c r="BW895" s="106"/>
      <c r="BX895" s="106"/>
      <c r="BY895" s="106"/>
      <c r="BZ895" s="106"/>
      <c r="CA895" s="106"/>
      <c r="CB895" s="106"/>
      <c r="CC895" s="106"/>
      <c r="CD895" s="106"/>
      <c r="CE895" s="106"/>
      <c r="CF895" s="106"/>
      <c r="CG895" s="106"/>
    </row>
    <row r="896" spans="1:85" s="245" customFormat="1" ht="18" hidden="1" customHeight="1" x14ac:dyDescent="0.35">
      <c r="A896" s="250"/>
      <c r="B896" s="113"/>
      <c r="C896" s="361"/>
      <c r="D896" s="125"/>
      <c r="E896" s="125"/>
      <c r="F896" s="125"/>
      <c r="G896" s="125"/>
      <c r="H896" s="370"/>
      <c r="I896" s="371"/>
      <c r="J896" s="357"/>
      <c r="K896" s="357"/>
      <c r="L896" s="137"/>
      <c r="M896" s="373"/>
      <c r="N896" s="7"/>
      <c r="O896" s="376"/>
      <c r="P896" s="106"/>
      <c r="Q896" s="77"/>
      <c r="R896" s="59">
        <f t="shared" ref="R896:BM896" si="16825">VALUE(_xlfn.CONCAT(R895,".",R898))</f>
        <v>1</v>
      </c>
      <c r="S896" s="73">
        <f t="shared" si="16825"/>
        <v>32</v>
      </c>
      <c r="T896" s="73">
        <f t="shared" si="16825"/>
        <v>61</v>
      </c>
      <c r="U896" s="73">
        <f t="shared" si="16825"/>
        <v>92</v>
      </c>
      <c r="V896" s="73">
        <f t="shared" si="16825"/>
        <v>122</v>
      </c>
      <c r="W896" s="73">
        <f t="shared" si="16825"/>
        <v>153</v>
      </c>
      <c r="X896" s="73">
        <f t="shared" si="16825"/>
        <v>183</v>
      </c>
      <c r="Y896" s="73">
        <f t="shared" si="16825"/>
        <v>214</v>
      </c>
      <c r="Z896" s="73">
        <f t="shared" si="16825"/>
        <v>245</v>
      </c>
      <c r="AA896" s="73">
        <f t="shared" si="16825"/>
        <v>275</v>
      </c>
      <c r="AB896" s="73">
        <f t="shared" si="16825"/>
        <v>306</v>
      </c>
      <c r="AC896" s="73">
        <f t="shared" si="16825"/>
        <v>336</v>
      </c>
      <c r="AD896" s="73">
        <f t="shared" si="16825"/>
        <v>367</v>
      </c>
      <c r="AE896" s="73">
        <f t="shared" si="16825"/>
        <v>398</v>
      </c>
      <c r="AF896" s="73">
        <f t="shared" si="16825"/>
        <v>426</v>
      </c>
      <c r="AG896" s="73">
        <f t="shared" si="16825"/>
        <v>457</v>
      </c>
      <c r="AH896" s="73">
        <f t="shared" si="16825"/>
        <v>487</v>
      </c>
      <c r="AI896" s="73">
        <f t="shared" si="16825"/>
        <v>518</v>
      </c>
      <c r="AJ896" s="73">
        <f t="shared" si="16825"/>
        <v>548</v>
      </c>
      <c r="AK896" s="73">
        <f t="shared" si="16825"/>
        <v>579</v>
      </c>
      <c r="AL896" s="73">
        <f t="shared" si="16825"/>
        <v>610</v>
      </c>
      <c r="AM896" s="73">
        <f t="shared" si="16825"/>
        <v>640</v>
      </c>
      <c r="AN896" s="73">
        <f t="shared" si="16825"/>
        <v>671</v>
      </c>
      <c r="AO896" s="73">
        <f t="shared" si="16825"/>
        <v>701</v>
      </c>
      <c r="AP896" s="73">
        <f t="shared" si="16825"/>
        <v>732</v>
      </c>
      <c r="AQ896" s="73">
        <f t="shared" si="16825"/>
        <v>763</v>
      </c>
      <c r="AR896" s="73">
        <f t="shared" si="16825"/>
        <v>791</v>
      </c>
      <c r="AS896" s="73">
        <f t="shared" si="16825"/>
        <v>822</v>
      </c>
      <c r="AT896" s="73">
        <f t="shared" si="16825"/>
        <v>852</v>
      </c>
      <c r="AU896" s="73">
        <f t="shared" si="16825"/>
        <v>883</v>
      </c>
      <c r="AV896" s="73">
        <f t="shared" si="16825"/>
        <v>913</v>
      </c>
      <c r="AW896" s="73">
        <f t="shared" si="16825"/>
        <v>944</v>
      </c>
      <c r="AX896" s="73">
        <f t="shared" si="16825"/>
        <v>975</v>
      </c>
      <c r="AY896" s="73">
        <f t="shared" si="16825"/>
        <v>1005</v>
      </c>
      <c r="AZ896" s="73">
        <f t="shared" si="16825"/>
        <v>1036</v>
      </c>
      <c r="BA896" s="73">
        <f t="shared" si="16825"/>
        <v>1066</v>
      </c>
      <c r="BB896" s="73">
        <f t="shared" si="16825"/>
        <v>1097</v>
      </c>
      <c r="BC896" s="73">
        <f t="shared" si="16825"/>
        <v>1128</v>
      </c>
      <c r="BD896" s="73">
        <f t="shared" si="16825"/>
        <v>1156</v>
      </c>
      <c r="BE896" s="73">
        <f t="shared" si="16825"/>
        <v>1187</v>
      </c>
      <c r="BF896" s="73">
        <f t="shared" si="16825"/>
        <v>1217</v>
      </c>
      <c r="BG896" s="73">
        <f t="shared" si="16825"/>
        <v>1248</v>
      </c>
      <c r="BH896" s="73">
        <f t="shared" si="16825"/>
        <v>1278</v>
      </c>
      <c r="BI896" s="73">
        <f t="shared" si="16825"/>
        <v>1309</v>
      </c>
      <c r="BJ896" s="73">
        <f t="shared" si="16825"/>
        <v>1340</v>
      </c>
      <c r="BK896" s="73">
        <f t="shared" si="16825"/>
        <v>1370</v>
      </c>
      <c r="BL896" s="73">
        <f t="shared" si="16825"/>
        <v>1401</v>
      </c>
      <c r="BM896" s="73">
        <f t="shared" si="16825"/>
        <v>1431</v>
      </c>
      <c r="BN896" s="82"/>
      <c r="BO896" s="79"/>
      <c r="BP896" s="79"/>
      <c r="BQ896" s="79"/>
      <c r="BR896" s="106"/>
      <c r="BS896" s="106"/>
      <c r="BT896" s="106"/>
      <c r="BU896" s="106"/>
      <c r="BV896" s="106"/>
      <c r="BW896" s="106"/>
      <c r="BX896" s="106"/>
      <c r="BY896" s="106"/>
      <c r="BZ896" s="106"/>
      <c r="CA896" s="106"/>
      <c r="CB896" s="106"/>
      <c r="CC896" s="106"/>
      <c r="CD896" s="106"/>
      <c r="CE896" s="106"/>
      <c r="CF896" s="106"/>
      <c r="CG896" s="106"/>
    </row>
    <row r="897" spans="1:85" s="245" customFormat="1" ht="18" customHeight="1" x14ac:dyDescent="0.35">
      <c r="A897" s="250"/>
      <c r="B897" s="113"/>
      <c r="C897" s="361"/>
      <c r="D897" s="125"/>
      <c r="E897" s="357" t="s">
        <v>207</v>
      </c>
      <c r="F897" s="357" t="s">
        <v>207</v>
      </c>
      <c r="G897" s="357" t="s">
        <v>207</v>
      </c>
      <c r="H897" s="370"/>
      <c r="I897" s="371"/>
      <c r="J897" s="357"/>
      <c r="K897" s="357"/>
      <c r="L897" s="357" t="s">
        <v>219</v>
      </c>
      <c r="M897" s="373"/>
      <c r="N897" s="7"/>
      <c r="O897" s="376"/>
      <c r="P897" s="106"/>
      <c r="Q897" s="77"/>
      <c r="R897" s="60" t="str">
        <f>VLOOKUP(R895,'Podpůrná data'!$I$188:$J$199,2)</f>
        <v>leden</v>
      </c>
      <c r="S897" s="60" t="str">
        <f>VLOOKUP(S895,'Podpůrná data'!$I$188:$J$199,2)</f>
        <v>únor</v>
      </c>
      <c r="T897" s="60" t="str">
        <f>VLOOKUP(T895,'Podpůrná data'!$I$188:$J$199,2)</f>
        <v>březen</v>
      </c>
      <c r="U897" s="60" t="str">
        <f>VLOOKUP(U895,'Podpůrná data'!$I$188:$J$199,2)</f>
        <v>duben</v>
      </c>
      <c r="V897" s="60" t="str">
        <f>VLOOKUP(V895,'Podpůrná data'!$I$188:$J$199,2)</f>
        <v>květen</v>
      </c>
      <c r="W897" s="60" t="str">
        <f>VLOOKUP(W895,'Podpůrná data'!$I$188:$J$199,2)</f>
        <v>červen</v>
      </c>
      <c r="X897" s="60" t="str">
        <f>VLOOKUP(X895,'Podpůrná data'!$I$188:$J$199,2)</f>
        <v>červenec</v>
      </c>
      <c r="Y897" s="60" t="str">
        <f>VLOOKUP(Y895,'Podpůrná data'!$I$188:$J$199,2)</f>
        <v>srpen</v>
      </c>
      <c r="Z897" s="60" t="str">
        <f>VLOOKUP(Z895,'Podpůrná data'!$I$188:$J$199,2)</f>
        <v>září</v>
      </c>
      <c r="AA897" s="60" t="str">
        <f>VLOOKUP(AA895,'Podpůrná data'!$I$188:$J$199,2)</f>
        <v>říjen</v>
      </c>
      <c r="AB897" s="60" t="str">
        <f>VLOOKUP(AB895,'Podpůrná data'!$I$188:$J$199,2)</f>
        <v>listopad</v>
      </c>
      <c r="AC897" s="60" t="str">
        <f>VLOOKUP(AC895,'Podpůrná data'!$I$188:$J$199,2)</f>
        <v>prosinec</v>
      </c>
      <c r="AD897" s="60" t="str">
        <f>VLOOKUP(AD895,'Podpůrná data'!$I$188:$J$199,2)</f>
        <v>leden</v>
      </c>
      <c r="AE897" s="60" t="str">
        <f>VLOOKUP(AE895,'Podpůrná data'!$I$188:$J$199,2)</f>
        <v>únor</v>
      </c>
      <c r="AF897" s="60" t="str">
        <f>VLOOKUP(AF895,'Podpůrná data'!$I$188:$J$199,2)</f>
        <v>březen</v>
      </c>
      <c r="AG897" s="60" t="str">
        <f>VLOOKUP(AG895,'Podpůrná data'!$I$188:$J$199,2)</f>
        <v>duben</v>
      </c>
      <c r="AH897" s="60" t="str">
        <f>VLOOKUP(AH895,'Podpůrná data'!$I$188:$J$199,2)</f>
        <v>květen</v>
      </c>
      <c r="AI897" s="60" t="str">
        <f>VLOOKUP(AI895,'Podpůrná data'!$I$188:$J$199,2)</f>
        <v>červen</v>
      </c>
      <c r="AJ897" s="60" t="str">
        <f>VLOOKUP(AJ895,'Podpůrná data'!$I$188:$J$199,2)</f>
        <v>červenec</v>
      </c>
      <c r="AK897" s="60" t="str">
        <f>VLOOKUP(AK895,'Podpůrná data'!$I$188:$J$199,2)</f>
        <v>srpen</v>
      </c>
      <c r="AL897" s="60" t="str">
        <f>VLOOKUP(AL895,'Podpůrná data'!$I$188:$J$199,2)</f>
        <v>září</v>
      </c>
      <c r="AM897" s="60" t="str">
        <f>VLOOKUP(AM895,'Podpůrná data'!$I$188:$J$199,2)</f>
        <v>říjen</v>
      </c>
      <c r="AN897" s="60" t="str">
        <f>VLOOKUP(AN895,'Podpůrná data'!$I$188:$J$199,2)</f>
        <v>listopad</v>
      </c>
      <c r="AO897" s="60" t="str">
        <f>VLOOKUP(AO895,'Podpůrná data'!$I$188:$J$199,2)</f>
        <v>prosinec</v>
      </c>
      <c r="AP897" s="60" t="str">
        <f>VLOOKUP(AP895,'Podpůrná data'!$I$188:$J$199,2)</f>
        <v>leden</v>
      </c>
      <c r="AQ897" s="60" t="str">
        <f>VLOOKUP(AQ895,'Podpůrná data'!$I$188:$J$199,2)</f>
        <v>únor</v>
      </c>
      <c r="AR897" s="60" t="str">
        <f>VLOOKUP(AR895,'Podpůrná data'!$I$188:$J$199,2)</f>
        <v>březen</v>
      </c>
      <c r="AS897" s="60" t="str">
        <f>VLOOKUP(AS895,'Podpůrná data'!$I$188:$J$199,2)</f>
        <v>duben</v>
      </c>
      <c r="AT897" s="60" t="str">
        <f>VLOOKUP(AT895,'Podpůrná data'!$I$188:$J$199,2)</f>
        <v>květen</v>
      </c>
      <c r="AU897" s="60" t="str">
        <f>VLOOKUP(AU895,'Podpůrná data'!$I$188:$J$199,2)</f>
        <v>červen</v>
      </c>
      <c r="AV897" s="60" t="str">
        <f>VLOOKUP(AV895,'Podpůrná data'!$I$188:$J$199,2)</f>
        <v>červenec</v>
      </c>
      <c r="AW897" s="60" t="str">
        <f>VLOOKUP(AW895,'Podpůrná data'!$I$188:$J$199,2)</f>
        <v>srpen</v>
      </c>
      <c r="AX897" s="60" t="str">
        <f>VLOOKUP(AX895,'Podpůrná data'!$I$188:$J$199,2)</f>
        <v>září</v>
      </c>
      <c r="AY897" s="60" t="str">
        <f>VLOOKUP(AY895,'Podpůrná data'!$I$188:$J$199,2)</f>
        <v>říjen</v>
      </c>
      <c r="AZ897" s="60" t="str">
        <f>VLOOKUP(AZ895,'Podpůrná data'!$I$188:$J$199,2)</f>
        <v>listopad</v>
      </c>
      <c r="BA897" s="60" t="str">
        <f>VLOOKUP(BA895,'Podpůrná data'!$I$188:$J$199,2)</f>
        <v>prosinec</v>
      </c>
      <c r="BB897" s="60" t="str">
        <f>VLOOKUP(BB895,'Podpůrná data'!$I$188:$J$199,2)</f>
        <v>leden</v>
      </c>
      <c r="BC897" s="60" t="str">
        <f>VLOOKUP(BC895,'Podpůrná data'!$I$188:$J$199,2)</f>
        <v>únor</v>
      </c>
      <c r="BD897" s="60" t="str">
        <f>VLOOKUP(BD895,'Podpůrná data'!$I$188:$J$199,2)</f>
        <v>březen</v>
      </c>
      <c r="BE897" s="60" t="str">
        <f>VLOOKUP(BE895,'Podpůrná data'!$I$188:$J$199,2)</f>
        <v>duben</v>
      </c>
      <c r="BF897" s="60" t="str">
        <f>VLOOKUP(BF895,'Podpůrná data'!$I$188:$J$199,2)</f>
        <v>květen</v>
      </c>
      <c r="BG897" s="60" t="str">
        <f>VLOOKUP(BG895,'Podpůrná data'!$I$188:$J$199,2)</f>
        <v>červen</v>
      </c>
      <c r="BH897" s="60" t="str">
        <f>VLOOKUP(BH895,'Podpůrná data'!$I$188:$J$199,2)</f>
        <v>červenec</v>
      </c>
      <c r="BI897" s="60" t="str">
        <f>VLOOKUP(BI895,'Podpůrná data'!$I$188:$J$199,2)</f>
        <v>srpen</v>
      </c>
      <c r="BJ897" s="60" t="str">
        <f>VLOOKUP(BJ895,'Podpůrná data'!$I$188:$J$199,2)</f>
        <v>září</v>
      </c>
      <c r="BK897" s="60" t="str">
        <f>VLOOKUP(BK895,'Podpůrná data'!$I$188:$J$199,2)</f>
        <v>říjen</v>
      </c>
      <c r="BL897" s="60" t="str">
        <f>VLOOKUP(BL895,'Podpůrná data'!$I$188:$J$199,2)</f>
        <v>listopad</v>
      </c>
      <c r="BM897" s="60" t="str">
        <f>VLOOKUP(BM895,'Podpůrná data'!$I$188:$J$199,2)</f>
        <v>prosinec</v>
      </c>
      <c r="BN897" s="171"/>
      <c r="BO897" s="175"/>
      <c r="BP897" s="197"/>
      <c r="BQ897" s="197"/>
      <c r="BR897" s="106"/>
      <c r="BS897" s="179" t="s">
        <v>105</v>
      </c>
      <c r="BT897" s="179" t="s">
        <v>106</v>
      </c>
      <c r="BU897" s="179" t="s">
        <v>107</v>
      </c>
      <c r="BV897" s="179" t="s">
        <v>108</v>
      </c>
      <c r="BW897" s="179" t="s">
        <v>109</v>
      </c>
      <c r="BX897" s="179" t="s">
        <v>110</v>
      </c>
      <c r="BY897" s="179" t="s">
        <v>111</v>
      </c>
      <c r="BZ897" s="179" t="s">
        <v>112</v>
      </c>
      <c r="CA897" s="179" t="s">
        <v>113</v>
      </c>
      <c r="CB897" s="179" t="s">
        <v>155</v>
      </c>
      <c r="CC897" s="179" t="s">
        <v>156</v>
      </c>
      <c r="CD897" s="179" t="s">
        <v>157</v>
      </c>
      <c r="CE897" s="179" t="s">
        <v>202</v>
      </c>
      <c r="CF897" s="179" t="s">
        <v>203</v>
      </c>
      <c r="CG897" s="179" t="s">
        <v>204</v>
      </c>
    </row>
    <row r="898" spans="1:85" s="245" customFormat="1" ht="16.399999999999999" customHeight="1" x14ac:dyDescent="0.35">
      <c r="A898" s="250"/>
      <c r="B898" s="113"/>
      <c r="C898" s="361"/>
      <c r="D898" s="125"/>
      <c r="E898" s="357"/>
      <c r="F898" s="357"/>
      <c r="G898" s="357"/>
      <c r="H898" s="370"/>
      <c r="I898" s="371"/>
      <c r="J898" s="357"/>
      <c r="K898" s="357"/>
      <c r="L898" s="357"/>
      <c r="M898" s="373"/>
      <c r="N898" s="7"/>
      <c r="O898" s="376"/>
      <c r="P898" s="106"/>
      <c r="Q898" s="77"/>
      <c r="R898" s="60">
        <f>YEAR(Úvod!$F$10)</f>
        <v>1900</v>
      </c>
      <c r="S898" s="60">
        <f t="shared" ref="S898" si="16826">IF(S895=1,R898+1,R898)</f>
        <v>1900</v>
      </c>
      <c r="T898" s="60">
        <f t="shared" ref="T898" si="16827">IF(T895=1,S898+1,S898)</f>
        <v>1900</v>
      </c>
      <c r="U898" s="60">
        <f t="shared" ref="U898" si="16828">IF(U895=1,T898+1,T898)</f>
        <v>1900</v>
      </c>
      <c r="V898" s="60">
        <f t="shared" ref="V898" si="16829">IF(V895=1,U898+1,U898)</f>
        <v>1900</v>
      </c>
      <c r="W898" s="60">
        <f t="shared" ref="W898" si="16830">IF(W895=1,V898+1,V898)</f>
        <v>1900</v>
      </c>
      <c r="X898" s="60">
        <f t="shared" ref="X898" si="16831">IF(X895=1,W898+1,W898)</f>
        <v>1900</v>
      </c>
      <c r="Y898" s="60">
        <f t="shared" ref="Y898" si="16832">IF(Y895=1,X898+1,X898)</f>
        <v>1900</v>
      </c>
      <c r="Z898" s="60">
        <f t="shared" ref="Z898" si="16833">IF(Z895=1,Y898+1,Y898)</f>
        <v>1900</v>
      </c>
      <c r="AA898" s="60">
        <f t="shared" ref="AA898" si="16834">IF(AA895=1,Z898+1,Z898)</f>
        <v>1900</v>
      </c>
      <c r="AB898" s="60">
        <f t="shared" ref="AB898" si="16835">IF(AB895=1,AA898+1,AA898)</f>
        <v>1900</v>
      </c>
      <c r="AC898" s="60">
        <f t="shared" ref="AC898" si="16836">IF(AC895=1,AB898+1,AB898)</f>
        <v>1900</v>
      </c>
      <c r="AD898" s="60">
        <f t="shared" ref="AD898" si="16837">IF(AD895=1,AC898+1,AC898)</f>
        <v>1901</v>
      </c>
      <c r="AE898" s="60">
        <f t="shared" ref="AE898" si="16838">IF(AE895=1,AD898+1,AD898)</f>
        <v>1901</v>
      </c>
      <c r="AF898" s="60">
        <f t="shared" ref="AF898" si="16839">IF(AF895=1,AE898+1,AE898)</f>
        <v>1901</v>
      </c>
      <c r="AG898" s="60">
        <f t="shared" ref="AG898" si="16840">IF(AG895=1,AF898+1,AF898)</f>
        <v>1901</v>
      </c>
      <c r="AH898" s="60">
        <f t="shared" ref="AH898" si="16841">IF(AH895=1,AG898+1,AG898)</f>
        <v>1901</v>
      </c>
      <c r="AI898" s="60">
        <f t="shared" ref="AI898" si="16842">IF(AI895=1,AH898+1,AH898)</f>
        <v>1901</v>
      </c>
      <c r="AJ898" s="60">
        <f t="shared" ref="AJ898" si="16843">IF(AJ895=1,AI898+1,AI898)</f>
        <v>1901</v>
      </c>
      <c r="AK898" s="60">
        <f t="shared" ref="AK898" si="16844">IF(AK895=1,AJ898+1,AJ898)</f>
        <v>1901</v>
      </c>
      <c r="AL898" s="60">
        <f t="shared" ref="AL898" si="16845">IF(AL895=1,AK898+1,AK898)</f>
        <v>1901</v>
      </c>
      <c r="AM898" s="60">
        <f t="shared" ref="AM898" si="16846">IF(AM895=1,AL898+1,AL898)</f>
        <v>1901</v>
      </c>
      <c r="AN898" s="60">
        <f t="shared" ref="AN898" si="16847">IF(AN895=1,AM898+1,AM898)</f>
        <v>1901</v>
      </c>
      <c r="AO898" s="60">
        <f t="shared" ref="AO898" si="16848">IF(AO895=1,AN898+1,AN898)</f>
        <v>1901</v>
      </c>
      <c r="AP898" s="60">
        <f t="shared" ref="AP898" si="16849">IF(AP895=1,AO898+1,AO898)</f>
        <v>1902</v>
      </c>
      <c r="AQ898" s="60">
        <f t="shared" ref="AQ898" si="16850">IF(AQ895=1,AP898+1,AP898)</f>
        <v>1902</v>
      </c>
      <c r="AR898" s="60">
        <f t="shared" ref="AR898" si="16851">IF(AR895=1,AQ898+1,AQ898)</f>
        <v>1902</v>
      </c>
      <c r="AS898" s="60">
        <f t="shared" ref="AS898" si="16852">IF(AS895=1,AR898+1,AR898)</f>
        <v>1902</v>
      </c>
      <c r="AT898" s="60">
        <f t="shared" ref="AT898" si="16853">IF(AT895=1,AS898+1,AS898)</f>
        <v>1902</v>
      </c>
      <c r="AU898" s="60">
        <f t="shared" ref="AU898" si="16854">IF(AU895=1,AT898+1,AT898)</f>
        <v>1902</v>
      </c>
      <c r="AV898" s="60">
        <f t="shared" ref="AV898" si="16855">IF(AV895=1,AU898+1,AU898)</f>
        <v>1902</v>
      </c>
      <c r="AW898" s="60">
        <f t="shared" ref="AW898" si="16856">IF(AW895=1,AV898+1,AV898)</f>
        <v>1902</v>
      </c>
      <c r="AX898" s="60">
        <f t="shared" ref="AX898" si="16857">IF(AX895=1,AW898+1,AW898)</f>
        <v>1902</v>
      </c>
      <c r="AY898" s="60">
        <f t="shared" ref="AY898" si="16858">IF(AY895=1,AX898+1,AX898)</f>
        <v>1902</v>
      </c>
      <c r="AZ898" s="60">
        <f t="shared" ref="AZ898" si="16859">IF(AZ895=1,AY898+1,AY898)</f>
        <v>1902</v>
      </c>
      <c r="BA898" s="60">
        <f t="shared" ref="BA898" si="16860">IF(BA895=1,AZ898+1,AZ898)</f>
        <v>1902</v>
      </c>
      <c r="BB898" s="60">
        <f t="shared" ref="BB898" si="16861">IF(BB895=1,BA898+1,BA898)</f>
        <v>1903</v>
      </c>
      <c r="BC898" s="60">
        <f t="shared" ref="BC898" si="16862">IF(BC895=1,BB898+1,BB898)</f>
        <v>1903</v>
      </c>
      <c r="BD898" s="60">
        <f t="shared" ref="BD898" si="16863">IF(BD895=1,BC898+1,BC898)</f>
        <v>1903</v>
      </c>
      <c r="BE898" s="60">
        <f t="shared" ref="BE898" si="16864">IF(BE895=1,BD898+1,BD898)</f>
        <v>1903</v>
      </c>
      <c r="BF898" s="60">
        <f t="shared" ref="BF898" si="16865">IF(BF895=1,BE898+1,BE898)</f>
        <v>1903</v>
      </c>
      <c r="BG898" s="60">
        <f t="shared" ref="BG898" si="16866">IF(BG895=1,BF898+1,BF898)</f>
        <v>1903</v>
      </c>
      <c r="BH898" s="60">
        <f t="shared" ref="BH898" si="16867">IF(BH895=1,BG898+1,BG898)</f>
        <v>1903</v>
      </c>
      <c r="BI898" s="60">
        <f t="shared" ref="BI898" si="16868">IF(BI895=1,BH898+1,BH898)</f>
        <v>1903</v>
      </c>
      <c r="BJ898" s="60">
        <f t="shared" ref="BJ898" si="16869">IF(BJ895=1,BI898+1,BI898)</f>
        <v>1903</v>
      </c>
      <c r="BK898" s="60">
        <f t="shared" ref="BK898" si="16870">IF(BK895=1,BJ898+1,BJ898)</f>
        <v>1903</v>
      </c>
      <c r="BL898" s="60">
        <f t="shared" ref="BL898" si="16871">IF(BL895=1,BK898+1,BK898)</f>
        <v>1903</v>
      </c>
      <c r="BM898" s="60">
        <f t="shared" ref="BM898" si="16872">IF(BM895=1,BL898+1,BL898)</f>
        <v>1903</v>
      </c>
      <c r="BN898" s="195"/>
      <c r="BO898" s="196"/>
      <c r="BP898" s="197"/>
      <c r="BQ898" s="197"/>
      <c r="BR898" s="106"/>
      <c r="BS898" s="106"/>
      <c r="BT898" s="106"/>
      <c r="BU898" s="106"/>
      <c r="BV898" s="106"/>
      <c r="BW898" s="106"/>
      <c r="BX898" s="106"/>
      <c r="BY898" s="106"/>
      <c r="BZ898" s="106"/>
      <c r="CA898" s="106"/>
      <c r="CB898" s="106"/>
      <c r="CC898" s="106"/>
      <c r="CD898" s="106"/>
      <c r="CE898" s="106"/>
      <c r="CF898" s="106"/>
      <c r="CG898" s="106"/>
    </row>
    <row r="899" spans="1:85" s="245" customFormat="1" ht="16.399999999999999" customHeight="1" x14ac:dyDescent="0.35">
      <c r="A899" s="250"/>
      <c r="B899" s="113"/>
      <c r="C899" s="125"/>
      <c r="D899" s="125"/>
      <c r="E899" s="357"/>
      <c r="F899" s="357"/>
      <c r="G899" s="357"/>
      <c r="H899" s="370"/>
      <c r="I899" s="371"/>
      <c r="J899" s="357"/>
      <c r="K899" s="372"/>
      <c r="L899" s="357"/>
      <c r="M899" s="374"/>
      <c r="N899" s="7"/>
      <c r="O899" s="377"/>
      <c r="P899" s="106"/>
      <c r="Q899" s="63" t="s">
        <v>159</v>
      </c>
      <c r="R899" s="251"/>
      <c r="S899" s="251"/>
      <c r="T899" s="251"/>
      <c r="U899" s="251"/>
      <c r="V899" s="251"/>
      <c r="W899" s="251"/>
      <c r="X899" s="251"/>
      <c r="Y899" s="251"/>
      <c r="Z899" s="251"/>
      <c r="AA899" s="251"/>
      <c r="AB899" s="251"/>
      <c r="AC899" s="251"/>
      <c r="AD899" s="251"/>
      <c r="AE899" s="251"/>
      <c r="AF899" s="251"/>
      <c r="AG899" s="251"/>
      <c r="AH899" s="251"/>
      <c r="AI899" s="251"/>
      <c r="AJ899" s="251"/>
      <c r="AK899" s="251"/>
      <c r="AL899" s="251"/>
      <c r="AM899" s="251"/>
      <c r="AN899" s="251"/>
      <c r="AO899" s="251"/>
      <c r="AP899" s="251"/>
      <c r="AQ899" s="251"/>
      <c r="AR899" s="251"/>
      <c r="AS899" s="251"/>
      <c r="AT899" s="251"/>
      <c r="AU899" s="251"/>
      <c r="AV899" s="251"/>
      <c r="AW899" s="251"/>
      <c r="AX899" s="251"/>
      <c r="AY899" s="251"/>
      <c r="AZ899" s="251"/>
      <c r="BA899" s="251"/>
      <c r="BB899" s="251"/>
      <c r="BC899" s="251"/>
      <c r="BD899" s="251"/>
      <c r="BE899" s="251"/>
      <c r="BF899" s="251"/>
      <c r="BG899" s="251"/>
      <c r="BH899" s="251"/>
      <c r="BI899" s="251"/>
      <c r="BJ899" s="251"/>
      <c r="BK899" s="251"/>
      <c r="BL899" s="251"/>
      <c r="BM899" s="251"/>
      <c r="BN899" s="195"/>
      <c r="BO899" s="196"/>
      <c r="BP899" s="197"/>
      <c r="BQ899" s="197"/>
      <c r="BR899" s="106"/>
      <c r="BS899" s="106"/>
      <c r="BT899" s="106"/>
      <c r="BU899" s="106"/>
      <c r="BV899" s="106"/>
      <c r="BW899" s="106"/>
      <c r="BX899" s="106"/>
      <c r="BY899" s="106"/>
      <c r="BZ899" s="106"/>
      <c r="CA899" s="106"/>
      <c r="CB899" s="106"/>
      <c r="CC899" s="106"/>
      <c r="CD899" s="106"/>
      <c r="CE899" s="106"/>
      <c r="CF899" s="106"/>
      <c r="CG899" s="106"/>
    </row>
    <row r="900" spans="1:85" s="245" customFormat="1" ht="23.5" customHeight="1" x14ac:dyDescent="0.35">
      <c r="A900" s="243"/>
      <c r="B900" s="126" t="s">
        <v>395</v>
      </c>
      <c r="C900" s="359"/>
      <c r="D900" s="359"/>
      <c r="E900" s="252"/>
      <c r="F900" s="252"/>
      <c r="G900" s="241"/>
      <c r="H900" s="253"/>
      <c r="I900" s="254"/>
      <c r="J900" s="253"/>
      <c r="K900" s="205">
        <f>IF(J900="",0,IF(J900="ANO",'Podpůrná data'!$B$5,'Podpůrná data'!$B$3))</f>
        <v>0</v>
      </c>
      <c r="L900" s="203">
        <f>IFERROR(INT(ROUND(I900,2)*(VLOOKUP(INT(H900),'Podpůrná data'!$A$189:$B$233,2,FALSE))*(H900/(INT(H900)))),0)</f>
        <v>0</v>
      </c>
      <c r="M900" s="61">
        <f>K900*L900</f>
        <v>0</v>
      </c>
      <c r="N900" s="62">
        <f>IF(M900&gt;0,IF(ISTEXT(C900)=TRUE,0,1),0)</f>
        <v>0</v>
      </c>
      <c r="O900" s="166">
        <f>IF(M900&gt;0,1,0)</f>
        <v>0</v>
      </c>
      <c r="P900" s="127"/>
      <c r="Q900" s="63" t="s">
        <v>95</v>
      </c>
      <c r="R900" s="255"/>
      <c r="S900" s="255"/>
      <c r="T900" s="255"/>
      <c r="U900" s="255"/>
      <c r="V900" s="255"/>
      <c r="W900" s="255"/>
      <c r="X900" s="255"/>
      <c r="Y900" s="255"/>
      <c r="Z900" s="255"/>
      <c r="AA900" s="255"/>
      <c r="AB900" s="255"/>
      <c r="AC900" s="255"/>
      <c r="AD900" s="255"/>
      <c r="AE900" s="255"/>
      <c r="AF900" s="255"/>
      <c r="AG900" s="255"/>
      <c r="AH900" s="255"/>
      <c r="AI900" s="255"/>
      <c r="AJ900" s="255"/>
      <c r="AK900" s="255"/>
      <c r="AL900" s="255"/>
      <c r="AM900" s="255"/>
      <c r="AN900" s="255"/>
      <c r="AO900" s="255"/>
      <c r="AP900" s="255"/>
      <c r="AQ900" s="255"/>
      <c r="AR900" s="255"/>
      <c r="AS900" s="255"/>
      <c r="AT900" s="255"/>
      <c r="AU900" s="255"/>
      <c r="AV900" s="255"/>
      <c r="AW900" s="255"/>
      <c r="AX900" s="255"/>
      <c r="AY900" s="255"/>
      <c r="AZ900" s="255"/>
      <c r="BA900" s="255"/>
      <c r="BB900" s="255"/>
      <c r="BC900" s="255"/>
      <c r="BD900" s="255"/>
      <c r="BE900" s="255"/>
      <c r="BF900" s="255"/>
      <c r="BG900" s="255"/>
      <c r="BH900" s="255"/>
      <c r="BI900" s="255"/>
      <c r="BJ900" s="255"/>
      <c r="BK900" s="255"/>
      <c r="BL900" s="255"/>
      <c r="BM900" s="255"/>
      <c r="BN900" s="362">
        <f>SUM(R908:BM908)</f>
        <v>0</v>
      </c>
      <c r="BO900" s="364">
        <f>SUM(R909:BM909)</f>
        <v>0</v>
      </c>
      <c r="BP900" s="366">
        <f>IF($O900=0,0,IF($BN900&gt;=143*$I900,1,0))</f>
        <v>0</v>
      </c>
      <c r="BQ900" s="366">
        <f>IF($BN900&gt;=143*$I900,0,(CEILING(143*$I900,1)-$BN900))</f>
        <v>0</v>
      </c>
      <c r="BR900" s="106"/>
      <c r="BS900" s="106"/>
      <c r="BT900" s="106"/>
      <c r="BU900" s="106"/>
      <c r="BV900" s="106"/>
      <c r="BW900" s="106"/>
      <c r="BX900" s="106"/>
      <c r="BY900" s="106"/>
      <c r="BZ900" s="106"/>
      <c r="CA900" s="106"/>
      <c r="CB900" s="106"/>
      <c r="CC900" s="106"/>
      <c r="CD900" s="106"/>
      <c r="CE900" s="106"/>
      <c r="CF900" s="106"/>
      <c r="CG900" s="106"/>
    </row>
    <row r="901" spans="1:85" s="245" customFormat="1" ht="29" x14ac:dyDescent="0.35">
      <c r="A901" s="243"/>
      <c r="B901" s="128"/>
      <c r="C901" s="80"/>
      <c r="D901" s="80"/>
      <c r="E901" s="80"/>
      <c r="F901" s="80"/>
      <c r="G901" s="80"/>
      <c r="H901" s="80"/>
      <c r="I901" s="80"/>
      <c r="J901" s="80"/>
      <c r="K901" s="80"/>
      <c r="L901" s="80"/>
      <c r="M901" s="64"/>
      <c r="N901" s="7"/>
      <c r="O901" s="192"/>
      <c r="P901" s="106"/>
      <c r="Q901" s="63" t="s">
        <v>129</v>
      </c>
      <c r="R901" s="256"/>
      <c r="S901" s="256"/>
      <c r="T901" s="256"/>
      <c r="U901" s="256"/>
      <c r="V901" s="256"/>
      <c r="W901" s="256"/>
      <c r="X901" s="256"/>
      <c r="Y901" s="256"/>
      <c r="Z901" s="256"/>
      <c r="AA901" s="256"/>
      <c r="AB901" s="256"/>
      <c r="AC901" s="256"/>
      <c r="AD901" s="256"/>
      <c r="AE901" s="256"/>
      <c r="AF901" s="256"/>
      <c r="AG901" s="256"/>
      <c r="AH901" s="256"/>
      <c r="AI901" s="256"/>
      <c r="AJ901" s="256"/>
      <c r="AK901" s="256"/>
      <c r="AL901" s="256"/>
      <c r="AM901" s="256"/>
      <c r="AN901" s="256"/>
      <c r="AO901" s="256"/>
      <c r="AP901" s="256"/>
      <c r="AQ901" s="256"/>
      <c r="AR901" s="256"/>
      <c r="AS901" s="256"/>
      <c r="AT901" s="256"/>
      <c r="AU901" s="256"/>
      <c r="AV901" s="256"/>
      <c r="AW901" s="256"/>
      <c r="AX901" s="256"/>
      <c r="AY901" s="256"/>
      <c r="AZ901" s="256"/>
      <c r="BA901" s="256"/>
      <c r="BB901" s="256"/>
      <c r="BC901" s="256"/>
      <c r="BD901" s="256"/>
      <c r="BE901" s="256"/>
      <c r="BF901" s="256"/>
      <c r="BG901" s="256"/>
      <c r="BH901" s="256"/>
      <c r="BI901" s="256"/>
      <c r="BJ901" s="256"/>
      <c r="BK901" s="256"/>
      <c r="BL901" s="256"/>
      <c r="BM901" s="256"/>
      <c r="BN901" s="362"/>
      <c r="BO901" s="364"/>
      <c r="BP901" s="366"/>
      <c r="BQ901" s="366"/>
      <c r="BR901" s="106"/>
      <c r="BS901" s="106"/>
      <c r="BT901" s="106"/>
      <c r="BU901" s="106"/>
      <c r="BV901" s="106"/>
      <c r="BW901" s="106"/>
      <c r="BX901" s="106"/>
      <c r="BY901" s="106"/>
      <c r="BZ901" s="106"/>
      <c r="CA901" s="106"/>
      <c r="CB901" s="106"/>
      <c r="CC901" s="106"/>
      <c r="CD901" s="106"/>
      <c r="CE901" s="106"/>
      <c r="CF901" s="106"/>
      <c r="CG901" s="106"/>
    </row>
    <row r="902" spans="1:85" s="245" customFormat="1" ht="14.5" hidden="1" customHeight="1" x14ac:dyDescent="0.35">
      <c r="A902" s="243"/>
      <c r="B902" s="128"/>
      <c r="C902" s="80"/>
      <c r="D902" s="80"/>
      <c r="E902" s="80"/>
      <c r="F902" s="80"/>
      <c r="G902" s="80"/>
      <c r="H902" s="80"/>
      <c r="I902" s="80"/>
      <c r="J902" s="80"/>
      <c r="K902" s="80"/>
      <c r="L902" s="80"/>
      <c r="M902" s="64"/>
      <c r="N902" s="7"/>
      <c r="O902" s="192"/>
      <c r="P902" s="106"/>
      <c r="Q902" s="65" t="s">
        <v>130</v>
      </c>
      <c r="R902" s="66">
        <f>IF(R900&lt;&gt;0,1,0)</f>
        <v>0</v>
      </c>
      <c r="S902" s="66">
        <f t="shared" ref="S902" si="16873">IF(R902&gt;0,R902+1,IF(S900&lt;&gt;0,1,0))</f>
        <v>0</v>
      </c>
      <c r="T902" s="66">
        <f t="shared" ref="T902" si="16874">IF(S902&gt;0,S902+1,IF(T900&lt;&gt;0,1,0))</f>
        <v>0</v>
      </c>
      <c r="U902" s="66">
        <f t="shared" ref="U902" si="16875">IF(T902&gt;0,T902+1,IF(U900&lt;&gt;0,1,0))</f>
        <v>0</v>
      </c>
      <c r="V902" s="66">
        <f t="shared" ref="V902" si="16876">IF(U902&gt;0,U902+1,IF(V900&lt;&gt;0,1,0))</f>
        <v>0</v>
      </c>
      <c r="W902" s="66">
        <f t="shared" ref="W902" si="16877">IF(V902&gt;0,V902+1,IF(W900&lt;&gt;0,1,0))</f>
        <v>0</v>
      </c>
      <c r="X902" s="66">
        <f t="shared" ref="X902" si="16878">IF(W902&gt;0,W902+1,IF(X900&lt;&gt;0,1,0))</f>
        <v>0</v>
      </c>
      <c r="Y902" s="66">
        <f t="shared" ref="Y902" si="16879">IF(X902&gt;0,X902+1,IF(Y900&lt;&gt;0,1,0))</f>
        <v>0</v>
      </c>
      <c r="Z902" s="66">
        <f t="shared" ref="Z902" si="16880">IF(Y902&gt;0,Y902+1,IF(Z900&lt;&gt;0,1,0))</f>
        <v>0</v>
      </c>
      <c r="AA902" s="66">
        <f t="shared" ref="AA902" si="16881">IF(Z902&gt;0,Z902+1,IF(AA900&lt;&gt;0,1,0))</f>
        <v>0</v>
      </c>
      <c r="AB902" s="66">
        <f t="shared" ref="AB902" si="16882">IF(AA902&gt;0,AA902+1,IF(AB900&lt;&gt;0,1,0))</f>
        <v>0</v>
      </c>
      <c r="AC902" s="66">
        <f t="shared" ref="AC902" si="16883">IF(AB902&gt;0,AB902+1,IF(AC900&lt;&gt;0,1,0))</f>
        <v>0</v>
      </c>
      <c r="AD902" s="66">
        <f t="shared" ref="AD902" si="16884">IF(AC902&gt;0,AC902+1,IF(AD900&lt;&gt;0,1,0))</f>
        <v>0</v>
      </c>
      <c r="AE902" s="66">
        <f t="shared" ref="AE902" si="16885">IF(AD902&gt;0,AD902+1,IF(AE900&lt;&gt;0,1,0))</f>
        <v>0</v>
      </c>
      <c r="AF902" s="66">
        <f t="shared" ref="AF902" si="16886">IF(AE902&gt;0,AE902+1,IF(AF900&lt;&gt;0,1,0))</f>
        <v>0</v>
      </c>
      <c r="AG902" s="66">
        <f t="shared" ref="AG902" si="16887">IF(AF902&gt;0,AF902+1,IF(AG900&lt;&gt;0,1,0))</f>
        <v>0</v>
      </c>
      <c r="AH902" s="66">
        <f t="shared" ref="AH902" si="16888">IF(AG902&gt;0,AG902+1,IF(AH900&lt;&gt;0,1,0))</f>
        <v>0</v>
      </c>
      <c r="AI902" s="66">
        <f t="shared" ref="AI902" si="16889">IF(AH902&gt;0,AH902+1,IF(AI900&lt;&gt;0,1,0))</f>
        <v>0</v>
      </c>
      <c r="AJ902" s="66">
        <f t="shared" ref="AJ902" si="16890">IF(AI902&gt;0,AI902+1,IF(AJ900&lt;&gt;0,1,0))</f>
        <v>0</v>
      </c>
      <c r="AK902" s="66">
        <f t="shared" ref="AK902" si="16891">IF(AJ902&gt;0,AJ902+1,IF(AK900&lt;&gt;0,1,0))</f>
        <v>0</v>
      </c>
      <c r="AL902" s="66">
        <f t="shared" ref="AL902" si="16892">IF(AK902&gt;0,AK902+1,IF(AL900&lt;&gt;0,1,0))</f>
        <v>0</v>
      </c>
      <c r="AM902" s="66">
        <f t="shared" ref="AM902" si="16893">IF(AL902&gt;0,AL902+1,IF(AM900&lt;&gt;0,1,0))</f>
        <v>0</v>
      </c>
      <c r="AN902" s="66">
        <f t="shared" ref="AN902" si="16894">IF(AM902&gt;0,AM902+1,IF(AN900&lt;&gt;0,1,0))</f>
        <v>0</v>
      </c>
      <c r="AO902" s="66">
        <f t="shared" ref="AO902" si="16895">IF(AN902&gt;0,AN902+1,IF(AO900&lt;&gt;0,1,0))</f>
        <v>0</v>
      </c>
      <c r="AP902" s="66">
        <f t="shared" ref="AP902" si="16896">IF(AO902&gt;0,AO902+1,IF(AP900&lt;&gt;0,1,0))</f>
        <v>0</v>
      </c>
      <c r="AQ902" s="66">
        <f t="shared" ref="AQ902" si="16897">IF(AP902&gt;0,AP902+1,IF(AQ900&lt;&gt;0,1,0))</f>
        <v>0</v>
      </c>
      <c r="AR902" s="66">
        <f t="shared" ref="AR902" si="16898">IF(AQ902&gt;0,AQ902+1,IF(AR900&lt;&gt;0,1,0))</f>
        <v>0</v>
      </c>
      <c r="AS902" s="66">
        <f t="shared" ref="AS902" si="16899">IF(AR902&gt;0,AR902+1,IF(AS900&lt;&gt;0,1,0))</f>
        <v>0</v>
      </c>
      <c r="AT902" s="66">
        <f t="shared" ref="AT902" si="16900">IF(AS902&gt;0,AS902+1,IF(AT900&lt;&gt;0,1,0))</f>
        <v>0</v>
      </c>
      <c r="AU902" s="66">
        <f t="shared" ref="AU902" si="16901">IF(AT902&gt;0,AT902+1,IF(AU900&lt;&gt;0,1,0))</f>
        <v>0</v>
      </c>
      <c r="AV902" s="66">
        <f t="shared" ref="AV902" si="16902">IF(AU902&gt;0,AU902+1,IF(AV900&lt;&gt;0,1,0))</f>
        <v>0</v>
      </c>
      <c r="AW902" s="66">
        <f t="shared" ref="AW902" si="16903">IF(AV902&gt;0,AV902+1,IF(AW900&lt;&gt;0,1,0))</f>
        <v>0</v>
      </c>
      <c r="AX902" s="66">
        <f t="shared" ref="AX902" si="16904">IF(AW902&gt;0,AW902+1,IF(AX900&lt;&gt;0,1,0))</f>
        <v>0</v>
      </c>
      <c r="AY902" s="66">
        <f t="shared" ref="AY902" si="16905">IF(AX902&gt;0,AX902+1,IF(AY900&lt;&gt;0,1,0))</f>
        <v>0</v>
      </c>
      <c r="AZ902" s="66">
        <f t="shared" ref="AZ902" si="16906">IF(AY902&gt;0,AY902+1,IF(AZ900&lt;&gt;0,1,0))</f>
        <v>0</v>
      </c>
      <c r="BA902" s="66">
        <f t="shared" ref="BA902" si="16907">IF(AZ902&gt;0,AZ902+1,IF(BA900&lt;&gt;0,1,0))</f>
        <v>0</v>
      </c>
      <c r="BB902" s="66">
        <f t="shared" ref="BB902" si="16908">IF(BA902&gt;0,BA902+1,IF(BB900&lt;&gt;0,1,0))</f>
        <v>0</v>
      </c>
      <c r="BC902" s="66">
        <f t="shared" ref="BC902" si="16909">IF(BB902&gt;0,BB902+1,IF(BC900&lt;&gt;0,1,0))</f>
        <v>0</v>
      </c>
      <c r="BD902" s="66">
        <f t="shared" ref="BD902" si="16910">IF(BC902&gt;0,BC902+1,IF(BD900&lt;&gt;0,1,0))</f>
        <v>0</v>
      </c>
      <c r="BE902" s="66">
        <f t="shared" ref="BE902" si="16911">IF(BD902&gt;0,BD902+1,IF(BE900&lt;&gt;0,1,0))</f>
        <v>0</v>
      </c>
      <c r="BF902" s="66">
        <f t="shared" ref="BF902" si="16912">IF(BE902&gt;0,BE902+1,IF(BF900&lt;&gt;0,1,0))</f>
        <v>0</v>
      </c>
      <c r="BG902" s="66">
        <f t="shared" ref="BG902" si="16913">IF(BF902&gt;0,BF902+1,IF(BG900&lt;&gt;0,1,0))</f>
        <v>0</v>
      </c>
      <c r="BH902" s="66">
        <f t="shared" ref="BH902" si="16914">IF(BG902&gt;0,BG902+1,IF(BH900&lt;&gt;0,1,0))</f>
        <v>0</v>
      </c>
      <c r="BI902" s="66">
        <f t="shared" ref="BI902" si="16915">IF(BH902&gt;0,BH902+1,IF(BI900&lt;&gt;0,1,0))</f>
        <v>0</v>
      </c>
      <c r="BJ902" s="66">
        <f t="shared" ref="BJ902" si="16916">IF(BI902&gt;0,BI902+1,IF(BJ900&lt;&gt;0,1,0))</f>
        <v>0</v>
      </c>
      <c r="BK902" s="66">
        <f t="shared" ref="BK902" si="16917">IF(BJ902&gt;0,BJ902+1,IF(BK900&lt;&gt;0,1,0))</f>
        <v>0</v>
      </c>
      <c r="BL902" s="66">
        <f t="shared" ref="BL902" si="16918">IF(BK902&gt;0,BK902+1,IF(BL900&lt;&gt;0,1,0))</f>
        <v>0</v>
      </c>
      <c r="BM902" s="66">
        <f t="shared" ref="BM902" si="16919">IF(BL902&gt;0,BL902+1,IF(BM900&lt;&gt;0,1,0))</f>
        <v>0</v>
      </c>
      <c r="BN902" s="362"/>
      <c r="BO902" s="364"/>
      <c r="BP902" s="366"/>
      <c r="BQ902" s="366"/>
      <c r="BR902" s="106"/>
      <c r="BS902" s="106"/>
      <c r="BT902" s="106"/>
      <c r="BU902" s="106"/>
      <c r="BV902" s="106"/>
      <c r="BW902" s="106"/>
      <c r="BX902" s="106"/>
      <c r="BY902" s="106"/>
      <c r="BZ902" s="106"/>
      <c r="CA902" s="106"/>
      <c r="CB902" s="106"/>
      <c r="CC902" s="106"/>
      <c r="CD902" s="106"/>
      <c r="CE902" s="106"/>
      <c r="CF902" s="106"/>
      <c r="CG902" s="106"/>
    </row>
    <row r="903" spans="1:85" s="245" customFormat="1" ht="14.5" hidden="1" customHeight="1" x14ac:dyDescent="0.35">
      <c r="A903" s="243"/>
      <c r="B903" s="128"/>
      <c r="C903" s="80"/>
      <c r="D903" s="80"/>
      <c r="E903" s="80"/>
      <c r="F903" s="80"/>
      <c r="G903" s="80"/>
      <c r="H903" s="80"/>
      <c r="I903" s="80"/>
      <c r="J903" s="80"/>
      <c r="K903" s="80"/>
      <c r="L903" s="80"/>
      <c r="M903" s="64"/>
      <c r="N903" s="7"/>
      <c r="O903" s="192"/>
      <c r="P903" s="106"/>
      <c r="Q903" s="65" t="s">
        <v>131</v>
      </c>
      <c r="R903" s="66">
        <f>R902</f>
        <v>0</v>
      </c>
      <c r="S903" s="66">
        <f>IF(S902=0,0,IF(OR(R903=0,R903=12),1,R903+1))</f>
        <v>0</v>
      </c>
      <c r="T903" s="66">
        <f t="shared" ref="T903" si="16920">IF(T902=0,0,IF(OR(S903=0,S903=12),1,S903+1))</f>
        <v>0</v>
      </c>
      <c r="U903" s="66">
        <f t="shared" ref="U903" si="16921">IF(U902=0,0,IF(OR(T903=0,T903=12),1,T903+1))</f>
        <v>0</v>
      </c>
      <c r="V903" s="66">
        <f t="shared" ref="V903" si="16922">IF(V902=0,0,IF(OR(U903=0,U903=12),1,U903+1))</f>
        <v>0</v>
      </c>
      <c r="W903" s="66">
        <f t="shared" ref="W903" si="16923">IF(W902=0,0,IF(OR(V903=0,V903=12),1,V903+1))</f>
        <v>0</v>
      </c>
      <c r="X903" s="66">
        <f t="shared" ref="X903" si="16924">IF(X902=0,0,IF(OR(W903=0,W903=12),1,W903+1))</f>
        <v>0</v>
      </c>
      <c r="Y903" s="66">
        <f t="shared" ref="Y903" si="16925">IF(Y902=0,0,IF(OR(X903=0,X903=12),1,X903+1))</f>
        <v>0</v>
      </c>
      <c r="Z903" s="66">
        <f t="shared" ref="Z903" si="16926">IF(Z902=0,0,IF(OR(Y903=0,Y903=12),1,Y903+1))</f>
        <v>0</v>
      </c>
      <c r="AA903" s="66">
        <f t="shared" ref="AA903" si="16927">IF(AA902=0,0,IF(OR(Z903=0,Z903=12),1,Z903+1))</f>
        <v>0</v>
      </c>
      <c r="AB903" s="66">
        <f t="shared" ref="AB903" si="16928">IF(AB902=0,0,IF(OR(AA903=0,AA903=12),1,AA903+1))</f>
        <v>0</v>
      </c>
      <c r="AC903" s="66">
        <f t="shared" ref="AC903" si="16929">IF(AC902=0,0,IF(OR(AB903=0,AB903=12),1,AB903+1))</f>
        <v>0</v>
      </c>
      <c r="AD903" s="66">
        <f t="shared" ref="AD903" si="16930">IF(AD902=0,0,IF(OR(AC903=0,AC903=12),1,AC903+1))</f>
        <v>0</v>
      </c>
      <c r="AE903" s="66">
        <f t="shared" ref="AE903" si="16931">IF(AE902=0,0,IF(OR(AD903=0,AD903=12),1,AD903+1))</f>
        <v>0</v>
      </c>
      <c r="AF903" s="66">
        <f t="shared" ref="AF903" si="16932">IF(AF902=0,0,IF(OR(AE903=0,AE903=12),1,AE903+1))</f>
        <v>0</v>
      </c>
      <c r="AG903" s="66">
        <f t="shared" ref="AG903" si="16933">IF(AG902=0,0,IF(OR(AF903=0,AF903=12),1,AF903+1))</f>
        <v>0</v>
      </c>
      <c r="AH903" s="66">
        <f t="shared" ref="AH903" si="16934">IF(AH902=0,0,IF(OR(AG903=0,AG903=12),1,AG903+1))</f>
        <v>0</v>
      </c>
      <c r="AI903" s="66">
        <f t="shared" ref="AI903" si="16935">IF(AI902=0,0,IF(OR(AH903=0,AH903=12),1,AH903+1))</f>
        <v>0</v>
      </c>
      <c r="AJ903" s="66">
        <f t="shared" ref="AJ903" si="16936">IF(AJ902=0,0,IF(OR(AI903=0,AI903=12),1,AI903+1))</f>
        <v>0</v>
      </c>
      <c r="AK903" s="66">
        <f t="shared" ref="AK903" si="16937">IF(AK902=0,0,IF(OR(AJ903=0,AJ903=12),1,AJ903+1))</f>
        <v>0</v>
      </c>
      <c r="AL903" s="66">
        <f t="shared" ref="AL903" si="16938">IF(AL902=0,0,IF(OR(AK903=0,AK903=12),1,AK903+1))</f>
        <v>0</v>
      </c>
      <c r="AM903" s="66">
        <f t="shared" ref="AM903" si="16939">IF(AM902=0,0,IF(OR(AL903=0,AL903=12),1,AL903+1))</f>
        <v>0</v>
      </c>
      <c r="AN903" s="66">
        <f t="shared" ref="AN903" si="16940">IF(AN902=0,0,IF(OR(AM903=0,AM903=12),1,AM903+1))</f>
        <v>0</v>
      </c>
      <c r="AO903" s="66">
        <f t="shared" ref="AO903" si="16941">IF(AO902=0,0,IF(OR(AN903=0,AN903=12),1,AN903+1))</f>
        <v>0</v>
      </c>
      <c r="AP903" s="66">
        <f t="shared" ref="AP903" si="16942">IF(AP902=0,0,IF(OR(AO903=0,AO903=12),1,AO903+1))</f>
        <v>0</v>
      </c>
      <c r="AQ903" s="66">
        <f t="shared" ref="AQ903" si="16943">IF(AQ902=0,0,IF(OR(AP903=0,AP903=12),1,AP903+1))</f>
        <v>0</v>
      </c>
      <c r="AR903" s="66">
        <f t="shared" ref="AR903" si="16944">IF(AR902=0,0,IF(OR(AQ903=0,AQ903=12),1,AQ903+1))</f>
        <v>0</v>
      </c>
      <c r="AS903" s="66">
        <f t="shared" ref="AS903" si="16945">IF(AS902=0,0,IF(OR(AR903=0,AR903=12),1,AR903+1))</f>
        <v>0</v>
      </c>
      <c r="AT903" s="66">
        <f t="shared" ref="AT903" si="16946">IF(AT902=0,0,IF(OR(AS903=0,AS903=12),1,AS903+1))</f>
        <v>0</v>
      </c>
      <c r="AU903" s="66">
        <f t="shared" ref="AU903" si="16947">IF(AU902=0,0,IF(OR(AT903=0,AT903=12),1,AT903+1))</f>
        <v>0</v>
      </c>
      <c r="AV903" s="66">
        <f t="shared" ref="AV903" si="16948">IF(AV902=0,0,IF(OR(AU903=0,AU903=12),1,AU903+1))</f>
        <v>0</v>
      </c>
      <c r="AW903" s="66">
        <f t="shared" ref="AW903" si="16949">IF(AW902=0,0,IF(OR(AV903=0,AV903=12),1,AV903+1))</f>
        <v>0</v>
      </c>
      <c r="AX903" s="66">
        <f t="shared" ref="AX903" si="16950">IF(AX902=0,0,IF(OR(AW903=0,AW903=12),1,AW903+1))</f>
        <v>0</v>
      </c>
      <c r="AY903" s="66">
        <f t="shared" ref="AY903" si="16951">IF(AY902=0,0,IF(OR(AX903=0,AX903=12),1,AX903+1))</f>
        <v>0</v>
      </c>
      <c r="AZ903" s="66">
        <f t="shared" ref="AZ903" si="16952">IF(AZ902=0,0,IF(OR(AY903=0,AY903=12),1,AY903+1))</f>
        <v>0</v>
      </c>
      <c r="BA903" s="66">
        <f t="shared" ref="BA903" si="16953">IF(BA902=0,0,IF(OR(AZ903=0,AZ903=12),1,AZ903+1))</f>
        <v>0</v>
      </c>
      <c r="BB903" s="66">
        <f t="shared" ref="BB903" si="16954">IF(BB902=0,0,IF(OR(BA903=0,BA903=12),1,BA903+1))</f>
        <v>0</v>
      </c>
      <c r="BC903" s="66">
        <f t="shared" ref="BC903" si="16955">IF(BC902=0,0,IF(OR(BB903=0,BB903=12),1,BB903+1))</f>
        <v>0</v>
      </c>
      <c r="BD903" s="66">
        <f t="shared" ref="BD903" si="16956">IF(BD902=0,0,IF(OR(BC903=0,BC903=12),1,BC903+1))</f>
        <v>0</v>
      </c>
      <c r="BE903" s="66">
        <f t="shared" ref="BE903" si="16957">IF(BE902=0,0,IF(OR(BD903=0,BD903=12),1,BD903+1))</f>
        <v>0</v>
      </c>
      <c r="BF903" s="66">
        <f t="shared" ref="BF903" si="16958">IF(BF902=0,0,IF(OR(BE903=0,BE903=12),1,BE903+1))</f>
        <v>0</v>
      </c>
      <c r="BG903" s="66">
        <f t="shared" ref="BG903" si="16959">IF(BG902=0,0,IF(OR(BF903=0,BF903=12),1,BF903+1))</f>
        <v>0</v>
      </c>
      <c r="BH903" s="66">
        <f t="shared" ref="BH903" si="16960">IF(BH902=0,0,IF(OR(BG903=0,BG903=12),1,BG903+1))</f>
        <v>0</v>
      </c>
      <c r="BI903" s="66">
        <f t="shared" ref="BI903" si="16961">IF(BI902=0,0,IF(OR(BH903=0,BH903=12),1,BH903+1))</f>
        <v>0</v>
      </c>
      <c r="BJ903" s="66">
        <f t="shared" ref="BJ903" si="16962">IF(BJ902=0,0,IF(OR(BI903=0,BI903=12),1,BI903+1))</f>
        <v>0</v>
      </c>
      <c r="BK903" s="66">
        <f t="shared" ref="BK903" si="16963">IF(BK902=0,0,IF(OR(BJ903=0,BJ903=12),1,BJ903+1))</f>
        <v>0</v>
      </c>
      <c r="BL903" s="66">
        <f t="shared" ref="BL903" si="16964">IF(BL902=0,0,IF(OR(BK903=0,BK903=12),1,BK903+1))</f>
        <v>0</v>
      </c>
      <c r="BM903" s="66">
        <f t="shared" ref="BM903" si="16965">IF(BM902=0,0,IF(OR(BL903=0,BL903=12),1,BL903+1))</f>
        <v>0</v>
      </c>
      <c r="BN903" s="362"/>
      <c r="BO903" s="364"/>
      <c r="BP903" s="366"/>
      <c r="BQ903" s="366"/>
      <c r="BR903" s="106"/>
      <c r="BS903" s="106"/>
      <c r="BT903" s="106"/>
      <c r="BU903" s="106"/>
      <c r="BV903" s="106"/>
      <c r="BW903" s="106"/>
      <c r="BX903" s="106"/>
      <c r="BY903" s="106"/>
      <c r="BZ903" s="106"/>
      <c r="CA903" s="106"/>
      <c r="CB903" s="106"/>
      <c r="CC903" s="106"/>
      <c r="CD903" s="106"/>
      <c r="CE903" s="106"/>
      <c r="CF903" s="106"/>
      <c r="CG903" s="106"/>
    </row>
    <row r="904" spans="1:85" s="245" customFormat="1" ht="43.5" x14ac:dyDescent="0.35">
      <c r="A904" s="243"/>
      <c r="B904" s="128"/>
      <c r="C904" s="80"/>
      <c r="D904" s="80"/>
      <c r="E904" s="80"/>
      <c r="F904" s="80"/>
      <c r="G904" s="80"/>
      <c r="H904" s="80"/>
      <c r="I904" s="80"/>
      <c r="J904" s="80"/>
      <c r="K904" s="80"/>
      <c r="L904" s="80"/>
      <c r="M904" s="64"/>
      <c r="N904" s="7"/>
      <c r="O904" s="192"/>
      <c r="P904" s="106"/>
      <c r="Q904" s="63" t="s">
        <v>237</v>
      </c>
      <c r="R904" s="68">
        <f>IF(R903&gt;0,IF(R907&gt;$L900,$L900,R907),0)</f>
        <v>0</v>
      </c>
      <c r="S904" s="68">
        <f>IF(S903&gt;0,IF((SUMIFS($R906:R906,$R903:R903,12)+IF(R903=12,0,R904)+S907)&gt;=$L900,$L900-FLOOR(SUMIFS($R906:R906,$R903:R903,12),1),IF(S903=1,S907,S907+R904)),0)</f>
        <v>0</v>
      </c>
      <c r="T904" s="68">
        <f>IF(T903&gt;0,IF((SUMIFS($R906:S906,$R903:S903,12)+IF(S903=12,0,S904)+T907)&gt;=$L900,$L900-FLOOR(SUMIFS($R906:S906,$R903:S903,12),1),IF(T903=1,T907,T907+S904)),0)</f>
        <v>0</v>
      </c>
      <c r="U904" s="68">
        <f>IF(U903&gt;0,IF((SUMIFS($R906:T906,$R903:T903,12)+IF(T903=12,0,T904)+U907)&gt;=$L900,$L900-FLOOR(SUMIFS($R906:T906,$R903:T903,12),1),IF(U903=1,U907,U907+T904)),0)</f>
        <v>0</v>
      </c>
      <c r="V904" s="68">
        <f>IF(V903&gt;0,IF((SUMIFS($R906:U906,$R903:U903,12)+IF(U903=12,0,U904)+V907)&gt;=$L900,$L900-FLOOR(SUMIFS($R906:U906,$R903:U903,12),1),IF(V903=1,V907,V907+U904)),0)</f>
        <v>0</v>
      </c>
      <c r="W904" s="68">
        <f>IF(W903&gt;0,IF((SUMIFS($R906:V906,$R903:V903,12)+IF(V903=12,0,V904)+W907)&gt;=$L900,$L900-FLOOR(SUMIFS($R906:V906,$R903:V903,12),1),IF(W903=1,W907,W907+V904)),0)</f>
        <v>0</v>
      </c>
      <c r="X904" s="68">
        <f>IF(X903&gt;0,IF((SUMIFS($R906:W906,$R903:W903,12)+IF(W903=12,0,W904)+X907)&gt;=$L900,$L900-FLOOR(SUMIFS($R906:W906,$R903:W903,12),1),IF(X903=1,X907,X907+W904)),0)</f>
        <v>0</v>
      </c>
      <c r="Y904" s="68">
        <f>IF(Y903&gt;0,IF((SUMIFS($R906:X906,$R903:X903,12)+IF(X903=12,0,X904)+Y907)&gt;=$L900,$L900-FLOOR(SUMIFS($R906:X906,$R903:X903,12),1),IF(Y903=1,Y907,Y907+X904)),0)</f>
        <v>0</v>
      </c>
      <c r="Z904" s="68">
        <f>IF(Z903&gt;0,IF((SUMIFS($R906:Y906,$R903:Y903,12)+IF(Y903=12,0,Y904)+Z907)&gt;=$L900,$L900-FLOOR(SUMIFS($R906:Y906,$R903:Y903,12),1),IF(Z903=1,Z907,Z907+Y904)),0)</f>
        <v>0</v>
      </c>
      <c r="AA904" s="68">
        <f>IF(AA903&gt;0,IF((SUMIFS($R906:Z906,$R903:Z903,12)+IF(Z903=12,0,Z904)+AA907)&gt;=$L900,$L900-FLOOR(SUMIFS($R906:Z906,$R903:Z903,12),1),IF(AA903=1,AA907,AA907+Z904)),0)</f>
        <v>0</v>
      </c>
      <c r="AB904" s="68">
        <f>IF(AB903&gt;0,IF((SUMIFS($R906:AA906,$R903:AA903,12)+IF(AA903=12,0,AA904)+AB907)&gt;=$L900,$L900-FLOOR(SUMIFS($R906:AA906,$R903:AA903,12),1),IF(AB903=1,AB907,AB907+AA904)),0)</f>
        <v>0</v>
      </c>
      <c r="AC904" s="68">
        <f>IF(AC903&gt;0,IF((SUMIFS($R906:AB906,$R903:AB903,12)+IF(AB903=12,0,AB904)+AC907)&gt;=$L900,$L900-FLOOR(SUMIFS($R906:AB906,$R903:AB903,12),1),IF(AC903=1,AC907,AC907+AB904)),0)</f>
        <v>0</v>
      </c>
      <c r="AD904" s="68">
        <f>IF(AD903&gt;0,IF((SUMIFS($R906:AC906,$R903:AC903,12)+IF(AC903=12,0,AC904)+AD907)&gt;=$L900,$L900-FLOOR(SUMIFS($R906:AC906,$R903:AC903,12),1),IF(AD903=1,AD907,AD907+AC904)),0)</f>
        <v>0</v>
      </c>
      <c r="AE904" s="68">
        <f>IF(AE903&gt;0,IF((SUMIFS($R906:AD906,$R903:AD903,12)+IF(AD903=12,0,AD904)+AE907)&gt;=$L900,$L900-FLOOR(SUMIFS($R906:AD906,$R903:AD903,12),1),IF(AE903=1,AE907,AE907+AD904)),0)</f>
        <v>0</v>
      </c>
      <c r="AF904" s="68">
        <f>IF(AF903&gt;0,IF((SUMIFS($R906:AE906,$R903:AE903,12)+IF(AE903=12,0,AE904)+AF907)&gt;=$L900,$L900-FLOOR(SUMIFS($R906:AE906,$R903:AE903,12),1),IF(AF903=1,AF907,AF907+AE904)),0)</f>
        <v>0</v>
      </c>
      <c r="AG904" s="68">
        <f>IF(AG903&gt;0,IF((SUMIFS($R906:AF906,$R903:AF903,12)+IF(AF903=12,0,AF904)+AG907)&gt;=$L900,$L900-FLOOR(SUMIFS($R906:AF906,$R903:AF903,12),1),IF(AG903=1,AG907,AG907+AF904)),0)</f>
        <v>0</v>
      </c>
      <c r="AH904" s="68">
        <f>IF(AH903&gt;0,IF((SUMIFS($R906:AG906,$R903:AG903,12)+IF(AG903=12,0,AG904)+AH907)&gt;=$L900,$L900-FLOOR(SUMIFS($R906:AG906,$R903:AG903,12),1),IF(AH903=1,AH907,AH907+AG904)),0)</f>
        <v>0</v>
      </c>
      <c r="AI904" s="68">
        <f>IF(AI903&gt;0,IF((SUMIFS($R906:AH906,$R903:AH903,12)+IF(AH903=12,0,AH904)+AI907)&gt;=$L900,$L900-FLOOR(SUMIFS($R906:AH906,$R903:AH903,12),1),IF(AI903=1,AI907,AI907+AH904)),0)</f>
        <v>0</v>
      </c>
      <c r="AJ904" s="68">
        <f>IF(AJ903&gt;0,IF((SUMIFS($R906:AI906,$R903:AI903,12)+IF(AI903=12,0,AI904)+AJ907)&gt;=$L900,$L900-FLOOR(SUMIFS($R906:AI906,$R903:AI903,12),1),IF(AJ903=1,AJ907,AJ907+AI904)),0)</f>
        <v>0</v>
      </c>
      <c r="AK904" s="68">
        <f>IF(AK903&gt;0,IF((SUMIFS($R906:AJ906,$R903:AJ903,12)+IF(AJ903=12,0,AJ904)+AK907)&gt;=$L900,$L900-FLOOR(SUMIFS($R906:AJ906,$R903:AJ903,12),1),IF(AK903=1,AK907,AK907+AJ904)),0)</f>
        <v>0</v>
      </c>
      <c r="AL904" s="68">
        <f>IF(AL903&gt;0,IF((SUMIFS($R906:AK906,$R903:AK903,12)+IF(AK903=12,0,AK904)+AL907)&gt;=$L900,$L900-FLOOR(SUMIFS($R906:AK906,$R903:AK903,12),1),IF(AL903=1,AL907,AL907+AK904)),0)</f>
        <v>0</v>
      </c>
      <c r="AM904" s="68">
        <f>IF(AM903&gt;0,IF((SUMIFS($R906:AL906,$R903:AL903,12)+IF(AL903=12,0,AL904)+AM907)&gt;=$L900,$L900-FLOOR(SUMIFS($R906:AL906,$R903:AL903,12),1),IF(AM903=1,AM907,AM907+AL904)),0)</f>
        <v>0</v>
      </c>
      <c r="AN904" s="68">
        <f>IF(AN903&gt;0,IF((SUMIFS($R906:AM906,$R903:AM903,12)+IF(AM903=12,0,AM904)+AN907)&gt;=$L900,$L900-FLOOR(SUMIFS($R906:AM906,$R903:AM903,12),1),IF(AN903=1,AN907,AN907+AM904)),0)</f>
        <v>0</v>
      </c>
      <c r="AO904" s="68">
        <f>IF(AO903&gt;0,IF((SUMIFS($R906:AN906,$R903:AN903,12)+IF(AN903=12,0,AN904)+AO907)&gt;=$L900,$L900-FLOOR(SUMIFS($R906:AN906,$R903:AN903,12),1),IF(AO903=1,AO907,AO907+AN904)),0)</f>
        <v>0</v>
      </c>
      <c r="AP904" s="68">
        <f>IF(AP903&gt;0,IF((SUMIFS($R906:AO906,$R903:AO903,12)+IF(AO903=12,0,AO904)+AP907)&gt;=$L900,$L900-FLOOR(SUMIFS($R906:AO906,$R903:AO903,12),1),IF(AP903=1,AP907,AP907+AO904)),0)</f>
        <v>0</v>
      </c>
      <c r="AQ904" s="68">
        <f>IF(AQ903&gt;0,IF((SUMIFS($R906:AP906,$R903:AP903,12)+IF(AP903=12,0,AP904)+AQ907)&gt;=$L900,$L900-FLOOR(SUMIFS($R906:AP906,$R903:AP903,12),1),IF(AQ903=1,AQ907,AQ907+AP904)),0)</f>
        <v>0</v>
      </c>
      <c r="AR904" s="68">
        <f>IF(AR903&gt;0,IF((SUMIFS($R906:AQ906,$R903:AQ903,12)+IF(AQ903=12,0,AQ904)+AR907)&gt;=$L900,$L900-FLOOR(SUMIFS($R906:AQ906,$R903:AQ903,12),1),IF(AR903=1,AR907,AR907+AQ904)),0)</f>
        <v>0</v>
      </c>
      <c r="AS904" s="68">
        <f>IF(AS903&gt;0,IF((SUMIFS($R906:AR906,$R903:AR903,12)+IF(AR903=12,0,AR904)+AS907)&gt;=$L900,$L900-FLOOR(SUMIFS($R906:AR906,$R903:AR903,12),1),IF(AS903=1,AS907,AS907+AR904)),0)</f>
        <v>0</v>
      </c>
      <c r="AT904" s="68">
        <f>IF(AT903&gt;0,IF((SUMIFS($R906:AS906,$R903:AS903,12)+IF(AS903=12,0,AS904)+AT907)&gt;=$L900,$L900-FLOOR(SUMIFS($R906:AS906,$R903:AS903,12),1),IF(AT903=1,AT907,AT907+AS904)),0)</f>
        <v>0</v>
      </c>
      <c r="AU904" s="68">
        <f>IF(AU903&gt;0,IF((SUMIFS($R906:AT906,$R903:AT903,12)+IF(AT903=12,0,AT904)+AU907)&gt;=$L900,$L900-FLOOR(SUMIFS($R906:AT906,$R903:AT903,12),1),IF(AU903=1,AU907,AU907+AT904)),0)</f>
        <v>0</v>
      </c>
      <c r="AV904" s="68">
        <f>IF(AV903&gt;0,IF((SUMIFS($R906:AU906,$R903:AU903,12)+IF(AU903=12,0,AU904)+AV907)&gt;=$L900,$L900-FLOOR(SUMIFS($R906:AU906,$R903:AU903,12),1),IF(AV903=1,AV907,AV907+AU904)),0)</f>
        <v>0</v>
      </c>
      <c r="AW904" s="68">
        <f>IF(AW903&gt;0,IF((SUMIFS($R906:AV906,$R903:AV903,12)+IF(AV903=12,0,AV904)+AW907)&gt;=$L900,$L900-FLOOR(SUMIFS($R906:AV906,$R903:AV903,12),1),IF(AW903=1,AW907,AW907+AV904)),0)</f>
        <v>0</v>
      </c>
      <c r="AX904" s="68">
        <f>IF(AX903&gt;0,IF((SUMIFS($R906:AW906,$R903:AW903,12)+IF(AW903=12,0,AW904)+AX907)&gt;=$L900,$L900-FLOOR(SUMIFS($R906:AW906,$R903:AW903,12),1),IF(AX903=1,AX907,AX907+AW904)),0)</f>
        <v>0</v>
      </c>
      <c r="AY904" s="68">
        <f>IF(AY903&gt;0,IF((SUMIFS($R906:AX906,$R903:AX903,12)+IF(AX903=12,0,AX904)+AY907)&gt;=$L900,$L900-FLOOR(SUMIFS($R906:AX906,$R903:AX903,12),1),IF(AY903=1,AY907,AY907+AX904)),0)</f>
        <v>0</v>
      </c>
      <c r="AZ904" s="68">
        <f>IF(AZ903&gt;0,IF((SUMIFS($R906:AY906,$R903:AY903,12)+IF(AY903=12,0,AY904)+AZ907)&gt;=$L900,$L900-FLOOR(SUMIFS($R906:AY906,$R903:AY903,12),1),IF(AZ903=1,AZ907,AZ907+AY904)),0)</f>
        <v>0</v>
      </c>
      <c r="BA904" s="68">
        <f>IF(BA903&gt;0,IF((SUMIFS($R906:AZ906,$R903:AZ903,12)+IF(AZ903=12,0,AZ904)+BA907)&gt;=$L900,$L900-FLOOR(SUMIFS($R906:AZ906,$R903:AZ903,12),1),IF(BA903=1,BA907,BA907+AZ904)),0)</f>
        <v>0</v>
      </c>
      <c r="BB904" s="68">
        <f>IF(BB903&gt;0,IF((SUMIFS($R906:BA906,$R903:BA903,12)+IF(BA903=12,0,BA904)+BB907)&gt;=$L900,$L900-FLOOR(SUMIFS($R906:BA906,$R903:BA903,12),1),IF(BB903=1,BB907,BB907+BA904)),0)</f>
        <v>0</v>
      </c>
      <c r="BC904" s="68">
        <f>IF(BC903&gt;0,IF((SUMIFS($R906:BB906,$R903:BB903,12)+IF(BB903=12,0,BB904)+BC907)&gt;=$L900,$L900-FLOOR(SUMIFS($R906:BB906,$R903:BB903,12),1),IF(BC903=1,BC907,BC907+BB904)),0)</f>
        <v>0</v>
      </c>
      <c r="BD904" s="68">
        <f>IF(BD903&gt;0,IF((SUMIFS($R906:BC906,$R903:BC903,12)+IF(BC903=12,0,BC904)+BD907)&gt;=$L900,$L900-FLOOR(SUMIFS($R906:BC906,$R903:BC903,12),1),IF(BD903=1,BD907,BD907+BC904)),0)</f>
        <v>0</v>
      </c>
      <c r="BE904" s="68">
        <f>IF(BE903&gt;0,IF((SUMIFS($R906:BD906,$R903:BD903,12)+IF(BD903=12,0,BD904)+BE907)&gt;=$L900,$L900-FLOOR(SUMIFS($R906:BD906,$R903:BD903,12),1),IF(BE903=1,BE907,BE907+BD904)),0)</f>
        <v>0</v>
      </c>
      <c r="BF904" s="68">
        <f>IF(BF903&gt;0,IF((SUMIFS($R906:BE906,$R903:BE903,12)+IF(BE903=12,0,BE904)+BF907)&gt;=$L900,$L900-FLOOR(SUMIFS($R906:BE906,$R903:BE903,12),1),IF(BF903=1,BF907,BF907+BE904)),0)</f>
        <v>0</v>
      </c>
      <c r="BG904" s="68">
        <f>IF(BG903&gt;0,IF((SUMIFS($R906:BF906,$R903:BF903,12)+IF(BF903=12,0,BF904)+BG907)&gt;=$L900,$L900-FLOOR(SUMIFS($R906:BF906,$R903:BF903,12),1),IF(BG903=1,BG907,BG907+BF904)),0)</f>
        <v>0</v>
      </c>
      <c r="BH904" s="68">
        <f>IF(BH903&gt;0,IF((SUMIFS($R906:BG906,$R903:BG903,12)+IF(BG903=12,0,BG904)+BH907)&gt;=$L900,$L900-FLOOR(SUMIFS($R906:BG906,$R903:BG903,12),1),IF(BH903=1,BH907,BH907+BG904)),0)</f>
        <v>0</v>
      </c>
      <c r="BI904" s="68">
        <f>IF(BI903&gt;0,IF((SUMIFS($R906:BH906,$R903:BH903,12)+IF(BH903=12,0,BH904)+BI907)&gt;=$L900,$L900-FLOOR(SUMIFS($R906:BH906,$R903:BH903,12),1),IF(BI903=1,BI907,BI907+BH904)),0)</f>
        <v>0</v>
      </c>
      <c r="BJ904" s="68">
        <f>IF(BJ903&gt;0,IF((SUMIFS($R906:BI906,$R903:BI903,12)+IF(BI903=12,0,BI904)+BJ907)&gt;=$L900,$L900-FLOOR(SUMIFS($R906:BI906,$R903:BI903,12),1),IF(BJ903=1,BJ907,BJ907+BI904)),0)</f>
        <v>0</v>
      </c>
      <c r="BK904" s="68">
        <f>IF(BK903&gt;0,IF((SUMIFS($R906:BJ906,$R903:BJ903,12)+IF(BJ903=12,0,BJ904)+BK907)&gt;=$L900,$L900-FLOOR(SUMIFS($R906:BJ906,$R903:BJ903,12),1),IF(BK903=1,BK907,BK907+BJ904)),0)</f>
        <v>0</v>
      </c>
      <c r="BL904" s="68">
        <f>IF(BL903&gt;0,IF((SUMIFS($R906:BK906,$R903:BK903,12)+IF(BK903=12,0,BK904)+BL907)&gt;=$L900,$L900-FLOOR(SUMIFS($R906:BK906,$R903:BK903,12),1),IF(BL903=1,BL907,BL907+BK904)),0)</f>
        <v>0</v>
      </c>
      <c r="BM904" s="68">
        <f>IF(BM903&gt;0,IF((SUMIFS($R906:BL906,$R903:BL903,12)+IF(BL903=12,0,BL904)+BM907)&gt;=$L900,$L900-FLOOR(SUMIFS($R906:BL906,$R903:BL903,12),1),IF(BM903=1,BM907,BM907+BL904)),0)</f>
        <v>0</v>
      </c>
      <c r="BN904" s="362"/>
      <c r="BO904" s="364"/>
      <c r="BP904" s="366"/>
      <c r="BQ904" s="366"/>
      <c r="BR904" s="106"/>
      <c r="BS904" s="106"/>
      <c r="BT904" s="106"/>
      <c r="BU904" s="106"/>
      <c r="BV904" s="106"/>
      <c r="BW904" s="106"/>
      <c r="BX904" s="106"/>
      <c r="BY904" s="106"/>
      <c r="BZ904" s="106"/>
      <c r="CA904" s="106"/>
      <c r="CB904" s="106"/>
      <c r="CC904" s="106"/>
      <c r="CD904" s="106"/>
      <c r="CE904" s="106"/>
      <c r="CF904" s="106"/>
      <c r="CG904" s="106"/>
    </row>
    <row r="905" spans="1:85" s="245" customFormat="1" ht="41.5" hidden="1" customHeight="1" x14ac:dyDescent="0.35">
      <c r="A905" s="243"/>
      <c r="B905" s="128"/>
      <c r="C905" s="80"/>
      <c r="D905" s="80"/>
      <c r="E905" s="80"/>
      <c r="F905" s="80"/>
      <c r="G905" s="80"/>
      <c r="H905" s="80"/>
      <c r="I905" s="80"/>
      <c r="J905" s="80"/>
      <c r="K905" s="80"/>
      <c r="L905" s="80"/>
      <c r="M905" s="64"/>
      <c r="N905" s="7"/>
      <c r="O905" s="192"/>
      <c r="P905" s="106"/>
      <c r="Q905" s="65" t="s">
        <v>161</v>
      </c>
      <c r="R905" s="67">
        <f>IF(R900&gt;0,R901,0)</f>
        <v>0</v>
      </c>
      <c r="S905" s="67">
        <f t="shared" ref="S905" si="16966">IF(S900&gt;0,IF(S903=1,S901,S901+R905),R905)</f>
        <v>0</v>
      </c>
      <c r="T905" s="67">
        <f t="shared" ref="T905" si="16967">IF(T900&gt;0,IF(T903=1,T901,T901+S905),S905)</f>
        <v>0</v>
      </c>
      <c r="U905" s="67">
        <f t="shared" ref="U905" si="16968">IF(U900&gt;0,IF(U903=1,U901,U901+T905),T905)</f>
        <v>0</v>
      </c>
      <c r="V905" s="67">
        <f t="shared" ref="V905" si="16969">IF(V900&gt;0,IF(V903=1,V901,V901+U905),U905)</f>
        <v>0</v>
      </c>
      <c r="W905" s="67">
        <f t="shared" ref="W905" si="16970">IF(W900&gt;0,IF(W903=1,W901,W901+V905),V905)</f>
        <v>0</v>
      </c>
      <c r="X905" s="67">
        <f t="shared" ref="X905" si="16971">IF(X900&gt;0,IF(X903=1,X901,X901+W905),W905)</f>
        <v>0</v>
      </c>
      <c r="Y905" s="67">
        <f t="shared" ref="Y905" si="16972">IF(Y900&gt;0,IF(Y903=1,Y901,Y901+X905),X905)</f>
        <v>0</v>
      </c>
      <c r="Z905" s="67">
        <f t="shared" ref="Z905" si="16973">IF(Z900&gt;0,IF(Z903=1,Z901,Z901+Y905),Y905)</f>
        <v>0</v>
      </c>
      <c r="AA905" s="67">
        <f t="shared" ref="AA905" si="16974">IF(AA900&gt;0,IF(AA903=1,AA901,AA901+Z905),Z905)</f>
        <v>0</v>
      </c>
      <c r="AB905" s="67">
        <f t="shared" ref="AB905" si="16975">IF(AB900&gt;0,IF(AB903=1,AB901,AB901+AA905),AA905)</f>
        <v>0</v>
      </c>
      <c r="AC905" s="67">
        <f t="shared" ref="AC905" si="16976">IF(AC900&gt;0,IF(AC903=1,AC901,AC901+AB905),AB905)</f>
        <v>0</v>
      </c>
      <c r="AD905" s="67">
        <f t="shared" ref="AD905" si="16977">IF(AD900&gt;0,IF(AD903=1,AD901,AD901+AC905),AC905)</f>
        <v>0</v>
      </c>
      <c r="AE905" s="67">
        <f t="shared" ref="AE905" si="16978">IF(AE900&gt;0,IF(AE903=1,AE901,AE901+AD905),AD905)</f>
        <v>0</v>
      </c>
      <c r="AF905" s="67">
        <f t="shared" ref="AF905" si="16979">IF(AF900&gt;0,IF(AF903=1,AF901,AF901+AE905),AE905)</f>
        <v>0</v>
      </c>
      <c r="AG905" s="67">
        <f t="shared" ref="AG905" si="16980">IF(AG900&gt;0,IF(AG903=1,AG901,AG901+AF905),AF905)</f>
        <v>0</v>
      </c>
      <c r="AH905" s="67">
        <f t="shared" ref="AH905" si="16981">IF(AH900&gt;0,IF(AH903=1,AH901,AH901+AG905),AG905)</f>
        <v>0</v>
      </c>
      <c r="AI905" s="67">
        <f t="shared" ref="AI905" si="16982">IF(AI900&gt;0,IF(AI903=1,AI901,AI901+AH905),AH905)</f>
        <v>0</v>
      </c>
      <c r="AJ905" s="67">
        <f t="shared" ref="AJ905" si="16983">IF(AJ900&gt;0,IF(AJ903=1,AJ901,AJ901+AI905),AI905)</f>
        <v>0</v>
      </c>
      <c r="AK905" s="67">
        <f t="shared" ref="AK905" si="16984">IF(AK900&gt;0,IF(AK903=1,AK901,AK901+AJ905),AJ905)</f>
        <v>0</v>
      </c>
      <c r="AL905" s="67">
        <f t="shared" ref="AL905" si="16985">IF(AL900&gt;0,IF(AL903=1,AL901,AL901+AK905),AK905)</f>
        <v>0</v>
      </c>
      <c r="AM905" s="67">
        <f t="shared" ref="AM905" si="16986">IF(AM900&gt;0,IF(AM903=1,AM901,AM901+AL905),AL905)</f>
        <v>0</v>
      </c>
      <c r="AN905" s="67">
        <f t="shared" ref="AN905" si="16987">IF(AN900&gt;0,IF(AN903=1,AN901,AN901+AM905),AM905)</f>
        <v>0</v>
      </c>
      <c r="AO905" s="67">
        <f t="shared" ref="AO905" si="16988">IF(AO900&gt;0,IF(AO903=1,AO901,AO901+AN905),AN905)</f>
        <v>0</v>
      </c>
      <c r="AP905" s="67">
        <f t="shared" ref="AP905" si="16989">IF(AP900&gt;0,IF(AP903=1,AP901,AP901+AO905),AO905)</f>
        <v>0</v>
      </c>
      <c r="AQ905" s="67">
        <f t="shared" ref="AQ905" si="16990">IF(AQ900&gt;0,IF(AQ903=1,AQ901,AQ901+AP905),AP905)</f>
        <v>0</v>
      </c>
      <c r="AR905" s="67">
        <f t="shared" ref="AR905" si="16991">IF(AR900&gt;0,IF(AR903=1,AR901,AR901+AQ905),AQ905)</f>
        <v>0</v>
      </c>
      <c r="AS905" s="67">
        <f t="shared" ref="AS905" si="16992">IF(AS900&gt;0,IF(AS903=1,AS901,AS901+AR905),AR905)</f>
        <v>0</v>
      </c>
      <c r="AT905" s="67">
        <f t="shared" ref="AT905" si="16993">IF(AT900&gt;0,IF(AT903=1,AT901,AT901+AS905),AS905)</f>
        <v>0</v>
      </c>
      <c r="AU905" s="67">
        <f t="shared" ref="AU905" si="16994">IF(AU900&gt;0,IF(AU903=1,AU901,AU901+AT905),AT905)</f>
        <v>0</v>
      </c>
      <c r="AV905" s="67">
        <f t="shared" ref="AV905" si="16995">IF(AV900&gt;0,IF(AV903=1,AV901,AV901+AU905),AU905)</f>
        <v>0</v>
      </c>
      <c r="AW905" s="67">
        <f t="shared" ref="AW905" si="16996">IF(AW900&gt;0,IF(AW903=1,AW901,AW901+AV905),AV905)</f>
        <v>0</v>
      </c>
      <c r="AX905" s="67">
        <f t="shared" ref="AX905" si="16997">IF(AX900&gt;0,IF(AX903=1,AX901,AX901+AW905),AW905)</f>
        <v>0</v>
      </c>
      <c r="AY905" s="67">
        <f t="shared" ref="AY905" si="16998">IF(AY900&gt;0,IF(AY903=1,AY901,AY901+AX905),AX905)</f>
        <v>0</v>
      </c>
      <c r="AZ905" s="67">
        <f t="shared" ref="AZ905" si="16999">IF(AZ900&gt;0,IF(AZ903=1,AZ901,AZ901+AY905),AY905)</f>
        <v>0</v>
      </c>
      <c r="BA905" s="67">
        <f t="shared" ref="BA905" si="17000">IF(BA900&gt;0,IF(BA903=1,BA901,BA901+AZ905),AZ905)</f>
        <v>0</v>
      </c>
      <c r="BB905" s="67">
        <f t="shared" ref="BB905" si="17001">IF(BB900&gt;0,IF(BB903=1,BB901,BB901+BA905),BA905)</f>
        <v>0</v>
      </c>
      <c r="BC905" s="67">
        <f t="shared" ref="BC905" si="17002">IF(BC900&gt;0,IF(BC903=1,BC901,BC901+BB905),BB905)</f>
        <v>0</v>
      </c>
      <c r="BD905" s="67">
        <f t="shared" ref="BD905" si="17003">IF(BD900&gt;0,IF(BD903=1,BD901,BD901+BC905),BC905)</f>
        <v>0</v>
      </c>
      <c r="BE905" s="67">
        <f t="shared" ref="BE905" si="17004">IF(BE900&gt;0,IF(BE903=1,BE901,BE901+BD905),BD905)</f>
        <v>0</v>
      </c>
      <c r="BF905" s="67">
        <f t="shared" ref="BF905" si="17005">IF(BF900&gt;0,IF(BF903=1,BF901,BF901+BE905),BE905)</f>
        <v>0</v>
      </c>
      <c r="BG905" s="67">
        <f t="shared" ref="BG905" si="17006">IF(BG900&gt;0,IF(BG903=1,BG901,BG901+BF905),BF905)</f>
        <v>0</v>
      </c>
      <c r="BH905" s="67">
        <f t="shared" ref="BH905" si="17007">IF(BH900&gt;0,IF(BH903=1,BH901,BH901+BG905),BG905)</f>
        <v>0</v>
      </c>
      <c r="BI905" s="67">
        <f t="shared" ref="BI905" si="17008">IF(BI900&gt;0,IF(BI903=1,BI901,BI901+BH905),BH905)</f>
        <v>0</v>
      </c>
      <c r="BJ905" s="67">
        <f t="shared" ref="BJ905" si="17009">IF(BJ900&gt;0,IF(BJ903=1,BJ901,BJ901+BI905),BI905)</f>
        <v>0</v>
      </c>
      <c r="BK905" s="67">
        <f t="shared" ref="BK905" si="17010">IF(BK900&gt;0,IF(BK903=1,BK901,BK901+BJ905),BJ905)</f>
        <v>0</v>
      </c>
      <c r="BL905" s="67">
        <f t="shared" ref="BL905" si="17011">IF(BL900&gt;0,IF(BL903=1,BL901,BL901+BK905),BK905)</f>
        <v>0</v>
      </c>
      <c r="BM905" s="67">
        <f t="shared" ref="BM905" si="17012">IF(BM900&gt;0,IF(BM903=1,BM901,BM901+BL905),BL905)</f>
        <v>0</v>
      </c>
      <c r="BN905" s="362"/>
      <c r="BO905" s="364"/>
      <c r="BP905" s="366"/>
      <c r="BQ905" s="366"/>
      <c r="BR905" s="106"/>
      <c r="BS905" s="106"/>
      <c r="BT905" s="106"/>
      <c r="BU905" s="106"/>
      <c r="BV905" s="106"/>
      <c r="BW905" s="106"/>
      <c r="BX905" s="106"/>
      <c r="BY905" s="106"/>
      <c r="BZ905" s="106"/>
      <c r="CA905" s="106"/>
      <c r="CB905" s="106"/>
      <c r="CC905" s="106"/>
      <c r="CD905" s="106"/>
      <c r="CE905" s="106"/>
      <c r="CF905" s="106"/>
      <c r="CG905" s="106"/>
    </row>
    <row r="906" spans="1:85" s="245" customFormat="1" ht="41.5" hidden="1" customHeight="1" x14ac:dyDescent="0.35">
      <c r="A906" s="243"/>
      <c r="B906" s="128"/>
      <c r="C906" s="80"/>
      <c r="D906" s="80"/>
      <c r="E906" s="80"/>
      <c r="F906" s="80"/>
      <c r="G906" s="80"/>
      <c r="H906" s="80"/>
      <c r="I906" s="80"/>
      <c r="J906" s="80"/>
      <c r="K906" s="80"/>
      <c r="L906" s="80"/>
      <c r="M906" s="64"/>
      <c r="N906" s="7"/>
      <c r="O906" s="192"/>
      <c r="P906" s="106"/>
      <c r="Q906" s="65" t="s">
        <v>162</v>
      </c>
      <c r="R906" s="67">
        <f>R908</f>
        <v>0</v>
      </c>
      <c r="S906" s="67">
        <f t="shared" ref="S906" si="17013">IF(S903=1,S908,S908+R906)</f>
        <v>0</v>
      </c>
      <c r="T906" s="67">
        <f t="shared" ref="T906" si="17014">IF(T903=1,T908,T908+S906)</f>
        <v>0</v>
      </c>
      <c r="U906" s="67">
        <f t="shared" ref="U906" si="17015">IF(U903=1,U908,U908+T906)</f>
        <v>0</v>
      </c>
      <c r="V906" s="67">
        <f t="shared" ref="V906" si="17016">IF(V903=1,V908,V908+U906)</f>
        <v>0</v>
      </c>
      <c r="W906" s="67">
        <f t="shared" ref="W906" si="17017">IF(W903=1,W908,W908+V906)</f>
        <v>0</v>
      </c>
      <c r="X906" s="67">
        <f t="shared" ref="X906" si="17018">IF(X903=1,X908,X908+W906)</f>
        <v>0</v>
      </c>
      <c r="Y906" s="67">
        <f t="shared" ref="Y906" si="17019">IF(Y903=1,Y908,Y908+X906)</f>
        <v>0</v>
      </c>
      <c r="Z906" s="67">
        <f t="shared" ref="Z906" si="17020">IF(Z903=1,Z908,Z908+Y906)</f>
        <v>0</v>
      </c>
      <c r="AA906" s="67">
        <f t="shared" ref="AA906" si="17021">IF(AA903=1,AA908,AA908+Z906)</f>
        <v>0</v>
      </c>
      <c r="AB906" s="67">
        <f t="shared" ref="AB906" si="17022">IF(AB903=1,AB908,AB908+AA906)</f>
        <v>0</v>
      </c>
      <c r="AC906" s="67">
        <f t="shared" ref="AC906" si="17023">IF(AC903=1,AC908,AC908+AB906)</f>
        <v>0</v>
      </c>
      <c r="AD906" s="67">
        <f t="shared" ref="AD906" si="17024">IF(AD903=1,AD908,AD908+AC906)</f>
        <v>0</v>
      </c>
      <c r="AE906" s="67">
        <f t="shared" ref="AE906" si="17025">IF(AE903=1,AE908,AE908+AD906)</f>
        <v>0</v>
      </c>
      <c r="AF906" s="67">
        <f t="shared" ref="AF906" si="17026">IF(AF903=1,AF908,AF908+AE906)</f>
        <v>0</v>
      </c>
      <c r="AG906" s="67">
        <f t="shared" ref="AG906" si="17027">IF(AG903=1,AG908,AG908+AF906)</f>
        <v>0</v>
      </c>
      <c r="AH906" s="67">
        <f t="shared" ref="AH906" si="17028">IF(AH903=1,AH908,AH908+AG906)</f>
        <v>0</v>
      </c>
      <c r="AI906" s="67">
        <f t="shared" ref="AI906" si="17029">IF(AI903=1,AI908,AI908+AH906)</f>
        <v>0</v>
      </c>
      <c r="AJ906" s="67">
        <f t="shared" ref="AJ906" si="17030">IF(AJ903=1,AJ908,AJ908+AI906)</f>
        <v>0</v>
      </c>
      <c r="AK906" s="67">
        <f t="shared" ref="AK906" si="17031">IF(AK903=1,AK908,AK908+AJ906)</f>
        <v>0</v>
      </c>
      <c r="AL906" s="67">
        <f t="shared" ref="AL906" si="17032">IF(AL903=1,AL908,AL908+AK906)</f>
        <v>0</v>
      </c>
      <c r="AM906" s="67">
        <f t="shared" ref="AM906" si="17033">IF(AM903=1,AM908,AM908+AL906)</f>
        <v>0</v>
      </c>
      <c r="AN906" s="67">
        <f t="shared" ref="AN906" si="17034">IF(AN903=1,AN908,AN908+AM906)</f>
        <v>0</v>
      </c>
      <c r="AO906" s="67">
        <f t="shared" ref="AO906" si="17035">IF(AO903=1,AO908,AO908+AN906)</f>
        <v>0</v>
      </c>
      <c r="AP906" s="67">
        <f t="shared" ref="AP906" si="17036">IF(AP903=1,AP908,AP908+AO906)</f>
        <v>0</v>
      </c>
      <c r="AQ906" s="67">
        <f t="shared" ref="AQ906" si="17037">IF(AQ903=1,AQ908,AQ908+AP906)</f>
        <v>0</v>
      </c>
      <c r="AR906" s="67">
        <f t="shared" ref="AR906" si="17038">IF(AR903=1,AR908,AR908+AQ906)</f>
        <v>0</v>
      </c>
      <c r="AS906" s="67">
        <f t="shared" ref="AS906" si="17039">IF(AS903=1,AS908,AS908+AR906)</f>
        <v>0</v>
      </c>
      <c r="AT906" s="67">
        <f t="shared" ref="AT906" si="17040">IF(AT903=1,AT908,AT908+AS906)</f>
        <v>0</v>
      </c>
      <c r="AU906" s="67">
        <f t="shared" ref="AU906" si="17041">IF(AU903=1,AU908,AU908+AT906)</f>
        <v>0</v>
      </c>
      <c r="AV906" s="67">
        <f t="shared" ref="AV906" si="17042">IF(AV903=1,AV908,AV908+AU906)</f>
        <v>0</v>
      </c>
      <c r="AW906" s="67">
        <f t="shared" ref="AW906" si="17043">IF(AW903=1,AW908,AW908+AV906)</f>
        <v>0</v>
      </c>
      <c r="AX906" s="67">
        <f t="shared" ref="AX906" si="17044">IF(AX903=1,AX908,AX908+AW906)</f>
        <v>0</v>
      </c>
      <c r="AY906" s="67">
        <f t="shared" ref="AY906" si="17045">IF(AY903=1,AY908,AY908+AX906)</f>
        <v>0</v>
      </c>
      <c r="AZ906" s="67">
        <f t="shared" ref="AZ906" si="17046">IF(AZ903=1,AZ908,AZ908+AY906)</f>
        <v>0</v>
      </c>
      <c r="BA906" s="67">
        <f t="shared" ref="BA906" si="17047">IF(BA903=1,BA908,BA908+AZ906)</f>
        <v>0</v>
      </c>
      <c r="BB906" s="67">
        <f t="shared" ref="BB906" si="17048">IF(BB903=1,BB908,BB908+BA906)</f>
        <v>0</v>
      </c>
      <c r="BC906" s="67">
        <f t="shared" ref="BC906" si="17049">IF(BC903=1,BC908,BC908+BB906)</f>
        <v>0</v>
      </c>
      <c r="BD906" s="67">
        <f t="shared" ref="BD906" si="17050">IF(BD903=1,BD908,BD908+BC906)</f>
        <v>0</v>
      </c>
      <c r="BE906" s="67">
        <f t="shared" ref="BE906" si="17051">IF(BE903=1,BE908,BE908+BD906)</f>
        <v>0</v>
      </c>
      <c r="BF906" s="67">
        <f t="shared" ref="BF906" si="17052">IF(BF903=1,BF908,BF908+BE906)</f>
        <v>0</v>
      </c>
      <c r="BG906" s="67">
        <f t="shared" ref="BG906" si="17053">IF(BG903=1,BG908,BG908+BF906)</f>
        <v>0</v>
      </c>
      <c r="BH906" s="67">
        <f t="shared" ref="BH906" si="17054">IF(BH903=1,BH908,BH908+BG906)</f>
        <v>0</v>
      </c>
      <c r="BI906" s="67">
        <f t="shared" ref="BI906" si="17055">IF(BI903=1,BI908,BI908+BH906)</f>
        <v>0</v>
      </c>
      <c r="BJ906" s="67">
        <f t="shared" ref="BJ906" si="17056">IF(BJ903=1,BJ908,BJ908+BI906)</f>
        <v>0</v>
      </c>
      <c r="BK906" s="67">
        <f t="shared" ref="BK906" si="17057">IF(BK903=1,BK908,BK908+BJ906)</f>
        <v>0</v>
      </c>
      <c r="BL906" s="67">
        <f t="shared" ref="BL906" si="17058">IF(BL903=1,BL908,BL908+BK906)</f>
        <v>0</v>
      </c>
      <c r="BM906" s="67">
        <f t="shared" ref="BM906" si="17059">IF(BM903=1,BM908,BM908+BL906)</f>
        <v>0</v>
      </c>
      <c r="BN906" s="362"/>
      <c r="BO906" s="364"/>
      <c r="BP906" s="366"/>
      <c r="BQ906" s="366"/>
      <c r="BR906" s="106"/>
      <c r="BS906" s="106"/>
      <c r="BT906" s="106"/>
      <c r="BU906" s="106"/>
      <c r="BV906" s="106"/>
      <c r="BW906" s="106"/>
      <c r="BX906" s="106"/>
      <c r="BY906" s="106"/>
      <c r="BZ906" s="106"/>
      <c r="CA906" s="106"/>
      <c r="CB906" s="106"/>
      <c r="CC906" s="106"/>
      <c r="CD906" s="106"/>
      <c r="CE906" s="106"/>
      <c r="CF906" s="106"/>
      <c r="CG906" s="106"/>
    </row>
    <row r="907" spans="1:85" s="245" customFormat="1" ht="29" x14ac:dyDescent="0.35">
      <c r="A907" s="243"/>
      <c r="B907" s="128"/>
      <c r="C907" s="80"/>
      <c r="D907" s="80"/>
      <c r="E907" s="80"/>
      <c r="F907" s="80"/>
      <c r="G907" s="80"/>
      <c r="H907" s="80"/>
      <c r="I907" s="80"/>
      <c r="J907" s="80"/>
      <c r="K907" s="80"/>
      <c r="L907" s="80"/>
      <c r="M907" s="64"/>
      <c r="N907" s="7"/>
      <c r="O907" s="192"/>
      <c r="P907" s="106"/>
      <c r="Q907" s="63" t="s">
        <v>160</v>
      </c>
      <c r="R907" s="68">
        <f t="shared" ref="R907:BM907" si="17060">1720/12*R900</f>
        <v>0</v>
      </c>
      <c r="S907" s="68">
        <f t="shared" si="17060"/>
        <v>0</v>
      </c>
      <c r="T907" s="68">
        <f t="shared" si="17060"/>
        <v>0</v>
      </c>
      <c r="U907" s="68">
        <f t="shared" si="17060"/>
        <v>0</v>
      </c>
      <c r="V907" s="68">
        <f t="shared" si="17060"/>
        <v>0</v>
      </c>
      <c r="W907" s="68">
        <f t="shared" si="17060"/>
        <v>0</v>
      </c>
      <c r="X907" s="68">
        <f t="shared" si="17060"/>
        <v>0</v>
      </c>
      <c r="Y907" s="68">
        <f t="shared" si="17060"/>
        <v>0</v>
      </c>
      <c r="Z907" s="68">
        <f t="shared" si="17060"/>
        <v>0</v>
      </c>
      <c r="AA907" s="68">
        <f t="shared" si="17060"/>
        <v>0</v>
      </c>
      <c r="AB907" s="68">
        <f t="shared" si="17060"/>
        <v>0</v>
      </c>
      <c r="AC907" s="68">
        <f t="shared" si="17060"/>
        <v>0</v>
      </c>
      <c r="AD907" s="68">
        <f t="shared" si="17060"/>
        <v>0</v>
      </c>
      <c r="AE907" s="68">
        <f t="shared" si="17060"/>
        <v>0</v>
      </c>
      <c r="AF907" s="68">
        <f t="shared" si="17060"/>
        <v>0</v>
      </c>
      <c r="AG907" s="68">
        <f t="shared" si="17060"/>
        <v>0</v>
      </c>
      <c r="AH907" s="68">
        <f t="shared" si="17060"/>
        <v>0</v>
      </c>
      <c r="AI907" s="68">
        <f t="shared" si="17060"/>
        <v>0</v>
      </c>
      <c r="AJ907" s="68">
        <f t="shared" si="17060"/>
        <v>0</v>
      </c>
      <c r="AK907" s="68">
        <f t="shared" si="17060"/>
        <v>0</v>
      </c>
      <c r="AL907" s="68">
        <f t="shared" si="17060"/>
        <v>0</v>
      </c>
      <c r="AM907" s="68">
        <f t="shared" si="17060"/>
        <v>0</v>
      </c>
      <c r="AN907" s="68">
        <f t="shared" si="17060"/>
        <v>0</v>
      </c>
      <c r="AO907" s="68">
        <f t="shared" si="17060"/>
        <v>0</v>
      </c>
      <c r="AP907" s="68">
        <f t="shared" si="17060"/>
        <v>0</v>
      </c>
      <c r="AQ907" s="68">
        <f t="shared" si="17060"/>
        <v>0</v>
      </c>
      <c r="AR907" s="68">
        <f t="shared" si="17060"/>
        <v>0</v>
      </c>
      <c r="AS907" s="68">
        <f t="shared" si="17060"/>
        <v>0</v>
      </c>
      <c r="AT907" s="68">
        <f t="shared" si="17060"/>
        <v>0</v>
      </c>
      <c r="AU907" s="68">
        <f t="shared" si="17060"/>
        <v>0</v>
      </c>
      <c r="AV907" s="68">
        <f t="shared" si="17060"/>
        <v>0</v>
      </c>
      <c r="AW907" s="68">
        <f t="shared" si="17060"/>
        <v>0</v>
      </c>
      <c r="AX907" s="68">
        <f t="shared" si="17060"/>
        <v>0</v>
      </c>
      <c r="AY907" s="68">
        <f t="shared" si="17060"/>
        <v>0</v>
      </c>
      <c r="AZ907" s="68">
        <f t="shared" si="17060"/>
        <v>0</v>
      </c>
      <c r="BA907" s="68">
        <f t="shared" si="17060"/>
        <v>0</v>
      </c>
      <c r="BB907" s="68">
        <f t="shared" si="17060"/>
        <v>0</v>
      </c>
      <c r="BC907" s="68">
        <f t="shared" si="17060"/>
        <v>0</v>
      </c>
      <c r="BD907" s="68">
        <f t="shared" si="17060"/>
        <v>0</v>
      </c>
      <c r="BE907" s="68">
        <f t="shared" si="17060"/>
        <v>0</v>
      </c>
      <c r="BF907" s="68">
        <f t="shared" si="17060"/>
        <v>0</v>
      </c>
      <c r="BG907" s="68">
        <f t="shared" si="17060"/>
        <v>0</v>
      </c>
      <c r="BH907" s="68">
        <f t="shared" si="17060"/>
        <v>0</v>
      </c>
      <c r="BI907" s="68">
        <f t="shared" si="17060"/>
        <v>0</v>
      </c>
      <c r="BJ907" s="68">
        <f t="shared" si="17060"/>
        <v>0</v>
      </c>
      <c r="BK907" s="68">
        <f t="shared" si="17060"/>
        <v>0</v>
      </c>
      <c r="BL907" s="68">
        <f t="shared" si="17060"/>
        <v>0</v>
      </c>
      <c r="BM907" s="68">
        <f t="shared" si="17060"/>
        <v>0</v>
      </c>
      <c r="BN907" s="362"/>
      <c r="BO907" s="364"/>
      <c r="BP907" s="366"/>
      <c r="BQ907" s="366"/>
      <c r="BR907" s="106"/>
      <c r="BS907" s="106"/>
      <c r="BT907" s="106"/>
      <c r="BU907" s="106"/>
      <c r="BV907" s="106"/>
      <c r="BW907" s="106"/>
      <c r="BX907" s="106"/>
      <c r="BY907" s="106"/>
      <c r="BZ907" s="106"/>
      <c r="CA907" s="106"/>
      <c r="CB907" s="106"/>
      <c r="CC907" s="106"/>
      <c r="CD907" s="106"/>
      <c r="CE907" s="106"/>
      <c r="CF907" s="106"/>
      <c r="CG907" s="106"/>
    </row>
    <row r="908" spans="1:85" s="245" customFormat="1" ht="29" x14ac:dyDescent="0.35">
      <c r="A908" s="243"/>
      <c r="B908" s="128"/>
      <c r="C908" s="80"/>
      <c r="D908" s="80"/>
      <c r="E908" s="80"/>
      <c r="F908" s="80"/>
      <c r="G908" s="80"/>
      <c r="H908" s="80"/>
      <c r="I908" s="80"/>
      <c r="J908" s="80"/>
      <c r="K908" s="80"/>
      <c r="L908" s="80"/>
      <c r="M908" s="64"/>
      <c r="N908" s="7"/>
      <c r="O908" s="192"/>
      <c r="P908" s="106"/>
      <c r="Q908" s="63" t="s">
        <v>144</v>
      </c>
      <c r="R908" s="68">
        <f>FLOOR(IF(OR(R903=0,R903=1),IF(R901&gt;=R907,R907,R901)+0.00000001,IF(R905&gt;=R904,R904,R905))+0.00000001,1)</f>
        <v>0</v>
      </c>
      <c r="S908" s="68">
        <f t="shared" ref="S908" si="17061">FLOOR(IF(OR(S903=0,S903=1),IF(S907&gt;S904,S904,IF(S901&gt;=S907,S907,S901)+0.00000001),IF(S905&gt;=S904,S904-R906,S905-R906)+0.00000001),1)</f>
        <v>0</v>
      </c>
      <c r="T908" s="68">
        <f t="shared" ref="T908" si="17062">FLOOR(IF(OR(T903=0,T903=1),IF(T907&gt;T904,T904,IF(T901&gt;=T907,T907,T901)+0.00000001),IF(T905&gt;=T904,T904-S906,T905-S906)+0.00000001),1)</f>
        <v>0</v>
      </c>
      <c r="U908" s="68">
        <f t="shared" ref="U908" si="17063">FLOOR(IF(OR(U903=0,U903=1),IF(U907&gt;U904,U904,IF(U901&gt;=U907,U907,U901)+0.00000001),IF(U905&gt;=U904,U904-T906,U905-T906)+0.00000001),1)</f>
        <v>0</v>
      </c>
      <c r="V908" s="68">
        <f t="shared" ref="V908" si="17064">FLOOR(IF(OR(V903=0,V903=1),IF(V907&gt;V904,V904,IF(V901&gt;=V907,V907,V901)+0.00000001),IF(V905&gt;=V904,V904-U906,V905-U906)+0.00000001),1)</f>
        <v>0</v>
      </c>
      <c r="W908" s="68">
        <f t="shared" ref="W908" si="17065">FLOOR(IF(OR(W903=0,W903=1),IF(W907&gt;W904,W904,IF(W901&gt;=W907,W907,W901)+0.00000001),IF(W905&gt;=W904,W904-V906,W905-V906)+0.00000001),1)</f>
        <v>0</v>
      </c>
      <c r="X908" s="68">
        <f t="shared" ref="X908" si="17066">FLOOR(IF(OR(X903=0,X903=1),IF(X907&gt;X904,X904,IF(X901&gt;=X907,X907,X901)+0.00000001),IF(X905&gt;=X904,X904-W906,X905-W906)+0.00000001),1)</f>
        <v>0</v>
      </c>
      <c r="Y908" s="68">
        <f t="shared" ref="Y908" si="17067">FLOOR(IF(OR(Y903=0,Y903=1),IF(Y907&gt;Y904,Y904,IF(Y901&gt;=Y907,Y907,Y901)+0.00000001),IF(Y905&gt;=Y904,Y904-X906,Y905-X906)+0.00000001),1)</f>
        <v>0</v>
      </c>
      <c r="Z908" s="68">
        <f t="shared" ref="Z908" si="17068">FLOOR(IF(OR(Z903=0,Z903=1),IF(Z907&gt;Z904,Z904,IF(Z901&gt;=Z907,Z907,Z901)+0.00000001),IF(Z905&gt;=Z904,Z904-Y906,Z905-Y906)+0.00000001),1)</f>
        <v>0</v>
      </c>
      <c r="AA908" s="68">
        <f t="shared" ref="AA908" si="17069">FLOOR(IF(OR(AA903=0,AA903=1),IF(AA907&gt;AA904,AA904,IF(AA901&gt;=AA907,AA907,AA901)+0.00000001),IF(AA905&gt;=AA904,AA904-Z906,AA905-Z906)+0.00000001),1)</f>
        <v>0</v>
      </c>
      <c r="AB908" s="68">
        <f t="shared" ref="AB908" si="17070">FLOOR(IF(OR(AB903=0,AB903=1),IF(AB907&gt;AB904,AB904,IF(AB901&gt;=AB907,AB907,AB901)+0.00000001),IF(AB905&gt;=AB904,AB904-AA906,AB905-AA906)+0.00000001),1)</f>
        <v>0</v>
      </c>
      <c r="AC908" s="68">
        <f t="shared" ref="AC908" si="17071">FLOOR(IF(OR(AC903=0,AC903=1),IF(AC907&gt;AC904,AC904,IF(AC901&gt;=AC907,AC907,AC901)+0.00000001),IF(AC905&gt;=AC904,AC904-AB906,AC905-AB906)+0.00000001),1)</f>
        <v>0</v>
      </c>
      <c r="AD908" s="68">
        <f t="shared" ref="AD908" si="17072">FLOOR(IF(OR(AD903=0,AD903=1),IF(AD907&gt;AD904,AD904,IF(AD901&gt;=AD907,AD907,AD901)+0.00000001),IF(AD905&gt;=AD904,AD904-AC906,AD905-AC906)+0.00000001),1)</f>
        <v>0</v>
      </c>
      <c r="AE908" s="68">
        <f t="shared" ref="AE908" si="17073">FLOOR(IF(OR(AE903=0,AE903=1),IF(AE907&gt;AE904,AE904,IF(AE901&gt;=AE907,AE907,AE901)+0.00000001),IF(AE905&gt;=AE904,AE904-AD906,AE905-AD906)+0.00000001),1)</f>
        <v>0</v>
      </c>
      <c r="AF908" s="68">
        <f t="shared" ref="AF908" si="17074">FLOOR(IF(OR(AF903=0,AF903=1),IF(AF907&gt;AF904,AF904,IF(AF901&gt;=AF907,AF907,AF901)+0.00000001),IF(AF905&gt;=AF904,AF904-AE906,AF905-AE906)+0.00000001),1)</f>
        <v>0</v>
      </c>
      <c r="AG908" s="68">
        <f t="shared" ref="AG908" si="17075">FLOOR(IF(OR(AG903=0,AG903=1),IF(AG907&gt;AG904,AG904,IF(AG901&gt;=AG907,AG907,AG901)+0.00000001),IF(AG905&gt;=AG904,AG904-AF906,AG905-AF906)+0.00000001),1)</f>
        <v>0</v>
      </c>
      <c r="AH908" s="68">
        <f t="shared" ref="AH908" si="17076">FLOOR(IF(OR(AH903=0,AH903=1),IF(AH907&gt;AH904,AH904,IF(AH901&gt;=AH907,AH907,AH901)+0.00000001),IF(AH905&gt;=AH904,AH904-AG906,AH905-AG906)+0.00000001),1)</f>
        <v>0</v>
      </c>
      <c r="AI908" s="68">
        <f t="shared" ref="AI908" si="17077">FLOOR(IF(OR(AI903=0,AI903=1),IF(AI907&gt;AI904,AI904,IF(AI901&gt;=AI907,AI907,AI901)+0.00000001),IF(AI905&gt;=AI904,AI904-AH906,AI905-AH906)+0.00000001),1)</f>
        <v>0</v>
      </c>
      <c r="AJ908" s="68">
        <f t="shared" ref="AJ908" si="17078">FLOOR(IF(OR(AJ903=0,AJ903=1),IF(AJ907&gt;AJ904,AJ904,IF(AJ901&gt;=AJ907,AJ907,AJ901)+0.00000001),IF(AJ905&gt;=AJ904,AJ904-AI906,AJ905-AI906)+0.00000001),1)</f>
        <v>0</v>
      </c>
      <c r="AK908" s="68">
        <f t="shared" ref="AK908" si="17079">FLOOR(IF(OR(AK903=0,AK903=1),IF(AK907&gt;AK904,AK904,IF(AK901&gt;=AK907,AK907,AK901)+0.00000001),IF(AK905&gt;=AK904,AK904-AJ906,AK905-AJ906)+0.00000001),1)</f>
        <v>0</v>
      </c>
      <c r="AL908" s="68">
        <f t="shared" ref="AL908" si="17080">FLOOR(IF(OR(AL903=0,AL903=1),IF(AL907&gt;AL904,AL904,IF(AL901&gt;=AL907,AL907,AL901)+0.00000001),IF(AL905&gt;=AL904,AL904-AK906,AL905-AK906)+0.00000001),1)</f>
        <v>0</v>
      </c>
      <c r="AM908" s="68">
        <f t="shared" ref="AM908" si="17081">FLOOR(IF(OR(AM903=0,AM903=1),IF(AM907&gt;AM904,AM904,IF(AM901&gt;=AM907,AM907,AM901)+0.00000001),IF(AM905&gt;=AM904,AM904-AL906,AM905-AL906)+0.00000001),1)</f>
        <v>0</v>
      </c>
      <c r="AN908" s="68">
        <f t="shared" ref="AN908" si="17082">FLOOR(IF(OR(AN903=0,AN903=1),IF(AN907&gt;AN904,AN904,IF(AN901&gt;=AN907,AN907,AN901)+0.00000001),IF(AN905&gt;=AN904,AN904-AM906,AN905-AM906)+0.00000001),1)</f>
        <v>0</v>
      </c>
      <c r="AO908" s="68">
        <f t="shared" ref="AO908" si="17083">FLOOR(IF(OR(AO903=0,AO903=1),IF(AO907&gt;AO904,AO904,IF(AO901&gt;=AO907,AO907,AO901)+0.00000001),IF(AO905&gt;=AO904,AO904-AN906,AO905-AN906)+0.00000001),1)</f>
        <v>0</v>
      </c>
      <c r="AP908" s="68">
        <f t="shared" ref="AP908" si="17084">FLOOR(IF(OR(AP903=0,AP903=1),IF(AP907&gt;AP904,AP904,IF(AP901&gt;=AP907,AP907,AP901)+0.00000001),IF(AP905&gt;=AP904,AP904-AO906,AP905-AO906)+0.00000001),1)</f>
        <v>0</v>
      </c>
      <c r="AQ908" s="68">
        <f t="shared" ref="AQ908" si="17085">FLOOR(IF(OR(AQ903=0,AQ903=1),IF(AQ907&gt;AQ904,AQ904,IF(AQ901&gt;=AQ907,AQ907,AQ901)+0.00000001),IF(AQ905&gt;=AQ904,AQ904-AP906,AQ905-AP906)+0.00000001),1)</f>
        <v>0</v>
      </c>
      <c r="AR908" s="68">
        <f t="shared" ref="AR908" si="17086">FLOOR(IF(OR(AR903=0,AR903=1),IF(AR907&gt;AR904,AR904,IF(AR901&gt;=AR907,AR907,AR901)+0.00000001),IF(AR905&gt;=AR904,AR904-AQ906,AR905-AQ906)+0.00000001),1)</f>
        <v>0</v>
      </c>
      <c r="AS908" s="68">
        <f t="shared" ref="AS908" si="17087">FLOOR(IF(OR(AS903=0,AS903=1),IF(AS907&gt;AS904,AS904,IF(AS901&gt;=AS907,AS907,AS901)+0.00000001),IF(AS905&gt;=AS904,AS904-AR906,AS905-AR906)+0.00000001),1)</f>
        <v>0</v>
      </c>
      <c r="AT908" s="68">
        <f t="shared" ref="AT908" si="17088">FLOOR(IF(OR(AT903=0,AT903=1),IF(AT907&gt;AT904,AT904,IF(AT901&gt;=AT907,AT907,AT901)+0.00000001),IF(AT905&gt;=AT904,AT904-AS906,AT905-AS906)+0.00000001),1)</f>
        <v>0</v>
      </c>
      <c r="AU908" s="68">
        <f t="shared" ref="AU908" si="17089">FLOOR(IF(OR(AU903=0,AU903=1),IF(AU907&gt;AU904,AU904,IF(AU901&gt;=AU907,AU907,AU901)+0.00000001),IF(AU905&gt;=AU904,AU904-AT906,AU905-AT906)+0.00000001),1)</f>
        <v>0</v>
      </c>
      <c r="AV908" s="68">
        <f t="shared" ref="AV908" si="17090">FLOOR(IF(OR(AV903=0,AV903=1),IF(AV907&gt;AV904,AV904,IF(AV901&gt;=AV907,AV907,AV901)+0.00000001),IF(AV905&gt;=AV904,AV904-AU906,AV905-AU906)+0.00000001),1)</f>
        <v>0</v>
      </c>
      <c r="AW908" s="68">
        <f t="shared" ref="AW908" si="17091">FLOOR(IF(OR(AW903=0,AW903=1),IF(AW907&gt;AW904,AW904,IF(AW901&gt;=AW907,AW907,AW901)+0.00000001),IF(AW905&gt;=AW904,AW904-AV906,AW905-AV906)+0.00000001),1)</f>
        <v>0</v>
      </c>
      <c r="AX908" s="68">
        <f t="shared" ref="AX908" si="17092">FLOOR(IF(OR(AX903=0,AX903=1),IF(AX907&gt;AX904,AX904,IF(AX901&gt;=AX907,AX907,AX901)+0.00000001),IF(AX905&gt;=AX904,AX904-AW906,AX905-AW906)+0.00000001),1)</f>
        <v>0</v>
      </c>
      <c r="AY908" s="68">
        <f t="shared" ref="AY908" si="17093">FLOOR(IF(OR(AY903=0,AY903=1),IF(AY907&gt;AY904,AY904,IF(AY901&gt;=AY907,AY907,AY901)+0.00000001),IF(AY905&gt;=AY904,AY904-AX906,AY905-AX906)+0.00000001),1)</f>
        <v>0</v>
      </c>
      <c r="AZ908" s="68">
        <f t="shared" ref="AZ908" si="17094">FLOOR(IF(OR(AZ903=0,AZ903=1),IF(AZ907&gt;AZ904,AZ904,IF(AZ901&gt;=AZ907,AZ907,AZ901)+0.00000001),IF(AZ905&gt;=AZ904,AZ904-AY906,AZ905-AY906)+0.00000001),1)</f>
        <v>0</v>
      </c>
      <c r="BA908" s="68">
        <f t="shared" ref="BA908" si="17095">FLOOR(IF(OR(BA903=0,BA903=1),IF(BA907&gt;BA904,BA904,IF(BA901&gt;=BA907,BA907,BA901)+0.00000001),IF(BA905&gt;=BA904,BA904-AZ906,BA905-AZ906)+0.00000001),1)</f>
        <v>0</v>
      </c>
      <c r="BB908" s="68">
        <f t="shared" ref="BB908" si="17096">FLOOR(IF(OR(BB903=0,BB903=1),IF(BB907&gt;BB904,BB904,IF(BB901&gt;=BB907,BB907,BB901)+0.00000001),IF(BB905&gt;=BB904,BB904-BA906,BB905-BA906)+0.00000001),1)</f>
        <v>0</v>
      </c>
      <c r="BC908" s="68">
        <f t="shared" ref="BC908" si="17097">FLOOR(IF(OR(BC903=0,BC903=1),IF(BC907&gt;BC904,BC904,IF(BC901&gt;=BC907,BC907,BC901)+0.00000001),IF(BC905&gt;=BC904,BC904-BB906,BC905-BB906)+0.00000001),1)</f>
        <v>0</v>
      </c>
      <c r="BD908" s="68">
        <f t="shared" ref="BD908" si="17098">FLOOR(IF(OR(BD903=0,BD903=1),IF(BD907&gt;BD904,BD904,IF(BD901&gt;=BD907,BD907,BD901)+0.00000001),IF(BD905&gt;=BD904,BD904-BC906,BD905-BC906)+0.00000001),1)</f>
        <v>0</v>
      </c>
      <c r="BE908" s="68">
        <f t="shared" ref="BE908" si="17099">FLOOR(IF(OR(BE903=0,BE903=1),IF(BE907&gt;BE904,BE904,IF(BE901&gt;=BE907,BE907,BE901)+0.00000001),IF(BE905&gt;=BE904,BE904-BD906,BE905-BD906)+0.00000001),1)</f>
        <v>0</v>
      </c>
      <c r="BF908" s="68">
        <f t="shared" ref="BF908" si="17100">FLOOR(IF(OR(BF903=0,BF903=1),IF(BF907&gt;BF904,BF904,IF(BF901&gt;=BF907,BF907,BF901)+0.00000001),IF(BF905&gt;=BF904,BF904-BE906,BF905-BE906)+0.00000001),1)</f>
        <v>0</v>
      </c>
      <c r="BG908" s="68">
        <f t="shared" ref="BG908" si="17101">FLOOR(IF(OR(BG903=0,BG903=1),IF(BG907&gt;BG904,BG904,IF(BG901&gt;=BG907,BG907,BG901)+0.00000001),IF(BG905&gt;=BG904,BG904-BF906,BG905-BF906)+0.00000001),1)</f>
        <v>0</v>
      </c>
      <c r="BH908" s="68">
        <f t="shared" ref="BH908" si="17102">FLOOR(IF(OR(BH903=0,BH903=1),IF(BH907&gt;BH904,BH904,IF(BH901&gt;=BH907,BH907,BH901)+0.00000001),IF(BH905&gt;=BH904,BH904-BG906,BH905-BG906)+0.00000001),1)</f>
        <v>0</v>
      </c>
      <c r="BI908" s="68">
        <f t="shared" ref="BI908" si="17103">FLOOR(IF(OR(BI903=0,BI903=1),IF(BI907&gt;BI904,BI904,IF(BI901&gt;=BI907,BI907,BI901)+0.00000001),IF(BI905&gt;=BI904,BI904-BH906,BI905-BH906)+0.00000001),1)</f>
        <v>0</v>
      </c>
      <c r="BJ908" s="68">
        <f t="shared" ref="BJ908" si="17104">FLOOR(IF(OR(BJ903=0,BJ903=1),IF(BJ907&gt;BJ904,BJ904,IF(BJ901&gt;=BJ907,BJ907,BJ901)+0.00000001),IF(BJ905&gt;=BJ904,BJ904-BI906,BJ905-BI906)+0.00000001),1)</f>
        <v>0</v>
      </c>
      <c r="BK908" s="68">
        <f t="shared" ref="BK908" si="17105">FLOOR(IF(OR(BK903=0,BK903=1),IF(BK907&gt;BK904,BK904,IF(BK901&gt;=BK907,BK907,BK901)+0.00000001),IF(BK905&gt;=BK904,BK904-BJ906,BK905-BJ906)+0.00000001),1)</f>
        <v>0</v>
      </c>
      <c r="BL908" s="68">
        <f t="shared" ref="BL908" si="17106">FLOOR(IF(OR(BL903=0,BL903=1),IF(BL907&gt;BL904,BL904,IF(BL901&gt;=BL907,BL907,BL901)+0.00000001),IF(BL905&gt;=BL904,BL904-BK906,BL905-BK906)+0.00000001),1)</f>
        <v>0</v>
      </c>
      <c r="BM908" s="68">
        <f t="shared" ref="BM908" si="17107">FLOOR(IF(OR(BM903=0,BM903=1),IF(BM907&gt;BM904,BM904,IF(BM901&gt;=BM907,BM907,BM901)+0.00000001),IF(BM905&gt;=BM904,BM904-BL906,BM905-BL906)+0.00000001),1)</f>
        <v>0</v>
      </c>
      <c r="BN908" s="362"/>
      <c r="BO908" s="364"/>
      <c r="BP908" s="366"/>
      <c r="BQ908" s="366"/>
      <c r="BR908" s="106"/>
      <c r="BS908" s="106"/>
      <c r="BT908" s="106"/>
      <c r="BU908" s="106"/>
      <c r="BV908" s="106"/>
      <c r="BW908" s="106"/>
      <c r="BX908" s="106"/>
      <c r="BY908" s="106"/>
      <c r="BZ908" s="106"/>
      <c r="CA908" s="106"/>
      <c r="CB908" s="106"/>
      <c r="CC908" s="106"/>
      <c r="CD908" s="106"/>
      <c r="CE908" s="106"/>
      <c r="CF908" s="106"/>
      <c r="CG908" s="106"/>
    </row>
    <row r="909" spans="1:85" s="245" customFormat="1" ht="25.4" customHeight="1" thickBot="1" x14ac:dyDescent="0.4">
      <c r="A909" s="243"/>
      <c r="B909" s="129"/>
      <c r="C909" s="69"/>
      <c r="D909" s="69"/>
      <c r="E909" s="69"/>
      <c r="F909" s="69"/>
      <c r="G909" s="69"/>
      <c r="H909" s="69"/>
      <c r="I909" s="69"/>
      <c r="J909" s="69"/>
      <c r="K909" s="69"/>
      <c r="L909" s="69"/>
      <c r="M909" s="70"/>
      <c r="N909" s="7"/>
      <c r="O909" s="193"/>
      <c r="P909" s="106"/>
      <c r="Q909" s="216" t="s">
        <v>145</v>
      </c>
      <c r="R909" s="72">
        <f>IF($J900="Ano",R908*'Podpůrná data'!$B$5,R908*'Podpůrná data'!$B$3)</f>
        <v>0</v>
      </c>
      <c r="S909" s="72">
        <f>IF($J900="Ano",S908*'Podpůrná data'!$B$5,S908*'Podpůrná data'!$B$3)</f>
        <v>0</v>
      </c>
      <c r="T909" s="72">
        <f>IF($J900="Ano",T908*'Podpůrná data'!$B$5,T908*'Podpůrná data'!$B$3)</f>
        <v>0</v>
      </c>
      <c r="U909" s="72">
        <f>IF($J900="Ano",U908*'Podpůrná data'!$B$5,U908*'Podpůrná data'!$B$3)</f>
        <v>0</v>
      </c>
      <c r="V909" s="72">
        <f>IF($J900="Ano",V908*'Podpůrná data'!$B$5,V908*'Podpůrná data'!$B$3)</f>
        <v>0</v>
      </c>
      <c r="W909" s="72">
        <f>IF($J900="Ano",W908*'Podpůrná data'!$B$5,W908*'Podpůrná data'!$B$3)</f>
        <v>0</v>
      </c>
      <c r="X909" s="72">
        <f>IF($J900="Ano",X908*'Podpůrná data'!$B$5,X908*'Podpůrná data'!$B$3)</f>
        <v>0</v>
      </c>
      <c r="Y909" s="72">
        <f>IF($J900="Ano",Y908*'Podpůrná data'!$B$5,Y908*'Podpůrná data'!$B$3)</f>
        <v>0</v>
      </c>
      <c r="Z909" s="72">
        <f>IF($J900="Ano",Z908*'Podpůrná data'!$B$5,Z908*'Podpůrná data'!$B$3)</f>
        <v>0</v>
      </c>
      <c r="AA909" s="72">
        <f>IF($J900="Ano",AA908*'Podpůrná data'!$B$5,AA908*'Podpůrná data'!$B$3)</f>
        <v>0</v>
      </c>
      <c r="AB909" s="72">
        <f>IF($J900="Ano",AB908*'Podpůrná data'!$B$5,AB908*'Podpůrná data'!$B$3)</f>
        <v>0</v>
      </c>
      <c r="AC909" s="72">
        <f>IF($J900="Ano",AC908*'Podpůrná data'!$B$5,AC908*'Podpůrná data'!$B$3)</f>
        <v>0</v>
      </c>
      <c r="AD909" s="72">
        <f>IF($J900="Ano",AD908*'Podpůrná data'!$B$5,AD908*'Podpůrná data'!$B$3)</f>
        <v>0</v>
      </c>
      <c r="AE909" s="72">
        <f>IF($J900="Ano",AE908*'Podpůrná data'!$B$5,AE908*'Podpůrná data'!$B$3)</f>
        <v>0</v>
      </c>
      <c r="AF909" s="72">
        <f>IF($J900="Ano",AF908*'Podpůrná data'!$B$5,AF908*'Podpůrná data'!$B$3)</f>
        <v>0</v>
      </c>
      <c r="AG909" s="72">
        <f>IF($J900="Ano",AG908*'Podpůrná data'!$B$5,AG908*'Podpůrná data'!$B$3)</f>
        <v>0</v>
      </c>
      <c r="AH909" s="72">
        <f>IF($J900="Ano",AH908*'Podpůrná data'!$B$5,AH908*'Podpůrná data'!$B$3)</f>
        <v>0</v>
      </c>
      <c r="AI909" s="72">
        <f>IF($J900="Ano",AI908*'Podpůrná data'!$B$5,AI908*'Podpůrná data'!$B$3)</f>
        <v>0</v>
      </c>
      <c r="AJ909" s="72">
        <f>IF($J900="Ano",AJ908*'Podpůrná data'!$B$5,AJ908*'Podpůrná data'!$B$3)</f>
        <v>0</v>
      </c>
      <c r="AK909" s="72">
        <f>IF($J900="Ano",AK908*'Podpůrná data'!$B$5,AK908*'Podpůrná data'!$B$3)</f>
        <v>0</v>
      </c>
      <c r="AL909" s="72">
        <f>IF($J900="Ano",AL908*'Podpůrná data'!$B$5,AL908*'Podpůrná data'!$B$3)</f>
        <v>0</v>
      </c>
      <c r="AM909" s="72">
        <f>IF($J900="Ano",AM908*'Podpůrná data'!$B$5,AM908*'Podpůrná data'!$B$3)</f>
        <v>0</v>
      </c>
      <c r="AN909" s="72">
        <f>IF($J900="Ano",AN908*'Podpůrná data'!$B$5,AN908*'Podpůrná data'!$B$3)</f>
        <v>0</v>
      </c>
      <c r="AO909" s="72">
        <f>IF($J900="Ano",AO908*'Podpůrná data'!$B$5,AO908*'Podpůrná data'!$B$3)</f>
        <v>0</v>
      </c>
      <c r="AP909" s="72">
        <f>IF($J900="Ano",AP908*'Podpůrná data'!$B$5,AP908*'Podpůrná data'!$B$3)</f>
        <v>0</v>
      </c>
      <c r="AQ909" s="72">
        <f>IF($J900="Ano",AQ908*'Podpůrná data'!$B$5,AQ908*'Podpůrná data'!$B$3)</f>
        <v>0</v>
      </c>
      <c r="AR909" s="72">
        <f>IF($J900="Ano",AR908*'Podpůrná data'!$B$5,AR908*'Podpůrná data'!$B$3)</f>
        <v>0</v>
      </c>
      <c r="AS909" s="72">
        <f>IF($J900="Ano",AS908*'Podpůrná data'!$B$5,AS908*'Podpůrná data'!$B$3)</f>
        <v>0</v>
      </c>
      <c r="AT909" s="72">
        <f>IF($J900="Ano",AT908*'Podpůrná data'!$B$5,AT908*'Podpůrná data'!$B$3)</f>
        <v>0</v>
      </c>
      <c r="AU909" s="72">
        <f>IF($J900="Ano",AU908*'Podpůrná data'!$B$5,AU908*'Podpůrná data'!$B$3)</f>
        <v>0</v>
      </c>
      <c r="AV909" s="72">
        <f>IF($J900="Ano",AV908*'Podpůrná data'!$B$5,AV908*'Podpůrná data'!$B$3)</f>
        <v>0</v>
      </c>
      <c r="AW909" s="72">
        <f>IF($J900="Ano",AW908*'Podpůrná data'!$B$5,AW908*'Podpůrná data'!$B$3)</f>
        <v>0</v>
      </c>
      <c r="AX909" s="72">
        <f>IF($J900="Ano",AX908*'Podpůrná data'!$B$5,AX908*'Podpůrná data'!$B$3)</f>
        <v>0</v>
      </c>
      <c r="AY909" s="72">
        <f>IF($J900="Ano",AY908*'Podpůrná data'!$B$5,AY908*'Podpůrná data'!$B$3)</f>
        <v>0</v>
      </c>
      <c r="AZ909" s="72">
        <f>IF($J900="Ano",AZ908*'Podpůrná data'!$B$5,AZ908*'Podpůrná data'!$B$3)</f>
        <v>0</v>
      </c>
      <c r="BA909" s="72">
        <f>IF($J900="Ano",BA908*'Podpůrná data'!$B$5,BA908*'Podpůrná data'!$B$3)</f>
        <v>0</v>
      </c>
      <c r="BB909" s="72">
        <f>IF($J900="Ano",BB908*'Podpůrná data'!$B$5,BB908*'Podpůrná data'!$B$3)</f>
        <v>0</v>
      </c>
      <c r="BC909" s="72">
        <f>IF($J900="Ano",BC908*'Podpůrná data'!$B$5,BC908*'Podpůrná data'!$B$3)</f>
        <v>0</v>
      </c>
      <c r="BD909" s="72">
        <f>IF($J900="Ano",BD908*'Podpůrná data'!$B$5,BD908*'Podpůrná data'!$B$3)</f>
        <v>0</v>
      </c>
      <c r="BE909" s="72">
        <f>IF($J900="Ano",BE908*'Podpůrná data'!$B$5,BE908*'Podpůrná data'!$B$3)</f>
        <v>0</v>
      </c>
      <c r="BF909" s="72">
        <f>IF($J900="Ano",BF908*'Podpůrná data'!$B$5,BF908*'Podpůrná data'!$B$3)</f>
        <v>0</v>
      </c>
      <c r="BG909" s="72">
        <f>IF($J900="Ano",BG908*'Podpůrná data'!$B$5,BG908*'Podpůrná data'!$B$3)</f>
        <v>0</v>
      </c>
      <c r="BH909" s="72">
        <f>IF($J900="Ano",BH908*'Podpůrná data'!$B$5,BH908*'Podpůrná data'!$B$3)</f>
        <v>0</v>
      </c>
      <c r="BI909" s="72">
        <f>IF($J900="Ano",BI908*'Podpůrná data'!$B$5,BI908*'Podpůrná data'!$B$3)</f>
        <v>0</v>
      </c>
      <c r="BJ909" s="72">
        <f>IF($J900="Ano",BJ908*'Podpůrná data'!$B$5,BJ908*'Podpůrná data'!$B$3)</f>
        <v>0</v>
      </c>
      <c r="BK909" s="72">
        <f>IF($J900="Ano",BK908*'Podpůrná data'!$B$5,BK908*'Podpůrná data'!$B$3)</f>
        <v>0</v>
      </c>
      <c r="BL909" s="72">
        <f>IF($J900="Ano",BL908*'Podpůrná data'!$B$5,BL908*'Podpůrná data'!$B$3)</f>
        <v>0</v>
      </c>
      <c r="BM909" s="72">
        <f>IF($J900="Ano",BM908*'Podpůrná data'!$B$5,BM908*'Podpůrná data'!$B$3)</f>
        <v>0</v>
      </c>
      <c r="BN909" s="363"/>
      <c r="BO909" s="365"/>
      <c r="BP909" s="367"/>
      <c r="BQ909" s="367"/>
      <c r="BR909" s="106"/>
      <c r="BS909" s="178">
        <f>SUMIFS($R909:$BM909,$R899:$BM899,"1. ZoR")</f>
        <v>0</v>
      </c>
      <c r="BT909" s="178">
        <f>SUMIFS($R909:$BM909,$R899:$BM899,"2. ZoR")</f>
        <v>0</v>
      </c>
      <c r="BU909" s="178">
        <f>SUMIFS($R909:$BM909,$R899:$BM899,"3. ZoR")</f>
        <v>0</v>
      </c>
      <c r="BV909" s="178">
        <f>SUMIFS($R909:$BM909,$R899:$BM899,"4. ZoR")</f>
        <v>0</v>
      </c>
      <c r="BW909" s="178">
        <f>SUMIFS($R909:$BM909,$R899:$BM899,"5. ZoR")</f>
        <v>0</v>
      </c>
      <c r="BX909" s="178">
        <f>SUMIFS($R909:$BM909,$R899:$BM899,"6. ZoR")</f>
        <v>0</v>
      </c>
      <c r="BY909" s="178">
        <f>SUMIFS($R909:$BM909,$R899:$BM899,"7. ZoR")</f>
        <v>0</v>
      </c>
      <c r="BZ909" s="178">
        <f>SUMIFS($R909:$BM909,$R899:$BM899,"8. ZoR")</f>
        <v>0</v>
      </c>
      <c r="CA909" s="178">
        <f>SUMIFS($R909:$BM909,$R899:$BM899,"9. ZoR")</f>
        <v>0</v>
      </c>
      <c r="CB909" s="178">
        <f>SUMIFS($R909:$BM909,$R899:$BM899,"10. ZoR")</f>
        <v>0</v>
      </c>
      <c r="CC909" s="178">
        <f>SUMIFS($R909:$BM909,$R899:$BM899,"11. ZoR")</f>
        <v>0</v>
      </c>
      <c r="CD909" s="178">
        <f>SUMIFS($R909:$BM909,$R899:$BM899,"12. ZoR")</f>
        <v>0</v>
      </c>
      <c r="CE909" s="178">
        <f>SUMIFS($R909:$BM909,$R899:$BM899,"13. ZoR")</f>
        <v>0</v>
      </c>
      <c r="CF909" s="178">
        <f>SUMIFS($R909:$BM909,$R899:$BM899,"14. ZoR")</f>
        <v>0</v>
      </c>
      <c r="CG909" s="178">
        <f>SUMIFS($R909:$BM909,$R899:$BM899,"15. ZoR")</f>
        <v>0</v>
      </c>
    </row>
    <row r="910" spans="1:85" ht="15" hidden="1" thickBot="1" x14ac:dyDescent="0.4">
      <c r="B910" s="105"/>
      <c r="C910" s="130"/>
      <c r="D910" s="130"/>
      <c r="E910" s="130"/>
      <c r="F910" s="130"/>
      <c r="G910" s="130"/>
      <c r="H910" s="105"/>
      <c r="I910" s="105"/>
      <c r="J910" s="105"/>
      <c r="K910" s="105"/>
      <c r="L910" s="105"/>
      <c r="M910" s="105"/>
      <c r="N910" s="7"/>
      <c r="O910" s="105"/>
      <c r="P910" s="105"/>
      <c r="Q910" s="105"/>
      <c r="R910" s="105"/>
      <c r="S910" s="105"/>
      <c r="T910" s="7"/>
      <c r="U910" s="105"/>
      <c r="V910" s="105"/>
      <c r="W910" s="105"/>
      <c r="X910" s="105"/>
      <c r="Y910" s="105"/>
      <c r="Z910" s="105"/>
      <c r="AA910" s="105"/>
      <c r="AB910" s="105"/>
      <c r="AC910" s="105"/>
      <c r="AD910" s="105"/>
      <c r="AE910" s="105"/>
      <c r="AF910" s="105"/>
      <c r="AG910" s="105"/>
      <c r="AH910" s="105"/>
      <c r="AI910" s="105"/>
      <c r="AJ910" s="105"/>
      <c r="AK910" s="105"/>
      <c r="AL910" s="105"/>
      <c r="AM910" s="105"/>
      <c r="AN910" s="105"/>
      <c r="AO910" s="105"/>
      <c r="AP910" s="105"/>
      <c r="AQ910" s="105"/>
      <c r="AR910" s="105"/>
      <c r="AS910" s="105"/>
      <c r="AT910" s="105"/>
      <c r="AU910" s="105"/>
      <c r="AV910" s="105"/>
      <c r="AW910" s="105"/>
      <c r="AX910" s="105"/>
      <c r="AY910" s="105"/>
      <c r="AZ910" s="105"/>
      <c r="BA910" s="105"/>
      <c r="BB910" s="105"/>
      <c r="BC910" s="105"/>
      <c r="BD910" s="105"/>
      <c r="BE910" s="105"/>
      <c r="BF910" s="105"/>
      <c r="BG910" s="105"/>
      <c r="BH910" s="105"/>
      <c r="BI910" s="105"/>
      <c r="BJ910" s="105"/>
      <c r="BK910" s="105"/>
      <c r="BL910" s="105"/>
      <c r="BM910" s="105"/>
      <c r="BN910" s="105"/>
      <c r="BO910" s="105"/>
      <c r="BP910" s="105"/>
      <c r="BQ910" s="105"/>
      <c r="BR910" s="105"/>
      <c r="BS910" s="105"/>
      <c r="BT910" s="105"/>
      <c r="BU910" s="105"/>
      <c r="BV910" s="105"/>
      <c r="BW910" s="105"/>
      <c r="BX910" s="105"/>
      <c r="BY910" s="105"/>
      <c r="BZ910" s="105"/>
      <c r="CA910" s="105"/>
      <c r="CB910" s="105"/>
      <c r="CC910" s="105"/>
      <c r="CD910" s="105"/>
      <c r="CE910" s="105"/>
      <c r="CF910" s="105"/>
      <c r="CG910" s="105"/>
    </row>
    <row r="911" spans="1:85" s="245" customFormat="1" ht="69.650000000000006" customHeight="1" thickBot="1" x14ac:dyDescent="0.4">
      <c r="A911" s="249"/>
      <c r="B911" s="120"/>
      <c r="C911" s="360" t="s">
        <v>2</v>
      </c>
      <c r="D911" s="121"/>
      <c r="E911" s="131" t="s">
        <v>206</v>
      </c>
      <c r="F911" s="131" t="s">
        <v>444</v>
      </c>
      <c r="G911" s="131" t="s">
        <v>208</v>
      </c>
      <c r="H911" s="122" t="s">
        <v>94</v>
      </c>
      <c r="I911" s="122" t="s">
        <v>95</v>
      </c>
      <c r="J911" s="122" t="s">
        <v>96</v>
      </c>
      <c r="K911" s="122" t="s">
        <v>216</v>
      </c>
      <c r="L911" s="122" t="s">
        <v>218</v>
      </c>
      <c r="M911" s="138" t="s">
        <v>1</v>
      </c>
      <c r="N911" s="7"/>
      <c r="O911" s="124">
        <v>208002</v>
      </c>
      <c r="P911" s="106"/>
      <c r="Q911" s="194" t="s">
        <v>128</v>
      </c>
      <c r="R911" s="83" t="s">
        <v>4</v>
      </c>
      <c r="S911" s="83" t="s">
        <v>5</v>
      </c>
      <c r="T911" s="83" t="s">
        <v>6</v>
      </c>
      <c r="U911" s="83" t="s">
        <v>7</v>
      </c>
      <c r="V911" s="83" t="s">
        <v>8</v>
      </c>
      <c r="W911" s="83" t="s">
        <v>9</v>
      </c>
      <c r="X911" s="83" t="s">
        <v>10</v>
      </c>
      <c r="Y911" s="83" t="s">
        <v>11</v>
      </c>
      <c r="Z911" s="83" t="s">
        <v>12</v>
      </c>
      <c r="AA911" s="83" t="s">
        <v>13</v>
      </c>
      <c r="AB911" s="83" t="s">
        <v>14</v>
      </c>
      <c r="AC911" s="83" t="s">
        <v>15</v>
      </c>
      <c r="AD911" s="83" t="s">
        <v>16</v>
      </c>
      <c r="AE911" s="83" t="s">
        <v>17</v>
      </c>
      <c r="AF911" s="83" t="s">
        <v>18</v>
      </c>
      <c r="AG911" s="83" t="s">
        <v>19</v>
      </c>
      <c r="AH911" s="83" t="s">
        <v>20</v>
      </c>
      <c r="AI911" s="83" t="s">
        <v>21</v>
      </c>
      <c r="AJ911" s="83" t="s">
        <v>22</v>
      </c>
      <c r="AK911" s="83" t="s">
        <v>23</v>
      </c>
      <c r="AL911" s="83" t="s">
        <v>24</v>
      </c>
      <c r="AM911" s="83" t="s">
        <v>25</v>
      </c>
      <c r="AN911" s="83" t="s">
        <v>26</v>
      </c>
      <c r="AO911" s="83" t="s">
        <v>27</v>
      </c>
      <c r="AP911" s="83" t="s">
        <v>28</v>
      </c>
      <c r="AQ911" s="83" t="s">
        <v>29</v>
      </c>
      <c r="AR911" s="83" t="s">
        <v>30</v>
      </c>
      <c r="AS911" s="83" t="s">
        <v>31</v>
      </c>
      <c r="AT911" s="83" t="s">
        <v>32</v>
      </c>
      <c r="AU911" s="83" t="s">
        <v>33</v>
      </c>
      <c r="AV911" s="83" t="s">
        <v>34</v>
      </c>
      <c r="AW911" s="83" t="s">
        <v>35</v>
      </c>
      <c r="AX911" s="83" t="s">
        <v>36</v>
      </c>
      <c r="AY911" s="83" t="s">
        <v>37</v>
      </c>
      <c r="AZ911" s="83" t="s">
        <v>38</v>
      </c>
      <c r="BA911" s="83" t="s">
        <v>39</v>
      </c>
      <c r="BB911" s="83" t="s">
        <v>40</v>
      </c>
      <c r="BC911" s="83" t="s">
        <v>41</v>
      </c>
      <c r="BD911" s="83" t="s">
        <v>42</v>
      </c>
      <c r="BE911" s="83" t="s">
        <v>43</v>
      </c>
      <c r="BF911" s="83" t="s">
        <v>44</v>
      </c>
      <c r="BG911" s="83" t="s">
        <v>45</v>
      </c>
      <c r="BH911" s="83" t="s">
        <v>46</v>
      </c>
      <c r="BI911" s="83" t="s">
        <v>47</v>
      </c>
      <c r="BJ911" s="83" t="s">
        <v>48</v>
      </c>
      <c r="BK911" s="83" t="s">
        <v>49</v>
      </c>
      <c r="BL911" s="83" t="s">
        <v>50</v>
      </c>
      <c r="BM911" s="83" t="s">
        <v>51</v>
      </c>
      <c r="BN911" s="134" t="s">
        <v>163</v>
      </c>
      <c r="BO911" s="135" t="s">
        <v>164</v>
      </c>
      <c r="BP911" s="135" t="s">
        <v>146</v>
      </c>
      <c r="BQ911" s="135" t="s">
        <v>214</v>
      </c>
      <c r="BR911" s="106"/>
      <c r="BS911" s="368" t="s">
        <v>238</v>
      </c>
      <c r="BT911" s="369"/>
      <c r="BU911" s="369"/>
      <c r="BV911" s="369"/>
      <c r="BW911" s="369"/>
      <c r="BX911" s="369"/>
      <c r="BY911" s="369"/>
      <c r="BZ911" s="369"/>
      <c r="CA911" s="369"/>
      <c r="CB911" s="369"/>
      <c r="CC911" s="369"/>
      <c r="CD911" s="369"/>
      <c r="CE911" s="369"/>
      <c r="CF911" s="369"/>
      <c r="CG911" s="369"/>
    </row>
    <row r="912" spans="1:85" s="245" customFormat="1" ht="21" hidden="1" customHeight="1" x14ac:dyDescent="0.35">
      <c r="A912" s="250"/>
      <c r="B912" s="113"/>
      <c r="C912" s="361"/>
      <c r="D912" s="125"/>
      <c r="E912" s="125"/>
      <c r="F912" s="125"/>
      <c r="G912" s="125"/>
      <c r="H912" s="370" t="s">
        <v>250</v>
      </c>
      <c r="I912" s="371" t="s">
        <v>425</v>
      </c>
      <c r="J912" s="357" t="s">
        <v>97</v>
      </c>
      <c r="K912" s="357" t="s">
        <v>217</v>
      </c>
      <c r="L912" s="137"/>
      <c r="M912" s="373" t="s">
        <v>93</v>
      </c>
      <c r="N912" s="7"/>
      <c r="O912" s="375" t="s">
        <v>3</v>
      </c>
      <c r="P912" s="106"/>
      <c r="Q912" s="84"/>
      <c r="R912" s="74">
        <f>MONTH(Úvod!$F$10)</f>
        <v>1</v>
      </c>
      <c r="S912" s="75">
        <f t="shared" ref="S912" si="17108">IF(R912=12,1,R912+1)</f>
        <v>2</v>
      </c>
      <c r="T912" s="75">
        <f t="shared" ref="T912" si="17109">IF(S912=12,1,S912+1)</f>
        <v>3</v>
      </c>
      <c r="U912" s="76">
        <f t="shared" ref="U912" si="17110">IF(T912=12,1,T912+1)</f>
        <v>4</v>
      </c>
      <c r="V912" s="76">
        <f t="shared" ref="V912" si="17111">IF(U912=12,1,U912+1)</f>
        <v>5</v>
      </c>
      <c r="W912" s="76">
        <f t="shared" ref="W912" si="17112">IF(V912=12,1,V912+1)</f>
        <v>6</v>
      </c>
      <c r="X912" s="76">
        <f t="shared" ref="X912" si="17113">IF(W912=12,1,W912+1)</f>
        <v>7</v>
      </c>
      <c r="Y912" s="76">
        <f t="shared" ref="Y912" si="17114">IF(X912=12,1,X912+1)</f>
        <v>8</v>
      </c>
      <c r="Z912" s="76">
        <f t="shared" ref="Z912" si="17115">IF(Y912=12,1,Y912+1)</f>
        <v>9</v>
      </c>
      <c r="AA912" s="76">
        <f>IF(Z912=12,1,Z912+1)</f>
        <v>10</v>
      </c>
      <c r="AB912" s="76">
        <f t="shared" ref="AB912" si="17116">IF(AA912=12,1,AA912+1)</f>
        <v>11</v>
      </c>
      <c r="AC912" s="76">
        <f t="shared" ref="AC912" si="17117">IF(AB912=12,1,AB912+1)</f>
        <v>12</v>
      </c>
      <c r="AD912" s="76">
        <f t="shared" ref="AD912" si="17118">IF(AC912=12,1,AC912+1)</f>
        <v>1</v>
      </c>
      <c r="AE912" s="76">
        <f t="shared" ref="AE912" si="17119">IF(AD912=12,1,AD912+1)</f>
        <v>2</v>
      </c>
      <c r="AF912" s="76">
        <f t="shared" ref="AF912" si="17120">IF(AE912=12,1,AE912+1)</f>
        <v>3</v>
      </c>
      <c r="AG912" s="76">
        <f t="shared" ref="AG912" si="17121">IF(AF912=12,1,AF912+1)</f>
        <v>4</v>
      </c>
      <c r="AH912" s="76">
        <f t="shared" ref="AH912" si="17122">IF(AG912=12,1,AG912+1)</f>
        <v>5</v>
      </c>
      <c r="AI912" s="76">
        <f t="shared" ref="AI912" si="17123">IF(AH912=12,1,AH912+1)</f>
        <v>6</v>
      </c>
      <c r="AJ912" s="76">
        <f>IF(AI912=12,1,AI912+1)</f>
        <v>7</v>
      </c>
      <c r="AK912" s="76">
        <f t="shared" ref="AK912" si="17124">IF(AJ912=12,1,AJ912+1)</f>
        <v>8</v>
      </c>
      <c r="AL912" s="76">
        <f t="shared" ref="AL912" si="17125">IF(AK912=12,1,AK912+1)</f>
        <v>9</v>
      </c>
      <c r="AM912" s="76">
        <f t="shared" ref="AM912" si="17126">IF(AL912=12,1,AL912+1)</f>
        <v>10</v>
      </c>
      <c r="AN912" s="76">
        <f t="shared" ref="AN912" si="17127">IF(AM912=12,1,AM912+1)</f>
        <v>11</v>
      </c>
      <c r="AO912" s="76">
        <f t="shared" ref="AO912" si="17128">IF(AN912=12,1,AN912+1)</f>
        <v>12</v>
      </c>
      <c r="AP912" s="76">
        <f t="shared" ref="AP912" si="17129">IF(AO912=12,1,AO912+1)</f>
        <v>1</v>
      </c>
      <c r="AQ912" s="76">
        <f t="shared" ref="AQ912" si="17130">IF(AP912=12,1,AP912+1)</f>
        <v>2</v>
      </c>
      <c r="AR912" s="76">
        <f t="shared" ref="AR912" si="17131">IF(AQ912=12,1,AQ912+1)</f>
        <v>3</v>
      </c>
      <c r="AS912" s="76">
        <f t="shared" ref="AS912" si="17132">IF(AR912=12,1,AR912+1)</f>
        <v>4</v>
      </c>
      <c r="AT912" s="76">
        <f t="shared" ref="AT912" si="17133">IF(AS912=12,1,AS912+1)</f>
        <v>5</v>
      </c>
      <c r="AU912" s="76">
        <f t="shared" ref="AU912" si="17134">IF(AT912=12,1,AT912+1)</f>
        <v>6</v>
      </c>
      <c r="AV912" s="76">
        <f t="shared" ref="AV912" si="17135">IF(AU912=12,1,AU912+1)</f>
        <v>7</v>
      </c>
      <c r="AW912" s="76">
        <f t="shared" ref="AW912" si="17136">IF(AV912=12,1,AV912+1)</f>
        <v>8</v>
      </c>
      <c r="AX912" s="76">
        <f t="shared" ref="AX912" si="17137">IF(AW912=12,1,AW912+1)</f>
        <v>9</v>
      </c>
      <c r="AY912" s="76">
        <f t="shared" ref="AY912" si="17138">IF(AX912=12,1,AX912+1)</f>
        <v>10</v>
      </c>
      <c r="AZ912" s="76">
        <f t="shared" ref="AZ912" si="17139">IF(AY912=12,1,AY912+1)</f>
        <v>11</v>
      </c>
      <c r="BA912" s="76">
        <f t="shared" ref="BA912" si="17140">IF(AZ912=12,1,AZ912+1)</f>
        <v>12</v>
      </c>
      <c r="BB912" s="76">
        <f t="shared" ref="BB912" si="17141">IF(BA912=12,1,BA912+1)</f>
        <v>1</v>
      </c>
      <c r="BC912" s="76">
        <f t="shared" ref="BC912" si="17142">IF(BB912=12,1,BB912+1)</f>
        <v>2</v>
      </c>
      <c r="BD912" s="76">
        <f t="shared" ref="BD912" si="17143">IF(BC912=12,1,BC912+1)</f>
        <v>3</v>
      </c>
      <c r="BE912" s="76">
        <f t="shared" ref="BE912" si="17144">IF(BD912=12,1,BD912+1)</f>
        <v>4</v>
      </c>
      <c r="BF912" s="76">
        <f t="shared" ref="BF912" si="17145">IF(BE912=12,1,BE912+1)</f>
        <v>5</v>
      </c>
      <c r="BG912" s="76">
        <f t="shared" ref="BG912" si="17146">IF(BF912=12,1,BF912+1)</f>
        <v>6</v>
      </c>
      <c r="BH912" s="76">
        <f t="shared" ref="BH912" si="17147">IF(BG912=12,1,BG912+1)</f>
        <v>7</v>
      </c>
      <c r="BI912" s="76">
        <f t="shared" ref="BI912" si="17148">IF(BH912=12,1,BH912+1)</f>
        <v>8</v>
      </c>
      <c r="BJ912" s="76">
        <f t="shared" ref="BJ912" si="17149">IF(BI912=12,1,BI912+1)</f>
        <v>9</v>
      </c>
      <c r="BK912" s="76">
        <f t="shared" ref="BK912" si="17150">IF(BJ912=12,1,BJ912+1)</f>
        <v>10</v>
      </c>
      <c r="BL912" s="76">
        <f t="shared" ref="BL912" si="17151">IF(BK912=12,1,BK912+1)</f>
        <v>11</v>
      </c>
      <c r="BM912" s="76">
        <f t="shared" ref="BM912" si="17152">IF(BL912=12,1,BL912+1)</f>
        <v>12</v>
      </c>
      <c r="BN912" s="81"/>
      <c r="BO912" s="78"/>
      <c r="BP912" s="78"/>
      <c r="BQ912" s="78"/>
      <c r="BR912" s="106"/>
      <c r="BS912" s="106"/>
      <c r="BT912" s="106"/>
      <c r="BU912" s="106"/>
      <c r="BV912" s="106"/>
      <c r="BW912" s="106"/>
      <c r="BX912" s="106"/>
      <c r="BY912" s="106"/>
      <c r="BZ912" s="106"/>
      <c r="CA912" s="106"/>
      <c r="CB912" s="106"/>
      <c r="CC912" s="106"/>
      <c r="CD912" s="106"/>
      <c r="CE912" s="106"/>
      <c r="CF912" s="106"/>
      <c r="CG912" s="106"/>
    </row>
    <row r="913" spans="1:85" s="245" customFormat="1" ht="18" hidden="1" customHeight="1" x14ac:dyDescent="0.35">
      <c r="A913" s="250"/>
      <c r="B913" s="113"/>
      <c r="C913" s="361"/>
      <c r="D913" s="125"/>
      <c r="E913" s="125"/>
      <c r="F913" s="125"/>
      <c r="G913" s="125"/>
      <c r="H913" s="370"/>
      <c r="I913" s="371"/>
      <c r="J913" s="357"/>
      <c r="K913" s="357"/>
      <c r="L913" s="137"/>
      <c r="M913" s="373"/>
      <c r="N913" s="7"/>
      <c r="O913" s="376"/>
      <c r="P913" s="106"/>
      <c r="Q913" s="77"/>
      <c r="R913" s="59">
        <f t="shared" ref="R913:BM913" si="17153">VALUE(_xlfn.CONCAT(R912,".",R915))</f>
        <v>1</v>
      </c>
      <c r="S913" s="73">
        <f t="shared" si="17153"/>
        <v>32</v>
      </c>
      <c r="T913" s="73">
        <f t="shared" si="17153"/>
        <v>61</v>
      </c>
      <c r="U913" s="73">
        <f t="shared" si="17153"/>
        <v>92</v>
      </c>
      <c r="V913" s="73">
        <f t="shared" si="17153"/>
        <v>122</v>
      </c>
      <c r="W913" s="73">
        <f t="shared" si="17153"/>
        <v>153</v>
      </c>
      <c r="X913" s="73">
        <f t="shared" si="17153"/>
        <v>183</v>
      </c>
      <c r="Y913" s="73">
        <f t="shared" si="17153"/>
        <v>214</v>
      </c>
      <c r="Z913" s="73">
        <f t="shared" si="17153"/>
        <v>245</v>
      </c>
      <c r="AA913" s="73">
        <f t="shared" si="17153"/>
        <v>275</v>
      </c>
      <c r="AB913" s="73">
        <f t="shared" si="17153"/>
        <v>306</v>
      </c>
      <c r="AC913" s="73">
        <f t="shared" si="17153"/>
        <v>336</v>
      </c>
      <c r="AD913" s="73">
        <f t="shared" si="17153"/>
        <v>367</v>
      </c>
      <c r="AE913" s="73">
        <f t="shared" si="17153"/>
        <v>398</v>
      </c>
      <c r="AF913" s="73">
        <f t="shared" si="17153"/>
        <v>426</v>
      </c>
      <c r="AG913" s="73">
        <f t="shared" si="17153"/>
        <v>457</v>
      </c>
      <c r="AH913" s="73">
        <f t="shared" si="17153"/>
        <v>487</v>
      </c>
      <c r="AI913" s="73">
        <f t="shared" si="17153"/>
        <v>518</v>
      </c>
      <c r="AJ913" s="73">
        <f t="shared" si="17153"/>
        <v>548</v>
      </c>
      <c r="AK913" s="73">
        <f t="shared" si="17153"/>
        <v>579</v>
      </c>
      <c r="AL913" s="73">
        <f t="shared" si="17153"/>
        <v>610</v>
      </c>
      <c r="AM913" s="73">
        <f t="shared" si="17153"/>
        <v>640</v>
      </c>
      <c r="AN913" s="73">
        <f t="shared" si="17153"/>
        <v>671</v>
      </c>
      <c r="AO913" s="73">
        <f t="shared" si="17153"/>
        <v>701</v>
      </c>
      <c r="AP913" s="73">
        <f t="shared" si="17153"/>
        <v>732</v>
      </c>
      <c r="AQ913" s="73">
        <f t="shared" si="17153"/>
        <v>763</v>
      </c>
      <c r="AR913" s="73">
        <f t="shared" si="17153"/>
        <v>791</v>
      </c>
      <c r="AS913" s="73">
        <f t="shared" si="17153"/>
        <v>822</v>
      </c>
      <c r="AT913" s="73">
        <f t="shared" si="17153"/>
        <v>852</v>
      </c>
      <c r="AU913" s="73">
        <f t="shared" si="17153"/>
        <v>883</v>
      </c>
      <c r="AV913" s="73">
        <f t="shared" si="17153"/>
        <v>913</v>
      </c>
      <c r="AW913" s="73">
        <f t="shared" si="17153"/>
        <v>944</v>
      </c>
      <c r="AX913" s="73">
        <f t="shared" si="17153"/>
        <v>975</v>
      </c>
      <c r="AY913" s="73">
        <f t="shared" si="17153"/>
        <v>1005</v>
      </c>
      <c r="AZ913" s="73">
        <f t="shared" si="17153"/>
        <v>1036</v>
      </c>
      <c r="BA913" s="73">
        <f t="shared" si="17153"/>
        <v>1066</v>
      </c>
      <c r="BB913" s="73">
        <f t="shared" si="17153"/>
        <v>1097</v>
      </c>
      <c r="BC913" s="73">
        <f t="shared" si="17153"/>
        <v>1128</v>
      </c>
      <c r="BD913" s="73">
        <f t="shared" si="17153"/>
        <v>1156</v>
      </c>
      <c r="BE913" s="73">
        <f t="shared" si="17153"/>
        <v>1187</v>
      </c>
      <c r="BF913" s="73">
        <f t="shared" si="17153"/>
        <v>1217</v>
      </c>
      <c r="BG913" s="73">
        <f t="shared" si="17153"/>
        <v>1248</v>
      </c>
      <c r="BH913" s="73">
        <f t="shared" si="17153"/>
        <v>1278</v>
      </c>
      <c r="BI913" s="73">
        <f t="shared" si="17153"/>
        <v>1309</v>
      </c>
      <c r="BJ913" s="73">
        <f t="shared" si="17153"/>
        <v>1340</v>
      </c>
      <c r="BK913" s="73">
        <f t="shared" si="17153"/>
        <v>1370</v>
      </c>
      <c r="BL913" s="73">
        <f t="shared" si="17153"/>
        <v>1401</v>
      </c>
      <c r="BM913" s="73">
        <f t="shared" si="17153"/>
        <v>1431</v>
      </c>
      <c r="BN913" s="82"/>
      <c r="BO913" s="79"/>
      <c r="BP913" s="79"/>
      <c r="BQ913" s="79"/>
      <c r="BR913" s="106"/>
      <c r="BS913" s="106"/>
      <c r="BT913" s="106"/>
      <c r="BU913" s="106"/>
      <c r="BV913" s="106"/>
      <c r="BW913" s="106"/>
      <c r="BX913" s="106"/>
      <c r="BY913" s="106"/>
      <c r="BZ913" s="106"/>
      <c r="CA913" s="106"/>
      <c r="CB913" s="106"/>
      <c r="CC913" s="106"/>
      <c r="CD913" s="106"/>
      <c r="CE913" s="106"/>
      <c r="CF913" s="106"/>
      <c r="CG913" s="106"/>
    </row>
    <row r="914" spans="1:85" s="245" customFormat="1" ht="18" customHeight="1" x14ac:dyDescent="0.35">
      <c r="A914" s="250"/>
      <c r="B914" s="113"/>
      <c r="C914" s="361"/>
      <c r="D914" s="125"/>
      <c r="E914" s="357" t="s">
        <v>207</v>
      </c>
      <c r="F914" s="357" t="s">
        <v>207</v>
      </c>
      <c r="G914" s="357" t="s">
        <v>207</v>
      </c>
      <c r="H914" s="370"/>
      <c r="I914" s="371"/>
      <c r="J914" s="357"/>
      <c r="K914" s="357"/>
      <c r="L914" s="357" t="s">
        <v>219</v>
      </c>
      <c r="M914" s="373"/>
      <c r="N914" s="7"/>
      <c r="O914" s="376"/>
      <c r="P914" s="106"/>
      <c r="Q914" s="77"/>
      <c r="R914" s="60" t="str">
        <f>VLOOKUP(R912,'Podpůrná data'!$I$188:$J$199,2)</f>
        <v>leden</v>
      </c>
      <c r="S914" s="60" t="str">
        <f>VLOOKUP(S912,'Podpůrná data'!$I$188:$J$199,2)</f>
        <v>únor</v>
      </c>
      <c r="T914" s="60" t="str">
        <f>VLOOKUP(T912,'Podpůrná data'!$I$188:$J$199,2)</f>
        <v>březen</v>
      </c>
      <c r="U914" s="60" t="str">
        <f>VLOOKUP(U912,'Podpůrná data'!$I$188:$J$199,2)</f>
        <v>duben</v>
      </c>
      <c r="V914" s="60" t="str">
        <f>VLOOKUP(V912,'Podpůrná data'!$I$188:$J$199,2)</f>
        <v>květen</v>
      </c>
      <c r="W914" s="60" t="str">
        <f>VLOOKUP(W912,'Podpůrná data'!$I$188:$J$199,2)</f>
        <v>červen</v>
      </c>
      <c r="X914" s="60" t="str">
        <f>VLOOKUP(X912,'Podpůrná data'!$I$188:$J$199,2)</f>
        <v>červenec</v>
      </c>
      <c r="Y914" s="60" t="str">
        <f>VLOOKUP(Y912,'Podpůrná data'!$I$188:$J$199,2)</f>
        <v>srpen</v>
      </c>
      <c r="Z914" s="60" t="str">
        <f>VLOOKUP(Z912,'Podpůrná data'!$I$188:$J$199,2)</f>
        <v>září</v>
      </c>
      <c r="AA914" s="60" t="str">
        <f>VLOOKUP(AA912,'Podpůrná data'!$I$188:$J$199,2)</f>
        <v>říjen</v>
      </c>
      <c r="AB914" s="60" t="str">
        <f>VLOOKUP(AB912,'Podpůrná data'!$I$188:$J$199,2)</f>
        <v>listopad</v>
      </c>
      <c r="AC914" s="60" t="str">
        <f>VLOOKUP(AC912,'Podpůrná data'!$I$188:$J$199,2)</f>
        <v>prosinec</v>
      </c>
      <c r="AD914" s="60" t="str">
        <f>VLOOKUP(AD912,'Podpůrná data'!$I$188:$J$199,2)</f>
        <v>leden</v>
      </c>
      <c r="AE914" s="60" t="str">
        <f>VLOOKUP(AE912,'Podpůrná data'!$I$188:$J$199,2)</f>
        <v>únor</v>
      </c>
      <c r="AF914" s="60" t="str">
        <f>VLOOKUP(AF912,'Podpůrná data'!$I$188:$J$199,2)</f>
        <v>březen</v>
      </c>
      <c r="AG914" s="60" t="str">
        <f>VLOOKUP(AG912,'Podpůrná data'!$I$188:$J$199,2)</f>
        <v>duben</v>
      </c>
      <c r="AH914" s="60" t="str">
        <f>VLOOKUP(AH912,'Podpůrná data'!$I$188:$J$199,2)</f>
        <v>květen</v>
      </c>
      <c r="AI914" s="60" t="str">
        <f>VLOOKUP(AI912,'Podpůrná data'!$I$188:$J$199,2)</f>
        <v>červen</v>
      </c>
      <c r="AJ914" s="60" t="str">
        <f>VLOOKUP(AJ912,'Podpůrná data'!$I$188:$J$199,2)</f>
        <v>červenec</v>
      </c>
      <c r="AK914" s="60" t="str">
        <f>VLOOKUP(AK912,'Podpůrná data'!$I$188:$J$199,2)</f>
        <v>srpen</v>
      </c>
      <c r="AL914" s="60" t="str">
        <f>VLOOKUP(AL912,'Podpůrná data'!$I$188:$J$199,2)</f>
        <v>září</v>
      </c>
      <c r="AM914" s="60" t="str">
        <f>VLOOKUP(AM912,'Podpůrná data'!$I$188:$J$199,2)</f>
        <v>říjen</v>
      </c>
      <c r="AN914" s="60" t="str">
        <f>VLOOKUP(AN912,'Podpůrná data'!$I$188:$J$199,2)</f>
        <v>listopad</v>
      </c>
      <c r="AO914" s="60" t="str">
        <f>VLOOKUP(AO912,'Podpůrná data'!$I$188:$J$199,2)</f>
        <v>prosinec</v>
      </c>
      <c r="AP914" s="60" t="str">
        <f>VLOOKUP(AP912,'Podpůrná data'!$I$188:$J$199,2)</f>
        <v>leden</v>
      </c>
      <c r="AQ914" s="60" t="str">
        <f>VLOOKUP(AQ912,'Podpůrná data'!$I$188:$J$199,2)</f>
        <v>únor</v>
      </c>
      <c r="AR914" s="60" t="str">
        <f>VLOOKUP(AR912,'Podpůrná data'!$I$188:$J$199,2)</f>
        <v>březen</v>
      </c>
      <c r="AS914" s="60" t="str">
        <f>VLOOKUP(AS912,'Podpůrná data'!$I$188:$J$199,2)</f>
        <v>duben</v>
      </c>
      <c r="AT914" s="60" t="str">
        <f>VLOOKUP(AT912,'Podpůrná data'!$I$188:$J$199,2)</f>
        <v>květen</v>
      </c>
      <c r="AU914" s="60" t="str">
        <f>VLOOKUP(AU912,'Podpůrná data'!$I$188:$J$199,2)</f>
        <v>červen</v>
      </c>
      <c r="AV914" s="60" t="str">
        <f>VLOOKUP(AV912,'Podpůrná data'!$I$188:$J$199,2)</f>
        <v>červenec</v>
      </c>
      <c r="AW914" s="60" t="str">
        <f>VLOOKUP(AW912,'Podpůrná data'!$I$188:$J$199,2)</f>
        <v>srpen</v>
      </c>
      <c r="AX914" s="60" t="str">
        <f>VLOOKUP(AX912,'Podpůrná data'!$I$188:$J$199,2)</f>
        <v>září</v>
      </c>
      <c r="AY914" s="60" t="str">
        <f>VLOOKUP(AY912,'Podpůrná data'!$I$188:$J$199,2)</f>
        <v>říjen</v>
      </c>
      <c r="AZ914" s="60" t="str">
        <f>VLOOKUP(AZ912,'Podpůrná data'!$I$188:$J$199,2)</f>
        <v>listopad</v>
      </c>
      <c r="BA914" s="60" t="str">
        <f>VLOOKUP(BA912,'Podpůrná data'!$I$188:$J$199,2)</f>
        <v>prosinec</v>
      </c>
      <c r="BB914" s="60" t="str">
        <f>VLOOKUP(BB912,'Podpůrná data'!$I$188:$J$199,2)</f>
        <v>leden</v>
      </c>
      <c r="BC914" s="60" t="str">
        <f>VLOOKUP(BC912,'Podpůrná data'!$I$188:$J$199,2)</f>
        <v>únor</v>
      </c>
      <c r="BD914" s="60" t="str">
        <f>VLOOKUP(BD912,'Podpůrná data'!$I$188:$J$199,2)</f>
        <v>březen</v>
      </c>
      <c r="BE914" s="60" t="str">
        <f>VLOOKUP(BE912,'Podpůrná data'!$I$188:$J$199,2)</f>
        <v>duben</v>
      </c>
      <c r="BF914" s="60" t="str">
        <f>VLOOKUP(BF912,'Podpůrná data'!$I$188:$J$199,2)</f>
        <v>květen</v>
      </c>
      <c r="BG914" s="60" t="str">
        <f>VLOOKUP(BG912,'Podpůrná data'!$I$188:$J$199,2)</f>
        <v>červen</v>
      </c>
      <c r="BH914" s="60" t="str">
        <f>VLOOKUP(BH912,'Podpůrná data'!$I$188:$J$199,2)</f>
        <v>červenec</v>
      </c>
      <c r="BI914" s="60" t="str">
        <f>VLOOKUP(BI912,'Podpůrná data'!$I$188:$J$199,2)</f>
        <v>srpen</v>
      </c>
      <c r="BJ914" s="60" t="str">
        <f>VLOOKUP(BJ912,'Podpůrná data'!$I$188:$J$199,2)</f>
        <v>září</v>
      </c>
      <c r="BK914" s="60" t="str">
        <f>VLOOKUP(BK912,'Podpůrná data'!$I$188:$J$199,2)</f>
        <v>říjen</v>
      </c>
      <c r="BL914" s="60" t="str">
        <f>VLOOKUP(BL912,'Podpůrná data'!$I$188:$J$199,2)</f>
        <v>listopad</v>
      </c>
      <c r="BM914" s="60" t="str">
        <f>VLOOKUP(BM912,'Podpůrná data'!$I$188:$J$199,2)</f>
        <v>prosinec</v>
      </c>
      <c r="BN914" s="171"/>
      <c r="BO914" s="175"/>
      <c r="BP914" s="197"/>
      <c r="BQ914" s="197"/>
      <c r="BR914" s="106"/>
      <c r="BS914" s="179" t="s">
        <v>105</v>
      </c>
      <c r="BT914" s="179" t="s">
        <v>106</v>
      </c>
      <c r="BU914" s="179" t="s">
        <v>107</v>
      </c>
      <c r="BV914" s="179" t="s">
        <v>108</v>
      </c>
      <c r="BW914" s="179" t="s">
        <v>109</v>
      </c>
      <c r="BX914" s="179" t="s">
        <v>110</v>
      </c>
      <c r="BY914" s="179" t="s">
        <v>111</v>
      </c>
      <c r="BZ914" s="179" t="s">
        <v>112</v>
      </c>
      <c r="CA914" s="179" t="s">
        <v>113</v>
      </c>
      <c r="CB914" s="179" t="s">
        <v>155</v>
      </c>
      <c r="CC914" s="179" t="s">
        <v>156</v>
      </c>
      <c r="CD914" s="179" t="s">
        <v>157</v>
      </c>
      <c r="CE914" s="179" t="s">
        <v>202</v>
      </c>
      <c r="CF914" s="179" t="s">
        <v>203</v>
      </c>
      <c r="CG914" s="179" t="s">
        <v>204</v>
      </c>
    </row>
    <row r="915" spans="1:85" s="245" customFormat="1" ht="16.399999999999999" customHeight="1" x14ac:dyDescent="0.35">
      <c r="A915" s="250"/>
      <c r="B915" s="113"/>
      <c r="C915" s="361"/>
      <c r="D915" s="125"/>
      <c r="E915" s="357"/>
      <c r="F915" s="357"/>
      <c r="G915" s="357"/>
      <c r="H915" s="370"/>
      <c r="I915" s="371"/>
      <c r="J915" s="357"/>
      <c r="K915" s="357"/>
      <c r="L915" s="357"/>
      <c r="M915" s="373"/>
      <c r="N915" s="7"/>
      <c r="O915" s="376"/>
      <c r="P915" s="106"/>
      <c r="Q915" s="77"/>
      <c r="R915" s="60">
        <f>YEAR(Úvod!$F$10)</f>
        <v>1900</v>
      </c>
      <c r="S915" s="60">
        <f t="shared" ref="S915" si="17154">IF(S912=1,R915+1,R915)</f>
        <v>1900</v>
      </c>
      <c r="T915" s="60">
        <f t="shared" ref="T915" si="17155">IF(T912=1,S915+1,S915)</f>
        <v>1900</v>
      </c>
      <c r="U915" s="60">
        <f t="shared" ref="U915" si="17156">IF(U912=1,T915+1,T915)</f>
        <v>1900</v>
      </c>
      <c r="V915" s="60">
        <f t="shared" ref="V915" si="17157">IF(V912=1,U915+1,U915)</f>
        <v>1900</v>
      </c>
      <c r="W915" s="60">
        <f t="shared" ref="W915" si="17158">IF(W912=1,V915+1,V915)</f>
        <v>1900</v>
      </c>
      <c r="X915" s="60">
        <f t="shared" ref="X915" si="17159">IF(X912=1,W915+1,W915)</f>
        <v>1900</v>
      </c>
      <c r="Y915" s="60">
        <f t="shared" ref="Y915" si="17160">IF(Y912=1,X915+1,X915)</f>
        <v>1900</v>
      </c>
      <c r="Z915" s="60">
        <f t="shared" ref="Z915" si="17161">IF(Z912=1,Y915+1,Y915)</f>
        <v>1900</v>
      </c>
      <c r="AA915" s="60">
        <f t="shared" ref="AA915" si="17162">IF(AA912=1,Z915+1,Z915)</f>
        <v>1900</v>
      </c>
      <c r="AB915" s="60">
        <f t="shared" ref="AB915" si="17163">IF(AB912=1,AA915+1,AA915)</f>
        <v>1900</v>
      </c>
      <c r="AC915" s="60">
        <f t="shared" ref="AC915" si="17164">IF(AC912=1,AB915+1,AB915)</f>
        <v>1900</v>
      </c>
      <c r="AD915" s="60">
        <f t="shared" ref="AD915" si="17165">IF(AD912=1,AC915+1,AC915)</f>
        <v>1901</v>
      </c>
      <c r="AE915" s="60">
        <f t="shared" ref="AE915" si="17166">IF(AE912=1,AD915+1,AD915)</f>
        <v>1901</v>
      </c>
      <c r="AF915" s="60">
        <f t="shared" ref="AF915" si="17167">IF(AF912=1,AE915+1,AE915)</f>
        <v>1901</v>
      </c>
      <c r="AG915" s="60">
        <f t="shared" ref="AG915" si="17168">IF(AG912=1,AF915+1,AF915)</f>
        <v>1901</v>
      </c>
      <c r="AH915" s="60">
        <f t="shared" ref="AH915" si="17169">IF(AH912=1,AG915+1,AG915)</f>
        <v>1901</v>
      </c>
      <c r="AI915" s="60">
        <f t="shared" ref="AI915" si="17170">IF(AI912=1,AH915+1,AH915)</f>
        <v>1901</v>
      </c>
      <c r="AJ915" s="60">
        <f t="shared" ref="AJ915" si="17171">IF(AJ912=1,AI915+1,AI915)</f>
        <v>1901</v>
      </c>
      <c r="AK915" s="60">
        <f t="shared" ref="AK915" si="17172">IF(AK912=1,AJ915+1,AJ915)</f>
        <v>1901</v>
      </c>
      <c r="AL915" s="60">
        <f t="shared" ref="AL915" si="17173">IF(AL912=1,AK915+1,AK915)</f>
        <v>1901</v>
      </c>
      <c r="AM915" s="60">
        <f t="shared" ref="AM915" si="17174">IF(AM912=1,AL915+1,AL915)</f>
        <v>1901</v>
      </c>
      <c r="AN915" s="60">
        <f t="shared" ref="AN915" si="17175">IF(AN912=1,AM915+1,AM915)</f>
        <v>1901</v>
      </c>
      <c r="AO915" s="60">
        <f t="shared" ref="AO915" si="17176">IF(AO912=1,AN915+1,AN915)</f>
        <v>1901</v>
      </c>
      <c r="AP915" s="60">
        <f t="shared" ref="AP915" si="17177">IF(AP912=1,AO915+1,AO915)</f>
        <v>1902</v>
      </c>
      <c r="AQ915" s="60">
        <f t="shared" ref="AQ915" si="17178">IF(AQ912=1,AP915+1,AP915)</f>
        <v>1902</v>
      </c>
      <c r="AR915" s="60">
        <f t="shared" ref="AR915" si="17179">IF(AR912=1,AQ915+1,AQ915)</f>
        <v>1902</v>
      </c>
      <c r="AS915" s="60">
        <f t="shared" ref="AS915" si="17180">IF(AS912=1,AR915+1,AR915)</f>
        <v>1902</v>
      </c>
      <c r="AT915" s="60">
        <f t="shared" ref="AT915" si="17181">IF(AT912=1,AS915+1,AS915)</f>
        <v>1902</v>
      </c>
      <c r="AU915" s="60">
        <f t="shared" ref="AU915" si="17182">IF(AU912=1,AT915+1,AT915)</f>
        <v>1902</v>
      </c>
      <c r="AV915" s="60">
        <f t="shared" ref="AV915" si="17183">IF(AV912=1,AU915+1,AU915)</f>
        <v>1902</v>
      </c>
      <c r="AW915" s="60">
        <f t="shared" ref="AW915" si="17184">IF(AW912=1,AV915+1,AV915)</f>
        <v>1902</v>
      </c>
      <c r="AX915" s="60">
        <f t="shared" ref="AX915" si="17185">IF(AX912=1,AW915+1,AW915)</f>
        <v>1902</v>
      </c>
      <c r="AY915" s="60">
        <f t="shared" ref="AY915" si="17186">IF(AY912=1,AX915+1,AX915)</f>
        <v>1902</v>
      </c>
      <c r="AZ915" s="60">
        <f t="shared" ref="AZ915" si="17187">IF(AZ912=1,AY915+1,AY915)</f>
        <v>1902</v>
      </c>
      <c r="BA915" s="60">
        <f t="shared" ref="BA915" si="17188">IF(BA912=1,AZ915+1,AZ915)</f>
        <v>1902</v>
      </c>
      <c r="BB915" s="60">
        <f t="shared" ref="BB915" si="17189">IF(BB912=1,BA915+1,BA915)</f>
        <v>1903</v>
      </c>
      <c r="BC915" s="60">
        <f t="shared" ref="BC915" si="17190">IF(BC912=1,BB915+1,BB915)</f>
        <v>1903</v>
      </c>
      <c r="BD915" s="60">
        <f t="shared" ref="BD915" si="17191">IF(BD912=1,BC915+1,BC915)</f>
        <v>1903</v>
      </c>
      <c r="BE915" s="60">
        <f t="shared" ref="BE915" si="17192">IF(BE912=1,BD915+1,BD915)</f>
        <v>1903</v>
      </c>
      <c r="BF915" s="60">
        <f t="shared" ref="BF915" si="17193">IF(BF912=1,BE915+1,BE915)</f>
        <v>1903</v>
      </c>
      <c r="BG915" s="60">
        <f t="shared" ref="BG915" si="17194">IF(BG912=1,BF915+1,BF915)</f>
        <v>1903</v>
      </c>
      <c r="BH915" s="60">
        <f t="shared" ref="BH915" si="17195">IF(BH912=1,BG915+1,BG915)</f>
        <v>1903</v>
      </c>
      <c r="BI915" s="60">
        <f t="shared" ref="BI915" si="17196">IF(BI912=1,BH915+1,BH915)</f>
        <v>1903</v>
      </c>
      <c r="BJ915" s="60">
        <f t="shared" ref="BJ915" si="17197">IF(BJ912=1,BI915+1,BI915)</f>
        <v>1903</v>
      </c>
      <c r="BK915" s="60">
        <f t="shared" ref="BK915" si="17198">IF(BK912=1,BJ915+1,BJ915)</f>
        <v>1903</v>
      </c>
      <c r="BL915" s="60">
        <f t="shared" ref="BL915" si="17199">IF(BL912=1,BK915+1,BK915)</f>
        <v>1903</v>
      </c>
      <c r="BM915" s="60">
        <f t="shared" ref="BM915" si="17200">IF(BM912=1,BL915+1,BL915)</f>
        <v>1903</v>
      </c>
      <c r="BN915" s="195"/>
      <c r="BO915" s="196"/>
      <c r="BP915" s="197"/>
      <c r="BQ915" s="197"/>
      <c r="BR915" s="106"/>
      <c r="BS915" s="106"/>
      <c r="BT915" s="106"/>
      <c r="BU915" s="106"/>
      <c r="BV915" s="106"/>
      <c r="BW915" s="106"/>
      <c r="BX915" s="106"/>
      <c r="BY915" s="106"/>
      <c r="BZ915" s="106"/>
      <c r="CA915" s="106"/>
      <c r="CB915" s="106"/>
      <c r="CC915" s="106"/>
      <c r="CD915" s="106"/>
      <c r="CE915" s="106"/>
      <c r="CF915" s="106"/>
      <c r="CG915" s="106"/>
    </row>
    <row r="916" spans="1:85" s="245" customFormat="1" ht="16.399999999999999" customHeight="1" x14ac:dyDescent="0.35">
      <c r="A916" s="250"/>
      <c r="B916" s="113"/>
      <c r="C916" s="125"/>
      <c r="D916" s="125"/>
      <c r="E916" s="357"/>
      <c r="F916" s="357"/>
      <c r="G916" s="357"/>
      <c r="H916" s="370"/>
      <c r="I916" s="371"/>
      <c r="J916" s="357"/>
      <c r="K916" s="372"/>
      <c r="L916" s="357"/>
      <c r="M916" s="374"/>
      <c r="N916" s="7"/>
      <c r="O916" s="377"/>
      <c r="P916" s="106"/>
      <c r="Q916" s="63" t="s">
        <v>159</v>
      </c>
      <c r="R916" s="251"/>
      <c r="S916" s="251"/>
      <c r="T916" s="251"/>
      <c r="U916" s="251"/>
      <c r="V916" s="251"/>
      <c r="W916" s="251"/>
      <c r="X916" s="251"/>
      <c r="Y916" s="251"/>
      <c r="Z916" s="251"/>
      <c r="AA916" s="251"/>
      <c r="AB916" s="251"/>
      <c r="AC916" s="251"/>
      <c r="AD916" s="251"/>
      <c r="AE916" s="251"/>
      <c r="AF916" s="251"/>
      <c r="AG916" s="251"/>
      <c r="AH916" s="251"/>
      <c r="AI916" s="251"/>
      <c r="AJ916" s="251"/>
      <c r="AK916" s="251"/>
      <c r="AL916" s="251"/>
      <c r="AM916" s="251"/>
      <c r="AN916" s="251"/>
      <c r="AO916" s="251"/>
      <c r="AP916" s="251"/>
      <c r="AQ916" s="251"/>
      <c r="AR916" s="251"/>
      <c r="AS916" s="251"/>
      <c r="AT916" s="251"/>
      <c r="AU916" s="251"/>
      <c r="AV916" s="251"/>
      <c r="AW916" s="251"/>
      <c r="AX916" s="251"/>
      <c r="AY916" s="251"/>
      <c r="AZ916" s="251"/>
      <c r="BA916" s="251"/>
      <c r="BB916" s="251"/>
      <c r="BC916" s="251"/>
      <c r="BD916" s="251"/>
      <c r="BE916" s="251"/>
      <c r="BF916" s="251"/>
      <c r="BG916" s="251"/>
      <c r="BH916" s="251"/>
      <c r="BI916" s="251"/>
      <c r="BJ916" s="251"/>
      <c r="BK916" s="251"/>
      <c r="BL916" s="251"/>
      <c r="BM916" s="251"/>
      <c r="BN916" s="195"/>
      <c r="BO916" s="196"/>
      <c r="BP916" s="197"/>
      <c r="BQ916" s="197"/>
      <c r="BR916" s="106"/>
      <c r="BS916" s="106"/>
      <c r="BT916" s="106"/>
      <c r="BU916" s="106"/>
      <c r="BV916" s="106"/>
      <c r="BW916" s="106"/>
      <c r="BX916" s="106"/>
      <c r="BY916" s="106"/>
      <c r="BZ916" s="106"/>
      <c r="CA916" s="106"/>
      <c r="CB916" s="106"/>
      <c r="CC916" s="106"/>
      <c r="CD916" s="106"/>
      <c r="CE916" s="106"/>
      <c r="CF916" s="106"/>
      <c r="CG916" s="106"/>
    </row>
    <row r="917" spans="1:85" s="245" customFormat="1" ht="23.5" customHeight="1" x14ac:dyDescent="0.35">
      <c r="A917" s="243"/>
      <c r="B917" s="126" t="s">
        <v>396</v>
      </c>
      <c r="C917" s="359"/>
      <c r="D917" s="359"/>
      <c r="E917" s="252"/>
      <c r="F917" s="252"/>
      <c r="G917" s="241"/>
      <c r="H917" s="253"/>
      <c r="I917" s="254"/>
      <c r="J917" s="253"/>
      <c r="K917" s="205">
        <f>IF(J917="",0,IF(J917="ANO",'Podpůrná data'!$B$5,'Podpůrná data'!$B$3))</f>
        <v>0</v>
      </c>
      <c r="L917" s="203">
        <f>IFERROR(INT(ROUND(I917,2)*(VLOOKUP(INT(H917),'Podpůrná data'!$A$189:$B$233,2,FALSE))*(H917/(INT(H917)))),0)</f>
        <v>0</v>
      </c>
      <c r="M917" s="61">
        <f>K917*L917</f>
        <v>0</v>
      </c>
      <c r="N917" s="62">
        <f>IF(M917&gt;0,IF(ISTEXT(C917)=TRUE,0,1),0)</f>
        <v>0</v>
      </c>
      <c r="O917" s="166">
        <f>IF(M917&gt;0,1,0)</f>
        <v>0</v>
      </c>
      <c r="P917" s="127"/>
      <c r="Q917" s="63" t="s">
        <v>95</v>
      </c>
      <c r="R917" s="255"/>
      <c r="S917" s="255"/>
      <c r="T917" s="255"/>
      <c r="U917" s="255"/>
      <c r="V917" s="255"/>
      <c r="W917" s="255"/>
      <c r="X917" s="255"/>
      <c r="Y917" s="255"/>
      <c r="Z917" s="255"/>
      <c r="AA917" s="255"/>
      <c r="AB917" s="255"/>
      <c r="AC917" s="255"/>
      <c r="AD917" s="255"/>
      <c r="AE917" s="255"/>
      <c r="AF917" s="255"/>
      <c r="AG917" s="255"/>
      <c r="AH917" s="255"/>
      <c r="AI917" s="255"/>
      <c r="AJ917" s="255"/>
      <c r="AK917" s="255"/>
      <c r="AL917" s="255"/>
      <c r="AM917" s="255"/>
      <c r="AN917" s="255"/>
      <c r="AO917" s="255"/>
      <c r="AP917" s="255"/>
      <c r="AQ917" s="255"/>
      <c r="AR917" s="255"/>
      <c r="AS917" s="255"/>
      <c r="AT917" s="255"/>
      <c r="AU917" s="255"/>
      <c r="AV917" s="255"/>
      <c r="AW917" s="255"/>
      <c r="AX917" s="255"/>
      <c r="AY917" s="255"/>
      <c r="AZ917" s="255"/>
      <c r="BA917" s="255"/>
      <c r="BB917" s="255"/>
      <c r="BC917" s="255"/>
      <c r="BD917" s="255"/>
      <c r="BE917" s="255"/>
      <c r="BF917" s="255"/>
      <c r="BG917" s="255"/>
      <c r="BH917" s="255"/>
      <c r="BI917" s="255"/>
      <c r="BJ917" s="255"/>
      <c r="BK917" s="255"/>
      <c r="BL917" s="255"/>
      <c r="BM917" s="255"/>
      <c r="BN917" s="362">
        <f>SUM(R925:BM925)</f>
        <v>0</v>
      </c>
      <c r="BO917" s="364">
        <f>SUM(R926:BM926)</f>
        <v>0</v>
      </c>
      <c r="BP917" s="366">
        <f>IF($O917=0,0,IF($BN917&gt;=143*$I917,1,0))</f>
        <v>0</v>
      </c>
      <c r="BQ917" s="366">
        <f>IF($BN917&gt;=143*$I917,0,(CEILING(143*$I917,1)-$BN917))</f>
        <v>0</v>
      </c>
      <c r="BR917" s="106"/>
      <c r="BS917" s="106"/>
      <c r="BT917" s="106"/>
      <c r="BU917" s="106"/>
      <c r="BV917" s="106"/>
      <c r="BW917" s="106"/>
      <c r="BX917" s="106"/>
      <c r="BY917" s="106"/>
      <c r="BZ917" s="106"/>
      <c r="CA917" s="106"/>
      <c r="CB917" s="106"/>
      <c r="CC917" s="106"/>
      <c r="CD917" s="106"/>
      <c r="CE917" s="106"/>
      <c r="CF917" s="106"/>
      <c r="CG917" s="106"/>
    </row>
    <row r="918" spans="1:85" s="245" customFormat="1" ht="29" x14ac:dyDescent="0.35">
      <c r="A918" s="243"/>
      <c r="B918" s="128"/>
      <c r="C918" s="80"/>
      <c r="D918" s="80"/>
      <c r="E918" s="80"/>
      <c r="F918" s="80"/>
      <c r="G918" s="80"/>
      <c r="H918" s="80"/>
      <c r="I918" s="80"/>
      <c r="J918" s="80"/>
      <c r="K918" s="80"/>
      <c r="L918" s="80"/>
      <c r="M918" s="64"/>
      <c r="N918" s="7"/>
      <c r="O918" s="192"/>
      <c r="P918" s="106"/>
      <c r="Q918" s="63" t="s">
        <v>129</v>
      </c>
      <c r="R918" s="256"/>
      <c r="S918" s="256"/>
      <c r="T918" s="256"/>
      <c r="U918" s="256"/>
      <c r="V918" s="256"/>
      <c r="W918" s="256"/>
      <c r="X918" s="256"/>
      <c r="Y918" s="256"/>
      <c r="Z918" s="256"/>
      <c r="AA918" s="256"/>
      <c r="AB918" s="256"/>
      <c r="AC918" s="256"/>
      <c r="AD918" s="256"/>
      <c r="AE918" s="256"/>
      <c r="AF918" s="256"/>
      <c r="AG918" s="256"/>
      <c r="AH918" s="256"/>
      <c r="AI918" s="256"/>
      <c r="AJ918" s="256"/>
      <c r="AK918" s="256"/>
      <c r="AL918" s="256"/>
      <c r="AM918" s="256"/>
      <c r="AN918" s="256"/>
      <c r="AO918" s="256"/>
      <c r="AP918" s="256"/>
      <c r="AQ918" s="256"/>
      <c r="AR918" s="256"/>
      <c r="AS918" s="256"/>
      <c r="AT918" s="256"/>
      <c r="AU918" s="256"/>
      <c r="AV918" s="256"/>
      <c r="AW918" s="256"/>
      <c r="AX918" s="256"/>
      <c r="AY918" s="256"/>
      <c r="AZ918" s="256"/>
      <c r="BA918" s="256"/>
      <c r="BB918" s="256"/>
      <c r="BC918" s="256"/>
      <c r="BD918" s="256"/>
      <c r="BE918" s="256"/>
      <c r="BF918" s="256"/>
      <c r="BG918" s="256"/>
      <c r="BH918" s="256"/>
      <c r="BI918" s="256"/>
      <c r="BJ918" s="256"/>
      <c r="BK918" s="256"/>
      <c r="BL918" s="256"/>
      <c r="BM918" s="256"/>
      <c r="BN918" s="362"/>
      <c r="BO918" s="364"/>
      <c r="BP918" s="366"/>
      <c r="BQ918" s="366"/>
      <c r="BR918" s="106"/>
      <c r="BS918" s="106"/>
      <c r="BT918" s="106"/>
      <c r="BU918" s="106"/>
      <c r="BV918" s="106"/>
      <c r="BW918" s="106"/>
      <c r="BX918" s="106"/>
      <c r="BY918" s="106"/>
      <c r="BZ918" s="106"/>
      <c r="CA918" s="106"/>
      <c r="CB918" s="106"/>
      <c r="CC918" s="106"/>
      <c r="CD918" s="106"/>
      <c r="CE918" s="106"/>
      <c r="CF918" s="106"/>
      <c r="CG918" s="106"/>
    </row>
    <row r="919" spans="1:85" s="245" customFormat="1" ht="14.5" hidden="1" customHeight="1" x14ac:dyDescent="0.35">
      <c r="A919" s="243"/>
      <c r="B919" s="128"/>
      <c r="C919" s="80"/>
      <c r="D919" s="80"/>
      <c r="E919" s="80"/>
      <c r="F919" s="80"/>
      <c r="G919" s="80"/>
      <c r="H919" s="80"/>
      <c r="I919" s="80"/>
      <c r="J919" s="80"/>
      <c r="K919" s="80"/>
      <c r="L919" s="80"/>
      <c r="M919" s="64"/>
      <c r="N919" s="7"/>
      <c r="O919" s="192"/>
      <c r="P919" s="106"/>
      <c r="Q919" s="65" t="s">
        <v>130</v>
      </c>
      <c r="R919" s="66">
        <f>IF(R917&lt;&gt;0,1,0)</f>
        <v>0</v>
      </c>
      <c r="S919" s="66">
        <f t="shared" ref="S919" si="17201">IF(R919&gt;0,R919+1,IF(S917&lt;&gt;0,1,0))</f>
        <v>0</v>
      </c>
      <c r="T919" s="66">
        <f t="shared" ref="T919" si="17202">IF(S919&gt;0,S919+1,IF(T917&lt;&gt;0,1,0))</f>
        <v>0</v>
      </c>
      <c r="U919" s="66">
        <f t="shared" ref="U919" si="17203">IF(T919&gt;0,T919+1,IF(U917&lt;&gt;0,1,0))</f>
        <v>0</v>
      </c>
      <c r="V919" s="66">
        <f t="shared" ref="V919" si="17204">IF(U919&gt;0,U919+1,IF(V917&lt;&gt;0,1,0))</f>
        <v>0</v>
      </c>
      <c r="W919" s="66">
        <f t="shared" ref="W919" si="17205">IF(V919&gt;0,V919+1,IF(W917&lt;&gt;0,1,0))</f>
        <v>0</v>
      </c>
      <c r="X919" s="66">
        <f t="shared" ref="X919" si="17206">IF(W919&gt;0,W919+1,IF(X917&lt;&gt;0,1,0))</f>
        <v>0</v>
      </c>
      <c r="Y919" s="66">
        <f t="shared" ref="Y919" si="17207">IF(X919&gt;0,X919+1,IF(Y917&lt;&gt;0,1,0))</f>
        <v>0</v>
      </c>
      <c r="Z919" s="66">
        <f t="shared" ref="Z919" si="17208">IF(Y919&gt;0,Y919+1,IF(Z917&lt;&gt;0,1,0))</f>
        <v>0</v>
      </c>
      <c r="AA919" s="66">
        <f t="shared" ref="AA919" si="17209">IF(Z919&gt;0,Z919+1,IF(AA917&lt;&gt;0,1,0))</f>
        <v>0</v>
      </c>
      <c r="AB919" s="66">
        <f t="shared" ref="AB919" si="17210">IF(AA919&gt;0,AA919+1,IF(AB917&lt;&gt;0,1,0))</f>
        <v>0</v>
      </c>
      <c r="AC919" s="66">
        <f t="shared" ref="AC919" si="17211">IF(AB919&gt;0,AB919+1,IF(AC917&lt;&gt;0,1,0))</f>
        <v>0</v>
      </c>
      <c r="AD919" s="66">
        <f t="shared" ref="AD919" si="17212">IF(AC919&gt;0,AC919+1,IF(AD917&lt;&gt;0,1,0))</f>
        <v>0</v>
      </c>
      <c r="AE919" s="66">
        <f t="shared" ref="AE919" si="17213">IF(AD919&gt;0,AD919+1,IF(AE917&lt;&gt;0,1,0))</f>
        <v>0</v>
      </c>
      <c r="AF919" s="66">
        <f t="shared" ref="AF919" si="17214">IF(AE919&gt;0,AE919+1,IF(AF917&lt;&gt;0,1,0))</f>
        <v>0</v>
      </c>
      <c r="AG919" s="66">
        <f t="shared" ref="AG919" si="17215">IF(AF919&gt;0,AF919+1,IF(AG917&lt;&gt;0,1,0))</f>
        <v>0</v>
      </c>
      <c r="AH919" s="66">
        <f t="shared" ref="AH919" si="17216">IF(AG919&gt;0,AG919+1,IF(AH917&lt;&gt;0,1,0))</f>
        <v>0</v>
      </c>
      <c r="AI919" s="66">
        <f t="shared" ref="AI919" si="17217">IF(AH919&gt;0,AH919+1,IF(AI917&lt;&gt;0,1,0))</f>
        <v>0</v>
      </c>
      <c r="AJ919" s="66">
        <f t="shared" ref="AJ919" si="17218">IF(AI919&gt;0,AI919+1,IF(AJ917&lt;&gt;0,1,0))</f>
        <v>0</v>
      </c>
      <c r="AK919" s="66">
        <f t="shared" ref="AK919" si="17219">IF(AJ919&gt;0,AJ919+1,IF(AK917&lt;&gt;0,1,0))</f>
        <v>0</v>
      </c>
      <c r="AL919" s="66">
        <f t="shared" ref="AL919" si="17220">IF(AK919&gt;0,AK919+1,IF(AL917&lt;&gt;0,1,0))</f>
        <v>0</v>
      </c>
      <c r="AM919" s="66">
        <f t="shared" ref="AM919" si="17221">IF(AL919&gt;0,AL919+1,IF(AM917&lt;&gt;0,1,0))</f>
        <v>0</v>
      </c>
      <c r="AN919" s="66">
        <f t="shared" ref="AN919" si="17222">IF(AM919&gt;0,AM919+1,IF(AN917&lt;&gt;0,1,0))</f>
        <v>0</v>
      </c>
      <c r="AO919" s="66">
        <f t="shared" ref="AO919" si="17223">IF(AN919&gt;0,AN919+1,IF(AO917&lt;&gt;0,1,0))</f>
        <v>0</v>
      </c>
      <c r="AP919" s="66">
        <f t="shared" ref="AP919" si="17224">IF(AO919&gt;0,AO919+1,IF(AP917&lt;&gt;0,1,0))</f>
        <v>0</v>
      </c>
      <c r="AQ919" s="66">
        <f t="shared" ref="AQ919" si="17225">IF(AP919&gt;0,AP919+1,IF(AQ917&lt;&gt;0,1,0))</f>
        <v>0</v>
      </c>
      <c r="AR919" s="66">
        <f t="shared" ref="AR919" si="17226">IF(AQ919&gt;0,AQ919+1,IF(AR917&lt;&gt;0,1,0))</f>
        <v>0</v>
      </c>
      <c r="AS919" s="66">
        <f t="shared" ref="AS919" si="17227">IF(AR919&gt;0,AR919+1,IF(AS917&lt;&gt;0,1,0))</f>
        <v>0</v>
      </c>
      <c r="AT919" s="66">
        <f t="shared" ref="AT919" si="17228">IF(AS919&gt;0,AS919+1,IF(AT917&lt;&gt;0,1,0))</f>
        <v>0</v>
      </c>
      <c r="AU919" s="66">
        <f t="shared" ref="AU919" si="17229">IF(AT919&gt;0,AT919+1,IF(AU917&lt;&gt;0,1,0))</f>
        <v>0</v>
      </c>
      <c r="AV919" s="66">
        <f t="shared" ref="AV919" si="17230">IF(AU919&gt;0,AU919+1,IF(AV917&lt;&gt;0,1,0))</f>
        <v>0</v>
      </c>
      <c r="AW919" s="66">
        <f t="shared" ref="AW919" si="17231">IF(AV919&gt;0,AV919+1,IF(AW917&lt;&gt;0,1,0))</f>
        <v>0</v>
      </c>
      <c r="AX919" s="66">
        <f t="shared" ref="AX919" si="17232">IF(AW919&gt;0,AW919+1,IF(AX917&lt;&gt;0,1,0))</f>
        <v>0</v>
      </c>
      <c r="AY919" s="66">
        <f t="shared" ref="AY919" si="17233">IF(AX919&gt;0,AX919+1,IF(AY917&lt;&gt;0,1,0))</f>
        <v>0</v>
      </c>
      <c r="AZ919" s="66">
        <f t="shared" ref="AZ919" si="17234">IF(AY919&gt;0,AY919+1,IF(AZ917&lt;&gt;0,1,0))</f>
        <v>0</v>
      </c>
      <c r="BA919" s="66">
        <f t="shared" ref="BA919" si="17235">IF(AZ919&gt;0,AZ919+1,IF(BA917&lt;&gt;0,1,0))</f>
        <v>0</v>
      </c>
      <c r="BB919" s="66">
        <f t="shared" ref="BB919" si="17236">IF(BA919&gt;0,BA919+1,IF(BB917&lt;&gt;0,1,0))</f>
        <v>0</v>
      </c>
      <c r="BC919" s="66">
        <f t="shared" ref="BC919" si="17237">IF(BB919&gt;0,BB919+1,IF(BC917&lt;&gt;0,1,0))</f>
        <v>0</v>
      </c>
      <c r="BD919" s="66">
        <f t="shared" ref="BD919" si="17238">IF(BC919&gt;0,BC919+1,IF(BD917&lt;&gt;0,1,0))</f>
        <v>0</v>
      </c>
      <c r="BE919" s="66">
        <f t="shared" ref="BE919" si="17239">IF(BD919&gt;0,BD919+1,IF(BE917&lt;&gt;0,1,0))</f>
        <v>0</v>
      </c>
      <c r="BF919" s="66">
        <f t="shared" ref="BF919" si="17240">IF(BE919&gt;0,BE919+1,IF(BF917&lt;&gt;0,1,0))</f>
        <v>0</v>
      </c>
      <c r="BG919" s="66">
        <f t="shared" ref="BG919" si="17241">IF(BF919&gt;0,BF919+1,IF(BG917&lt;&gt;0,1,0))</f>
        <v>0</v>
      </c>
      <c r="BH919" s="66">
        <f t="shared" ref="BH919" si="17242">IF(BG919&gt;0,BG919+1,IF(BH917&lt;&gt;0,1,0))</f>
        <v>0</v>
      </c>
      <c r="BI919" s="66">
        <f t="shared" ref="BI919" si="17243">IF(BH919&gt;0,BH919+1,IF(BI917&lt;&gt;0,1,0))</f>
        <v>0</v>
      </c>
      <c r="BJ919" s="66">
        <f t="shared" ref="BJ919" si="17244">IF(BI919&gt;0,BI919+1,IF(BJ917&lt;&gt;0,1,0))</f>
        <v>0</v>
      </c>
      <c r="BK919" s="66">
        <f t="shared" ref="BK919" si="17245">IF(BJ919&gt;0,BJ919+1,IF(BK917&lt;&gt;0,1,0))</f>
        <v>0</v>
      </c>
      <c r="BL919" s="66">
        <f t="shared" ref="BL919" si="17246">IF(BK919&gt;0,BK919+1,IF(BL917&lt;&gt;0,1,0))</f>
        <v>0</v>
      </c>
      <c r="BM919" s="66">
        <f t="shared" ref="BM919" si="17247">IF(BL919&gt;0,BL919+1,IF(BM917&lt;&gt;0,1,0))</f>
        <v>0</v>
      </c>
      <c r="BN919" s="362"/>
      <c r="BO919" s="364"/>
      <c r="BP919" s="366"/>
      <c r="BQ919" s="366"/>
      <c r="BR919" s="106"/>
      <c r="BS919" s="106"/>
      <c r="BT919" s="106"/>
      <c r="BU919" s="106"/>
      <c r="BV919" s="106"/>
      <c r="BW919" s="106"/>
      <c r="BX919" s="106"/>
      <c r="BY919" s="106"/>
      <c r="BZ919" s="106"/>
      <c r="CA919" s="106"/>
      <c r="CB919" s="106"/>
      <c r="CC919" s="106"/>
      <c r="CD919" s="106"/>
      <c r="CE919" s="106"/>
      <c r="CF919" s="106"/>
      <c r="CG919" s="106"/>
    </row>
    <row r="920" spans="1:85" s="245" customFormat="1" ht="14.5" hidden="1" customHeight="1" x14ac:dyDescent="0.35">
      <c r="A920" s="243"/>
      <c r="B920" s="128"/>
      <c r="C920" s="80"/>
      <c r="D920" s="80"/>
      <c r="E920" s="80"/>
      <c r="F920" s="80"/>
      <c r="G920" s="80"/>
      <c r="H920" s="80"/>
      <c r="I920" s="80"/>
      <c r="J920" s="80"/>
      <c r="K920" s="80"/>
      <c r="L920" s="80"/>
      <c r="M920" s="64"/>
      <c r="N920" s="7"/>
      <c r="O920" s="192"/>
      <c r="P920" s="106"/>
      <c r="Q920" s="65" t="s">
        <v>131</v>
      </c>
      <c r="R920" s="66">
        <f>R919</f>
        <v>0</v>
      </c>
      <c r="S920" s="66">
        <f>IF(S919=0,0,IF(OR(R920=0,R920=12),1,R920+1))</f>
        <v>0</v>
      </c>
      <c r="T920" s="66">
        <f t="shared" ref="T920" si="17248">IF(T919=0,0,IF(OR(S920=0,S920=12),1,S920+1))</f>
        <v>0</v>
      </c>
      <c r="U920" s="66">
        <f t="shared" ref="U920" si="17249">IF(U919=0,0,IF(OR(T920=0,T920=12),1,T920+1))</f>
        <v>0</v>
      </c>
      <c r="V920" s="66">
        <f t="shared" ref="V920" si="17250">IF(V919=0,0,IF(OR(U920=0,U920=12),1,U920+1))</f>
        <v>0</v>
      </c>
      <c r="W920" s="66">
        <f t="shared" ref="W920" si="17251">IF(W919=0,0,IF(OR(V920=0,V920=12),1,V920+1))</f>
        <v>0</v>
      </c>
      <c r="X920" s="66">
        <f t="shared" ref="X920" si="17252">IF(X919=0,0,IF(OR(W920=0,W920=12),1,W920+1))</f>
        <v>0</v>
      </c>
      <c r="Y920" s="66">
        <f t="shared" ref="Y920" si="17253">IF(Y919=0,0,IF(OR(X920=0,X920=12),1,X920+1))</f>
        <v>0</v>
      </c>
      <c r="Z920" s="66">
        <f t="shared" ref="Z920" si="17254">IF(Z919=0,0,IF(OR(Y920=0,Y920=12),1,Y920+1))</f>
        <v>0</v>
      </c>
      <c r="AA920" s="66">
        <f t="shared" ref="AA920" si="17255">IF(AA919=0,0,IF(OR(Z920=0,Z920=12),1,Z920+1))</f>
        <v>0</v>
      </c>
      <c r="AB920" s="66">
        <f t="shared" ref="AB920" si="17256">IF(AB919=0,0,IF(OR(AA920=0,AA920=12),1,AA920+1))</f>
        <v>0</v>
      </c>
      <c r="AC920" s="66">
        <f t="shared" ref="AC920" si="17257">IF(AC919=0,0,IF(OR(AB920=0,AB920=12),1,AB920+1))</f>
        <v>0</v>
      </c>
      <c r="AD920" s="66">
        <f t="shared" ref="AD920" si="17258">IF(AD919=0,0,IF(OR(AC920=0,AC920=12),1,AC920+1))</f>
        <v>0</v>
      </c>
      <c r="AE920" s="66">
        <f t="shared" ref="AE920" si="17259">IF(AE919=0,0,IF(OR(AD920=0,AD920=12),1,AD920+1))</f>
        <v>0</v>
      </c>
      <c r="AF920" s="66">
        <f t="shared" ref="AF920" si="17260">IF(AF919=0,0,IF(OR(AE920=0,AE920=12),1,AE920+1))</f>
        <v>0</v>
      </c>
      <c r="AG920" s="66">
        <f t="shared" ref="AG920" si="17261">IF(AG919=0,0,IF(OR(AF920=0,AF920=12),1,AF920+1))</f>
        <v>0</v>
      </c>
      <c r="AH920" s="66">
        <f t="shared" ref="AH920" si="17262">IF(AH919=0,0,IF(OR(AG920=0,AG920=12),1,AG920+1))</f>
        <v>0</v>
      </c>
      <c r="AI920" s="66">
        <f t="shared" ref="AI920" si="17263">IF(AI919=0,0,IF(OR(AH920=0,AH920=12),1,AH920+1))</f>
        <v>0</v>
      </c>
      <c r="AJ920" s="66">
        <f t="shared" ref="AJ920" si="17264">IF(AJ919=0,0,IF(OR(AI920=0,AI920=12),1,AI920+1))</f>
        <v>0</v>
      </c>
      <c r="AK920" s="66">
        <f t="shared" ref="AK920" si="17265">IF(AK919=0,0,IF(OR(AJ920=0,AJ920=12),1,AJ920+1))</f>
        <v>0</v>
      </c>
      <c r="AL920" s="66">
        <f t="shared" ref="AL920" si="17266">IF(AL919=0,0,IF(OR(AK920=0,AK920=12),1,AK920+1))</f>
        <v>0</v>
      </c>
      <c r="AM920" s="66">
        <f t="shared" ref="AM920" si="17267">IF(AM919=0,0,IF(OR(AL920=0,AL920=12),1,AL920+1))</f>
        <v>0</v>
      </c>
      <c r="AN920" s="66">
        <f t="shared" ref="AN920" si="17268">IF(AN919=0,0,IF(OR(AM920=0,AM920=12),1,AM920+1))</f>
        <v>0</v>
      </c>
      <c r="AO920" s="66">
        <f t="shared" ref="AO920" si="17269">IF(AO919=0,0,IF(OR(AN920=0,AN920=12),1,AN920+1))</f>
        <v>0</v>
      </c>
      <c r="AP920" s="66">
        <f t="shared" ref="AP920" si="17270">IF(AP919=0,0,IF(OR(AO920=0,AO920=12),1,AO920+1))</f>
        <v>0</v>
      </c>
      <c r="AQ920" s="66">
        <f t="shared" ref="AQ920" si="17271">IF(AQ919=0,0,IF(OR(AP920=0,AP920=12),1,AP920+1))</f>
        <v>0</v>
      </c>
      <c r="AR920" s="66">
        <f t="shared" ref="AR920" si="17272">IF(AR919=0,0,IF(OR(AQ920=0,AQ920=12),1,AQ920+1))</f>
        <v>0</v>
      </c>
      <c r="AS920" s="66">
        <f t="shared" ref="AS920" si="17273">IF(AS919=0,0,IF(OR(AR920=0,AR920=12),1,AR920+1))</f>
        <v>0</v>
      </c>
      <c r="AT920" s="66">
        <f t="shared" ref="AT920" si="17274">IF(AT919=0,0,IF(OR(AS920=0,AS920=12),1,AS920+1))</f>
        <v>0</v>
      </c>
      <c r="AU920" s="66">
        <f t="shared" ref="AU920" si="17275">IF(AU919=0,0,IF(OR(AT920=0,AT920=12),1,AT920+1))</f>
        <v>0</v>
      </c>
      <c r="AV920" s="66">
        <f t="shared" ref="AV920" si="17276">IF(AV919=0,0,IF(OR(AU920=0,AU920=12),1,AU920+1))</f>
        <v>0</v>
      </c>
      <c r="AW920" s="66">
        <f t="shared" ref="AW920" si="17277">IF(AW919=0,0,IF(OR(AV920=0,AV920=12),1,AV920+1))</f>
        <v>0</v>
      </c>
      <c r="AX920" s="66">
        <f t="shared" ref="AX920" si="17278">IF(AX919=0,0,IF(OR(AW920=0,AW920=12),1,AW920+1))</f>
        <v>0</v>
      </c>
      <c r="AY920" s="66">
        <f t="shared" ref="AY920" si="17279">IF(AY919=0,0,IF(OR(AX920=0,AX920=12),1,AX920+1))</f>
        <v>0</v>
      </c>
      <c r="AZ920" s="66">
        <f t="shared" ref="AZ920" si="17280">IF(AZ919=0,0,IF(OR(AY920=0,AY920=12),1,AY920+1))</f>
        <v>0</v>
      </c>
      <c r="BA920" s="66">
        <f t="shared" ref="BA920" si="17281">IF(BA919=0,0,IF(OR(AZ920=0,AZ920=12),1,AZ920+1))</f>
        <v>0</v>
      </c>
      <c r="BB920" s="66">
        <f t="shared" ref="BB920" si="17282">IF(BB919=0,0,IF(OR(BA920=0,BA920=12),1,BA920+1))</f>
        <v>0</v>
      </c>
      <c r="BC920" s="66">
        <f t="shared" ref="BC920" si="17283">IF(BC919=0,0,IF(OR(BB920=0,BB920=12),1,BB920+1))</f>
        <v>0</v>
      </c>
      <c r="BD920" s="66">
        <f t="shared" ref="BD920" si="17284">IF(BD919=0,0,IF(OR(BC920=0,BC920=12),1,BC920+1))</f>
        <v>0</v>
      </c>
      <c r="BE920" s="66">
        <f t="shared" ref="BE920" si="17285">IF(BE919=0,0,IF(OR(BD920=0,BD920=12),1,BD920+1))</f>
        <v>0</v>
      </c>
      <c r="BF920" s="66">
        <f t="shared" ref="BF920" si="17286">IF(BF919=0,0,IF(OR(BE920=0,BE920=12),1,BE920+1))</f>
        <v>0</v>
      </c>
      <c r="BG920" s="66">
        <f t="shared" ref="BG920" si="17287">IF(BG919=0,0,IF(OR(BF920=0,BF920=12),1,BF920+1))</f>
        <v>0</v>
      </c>
      <c r="BH920" s="66">
        <f t="shared" ref="BH920" si="17288">IF(BH919=0,0,IF(OR(BG920=0,BG920=12),1,BG920+1))</f>
        <v>0</v>
      </c>
      <c r="BI920" s="66">
        <f t="shared" ref="BI920" si="17289">IF(BI919=0,0,IF(OR(BH920=0,BH920=12),1,BH920+1))</f>
        <v>0</v>
      </c>
      <c r="BJ920" s="66">
        <f t="shared" ref="BJ920" si="17290">IF(BJ919=0,0,IF(OR(BI920=0,BI920=12),1,BI920+1))</f>
        <v>0</v>
      </c>
      <c r="BK920" s="66">
        <f t="shared" ref="BK920" si="17291">IF(BK919=0,0,IF(OR(BJ920=0,BJ920=12),1,BJ920+1))</f>
        <v>0</v>
      </c>
      <c r="BL920" s="66">
        <f t="shared" ref="BL920" si="17292">IF(BL919=0,0,IF(OR(BK920=0,BK920=12),1,BK920+1))</f>
        <v>0</v>
      </c>
      <c r="BM920" s="66">
        <f t="shared" ref="BM920" si="17293">IF(BM919=0,0,IF(OR(BL920=0,BL920=12),1,BL920+1))</f>
        <v>0</v>
      </c>
      <c r="BN920" s="362"/>
      <c r="BO920" s="364"/>
      <c r="BP920" s="366"/>
      <c r="BQ920" s="366"/>
      <c r="BR920" s="106"/>
      <c r="BS920" s="106"/>
      <c r="BT920" s="106"/>
      <c r="BU920" s="106"/>
      <c r="BV920" s="106"/>
      <c r="BW920" s="106"/>
      <c r="BX920" s="106"/>
      <c r="BY920" s="106"/>
      <c r="BZ920" s="106"/>
      <c r="CA920" s="106"/>
      <c r="CB920" s="106"/>
      <c r="CC920" s="106"/>
      <c r="CD920" s="106"/>
      <c r="CE920" s="106"/>
      <c r="CF920" s="106"/>
      <c r="CG920" s="106"/>
    </row>
    <row r="921" spans="1:85" s="245" customFormat="1" ht="43.5" x14ac:dyDescent="0.35">
      <c r="A921" s="243"/>
      <c r="B921" s="128"/>
      <c r="C921" s="80"/>
      <c r="D921" s="80"/>
      <c r="E921" s="80"/>
      <c r="F921" s="80"/>
      <c r="G921" s="80"/>
      <c r="H921" s="80"/>
      <c r="I921" s="80"/>
      <c r="J921" s="80"/>
      <c r="K921" s="80"/>
      <c r="L921" s="80"/>
      <c r="M921" s="64"/>
      <c r="N921" s="7"/>
      <c r="O921" s="192"/>
      <c r="P921" s="106"/>
      <c r="Q921" s="63" t="s">
        <v>237</v>
      </c>
      <c r="R921" s="68">
        <f>IF(R920&gt;0,IF(R924&gt;$L917,$L917,R924),0)</f>
        <v>0</v>
      </c>
      <c r="S921" s="68">
        <f>IF(S920&gt;0,IF((SUMIFS($R923:R923,$R920:R920,12)+IF(R920=12,0,R921)+S924)&gt;=$L917,$L917-FLOOR(SUMIFS($R923:R923,$R920:R920,12),1),IF(S920=1,S924,S924+R921)),0)</f>
        <v>0</v>
      </c>
      <c r="T921" s="68">
        <f>IF(T920&gt;0,IF((SUMIFS($R923:S923,$R920:S920,12)+IF(S920=12,0,S921)+T924)&gt;=$L917,$L917-FLOOR(SUMIFS($R923:S923,$R920:S920,12),1),IF(T920=1,T924,T924+S921)),0)</f>
        <v>0</v>
      </c>
      <c r="U921" s="68">
        <f>IF(U920&gt;0,IF((SUMIFS($R923:T923,$R920:T920,12)+IF(T920=12,0,T921)+U924)&gt;=$L917,$L917-FLOOR(SUMIFS($R923:T923,$R920:T920,12),1),IF(U920=1,U924,U924+T921)),0)</f>
        <v>0</v>
      </c>
      <c r="V921" s="68">
        <f>IF(V920&gt;0,IF((SUMIFS($R923:U923,$R920:U920,12)+IF(U920=12,0,U921)+V924)&gt;=$L917,$L917-FLOOR(SUMIFS($R923:U923,$R920:U920,12),1),IF(V920=1,V924,V924+U921)),0)</f>
        <v>0</v>
      </c>
      <c r="W921" s="68">
        <f>IF(W920&gt;0,IF((SUMIFS($R923:V923,$R920:V920,12)+IF(V920=12,0,V921)+W924)&gt;=$L917,$L917-FLOOR(SUMIFS($R923:V923,$R920:V920,12),1),IF(W920=1,W924,W924+V921)),0)</f>
        <v>0</v>
      </c>
      <c r="X921" s="68">
        <f>IF(X920&gt;0,IF((SUMIFS($R923:W923,$R920:W920,12)+IF(W920=12,0,W921)+X924)&gt;=$L917,$L917-FLOOR(SUMIFS($R923:W923,$R920:W920,12),1),IF(X920=1,X924,X924+W921)),0)</f>
        <v>0</v>
      </c>
      <c r="Y921" s="68">
        <f>IF(Y920&gt;0,IF((SUMIFS($R923:X923,$R920:X920,12)+IF(X920=12,0,X921)+Y924)&gt;=$L917,$L917-FLOOR(SUMIFS($R923:X923,$R920:X920,12),1),IF(Y920=1,Y924,Y924+X921)),0)</f>
        <v>0</v>
      </c>
      <c r="Z921" s="68">
        <f>IF(Z920&gt;0,IF((SUMIFS($R923:Y923,$R920:Y920,12)+IF(Y920=12,0,Y921)+Z924)&gt;=$L917,$L917-FLOOR(SUMIFS($R923:Y923,$R920:Y920,12),1),IF(Z920=1,Z924,Z924+Y921)),0)</f>
        <v>0</v>
      </c>
      <c r="AA921" s="68">
        <f>IF(AA920&gt;0,IF((SUMIFS($R923:Z923,$R920:Z920,12)+IF(Z920=12,0,Z921)+AA924)&gt;=$L917,$L917-FLOOR(SUMIFS($R923:Z923,$R920:Z920,12),1),IF(AA920=1,AA924,AA924+Z921)),0)</f>
        <v>0</v>
      </c>
      <c r="AB921" s="68">
        <f>IF(AB920&gt;0,IF((SUMIFS($R923:AA923,$R920:AA920,12)+IF(AA920=12,0,AA921)+AB924)&gt;=$L917,$L917-FLOOR(SUMIFS($R923:AA923,$R920:AA920,12),1),IF(AB920=1,AB924,AB924+AA921)),0)</f>
        <v>0</v>
      </c>
      <c r="AC921" s="68">
        <f>IF(AC920&gt;0,IF((SUMIFS($R923:AB923,$R920:AB920,12)+IF(AB920=12,0,AB921)+AC924)&gt;=$L917,$L917-FLOOR(SUMIFS($R923:AB923,$R920:AB920,12),1),IF(AC920=1,AC924,AC924+AB921)),0)</f>
        <v>0</v>
      </c>
      <c r="AD921" s="68">
        <f>IF(AD920&gt;0,IF((SUMIFS($R923:AC923,$R920:AC920,12)+IF(AC920=12,0,AC921)+AD924)&gt;=$L917,$L917-FLOOR(SUMIFS($R923:AC923,$R920:AC920,12),1),IF(AD920=1,AD924,AD924+AC921)),0)</f>
        <v>0</v>
      </c>
      <c r="AE921" s="68">
        <f>IF(AE920&gt;0,IF((SUMIFS($R923:AD923,$R920:AD920,12)+IF(AD920=12,0,AD921)+AE924)&gt;=$L917,$L917-FLOOR(SUMIFS($R923:AD923,$R920:AD920,12),1),IF(AE920=1,AE924,AE924+AD921)),0)</f>
        <v>0</v>
      </c>
      <c r="AF921" s="68">
        <f>IF(AF920&gt;0,IF((SUMIFS($R923:AE923,$R920:AE920,12)+IF(AE920=12,0,AE921)+AF924)&gt;=$L917,$L917-FLOOR(SUMIFS($R923:AE923,$R920:AE920,12),1),IF(AF920=1,AF924,AF924+AE921)),0)</f>
        <v>0</v>
      </c>
      <c r="AG921" s="68">
        <f>IF(AG920&gt;0,IF((SUMIFS($R923:AF923,$R920:AF920,12)+IF(AF920=12,0,AF921)+AG924)&gt;=$L917,$L917-FLOOR(SUMIFS($R923:AF923,$R920:AF920,12),1),IF(AG920=1,AG924,AG924+AF921)),0)</f>
        <v>0</v>
      </c>
      <c r="AH921" s="68">
        <f>IF(AH920&gt;0,IF((SUMIFS($R923:AG923,$R920:AG920,12)+IF(AG920=12,0,AG921)+AH924)&gt;=$L917,$L917-FLOOR(SUMIFS($R923:AG923,$R920:AG920,12),1),IF(AH920=1,AH924,AH924+AG921)),0)</f>
        <v>0</v>
      </c>
      <c r="AI921" s="68">
        <f>IF(AI920&gt;0,IF((SUMIFS($R923:AH923,$R920:AH920,12)+IF(AH920=12,0,AH921)+AI924)&gt;=$L917,$L917-FLOOR(SUMIFS($R923:AH923,$R920:AH920,12),1),IF(AI920=1,AI924,AI924+AH921)),0)</f>
        <v>0</v>
      </c>
      <c r="AJ921" s="68">
        <f>IF(AJ920&gt;0,IF((SUMIFS($R923:AI923,$R920:AI920,12)+IF(AI920=12,0,AI921)+AJ924)&gt;=$L917,$L917-FLOOR(SUMIFS($R923:AI923,$R920:AI920,12),1),IF(AJ920=1,AJ924,AJ924+AI921)),0)</f>
        <v>0</v>
      </c>
      <c r="AK921" s="68">
        <f>IF(AK920&gt;0,IF((SUMIFS($R923:AJ923,$R920:AJ920,12)+IF(AJ920=12,0,AJ921)+AK924)&gt;=$L917,$L917-FLOOR(SUMIFS($R923:AJ923,$R920:AJ920,12),1),IF(AK920=1,AK924,AK924+AJ921)),0)</f>
        <v>0</v>
      </c>
      <c r="AL921" s="68">
        <f>IF(AL920&gt;0,IF((SUMIFS($R923:AK923,$R920:AK920,12)+IF(AK920=12,0,AK921)+AL924)&gt;=$L917,$L917-FLOOR(SUMIFS($R923:AK923,$R920:AK920,12),1),IF(AL920=1,AL924,AL924+AK921)),0)</f>
        <v>0</v>
      </c>
      <c r="AM921" s="68">
        <f>IF(AM920&gt;0,IF((SUMIFS($R923:AL923,$R920:AL920,12)+IF(AL920=12,0,AL921)+AM924)&gt;=$L917,$L917-FLOOR(SUMIFS($R923:AL923,$R920:AL920,12),1),IF(AM920=1,AM924,AM924+AL921)),0)</f>
        <v>0</v>
      </c>
      <c r="AN921" s="68">
        <f>IF(AN920&gt;0,IF((SUMIFS($R923:AM923,$R920:AM920,12)+IF(AM920=12,0,AM921)+AN924)&gt;=$L917,$L917-FLOOR(SUMIFS($R923:AM923,$R920:AM920,12),1),IF(AN920=1,AN924,AN924+AM921)),0)</f>
        <v>0</v>
      </c>
      <c r="AO921" s="68">
        <f>IF(AO920&gt;0,IF((SUMIFS($R923:AN923,$R920:AN920,12)+IF(AN920=12,0,AN921)+AO924)&gt;=$L917,$L917-FLOOR(SUMIFS($R923:AN923,$R920:AN920,12),1),IF(AO920=1,AO924,AO924+AN921)),0)</f>
        <v>0</v>
      </c>
      <c r="AP921" s="68">
        <f>IF(AP920&gt;0,IF((SUMIFS($R923:AO923,$R920:AO920,12)+IF(AO920=12,0,AO921)+AP924)&gt;=$L917,$L917-FLOOR(SUMIFS($R923:AO923,$R920:AO920,12),1),IF(AP920=1,AP924,AP924+AO921)),0)</f>
        <v>0</v>
      </c>
      <c r="AQ921" s="68">
        <f>IF(AQ920&gt;0,IF((SUMIFS($R923:AP923,$R920:AP920,12)+IF(AP920=12,0,AP921)+AQ924)&gt;=$L917,$L917-FLOOR(SUMIFS($R923:AP923,$R920:AP920,12),1),IF(AQ920=1,AQ924,AQ924+AP921)),0)</f>
        <v>0</v>
      </c>
      <c r="AR921" s="68">
        <f>IF(AR920&gt;0,IF((SUMIFS($R923:AQ923,$R920:AQ920,12)+IF(AQ920=12,0,AQ921)+AR924)&gt;=$L917,$L917-FLOOR(SUMIFS($R923:AQ923,$R920:AQ920,12),1),IF(AR920=1,AR924,AR924+AQ921)),0)</f>
        <v>0</v>
      </c>
      <c r="AS921" s="68">
        <f>IF(AS920&gt;0,IF((SUMIFS($R923:AR923,$R920:AR920,12)+IF(AR920=12,0,AR921)+AS924)&gt;=$L917,$L917-FLOOR(SUMIFS($R923:AR923,$R920:AR920,12),1),IF(AS920=1,AS924,AS924+AR921)),0)</f>
        <v>0</v>
      </c>
      <c r="AT921" s="68">
        <f>IF(AT920&gt;0,IF((SUMIFS($R923:AS923,$R920:AS920,12)+IF(AS920=12,0,AS921)+AT924)&gt;=$L917,$L917-FLOOR(SUMIFS($R923:AS923,$R920:AS920,12),1),IF(AT920=1,AT924,AT924+AS921)),0)</f>
        <v>0</v>
      </c>
      <c r="AU921" s="68">
        <f>IF(AU920&gt;0,IF((SUMIFS($R923:AT923,$R920:AT920,12)+IF(AT920=12,0,AT921)+AU924)&gt;=$L917,$L917-FLOOR(SUMIFS($R923:AT923,$R920:AT920,12),1),IF(AU920=1,AU924,AU924+AT921)),0)</f>
        <v>0</v>
      </c>
      <c r="AV921" s="68">
        <f>IF(AV920&gt;0,IF((SUMIFS($R923:AU923,$R920:AU920,12)+IF(AU920=12,0,AU921)+AV924)&gt;=$L917,$L917-FLOOR(SUMIFS($R923:AU923,$R920:AU920,12),1),IF(AV920=1,AV924,AV924+AU921)),0)</f>
        <v>0</v>
      </c>
      <c r="AW921" s="68">
        <f>IF(AW920&gt;0,IF((SUMIFS($R923:AV923,$R920:AV920,12)+IF(AV920=12,0,AV921)+AW924)&gt;=$L917,$L917-FLOOR(SUMIFS($R923:AV923,$R920:AV920,12),1),IF(AW920=1,AW924,AW924+AV921)),0)</f>
        <v>0</v>
      </c>
      <c r="AX921" s="68">
        <f>IF(AX920&gt;0,IF((SUMIFS($R923:AW923,$R920:AW920,12)+IF(AW920=12,0,AW921)+AX924)&gt;=$L917,$L917-FLOOR(SUMIFS($R923:AW923,$R920:AW920,12),1),IF(AX920=1,AX924,AX924+AW921)),0)</f>
        <v>0</v>
      </c>
      <c r="AY921" s="68">
        <f>IF(AY920&gt;0,IF((SUMIFS($R923:AX923,$R920:AX920,12)+IF(AX920=12,0,AX921)+AY924)&gt;=$L917,$L917-FLOOR(SUMIFS($R923:AX923,$R920:AX920,12),1),IF(AY920=1,AY924,AY924+AX921)),0)</f>
        <v>0</v>
      </c>
      <c r="AZ921" s="68">
        <f>IF(AZ920&gt;0,IF((SUMIFS($R923:AY923,$R920:AY920,12)+IF(AY920=12,0,AY921)+AZ924)&gt;=$L917,$L917-FLOOR(SUMIFS($R923:AY923,$R920:AY920,12),1),IF(AZ920=1,AZ924,AZ924+AY921)),0)</f>
        <v>0</v>
      </c>
      <c r="BA921" s="68">
        <f>IF(BA920&gt;0,IF((SUMIFS($R923:AZ923,$R920:AZ920,12)+IF(AZ920=12,0,AZ921)+BA924)&gt;=$L917,$L917-FLOOR(SUMIFS($R923:AZ923,$R920:AZ920,12),1),IF(BA920=1,BA924,BA924+AZ921)),0)</f>
        <v>0</v>
      </c>
      <c r="BB921" s="68">
        <f>IF(BB920&gt;0,IF((SUMIFS($R923:BA923,$R920:BA920,12)+IF(BA920=12,0,BA921)+BB924)&gt;=$L917,$L917-FLOOR(SUMIFS($R923:BA923,$R920:BA920,12),1),IF(BB920=1,BB924,BB924+BA921)),0)</f>
        <v>0</v>
      </c>
      <c r="BC921" s="68">
        <f>IF(BC920&gt;0,IF((SUMIFS($R923:BB923,$R920:BB920,12)+IF(BB920=12,0,BB921)+BC924)&gt;=$L917,$L917-FLOOR(SUMIFS($R923:BB923,$R920:BB920,12),1),IF(BC920=1,BC924,BC924+BB921)),0)</f>
        <v>0</v>
      </c>
      <c r="BD921" s="68">
        <f>IF(BD920&gt;0,IF((SUMIFS($R923:BC923,$R920:BC920,12)+IF(BC920=12,0,BC921)+BD924)&gt;=$L917,$L917-FLOOR(SUMIFS($R923:BC923,$R920:BC920,12),1),IF(BD920=1,BD924,BD924+BC921)),0)</f>
        <v>0</v>
      </c>
      <c r="BE921" s="68">
        <f>IF(BE920&gt;0,IF((SUMIFS($R923:BD923,$R920:BD920,12)+IF(BD920=12,0,BD921)+BE924)&gt;=$L917,$L917-FLOOR(SUMIFS($R923:BD923,$R920:BD920,12),1),IF(BE920=1,BE924,BE924+BD921)),0)</f>
        <v>0</v>
      </c>
      <c r="BF921" s="68">
        <f>IF(BF920&gt;0,IF((SUMIFS($R923:BE923,$R920:BE920,12)+IF(BE920=12,0,BE921)+BF924)&gt;=$L917,$L917-FLOOR(SUMIFS($R923:BE923,$R920:BE920,12),1),IF(BF920=1,BF924,BF924+BE921)),0)</f>
        <v>0</v>
      </c>
      <c r="BG921" s="68">
        <f>IF(BG920&gt;0,IF((SUMIFS($R923:BF923,$R920:BF920,12)+IF(BF920=12,0,BF921)+BG924)&gt;=$L917,$L917-FLOOR(SUMIFS($R923:BF923,$R920:BF920,12),1),IF(BG920=1,BG924,BG924+BF921)),0)</f>
        <v>0</v>
      </c>
      <c r="BH921" s="68">
        <f>IF(BH920&gt;0,IF((SUMIFS($R923:BG923,$R920:BG920,12)+IF(BG920=12,0,BG921)+BH924)&gt;=$L917,$L917-FLOOR(SUMIFS($R923:BG923,$R920:BG920,12),1),IF(BH920=1,BH924,BH924+BG921)),0)</f>
        <v>0</v>
      </c>
      <c r="BI921" s="68">
        <f>IF(BI920&gt;0,IF((SUMIFS($R923:BH923,$R920:BH920,12)+IF(BH920=12,0,BH921)+BI924)&gt;=$L917,$L917-FLOOR(SUMIFS($R923:BH923,$R920:BH920,12),1),IF(BI920=1,BI924,BI924+BH921)),0)</f>
        <v>0</v>
      </c>
      <c r="BJ921" s="68">
        <f>IF(BJ920&gt;0,IF((SUMIFS($R923:BI923,$R920:BI920,12)+IF(BI920=12,0,BI921)+BJ924)&gt;=$L917,$L917-FLOOR(SUMIFS($R923:BI923,$R920:BI920,12),1),IF(BJ920=1,BJ924,BJ924+BI921)),0)</f>
        <v>0</v>
      </c>
      <c r="BK921" s="68">
        <f>IF(BK920&gt;0,IF((SUMIFS($R923:BJ923,$R920:BJ920,12)+IF(BJ920=12,0,BJ921)+BK924)&gt;=$L917,$L917-FLOOR(SUMIFS($R923:BJ923,$R920:BJ920,12),1),IF(BK920=1,BK924,BK924+BJ921)),0)</f>
        <v>0</v>
      </c>
      <c r="BL921" s="68">
        <f>IF(BL920&gt;0,IF((SUMIFS($R923:BK923,$R920:BK920,12)+IF(BK920=12,0,BK921)+BL924)&gt;=$L917,$L917-FLOOR(SUMIFS($R923:BK923,$R920:BK920,12),1),IF(BL920=1,BL924,BL924+BK921)),0)</f>
        <v>0</v>
      </c>
      <c r="BM921" s="68">
        <f>IF(BM920&gt;0,IF((SUMIFS($R923:BL923,$R920:BL920,12)+IF(BL920=12,0,BL921)+BM924)&gt;=$L917,$L917-FLOOR(SUMIFS($R923:BL923,$R920:BL920,12),1),IF(BM920=1,BM924,BM924+BL921)),0)</f>
        <v>0</v>
      </c>
      <c r="BN921" s="362"/>
      <c r="BO921" s="364"/>
      <c r="BP921" s="366"/>
      <c r="BQ921" s="366"/>
      <c r="BR921" s="106"/>
      <c r="BS921" s="106"/>
      <c r="BT921" s="106"/>
      <c r="BU921" s="106"/>
      <c r="BV921" s="106"/>
      <c r="BW921" s="106"/>
      <c r="BX921" s="106"/>
      <c r="BY921" s="106"/>
      <c r="BZ921" s="106"/>
      <c r="CA921" s="106"/>
      <c r="CB921" s="106"/>
      <c r="CC921" s="106"/>
      <c r="CD921" s="106"/>
      <c r="CE921" s="106"/>
      <c r="CF921" s="106"/>
      <c r="CG921" s="106"/>
    </row>
    <row r="922" spans="1:85" s="245" customFormat="1" ht="41.5" hidden="1" customHeight="1" x14ac:dyDescent="0.35">
      <c r="A922" s="243"/>
      <c r="B922" s="128"/>
      <c r="C922" s="80"/>
      <c r="D922" s="80"/>
      <c r="E922" s="80"/>
      <c r="F922" s="80"/>
      <c r="G922" s="80"/>
      <c r="H922" s="80"/>
      <c r="I922" s="80"/>
      <c r="J922" s="80"/>
      <c r="K922" s="80"/>
      <c r="L922" s="80"/>
      <c r="M922" s="64"/>
      <c r="N922" s="7"/>
      <c r="O922" s="192"/>
      <c r="P922" s="106"/>
      <c r="Q922" s="65" t="s">
        <v>161</v>
      </c>
      <c r="R922" s="67">
        <f>IF(R917&gt;0,R918,0)</f>
        <v>0</v>
      </c>
      <c r="S922" s="67">
        <f t="shared" ref="S922" si="17294">IF(S917&gt;0,IF(S920=1,S918,S918+R922),R922)</f>
        <v>0</v>
      </c>
      <c r="T922" s="67">
        <f t="shared" ref="T922" si="17295">IF(T917&gt;0,IF(T920=1,T918,T918+S922),S922)</f>
        <v>0</v>
      </c>
      <c r="U922" s="67">
        <f t="shared" ref="U922" si="17296">IF(U917&gt;0,IF(U920=1,U918,U918+T922),T922)</f>
        <v>0</v>
      </c>
      <c r="V922" s="67">
        <f t="shared" ref="V922" si="17297">IF(V917&gt;0,IF(V920=1,V918,V918+U922),U922)</f>
        <v>0</v>
      </c>
      <c r="W922" s="67">
        <f t="shared" ref="W922" si="17298">IF(W917&gt;0,IF(W920=1,W918,W918+V922),V922)</f>
        <v>0</v>
      </c>
      <c r="X922" s="67">
        <f t="shared" ref="X922" si="17299">IF(X917&gt;0,IF(X920=1,X918,X918+W922),W922)</f>
        <v>0</v>
      </c>
      <c r="Y922" s="67">
        <f t="shared" ref="Y922" si="17300">IF(Y917&gt;0,IF(Y920=1,Y918,Y918+X922),X922)</f>
        <v>0</v>
      </c>
      <c r="Z922" s="67">
        <f t="shared" ref="Z922" si="17301">IF(Z917&gt;0,IF(Z920=1,Z918,Z918+Y922),Y922)</f>
        <v>0</v>
      </c>
      <c r="AA922" s="67">
        <f t="shared" ref="AA922" si="17302">IF(AA917&gt;0,IF(AA920=1,AA918,AA918+Z922),Z922)</f>
        <v>0</v>
      </c>
      <c r="AB922" s="67">
        <f t="shared" ref="AB922" si="17303">IF(AB917&gt;0,IF(AB920=1,AB918,AB918+AA922),AA922)</f>
        <v>0</v>
      </c>
      <c r="AC922" s="67">
        <f t="shared" ref="AC922" si="17304">IF(AC917&gt;0,IF(AC920=1,AC918,AC918+AB922),AB922)</f>
        <v>0</v>
      </c>
      <c r="AD922" s="67">
        <f t="shared" ref="AD922" si="17305">IF(AD917&gt;0,IF(AD920=1,AD918,AD918+AC922),AC922)</f>
        <v>0</v>
      </c>
      <c r="AE922" s="67">
        <f t="shared" ref="AE922" si="17306">IF(AE917&gt;0,IF(AE920=1,AE918,AE918+AD922),AD922)</f>
        <v>0</v>
      </c>
      <c r="AF922" s="67">
        <f t="shared" ref="AF922" si="17307">IF(AF917&gt;0,IF(AF920=1,AF918,AF918+AE922),AE922)</f>
        <v>0</v>
      </c>
      <c r="AG922" s="67">
        <f t="shared" ref="AG922" si="17308">IF(AG917&gt;0,IF(AG920=1,AG918,AG918+AF922),AF922)</f>
        <v>0</v>
      </c>
      <c r="AH922" s="67">
        <f t="shared" ref="AH922" si="17309">IF(AH917&gt;0,IF(AH920=1,AH918,AH918+AG922),AG922)</f>
        <v>0</v>
      </c>
      <c r="AI922" s="67">
        <f t="shared" ref="AI922" si="17310">IF(AI917&gt;0,IF(AI920=1,AI918,AI918+AH922),AH922)</f>
        <v>0</v>
      </c>
      <c r="AJ922" s="67">
        <f t="shared" ref="AJ922" si="17311">IF(AJ917&gt;0,IF(AJ920=1,AJ918,AJ918+AI922),AI922)</f>
        <v>0</v>
      </c>
      <c r="AK922" s="67">
        <f t="shared" ref="AK922" si="17312">IF(AK917&gt;0,IF(AK920=1,AK918,AK918+AJ922),AJ922)</f>
        <v>0</v>
      </c>
      <c r="AL922" s="67">
        <f t="shared" ref="AL922" si="17313">IF(AL917&gt;0,IF(AL920=1,AL918,AL918+AK922),AK922)</f>
        <v>0</v>
      </c>
      <c r="AM922" s="67">
        <f t="shared" ref="AM922" si="17314">IF(AM917&gt;0,IF(AM920=1,AM918,AM918+AL922),AL922)</f>
        <v>0</v>
      </c>
      <c r="AN922" s="67">
        <f t="shared" ref="AN922" si="17315">IF(AN917&gt;0,IF(AN920=1,AN918,AN918+AM922),AM922)</f>
        <v>0</v>
      </c>
      <c r="AO922" s="67">
        <f t="shared" ref="AO922" si="17316">IF(AO917&gt;0,IF(AO920=1,AO918,AO918+AN922),AN922)</f>
        <v>0</v>
      </c>
      <c r="AP922" s="67">
        <f t="shared" ref="AP922" si="17317">IF(AP917&gt;0,IF(AP920=1,AP918,AP918+AO922),AO922)</f>
        <v>0</v>
      </c>
      <c r="AQ922" s="67">
        <f t="shared" ref="AQ922" si="17318">IF(AQ917&gt;0,IF(AQ920=1,AQ918,AQ918+AP922),AP922)</f>
        <v>0</v>
      </c>
      <c r="AR922" s="67">
        <f t="shared" ref="AR922" si="17319">IF(AR917&gt;0,IF(AR920=1,AR918,AR918+AQ922),AQ922)</f>
        <v>0</v>
      </c>
      <c r="AS922" s="67">
        <f t="shared" ref="AS922" si="17320">IF(AS917&gt;0,IF(AS920=1,AS918,AS918+AR922),AR922)</f>
        <v>0</v>
      </c>
      <c r="AT922" s="67">
        <f t="shared" ref="AT922" si="17321">IF(AT917&gt;0,IF(AT920=1,AT918,AT918+AS922),AS922)</f>
        <v>0</v>
      </c>
      <c r="AU922" s="67">
        <f t="shared" ref="AU922" si="17322">IF(AU917&gt;0,IF(AU920=1,AU918,AU918+AT922),AT922)</f>
        <v>0</v>
      </c>
      <c r="AV922" s="67">
        <f t="shared" ref="AV922" si="17323">IF(AV917&gt;0,IF(AV920=1,AV918,AV918+AU922),AU922)</f>
        <v>0</v>
      </c>
      <c r="AW922" s="67">
        <f t="shared" ref="AW922" si="17324">IF(AW917&gt;0,IF(AW920=1,AW918,AW918+AV922),AV922)</f>
        <v>0</v>
      </c>
      <c r="AX922" s="67">
        <f t="shared" ref="AX922" si="17325">IF(AX917&gt;0,IF(AX920=1,AX918,AX918+AW922),AW922)</f>
        <v>0</v>
      </c>
      <c r="AY922" s="67">
        <f t="shared" ref="AY922" si="17326">IF(AY917&gt;0,IF(AY920=1,AY918,AY918+AX922),AX922)</f>
        <v>0</v>
      </c>
      <c r="AZ922" s="67">
        <f t="shared" ref="AZ922" si="17327">IF(AZ917&gt;0,IF(AZ920=1,AZ918,AZ918+AY922),AY922)</f>
        <v>0</v>
      </c>
      <c r="BA922" s="67">
        <f t="shared" ref="BA922" si="17328">IF(BA917&gt;0,IF(BA920=1,BA918,BA918+AZ922),AZ922)</f>
        <v>0</v>
      </c>
      <c r="BB922" s="67">
        <f t="shared" ref="BB922" si="17329">IF(BB917&gt;0,IF(BB920=1,BB918,BB918+BA922),BA922)</f>
        <v>0</v>
      </c>
      <c r="BC922" s="67">
        <f t="shared" ref="BC922" si="17330">IF(BC917&gt;0,IF(BC920=1,BC918,BC918+BB922),BB922)</f>
        <v>0</v>
      </c>
      <c r="BD922" s="67">
        <f t="shared" ref="BD922" si="17331">IF(BD917&gt;0,IF(BD920=1,BD918,BD918+BC922),BC922)</f>
        <v>0</v>
      </c>
      <c r="BE922" s="67">
        <f t="shared" ref="BE922" si="17332">IF(BE917&gt;0,IF(BE920=1,BE918,BE918+BD922),BD922)</f>
        <v>0</v>
      </c>
      <c r="BF922" s="67">
        <f t="shared" ref="BF922" si="17333">IF(BF917&gt;0,IF(BF920=1,BF918,BF918+BE922),BE922)</f>
        <v>0</v>
      </c>
      <c r="BG922" s="67">
        <f t="shared" ref="BG922" si="17334">IF(BG917&gt;0,IF(BG920=1,BG918,BG918+BF922),BF922)</f>
        <v>0</v>
      </c>
      <c r="BH922" s="67">
        <f t="shared" ref="BH922" si="17335">IF(BH917&gt;0,IF(BH920=1,BH918,BH918+BG922),BG922)</f>
        <v>0</v>
      </c>
      <c r="BI922" s="67">
        <f t="shared" ref="BI922" si="17336">IF(BI917&gt;0,IF(BI920=1,BI918,BI918+BH922),BH922)</f>
        <v>0</v>
      </c>
      <c r="BJ922" s="67">
        <f t="shared" ref="BJ922" si="17337">IF(BJ917&gt;0,IF(BJ920=1,BJ918,BJ918+BI922),BI922)</f>
        <v>0</v>
      </c>
      <c r="BK922" s="67">
        <f t="shared" ref="BK922" si="17338">IF(BK917&gt;0,IF(BK920=1,BK918,BK918+BJ922),BJ922)</f>
        <v>0</v>
      </c>
      <c r="BL922" s="67">
        <f t="shared" ref="BL922" si="17339">IF(BL917&gt;0,IF(BL920=1,BL918,BL918+BK922),BK922)</f>
        <v>0</v>
      </c>
      <c r="BM922" s="67">
        <f t="shared" ref="BM922" si="17340">IF(BM917&gt;0,IF(BM920=1,BM918,BM918+BL922),BL922)</f>
        <v>0</v>
      </c>
      <c r="BN922" s="362"/>
      <c r="BO922" s="364"/>
      <c r="BP922" s="366"/>
      <c r="BQ922" s="366"/>
      <c r="BR922" s="106"/>
      <c r="BS922" s="106"/>
      <c r="BT922" s="106"/>
      <c r="BU922" s="106"/>
      <c r="BV922" s="106"/>
      <c r="BW922" s="106"/>
      <c r="BX922" s="106"/>
      <c r="BY922" s="106"/>
      <c r="BZ922" s="106"/>
      <c r="CA922" s="106"/>
      <c r="CB922" s="106"/>
      <c r="CC922" s="106"/>
      <c r="CD922" s="106"/>
      <c r="CE922" s="106"/>
      <c r="CF922" s="106"/>
      <c r="CG922" s="106"/>
    </row>
    <row r="923" spans="1:85" s="245" customFormat="1" ht="41.5" hidden="1" customHeight="1" x14ac:dyDescent="0.35">
      <c r="A923" s="243"/>
      <c r="B923" s="128"/>
      <c r="C923" s="80"/>
      <c r="D923" s="80"/>
      <c r="E923" s="80"/>
      <c r="F923" s="80"/>
      <c r="G923" s="80"/>
      <c r="H923" s="80"/>
      <c r="I923" s="80"/>
      <c r="J923" s="80"/>
      <c r="K923" s="80"/>
      <c r="L923" s="80"/>
      <c r="M923" s="64"/>
      <c r="N923" s="7"/>
      <c r="O923" s="192"/>
      <c r="P923" s="106"/>
      <c r="Q923" s="65" t="s">
        <v>162</v>
      </c>
      <c r="R923" s="67">
        <f>R925</f>
        <v>0</v>
      </c>
      <c r="S923" s="67">
        <f t="shared" ref="S923" si="17341">IF(S920=1,S925,S925+R923)</f>
        <v>0</v>
      </c>
      <c r="T923" s="67">
        <f t="shared" ref="T923" si="17342">IF(T920=1,T925,T925+S923)</f>
        <v>0</v>
      </c>
      <c r="U923" s="67">
        <f t="shared" ref="U923" si="17343">IF(U920=1,U925,U925+T923)</f>
        <v>0</v>
      </c>
      <c r="V923" s="67">
        <f t="shared" ref="V923" si="17344">IF(V920=1,V925,V925+U923)</f>
        <v>0</v>
      </c>
      <c r="W923" s="67">
        <f t="shared" ref="W923" si="17345">IF(W920=1,W925,W925+V923)</f>
        <v>0</v>
      </c>
      <c r="X923" s="67">
        <f t="shared" ref="X923" si="17346">IF(X920=1,X925,X925+W923)</f>
        <v>0</v>
      </c>
      <c r="Y923" s="67">
        <f t="shared" ref="Y923" si="17347">IF(Y920=1,Y925,Y925+X923)</f>
        <v>0</v>
      </c>
      <c r="Z923" s="67">
        <f t="shared" ref="Z923" si="17348">IF(Z920=1,Z925,Z925+Y923)</f>
        <v>0</v>
      </c>
      <c r="AA923" s="67">
        <f t="shared" ref="AA923" si="17349">IF(AA920=1,AA925,AA925+Z923)</f>
        <v>0</v>
      </c>
      <c r="AB923" s="67">
        <f t="shared" ref="AB923" si="17350">IF(AB920=1,AB925,AB925+AA923)</f>
        <v>0</v>
      </c>
      <c r="AC923" s="67">
        <f t="shared" ref="AC923" si="17351">IF(AC920=1,AC925,AC925+AB923)</f>
        <v>0</v>
      </c>
      <c r="AD923" s="67">
        <f t="shared" ref="AD923" si="17352">IF(AD920=1,AD925,AD925+AC923)</f>
        <v>0</v>
      </c>
      <c r="AE923" s="67">
        <f t="shared" ref="AE923" si="17353">IF(AE920=1,AE925,AE925+AD923)</f>
        <v>0</v>
      </c>
      <c r="AF923" s="67">
        <f t="shared" ref="AF923" si="17354">IF(AF920=1,AF925,AF925+AE923)</f>
        <v>0</v>
      </c>
      <c r="AG923" s="67">
        <f t="shared" ref="AG923" si="17355">IF(AG920=1,AG925,AG925+AF923)</f>
        <v>0</v>
      </c>
      <c r="AH923" s="67">
        <f t="shared" ref="AH923" si="17356">IF(AH920=1,AH925,AH925+AG923)</f>
        <v>0</v>
      </c>
      <c r="AI923" s="67">
        <f t="shared" ref="AI923" si="17357">IF(AI920=1,AI925,AI925+AH923)</f>
        <v>0</v>
      </c>
      <c r="AJ923" s="67">
        <f t="shared" ref="AJ923" si="17358">IF(AJ920=1,AJ925,AJ925+AI923)</f>
        <v>0</v>
      </c>
      <c r="AK923" s="67">
        <f t="shared" ref="AK923" si="17359">IF(AK920=1,AK925,AK925+AJ923)</f>
        <v>0</v>
      </c>
      <c r="AL923" s="67">
        <f t="shared" ref="AL923" si="17360">IF(AL920=1,AL925,AL925+AK923)</f>
        <v>0</v>
      </c>
      <c r="AM923" s="67">
        <f t="shared" ref="AM923" si="17361">IF(AM920=1,AM925,AM925+AL923)</f>
        <v>0</v>
      </c>
      <c r="AN923" s="67">
        <f t="shared" ref="AN923" si="17362">IF(AN920=1,AN925,AN925+AM923)</f>
        <v>0</v>
      </c>
      <c r="AO923" s="67">
        <f t="shared" ref="AO923" si="17363">IF(AO920=1,AO925,AO925+AN923)</f>
        <v>0</v>
      </c>
      <c r="AP923" s="67">
        <f t="shared" ref="AP923" si="17364">IF(AP920=1,AP925,AP925+AO923)</f>
        <v>0</v>
      </c>
      <c r="AQ923" s="67">
        <f t="shared" ref="AQ923" si="17365">IF(AQ920=1,AQ925,AQ925+AP923)</f>
        <v>0</v>
      </c>
      <c r="AR923" s="67">
        <f t="shared" ref="AR923" si="17366">IF(AR920=1,AR925,AR925+AQ923)</f>
        <v>0</v>
      </c>
      <c r="AS923" s="67">
        <f t="shared" ref="AS923" si="17367">IF(AS920=1,AS925,AS925+AR923)</f>
        <v>0</v>
      </c>
      <c r="AT923" s="67">
        <f t="shared" ref="AT923" si="17368">IF(AT920=1,AT925,AT925+AS923)</f>
        <v>0</v>
      </c>
      <c r="AU923" s="67">
        <f t="shared" ref="AU923" si="17369">IF(AU920=1,AU925,AU925+AT923)</f>
        <v>0</v>
      </c>
      <c r="AV923" s="67">
        <f t="shared" ref="AV923" si="17370">IF(AV920=1,AV925,AV925+AU923)</f>
        <v>0</v>
      </c>
      <c r="AW923" s="67">
        <f t="shared" ref="AW923" si="17371">IF(AW920=1,AW925,AW925+AV923)</f>
        <v>0</v>
      </c>
      <c r="AX923" s="67">
        <f t="shared" ref="AX923" si="17372">IF(AX920=1,AX925,AX925+AW923)</f>
        <v>0</v>
      </c>
      <c r="AY923" s="67">
        <f t="shared" ref="AY923" si="17373">IF(AY920=1,AY925,AY925+AX923)</f>
        <v>0</v>
      </c>
      <c r="AZ923" s="67">
        <f t="shared" ref="AZ923" si="17374">IF(AZ920=1,AZ925,AZ925+AY923)</f>
        <v>0</v>
      </c>
      <c r="BA923" s="67">
        <f t="shared" ref="BA923" si="17375">IF(BA920=1,BA925,BA925+AZ923)</f>
        <v>0</v>
      </c>
      <c r="BB923" s="67">
        <f t="shared" ref="BB923" si="17376">IF(BB920=1,BB925,BB925+BA923)</f>
        <v>0</v>
      </c>
      <c r="BC923" s="67">
        <f t="shared" ref="BC923" si="17377">IF(BC920=1,BC925,BC925+BB923)</f>
        <v>0</v>
      </c>
      <c r="BD923" s="67">
        <f t="shared" ref="BD923" si="17378">IF(BD920=1,BD925,BD925+BC923)</f>
        <v>0</v>
      </c>
      <c r="BE923" s="67">
        <f t="shared" ref="BE923" si="17379">IF(BE920=1,BE925,BE925+BD923)</f>
        <v>0</v>
      </c>
      <c r="BF923" s="67">
        <f t="shared" ref="BF923" si="17380">IF(BF920=1,BF925,BF925+BE923)</f>
        <v>0</v>
      </c>
      <c r="BG923" s="67">
        <f t="shared" ref="BG923" si="17381">IF(BG920=1,BG925,BG925+BF923)</f>
        <v>0</v>
      </c>
      <c r="BH923" s="67">
        <f t="shared" ref="BH923" si="17382">IF(BH920=1,BH925,BH925+BG923)</f>
        <v>0</v>
      </c>
      <c r="BI923" s="67">
        <f t="shared" ref="BI923" si="17383">IF(BI920=1,BI925,BI925+BH923)</f>
        <v>0</v>
      </c>
      <c r="BJ923" s="67">
        <f t="shared" ref="BJ923" si="17384">IF(BJ920=1,BJ925,BJ925+BI923)</f>
        <v>0</v>
      </c>
      <c r="BK923" s="67">
        <f t="shared" ref="BK923" si="17385">IF(BK920=1,BK925,BK925+BJ923)</f>
        <v>0</v>
      </c>
      <c r="BL923" s="67">
        <f t="shared" ref="BL923" si="17386">IF(BL920=1,BL925,BL925+BK923)</f>
        <v>0</v>
      </c>
      <c r="BM923" s="67">
        <f t="shared" ref="BM923" si="17387">IF(BM920=1,BM925,BM925+BL923)</f>
        <v>0</v>
      </c>
      <c r="BN923" s="362"/>
      <c r="BO923" s="364"/>
      <c r="BP923" s="366"/>
      <c r="BQ923" s="366"/>
      <c r="BR923" s="106"/>
      <c r="BS923" s="106"/>
      <c r="BT923" s="106"/>
      <c r="BU923" s="106"/>
      <c r="BV923" s="106"/>
      <c r="BW923" s="106"/>
      <c r="BX923" s="106"/>
      <c r="BY923" s="106"/>
      <c r="BZ923" s="106"/>
      <c r="CA923" s="106"/>
      <c r="CB923" s="106"/>
      <c r="CC923" s="106"/>
      <c r="CD923" s="106"/>
      <c r="CE923" s="106"/>
      <c r="CF923" s="106"/>
      <c r="CG923" s="106"/>
    </row>
    <row r="924" spans="1:85" s="245" customFormat="1" ht="29" x14ac:dyDescent="0.35">
      <c r="A924" s="243"/>
      <c r="B924" s="128"/>
      <c r="C924" s="80"/>
      <c r="D924" s="80"/>
      <c r="E924" s="80"/>
      <c r="F924" s="80"/>
      <c r="G924" s="80"/>
      <c r="H924" s="80"/>
      <c r="I924" s="80"/>
      <c r="J924" s="80"/>
      <c r="K924" s="80"/>
      <c r="L924" s="80"/>
      <c r="M924" s="64"/>
      <c r="N924" s="7"/>
      <c r="O924" s="192"/>
      <c r="P924" s="106"/>
      <c r="Q924" s="63" t="s">
        <v>160</v>
      </c>
      <c r="R924" s="68">
        <f t="shared" ref="R924:BM924" si="17388">1720/12*R917</f>
        <v>0</v>
      </c>
      <c r="S924" s="68">
        <f t="shared" si="17388"/>
        <v>0</v>
      </c>
      <c r="T924" s="68">
        <f t="shared" si="17388"/>
        <v>0</v>
      </c>
      <c r="U924" s="68">
        <f t="shared" si="17388"/>
        <v>0</v>
      </c>
      <c r="V924" s="68">
        <f t="shared" si="17388"/>
        <v>0</v>
      </c>
      <c r="W924" s="68">
        <f t="shared" si="17388"/>
        <v>0</v>
      </c>
      <c r="X924" s="68">
        <f t="shared" si="17388"/>
        <v>0</v>
      </c>
      <c r="Y924" s="68">
        <f t="shared" si="17388"/>
        <v>0</v>
      </c>
      <c r="Z924" s="68">
        <f t="shared" si="17388"/>
        <v>0</v>
      </c>
      <c r="AA924" s="68">
        <f t="shared" si="17388"/>
        <v>0</v>
      </c>
      <c r="AB924" s="68">
        <f t="shared" si="17388"/>
        <v>0</v>
      </c>
      <c r="AC924" s="68">
        <f t="shared" si="17388"/>
        <v>0</v>
      </c>
      <c r="AD924" s="68">
        <f t="shared" si="17388"/>
        <v>0</v>
      </c>
      <c r="AE924" s="68">
        <f t="shared" si="17388"/>
        <v>0</v>
      </c>
      <c r="AF924" s="68">
        <f t="shared" si="17388"/>
        <v>0</v>
      </c>
      <c r="AG924" s="68">
        <f t="shared" si="17388"/>
        <v>0</v>
      </c>
      <c r="AH924" s="68">
        <f t="shared" si="17388"/>
        <v>0</v>
      </c>
      <c r="AI924" s="68">
        <f t="shared" si="17388"/>
        <v>0</v>
      </c>
      <c r="AJ924" s="68">
        <f t="shared" si="17388"/>
        <v>0</v>
      </c>
      <c r="AK924" s="68">
        <f t="shared" si="17388"/>
        <v>0</v>
      </c>
      <c r="AL924" s="68">
        <f t="shared" si="17388"/>
        <v>0</v>
      </c>
      <c r="AM924" s="68">
        <f t="shared" si="17388"/>
        <v>0</v>
      </c>
      <c r="AN924" s="68">
        <f t="shared" si="17388"/>
        <v>0</v>
      </c>
      <c r="AO924" s="68">
        <f t="shared" si="17388"/>
        <v>0</v>
      </c>
      <c r="AP924" s="68">
        <f t="shared" si="17388"/>
        <v>0</v>
      </c>
      <c r="AQ924" s="68">
        <f t="shared" si="17388"/>
        <v>0</v>
      </c>
      <c r="AR924" s="68">
        <f t="shared" si="17388"/>
        <v>0</v>
      </c>
      <c r="AS924" s="68">
        <f t="shared" si="17388"/>
        <v>0</v>
      </c>
      <c r="AT924" s="68">
        <f t="shared" si="17388"/>
        <v>0</v>
      </c>
      <c r="AU924" s="68">
        <f t="shared" si="17388"/>
        <v>0</v>
      </c>
      <c r="AV924" s="68">
        <f t="shared" si="17388"/>
        <v>0</v>
      </c>
      <c r="AW924" s="68">
        <f t="shared" si="17388"/>
        <v>0</v>
      </c>
      <c r="AX924" s="68">
        <f t="shared" si="17388"/>
        <v>0</v>
      </c>
      <c r="AY924" s="68">
        <f t="shared" si="17388"/>
        <v>0</v>
      </c>
      <c r="AZ924" s="68">
        <f t="shared" si="17388"/>
        <v>0</v>
      </c>
      <c r="BA924" s="68">
        <f t="shared" si="17388"/>
        <v>0</v>
      </c>
      <c r="BB924" s="68">
        <f t="shared" si="17388"/>
        <v>0</v>
      </c>
      <c r="BC924" s="68">
        <f t="shared" si="17388"/>
        <v>0</v>
      </c>
      <c r="BD924" s="68">
        <f t="shared" si="17388"/>
        <v>0</v>
      </c>
      <c r="BE924" s="68">
        <f t="shared" si="17388"/>
        <v>0</v>
      </c>
      <c r="BF924" s="68">
        <f t="shared" si="17388"/>
        <v>0</v>
      </c>
      <c r="BG924" s="68">
        <f t="shared" si="17388"/>
        <v>0</v>
      </c>
      <c r="BH924" s="68">
        <f t="shared" si="17388"/>
        <v>0</v>
      </c>
      <c r="BI924" s="68">
        <f t="shared" si="17388"/>
        <v>0</v>
      </c>
      <c r="BJ924" s="68">
        <f t="shared" si="17388"/>
        <v>0</v>
      </c>
      <c r="BK924" s="68">
        <f t="shared" si="17388"/>
        <v>0</v>
      </c>
      <c r="BL924" s="68">
        <f t="shared" si="17388"/>
        <v>0</v>
      </c>
      <c r="BM924" s="68">
        <f t="shared" si="17388"/>
        <v>0</v>
      </c>
      <c r="BN924" s="362"/>
      <c r="BO924" s="364"/>
      <c r="BP924" s="366"/>
      <c r="BQ924" s="366"/>
      <c r="BR924" s="106"/>
      <c r="BS924" s="106"/>
      <c r="BT924" s="106"/>
      <c r="BU924" s="106"/>
      <c r="BV924" s="106"/>
      <c r="BW924" s="106"/>
      <c r="BX924" s="106"/>
      <c r="BY924" s="106"/>
      <c r="BZ924" s="106"/>
      <c r="CA924" s="106"/>
      <c r="CB924" s="106"/>
      <c r="CC924" s="106"/>
      <c r="CD924" s="106"/>
      <c r="CE924" s="106"/>
      <c r="CF924" s="106"/>
      <c r="CG924" s="106"/>
    </row>
    <row r="925" spans="1:85" s="245" customFormat="1" ht="29" x14ac:dyDescent="0.35">
      <c r="A925" s="243"/>
      <c r="B925" s="128"/>
      <c r="C925" s="80"/>
      <c r="D925" s="80"/>
      <c r="E925" s="80"/>
      <c r="F925" s="80"/>
      <c r="G925" s="80"/>
      <c r="H925" s="80"/>
      <c r="I925" s="80"/>
      <c r="J925" s="80"/>
      <c r="K925" s="80"/>
      <c r="L925" s="80"/>
      <c r="M925" s="64"/>
      <c r="N925" s="7"/>
      <c r="O925" s="192"/>
      <c r="P925" s="106"/>
      <c r="Q925" s="63" t="s">
        <v>144</v>
      </c>
      <c r="R925" s="68">
        <f>FLOOR(IF(OR(R920=0,R920=1),IF(R918&gt;=R924,R924,R918)+0.00000001,IF(R922&gt;=R921,R921,R922))+0.00000001,1)</f>
        <v>0</v>
      </c>
      <c r="S925" s="68">
        <f t="shared" ref="S925" si="17389">FLOOR(IF(OR(S920=0,S920=1),IF(S924&gt;S921,S921,IF(S918&gt;=S924,S924,S918)+0.00000001),IF(S922&gt;=S921,S921-R923,S922-R923)+0.00000001),1)</f>
        <v>0</v>
      </c>
      <c r="T925" s="68">
        <f t="shared" ref="T925" si="17390">FLOOR(IF(OR(T920=0,T920=1),IF(T924&gt;T921,T921,IF(T918&gt;=T924,T924,T918)+0.00000001),IF(T922&gt;=T921,T921-S923,T922-S923)+0.00000001),1)</f>
        <v>0</v>
      </c>
      <c r="U925" s="68">
        <f t="shared" ref="U925" si="17391">FLOOR(IF(OR(U920=0,U920=1),IF(U924&gt;U921,U921,IF(U918&gt;=U924,U924,U918)+0.00000001),IF(U922&gt;=U921,U921-T923,U922-T923)+0.00000001),1)</f>
        <v>0</v>
      </c>
      <c r="V925" s="68">
        <f t="shared" ref="V925" si="17392">FLOOR(IF(OR(V920=0,V920=1),IF(V924&gt;V921,V921,IF(V918&gt;=V924,V924,V918)+0.00000001),IF(V922&gt;=V921,V921-U923,V922-U923)+0.00000001),1)</f>
        <v>0</v>
      </c>
      <c r="W925" s="68">
        <f t="shared" ref="W925" si="17393">FLOOR(IF(OR(W920=0,W920=1),IF(W924&gt;W921,W921,IF(W918&gt;=W924,W924,W918)+0.00000001),IF(W922&gt;=W921,W921-V923,W922-V923)+0.00000001),1)</f>
        <v>0</v>
      </c>
      <c r="X925" s="68">
        <f t="shared" ref="X925" si="17394">FLOOR(IF(OR(X920=0,X920=1),IF(X924&gt;X921,X921,IF(X918&gt;=X924,X924,X918)+0.00000001),IF(X922&gt;=X921,X921-W923,X922-W923)+0.00000001),1)</f>
        <v>0</v>
      </c>
      <c r="Y925" s="68">
        <f t="shared" ref="Y925" si="17395">FLOOR(IF(OR(Y920=0,Y920=1),IF(Y924&gt;Y921,Y921,IF(Y918&gt;=Y924,Y924,Y918)+0.00000001),IF(Y922&gt;=Y921,Y921-X923,Y922-X923)+0.00000001),1)</f>
        <v>0</v>
      </c>
      <c r="Z925" s="68">
        <f t="shared" ref="Z925" si="17396">FLOOR(IF(OR(Z920=0,Z920=1),IF(Z924&gt;Z921,Z921,IF(Z918&gt;=Z924,Z924,Z918)+0.00000001),IF(Z922&gt;=Z921,Z921-Y923,Z922-Y923)+0.00000001),1)</f>
        <v>0</v>
      </c>
      <c r="AA925" s="68">
        <f t="shared" ref="AA925" si="17397">FLOOR(IF(OR(AA920=0,AA920=1),IF(AA924&gt;AA921,AA921,IF(AA918&gt;=AA924,AA924,AA918)+0.00000001),IF(AA922&gt;=AA921,AA921-Z923,AA922-Z923)+0.00000001),1)</f>
        <v>0</v>
      </c>
      <c r="AB925" s="68">
        <f t="shared" ref="AB925" si="17398">FLOOR(IF(OR(AB920=0,AB920=1),IF(AB924&gt;AB921,AB921,IF(AB918&gt;=AB924,AB924,AB918)+0.00000001),IF(AB922&gt;=AB921,AB921-AA923,AB922-AA923)+0.00000001),1)</f>
        <v>0</v>
      </c>
      <c r="AC925" s="68">
        <f t="shared" ref="AC925" si="17399">FLOOR(IF(OR(AC920=0,AC920=1),IF(AC924&gt;AC921,AC921,IF(AC918&gt;=AC924,AC924,AC918)+0.00000001),IF(AC922&gt;=AC921,AC921-AB923,AC922-AB923)+0.00000001),1)</f>
        <v>0</v>
      </c>
      <c r="AD925" s="68">
        <f t="shared" ref="AD925" si="17400">FLOOR(IF(OR(AD920=0,AD920=1),IF(AD924&gt;AD921,AD921,IF(AD918&gt;=AD924,AD924,AD918)+0.00000001),IF(AD922&gt;=AD921,AD921-AC923,AD922-AC923)+0.00000001),1)</f>
        <v>0</v>
      </c>
      <c r="AE925" s="68">
        <f t="shared" ref="AE925" si="17401">FLOOR(IF(OR(AE920=0,AE920=1),IF(AE924&gt;AE921,AE921,IF(AE918&gt;=AE924,AE924,AE918)+0.00000001),IF(AE922&gt;=AE921,AE921-AD923,AE922-AD923)+0.00000001),1)</f>
        <v>0</v>
      </c>
      <c r="AF925" s="68">
        <f t="shared" ref="AF925" si="17402">FLOOR(IF(OR(AF920=0,AF920=1),IF(AF924&gt;AF921,AF921,IF(AF918&gt;=AF924,AF924,AF918)+0.00000001),IF(AF922&gt;=AF921,AF921-AE923,AF922-AE923)+0.00000001),1)</f>
        <v>0</v>
      </c>
      <c r="AG925" s="68">
        <f t="shared" ref="AG925" si="17403">FLOOR(IF(OR(AG920=0,AG920=1),IF(AG924&gt;AG921,AG921,IF(AG918&gt;=AG924,AG924,AG918)+0.00000001),IF(AG922&gt;=AG921,AG921-AF923,AG922-AF923)+0.00000001),1)</f>
        <v>0</v>
      </c>
      <c r="AH925" s="68">
        <f t="shared" ref="AH925" si="17404">FLOOR(IF(OR(AH920=0,AH920=1),IF(AH924&gt;AH921,AH921,IF(AH918&gt;=AH924,AH924,AH918)+0.00000001),IF(AH922&gt;=AH921,AH921-AG923,AH922-AG923)+0.00000001),1)</f>
        <v>0</v>
      </c>
      <c r="AI925" s="68">
        <f t="shared" ref="AI925" si="17405">FLOOR(IF(OR(AI920=0,AI920=1),IF(AI924&gt;AI921,AI921,IF(AI918&gt;=AI924,AI924,AI918)+0.00000001),IF(AI922&gt;=AI921,AI921-AH923,AI922-AH923)+0.00000001),1)</f>
        <v>0</v>
      </c>
      <c r="AJ925" s="68">
        <f t="shared" ref="AJ925" si="17406">FLOOR(IF(OR(AJ920=0,AJ920=1),IF(AJ924&gt;AJ921,AJ921,IF(AJ918&gt;=AJ924,AJ924,AJ918)+0.00000001),IF(AJ922&gt;=AJ921,AJ921-AI923,AJ922-AI923)+0.00000001),1)</f>
        <v>0</v>
      </c>
      <c r="AK925" s="68">
        <f t="shared" ref="AK925" si="17407">FLOOR(IF(OR(AK920=0,AK920=1),IF(AK924&gt;AK921,AK921,IF(AK918&gt;=AK924,AK924,AK918)+0.00000001),IF(AK922&gt;=AK921,AK921-AJ923,AK922-AJ923)+0.00000001),1)</f>
        <v>0</v>
      </c>
      <c r="AL925" s="68">
        <f t="shared" ref="AL925" si="17408">FLOOR(IF(OR(AL920=0,AL920=1),IF(AL924&gt;AL921,AL921,IF(AL918&gt;=AL924,AL924,AL918)+0.00000001),IF(AL922&gt;=AL921,AL921-AK923,AL922-AK923)+0.00000001),1)</f>
        <v>0</v>
      </c>
      <c r="AM925" s="68">
        <f t="shared" ref="AM925" si="17409">FLOOR(IF(OR(AM920=0,AM920=1),IF(AM924&gt;AM921,AM921,IF(AM918&gt;=AM924,AM924,AM918)+0.00000001),IF(AM922&gt;=AM921,AM921-AL923,AM922-AL923)+0.00000001),1)</f>
        <v>0</v>
      </c>
      <c r="AN925" s="68">
        <f t="shared" ref="AN925" si="17410">FLOOR(IF(OR(AN920=0,AN920=1),IF(AN924&gt;AN921,AN921,IF(AN918&gt;=AN924,AN924,AN918)+0.00000001),IF(AN922&gt;=AN921,AN921-AM923,AN922-AM923)+0.00000001),1)</f>
        <v>0</v>
      </c>
      <c r="AO925" s="68">
        <f t="shared" ref="AO925" si="17411">FLOOR(IF(OR(AO920=0,AO920=1),IF(AO924&gt;AO921,AO921,IF(AO918&gt;=AO924,AO924,AO918)+0.00000001),IF(AO922&gt;=AO921,AO921-AN923,AO922-AN923)+0.00000001),1)</f>
        <v>0</v>
      </c>
      <c r="AP925" s="68">
        <f t="shared" ref="AP925" si="17412">FLOOR(IF(OR(AP920=0,AP920=1),IF(AP924&gt;AP921,AP921,IF(AP918&gt;=AP924,AP924,AP918)+0.00000001),IF(AP922&gt;=AP921,AP921-AO923,AP922-AO923)+0.00000001),1)</f>
        <v>0</v>
      </c>
      <c r="AQ925" s="68">
        <f t="shared" ref="AQ925" si="17413">FLOOR(IF(OR(AQ920=0,AQ920=1),IF(AQ924&gt;AQ921,AQ921,IF(AQ918&gt;=AQ924,AQ924,AQ918)+0.00000001),IF(AQ922&gt;=AQ921,AQ921-AP923,AQ922-AP923)+0.00000001),1)</f>
        <v>0</v>
      </c>
      <c r="AR925" s="68">
        <f t="shared" ref="AR925" si="17414">FLOOR(IF(OR(AR920=0,AR920=1),IF(AR924&gt;AR921,AR921,IF(AR918&gt;=AR924,AR924,AR918)+0.00000001),IF(AR922&gt;=AR921,AR921-AQ923,AR922-AQ923)+0.00000001),1)</f>
        <v>0</v>
      </c>
      <c r="AS925" s="68">
        <f t="shared" ref="AS925" si="17415">FLOOR(IF(OR(AS920=0,AS920=1),IF(AS924&gt;AS921,AS921,IF(AS918&gt;=AS924,AS924,AS918)+0.00000001),IF(AS922&gt;=AS921,AS921-AR923,AS922-AR923)+0.00000001),1)</f>
        <v>0</v>
      </c>
      <c r="AT925" s="68">
        <f t="shared" ref="AT925" si="17416">FLOOR(IF(OR(AT920=0,AT920=1),IF(AT924&gt;AT921,AT921,IF(AT918&gt;=AT924,AT924,AT918)+0.00000001),IF(AT922&gt;=AT921,AT921-AS923,AT922-AS923)+0.00000001),1)</f>
        <v>0</v>
      </c>
      <c r="AU925" s="68">
        <f t="shared" ref="AU925" si="17417">FLOOR(IF(OR(AU920=0,AU920=1),IF(AU924&gt;AU921,AU921,IF(AU918&gt;=AU924,AU924,AU918)+0.00000001),IF(AU922&gt;=AU921,AU921-AT923,AU922-AT923)+0.00000001),1)</f>
        <v>0</v>
      </c>
      <c r="AV925" s="68">
        <f t="shared" ref="AV925" si="17418">FLOOR(IF(OR(AV920=0,AV920=1),IF(AV924&gt;AV921,AV921,IF(AV918&gt;=AV924,AV924,AV918)+0.00000001),IF(AV922&gt;=AV921,AV921-AU923,AV922-AU923)+0.00000001),1)</f>
        <v>0</v>
      </c>
      <c r="AW925" s="68">
        <f t="shared" ref="AW925" si="17419">FLOOR(IF(OR(AW920=0,AW920=1),IF(AW924&gt;AW921,AW921,IF(AW918&gt;=AW924,AW924,AW918)+0.00000001),IF(AW922&gt;=AW921,AW921-AV923,AW922-AV923)+0.00000001),1)</f>
        <v>0</v>
      </c>
      <c r="AX925" s="68">
        <f t="shared" ref="AX925" si="17420">FLOOR(IF(OR(AX920=0,AX920=1),IF(AX924&gt;AX921,AX921,IF(AX918&gt;=AX924,AX924,AX918)+0.00000001),IF(AX922&gt;=AX921,AX921-AW923,AX922-AW923)+0.00000001),1)</f>
        <v>0</v>
      </c>
      <c r="AY925" s="68">
        <f t="shared" ref="AY925" si="17421">FLOOR(IF(OR(AY920=0,AY920=1),IF(AY924&gt;AY921,AY921,IF(AY918&gt;=AY924,AY924,AY918)+0.00000001),IF(AY922&gt;=AY921,AY921-AX923,AY922-AX923)+0.00000001),1)</f>
        <v>0</v>
      </c>
      <c r="AZ925" s="68">
        <f t="shared" ref="AZ925" si="17422">FLOOR(IF(OR(AZ920=0,AZ920=1),IF(AZ924&gt;AZ921,AZ921,IF(AZ918&gt;=AZ924,AZ924,AZ918)+0.00000001),IF(AZ922&gt;=AZ921,AZ921-AY923,AZ922-AY923)+0.00000001),1)</f>
        <v>0</v>
      </c>
      <c r="BA925" s="68">
        <f t="shared" ref="BA925" si="17423">FLOOR(IF(OR(BA920=0,BA920=1),IF(BA924&gt;BA921,BA921,IF(BA918&gt;=BA924,BA924,BA918)+0.00000001),IF(BA922&gt;=BA921,BA921-AZ923,BA922-AZ923)+0.00000001),1)</f>
        <v>0</v>
      </c>
      <c r="BB925" s="68">
        <f t="shared" ref="BB925" si="17424">FLOOR(IF(OR(BB920=0,BB920=1),IF(BB924&gt;BB921,BB921,IF(BB918&gt;=BB924,BB924,BB918)+0.00000001),IF(BB922&gt;=BB921,BB921-BA923,BB922-BA923)+0.00000001),1)</f>
        <v>0</v>
      </c>
      <c r="BC925" s="68">
        <f t="shared" ref="BC925" si="17425">FLOOR(IF(OR(BC920=0,BC920=1),IF(BC924&gt;BC921,BC921,IF(BC918&gt;=BC924,BC924,BC918)+0.00000001),IF(BC922&gt;=BC921,BC921-BB923,BC922-BB923)+0.00000001),1)</f>
        <v>0</v>
      </c>
      <c r="BD925" s="68">
        <f t="shared" ref="BD925" si="17426">FLOOR(IF(OR(BD920=0,BD920=1),IF(BD924&gt;BD921,BD921,IF(BD918&gt;=BD924,BD924,BD918)+0.00000001),IF(BD922&gt;=BD921,BD921-BC923,BD922-BC923)+0.00000001),1)</f>
        <v>0</v>
      </c>
      <c r="BE925" s="68">
        <f t="shared" ref="BE925" si="17427">FLOOR(IF(OR(BE920=0,BE920=1),IF(BE924&gt;BE921,BE921,IF(BE918&gt;=BE924,BE924,BE918)+0.00000001),IF(BE922&gt;=BE921,BE921-BD923,BE922-BD923)+0.00000001),1)</f>
        <v>0</v>
      </c>
      <c r="BF925" s="68">
        <f t="shared" ref="BF925" si="17428">FLOOR(IF(OR(BF920=0,BF920=1),IF(BF924&gt;BF921,BF921,IF(BF918&gt;=BF924,BF924,BF918)+0.00000001),IF(BF922&gt;=BF921,BF921-BE923,BF922-BE923)+0.00000001),1)</f>
        <v>0</v>
      </c>
      <c r="BG925" s="68">
        <f t="shared" ref="BG925" si="17429">FLOOR(IF(OR(BG920=0,BG920=1),IF(BG924&gt;BG921,BG921,IF(BG918&gt;=BG924,BG924,BG918)+0.00000001),IF(BG922&gt;=BG921,BG921-BF923,BG922-BF923)+0.00000001),1)</f>
        <v>0</v>
      </c>
      <c r="BH925" s="68">
        <f t="shared" ref="BH925" si="17430">FLOOR(IF(OR(BH920=0,BH920=1),IF(BH924&gt;BH921,BH921,IF(BH918&gt;=BH924,BH924,BH918)+0.00000001),IF(BH922&gt;=BH921,BH921-BG923,BH922-BG923)+0.00000001),1)</f>
        <v>0</v>
      </c>
      <c r="BI925" s="68">
        <f t="shared" ref="BI925" si="17431">FLOOR(IF(OR(BI920=0,BI920=1),IF(BI924&gt;BI921,BI921,IF(BI918&gt;=BI924,BI924,BI918)+0.00000001),IF(BI922&gt;=BI921,BI921-BH923,BI922-BH923)+0.00000001),1)</f>
        <v>0</v>
      </c>
      <c r="BJ925" s="68">
        <f t="shared" ref="BJ925" si="17432">FLOOR(IF(OR(BJ920=0,BJ920=1),IF(BJ924&gt;BJ921,BJ921,IF(BJ918&gt;=BJ924,BJ924,BJ918)+0.00000001),IF(BJ922&gt;=BJ921,BJ921-BI923,BJ922-BI923)+0.00000001),1)</f>
        <v>0</v>
      </c>
      <c r="BK925" s="68">
        <f t="shared" ref="BK925" si="17433">FLOOR(IF(OR(BK920=0,BK920=1),IF(BK924&gt;BK921,BK921,IF(BK918&gt;=BK924,BK924,BK918)+0.00000001),IF(BK922&gt;=BK921,BK921-BJ923,BK922-BJ923)+0.00000001),1)</f>
        <v>0</v>
      </c>
      <c r="BL925" s="68">
        <f t="shared" ref="BL925" si="17434">FLOOR(IF(OR(BL920=0,BL920=1),IF(BL924&gt;BL921,BL921,IF(BL918&gt;=BL924,BL924,BL918)+0.00000001),IF(BL922&gt;=BL921,BL921-BK923,BL922-BK923)+0.00000001),1)</f>
        <v>0</v>
      </c>
      <c r="BM925" s="68">
        <f t="shared" ref="BM925" si="17435">FLOOR(IF(OR(BM920=0,BM920=1),IF(BM924&gt;BM921,BM921,IF(BM918&gt;=BM924,BM924,BM918)+0.00000001),IF(BM922&gt;=BM921,BM921-BL923,BM922-BL923)+0.00000001),1)</f>
        <v>0</v>
      </c>
      <c r="BN925" s="362"/>
      <c r="BO925" s="364"/>
      <c r="BP925" s="366"/>
      <c r="BQ925" s="366"/>
      <c r="BR925" s="106"/>
      <c r="BS925" s="106"/>
      <c r="BT925" s="106"/>
      <c r="BU925" s="106"/>
      <c r="BV925" s="106"/>
      <c r="BW925" s="106"/>
      <c r="BX925" s="106"/>
      <c r="BY925" s="106"/>
      <c r="BZ925" s="106"/>
      <c r="CA925" s="106"/>
      <c r="CB925" s="106"/>
      <c r="CC925" s="106"/>
      <c r="CD925" s="106"/>
      <c r="CE925" s="106"/>
      <c r="CF925" s="106"/>
      <c r="CG925" s="106"/>
    </row>
    <row r="926" spans="1:85" s="245" customFormat="1" ht="25.4" customHeight="1" thickBot="1" x14ac:dyDescent="0.4">
      <c r="A926" s="243"/>
      <c r="B926" s="129"/>
      <c r="C926" s="69"/>
      <c r="D926" s="69"/>
      <c r="E926" s="69"/>
      <c r="F926" s="69"/>
      <c r="G926" s="69"/>
      <c r="H926" s="69"/>
      <c r="I926" s="69"/>
      <c r="J926" s="69"/>
      <c r="K926" s="69"/>
      <c r="L926" s="69"/>
      <c r="M926" s="70"/>
      <c r="N926" s="7"/>
      <c r="O926" s="193"/>
      <c r="P926" s="106"/>
      <c r="Q926" s="216" t="s">
        <v>145</v>
      </c>
      <c r="R926" s="72">
        <f>IF($J917="Ano",R925*'Podpůrná data'!$B$5,R925*'Podpůrná data'!$B$3)</f>
        <v>0</v>
      </c>
      <c r="S926" s="72">
        <f>IF($J917="Ano",S925*'Podpůrná data'!$B$5,S925*'Podpůrná data'!$B$3)</f>
        <v>0</v>
      </c>
      <c r="T926" s="72">
        <f>IF($J917="Ano",T925*'Podpůrná data'!$B$5,T925*'Podpůrná data'!$B$3)</f>
        <v>0</v>
      </c>
      <c r="U926" s="72">
        <f>IF($J917="Ano",U925*'Podpůrná data'!$B$5,U925*'Podpůrná data'!$B$3)</f>
        <v>0</v>
      </c>
      <c r="V926" s="72">
        <f>IF($J917="Ano",V925*'Podpůrná data'!$B$5,V925*'Podpůrná data'!$B$3)</f>
        <v>0</v>
      </c>
      <c r="W926" s="72">
        <f>IF($J917="Ano",W925*'Podpůrná data'!$B$5,W925*'Podpůrná data'!$B$3)</f>
        <v>0</v>
      </c>
      <c r="X926" s="72">
        <f>IF($J917="Ano",X925*'Podpůrná data'!$B$5,X925*'Podpůrná data'!$B$3)</f>
        <v>0</v>
      </c>
      <c r="Y926" s="72">
        <f>IF($J917="Ano",Y925*'Podpůrná data'!$B$5,Y925*'Podpůrná data'!$B$3)</f>
        <v>0</v>
      </c>
      <c r="Z926" s="72">
        <f>IF($J917="Ano",Z925*'Podpůrná data'!$B$5,Z925*'Podpůrná data'!$B$3)</f>
        <v>0</v>
      </c>
      <c r="AA926" s="72">
        <f>IF($J917="Ano",AA925*'Podpůrná data'!$B$5,AA925*'Podpůrná data'!$B$3)</f>
        <v>0</v>
      </c>
      <c r="AB926" s="72">
        <f>IF($J917="Ano",AB925*'Podpůrná data'!$B$5,AB925*'Podpůrná data'!$B$3)</f>
        <v>0</v>
      </c>
      <c r="AC926" s="72">
        <f>IF($J917="Ano",AC925*'Podpůrná data'!$B$5,AC925*'Podpůrná data'!$B$3)</f>
        <v>0</v>
      </c>
      <c r="AD926" s="72">
        <f>IF($J917="Ano",AD925*'Podpůrná data'!$B$5,AD925*'Podpůrná data'!$B$3)</f>
        <v>0</v>
      </c>
      <c r="AE926" s="72">
        <f>IF($J917="Ano",AE925*'Podpůrná data'!$B$5,AE925*'Podpůrná data'!$B$3)</f>
        <v>0</v>
      </c>
      <c r="AF926" s="72">
        <f>IF($J917="Ano",AF925*'Podpůrná data'!$B$5,AF925*'Podpůrná data'!$B$3)</f>
        <v>0</v>
      </c>
      <c r="AG926" s="72">
        <f>IF($J917="Ano",AG925*'Podpůrná data'!$B$5,AG925*'Podpůrná data'!$B$3)</f>
        <v>0</v>
      </c>
      <c r="AH926" s="72">
        <f>IF($J917="Ano",AH925*'Podpůrná data'!$B$5,AH925*'Podpůrná data'!$B$3)</f>
        <v>0</v>
      </c>
      <c r="AI926" s="72">
        <f>IF($J917="Ano",AI925*'Podpůrná data'!$B$5,AI925*'Podpůrná data'!$B$3)</f>
        <v>0</v>
      </c>
      <c r="AJ926" s="72">
        <f>IF($J917="Ano",AJ925*'Podpůrná data'!$B$5,AJ925*'Podpůrná data'!$B$3)</f>
        <v>0</v>
      </c>
      <c r="AK926" s="72">
        <f>IF($J917="Ano",AK925*'Podpůrná data'!$B$5,AK925*'Podpůrná data'!$B$3)</f>
        <v>0</v>
      </c>
      <c r="AL926" s="72">
        <f>IF($J917="Ano",AL925*'Podpůrná data'!$B$5,AL925*'Podpůrná data'!$B$3)</f>
        <v>0</v>
      </c>
      <c r="AM926" s="72">
        <f>IF($J917="Ano",AM925*'Podpůrná data'!$B$5,AM925*'Podpůrná data'!$B$3)</f>
        <v>0</v>
      </c>
      <c r="AN926" s="72">
        <f>IF($J917="Ano",AN925*'Podpůrná data'!$B$5,AN925*'Podpůrná data'!$B$3)</f>
        <v>0</v>
      </c>
      <c r="AO926" s="72">
        <f>IF($J917="Ano",AO925*'Podpůrná data'!$B$5,AO925*'Podpůrná data'!$B$3)</f>
        <v>0</v>
      </c>
      <c r="AP926" s="72">
        <f>IF($J917="Ano",AP925*'Podpůrná data'!$B$5,AP925*'Podpůrná data'!$B$3)</f>
        <v>0</v>
      </c>
      <c r="AQ926" s="72">
        <f>IF($J917="Ano",AQ925*'Podpůrná data'!$B$5,AQ925*'Podpůrná data'!$B$3)</f>
        <v>0</v>
      </c>
      <c r="AR926" s="72">
        <f>IF($J917="Ano",AR925*'Podpůrná data'!$B$5,AR925*'Podpůrná data'!$B$3)</f>
        <v>0</v>
      </c>
      <c r="AS926" s="72">
        <f>IF($J917="Ano",AS925*'Podpůrná data'!$B$5,AS925*'Podpůrná data'!$B$3)</f>
        <v>0</v>
      </c>
      <c r="AT926" s="72">
        <f>IF($J917="Ano",AT925*'Podpůrná data'!$B$5,AT925*'Podpůrná data'!$B$3)</f>
        <v>0</v>
      </c>
      <c r="AU926" s="72">
        <f>IF($J917="Ano",AU925*'Podpůrná data'!$B$5,AU925*'Podpůrná data'!$B$3)</f>
        <v>0</v>
      </c>
      <c r="AV926" s="72">
        <f>IF($J917="Ano",AV925*'Podpůrná data'!$B$5,AV925*'Podpůrná data'!$B$3)</f>
        <v>0</v>
      </c>
      <c r="AW926" s="72">
        <f>IF($J917="Ano",AW925*'Podpůrná data'!$B$5,AW925*'Podpůrná data'!$B$3)</f>
        <v>0</v>
      </c>
      <c r="AX926" s="72">
        <f>IF($J917="Ano",AX925*'Podpůrná data'!$B$5,AX925*'Podpůrná data'!$B$3)</f>
        <v>0</v>
      </c>
      <c r="AY926" s="72">
        <f>IF($J917="Ano",AY925*'Podpůrná data'!$B$5,AY925*'Podpůrná data'!$B$3)</f>
        <v>0</v>
      </c>
      <c r="AZ926" s="72">
        <f>IF($J917="Ano",AZ925*'Podpůrná data'!$B$5,AZ925*'Podpůrná data'!$B$3)</f>
        <v>0</v>
      </c>
      <c r="BA926" s="72">
        <f>IF($J917="Ano",BA925*'Podpůrná data'!$B$5,BA925*'Podpůrná data'!$B$3)</f>
        <v>0</v>
      </c>
      <c r="BB926" s="72">
        <f>IF($J917="Ano",BB925*'Podpůrná data'!$B$5,BB925*'Podpůrná data'!$B$3)</f>
        <v>0</v>
      </c>
      <c r="BC926" s="72">
        <f>IF($J917="Ano",BC925*'Podpůrná data'!$B$5,BC925*'Podpůrná data'!$B$3)</f>
        <v>0</v>
      </c>
      <c r="BD926" s="72">
        <f>IF($J917="Ano",BD925*'Podpůrná data'!$B$5,BD925*'Podpůrná data'!$B$3)</f>
        <v>0</v>
      </c>
      <c r="BE926" s="72">
        <f>IF($J917="Ano",BE925*'Podpůrná data'!$B$5,BE925*'Podpůrná data'!$B$3)</f>
        <v>0</v>
      </c>
      <c r="BF926" s="72">
        <f>IF($J917="Ano",BF925*'Podpůrná data'!$B$5,BF925*'Podpůrná data'!$B$3)</f>
        <v>0</v>
      </c>
      <c r="BG926" s="72">
        <f>IF($J917="Ano",BG925*'Podpůrná data'!$B$5,BG925*'Podpůrná data'!$B$3)</f>
        <v>0</v>
      </c>
      <c r="BH926" s="72">
        <f>IF($J917="Ano",BH925*'Podpůrná data'!$B$5,BH925*'Podpůrná data'!$B$3)</f>
        <v>0</v>
      </c>
      <c r="BI926" s="72">
        <f>IF($J917="Ano",BI925*'Podpůrná data'!$B$5,BI925*'Podpůrná data'!$B$3)</f>
        <v>0</v>
      </c>
      <c r="BJ926" s="72">
        <f>IF($J917="Ano",BJ925*'Podpůrná data'!$B$5,BJ925*'Podpůrná data'!$B$3)</f>
        <v>0</v>
      </c>
      <c r="BK926" s="72">
        <f>IF($J917="Ano",BK925*'Podpůrná data'!$B$5,BK925*'Podpůrná data'!$B$3)</f>
        <v>0</v>
      </c>
      <c r="BL926" s="72">
        <f>IF($J917="Ano",BL925*'Podpůrná data'!$B$5,BL925*'Podpůrná data'!$B$3)</f>
        <v>0</v>
      </c>
      <c r="BM926" s="72">
        <f>IF($J917="Ano",BM925*'Podpůrná data'!$B$5,BM925*'Podpůrná data'!$B$3)</f>
        <v>0</v>
      </c>
      <c r="BN926" s="363"/>
      <c r="BO926" s="365"/>
      <c r="BP926" s="367"/>
      <c r="BQ926" s="367"/>
      <c r="BR926" s="106"/>
      <c r="BS926" s="178">
        <f>SUMIFS($R926:$BM926,$R916:$BM916,"1. ZoR")</f>
        <v>0</v>
      </c>
      <c r="BT926" s="178">
        <f>SUMIFS($R926:$BM926,$R916:$BM916,"2. ZoR")</f>
        <v>0</v>
      </c>
      <c r="BU926" s="178">
        <f>SUMIFS($R926:$BM926,$R916:$BM916,"3. ZoR")</f>
        <v>0</v>
      </c>
      <c r="BV926" s="178">
        <f>SUMIFS($R926:$BM926,$R916:$BM916,"4. ZoR")</f>
        <v>0</v>
      </c>
      <c r="BW926" s="178">
        <f>SUMIFS($R926:$BM926,$R916:$BM916,"5. ZoR")</f>
        <v>0</v>
      </c>
      <c r="BX926" s="178">
        <f>SUMIFS($R926:$BM926,$R916:$BM916,"6. ZoR")</f>
        <v>0</v>
      </c>
      <c r="BY926" s="178">
        <f>SUMIFS($R926:$BM926,$R916:$BM916,"7. ZoR")</f>
        <v>0</v>
      </c>
      <c r="BZ926" s="178">
        <f>SUMIFS($R926:$BM926,$R916:$BM916,"8. ZoR")</f>
        <v>0</v>
      </c>
      <c r="CA926" s="178">
        <f>SUMIFS($R926:$BM926,$R916:$BM916,"9. ZoR")</f>
        <v>0</v>
      </c>
      <c r="CB926" s="178">
        <f>SUMIFS($R926:$BM926,$R916:$BM916,"10. ZoR")</f>
        <v>0</v>
      </c>
      <c r="CC926" s="178">
        <f>SUMIFS($R926:$BM926,$R916:$BM916,"11. ZoR")</f>
        <v>0</v>
      </c>
      <c r="CD926" s="178">
        <f>SUMIFS($R926:$BM926,$R916:$BM916,"12. ZoR")</f>
        <v>0</v>
      </c>
      <c r="CE926" s="178">
        <f>SUMIFS($R926:$BM926,$R916:$BM916,"13. ZoR")</f>
        <v>0</v>
      </c>
      <c r="CF926" s="178">
        <f>SUMIFS($R926:$BM926,$R916:$BM916,"14. ZoR")</f>
        <v>0</v>
      </c>
      <c r="CG926" s="178">
        <f>SUMIFS($R926:$BM926,$R916:$BM916,"15. ZoR")</f>
        <v>0</v>
      </c>
    </row>
    <row r="927" spans="1:85" ht="15" hidden="1" thickBot="1" x14ac:dyDescent="0.4">
      <c r="B927" s="105"/>
      <c r="C927" s="130"/>
      <c r="D927" s="130"/>
      <c r="E927" s="130"/>
      <c r="F927" s="130"/>
      <c r="G927" s="130"/>
      <c r="H927" s="105"/>
      <c r="I927" s="105"/>
      <c r="J927" s="105"/>
      <c r="K927" s="105"/>
      <c r="L927" s="105"/>
      <c r="M927" s="105"/>
      <c r="N927" s="7"/>
      <c r="O927" s="105"/>
      <c r="P927" s="105"/>
      <c r="Q927" s="105"/>
      <c r="R927" s="105"/>
      <c r="S927" s="105"/>
      <c r="T927" s="7"/>
      <c r="U927" s="105"/>
      <c r="V927" s="105"/>
      <c r="W927" s="105"/>
      <c r="X927" s="105"/>
      <c r="Y927" s="105"/>
      <c r="Z927" s="105"/>
      <c r="AA927" s="105"/>
      <c r="AB927" s="105"/>
      <c r="AC927" s="105"/>
      <c r="AD927" s="105"/>
      <c r="AE927" s="105"/>
      <c r="AF927" s="105"/>
      <c r="AG927" s="105"/>
      <c r="AH927" s="105"/>
      <c r="AI927" s="105"/>
      <c r="AJ927" s="105"/>
      <c r="AK927" s="105"/>
      <c r="AL927" s="105"/>
      <c r="AM927" s="105"/>
      <c r="AN927" s="105"/>
      <c r="AO927" s="105"/>
      <c r="AP927" s="105"/>
      <c r="AQ927" s="105"/>
      <c r="AR927" s="105"/>
      <c r="AS927" s="105"/>
      <c r="AT927" s="105"/>
      <c r="AU927" s="105"/>
      <c r="AV927" s="105"/>
      <c r="AW927" s="105"/>
      <c r="AX927" s="105"/>
      <c r="AY927" s="105"/>
      <c r="AZ927" s="105"/>
      <c r="BA927" s="105"/>
      <c r="BB927" s="105"/>
      <c r="BC927" s="105"/>
      <c r="BD927" s="105"/>
      <c r="BE927" s="105"/>
      <c r="BF927" s="105"/>
      <c r="BG927" s="105"/>
      <c r="BH927" s="105"/>
      <c r="BI927" s="105"/>
      <c r="BJ927" s="105"/>
      <c r="BK927" s="105"/>
      <c r="BL927" s="105"/>
      <c r="BM927" s="105"/>
      <c r="BN927" s="105"/>
      <c r="BO927" s="105"/>
      <c r="BP927" s="105"/>
      <c r="BQ927" s="105"/>
      <c r="BR927" s="105"/>
      <c r="BS927" s="105"/>
      <c r="BT927" s="105"/>
      <c r="BU927" s="105"/>
      <c r="BV927" s="105"/>
      <c r="BW927" s="105"/>
      <c r="BX927" s="105"/>
      <c r="BY927" s="105"/>
      <c r="BZ927" s="105"/>
      <c r="CA927" s="105"/>
      <c r="CB927" s="105"/>
      <c r="CC927" s="105"/>
      <c r="CD927" s="105"/>
      <c r="CE927" s="105"/>
      <c r="CF927" s="105"/>
      <c r="CG927" s="105"/>
    </row>
    <row r="928" spans="1:85" s="245" customFormat="1" ht="69.650000000000006" customHeight="1" thickBot="1" x14ac:dyDescent="0.4">
      <c r="A928" s="249"/>
      <c r="B928" s="120"/>
      <c r="C928" s="360" t="s">
        <v>2</v>
      </c>
      <c r="D928" s="121"/>
      <c r="E928" s="131" t="s">
        <v>206</v>
      </c>
      <c r="F928" s="131" t="s">
        <v>444</v>
      </c>
      <c r="G928" s="131" t="s">
        <v>208</v>
      </c>
      <c r="H928" s="122" t="s">
        <v>94</v>
      </c>
      <c r="I928" s="122" t="s">
        <v>95</v>
      </c>
      <c r="J928" s="122" t="s">
        <v>96</v>
      </c>
      <c r="K928" s="122" t="s">
        <v>216</v>
      </c>
      <c r="L928" s="122" t="s">
        <v>218</v>
      </c>
      <c r="M928" s="138" t="s">
        <v>1</v>
      </c>
      <c r="N928" s="7"/>
      <c r="O928" s="124">
        <v>208002</v>
      </c>
      <c r="P928" s="106"/>
      <c r="Q928" s="194" t="s">
        <v>128</v>
      </c>
      <c r="R928" s="83" t="s">
        <v>4</v>
      </c>
      <c r="S928" s="83" t="s">
        <v>5</v>
      </c>
      <c r="T928" s="83" t="s">
        <v>6</v>
      </c>
      <c r="U928" s="83" t="s">
        <v>7</v>
      </c>
      <c r="V928" s="83" t="s">
        <v>8</v>
      </c>
      <c r="W928" s="83" t="s">
        <v>9</v>
      </c>
      <c r="X928" s="83" t="s">
        <v>10</v>
      </c>
      <c r="Y928" s="83" t="s">
        <v>11</v>
      </c>
      <c r="Z928" s="83" t="s">
        <v>12</v>
      </c>
      <c r="AA928" s="83" t="s">
        <v>13</v>
      </c>
      <c r="AB928" s="83" t="s">
        <v>14</v>
      </c>
      <c r="AC928" s="83" t="s">
        <v>15</v>
      </c>
      <c r="AD928" s="83" t="s">
        <v>16</v>
      </c>
      <c r="AE928" s="83" t="s">
        <v>17</v>
      </c>
      <c r="AF928" s="83" t="s">
        <v>18</v>
      </c>
      <c r="AG928" s="83" t="s">
        <v>19</v>
      </c>
      <c r="AH928" s="83" t="s">
        <v>20</v>
      </c>
      <c r="AI928" s="83" t="s">
        <v>21</v>
      </c>
      <c r="AJ928" s="83" t="s">
        <v>22</v>
      </c>
      <c r="AK928" s="83" t="s">
        <v>23</v>
      </c>
      <c r="AL928" s="83" t="s">
        <v>24</v>
      </c>
      <c r="AM928" s="83" t="s">
        <v>25</v>
      </c>
      <c r="AN928" s="83" t="s">
        <v>26</v>
      </c>
      <c r="AO928" s="83" t="s">
        <v>27</v>
      </c>
      <c r="AP928" s="83" t="s">
        <v>28</v>
      </c>
      <c r="AQ928" s="83" t="s">
        <v>29</v>
      </c>
      <c r="AR928" s="83" t="s">
        <v>30</v>
      </c>
      <c r="AS928" s="83" t="s">
        <v>31</v>
      </c>
      <c r="AT928" s="83" t="s">
        <v>32</v>
      </c>
      <c r="AU928" s="83" t="s">
        <v>33</v>
      </c>
      <c r="AV928" s="83" t="s">
        <v>34</v>
      </c>
      <c r="AW928" s="83" t="s">
        <v>35</v>
      </c>
      <c r="AX928" s="83" t="s">
        <v>36</v>
      </c>
      <c r="AY928" s="83" t="s">
        <v>37</v>
      </c>
      <c r="AZ928" s="83" t="s">
        <v>38</v>
      </c>
      <c r="BA928" s="83" t="s">
        <v>39</v>
      </c>
      <c r="BB928" s="83" t="s">
        <v>40</v>
      </c>
      <c r="BC928" s="83" t="s">
        <v>41</v>
      </c>
      <c r="BD928" s="83" t="s">
        <v>42</v>
      </c>
      <c r="BE928" s="83" t="s">
        <v>43</v>
      </c>
      <c r="BF928" s="83" t="s">
        <v>44</v>
      </c>
      <c r="BG928" s="83" t="s">
        <v>45</v>
      </c>
      <c r="BH928" s="83" t="s">
        <v>46</v>
      </c>
      <c r="BI928" s="83" t="s">
        <v>47</v>
      </c>
      <c r="BJ928" s="83" t="s">
        <v>48</v>
      </c>
      <c r="BK928" s="83" t="s">
        <v>49</v>
      </c>
      <c r="BL928" s="83" t="s">
        <v>50</v>
      </c>
      <c r="BM928" s="83" t="s">
        <v>51</v>
      </c>
      <c r="BN928" s="134" t="s">
        <v>163</v>
      </c>
      <c r="BO928" s="135" t="s">
        <v>164</v>
      </c>
      <c r="BP928" s="135" t="s">
        <v>146</v>
      </c>
      <c r="BQ928" s="135" t="s">
        <v>214</v>
      </c>
      <c r="BR928" s="106"/>
      <c r="BS928" s="368" t="s">
        <v>238</v>
      </c>
      <c r="BT928" s="369"/>
      <c r="BU928" s="369"/>
      <c r="BV928" s="369"/>
      <c r="BW928" s="369"/>
      <c r="BX928" s="369"/>
      <c r="BY928" s="369"/>
      <c r="BZ928" s="369"/>
      <c r="CA928" s="369"/>
      <c r="CB928" s="369"/>
      <c r="CC928" s="369"/>
      <c r="CD928" s="369"/>
      <c r="CE928" s="369"/>
      <c r="CF928" s="369"/>
      <c r="CG928" s="369"/>
    </row>
    <row r="929" spans="1:85" s="245" customFormat="1" ht="21" hidden="1" customHeight="1" x14ac:dyDescent="0.35">
      <c r="A929" s="250"/>
      <c r="B929" s="113"/>
      <c r="C929" s="361"/>
      <c r="D929" s="125"/>
      <c r="E929" s="125"/>
      <c r="F929" s="125"/>
      <c r="G929" s="125"/>
      <c r="H929" s="370" t="s">
        <v>250</v>
      </c>
      <c r="I929" s="371" t="s">
        <v>425</v>
      </c>
      <c r="J929" s="357" t="s">
        <v>97</v>
      </c>
      <c r="K929" s="357" t="s">
        <v>217</v>
      </c>
      <c r="L929" s="137"/>
      <c r="M929" s="373" t="s">
        <v>93</v>
      </c>
      <c r="N929" s="7"/>
      <c r="O929" s="375" t="s">
        <v>3</v>
      </c>
      <c r="P929" s="106"/>
      <c r="Q929" s="84"/>
      <c r="R929" s="74">
        <f>MONTH(Úvod!$F$10)</f>
        <v>1</v>
      </c>
      <c r="S929" s="75">
        <f t="shared" ref="S929" si="17436">IF(R929=12,1,R929+1)</f>
        <v>2</v>
      </c>
      <c r="T929" s="75">
        <f t="shared" ref="T929" si="17437">IF(S929=12,1,S929+1)</f>
        <v>3</v>
      </c>
      <c r="U929" s="76">
        <f t="shared" ref="U929" si="17438">IF(T929=12,1,T929+1)</f>
        <v>4</v>
      </c>
      <c r="V929" s="76">
        <f t="shared" ref="V929" si="17439">IF(U929=12,1,U929+1)</f>
        <v>5</v>
      </c>
      <c r="W929" s="76">
        <f t="shared" ref="W929" si="17440">IF(V929=12,1,V929+1)</f>
        <v>6</v>
      </c>
      <c r="X929" s="76">
        <f t="shared" ref="X929" si="17441">IF(W929=12,1,W929+1)</f>
        <v>7</v>
      </c>
      <c r="Y929" s="76">
        <f t="shared" ref="Y929" si="17442">IF(X929=12,1,X929+1)</f>
        <v>8</v>
      </c>
      <c r="Z929" s="76">
        <f t="shared" ref="Z929" si="17443">IF(Y929=12,1,Y929+1)</f>
        <v>9</v>
      </c>
      <c r="AA929" s="76">
        <f>IF(Z929=12,1,Z929+1)</f>
        <v>10</v>
      </c>
      <c r="AB929" s="76">
        <f t="shared" ref="AB929" si="17444">IF(AA929=12,1,AA929+1)</f>
        <v>11</v>
      </c>
      <c r="AC929" s="76">
        <f t="shared" ref="AC929" si="17445">IF(AB929=12,1,AB929+1)</f>
        <v>12</v>
      </c>
      <c r="AD929" s="76">
        <f t="shared" ref="AD929" si="17446">IF(AC929=12,1,AC929+1)</f>
        <v>1</v>
      </c>
      <c r="AE929" s="76">
        <f t="shared" ref="AE929" si="17447">IF(AD929=12,1,AD929+1)</f>
        <v>2</v>
      </c>
      <c r="AF929" s="76">
        <f t="shared" ref="AF929" si="17448">IF(AE929=12,1,AE929+1)</f>
        <v>3</v>
      </c>
      <c r="AG929" s="76">
        <f t="shared" ref="AG929" si="17449">IF(AF929=12,1,AF929+1)</f>
        <v>4</v>
      </c>
      <c r="AH929" s="76">
        <f t="shared" ref="AH929" si="17450">IF(AG929=12,1,AG929+1)</f>
        <v>5</v>
      </c>
      <c r="AI929" s="76">
        <f t="shared" ref="AI929" si="17451">IF(AH929=12,1,AH929+1)</f>
        <v>6</v>
      </c>
      <c r="AJ929" s="76">
        <f>IF(AI929=12,1,AI929+1)</f>
        <v>7</v>
      </c>
      <c r="AK929" s="76">
        <f t="shared" ref="AK929" si="17452">IF(AJ929=12,1,AJ929+1)</f>
        <v>8</v>
      </c>
      <c r="AL929" s="76">
        <f t="shared" ref="AL929" si="17453">IF(AK929=12,1,AK929+1)</f>
        <v>9</v>
      </c>
      <c r="AM929" s="76">
        <f t="shared" ref="AM929" si="17454">IF(AL929=12,1,AL929+1)</f>
        <v>10</v>
      </c>
      <c r="AN929" s="76">
        <f t="shared" ref="AN929" si="17455">IF(AM929=12,1,AM929+1)</f>
        <v>11</v>
      </c>
      <c r="AO929" s="76">
        <f t="shared" ref="AO929" si="17456">IF(AN929=12,1,AN929+1)</f>
        <v>12</v>
      </c>
      <c r="AP929" s="76">
        <f t="shared" ref="AP929" si="17457">IF(AO929=12,1,AO929+1)</f>
        <v>1</v>
      </c>
      <c r="AQ929" s="76">
        <f t="shared" ref="AQ929" si="17458">IF(AP929=12,1,AP929+1)</f>
        <v>2</v>
      </c>
      <c r="AR929" s="76">
        <f t="shared" ref="AR929" si="17459">IF(AQ929=12,1,AQ929+1)</f>
        <v>3</v>
      </c>
      <c r="AS929" s="76">
        <f t="shared" ref="AS929" si="17460">IF(AR929=12,1,AR929+1)</f>
        <v>4</v>
      </c>
      <c r="AT929" s="76">
        <f t="shared" ref="AT929" si="17461">IF(AS929=12,1,AS929+1)</f>
        <v>5</v>
      </c>
      <c r="AU929" s="76">
        <f t="shared" ref="AU929" si="17462">IF(AT929=12,1,AT929+1)</f>
        <v>6</v>
      </c>
      <c r="AV929" s="76">
        <f t="shared" ref="AV929" si="17463">IF(AU929=12,1,AU929+1)</f>
        <v>7</v>
      </c>
      <c r="AW929" s="76">
        <f t="shared" ref="AW929" si="17464">IF(AV929=12,1,AV929+1)</f>
        <v>8</v>
      </c>
      <c r="AX929" s="76">
        <f t="shared" ref="AX929" si="17465">IF(AW929=12,1,AW929+1)</f>
        <v>9</v>
      </c>
      <c r="AY929" s="76">
        <f t="shared" ref="AY929" si="17466">IF(AX929=12,1,AX929+1)</f>
        <v>10</v>
      </c>
      <c r="AZ929" s="76">
        <f t="shared" ref="AZ929" si="17467">IF(AY929=12,1,AY929+1)</f>
        <v>11</v>
      </c>
      <c r="BA929" s="76">
        <f t="shared" ref="BA929" si="17468">IF(AZ929=12,1,AZ929+1)</f>
        <v>12</v>
      </c>
      <c r="BB929" s="76">
        <f t="shared" ref="BB929" si="17469">IF(BA929=12,1,BA929+1)</f>
        <v>1</v>
      </c>
      <c r="BC929" s="76">
        <f t="shared" ref="BC929" si="17470">IF(BB929=12,1,BB929+1)</f>
        <v>2</v>
      </c>
      <c r="BD929" s="76">
        <f t="shared" ref="BD929" si="17471">IF(BC929=12,1,BC929+1)</f>
        <v>3</v>
      </c>
      <c r="BE929" s="76">
        <f t="shared" ref="BE929" si="17472">IF(BD929=12,1,BD929+1)</f>
        <v>4</v>
      </c>
      <c r="BF929" s="76">
        <f t="shared" ref="BF929" si="17473">IF(BE929=12,1,BE929+1)</f>
        <v>5</v>
      </c>
      <c r="BG929" s="76">
        <f t="shared" ref="BG929" si="17474">IF(BF929=12,1,BF929+1)</f>
        <v>6</v>
      </c>
      <c r="BH929" s="76">
        <f t="shared" ref="BH929" si="17475">IF(BG929=12,1,BG929+1)</f>
        <v>7</v>
      </c>
      <c r="BI929" s="76">
        <f t="shared" ref="BI929" si="17476">IF(BH929=12,1,BH929+1)</f>
        <v>8</v>
      </c>
      <c r="BJ929" s="76">
        <f t="shared" ref="BJ929" si="17477">IF(BI929=12,1,BI929+1)</f>
        <v>9</v>
      </c>
      <c r="BK929" s="76">
        <f t="shared" ref="BK929" si="17478">IF(BJ929=12,1,BJ929+1)</f>
        <v>10</v>
      </c>
      <c r="BL929" s="76">
        <f t="shared" ref="BL929" si="17479">IF(BK929=12,1,BK929+1)</f>
        <v>11</v>
      </c>
      <c r="BM929" s="76">
        <f t="shared" ref="BM929" si="17480">IF(BL929=12,1,BL929+1)</f>
        <v>12</v>
      </c>
      <c r="BN929" s="81"/>
      <c r="BO929" s="78"/>
      <c r="BP929" s="78"/>
      <c r="BQ929" s="78"/>
      <c r="BR929" s="106"/>
      <c r="BS929" s="106"/>
      <c r="BT929" s="106"/>
      <c r="BU929" s="106"/>
      <c r="BV929" s="106"/>
      <c r="BW929" s="106"/>
      <c r="BX929" s="106"/>
      <c r="BY929" s="106"/>
      <c r="BZ929" s="106"/>
      <c r="CA929" s="106"/>
      <c r="CB929" s="106"/>
      <c r="CC929" s="106"/>
      <c r="CD929" s="106"/>
      <c r="CE929" s="106"/>
      <c r="CF929" s="106"/>
      <c r="CG929" s="106"/>
    </row>
    <row r="930" spans="1:85" s="245" customFormat="1" ht="18" hidden="1" customHeight="1" x14ac:dyDescent="0.35">
      <c r="A930" s="250"/>
      <c r="B930" s="113"/>
      <c r="C930" s="361"/>
      <c r="D930" s="125"/>
      <c r="E930" s="125"/>
      <c r="F930" s="125"/>
      <c r="G930" s="125"/>
      <c r="H930" s="370"/>
      <c r="I930" s="371"/>
      <c r="J930" s="357"/>
      <c r="K930" s="357"/>
      <c r="L930" s="137"/>
      <c r="M930" s="373"/>
      <c r="N930" s="7"/>
      <c r="O930" s="376"/>
      <c r="P930" s="106"/>
      <c r="Q930" s="77"/>
      <c r="R930" s="59">
        <f t="shared" ref="R930:BM930" si="17481">VALUE(_xlfn.CONCAT(R929,".",R932))</f>
        <v>1</v>
      </c>
      <c r="S930" s="73">
        <f t="shared" si="17481"/>
        <v>32</v>
      </c>
      <c r="T930" s="73">
        <f t="shared" si="17481"/>
        <v>61</v>
      </c>
      <c r="U930" s="73">
        <f t="shared" si="17481"/>
        <v>92</v>
      </c>
      <c r="V930" s="73">
        <f t="shared" si="17481"/>
        <v>122</v>
      </c>
      <c r="W930" s="73">
        <f t="shared" si="17481"/>
        <v>153</v>
      </c>
      <c r="X930" s="73">
        <f t="shared" si="17481"/>
        <v>183</v>
      </c>
      <c r="Y930" s="73">
        <f t="shared" si="17481"/>
        <v>214</v>
      </c>
      <c r="Z930" s="73">
        <f t="shared" si="17481"/>
        <v>245</v>
      </c>
      <c r="AA930" s="73">
        <f t="shared" si="17481"/>
        <v>275</v>
      </c>
      <c r="AB930" s="73">
        <f t="shared" si="17481"/>
        <v>306</v>
      </c>
      <c r="AC930" s="73">
        <f t="shared" si="17481"/>
        <v>336</v>
      </c>
      <c r="AD930" s="73">
        <f t="shared" si="17481"/>
        <v>367</v>
      </c>
      <c r="AE930" s="73">
        <f t="shared" si="17481"/>
        <v>398</v>
      </c>
      <c r="AF930" s="73">
        <f t="shared" si="17481"/>
        <v>426</v>
      </c>
      <c r="AG930" s="73">
        <f t="shared" si="17481"/>
        <v>457</v>
      </c>
      <c r="AH930" s="73">
        <f t="shared" si="17481"/>
        <v>487</v>
      </c>
      <c r="AI930" s="73">
        <f t="shared" si="17481"/>
        <v>518</v>
      </c>
      <c r="AJ930" s="73">
        <f t="shared" si="17481"/>
        <v>548</v>
      </c>
      <c r="AK930" s="73">
        <f t="shared" si="17481"/>
        <v>579</v>
      </c>
      <c r="AL930" s="73">
        <f t="shared" si="17481"/>
        <v>610</v>
      </c>
      <c r="AM930" s="73">
        <f t="shared" si="17481"/>
        <v>640</v>
      </c>
      <c r="AN930" s="73">
        <f t="shared" si="17481"/>
        <v>671</v>
      </c>
      <c r="AO930" s="73">
        <f t="shared" si="17481"/>
        <v>701</v>
      </c>
      <c r="AP930" s="73">
        <f t="shared" si="17481"/>
        <v>732</v>
      </c>
      <c r="AQ930" s="73">
        <f t="shared" si="17481"/>
        <v>763</v>
      </c>
      <c r="AR930" s="73">
        <f t="shared" si="17481"/>
        <v>791</v>
      </c>
      <c r="AS930" s="73">
        <f t="shared" si="17481"/>
        <v>822</v>
      </c>
      <c r="AT930" s="73">
        <f t="shared" si="17481"/>
        <v>852</v>
      </c>
      <c r="AU930" s="73">
        <f t="shared" si="17481"/>
        <v>883</v>
      </c>
      <c r="AV930" s="73">
        <f t="shared" si="17481"/>
        <v>913</v>
      </c>
      <c r="AW930" s="73">
        <f t="shared" si="17481"/>
        <v>944</v>
      </c>
      <c r="AX930" s="73">
        <f t="shared" si="17481"/>
        <v>975</v>
      </c>
      <c r="AY930" s="73">
        <f t="shared" si="17481"/>
        <v>1005</v>
      </c>
      <c r="AZ930" s="73">
        <f t="shared" si="17481"/>
        <v>1036</v>
      </c>
      <c r="BA930" s="73">
        <f t="shared" si="17481"/>
        <v>1066</v>
      </c>
      <c r="BB930" s="73">
        <f t="shared" si="17481"/>
        <v>1097</v>
      </c>
      <c r="BC930" s="73">
        <f t="shared" si="17481"/>
        <v>1128</v>
      </c>
      <c r="BD930" s="73">
        <f t="shared" si="17481"/>
        <v>1156</v>
      </c>
      <c r="BE930" s="73">
        <f t="shared" si="17481"/>
        <v>1187</v>
      </c>
      <c r="BF930" s="73">
        <f t="shared" si="17481"/>
        <v>1217</v>
      </c>
      <c r="BG930" s="73">
        <f t="shared" si="17481"/>
        <v>1248</v>
      </c>
      <c r="BH930" s="73">
        <f t="shared" si="17481"/>
        <v>1278</v>
      </c>
      <c r="BI930" s="73">
        <f t="shared" si="17481"/>
        <v>1309</v>
      </c>
      <c r="BJ930" s="73">
        <f t="shared" si="17481"/>
        <v>1340</v>
      </c>
      <c r="BK930" s="73">
        <f t="shared" si="17481"/>
        <v>1370</v>
      </c>
      <c r="BL930" s="73">
        <f t="shared" si="17481"/>
        <v>1401</v>
      </c>
      <c r="BM930" s="73">
        <f t="shared" si="17481"/>
        <v>1431</v>
      </c>
      <c r="BN930" s="82"/>
      <c r="BO930" s="79"/>
      <c r="BP930" s="79"/>
      <c r="BQ930" s="79"/>
      <c r="BR930" s="106"/>
      <c r="BS930" s="106"/>
      <c r="BT930" s="106"/>
      <c r="BU930" s="106"/>
      <c r="BV930" s="106"/>
      <c r="BW930" s="106"/>
      <c r="BX930" s="106"/>
      <c r="BY930" s="106"/>
      <c r="BZ930" s="106"/>
      <c r="CA930" s="106"/>
      <c r="CB930" s="106"/>
      <c r="CC930" s="106"/>
      <c r="CD930" s="106"/>
      <c r="CE930" s="106"/>
      <c r="CF930" s="106"/>
      <c r="CG930" s="106"/>
    </row>
    <row r="931" spans="1:85" s="245" customFormat="1" ht="18" customHeight="1" x14ac:dyDescent="0.35">
      <c r="A931" s="250"/>
      <c r="B931" s="113"/>
      <c r="C931" s="361"/>
      <c r="D931" s="125"/>
      <c r="E931" s="357" t="s">
        <v>207</v>
      </c>
      <c r="F931" s="357" t="s">
        <v>207</v>
      </c>
      <c r="G931" s="357" t="s">
        <v>207</v>
      </c>
      <c r="H931" s="370"/>
      <c r="I931" s="371"/>
      <c r="J931" s="357"/>
      <c r="K931" s="357"/>
      <c r="L931" s="357" t="s">
        <v>219</v>
      </c>
      <c r="M931" s="373"/>
      <c r="N931" s="7"/>
      <c r="O931" s="376"/>
      <c r="P931" s="106"/>
      <c r="Q931" s="77"/>
      <c r="R931" s="60" t="str">
        <f>VLOOKUP(R929,'Podpůrná data'!$I$188:$J$199,2)</f>
        <v>leden</v>
      </c>
      <c r="S931" s="60" t="str">
        <f>VLOOKUP(S929,'Podpůrná data'!$I$188:$J$199,2)</f>
        <v>únor</v>
      </c>
      <c r="T931" s="60" t="str">
        <f>VLOOKUP(T929,'Podpůrná data'!$I$188:$J$199,2)</f>
        <v>březen</v>
      </c>
      <c r="U931" s="60" t="str">
        <f>VLOOKUP(U929,'Podpůrná data'!$I$188:$J$199,2)</f>
        <v>duben</v>
      </c>
      <c r="V931" s="60" t="str">
        <f>VLOOKUP(V929,'Podpůrná data'!$I$188:$J$199,2)</f>
        <v>květen</v>
      </c>
      <c r="W931" s="60" t="str">
        <f>VLOOKUP(W929,'Podpůrná data'!$I$188:$J$199,2)</f>
        <v>červen</v>
      </c>
      <c r="X931" s="60" t="str">
        <f>VLOOKUP(X929,'Podpůrná data'!$I$188:$J$199,2)</f>
        <v>červenec</v>
      </c>
      <c r="Y931" s="60" t="str">
        <f>VLOOKUP(Y929,'Podpůrná data'!$I$188:$J$199,2)</f>
        <v>srpen</v>
      </c>
      <c r="Z931" s="60" t="str">
        <f>VLOOKUP(Z929,'Podpůrná data'!$I$188:$J$199,2)</f>
        <v>září</v>
      </c>
      <c r="AA931" s="60" t="str">
        <f>VLOOKUP(AA929,'Podpůrná data'!$I$188:$J$199,2)</f>
        <v>říjen</v>
      </c>
      <c r="AB931" s="60" t="str">
        <f>VLOOKUP(AB929,'Podpůrná data'!$I$188:$J$199,2)</f>
        <v>listopad</v>
      </c>
      <c r="AC931" s="60" t="str">
        <f>VLOOKUP(AC929,'Podpůrná data'!$I$188:$J$199,2)</f>
        <v>prosinec</v>
      </c>
      <c r="AD931" s="60" t="str">
        <f>VLOOKUP(AD929,'Podpůrná data'!$I$188:$J$199,2)</f>
        <v>leden</v>
      </c>
      <c r="AE931" s="60" t="str">
        <f>VLOOKUP(AE929,'Podpůrná data'!$I$188:$J$199,2)</f>
        <v>únor</v>
      </c>
      <c r="AF931" s="60" t="str">
        <f>VLOOKUP(AF929,'Podpůrná data'!$I$188:$J$199,2)</f>
        <v>březen</v>
      </c>
      <c r="AG931" s="60" t="str">
        <f>VLOOKUP(AG929,'Podpůrná data'!$I$188:$J$199,2)</f>
        <v>duben</v>
      </c>
      <c r="AH931" s="60" t="str">
        <f>VLOOKUP(AH929,'Podpůrná data'!$I$188:$J$199,2)</f>
        <v>květen</v>
      </c>
      <c r="AI931" s="60" t="str">
        <f>VLOOKUP(AI929,'Podpůrná data'!$I$188:$J$199,2)</f>
        <v>červen</v>
      </c>
      <c r="AJ931" s="60" t="str">
        <f>VLOOKUP(AJ929,'Podpůrná data'!$I$188:$J$199,2)</f>
        <v>červenec</v>
      </c>
      <c r="AK931" s="60" t="str">
        <f>VLOOKUP(AK929,'Podpůrná data'!$I$188:$J$199,2)</f>
        <v>srpen</v>
      </c>
      <c r="AL931" s="60" t="str">
        <f>VLOOKUP(AL929,'Podpůrná data'!$I$188:$J$199,2)</f>
        <v>září</v>
      </c>
      <c r="AM931" s="60" t="str">
        <f>VLOOKUP(AM929,'Podpůrná data'!$I$188:$J$199,2)</f>
        <v>říjen</v>
      </c>
      <c r="AN931" s="60" t="str">
        <f>VLOOKUP(AN929,'Podpůrná data'!$I$188:$J$199,2)</f>
        <v>listopad</v>
      </c>
      <c r="AO931" s="60" t="str">
        <f>VLOOKUP(AO929,'Podpůrná data'!$I$188:$J$199,2)</f>
        <v>prosinec</v>
      </c>
      <c r="AP931" s="60" t="str">
        <f>VLOOKUP(AP929,'Podpůrná data'!$I$188:$J$199,2)</f>
        <v>leden</v>
      </c>
      <c r="AQ931" s="60" t="str">
        <f>VLOOKUP(AQ929,'Podpůrná data'!$I$188:$J$199,2)</f>
        <v>únor</v>
      </c>
      <c r="AR931" s="60" t="str">
        <f>VLOOKUP(AR929,'Podpůrná data'!$I$188:$J$199,2)</f>
        <v>březen</v>
      </c>
      <c r="AS931" s="60" t="str">
        <f>VLOOKUP(AS929,'Podpůrná data'!$I$188:$J$199,2)</f>
        <v>duben</v>
      </c>
      <c r="AT931" s="60" t="str">
        <f>VLOOKUP(AT929,'Podpůrná data'!$I$188:$J$199,2)</f>
        <v>květen</v>
      </c>
      <c r="AU931" s="60" t="str">
        <f>VLOOKUP(AU929,'Podpůrná data'!$I$188:$J$199,2)</f>
        <v>červen</v>
      </c>
      <c r="AV931" s="60" t="str">
        <f>VLOOKUP(AV929,'Podpůrná data'!$I$188:$J$199,2)</f>
        <v>červenec</v>
      </c>
      <c r="AW931" s="60" t="str">
        <f>VLOOKUP(AW929,'Podpůrná data'!$I$188:$J$199,2)</f>
        <v>srpen</v>
      </c>
      <c r="AX931" s="60" t="str">
        <f>VLOOKUP(AX929,'Podpůrná data'!$I$188:$J$199,2)</f>
        <v>září</v>
      </c>
      <c r="AY931" s="60" t="str">
        <f>VLOOKUP(AY929,'Podpůrná data'!$I$188:$J$199,2)</f>
        <v>říjen</v>
      </c>
      <c r="AZ931" s="60" t="str">
        <f>VLOOKUP(AZ929,'Podpůrná data'!$I$188:$J$199,2)</f>
        <v>listopad</v>
      </c>
      <c r="BA931" s="60" t="str">
        <f>VLOOKUP(BA929,'Podpůrná data'!$I$188:$J$199,2)</f>
        <v>prosinec</v>
      </c>
      <c r="BB931" s="60" t="str">
        <f>VLOOKUP(BB929,'Podpůrná data'!$I$188:$J$199,2)</f>
        <v>leden</v>
      </c>
      <c r="BC931" s="60" t="str">
        <f>VLOOKUP(BC929,'Podpůrná data'!$I$188:$J$199,2)</f>
        <v>únor</v>
      </c>
      <c r="BD931" s="60" t="str">
        <f>VLOOKUP(BD929,'Podpůrná data'!$I$188:$J$199,2)</f>
        <v>březen</v>
      </c>
      <c r="BE931" s="60" t="str">
        <f>VLOOKUP(BE929,'Podpůrná data'!$I$188:$J$199,2)</f>
        <v>duben</v>
      </c>
      <c r="BF931" s="60" t="str">
        <f>VLOOKUP(BF929,'Podpůrná data'!$I$188:$J$199,2)</f>
        <v>květen</v>
      </c>
      <c r="BG931" s="60" t="str">
        <f>VLOOKUP(BG929,'Podpůrná data'!$I$188:$J$199,2)</f>
        <v>červen</v>
      </c>
      <c r="BH931" s="60" t="str">
        <f>VLOOKUP(BH929,'Podpůrná data'!$I$188:$J$199,2)</f>
        <v>červenec</v>
      </c>
      <c r="BI931" s="60" t="str">
        <f>VLOOKUP(BI929,'Podpůrná data'!$I$188:$J$199,2)</f>
        <v>srpen</v>
      </c>
      <c r="BJ931" s="60" t="str">
        <f>VLOOKUP(BJ929,'Podpůrná data'!$I$188:$J$199,2)</f>
        <v>září</v>
      </c>
      <c r="BK931" s="60" t="str">
        <f>VLOOKUP(BK929,'Podpůrná data'!$I$188:$J$199,2)</f>
        <v>říjen</v>
      </c>
      <c r="BL931" s="60" t="str">
        <f>VLOOKUP(BL929,'Podpůrná data'!$I$188:$J$199,2)</f>
        <v>listopad</v>
      </c>
      <c r="BM931" s="60" t="str">
        <f>VLOOKUP(BM929,'Podpůrná data'!$I$188:$J$199,2)</f>
        <v>prosinec</v>
      </c>
      <c r="BN931" s="171"/>
      <c r="BO931" s="175"/>
      <c r="BP931" s="197"/>
      <c r="BQ931" s="197"/>
      <c r="BR931" s="106"/>
      <c r="BS931" s="179" t="s">
        <v>105</v>
      </c>
      <c r="BT931" s="179" t="s">
        <v>106</v>
      </c>
      <c r="BU931" s="179" t="s">
        <v>107</v>
      </c>
      <c r="BV931" s="179" t="s">
        <v>108</v>
      </c>
      <c r="BW931" s="179" t="s">
        <v>109</v>
      </c>
      <c r="BX931" s="179" t="s">
        <v>110</v>
      </c>
      <c r="BY931" s="179" t="s">
        <v>111</v>
      </c>
      <c r="BZ931" s="179" t="s">
        <v>112</v>
      </c>
      <c r="CA931" s="179" t="s">
        <v>113</v>
      </c>
      <c r="CB931" s="179" t="s">
        <v>155</v>
      </c>
      <c r="CC931" s="179" t="s">
        <v>156</v>
      </c>
      <c r="CD931" s="179" t="s">
        <v>157</v>
      </c>
      <c r="CE931" s="179" t="s">
        <v>202</v>
      </c>
      <c r="CF931" s="179" t="s">
        <v>203</v>
      </c>
      <c r="CG931" s="179" t="s">
        <v>204</v>
      </c>
    </row>
    <row r="932" spans="1:85" s="245" customFormat="1" ht="16.399999999999999" customHeight="1" x14ac:dyDescent="0.35">
      <c r="A932" s="250"/>
      <c r="B932" s="113"/>
      <c r="C932" s="361"/>
      <c r="D932" s="125"/>
      <c r="E932" s="357"/>
      <c r="F932" s="357"/>
      <c r="G932" s="357"/>
      <c r="H932" s="370"/>
      <c r="I932" s="371"/>
      <c r="J932" s="357"/>
      <c r="K932" s="357"/>
      <c r="L932" s="357"/>
      <c r="M932" s="373"/>
      <c r="N932" s="7"/>
      <c r="O932" s="376"/>
      <c r="P932" s="106"/>
      <c r="Q932" s="77"/>
      <c r="R932" s="60">
        <f>YEAR(Úvod!$F$10)</f>
        <v>1900</v>
      </c>
      <c r="S932" s="60">
        <f t="shared" ref="S932" si="17482">IF(S929=1,R932+1,R932)</f>
        <v>1900</v>
      </c>
      <c r="T932" s="60">
        <f t="shared" ref="T932" si="17483">IF(T929=1,S932+1,S932)</f>
        <v>1900</v>
      </c>
      <c r="U932" s="60">
        <f t="shared" ref="U932" si="17484">IF(U929=1,T932+1,T932)</f>
        <v>1900</v>
      </c>
      <c r="V932" s="60">
        <f t="shared" ref="V932" si="17485">IF(V929=1,U932+1,U932)</f>
        <v>1900</v>
      </c>
      <c r="W932" s="60">
        <f t="shared" ref="W932" si="17486">IF(W929=1,V932+1,V932)</f>
        <v>1900</v>
      </c>
      <c r="X932" s="60">
        <f t="shared" ref="X932" si="17487">IF(X929=1,W932+1,W932)</f>
        <v>1900</v>
      </c>
      <c r="Y932" s="60">
        <f t="shared" ref="Y932" si="17488">IF(Y929=1,X932+1,X932)</f>
        <v>1900</v>
      </c>
      <c r="Z932" s="60">
        <f t="shared" ref="Z932" si="17489">IF(Z929=1,Y932+1,Y932)</f>
        <v>1900</v>
      </c>
      <c r="AA932" s="60">
        <f t="shared" ref="AA932" si="17490">IF(AA929=1,Z932+1,Z932)</f>
        <v>1900</v>
      </c>
      <c r="AB932" s="60">
        <f t="shared" ref="AB932" si="17491">IF(AB929=1,AA932+1,AA932)</f>
        <v>1900</v>
      </c>
      <c r="AC932" s="60">
        <f t="shared" ref="AC932" si="17492">IF(AC929=1,AB932+1,AB932)</f>
        <v>1900</v>
      </c>
      <c r="AD932" s="60">
        <f t="shared" ref="AD932" si="17493">IF(AD929=1,AC932+1,AC932)</f>
        <v>1901</v>
      </c>
      <c r="AE932" s="60">
        <f t="shared" ref="AE932" si="17494">IF(AE929=1,AD932+1,AD932)</f>
        <v>1901</v>
      </c>
      <c r="AF932" s="60">
        <f t="shared" ref="AF932" si="17495">IF(AF929=1,AE932+1,AE932)</f>
        <v>1901</v>
      </c>
      <c r="AG932" s="60">
        <f t="shared" ref="AG932" si="17496">IF(AG929=1,AF932+1,AF932)</f>
        <v>1901</v>
      </c>
      <c r="AH932" s="60">
        <f t="shared" ref="AH932" si="17497">IF(AH929=1,AG932+1,AG932)</f>
        <v>1901</v>
      </c>
      <c r="AI932" s="60">
        <f t="shared" ref="AI932" si="17498">IF(AI929=1,AH932+1,AH932)</f>
        <v>1901</v>
      </c>
      <c r="AJ932" s="60">
        <f t="shared" ref="AJ932" si="17499">IF(AJ929=1,AI932+1,AI932)</f>
        <v>1901</v>
      </c>
      <c r="AK932" s="60">
        <f t="shared" ref="AK932" si="17500">IF(AK929=1,AJ932+1,AJ932)</f>
        <v>1901</v>
      </c>
      <c r="AL932" s="60">
        <f t="shared" ref="AL932" si="17501">IF(AL929=1,AK932+1,AK932)</f>
        <v>1901</v>
      </c>
      <c r="AM932" s="60">
        <f t="shared" ref="AM932" si="17502">IF(AM929=1,AL932+1,AL932)</f>
        <v>1901</v>
      </c>
      <c r="AN932" s="60">
        <f t="shared" ref="AN932" si="17503">IF(AN929=1,AM932+1,AM932)</f>
        <v>1901</v>
      </c>
      <c r="AO932" s="60">
        <f t="shared" ref="AO932" si="17504">IF(AO929=1,AN932+1,AN932)</f>
        <v>1901</v>
      </c>
      <c r="AP932" s="60">
        <f t="shared" ref="AP932" si="17505">IF(AP929=1,AO932+1,AO932)</f>
        <v>1902</v>
      </c>
      <c r="AQ932" s="60">
        <f t="shared" ref="AQ932" si="17506">IF(AQ929=1,AP932+1,AP932)</f>
        <v>1902</v>
      </c>
      <c r="AR932" s="60">
        <f t="shared" ref="AR932" si="17507">IF(AR929=1,AQ932+1,AQ932)</f>
        <v>1902</v>
      </c>
      <c r="AS932" s="60">
        <f t="shared" ref="AS932" si="17508">IF(AS929=1,AR932+1,AR932)</f>
        <v>1902</v>
      </c>
      <c r="AT932" s="60">
        <f t="shared" ref="AT932" si="17509">IF(AT929=1,AS932+1,AS932)</f>
        <v>1902</v>
      </c>
      <c r="AU932" s="60">
        <f t="shared" ref="AU932" si="17510">IF(AU929=1,AT932+1,AT932)</f>
        <v>1902</v>
      </c>
      <c r="AV932" s="60">
        <f t="shared" ref="AV932" si="17511">IF(AV929=1,AU932+1,AU932)</f>
        <v>1902</v>
      </c>
      <c r="AW932" s="60">
        <f t="shared" ref="AW932" si="17512">IF(AW929=1,AV932+1,AV932)</f>
        <v>1902</v>
      </c>
      <c r="AX932" s="60">
        <f t="shared" ref="AX932" si="17513">IF(AX929=1,AW932+1,AW932)</f>
        <v>1902</v>
      </c>
      <c r="AY932" s="60">
        <f t="shared" ref="AY932" si="17514">IF(AY929=1,AX932+1,AX932)</f>
        <v>1902</v>
      </c>
      <c r="AZ932" s="60">
        <f t="shared" ref="AZ932" si="17515">IF(AZ929=1,AY932+1,AY932)</f>
        <v>1902</v>
      </c>
      <c r="BA932" s="60">
        <f t="shared" ref="BA932" si="17516">IF(BA929=1,AZ932+1,AZ932)</f>
        <v>1902</v>
      </c>
      <c r="BB932" s="60">
        <f t="shared" ref="BB932" si="17517">IF(BB929=1,BA932+1,BA932)</f>
        <v>1903</v>
      </c>
      <c r="BC932" s="60">
        <f t="shared" ref="BC932" si="17518">IF(BC929=1,BB932+1,BB932)</f>
        <v>1903</v>
      </c>
      <c r="BD932" s="60">
        <f t="shared" ref="BD932" si="17519">IF(BD929=1,BC932+1,BC932)</f>
        <v>1903</v>
      </c>
      <c r="BE932" s="60">
        <f t="shared" ref="BE932" si="17520">IF(BE929=1,BD932+1,BD932)</f>
        <v>1903</v>
      </c>
      <c r="BF932" s="60">
        <f t="shared" ref="BF932" si="17521">IF(BF929=1,BE932+1,BE932)</f>
        <v>1903</v>
      </c>
      <c r="BG932" s="60">
        <f t="shared" ref="BG932" si="17522">IF(BG929=1,BF932+1,BF932)</f>
        <v>1903</v>
      </c>
      <c r="BH932" s="60">
        <f t="shared" ref="BH932" si="17523">IF(BH929=1,BG932+1,BG932)</f>
        <v>1903</v>
      </c>
      <c r="BI932" s="60">
        <f t="shared" ref="BI932" si="17524">IF(BI929=1,BH932+1,BH932)</f>
        <v>1903</v>
      </c>
      <c r="BJ932" s="60">
        <f t="shared" ref="BJ932" si="17525">IF(BJ929=1,BI932+1,BI932)</f>
        <v>1903</v>
      </c>
      <c r="BK932" s="60">
        <f t="shared" ref="BK932" si="17526">IF(BK929=1,BJ932+1,BJ932)</f>
        <v>1903</v>
      </c>
      <c r="BL932" s="60">
        <f t="shared" ref="BL932" si="17527">IF(BL929=1,BK932+1,BK932)</f>
        <v>1903</v>
      </c>
      <c r="BM932" s="60">
        <f t="shared" ref="BM932" si="17528">IF(BM929=1,BL932+1,BL932)</f>
        <v>1903</v>
      </c>
      <c r="BN932" s="195"/>
      <c r="BO932" s="196"/>
      <c r="BP932" s="197"/>
      <c r="BQ932" s="197"/>
      <c r="BR932" s="106"/>
      <c r="BS932" s="106"/>
      <c r="BT932" s="106"/>
      <c r="BU932" s="106"/>
      <c r="BV932" s="106"/>
      <c r="BW932" s="106"/>
      <c r="BX932" s="106"/>
      <c r="BY932" s="106"/>
      <c r="BZ932" s="106"/>
      <c r="CA932" s="106"/>
      <c r="CB932" s="106"/>
      <c r="CC932" s="106"/>
      <c r="CD932" s="106"/>
      <c r="CE932" s="106"/>
      <c r="CF932" s="106"/>
      <c r="CG932" s="106"/>
    </row>
    <row r="933" spans="1:85" s="245" customFormat="1" ht="16.399999999999999" customHeight="1" x14ac:dyDescent="0.35">
      <c r="A933" s="250"/>
      <c r="B933" s="113"/>
      <c r="C933" s="125"/>
      <c r="D933" s="125"/>
      <c r="E933" s="357"/>
      <c r="F933" s="357"/>
      <c r="G933" s="357"/>
      <c r="H933" s="370"/>
      <c r="I933" s="371"/>
      <c r="J933" s="357"/>
      <c r="K933" s="372"/>
      <c r="L933" s="357"/>
      <c r="M933" s="374"/>
      <c r="N933" s="7"/>
      <c r="O933" s="377"/>
      <c r="P933" s="106"/>
      <c r="Q933" s="63" t="s">
        <v>159</v>
      </c>
      <c r="R933" s="251"/>
      <c r="S933" s="251"/>
      <c r="T933" s="251"/>
      <c r="U933" s="251"/>
      <c r="V933" s="251"/>
      <c r="W933" s="251"/>
      <c r="X933" s="251"/>
      <c r="Y933" s="251"/>
      <c r="Z933" s="251"/>
      <c r="AA933" s="251"/>
      <c r="AB933" s="251"/>
      <c r="AC933" s="251"/>
      <c r="AD933" s="251"/>
      <c r="AE933" s="251"/>
      <c r="AF933" s="251"/>
      <c r="AG933" s="251"/>
      <c r="AH933" s="251"/>
      <c r="AI933" s="251"/>
      <c r="AJ933" s="251"/>
      <c r="AK933" s="251"/>
      <c r="AL933" s="251"/>
      <c r="AM933" s="251"/>
      <c r="AN933" s="251"/>
      <c r="AO933" s="251"/>
      <c r="AP933" s="251"/>
      <c r="AQ933" s="251"/>
      <c r="AR933" s="251"/>
      <c r="AS933" s="251"/>
      <c r="AT933" s="251"/>
      <c r="AU933" s="251"/>
      <c r="AV933" s="251"/>
      <c r="AW933" s="251"/>
      <c r="AX933" s="251"/>
      <c r="AY933" s="251"/>
      <c r="AZ933" s="251"/>
      <c r="BA933" s="251"/>
      <c r="BB933" s="251"/>
      <c r="BC933" s="251"/>
      <c r="BD933" s="251"/>
      <c r="BE933" s="251"/>
      <c r="BF933" s="251"/>
      <c r="BG933" s="251"/>
      <c r="BH933" s="251"/>
      <c r="BI933" s="251"/>
      <c r="BJ933" s="251"/>
      <c r="BK933" s="251"/>
      <c r="BL933" s="251"/>
      <c r="BM933" s="251"/>
      <c r="BN933" s="195"/>
      <c r="BO933" s="196"/>
      <c r="BP933" s="197"/>
      <c r="BQ933" s="197"/>
      <c r="BR933" s="106"/>
      <c r="BS933" s="106"/>
      <c r="BT933" s="106"/>
      <c r="BU933" s="106"/>
      <c r="BV933" s="106"/>
      <c r="BW933" s="106"/>
      <c r="BX933" s="106"/>
      <c r="BY933" s="106"/>
      <c r="BZ933" s="106"/>
      <c r="CA933" s="106"/>
      <c r="CB933" s="106"/>
      <c r="CC933" s="106"/>
      <c r="CD933" s="106"/>
      <c r="CE933" s="106"/>
      <c r="CF933" s="106"/>
      <c r="CG933" s="106"/>
    </row>
    <row r="934" spans="1:85" s="245" customFormat="1" ht="23.5" customHeight="1" x14ac:dyDescent="0.35">
      <c r="A934" s="243"/>
      <c r="B934" s="126" t="s">
        <v>397</v>
      </c>
      <c r="C934" s="359"/>
      <c r="D934" s="359"/>
      <c r="E934" s="252"/>
      <c r="F934" s="252"/>
      <c r="G934" s="241"/>
      <c r="H934" s="253"/>
      <c r="I934" s="254"/>
      <c r="J934" s="253"/>
      <c r="K934" s="205">
        <f>IF(J934="",0,IF(J934="ANO",'Podpůrná data'!$B$5,'Podpůrná data'!$B$3))</f>
        <v>0</v>
      </c>
      <c r="L934" s="203">
        <f>IFERROR(INT(ROUND(I934,2)*(VLOOKUP(INT(H934),'Podpůrná data'!$A$189:$B$233,2,FALSE))*(H934/(INT(H934)))),0)</f>
        <v>0</v>
      </c>
      <c r="M934" s="61">
        <f>K934*L934</f>
        <v>0</v>
      </c>
      <c r="N934" s="62">
        <f>IF(M934&gt;0,IF(ISTEXT(C934)=TRUE,0,1),0)</f>
        <v>0</v>
      </c>
      <c r="O934" s="166">
        <f>IF(M934&gt;0,1,0)</f>
        <v>0</v>
      </c>
      <c r="P934" s="127"/>
      <c r="Q934" s="63" t="s">
        <v>95</v>
      </c>
      <c r="R934" s="255"/>
      <c r="S934" s="255"/>
      <c r="T934" s="255"/>
      <c r="U934" s="255"/>
      <c r="V934" s="255"/>
      <c r="W934" s="255"/>
      <c r="X934" s="255"/>
      <c r="Y934" s="255"/>
      <c r="Z934" s="255"/>
      <c r="AA934" s="255"/>
      <c r="AB934" s="255"/>
      <c r="AC934" s="255"/>
      <c r="AD934" s="255"/>
      <c r="AE934" s="255"/>
      <c r="AF934" s="255"/>
      <c r="AG934" s="255"/>
      <c r="AH934" s="255"/>
      <c r="AI934" s="255"/>
      <c r="AJ934" s="255"/>
      <c r="AK934" s="255"/>
      <c r="AL934" s="255"/>
      <c r="AM934" s="255"/>
      <c r="AN934" s="255"/>
      <c r="AO934" s="255"/>
      <c r="AP934" s="255"/>
      <c r="AQ934" s="255"/>
      <c r="AR934" s="255"/>
      <c r="AS934" s="255"/>
      <c r="AT934" s="255"/>
      <c r="AU934" s="255"/>
      <c r="AV934" s="255"/>
      <c r="AW934" s="255"/>
      <c r="AX934" s="255"/>
      <c r="AY934" s="255"/>
      <c r="AZ934" s="255"/>
      <c r="BA934" s="255"/>
      <c r="BB934" s="255"/>
      <c r="BC934" s="255"/>
      <c r="BD934" s="255"/>
      <c r="BE934" s="255"/>
      <c r="BF934" s="255"/>
      <c r="BG934" s="255"/>
      <c r="BH934" s="255"/>
      <c r="BI934" s="255"/>
      <c r="BJ934" s="255"/>
      <c r="BK934" s="255"/>
      <c r="BL934" s="255"/>
      <c r="BM934" s="255"/>
      <c r="BN934" s="362">
        <f>SUM(R942:BM942)</f>
        <v>0</v>
      </c>
      <c r="BO934" s="364">
        <f>SUM(R943:BM943)</f>
        <v>0</v>
      </c>
      <c r="BP934" s="366">
        <f>IF($O934=0,0,IF($BN934&gt;=143*$I934,1,0))</f>
        <v>0</v>
      </c>
      <c r="BQ934" s="366">
        <f>IF($BN934&gt;=143*$I934,0,(CEILING(143*$I934,1)-$BN934))</f>
        <v>0</v>
      </c>
      <c r="BR934" s="106"/>
      <c r="BS934" s="106"/>
      <c r="BT934" s="106"/>
      <c r="BU934" s="106"/>
      <c r="BV934" s="106"/>
      <c r="BW934" s="106"/>
      <c r="BX934" s="106"/>
      <c r="BY934" s="106"/>
      <c r="BZ934" s="106"/>
      <c r="CA934" s="106"/>
      <c r="CB934" s="106"/>
      <c r="CC934" s="106"/>
      <c r="CD934" s="106"/>
      <c r="CE934" s="106"/>
      <c r="CF934" s="106"/>
      <c r="CG934" s="106"/>
    </row>
    <row r="935" spans="1:85" s="245" customFormat="1" ht="29" x14ac:dyDescent="0.35">
      <c r="A935" s="243"/>
      <c r="B935" s="128"/>
      <c r="C935" s="80"/>
      <c r="D935" s="80"/>
      <c r="E935" s="80"/>
      <c r="F935" s="80"/>
      <c r="G935" s="80"/>
      <c r="H935" s="80"/>
      <c r="I935" s="80"/>
      <c r="J935" s="80"/>
      <c r="K935" s="80"/>
      <c r="L935" s="80"/>
      <c r="M935" s="64"/>
      <c r="N935" s="7"/>
      <c r="O935" s="192"/>
      <c r="P935" s="106"/>
      <c r="Q935" s="63" t="s">
        <v>129</v>
      </c>
      <c r="R935" s="256"/>
      <c r="S935" s="256"/>
      <c r="T935" s="256"/>
      <c r="U935" s="256"/>
      <c r="V935" s="256"/>
      <c r="W935" s="256"/>
      <c r="X935" s="256"/>
      <c r="Y935" s="256"/>
      <c r="Z935" s="256"/>
      <c r="AA935" s="256"/>
      <c r="AB935" s="256"/>
      <c r="AC935" s="256"/>
      <c r="AD935" s="256"/>
      <c r="AE935" s="256"/>
      <c r="AF935" s="256"/>
      <c r="AG935" s="256"/>
      <c r="AH935" s="256"/>
      <c r="AI935" s="256"/>
      <c r="AJ935" s="256"/>
      <c r="AK935" s="256"/>
      <c r="AL935" s="256"/>
      <c r="AM935" s="256"/>
      <c r="AN935" s="256"/>
      <c r="AO935" s="256"/>
      <c r="AP935" s="256"/>
      <c r="AQ935" s="256"/>
      <c r="AR935" s="256"/>
      <c r="AS935" s="256"/>
      <c r="AT935" s="256"/>
      <c r="AU935" s="256"/>
      <c r="AV935" s="256"/>
      <c r="AW935" s="256"/>
      <c r="AX935" s="256"/>
      <c r="AY935" s="256"/>
      <c r="AZ935" s="256"/>
      <c r="BA935" s="256"/>
      <c r="BB935" s="256"/>
      <c r="BC935" s="256"/>
      <c r="BD935" s="256"/>
      <c r="BE935" s="256"/>
      <c r="BF935" s="256"/>
      <c r="BG935" s="256"/>
      <c r="BH935" s="256"/>
      <c r="BI935" s="256"/>
      <c r="BJ935" s="256"/>
      <c r="BK935" s="256"/>
      <c r="BL935" s="256"/>
      <c r="BM935" s="256"/>
      <c r="BN935" s="362"/>
      <c r="BO935" s="364"/>
      <c r="BP935" s="366"/>
      <c r="BQ935" s="366"/>
      <c r="BR935" s="106"/>
      <c r="BS935" s="106"/>
      <c r="BT935" s="106"/>
      <c r="BU935" s="106"/>
      <c r="BV935" s="106"/>
      <c r="BW935" s="106"/>
      <c r="BX935" s="106"/>
      <c r="BY935" s="106"/>
      <c r="BZ935" s="106"/>
      <c r="CA935" s="106"/>
      <c r="CB935" s="106"/>
      <c r="CC935" s="106"/>
      <c r="CD935" s="106"/>
      <c r="CE935" s="106"/>
      <c r="CF935" s="106"/>
      <c r="CG935" s="106"/>
    </row>
    <row r="936" spans="1:85" s="245" customFormat="1" ht="14.5" hidden="1" customHeight="1" x14ac:dyDescent="0.35">
      <c r="A936" s="243"/>
      <c r="B936" s="128"/>
      <c r="C936" s="80"/>
      <c r="D936" s="80"/>
      <c r="E936" s="80"/>
      <c r="F936" s="80"/>
      <c r="G936" s="80"/>
      <c r="H936" s="80"/>
      <c r="I936" s="80"/>
      <c r="J936" s="80"/>
      <c r="K936" s="80"/>
      <c r="L936" s="80"/>
      <c r="M936" s="64"/>
      <c r="N936" s="7"/>
      <c r="O936" s="192"/>
      <c r="P936" s="106"/>
      <c r="Q936" s="65" t="s">
        <v>130</v>
      </c>
      <c r="R936" s="66">
        <f>IF(R934&lt;&gt;0,1,0)</f>
        <v>0</v>
      </c>
      <c r="S936" s="66">
        <f t="shared" ref="S936" si="17529">IF(R936&gt;0,R936+1,IF(S934&lt;&gt;0,1,0))</f>
        <v>0</v>
      </c>
      <c r="T936" s="66">
        <f t="shared" ref="T936" si="17530">IF(S936&gt;0,S936+1,IF(T934&lt;&gt;0,1,0))</f>
        <v>0</v>
      </c>
      <c r="U936" s="66">
        <f t="shared" ref="U936" si="17531">IF(T936&gt;0,T936+1,IF(U934&lt;&gt;0,1,0))</f>
        <v>0</v>
      </c>
      <c r="V936" s="66">
        <f t="shared" ref="V936" si="17532">IF(U936&gt;0,U936+1,IF(V934&lt;&gt;0,1,0))</f>
        <v>0</v>
      </c>
      <c r="W936" s="66">
        <f t="shared" ref="W936" si="17533">IF(V936&gt;0,V936+1,IF(W934&lt;&gt;0,1,0))</f>
        <v>0</v>
      </c>
      <c r="X936" s="66">
        <f t="shared" ref="X936" si="17534">IF(W936&gt;0,W936+1,IF(X934&lt;&gt;0,1,0))</f>
        <v>0</v>
      </c>
      <c r="Y936" s="66">
        <f t="shared" ref="Y936" si="17535">IF(X936&gt;0,X936+1,IF(Y934&lt;&gt;0,1,0))</f>
        <v>0</v>
      </c>
      <c r="Z936" s="66">
        <f t="shared" ref="Z936" si="17536">IF(Y936&gt;0,Y936+1,IF(Z934&lt;&gt;0,1,0))</f>
        <v>0</v>
      </c>
      <c r="AA936" s="66">
        <f t="shared" ref="AA936" si="17537">IF(Z936&gt;0,Z936+1,IF(AA934&lt;&gt;0,1,0))</f>
        <v>0</v>
      </c>
      <c r="AB936" s="66">
        <f t="shared" ref="AB936" si="17538">IF(AA936&gt;0,AA936+1,IF(AB934&lt;&gt;0,1,0))</f>
        <v>0</v>
      </c>
      <c r="AC936" s="66">
        <f t="shared" ref="AC936" si="17539">IF(AB936&gt;0,AB936+1,IF(AC934&lt;&gt;0,1,0))</f>
        <v>0</v>
      </c>
      <c r="AD936" s="66">
        <f t="shared" ref="AD936" si="17540">IF(AC936&gt;0,AC936+1,IF(AD934&lt;&gt;0,1,0))</f>
        <v>0</v>
      </c>
      <c r="AE936" s="66">
        <f t="shared" ref="AE936" si="17541">IF(AD936&gt;0,AD936+1,IF(AE934&lt;&gt;0,1,0))</f>
        <v>0</v>
      </c>
      <c r="AF936" s="66">
        <f t="shared" ref="AF936" si="17542">IF(AE936&gt;0,AE936+1,IF(AF934&lt;&gt;0,1,0))</f>
        <v>0</v>
      </c>
      <c r="AG936" s="66">
        <f t="shared" ref="AG936" si="17543">IF(AF936&gt;0,AF936+1,IF(AG934&lt;&gt;0,1,0))</f>
        <v>0</v>
      </c>
      <c r="AH936" s="66">
        <f t="shared" ref="AH936" si="17544">IF(AG936&gt;0,AG936+1,IF(AH934&lt;&gt;0,1,0))</f>
        <v>0</v>
      </c>
      <c r="AI936" s="66">
        <f t="shared" ref="AI936" si="17545">IF(AH936&gt;0,AH936+1,IF(AI934&lt;&gt;0,1,0))</f>
        <v>0</v>
      </c>
      <c r="AJ936" s="66">
        <f t="shared" ref="AJ936" si="17546">IF(AI936&gt;0,AI936+1,IF(AJ934&lt;&gt;0,1,0))</f>
        <v>0</v>
      </c>
      <c r="AK936" s="66">
        <f t="shared" ref="AK936" si="17547">IF(AJ936&gt;0,AJ936+1,IF(AK934&lt;&gt;0,1,0))</f>
        <v>0</v>
      </c>
      <c r="AL936" s="66">
        <f t="shared" ref="AL936" si="17548">IF(AK936&gt;0,AK936+1,IF(AL934&lt;&gt;0,1,0))</f>
        <v>0</v>
      </c>
      <c r="AM936" s="66">
        <f t="shared" ref="AM936" si="17549">IF(AL936&gt;0,AL936+1,IF(AM934&lt;&gt;0,1,0))</f>
        <v>0</v>
      </c>
      <c r="AN936" s="66">
        <f t="shared" ref="AN936" si="17550">IF(AM936&gt;0,AM936+1,IF(AN934&lt;&gt;0,1,0))</f>
        <v>0</v>
      </c>
      <c r="AO936" s="66">
        <f t="shared" ref="AO936" si="17551">IF(AN936&gt;0,AN936+1,IF(AO934&lt;&gt;0,1,0))</f>
        <v>0</v>
      </c>
      <c r="AP936" s="66">
        <f t="shared" ref="AP936" si="17552">IF(AO936&gt;0,AO936+1,IF(AP934&lt;&gt;0,1,0))</f>
        <v>0</v>
      </c>
      <c r="AQ936" s="66">
        <f t="shared" ref="AQ936" si="17553">IF(AP936&gt;0,AP936+1,IF(AQ934&lt;&gt;0,1,0))</f>
        <v>0</v>
      </c>
      <c r="AR936" s="66">
        <f t="shared" ref="AR936" si="17554">IF(AQ936&gt;0,AQ936+1,IF(AR934&lt;&gt;0,1,0))</f>
        <v>0</v>
      </c>
      <c r="AS936" s="66">
        <f t="shared" ref="AS936" si="17555">IF(AR936&gt;0,AR936+1,IF(AS934&lt;&gt;0,1,0))</f>
        <v>0</v>
      </c>
      <c r="AT936" s="66">
        <f t="shared" ref="AT936" si="17556">IF(AS936&gt;0,AS936+1,IF(AT934&lt;&gt;0,1,0))</f>
        <v>0</v>
      </c>
      <c r="AU936" s="66">
        <f t="shared" ref="AU936" si="17557">IF(AT936&gt;0,AT936+1,IF(AU934&lt;&gt;0,1,0))</f>
        <v>0</v>
      </c>
      <c r="AV936" s="66">
        <f t="shared" ref="AV936" si="17558">IF(AU936&gt;0,AU936+1,IF(AV934&lt;&gt;0,1,0))</f>
        <v>0</v>
      </c>
      <c r="AW936" s="66">
        <f t="shared" ref="AW936" si="17559">IF(AV936&gt;0,AV936+1,IF(AW934&lt;&gt;0,1,0))</f>
        <v>0</v>
      </c>
      <c r="AX936" s="66">
        <f t="shared" ref="AX936" si="17560">IF(AW936&gt;0,AW936+1,IF(AX934&lt;&gt;0,1,0))</f>
        <v>0</v>
      </c>
      <c r="AY936" s="66">
        <f t="shared" ref="AY936" si="17561">IF(AX936&gt;0,AX936+1,IF(AY934&lt;&gt;0,1,0))</f>
        <v>0</v>
      </c>
      <c r="AZ936" s="66">
        <f t="shared" ref="AZ936" si="17562">IF(AY936&gt;0,AY936+1,IF(AZ934&lt;&gt;0,1,0))</f>
        <v>0</v>
      </c>
      <c r="BA936" s="66">
        <f t="shared" ref="BA936" si="17563">IF(AZ936&gt;0,AZ936+1,IF(BA934&lt;&gt;0,1,0))</f>
        <v>0</v>
      </c>
      <c r="BB936" s="66">
        <f t="shared" ref="BB936" si="17564">IF(BA936&gt;0,BA936+1,IF(BB934&lt;&gt;0,1,0))</f>
        <v>0</v>
      </c>
      <c r="BC936" s="66">
        <f t="shared" ref="BC936" si="17565">IF(BB936&gt;0,BB936+1,IF(BC934&lt;&gt;0,1,0))</f>
        <v>0</v>
      </c>
      <c r="BD936" s="66">
        <f t="shared" ref="BD936" si="17566">IF(BC936&gt;0,BC936+1,IF(BD934&lt;&gt;0,1,0))</f>
        <v>0</v>
      </c>
      <c r="BE936" s="66">
        <f t="shared" ref="BE936" si="17567">IF(BD936&gt;0,BD936+1,IF(BE934&lt;&gt;0,1,0))</f>
        <v>0</v>
      </c>
      <c r="BF936" s="66">
        <f t="shared" ref="BF936" si="17568">IF(BE936&gt;0,BE936+1,IF(BF934&lt;&gt;0,1,0))</f>
        <v>0</v>
      </c>
      <c r="BG936" s="66">
        <f t="shared" ref="BG936" si="17569">IF(BF936&gt;0,BF936+1,IF(BG934&lt;&gt;0,1,0))</f>
        <v>0</v>
      </c>
      <c r="BH936" s="66">
        <f t="shared" ref="BH936" si="17570">IF(BG936&gt;0,BG936+1,IF(BH934&lt;&gt;0,1,0))</f>
        <v>0</v>
      </c>
      <c r="BI936" s="66">
        <f t="shared" ref="BI936" si="17571">IF(BH936&gt;0,BH936+1,IF(BI934&lt;&gt;0,1,0))</f>
        <v>0</v>
      </c>
      <c r="BJ936" s="66">
        <f t="shared" ref="BJ936" si="17572">IF(BI936&gt;0,BI936+1,IF(BJ934&lt;&gt;0,1,0))</f>
        <v>0</v>
      </c>
      <c r="BK936" s="66">
        <f t="shared" ref="BK936" si="17573">IF(BJ936&gt;0,BJ936+1,IF(BK934&lt;&gt;0,1,0))</f>
        <v>0</v>
      </c>
      <c r="BL936" s="66">
        <f t="shared" ref="BL936" si="17574">IF(BK936&gt;0,BK936+1,IF(BL934&lt;&gt;0,1,0))</f>
        <v>0</v>
      </c>
      <c r="BM936" s="66">
        <f t="shared" ref="BM936" si="17575">IF(BL936&gt;0,BL936+1,IF(BM934&lt;&gt;0,1,0))</f>
        <v>0</v>
      </c>
      <c r="BN936" s="362"/>
      <c r="BO936" s="364"/>
      <c r="BP936" s="366"/>
      <c r="BQ936" s="366"/>
      <c r="BR936" s="106"/>
      <c r="BS936" s="106"/>
      <c r="BT936" s="106"/>
      <c r="BU936" s="106"/>
      <c r="BV936" s="106"/>
      <c r="BW936" s="106"/>
      <c r="BX936" s="106"/>
      <c r="BY936" s="106"/>
      <c r="BZ936" s="106"/>
      <c r="CA936" s="106"/>
      <c r="CB936" s="106"/>
      <c r="CC936" s="106"/>
      <c r="CD936" s="106"/>
      <c r="CE936" s="106"/>
      <c r="CF936" s="106"/>
      <c r="CG936" s="106"/>
    </row>
    <row r="937" spans="1:85" s="245" customFormat="1" ht="14.5" hidden="1" customHeight="1" x14ac:dyDescent="0.35">
      <c r="A937" s="243"/>
      <c r="B937" s="128"/>
      <c r="C937" s="80"/>
      <c r="D937" s="80"/>
      <c r="E937" s="80"/>
      <c r="F937" s="80"/>
      <c r="G937" s="80"/>
      <c r="H937" s="80"/>
      <c r="I937" s="80"/>
      <c r="J937" s="80"/>
      <c r="K937" s="80"/>
      <c r="L937" s="80"/>
      <c r="M937" s="64"/>
      <c r="N937" s="7"/>
      <c r="O937" s="192"/>
      <c r="P937" s="106"/>
      <c r="Q937" s="65" t="s">
        <v>131</v>
      </c>
      <c r="R937" s="66">
        <f>R936</f>
        <v>0</v>
      </c>
      <c r="S937" s="66">
        <f>IF(S936=0,0,IF(OR(R937=0,R937=12),1,R937+1))</f>
        <v>0</v>
      </c>
      <c r="T937" s="66">
        <f t="shared" ref="T937" si="17576">IF(T936=0,0,IF(OR(S937=0,S937=12),1,S937+1))</f>
        <v>0</v>
      </c>
      <c r="U937" s="66">
        <f t="shared" ref="U937" si="17577">IF(U936=0,0,IF(OR(T937=0,T937=12),1,T937+1))</f>
        <v>0</v>
      </c>
      <c r="V937" s="66">
        <f t="shared" ref="V937" si="17578">IF(V936=0,0,IF(OR(U937=0,U937=12),1,U937+1))</f>
        <v>0</v>
      </c>
      <c r="W937" s="66">
        <f t="shared" ref="W937" si="17579">IF(W936=0,0,IF(OR(V937=0,V937=12),1,V937+1))</f>
        <v>0</v>
      </c>
      <c r="X937" s="66">
        <f t="shared" ref="X937" si="17580">IF(X936=0,0,IF(OR(W937=0,W937=12),1,W937+1))</f>
        <v>0</v>
      </c>
      <c r="Y937" s="66">
        <f t="shared" ref="Y937" si="17581">IF(Y936=0,0,IF(OR(X937=0,X937=12),1,X937+1))</f>
        <v>0</v>
      </c>
      <c r="Z937" s="66">
        <f t="shared" ref="Z937" si="17582">IF(Z936=0,0,IF(OR(Y937=0,Y937=12),1,Y937+1))</f>
        <v>0</v>
      </c>
      <c r="AA937" s="66">
        <f t="shared" ref="AA937" si="17583">IF(AA936=0,0,IF(OR(Z937=0,Z937=12),1,Z937+1))</f>
        <v>0</v>
      </c>
      <c r="AB937" s="66">
        <f t="shared" ref="AB937" si="17584">IF(AB936=0,0,IF(OR(AA937=0,AA937=12),1,AA937+1))</f>
        <v>0</v>
      </c>
      <c r="AC937" s="66">
        <f t="shared" ref="AC937" si="17585">IF(AC936=0,0,IF(OR(AB937=0,AB937=12),1,AB937+1))</f>
        <v>0</v>
      </c>
      <c r="AD937" s="66">
        <f t="shared" ref="AD937" si="17586">IF(AD936=0,0,IF(OR(AC937=0,AC937=12),1,AC937+1))</f>
        <v>0</v>
      </c>
      <c r="AE937" s="66">
        <f t="shared" ref="AE937" si="17587">IF(AE936=0,0,IF(OR(AD937=0,AD937=12),1,AD937+1))</f>
        <v>0</v>
      </c>
      <c r="AF937" s="66">
        <f t="shared" ref="AF937" si="17588">IF(AF936=0,0,IF(OR(AE937=0,AE937=12),1,AE937+1))</f>
        <v>0</v>
      </c>
      <c r="AG937" s="66">
        <f t="shared" ref="AG937" si="17589">IF(AG936=0,0,IF(OR(AF937=0,AF937=12),1,AF937+1))</f>
        <v>0</v>
      </c>
      <c r="AH937" s="66">
        <f t="shared" ref="AH937" si="17590">IF(AH936=0,0,IF(OR(AG937=0,AG937=12),1,AG937+1))</f>
        <v>0</v>
      </c>
      <c r="AI937" s="66">
        <f t="shared" ref="AI937" si="17591">IF(AI936=0,0,IF(OR(AH937=0,AH937=12),1,AH937+1))</f>
        <v>0</v>
      </c>
      <c r="AJ937" s="66">
        <f t="shared" ref="AJ937" si="17592">IF(AJ936=0,0,IF(OR(AI937=0,AI937=12),1,AI937+1))</f>
        <v>0</v>
      </c>
      <c r="AK937" s="66">
        <f t="shared" ref="AK937" si="17593">IF(AK936=0,0,IF(OR(AJ937=0,AJ937=12),1,AJ937+1))</f>
        <v>0</v>
      </c>
      <c r="AL937" s="66">
        <f t="shared" ref="AL937" si="17594">IF(AL936=0,0,IF(OR(AK937=0,AK937=12),1,AK937+1))</f>
        <v>0</v>
      </c>
      <c r="AM937" s="66">
        <f t="shared" ref="AM937" si="17595">IF(AM936=0,0,IF(OR(AL937=0,AL937=12),1,AL937+1))</f>
        <v>0</v>
      </c>
      <c r="AN937" s="66">
        <f t="shared" ref="AN937" si="17596">IF(AN936=0,0,IF(OR(AM937=0,AM937=12),1,AM937+1))</f>
        <v>0</v>
      </c>
      <c r="AO937" s="66">
        <f t="shared" ref="AO937" si="17597">IF(AO936=0,0,IF(OR(AN937=0,AN937=12),1,AN937+1))</f>
        <v>0</v>
      </c>
      <c r="AP937" s="66">
        <f t="shared" ref="AP937" si="17598">IF(AP936=0,0,IF(OR(AO937=0,AO937=12),1,AO937+1))</f>
        <v>0</v>
      </c>
      <c r="AQ937" s="66">
        <f t="shared" ref="AQ937" si="17599">IF(AQ936=0,0,IF(OR(AP937=0,AP937=12),1,AP937+1))</f>
        <v>0</v>
      </c>
      <c r="AR937" s="66">
        <f t="shared" ref="AR937" si="17600">IF(AR936=0,0,IF(OR(AQ937=0,AQ937=12),1,AQ937+1))</f>
        <v>0</v>
      </c>
      <c r="AS937" s="66">
        <f t="shared" ref="AS937" si="17601">IF(AS936=0,0,IF(OR(AR937=0,AR937=12),1,AR937+1))</f>
        <v>0</v>
      </c>
      <c r="AT937" s="66">
        <f t="shared" ref="AT937" si="17602">IF(AT936=0,0,IF(OR(AS937=0,AS937=12),1,AS937+1))</f>
        <v>0</v>
      </c>
      <c r="AU937" s="66">
        <f t="shared" ref="AU937" si="17603">IF(AU936=0,0,IF(OR(AT937=0,AT937=12),1,AT937+1))</f>
        <v>0</v>
      </c>
      <c r="AV937" s="66">
        <f t="shared" ref="AV937" si="17604">IF(AV936=0,0,IF(OR(AU937=0,AU937=12),1,AU937+1))</f>
        <v>0</v>
      </c>
      <c r="AW937" s="66">
        <f t="shared" ref="AW937" si="17605">IF(AW936=0,0,IF(OR(AV937=0,AV937=12),1,AV937+1))</f>
        <v>0</v>
      </c>
      <c r="AX937" s="66">
        <f t="shared" ref="AX937" si="17606">IF(AX936=0,0,IF(OR(AW937=0,AW937=12),1,AW937+1))</f>
        <v>0</v>
      </c>
      <c r="AY937" s="66">
        <f t="shared" ref="AY937" si="17607">IF(AY936=0,0,IF(OR(AX937=0,AX937=12),1,AX937+1))</f>
        <v>0</v>
      </c>
      <c r="AZ937" s="66">
        <f t="shared" ref="AZ937" si="17608">IF(AZ936=0,0,IF(OR(AY937=0,AY937=12),1,AY937+1))</f>
        <v>0</v>
      </c>
      <c r="BA937" s="66">
        <f t="shared" ref="BA937" si="17609">IF(BA936=0,0,IF(OR(AZ937=0,AZ937=12),1,AZ937+1))</f>
        <v>0</v>
      </c>
      <c r="BB937" s="66">
        <f t="shared" ref="BB937" si="17610">IF(BB936=0,0,IF(OR(BA937=0,BA937=12),1,BA937+1))</f>
        <v>0</v>
      </c>
      <c r="BC937" s="66">
        <f t="shared" ref="BC937" si="17611">IF(BC936=0,0,IF(OR(BB937=0,BB937=12),1,BB937+1))</f>
        <v>0</v>
      </c>
      <c r="BD937" s="66">
        <f t="shared" ref="BD937" si="17612">IF(BD936=0,0,IF(OR(BC937=0,BC937=12),1,BC937+1))</f>
        <v>0</v>
      </c>
      <c r="BE937" s="66">
        <f t="shared" ref="BE937" si="17613">IF(BE936=0,0,IF(OR(BD937=0,BD937=12),1,BD937+1))</f>
        <v>0</v>
      </c>
      <c r="BF937" s="66">
        <f t="shared" ref="BF937" si="17614">IF(BF936=0,0,IF(OR(BE937=0,BE937=12),1,BE937+1))</f>
        <v>0</v>
      </c>
      <c r="BG937" s="66">
        <f t="shared" ref="BG937" si="17615">IF(BG936=0,0,IF(OR(BF937=0,BF937=12),1,BF937+1))</f>
        <v>0</v>
      </c>
      <c r="BH937" s="66">
        <f t="shared" ref="BH937" si="17616">IF(BH936=0,0,IF(OR(BG937=0,BG937=12),1,BG937+1))</f>
        <v>0</v>
      </c>
      <c r="BI937" s="66">
        <f t="shared" ref="BI937" si="17617">IF(BI936=0,0,IF(OR(BH937=0,BH937=12),1,BH937+1))</f>
        <v>0</v>
      </c>
      <c r="BJ937" s="66">
        <f t="shared" ref="BJ937" si="17618">IF(BJ936=0,0,IF(OR(BI937=0,BI937=12),1,BI937+1))</f>
        <v>0</v>
      </c>
      <c r="BK937" s="66">
        <f t="shared" ref="BK937" si="17619">IF(BK936=0,0,IF(OR(BJ937=0,BJ937=12),1,BJ937+1))</f>
        <v>0</v>
      </c>
      <c r="BL937" s="66">
        <f t="shared" ref="BL937" si="17620">IF(BL936=0,0,IF(OR(BK937=0,BK937=12),1,BK937+1))</f>
        <v>0</v>
      </c>
      <c r="BM937" s="66">
        <f t="shared" ref="BM937" si="17621">IF(BM936=0,0,IF(OR(BL937=0,BL937=12),1,BL937+1))</f>
        <v>0</v>
      </c>
      <c r="BN937" s="362"/>
      <c r="BO937" s="364"/>
      <c r="BP937" s="366"/>
      <c r="BQ937" s="366"/>
      <c r="BR937" s="106"/>
      <c r="BS937" s="106"/>
      <c r="BT937" s="106"/>
      <c r="BU937" s="106"/>
      <c r="BV937" s="106"/>
      <c r="BW937" s="106"/>
      <c r="BX937" s="106"/>
      <c r="BY937" s="106"/>
      <c r="BZ937" s="106"/>
      <c r="CA937" s="106"/>
      <c r="CB937" s="106"/>
      <c r="CC937" s="106"/>
      <c r="CD937" s="106"/>
      <c r="CE937" s="106"/>
      <c r="CF937" s="106"/>
      <c r="CG937" s="106"/>
    </row>
    <row r="938" spans="1:85" s="245" customFormat="1" ht="43.5" x14ac:dyDescent="0.35">
      <c r="A938" s="243"/>
      <c r="B938" s="128"/>
      <c r="C938" s="80"/>
      <c r="D938" s="80"/>
      <c r="E938" s="80"/>
      <c r="F938" s="80"/>
      <c r="G938" s="80"/>
      <c r="H938" s="80"/>
      <c r="I938" s="80"/>
      <c r="J938" s="80"/>
      <c r="K938" s="80"/>
      <c r="L938" s="80"/>
      <c r="M938" s="64"/>
      <c r="N938" s="7"/>
      <c r="O938" s="192"/>
      <c r="P938" s="106"/>
      <c r="Q938" s="63" t="s">
        <v>237</v>
      </c>
      <c r="R938" s="68">
        <f>IF(R937&gt;0,IF(R941&gt;$L934,$L934,R941),0)</f>
        <v>0</v>
      </c>
      <c r="S938" s="68">
        <f>IF(S937&gt;0,IF((SUMIFS($R940:R940,$R937:R937,12)+IF(R937=12,0,R938)+S941)&gt;=$L934,$L934-FLOOR(SUMIFS($R940:R940,$R937:R937,12),1),IF(S937=1,S941,S941+R938)),0)</f>
        <v>0</v>
      </c>
      <c r="T938" s="68">
        <f>IF(T937&gt;0,IF((SUMIFS($R940:S940,$R937:S937,12)+IF(S937=12,0,S938)+T941)&gt;=$L934,$L934-FLOOR(SUMIFS($R940:S940,$R937:S937,12),1),IF(T937=1,T941,T941+S938)),0)</f>
        <v>0</v>
      </c>
      <c r="U938" s="68">
        <f>IF(U937&gt;0,IF((SUMIFS($R940:T940,$R937:T937,12)+IF(T937=12,0,T938)+U941)&gt;=$L934,$L934-FLOOR(SUMIFS($R940:T940,$R937:T937,12),1),IF(U937=1,U941,U941+T938)),0)</f>
        <v>0</v>
      </c>
      <c r="V938" s="68">
        <f>IF(V937&gt;0,IF((SUMIFS($R940:U940,$R937:U937,12)+IF(U937=12,0,U938)+V941)&gt;=$L934,$L934-FLOOR(SUMIFS($R940:U940,$R937:U937,12),1),IF(V937=1,V941,V941+U938)),0)</f>
        <v>0</v>
      </c>
      <c r="W938" s="68">
        <f>IF(W937&gt;0,IF((SUMIFS($R940:V940,$R937:V937,12)+IF(V937=12,0,V938)+W941)&gt;=$L934,$L934-FLOOR(SUMIFS($R940:V940,$R937:V937,12),1),IF(W937=1,W941,W941+V938)),0)</f>
        <v>0</v>
      </c>
      <c r="X938" s="68">
        <f>IF(X937&gt;0,IF((SUMIFS($R940:W940,$R937:W937,12)+IF(W937=12,0,W938)+X941)&gt;=$L934,$L934-FLOOR(SUMIFS($R940:W940,$R937:W937,12),1),IF(X937=1,X941,X941+W938)),0)</f>
        <v>0</v>
      </c>
      <c r="Y938" s="68">
        <f>IF(Y937&gt;0,IF((SUMIFS($R940:X940,$R937:X937,12)+IF(X937=12,0,X938)+Y941)&gt;=$L934,$L934-FLOOR(SUMIFS($R940:X940,$R937:X937,12),1),IF(Y937=1,Y941,Y941+X938)),0)</f>
        <v>0</v>
      </c>
      <c r="Z938" s="68">
        <f>IF(Z937&gt;0,IF((SUMIFS($R940:Y940,$R937:Y937,12)+IF(Y937=12,0,Y938)+Z941)&gt;=$L934,$L934-FLOOR(SUMIFS($R940:Y940,$R937:Y937,12),1),IF(Z937=1,Z941,Z941+Y938)),0)</f>
        <v>0</v>
      </c>
      <c r="AA938" s="68">
        <f>IF(AA937&gt;0,IF((SUMIFS($R940:Z940,$R937:Z937,12)+IF(Z937=12,0,Z938)+AA941)&gt;=$L934,$L934-FLOOR(SUMIFS($R940:Z940,$R937:Z937,12),1),IF(AA937=1,AA941,AA941+Z938)),0)</f>
        <v>0</v>
      </c>
      <c r="AB938" s="68">
        <f>IF(AB937&gt;0,IF((SUMIFS($R940:AA940,$R937:AA937,12)+IF(AA937=12,0,AA938)+AB941)&gt;=$L934,$L934-FLOOR(SUMIFS($R940:AA940,$R937:AA937,12),1),IF(AB937=1,AB941,AB941+AA938)),0)</f>
        <v>0</v>
      </c>
      <c r="AC938" s="68">
        <f>IF(AC937&gt;0,IF((SUMIFS($R940:AB940,$R937:AB937,12)+IF(AB937=12,0,AB938)+AC941)&gt;=$L934,$L934-FLOOR(SUMIFS($R940:AB940,$R937:AB937,12),1),IF(AC937=1,AC941,AC941+AB938)),0)</f>
        <v>0</v>
      </c>
      <c r="AD938" s="68">
        <f>IF(AD937&gt;0,IF((SUMIFS($R940:AC940,$R937:AC937,12)+IF(AC937=12,0,AC938)+AD941)&gt;=$L934,$L934-FLOOR(SUMIFS($R940:AC940,$R937:AC937,12),1),IF(AD937=1,AD941,AD941+AC938)),0)</f>
        <v>0</v>
      </c>
      <c r="AE938" s="68">
        <f>IF(AE937&gt;0,IF((SUMIFS($R940:AD940,$R937:AD937,12)+IF(AD937=12,0,AD938)+AE941)&gt;=$L934,$L934-FLOOR(SUMIFS($R940:AD940,$R937:AD937,12),1),IF(AE937=1,AE941,AE941+AD938)),0)</f>
        <v>0</v>
      </c>
      <c r="AF938" s="68">
        <f>IF(AF937&gt;0,IF((SUMIFS($R940:AE940,$R937:AE937,12)+IF(AE937=12,0,AE938)+AF941)&gt;=$L934,$L934-FLOOR(SUMIFS($R940:AE940,$R937:AE937,12),1),IF(AF937=1,AF941,AF941+AE938)),0)</f>
        <v>0</v>
      </c>
      <c r="AG938" s="68">
        <f>IF(AG937&gt;0,IF((SUMIFS($R940:AF940,$R937:AF937,12)+IF(AF937=12,0,AF938)+AG941)&gt;=$L934,$L934-FLOOR(SUMIFS($R940:AF940,$R937:AF937,12),1),IF(AG937=1,AG941,AG941+AF938)),0)</f>
        <v>0</v>
      </c>
      <c r="AH938" s="68">
        <f>IF(AH937&gt;0,IF((SUMIFS($R940:AG940,$R937:AG937,12)+IF(AG937=12,0,AG938)+AH941)&gt;=$L934,$L934-FLOOR(SUMIFS($R940:AG940,$R937:AG937,12),1),IF(AH937=1,AH941,AH941+AG938)),0)</f>
        <v>0</v>
      </c>
      <c r="AI938" s="68">
        <f>IF(AI937&gt;0,IF((SUMIFS($R940:AH940,$R937:AH937,12)+IF(AH937=12,0,AH938)+AI941)&gt;=$L934,$L934-FLOOR(SUMIFS($R940:AH940,$R937:AH937,12),1),IF(AI937=1,AI941,AI941+AH938)),0)</f>
        <v>0</v>
      </c>
      <c r="AJ938" s="68">
        <f>IF(AJ937&gt;0,IF((SUMIFS($R940:AI940,$R937:AI937,12)+IF(AI937=12,0,AI938)+AJ941)&gt;=$L934,$L934-FLOOR(SUMIFS($R940:AI940,$R937:AI937,12),1),IF(AJ937=1,AJ941,AJ941+AI938)),0)</f>
        <v>0</v>
      </c>
      <c r="AK938" s="68">
        <f>IF(AK937&gt;0,IF((SUMIFS($R940:AJ940,$R937:AJ937,12)+IF(AJ937=12,0,AJ938)+AK941)&gt;=$L934,$L934-FLOOR(SUMIFS($R940:AJ940,$R937:AJ937,12),1),IF(AK937=1,AK941,AK941+AJ938)),0)</f>
        <v>0</v>
      </c>
      <c r="AL938" s="68">
        <f>IF(AL937&gt;0,IF((SUMIFS($R940:AK940,$R937:AK937,12)+IF(AK937=12,0,AK938)+AL941)&gt;=$L934,$L934-FLOOR(SUMIFS($R940:AK940,$R937:AK937,12),1),IF(AL937=1,AL941,AL941+AK938)),0)</f>
        <v>0</v>
      </c>
      <c r="AM938" s="68">
        <f>IF(AM937&gt;0,IF((SUMIFS($R940:AL940,$R937:AL937,12)+IF(AL937=12,0,AL938)+AM941)&gt;=$L934,$L934-FLOOR(SUMIFS($R940:AL940,$R937:AL937,12),1),IF(AM937=1,AM941,AM941+AL938)),0)</f>
        <v>0</v>
      </c>
      <c r="AN938" s="68">
        <f>IF(AN937&gt;0,IF((SUMIFS($R940:AM940,$R937:AM937,12)+IF(AM937=12,0,AM938)+AN941)&gt;=$L934,$L934-FLOOR(SUMIFS($R940:AM940,$R937:AM937,12),1),IF(AN937=1,AN941,AN941+AM938)),0)</f>
        <v>0</v>
      </c>
      <c r="AO938" s="68">
        <f>IF(AO937&gt;0,IF((SUMIFS($R940:AN940,$R937:AN937,12)+IF(AN937=12,0,AN938)+AO941)&gt;=$L934,$L934-FLOOR(SUMIFS($R940:AN940,$R937:AN937,12),1),IF(AO937=1,AO941,AO941+AN938)),0)</f>
        <v>0</v>
      </c>
      <c r="AP938" s="68">
        <f>IF(AP937&gt;0,IF((SUMIFS($R940:AO940,$R937:AO937,12)+IF(AO937=12,0,AO938)+AP941)&gt;=$L934,$L934-FLOOR(SUMIFS($R940:AO940,$R937:AO937,12),1),IF(AP937=1,AP941,AP941+AO938)),0)</f>
        <v>0</v>
      </c>
      <c r="AQ938" s="68">
        <f>IF(AQ937&gt;0,IF((SUMIFS($R940:AP940,$R937:AP937,12)+IF(AP937=12,0,AP938)+AQ941)&gt;=$L934,$L934-FLOOR(SUMIFS($R940:AP940,$R937:AP937,12),1),IF(AQ937=1,AQ941,AQ941+AP938)),0)</f>
        <v>0</v>
      </c>
      <c r="AR938" s="68">
        <f>IF(AR937&gt;0,IF((SUMIFS($R940:AQ940,$R937:AQ937,12)+IF(AQ937=12,0,AQ938)+AR941)&gt;=$L934,$L934-FLOOR(SUMIFS($R940:AQ940,$R937:AQ937,12),1),IF(AR937=1,AR941,AR941+AQ938)),0)</f>
        <v>0</v>
      </c>
      <c r="AS938" s="68">
        <f>IF(AS937&gt;0,IF((SUMIFS($R940:AR940,$R937:AR937,12)+IF(AR937=12,0,AR938)+AS941)&gt;=$L934,$L934-FLOOR(SUMIFS($R940:AR940,$R937:AR937,12),1),IF(AS937=1,AS941,AS941+AR938)),0)</f>
        <v>0</v>
      </c>
      <c r="AT938" s="68">
        <f>IF(AT937&gt;0,IF((SUMIFS($R940:AS940,$R937:AS937,12)+IF(AS937=12,0,AS938)+AT941)&gt;=$L934,$L934-FLOOR(SUMIFS($R940:AS940,$R937:AS937,12),1),IF(AT937=1,AT941,AT941+AS938)),0)</f>
        <v>0</v>
      </c>
      <c r="AU938" s="68">
        <f>IF(AU937&gt;0,IF((SUMIFS($R940:AT940,$R937:AT937,12)+IF(AT937=12,0,AT938)+AU941)&gt;=$L934,$L934-FLOOR(SUMIFS($R940:AT940,$R937:AT937,12),1),IF(AU937=1,AU941,AU941+AT938)),0)</f>
        <v>0</v>
      </c>
      <c r="AV938" s="68">
        <f>IF(AV937&gt;0,IF((SUMIFS($R940:AU940,$R937:AU937,12)+IF(AU937=12,0,AU938)+AV941)&gt;=$L934,$L934-FLOOR(SUMIFS($R940:AU940,$R937:AU937,12),1),IF(AV937=1,AV941,AV941+AU938)),0)</f>
        <v>0</v>
      </c>
      <c r="AW938" s="68">
        <f>IF(AW937&gt;0,IF((SUMIFS($R940:AV940,$R937:AV937,12)+IF(AV937=12,0,AV938)+AW941)&gt;=$L934,$L934-FLOOR(SUMIFS($R940:AV940,$R937:AV937,12),1),IF(AW937=1,AW941,AW941+AV938)),0)</f>
        <v>0</v>
      </c>
      <c r="AX938" s="68">
        <f>IF(AX937&gt;0,IF((SUMIFS($R940:AW940,$R937:AW937,12)+IF(AW937=12,0,AW938)+AX941)&gt;=$L934,$L934-FLOOR(SUMIFS($R940:AW940,$R937:AW937,12),1),IF(AX937=1,AX941,AX941+AW938)),0)</f>
        <v>0</v>
      </c>
      <c r="AY938" s="68">
        <f>IF(AY937&gt;0,IF((SUMIFS($R940:AX940,$R937:AX937,12)+IF(AX937=12,0,AX938)+AY941)&gt;=$L934,$L934-FLOOR(SUMIFS($R940:AX940,$R937:AX937,12),1),IF(AY937=1,AY941,AY941+AX938)),0)</f>
        <v>0</v>
      </c>
      <c r="AZ938" s="68">
        <f>IF(AZ937&gt;0,IF((SUMIFS($R940:AY940,$R937:AY937,12)+IF(AY937=12,0,AY938)+AZ941)&gt;=$L934,$L934-FLOOR(SUMIFS($R940:AY940,$R937:AY937,12),1),IF(AZ937=1,AZ941,AZ941+AY938)),0)</f>
        <v>0</v>
      </c>
      <c r="BA938" s="68">
        <f>IF(BA937&gt;0,IF((SUMIFS($R940:AZ940,$R937:AZ937,12)+IF(AZ937=12,0,AZ938)+BA941)&gt;=$L934,$L934-FLOOR(SUMIFS($R940:AZ940,$R937:AZ937,12),1),IF(BA937=1,BA941,BA941+AZ938)),0)</f>
        <v>0</v>
      </c>
      <c r="BB938" s="68">
        <f>IF(BB937&gt;0,IF((SUMIFS($R940:BA940,$R937:BA937,12)+IF(BA937=12,0,BA938)+BB941)&gt;=$L934,$L934-FLOOR(SUMIFS($R940:BA940,$R937:BA937,12),1),IF(BB937=1,BB941,BB941+BA938)),0)</f>
        <v>0</v>
      </c>
      <c r="BC938" s="68">
        <f>IF(BC937&gt;0,IF((SUMIFS($R940:BB940,$R937:BB937,12)+IF(BB937=12,0,BB938)+BC941)&gt;=$L934,$L934-FLOOR(SUMIFS($R940:BB940,$R937:BB937,12),1),IF(BC937=1,BC941,BC941+BB938)),0)</f>
        <v>0</v>
      </c>
      <c r="BD938" s="68">
        <f>IF(BD937&gt;0,IF((SUMIFS($R940:BC940,$R937:BC937,12)+IF(BC937=12,0,BC938)+BD941)&gt;=$L934,$L934-FLOOR(SUMIFS($R940:BC940,$R937:BC937,12),1),IF(BD937=1,BD941,BD941+BC938)),0)</f>
        <v>0</v>
      </c>
      <c r="BE938" s="68">
        <f>IF(BE937&gt;0,IF((SUMIFS($R940:BD940,$R937:BD937,12)+IF(BD937=12,0,BD938)+BE941)&gt;=$L934,$L934-FLOOR(SUMIFS($R940:BD940,$R937:BD937,12),1),IF(BE937=1,BE941,BE941+BD938)),0)</f>
        <v>0</v>
      </c>
      <c r="BF938" s="68">
        <f>IF(BF937&gt;0,IF((SUMIFS($R940:BE940,$R937:BE937,12)+IF(BE937=12,0,BE938)+BF941)&gt;=$L934,$L934-FLOOR(SUMIFS($R940:BE940,$R937:BE937,12),1),IF(BF937=1,BF941,BF941+BE938)),0)</f>
        <v>0</v>
      </c>
      <c r="BG938" s="68">
        <f>IF(BG937&gt;0,IF((SUMIFS($R940:BF940,$R937:BF937,12)+IF(BF937=12,0,BF938)+BG941)&gt;=$L934,$L934-FLOOR(SUMIFS($R940:BF940,$R937:BF937,12),1),IF(BG937=1,BG941,BG941+BF938)),0)</f>
        <v>0</v>
      </c>
      <c r="BH938" s="68">
        <f>IF(BH937&gt;0,IF((SUMIFS($R940:BG940,$R937:BG937,12)+IF(BG937=12,0,BG938)+BH941)&gt;=$L934,$L934-FLOOR(SUMIFS($R940:BG940,$R937:BG937,12),1),IF(BH937=1,BH941,BH941+BG938)),0)</f>
        <v>0</v>
      </c>
      <c r="BI938" s="68">
        <f>IF(BI937&gt;0,IF((SUMIFS($R940:BH940,$R937:BH937,12)+IF(BH937=12,0,BH938)+BI941)&gt;=$L934,$L934-FLOOR(SUMIFS($R940:BH940,$R937:BH937,12),1),IF(BI937=1,BI941,BI941+BH938)),0)</f>
        <v>0</v>
      </c>
      <c r="BJ938" s="68">
        <f>IF(BJ937&gt;0,IF((SUMIFS($R940:BI940,$R937:BI937,12)+IF(BI937=12,0,BI938)+BJ941)&gt;=$L934,$L934-FLOOR(SUMIFS($R940:BI940,$R937:BI937,12),1),IF(BJ937=1,BJ941,BJ941+BI938)),0)</f>
        <v>0</v>
      </c>
      <c r="BK938" s="68">
        <f>IF(BK937&gt;0,IF((SUMIFS($R940:BJ940,$R937:BJ937,12)+IF(BJ937=12,0,BJ938)+BK941)&gt;=$L934,$L934-FLOOR(SUMIFS($R940:BJ940,$R937:BJ937,12),1),IF(BK937=1,BK941,BK941+BJ938)),0)</f>
        <v>0</v>
      </c>
      <c r="BL938" s="68">
        <f>IF(BL937&gt;0,IF((SUMIFS($R940:BK940,$R937:BK937,12)+IF(BK937=12,0,BK938)+BL941)&gt;=$L934,$L934-FLOOR(SUMIFS($R940:BK940,$R937:BK937,12),1),IF(BL937=1,BL941,BL941+BK938)),0)</f>
        <v>0</v>
      </c>
      <c r="BM938" s="68">
        <f>IF(BM937&gt;0,IF((SUMIFS($R940:BL940,$R937:BL937,12)+IF(BL937=12,0,BL938)+BM941)&gt;=$L934,$L934-FLOOR(SUMIFS($R940:BL940,$R937:BL937,12),1),IF(BM937=1,BM941,BM941+BL938)),0)</f>
        <v>0</v>
      </c>
      <c r="BN938" s="362"/>
      <c r="BO938" s="364"/>
      <c r="BP938" s="366"/>
      <c r="BQ938" s="366"/>
      <c r="BR938" s="106"/>
      <c r="BS938" s="106"/>
      <c r="BT938" s="106"/>
      <c r="BU938" s="106"/>
      <c r="BV938" s="106"/>
      <c r="BW938" s="106"/>
      <c r="BX938" s="106"/>
      <c r="BY938" s="106"/>
      <c r="BZ938" s="106"/>
      <c r="CA938" s="106"/>
      <c r="CB938" s="106"/>
      <c r="CC938" s="106"/>
      <c r="CD938" s="106"/>
      <c r="CE938" s="106"/>
      <c r="CF938" s="106"/>
      <c r="CG938" s="106"/>
    </row>
    <row r="939" spans="1:85" s="245" customFormat="1" ht="41.5" hidden="1" customHeight="1" x14ac:dyDescent="0.35">
      <c r="A939" s="243"/>
      <c r="B939" s="128"/>
      <c r="C939" s="80"/>
      <c r="D939" s="80"/>
      <c r="E939" s="80"/>
      <c r="F939" s="80"/>
      <c r="G939" s="80"/>
      <c r="H939" s="80"/>
      <c r="I939" s="80"/>
      <c r="J939" s="80"/>
      <c r="K939" s="80"/>
      <c r="L939" s="80"/>
      <c r="M939" s="64"/>
      <c r="N939" s="7"/>
      <c r="O939" s="192"/>
      <c r="P939" s="106"/>
      <c r="Q939" s="65" t="s">
        <v>161</v>
      </c>
      <c r="R939" s="67">
        <f>IF(R934&gt;0,R935,0)</f>
        <v>0</v>
      </c>
      <c r="S939" s="67">
        <f t="shared" ref="S939" si="17622">IF(S934&gt;0,IF(S937=1,S935,S935+R939),R939)</f>
        <v>0</v>
      </c>
      <c r="T939" s="67">
        <f t="shared" ref="T939" si="17623">IF(T934&gt;0,IF(T937=1,T935,T935+S939),S939)</f>
        <v>0</v>
      </c>
      <c r="U939" s="67">
        <f t="shared" ref="U939" si="17624">IF(U934&gt;0,IF(U937=1,U935,U935+T939),T939)</f>
        <v>0</v>
      </c>
      <c r="V939" s="67">
        <f t="shared" ref="V939" si="17625">IF(V934&gt;0,IF(V937=1,V935,V935+U939),U939)</f>
        <v>0</v>
      </c>
      <c r="W939" s="67">
        <f t="shared" ref="W939" si="17626">IF(W934&gt;0,IF(W937=1,W935,W935+V939),V939)</f>
        <v>0</v>
      </c>
      <c r="X939" s="67">
        <f t="shared" ref="X939" si="17627">IF(X934&gt;0,IF(X937=1,X935,X935+W939),W939)</f>
        <v>0</v>
      </c>
      <c r="Y939" s="67">
        <f t="shared" ref="Y939" si="17628">IF(Y934&gt;0,IF(Y937=1,Y935,Y935+X939),X939)</f>
        <v>0</v>
      </c>
      <c r="Z939" s="67">
        <f t="shared" ref="Z939" si="17629">IF(Z934&gt;0,IF(Z937=1,Z935,Z935+Y939),Y939)</f>
        <v>0</v>
      </c>
      <c r="AA939" s="67">
        <f t="shared" ref="AA939" si="17630">IF(AA934&gt;0,IF(AA937=1,AA935,AA935+Z939),Z939)</f>
        <v>0</v>
      </c>
      <c r="AB939" s="67">
        <f t="shared" ref="AB939" si="17631">IF(AB934&gt;0,IF(AB937=1,AB935,AB935+AA939),AA939)</f>
        <v>0</v>
      </c>
      <c r="AC939" s="67">
        <f t="shared" ref="AC939" si="17632">IF(AC934&gt;0,IF(AC937=1,AC935,AC935+AB939),AB939)</f>
        <v>0</v>
      </c>
      <c r="AD939" s="67">
        <f t="shared" ref="AD939" si="17633">IF(AD934&gt;0,IF(AD937=1,AD935,AD935+AC939),AC939)</f>
        <v>0</v>
      </c>
      <c r="AE939" s="67">
        <f t="shared" ref="AE939" si="17634">IF(AE934&gt;0,IF(AE937=1,AE935,AE935+AD939),AD939)</f>
        <v>0</v>
      </c>
      <c r="AF939" s="67">
        <f t="shared" ref="AF939" si="17635">IF(AF934&gt;0,IF(AF937=1,AF935,AF935+AE939),AE939)</f>
        <v>0</v>
      </c>
      <c r="AG939" s="67">
        <f t="shared" ref="AG939" si="17636">IF(AG934&gt;0,IF(AG937=1,AG935,AG935+AF939),AF939)</f>
        <v>0</v>
      </c>
      <c r="AH939" s="67">
        <f t="shared" ref="AH939" si="17637">IF(AH934&gt;0,IF(AH937=1,AH935,AH935+AG939),AG939)</f>
        <v>0</v>
      </c>
      <c r="AI939" s="67">
        <f t="shared" ref="AI939" si="17638">IF(AI934&gt;0,IF(AI937=1,AI935,AI935+AH939),AH939)</f>
        <v>0</v>
      </c>
      <c r="AJ939" s="67">
        <f t="shared" ref="AJ939" si="17639">IF(AJ934&gt;0,IF(AJ937=1,AJ935,AJ935+AI939),AI939)</f>
        <v>0</v>
      </c>
      <c r="AK939" s="67">
        <f t="shared" ref="AK939" si="17640">IF(AK934&gt;0,IF(AK937=1,AK935,AK935+AJ939),AJ939)</f>
        <v>0</v>
      </c>
      <c r="AL939" s="67">
        <f t="shared" ref="AL939" si="17641">IF(AL934&gt;0,IF(AL937=1,AL935,AL935+AK939),AK939)</f>
        <v>0</v>
      </c>
      <c r="AM939" s="67">
        <f t="shared" ref="AM939" si="17642">IF(AM934&gt;0,IF(AM937=1,AM935,AM935+AL939),AL939)</f>
        <v>0</v>
      </c>
      <c r="AN939" s="67">
        <f t="shared" ref="AN939" si="17643">IF(AN934&gt;0,IF(AN937=1,AN935,AN935+AM939),AM939)</f>
        <v>0</v>
      </c>
      <c r="AO939" s="67">
        <f t="shared" ref="AO939" si="17644">IF(AO934&gt;0,IF(AO937=1,AO935,AO935+AN939),AN939)</f>
        <v>0</v>
      </c>
      <c r="AP939" s="67">
        <f t="shared" ref="AP939" si="17645">IF(AP934&gt;0,IF(AP937=1,AP935,AP935+AO939),AO939)</f>
        <v>0</v>
      </c>
      <c r="AQ939" s="67">
        <f t="shared" ref="AQ939" si="17646">IF(AQ934&gt;0,IF(AQ937=1,AQ935,AQ935+AP939),AP939)</f>
        <v>0</v>
      </c>
      <c r="AR939" s="67">
        <f t="shared" ref="AR939" si="17647">IF(AR934&gt;0,IF(AR937=1,AR935,AR935+AQ939),AQ939)</f>
        <v>0</v>
      </c>
      <c r="AS939" s="67">
        <f t="shared" ref="AS939" si="17648">IF(AS934&gt;0,IF(AS937=1,AS935,AS935+AR939),AR939)</f>
        <v>0</v>
      </c>
      <c r="AT939" s="67">
        <f t="shared" ref="AT939" si="17649">IF(AT934&gt;0,IF(AT937=1,AT935,AT935+AS939),AS939)</f>
        <v>0</v>
      </c>
      <c r="AU939" s="67">
        <f t="shared" ref="AU939" si="17650">IF(AU934&gt;0,IF(AU937=1,AU935,AU935+AT939),AT939)</f>
        <v>0</v>
      </c>
      <c r="AV939" s="67">
        <f t="shared" ref="AV939" si="17651">IF(AV934&gt;0,IF(AV937=1,AV935,AV935+AU939),AU939)</f>
        <v>0</v>
      </c>
      <c r="AW939" s="67">
        <f t="shared" ref="AW939" si="17652">IF(AW934&gt;0,IF(AW937=1,AW935,AW935+AV939),AV939)</f>
        <v>0</v>
      </c>
      <c r="AX939" s="67">
        <f t="shared" ref="AX939" si="17653">IF(AX934&gt;0,IF(AX937=1,AX935,AX935+AW939),AW939)</f>
        <v>0</v>
      </c>
      <c r="AY939" s="67">
        <f t="shared" ref="AY939" si="17654">IF(AY934&gt;0,IF(AY937=1,AY935,AY935+AX939),AX939)</f>
        <v>0</v>
      </c>
      <c r="AZ939" s="67">
        <f t="shared" ref="AZ939" si="17655">IF(AZ934&gt;0,IF(AZ937=1,AZ935,AZ935+AY939),AY939)</f>
        <v>0</v>
      </c>
      <c r="BA939" s="67">
        <f t="shared" ref="BA939" si="17656">IF(BA934&gt;0,IF(BA937=1,BA935,BA935+AZ939),AZ939)</f>
        <v>0</v>
      </c>
      <c r="BB939" s="67">
        <f t="shared" ref="BB939" si="17657">IF(BB934&gt;0,IF(BB937=1,BB935,BB935+BA939),BA939)</f>
        <v>0</v>
      </c>
      <c r="BC939" s="67">
        <f t="shared" ref="BC939" si="17658">IF(BC934&gt;0,IF(BC937=1,BC935,BC935+BB939),BB939)</f>
        <v>0</v>
      </c>
      <c r="BD939" s="67">
        <f t="shared" ref="BD939" si="17659">IF(BD934&gt;0,IF(BD937=1,BD935,BD935+BC939),BC939)</f>
        <v>0</v>
      </c>
      <c r="BE939" s="67">
        <f t="shared" ref="BE939" si="17660">IF(BE934&gt;0,IF(BE937=1,BE935,BE935+BD939),BD939)</f>
        <v>0</v>
      </c>
      <c r="BF939" s="67">
        <f t="shared" ref="BF939" si="17661">IF(BF934&gt;0,IF(BF937=1,BF935,BF935+BE939),BE939)</f>
        <v>0</v>
      </c>
      <c r="BG939" s="67">
        <f t="shared" ref="BG939" si="17662">IF(BG934&gt;0,IF(BG937=1,BG935,BG935+BF939),BF939)</f>
        <v>0</v>
      </c>
      <c r="BH939" s="67">
        <f t="shared" ref="BH939" si="17663">IF(BH934&gt;0,IF(BH937=1,BH935,BH935+BG939),BG939)</f>
        <v>0</v>
      </c>
      <c r="BI939" s="67">
        <f t="shared" ref="BI939" si="17664">IF(BI934&gt;0,IF(BI937=1,BI935,BI935+BH939),BH939)</f>
        <v>0</v>
      </c>
      <c r="BJ939" s="67">
        <f t="shared" ref="BJ939" si="17665">IF(BJ934&gt;0,IF(BJ937=1,BJ935,BJ935+BI939),BI939)</f>
        <v>0</v>
      </c>
      <c r="BK939" s="67">
        <f t="shared" ref="BK939" si="17666">IF(BK934&gt;0,IF(BK937=1,BK935,BK935+BJ939),BJ939)</f>
        <v>0</v>
      </c>
      <c r="BL939" s="67">
        <f t="shared" ref="BL939" si="17667">IF(BL934&gt;0,IF(BL937=1,BL935,BL935+BK939),BK939)</f>
        <v>0</v>
      </c>
      <c r="BM939" s="67">
        <f t="shared" ref="BM939" si="17668">IF(BM934&gt;0,IF(BM937=1,BM935,BM935+BL939),BL939)</f>
        <v>0</v>
      </c>
      <c r="BN939" s="362"/>
      <c r="BO939" s="364"/>
      <c r="BP939" s="366"/>
      <c r="BQ939" s="366"/>
      <c r="BR939" s="106"/>
      <c r="BS939" s="106"/>
      <c r="BT939" s="106"/>
      <c r="BU939" s="106"/>
      <c r="BV939" s="106"/>
      <c r="BW939" s="106"/>
      <c r="BX939" s="106"/>
      <c r="BY939" s="106"/>
      <c r="BZ939" s="106"/>
      <c r="CA939" s="106"/>
      <c r="CB939" s="106"/>
      <c r="CC939" s="106"/>
      <c r="CD939" s="106"/>
      <c r="CE939" s="106"/>
      <c r="CF939" s="106"/>
      <c r="CG939" s="106"/>
    </row>
    <row r="940" spans="1:85" s="245" customFormat="1" ht="41.5" hidden="1" customHeight="1" x14ac:dyDescent="0.35">
      <c r="A940" s="243"/>
      <c r="B940" s="128"/>
      <c r="C940" s="80"/>
      <c r="D940" s="80"/>
      <c r="E940" s="80"/>
      <c r="F940" s="80"/>
      <c r="G940" s="80"/>
      <c r="H940" s="80"/>
      <c r="I940" s="80"/>
      <c r="J940" s="80"/>
      <c r="K940" s="80"/>
      <c r="L940" s="80"/>
      <c r="M940" s="64"/>
      <c r="N940" s="7"/>
      <c r="O940" s="192"/>
      <c r="P940" s="106"/>
      <c r="Q940" s="65" t="s">
        <v>162</v>
      </c>
      <c r="R940" s="67">
        <f>R942</f>
        <v>0</v>
      </c>
      <c r="S940" s="67">
        <f t="shared" ref="S940" si="17669">IF(S937=1,S942,S942+R940)</f>
        <v>0</v>
      </c>
      <c r="T940" s="67">
        <f t="shared" ref="T940" si="17670">IF(T937=1,T942,T942+S940)</f>
        <v>0</v>
      </c>
      <c r="U940" s="67">
        <f t="shared" ref="U940" si="17671">IF(U937=1,U942,U942+T940)</f>
        <v>0</v>
      </c>
      <c r="V940" s="67">
        <f t="shared" ref="V940" si="17672">IF(V937=1,V942,V942+U940)</f>
        <v>0</v>
      </c>
      <c r="W940" s="67">
        <f t="shared" ref="W940" si="17673">IF(W937=1,W942,W942+V940)</f>
        <v>0</v>
      </c>
      <c r="X940" s="67">
        <f t="shared" ref="X940" si="17674">IF(X937=1,X942,X942+W940)</f>
        <v>0</v>
      </c>
      <c r="Y940" s="67">
        <f t="shared" ref="Y940" si="17675">IF(Y937=1,Y942,Y942+X940)</f>
        <v>0</v>
      </c>
      <c r="Z940" s="67">
        <f t="shared" ref="Z940" si="17676">IF(Z937=1,Z942,Z942+Y940)</f>
        <v>0</v>
      </c>
      <c r="AA940" s="67">
        <f t="shared" ref="AA940" si="17677">IF(AA937=1,AA942,AA942+Z940)</f>
        <v>0</v>
      </c>
      <c r="AB940" s="67">
        <f t="shared" ref="AB940" si="17678">IF(AB937=1,AB942,AB942+AA940)</f>
        <v>0</v>
      </c>
      <c r="AC940" s="67">
        <f t="shared" ref="AC940" si="17679">IF(AC937=1,AC942,AC942+AB940)</f>
        <v>0</v>
      </c>
      <c r="AD940" s="67">
        <f t="shared" ref="AD940" si="17680">IF(AD937=1,AD942,AD942+AC940)</f>
        <v>0</v>
      </c>
      <c r="AE940" s="67">
        <f t="shared" ref="AE940" si="17681">IF(AE937=1,AE942,AE942+AD940)</f>
        <v>0</v>
      </c>
      <c r="AF940" s="67">
        <f t="shared" ref="AF940" si="17682">IF(AF937=1,AF942,AF942+AE940)</f>
        <v>0</v>
      </c>
      <c r="AG940" s="67">
        <f t="shared" ref="AG940" si="17683">IF(AG937=1,AG942,AG942+AF940)</f>
        <v>0</v>
      </c>
      <c r="AH940" s="67">
        <f t="shared" ref="AH940" si="17684">IF(AH937=1,AH942,AH942+AG940)</f>
        <v>0</v>
      </c>
      <c r="AI940" s="67">
        <f t="shared" ref="AI940" si="17685">IF(AI937=1,AI942,AI942+AH940)</f>
        <v>0</v>
      </c>
      <c r="AJ940" s="67">
        <f t="shared" ref="AJ940" si="17686">IF(AJ937=1,AJ942,AJ942+AI940)</f>
        <v>0</v>
      </c>
      <c r="AK940" s="67">
        <f t="shared" ref="AK940" si="17687">IF(AK937=1,AK942,AK942+AJ940)</f>
        <v>0</v>
      </c>
      <c r="AL940" s="67">
        <f t="shared" ref="AL940" si="17688">IF(AL937=1,AL942,AL942+AK940)</f>
        <v>0</v>
      </c>
      <c r="AM940" s="67">
        <f t="shared" ref="AM940" si="17689">IF(AM937=1,AM942,AM942+AL940)</f>
        <v>0</v>
      </c>
      <c r="AN940" s="67">
        <f t="shared" ref="AN940" si="17690">IF(AN937=1,AN942,AN942+AM940)</f>
        <v>0</v>
      </c>
      <c r="AO940" s="67">
        <f t="shared" ref="AO940" si="17691">IF(AO937=1,AO942,AO942+AN940)</f>
        <v>0</v>
      </c>
      <c r="AP940" s="67">
        <f t="shared" ref="AP940" si="17692">IF(AP937=1,AP942,AP942+AO940)</f>
        <v>0</v>
      </c>
      <c r="AQ940" s="67">
        <f t="shared" ref="AQ940" si="17693">IF(AQ937=1,AQ942,AQ942+AP940)</f>
        <v>0</v>
      </c>
      <c r="AR940" s="67">
        <f t="shared" ref="AR940" si="17694">IF(AR937=1,AR942,AR942+AQ940)</f>
        <v>0</v>
      </c>
      <c r="AS940" s="67">
        <f t="shared" ref="AS940" si="17695">IF(AS937=1,AS942,AS942+AR940)</f>
        <v>0</v>
      </c>
      <c r="AT940" s="67">
        <f t="shared" ref="AT940" si="17696">IF(AT937=1,AT942,AT942+AS940)</f>
        <v>0</v>
      </c>
      <c r="AU940" s="67">
        <f t="shared" ref="AU940" si="17697">IF(AU937=1,AU942,AU942+AT940)</f>
        <v>0</v>
      </c>
      <c r="AV940" s="67">
        <f t="shared" ref="AV940" si="17698">IF(AV937=1,AV942,AV942+AU940)</f>
        <v>0</v>
      </c>
      <c r="AW940" s="67">
        <f t="shared" ref="AW940" si="17699">IF(AW937=1,AW942,AW942+AV940)</f>
        <v>0</v>
      </c>
      <c r="AX940" s="67">
        <f t="shared" ref="AX940" si="17700">IF(AX937=1,AX942,AX942+AW940)</f>
        <v>0</v>
      </c>
      <c r="AY940" s="67">
        <f t="shared" ref="AY940" si="17701">IF(AY937=1,AY942,AY942+AX940)</f>
        <v>0</v>
      </c>
      <c r="AZ940" s="67">
        <f t="shared" ref="AZ940" si="17702">IF(AZ937=1,AZ942,AZ942+AY940)</f>
        <v>0</v>
      </c>
      <c r="BA940" s="67">
        <f t="shared" ref="BA940" si="17703">IF(BA937=1,BA942,BA942+AZ940)</f>
        <v>0</v>
      </c>
      <c r="BB940" s="67">
        <f t="shared" ref="BB940" si="17704">IF(BB937=1,BB942,BB942+BA940)</f>
        <v>0</v>
      </c>
      <c r="BC940" s="67">
        <f t="shared" ref="BC940" si="17705">IF(BC937=1,BC942,BC942+BB940)</f>
        <v>0</v>
      </c>
      <c r="BD940" s="67">
        <f t="shared" ref="BD940" si="17706">IF(BD937=1,BD942,BD942+BC940)</f>
        <v>0</v>
      </c>
      <c r="BE940" s="67">
        <f t="shared" ref="BE940" si="17707">IF(BE937=1,BE942,BE942+BD940)</f>
        <v>0</v>
      </c>
      <c r="BF940" s="67">
        <f t="shared" ref="BF940" si="17708">IF(BF937=1,BF942,BF942+BE940)</f>
        <v>0</v>
      </c>
      <c r="BG940" s="67">
        <f t="shared" ref="BG940" si="17709">IF(BG937=1,BG942,BG942+BF940)</f>
        <v>0</v>
      </c>
      <c r="BH940" s="67">
        <f t="shared" ref="BH940" si="17710">IF(BH937=1,BH942,BH942+BG940)</f>
        <v>0</v>
      </c>
      <c r="BI940" s="67">
        <f t="shared" ref="BI940" si="17711">IF(BI937=1,BI942,BI942+BH940)</f>
        <v>0</v>
      </c>
      <c r="BJ940" s="67">
        <f t="shared" ref="BJ940" si="17712">IF(BJ937=1,BJ942,BJ942+BI940)</f>
        <v>0</v>
      </c>
      <c r="BK940" s="67">
        <f t="shared" ref="BK940" si="17713">IF(BK937=1,BK942,BK942+BJ940)</f>
        <v>0</v>
      </c>
      <c r="BL940" s="67">
        <f t="shared" ref="BL940" si="17714">IF(BL937=1,BL942,BL942+BK940)</f>
        <v>0</v>
      </c>
      <c r="BM940" s="67">
        <f t="shared" ref="BM940" si="17715">IF(BM937=1,BM942,BM942+BL940)</f>
        <v>0</v>
      </c>
      <c r="BN940" s="362"/>
      <c r="BO940" s="364"/>
      <c r="BP940" s="366"/>
      <c r="BQ940" s="366"/>
      <c r="BR940" s="106"/>
      <c r="BS940" s="106"/>
      <c r="BT940" s="106"/>
      <c r="BU940" s="106"/>
      <c r="BV940" s="106"/>
      <c r="BW940" s="106"/>
      <c r="BX940" s="106"/>
      <c r="BY940" s="106"/>
      <c r="BZ940" s="106"/>
      <c r="CA940" s="106"/>
      <c r="CB940" s="106"/>
      <c r="CC940" s="106"/>
      <c r="CD940" s="106"/>
      <c r="CE940" s="106"/>
      <c r="CF940" s="106"/>
      <c r="CG940" s="106"/>
    </row>
    <row r="941" spans="1:85" s="245" customFormat="1" ht="29" x14ac:dyDescent="0.35">
      <c r="A941" s="243"/>
      <c r="B941" s="128"/>
      <c r="C941" s="80"/>
      <c r="D941" s="80"/>
      <c r="E941" s="80"/>
      <c r="F941" s="80"/>
      <c r="G941" s="80"/>
      <c r="H941" s="80"/>
      <c r="I941" s="80"/>
      <c r="J941" s="80"/>
      <c r="K941" s="80"/>
      <c r="L941" s="80"/>
      <c r="M941" s="64"/>
      <c r="N941" s="7"/>
      <c r="O941" s="192"/>
      <c r="P941" s="106"/>
      <c r="Q941" s="63" t="s">
        <v>160</v>
      </c>
      <c r="R941" s="68">
        <f t="shared" ref="R941:BM941" si="17716">1720/12*R934</f>
        <v>0</v>
      </c>
      <c r="S941" s="68">
        <f t="shared" si="17716"/>
        <v>0</v>
      </c>
      <c r="T941" s="68">
        <f t="shared" si="17716"/>
        <v>0</v>
      </c>
      <c r="U941" s="68">
        <f t="shared" si="17716"/>
        <v>0</v>
      </c>
      <c r="V941" s="68">
        <f t="shared" si="17716"/>
        <v>0</v>
      </c>
      <c r="W941" s="68">
        <f t="shared" si="17716"/>
        <v>0</v>
      </c>
      <c r="X941" s="68">
        <f t="shared" si="17716"/>
        <v>0</v>
      </c>
      <c r="Y941" s="68">
        <f t="shared" si="17716"/>
        <v>0</v>
      </c>
      <c r="Z941" s="68">
        <f t="shared" si="17716"/>
        <v>0</v>
      </c>
      <c r="AA941" s="68">
        <f t="shared" si="17716"/>
        <v>0</v>
      </c>
      <c r="AB941" s="68">
        <f t="shared" si="17716"/>
        <v>0</v>
      </c>
      <c r="AC941" s="68">
        <f t="shared" si="17716"/>
        <v>0</v>
      </c>
      <c r="AD941" s="68">
        <f t="shared" si="17716"/>
        <v>0</v>
      </c>
      <c r="AE941" s="68">
        <f t="shared" si="17716"/>
        <v>0</v>
      </c>
      <c r="AF941" s="68">
        <f t="shared" si="17716"/>
        <v>0</v>
      </c>
      <c r="AG941" s="68">
        <f t="shared" si="17716"/>
        <v>0</v>
      </c>
      <c r="AH941" s="68">
        <f t="shared" si="17716"/>
        <v>0</v>
      </c>
      <c r="AI941" s="68">
        <f t="shared" si="17716"/>
        <v>0</v>
      </c>
      <c r="AJ941" s="68">
        <f t="shared" si="17716"/>
        <v>0</v>
      </c>
      <c r="AK941" s="68">
        <f t="shared" si="17716"/>
        <v>0</v>
      </c>
      <c r="AL941" s="68">
        <f t="shared" si="17716"/>
        <v>0</v>
      </c>
      <c r="AM941" s="68">
        <f t="shared" si="17716"/>
        <v>0</v>
      </c>
      <c r="AN941" s="68">
        <f t="shared" si="17716"/>
        <v>0</v>
      </c>
      <c r="AO941" s="68">
        <f t="shared" si="17716"/>
        <v>0</v>
      </c>
      <c r="AP941" s="68">
        <f t="shared" si="17716"/>
        <v>0</v>
      </c>
      <c r="AQ941" s="68">
        <f t="shared" si="17716"/>
        <v>0</v>
      </c>
      <c r="AR941" s="68">
        <f t="shared" si="17716"/>
        <v>0</v>
      </c>
      <c r="AS941" s="68">
        <f t="shared" si="17716"/>
        <v>0</v>
      </c>
      <c r="AT941" s="68">
        <f t="shared" si="17716"/>
        <v>0</v>
      </c>
      <c r="AU941" s="68">
        <f t="shared" si="17716"/>
        <v>0</v>
      </c>
      <c r="AV941" s="68">
        <f t="shared" si="17716"/>
        <v>0</v>
      </c>
      <c r="AW941" s="68">
        <f t="shared" si="17716"/>
        <v>0</v>
      </c>
      <c r="AX941" s="68">
        <f t="shared" si="17716"/>
        <v>0</v>
      </c>
      <c r="AY941" s="68">
        <f t="shared" si="17716"/>
        <v>0</v>
      </c>
      <c r="AZ941" s="68">
        <f t="shared" si="17716"/>
        <v>0</v>
      </c>
      <c r="BA941" s="68">
        <f t="shared" si="17716"/>
        <v>0</v>
      </c>
      <c r="BB941" s="68">
        <f t="shared" si="17716"/>
        <v>0</v>
      </c>
      <c r="BC941" s="68">
        <f t="shared" si="17716"/>
        <v>0</v>
      </c>
      <c r="BD941" s="68">
        <f t="shared" si="17716"/>
        <v>0</v>
      </c>
      <c r="BE941" s="68">
        <f t="shared" si="17716"/>
        <v>0</v>
      </c>
      <c r="BF941" s="68">
        <f t="shared" si="17716"/>
        <v>0</v>
      </c>
      <c r="BG941" s="68">
        <f t="shared" si="17716"/>
        <v>0</v>
      </c>
      <c r="BH941" s="68">
        <f t="shared" si="17716"/>
        <v>0</v>
      </c>
      <c r="BI941" s="68">
        <f t="shared" si="17716"/>
        <v>0</v>
      </c>
      <c r="BJ941" s="68">
        <f t="shared" si="17716"/>
        <v>0</v>
      </c>
      <c r="BK941" s="68">
        <f t="shared" si="17716"/>
        <v>0</v>
      </c>
      <c r="BL941" s="68">
        <f t="shared" si="17716"/>
        <v>0</v>
      </c>
      <c r="BM941" s="68">
        <f t="shared" si="17716"/>
        <v>0</v>
      </c>
      <c r="BN941" s="362"/>
      <c r="BO941" s="364"/>
      <c r="BP941" s="366"/>
      <c r="BQ941" s="366"/>
      <c r="BR941" s="106"/>
      <c r="BS941" s="106"/>
      <c r="BT941" s="106"/>
      <c r="BU941" s="106"/>
      <c r="BV941" s="106"/>
      <c r="BW941" s="106"/>
      <c r="BX941" s="106"/>
      <c r="BY941" s="106"/>
      <c r="BZ941" s="106"/>
      <c r="CA941" s="106"/>
      <c r="CB941" s="106"/>
      <c r="CC941" s="106"/>
      <c r="CD941" s="106"/>
      <c r="CE941" s="106"/>
      <c r="CF941" s="106"/>
      <c r="CG941" s="106"/>
    </row>
    <row r="942" spans="1:85" s="245" customFormat="1" ht="29" x14ac:dyDescent="0.35">
      <c r="A942" s="243"/>
      <c r="B942" s="128"/>
      <c r="C942" s="80"/>
      <c r="D942" s="80"/>
      <c r="E942" s="80"/>
      <c r="F942" s="80"/>
      <c r="G942" s="80"/>
      <c r="H942" s="80"/>
      <c r="I942" s="80"/>
      <c r="J942" s="80"/>
      <c r="K942" s="80"/>
      <c r="L942" s="80"/>
      <c r="M942" s="64"/>
      <c r="N942" s="7"/>
      <c r="O942" s="192"/>
      <c r="P942" s="106"/>
      <c r="Q942" s="63" t="s">
        <v>144</v>
      </c>
      <c r="R942" s="68">
        <f>FLOOR(IF(OR(R937=0,R937=1),IF(R935&gt;=R941,R941,R935)+0.00000001,IF(R939&gt;=R938,R938,R939))+0.00000001,1)</f>
        <v>0</v>
      </c>
      <c r="S942" s="68">
        <f t="shared" ref="S942" si="17717">FLOOR(IF(OR(S937=0,S937=1),IF(S941&gt;S938,S938,IF(S935&gt;=S941,S941,S935)+0.00000001),IF(S939&gt;=S938,S938-R940,S939-R940)+0.00000001),1)</f>
        <v>0</v>
      </c>
      <c r="T942" s="68">
        <f t="shared" ref="T942" si="17718">FLOOR(IF(OR(T937=0,T937=1),IF(T941&gt;T938,T938,IF(T935&gt;=T941,T941,T935)+0.00000001),IF(T939&gt;=T938,T938-S940,T939-S940)+0.00000001),1)</f>
        <v>0</v>
      </c>
      <c r="U942" s="68">
        <f t="shared" ref="U942" si="17719">FLOOR(IF(OR(U937=0,U937=1),IF(U941&gt;U938,U938,IF(U935&gt;=U941,U941,U935)+0.00000001),IF(U939&gt;=U938,U938-T940,U939-T940)+0.00000001),1)</f>
        <v>0</v>
      </c>
      <c r="V942" s="68">
        <f t="shared" ref="V942" si="17720">FLOOR(IF(OR(V937=0,V937=1),IF(V941&gt;V938,V938,IF(V935&gt;=V941,V941,V935)+0.00000001),IF(V939&gt;=V938,V938-U940,V939-U940)+0.00000001),1)</f>
        <v>0</v>
      </c>
      <c r="W942" s="68">
        <f t="shared" ref="W942" si="17721">FLOOR(IF(OR(W937=0,W937=1),IF(W941&gt;W938,W938,IF(W935&gt;=W941,W941,W935)+0.00000001),IF(W939&gt;=W938,W938-V940,W939-V940)+0.00000001),1)</f>
        <v>0</v>
      </c>
      <c r="X942" s="68">
        <f t="shared" ref="X942" si="17722">FLOOR(IF(OR(X937=0,X937=1),IF(X941&gt;X938,X938,IF(X935&gt;=X941,X941,X935)+0.00000001),IF(X939&gt;=X938,X938-W940,X939-W940)+0.00000001),1)</f>
        <v>0</v>
      </c>
      <c r="Y942" s="68">
        <f t="shared" ref="Y942" si="17723">FLOOR(IF(OR(Y937=0,Y937=1),IF(Y941&gt;Y938,Y938,IF(Y935&gt;=Y941,Y941,Y935)+0.00000001),IF(Y939&gt;=Y938,Y938-X940,Y939-X940)+0.00000001),1)</f>
        <v>0</v>
      </c>
      <c r="Z942" s="68">
        <f t="shared" ref="Z942" si="17724">FLOOR(IF(OR(Z937=0,Z937=1),IF(Z941&gt;Z938,Z938,IF(Z935&gt;=Z941,Z941,Z935)+0.00000001),IF(Z939&gt;=Z938,Z938-Y940,Z939-Y940)+0.00000001),1)</f>
        <v>0</v>
      </c>
      <c r="AA942" s="68">
        <f t="shared" ref="AA942" si="17725">FLOOR(IF(OR(AA937=0,AA937=1),IF(AA941&gt;AA938,AA938,IF(AA935&gt;=AA941,AA941,AA935)+0.00000001),IF(AA939&gt;=AA938,AA938-Z940,AA939-Z940)+0.00000001),1)</f>
        <v>0</v>
      </c>
      <c r="AB942" s="68">
        <f t="shared" ref="AB942" si="17726">FLOOR(IF(OR(AB937=0,AB937=1),IF(AB941&gt;AB938,AB938,IF(AB935&gt;=AB941,AB941,AB935)+0.00000001),IF(AB939&gt;=AB938,AB938-AA940,AB939-AA940)+0.00000001),1)</f>
        <v>0</v>
      </c>
      <c r="AC942" s="68">
        <f t="shared" ref="AC942" si="17727">FLOOR(IF(OR(AC937=0,AC937=1),IF(AC941&gt;AC938,AC938,IF(AC935&gt;=AC941,AC941,AC935)+0.00000001),IF(AC939&gt;=AC938,AC938-AB940,AC939-AB940)+0.00000001),1)</f>
        <v>0</v>
      </c>
      <c r="AD942" s="68">
        <f t="shared" ref="AD942" si="17728">FLOOR(IF(OR(AD937=0,AD937=1),IF(AD941&gt;AD938,AD938,IF(AD935&gt;=AD941,AD941,AD935)+0.00000001),IF(AD939&gt;=AD938,AD938-AC940,AD939-AC940)+0.00000001),1)</f>
        <v>0</v>
      </c>
      <c r="AE942" s="68">
        <f t="shared" ref="AE942" si="17729">FLOOR(IF(OR(AE937=0,AE937=1),IF(AE941&gt;AE938,AE938,IF(AE935&gt;=AE941,AE941,AE935)+0.00000001),IF(AE939&gt;=AE938,AE938-AD940,AE939-AD940)+0.00000001),1)</f>
        <v>0</v>
      </c>
      <c r="AF942" s="68">
        <f t="shared" ref="AF942" si="17730">FLOOR(IF(OR(AF937=0,AF937=1),IF(AF941&gt;AF938,AF938,IF(AF935&gt;=AF941,AF941,AF935)+0.00000001),IF(AF939&gt;=AF938,AF938-AE940,AF939-AE940)+0.00000001),1)</f>
        <v>0</v>
      </c>
      <c r="AG942" s="68">
        <f t="shared" ref="AG942" si="17731">FLOOR(IF(OR(AG937=0,AG937=1),IF(AG941&gt;AG938,AG938,IF(AG935&gt;=AG941,AG941,AG935)+0.00000001),IF(AG939&gt;=AG938,AG938-AF940,AG939-AF940)+0.00000001),1)</f>
        <v>0</v>
      </c>
      <c r="AH942" s="68">
        <f t="shared" ref="AH942" si="17732">FLOOR(IF(OR(AH937=0,AH937=1),IF(AH941&gt;AH938,AH938,IF(AH935&gt;=AH941,AH941,AH935)+0.00000001),IF(AH939&gt;=AH938,AH938-AG940,AH939-AG940)+0.00000001),1)</f>
        <v>0</v>
      </c>
      <c r="AI942" s="68">
        <f t="shared" ref="AI942" si="17733">FLOOR(IF(OR(AI937=0,AI937=1),IF(AI941&gt;AI938,AI938,IF(AI935&gt;=AI941,AI941,AI935)+0.00000001),IF(AI939&gt;=AI938,AI938-AH940,AI939-AH940)+0.00000001),1)</f>
        <v>0</v>
      </c>
      <c r="AJ942" s="68">
        <f t="shared" ref="AJ942" si="17734">FLOOR(IF(OR(AJ937=0,AJ937=1),IF(AJ941&gt;AJ938,AJ938,IF(AJ935&gt;=AJ941,AJ941,AJ935)+0.00000001),IF(AJ939&gt;=AJ938,AJ938-AI940,AJ939-AI940)+0.00000001),1)</f>
        <v>0</v>
      </c>
      <c r="AK942" s="68">
        <f t="shared" ref="AK942" si="17735">FLOOR(IF(OR(AK937=0,AK937=1),IF(AK941&gt;AK938,AK938,IF(AK935&gt;=AK941,AK941,AK935)+0.00000001),IF(AK939&gt;=AK938,AK938-AJ940,AK939-AJ940)+0.00000001),1)</f>
        <v>0</v>
      </c>
      <c r="AL942" s="68">
        <f t="shared" ref="AL942" si="17736">FLOOR(IF(OR(AL937=0,AL937=1),IF(AL941&gt;AL938,AL938,IF(AL935&gt;=AL941,AL941,AL935)+0.00000001),IF(AL939&gt;=AL938,AL938-AK940,AL939-AK940)+0.00000001),1)</f>
        <v>0</v>
      </c>
      <c r="AM942" s="68">
        <f t="shared" ref="AM942" si="17737">FLOOR(IF(OR(AM937=0,AM937=1),IF(AM941&gt;AM938,AM938,IF(AM935&gt;=AM941,AM941,AM935)+0.00000001),IF(AM939&gt;=AM938,AM938-AL940,AM939-AL940)+0.00000001),1)</f>
        <v>0</v>
      </c>
      <c r="AN942" s="68">
        <f t="shared" ref="AN942" si="17738">FLOOR(IF(OR(AN937=0,AN937=1),IF(AN941&gt;AN938,AN938,IF(AN935&gt;=AN941,AN941,AN935)+0.00000001),IF(AN939&gt;=AN938,AN938-AM940,AN939-AM940)+0.00000001),1)</f>
        <v>0</v>
      </c>
      <c r="AO942" s="68">
        <f t="shared" ref="AO942" si="17739">FLOOR(IF(OR(AO937=0,AO937=1),IF(AO941&gt;AO938,AO938,IF(AO935&gt;=AO941,AO941,AO935)+0.00000001),IF(AO939&gt;=AO938,AO938-AN940,AO939-AN940)+0.00000001),1)</f>
        <v>0</v>
      </c>
      <c r="AP942" s="68">
        <f t="shared" ref="AP942" si="17740">FLOOR(IF(OR(AP937=0,AP937=1),IF(AP941&gt;AP938,AP938,IF(AP935&gt;=AP941,AP941,AP935)+0.00000001),IF(AP939&gt;=AP938,AP938-AO940,AP939-AO940)+0.00000001),1)</f>
        <v>0</v>
      </c>
      <c r="AQ942" s="68">
        <f t="shared" ref="AQ942" si="17741">FLOOR(IF(OR(AQ937=0,AQ937=1),IF(AQ941&gt;AQ938,AQ938,IF(AQ935&gt;=AQ941,AQ941,AQ935)+0.00000001),IF(AQ939&gt;=AQ938,AQ938-AP940,AQ939-AP940)+0.00000001),1)</f>
        <v>0</v>
      </c>
      <c r="AR942" s="68">
        <f t="shared" ref="AR942" si="17742">FLOOR(IF(OR(AR937=0,AR937=1),IF(AR941&gt;AR938,AR938,IF(AR935&gt;=AR941,AR941,AR935)+0.00000001),IF(AR939&gt;=AR938,AR938-AQ940,AR939-AQ940)+0.00000001),1)</f>
        <v>0</v>
      </c>
      <c r="AS942" s="68">
        <f t="shared" ref="AS942" si="17743">FLOOR(IF(OR(AS937=0,AS937=1),IF(AS941&gt;AS938,AS938,IF(AS935&gt;=AS941,AS941,AS935)+0.00000001),IF(AS939&gt;=AS938,AS938-AR940,AS939-AR940)+0.00000001),1)</f>
        <v>0</v>
      </c>
      <c r="AT942" s="68">
        <f t="shared" ref="AT942" si="17744">FLOOR(IF(OR(AT937=0,AT937=1),IF(AT941&gt;AT938,AT938,IF(AT935&gt;=AT941,AT941,AT935)+0.00000001),IF(AT939&gt;=AT938,AT938-AS940,AT939-AS940)+0.00000001),1)</f>
        <v>0</v>
      </c>
      <c r="AU942" s="68">
        <f t="shared" ref="AU942" si="17745">FLOOR(IF(OR(AU937=0,AU937=1),IF(AU941&gt;AU938,AU938,IF(AU935&gt;=AU941,AU941,AU935)+0.00000001),IF(AU939&gt;=AU938,AU938-AT940,AU939-AT940)+0.00000001),1)</f>
        <v>0</v>
      </c>
      <c r="AV942" s="68">
        <f t="shared" ref="AV942" si="17746">FLOOR(IF(OR(AV937=0,AV937=1),IF(AV941&gt;AV938,AV938,IF(AV935&gt;=AV941,AV941,AV935)+0.00000001),IF(AV939&gt;=AV938,AV938-AU940,AV939-AU940)+0.00000001),1)</f>
        <v>0</v>
      </c>
      <c r="AW942" s="68">
        <f t="shared" ref="AW942" si="17747">FLOOR(IF(OR(AW937=0,AW937=1),IF(AW941&gt;AW938,AW938,IF(AW935&gt;=AW941,AW941,AW935)+0.00000001),IF(AW939&gt;=AW938,AW938-AV940,AW939-AV940)+0.00000001),1)</f>
        <v>0</v>
      </c>
      <c r="AX942" s="68">
        <f t="shared" ref="AX942" si="17748">FLOOR(IF(OR(AX937=0,AX937=1),IF(AX941&gt;AX938,AX938,IF(AX935&gt;=AX941,AX941,AX935)+0.00000001),IF(AX939&gt;=AX938,AX938-AW940,AX939-AW940)+0.00000001),1)</f>
        <v>0</v>
      </c>
      <c r="AY942" s="68">
        <f t="shared" ref="AY942" si="17749">FLOOR(IF(OR(AY937=0,AY937=1),IF(AY941&gt;AY938,AY938,IF(AY935&gt;=AY941,AY941,AY935)+0.00000001),IF(AY939&gt;=AY938,AY938-AX940,AY939-AX940)+0.00000001),1)</f>
        <v>0</v>
      </c>
      <c r="AZ942" s="68">
        <f t="shared" ref="AZ942" si="17750">FLOOR(IF(OR(AZ937=0,AZ937=1),IF(AZ941&gt;AZ938,AZ938,IF(AZ935&gt;=AZ941,AZ941,AZ935)+0.00000001),IF(AZ939&gt;=AZ938,AZ938-AY940,AZ939-AY940)+0.00000001),1)</f>
        <v>0</v>
      </c>
      <c r="BA942" s="68">
        <f t="shared" ref="BA942" si="17751">FLOOR(IF(OR(BA937=0,BA937=1),IF(BA941&gt;BA938,BA938,IF(BA935&gt;=BA941,BA941,BA935)+0.00000001),IF(BA939&gt;=BA938,BA938-AZ940,BA939-AZ940)+0.00000001),1)</f>
        <v>0</v>
      </c>
      <c r="BB942" s="68">
        <f t="shared" ref="BB942" si="17752">FLOOR(IF(OR(BB937=0,BB937=1),IF(BB941&gt;BB938,BB938,IF(BB935&gt;=BB941,BB941,BB935)+0.00000001),IF(BB939&gt;=BB938,BB938-BA940,BB939-BA940)+0.00000001),1)</f>
        <v>0</v>
      </c>
      <c r="BC942" s="68">
        <f t="shared" ref="BC942" si="17753">FLOOR(IF(OR(BC937=0,BC937=1),IF(BC941&gt;BC938,BC938,IF(BC935&gt;=BC941,BC941,BC935)+0.00000001),IF(BC939&gt;=BC938,BC938-BB940,BC939-BB940)+0.00000001),1)</f>
        <v>0</v>
      </c>
      <c r="BD942" s="68">
        <f t="shared" ref="BD942" si="17754">FLOOR(IF(OR(BD937=0,BD937=1),IF(BD941&gt;BD938,BD938,IF(BD935&gt;=BD941,BD941,BD935)+0.00000001),IF(BD939&gt;=BD938,BD938-BC940,BD939-BC940)+0.00000001),1)</f>
        <v>0</v>
      </c>
      <c r="BE942" s="68">
        <f t="shared" ref="BE942" si="17755">FLOOR(IF(OR(BE937=0,BE937=1),IF(BE941&gt;BE938,BE938,IF(BE935&gt;=BE941,BE941,BE935)+0.00000001),IF(BE939&gt;=BE938,BE938-BD940,BE939-BD940)+0.00000001),1)</f>
        <v>0</v>
      </c>
      <c r="BF942" s="68">
        <f t="shared" ref="BF942" si="17756">FLOOR(IF(OR(BF937=0,BF937=1),IF(BF941&gt;BF938,BF938,IF(BF935&gt;=BF941,BF941,BF935)+0.00000001),IF(BF939&gt;=BF938,BF938-BE940,BF939-BE940)+0.00000001),1)</f>
        <v>0</v>
      </c>
      <c r="BG942" s="68">
        <f t="shared" ref="BG942" si="17757">FLOOR(IF(OR(BG937=0,BG937=1),IF(BG941&gt;BG938,BG938,IF(BG935&gt;=BG941,BG941,BG935)+0.00000001),IF(BG939&gt;=BG938,BG938-BF940,BG939-BF940)+0.00000001),1)</f>
        <v>0</v>
      </c>
      <c r="BH942" s="68">
        <f t="shared" ref="BH942" si="17758">FLOOR(IF(OR(BH937=0,BH937=1),IF(BH941&gt;BH938,BH938,IF(BH935&gt;=BH941,BH941,BH935)+0.00000001),IF(BH939&gt;=BH938,BH938-BG940,BH939-BG940)+0.00000001),1)</f>
        <v>0</v>
      </c>
      <c r="BI942" s="68">
        <f t="shared" ref="BI942" si="17759">FLOOR(IF(OR(BI937=0,BI937=1),IF(BI941&gt;BI938,BI938,IF(BI935&gt;=BI941,BI941,BI935)+0.00000001),IF(BI939&gt;=BI938,BI938-BH940,BI939-BH940)+0.00000001),1)</f>
        <v>0</v>
      </c>
      <c r="BJ942" s="68">
        <f t="shared" ref="BJ942" si="17760">FLOOR(IF(OR(BJ937=0,BJ937=1),IF(BJ941&gt;BJ938,BJ938,IF(BJ935&gt;=BJ941,BJ941,BJ935)+0.00000001),IF(BJ939&gt;=BJ938,BJ938-BI940,BJ939-BI940)+0.00000001),1)</f>
        <v>0</v>
      </c>
      <c r="BK942" s="68">
        <f t="shared" ref="BK942" si="17761">FLOOR(IF(OR(BK937=0,BK937=1),IF(BK941&gt;BK938,BK938,IF(BK935&gt;=BK941,BK941,BK935)+0.00000001),IF(BK939&gt;=BK938,BK938-BJ940,BK939-BJ940)+0.00000001),1)</f>
        <v>0</v>
      </c>
      <c r="BL942" s="68">
        <f t="shared" ref="BL942" si="17762">FLOOR(IF(OR(BL937=0,BL937=1),IF(BL941&gt;BL938,BL938,IF(BL935&gt;=BL941,BL941,BL935)+0.00000001),IF(BL939&gt;=BL938,BL938-BK940,BL939-BK940)+0.00000001),1)</f>
        <v>0</v>
      </c>
      <c r="BM942" s="68">
        <f t="shared" ref="BM942" si="17763">FLOOR(IF(OR(BM937=0,BM937=1),IF(BM941&gt;BM938,BM938,IF(BM935&gt;=BM941,BM941,BM935)+0.00000001),IF(BM939&gt;=BM938,BM938-BL940,BM939-BL940)+0.00000001),1)</f>
        <v>0</v>
      </c>
      <c r="BN942" s="362"/>
      <c r="BO942" s="364"/>
      <c r="BP942" s="366"/>
      <c r="BQ942" s="366"/>
      <c r="BR942" s="106"/>
      <c r="BS942" s="106"/>
      <c r="BT942" s="106"/>
      <c r="BU942" s="106"/>
      <c r="BV942" s="106"/>
      <c r="BW942" s="106"/>
      <c r="BX942" s="106"/>
      <c r="BY942" s="106"/>
      <c r="BZ942" s="106"/>
      <c r="CA942" s="106"/>
      <c r="CB942" s="106"/>
      <c r="CC942" s="106"/>
      <c r="CD942" s="106"/>
      <c r="CE942" s="106"/>
      <c r="CF942" s="106"/>
      <c r="CG942" s="106"/>
    </row>
    <row r="943" spans="1:85" s="245" customFormat="1" ht="25.4" customHeight="1" thickBot="1" x14ac:dyDescent="0.4">
      <c r="A943" s="243"/>
      <c r="B943" s="129"/>
      <c r="C943" s="69"/>
      <c r="D943" s="69"/>
      <c r="E943" s="69"/>
      <c r="F943" s="69"/>
      <c r="G943" s="69"/>
      <c r="H943" s="69"/>
      <c r="I943" s="69"/>
      <c r="J943" s="69"/>
      <c r="K943" s="69"/>
      <c r="L943" s="69"/>
      <c r="M943" s="70"/>
      <c r="N943" s="7"/>
      <c r="O943" s="193"/>
      <c r="P943" s="106"/>
      <c r="Q943" s="216" t="s">
        <v>145</v>
      </c>
      <c r="R943" s="72">
        <f>IF($J934="Ano",R942*'Podpůrná data'!$B$5,R942*'Podpůrná data'!$B$3)</f>
        <v>0</v>
      </c>
      <c r="S943" s="72">
        <f>IF($J934="Ano",S942*'Podpůrná data'!$B$5,S942*'Podpůrná data'!$B$3)</f>
        <v>0</v>
      </c>
      <c r="T943" s="72">
        <f>IF($J934="Ano",T942*'Podpůrná data'!$B$5,T942*'Podpůrná data'!$B$3)</f>
        <v>0</v>
      </c>
      <c r="U943" s="72">
        <f>IF($J934="Ano",U942*'Podpůrná data'!$B$5,U942*'Podpůrná data'!$B$3)</f>
        <v>0</v>
      </c>
      <c r="V943" s="72">
        <f>IF($J934="Ano",V942*'Podpůrná data'!$B$5,V942*'Podpůrná data'!$B$3)</f>
        <v>0</v>
      </c>
      <c r="W943" s="72">
        <f>IF($J934="Ano",W942*'Podpůrná data'!$B$5,W942*'Podpůrná data'!$B$3)</f>
        <v>0</v>
      </c>
      <c r="X943" s="72">
        <f>IF($J934="Ano",X942*'Podpůrná data'!$B$5,X942*'Podpůrná data'!$B$3)</f>
        <v>0</v>
      </c>
      <c r="Y943" s="72">
        <f>IF($J934="Ano",Y942*'Podpůrná data'!$B$5,Y942*'Podpůrná data'!$B$3)</f>
        <v>0</v>
      </c>
      <c r="Z943" s="72">
        <f>IF($J934="Ano",Z942*'Podpůrná data'!$B$5,Z942*'Podpůrná data'!$B$3)</f>
        <v>0</v>
      </c>
      <c r="AA943" s="72">
        <f>IF($J934="Ano",AA942*'Podpůrná data'!$B$5,AA942*'Podpůrná data'!$B$3)</f>
        <v>0</v>
      </c>
      <c r="AB943" s="72">
        <f>IF($J934="Ano",AB942*'Podpůrná data'!$B$5,AB942*'Podpůrná data'!$B$3)</f>
        <v>0</v>
      </c>
      <c r="AC943" s="72">
        <f>IF($J934="Ano",AC942*'Podpůrná data'!$B$5,AC942*'Podpůrná data'!$B$3)</f>
        <v>0</v>
      </c>
      <c r="AD943" s="72">
        <f>IF($J934="Ano",AD942*'Podpůrná data'!$B$5,AD942*'Podpůrná data'!$B$3)</f>
        <v>0</v>
      </c>
      <c r="AE943" s="72">
        <f>IF($J934="Ano",AE942*'Podpůrná data'!$B$5,AE942*'Podpůrná data'!$B$3)</f>
        <v>0</v>
      </c>
      <c r="AF943" s="72">
        <f>IF($J934="Ano",AF942*'Podpůrná data'!$B$5,AF942*'Podpůrná data'!$B$3)</f>
        <v>0</v>
      </c>
      <c r="AG943" s="72">
        <f>IF($J934="Ano",AG942*'Podpůrná data'!$B$5,AG942*'Podpůrná data'!$B$3)</f>
        <v>0</v>
      </c>
      <c r="AH943" s="72">
        <f>IF($J934="Ano",AH942*'Podpůrná data'!$B$5,AH942*'Podpůrná data'!$B$3)</f>
        <v>0</v>
      </c>
      <c r="AI943" s="72">
        <f>IF($J934="Ano",AI942*'Podpůrná data'!$B$5,AI942*'Podpůrná data'!$B$3)</f>
        <v>0</v>
      </c>
      <c r="AJ943" s="72">
        <f>IF($J934="Ano",AJ942*'Podpůrná data'!$B$5,AJ942*'Podpůrná data'!$B$3)</f>
        <v>0</v>
      </c>
      <c r="AK943" s="72">
        <f>IF($J934="Ano",AK942*'Podpůrná data'!$B$5,AK942*'Podpůrná data'!$B$3)</f>
        <v>0</v>
      </c>
      <c r="AL943" s="72">
        <f>IF($J934="Ano",AL942*'Podpůrná data'!$B$5,AL942*'Podpůrná data'!$B$3)</f>
        <v>0</v>
      </c>
      <c r="AM943" s="72">
        <f>IF($J934="Ano",AM942*'Podpůrná data'!$B$5,AM942*'Podpůrná data'!$B$3)</f>
        <v>0</v>
      </c>
      <c r="AN943" s="72">
        <f>IF($J934="Ano",AN942*'Podpůrná data'!$B$5,AN942*'Podpůrná data'!$B$3)</f>
        <v>0</v>
      </c>
      <c r="AO943" s="72">
        <f>IF($J934="Ano",AO942*'Podpůrná data'!$B$5,AO942*'Podpůrná data'!$B$3)</f>
        <v>0</v>
      </c>
      <c r="AP943" s="72">
        <f>IF($J934="Ano",AP942*'Podpůrná data'!$B$5,AP942*'Podpůrná data'!$B$3)</f>
        <v>0</v>
      </c>
      <c r="AQ943" s="72">
        <f>IF($J934="Ano",AQ942*'Podpůrná data'!$B$5,AQ942*'Podpůrná data'!$B$3)</f>
        <v>0</v>
      </c>
      <c r="AR943" s="72">
        <f>IF($J934="Ano",AR942*'Podpůrná data'!$B$5,AR942*'Podpůrná data'!$B$3)</f>
        <v>0</v>
      </c>
      <c r="AS943" s="72">
        <f>IF($J934="Ano",AS942*'Podpůrná data'!$B$5,AS942*'Podpůrná data'!$B$3)</f>
        <v>0</v>
      </c>
      <c r="AT943" s="72">
        <f>IF($J934="Ano",AT942*'Podpůrná data'!$B$5,AT942*'Podpůrná data'!$B$3)</f>
        <v>0</v>
      </c>
      <c r="AU943" s="72">
        <f>IF($J934="Ano",AU942*'Podpůrná data'!$B$5,AU942*'Podpůrná data'!$B$3)</f>
        <v>0</v>
      </c>
      <c r="AV943" s="72">
        <f>IF($J934="Ano",AV942*'Podpůrná data'!$B$5,AV942*'Podpůrná data'!$B$3)</f>
        <v>0</v>
      </c>
      <c r="AW943" s="72">
        <f>IF($J934="Ano",AW942*'Podpůrná data'!$B$5,AW942*'Podpůrná data'!$B$3)</f>
        <v>0</v>
      </c>
      <c r="AX943" s="72">
        <f>IF($J934="Ano",AX942*'Podpůrná data'!$B$5,AX942*'Podpůrná data'!$B$3)</f>
        <v>0</v>
      </c>
      <c r="AY943" s="72">
        <f>IF($J934="Ano",AY942*'Podpůrná data'!$B$5,AY942*'Podpůrná data'!$B$3)</f>
        <v>0</v>
      </c>
      <c r="AZ943" s="72">
        <f>IF($J934="Ano",AZ942*'Podpůrná data'!$B$5,AZ942*'Podpůrná data'!$B$3)</f>
        <v>0</v>
      </c>
      <c r="BA943" s="72">
        <f>IF($J934="Ano",BA942*'Podpůrná data'!$B$5,BA942*'Podpůrná data'!$B$3)</f>
        <v>0</v>
      </c>
      <c r="BB943" s="72">
        <f>IF($J934="Ano",BB942*'Podpůrná data'!$B$5,BB942*'Podpůrná data'!$B$3)</f>
        <v>0</v>
      </c>
      <c r="BC943" s="72">
        <f>IF($J934="Ano",BC942*'Podpůrná data'!$B$5,BC942*'Podpůrná data'!$B$3)</f>
        <v>0</v>
      </c>
      <c r="BD943" s="72">
        <f>IF($J934="Ano",BD942*'Podpůrná data'!$B$5,BD942*'Podpůrná data'!$B$3)</f>
        <v>0</v>
      </c>
      <c r="BE943" s="72">
        <f>IF($J934="Ano",BE942*'Podpůrná data'!$B$5,BE942*'Podpůrná data'!$B$3)</f>
        <v>0</v>
      </c>
      <c r="BF943" s="72">
        <f>IF($J934="Ano",BF942*'Podpůrná data'!$B$5,BF942*'Podpůrná data'!$B$3)</f>
        <v>0</v>
      </c>
      <c r="BG943" s="72">
        <f>IF($J934="Ano",BG942*'Podpůrná data'!$B$5,BG942*'Podpůrná data'!$B$3)</f>
        <v>0</v>
      </c>
      <c r="BH943" s="72">
        <f>IF($J934="Ano",BH942*'Podpůrná data'!$B$5,BH942*'Podpůrná data'!$B$3)</f>
        <v>0</v>
      </c>
      <c r="BI943" s="72">
        <f>IF($J934="Ano",BI942*'Podpůrná data'!$B$5,BI942*'Podpůrná data'!$B$3)</f>
        <v>0</v>
      </c>
      <c r="BJ943" s="72">
        <f>IF($J934="Ano",BJ942*'Podpůrná data'!$B$5,BJ942*'Podpůrná data'!$B$3)</f>
        <v>0</v>
      </c>
      <c r="BK943" s="72">
        <f>IF($J934="Ano",BK942*'Podpůrná data'!$B$5,BK942*'Podpůrná data'!$B$3)</f>
        <v>0</v>
      </c>
      <c r="BL943" s="72">
        <f>IF($J934="Ano",BL942*'Podpůrná data'!$B$5,BL942*'Podpůrná data'!$B$3)</f>
        <v>0</v>
      </c>
      <c r="BM943" s="72">
        <f>IF($J934="Ano",BM942*'Podpůrná data'!$B$5,BM942*'Podpůrná data'!$B$3)</f>
        <v>0</v>
      </c>
      <c r="BN943" s="363"/>
      <c r="BO943" s="365"/>
      <c r="BP943" s="367"/>
      <c r="BQ943" s="367"/>
      <c r="BR943" s="106"/>
      <c r="BS943" s="178">
        <f>SUMIFS($R943:$BM943,$R933:$BM933,"1. ZoR")</f>
        <v>0</v>
      </c>
      <c r="BT943" s="178">
        <f>SUMIFS($R943:$BM943,$R933:$BM933,"2. ZoR")</f>
        <v>0</v>
      </c>
      <c r="BU943" s="178">
        <f>SUMIFS($R943:$BM943,$R933:$BM933,"3. ZoR")</f>
        <v>0</v>
      </c>
      <c r="BV943" s="178">
        <f>SUMIFS($R943:$BM943,$R933:$BM933,"4. ZoR")</f>
        <v>0</v>
      </c>
      <c r="BW943" s="178">
        <f>SUMIFS($R943:$BM943,$R933:$BM933,"5. ZoR")</f>
        <v>0</v>
      </c>
      <c r="BX943" s="178">
        <f>SUMIFS($R943:$BM943,$R933:$BM933,"6. ZoR")</f>
        <v>0</v>
      </c>
      <c r="BY943" s="178">
        <f>SUMIFS($R943:$BM943,$R933:$BM933,"7. ZoR")</f>
        <v>0</v>
      </c>
      <c r="BZ943" s="178">
        <f>SUMIFS($R943:$BM943,$R933:$BM933,"8. ZoR")</f>
        <v>0</v>
      </c>
      <c r="CA943" s="178">
        <f>SUMIFS($R943:$BM943,$R933:$BM933,"9. ZoR")</f>
        <v>0</v>
      </c>
      <c r="CB943" s="178">
        <f>SUMIFS($R943:$BM943,$R933:$BM933,"10. ZoR")</f>
        <v>0</v>
      </c>
      <c r="CC943" s="178">
        <f>SUMIFS($R943:$BM943,$R933:$BM933,"11. ZoR")</f>
        <v>0</v>
      </c>
      <c r="CD943" s="178">
        <f>SUMIFS($R943:$BM943,$R933:$BM933,"12. ZoR")</f>
        <v>0</v>
      </c>
      <c r="CE943" s="178">
        <f>SUMIFS($R943:$BM943,$R933:$BM933,"13. ZoR")</f>
        <v>0</v>
      </c>
      <c r="CF943" s="178">
        <f>SUMIFS($R943:$BM943,$R933:$BM933,"14. ZoR")</f>
        <v>0</v>
      </c>
      <c r="CG943" s="178">
        <f>SUMIFS($R943:$BM943,$R933:$BM933,"15. ZoR")</f>
        <v>0</v>
      </c>
    </row>
    <row r="944" spans="1:85" ht="15" hidden="1" thickBot="1" x14ac:dyDescent="0.4">
      <c r="B944" s="105"/>
      <c r="C944" s="130"/>
      <c r="D944" s="130"/>
      <c r="E944" s="130"/>
      <c r="F944" s="130"/>
      <c r="G944" s="130"/>
      <c r="H944" s="105"/>
      <c r="I944" s="105"/>
      <c r="J944" s="105"/>
      <c r="K944" s="105"/>
      <c r="L944" s="105"/>
      <c r="M944" s="105"/>
      <c r="N944" s="7"/>
      <c r="O944" s="105"/>
      <c r="P944" s="105"/>
      <c r="Q944" s="105"/>
      <c r="R944" s="105"/>
      <c r="S944" s="105"/>
      <c r="T944" s="7"/>
      <c r="U944" s="105"/>
      <c r="V944" s="105"/>
      <c r="W944" s="105"/>
      <c r="X944" s="105"/>
      <c r="Y944" s="105"/>
      <c r="Z944" s="105"/>
      <c r="AA944" s="105"/>
      <c r="AB944" s="105"/>
      <c r="AC944" s="105"/>
      <c r="AD944" s="105"/>
      <c r="AE944" s="105"/>
      <c r="AF944" s="105"/>
      <c r="AG944" s="105"/>
      <c r="AH944" s="105"/>
      <c r="AI944" s="105"/>
      <c r="AJ944" s="105"/>
      <c r="AK944" s="105"/>
      <c r="AL944" s="105"/>
      <c r="AM944" s="105"/>
      <c r="AN944" s="105"/>
      <c r="AO944" s="105"/>
      <c r="AP944" s="105"/>
      <c r="AQ944" s="105"/>
      <c r="AR944" s="105"/>
      <c r="AS944" s="105"/>
      <c r="AT944" s="105"/>
      <c r="AU944" s="105"/>
      <c r="AV944" s="105"/>
      <c r="AW944" s="105"/>
      <c r="AX944" s="105"/>
      <c r="AY944" s="105"/>
      <c r="AZ944" s="105"/>
      <c r="BA944" s="105"/>
      <c r="BB944" s="105"/>
      <c r="BC944" s="105"/>
      <c r="BD944" s="105"/>
      <c r="BE944" s="105"/>
      <c r="BF944" s="105"/>
      <c r="BG944" s="105"/>
      <c r="BH944" s="105"/>
      <c r="BI944" s="105"/>
      <c r="BJ944" s="105"/>
      <c r="BK944" s="105"/>
      <c r="BL944" s="105"/>
      <c r="BM944" s="105"/>
      <c r="BN944" s="105"/>
      <c r="BO944" s="105"/>
      <c r="BP944" s="105"/>
      <c r="BQ944" s="105"/>
      <c r="BR944" s="105"/>
      <c r="BS944" s="105"/>
      <c r="BT944" s="105"/>
      <c r="BU944" s="105"/>
      <c r="BV944" s="105"/>
      <c r="BW944" s="105"/>
      <c r="BX944" s="105"/>
      <c r="BY944" s="105"/>
      <c r="BZ944" s="105"/>
      <c r="CA944" s="105"/>
      <c r="CB944" s="105"/>
      <c r="CC944" s="105"/>
      <c r="CD944" s="105"/>
      <c r="CE944" s="105"/>
      <c r="CF944" s="105"/>
      <c r="CG944" s="105"/>
    </row>
    <row r="945" spans="1:85" s="245" customFormat="1" ht="69.650000000000006" customHeight="1" thickBot="1" x14ac:dyDescent="0.4">
      <c r="A945" s="249"/>
      <c r="B945" s="120"/>
      <c r="C945" s="360" t="s">
        <v>2</v>
      </c>
      <c r="D945" s="121"/>
      <c r="E945" s="131" t="s">
        <v>206</v>
      </c>
      <c r="F945" s="131" t="s">
        <v>444</v>
      </c>
      <c r="G945" s="131" t="s">
        <v>208</v>
      </c>
      <c r="H945" s="122" t="s">
        <v>94</v>
      </c>
      <c r="I945" s="122" t="s">
        <v>95</v>
      </c>
      <c r="J945" s="122" t="s">
        <v>96</v>
      </c>
      <c r="K945" s="122" t="s">
        <v>216</v>
      </c>
      <c r="L945" s="122" t="s">
        <v>218</v>
      </c>
      <c r="M945" s="138" t="s">
        <v>1</v>
      </c>
      <c r="N945" s="7"/>
      <c r="O945" s="124">
        <v>208002</v>
      </c>
      <c r="P945" s="106"/>
      <c r="Q945" s="194" t="s">
        <v>128</v>
      </c>
      <c r="R945" s="83" t="s">
        <v>4</v>
      </c>
      <c r="S945" s="83" t="s">
        <v>5</v>
      </c>
      <c r="T945" s="83" t="s">
        <v>6</v>
      </c>
      <c r="U945" s="83" t="s">
        <v>7</v>
      </c>
      <c r="V945" s="83" t="s">
        <v>8</v>
      </c>
      <c r="W945" s="83" t="s">
        <v>9</v>
      </c>
      <c r="X945" s="83" t="s">
        <v>10</v>
      </c>
      <c r="Y945" s="83" t="s">
        <v>11</v>
      </c>
      <c r="Z945" s="83" t="s">
        <v>12</v>
      </c>
      <c r="AA945" s="83" t="s">
        <v>13</v>
      </c>
      <c r="AB945" s="83" t="s">
        <v>14</v>
      </c>
      <c r="AC945" s="83" t="s">
        <v>15</v>
      </c>
      <c r="AD945" s="83" t="s">
        <v>16</v>
      </c>
      <c r="AE945" s="83" t="s">
        <v>17</v>
      </c>
      <c r="AF945" s="83" t="s">
        <v>18</v>
      </c>
      <c r="AG945" s="83" t="s">
        <v>19</v>
      </c>
      <c r="AH945" s="83" t="s">
        <v>20</v>
      </c>
      <c r="AI945" s="83" t="s">
        <v>21</v>
      </c>
      <c r="AJ945" s="83" t="s">
        <v>22</v>
      </c>
      <c r="AK945" s="83" t="s">
        <v>23</v>
      </c>
      <c r="AL945" s="83" t="s">
        <v>24</v>
      </c>
      <c r="AM945" s="83" t="s">
        <v>25</v>
      </c>
      <c r="AN945" s="83" t="s">
        <v>26</v>
      </c>
      <c r="AO945" s="83" t="s">
        <v>27</v>
      </c>
      <c r="AP945" s="83" t="s">
        <v>28</v>
      </c>
      <c r="AQ945" s="83" t="s">
        <v>29</v>
      </c>
      <c r="AR945" s="83" t="s">
        <v>30</v>
      </c>
      <c r="AS945" s="83" t="s">
        <v>31</v>
      </c>
      <c r="AT945" s="83" t="s">
        <v>32</v>
      </c>
      <c r="AU945" s="83" t="s">
        <v>33</v>
      </c>
      <c r="AV945" s="83" t="s">
        <v>34</v>
      </c>
      <c r="AW945" s="83" t="s">
        <v>35</v>
      </c>
      <c r="AX945" s="83" t="s">
        <v>36</v>
      </c>
      <c r="AY945" s="83" t="s">
        <v>37</v>
      </c>
      <c r="AZ945" s="83" t="s">
        <v>38</v>
      </c>
      <c r="BA945" s="83" t="s">
        <v>39</v>
      </c>
      <c r="BB945" s="83" t="s">
        <v>40</v>
      </c>
      <c r="BC945" s="83" t="s">
        <v>41</v>
      </c>
      <c r="BD945" s="83" t="s">
        <v>42</v>
      </c>
      <c r="BE945" s="83" t="s">
        <v>43</v>
      </c>
      <c r="BF945" s="83" t="s">
        <v>44</v>
      </c>
      <c r="BG945" s="83" t="s">
        <v>45</v>
      </c>
      <c r="BH945" s="83" t="s">
        <v>46</v>
      </c>
      <c r="BI945" s="83" t="s">
        <v>47</v>
      </c>
      <c r="BJ945" s="83" t="s">
        <v>48</v>
      </c>
      <c r="BK945" s="83" t="s">
        <v>49</v>
      </c>
      <c r="BL945" s="83" t="s">
        <v>50</v>
      </c>
      <c r="BM945" s="83" t="s">
        <v>51</v>
      </c>
      <c r="BN945" s="134" t="s">
        <v>163</v>
      </c>
      <c r="BO945" s="135" t="s">
        <v>164</v>
      </c>
      <c r="BP945" s="135" t="s">
        <v>146</v>
      </c>
      <c r="BQ945" s="135" t="s">
        <v>214</v>
      </c>
      <c r="BR945" s="106"/>
      <c r="BS945" s="368" t="s">
        <v>238</v>
      </c>
      <c r="BT945" s="369"/>
      <c r="BU945" s="369"/>
      <c r="BV945" s="369"/>
      <c r="BW945" s="369"/>
      <c r="BX945" s="369"/>
      <c r="BY945" s="369"/>
      <c r="BZ945" s="369"/>
      <c r="CA945" s="369"/>
      <c r="CB945" s="369"/>
      <c r="CC945" s="369"/>
      <c r="CD945" s="369"/>
      <c r="CE945" s="369"/>
      <c r="CF945" s="369"/>
      <c r="CG945" s="369"/>
    </row>
    <row r="946" spans="1:85" s="245" customFormat="1" ht="21" hidden="1" customHeight="1" x14ac:dyDescent="0.35">
      <c r="A946" s="250"/>
      <c r="B946" s="113"/>
      <c r="C946" s="361"/>
      <c r="D946" s="125"/>
      <c r="E946" s="125"/>
      <c r="F946" s="125"/>
      <c r="G946" s="125"/>
      <c r="H946" s="370" t="s">
        <v>250</v>
      </c>
      <c r="I946" s="371" t="s">
        <v>425</v>
      </c>
      <c r="J946" s="357" t="s">
        <v>97</v>
      </c>
      <c r="K946" s="357" t="s">
        <v>217</v>
      </c>
      <c r="L946" s="137"/>
      <c r="M946" s="373" t="s">
        <v>93</v>
      </c>
      <c r="N946" s="7"/>
      <c r="O946" s="375" t="s">
        <v>3</v>
      </c>
      <c r="P946" s="106"/>
      <c r="Q946" s="84"/>
      <c r="R946" s="74">
        <f>MONTH(Úvod!$F$10)</f>
        <v>1</v>
      </c>
      <c r="S946" s="75">
        <f t="shared" ref="S946" si="17764">IF(R946=12,1,R946+1)</f>
        <v>2</v>
      </c>
      <c r="T946" s="75">
        <f t="shared" ref="T946" si="17765">IF(S946=12,1,S946+1)</f>
        <v>3</v>
      </c>
      <c r="U946" s="76">
        <f t="shared" ref="U946" si="17766">IF(T946=12,1,T946+1)</f>
        <v>4</v>
      </c>
      <c r="V946" s="76">
        <f t="shared" ref="V946" si="17767">IF(U946=12,1,U946+1)</f>
        <v>5</v>
      </c>
      <c r="W946" s="76">
        <f t="shared" ref="W946" si="17768">IF(V946=12,1,V946+1)</f>
        <v>6</v>
      </c>
      <c r="X946" s="76">
        <f t="shared" ref="X946" si="17769">IF(W946=12,1,W946+1)</f>
        <v>7</v>
      </c>
      <c r="Y946" s="76">
        <f t="shared" ref="Y946" si="17770">IF(X946=12,1,X946+1)</f>
        <v>8</v>
      </c>
      <c r="Z946" s="76">
        <f t="shared" ref="Z946" si="17771">IF(Y946=12,1,Y946+1)</f>
        <v>9</v>
      </c>
      <c r="AA946" s="76">
        <f>IF(Z946=12,1,Z946+1)</f>
        <v>10</v>
      </c>
      <c r="AB946" s="76">
        <f t="shared" ref="AB946" si="17772">IF(AA946=12,1,AA946+1)</f>
        <v>11</v>
      </c>
      <c r="AC946" s="76">
        <f t="shared" ref="AC946" si="17773">IF(AB946=12,1,AB946+1)</f>
        <v>12</v>
      </c>
      <c r="AD946" s="76">
        <f t="shared" ref="AD946" si="17774">IF(AC946=12,1,AC946+1)</f>
        <v>1</v>
      </c>
      <c r="AE946" s="76">
        <f t="shared" ref="AE946" si="17775">IF(AD946=12,1,AD946+1)</f>
        <v>2</v>
      </c>
      <c r="AF946" s="76">
        <f t="shared" ref="AF946" si="17776">IF(AE946=12,1,AE946+1)</f>
        <v>3</v>
      </c>
      <c r="AG946" s="76">
        <f t="shared" ref="AG946" si="17777">IF(AF946=12,1,AF946+1)</f>
        <v>4</v>
      </c>
      <c r="AH946" s="76">
        <f t="shared" ref="AH946" si="17778">IF(AG946=12,1,AG946+1)</f>
        <v>5</v>
      </c>
      <c r="AI946" s="76">
        <f t="shared" ref="AI946" si="17779">IF(AH946=12,1,AH946+1)</f>
        <v>6</v>
      </c>
      <c r="AJ946" s="76">
        <f>IF(AI946=12,1,AI946+1)</f>
        <v>7</v>
      </c>
      <c r="AK946" s="76">
        <f t="shared" ref="AK946" si="17780">IF(AJ946=12,1,AJ946+1)</f>
        <v>8</v>
      </c>
      <c r="AL946" s="76">
        <f t="shared" ref="AL946" si="17781">IF(AK946=12,1,AK946+1)</f>
        <v>9</v>
      </c>
      <c r="AM946" s="76">
        <f t="shared" ref="AM946" si="17782">IF(AL946=12,1,AL946+1)</f>
        <v>10</v>
      </c>
      <c r="AN946" s="76">
        <f t="shared" ref="AN946" si="17783">IF(AM946=12,1,AM946+1)</f>
        <v>11</v>
      </c>
      <c r="AO946" s="76">
        <f t="shared" ref="AO946" si="17784">IF(AN946=12,1,AN946+1)</f>
        <v>12</v>
      </c>
      <c r="AP946" s="76">
        <f t="shared" ref="AP946" si="17785">IF(AO946=12,1,AO946+1)</f>
        <v>1</v>
      </c>
      <c r="AQ946" s="76">
        <f t="shared" ref="AQ946" si="17786">IF(AP946=12,1,AP946+1)</f>
        <v>2</v>
      </c>
      <c r="AR946" s="76">
        <f t="shared" ref="AR946" si="17787">IF(AQ946=12,1,AQ946+1)</f>
        <v>3</v>
      </c>
      <c r="AS946" s="76">
        <f t="shared" ref="AS946" si="17788">IF(AR946=12,1,AR946+1)</f>
        <v>4</v>
      </c>
      <c r="AT946" s="76">
        <f t="shared" ref="AT946" si="17789">IF(AS946=12,1,AS946+1)</f>
        <v>5</v>
      </c>
      <c r="AU946" s="76">
        <f t="shared" ref="AU946" si="17790">IF(AT946=12,1,AT946+1)</f>
        <v>6</v>
      </c>
      <c r="AV946" s="76">
        <f t="shared" ref="AV946" si="17791">IF(AU946=12,1,AU946+1)</f>
        <v>7</v>
      </c>
      <c r="AW946" s="76">
        <f t="shared" ref="AW946" si="17792">IF(AV946=12,1,AV946+1)</f>
        <v>8</v>
      </c>
      <c r="AX946" s="76">
        <f t="shared" ref="AX946" si="17793">IF(AW946=12,1,AW946+1)</f>
        <v>9</v>
      </c>
      <c r="AY946" s="76">
        <f t="shared" ref="AY946" si="17794">IF(AX946=12,1,AX946+1)</f>
        <v>10</v>
      </c>
      <c r="AZ946" s="76">
        <f t="shared" ref="AZ946" si="17795">IF(AY946=12,1,AY946+1)</f>
        <v>11</v>
      </c>
      <c r="BA946" s="76">
        <f t="shared" ref="BA946" si="17796">IF(AZ946=12,1,AZ946+1)</f>
        <v>12</v>
      </c>
      <c r="BB946" s="76">
        <f t="shared" ref="BB946" si="17797">IF(BA946=12,1,BA946+1)</f>
        <v>1</v>
      </c>
      <c r="BC946" s="76">
        <f t="shared" ref="BC946" si="17798">IF(BB946=12,1,BB946+1)</f>
        <v>2</v>
      </c>
      <c r="BD946" s="76">
        <f t="shared" ref="BD946" si="17799">IF(BC946=12,1,BC946+1)</f>
        <v>3</v>
      </c>
      <c r="BE946" s="76">
        <f t="shared" ref="BE946" si="17800">IF(BD946=12,1,BD946+1)</f>
        <v>4</v>
      </c>
      <c r="BF946" s="76">
        <f t="shared" ref="BF946" si="17801">IF(BE946=12,1,BE946+1)</f>
        <v>5</v>
      </c>
      <c r="BG946" s="76">
        <f t="shared" ref="BG946" si="17802">IF(BF946=12,1,BF946+1)</f>
        <v>6</v>
      </c>
      <c r="BH946" s="76">
        <f t="shared" ref="BH946" si="17803">IF(BG946=12,1,BG946+1)</f>
        <v>7</v>
      </c>
      <c r="BI946" s="76">
        <f t="shared" ref="BI946" si="17804">IF(BH946=12,1,BH946+1)</f>
        <v>8</v>
      </c>
      <c r="BJ946" s="76">
        <f t="shared" ref="BJ946" si="17805">IF(BI946=12,1,BI946+1)</f>
        <v>9</v>
      </c>
      <c r="BK946" s="76">
        <f t="shared" ref="BK946" si="17806">IF(BJ946=12,1,BJ946+1)</f>
        <v>10</v>
      </c>
      <c r="BL946" s="76">
        <f t="shared" ref="BL946" si="17807">IF(BK946=12,1,BK946+1)</f>
        <v>11</v>
      </c>
      <c r="BM946" s="76">
        <f t="shared" ref="BM946" si="17808">IF(BL946=12,1,BL946+1)</f>
        <v>12</v>
      </c>
      <c r="BN946" s="81"/>
      <c r="BO946" s="78"/>
      <c r="BP946" s="78"/>
      <c r="BQ946" s="78"/>
      <c r="BR946" s="106"/>
      <c r="BS946" s="106"/>
      <c r="BT946" s="106"/>
      <c r="BU946" s="106"/>
      <c r="BV946" s="106"/>
      <c r="BW946" s="106"/>
      <c r="BX946" s="106"/>
      <c r="BY946" s="106"/>
      <c r="BZ946" s="106"/>
      <c r="CA946" s="106"/>
      <c r="CB946" s="106"/>
      <c r="CC946" s="106"/>
      <c r="CD946" s="106"/>
      <c r="CE946" s="106"/>
      <c r="CF946" s="106"/>
      <c r="CG946" s="106"/>
    </row>
    <row r="947" spans="1:85" s="245" customFormat="1" ht="18" hidden="1" customHeight="1" x14ac:dyDescent="0.35">
      <c r="A947" s="250"/>
      <c r="B947" s="113"/>
      <c r="C947" s="361"/>
      <c r="D947" s="125"/>
      <c r="E947" s="125"/>
      <c r="F947" s="125"/>
      <c r="G947" s="125"/>
      <c r="H947" s="370"/>
      <c r="I947" s="371"/>
      <c r="J947" s="357"/>
      <c r="K947" s="357"/>
      <c r="L947" s="137"/>
      <c r="M947" s="373"/>
      <c r="N947" s="7"/>
      <c r="O947" s="376"/>
      <c r="P947" s="106"/>
      <c r="Q947" s="77"/>
      <c r="R947" s="59">
        <f t="shared" ref="R947:BM947" si="17809">VALUE(_xlfn.CONCAT(R946,".",R949))</f>
        <v>1</v>
      </c>
      <c r="S947" s="73">
        <f t="shared" si="17809"/>
        <v>32</v>
      </c>
      <c r="T947" s="73">
        <f t="shared" si="17809"/>
        <v>61</v>
      </c>
      <c r="U947" s="73">
        <f t="shared" si="17809"/>
        <v>92</v>
      </c>
      <c r="V947" s="73">
        <f t="shared" si="17809"/>
        <v>122</v>
      </c>
      <c r="W947" s="73">
        <f t="shared" si="17809"/>
        <v>153</v>
      </c>
      <c r="X947" s="73">
        <f t="shared" si="17809"/>
        <v>183</v>
      </c>
      <c r="Y947" s="73">
        <f t="shared" si="17809"/>
        <v>214</v>
      </c>
      <c r="Z947" s="73">
        <f t="shared" si="17809"/>
        <v>245</v>
      </c>
      <c r="AA947" s="73">
        <f t="shared" si="17809"/>
        <v>275</v>
      </c>
      <c r="AB947" s="73">
        <f t="shared" si="17809"/>
        <v>306</v>
      </c>
      <c r="AC947" s="73">
        <f t="shared" si="17809"/>
        <v>336</v>
      </c>
      <c r="AD947" s="73">
        <f t="shared" si="17809"/>
        <v>367</v>
      </c>
      <c r="AE947" s="73">
        <f t="shared" si="17809"/>
        <v>398</v>
      </c>
      <c r="AF947" s="73">
        <f t="shared" si="17809"/>
        <v>426</v>
      </c>
      <c r="AG947" s="73">
        <f t="shared" si="17809"/>
        <v>457</v>
      </c>
      <c r="AH947" s="73">
        <f t="shared" si="17809"/>
        <v>487</v>
      </c>
      <c r="AI947" s="73">
        <f t="shared" si="17809"/>
        <v>518</v>
      </c>
      <c r="AJ947" s="73">
        <f t="shared" si="17809"/>
        <v>548</v>
      </c>
      <c r="AK947" s="73">
        <f t="shared" si="17809"/>
        <v>579</v>
      </c>
      <c r="AL947" s="73">
        <f t="shared" si="17809"/>
        <v>610</v>
      </c>
      <c r="AM947" s="73">
        <f t="shared" si="17809"/>
        <v>640</v>
      </c>
      <c r="AN947" s="73">
        <f t="shared" si="17809"/>
        <v>671</v>
      </c>
      <c r="AO947" s="73">
        <f t="shared" si="17809"/>
        <v>701</v>
      </c>
      <c r="AP947" s="73">
        <f t="shared" si="17809"/>
        <v>732</v>
      </c>
      <c r="AQ947" s="73">
        <f t="shared" si="17809"/>
        <v>763</v>
      </c>
      <c r="AR947" s="73">
        <f t="shared" si="17809"/>
        <v>791</v>
      </c>
      <c r="AS947" s="73">
        <f t="shared" si="17809"/>
        <v>822</v>
      </c>
      <c r="AT947" s="73">
        <f t="shared" si="17809"/>
        <v>852</v>
      </c>
      <c r="AU947" s="73">
        <f t="shared" si="17809"/>
        <v>883</v>
      </c>
      <c r="AV947" s="73">
        <f t="shared" si="17809"/>
        <v>913</v>
      </c>
      <c r="AW947" s="73">
        <f t="shared" si="17809"/>
        <v>944</v>
      </c>
      <c r="AX947" s="73">
        <f t="shared" si="17809"/>
        <v>975</v>
      </c>
      <c r="AY947" s="73">
        <f t="shared" si="17809"/>
        <v>1005</v>
      </c>
      <c r="AZ947" s="73">
        <f t="shared" si="17809"/>
        <v>1036</v>
      </c>
      <c r="BA947" s="73">
        <f t="shared" si="17809"/>
        <v>1066</v>
      </c>
      <c r="BB947" s="73">
        <f t="shared" si="17809"/>
        <v>1097</v>
      </c>
      <c r="BC947" s="73">
        <f t="shared" si="17809"/>
        <v>1128</v>
      </c>
      <c r="BD947" s="73">
        <f t="shared" si="17809"/>
        <v>1156</v>
      </c>
      <c r="BE947" s="73">
        <f t="shared" si="17809"/>
        <v>1187</v>
      </c>
      <c r="BF947" s="73">
        <f t="shared" si="17809"/>
        <v>1217</v>
      </c>
      <c r="BG947" s="73">
        <f t="shared" si="17809"/>
        <v>1248</v>
      </c>
      <c r="BH947" s="73">
        <f t="shared" si="17809"/>
        <v>1278</v>
      </c>
      <c r="BI947" s="73">
        <f t="shared" si="17809"/>
        <v>1309</v>
      </c>
      <c r="BJ947" s="73">
        <f t="shared" si="17809"/>
        <v>1340</v>
      </c>
      <c r="BK947" s="73">
        <f t="shared" si="17809"/>
        <v>1370</v>
      </c>
      <c r="BL947" s="73">
        <f t="shared" si="17809"/>
        <v>1401</v>
      </c>
      <c r="BM947" s="73">
        <f t="shared" si="17809"/>
        <v>1431</v>
      </c>
      <c r="BN947" s="82"/>
      <c r="BO947" s="79"/>
      <c r="BP947" s="79"/>
      <c r="BQ947" s="79"/>
      <c r="BR947" s="106"/>
      <c r="BS947" s="106"/>
      <c r="BT947" s="106"/>
      <c r="BU947" s="106"/>
      <c r="BV947" s="106"/>
      <c r="BW947" s="106"/>
      <c r="BX947" s="106"/>
      <c r="BY947" s="106"/>
      <c r="BZ947" s="106"/>
      <c r="CA947" s="106"/>
      <c r="CB947" s="106"/>
      <c r="CC947" s="106"/>
      <c r="CD947" s="106"/>
      <c r="CE947" s="106"/>
      <c r="CF947" s="106"/>
      <c r="CG947" s="106"/>
    </row>
    <row r="948" spans="1:85" s="245" customFormat="1" ht="18" customHeight="1" x14ac:dyDescent="0.35">
      <c r="A948" s="250"/>
      <c r="B948" s="113"/>
      <c r="C948" s="361"/>
      <c r="D948" s="125"/>
      <c r="E948" s="357" t="s">
        <v>207</v>
      </c>
      <c r="F948" s="357" t="s">
        <v>207</v>
      </c>
      <c r="G948" s="357" t="s">
        <v>207</v>
      </c>
      <c r="H948" s="370"/>
      <c r="I948" s="371"/>
      <c r="J948" s="357"/>
      <c r="K948" s="357"/>
      <c r="L948" s="357" t="s">
        <v>219</v>
      </c>
      <c r="M948" s="373"/>
      <c r="N948" s="7"/>
      <c r="O948" s="376"/>
      <c r="P948" s="106"/>
      <c r="Q948" s="77"/>
      <c r="R948" s="60" t="str">
        <f>VLOOKUP(R946,'Podpůrná data'!$I$188:$J$199,2)</f>
        <v>leden</v>
      </c>
      <c r="S948" s="60" t="str">
        <f>VLOOKUP(S946,'Podpůrná data'!$I$188:$J$199,2)</f>
        <v>únor</v>
      </c>
      <c r="T948" s="60" t="str">
        <f>VLOOKUP(T946,'Podpůrná data'!$I$188:$J$199,2)</f>
        <v>březen</v>
      </c>
      <c r="U948" s="60" t="str">
        <f>VLOOKUP(U946,'Podpůrná data'!$I$188:$J$199,2)</f>
        <v>duben</v>
      </c>
      <c r="V948" s="60" t="str">
        <f>VLOOKUP(V946,'Podpůrná data'!$I$188:$J$199,2)</f>
        <v>květen</v>
      </c>
      <c r="W948" s="60" t="str">
        <f>VLOOKUP(W946,'Podpůrná data'!$I$188:$J$199,2)</f>
        <v>červen</v>
      </c>
      <c r="X948" s="60" t="str">
        <f>VLOOKUP(X946,'Podpůrná data'!$I$188:$J$199,2)</f>
        <v>červenec</v>
      </c>
      <c r="Y948" s="60" t="str">
        <f>VLOOKUP(Y946,'Podpůrná data'!$I$188:$J$199,2)</f>
        <v>srpen</v>
      </c>
      <c r="Z948" s="60" t="str">
        <f>VLOOKUP(Z946,'Podpůrná data'!$I$188:$J$199,2)</f>
        <v>září</v>
      </c>
      <c r="AA948" s="60" t="str">
        <f>VLOOKUP(AA946,'Podpůrná data'!$I$188:$J$199,2)</f>
        <v>říjen</v>
      </c>
      <c r="AB948" s="60" t="str">
        <f>VLOOKUP(AB946,'Podpůrná data'!$I$188:$J$199,2)</f>
        <v>listopad</v>
      </c>
      <c r="AC948" s="60" t="str">
        <f>VLOOKUP(AC946,'Podpůrná data'!$I$188:$J$199,2)</f>
        <v>prosinec</v>
      </c>
      <c r="AD948" s="60" t="str">
        <f>VLOOKUP(AD946,'Podpůrná data'!$I$188:$J$199,2)</f>
        <v>leden</v>
      </c>
      <c r="AE948" s="60" t="str">
        <f>VLOOKUP(AE946,'Podpůrná data'!$I$188:$J$199,2)</f>
        <v>únor</v>
      </c>
      <c r="AF948" s="60" t="str">
        <f>VLOOKUP(AF946,'Podpůrná data'!$I$188:$J$199,2)</f>
        <v>březen</v>
      </c>
      <c r="AG948" s="60" t="str">
        <f>VLOOKUP(AG946,'Podpůrná data'!$I$188:$J$199,2)</f>
        <v>duben</v>
      </c>
      <c r="AH948" s="60" t="str">
        <f>VLOOKUP(AH946,'Podpůrná data'!$I$188:$J$199,2)</f>
        <v>květen</v>
      </c>
      <c r="AI948" s="60" t="str">
        <f>VLOOKUP(AI946,'Podpůrná data'!$I$188:$J$199,2)</f>
        <v>červen</v>
      </c>
      <c r="AJ948" s="60" t="str">
        <f>VLOOKUP(AJ946,'Podpůrná data'!$I$188:$J$199,2)</f>
        <v>červenec</v>
      </c>
      <c r="AK948" s="60" t="str">
        <f>VLOOKUP(AK946,'Podpůrná data'!$I$188:$J$199,2)</f>
        <v>srpen</v>
      </c>
      <c r="AL948" s="60" t="str">
        <f>VLOOKUP(AL946,'Podpůrná data'!$I$188:$J$199,2)</f>
        <v>září</v>
      </c>
      <c r="AM948" s="60" t="str">
        <f>VLOOKUP(AM946,'Podpůrná data'!$I$188:$J$199,2)</f>
        <v>říjen</v>
      </c>
      <c r="AN948" s="60" t="str">
        <f>VLOOKUP(AN946,'Podpůrná data'!$I$188:$J$199,2)</f>
        <v>listopad</v>
      </c>
      <c r="AO948" s="60" t="str">
        <f>VLOOKUP(AO946,'Podpůrná data'!$I$188:$J$199,2)</f>
        <v>prosinec</v>
      </c>
      <c r="AP948" s="60" t="str">
        <f>VLOOKUP(AP946,'Podpůrná data'!$I$188:$J$199,2)</f>
        <v>leden</v>
      </c>
      <c r="AQ948" s="60" t="str">
        <f>VLOOKUP(AQ946,'Podpůrná data'!$I$188:$J$199,2)</f>
        <v>únor</v>
      </c>
      <c r="AR948" s="60" t="str">
        <f>VLOOKUP(AR946,'Podpůrná data'!$I$188:$J$199,2)</f>
        <v>březen</v>
      </c>
      <c r="AS948" s="60" t="str">
        <f>VLOOKUP(AS946,'Podpůrná data'!$I$188:$J$199,2)</f>
        <v>duben</v>
      </c>
      <c r="AT948" s="60" t="str">
        <f>VLOOKUP(AT946,'Podpůrná data'!$I$188:$J$199,2)</f>
        <v>květen</v>
      </c>
      <c r="AU948" s="60" t="str">
        <f>VLOOKUP(AU946,'Podpůrná data'!$I$188:$J$199,2)</f>
        <v>červen</v>
      </c>
      <c r="AV948" s="60" t="str">
        <f>VLOOKUP(AV946,'Podpůrná data'!$I$188:$J$199,2)</f>
        <v>červenec</v>
      </c>
      <c r="AW948" s="60" t="str">
        <f>VLOOKUP(AW946,'Podpůrná data'!$I$188:$J$199,2)</f>
        <v>srpen</v>
      </c>
      <c r="AX948" s="60" t="str">
        <f>VLOOKUP(AX946,'Podpůrná data'!$I$188:$J$199,2)</f>
        <v>září</v>
      </c>
      <c r="AY948" s="60" t="str">
        <f>VLOOKUP(AY946,'Podpůrná data'!$I$188:$J$199,2)</f>
        <v>říjen</v>
      </c>
      <c r="AZ948" s="60" t="str">
        <f>VLOOKUP(AZ946,'Podpůrná data'!$I$188:$J$199,2)</f>
        <v>listopad</v>
      </c>
      <c r="BA948" s="60" t="str">
        <f>VLOOKUP(BA946,'Podpůrná data'!$I$188:$J$199,2)</f>
        <v>prosinec</v>
      </c>
      <c r="BB948" s="60" t="str">
        <f>VLOOKUP(BB946,'Podpůrná data'!$I$188:$J$199,2)</f>
        <v>leden</v>
      </c>
      <c r="BC948" s="60" t="str">
        <f>VLOOKUP(BC946,'Podpůrná data'!$I$188:$J$199,2)</f>
        <v>únor</v>
      </c>
      <c r="BD948" s="60" t="str">
        <f>VLOOKUP(BD946,'Podpůrná data'!$I$188:$J$199,2)</f>
        <v>březen</v>
      </c>
      <c r="BE948" s="60" t="str">
        <f>VLOOKUP(BE946,'Podpůrná data'!$I$188:$J$199,2)</f>
        <v>duben</v>
      </c>
      <c r="BF948" s="60" t="str">
        <f>VLOOKUP(BF946,'Podpůrná data'!$I$188:$J$199,2)</f>
        <v>květen</v>
      </c>
      <c r="BG948" s="60" t="str">
        <f>VLOOKUP(BG946,'Podpůrná data'!$I$188:$J$199,2)</f>
        <v>červen</v>
      </c>
      <c r="BH948" s="60" t="str">
        <f>VLOOKUP(BH946,'Podpůrná data'!$I$188:$J$199,2)</f>
        <v>červenec</v>
      </c>
      <c r="BI948" s="60" t="str">
        <f>VLOOKUP(BI946,'Podpůrná data'!$I$188:$J$199,2)</f>
        <v>srpen</v>
      </c>
      <c r="BJ948" s="60" t="str">
        <f>VLOOKUP(BJ946,'Podpůrná data'!$I$188:$J$199,2)</f>
        <v>září</v>
      </c>
      <c r="BK948" s="60" t="str">
        <f>VLOOKUP(BK946,'Podpůrná data'!$I$188:$J$199,2)</f>
        <v>říjen</v>
      </c>
      <c r="BL948" s="60" t="str">
        <f>VLOOKUP(BL946,'Podpůrná data'!$I$188:$J$199,2)</f>
        <v>listopad</v>
      </c>
      <c r="BM948" s="60" t="str">
        <f>VLOOKUP(BM946,'Podpůrná data'!$I$188:$J$199,2)</f>
        <v>prosinec</v>
      </c>
      <c r="BN948" s="171"/>
      <c r="BO948" s="175"/>
      <c r="BP948" s="197"/>
      <c r="BQ948" s="197"/>
      <c r="BR948" s="106"/>
      <c r="BS948" s="179" t="s">
        <v>105</v>
      </c>
      <c r="BT948" s="179" t="s">
        <v>106</v>
      </c>
      <c r="BU948" s="179" t="s">
        <v>107</v>
      </c>
      <c r="BV948" s="179" t="s">
        <v>108</v>
      </c>
      <c r="BW948" s="179" t="s">
        <v>109</v>
      </c>
      <c r="BX948" s="179" t="s">
        <v>110</v>
      </c>
      <c r="BY948" s="179" t="s">
        <v>111</v>
      </c>
      <c r="BZ948" s="179" t="s">
        <v>112</v>
      </c>
      <c r="CA948" s="179" t="s">
        <v>113</v>
      </c>
      <c r="CB948" s="179" t="s">
        <v>155</v>
      </c>
      <c r="CC948" s="179" t="s">
        <v>156</v>
      </c>
      <c r="CD948" s="179" t="s">
        <v>157</v>
      </c>
      <c r="CE948" s="179" t="s">
        <v>202</v>
      </c>
      <c r="CF948" s="179" t="s">
        <v>203</v>
      </c>
      <c r="CG948" s="179" t="s">
        <v>204</v>
      </c>
    </row>
    <row r="949" spans="1:85" s="245" customFormat="1" ht="16.399999999999999" customHeight="1" x14ac:dyDescent="0.35">
      <c r="A949" s="250"/>
      <c r="B949" s="113"/>
      <c r="C949" s="361"/>
      <c r="D949" s="125"/>
      <c r="E949" s="357"/>
      <c r="F949" s="357"/>
      <c r="G949" s="357"/>
      <c r="H949" s="370"/>
      <c r="I949" s="371"/>
      <c r="J949" s="357"/>
      <c r="K949" s="357"/>
      <c r="L949" s="357"/>
      <c r="M949" s="373"/>
      <c r="N949" s="7"/>
      <c r="O949" s="376"/>
      <c r="P949" s="106"/>
      <c r="Q949" s="77"/>
      <c r="R949" s="60">
        <f>YEAR(Úvod!$F$10)</f>
        <v>1900</v>
      </c>
      <c r="S949" s="60">
        <f t="shared" ref="S949" si="17810">IF(S946=1,R949+1,R949)</f>
        <v>1900</v>
      </c>
      <c r="T949" s="60">
        <f t="shared" ref="T949" si="17811">IF(T946=1,S949+1,S949)</f>
        <v>1900</v>
      </c>
      <c r="U949" s="60">
        <f t="shared" ref="U949" si="17812">IF(U946=1,T949+1,T949)</f>
        <v>1900</v>
      </c>
      <c r="V949" s="60">
        <f t="shared" ref="V949" si="17813">IF(V946=1,U949+1,U949)</f>
        <v>1900</v>
      </c>
      <c r="W949" s="60">
        <f t="shared" ref="W949" si="17814">IF(W946=1,V949+1,V949)</f>
        <v>1900</v>
      </c>
      <c r="X949" s="60">
        <f t="shared" ref="X949" si="17815">IF(X946=1,W949+1,W949)</f>
        <v>1900</v>
      </c>
      <c r="Y949" s="60">
        <f t="shared" ref="Y949" si="17816">IF(Y946=1,X949+1,X949)</f>
        <v>1900</v>
      </c>
      <c r="Z949" s="60">
        <f t="shared" ref="Z949" si="17817">IF(Z946=1,Y949+1,Y949)</f>
        <v>1900</v>
      </c>
      <c r="AA949" s="60">
        <f t="shared" ref="AA949" si="17818">IF(AA946=1,Z949+1,Z949)</f>
        <v>1900</v>
      </c>
      <c r="AB949" s="60">
        <f t="shared" ref="AB949" si="17819">IF(AB946=1,AA949+1,AA949)</f>
        <v>1900</v>
      </c>
      <c r="AC949" s="60">
        <f t="shared" ref="AC949" si="17820">IF(AC946=1,AB949+1,AB949)</f>
        <v>1900</v>
      </c>
      <c r="AD949" s="60">
        <f t="shared" ref="AD949" si="17821">IF(AD946=1,AC949+1,AC949)</f>
        <v>1901</v>
      </c>
      <c r="AE949" s="60">
        <f t="shared" ref="AE949" si="17822">IF(AE946=1,AD949+1,AD949)</f>
        <v>1901</v>
      </c>
      <c r="AF949" s="60">
        <f t="shared" ref="AF949" si="17823">IF(AF946=1,AE949+1,AE949)</f>
        <v>1901</v>
      </c>
      <c r="AG949" s="60">
        <f t="shared" ref="AG949" si="17824">IF(AG946=1,AF949+1,AF949)</f>
        <v>1901</v>
      </c>
      <c r="AH949" s="60">
        <f t="shared" ref="AH949" si="17825">IF(AH946=1,AG949+1,AG949)</f>
        <v>1901</v>
      </c>
      <c r="AI949" s="60">
        <f t="shared" ref="AI949" si="17826">IF(AI946=1,AH949+1,AH949)</f>
        <v>1901</v>
      </c>
      <c r="AJ949" s="60">
        <f t="shared" ref="AJ949" si="17827">IF(AJ946=1,AI949+1,AI949)</f>
        <v>1901</v>
      </c>
      <c r="AK949" s="60">
        <f t="shared" ref="AK949" si="17828">IF(AK946=1,AJ949+1,AJ949)</f>
        <v>1901</v>
      </c>
      <c r="AL949" s="60">
        <f t="shared" ref="AL949" si="17829">IF(AL946=1,AK949+1,AK949)</f>
        <v>1901</v>
      </c>
      <c r="AM949" s="60">
        <f t="shared" ref="AM949" si="17830">IF(AM946=1,AL949+1,AL949)</f>
        <v>1901</v>
      </c>
      <c r="AN949" s="60">
        <f t="shared" ref="AN949" si="17831">IF(AN946=1,AM949+1,AM949)</f>
        <v>1901</v>
      </c>
      <c r="AO949" s="60">
        <f t="shared" ref="AO949" si="17832">IF(AO946=1,AN949+1,AN949)</f>
        <v>1901</v>
      </c>
      <c r="AP949" s="60">
        <f t="shared" ref="AP949" si="17833">IF(AP946=1,AO949+1,AO949)</f>
        <v>1902</v>
      </c>
      <c r="AQ949" s="60">
        <f t="shared" ref="AQ949" si="17834">IF(AQ946=1,AP949+1,AP949)</f>
        <v>1902</v>
      </c>
      <c r="AR949" s="60">
        <f t="shared" ref="AR949" si="17835">IF(AR946=1,AQ949+1,AQ949)</f>
        <v>1902</v>
      </c>
      <c r="AS949" s="60">
        <f t="shared" ref="AS949" si="17836">IF(AS946=1,AR949+1,AR949)</f>
        <v>1902</v>
      </c>
      <c r="AT949" s="60">
        <f t="shared" ref="AT949" si="17837">IF(AT946=1,AS949+1,AS949)</f>
        <v>1902</v>
      </c>
      <c r="AU949" s="60">
        <f t="shared" ref="AU949" si="17838">IF(AU946=1,AT949+1,AT949)</f>
        <v>1902</v>
      </c>
      <c r="AV949" s="60">
        <f t="shared" ref="AV949" si="17839">IF(AV946=1,AU949+1,AU949)</f>
        <v>1902</v>
      </c>
      <c r="AW949" s="60">
        <f t="shared" ref="AW949" si="17840">IF(AW946=1,AV949+1,AV949)</f>
        <v>1902</v>
      </c>
      <c r="AX949" s="60">
        <f t="shared" ref="AX949" si="17841">IF(AX946=1,AW949+1,AW949)</f>
        <v>1902</v>
      </c>
      <c r="AY949" s="60">
        <f t="shared" ref="AY949" si="17842">IF(AY946=1,AX949+1,AX949)</f>
        <v>1902</v>
      </c>
      <c r="AZ949" s="60">
        <f t="shared" ref="AZ949" si="17843">IF(AZ946=1,AY949+1,AY949)</f>
        <v>1902</v>
      </c>
      <c r="BA949" s="60">
        <f t="shared" ref="BA949" si="17844">IF(BA946=1,AZ949+1,AZ949)</f>
        <v>1902</v>
      </c>
      <c r="BB949" s="60">
        <f t="shared" ref="BB949" si="17845">IF(BB946=1,BA949+1,BA949)</f>
        <v>1903</v>
      </c>
      <c r="BC949" s="60">
        <f t="shared" ref="BC949" si="17846">IF(BC946=1,BB949+1,BB949)</f>
        <v>1903</v>
      </c>
      <c r="BD949" s="60">
        <f t="shared" ref="BD949" si="17847">IF(BD946=1,BC949+1,BC949)</f>
        <v>1903</v>
      </c>
      <c r="BE949" s="60">
        <f t="shared" ref="BE949" si="17848">IF(BE946=1,BD949+1,BD949)</f>
        <v>1903</v>
      </c>
      <c r="BF949" s="60">
        <f t="shared" ref="BF949" si="17849">IF(BF946=1,BE949+1,BE949)</f>
        <v>1903</v>
      </c>
      <c r="BG949" s="60">
        <f t="shared" ref="BG949" si="17850">IF(BG946=1,BF949+1,BF949)</f>
        <v>1903</v>
      </c>
      <c r="BH949" s="60">
        <f t="shared" ref="BH949" si="17851">IF(BH946=1,BG949+1,BG949)</f>
        <v>1903</v>
      </c>
      <c r="BI949" s="60">
        <f t="shared" ref="BI949" si="17852">IF(BI946=1,BH949+1,BH949)</f>
        <v>1903</v>
      </c>
      <c r="BJ949" s="60">
        <f t="shared" ref="BJ949" si="17853">IF(BJ946=1,BI949+1,BI949)</f>
        <v>1903</v>
      </c>
      <c r="BK949" s="60">
        <f t="shared" ref="BK949" si="17854">IF(BK946=1,BJ949+1,BJ949)</f>
        <v>1903</v>
      </c>
      <c r="BL949" s="60">
        <f t="shared" ref="BL949" si="17855">IF(BL946=1,BK949+1,BK949)</f>
        <v>1903</v>
      </c>
      <c r="BM949" s="60">
        <f t="shared" ref="BM949" si="17856">IF(BM946=1,BL949+1,BL949)</f>
        <v>1903</v>
      </c>
      <c r="BN949" s="195"/>
      <c r="BO949" s="196"/>
      <c r="BP949" s="197"/>
      <c r="BQ949" s="197"/>
      <c r="BR949" s="106"/>
      <c r="BS949" s="106"/>
      <c r="BT949" s="106"/>
      <c r="BU949" s="106"/>
      <c r="BV949" s="106"/>
      <c r="BW949" s="106"/>
      <c r="BX949" s="106"/>
      <c r="BY949" s="106"/>
      <c r="BZ949" s="106"/>
      <c r="CA949" s="106"/>
      <c r="CB949" s="106"/>
      <c r="CC949" s="106"/>
      <c r="CD949" s="106"/>
      <c r="CE949" s="106"/>
      <c r="CF949" s="106"/>
      <c r="CG949" s="106"/>
    </row>
    <row r="950" spans="1:85" s="245" customFormat="1" ht="16.399999999999999" customHeight="1" x14ac:dyDescent="0.35">
      <c r="A950" s="250"/>
      <c r="B950" s="113"/>
      <c r="C950" s="125"/>
      <c r="D950" s="125"/>
      <c r="E950" s="357"/>
      <c r="F950" s="357"/>
      <c r="G950" s="357"/>
      <c r="H950" s="370"/>
      <c r="I950" s="371"/>
      <c r="J950" s="357"/>
      <c r="K950" s="372"/>
      <c r="L950" s="357"/>
      <c r="M950" s="374"/>
      <c r="N950" s="7"/>
      <c r="O950" s="377"/>
      <c r="P950" s="106"/>
      <c r="Q950" s="63" t="s">
        <v>159</v>
      </c>
      <c r="R950" s="251"/>
      <c r="S950" s="251"/>
      <c r="T950" s="251"/>
      <c r="U950" s="251"/>
      <c r="V950" s="251"/>
      <c r="W950" s="251"/>
      <c r="X950" s="251"/>
      <c r="Y950" s="251"/>
      <c r="Z950" s="251"/>
      <c r="AA950" s="251"/>
      <c r="AB950" s="251"/>
      <c r="AC950" s="251"/>
      <c r="AD950" s="251"/>
      <c r="AE950" s="251"/>
      <c r="AF950" s="251"/>
      <c r="AG950" s="251"/>
      <c r="AH950" s="251"/>
      <c r="AI950" s="251"/>
      <c r="AJ950" s="251"/>
      <c r="AK950" s="251"/>
      <c r="AL950" s="251"/>
      <c r="AM950" s="251"/>
      <c r="AN950" s="251"/>
      <c r="AO950" s="251"/>
      <c r="AP950" s="251"/>
      <c r="AQ950" s="251"/>
      <c r="AR950" s="251"/>
      <c r="AS950" s="251"/>
      <c r="AT950" s="251"/>
      <c r="AU950" s="251"/>
      <c r="AV950" s="251"/>
      <c r="AW950" s="251"/>
      <c r="AX950" s="251"/>
      <c r="AY950" s="251"/>
      <c r="AZ950" s="251"/>
      <c r="BA950" s="251"/>
      <c r="BB950" s="251"/>
      <c r="BC950" s="251"/>
      <c r="BD950" s="251"/>
      <c r="BE950" s="251"/>
      <c r="BF950" s="251"/>
      <c r="BG950" s="251"/>
      <c r="BH950" s="251"/>
      <c r="BI950" s="251"/>
      <c r="BJ950" s="251"/>
      <c r="BK950" s="251"/>
      <c r="BL950" s="251"/>
      <c r="BM950" s="251"/>
      <c r="BN950" s="195"/>
      <c r="BO950" s="196"/>
      <c r="BP950" s="197"/>
      <c r="BQ950" s="197"/>
      <c r="BR950" s="106"/>
      <c r="BS950" s="106"/>
      <c r="BT950" s="106"/>
      <c r="BU950" s="106"/>
      <c r="BV950" s="106"/>
      <c r="BW950" s="106"/>
      <c r="BX950" s="106"/>
      <c r="BY950" s="106"/>
      <c r="BZ950" s="106"/>
      <c r="CA950" s="106"/>
      <c r="CB950" s="106"/>
      <c r="CC950" s="106"/>
      <c r="CD950" s="106"/>
      <c r="CE950" s="106"/>
      <c r="CF950" s="106"/>
      <c r="CG950" s="106"/>
    </row>
    <row r="951" spans="1:85" s="245" customFormat="1" ht="23.5" customHeight="1" x14ac:dyDescent="0.35">
      <c r="A951" s="243"/>
      <c r="B951" s="126" t="s">
        <v>398</v>
      </c>
      <c r="C951" s="359"/>
      <c r="D951" s="359"/>
      <c r="E951" s="252"/>
      <c r="F951" s="252"/>
      <c r="G951" s="241"/>
      <c r="H951" s="253"/>
      <c r="I951" s="254"/>
      <c r="J951" s="253"/>
      <c r="K951" s="205">
        <f>IF(J951="",0,IF(J951="ANO",'Podpůrná data'!$B$5,'Podpůrná data'!$B$3))</f>
        <v>0</v>
      </c>
      <c r="L951" s="203">
        <f>IFERROR(INT(ROUND(I951,2)*(VLOOKUP(INT(H951),'Podpůrná data'!$A$189:$B$233,2,FALSE))*(H951/(INT(H951)))),0)</f>
        <v>0</v>
      </c>
      <c r="M951" s="61">
        <f>K951*L951</f>
        <v>0</v>
      </c>
      <c r="N951" s="62">
        <f>IF(M951&gt;0,IF(ISTEXT(C951)=TRUE,0,1),0)</f>
        <v>0</v>
      </c>
      <c r="O951" s="166">
        <f>IF(M951&gt;0,1,0)</f>
        <v>0</v>
      </c>
      <c r="P951" s="127"/>
      <c r="Q951" s="63" t="s">
        <v>95</v>
      </c>
      <c r="R951" s="255"/>
      <c r="S951" s="255"/>
      <c r="T951" s="255"/>
      <c r="U951" s="255"/>
      <c r="V951" s="255"/>
      <c r="W951" s="255"/>
      <c r="X951" s="255"/>
      <c r="Y951" s="255"/>
      <c r="Z951" s="255"/>
      <c r="AA951" s="255"/>
      <c r="AB951" s="255"/>
      <c r="AC951" s="255"/>
      <c r="AD951" s="255"/>
      <c r="AE951" s="255"/>
      <c r="AF951" s="255"/>
      <c r="AG951" s="255"/>
      <c r="AH951" s="255"/>
      <c r="AI951" s="255"/>
      <c r="AJ951" s="255"/>
      <c r="AK951" s="255"/>
      <c r="AL951" s="255"/>
      <c r="AM951" s="255"/>
      <c r="AN951" s="255"/>
      <c r="AO951" s="255"/>
      <c r="AP951" s="255"/>
      <c r="AQ951" s="255"/>
      <c r="AR951" s="255"/>
      <c r="AS951" s="255"/>
      <c r="AT951" s="255"/>
      <c r="AU951" s="255"/>
      <c r="AV951" s="255"/>
      <c r="AW951" s="255"/>
      <c r="AX951" s="255"/>
      <c r="AY951" s="255"/>
      <c r="AZ951" s="255"/>
      <c r="BA951" s="255"/>
      <c r="BB951" s="255"/>
      <c r="BC951" s="255"/>
      <c r="BD951" s="255"/>
      <c r="BE951" s="255"/>
      <c r="BF951" s="255"/>
      <c r="BG951" s="255"/>
      <c r="BH951" s="255"/>
      <c r="BI951" s="255"/>
      <c r="BJ951" s="255"/>
      <c r="BK951" s="255"/>
      <c r="BL951" s="255"/>
      <c r="BM951" s="255"/>
      <c r="BN951" s="362">
        <f>SUM(R959:BM959)</f>
        <v>0</v>
      </c>
      <c r="BO951" s="364">
        <f>SUM(R960:BM960)</f>
        <v>0</v>
      </c>
      <c r="BP951" s="366">
        <f>IF($O951=0,0,IF($BN951&gt;=143*$I951,1,0))</f>
        <v>0</v>
      </c>
      <c r="BQ951" s="366">
        <f>IF($BN951&gt;=143*$I951,0,(CEILING(143*$I951,1)-$BN951))</f>
        <v>0</v>
      </c>
      <c r="BR951" s="106"/>
      <c r="BS951" s="106"/>
      <c r="BT951" s="106"/>
      <c r="BU951" s="106"/>
      <c r="BV951" s="106"/>
      <c r="BW951" s="106"/>
      <c r="BX951" s="106"/>
      <c r="BY951" s="106"/>
      <c r="BZ951" s="106"/>
      <c r="CA951" s="106"/>
      <c r="CB951" s="106"/>
      <c r="CC951" s="106"/>
      <c r="CD951" s="106"/>
      <c r="CE951" s="106"/>
      <c r="CF951" s="106"/>
      <c r="CG951" s="106"/>
    </row>
    <row r="952" spans="1:85" s="245" customFormat="1" ht="29" x14ac:dyDescent="0.35">
      <c r="A952" s="243"/>
      <c r="B952" s="128"/>
      <c r="C952" s="80"/>
      <c r="D952" s="80"/>
      <c r="E952" s="80"/>
      <c r="F952" s="80"/>
      <c r="G952" s="80"/>
      <c r="H952" s="80"/>
      <c r="I952" s="80"/>
      <c r="J952" s="80"/>
      <c r="K952" s="80"/>
      <c r="L952" s="80"/>
      <c r="M952" s="64"/>
      <c r="N952" s="7"/>
      <c r="O952" s="192"/>
      <c r="P952" s="106"/>
      <c r="Q952" s="63" t="s">
        <v>129</v>
      </c>
      <c r="R952" s="256"/>
      <c r="S952" s="256"/>
      <c r="T952" s="256"/>
      <c r="U952" s="256"/>
      <c r="V952" s="256"/>
      <c r="W952" s="256"/>
      <c r="X952" s="256"/>
      <c r="Y952" s="256"/>
      <c r="Z952" s="256"/>
      <c r="AA952" s="256"/>
      <c r="AB952" s="256"/>
      <c r="AC952" s="256"/>
      <c r="AD952" s="256"/>
      <c r="AE952" s="256"/>
      <c r="AF952" s="256"/>
      <c r="AG952" s="256"/>
      <c r="AH952" s="256"/>
      <c r="AI952" s="256"/>
      <c r="AJ952" s="256"/>
      <c r="AK952" s="256"/>
      <c r="AL952" s="256"/>
      <c r="AM952" s="256"/>
      <c r="AN952" s="256"/>
      <c r="AO952" s="256"/>
      <c r="AP952" s="256"/>
      <c r="AQ952" s="256"/>
      <c r="AR952" s="256"/>
      <c r="AS952" s="256"/>
      <c r="AT952" s="256"/>
      <c r="AU952" s="256"/>
      <c r="AV952" s="256"/>
      <c r="AW952" s="256"/>
      <c r="AX952" s="256"/>
      <c r="AY952" s="256"/>
      <c r="AZ952" s="256"/>
      <c r="BA952" s="256"/>
      <c r="BB952" s="256"/>
      <c r="BC952" s="256"/>
      <c r="BD952" s="256"/>
      <c r="BE952" s="256"/>
      <c r="BF952" s="256"/>
      <c r="BG952" s="256"/>
      <c r="BH952" s="256"/>
      <c r="BI952" s="256"/>
      <c r="BJ952" s="256"/>
      <c r="BK952" s="256"/>
      <c r="BL952" s="256"/>
      <c r="BM952" s="256"/>
      <c r="BN952" s="362"/>
      <c r="BO952" s="364"/>
      <c r="BP952" s="366"/>
      <c r="BQ952" s="366"/>
      <c r="BR952" s="106"/>
      <c r="BS952" s="106"/>
      <c r="BT952" s="106"/>
      <c r="BU952" s="106"/>
      <c r="BV952" s="106"/>
      <c r="BW952" s="106"/>
      <c r="BX952" s="106"/>
      <c r="BY952" s="106"/>
      <c r="BZ952" s="106"/>
      <c r="CA952" s="106"/>
      <c r="CB952" s="106"/>
      <c r="CC952" s="106"/>
      <c r="CD952" s="106"/>
      <c r="CE952" s="106"/>
      <c r="CF952" s="106"/>
      <c r="CG952" s="106"/>
    </row>
    <row r="953" spans="1:85" s="245" customFormat="1" ht="14.5" hidden="1" customHeight="1" x14ac:dyDescent="0.35">
      <c r="A953" s="243"/>
      <c r="B953" s="128"/>
      <c r="C953" s="80"/>
      <c r="D953" s="80"/>
      <c r="E953" s="80"/>
      <c r="F953" s="80"/>
      <c r="G953" s="80"/>
      <c r="H953" s="80"/>
      <c r="I953" s="80"/>
      <c r="J953" s="80"/>
      <c r="K953" s="80"/>
      <c r="L953" s="80"/>
      <c r="M953" s="64"/>
      <c r="N953" s="7"/>
      <c r="O953" s="192"/>
      <c r="P953" s="106"/>
      <c r="Q953" s="65" t="s">
        <v>130</v>
      </c>
      <c r="R953" s="66">
        <f>IF(R951&lt;&gt;0,1,0)</f>
        <v>0</v>
      </c>
      <c r="S953" s="66">
        <f t="shared" ref="S953" si="17857">IF(R953&gt;0,R953+1,IF(S951&lt;&gt;0,1,0))</f>
        <v>0</v>
      </c>
      <c r="T953" s="66">
        <f t="shared" ref="T953" si="17858">IF(S953&gt;0,S953+1,IF(T951&lt;&gt;0,1,0))</f>
        <v>0</v>
      </c>
      <c r="U953" s="66">
        <f t="shared" ref="U953" si="17859">IF(T953&gt;0,T953+1,IF(U951&lt;&gt;0,1,0))</f>
        <v>0</v>
      </c>
      <c r="V953" s="66">
        <f t="shared" ref="V953" si="17860">IF(U953&gt;0,U953+1,IF(V951&lt;&gt;0,1,0))</f>
        <v>0</v>
      </c>
      <c r="W953" s="66">
        <f t="shared" ref="W953" si="17861">IF(V953&gt;0,V953+1,IF(W951&lt;&gt;0,1,0))</f>
        <v>0</v>
      </c>
      <c r="X953" s="66">
        <f t="shared" ref="X953" si="17862">IF(W953&gt;0,W953+1,IF(X951&lt;&gt;0,1,0))</f>
        <v>0</v>
      </c>
      <c r="Y953" s="66">
        <f t="shared" ref="Y953" si="17863">IF(X953&gt;0,X953+1,IF(Y951&lt;&gt;0,1,0))</f>
        <v>0</v>
      </c>
      <c r="Z953" s="66">
        <f t="shared" ref="Z953" si="17864">IF(Y953&gt;0,Y953+1,IF(Z951&lt;&gt;0,1,0))</f>
        <v>0</v>
      </c>
      <c r="AA953" s="66">
        <f t="shared" ref="AA953" si="17865">IF(Z953&gt;0,Z953+1,IF(AA951&lt;&gt;0,1,0))</f>
        <v>0</v>
      </c>
      <c r="AB953" s="66">
        <f t="shared" ref="AB953" si="17866">IF(AA953&gt;0,AA953+1,IF(AB951&lt;&gt;0,1,0))</f>
        <v>0</v>
      </c>
      <c r="AC953" s="66">
        <f t="shared" ref="AC953" si="17867">IF(AB953&gt;0,AB953+1,IF(AC951&lt;&gt;0,1,0))</f>
        <v>0</v>
      </c>
      <c r="AD953" s="66">
        <f t="shared" ref="AD953" si="17868">IF(AC953&gt;0,AC953+1,IF(AD951&lt;&gt;0,1,0))</f>
        <v>0</v>
      </c>
      <c r="AE953" s="66">
        <f t="shared" ref="AE953" si="17869">IF(AD953&gt;0,AD953+1,IF(AE951&lt;&gt;0,1,0))</f>
        <v>0</v>
      </c>
      <c r="AF953" s="66">
        <f t="shared" ref="AF953" si="17870">IF(AE953&gt;0,AE953+1,IF(AF951&lt;&gt;0,1,0))</f>
        <v>0</v>
      </c>
      <c r="AG953" s="66">
        <f t="shared" ref="AG953" si="17871">IF(AF953&gt;0,AF953+1,IF(AG951&lt;&gt;0,1,0))</f>
        <v>0</v>
      </c>
      <c r="AH953" s="66">
        <f t="shared" ref="AH953" si="17872">IF(AG953&gt;0,AG953+1,IF(AH951&lt;&gt;0,1,0))</f>
        <v>0</v>
      </c>
      <c r="AI953" s="66">
        <f t="shared" ref="AI953" si="17873">IF(AH953&gt;0,AH953+1,IF(AI951&lt;&gt;0,1,0))</f>
        <v>0</v>
      </c>
      <c r="AJ953" s="66">
        <f t="shared" ref="AJ953" si="17874">IF(AI953&gt;0,AI953+1,IF(AJ951&lt;&gt;0,1,0))</f>
        <v>0</v>
      </c>
      <c r="AK953" s="66">
        <f t="shared" ref="AK953" si="17875">IF(AJ953&gt;0,AJ953+1,IF(AK951&lt;&gt;0,1,0))</f>
        <v>0</v>
      </c>
      <c r="AL953" s="66">
        <f t="shared" ref="AL953" si="17876">IF(AK953&gt;0,AK953+1,IF(AL951&lt;&gt;0,1,0))</f>
        <v>0</v>
      </c>
      <c r="AM953" s="66">
        <f t="shared" ref="AM953" si="17877">IF(AL953&gt;0,AL953+1,IF(AM951&lt;&gt;0,1,0))</f>
        <v>0</v>
      </c>
      <c r="AN953" s="66">
        <f t="shared" ref="AN953" si="17878">IF(AM953&gt;0,AM953+1,IF(AN951&lt;&gt;0,1,0))</f>
        <v>0</v>
      </c>
      <c r="AO953" s="66">
        <f t="shared" ref="AO953" si="17879">IF(AN953&gt;0,AN953+1,IF(AO951&lt;&gt;0,1,0))</f>
        <v>0</v>
      </c>
      <c r="AP953" s="66">
        <f t="shared" ref="AP953" si="17880">IF(AO953&gt;0,AO953+1,IF(AP951&lt;&gt;0,1,0))</f>
        <v>0</v>
      </c>
      <c r="AQ953" s="66">
        <f t="shared" ref="AQ953" si="17881">IF(AP953&gt;0,AP953+1,IF(AQ951&lt;&gt;0,1,0))</f>
        <v>0</v>
      </c>
      <c r="AR953" s="66">
        <f t="shared" ref="AR953" si="17882">IF(AQ953&gt;0,AQ953+1,IF(AR951&lt;&gt;0,1,0))</f>
        <v>0</v>
      </c>
      <c r="AS953" s="66">
        <f t="shared" ref="AS953" si="17883">IF(AR953&gt;0,AR953+1,IF(AS951&lt;&gt;0,1,0))</f>
        <v>0</v>
      </c>
      <c r="AT953" s="66">
        <f t="shared" ref="AT953" si="17884">IF(AS953&gt;0,AS953+1,IF(AT951&lt;&gt;0,1,0))</f>
        <v>0</v>
      </c>
      <c r="AU953" s="66">
        <f t="shared" ref="AU953" si="17885">IF(AT953&gt;0,AT953+1,IF(AU951&lt;&gt;0,1,0))</f>
        <v>0</v>
      </c>
      <c r="AV953" s="66">
        <f t="shared" ref="AV953" si="17886">IF(AU953&gt;0,AU953+1,IF(AV951&lt;&gt;0,1,0))</f>
        <v>0</v>
      </c>
      <c r="AW953" s="66">
        <f t="shared" ref="AW953" si="17887">IF(AV953&gt;0,AV953+1,IF(AW951&lt;&gt;0,1,0))</f>
        <v>0</v>
      </c>
      <c r="AX953" s="66">
        <f t="shared" ref="AX953" si="17888">IF(AW953&gt;0,AW953+1,IF(AX951&lt;&gt;0,1,0))</f>
        <v>0</v>
      </c>
      <c r="AY953" s="66">
        <f t="shared" ref="AY953" si="17889">IF(AX953&gt;0,AX953+1,IF(AY951&lt;&gt;0,1,0))</f>
        <v>0</v>
      </c>
      <c r="AZ953" s="66">
        <f t="shared" ref="AZ953" si="17890">IF(AY953&gt;0,AY953+1,IF(AZ951&lt;&gt;0,1,0))</f>
        <v>0</v>
      </c>
      <c r="BA953" s="66">
        <f t="shared" ref="BA953" si="17891">IF(AZ953&gt;0,AZ953+1,IF(BA951&lt;&gt;0,1,0))</f>
        <v>0</v>
      </c>
      <c r="BB953" s="66">
        <f t="shared" ref="BB953" si="17892">IF(BA953&gt;0,BA953+1,IF(BB951&lt;&gt;0,1,0))</f>
        <v>0</v>
      </c>
      <c r="BC953" s="66">
        <f t="shared" ref="BC953" si="17893">IF(BB953&gt;0,BB953+1,IF(BC951&lt;&gt;0,1,0))</f>
        <v>0</v>
      </c>
      <c r="BD953" s="66">
        <f t="shared" ref="BD953" si="17894">IF(BC953&gt;0,BC953+1,IF(BD951&lt;&gt;0,1,0))</f>
        <v>0</v>
      </c>
      <c r="BE953" s="66">
        <f t="shared" ref="BE953" si="17895">IF(BD953&gt;0,BD953+1,IF(BE951&lt;&gt;0,1,0))</f>
        <v>0</v>
      </c>
      <c r="BF953" s="66">
        <f t="shared" ref="BF953" si="17896">IF(BE953&gt;0,BE953+1,IF(BF951&lt;&gt;0,1,0))</f>
        <v>0</v>
      </c>
      <c r="BG953" s="66">
        <f t="shared" ref="BG953" si="17897">IF(BF953&gt;0,BF953+1,IF(BG951&lt;&gt;0,1,0))</f>
        <v>0</v>
      </c>
      <c r="BH953" s="66">
        <f t="shared" ref="BH953" si="17898">IF(BG953&gt;0,BG953+1,IF(BH951&lt;&gt;0,1,0))</f>
        <v>0</v>
      </c>
      <c r="BI953" s="66">
        <f t="shared" ref="BI953" si="17899">IF(BH953&gt;0,BH953+1,IF(BI951&lt;&gt;0,1,0))</f>
        <v>0</v>
      </c>
      <c r="BJ953" s="66">
        <f t="shared" ref="BJ953" si="17900">IF(BI953&gt;0,BI953+1,IF(BJ951&lt;&gt;0,1,0))</f>
        <v>0</v>
      </c>
      <c r="BK953" s="66">
        <f t="shared" ref="BK953" si="17901">IF(BJ953&gt;0,BJ953+1,IF(BK951&lt;&gt;0,1,0))</f>
        <v>0</v>
      </c>
      <c r="BL953" s="66">
        <f t="shared" ref="BL953" si="17902">IF(BK953&gt;0,BK953+1,IF(BL951&lt;&gt;0,1,0))</f>
        <v>0</v>
      </c>
      <c r="BM953" s="66">
        <f t="shared" ref="BM953" si="17903">IF(BL953&gt;0,BL953+1,IF(BM951&lt;&gt;0,1,0))</f>
        <v>0</v>
      </c>
      <c r="BN953" s="362"/>
      <c r="BO953" s="364"/>
      <c r="BP953" s="366"/>
      <c r="BQ953" s="366"/>
      <c r="BR953" s="106"/>
      <c r="BS953" s="106"/>
      <c r="BT953" s="106"/>
      <c r="BU953" s="106"/>
      <c r="BV953" s="106"/>
      <c r="BW953" s="106"/>
      <c r="BX953" s="106"/>
      <c r="BY953" s="106"/>
      <c r="BZ953" s="106"/>
      <c r="CA953" s="106"/>
      <c r="CB953" s="106"/>
      <c r="CC953" s="106"/>
      <c r="CD953" s="106"/>
      <c r="CE953" s="106"/>
      <c r="CF953" s="106"/>
      <c r="CG953" s="106"/>
    </row>
    <row r="954" spans="1:85" s="245" customFormat="1" ht="14.5" hidden="1" customHeight="1" x14ac:dyDescent="0.35">
      <c r="A954" s="243"/>
      <c r="B954" s="128"/>
      <c r="C954" s="80"/>
      <c r="D954" s="80"/>
      <c r="E954" s="80"/>
      <c r="F954" s="80"/>
      <c r="G954" s="80"/>
      <c r="H954" s="80"/>
      <c r="I954" s="80"/>
      <c r="J954" s="80"/>
      <c r="K954" s="80"/>
      <c r="L954" s="80"/>
      <c r="M954" s="64"/>
      <c r="N954" s="7"/>
      <c r="O954" s="192"/>
      <c r="P954" s="106"/>
      <c r="Q954" s="65" t="s">
        <v>131</v>
      </c>
      <c r="R954" s="66">
        <f>R953</f>
        <v>0</v>
      </c>
      <c r="S954" s="66">
        <f>IF(S953=0,0,IF(OR(R954=0,R954=12),1,R954+1))</f>
        <v>0</v>
      </c>
      <c r="T954" s="66">
        <f t="shared" ref="T954" si="17904">IF(T953=0,0,IF(OR(S954=0,S954=12),1,S954+1))</f>
        <v>0</v>
      </c>
      <c r="U954" s="66">
        <f t="shared" ref="U954" si="17905">IF(U953=0,0,IF(OR(T954=0,T954=12),1,T954+1))</f>
        <v>0</v>
      </c>
      <c r="V954" s="66">
        <f t="shared" ref="V954" si="17906">IF(V953=0,0,IF(OR(U954=0,U954=12),1,U954+1))</f>
        <v>0</v>
      </c>
      <c r="W954" s="66">
        <f t="shared" ref="W954" si="17907">IF(W953=0,0,IF(OR(V954=0,V954=12),1,V954+1))</f>
        <v>0</v>
      </c>
      <c r="X954" s="66">
        <f t="shared" ref="X954" si="17908">IF(X953=0,0,IF(OR(W954=0,W954=12),1,W954+1))</f>
        <v>0</v>
      </c>
      <c r="Y954" s="66">
        <f t="shared" ref="Y954" si="17909">IF(Y953=0,0,IF(OR(X954=0,X954=12),1,X954+1))</f>
        <v>0</v>
      </c>
      <c r="Z954" s="66">
        <f t="shared" ref="Z954" si="17910">IF(Z953=0,0,IF(OR(Y954=0,Y954=12),1,Y954+1))</f>
        <v>0</v>
      </c>
      <c r="AA954" s="66">
        <f t="shared" ref="AA954" si="17911">IF(AA953=0,0,IF(OR(Z954=0,Z954=12),1,Z954+1))</f>
        <v>0</v>
      </c>
      <c r="AB954" s="66">
        <f t="shared" ref="AB954" si="17912">IF(AB953=0,0,IF(OR(AA954=0,AA954=12),1,AA954+1))</f>
        <v>0</v>
      </c>
      <c r="AC954" s="66">
        <f t="shared" ref="AC954" si="17913">IF(AC953=0,0,IF(OR(AB954=0,AB954=12),1,AB954+1))</f>
        <v>0</v>
      </c>
      <c r="AD954" s="66">
        <f t="shared" ref="AD954" si="17914">IF(AD953=0,0,IF(OR(AC954=0,AC954=12),1,AC954+1))</f>
        <v>0</v>
      </c>
      <c r="AE954" s="66">
        <f t="shared" ref="AE954" si="17915">IF(AE953=0,0,IF(OR(AD954=0,AD954=12),1,AD954+1))</f>
        <v>0</v>
      </c>
      <c r="AF954" s="66">
        <f t="shared" ref="AF954" si="17916">IF(AF953=0,0,IF(OR(AE954=0,AE954=12),1,AE954+1))</f>
        <v>0</v>
      </c>
      <c r="AG954" s="66">
        <f t="shared" ref="AG954" si="17917">IF(AG953=0,0,IF(OR(AF954=0,AF954=12),1,AF954+1))</f>
        <v>0</v>
      </c>
      <c r="AH954" s="66">
        <f t="shared" ref="AH954" si="17918">IF(AH953=0,0,IF(OR(AG954=0,AG954=12),1,AG954+1))</f>
        <v>0</v>
      </c>
      <c r="AI954" s="66">
        <f t="shared" ref="AI954" si="17919">IF(AI953=0,0,IF(OR(AH954=0,AH954=12),1,AH954+1))</f>
        <v>0</v>
      </c>
      <c r="AJ954" s="66">
        <f t="shared" ref="AJ954" si="17920">IF(AJ953=0,0,IF(OR(AI954=0,AI954=12),1,AI954+1))</f>
        <v>0</v>
      </c>
      <c r="AK954" s="66">
        <f t="shared" ref="AK954" si="17921">IF(AK953=0,0,IF(OR(AJ954=0,AJ954=12),1,AJ954+1))</f>
        <v>0</v>
      </c>
      <c r="AL954" s="66">
        <f t="shared" ref="AL954" si="17922">IF(AL953=0,0,IF(OR(AK954=0,AK954=12),1,AK954+1))</f>
        <v>0</v>
      </c>
      <c r="AM954" s="66">
        <f t="shared" ref="AM954" si="17923">IF(AM953=0,0,IF(OR(AL954=0,AL954=12),1,AL954+1))</f>
        <v>0</v>
      </c>
      <c r="AN954" s="66">
        <f t="shared" ref="AN954" si="17924">IF(AN953=0,0,IF(OR(AM954=0,AM954=12),1,AM954+1))</f>
        <v>0</v>
      </c>
      <c r="AO954" s="66">
        <f t="shared" ref="AO954" si="17925">IF(AO953=0,0,IF(OR(AN954=0,AN954=12),1,AN954+1))</f>
        <v>0</v>
      </c>
      <c r="AP954" s="66">
        <f t="shared" ref="AP954" si="17926">IF(AP953=0,0,IF(OR(AO954=0,AO954=12),1,AO954+1))</f>
        <v>0</v>
      </c>
      <c r="AQ954" s="66">
        <f t="shared" ref="AQ954" si="17927">IF(AQ953=0,0,IF(OR(AP954=0,AP954=12),1,AP954+1))</f>
        <v>0</v>
      </c>
      <c r="AR954" s="66">
        <f t="shared" ref="AR954" si="17928">IF(AR953=0,0,IF(OR(AQ954=0,AQ954=12),1,AQ954+1))</f>
        <v>0</v>
      </c>
      <c r="AS954" s="66">
        <f t="shared" ref="AS954" si="17929">IF(AS953=0,0,IF(OR(AR954=0,AR954=12),1,AR954+1))</f>
        <v>0</v>
      </c>
      <c r="AT954" s="66">
        <f t="shared" ref="AT954" si="17930">IF(AT953=0,0,IF(OR(AS954=0,AS954=12),1,AS954+1))</f>
        <v>0</v>
      </c>
      <c r="AU954" s="66">
        <f t="shared" ref="AU954" si="17931">IF(AU953=0,0,IF(OR(AT954=0,AT954=12),1,AT954+1))</f>
        <v>0</v>
      </c>
      <c r="AV954" s="66">
        <f t="shared" ref="AV954" si="17932">IF(AV953=0,0,IF(OR(AU954=0,AU954=12),1,AU954+1))</f>
        <v>0</v>
      </c>
      <c r="AW954" s="66">
        <f t="shared" ref="AW954" si="17933">IF(AW953=0,0,IF(OR(AV954=0,AV954=12),1,AV954+1))</f>
        <v>0</v>
      </c>
      <c r="AX954" s="66">
        <f t="shared" ref="AX954" si="17934">IF(AX953=0,0,IF(OR(AW954=0,AW954=12),1,AW954+1))</f>
        <v>0</v>
      </c>
      <c r="AY954" s="66">
        <f t="shared" ref="AY954" si="17935">IF(AY953=0,0,IF(OR(AX954=0,AX954=12),1,AX954+1))</f>
        <v>0</v>
      </c>
      <c r="AZ954" s="66">
        <f t="shared" ref="AZ954" si="17936">IF(AZ953=0,0,IF(OR(AY954=0,AY954=12),1,AY954+1))</f>
        <v>0</v>
      </c>
      <c r="BA954" s="66">
        <f t="shared" ref="BA954" si="17937">IF(BA953=0,0,IF(OR(AZ954=0,AZ954=12),1,AZ954+1))</f>
        <v>0</v>
      </c>
      <c r="BB954" s="66">
        <f t="shared" ref="BB954" si="17938">IF(BB953=0,0,IF(OR(BA954=0,BA954=12),1,BA954+1))</f>
        <v>0</v>
      </c>
      <c r="BC954" s="66">
        <f t="shared" ref="BC954" si="17939">IF(BC953=0,0,IF(OR(BB954=0,BB954=12),1,BB954+1))</f>
        <v>0</v>
      </c>
      <c r="BD954" s="66">
        <f t="shared" ref="BD954" si="17940">IF(BD953=0,0,IF(OR(BC954=0,BC954=12),1,BC954+1))</f>
        <v>0</v>
      </c>
      <c r="BE954" s="66">
        <f t="shared" ref="BE954" si="17941">IF(BE953=0,0,IF(OR(BD954=0,BD954=12),1,BD954+1))</f>
        <v>0</v>
      </c>
      <c r="BF954" s="66">
        <f t="shared" ref="BF954" si="17942">IF(BF953=0,0,IF(OR(BE954=0,BE954=12),1,BE954+1))</f>
        <v>0</v>
      </c>
      <c r="BG954" s="66">
        <f t="shared" ref="BG954" si="17943">IF(BG953=0,0,IF(OR(BF954=0,BF954=12),1,BF954+1))</f>
        <v>0</v>
      </c>
      <c r="BH954" s="66">
        <f t="shared" ref="BH954" si="17944">IF(BH953=0,0,IF(OR(BG954=0,BG954=12),1,BG954+1))</f>
        <v>0</v>
      </c>
      <c r="BI954" s="66">
        <f t="shared" ref="BI954" si="17945">IF(BI953=0,0,IF(OR(BH954=0,BH954=12),1,BH954+1))</f>
        <v>0</v>
      </c>
      <c r="BJ954" s="66">
        <f t="shared" ref="BJ954" si="17946">IF(BJ953=0,0,IF(OR(BI954=0,BI954=12),1,BI954+1))</f>
        <v>0</v>
      </c>
      <c r="BK954" s="66">
        <f t="shared" ref="BK954" si="17947">IF(BK953=0,0,IF(OR(BJ954=0,BJ954=12),1,BJ954+1))</f>
        <v>0</v>
      </c>
      <c r="BL954" s="66">
        <f t="shared" ref="BL954" si="17948">IF(BL953=0,0,IF(OR(BK954=0,BK954=12),1,BK954+1))</f>
        <v>0</v>
      </c>
      <c r="BM954" s="66">
        <f t="shared" ref="BM954" si="17949">IF(BM953=0,0,IF(OR(BL954=0,BL954=12),1,BL954+1))</f>
        <v>0</v>
      </c>
      <c r="BN954" s="362"/>
      <c r="BO954" s="364"/>
      <c r="BP954" s="366"/>
      <c r="BQ954" s="366"/>
      <c r="BR954" s="106"/>
      <c r="BS954" s="106"/>
      <c r="BT954" s="106"/>
      <c r="BU954" s="106"/>
      <c r="BV954" s="106"/>
      <c r="BW954" s="106"/>
      <c r="BX954" s="106"/>
      <c r="BY954" s="106"/>
      <c r="BZ954" s="106"/>
      <c r="CA954" s="106"/>
      <c r="CB954" s="106"/>
      <c r="CC954" s="106"/>
      <c r="CD954" s="106"/>
      <c r="CE954" s="106"/>
      <c r="CF954" s="106"/>
      <c r="CG954" s="106"/>
    </row>
    <row r="955" spans="1:85" s="245" customFormat="1" ht="43.5" x14ac:dyDescent="0.35">
      <c r="A955" s="243"/>
      <c r="B955" s="128"/>
      <c r="C955" s="80"/>
      <c r="D955" s="80"/>
      <c r="E955" s="80"/>
      <c r="F955" s="80"/>
      <c r="G955" s="80"/>
      <c r="H955" s="80"/>
      <c r="I955" s="80"/>
      <c r="J955" s="80"/>
      <c r="K955" s="80"/>
      <c r="L955" s="80"/>
      <c r="M955" s="64"/>
      <c r="N955" s="7"/>
      <c r="O955" s="192"/>
      <c r="P955" s="106"/>
      <c r="Q955" s="63" t="s">
        <v>237</v>
      </c>
      <c r="R955" s="68">
        <f>IF(R954&gt;0,IF(R958&gt;$L951,$L951,R958),0)</f>
        <v>0</v>
      </c>
      <c r="S955" s="68">
        <f>IF(S954&gt;0,IF((SUMIFS($R957:R957,$R954:R954,12)+IF(R954=12,0,R955)+S958)&gt;=$L951,$L951-FLOOR(SUMIFS($R957:R957,$R954:R954,12),1),IF(S954=1,S958,S958+R955)),0)</f>
        <v>0</v>
      </c>
      <c r="T955" s="68">
        <f>IF(T954&gt;0,IF((SUMIFS($R957:S957,$R954:S954,12)+IF(S954=12,0,S955)+T958)&gt;=$L951,$L951-FLOOR(SUMIFS($R957:S957,$R954:S954,12),1),IF(T954=1,T958,T958+S955)),0)</f>
        <v>0</v>
      </c>
      <c r="U955" s="68">
        <f>IF(U954&gt;0,IF((SUMIFS($R957:T957,$R954:T954,12)+IF(T954=12,0,T955)+U958)&gt;=$L951,$L951-FLOOR(SUMIFS($R957:T957,$R954:T954,12),1),IF(U954=1,U958,U958+T955)),0)</f>
        <v>0</v>
      </c>
      <c r="V955" s="68">
        <f>IF(V954&gt;0,IF((SUMIFS($R957:U957,$R954:U954,12)+IF(U954=12,0,U955)+V958)&gt;=$L951,$L951-FLOOR(SUMIFS($R957:U957,$R954:U954,12),1),IF(V954=1,V958,V958+U955)),0)</f>
        <v>0</v>
      </c>
      <c r="W955" s="68">
        <f>IF(W954&gt;0,IF((SUMIFS($R957:V957,$R954:V954,12)+IF(V954=12,0,V955)+W958)&gt;=$L951,$L951-FLOOR(SUMIFS($R957:V957,$R954:V954,12),1),IF(W954=1,W958,W958+V955)),0)</f>
        <v>0</v>
      </c>
      <c r="X955" s="68">
        <f>IF(X954&gt;0,IF((SUMIFS($R957:W957,$R954:W954,12)+IF(W954=12,0,W955)+X958)&gt;=$L951,$L951-FLOOR(SUMIFS($R957:W957,$R954:W954,12),1),IF(X954=1,X958,X958+W955)),0)</f>
        <v>0</v>
      </c>
      <c r="Y955" s="68">
        <f>IF(Y954&gt;0,IF((SUMIFS($R957:X957,$R954:X954,12)+IF(X954=12,0,X955)+Y958)&gt;=$L951,$L951-FLOOR(SUMIFS($R957:X957,$R954:X954,12),1),IF(Y954=1,Y958,Y958+X955)),0)</f>
        <v>0</v>
      </c>
      <c r="Z955" s="68">
        <f>IF(Z954&gt;0,IF((SUMIFS($R957:Y957,$R954:Y954,12)+IF(Y954=12,0,Y955)+Z958)&gt;=$L951,$L951-FLOOR(SUMIFS($R957:Y957,$R954:Y954,12),1),IF(Z954=1,Z958,Z958+Y955)),0)</f>
        <v>0</v>
      </c>
      <c r="AA955" s="68">
        <f>IF(AA954&gt;0,IF((SUMIFS($R957:Z957,$R954:Z954,12)+IF(Z954=12,0,Z955)+AA958)&gt;=$L951,$L951-FLOOR(SUMIFS($R957:Z957,$R954:Z954,12),1),IF(AA954=1,AA958,AA958+Z955)),0)</f>
        <v>0</v>
      </c>
      <c r="AB955" s="68">
        <f>IF(AB954&gt;0,IF((SUMIFS($R957:AA957,$R954:AA954,12)+IF(AA954=12,0,AA955)+AB958)&gt;=$L951,$L951-FLOOR(SUMIFS($R957:AA957,$R954:AA954,12),1),IF(AB954=1,AB958,AB958+AA955)),0)</f>
        <v>0</v>
      </c>
      <c r="AC955" s="68">
        <f>IF(AC954&gt;0,IF((SUMIFS($R957:AB957,$R954:AB954,12)+IF(AB954=12,0,AB955)+AC958)&gt;=$L951,$L951-FLOOR(SUMIFS($R957:AB957,$R954:AB954,12),1),IF(AC954=1,AC958,AC958+AB955)),0)</f>
        <v>0</v>
      </c>
      <c r="AD955" s="68">
        <f>IF(AD954&gt;0,IF((SUMIFS($R957:AC957,$R954:AC954,12)+IF(AC954=12,0,AC955)+AD958)&gt;=$L951,$L951-FLOOR(SUMIFS($R957:AC957,$R954:AC954,12),1),IF(AD954=1,AD958,AD958+AC955)),0)</f>
        <v>0</v>
      </c>
      <c r="AE955" s="68">
        <f>IF(AE954&gt;0,IF((SUMIFS($R957:AD957,$R954:AD954,12)+IF(AD954=12,0,AD955)+AE958)&gt;=$L951,$L951-FLOOR(SUMIFS($R957:AD957,$R954:AD954,12),1),IF(AE954=1,AE958,AE958+AD955)),0)</f>
        <v>0</v>
      </c>
      <c r="AF955" s="68">
        <f>IF(AF954&gt;0,IF((SUMIFS($R957:AE957,$R954:AE954,12)+IF(AE954=12,0,AE955)+AF958)&gt;=$L951,$L951-FLOOR(SUMIFS($R957:AE957,$R954:AE954,12),1),IF(AF954=1,AF958,AF958+AE955)),0)</f>
        <v>0</v>
      </c>
      <c r="AG955" s="68">
        <f>IF(AG954&gt;0,IF((SUMIFS($R957:AF957,$R954:AF954,12)+IF(AF954=12,0,AF955)+AG958)&gt;=$L951,$L951-FLOOR(SUMIFS($R957:AF957,$R954:AF954,12),1),IF(AG954=1,AG958,AG958+AF955)),0)</f>
        <v>0</v>
      </c>
      <c r="AH955" s="68">
        <f>IF(AH954&gt;0,IF((SUMIFS($R957:AG957,$R954:AG954,12)+IF(AG954=12,0,AG955)+AH958)&gt;=$L951,$L951-FLOOR(SUMIFS($R957:AG957,$R954:AG954,12),1),IF(AH954=1,AH958,AH958+AG955)),0)</f>
        <v>0</v>
      </c>
      <c r="AI955" s="68">
        <f>IF(AI954&gt;0,IF((SUMIFS($R957:AH957,$R954:AH954,12)+IF(AH954=12,0,AH955)+AI958)&gt;=$L951,$L951-FLOOR(SUMIFS($R957:AH957,$R954:AH954,12),1),IF(AI954=1,AI958,AI958+AH955)),0)</f>
        <v>0</v>
      </c>
      <c r="AJ955" s="68">
        <f>IF(AJ954&gt;0,IF((SUMIFS($R957:AI957,$R954:AI954,12)+IF(AI954=12,0,AI955)+AJ958)&gt;=$L951,$L951-FLOOR(SUMIFS($R957:AI957,$R954:AI954,12),1),IF(AJ954=1,AJ958,AJ958+AI955)),0)</f>
        <v>0</v>
      </c>
      <c r="AK955" s="68">
        <f>IF(AK954&gt;0,IF((SUMIFS($R957:AJ957,$R954:AJ954,12)+IF(AJ954=12,0,AJ955)+AK958)&gt;=$L951,$L951-FLOOR(SUMIFS($R957:AJ957,$R954:AJ954,12),1),IF(AK954=1,AK958,AK958+AJ955)),0)</f>
        <v>0</v>
      </c>
      <c r="AL955" s="68">
        <f>IF(AL954&gt;0,IF((SUMIFS($R957:AK957,$R954:AK954,12)+IF(AK954=12,0,AK955)+AL958)&gt;=$L951,$L951-FLOOR(SUMIFS($R957:AK957,$R954:AK954,12),1),IF(AL954=1,AL958,AL958+AK955)),0)</f>
        <v>0</v>
      </c>
      <c r="AM955" s="68">
        <f>IF(AM954&gt;0,IF((SUMIFS($R957:AL957,$R954:AL954,12)+IF(AL954=12,0,AL955)+AM958)&gt;=$L951,$L951-FLOOR(SUMIFS($R957:AL957,$R954:AL954,12),1),IF(AM954=1,AM958,AM958+AL955)),0)</f>
        <v>0</v>
      </c>
      <c r="AN955" s="68">
        <f>IF(AN954&gt;0,IF((SUMIFS($R957:AM957,$R954:AM954,12)+IF(AM954=12,0,AM955)+AN958)&gt;=$L951,$L951-FLOOR(SUMIFS($R957:AM957,$R954:AM954,12),1),IF(AN954=1,AN958,AN958+AM955)),0)</f>
        <v>0</v>
      </c>
      <c r="AO955" s="68">
        <f>IF(AO954&gt;0,IF((SUMIFS($R957:AN957,$R954:AN954,12)+IF(AN954=12,0,AN955)+AO958)&gt;=$L951,$L951-FLOOR(SUMIFS($R957:AN957,$R954:AN954,12),1),IF(AO954=1,AO958,AO958+AN955)),0)</f>
        <v>0</v>
      </c>
      <c r="AP955" s="68">
        <f>IF(AP954&gt;0,IF((SUMIFS($R957:AO957,$R954:AO954,12)+IF(AO954=12,0,AO955)+AP958)&gt;=$L951,$L951-FLOOR(SUMIFS($R957:AO957,$R954:AO954,12),1),IF(AP954=1,AP958,AP958+AO955)),0)</f>
        <v>0</v>
      </c>
      <c r="AQ955" s="68">
        <f>IF(AQ954&gt;0,IF((SUMIFS($R957:AP957,$R954:AP954,12)+IF(AP954=12,0,AP955)+AQ958)&gt;=$L951,$L951-FLOOR(SUMIFS($R957:AP957,$R954:AP954,12),1),IF(AQ954=1,AQ958,AQ958+AP955)),0)</f>
        <v>0</v>
      </c>
      <c r="AR955" s="68">
        <f>IF(AR954&gt;0,IF((SUMIFS($R957:AQ957,$R954:AQ954,12)+IF(AQ954=12,0,AQ955)+AR958)&gt;=$L951,$L951-FLOOR(SUMIFS($R957:AQ957,$R954:AQ954,12),1),IF(AR954=1,AR958,AR958+AQ955)),0)</f>
        <v>0</v>
      </c>
      <c r="AS955" s="68">
        <f>IF(AS954&gt;0,IF((SUMIFS($R957:AR957,$R954:AR954,12)+IF(AR954=12,0,AR955)+AS958)&gt;=$L951,$L951-FLOOR(SUMIFS($R957:AR957,$R954:AR954,12),1),IF(AS954=1,AS958,AS958+AR955)),0)</f>
        <v>0</v>
      </c>
      <c r="AT955" s="68">
        <f>IF(AT954&gt;0,IF((SUMIFS($R957:AS957,$R954:AS954,12)+IF(AS954=12,0,AS955)+AT958)&gt;=$L951,$L951-FLOOR(SUMIFS($R957:AS957,$R954:AS954,12),1),IF(AT954=1,AT958,AT958+AS955)),0)</f>
        <v>0</v>
      </c>
      <c r="AU955" s="68">
        <f>IF(AU954&gt;0,IF((SUMIFS($R957:AT957,$R954:AT954,12)+IF(AT954=12,0,AT955)+AU958)&gt;=$L951,$L951-FLOOR(SUMIFS($R957:AT957,$R954:AT954,12),1),IF(AU954=1,AU958,AU958+AT955)),0)</f>
        <v>0</v>
      </c>
      <c r="AV955" s="68">
        <f>IF(AV954&gt;0,IF((SUMIFS($R957:AU957,$R954:AU954,12)+IF(AU954=12,0,AU955)+AV958)&gt;=$L951,$L951-FLOOR(SUMIFS($R957:AU957,$R954:AU954,12),1),IF(AV954=1,AV958,AV958+AU955)),0)</f>
        <v>0</v>
      </c>
      <c r="AW955" s="68">
        <f>IF(AW954&gt;0,IF((SUMIFS($R957:AV957,$R954:AV954,12)+IF(AV954=12,0,AV955)+AW958)&gt;=$L951,$L951-FLOOR(SUMIFS($R957:AV957,$R954:AV954,12),1),IF(AW954=1,AW958,AW958+AV955)),0)</f>
        <v>0</v>
      </c>
      <c r="AX955" s="68">
        <f>IF(AX954&gt;0,IF((SUMIFS($R957:AW957,$R954:AW954,12)+IF(AW954=12,0,AW955)+AX958)&gt;=$L951,$L951-FLOOR(SUMIFS($R957:AW957,$R954:AW954,12),1),IF(AX954=1,AX958,AX958+AW955)),0)</f>
        <v>0</v>
      </c>
      <c r="AY955" s="68">
        <f>IF(AY954&gt;0,IF((SUMIFS($R957:AX957,$R954:AX954,12)+IF(AX954=12,0,AX955)+AY958)&gt;=$L951,$L951-FLOOR(SUMIFS($R957:AX957,$R954:AX954,12),1),IF(AY954=1,AY958,AY958+AX955)),0)</f>
        <v>0</v>
      </c>
      <c r="AZ955" s="68">
        <f>IF(AZ954&gt;0,IF((SUMIFS($R957:AY957,$R954:AY954,12)+IF(AY954=12,0,AY955)+AZ958)&gt;=$L951,$L951-FLOOR(SUMIFS($R957:AY957,$R954:AY954,12),1),IF(AZ954=1,AZ958,AZ958+AY955)),0)</f>
        <v>0</v>
      </c>
      <c r="BA955" s="68">
        <f>IF(BA954&gt;0,IF((SUMIFS($R957:AZ957,$R954:AZ954,12)+IF(AZ954=12,0,AZ955)+BA958)&gt;=$L951,$L951-FLOOR(SUMIFS($R957:AZ957,$R954:AZ954,12),1),IF(BA954=1,BA958,BA958+AZ955)),0)</f>
        <v>0</v>
      </c>
      <c r="BB955" s="68">
        <f>IF(BB954&gt;0,IF((SUMIFS($R957:BA957,$R954:BA954,12)+IF(BA954=12,0,BA955)+BB958)&gt;=$L951,$L951-FLOOR(SUMIFS($R957:BA957,$R954:BA954,12),1),IF(BB954=1,BB958,BB958+BA955)),0)</f>
        <v>0</v>
      </c>
      <c r="BC955" s="68">
        <f>IF(BC954&gt;0,IF((SUMIFS($R957:BB957,$R954:BB954,12)+IF(BB954=12,0,BB955)+BC958)&gt;=$L951,$L951-FLOOR(SUMIFS($R957:BB957,$R954:BB954,12),1),IF(BC954=1,BC958,BC958+BB955)),0)</f>
        <v>0</v>
      </c>
      <c r="BD955" s="68">
        <f>IF(BD954&gt;0,IF((SUMIFS($R957:BC957,$R954:BC954,12)+IF(BC954=12,0,BC955)+BD958)&gt;=$L951,$L951-FLOOR(SUMIFS($R957:BC957,$R954:BC954,12),1),IF(BD954=1,BD958,BD958+BC955)),0)</f>
        <v>0</v>
      </c>
      <c r="BE955" s="68">
        <f>IF(BE954&gt;0,IF((SUMIFS($R957:BD957,$R954:BD954,12)+IF(BD954=12,0,BD955)+BE958)&gt;=$L951,$L951-FLOOR(SUMIFS($R957:BD957,$R954:BD954,12),1),IF(BE954=1,BE958,BE958+BD955)),0)</f>
        <v>0</v>
      </c>
      <c r="BF955" s="68">
        <f>IF(BF954&gt;0,IF((SUMIFS($R957:BE957,$R954:BE954,12)+IF(BE954=12,0,BE955)+BF958)&gt;=$L951,$L951-FLOOR(SUMIFS($R957:BE957,$R954:BE954,12),1),IF(BF954=1,BF958,BF958+BE955)),0)</f>
        <v>0</v>
      </c>
      <c r="BG955" s="68">
        <f>IF(BG954&gt;0,IF((SUMIFS($R957:BF957,$R954:BF954,12)+IF(BF954=12,0,BF955)+BG958)&gt;=$L951,$L951-FLOOR(SUMIFS($R957:BF957,$R954:BF954,12),1),IF(BG954=1,BG958,BG958+BF955)),0)</f>
        <v>0</v>
      </c>
      <c r="BH955" s="68">
        <f>IF(BH954&gt;0,IF((SUMIFS($R957:BG957,$R954:BG954,12)+IF(BG954=12,0,BG955)+BH958)&gt;=$L951,$L951-FLOOR(SUMIFS($R957:BG957,$R954:BG954,12),1),IF(BH954=1,BH958,BH958+BG955)),0)</f>
        <v>0</v>
      </c>
      <c r="BI955" s="68">
        <f>IF(BI954&gt;0,IF((SUMIFS($R957:BH957,$R954:BH954,12)+IF(BH954=12,0,BH955)+BI958)&gt;=$L951,$L951-FLOOR(SUMIFS($R957:BH957,$R954:BH954,12),1),IF(BI954=1,BI958,BI958+BH955)),0)</f>
        <v>0</v>
      </c>
      <c r="BJ955" s="68">
        <f>IF(BJ954&gt;0,IF((SUMIFS($R957:BI957,$R954:BI954,12)+IF(BI954=12,0,BI955)+BJ958)&gt;=$L951,$L951-FLOOR(SUMIFS($R957:BI957,$R954:BI954,12),1),IF(BJ954=1,BJ958,BJ958+BI955)),0)</f>
        <v>0</v>
      </c>
      <c r="BK955" s="68">
        <f>IF(BK954&gt;0,IF((SUMIFS($R957:BJ957,$R954:BJ954,12)+IF(BJ954=12,0,BJ955)+BK958)&gt;=$L951,$L951-FLOOR(SUMIFS($R957:BJ957,$R954:BJ954,12),1),IF(BK954=1,BK958,BK958+BJ955)),0)</f>
        <v>0</v>
      </c>
      <c r="BL955" s="68">
        <f>IF(BL954&gt;0,IF((SUMIFS($R957:BK957,$R954:BK954,12)+IF(BK954=12,0,BK955)+BL958)&gt;=$L951,$L951-FLOOR(SUMIFS($R957:BK957,$R954:BK954,12),1),IF(BL954=1,BL958,BL958+BK955)),0)</f>
        <v>0</v>
      </c>
      <c r="BM955" s="68">
        <f>IF(BM954&gt;0,IF((SUMIFS($R957:BL957,$R954:BL954,12)+IF(BL954=12,0,BL955)+BM958)&gt;=$L951,$L951-FLOOR(SUMIFS($R957:BL957,$R954:BL954,12),1),IF(BM954=1,BM958,BM958+BL955)),0)</f>
        <v>0</v>
      </c>
      <c r="BN955" s="362"/>
      <c r="BO955" s="364"/>
      <c r="BP955" s="366"/>
      <c r="BQ955" s="366"/>
      <c r="BR955" s="106"/>
      <c r="BS955" s="106"/>
      <c r="BT955" s="106"/>
      <c r="BU955" s="106"/>
      <c r="BV955" s="106"/>
      <c r="BW955" s="106"/>
      <c r="BX955" s="106"/>
      <c r="BY955" s="106"/>
      <c r="BZ955" s="106"/>
      <c r="CA955" s="106"/>
      <c r="CB955" s="106"/>
      <c r="CC955" s="106"/>
      <c r="CD955" s="106"/>
      <c r="CE955" s="106"/>
      <c r="CF955" s="106"/>
      <c r="CG955" s="106"/>
    </row>
    <row r="956" spans="1:85" s="245" customFormat="1" ht="41.5" hidden="1" customHeight="1" x14ac:dyDescent="0.35">
      <c r="A956" s="243"/>
      <c r="B956" s="128"/>
      <c r="C956" s="80"/>
      <c r="D956" s="80"/>
      <c r="E956" s="80"/>
      <c r="F956" s="80"/>
      <c r="G956" s="80"/>
      <c r="H956" s="80"/>
      <c r="I956" s="80"/>
      <c r="J956" s="80"/>
      <c r="K956" s="80"/>
      <c r="L956" s="80"/>
      <c r="M956" s="64"/>
      <c r="N956" s="7"/>
      <c r="O956" s="192"/>
      <c r="P956" s="106"/>
      <c r="Q956" s="65" t="s">
        <v>161</v>
      </c>
      <c r="R956" s="67">
        <f>IF(R951&gt;0,R952,0)</f>
        <v>0</v>
      </c>
      <c r="S956" s="67">
        <f t="shared" ref="S956" si="17950">IF(S951&gt;0,IF(S954=1,S952,S952+R956),R956)</f>
        <v>0</v>
      </c>
      <c r="T956" s="67">
        <f t="shared" ref="T956" si="17951">IF(T951&gt;0,IF(T954=1,T952,T952+S956),S956)</f>
        <v>0</v>
      </c>
      <c r="U956" s="67">
        <f t="shared" ref="U956" si="17952">IF(U951&gt;0,IF(U954=1,U952,U952+T956),T956)</f>
        <v>0</v>
      </c>
      <c r="V956" s="67">
        <f t="shared" ref="V956" si="17953">IF(V951&gt;0,IF(V954=1,V952,V952+U956),U956)</f>
        <v>0</v>
      </c>
      <c r="W956" s="67">
        <f t="shared" ref="W956" si="17954">IF(W951&gt;0,IF(W954=1,W952,W952+V956),V956)</f>
        <v>0</v>
      </c>
      <c r="X956" s="67">
        <f t="shared" ref="X956" si="17955">IF(X951&gt;0,IF(X954=1,X952,X952+W956),W956)</f>
        <v>0</v>
      </c>
      <c r="Y956" s="67">
        <f t="shared" ref="Y956" si="17956">IF(Y951&gt;0,IF(Y954=1,Y952,Y952+X956),X956)</f>
        <v>0</v>
      </c>
      <c r="Z956" s="67">
        <f t="shared" ref="Z956" si="17957">IF(Z951&gt;0,IF(Z954=1,Z952,Z952+Y956),Y956)</f>
        <v>0</v>
      </c>
      <c r="AA956" s="67">
        <f t="shared" ref="AA956" si="17958">IF(AA951&gt;0,IF(AA954=1,AA952,AA952+Z956),Z956)</f>
        <v>0</v>
      </c>
      <c r="AB956" s="67">
        <f t="shared" ref="AB956" si="17959">IF(AB951&gt;0,IF(AB954=1,AB952,AB952+AA956),AA956)</f>
        <v>0</v>
      </c>
      <c r="AC956" s="67">
        <f t="shared" ref="AC956" si="17960">IF(AC951&gt;0,IF(AC954=1,AC952,AC952+AB956),AB956)</f>
        <v>0</v>
      </c>
      <c r="AD956" s="67">
        <f t="shared" ref="AD956" si="17961">IF(AD951&gt;0,IF(AD954=1,AD952,AD952+AC956),AC956)</f>
        <v>0</v>
      </c>
      <c r="AE956" s="67">
        <f t="shared" ref="AE956" si="17962">IF(AE951&gt;0,IF(AE954=1,AE952,AE952+AD956),AD956)</f>
        <v>0</v>
      </c>
      <c r="AF956" s="67">
        <f t="shared" ref="AF956" si="17963">IF(AF951&gt;0,IF(AF954=1,AF952,AF952+AE956),AE956)</f>
        <v>0</v>
      </c>
      <c r="AG956" s="67">
        <f t="shared" ref="AG956" si="17964">IF(AG951&gt;0,IF(AG954=1,AG952,AG952+AF956),AF956)</f>
        <v>0</v>
      </c>
      <c r="AH956" s="67">
        <f t="shared" ref="AH956" si="17965">IF(AH951&gt;0,IF(AH954=1,AH952,AH952+AG956),AG956)</f>
        <v>0</v>
      </c>
      <c r="AI956" s="67">
        <f t="shared" ref="AI956" si="17966">IF(AI951&gt;0,IF(AI954=1,AI952,AI952+AH956),AH956)</f>
        <v>0</v>
      </c>
      <c r="AJ956" s="67">
        <f t="shared" ref="AJ956" si="17967">IF(AJ951&gt;0,IF(AJ954=1,AJ952,AJ952+AI956),AI956)</f>
        <v>0</v>
      </c>
      <c r="AK956" s="67">
        <f t="shared" ref="AK956" si="17968">IF(AK951&gt;0,IF(AK954=1,AK952,AK952+AJ956),AJ956)</f>
        <v>0</v>
      </c>
      <c r="AL956" s="67">
        <f t="shared" ref="AL956" si="17969">IF(AL951&gt;0,IF(AL954=1,AL952,AL952+AK956),AK956)</f>
        <v>0</v>
      </c>
      <c r="AM956" s="67">
        <f t="shared" ref="AM956" si="17970">IF(AM951&gt;0,IF(AM954=1,AM952,AM952+AL956),AL956)</f>
        <v>0</v>
      </c>
      <c r="AN956" s="67">
        <f t="shared" ref="AN956" si="17971">IF(AN951&gt;0,IF(AN954=1,AN952,AN952+AM956),AM956)</f>
        <v>0</v>
      </c>
      <c r="AO956" s="67">
        <f t="shared" ref="AO956" si="17972">IF(AO951&gt;0,IF(AO954=1,AO952,AO952+AN956),AN956)</f>
        <v>0</v>
      </c>
      <c r="AP956" s="67">
        <f t="shared" ref="AP956" si="17973">IF(AP951&gt;0,IF(AP954=1,AP952,AP952+AO956),AO956)</f>
        <v>0</v>
      </c>
      <c r="AQ956" s="67">
        <f t="shared" ref="AQ956" si="17974">IF(AQ951&gt;0,IF(AQ954=1,AQ952,AQ952+AP956),AP956)</f>
        <v>0</v>
      </c>
      <c r="AR956" s="67">
        <f t="shared" ref="AR956" si="17975">IF(AR951&gt;0,IF(AR954=1,AR952,AR952+AQ956),AQ956)</f>
        <v>0</v>
      </c>
      <c r="AS956" s="67">
        <f t="shared" ref="AS956" si="17976">IF(AS951&gt;0,IF(AS954=1,AS952,AS952+AR956),AR956)</f>
        <v>0</v>
      </c>
      <c r="AT956" s="67">
        <f t="shared" ref="AT956" si="17977">IF(AT951&gt;0,IF(AT954=1,AT952,AT952+AS956),AS956)</f>
        <v>0</v>
      </c>
      <c r="AU956" s="67">
        <f t="shared" ref="AU956" si="17978">IF(AU951&gt;0,IF(AU954=1,AU952,AU952+AT956),AT956)</f>
        <v>0</v>
      </c>
      <c r="AV956" s="67">
        <f t="shared" ref="AV956" si="17979">IF(AV951&gt;0,IF(AV954=1,AV952,AV952+AU956),AU956)</f>
        <v>0</v>
      </c>
      <c r="AW956" s="67">
        <f t="shared" ref="AW956" si="17980">IF(AW951&gt;0,IF(AW954=1,AW952,AW952+AV956),AV956)</f>
        <v>0</v>
      </c>
      <c r="AX956" s="67">
        <f t="shared" ref="AX956" si="17981">IF(AX951&gt;0,IF(AX954=1,AX952,AX952+AW956),AW956)</f>
        <v>0</v>
      </c>
      <c r="AY956" s="67">
        <f t="shared" ref="AY956" si="17982">IF(AY951&gt;0,IF(AY954=1,AY952,AY952+AX956),AX956)</f>
        <v>0</v>
      </c>
      <c r="AZ956" s="67">
        <f t="shared" ref="AZ956" si="17983">IF(AZ951&gt;0,IF(AZ954=1,AZ952,AZ952+AY956),AY956)</f>
        <v>0</v>
      </c>
      <c r="BA956" s="67">
        <f t="shared" ref="BA956" si="17984">IF(BA951&gt;0,IF(BA954=1,BA952,BA952+AZ956),AZ956)</f>
        <v>0</v>
      </c>
      <c r="BB956" s="67">
        <f t="shared" ref="BB956" si="17985">IF(BB951&gt;0,IF(BB954=1,BB952,BB952+BA956),BA956)</f>
        <v>0</v>
      </c>
      <c r="BC956" s="67">
        <f t="shared" ref="BC956" si="17986">IF(BC951&gt;0,IF(BC954=1,BC952,BC952+BB956),BB956)</f>
        <v>0</v>
      </c>
      <c r="BD956" s="67">
        <f t="shared" ref="BD956" si="17987">IF(BD951&gt;0,IF(BD954=1,BD952,BD952+BC956),BC956)</f>
        <v>0</v>
      </c>
      <c r="BE956" s="67">
        <f t="shared" ref="BE956" si="17988">IF(BE951&gt;0,IF(BE954=1,BE952,BE952+BD956),BD956)</f>
        <v>0</v>
      </c>
      <c r="BF956" s="67">
        <f t="shared" ref="BF956" si="17989">IF(BF951&gt;0,IF(BF954=1,BF952,BF952+BE956),BE956)</f>
        <v>0</v>
      </c>
      <c r="BG956" s="67">
        <f t="shared" ref="BG956" si="17990">IF(BG951&gt;0,IF(BG954=1,BG952,BG952+BF956),BF956)</f>
        <v>0</v>
      </c>
      <c r="BH956" s="67">
        <f t="shared" ref="BH956" si="17991">IF(BH951&gt;0,IF(BH954=1,BH952,BH952+BG956),BG956)</f>
        <v>0</v>
      </c>
      <c r="BI956" s="67">
        <f t="shared" ref="BI956" si="17992">IF(BI951&gt;0,IF(BI954=1,BI952,BI952+BH956),BH956)</f>
        <v>0</v>
      </c>
      <c r="BJ956" s="67">
        <f t="shared" ref="BJ956" si="17993">IF(BJ951&gt;0,IF(BJ954=1,BJ952,BJ952+BI956),BI956)</f>
        <v>0</v>
      </c>
      <c r="BK956" s="67">
        <f t="shared" ref="BK956" si="17994">IF(BK951&gt;0,IF(BK954=1,BK952,BK952+BJ956),BJ956)</f>
        <v>0</v>
      </c>
      <c r="BL956" s="67">
        <f t="shared" ref="BL956" si="17995">IF(BL951&gt;0,IF(BL954=1,BL952,BL952+BK956),BK956)</f>
        <v>0</v>
      </c>
      <c r="BM956" s="67">
        <f t="shared" ref="BM956" si="17996">IF(BM951&gt;0,IF(BM954=1,BM952,BM952+BL956),BL956)</f>
        <v>0</v>
      </c>
      <c r="BN956" s="362"/>
      <c r="BO956" s="364"/>
      <c r="BP956" s="366"/>
      <c r="BQ956" s="366"/>
      <c r="BR956" s="106"/>
      <c r="BS956" s="106"/>
      <c r="BT956" s="106"/>
      <c r="BU956" s="106"/>
      <c r="BV956" s="106"/>
      <c r="BW956" s="106"/>
      <c r="BX956" s="106"/>
      <c r="BY956" s="106"/>
      <c r="BZ956" s="106"/>
      <c r="CA956" s="106"/>
      <c r="CB956" s="106"/>
      <c r="CC956" s="106"/>
      <c r="CD956" s="106"/>
      <c r="CE956" s="106"/>
      <c r="CF956" s="106"/>
      <c r="CG956" s="106"/>
    </row>
    <row r="957" spans="1:85" s="245" customFormat="1" ht="41.5" hidden="1" customHeight="1" x14ac:dyDescent="0.35">
      <c r="A957" s="243"/>
      <c r="B957" s="128"/>
      <c r="C957" s="80"/>
      <c r="D957" s="80"/>
      <c r="E957" s="80"/>
      <c r="F957" s="80"/>
      <c r="G957" s="80"/>
      <c r="H957" s="80"/>
      <c r="I957" s="80"/>
      <c r="J957" s="80"/>
      <c r="K957" s="80"/>
      <c r="L957" s="80"/>
      <c r="M957" s="64"/>
      <c r="N957" s="7"/>
      <c r="O957" s="192"/>
      <c r="P957" s="106"/>
      <c r="Q957" s="65" t="s">
        <v>162</v>
      </c>
      <c r="R957" s="67">
        <f>R959</f>
        <v>0</v>
      </c>
      <c r="S957" s="67">
        <f t="shared" ref="S957" si="17997">IF(S954=1,S959,S959+R957)</f>
        <v>0</v>
      </c>
      <c r="T957" s="67">
        <f t="shared" ref="T957" si="17998">IF(T954=1,T959,T959+S957)</f>
        <v>0</v>
      </c>
      <c r="U957" s="67">
        <f t="shared" ref="U957" si="17999">IF(U954=1,U959,U959+T957)</f>
        <v>0</v>
      </c>
      <c r="V957" s="67">
        <f t="shared" ref="V957" si="18000">IF(V954=1,V959,V959+U957)</f>
        <v>0</v>
      </c>
      <c r="W957" s="67">
        <f t="shared" ref="W957" si="18001">IF(W954=1,W959,W959+V957)</f>
        <v>0</v>
      </c>
      <c r="X957" s="67">
        <f t="shared" ref="X957" si="18002">IF(X954=1,X959,X959+W957)</f>
        <v>0</v>
      </c>
      <c r="Y957" s="67">
        <f t="shared" ref="Y957" si="18003">IF(Y954=1,Y959,Y959+X957)</f>
        <v>0</v>
      </c>
      <c r="Z957" s="67">
        <f t="shared" ref="Z957" si="18004">IF(Z954=1,Z959,Z959+Y957)</f>
        <v>0</v>
      </c>
      <c r="AA957" s="67">
        <f t="shared" ref="AA957" si="18005">IF(AA954=1,AA959,AA959+Z957)</f>
        <v>0</v>
      </c>
      <c r="AB957" s="67">
        <f t="shared" ref="AB957" si="18006">IF(AB954=1,AB959,AB959+AA957)</f>
        <v>0</v>
      </c>
      <c r="AC957" s="67">
        <f t="shared" ref="AC957" si="18007">IF(AC954=1,AC959,AC959+AB957)</f>
        <v>0</v>
      </c>
      <c r="AD957" s="67">
        <f t="shared" ref="AD957" si="18008">IF(AD954=1,AD959,AD959+AC957)</f>
        <v>0</v>
      </c>
      <c r="AE957" s="67">
        <f t="shared" ref="AE957" si="18009">IF(AE954=1,AE959,AE959+AD957)</f>
        <v>0</v>
      </c>
      <c r="AF957" s="67">
        <f t="shared" ref="AF957" si="18010">IF(AF954=1,AF959,AF959+AE957)</f>
        <v>0</v>
      </c>
      <c r="AG957" s="67">
        <f t="shared" ref="AG957" si="18011">IF(AG954=1,AG959,AG959+AF957)</f>
        <v>0</v>
      </c>
      <c r="AH957" s="67">
        <f t="shared" ref="AH957" si="18012">IF(AH954=1,AH959,AH959+AG957)</f>
        <v>0</v>
      </c>
      <c r="AI957" s="67">
        <f t="shared" ref="AI957" si="18013">IF(AI954=1,AI959,AI959+AH957)</f>
        <v>0</v>
      </c>
      <c r="AJ957" s="67">
        <f t="shared" ref="AJ957" si="18014">IF(AJ954=1,AJ959,AJ959+AI957)</f>
        <v>0</v>
      </c>
      <c r="AK957" s="67">
        <f t="shared" ref="AK957" si="18015">IF(AK954=1,AK959,AK959+AJ957)</f>
        <v>0</v>
      </c>
      <c r="AL957" s="67">
        <f t="shared" ref="AL957" si="18016">IF(AL954=1,AL959,AL959+AK957)</f>
        <v>0</v>
      </c>
      <c r="AM957" s="67">
        <f t="shared" ref="AM957" si="18017">IF(AM954=1,AM959,AM959+AL957)</f>
        <v>0</v>
      </c>
      <c r="AN957" s="67">
        <f t="shared" ref="AN957" si="18018">IF(AN954=1,AN959,AN959+AM957)</f>
        <v>0</v>
      </c>
      <c r="AO957" s="67">
        <f t="shared" ref="AO957" si="18019">IF(AO954=1,AO959,AO959+AN957)</f>
        <v>0</v>
      </c>
      <c r="AP957" s="67">
        <f t="shared" ref="AP957" si="18020">IF(AP954=1,AP959,AP959+AO957)</f>
        <v>0</v>
      </c>
      <c r="AQ957" s="67">
        <f t="shared" ref="AQ957" si="18021">IF(AQ954=1,AQ959,AQ959+AP957)</f>
        <v>0</v>
      </c>
      <c r="AR957" s="67">
        <f t="shared" ref="AR957" si="18022">IF(AR954=1,AR959,AR959+AQ957)</f>
        <v>0</v>
      </c>
      <c r="AS957" s="67">
        <f t="shared" ref="AS957" si="18023">IF(AS954=1,AS959,AS959+AR957)</f>
        <v>0</v>
      </c>
      <c r="AT957" s="67">
        <f t="shared" ref="AT957" si="18024">IF(AT954=1,AT959,AT959+AS957)</f>
        <v>0</v>
      </c>
      <c r="AU957" s="67">
        <f t="shared" ref="AU957" si="18025">IF(AU954=1,AU959,AU959+AT957)</f>
        <v>0</v>
      </c>
      <c r="AV957" s="67">
        <f t="shared" ref="AV957" si="18026">IF(AV954=1,AV959,AV959+AU957)</f>
        <v>0</v>
      </c>
      <c r="AW957" s="67">
        <f t="shared" ref="AW957" si="18027">IF(AW954=1,AW959,AW959+AV957)</f>
        <v>0</v>
      </c>
      <c r="AX957" s="67">
        <f t="shared" ref="AX957" si="18028">IF(AX954=1,AX959,AX959+AW957)</f>
        <v>0</v>
      </c>
      <c r="AY957" s="67">
        <f t="shared" ref="AY957" si="18029">IF(AY954=1,AY959,AY959+AX957)</f>
        <v>0</v>
      </c>
      <c r="AZ957" s="67">
        <f t="shared" ref="AZ957" si="18030">IF(AZ954=1,AZ959,AZ959+AY957)</f>
        <v>0</v>
      </c>
      <c r="BA957" s="67">
        <f t="shared" ref="BA957" si="18031">IF(BA954=1,BA959,BA959+AZ957)</f>
        <v>0</v>
      </c>
      <c r="BB957" s="67">
        <f t="shared" ref="BB957" si="18032">IF(BB954=1,BB959,BB959+BA957)</f>
        <v>0</v>
      </c>
      <c r="BC957" s="67">
        <f t="shared" ref="BC957" si="18033">IF(BC954=1,BC959,BC959+BB957)</f>
        <v>0</v>
      </c>
      <c r="BD957" s="67">
        <f t="shared" ref="BD957" si="18034">IF(BD954=1,BD959,BD959+BC957)</f>
        <v>0</v>
      </c>
      <c r="BE957" s="67">
        <f t="shared" ref="BE957" si="18035">IF(BE954=1,BE959,BE959+BD957)</f>
        <v>0</v>
      </c>
      <c r="BF957" s="67">
        <f t="shared" ref="BF957" si="18036">IF(BF954=1,BF959,BF959+BE957)</f>
        <v>0</v>
      </c>
      <c r="BG957" s="67">
        <f t="shared" ref="BG957" si="18037">IF(BG954=1,BG959,BG959+BF957)</f>
        <v>0</v>
      </c>
      <c r="BH957" s="67">
        <f t="shared" ref="BH957" si="18038">IF(BH954=1,BH959,BH959+BG957)</f>
        <v>0</v>
      </c>
      <c r="BI957" s="67">
        <f t="shared" ref="BI957" si="18039">IF(BI954=1,BI959,BI959+BH957)</f>
        <v>0</v>
      </c>
      <c r="BJ957" s="67">
        <f t="shared" ref="BJ957" si="18040">IF(BJ954=1,BJ959,BJ959+BI957)</f>
        <v>0</v>
      </c>
      <c r="BK957" s="67">
        <f t="shared" ref="BK957" si="18041">IF(BK954=1,BK959,BK959+BJ957)</f>
        <v>0</v>
      </c>
      <c r="BL957" s="67">
        <f t="shared" ref="BL957" si="18042">IF(BL954=1,BL959,BL959+BK957)</f>
        <v>0</v>
      </c>
      <c r="BM957" s="67">
        <f t="shared" ref="BM957" si="18043">IF(BM954=1,BM959,BM959+BL957)</f>
        <v>0</v>
      </c>
      <c r="BN957" s="362"/>
      <c r="BO957" s="364"/>
      <c r="BP957" s="366"/>
      <c r="BQ957" s="366"/>
      <c r="BR957" s="106"/>
      <c r="BS957" s="106"/>
      <c r="BT957" s="106"/>
      <c r="BU957" s="106"/>
      <c r="BV957" s="106"/>
      <c r="BW957" s="106"/>
      <c r="BX957" s="106"/>
      <c r="BY957" s="106"/>
      <c r="BZ957" s="106"/>
      <c r="CA957" s="106"/>
      <c r="CB957" s="106"/>
      <c r="CC957" s="106"/>
      <c r="CD957" s="106"/>
      <c r="CE957" s="106"/>
      <c r="CF957" s="106"/>
      <c r="CG957" s="106"/>
    </row>
    <row r="958" spans="1:85" s="245" customFormat="1" ht="29" x14ac:dyDescent="0.35">
      <c r="A958" s="243"/>
      <c r="B958" s="128"/>
      <c r="C958" s="80"/>
      <c r="D958" s="80"/>
      <c r="E958" s="80"/>
      <c r="F958" s="80"/>
      <c r="G958" s="80"/>
      <c r="H958" s="80"/>
      <c r="I958" s="80"/>
      <c r="J958" s="80"/>
      <c r="K958" s="80"/>
      <c r="L958" s="80"/>
      <c r="M958" s="64"/>
      <c r="N958" s="7"/>
      <c r="O958" s="192"/>
      <c r="P958" s="106"/>
      <c r="Q958" s="63" t="s">
        <v>160</v>
      </c>
      <c r="R958" s="68">
        <f t="shared" ref="R958:BM958" si="18044">1720/12*R951</f>
        <v>0</v>
      </c>
      <c r="S958" s="68">
        <f t="shared" si="18044"/>
        <v>0</v>
      </c>
      <c r="T958" s="68">
        <f t="shared" si="18044"/>
        <v>0</v>
      </c>
      <c r="U958" s="68">
        <f t="shared" si="18044"/>
        <v>0</v>
      </c>
      <c r="V958" s="68">
        <f t="shared" si="18044"/>
        <v>0</v>
      </c>
      <c r="W958" s="68">
        <f t="shared" si="18044"/>
        <v>0</v>
      </c>
      <c r="X958" s="68">
        <f t="shared" si="18044"/>
        <v>0</v>
      </c>
      <c r="Y958" s="68">
        <f t="shared" si="18044"/>
        <v>0</v>
      </c>
      <c r="Z958" s="68">
        <f t="shared" si="18044"/>
        <v>0</v>
      </c>
      <c r="AA958" s="68">
        <f t="shared" si="18044"/>
        <v>0</v>
      </c>
      <c r="AB958" s="68">
        <f t="shared" si="18044"/>
        <v>0</v>
      </c>
      <c r="AC958" s="68">
        <f t="shared" si="18044"/>
        <v>0</v>
      </c>
      <c r="AD958" s="68">
        <f t="shared" si="18044"/>
        <v>0</v>
      </c>
      <c r="AE958" s="68">
        <f t="shared" si="18044"/>
        <v>0</v>
      </c>
      <c r="AF958" s="68">
        <f t="shared" si="18044"/>
        <v>0</v>
      </c>
      <c r="AG958" s="68">
        <f t="shared" si="18044"/>
        <v>0</v>
      </c>
      <c r="AH958" s="68">
        <f t="shared" si="18044"/>
        <v>0</v>
      </c>
      <c r="AI958" s="68">
        <f t="shared" si="18044"/>
        <v>0</v>
      </c>
      <c r="AJ958" s="68">
        <f t="shared" si="18044"/>
        <v>0</v>
      </c>
      <c r="AK958" s="68">
        <f t="shared" si="18044"/>
        <v>0</v>
      </c>
      <c r="AL958" s="68">
        <f t="shared" si="18044"/>
        <v>0</v>
      </c>
      <c r="AM958" s="68">
        <f t="shared" si="18044"/>
        <v>0</v>
      </c>
      <c r="AN958" s="68">
        <f t="shared" si="18044"/>
        <v>0</v>
      </c>
      <c r="AO958" s="68">
        <f t="shared" si="18044"/>
        <v>0</v>
      </c>
      <c r="AP958" s="68">
        <f t="shared" si="18044"/>
        <v>0</v>
      </c>
      <c r="AQ958" s="68">
        <f t="shared" si="18044"/>
        <v>0</v>
      </c>
      <c r="AR958" s="68">
        <f t="shared" si="18044"/>
        <v>0</v>
      </c>
      <c r="AS958" s="68">
        <f t="shared" si="18044"/>
        <v>0</v>
      </c>
      <c r="AT958" s="68">
        <f t="shared" si="18044"/>
        <v>0</v>
      </c>
      <c r="AU958" s="68">
        <f t="shared" si="18044"/>
        <v>0</v>
      </c>
      <c r="AV958" s="68">
        <f t="shared" si="18044"/>
        <v>0</v>
      </c>
      <c r="AW958" s="68">
        <f t="shared" si="18044"/>
        <v>0</v>
      </c>
      <c r="AX958" s="68">
        <f t="shared" si="18044"/>
        <v>0</v>
      </c>
      <c r="AY958" s="68">
        <f t="shared" si="18044"/>
        <v>0</v>
      </c>
      <c r="AZ958" s="68">
        <f t="shared" si="18044"/>
        <v>0</v>
      </c>
      <c r="BA958" s="68">
        <f t="shared" si="18044"/>
        <v>0</v>
      </c>
      <c r="BB958" s="68">
        <f t="shared" si="18044"/>
        <v>0</v>
      </c>
      <c r="BC958" s="68">
        <f t="shared" si="18044"/>
        <v>0</v>
      </c>
      <c r="BD958" s="68">
        <f t="shared" si="18044"/>
        <v>0</v>
      </c>
      <c r="BE958" s="68">
        <f t="shared" si="18044"/>
        <v>0</v>
      </c>
      <c r="BF958" s="68">
        <f t="shared" si="18044"/>
        <v>0</v>
      </c>
      <c r="BG958" s="68">
        <f t="shared" si="18044"/>
        <v>0</v>
      </c>
      <c r="BH958" s="68">
        <f t="shared" si="18044"/>
        <v>0</v>
      </c>
      <c r="BI958" s="68">
        <f t="shared" si="18044"/>
        <v>0</v>
      </c>
      <c r="BJ958" s="68">
        <f t="shared" si="18044"/>
        <v>0</v>
      </c>
      <c r="BK958" s="68">
        <f t="shared" si="18044"/>
        <v>0</v>
      </c>
      <c r="BL958" s="68">
        <f t="shared" si="18044"/>
        <v>0</v>
      </c>
      <c r="BM958" s="68">
        <f t="shared" si="18044"/>
        <v>0</v>
      </c>
      <c r="BN958" s="362"/>
      <c r="BO958" s="364"/>
      <c r="BP958" s="366"/>
      <c r="BQ958" s="366"/>
      <c r="BR958" s="106"/>
      <c r="BS958" s="106"/>
      <c r="BT958" s="106"/>
      <c r="BU958" s="106"/>
      <c r="BV958" s="106"/>
      <c r="BW958" s="106"/>
      <c r="BX958" s="106"/>
      <c r="BY958" s="106"/>
      <c r="BZ958" s="106"/>
      <c r="CA958" s="106"/>
      <c r="CB958" s="106"/>
      <c r="CC958" s="106"/>
      <c r="CD958" s="106"/>
      <c r="CE958" s="106"/>
      <c r="CF958" s="106"/>
      <c r="CG958" s="106"/>
    </row>
    <row r="959" spans="1:85" s="245" customFormat="1" ht="29" x14ac:dyDescent="0.35">
      <c r="A959" s="243"/>
      <c r="B959" s="128"/>
      <c r="C959" s="80"/>
      <c r="D959" s="80"/>
      <c r="E959" s="80"/>
      <c r="F959" s="80"/>
      <c r="G959" s="80"/>
      <c r="H959" s="80"/>
      <c r="I959" s="80"/>
      <c r="J959" s="80"/>
      <c r="K959" s="80"/>
      <c r="L959" s="80"/>
      <c r="M959" s="64"/>
      <c r="N959" s="7"/>
      <c r="O959" s="192"/>
      <c r="P959" s="106"/>
      <c r="Q959" s="63" t="s">
        <v>144</v>
      </c>
      <c r="R959" s="68">
        <f>FLOOR(IF(OR(R954=0,R954=1),IF(R952&gt;=R958,R958,R952)+0.00000001,IF(R956&gt;=R955,R955,R956))+0.00000001,1)</f>
        <v>0</v>
      </c>
      <c r="S959" s="68">
        <f t="shared" ref="S959" si="18045">FLOOR(IF(OR(S954=0,S954=1),IF(S958&gt;S955,S955,IF(S952&gt;=S958,S958,S952)+0.00000001),IF(S956&gt;=S955,S955-R957,S956-R957)+0.00000001),1)</f>
        <v>0</v>
      </c>
      <c r="T959" s="68">
        <f t="shared" ref="T959" si="18046">FLOOR(IF(OR(T954=0,T954=1),IF(T958&gt;T955,T955,IF(T952&gt;=T958,T958,T952)+0.00000001),IF(T956&gt;=T955,T955-S957,T956-S957)+0.00000001),1)</f>
        <v>0</v>
      </c>
      <c r="U959" s="68">
        <f t="shared" ref="U959" si="18047">FLOOR(IF(OR(U954=0,U954=1),IF(U958&gt;U955,U955,IF(U952&gt;=U958,U958,U952)+0.00000001),IF(U956&gt;=U955,U955-T957,U956-T957)+0.00000001),1)</f>
        <v>0</v>
      </c>
      <c r="V959" s="68">
        <f t="shared" ref="V959" si="18048">FLOOR(IF(OR(V954=0,V954=1),IF(V958&gt;V955,V955,IF(V952&gt;=V958,V958,V952)+0.00000001),IF(V956&gt;=V955,V955-U957,V956-U957)+0.00000001),1)</f>
        <v>0</v>
      </c>
      <c r="W959" s="68">
        <f t="shared" ref="W959" si="18049">FLOOR(IF(OR(W954=0,W954=1),IF(W958&gt;W955,W955,IF(W952&gt;=W958,W958,W952)+0.00000001),IF(W956&gt;=W955,W955-V957,W956-V957)+0.00000001),1)</f>
        <v>0</v>
      </c>
      <c r="X959" s="68">
        <f t="shared" ref="X959" si="18050">FLOOR(IF(OR(X954=0,X954=1),IF(X958&gt;X955,X955,IF(X952&gt;=X958,X958,X952)+0.00000001),IF(X956&gt;=X955,X955-W957,X956-W957)+0.00000001),1)</f>
        <v>0</v>
      </c>
      <c r="Y959" s="68">
        <f t="shared" ref="Y959" si="18051">FLOOR(IF(OR(Y954=0,Y954=1),IF(Y958&gt;Y955,Y955,IF(Y952&gt;=Y958,Y958,Y952)+0.00000001),IF(Y956&gt;=Y955,Y955-X957,Y956-X957)+0.00000001),1)</f>
        <v>0</v>
      </c>
      <c r="Z959" s="68">
        <f t="shared" ref="Z959" si="18052">FLOOR(IF(OR(Z954=0,Z954=1),IF(Z958&gt;Z955,Z955,IF(Z952&gt;=Z958,Z958,Z952)+0.00000001),IF(Z956&gt;=Z955,Z955-Y957,Z956-Y957)+0.00000001),1)</f>
        <v>0</v>
      </c>
      <c r="AA959" s="68">
        <f t="shared" ref="AA959" si="18053">FLOOR(IF(OR(AA954=0,AA954=1),IF(AA958&gt;AA955,AA955,IF(AA952&gt;=AA958,AA958,AA952)+0.00000001),IF(AA956&gt;=AA955,AA955-Z957,AA956-Z957)+0.00000001),1)</f>
        <v>0</v>
      </c>
      <c r="AB959" s="68">
        <f t="shared" ref="AB959" si="18054">FLOOR(IF(OR(AB954=0,AB954=1),IF(AB958&gt;AB955,AB955,IF(AB952&gt;=AB958,AB958,AB952)+0.00000001),IF(AB956&gt;=AB955,AB955-AA957,AB956-AA957)+0.00000001),1)</f>
        <v>0</v>
      </c>
      <c r="AC959" s="68">
        <f t="shared" ref="AC959" si="18055">FLOOR(IF(OR(AC954=0,AC954=1),IF(AC958&gt;AC955,AC955,IF(AC952&gt;=AC958,AC958,AC952)+0.00000001),IF(AC956&gt;=AC955,AC955-AB957,AC956-AB957)+0.00000001),1)</f>
        <v>0</v>
      </c>
      <c r="AD959" s="68">
        <f t="shared" ref="AD959" si="18056">FLOOR(IF(OR(AD954=0,AD954=1),IF(AD958&gt;AD955,AD955,IF(AD952&gt;=AD958,AD958,AD952)+0.00000001),IF(AD956&gt;=AD955,AD955-AC957,AD956-AC957)+0.00000001),1)</f>
        <v>0</v>
      </c>
      <c r="AE959" s="68">
        <f t="shared" ref="AE959" si="18057">FLOOR(IF(OR(AE954=0,AE954=1),IF(AE958&gt;AE955,AE955,IF(AE952&gt;=AE958,AE958,AE952)+0.00000001),IF(AE956&gt;=AE955,AE955-AD957,AE956-AD957)+0.00000001),1)</f>
        <v>0</v>
      </c>
      <c r="AF959" s="68">
        <f t="shared" ref="AF959" si="18058">FLOOR(IF(OR(AF954=0,AF954=1),IF(AF958&gt;AF955,AF955,IF(AF952&gt;=AF958,AF958,AF952)+0.00000001),IF(AF956&gt;=AF955,AF955-AE957,AF956-AE957)+0.00000001),1)</f>
        <v>0</v>
      </c>
      <c r="AG959" s="68">
        <f t="shared" ref="AG959" si="18059">FLOOR(IF(OR(AG954=0,AG954=1),IF(AG958&gt;AG955,AG955,IF(AG952&gt;=AG958,AG958,AG952)+0.00000001),IF(AG956&gt;=AG955,AG955-AF957,AG956-AF957)+0.00000001),1)</f>
        <v>0</v>
      </c>
      <c r="AH959" s="68">
        <f t="shared" ref="AH959" si="18060">FLOOR(IF(OR(AH954=0,AH954=1),IF(AH958&gt;AH955,AH955,IF(AH952&gt;=AH958,AH958,AH952)+0.00000001),IF(AH956&gt;=AH955,AH955-AG957,AH956-AG957)+0.00000001),1)</f>
        <v>0</v>
      </c>
      <c r="AI959" s="68">
        <f t="shared" ref="AI959" si="18061">FLOOR(IF(OR(AI954=0,AI954=1),IF(AI958&gt;AI955,AI955,IF(AI952&gt;=AI958,AI958,AI952)+0.00000001),IF(AI956&gt;=AI955,AI955-AH957,AI956-AH957)+0.00000001),1)</f>
        <v>0</v>
      </c>
      <c r="AJ959" s="68">
        <f t="shared" ref="AJ959" si="18062">FLOOR(IF(OR(AJ954=0,AJ954=1),IF(AJ958&gt;AJ955,AJ955,IF(AJ952&gt;=AJ958,AJ958,AJ952)+0.00000001),IF(AJ956&gt;=AJ955,AJ955-AI957,AJ956-AI957)+0.00000001),1)</f>
        <v>0</v>
      </c>
      <c r="AK959" s="68">
        <f t="shared" ref="AK959" si="18063">FLOOR(IF(OR(AK954=0,AK954=1),IF(AK958&gt;AK955,AK955,IF(AK952&gt;=AK958,AK958,AK952)+0.00000001),IF(AK956&gt;=AK955,AK955-AJ957,AK956-AJ957)+0.00000001),1)</f>
        <v>0</v>
      </c>
      <c r="AL959" s="68">
        <f t="shared" ref="AL959" si="18064">FLOOR(IF(OR(AL954=0,AL954=1),IF(AL958&gt;AL955,AL955,IF(AL952&gt;=AL958,AL958,AL952)+0.00000001),IF(AL956&gt;=AL955,AL955-AK957,AL956-AK957)+0.00000001),1)</f>
        <v>0</v>
      </c>
      <c r="AM959" s="68">
        <f t="shared" ref="AM959" si="18065">FLOOR(IF(OR(AM954=0,AM954=1),IF(AM958&gt;AM955,AM955,IF(AM952&gt;=AM958,AM958,AM952)+0.00000001),IF(AM956&gt;=AM955,AM955-AL957,AM956-AL957)+0.00000001),1)</f>
        <v>0</v>
      </c>
      <c r="AN959" s="68">
        <f t="shared" ref="AN959" si="18066">FLOOR(IF(OR(AN954=0,AN954=1),IF(AN958&gt;AN955,AN955,IF(AN952&gt;=AN958,AN958,AN952)+0.00000001),IF(AN956&gt;=AN955,AN955-AM957,AN956-AM957)+0.00000001),1)</f>
        <v>0</v>
      </c>
      <c r="AO959" s="68">
        <f t="shared" ref="AO959" si="18067">FLOOR(IF(OR(AO954=0,AO954=1),IF(AO958&gt;AO955,AO955,IF(AO952&gt;=AO958,AO958,AO952)+0.00000001),IF(AO956&gt;=AO955,AO955-AN957,AO956-AN957)+0.00000001),1)</f>
        <v>0</v>
      </c>
      <c r="AP959" s="68">
        <f t="shared" ref="AP959" si="18068">FLOOR(IF(OR(AP954=0,AP954=1),IF(AP958&gt;AP955,AP955,IF(AP952&gt;=AP958,AP958,AP952)+0.00000001),IF(AP956&gt;=AP955,AP955-AO957,AP956-AO957)+0.00000001),1)</f>
        <v>0</v>
      </c>
      <c r="AQ959" s="68">
        <f t="shared" ref="AQ959" si="18069">FLOOR(IF(OR(AQ954=0,AQ954=1),IF(AQ958&gt;AQ955,AQ955,IF(AQ952&gt;=AQ958,AQ958,AQ952)+0.00000001),IF(AQ956&gt;=AQ955,AQ955-AP957,AQ956-AP957)+0.00000001),1)</f>
        <v>0</v>
      </c>
      <c r="AR959" s="68">
        <f t="shared" ref="AR959" si="18070">FLOOR(IF(OR(AR954=0,AR954=1),IF(AR958&gt;AR955,AR955,IF(AR952&gt;=AR958,AR958,AR952)+0.00000001),IF(AR956&gt;=AR955,AR955-AQ957,AR956-AQ957)+0.00000001),1)</f>
        <v>0</v>
      </c>
      <c r="AS959" s="68">
        <f t="shared" ref="AS959" si="18071">FLOOR(IF(OR(AS954=0,AS954=1),IF(AS958&gt;AS955,AS955,IF(AS952&gt;=AS958,AS958,AS952)+0.00000001),IF(AS956&gt;=AS955,AS955-AR957,AS956-AR957)+0.00000001),1)</f>
        <v>0</v>
      </c>
      <c r="AT959" s="68">
        <f t="shared" ref="AT959" si="18072">FLOOR(IF(OR(AT954=0,AT954=1),IF(AT958&gt;AT955,AT955,IF(AT952&gt;=AT958,AT958,AT952)+0.00000001),IF(AT956&gt;=AT955,AT955-AS957,AT956-AS957)+0.00000001),1)</f>
        <v>0</v>
      </c>
      <c r="AU959" s="68">
        <f t="shared" ref="AU959" si="18073">FLOOR(IF(OR(AU954=0,AU954=1),IF(AU958&gt;AU955,AU955,IF(AU952&gt;=AU958,AU958,AU952)+0.00000001),IF(AU956&gt;=AU955,AU955-AT957,AU956-AT957)+0.00000001),1)</f>
        <v>0</v>
      </c>
      <c r="AV959" s="68">
        <f t="shared" ref="AV959" si="18074">FLOOR(IF(OR(AV954=0,AV954=1),IF(AV958&gt;AV955,AV955,IF(AV952&gt;=AV958,AV958,AV952)+0.00000001),IF(AV956&gt;=AV955,AV955-AU957,AV956-AU957)+0.00000001),1)</f>
        <v>0</v>
      </c>
      <c r="AW959" s="68">
        <f t="shared" ref="AW959" si="18075">FLOOR(IF(OR(AW954=0,AW954=1),IF(AW958&gt;AW955,AW955,IF(AW952&gt;=AW958,AW958,AW952)+0.00000001),IF(AW956&gt;=AW955,AW955-AV957,AW956-AV957)+0.00000001),1)</f>
        <v>0</v>
      </c>
      <c r="AX959" s="68">
        <f t="shared" ref="AX959" si="18076">FLOOR(IF(OR(AX954=0,AX954=1),IF(AX958&gt;AX955,AX955,IF(AX952&gt;=AX958,AX958,AX952)+0.00000001),IF(AX956&gt;=AX955,AX955-AW957,AX956-AW957)+0.00000001),1)</f>
        <v>0</v>
      </c>
      <c r="AY959" s="68">
        <f t="shared" ref="AY959" si="18077">FLOOR(IF(OR(AY954=0,AY954=1),IF(AY958&gt;AY955,AY955,IF(AY952&gt;=AY958,AY958,AY952)+0.00000001),IF(AY956&gt;=AY955,AY955-AX957,AY956-AX957)+0.00000001),1)</f>
        <v>0</v>
      </c>
      <c r="AZ959" s="68">
        <f t="shared" ref="AZ959" si="18078">FLOOR(IF(OR(AZ954=0,AZ954=1),IF(AZ958&gt;AZ955,AZ955,IF(AZ952&gt;=AZ958,AZ958,AZ952)+0.00000001),IF(AZ956&gt;=AZ955,AZ955-AY957,AZ956-AY957)+0.00000001),1)</f>
        <v>0</v>
      </c>
      <c r="BA959" s="68">
        <f t="shared" ref="BA959" si="18079">FLOOR(IF(OR(BA954=0,BA954=1),IF(BA958&gt;BA955,BA955,IF(BA952&gt;=BA958,BA958,BA952)+0.00000001),IF(BA956&gt;=BA955,BA955-AZ957,BA956-AZ957)+0.00000001),1)</f>
        <v>0</v>
      </c>
      <c r="BB959" s="68">
        <f t="shared" ref="BB959" si="18080">FLOOR(IF(OR(BB954=0,BB954=1),IF(BB958&gt;BB955,BB955,IF(BB952&gt;=BB958,BB958,BB952)+0.00000001),IF(BB956&gt;=BB955,BB955-BA957,BB956-BA957)+0.00000001),1)</f>
        <v>0</v>
      </c>
      <c r="BC959" s="68">
        <f t="shared" ref="BC959" si="18081">FLOOR(IF(OR(BC954=0,BC954=1),IF(BC958&gt;BC955,BC955,IF(BC952&gt;=BC958,BC958,BC952)+0.00000001),IF(BC956&gt;=BC955,BC955-BB957,BC956-BB957)+0.00000001),1)</f>
        <v>0</v>
      </c>
      <c r="BD959" s="68">
        <f t="shared" ref="BD959" si="18082">FLOOR(IF(OR(BD954=0,BD954=1),IF(BD958&gt;BD955,BD955,IF(BD952&gt;=BD958,BD958,BD952)+0.00000001),IF(BD956&gt;=BD955,BD955-BC957,BD956-BC957)+0.00000001),1)</f>
        <v>0</v>
      </c>
      <c r="BE959" s="68">
        <f t="shared" ref="BE959" si="18083">FLOOR(IF(OR(BE954=0,BE954=1),IF(BE958&gt;BE955,BE955,IF(BE952&gt;=BE958,BE958,BE952)+0.00000001),IF(BE956&gt;=BE955,BE955-BD957,BE956-BD957)+0.00000001),1)</f>
        <v>0</v>
      </c>
      <c r="BF959" s="68">
        <f t="shared" ref="BF959" si="18084">FLOOR(IF(OR(BF954=0,BF954=1),IF(BF958&gt;BF955,BF955,IF(BF952&gt;=BF958,BF958,BF952)+0.00000001),IF(BF956&gt;=BF955,BF955-BE957,BF956-BE957)+0.00000001),1)</f>
        <v>0</v>
      </c>
      <c r="BG959" s="68">
        <f t="shared" ref="BG959" si="18085">FLOOR(IF(OR(BG954=0,BG954=1),IF(BG958&gt;BG955,BG955,IF(BG952&gt;=BG958,BG958,BG952)+0.00000001),IF(BG956&gt;=BG955,BG955-BF957,BG956-BF957)+0.00000001),1)</f>
        <v>0</v>
      </c>
      <c r="BH959" s="68">
        <f t="shared" ref="BH959" si="18086">FLOOR(IF(OR(BH954=0,BH954=1),IF(BH958&gt;BH955,BH955,IF(BH952&gt;=BH958,BH958,BH952)+0.00000001),IF(BH956&gt;=BH955,BH955-BG957,BH956-BG957)+0.00000001),1)</f>
        <v>0</v>
      </c>
      <c r="BI959" s="68">
        <f t="shared" ref="BI959" si="18087">FLOOR(IF(OR(BI954=0,BI954=1),IF(BI958&gt;BI955,BI955,IF(BI952&gt;=BI958,BI958,BI952)+0.00000001),IF(BI956&gt;=BI955,BI955-BH957,BI956-BH957)+0.00000001),1)</f>
        <v>0</v>
      </c>
      <c r="BJ959" s="68">
        <f t="shared" ref="BJ959" si="18088">FLOOR(IF(OR(BJ954=0,BJ954=1),IF(BJ958&gt;BJ955,BJ955,IF(BJ952&gt;=BJ958,BJ958,BJ952)+0.00000001),IF(BJ956&gt;=BJ955,BJ955-BI957,BJ956-BI957)+0.00000001),1)</f>
        <v>0</v>
      </c>
      <c r="BK959" s="68">
        <f t="shared" ref="BK959" si="18089">FLOOR(IF(OR(BK954=0,BK954=1),IF(BK958&gt;BK955,BK955,IF(BK952&gt;=BK958,BK958,BK952)+0.00000001),IF(BK956&gt;=BK955,BK955-BJ957,BK956-BJ957)+0.00000001),1)</f>
        <v>0</v>
      </c>
      <c r="BL959" s="68">
        <f t="shared" ref="BL959" si="18090">FLOOR(IF(OR(BL954=0,BL954=1),IF(BL958&gt;BL955,BL955,IF(BL952&gt;=BL958,BL958,BL952)+0.00000001),IF(BL956&gt;=BL955,BL955-BK957,BL956-BK957)+0.00000001),1)</f>
        <v>0</v>
      </c>
      <c r="BM959" s="68">
        <f t="shared" ref="BM959" si="18091">FLOOR(IF(OR(BM954=0,BM954=1),IF(BM958&gt;BM955,BM955,IF(BM952&gt;=BM958,BM958,BM952)+0.00000001),IF(BM956&gt;=BM955,BM955-BL957,BM956-BL957)+0.00000001),1)</f>
        <v>0</v>
      </c>
      <c r="BN959" s="362"/>
      <c r="BO959" s="364"/>
      <c r="BP959" s="366"/>
      <c r="BQ959" s="366"/>
      <c r="BR959" s="106"/>
      <c r="BS959" s="106"/>
      <c r="BT959" s="106"/>
      <c r="BU959" s="106"/>
      <c r="BV959" s="106"/>
      <c r="BW959" s="106"/>
      <c r="BX959" s="106"/>
      <c r="BY959" s="106"/>
      <c r="BZ959" s="106"/>
      <c r="CA959" s="106"/>
      <c r="CB959" s="106"/>
      <c r="CC959" s="106"/>
      <c r="CD959" s="106"/>
      <c r="CE959" s="106"/>
      <c r="CF959" s="106"/>
      <c r="CG959" s="106"/>
    </row>
    <row r="960" spans="1:85" s="245" customFormat="1" ht="25.4" customHeight="1" thickBot="1" x14ac:dyDescent="0.4">
      <c r="A960" s="243"/>
      <c r="B960" s="129"/>
      <c r="C960" s="69"/>
      <c r="D960" s="69"/>
      <c r="E960" s="69"/>
      <c r="F960" s="69"/>
      <c r="G960" s="69"/>
      <c r="H960" s="69"/>
      <c r="I960" s="69"/>
      <c r="J960" s="69"/>
      <c r="K960" s="69"/>
      <c r="L960" s="69"/>
      <c r="M960" s="70"/>
      <c r="N960" s="7"/>
      <c r="O960" s="193"/>
      <c r="P960" s="106"/>
      <c r="Q960" s="216" t="s">
        <v>145</v>
      </c>
      <c r="R960" s="72">
        <f>IF($J951="Ano",R959*'Podpůrná data'!$B$5,R959*'Podpůrná data'!$B$3)</f>
        <v>0</v>
      </c>
      <c r="S960" s="72">
        <f>IF($J951="Ano",S959*'Podpůrná data'!$B$5,S959*'Podpůrná data'!$B$3)</f>
        <v>0</v>
      </c>
      <c r="T960" s="72">
        <f>IF($J951="Ano",T959*'Podpůrná data'!$B$5,T959*'Podpůrná data'!$B$3)</f>
        <v>0</v>
      </c>
      <c r="U960" s="72">
        <f>IF($J951="Ano",U959*'Podpůrná data'!$B$5,U959*'Podpůrná data'!$B$3)</f>
        <v>0</v>
      </c>
      <c r="V960" s="72">
        <f>IF($J951="Ano",V959*'Podpůrná data'!$B$5,V959*'Podpůrná data'!$B$3)</f>
        <v>0</v>
      </c>
      <c r="W960" s="72">
        <f>IF($J951="Ano",W959*'Podpůrná data'!$B$5,W959*'Podpůrná data'!$B$3)</f>
        <v>0</v>
      </c>
      <c r="X960" s="72">
        <f>IF($J951="Ano",X959*'Podpůrná data'!$B$5,X959*'Podpůrná data'!$B$3)</f>
        <v>0</v>
      </c>
      <c r="Y960" s="72">
        <f>IF($J951="Ano",Y959*'Podpůrná data'!$B$5,Y959*'Podpůrná data'!$B$3)</f>
        <v>0</v>
      </c>
      <c r="Z960" s="72">
        <f>IF($J951="Ano",Z959*'Podpůrná data'!$B$5,Z959*'Podpůrná data'!$B$3)</f>
        <v>0</v>
      </c>
      <c r="AA960" s="72">
        <f>IF($J951="Ano",AA959*'Podpůrná data'!$B$5,AA959*'Podpůrná data'!$B$3)</f>
        <v>0</v>
      </c>
      <c r="AB960" s="72">
        <f>IF($J951="Ano",AB959*'Podpůrná data'!$B$5,AB959*'Podpůrná data'!$B$3)</f>
        <v>0</v>
      </c>
      <c r="AC960" s="72">
        <f>IF($J951="Ano",AC959*'Podpůrná data'!$B$5,AC959*'Podpůrná data'!$B$3)</f>
        <v>0</v>
      </c>
      <c r="AD960" s="72">
        <f>IF($J951="Ano",AD959*'Podpůrná data'!$B$5,AD959*'Podpůrná data'!$B$3)</f>
        <v>0</v>
      </c>
      <c r="AE960" s="72">
        <f>IF($J951="Ano",AE959*'Podpůrná data'!$B$5,AE959*'Podpůrná data'!$B$3)</f>
        <v>0</v>
      </c>
      <c r="AF960" s="72">
        <f>IF($J951="Ano",AF959*'Podpůrná data'!$B$5,AF959*'Podpůrná data'!$B$3)</f>
        <v>0</v>
      </c>
      <c r="AG960" s="72">
        <f>IF($J951="Ano",AG959*'Podpůrná data'!$B$5,AG959*'Podpůrná data'!$B$3)</f>
        <v>0</v>
      </c>
      <c r="AH960" s="72">
        <f>IF($J951="Ano",AH959*'Podpůrná data'!$B$5,AH959*'Podpůrná data'!$B$3)</f>
        <v>0</v>
      </c>
      <c r="AI960" s="72">
        <f>IF($J951="Ano",AI959*'Podpůrná data'!$B$5,AI959*'Podpůrná data'!$B$3)</f>
        <v>0</v>
      </c>
      <c r="AJ960" s="72">
        <f>IF($J951="Ano",AJ959*'Podpůrná data'!$B$5,AJ959*'Podpůrná data'!$B$3)</f>
        <v>0</v>
      </c>
      <c r="AK960" s="72">
        <f>IF($J951="Ano",AK959*'Podpůrná data'!$B$5,AK959*'Podpůrná data'!$B$3)</f>
        <v>0</v>
      </c>
      <c r="AL960" s="72">
        <f>IF($J951="Ano",AL959*'Podpůrná data'!$B$5,AL959*'Podpůrná data'!$B$3)</f>
        <v>0</v>
      </c>
      <c r="AM960" s="72">
        <f>IF($J951="Ano",AM959*'Podpůrná data'!$B$5,AM959*'Podpůrná data'!$B$3)</f>
        <v>0</v>
      </c>
      <c r="AN960" s="72">
        <f>IF($J951="Ano",AN959*'Podpůrná data'!$B$5,AN959*'Podpůrná data'!$B$3)</f>
        <v>0</v>
      </c>
      <c r="AO960" s="72">
        <f>IF($J951="Ano",AO959*'Podpůrná data'!$B$5,AO959*'Podpůrná data'!$B$3)</f>
        <v>0</v>
      </c>
      <c r="AP960" s="72">
        <f>IF($J951="Ano",AP959*'Podpůrná data'!$B$5,AP959*'Podpůrná data'!$B$3)</f>
        <v>0</v>
      </c>
      <c r="AQ960" s="72">
        <f>IF($J951="Ano",AQ959*'Podpůrná data'!$B$5,AQ959*'Podpůrná data'!$B$3)</f>
        <v>0</v>
      </c>
      <c r="AR960" s="72">
        <f>IF($J951="Ano",AR959*'Podpůrná data'!$B$5,AR959*'Podpůrná data'!$B$3)</f>
        <v>0</v>
      </c>
      <c r="AS960" s="72">
        <f>IF($J951="Ano",AS959*'Podpůrná data'!$B$5,AS959*'Podpůrná data'!$B$3)</f>
        <v>0</v>
      </c>
      <c r="AT960" s="72">
        <f>IF($J951="Ano",AT959*'Podpůrná data'!$B$5,AT959*'Podpůrná data'!$B$3)</f>
        <v>0</v>
      </c>
      <c r="AU960" s="72">
        <f>IF($J951="Ano",AU959*'Podpůrná data'!$B$5,AU959*'Podpůrná data'!$B$3)</f>
        <v>0</v>
      </c>
      <c r="AV960" s="72">
        <f>IF($J951="Ano",AV959*'Podpůrná data'!$B$5,AV959*'Podpůrná data'!$B$3)</f>
        <v>0</v>
      </c>
      <c r="AW960" s="72">
        <f>IF($J951="Ano",AW959*'Podpůrná data'!$B$5,AW959*'Podpůrná data'!$B$3)</f>
        <v>0</v>
      </c>
      <c r="AX960" s="72">
        <f>IF($J951="Ano",AX959*'Podpůrná data'!$B$5,AX959*'Podpůrná data'!$B$3)</f>
        <v>0</v>
      </c>
      <c r="AY960" s="72">
        <f>IF($J951="Ano",AY959*'Podpůrná data'!$B$5,AY959*'Podpůrná data'!$B$3)</f>
        <v>0</v>
      </c>
      <c r="AZ960" s="72">
        <f>IF($J951="Ano",AZ959*'Podpůrná data'!$B$5,AZ959*'Podpůrná data'!$B$3)</f>
        <v>0</v>
      </c>
      <c r="BA960" s="72">
        <f>IF($J951="Ano",BA959*'Podpůrná data'!$B$5,BA959*'Podpůrná data'!$B$3)</f>
        <v>0</v>
      </c>
      <c r="BB960" s="72">
        <f>IF($J951="Ano",BB959*'Podpůrná data'!$B$5,BB959*'Podpůrná data'!$B$3)</f>
        <v>0</v>
      </c>
      <c r="BC960" s="72">
        <f>IF($J951="Ano",BC959*'Podpůrná data'!$B$5,BC959*'Podpůrná data'!$B$3)</f>
        <v>0</v>
      </c>
      <c r="BD960" s="72">
        <f>IF($J951="Ano",BD959*'Podpůrná data'!$B$5,BD959*'Podpůrná data'!$B$3)</f>
        <v>0</v>
      </c>
      <c r="BE960" s="72">
        <f>IF($J951="Ano",BE959*'Podpůrná data'!$B$5,BE959*'Podpůrná data'!$B$3)</f>
        <v>0</v>
      </c>
      <c r="BF960" s="72">
        <f>IF($J951="Ano",BF959*'Podpůrná data'!$B$5,BF959*'Podpůrná data'!$B$3)</f>
        <v>0</v>
      </c>
      <c r="BG960" s="72">
        <f>IF($J951="Ano",BG959*'Podpůrná data'!$B$5,BG959*'Podpůrná data'!$B$3)</f>
        <v>0</v>
      </c>
      <c r="BH960" s="72">
        <f>IF($J951="Ano",BH959*'Podpůrná data'!$B$5,BH959*'Podpůrná data'!$B$3)</f>
        <v>0</v>
      </c>
      <c r="BI960" s="72">
        <f>IF($J951="Ano",BI959*'Podpůrná data'!$B$5,BI959*'Podpůrná data'!$B$3)</f>
        <v>0</v>
      </c>
      <c r="BJ960" s="72">
        <f>IF($J951="Ano",BJ959*'Podpůrná data'!$B$5,BJ959*'Podpůrná data'!$B$3)</f>
        <v>0</v>
      </c>
      <c r="BK960" s="72">
        <f>IF($J951="Ano",BK959*'Podpůrná data'!$B$5,BK959*'Podpůrná data'!$B$3)</f>
        <v>0</v>
      </c>
      <c r="BL960" s="72">
        <f>IF($J951="Ano",BL959*'Podpůrná data'!$B$5,BL959*'Podpůrná data'!$B$3)</f>
        <v>0</v>
      </c>
      <c r="BM960" s="72">
        <f>IF($J951="Ano",BM959*'Podpůrná data'!$B$5,BM959*'Podpůrná data'!$B$3)</f>
        <v>0</v>
      </c>
      <c r="BN960" s="363"/>
      <c r="BO960" s="365"/>
      <c r="BP960" s="367"/>
      <c r="BQ960" s="367"/>
      <c r="BR960" s="106"/>
      <c r="BS960" s="178">
        <f>SUMIFS($R960:$BM960,$R950:$BM950,"1. ZoR")</f>
        <v>0</v>
      </c>
      <c r="BT960" s="178">
        <f>SUMIFS($R960:$BM960,$R950:$BM950,"2. ZoR")</f>
        <v>0</v>
      </c>
      <c r="BU960" s="178">
        <f>SUMIFS($R960:$BM960,$R950:$BM950,"3. ZoR")</f>
        <v>0</v>
      </c>
      <c r="BV960" s="178">
        <f>SUMIFS($R960:$BM960,$R950:$BM950,"4. ZoR")</f>
        <v>0</v>
      </c>
      <c r="BW960" s="178">
        <f>SUMIFS($R960:$BM960,$R950:$BM950,"5. ZoR")</f>
        <v>0</v>
      </c>
      <c r="BX960" s="178">
        <f>SUMIFS($R960:$BM960,$R950:$BM950,"6. ZoR")</f>
        <v>0</v>
      </c>
      <c r="BY960" s="178">
        <f>SUMIFS($R960:$BM960,$R950:$BM950,"7. ZoR")</f>
        <v>0</v>
      </c>
      <c r="BZ960" s="178">
        <f>SUMIFS($R960:$BM960,$R950:$BM950,"8. ZoR")</f>
        <v>0</v>
      </c>
      <c r="CA960" s="178">
        <f>SUMIFS($R960:$BM960,$R950:$BM950,"9. ZoR")</f>
        <v>0</v>
      </c>
      <c r="CB960" s="178">
        <f>SUMIFS($R960:$BM960,$R950:$BM950,"10. ZoR")</f>
        <v>0</v>
      </c>
      <c r="CC960" s="178">
        <f>SUMIFS($R960:$BM960,$R950:$BM950,"11. ZoR")</f>
        <v>0</v>
      </c>
      <c r="CD960" s="178">
        <f>SUMIFS($R960:$BM960,$R950:$BM950,"12. ZoR")</f>
        <v>0</v>
      </c>
      <c r="CE960" s="178">
        <f>SUMIFS($R960:$BM960,$R950:$BM950,"13. ZoR")</f>
        <v>0</v>
      </c>
      <c r="CF960" s="178">
        <f>SUMIFS($R960:$BM960,$R950:$BM950,"14. ZoR")</f>
        <v>0</v>
      </c>
      <c r="CG960" s="178">
        <f>SUMIFS($R960:$BM960,$R950:$BM950,"15. ZoR")</f>
        <v>0</v>
      </c>
    </row>
    <row r="961" spans="1:85" ht="15" hidden="1" thickBot="1" x14ac:dyDescent="0.4">
      <c r="B961" s="105"/>
      <c r="C961" s="130"/>
      <c r="D961" s="130"/>
      <c r="E961" s="130"/>
      <c r="F961" s="130"/>
      <c r="G961" s="130"/>
      <c r="H961" s="105"/>
      <c r="I961" s="105"/>
      <c r="J961" s="105"/>
      <c r="K961" s="105"/>
      <c r="L961" s="105"/>
      <c r="M961" s="105"/>
      <c r="N961" s="7"/>
      <c r="O961" s="105"/>
      <c r="P961" s="105"/>
      <c r="Q961" s="105"/>
      <c r="R961" s="105"/>
      <c r="S961" s="105"/>
      <c r="T961" s="7"/>
      <c r="U961" s="105"/>
      <c r="V961" s="105"/>
      <c r="W961" s="105"/>
      <c r="X961" s="105"/>
      <c r="Y961" s="105"/>
      <c r="Z961" s="105"/>
      <c r="AA961" s="105"/>
      <c r="AB961" s="105"/>
      <c r="AC961" s="105"/>
      <c r="AD961" s="105"/>
      <c r="AE961" s="105"/>
      <c r="AF961" s="105"/>
      <c r="AG961" s="105"/>
      <c r="AH961" s="105"/>
      <c r="AI961" s="105"/>
      <c r="AJ961" s="105"/>
      <c r="AK961" s="105"/>
      <c r="AL961" s="105"/>
      <c r="AM961" s="105"/>
      <c r="AN961" s="105"/>
      <c r="AO961" s="105"/>
      <c r="AP961" s="105"/>
      <c r="AQ961" s="105"/>
      <c r="AR961" s="105"/>
      <c r="AS961" s="105"/>
      <c r="AT961" s="105"/>
      <c r="AU961" s="105"/>
      <c r="AV961" s="105"/>
      <c r="AW961" s="105"/>
      <c r="AX961" s="105"/>
      <c r="AY961" s="105"/>
      <c r="AZ961" s="105"/>
      <c r="BA961" s="105"/>
      <c r="BB961" s="105"/>
      <c r="BC961" s="105"/>
      <c r="BD961" s="105"/>
      <c r="BE961" s="105"/>
      <c r="BF961" s="105"/>
      <c r="BG961" s="105"/>
      <c r="BH961" s="105"/>
      <c r="BI961" s="105"/>
      <c r="BJ961" s="105"/>
      <c r="BK961" s="105"/>
      <c r="BL961" s="105"/>
      <c r="BM961" s="105"/>
      <c r="BN961" s="105"/>
      <c r="BO961" s="105"/>
      <c r="BP961" s="105"/>
      <c r="BQ961" s="105"/>
      <c r="BR961" s="105"/>
      <c r="BS961" s="105"/>
      <c r="BT961" s="105"/>
      <c r="BU961" s="105"/>
      <c r="BV961" s="105"/>
      <c r="BW961" s="105"/>
      <c r="BX961" s="105"/>
      <c r="BY961" s="105"/>
      <c r="BZ961" s="105"/>
      <c r="CA961" s="105"/>
      <c r="CB961" s="105"/>
      <c r="CC961" s="105"/>
      <c r="CD961" s="105"/>
      <c r="CE961" s="105"/>
      <c r="CF961" s="105"/>
      <c r="CG961" s="105"/>
    </row>
    <row r="962" spans="1:85" s="245" customFormat="1" ht="69.650000000000006" customHeight="1" thickBot="1" x14ac:dyDescent="0.4">
      <c r="A962" s="249"/>
      <c r="B962" s="120"/>
      <c r="C962" s="360" t="s">
        <v>2</v>
      </c>
      <c r="D962" s="121"/>
      <c r="E962" s="131" t="s">
        <v>206</v>
      </c>
      <c r="F962" s="131" t="s">
        <v>444</v>
      </c>
      <c r="G962" s="131" t="s">
        <v>208</v>
      </c>
      <c r="H962" s="122" t="s">
        <v>94</v>
      </c>
      <c r="I962" s="122" t="s">
        <v>95</v>
      </c>
      <c r="J962" s="122" t="s">
        <v>96</v>
      </c>
      <c r="K962" s="122" t="s">
        <v>216</v>
      </c>
      <c r="L962" s="122" t="s">
        <v>218</v>
      </c>
      <c r="M962" s="138" t="s">
        <v>1</v>
      </c>
      <c r="N962" s="7"/>
      <c r="O962" s="124">
        <v>208002</v>
      </c>
      <c r="P962" s="106"/>
      <c r="Q962" s="194" t="s">
        <v>128</v>
      </c>
      <c r="R962" s="83" t="s">
        <v>4</v>
      </c>
      <c r="S962" s="83" t="s">
        <v>5</v>
      </c>
      <c r="T962" s="83" t="s">
        <v>6</v>
      </c>
      <c r="U962" s="83" t="s">
        <v>7</v>
      </c>
      <c r="V962" s="83" t="s">
        <v>8</v>
      </c>
      <c r="W962" s="83" t="s">
        <v>9</v>
      </c>
      <c r="X962" s="83" t="s">
        <v>10</v>
      </c>
      <c r="Y962" s="83" t="s">
        <v>11</v>
      </c>
      <c r="Z962" s="83" t="s">
        <v>12</v>
      </c>
      <c r="AA962" s="83" t="s">
        <v>13</v>
      </c>
      <c r="AB962" s="83" t="s">
        <v>14</v>
      </c>
      <c r="AC962" s="83" t="s">
        <v>15</v>
      </c>
      <c r="AD962" s="83" t="s">
        <v>16</v>
      </c>
      <c r="AE962" s="83" t="s">
        <v>17</v>
      </c>
      <c r="AF962" s="83" t="s">
        <v>18</v>
      </c>
      <c r="AG962" s="83" t="s">
        <v>19</v>
      </c>
      <c r="AH962" s="83" t="s">
        <v>20</v>
      </c>
      <c r="AI962" s="83" t="s">
        <v>21</v>
      </c>
      <c r="AJ962" s="83" t="s">
        <v>22</v>
      </c>
      <c r="AK962" s="83" t="s">
        <v>23</v>
      </c>
      <c r="AL962" s="83" t="s">
        <v>24</v>
      </c>
      <c r="AM962" s="83" t="s">
        <v>25</v>
      </c>
      <c r="AN962" s="83" t="s">
        <v>26</v>
      </c>
      <c r="AO962" s="83" t="s">
        <v>27</v>
      </c>
      <c r="AP962" s="83" t="s">
        <v>28</v>
      </c>
      <c r="AQ962" s="83" t="s">
        <v>29</v>
      </c>
      <c r="AR962" s="83" t="s">
        <v>30</v>
      </c>
      <c r="AS962" s="83" t="s">
        <v>31</v>
      </c>
      <c r="AT962" s="83" t="s">
        <v>32</v>
      </c>
      <c r="AU962" s="83" t="s">
        <v>33</v>
      </c>
      <c r="AV962" s="83" t="s">
        <v>34</v>
      </c>
      <c r="AW962" s="83" t="s">
        <v>35</v>
      </c>
      <c r="AX962" s="83" t="s">
        <v>36</v>
      </c>
      <c r="AY962" s="83" t="s">
        <v>37</v>
      </c>
      <c r="AZ962" s="83" t="s">
        <v>38</v>
      </c>
      <c r="BA962" s="83" t="s">
        <v>39</v>
      </c>
      <c r="BB962" s="83" t="s">
        <v>40</v>
      </c>
      <c r="BC962" s="83" t="s">
        <v>41</v>
      </c>
      <c r="BD962" s="83" t="s">
        <v>42</v>
      </c>
      <c r="BE962" s="83" t="s">
        <v>43</v>
      </c>
      <c r="BF962" s="83" t="s">
        <v>44</v>
      </c>
      <c r="BG962" s="83" t="s">
        <v>45</v>
      </c>
      <c r="BH962" s="83" t="s">
        <v>46</v>
      </c>
      <c r="BI962" s="83" t="s">
        <v>47</v>
      </c>
      <c r="BJ962" s="83" t="s">
        <v>48</v>
      </c>
      <c r="BK962" s="83" t="s">
        <v>49</v>
      </c>
      <c r="BL962" s="83" t="s">
        <v>50</v>
      </c>
      <c r="BM962" s="83" t="s">
        <v>51</v>
      </c>
      <c r="BN962" s="134" t="s">
        <v>163</v>
      </c>
      <c r="BO962" s="135" t="s">
        <v>164</v>
      </c>
      <c r="BP962" s="135" t="s">
        <v>146</v>
      </c>
      <c r="BQ962" s="135" t="s">
        <v>214</v>
      </c>
      <c r="BR962" s="106"/>
      <c r="BS962" s="368" t="s">
        <v>238</v>
      </c>
      <c r="BT962" s="369"/>
      <c r="BU962" s="369"/>
      <c r="BV962" s="369"/>
      <c r="BW962" s="369"/>
      <c r="BX962" s="369"/>
      <c r="BY962" s="369"/>
      <c r="BZ962" s="369"/>
      <c r="CA962" s="369"/>
      <c r="CB962" s="369"/>
      <c r="CC962" s="369"/>
      <c r="CD962" s="369"/>
      <c r="CE962" s="369"/>
      <c r="CF962" s="369"/>
      <c r="CG962" s="369"/>
    </row>
    <row r="963" spans="1:85" s="245" customFormat="1" ht="21" hidden="1" customHeight="1" x14ac:dyDescent="0.35">
      <c r="A963" s="250"/>
      <c r="B963" s="113"/>
      <c r="C963" s="361"/>
      <c r="D963" s="125"/>
      <c r="E963" s="125"/>
      <c r="F963" s="125"/>
      <c r="G963" s="125"/>
      <c r="H963" s="370" t="s">
        <v>250</v>
      </c>
      <c r="I963" s="371" t="s">
        <v>425</v>
      </c>
      <c r="J963" s="357" t="s">
        <v>97</v>
      </c>
      <c r="K963" s="357" t="s">
        <v>217</v>
      </c>
      <c r="L963" s="137"/>
      <c r="M963" s="373" t="s">
        <v>93</v>
      </c>
      <c r="N963" s="7"/>
      <c r="O963" s="375" t="s">
        <v>3</v>
      </c>
      <c r="P963" s="106"/>
      <c r="Q963" s="84"/>
      <c r="R963" s="74">
        <f>MONTH(Úvod!$F$10)</f>
        <v>1</v>
      </c>
      <c r="S963" s="75">
        <f t="shared" ref="S963" si="18092">IF(R963=12,1,R963+1)</f>
        <v>2</v>
      </c>
      <c r="T963" s="75">
        <f t="shared" ref="T963" si="18093">IF(S963=12,1,S963+1)</f>
        <v>3</v>
      </c>
      <c r="U963" s="76">
        <f t="shared" ref="U963" si="18094">IF(T963=12,1,T963+1)</f>
        <v>4</v>
      </c>
      <c r="V963" s="76">
        <f t="shared" ref="V963" si="18095">IF(U963=12,1,U963+1)</f>
        <v>5</v>
      </c>
      <c r="W963" s="76">
        <f t="shared" ref="W963" si="18096">IF(V963=12,1,V963+1)</f>
        <v>6</v>
      </c>
      <c r="X963" s="76">
        <f t="shared" ref="X963" si="18097">IF(W963=12,1,W963+1)</f>
        <v>7</v>
      </c>
      <c r="Y963" s="76">
        <f t="shared" ref="Y963" si="18098">IF(X963=12,1,X963+1)</f>
        <v>8</v>
      </c>
      <c r="Z963" s="76">
        <f t="shared" ref="Z963" si="18099">IF(Y963=12,1,Y963+1)</f>
        <v>9</v>
      </c>
      <c r="AA963" s="76">
        <f>IF(Z963=12,1,Z963+1)</f>
        <v>10</v>
      </c>
      <c r="AB963" s="76">
        <f t="shared" ref="AB963" si="18100">IF(AA963=12,1,AA963+1)</f>
        <v>11</v>
      </c>
      <c r="AC963" s="76">
        <f t="shared" ref="AC963" si="18101">IF(AB963=12,1,AB963+1)</f>
        <v>12</v>
      </c>
      <c r="AD963" s="76">
        <f t="shared" ref="AD963" si="18102">IF(AC963=12,1,AC963+1)</f>
        <v>1</v>
      </c>
      <c r="AE963" s="76">
        <f t="shared" ref="AE963" si="18103">IF(AD963=12,1,AD963+1)</f>
        <v>2</v>
      </c>
      <c r="AF963" s="76">
        <f t="shared" ref="AF963" si="18104">IF(AE963=12,1,AE963+1)</f>
        <v>3</v>
      </c>
      <c r="AG963" s="76">
        <f t="shared" ref="AG963" si="18105">IF(AF963=12,1,AF963+1)</f>
        <v>4</v>
      </c>
      <c r="AH963" s="76">
        <f t="shared" ref="AH963" si="18106">IF(AG963=12,1,AG963+1)</f>
        <v>5</v>
      </c>
      <c r="AI963" s="76">
        <f t="shared" ref="AI963" si="18107">IF(AH963=12,1,AH963+1)</f>
        <v>6</v>
      </c>
      <c r="AJ963" s="76">
        <f>IF(AI963=12,1,AI963+1)</f>
        <v>7</v>
      </c>
      <c r="AK963" s="76">
        <f t="shared" ref="AK963" si="18108">IF(AJ963=12,1,AJ963+1)</f>
        <v>8</v>
      </c>
      <c r="AL963" s="76">
        <f t="shared" ref="AL963" si="18109">IF(AK963=12,1,AK963+1)</f>
        <v>9</v>
      </c>
      <c r="AM963" s="76">
        <f t="shared" ref="AM963" si="18110">IF(AL963=12,1,AL963+1)</f>
        <v>10</v>
      </c>
      <c r="AN963" s="76">
        <f t="shared" ref="AN963" si="18111">IF(AM963=12,1,AM963+1)</f>
        <v>11</v>
      </c>
      <c r="AO963" s="76">
        <f t="shared" ref="AO963" si="18112">IF(AN963=12,1,AN963+1)</f>
        <v>12</v>
      </c>
      <c r="AP963" s="76">
        <f t="shared" ref="AP963" si="18113">IF(AO963=12,1,AO963+1)</f>
        <v>1</v>
      </c>
      <c r="AQ963" s="76">
        <f t="shared" ref="AQ963" si="18114">IF(AP963=12,1,AP963+1)</f>
        <v>2</v>
      </c>
      <c r="AR963" s="76">
        <f t="shared" ref="AR963" si="18115">IF(AQ963=12,1,AQ963+1)</f>
        <v>3</v>
      </c>
      <c r="AS963" s="76">
        <f t="shared" ref="AS963" si="18116">IF(AR963=12,1,AR963+1)</f>
        <v>4</v>
      </c>
      <c r="AT963" s="76">
        <f t="shared" ref="AT963" si="18117">IF(AS963=12,1,AS963+1)</f>
        <v>5</v>
      </c>
      <c r="AU963" s="76">
        <f t="shared" ref="AU963" si="18118">IF(AT963=12,1,AT963+1)</f>
        <v>6</v>
      </c>
      <c r="AV963" s="76">
        <f t="shared" ref="AV963" si="18119">IF(AU963=12,1,AU963+1)</f>
        <v>7</v>
      </c>
      <c r="AW963" s="76">
        <f t="shared" ref="AW963" si="18120">IF(AV963=12,1,AV963+1)</f>
        <v>8</v>
      </c>
      <c r="AX963" s="76">
        <f t="shared" ref="AX963" si="18121">IF(AW963=12,1,AW963+1)</f>
        <v>9</v>
      </c>
      <c r="AY963" s="76">
        <f t="shared" ref="AY963" si="18122">IF(AX963=12,1,AX963+1)</f>
        <v>10</v>
      </c>
      <c r="AZ963" s="76">
        <f t="shared" ref="AZ963" si="18123">IF(AY963=12,1,AY963+1)</f>
        <v>11</v>
      </c>
      <c r="BA963" s="76">
        <f t="shared" ref="BA963" si="18124">IF(AZ963=12,1,AZ963+1)</f>
        <v>12</v>
      </c>
      <c r="BB963" s="76">
        <f t="shared" ref="BB963" si="18125">IF(BA963=12,1,BA963+1)</f>
        <v>1</v>
      </c>
      <c r="BC963" s="76">
        <f t="shared" ref="BC963" si="18126">IF(BB963=12,1,BB963+1)</f>
        <v>2</v>
      </c>
      <c r="BD963" s="76">
        <f t="shared" ref="BD963" si="18127">IF(BC963=12,1,BC963+1)</f>
        <v>3</v>
      </c>
      <c r="BE963" s="76">
        <f t="shared" ref="BE963" si="18128">IF(BD963=12,1,BD963+1)</f>
        <v>4</v>
      </c>
      <c r="BF963" s="76">
        <f t="shared" ref="BF963" si="18129">IF(BE963=12,1,BE963+1)</f>
        <v>5</v>
      </c>
      <c r="BG963" s="76">
        <f t="shared" ref="BG963" si="18130">IF(BF963=12,1,BF963+1)</f>
        <v>6</v>
      </c>
      <c r="BH963" s="76">
        <f t="shared" ref="BH963" si="18131">IF(BG963=12,1,BG963+1)</f>
        <v>7</v>
      </c>
      <c r="BI963" s="76">
        <f t="shared" ref="BI963" si="18132">IF(BH963=12,1,BH963+1)</f>
        <v>8</v>
      </c>
      <c r="BJ963" s="76">
        <f t="shared" ref="BJ963" si="18133">IF(BI963=12,1,BI963+1)</f>
        <v>9</v>
      </c>
      <c r="BK963" s="76">
        <f t="shared" ref="BK963" si="18134">IF(BJ963=12,1,BJ963+1)</f>
        <v>10</v>
      </c>
      <c r="BL963" s="76">
        <f t="shared" ref="BL963" si="18135">IF(BK963=12,1,BK963+1)</f>
        <v>11</v>
      </c>
      <c r="BM963" s="76">
        <f t="shared" ref="BM963" si="18136">IF(BL963=12,1,BL963+1)</f>
        <v>12</v>
      </c>
      <c r="BN963" s="81"/>
      <c r="BO963" s="78"/>
      <c r="BP963" s="78"/>
      <c r="BQ963" s="78"/>
      <c r="BR963" s="106"/>
      <c r="BS963" s="106"/>
      <c r="BT963" s="106"/>
      <c r="BU963" s="106"/>
      <c r="BV963" s="106"/>
      <c r="BW963" s="106"/>
      <c r="BX963" s="106"/>
      <c r="BY963" s="106"/>
      <c r="BZ963" s="106"/>
      <c r="CA963" s="106"/>
      <c r="CB963" s="106"/>
      <c r="CC963" s="106"/>
      <c r="CD963" s="106"/>
      <c r="CE963" s="106"/>
      <c r="CF963" s="106"/>
      <c r="CG963" s="106"/>
    </row>
    <row r="964" spans="1:85" s="245" customFormat="1" ht="18" hidden="1" customHeight="1" x14ac:dyDescent="0.35">
      <c r="A964" s="250"/>
      <c r="B964" s="113"/>
      <c r="C964" s="361"/>
      <c r="D964" s="125"/>
      <c r="E964" s="125"/>
      <c r="F964" s="125"/>
      <c r="G964" s="125"/>
      <c r="H964" s="370"/>
      <c r="I964" s="371"/>
      <c r="J964" s="357"/>
      <c r="K964" s="357"/>
      <c r="L964" s="137"/>
      <c r="M964" s="373"/>
      <c r="N964" s="7"/>
      <c r="O964" s="376"/>
      <c r="P964" s="106"/>
      <c r="Q964" s="77"/>
      <c r="R964" s="59">
        <f t="shared" ref="R964:BM964" si="18137">VALUE(_xlfn.CONCAT(R963,".",R966))</f>
        <v>1</v>
      </c>
      <c r="S964" s="73">
        <f t="shared" si="18137"/>
        <v>32</v>
      </c>
      <c r="T964" s="73">
        <f t="shared" si="18137"/>
        <v>61</v>
      </c>
      <c r="U964" s="73">
        <f t="shared" si="18137"/>
        <v>92</v>
      </c>
      <c r="V964" s="73">
        <f t="shared" si="18137"/>
        <v>122</v>
      </c>
      <c r="W964" s="73">
        <f t="shared" si="18137"/>
        <v>153</v>
      </c>
      <c r="X964" s="73">
        <f t="shared" si="18137"/>
        <v>183</v>
      </c>
      <c r="Y964" s="73">
        <f t="shared" si="18137"/>
        <v>214</v>
      </c>
      <c r="Z964" s="73">
        <f t="shared" si="18137"/>
        <v>245</v>
      </c>
      <c r="AA964" s="73">
        <f t="shared" si="18137"/>
        <v>275</v>
      </c>
      <c r="AB964" s="73">
        <f t="shared" si="18137"/>
        <v>306</v>
      </c>
      <c r="AC964" s="73">
        <f t="shared" si="18137"/>
        <v>336</v>
      </c>
      <c r="AD964" s="73">
        <f t="shared" si="18137"/>
        <v>367</v>
      </c>
      <c r="AE964" s="73">
        <f t="shared" si="18137"/>
        <v>398</v>
      </c>
      <c r="AF964" s="73">
        <f t="shared" si="18137"/>
        <v>426</v>
      </c>
      <c r="AG964" s="73">
        <f t="shared" si="18137"/>
        <v>457</v>
      </c>
      <c r="AH964" s="73">
        <f t="shared" si="18137"/>
        <v>487</v>
      </c>
      <c r="AI964" s="73">
        <f t="shared" si="18137"/>
        <v>518</v>
      </c>
      <c r="AJ964" s="73">
        <f t="shared" si="18137"/>
        <v>548</v>
      </c>
      <c r="AK964" s="73">
        <f t="shared" si="18137"/>
        <v>579</v>
      </c>
      <c r="AL964" s="73">
        <f t="shared" si="18137"/>
        <v>610</v>
      </c>
      <c r="AM964" s="73">
        <f t="shared" si="18137"/>
        <v>640</v>
      </c>
      <c r="AN964" s="73">
        <f t="shared" si="18137"/>
        <v>671</v>
      </c>
      <c r="AO964" s="73">
        <f t="shared" si="18137"/>
        <v>701</v>
      </c>
      <c r="AP964" s="73">
        <f t="shared" si="18137"/>
        <v>732</v>
      </c>
      <c r="AQ964" s="73">
        <f t="shared" si="18137"/>
        <v>763</v>
      </c>
      <c r="AR964" s="73">
        <f t="shared" si="18137"/>
        <v>791</v>
      </c>
      <c r="AS964" s="73">
        <f t="shared" si="18137"/>
        <v>822</v>
      </c>
      <c r="AT964" s="73">
        <f t="shared" si="18137"/>
        <v>852</v>
      </c>
      <c r="AU964" s="73">
        <f t="shared" si="18137"/>
        <v>883</v>
      </c>
      <c r="AV964" s="73">
        <f t="shared" si="18137"/>
        <v>913</v>
      </c>
      <c r="AW964" s="73">
        <f t="shared" si="18137"/>
        <v>944</v>
      </c>
      <c r="AX964" s="73">
        <f t="shared" si="18137"/>
        <v>975</v>
      </c>
      <c r="AY964" s="73">
        <f t="shared" si="18137"/>
        <v>1005</v>
      </c>
      <c r="AZ964" s="73">
        <f t="shared" si="18137"/>
        <v>1036</v>
      </c>
      <c r="BA964" s="73">
        <f t="shared" si="18137"/>
        <v>1066</v>
      </c>
      <c r="BB964" s="73">
        <f t="shared" si="18137"/>
        <v>1097</v>
      </c>
      <c r="BC964" s="73">
        <f t="shared" si="18137"/>
        <v>1128</v>
      </c>
      <c r="BD964" s="73">
        <f t="shared" si="18137"/>
        <v>1156</v>
      </c>
      <c r="BE964" s="73">
        <f t="shared" si="18137"/>
        <v>1187</v>
      </c>
      <c r="BF964" s="73">
        <f t="shared" si="18137"/>
        <v>1217</v>
      </c>
      <c r="BG964" s="73">
        <f t="shared" si="18137"/>
        <v>1248</v>
      </c>
      <c r="BH964" s="73">
        <f t="shared" si="18137"/>
        <v>1278</v>
      </c>
      <c r="BI964" s="73">
        <f t="shared" si="18137"/>
        <v>1309</v>
      </c>
      <c r="BJ964" s="73">
        <f t="shared" si="18137"/>
        <v>1340</v>
      </c>
      <c r="BK964" s="73">
        <f t="shared" si="18137"/>
        <v>1370</v>
      </c>
      <c r="BL964" s="73">
        <f t="shared" si="18137"/>
        <v>1401</v>
      </c>
      <c r="BM964" s="73">
        <f t="shared" si="18137"/>
        <v>1431</v>
      </c>
      <c r="BN964" s="82"/>
      <c r="BO964" s="79"/>
      <c r="BP964" s="79"/>
      <c r="BQ964" s="79"/>
      <c r="BR964" s="106"/>
      <c r="BS964" s="106"/>
      <c r="BT964" s="106"/>
      <c r="BU964" s="106"/>
      <c r="BV964" s="106"/>
      <c r="BW964" s="106"/>
      <c r="BX964" s="106"/>
      <c r="BY964" s="106"/>
      <c r="BZ964" s="106"/>
      <c r="CA964" s="106"/>
      <c r="CB964" s="106"/>
      <c r="CC964" s="106"/>
      <c r="CD964" s="106"/>
      <c r="CE964" s="106"/>
      <c r="CF964" s="106"/>
      <c r="CG964" s="106"/>
    </row>
    <row r="965" spans="1:85" s="245" customFormat="1" ht="18" customHeight="1" x14ac:dyDescent="0.35">
      <c r="A965" s="250"/>
      <c r="B965" s="113"/>
      <c r="C965" s="361"/>
      <c r="D965" s="125"/>
      <c r="E965" s="357" t="s">
        <v>207</v>
      </c>
      <c r="F965" s="357" t="s">
        <v>207</v>
      </c>
      <c r="G965" s="357" t="s">
        <v>207</v>
      </c>
      <c r="H965" s="370"/>
      <c r="I965" s="371"/>
      <c r="J965" s="357"/>
      <c r="K965" s="357"/>
      <c r="L965" s="357" t="s">
        <v>219</v>
      </c>
      <c r="M965" s="373"/>
      <c r="N965" s="7"/>
      <c r="O965" s="376"/>
      <c r="P965" s="106"/>
      <c r="Q965" s="77"/>
      <c r="R965" s="60" t="str">
        <f>VLOOKUP(R963,'Podpůrná data'!$I$188:$J$199,2)</f>
        <v>leden</v>
      </c>
      <c r="S965" s="60" t="str">
        <f>VLOOKUP(S963,'Podpůrná data'!$I$188:$J$199,2)</f>
        <v>únor</v>
      </c>
      <c r="T965" s="60" t="str">
        <f>VLOOKUP(T963,'Podpůrná data'!$I$188:$J$199,2)</f>
        <v>březen</v>
      </c>
      <c r="U965" s="60" t="str">
        <f>VLOOKUP(U963,'Podpůrná data'!$I$188:$J$199,2)</f>
        <v>duben</v>
      </c>
      <c r="V965" s="60" t="str">
        <f>VLOOKUP(V963,'Podpůrná data'!$I$188:$J$199,2)</f>
        <v>květen</v>
      </c>
      <c r="W965" s="60" t="str">
        <f>VLOOKUP(W963,'Podpůrná data'!$I$188:$J$199,2)</f>
        <v>červen</v>
      </c>
      <c r="X965" s="60" t="str">
        <f>VLOOKUP(X963,'Podpůrná data'!$I$188:$J$199,2)</f>
        <v>červenec</v>
      </c>
      <c r="Y965" s="60" t="str">
        <f>VLOOKUP(Y963,'Podpůrná data'!$I$188:$J$199,2)</f>
        <v>srpen</v>
      </c>
      <c r="Z965" s="60" t="str">
        <f>VLOOKUP(Z963,'Podpůrná data'!$I$188:$J$199,2)</f>
        <v>září</v>
      </c>
      <c r="AA965" s="60" t="str">
        <f>VLOOKUP(AA963,'Podpůrná data'!$I$188:$J$199,2)</f>
        <v>říjen</v>
      </c>
      <c r="AB965" s="60" t="str">
        <f>VLOOKUP(AB963,'Podpůrná data'!$I$188:$J$199,2)</f>
        <v>listopad</v>
      </c>
      <c r="AC965" s="60" t="str">
        <f>VLOOKUP(AC963,'Podpůrná data'!$I$188:$J$199,2)</f>
        <v>prosinec</v>
      </c>
      <c r="AD965" s="60" t="str">
        <f>VLOOKUP(AD963,'Podpůrná data'!$I$188:$J$199,2)</f>
        <v>leden</v>
      </c>
      <c r="AE965" s="60" t="str">
        <f>VLOOKUP(AE963,'Podpůrná data'!$I$188:$J$199,2)</f>
        <v>únor</v>
      </c>
      <c r="AF965" s="60" t="str">
        <f>VLOOKUP(AF963,'Podpůrná data'!$I$188:$J$199,2)</f>
        <v>březen</v>
      </c>
      <c r="AG965" s="60" t="str">
        <f>VLOOKUP(AG963,'Podpůrná data'!$I$188:$J$199,2)</f>
        <v>duben</v>
      </c>
      <c r="AH965" s="60" t="str">
        <f>VLOOKUP(AH963,'Podpůrná data'!$I$188:$J$199,2)</f>
        <v>květen</v>
      </c>
      <c r="AI965" s="60" t="str">
        <f>VLOOKUP(AI963,'Podpůrná data'!$I$188:$J$199,2)</f>
        <v>červen</v>
      </c>
      <c r="AJ965" s="60" t="str">
        <f>VLOOKUP(AJ963,'Podpůrná data'!$I$188:$J$199,2)</f>
        <v>červenec</v>
      </c>
      <c r="AK965" s="60" t="str">
        <f>VLOOKUP(AK963,'Podpůrná data'!$I$188:$J$199,2)</f>
        <v>srpen</v>
      </c>
      <c r="AL965" s="60" t="str">
        <f>VLOOKUP(AL963,'Podpůrná data'!$I$188:$J$199,2)</f>
        <v>září</v>
      </c>
      <c r="AM965" s="60" t="str">
        <f>VLOOKUP(AM963,'Podpůrná data'!$I$188:$J$199,2)</f>
        <v>říjen</v>
      </c>
      <c r="AN965" s="60" t="str">
        <f>VLOOKUP(AN963,'Podpůrná data'!$I$188:$J$199,2)</f>
        <v>listopad</v>
      </c>
      <c r="AO965" s="60" t="str">
        <f>VLOOKUP(AO963,'Podpůrná data'!$I$188:$J$199,2)</f>
        <v>prosinec</v>
      </c>
      <c r="AP965" s="60" t="str">
        <f>VLOOKUP(AP963,'Podpůrná data'!$I$188:$J$199,2)</f>
        <v>leden</v>
      </c>
      <c r="AQ965" s="60" t="str">
        <f>VLOOKUP(AQ963,'Podpůrná data'!$I$188:$J$199,2)</f>
        <v>únor</v>
      </c>
      <c r="AR965" s="60" t="str">
        <f>VLOOKUP(AR963,'Podpůrná data'!$I$188:$J$199,2)</f>
        <v>březen</v>
      </c>
      <c r="AS965" s="60" t="str">
        <f>VLOOKUP(AS963,'Podpůrná data'!$I$188:$J$199,2)</f>
        <v>duben</v>
      </c>
      <c r="AT965" s="60" t="str">
        <f>VLOOKUP(AT963,'Podpůrná data'!$I$188:$J$199,2)</f>
        <v>květen</v>
      </c>
      <c r="AU965" s="60" t="str">
        <f>VLOOKUP(AU963,'Podpůrná data'!$I$188:$J$199,2)</f>
        <v>červen</v>
      </c>
      <c r="AV965" s="60" t="str">
        <f>VLOOKUP(AV963,'Podpůrná data'!$I$188:$J$199,2)</f>
        <v>červenec</v>
      </c>
      <c r="AW965" s="60" t="str">
        <f>VLOOKUP(AW963,'Podpůrná data'!$I$188:$J$199,2)</f>
        <v>srpen</v>
      </c>
      <c r="AX965" s="60" t="str">
        <f>VLOOKUP(AX963,'Podpůrná data'!$I$188:$J$199,2)</f>
        <v>září</v>
      </c>
      <c r="AY965" s="60" t="str">
        <f>VLOOKUP(AY963,'Podpůrná data'!$I$188:$J$199,2)</f>
        <v>říjen</v>
      </c>
      <c r="AZ965" s="60" t="str">
        <f>VLOOKUP(AZ963,'Podpůrná data'!$I$188:$J$199,2)</f>
        <v>listopad</v>
      </c>
      <c r="BA965" s="60" t="str">
        <f>VLOOKUP(BA963,'Podpůrná data'!$I$188:$J$199,2)</f>
        <v>prosinec</v>
      </c>
      <c r="BB965" s="60" t="str">
        <f>VLOOKUP(BB963,'Podpůrná data'!$I$188:$J$199,2)</f>
        <v>leden</v>
      </c>
      <c r="BC965" s="60" t="str">
        <f>VLOOKUP(BC963,'Podpůrná data'!$I$188:$J$199,2)</f>
        <v>únor</v>
      </c>
      <c r="BD965" s="60" t="str">
        <f>VLOOKUP(BD963,'Podpůrná data'!$I$188:$J$199,2)</f>
        <v>březen</v>
      </c>
      <c r="BE965" s="60" t="str">
        <f>VLOOKUP(BE963,'Podpůrná data'!$I$188:$J$199,2)</f>
        <v>duben</v>
      </c>
      <c r="BF965" s="60" t="str">
        <f>VLOOKUP(BF963,'Podpůrná data'!$I$188:$J$199,2)</f>
        <v>květen</v>
      </c>
      <c r="BG965" s="60" t="str">
        <f>VLOOKUP(BG963,'Podpůrná data'!$I$188:$J$199,2)</f>
        <v>červen</v>
      </c>
      <c r="BH965" s="60" t="str">
        <f>VLOOKUP(BH963,'Podpůrná data'!$I$188:$J$199,2)</f>
        <v>červenec</v>
      </c>
      <c r="BI965" s="60" t="str">
        <f>VLOOKUP(BI963,'Podpůrná data'!$I$188:$J$199,2)</f>
        <v>srpen</v>
      </c>
      <c r="BJ965" s="60" t="str">
        <f>VLOOKUP(BJ963,'Podpůrná data'!$I$188:$J$199,2)</f>
        <v>září</v>
      </c>
      <c r="BK965" s="60" t="str">
        <f>VLOOKUP(BK963,'Podpůrná data'!$I$188:$J$199,2)</f>
        <v>říjen</v>
      </c>
      <c r="BL965" s="60" t="str">
        <f>VLOOKUP(BL963,'Podpůrná data'!$I$188:$J$199,2)</f>
        <v>listopad</v>
      </c>
      <c r="BM965" s="60" t="str">
        <f>VLOOKUP(BM963,'Podpůrná data'!$I$188:$J$199,2)</f>
        <v>prosinec</v>
      </c>
      <c r="BN965" s="171"/>
      <c r="BO965" s="175"/>
      <c r="BP965" s="197"/>
      <c r="BQ965" s="197"/>
      <c r="BR965" s="106"/>
      <c r="BS965" s="179" t="s">
        <v>105</v>
      </c>
      <c r="BT965" s="179" t="s">
        <v>106</v>
      </c>
      <c r="BU965" s="179" t="s">
        <v>107</v>
      </c>
      <c r="BV965" s="179" t="s">
        <v>108</v>
      </c>
      <c r="BW965" s="179" t="s">
        <v>109</v>
      </c>
      <c r="BX965" s="179" t="s">
        <v>110</v>
      </c>
      <c r="BY965" s="179" t="s">
        <v>111</v>
      </c>
      <c r="BZ965" s="179" t="s">
        <v>112</v>
      </c>
      <c r="CA965" s="179" t="s">
        <v>113</v>
      </c>
      <c r="CB965" s="179" t="s">
        <v>155</v>
      </c>
      <c r="CC965" s="179" t="s">
        <v>156</v>
      </c>
      <c r="CD965" s="179" t="s">
        <v>157</v>
      </c>
      <c r="CE965" s="179" t="s">
        <v>202</v>
      </c>
      <c r="CF965" s="179" t="s">
        <v>203</v>
      </c>
      <c r="CG965" s="179" t="s">
        <v>204</v>
      </c>
    </row>
    <row r="966" spans="1:85" s="245" customFormat="1" ht="16.399999999999999" customHeight="1" x14ac:dyDescent="0.35">
      <c r="A966" s="250"/>
      <c r="B966" s="113"/>
      <c r="C966" s="361"/>
      <c r="D966" s="125"/>
      <c r="E966" s="357"/>
      <c r="F966" s="357"/>
      <c r="G966" s="357"/>
      <c r="H966" s="370"/>
      <c r="I966" s="371"/>
      <c r="J966" s="357"/>
      <c r="K966" s="357"/>
      <c r="L966" s="357"/>
      <c r="M966" s="373"/>
      <c r="N966" s="7"/>
      <c r="O966" s="376"/>
      <c r="P966" s="106"/>
      <c r="Q966" s="77"/>
      <c r="R966" s="60">
        <f>YEAR(Úvod!$F$10)</f>
        <v>1900</v>
      </c>
      <c r="S966" s="60">
        <f t="shared" ref="S966" si="18138">IF(S963=1,R966+1,R966)</f>
        <v>1900</v>
      </c>
      <c r="T966" s="60">
        <f t="shared" ref="T966" si="18139">IF(T963=1,S966+1,S966)</f>
        <v>1900</v>
      </c>
      <c r="U966" s="60">
        <f t="shared" ref="U966" si="18140">IF(U963=1,T966+1,T966)</f>
        <v>1900</v>
      </c>
      <c r="V966" s="60">
        <f t="shared" ref="V966" si="18141">IF(V963=1,U966+1,U966)</f>
        <v>1900</v>
      </c>
      <c r="W966" s="60">
        <f t="shared" ref="W966" si="18142">IF(W963=1,V966+1,V966)</f>
        <v>1900</v>
      </c>
      <c r="X966" s="60">
        <f t="shared" ref="X966" si="18143">IF(X963=1,W966+1,W966)</f>
        <v>1900</v>
      </c>
      <c r="Y966" s="60">
        <f t="shared" ref="Y966" si="18144">IF(Y963=1,X966+1,X966)</f>
        <v>1900</v>
      </c>
      <c r="Z966" s="60">
        <f t="shared" ref="Z966" si="18145">IF(Z963=1,Y966+1,Y966)</f>
        <v>1900</v>
      </c>
      <c r="AA966" s="60">
        <f t="shared" ref="AA966" si="18146">IF(AA963=1,Z966+1,Z966)</f>
        <v>1900</v>
      </c>
      <c r="AB966" s="60">
        <f t="shared" ref="AB966" si="18147">IF(AB963=1,AA966+1,AA966)</f>
        <v>1900</v>
      </c>
      <c r="AC966" s="60">
        <f t="shared" ref="AC966" si="18148">IF(AC963=1,AB966+1,AB966)</f>
        <v>1900</v>
      </c>
      <c r="AD966" s="60">
        <f t="shared" ref="AD966" si="18149">IF(AD963=1,AC966+1,AC966)</f>
        <v>1901</v>
      </c>
      <c r="AE966" s="60">
        <f t="shared" ref="AE966" si="18150">IF(AE963=1,AD966+1,AD966)</f>
        <v>1901</v>
      </c>
      <c r="AF966" s="60">
        <f t="shared" ref="AF966" si="18151">IF(AF963=1,AE966+1,AE966)</f>
        <v>1901</v>
      </c>
      <c r="AG966" s="60">
        <f t="shared" ref="AG966" si="18152">IF(AG963=1,AF966+1,AF966)</f>
        <v>1901</v>
      </c>
      <c r="AH966" s="60">
        <f t="shared" ref="AH966" si="18153">IF(AH963=1,AG966+1,AG966)</f>
        <v>1901</v>
      </c>
      <c r="AI966" s="60">
        <f t="shared" ref="AI966" si="18154">IF(AI963=1,AH966+1,AH966)</f>
        <v>1901</v>
      </c>
      <c r="AJ966" s="60">
        <f t="shared" ref="AJ966" si="18155">IF(AJ963=1,AI966+1,AI966)</f>
        <v>1901</v>
      </c>
      <c r="AK966" s="60">
        <f t="shared" ref="AK966" si="18156">IF(AK963=1,AJ966+1,AJ966)</f>
        <v>1901</v>
      </c>
      <c r="AL966" s="60">
        <f t="shared" ref="AL966" si="18157">IF(AL963=1,AK966+1,AK966)</f>
        <v>1901</v>
      </c>
      <c r="AM966" s="60">
        <f t="shared" ref="AM966" si="18158">IF(AM963=1,AL966+1,AL966)</f>
        <v>1901</v>
      </c>
      <c r="AN966" s="60">
        <f t="shared" ref="AN966" si="18159">IF(AN963=1,AM966+1,AM966)</f>
        <v>1901</v>
      </c>
      <c r="AO966" s="60">
        <f t="shared" ref="AO966" si="18160">IF(AO963=1,AN966+1,AN966)</f>
        <v>1901</v>
      </c>
      <c r="AP966" s="60">
        <f t="shared" ref="AP966" si="18161">IF(AP963=1,AO966+1,AO966)</f>
        <v>1902</v>
      </c>
      <c r="AQ966" s="60">
        <f t="shared" ref="AQ966" si="18162">IF(AQ963=1,AP966+1,AP966)</f>
        <v>1902</v>
      </c>
      <c r="AR966" s="60">
        <f t="shared" ref="AR966" si="18163">IF(AR963=1,AQ966+1,AQ966)</f>
        <v>1902</v>
      </c>
      <c r="AS966" s="60">
        <f t="shared" ref="AS966" si="18164">IF(AS963=1,AR966+1,AR966)</f>
        <v>1902</v>
      </c>
      <c r="AT966" s="60">
        <f t="shared" ref="AT966" si="18165">IF(AT963=1,AS966+1,AS966)</f>
        <v>1902</v>
      </c>
      <c r="AU966" s="60">
        <f t="shared" ref="AU966" si="18166">IF(AU963=1,AT966+1,AT966)</f>
        <v>1902</v>
      </c>
      <c r="AV966" s="60">
        <f t="shared" ref="AV966" si="18167">IF(AV963=1,AU966+1,AU966)</f>
        <v>1902</v>
      </c>
      <c r="AW966" s="60">
        <f t="shared" ref="AW966" si="18168">IF(AW963=1,AV966+1,AV966)</f>
        <v>1902</v>
      </c>
      <c r="AX966" s="60">
        <f t="shared" ref="AX966" si="18169">IF(AX963=1,AW966+1,AW966)</f>
        <v>1902</v>
      </c>
      <c r="AY966" s="60">
        <f t="shared" ref="AY966" si="18170">IF(AY963=1,AX966+1,AX966)</f>
        <v>1902</v>
      </c>
      <c r="AZ966" s="60">
        <f t="shared" ref="AZ966" si="18171">IF(AZ963=1,AY966+1,AY966)</f>
        <v>1902</v>
      </c>
      <c r="BA966" s="60">
        <f t="shared" ref="BA966" si="18172">IF(BA963=1,AZ966+1,AZ966)</f>
        <v>1902</v>
      </c>
      <c r="BB966" s="60">
        <f t="shared" ref="BB966" si="18173">IF(BB963=1,BA966+1,BA966)</f>
        <v>1903</v>
      </c>
      <c r="BC966" s="60">
        <f t="shared" ref="BC966" si="18174">IF(BC963=1,BB966+1,BB966)</f>
        <v>1903</v>
      </c>
      <c r="BD966" s="60">
        <f t="shared" ref="BD966" si="18175">IF(BD963=1,BC966+1,BC966)</f>
        <v>1903</v>
      </c>
      <c r="BE966" s="60">
        <f t="shared" ref="BE966" si="18176">IF(BE963=1,BD966+1,BD966)</f>
        <v>1903</v>
      </c>
      <c r="BF966" s="60">
        <f t="shared" ref="BF966" si="18177">IF(BF963=1,BE966+1,BE966)</f>
        <v>1903</v>
      </c>
      <c r="BG966" s="60">
        <f t="shared" ref="BG966" si="18178">IF(BG963=1,BF966+1,BF966)</f>
        <v>1903</v>
      </c>
      <c r="BH966" s="60">
        <f t="shared" ref="BH966" si="18179">IF(BH963=1,BG966+1,BG966)</f>
        <v>1903</v>
      </c>
      <c r="BI966" s="60">
        <f t="shared" ref="BI966" si="18180">IF(BI963=1,BH966+1,BH966)</f>
        <v>1903</v>
      </c>
      <c r="BJ966" s="60">
        <f t="shared" ref="BJ966" si="18181">IF(BJ963=1,BI966+1,BI966)</f>
        <v>1903</v>
      </c>
      <c r="BK966" s="60">
        <f t="shared" ref="BK966" si="18182">IF(BK963=1,BJ966+1,BJ966)</f>
        <v>1903</v>
      </c>
      <c r="BL966" s="60">
        <f t="shared" ref="BL966" si="18183">IF(BL963=1,BK966+1,BK966)</f>
        <v>1903</v>
      </c>
      <c r="BM966" s="60">
        <f t="shared" ref="BM966" si="18184">IF(BM963=1,BL966+1,BL966)</f>
        <v>1903</v>
      </c>
      <c r="BN966" s="195"/>
      <c r="BO966" s="196"/>
      <c r="BP966" s="197"/>
      <c r="BQ966" s="197"/>
      <c r="BR966" s="106"/>
      <c r="BS966" s="106"/>
      <c r="BT966" s="106"/>
      <c r="BU966" s="106"/>
      <c r="BV966" s="106"/>
      <c r="BW966" s="106"/>
      <c r="BX966" s="106"/>
      <c r="BY966" s="106"/>
      <c r="BZ966" s="106"/>
      <c r="CA966" s="106"/>
      <c r="CB966" s="106"/>
      <c r="CC966" s="106"/>
      <c r="CD966" s="106"/>
      <c r="CE966" s="106"/>
      <c r="CF966" s="106"/>
      <c r="CG966" s="106"/>
    </row>
    <row r="967" spans="1:85" s="245" customFormat="1" ht="16.399999999999999" customHeight="1" x14ac:dyDescent="0.35">
      <c r="A967" s="250"/>
      <c r="B967" s="113"/>
      <c r="C967" s="125"/>
      <c r="D967" s="125"/>
      <c r="E967" s="357"/>
      <c r="F967" s="357"/>
      <c r="G967" s="357"/>
      <c r="H967" s="370"/>
      <c r="I967" s="371"/>
      <c r="J967" s="357"/>
      <c r="K967" s="372"/>
      <c r="L967" s="357"/>
      <c r="M967" s="374"/>
      <c r="N967" s="7"/>
      <c r="O967" s="377"/>
      <c r="P967" s="106"/>
      <c r="Q967" s="63" t="s">
        <v>159</v>
      </c>
      <c r="R967" s="251"/>
      <c r="S967" s="251"/>
      <c r="T967" s="251"/>
      <c r="U967" s="251"/>
      <c r="V967" s="251"/>
      <c r="W967" s="251"/>
      <c r="X967" s="251"/>
      <c r="Y967" s="251"/>
      <c r="Z967" s="251"/>
      <c r="AA967" s="251"/>
      <c r="AB967" s="251"/>
      <c r="AC967" s="251"/>
      <c r="AD967" s="251"/>
      <c r="AE967" s="251"/>
      <c r="AF967" s="251"/>
      <c r="AG967" s="251"/>
      <c r="AH967" s="251"/>
      <c r="AI967" s="251"/>
      <c r="AJ967" s="251"/>
      <c r="AK967" s="251"/>
      <c r="AL967" s="251"/>
      <c r="AM967" s="251"/>
      <c r="AN967" s="251"/>
      <c r="AO967" s="251"/>
      <c r="AP967" s="251"/>
      <c r="AQ967" s="251"/>
      <c r="AR967" s="251"/>
      <c r="AS967" s="251"/>
      <c r="AT967" s="251"/>
      <c r="AU967" s="251"/>
      <c r="AV967" s="251"/>
      <c r="AW967" s="251"/>
      <c r="AX967" s="251"/>
      <c r="AY967" s="251"/>
      <c r="AZ967" s="251"/>
      <c r="BA967" s="251"/>
      <c r="BB967" s="251"/>
      <c r="BC967" s="251"/>
      <c r="BD967" s="251"/>
      <c r="BE967" s="251"/>
      <c r="BF967" s="251"/>
      <c r="BG967" s="251"/>
      <c r="BH967" s="251"/>
      <c r="BI967" s="251"/>
      <c r="BJ967" s="251"/>
      <c r="BK967" s="251"/>
      <c r="BL967" s="251"/>
      <c r="BM967" s="251"/>
      <c r="BN967" s="195"/>
      <c r="BO967" s="196"/>
      <c r="BP967" s="197"/>
      <c r="BQ967" s="197"/>
      <c r="BR967" s="106"/>
      <c r="BS967" s="106"/>
      <c r="BT967" s="106"/>
      <c r="BU967" s="106"/>
      <c r="BV967" s="106"/>
      <c r="BW967" s="106"/>
      <c r="BX967" s="106"/>
      <c r="BY967" s="106"/>
      <c r="BZ967" s="106"/>
      <c r="CA967" s="106"/>
      <c r="CB967" s="106"/>
      <c r="CC967" s="106"/>
      <c r="CD967" s="106"/>
      <c r="CE967" s="106"/>
      <c r="CF967" s="106"/>
      <c r="CG967" s="106"/>
    </row>
    <row r="968" spans="1:85" s="245" customFormat="1" ht="23.5" customHeight="1" x14ac:dyDescent="0.35">
      <c r="A968" s="243"/>
      <c r="B968" s="126" t="s">
        <v>399</v>
      </c>
      <c r="C968" s="359"/>
      <c r="D968" s="359"/>
      <c r="E968" s="252"/>
      <c r="F968" s="252"/>
      <c r="G968" s="241"/>
      <c r="H968" s="253"/>
      <c r="I968" s="254"/>
      <c r="J968" s="253"/>
      <c r="K968" s="205">
        <f>IF(J968="",0,IF(J968="ANO",'Podpůrná data'!$B$5,'Podpůrná data'!$B$3))</f>
        <v>0</v>
      </c>
      <c r="L968" s="203">
        <f>IFERROR(INT(ROUND(I968,2)*(VLOOKUP(INT(H968),'Podpůrná data'!$A$189:$B$233,2,FALSE))*(H968/(INT(H968)))),0)</f>
        <v>0</v>
      </c>
      <c r="M968" s="61">
        <f>K968*L968</f>
        <v>0</v>
      </c>
      <c r="N968" s="62">
        <f>IF(M968&gt;0,IF(ISTEXT(C968)=TRUE,0,1),0)</f>
        <v>0</v>
      </c>
      <c r="O968" s="166">
        <f>IF(M968&gt;0,1,0)</f>
        <v>0</v>
      </c>
      <c r="P968" s="127"/>
      <c r="Q968" s="63" t="s">
        <v>95</v>
      </c>
      <c r="R968" s="255"/>
      <c r="S968" s="255"/>
      <c r="T968" s="255"/>
      <c r="U968" s="255"/>
      <c r="V968" s="255"/>
      <c r="W968" s="255"/>
      <c r="X968" s="255"/>
      <c r="Y968" s="255"/>
      <c r="Z968" s="255"/>
      <c r="AA968" s="255"/>
      <c r="AB968" s="255"/>
      <c r="AC968" s="255"/>
      <c r="AD968" s="255"/>
      <c r="AE968" s="255"/>
      <c r="AF968" s="255"/>
      <c r="AG968" s="255"/>
      <c r="AH968" s="255"/>
      <c r="AI968" s="255"/>
      <c r="AJ968" s="255"/>
      <c r="AK968" s="255"/>
      <c r="AL968" s="255"/>
      <c r="AM968" s="255"/>
      <c r="AN968" s="255"/>
      <c r="AO968" s="255"/>
      <c r="AP968" s="255"/>
      <c r="AQ968" s="255"/>
      <c r="AR968" s="255"/>
      <c r="AS968" s="255"/>
      <c r="AT968" s="255"/>
      <c r="AU968" s="255"/>
      <c r="AV968" s="255"/>
      <c r="AW968" s="255"/>
      <c r="AX968" s="255"/>
      <c r="AY968" s="255"/>
      <c r="AZ968" s="255"/>
      <c r="BA968" s="255"/>
      <c r="BB968" s="255"/>
      <c r="BC968" s="255"/>
      <c r="BD968" s="255"/>
      <c r="BE968" s="255"/>
      <c r="BF968" s="255"/>
      <c r="BG968" s="255"/>
      <c r="BH968" s="255"/>
      <c r="BI968" s="255"/>
      <c r="BJ968" s="255"/>
      <c r="BK968" s="255"/>
      <c r="BL968" s="255"/>
      <c r="BM968" s="255"/>
      <c r="BN968" s="362">
        <f>SUM(R976:BM976)</f>
        <v>0</v>
      </c>
      <c r="BO968" s="364">
        <f>SUM(R977:BM977)</f>
        <v>0</v>
      </c>
      <c r="BP968" s="366">
        <f>IF($O968=0,0,IF($BN968&gt;=143*$I968,1,0))</f>
        <v>0</v>
      </c>
      <c r="BQ968" s="366">
        <f>IF($BN968&gt;=143*$I968,0,(CEILING(143*$I968,1)-$BN968))</f>
        <v>0</v>
      </c>
      <c r="BR968" s="106"/>
      <c r="BS968" s="106"/>
      <c r="BT968" s="106"/>
      <c r="BU968" s="106"/>
      <c r="BV968" s="106"/>
      <c r="BW968" s="106"/>
      <c r="BX968" s="106"/>
      <c r="BY968" s="106"/>
      <c r="BZ968" s="106"/>
      <c r="CA968" s="106"/>
      <c r="CB968" s="106"/>
      <c r="CC968" s="106"/>
      <c r="CD968" s="106"/>
      <c r="CE968" s="106"/>
      <c r="CF968" s="106"/>
      <c r="CG968" s="106"/>
    </row>
    <row r="969" spans="1:85" s="245" customFormat="1" ht="29" x14ac:dyDescent="0.35">
      <c r="A969" s="243"/>
      <c r="B969" s="128"/>
      <c r="C969" s="80"/>
      <c r="D969" s="80"/>
      <c r="E969" s="80"/>
      <c r="F969" s="80"/>
      <c r="G969" s="80"/>
      <c r="H969" s="80"/>
      <c r="I969" s="80"/>
      <c r="J969" s="80"/>
      <c r="K969" s="80"/>
      <c r="L969" s="80"/>
      <c r="M969" s="64"/>
      <c r="N969" s="7"/>
      <c r="O969" s="192"/>
      <c r="P969" s="106"/>
      <c r="Q969" s="63" t="s">
        <v>129</v>
      </c>
      <c r="R969" s="256"/>
      <c r="S969" s="256"/>
      <c r="T969" s="256"/>
      <c r="U969" s="256"/>
      <c r="V969" s="256"/>
      <c r="W969" s="256"/>
      <c r="X969" s="256"/>
      <c r="Y969" s="256"/>
      <c r="Z969" s="256"/>
      <c r="AA969" s="256"/>
      <c r="AB969" s="256"/>
      <c r="AC969" s="256"/>
      <c r="AD969" s="256"/>
      <c r="AE969" s="256"/>
      <c r="AF969" s="256"/>
      <c r="AG969" s="256"/>
      <c r="AH969" s="256"/>
      <c r="AI969" s="256"/>
      <c r="AJ969" s="256"/>
      <c r="AK969" s="256"/>
      <c r="AL969" s="256"/>
      <c r="AM969" s="256"/>
      <c r="AN969" s="256"/>
      <c r="AO969" s="256"/>
      <c r="AP969" s="256"/>
      <c r="AQ969" s="256"/>
      <c r="AR969" s="256"/>
      <c r="AS969" s="256"/>
      <c r="AT969" s="256"/>
      <c r="AU969" s="256"/>
      <c r="AV969" s="256"/>
      <c r="AW969" s="256"/>
      <c r="AX969" s="256"/>
      <c r="AY969" s="256"/>
      <c r="AZ969" s="256"/>
      <c r="BA969" s="256"/>
      <c r="BB969" s="256"/>
      <c r="BC969" s="256"/>
      <c r="BD969" s="256"/>
      <c r="BE969" s="256"/>
      <c r="BF969" s="256"/>
      <c r="BG969" s="256"/>
      <c r="BH969" s="256"/>
      <c r="BI969" s="256"/>
      <c r="BJ969" s="256"/>
      <c r="BK969" s="256"/>
      <c r="BL969" s="256"/>
      <c r="BM969" s="256"/>
      <c r="BN969" s="362"/>
      <c r="BO969" s="364"/>
      <c r="BP969" s="366"/>
      <c r="BQ969" s="366"/>
      <c r="BR969" s="106"/>
      <c r="BS969" s="106"/>
      <c r="BT969" s="106"/>
      <c r="BU969" s="106"/>
      <c r="BV969" s="106"/>
      <c r="BW969" s="106"/>
      <c r="BX969" s="106"/>
      <c r="BY969" s="106"/>
      <c r="BZ969" s="106"/>
      <c r="CA969" s="106"/>
      <c r="CB969" s="106"/>
      <c r="CC969" s="106"/>
      <c r="CD969" s="106"/>
      <c r="CE969" s="106"/>
      <c r="CF969" s="106"/>
      <c r="CG969" s="106"/>
    </row>
    <row r="970" spans="1:85" s="245" customFormat="1" ht="14.5" hidden="1" customHeight="1" x14ac:dyDescent="0.35">
      <c r="A970" s="243"/>
      <c r="B970" s="128"/>
      <c r="C970" s="80"/>
      <c r="D970" s="80"/>
      <c r="E970" s="80"/>
      <c r="F970" s="80"/>
      <c r="G970" s="80"/>
      <c r="H970" s="80"/>
      <c r="I970" s="80"/>
      <c r="J970" s="80"/>
      <c r="K970" s="80"/>
      <c r="L970" s="80"/>
      <c r="M970" s="64"/>
      <c r="N970" s="7"/>
      <c r="O970" s="192"/>
      <c r="P970" s="106"/>
      <c r="Q970" s="65" t="s">
        <v>130</v>
      </c>
      <c r="R970" s="66">
        <f>IF(R968&lt;&gt;0,1,0)</f>
        <v>0</v>
      </c>
      <c r="S970" s="66">
        <f t="shared" ref="S970" si="18185">IF(R970&gt;0,R970+1,IF(S968&lt;&gt;0,1,0))</f>
        <v>0</v>
      </c>
      <c r="T970" s="66">
        <f t="shared" ref="T970" si="18186">IF(S970&gt;0,S970+1,IF(T968&lt;&gt;0,1,0))</f>
        <v>0</v>
      </c>
      <c r="U970" s="66">
        <f t="shared" ref="U970" si="18187">IF(T970&gt;0,T970+1,IF(U968&lt;&gt;0,1,0))</f>
        <v>0</v>
      </c>
      <c r="V970" s="66">
        <f t="shared" ref="V970" si="18188">IF(U970&gt;0,U970+1,IF(V968&lt;&gt;0,1,0))</f>
        <v>0</v>
      </c>
      <c r="W970" s="66">
        <f t="shared" ref="W970" si="18189">IF(V970&gt;0,V970+1,IF(W968&lt;&gt;0,1,0))</f>
        <v>0</v>
      </c>
      <c r="X970" s="66">
        <f t="shared" ref="X970" si="18190">IF(W970&gt;0,W970+1,IF(X968&lt;&gt;0,1,0))</f>
        <v>0</v>
      </c>
      <c r="Y970" s="66">
        <f t="shared" ref="Y970" si="18191">IF(X970&gt;0,X970+1,IF(Y968&lt;&gt;0,1,0))</f>
        <v>0</v>
      </c>
      <c r="Z970" s="66">
        <f t="shared" ref="Z970" si="18192">IF(Y970&gt;0,Y970+1,IF(Z968&lt;&gt;0,1,0))</f>
        <v>0</v>
      </c>
      <c r="AA970" s="66">
        <f t="shared" ref="AA970" si="18193">IF(Z970&gt;0,Z970+1,IF(AA968&lt;&gt;0,1,0))</f>
        <v>0</v>
      </c>
      <c r="AB970" s="66">
        <f t="shared" ref="AB970" si="18194">IF(AA970&gt;0,AA970+1,IF(AB968&lt;&gt;0,1,0))</f>
        <v>0</v>
      </c>
      <c r="AC970" s="66">
        <f t="shared" ref="AC970" si="18195">IF(AB970&gt;0,AB970+1,IF(AC968&lt;&gt;0,1,0))</f>
        <v>0</v>
      </c>
      <c r="AD970" s="66">
        <f t="shared" ref="AD970" si="18196">IF(AC970&gt;0,AC970+1,IF(AD968&lt;&gt;0,1,0))</f>
        <v>0</v>
      </c>
      <c r="AE970" s="66">
        <f t="shared" ref="AE970" si="18197">IF(AD970&gt;0,AD970+1,IF(AE968&lt;&gt;0,1,0))</f>
        <v>0</v>
      </c>
      <c r="AF970" s="66">
        <f t="shared" ref="AF970" si="18198">IF(AE970&gt;0,AE970+1,IF(AF968&lt;&gt;0,1,0))</f>
        <v>0</v>
      </c>
      <c r="AG970" s="66">
        <f t="shared" ref="AG970" si="18199">IF(AF970&gt;0,AF970+1,IF(AG968&lt;&gt;0,1,0))</f>
        <v>0</v>
      </c>
      <c r="AH970" s="66">
        <f t="shared" ref="AH970" si="18200">IF(AG970&gt;0,AG970+1,IF(AH968&lt;&gt;0,1,0))</f>
        <v>0</v>
      </c>
      <c r="AI970" s="66">
        <f t="shared" ref="AI970" si="18201">IF(AH970&gt;0,AH970+1,IF(AI968&lt;&gt;0,1,0))</f>
        <v>0</v>
      </c>
      <c r="AJ970" s="66">
        <f t="shared" ref="AJ970" si="18202">IF(AI970&gt;0,AI970+1,IF(AJ968&lt;&gt;0,1,0))</f>
        <v>0</v>
      </c>
      <c r="AK970" s="66">
        <f t="shared" ref="AK970" si="18203">IF(AJ970&gt;0,AJ970+1,IF(AK968&lt;&gt;0,1,0))</f>
        <v>0</v>
      </c>
      <c r="AL970" s="66">
        <f t="shared" ref="AL970" si="18204">IF(AK970&gt;0,AK970+1,IF(AL968&lt;&gt;0,1,0))</f>
        <v>0</v>
      </c>
      <c r="AM970" s="66">
        <f t="shared" ref="AM970" si="18205">IF(AL970&gt;0,AL970+1,IF(AM968&lt;&gt;0,1,0))</f>
        <v>0</v>
      </c>
      <c r="AN970" s="66">
        <f t="shared" ref="AN970" si="18206">IF(AM970&gt;0,AM970+1,IF(AN968&lt;&gt;0,1,0))</f>
        <v>0</v>
      </c>
      <c r="AO970" s="66">
        <f t="shared" ref="AO970" si="18207">IF(AN970&gt;0,AN970+1,IF(AO968&lt;&gt;0,1,0))</f>
        <v>0</v>
      </c>
      <c r="AP970" s="66">
        <f t="shared" ref="AP970" si="18208">IF(AO970&gt;0,AO970+1,IF(AP968&lt;&gt;0,1,0))</f>
        <v>0</v>
      </c>
      <c r="AQ970" s="66">
        <f t="shared" ref="AQ970" si="18209">IF(AP970&gt;0,AP970+1,IF(AQ968&lt;&gt;0,1,0))</f>
        <v>0</v>
      </c>
      <c r="AR970" s="66">
        <f t="shared" ref="AR970" si="18210">IF(AQ970&gt;0,AQ970+1,IF(AR968&lt;&gt;0,1,0))</f>
        <v>0</v>
      </c>
      <c r="AS970" s="66">
        <f t="shared" ref="AS970" si="18211">IF(AR970&gt;0,AR970+1,IF(AS968&lt;&gt;0,1,0))</f>
        <v>0</v>
      </c>
      <c r="AT970" s="66">
        <f t="shared" ref="AT970" si="18212">IF(AS970&gt;0,AS970+1,IF(AT968&lt;&gt;0,1,0))</f>
        <v>0</v>
      </c>
      <c r="AU970" s="66">
        <f t="shared" ref="AU970" si="18213">IF(AT970&gt;0,AT970+1,IF(AU968&lt;&gt;0,1,0))</f>
        <v>0</v>
      </c>
      <c r="AV970" s="66">
        <f t="shared" ref="AV970" si="18214">IF(AU970&gt;0,AU970+1,IF(AV968&lt;&gt;0,1,0))</f>
        <v>0</v>
      </c>
      <c r="AW970" s="66">
        <f t="shared" ref="AW970" si="18215">IF(AV970&gt;0,AV970+1,IF(AW968&lt;&gt;0,1,0))</f>
        <v>0</v>
      </c>
      <c r="AX970" s="66">
        <f t="shared" ref="AX970" si="18216">IF(AW970&gt;0,AW970+1,IF(AX968&lt;&gt;0,1,0))</f>
        <v>0</v>
      </c>
      <c r="AY970" s="66">
        <f t="shared" ref="AY970" si="18217">IF(AX970&gt;0,AX970+1,IF(AY968&lt;&gt;0,1,0))</f>
        <v>0</v>
      </c>
      <c r="AZ970" s="66">
        <f t="shared" ref="AZ970" si="18218">IF(AY970&gt;0,AY970+1,IF(AZ968&lt;&gt;0,1,0))</f>
        <v>0</v>
      </c>
      <c r="BA970" s="66">
        <f t="shared" ref="BA970" si="18219">IF(AZ970&gt;0,AZ970+1,IF(BA968&lt;&gt;0,1,0))</f>
        <v>0</v>
      </c>
      <c r="BB970" s="66">
        <f t="shared" ref="BB970" si="18220">IF(BA970&gt;0,BA970+1,IF(BB968&lt;&gt;0,1,0))</f>
        <v>0</v>
      </c>
      <c r="BC970" s="66">
        <f t="shared" ref="BC970" si="18221">IF(BB970&gt;0,BB970+1,IF(BC968&lt;&gt;0,1,0))</f>
        <v>0</v>
      </c>
      <c r="BD970" s="66">
        <f t="shared" ref="BD970" si="18222">IF(BC970&gt;0,BC970+1,IF(BD968&lt;&gt;0,1,0))</f>
        <v>0</v>
      </c>
      <c r="BE970" s="66">
        <f t="shared" ref="BE970" si="18223">IF(BD970&gt;0,BD970+1,IF(BE968&lt;&gt;0,1,0))</f>
        <v>0</v>
      </c>
      <c r="BF970" s="66">
        <f t="shared" ref="BF970" si="18224">IF(BE970&gt;0,BE970+1,IF(BF968&lt;&gt;0,1,0))</f>
        <v>0</v>
      </c>
      <c r="BG970" s="66">
        <f t="shared" ref="BG970" si="18225">IF(BF970&gt;0,BF970+1,IF(BG968&lt;&gt;0,1,0))</f>
        <v>0</v>
      </c>
      <c r="BH970" s="66">
        <f t="shared" ref="BH970" si="18226">IF(BG970&gt;0,BG970+1,IF(BH968&lt;&gt;0,1,0))</f>
        <v>0</v>
      </c>
      <c r="BI970" s="66">
        <f t="shared" ref="BI970" si="18227">IF(BH970&gt;0,BH970+1,IF(BI968&lt;&gt;0,1,0))</f>
        <v>0</v>
      </c>
      <c r="BJ970" s="66">
        <f t="shared" ref="BJ970" si="18228">IF(BI970&gt;0,BI970+1,IF(BJ968&lt;&gt;0,1,0))</f>
        <v>0</v>
      </c>
      <c r="BK970" s="66">
        <f t="shared" ref="BK970" si="18229">IF(BJ970&gt;0,BJ970+1,IF(BK968&lt;&gt;0,1,0))</f>
        <v>0</v>
      </c>
      <c r="BL970" s="66">
        <f t="shared" ref="BL970" si="18230">IF(BK970&gt;0,BK970+1,IF(BL968&lt;&gt;0,1,0))</f>
        <v>0</v>
      </c>
      <c r="BM970" s="66">
        <f t="shared" ref="BM970" si="18231">IF(BL970&gt;0,BL970+1,IF(BM968&lt;&gt;0,1,0))</f>
        <v>0</v>
      </c>
      <c r="BN970" s="362"/>
      <c r="BO970" s="364"/>
      <c r="BP970" s="366"/>
      <c r="BQ970" s="366"/>
      <c r="BR970" s="106"/>
      <c r="BS970" s="106"/>
      <c r="BT970" s="106"/>
      <c r="BU970" s="106"/>
      <c r="BV970" s="106"/>
      <c r="BW970" s="106"/>
      <c r="BX970" s="106"/>
      <c r="BY970" s="106"/>
      <c r="BZ970" s="106"/>
      <c r="CA970" s="106"/>
      <c r="CB970" s="106"/>
      <c r="CC970" s="106"/>
      <c r="CD970" s="106"/>
      <c r="CE970" s="106"/>
      <c r="CF970" s="106"/>
      <c r="CG970" s="106"/>
    </row>
    <row r="971" spans="1:85" s="245" customFormat="1" ht="14.5" hidden="1" customHeight="1" x14ac:dyDescent="0.35">
      <c r="A971" s="243"/>
      <c r="B971" s="128"/>
      <c r="C971" s="80"/>
      <c r="D971" s="80"/>
      <c r="E971" s="80"/>
      <c r="F971" s="80"/>
      <c r="G971" s="80"/>
      <c r="H971" s="80"/>
      <c r="I971" s="80"/>
      <c r="J971" s="80"/>
      <c r="K971" s="80"/>
      <c r="L971" s="80"/>
      <c r="M971" s="64"/>
      <c r="N971" s="7"/>
      <c r="O971" s="192"/>
      <c r="P971" s="106"/>
      <c r="Q971" s="65" t="s">
        <v>131</v>
      </c>
      <c r="R971" s="66">
        <f>R970</f>
        <v>0</v>
      </c>
      <c r="S971" s="66">
        <f>IF(S970=0,0,IF(OR(R971=0,R971=12),1,R971+1))</f>
        <v>0</v>
      </c>
      <c r="T971" s="66">
        <f t="shared" ref="T971" si="18232">IF(T970=0,0,IF(OR(S971=0,S971=12),1,S971+1))</f>
        <v>0</v>
      </c>
      <c r="U971" s="66">
        <f t="shared" ref="U971" si="18233">IF(U970=0,0,IF(OR(T971=0,T971=12),1,T971+1))</f>
        <v>0</v>
      </c>
      <c r="V971" s="66">
        <f t="shared" ref="V971" si="18234">IF(V970=0,0,IF(OR(U971=0,U971=12),1,U971+1))</f>
        <v>0</v>
      </c>
      <c r="W971" s="66">
        <f t="shared" ref="W971" si="18235">IF(W970=0,0,IF(OR(V971=0,V971=12),1,V971+1))</f>
        <v>0</v>
      </c>
      <c r="X971" s="66">
        <f t="shared" ref="X971" si="18236">IF(X970=0,0,IF(OR(W971=0,W971=12),1,W971+1))</f>
        <v>0</v>
      </c>
      <c r="Y971" s="66">
        <f t="shared" ref="Y971" si="18237">IF(Y970=0,0,IF(OR(X971=0,X971=12),1,X971+1))</f>
        <v>0</v>
      </c>
      <c r="Z971" s="66">
        <f t="shared" ref="Z971" si="18238">IF(Z970=0,0,IF(OR(Y971=0,Y971=12),1,Y971+1))</f>
        <v>0</v>
      </c>
      <c r="AA971" s="66">
        <f t="shared" ref="AA971" si="18239">IF(AA970=0,0,IF(OR(Z971=0,Z971=12),1,Z971+1))</f>
        <v>0</v>
      </c>
      <c r="AB971" s="66">
        <f t="shared" ref="AB971" si="18240">IF(AB970=0,0,IF(OR(AA971=0,AA971=12),1,AA971+1))</f>
        <v>0</v>
      </c>
      <c r="AC971" s="66">
        <f t="shared" ref="AC971" si="18241">IF(AC970=0,0,IF(OR(AB971=0,AB971=12),1,AB971+1))</f>
        <v>0</v>
      </c>
      <c r="AD971" s="66">
        <f t="shared" ref="AD971" si="18242">IF(AD970=0,0,IF(OR(AC971=0,AC971=12),1,AC971+1))</f>
        <v>0</v>
      </c>
      <c r="AE971" s="66">
        <f t="shared" ref="AE971" si="18243">IF(AE970=0,0,IF(OR(AD971=0,AD971=12),1,AD971+1))</f>
        <v>0</v>
      </c>
      <c r="AF971" s="66">
        <f t="shared" ref="AF971" si="18244">IF(AF970=0,0,IF(OR(AE971=0,AE971=12),1,AE971+1))</f>
        <v>0</v>
      </c>
      <c r="AG971" s="66">
        <f t="shared" ref="AG971" si="18245">IF(AG970=0,0,IF(OR(AF971=0,AF971=12),1,AF971+1))</f>
        <v>0</v>
      </c>
      <c r="AH971" s="66">
        <f t="shared" ref="AH971" si="18246">IF(AH970=0,0,IF(OR(AG971=0,AG971=12),1,AG971+1))</f>
        <v>0</v>
      </c>
      <c r="AI971" s="66">
        <f t="shared" ref="AI971" si="18247">IF(AI970=0,0,IF(OR(AH971=0,AH971=12),1,AH971+1))</f>
        <v>0</v>
      </c>
      <c r="AJ971" s="66">
        <f t="shared" ref="AJ971" si="18248">IF(AJ970=0,0,IF(OR(AI971=0,AI971=12),1,AI971+1))</f>
        <v>0</v>
      </c>
      <c r="AK971" s="66">
        <f t="shared" ref="AK971" si="18249">IF(AK970=0,0,IF(OR(AJ971=0,AJ971=12),1,AJ971+1))</f>
        <v>0</v>
      </c>
      <c r="AL971" s="66">
        <f t="shared" ref="AL971" si="18250">IF(AL970=0,0,IF(OR(AK971=0,AK971=12),1,AK971+1))</f>
        <v>0</v>
      </c>
      <c r="AM971" s="66">
        <f t="shared" ref="AM971" si="18251">IF(AM970=0,0,IF(OR(AL971=0,AL971=12),1,AL971+1))</f>
        <v>0</v>
      </c>
      <c r="AN971" s="66">
        <f t="shared" ref="AN971" si="18252">IF(AN970=0,0,IF(OR(AM971=0,AM971=12),1,AM971+1))</f>
        <v>0</v>
      </c>
      <c r="AO971" s="66">
        <f t="shared" ref="AO971" si="18253">IF(AO970=0,0,IF(OR(AN971=0,AN971=12),1,AN971+1))</f>
        <v>0</v>
      </c>
      <c r="AP971" s="66">
        <f t="shared" ref="AP971" si="18254">IF(AP970=0,0,IF(OR(AO971=0,AO971=12),1,AO971+1))</f>
        <v>0</v>
      </c>
      <c r="AQ971" s="66">
        <f t="shared" ref="AQ971" si="18255">IF(AQ970=0,0,IF(OR(AP971=0,AP971=12),1,AP971+1))</f>
        <v>0</v>
      </c>
      <c r="AR971" s="66">
        <f t="shared" ref="AR971" si="18256">IF(AR970=0,0,IF(OR(AQ971=0,AQ971=12),1,AQ971+1))</f>
        <v>0</v>
      </c>
      <c r="AS971" s="66">
        <f t="shared" ref="AS971" si="18257">IF(AS970=0,0,IF(OR(AR971=0,AR971=12),1,AR971+1))</f>
        <v>0</v>
      </c>
      <c r="AT971" s="66">
        <f t="shared" ref="AT971" si="18258">IF(AT970=0,0,IF(OR(AS971=0,AS971=12),1,AS971+1))</f>
        <v>0</v>
      </c>
      <c r="AU971" s="66">
        <f t="shared" ref="AU971" si="18259">IF(AU970=0,0,IF(OR(AT971=0,AT971=12),1,AT971+1))</f>
        <v>0</v>
      </c>
      <c r="AV971" s="66">
        <f t="shared" ref="AV971" si="18260">IF(AV970=0,0,IF(OR(AU971=0,AU971=12),1,AU971+1))</f>
        <v>0</v>
      </c>
      <c r="AW971" s="66">
        <f t="shared" ref="AW971" si="18261">IF(AW970=0,0,IF(OR(AV971=0,AV971=12),1,AV971+1))</f>
        <v>0</v>
      </c>
      <c r="AX971" s="66">
        <f t="shared" ref="AX971" si="18262">IF(AX970=0,0,IF(OR(AW971=0,AW971=12),1,AW971+1))</f>
        <v>0</v>
      </c>
      <c r="AY971" s="66">
        <f t="shared" ref="AY971" si="18263">IF(AY970=0,0,IF(OR(AX971=0,AX971=12),1,AX971+1))</f>
        <v>0</v>
      </c>
      <c r="AZ971" s="66">
        <f t="shared" ref="AZ971" si="18264">IF(AZ970=0,0,IF(OR(AY971=0,AY971=12),1,AY971+1))</f>
        <v>0</v>
      </c>
      <c r="BA971" s="66">
        <f t="shared" ref="BA971" si="18265">IF(BA970=0,0,IF(OR(AZ971=0,AZ971=12),1,AZ971+1))</f>
        <v>0</v>
      </c>
      <c r="BB971" s="66">
        <f t="shared" ref="BB971" si="18266">IF(BB970=0,0,IF(OR(BA971=0,BA971=12),1,BA971+1))</f>
        <v>0</v>
      </c>
      <c r="BC971" s="66">
        <f t="shared" ref="BC971" si="18267">IF(BC970=0,0,IF(OR(BB971=0,BB971=12),1,BB971+1))</f>
        <v>0</v>
      </c>
      <c r="BD971" s="66">
        <f t="shared" ref="BD971" si="18268">IF(BD970=0,0,IF(OR(BC971=0,BC971=12),1,BC971+1))</f>
        <v>0</v>
      </c>
      <c r="BE971" s="66">
        <f t="shared" ref="BE971" si="18269">IF(BE970=0,0,IF(OR(BD971=0,BD971=12),1,BD971+1))</f>
        <v>0</v>
      </c>
      <c r="BF971" s="66">
        <f t="shared" ref="BF971" si="18270">IF(BF970=0,0,IF(OR(BE971=0,BE971=12),1,BE971+1))</f>
        <v>0</v>
      </c>
      <c r="BG971" s="66">
        <f t="shared" ref="BG971" si="18271">IF(BG970=0,0,IF(OR(BF971=0,BF971=12),1,BF971+1))</f>
        <v>0</v>
      </c>
      <c r="BH971" s="66">
        <f t="shared" ref="BH971" si="18272">IF(BH970=0,0,IF(OR(BG971=0,BG971=12),1,BG971+1))</f>
        <v>0</v>
      </c>
      <c r="BI971" s="66">
        <f t="shared" ref="BI971" si="18273">IF(BI970=0,0,IF(OR(BH971=0,BH971=12),1,BH971+1))</f>
        <v>0</v>
      </c>
      <c r="BJ971" s="66">
        <f t="shared" ref="BJ971" si="18274">IF(BJ970=0,0,IF(OR(BI971=0,BI971=12),1,BI971+1))</f>
        <v>0</v>
      </c>
      <c r="BK971" s="66">
        <f t="shared" ref="BK971" si="18275">IF(BK970=0,0,IF(OR(BJ971=0,BJ971=12),1,BJ971+1))</f>
        <v>0</v>
      </c>
      <c r="BL971" s="66">
        <f t="shared" ref="BL971" si="18276">IF(BL970=0,0,IF(OR(BK971=0,BK971=12),1,BK971+1))</f>
        <v>0</v>
      </c>
      <c r="BM971" s="66">
        <f t="shared" ref="BM971" si="18277">IF(BM970=0,0,IF(OR(BL971=0,BL971=12),1,BL971+1))</f>
        <v>0</v>
      </c>
      <c r="BN971" s="362"/>
      <c r="BO971" s="364"/>
      <c r="BP971" s="366"/>
      <c r="BQ971" s="366"/>
      <c r="BR971" s="106"/>
      <c r="BS971" s="106"/>
      <c r="BT971" s="106"/>
      <c r="BU971" s="106"/>
      <c r="BV971" s="106"/>
      <c r="BW971" s="106"/>
      <c r="BX971" s="106"/>
      <c r="BY971" s="106"/>
      <c r="BZ971" s="106"/>
      <c r="CA971" s="106"/>
      <c r="CB971" s="106"/>
      <c r="CC971" s="106"/>
      <c r="CD971" s="106"/>
      <c r="CE971" s="106"/>
      <c r="CF971" s="106"/>
      <c r="CG971" s="106"/>
    </row>
    <row r="972" spans="1:85" s="245" customFormat="1" ht="43.5" x14ac:dyDescent="0.35">
      <c r="A972" s="243"/>
      <c r="B972" s="128"/>
      <c r="C972" s="80"/>
      <c r="D972" s="80"/>
      <c r="E972" s="80"/>
      <c r="F972" s="80"/>
      <c r="G972" s="80"/>
      <c r="H972" s="80"/>
      <c r="I972" s="80"/>
      <c r="J972" s="80"/>
      <c r="K972" s="80"/>
      <c r="L972" s="80"/>
      <c r="M972" s="64"/>
      <c r="N972" s="7"/>
      <c r="O972" s="192"/>
      <c r="P972" s="106"/>
      <c r="Q972" s="63" t="s">
        <v>237</v>
      </c>
      <c r="R972" s="68">
        <f>IF(R971&gt;0,IF(R975&gt;$L968,$L968,R975),0)</f>
        <v>0</v>
      </c>
      <c r="S972" s="68">
        <f>IF(S971&gt;0,IF((SUMIFS($R974:R974,$R971:R971,12)+IF(R971=12,0,R972)+S975)&gt;=$L968,$L968-FLOOR(SUMIFS($R974:R974,$R971:R971,12),1),IF(S971=1,S975,S975+R972)),0)</f>
        <v>0</v>
      </c>
      <c r="T972" s="68">
        <f>IF(T971&gt;0,IF((SUMIFS($R974:S974,$R971:S971,12)+IF(S971=12,0,S972)+T975)&gt;=$L968,$L968-FLOOR(SUMIFS($R974:S974,$R971:S971,12),1),IF(T971=1,T975,T975+S972)),0)</f>
        <v>0</v>
      </c>
      <c r="U972" s="68">
        <f>IF(U971&gt;0,IF((SUMIFS($R974:T974,$R971:T971,12)+IF(T971=12,0,T972)+U975)&gt;=$L968,$L968-FLOOR(SUMIFS($R974:T974,$R971:T971,12),1),IF(U971=1,U975,U975+T972)),0)</f>
        <v>0</v>
      </c>
      <c r="V972" s="68">
        <f>IF(V971&gt;0,IF((SUMIFS($R974:U974,$R971:U971,12)+IF(U971=12,0,U972)+V975)&gt;=$L968,$L968-FLOOR(SUMIFS($R974:U974,$R971:U971,12),1),IF(V971=1,V975,V975+U972)),0)</f>
        <v>0</v>
      </c>
      <c r="W972" s="68">
        <f>IF(W971&gt;0,IF((SUMIFS($R974:V974,$R971:V971,12)+IF(V971=12,0,V972)+W975)&gt;=$L968,$L968-FLOOR(SUMIFS($R974:V974,$R971:V971,12),1),IF(W971=1,W975,W975+V972)),0)</f>
        <v>0</v>
      </c>
      <c r="X972" s="68">
        <f>IF(X971&gt;0,IF((SUMIFS($R974:W974,$R971:W971,12)+IF(W971=12,0,W972)+X975)&gt;=$L968,$L968-FLOOR(SUMIFS($R974:W974,$R971:W971,12),1),IF(X971=1,X975,X975+W972)),0)</f>
        <v>0</v>
      </c>
      <c r="Y972" s="68">
        <f>IF(Y971&gt;0,IF((SUMIFS($R974:X974,$R971:X971,12)+IF(X971=12,0,X972)+Y975)&gt;=$L968,$L968-FLOOR(SUMIFS($R974:X974,$R971:X971,12),1),IF(Y971=1,Y975,Y975+X972)),0)</f>
        <v>0</v>
      </c>
      <c r="Z972" s="68">
        <f>IF(Z971&gt;0,IF((SUMIFS($R974:Y974,$R971:Y971,12)+IF(Y971=12,0,Y972)+Z975)&gt;=$L968,$L968-FLOOR(SUMIFS($R974:Y974,$R971:Y971,12),1),IF(Z971=1,Z975,Z975+Y972)),0)</f>
        <v>0</v>
      </c>
      <c r="AA972" s="68">
        <f>IF(AA971&gt;0,IF((SUMIFS($R974:Z974,$R971:Z971,12)+IF(Z971=12,0,Z972)+AA975)&gt;=$L968,$L968-FLOOR(SUMIFS($R974:Z974,$R971:Z971,12),1),IF(AA971=1,AA975,AA975+Z972)),0)</f>
        <v>0</v>
      </c>
      <c r="AB972" s="68">
        <f>IF(AB971&gt;0,IF((SUMIFS($R974:AA974,$R971:AA971,12)+IF(AA971=12,0,AA972)+AB975)&gt;=$L968,$L968-FLOOR(SUMIFS($R974:AA974,$R971:AA971,12),1),IF(AB971=1,AB975,AB975+AA972)),0)</f>
        <v>0</v>
      </c>
      <c r="AC972" s="68">
        <f>IF(AC971&gt;0,IF((SUMIFS($R974:AB974,$R971:AB971,12)+IF(AB971=12,0,AB972)+AC975)&gt;=$L968,$L968-FLOOR(SUMIFS($R974:AB974,$R971:AB971,12),1),IF(AC971=1,AC975,AC975+AB972)),0)</f>
        <v>0</v>
      </c>
      <c r="AD972" s="68">
        <f>IF(AD971&gt;0,IF((SUMIFS($R974:AC974,$R971:AC971,12)+IF(AC971=12,0,AC972)+AD975)&gt;=$L968,$L968-FLOOR(SUMIFS($R974:AC974,$R971:AC971,12),1),IF(AD971=1,AD975,AD975+AC972)),0)</f>
        <v>0</v>
      </c>
      <c r="AE972" s="68">
        <f>IF(AE971&gt;0,IF((SUMIFS($R974:AD974,$R971:AD971,12)+IF(AD971=12,0,AD972)+AE975)&gt;=$L968,$L968-FLOOR(SUMIFS($R974:AD974,$R971:AD971,12),1),IF(AE971=1,AE975,AE975+AD972)),0)</f>
        <v>0</v>
      </c>
      <c r="AF972" s="68">
        <f>IF(AF971&gt;0,IF((SUMIFS($R974:AE974,$R971:AE971,12)+IF(AE971=12,0,AE972)+AF975)&gt;=$L968,$L968-FLOOR(SUMIFS($R974:AE974,$R971:AE971,12),1),IF(AF971=1,AF975,AF975+AE972)),0)</f>
        <v>0</v>
      </c>
      <c r="AG972" s="68">
        <f>IF(AG971&gt;0,IF((SUMIFS($R974:AF974,$R971:AF971,12)+IF(AF971=12,0,AF972)+AG975)&gt;=$L968,$L968-FLOOR(SUMIFS($R974:AF974,$R971:AF971,12),1),IF(AG971=1,AG975,AG975+AF972)),0)</f>
        <v>0</v>
      </c>
      <c r="AH972" s="68">
        <f>IF(AH971&gt;0,IF((SUMIFS($R974:AG974,$R971:AG971,12)+IF(AG971=12,0,AG972)+AH975)&gt;=$L968,$L968-FLOOR(SUMIFS($R974:AG974,$R971:AG971,12),1),IF(AH971=1,AH975,AH975+AG972)),0)</f>
        <v>0</v>
      </c>
      <c r="AI972" s="68">
        <f>IF(AI971&gt;0,IF((SUMIFS($R974:AH974,$R971:AH971,12)+IF(AH971=12,0,AH972)+AI975)&gt;=$L968,$L968-FLOOR(SUMIFS($R974:AH974,$R971:AH971,12),1),IF(AI971=1,AI975,AI975+AH972)),0)</f>
        <v>0</v>
      </c>
      <c r="AJ972" s="68">
        <f>IF(AJ971&gt;0,IF((SUMIFS($R974:AI974,$R971:AI971,12)+IF(AI971=12,0,AI972)+AJ975)&gt;=$L968,$L968-FLOOR(SUMIFS($R974:AI974,$R971:AI971,12),1),IF(AJ971=1,AJ975,AJ975+AI972)),0)</f>
        <v>0</v>
      </c>
      <c r="AK972" s="68">
        <f>IF(AK971&gt;0,IF((SUMIFS($R974:AJ974,$R971:AJ971,12)+IF(AJ971=12,0,AJ972)+AK975)&gt;=$L968,$L968-FLOOR(SUMIFS($R974:AJ974,$R971:AJ971,12),1),IF(AK971=1,AK975,AK975+AJ972)),0)</f>
        <v>0</v>
      </c>
      <c r="AL972" s="68">
        <f>IF(AL971&gt;0,IF((SUMIFS($R974:AK974,$R971:AK971,12)+IF(AK971=12,0,AK972)+AL975)&gt;=$L968,$L968-FLOOR(SUMIFS($R974:AK974,$R971:AK971,12),1),IF(AL971=1,AL975,AL975+AK972)),0)</f>
        <v>0</v>
      </c>
      <c r="AM972" s="68">
        <f>IF(AM971&gt;0,IF((SUMIFS($R974:AL974,$R971:AL971,12)+IF(AL971=12,0,AL972)+AM975)&gt;=$L968,$L968-FLOOR(SUMIFS($R974:AL974,$R971:AL971,12),1),IF(AM971=1,AM975,AM975+AL972)),0)</f>
        <v>0</v>
      </c>
      <c r="AN972" s="68">
        <f>IF(AN971&gt;0,IF((SUMIFS($R974:AM974,$R971:AM971,12)+IF(AM971=12,0,AM972)+AN975)&gt;=$L968,$L968-FLOOR(SUMIFS($R974:AM974,$R971:AM971,12),1),IF(AN971=1,AN975,AN975+AM972)),0)</f>
        <v>0</v>
      </c>
      <c r="AO972" s="68">
        <f>IF(AO971&gt;0,IF((SUMIFS($R974:AN974,$R971:AN971,12)+IF(AN971=12,0,AN972)+AO975)&gt;=$L968,$L968-FLOOR(SUMIFS($R974:AN974,$R971:AN971,12),1),IF(AO971=1,AO975,AO975+AN972)),0)</f>
        <v>0</v>
      </c>
      <c r="AP972" s="68">
        <f>IF(AP971&gt;0,IF((SUMIFS($R974:AO974,$R971:AO971,12)+IF(AO971=12,0,AO972)+AP975)&gt;=$L968,$L968-FLOOR(SUMIFS($R974:AO974,$R971:AO971,12),1),IF(AP971=1,AP975,AP975+AO972)),0)</f>
        <v>0</v>
      </c>
      <c r="AQ972" s="68">
        <f>IF(AQ971&gt;0,IF((SUMIFS($R974:AP974,$R971:AP971,12)+IF(AP971=12,0,AP972)+AQ975)&gt;=$L968,$L968-FLOOR(SUMIFS($R974:AP974,$R971:AP971,12),1),IF(AQ971=1,AQ975,AQ975+AP972)),0)</f>
        <v>0</v>
      </c>
      <c r="AR972" s="68">
        <f>IF(AR971&gt;0,IF((SUMIFS($R974:AQ974,$R971:AQ971,12)+IF(AQ971=12,0,AQ972)+AR975)&gt;=$L968,$L968-FLOOR(SUMIFS($R974:AQ974,$R971:AQ971,12),1),IF(AR971=1,AR975,AR975+AQ972)),0)</f>
        <v>0</v>
      </c>
      <c r="AS972" s="68">
        <f>IF(AS971&gt;0,IF((SUMIFS($R974:AR974,$R971:AR971,12)+IF(AR971=12,0,AR972)+AS975)&gt;=$L968,$L968-FLOOR(SUMIFS($R974:AR974,$R971:AR971,12),1),IF(AS971=1,AS975,AS975+AR972)),0)</f>
        <v>0</v>
      </c>
      <c r="AT972" s="68">
        <f>IF(AT971&gt;0,IF((SUMIFS($R974:AS974,$R971:AS971,12)+IF(AS971=12,0,AS972)+AT975)&gt;=$L968,$L968-FLOOR(SUMIFS($R974:AS974,$R971:AS971,12),1),IF(AT971=1,AT975,AT975+AS972)),0)</f>
        <v>0</v>
      </c>
      <c r="AU972" s="68">
        <f>IF(AU971&gt;0,IF((SUMIFS($R974:AT974,$R971:AT971,12)+IF(AT971=12,0,AT972)+AU975)&gt;=$L968,$L968-FLOOR(SUMIFS($R974:AT974,$R971:AT971,12),1),IF(AU971=1,AU975,AU975+AT972)),0)</f>
        <v>0</v>
      </c>
      <c r="AV972" s="68">
        <f>IF(AV971&gt;0,IF((SUMIFS($R974:AU974,$R971:AU971,12)+IF(AU971=12,0,AU972)+AV975)&gt;=$L968,$L968-FLOOR(SUMIFS($R974:AU974,$R971:AU971,12),1),IF(AV971=1,AV975,AV975+AU972)),0)</f>
        <v>0</v>
      </c>
      <c r="AW972" s="68">
        <f>IF(AW971&gt;0,IF((SUMIFS($R974:AV974,$R971:AV971,12)+IF(AV971=12,0,AV972)+AW975)&gt;=$L968,$L968-FLOOR(SUMIFS($R974:AV974,$R971:AV971,12),1),IF(AW971=1,AW975,AW975+AV972)),0)</f>
        <v>0</v>
      </c>
      <c r="AX972" s="68">
        <f>IF(AX971&gt;0,IF((SUMIFS($R974:AW974,$R971:AW971,12)+IF(AW971=12,0,AW972)+AX975)&gt;=$L968,$L968-FLOOR(SUMIFS($R974:AW974,$R971:AW971,12),1),IF(AX971=1,AX975,AX975+AW972)),0)</f>
        <v>0</v>
      </c>
      <c r="AY972" s="68">
        <f>IF(AY971&gt;0,IF((SUMIFS($R974:AX974,$R971:AX971,12)+IF(AX971=12,0,AX972)+AY975)&gt;=$L968,$L968-FLOOR(SUMIFS($R974:AX974,$R971:AX971,12),1),IF(AY971=1,AY975,AY975+AX972)),0)</f>
        <v>0</v>
      </c>
      <c r="AZ972" s="68">
        <f>IF(AZ971&gt;0,IF((SUMIFS($R974:AY974,$R971:AY971,12)+IF(AY971=12,0,AY972)+AZ975)&gt;=$L968,$L968-FLOOR(SUMIFS($R974:AY974,$R971:AY971,12),1),IF(AZ971=1,AZ975,AZ975+AY972)),0)</f>
        <v>0</v>
      </c>
      <c r="BA972" s="68">
        <f>IF(BA971&gt;0,IF((SUMIFS($R974:AZ974,$R971:AZ971,12)+IF(AZ971=12,0,AZ972)+BA975)&gt;=$L968,$L968-FLOOR(SUMIFS($R974:AZ974,$R971:AZ971,12),1),IF(BA971=1,BA975,BA975+AZ972)),0)</f>
        <v>0</v>
      </c>
      <c r="BB972" s="68">
        <f>IF(BB971&gt;0,IF((SUMIFS($R974:BA974,$R971:BA971,12)+IF(BA971=12,0,BA972)+BB975)&gt;=$L968,$L968-FLOOR(SUMIFS($R974:BA974,$R971:BA971,12),1),IF(BB971=1,BB975,BB975+BA972)),0)</f>
        <v>0</v>
      </c>
      <c r="BC972" s="68">
        <f>IF(BC971&gt;0,IF((SUMIFS($R974:BB974,$R971:BB971,12)+IF(BB971=12,0,BB972)+BC975)&gt;=$L968,$L968-FLOOR(SUMIFS($R974:BB974,$R971:BB971,12),1),IF(BC971=1,BC975,BC975+BB972)),0)</f>
        <v>0</v>
      </c>
      <c r="BD972" s="68">
        <f>IF(BD971&gt;0,IF((SUMIFS($R974:BC974,$R971:BC971,12)+IF(BC971=12,0,BC972)+BD975)&gt;=$L968,$L968-FLOOR(SUMIFS($R974:BC974,$R971:BC971,12),1),IF(BD971=1,BD975,BD975+BC972)),0)</f>
        <v>0</v>
      </c>
      <c r="BE972" s="68">
        <f>IF(BE971&gt;0,IF((SUMIFS($R974:BD974,$R971:BD971,12)+IF(BD971=12,0,BD972)+BE975)&gt;=$L968,$L968-FLOOR(SUMIFS($R974:BD974,$R971:BD971,12),1),IF(BE971=1,BE975,BE975+BD972)),0)</f>
        <v>0</v>
      </c>
      <c r="BF972" s="68">
        <f>IF(BF971&gt;0,IF((SUMIFS($R974:BE974,$R971:BE971,12)+IF(BE971=12,0,BE972)+BF975)&gt;=$L968,$L968-FLOOR(SUMIFS($R974:BE974,$R971:BE971,12),1),IF(BF971=1,BF975,BF975+BE972)),0)</f>
        <v>0</v>
      </c>
      <c r="BG972" s="68">
        <f>IF(BG971&gt;0,IF((SUMIFS($R974:BF974,$R971:BF971,12)+IF(BF971=12,0,BF972)+BG975)&gt;=$L968,$L968-FLOOR(SUMIFS($R974:BF974,$R971:BF971,12),1),IF(BG971=1,BG975,BG975+BF972)),0)</f>
        <v>0</v>
      </c>
      <c r="BH972" s="68">
        <f>IF(BH971&gt;0,IF((SUMIFS($R974:BG974,$R971:BG971,12)+IF(BG971=12,0,BG972)+BH975)&gt;=$L968,$L968-FLOOR(SUMIFS($R974:BG974,$R971:BG971,12),1),IF(BH971=1,BH975,BH975+BG972)),0)</f>
        <v>0</v>
      </c>
      <c r="BI972" s="68">
        <f>IF(BI971&gt;0,IF((SUMIFS($R974:BH974,$R971:BH971,12)+IF(BH971=12,0,BH972)+BI975)&gt;=$L968,$L968-FLOOR(SUMIFS($R974:BH974,$R971:BH971,12),1),IF(BI971=1,BI975,BI975+BH972)),0)</f>
        <v>0</v>
      </c>
      <c r="BJ972" s="68">
        <f>IF(BJ971&gt;0,IF((SUMIFS($R974:BI974,$R971:BI971,12)+IF(BI971=12,0,BI972)+BJ975)&gt;=$L968,$L968-FLOOR(SUMIFS($R974:BI974,$R971:BI971,12),1),IF(BJ971=1,BJ975,BJ975+BI972)),0)</f>
        <v>0</v>
      </c>
      <c r="BK972" s="68">
        <f>IF(BK971&gt;0,IF((SUMIFS($R974:BJ974,$R971:BJ971,12)+IF(BJ971=12,0,BJ972)+BK975)&gt;=$L968,$L968-FLOOR(SUMIFS($R974:BJ974,$R971:BJ971,12),1),IF(BK971=1,BK975,BK975+BJ972)),0)</f>
        <v>0</v>
      </c>
      <c r="BL972" s="68">
        <f>IF(BL971&gt;0,IF((SUMIFS($R974:BK974,$R971:BK971,12)+IF(BK971=12,0,BK972)+BL975)&gt;=$L968,$L968-FLOOR(SUMIFS($R974:BK974,$R971:BK971,12),1),IF(BL971=1,BL975,BL975+BK972)),0)</f>
        <v>0</v>
      </c>
      <c r="BM972" s="68">
        <f>IF(BM971&gt;0,IF((SUMIFS($R974:BL974,$R971:BL971,12)+IF(BL971=12,0,BL972)+BM975)&gt;=$L968,$L968-FLOOR(SUMIFS($R974:BL974,$R971:BL971,12),1),IF(BM971=1,BM975,BM975+BL972)),0)</f>
        <v>0</v>
      </c>
      <c r="BN972" s="362"/>
      <c r="BO972" s="364"/>
      <c r="BP972" s="366"/>
      <c r="BQ972" s="366"/>
      <c r="BR972" s="106"/>
      <c r="BS972" s="106"/>
      <c r="BT972" s="106"/>
      <c r="BU972" s="106"/>
      <c r="BV972" s="106"/>
      <c r="BW972" s="106"/>
      <c r="BX972" s="106"/>
      <c r="BY972" s="106"/>
      <c r="BZ972" s="106"/>
      <c r="CA972" s="106"/>
      <c r="CB972" s="106"/>
      <c r="CC972" s="106"/>
      <c r="CD972" s="106"/>
      <c r="CE972" s="106"/>
      <c r="CF972" s="106"/>
      <c r="CG972" s="106"/>
    </row>
    <row r="973" spans="1:85" s="245" customFormat="1" ht="41.5" hidden="1" customHeight="1" x14ac:dyDescent="0.35">
      <c r="A973" s="243"/>
      <c r="B973" s="128"/>
      <c r="C973" s="80"/>
      <c r="D973" s="80"/>
      <c r="E973" s="80"/>
      <c r="F973" s="80"/>
      <c r="G973" s="80"/>
      <c r="H973" s="80"/>
      <c r="I973" s="80"/>
      <c r="J973" s="80"/>
      <c r="K973" s="80"/>
      <c r="L973" s="80"/>
      <c r="M973" s="64"/>
      <c r="N973" s="7"/>
      <c r="O973" s="192"/>
      <c r="P973" s="106"/>
      <c r="Q973" s="65" t="s">
        <v>161</v>
      </c>
      <c r="R973" s="67">
        <f>IF(R968&gt;0,R969,0)</f>
        <v>0</v>
      </c>
      <c r="S973" s="67">
        <f t="shared" ref="S973" si="18278">IF(S968&gt;0,IF(S971=1,S969,S969+R973),R973)</f>
        <v>0</v>
      </c>
      <c r="T973" s="67">
        <f t="shared" ref="T973" si="18279">IF(T968&gt;0,IF(T971=1,T969,T969+S973),S973)</f>
        <v>0</v>
      </c>
      <c r="U973" s="67">
        <f t="shared" ref="U973" si="18280">IF(U968&gt;0,IF(U971=1,U969,U969+T973),T973)</f>
        <v>0</v>
      </c>
      <c r="V973" s="67">
        <f t="shared" ref="V973" si="18281">IF(V968&gt;0,IF(V971=1,V969,V969+U973),U973)</f>
        <v>0</v>
      </c>
      <c r="W973" s="67">
        <f t="shared" ref="W973" si="18282">IF(W968&gt;0,IF(W971=1,W969,W969+V973),V973)</f>
        <v>0</v>
      </c>
      <c r="X973" s="67">
        <f t="shared" ref="X973" si="18283">IF(X968&gt;0,IF(X971=1,X969,X969+W973),W973)</f>
        <v>0</v>
      </c>
      <c r="Y973" s="67">
        <f t="shared" ref="Y973" si="18284">IF(Y968&gt;0,IF(Y971=1,Y969,Y969+X973),X973)</f>
        <v>0</v>
      </c>
      <c r="Z973" s="67">
        <f t="shared" ref="Z973" si="18285">IF(Z968&gt;0,IF(Z971=1,Z969,Z969+Y973),Y973)</f>
        <v>0</v>
      </c>
      <c r="AA973" s="67">
        <f t="shared" ref="AA973" si="18286">IF(AA968&gt;0,IF(AA971=1,AA969,AA969+Z973),Z973)</f>
        <v>0</v>
      </c>
      <c r="AB973" s="67">
        <f t="shared" ref="AB973" si="18287">IF(AB968&gt;0,IF(AB971=1,AB969,AB969+AA973),AA973)</f>
        <v>0</v>
      </c>
      <c r="AC973" s="67">
        <f t="shared" ref="AC973" si="18288">IF(AC968&gt;0,IF(AC971=1,AC969,AC969+AB973),AB973)</f>
        <v>0</v>
      </c>
      <c r="AD973" s="67">
        <f t="shared" ref="AD973" si="18289">IF(AD968&gt;0,IF(AD971=1,AD969,AD969+AC973),AC973)</f>
        <v>0</v>
      </c>
      <c r="AE973" s="67">
        <f t="shared" ref="AE973" si="18290">IF(AE968&gt;0,IF(AE971=1,AE969,AE969+AD973),AD973)</f>
        <v>0</v>
      </c>
      <c r="AF973" s="67">
        <f t="shared" ref="AF973" si="18291">IF(AF968&gt;0,IF(AF971=1,AF969,AF969+AE973),AE973)</f>
        <v>0</v>
      </c>
      <c r="AG973" s="67">
        <f t="shared" ref="AG973" si="18292">IF(AG968&gt;0,IF(AG971=1,AG969,AG969+AF973),AF973)</f>
        <v>0</v>
      </c>
      <c r="AH973" s="67">
        <f t="shared" ref="AH973" si="18293">IF(AH968&gt;0,IF(AH971=1,AH969,AH969+AG973),AG973)</f>
        <v>0</v>
      </c>
      <c r="AI973" s="67">
        <f t="shared" ref="AI973" si="18294">IF(AI968&gt;0,IF(AI971=1,AI969,AI969+AH973),AH973)</f>
        <v>0</v>
      </c>
      <c r="AJ973" s="67">
        <f t="shared" ref="AJ973" si="18295">IF(AJ968&gt;0,IF(AJ971=1,AJ969,AJ969+AI973),AI973)</f>
        <v>0</v>
      </c>
      <c r="AK973" s="67">
        <f t="shared" ref="AK973" si="18296">IF(AK968&gt;0,IF(AK971=1,AK969,AK969+AJ973),AJ973)</f>
        <v>0</v>
      </c>
      <c r="AL973" s="67">
        <f t="shared" ref="AL973" si="18297">IF(AL968&gt;0,IF(AL971=1,AL969,AL969+AK973),AK973)</f>
        <v>0</v>
      </c>
      <c r="AM973" s="67">
        <f t="shared" ref="AM973" si="18298">IF(AM968&gt;0,IF(AM971=1,AM969,AM969+AL973),AL973)</f>
        <v>0</v>
      </c>
      <c r="AN973" s="67">
        <f t="shared" ref="AN973" si="18299">IF(AN968&gt;0,IF(AN971=1,AN969,AN969+AM973),AM973)</f>
        <v>0</v>
      </c>
      <c r="AO973" s="67">
        <f t="shared" ref="AO973" si="18300">IF(AO968&gt;0,IF(AO971=1,AO969,AO969+AN973),AN973)</f>
        <v>0</v>
      </c>
      <c r="AP973" s="67">
        <f t="shared" ref="AP973" si="18301">IF(AP968&gt;0,IF(AP971=1,AP969,AP969+AO973),AO973)</f>
        <v>0</v>
      </c>
      <c r="AQ973" s="67">
        <f t="shared" ref="AQ973" si="18302">IF(AQ968&gt;0,IF(AQ971=1,AQ969,AQ969+AP973),AP973)</f>
        <v>0</v>
      </c>
      <c r="AR973" s="67">
        <f t="shared" ref="AR973" si="18303">IF(AR968&gt;0,IF(AR971=1,AR969,AR969+AQ973),AQ973)</f>
        <v>0</v>
      </c>
      <c r="AS973" s="67">
        <f t="shared" ref="AS973" si="18304">IF(AS968&gt;0,IF(AS971=1,AS969,AS969+AR973),AR973)</f>
        <v>0</v>
      </c>
      <c r="AT973" s="67">
        <f t="shared" ref="AT973" si="18305">IF(AT968&gt;0,IF(AT971=1,AT969,AT969+AS973),AS973)</f>
        <v>0</v>
      </c>
      <c r="AU973" s="67">
        <f t="shared" ref="AU973" si="18306">IF(AU968&gt;0,IF(AU971=1,AU969,AU969+AT973),AT973)</f>
        <v>0</v>
      </c>
      <c r="AV973" s="67">
        <f t="shared" ref="AV973" si="18307">IF(AV968&gt;0,IF(AV971=1,AV969,AV969+AU973),AU973)</f>
        <v>0</v>
      </c>
      <c r="AW973" s="67">
        <f t="shared" ref="AW973" si="18308">IF(AW968&gt;0,IF(AW971=1,AW969,AW969+AV973),AV973)</f>
        <v>0</v>
      </c>
      <c r="AX973" s="67">
        <f t="shared" ref="AX973" si="18309">IF(AX968&gt;0,IF(AX971=1,AX969,AX969+AW973),AW973)</f>
        <v>0</v>
      </c>
      <c r="AY973" s="67">
        <f t="shared" ref="AY973" si="18310">IF(AY968&gt;0,IF(AY971=1,AY969,AY969+AX973),AX973)</f>
        <v>0</v>
      </c>
      <c r="AZ973" s="67">
        <f t="shared" ref="AZ973" si="18311">IF(AZ968&gt;0,IF(AZ971=1,AZ969,AZ969+AY973),AY973)</f>
        <v>0</v>
      </c>
      <c r="BA973" s="67">
        <f t="shared" ref="BA973" si="18312">IF(BA968&gt;0,IF(BA971=1,BA969,BA969+AZ973),AZ973)</f>
        <v>0</v>
      </c>
      <c r="BB973" s="67">
        <f t="shared" ref="BB973" si="18313">IF(BB968&gt;0,IF(BB971=1,BB969,BB969+BA973),BA973)</f>
        <v>0</v>
      </c>
      <c r="BC973" s="67">
        <f t="shared" ref="BC973" si="18314">IF(BC968&gt;0,IF(BC971=1,BC969,BC969+BB973),BB973)</f>
        <v>0</v>
      </c>
      <c r="BD973" s="67">
        <f t="shared" ref="BD973" si="18315">IF(BD968&gt;0,IF(BD971=1,BD969,BD969+BC973),BC973)</f>
        <v>0</v>
      </c>
      <c r="BE973" s="67">
        <f t="shared" ref="BE973" si="18316">IF(BE968&gt;0,IF(BE971=1,BE969,BE969+BD973),BD973)</f>
        <v>0</v>
      </c>
      <c r="BF973" s="67">
        <f t="shared" ref="BF973" si="18317">IF(BF968&gt;0,IF(BF971=1,BF969,BF969+BE973),BE973)</f>
        <v>0</v>
      </c>
      <c r="BG973" s="67">
        <f t="shared" ref="BG973" si="18318">IF(BG968&gt;0,IF(BG971=1,BG969,BG969+BF973),BF973)</f>
        <v>0</v>
      </c>
      <c r="BH973" s="67">
        <f t="shared" ref="BH973" si="18319">IF(BH968&gt;0,IF(BH971=1,BH969,BH969+BG973),BG973)</f>
        <v>0</v>
      </c>
      <c r="BI973" s="67">
        <f t="shared" ref="BI973" si="18320">IF(BI968&gt;0,IF(BI971=1,BI969,BI969+BH973),BH973)</f>
        <v>0</v>
      </c>
      <c r="BJ973" s="67">
        <f t="shared" ref="BJ973" si="18321">IF(BJ968&gt;0,IF(BJ971=1,BJ969,BJ969+BI973),BI973)</f>
        <v>0</v>
      </c>
      <c r="BK973" s="67">
        <f t="shared" ref="BK973" si="18322">IF(BK968&gt;0,IF(BK971=1,BK969,BK969+BJ973),BJ973)</f>
        <v>0</v>
      </c>
      <c r="BL973" s="67">
        <f t="shared" ref="BL973" si="18323">IF(BL968&gt;0,IF(BL971=1,BL969,BL969+BK973),BK973)</f>
        <v>0</v>
      </c>
      <c r="BM973" s="67">
        <f t="shared" ref="BM973" si="18324">IF(BM968&gt;0,IF(BM971=1,BM969,BM969+BL973),BL973)</f>
        <v>0</v>
      </c>
      <c r="BN973" s="362"/>
      <c r="BO973" s="364"/>
      <c r="BP973" s="366"/>
      <c r="BQ973" s="366"/>
      <c r="BR973" s="106"/>
      <c r="BS973" s="106"/>
      <c r="BT973" s="106"/>
      <c r="BU973" s="106"/>
      <c r="BV973" s="106"/>
      <c r="BW973" s="106"/>
      <c r="BX973" s="106"/>
      <c r="BY973" s="106"/>
      <c r="BZ973" s="106"/>
      <c r="CA973" s="106"/>
      <c r="CB973" s="106"/>
      <c r="CC973" s="106"/>
      <c r="CD973" s="106"/>
      <c r="CE973" s="106"/>
      <c r="CF973" s="106"/>
      <c r="CG973" s="106"/>
    </row>
    <row r="974" spans="1:85" s="245" customFormat="1" ht="41.5" hidden="1" customHeight="1" x14ac:dyDescent="0.35">
      <c r="A974" s="243"/>
      <c r="B974" s="128"/>
      <c r="C974" s="80"/>
      <c r="D974" s="80"/>
      <c r="E974" s="80"/>
      <c r="F974" s="80"/>
      <c r="G974" s="80"/>
      <c r="H974" s="80"/>
      <c r="I974" s="80"/>
      <c r="J974" s="80"/>
      <c r="K974" s="80"/>
      <c r="L974" s="80"/>
      <c r="M974" s="64"/>
      <c r="N974" s="7"/>
      <c r="O974" s="192"/>
      <c r="P974" s="106"/>
      <c r="Q974" s="65" t="s">
        <v>162</v>
      </c>
      <c r="R974" s="67">
        <f>R976</f>
        <v>0</v>
      </c>
      <c r="S974" s="67">
        <f t="shared" ref="S974" si="18325">IF(S971=1,S976,S976+R974)</f>
        <v>0</v>
      </c>
      <c r="T974" s="67">
        <f t="shared" ref="T974" si="18326">IF(T971=1,T976,T976+S974)</f>
        <v>0</v>
      </c>
      <c r="U974" s="67">
        <f t="shared" ref="U974" si="18327">IF(U971=1,U976,U976+T974)</f>
        <v>0</v>
      </c>
      <c r="V974" s="67">
        <f t="shared" ref="V974" si="18328">IF(V971=1,V976,V976+U974)</f>
        <v>0</v>
      </c>
      <c r="W974" s="67">
        <f t="shared" ref="W974" si="18329">IF(W971=1,W976,W976+V974)</f>
        <v>0</v>
      </c>
      <c r="X974" s="67">
        <f t="shared" ref="X974" si="18330">IF(X971=1,X976,X976+W974)</f>
        <v>0</v>
      </c>
      <c r="Y974" s="67">
        <f t="shared" ref="Y974" si="18331">IF(Y971=1,Y976,Y976+X974)</f>
        <v>0</v>
      </c>
      <c r="Z974" s="67">
        <f t="shared" ref="Z974" si="18332">IF(Z971=1,Z976,Z976+Y974)</f>
        <v>0</v>
      </c>
      <c r="AA974" s="67">
        <f t="shared" ref="AA974" si="18333">IF(AA971=1,AA976,AA976+Z974)</f>
        <v>0</v>
      </c>
      <c r="AB974" s="67">
        <f t="shared" ref="AB974" si="18334">IF(AB971=1,AB976,AB976+AA974)</f>
        <v>0</v>
      </c>
      <c r="AC974" s="67">
        <f t="shared" ref="AC974" si="18335">IF(AC971=1,AC976,AC976+AB974)</f>
        <v>0</v>
      </c>
      <c r="AD974" s="67">
        <f t="shared" ref="AD974" si="18336">IF(AD971=1,AD976,AD976+AC974)</f>
        <v>0</v>
      </c>
      <c r="AE974" s="67">
        <f t="shared" ref="AE974" si="18337">IF(AE971=1,AE976,AE976+AD974)</f>
        <v>0</v>
      </c>
      <c r="AF974" s="67">
        <f t="shared" ref="AF974" si="18338">IF(AF971=1,AF976,AF976+AE974)</f>
        <v>0</v>
      </c>
      <c r="AG974" s="67">
        <f t="shared" ref="AG974" si="18339">IF(AG971=1,AG976,AG976+AF974)</f>
        <v>0</v>
      </c>
      <c r="AH974" s="67">
        <f t="shared" ref="AH974" si="18340">IF(AH971=1,AH976,AH976+AG974)</f>
        <v>0</v>
      </c>
      <c r="AI974" s="67">
        <f t="shared" ref="AI974" si="18341">IF(AI971=1,AI976,AI976+AH974)</f>
        <v>0</v>
      </c>
      <c r="AJ974" s="67">
        <f t="shared" ref="AJ974" si="18342">IF(AJ971=1,AJ976,AJ976+AI974)</f>
        <v>0</v>
      </c>
      <c r="AK974" s="67">
        <f t="shared" ref="AK974" si="18343">IF(AK971=1,AK976,AK976+AJ974)</f>
        <v>0</v>
      </c>
      <c r="AL974" s="67">
        <f t="shared" ref="AL974" si="18344">IF(AL971=1,AL976,AL976+AK974)</f>
        <v>0</v>
      </c>
      <c r="AM974" s="67">
        <f t="shared" ref="AM974" si="18345">IF(AM971=1,AM976,AM976+AL974)</f>
        <v>0</v>
      </c>
      <c r="AN974" s="67">
        <f t="shared" ref="AN974" si="18346">IF(AN971=1,AN976,AN976+AM974)</f>
        <v>0</v>
      </c>
      <c r="AO974" s="67">
        <f t="shared" ref="AO974" si="18347">IF(AO971=1,AO976,AO976+AN974)</f>
        <v>0</v>
      </c>
      <c r="AP974" s="67">
        <f t="shared" ref="AP974" si="18348">IF(AP971=1,AP976,AP976+AO974)</f>
        <v>0</v>
      </c>
      <c r="AQ974" s="67">
        <f t="shared" ref="AQ974" si="18349">IF(AQ971=1,AQ976,AQ976+AP974)</f>
        <v>0</v>
      </c>
      <c r="AR974" s="67">
        <f t="shared" ref="AR974" si="18350">IF(AR971=1,AR976,AR976+AQ974)</f>
        <v>0</v>
      </c>
      <c r="AS974" s="67">
        <f t="shared" ref="AS974" si="18351">IF(AS971=1,AS976,AS976+AR974)</f>
        <v>0</v>
      </c>
      <c r="AT974" s="67">
        <f t="shared" ref="AT974" si="18352">IF(AT971=1,AT976,AT976+AS974)</f>
        <v>0</v>
      </c>
      <c r="AU974" s="67">
        <f t="shared" ref="AU974" si="18353">IF(AU971=1,AU976,AU976+AT974)</f>
        <v>0</v>
      </c>
      <c r="AV974" s="67">
        <f t="shared" ref="AV974" si="18354">IF(AV971=1,AV976,AV976+AU974)</f>
        <v>0</v>
      </c>
      <c r="AW974" s="67">
        <f t="shared" ref="AW974" si="18355">IF(AW971=1,AW976,AW976+AV974)</f>
        <v>0</v>
      </c>
      <c r="AX974" s="67">
        <f t="shared" ref="AX974" si="18356">IF(AX971=1,AX976,AX976+AW974)</f>
        <v>0</v>
      </c>
      <c r="AY974" s="67">
        <f t="shared" ref="AY974" si="18357">IF(AY971=1,AY976,AY976+AX974)</f>
        <v>0</v>
      </c>
      <c r="AZ974" s="67">
        <f t="shared" ref="AZ974" si="18358">IF(AZ971=1,AZ976,AZ976+AY974)</f>
        <v>0</v>
      </c>
      <c r="BA974" s="67">
        <f t="shared" ref="BA974" si="18359">IF(BA971=1,BA976,BA976+AZ974)</f>
        <v>0</v>
      </c>
      <c r="BB974" s="67">
        <f t="shared" ref="BB974" si="18360">IF(BB971=1,BB976,BB976+BA974)</f>
        <v>0</v>
      </c>
      <c r="BC974" s="67">
        <f t="shared" ref="BC974" si="18361">IF(BC971=1,BC976,BC976+BB974)</f>
        <v>0</v>
      </c>
      <c r="BD974" s="67">
        <f t="shared" ref="BD974" si="18362">IF(BD971=1,BD976,BD976+BC974)</f>
        <v>0</v>
      </c>
      <c r="BE974" s="67">
        <f t="shared" ref="BE974" si="18363">IF(BE971=1,BE976,BE976+BD974)</f>
        <v>0</v>
      </c>
      <c r="BF974" s="67">
        <f t="shared" ref="BF974" si="18364">IF(BF971=1,BF976,BF976+BE974)</f>
        <v>0</v>
      </c>
      <c r="BG974" s="67">
        <f t="shared" ref="BG974" si="18365">IF(BG971=1,BG976,BG976+BF974)</f>
        <v>0</v>
      </c>
      <c r="BH974" s="67">
        <f t="shared" ref="BH974" si="18366">IF(BH971=1,BH976,BH976+BG974)</f>
        <v>0</v>
      </c>
      <c r="BI974" s="67">
        <f t="shared" ref="BI974" si="18367">IF(BI971=1,BI976,BI976+BH974)</f>
        <v>0</v>
      </c>
      <c r="BJ974" s="67">
        <f t="shared" ref="BJ974" si="18368">IF(BJ971=1,BJ976,BJ976+BI974)</f>
        <v>0</v>
      </c>
      <c r="BK974" s="67">
        <f t="shared" ref="BK974" si="18369">IF(BK971=1,BK976,BK976+BJ974)</f>
        <v>0</v>
      </c>
      <c r="BL974" s="67">
        <f t="shared" ref="BL974" si="18370">IF(BL971=1,BL976,BL976+BK974)</f>
        <v>0</v>
      </c>
      <c r="BM974" s="67">
        <f t="shared" ref="BM974" si="18371">IF(BM971=1,BM976,BM976+BL974)</f>
        <v>0</v>
      </c>
      <c r="BN974" s="362"/>
      <c r="BO974" s="364"/>
      <c r="BP974" s="366"/>
      <c r="BQ974" s="366"/>
      <c r="BR974" s="106"/>
      <c r="BS974" s="106"/>
      <c r="BT974" s="106"/>
      <c r="BU974" s="106"/>
      <c r="BV974" s="106"/>
      <c r="BW974" s="106"/>
      <c r="BX974" s="106"/>
      <c r="BY974" s="106"/>
      <c r="BZ974" s="106"/>
      <c r="CA974" s="106"/>
      <c r="CB974" s="106"/>
      <c r="CC974" s="106"/>
      <c r="CD974" s="106"/>
      <c r="CE974" s="106"/>
      <c r="CF974" s="106"/>
      <c r="CG974" s="106"/>
    </row>
    <row r="975" spans="1:85" s="245" customFormat="1" ht="29" x14ac:dyDescent="0.35">
      <c r="A975" s="243"/>
      <c r="B975" s="128"/>
      <c r="C975" s="80"/>
      <c r="D975" s="80"/>
      <c r="E975" s="80"/>
      <c r="F975" s="80"/>
      <c r="G975" s="80"/>
      <c r="H975" s="80"/>
      <c r="I975" s="80"/>
      <c r="J975" s="80"/>
      <c r="K975" s="80"/>
      <c r="L975" s="80"/>
      <c r="M975" s="64"/>
      <c r="N975" s="7"/>
      <c r="O975" s="192"/>
      <c r="P975" s="106"/>
      <c r="Q975" s="63" t="s">
        <v>160</v>
      </c>
      <c r="R975" s="68">
        <f t="shared" ref="R975:BM975" si="18372">1720/12*R968</f>
        <v>0</v>
      </c>
      <c r="S975" s="68">
        <f t="shared" si="18372"/>
        <v>0</v>
      </c>
      <c r="T975" s="68">
        <f t="shared" si="18372"/>
        <v>0</v>
      </c>
      <c r="U975" s="68">
        <f t="shared" si="18372"/>
        <v>0</v>
      </c>
      <c r="V975" s="68">
        <f t="shared" si="18372"/>
        <v>0</v>
      </c>
      <c r="W975" s="68">
        <f t="shared" si="18372"/>
        <v>0</v>
      </c>
      <c r="X975" s="68">
        <f t="shared" si="18372"/>
        <v>0</v>
      </c>
      <c r="Y975" s="68">
        <f t="shared" si="18372"/>
        <v>0</v>
      </c>
      <c r="Z975" s="68">
        <f t="shared" si="18372"/>
        <v>0</v>
      </c>
      <c r="AA975" s="68">
        <f t="shared" si="18372"/>
        <v>0</v>
      </c>
      <c r="AB975" s="68">
        <f t="shared" si="18372"/>
        <v>0</v>
      </c>
      <c r="AC975" s="68">
        <f t="shared" si="18372"/>
        <v>0</v>
      </c>
      <c r="AD975" s="68">
        <f t="shared" si="18372"/>
        <v>0</v>
      </c>
      <c r="AE975" s="68">
        <f t="shared" si="18372"/>
        <v>0</v>
      </c>
      <c r="AF975" s="68">
        <f t="shared" si="18372"/>
        <v>0</v>
      </c>
      <c r="AG975" s="68">
        <f t="shared" si="18372"/>
        <v>0</v>
      </c>
      <c r="AH975" s="68">
        <f t="shared" si="18372"/>
        <v>0</v>
      </c>
      <c r="AI975" s="68">
        <f t="shared" si="18372"/>
        <v>0</v>
      </c>
      <c r="AJ975" s="68">
        <f t="shared" si="18372"/>
        <v>0</v>
      </c>
      <c r="AK975" s="68">
        <f t="shared" si="18372"/>
        <v>0</v>
      </c>
      <c r="AL975" s="68">
        <f t="shared" si="18372"/>
        <v>0</v>
      </c>
      <c r="AM975" s="68">
        <f t="shared" si="18372"/>
        <v>0</v>
      </c>
      <c r="AN975" s="68">
        <f t="shared" si="18372"/>
        <v>0</v>
      </c>
      <c r="AO975" s="68">
        <f t="shared" si="18372"/>
        <v>0</v>
      </c>
      <c r="AP975" s="68">
        <f t="shared" si="18372"/>
        <v>0</v>
      </c>
      <c r="AQ975" s="68">
        <f t="shared" si="18372"/>
        <v>0</v>
      </c>
      <c r="AR975" s="68">
        <f t="shared" si="18372"/>
        <v>0</v>
      </c>
      <c r="AS975" s="68">
        <f t="shared" si="18372"/>
        <v>0</v>
      </c>
      <c r="AT975" s="68">
        <f t="shared" si="18372"/>
        <v>0</v>
      </c>
      <c r="AU975" s="68">
        <f t="shared" si="18372"/>
        <v>0</v>
      </c>
      <c r="AV975" s="68">
        <f t="shared" si="18372"/>
        <v>0</v>
      </c>
      <c r="AW975" s="68">
        <f t="shared" si="18372"/>
        <v>0</v>
      </c>
      <c r="AX975" s="68">
        <f t="shared" si="18372"/>
        <v>0</v>
      </c>
      <c r="AY975" s="68">
        <f t="shared" si="18372"/>
        <v>0</v>
      </c>
      <c r="AZ975" s="68">
        <f t="shared" si="18372"/>
        <v>0</v>
      </c>
      <c r="BA975" s="68">
        <f t="shared" si="18372"/>
        <v>0</v>
      </c>
      <c r="BB975" s="68">
        <f t="shared" si="18372"/>
        <v>0</v>
      </c>
      <c r="BC975" s="68">
        <f t="shared" si="18372"/>
        <v>0</v>
      </c>
      <c r="BD975" s="68">
        <f t="shared" si="18372"/>
        <v>0</v>
      </c>
      <c r="BE975" s="68">
        <f t="shared" si="18372"/>
        <v>0</v>
      </c>
      <c r="BF975" s="68">
        <f t="shared" si="18372"/>
        <v>0</v>
      </c>
      <c r="BG975" s="68">
        <f t="shared" si="18372"/>
        <v>0</v>
      </c>
      <c r="BH975" s="68">
        <f t="shared" si="18372"/>
        <v>0</v>
      </c>
      <c r="BI975" s="68">
        <f t="shared" si="18372"/>
        <v>0</v>
      </c>
      <c r="BJ975" s="68">
        <f t="shared" si="18372"/>
        <v>0</v>
      </c>
      <c r="BK975" s="68">
        <f t="shared" si="18372"/>
        <v>0</v>
      </c>
      <c r="BL975" s="68">
        <f t="shared" si="18372"/>
        <v>0</v>
      </c>
      <c r="BM975" s="68">
        <f t="shared" si="18372"/>
        <v>0</v>
      </c>
      <c r="BN975" s="362"/>
      <c r="BO975" s="364"/>
      <c r="BP975" s="366"/>
      <c r="BQ975" s="366"/>
      <c r="BR975" s="106"/>
      <c r="BS975" s="106"/>
      <c r="BT975" s="106"/>
      <c r="BU975" s="106"/>
      <c r="BV975" s="106"/>
      <c r="BW975" s="106"/>
      <c r="BX975" s="106"/>
      <c r="BY975" s="106"/>
      <c r="BZ975" s="106"/>
      <c r="CA975" s="106"/>
      <c r="CB975" s="106"/>
      <c r="CC975" s="106"/>
      <c r="CD975" s="106"/>
      <c r="CE975" s="106"/>
      <c r="CF975" s="106"/>
      <c r="CG975" s="106"/>
    </row>
    <row r="976" spans="1:85" s="245" customFormat="1" ht="29" x14ac:dyDescent="0.35">
      <c r="A976" s="243"/>
      <c r="B976" s="128"/>
      <c r="C976" s="80"/>
      <c r="D976" s="80"/>
      <c r="E976" s="80"/>
      <c r="F976" s="80"/>
      <c r="G976" s="80"/>
      <c r="H976" s="80"/>
      <c r="I976" s="80"/>
      <c r="J976" s="80"/>
      <c r="K976" s="80"/>
      <c r="L976" s="80"/>
      <c r="M976" s="64"/>
      <c r="N976" s="7"/>
      <c r="O976" s="192"/>
      <c r="P976" s="106"/>
      <c r="Q976" s="63" t="s">
        <v>144</v>
      </c>
      <c r="R976" s="68">
        <f>FLOOR(IF(OR(R971=0,R971=1),IF(R969&gt;=R975,R975,R969)+0.00000001,IF(R973&gt;=R972,R972,R973))+0.00000001,1)</f>
        <v>0</v>
      </c>
      <c r="S976" s="68">
        <f t="shared" ref="S976" si="18373">FLOOR(IF(OR(S971=0,S971=1),IF(S975&gt;S972,S972,IF(S969&gt;=S975,S975,S969)+0.00000001),IF(S973&gt;=S972,S972-R974,S973-R974)+0.00000001),1)</f>
        <v>0</v>
      </c>
      <c r="T976" s="68">
        <f t="shared" ref="T976" si="18374">FLOOR(IF(OR(T971=0,T971=1),IF(T975&gt;T972,T972,IF(T969&gt;=T975,T975,T969)+0.00000001),IF(T973&gt;=T972,T972-S974,T973-S974)+0.00000001),1)</f>
        <v>0</v>
      </c>
      <c r="U976" s="68">
        <f t="shared" ref="U976" si="18375">FLOOR(IF(OR(U971=0,U971=1),IF(U975&gt;U972,U972,IF(U969&gt;=U975,U975,U969)+0.00000001),IF(U973&gt;=U972,U972-T974,U973-T974)+0.00000001),1)</f>
        <v>0</v>
      </c>
      <c r="V976" s="68">
        <f t="shared" ref="V976" si="18376">FLOOR(IF(OR(V971=0,V971=1),IF(V975&gt;V972,V972,IF(V969&gt;=V975,V975,V969)+0.00000001),IF(V973&gt;=V972,V972-U974,V973-U974)+0.00000001),1)</f>
        <v>0</v>
      </c>
      <c r="W976" s="68">
        <f t="shared" ref="W976" si="18377">FLOOR(IF(OR(W971=0,W971=1),IF(W975&gt;W972,W972,IF(W969&gt;=W975,W975,W969)+0.00000001),IF(W973&gt;=W972,W972-V974,W973-V974)+0.00000001),1)</f>
        <v>0</v>
      </c>
      <c r="X976" s="68">
        <f t="shared" ref="X976" si="18378">FLOOR(IF(OR(X971=0,X971=1),IF(X975&gt;X972,X972,IF(X969&gt;=X975,X975,X969)+0.00000001),IF(X973&gt;=X972,X972-W974,X973-W974)+0.00000001),1)</f>
        <v>0</v>
      </c>
      <c r="Y976" s="68">
        <f t="shared" ref="Y976" si="18379">FLOOR(IF(OR(Y971=0,Y971=1),IF(Y975&gt;Y972,Y972,IF(Y969&gt;=Y975,Y975,Y969)+0.00000001),IF(Y973&gt;=Y972,Y972-X974,Y973-X974)+0.00000001),1)</f>
        <v>0</v>
      </c>
      <c r="Z976" s="68">
        <f t="shared" ref="Z976" si="18380">FLOOR(IF(OR(Z971=0,Z971=1),IF(Z975&gt;Z972,Z972,IF(Z969&gt;=Z975,Z975,Z969)+0.00000001),IF(Z973&gt;=Z972,Z972-Y974,Z973-Y974)+0.00000001),1)</f>
        <v>0</v>
      </c>
      <c r="AA976" s="68">
        <f t="shared" ref="AA976" si="18381">FLOOR(IF(OR(AA971=0,AA971=1),IF(AA975&gt;AA972,AA972,IF(AA969&gt;=AA975,AA975,AA969)+0.00000001),IF(AA973&gt;=AA972,AA972-Z974,AA973-Z974)+0.00000001),1)</f>
        <v>0</v>
      </c>
      <c r="AB976" s="68">
        <f t="shared" ref="AB976" si="18382">FLOOR(IF(OR(AB971=0,AB971=1),IF(AB975&gt;AB972,AB972,IF(AB969&gt;=AB975,AB975,AB969)+0.00000001),IF(AB973&gt;=AB972,AB972-AA974,AB973-AA974)+0.00000001),1)</f>
        <v>0</v>
      </c>
      <c r="AC976" s="68">
        <f t="shared" ref="AC976" si="18383">FLOOR(IF(OR(AC971=0,AC971=1),IF(AC975&gt;AC972,AC972,IF(AC969&gt;=AC975,AC975,AC969)+0.00000001),IF(AC973&gt;=AC972,AC972-AB974,AC973-AB974)+0.00000001),1)</f>
        <v>0</v>
      </c>
      <c r="AD976" s="68">
        <f t="shared" ref="AD976" si="18384">FLOOR(IF(OR(AD971=0,AD971=1),IF(AD975&gt;AD972,AD972,IF(AD969&gt;=AD975,AD975,AD969)+0.00000001),IF(AD973&gt;=AD972,AD972-AC974,AD973-AC974)+0.00000001),1)</f>
        <v>0</v>
      </c>
      <c r="AE976" s="68">
        <f t="shared" ref="AE976" si="18385">FLOOR(IF(OR(AE971=0,AE971=1),IF(AE975&gt;AE972,AE972,IF(AE969&gt;=AE975,AE975,AE969)+0.00000001),IF(AE973&gt;=AE972,AE972-AD974,AE973-AD974)+0.00000001),1)</f>
        <v>0</v>
      </c>
      <c r="AF976" s="68">
        <f t="shared" ref="AF976" si="18386">FLOOR(IF(OR(AF971=0,AF971=1),IF(AF975&gt;AF972,AF972,IF(AF969&gt;=AF975,AF975,AF969)+0.00000001),IF(AF973&gt;=AF972,AF972-AE974,AF973-AE974)+0.00000001),1)</f>
        <v>0</v>
      </c>
      <c r="AG976" s="68">
        <f t="shared" ref="AG976" si="18387">FLOOR(IF(OR(AG971=0,AG971=1),IF(AG975&gt;AG972,AG972,IF(AG969&gt;=AG975,AG975,AG969)+0.00000001),IF(AG973&gt;=AG972,AG972-AF974,AG973-AF974)+0.00000001),1)</f>
        <v>0</v>
      </c>
      <c r="AH976" s="68">
        <f t="shared" ref="AH976" si="18388">FLOOR(IF(OR(AH971=0,AH971=1),IF(AH975&gt;AH972,AH972,IF(AH969&gt;=AH975,AH975,AH969)+0.00000001),IF(AH973&gt;=AH972,AH972-AG974,AH973-AG974)+0.00000001),1)</f>
        <v>0</v>
      </c>
      <c r="AI976" s="68">
        <f t="shared" ref="AI976" si="18389">FLOOR(IF(OR(AI971=0,AI971=1),IF(AI975&gt;AI972,AI972,IF(AI969&gt;=AI975,AI975,AI969)+0.00000001),IF(AI973&gt;=AI972,AI972-AH974,AI973-AH974)+0.00000001),1)</f>
        <v>0</v>
      </c>
      <c r="AJ976" s="68">
        <f t="shared" ref="AJ976" si="18390">FLOOR(IF(OR(AJ971=0,AJ971=1),IF(AJ975&gt;AJ972,AJ972,IF(AJ969&gt;=AJ975,AJ975,AJ969)+0.00000001),IF(AJ973&gt;=AJ972,AJ972-AI974,AJ973-AI974)+0.00000001),1)</f>
        <v>0</v>
      </c>
      <c r="AK976" s="68">
        <f t="shared" ref="AK976" si="18391">FLOOR(IF(OR(AK971=0,AK971=1),IF(AK975&gt;AK972,AK972,IF(AK969&gt;=AK975,AK975,AK969)+0.00000001),IF(AK973&gt;=AK972,AK972-AJ974,AK973-AJ974)+0.00000001),1)</f>
        <v>0</v>
      </c>
      <c r="AL976" s="68">
        <f t="shared" ref="AL976" si="18392">FLOOR(IF(OR(AL971=0,AL971=1),IF(AL975&gt;AL972,AL972,IF(AL969&gt;=AL975,AL975,AL969)+0.00000001),IF(AL973&gt;=AL972,AL972-AK974,AL973-AK974)+0.00000001),1)</f>
        <v>0</v>
      </c>
      <c r="AM976" s="68">
        <f t="shared" ref="AM976" si="18393">FLOOR(IF(OR(AM971=0,AM971=1),IF(AM975&gt;AM972,AM972,IF(AM969&gt;=AM975,AM975,AM969)+0.00000001),IF(AM973&gt;=AM972,AM972-AL974,AM973-AL974)+0.00000001),1)</f>
        <v>0</v>
      </c>
      <c r="AN976" s="68">
        <f t="shared" ref="AN976" si="18394">FLOOR(IF(OR(AN971=0,AN971=1),IF(AN975&gt;AN972,AN972,IF(AN969&gt;=AN975,AN975,AN969)+0.00000001),IF(AN973&gt;=AN972,AN972-AM974,AN973-AM974)+0.00000001),1)</f>
        <v>0</v>
      </c>
      <c r="AO976" s="68">
        <f t="shared" ref="AO976" si="18395">FLOOR(IF(OR(AO971=0,AO971=1),IF(AO975&gt;AO972,AO972,IF(AO969&gt;=AO975,AO975,AO969)+0.00000001),IF(AO973&gt;=AO972,AO972-AN974,AO973-AN974)+0.00000001),1)</f>
        <v>0</v>
      </c>
      <c r="AP976" s="68">
        <f t="shared" ref="AP976" si="18396">FLOOR(IF(OR(AP971=0,AP971=1),IF(AP975&gt;AP972,AP972,IF(AP969&gt;=AP975,AP975,AP969)+0.00000001),IF(AP973&gt;=AP972,AP972-AO974,AP973-AO974)+0.00000001),1)</f>
        <v>0</v>
      </c>
      <c r="AQ976" s="68">
        <f t="shared" ref="AQ976" si="18397">FLOOR(IF(OR(AQ971=0,AQ971=1),IF(AQ975&gt;AQ972,AQ972,IF(AQ969&gt;=AQ975,AQ975,AQ969)+0.00000001),IF(AQ973&gt;=AQ972,AQ972-AP974,AQ973-AP974)+0.00000001),1)</f>
        <v>0</v>
      </c>
      <c r="AR976" s="68">
        <f t="shared" ref="AR976" si="18398">FLOOR(IF(OR(AR971=0,AR971=1),IF(AR975&gt;AR972,AR972,IF(AR969&gt;=AR975,AR975,AR969)+0.00000001),IF(AR973&gt;=AR972,AR972-AQ974,AR973-AQ974)+0.00000001),1)</f>
        <v>0</v>
      </c>
      <c r="AS976" s="68">
        <f t="shared" ref="AS976" si="18399">FLOOR(IF(OR(AS971=0,AS971=1),IF(AS975&gt;AS972,AS972,IF(AS969&gt;=AS975,AS975,AS969)+0.00000001),IF(AS973&gt;=AS972,AS972-AR974,AS973-AR974)+0.00000001),1)</f>
        <v>0</v>
      </c>
      <c r="AT976" s="68">
        <f t="shared" ref="AT976" si="18400">FLOOR(IF(OR(AT971=0,AT971=1),IF(AT975&gt;AT972,AT972,IF(AT969&gt;=AT975,AT975,AT969)+0.00000001),IF(AT973&gt;=AT972,AT972-AS974,AT973-AS974)+0.00000001),1)</f>
        <v>0</v>
      </c>
      <c r="AU976" s="68">
        <f t="shared" ref="AU976" si="18401">FLOOR(IF(OR(AU971=0,AU971=1),IF(AU975&gt;AU972,AU972,IF(AU969&gt;=AU975,AU975,AU969)+0.00000001),IF(AU973&gt;=AU972,AU972-AT974,AU973-AT974)+0.00000001),1)</f>
        <v>0</v>
      </c>
      <c r="AV976" s="68">
        <f t="shared" ref="AV976" si="18402">FLOOR(IF(OR(AV971=0,AV971=1),IF(AV975&gt;AV972,AV972,IF(AV969&gt;=AV975,AV975,AV969)+0.00000001),IF(AV973&gt;=AV972,AV972-AU974,AV973-AU974)+0.00000001),1)</f>
        <v>0</v>
      </c>
      <c r="AW976" s="68">
        <f t="shared" ref="AW976" si="18403">FLOOR(IF(OR(AW971=0,AW971=1),IF(AW975&gt;AW972,AW972,IF(AW969&gt;=AW975,AW975,AW969)+0.00000001),IF(AW973&gt;=AW972,AW972-AV974,AW973-AV974)+0.00000001),1)</f>
        <v>0</v>
      </c>
      <c r="AX976" s="68">
        <f t="shared" ref="AX976" si="18404">FLOOR(IF(OR(AX971=0,AX971=1),IF(AX975&gt;AX972,AX972,IF(AX969&gt;=AX975,AX975,AX969)+0.00000001),IF(AX973&gt;=AX972,AX972-AW974,AX973-AW974)+0.00000001),1)</f>
        <v>0</v>
      </c>
      <c r="AY976" s="68">
        <f t="shared" ref="AY976" si="18405">FLOOR(IF(OR(AY971=0,AY971=1),IF(AY975&gt;AY972,AY972,IF(AY969&gt;=AY975,AY975,AY969)+0.00000001),IF(AY973&gt;=AY972,AY972-AX974,AY973-AX974)+0.00000001),1)</f>
        <v>0</v>
      </c>
      <c r="AZ976" s="68">
        <f t="shared" ref="AZ976" si="18406">FLOOR(IF(OR(AZ971=0,AZ971=1),IF(AZ975&gt;AZ972,AZ972,IF(AZ969&gt;=AZ975,AZ975,AZ969)+0.00000001),IF(AZ973&gt;=AZ972,AZ972-AY974,AZ973-AY974)+0.00000001),1)</f>
        <v>0</v>
      </c>
      <c r="BA976" s="68">
        <f t="shared" ref="BA976" si="18407">FLOOR(IF(OR(BA971=0,BA971=1),IF(BA975&gt;BA972,BA972,IF(BA969&gt;=BA975,BA975,BA969)+0.00000001),IF(BA973&gt;=BA972,BA972-AZ974,BA973-AZ974)+0.00000001),1)</f>
        <v>0</v>
      </c>
      <c r="BB976" s="68">
        <f t="shared" ref="BB976" si="18408">FLOOR(IF(OR(BB971=0,BB971=1),IF(BB975&gt;BB972,BB972,IF(BB969&gt;=BB975,BB975,BB969)+0.00000001),IF(BB973&gt;=BB972,BB972-BA974,BB973-BA974)+0.00000001),1)</f>
        <v>0</v>
      </c>
      <c r="BC976" s="68">
        <f t="shared" ref="BC976" si="18409">FLOOR(IF(OR(BC971=0,BC971=1),IF(BC975&gt;BC972,BC972,IF(BC969&gt;=BC975,BC975,BC969)+0.00000001),IF(BC973&gt;=BC972,BC972-BB974,BC973-BB974)+0.00000001),1)</f>
        <v>0</v>
      </c>
      <c r="BD976" s="68">
        <f t="shared" ref="BD976" si="18410">FLOOR(IF(OR(BD971=0,BD971=1),IF(BD975&gt;BD972,BD972,IF(BD969&gt;=BD975,BD975,BD969)+0.00000001),IF(BD973&gt;=BD972,BD972-BC974,BD973-BC974)+0.00000001),1)</f>
        <v>0</v>
      </c>
      <c r="BE976" s="68">
        <f t="shared" ref="BE976" si="18411">FLOOR(IF(OR(BE971=0,BE971=1),IF(BE975&gt;BE972,BE972,IF(BE969&gt;=BE975,BE975,BE969)+0.00000001),IF(BE973&gt;=BE972,BE972-BD974,BE973-BD974)+0.00000001),1)</f>
        <v>0</v>
      </c>
      <c r="BF976" s="68">
        <f t="shared" ref="BF976" si="18412">FLOOR(IF(OR(BF971=0,BF971=1),IF(BF975&gt;BF972,BF972,IF(BF969&gt;=BF975,BF975,BF969)+0.00000001),IF(BF973&gt;=BF972,BF972-BE974,BF973-BE974)+0.00000001),1)</f>
        <v>0</v>
      </c>
      <c r="BG976" s="68">
        <f t="shared" ref="BG976" si="18413">FLOOR(IF(OR(BG971=0,BG971=1),IF(BG975&gt;BG972,BG972,IF(BG969&gt;=BG975,BG975,BG969)+0.00000001),IF(BG973&gt;=BG972,BG972-BF974,BG973-BF974)+0.00000001),1)</f>
        <v>0</v>
      </c>
      <c r="BH976" s="68">
        <f t="shared" ref="BH976" si="18414">FLOOR(IF(OR(BH971=0,BH971=1),IF(BH975&gt;BH972,BH972,IF(BH969&gt;=BH975,BH975,BH969)+0.00000001),IF(BH973&gt;=BH972,BH972-BG974,BH973-BG974)+0.00000001),1)</f>
        <v>0</v>
      </c>
      <c r="BI976" s="68">
        <f t="shared" ref="BI976" si="18415">FLOOR(IF(OR(BI971=0,BI971=1),IF(BI975&gt;BI972,BI972,IF(BI969&gt;=BI975,BI975,BI969)+0.00000001),IF(BI973&gt;=BI972,BI972-BH974,BI973-BH974)+0.00000001),1)</f>
        <v>0</v>
      </c>
      <c r="BJ976" s="68">
        <f t="shared" ref="BJ976" si="18416">FLOOR(IF(OR(BJ971=0,BJ971=1),IF(BJ975&gt;BJ972,BJ972,IF(BJ969&gt;=BJ975,BJ975,BJ969)+0.00000001),IF(BJ973&gt;=BJ972,BJ972-BI974,BJ973-BI974)+0.00000001),1)</f>
        <v>0</v>
      </c>
      <c r="BK976" s="68">
        <f t="shared" ref="BK976" si="18417">FLOOR(IF(OR(BK971=0,BK971=1),IF(BK975&gt;BK972,BK972,IF(BK969&gt;=BK975,BK975,BK969)+0.00000001),IF(BK973&gt;=BK972,BK972-BJ974,BK973-BJ974)+0.00000001),1)</f>
        <v>0</v>
      </c>
      <c r="BL976" s="68">
        <f t="shared" ref="BL976" si="18418">FLOOR(IF(OR(BL971=0,BL971=1),IF(BL975&gt;BL972,BL972,IF(BL969&gt;=BL975,BL975,BL969)+0.00000001),IF(BL973&gt;=BL972,BL972-BK974,BL973-BK974)+0.00000001),1)</f>
        <v>0</v>
      </c>
      <c r="BM976" s="68">
        <f t="shared" ref="BM976" si="18419">FLOOR(IF(OR(BM971=0,BM971=1),IF(BM975&gt;BM972,BM972,IF(BM969&gt;=BM975,BM975,BM969)+0.00000001),IF(BM973&gt;=BM972,BM972-BL974,BM973-BL974)+0.00000001),1)</f>
        <v>0</v>
      </c>
      <c r="BN976" s="362"/>
      <c r="BO976" s="364"/>
      <c r="BP976" s="366"/>
      <c r="BQ976" s="366"/>
      <c r="BR976" s="106"/>
      <c r="BS976" s="106"/>
      <c r="BT976" s="106"/>
      <c r="BU976" s="106"/>
      <c r="BV976" s="106"/>
      <c r="BW976" s="106"/>
      <c r="BX976" s="106"/>
      <c r="BY976" s="106"/>
      <c r="BZ976" s="106"/>
      <c r="CA976" s="106"/>
      <c r="CB976" s="106"/>
      <c r="CC976" s="106"/>
      <c r="CD976" s="106"/>
      <c r="CE976" s="106"/>
      <c r="CF976" s="106"/>
      <c r="CG976" s="106"/>
    </row>
    <row r="977" spans="1:85" s="245" customFormat="1" ht="25.4" customHeight="1" thickBot="1" x14ac:dyDescent="0.4">
      <c r="A977" s="243"/>
      <c r="B977" s="129"/>
      <c r="C977" s="69"/>
      <c r="D977" s="69"/>
      <c r="E977" s="69"/>
      <c r="F977" s="69"/>
      <c r="G977" s="69"/>
      <c r="H977" s="69"/>
      <c r="I977" s="69"/>
      <c r="J977" s="69"/>
      <c r="K977" s="69"/>
      <c r="L977" s="69"/>
      <c r="M977" s="70"/>
      <c r="N977" s="7"/>
      <c r="O977" s="193"/>
      <c r="P977" s="106"/>
      <c r="Q977" s="216" t="s">
        <v>145</v>
      </c>
      <c r="R977" s="72">
        <f>IF($J968="Ano",R976*'Podpůrná data'!$B$5,R976*'Podpůrná data'!$B$3)</f>
        <v>0</v>
      </c>
      <c r="S977" s="72">
        <f>IF($J968="Ano",S976*'Podpůrná data'!$B$5,S976*'Podpůrná data'!$B$3)</f>
        <v>0</v>
      </c>
      <c r="T977" s="72">
        <f>IF($J968="Ano",T976*'Podpůrná data'!$B$5,T976*'Podpůrná data'!$B$3)</f>
        <v>0</v>
      </c>
      <c r="U977" s="72">
        <f>IF($J968="Ano",U976*'Podpůrná data'!$B$5,U976*'Podpůrná data'!$B$3)</f>
        <v>0</v>
      </c>
      <c r="V977" s="72">
        <f>IF($J968="Ano",V976*'Podpůrná data'!$B$5,V976*'Podpůrná data'!$B$3)</f>
        <v>0</v>
      </c>
      <c r="W977" s="72">
        <f>IF($J968="Ano",W976*'Podpůrná data'!$B$5,W976*'Podpůrná data'!$B$3)</f>
        <v>0</v>
      </c>
      <c r="X977" s="72">
        <f>IF($J968="Ano",X976*'Podpůrná data'!$B$5,X976*'Podpůrná data'!$B$3)</f>
        <v>0</v>
      </c>
      <c r="Y977" s="72">
        <f>IF($J968="Ano",Y976*'Podpůrná data'!$B$5,Y976*'Podpůrná data'!$B$3)</f>
        <v>0</v>
      </c>
      <c r="Z977" s="72">
        <f>IF($J968="Ano",Z976*'Podpůrná data'!$B$5,Z976*'Podpůrná data'!$B$3)</f>
        <v>0</v>
      </c>
      <c r="AA977" s="72">
        <f>IF($J968="Ano",AA976*'Podpůrná data'!$B$5,AA976*'Podpůrná data'!$B$3)</f>
        <v>0</v>
      </c>
      <c r="AB977" s="72">
        <f>IF($J968="Ano",AB976*'Podpůrná data'!$B$5,AB976*'Podpůrná data'!$B$3)</f>
        <v>0</v>
      </c>
      <c r="AC977" s="72">
        <f>IF($J968="Ano",AC976*'Podpůrná data'!$B$5,AC976*'Podpůrná data'!$B$3)</f>
        <v>0</v>
      </c>
      <c r="AD977" s="72">
        <f>IF($J968="Ano",AD976*'Podpůrná data'!$B$5,AD976*'Podpůrná data'!$B$3)</f>
        <v>0</v>
      </c>
      <c r="AE977" s="72">
        <f>IF($J968="Ano",AE976*'Podpůrná data'!$B$5,AE976*'Podpůrná data'!$B$3)</f>
        <v>0</v>
      </c>
      <c r="AF977" s="72">
        <f>IF($J968="Ano",AF976*'Podpůrná data'!$B$5,AF976*'Podpůrná data'!$B$3)</f>
        <v>0</v>
      </c>
      <c r="AG977" s="72">
        <f>IF($J968="Ano",AG976*'Podpůrná data'!$B$5,AG976*'Podpůrná data'!$B$3)</f>
        <v>0</v>
      </c>
      <c r="AH977" s="72">
        <f>IF($J968="Ano",AH976*'Podpůrná data'!$B$5,AH976*'Podpůrná data'!$B$3)</f>
        <v>0</v>
      </c>
      <c r="AI977" s="72">
        <f>IF($J968="Ano",AI976*'Podpůrná data'!$B$5,AI976*'Podpůrná data'!$B$3)</f>
        <v>0</v>
      </c>
      <c r="AJ977" s="72">
        <f>IF($J968="Ano",AJ976*'Podpůrná data'!$B$5,AJ976*'Podpůrná data'!$B$3)</f>
        <v>0</v>
      </c>
      <c r="AK977" s="72">
        <f>IF($J968="Ano",AK976*'Podpůrná data'!$B$5,AK976*'Podpůrná data'!$B$3)</f>
        <v>0</v>
      </c>
      <c r="AL977" s="72">
        <f>IF($J968="Ano",AL976*'Podpůrná data'!$B$5,AL976*'Podpůrná data'!$B$3)</f>
        <v>0</v>
      </c>
      <c r="AM977" s="72">
        <f>IF($J968="Ano",AM976*'Podpůrná data'!$B$5,AM976*'Podpůrná data'!$B$3)</f>
        <v>0</v>
      </c>
      <c r="AN977" s="72">
        <f>IF($J968="Ano",AN976*'Podpůrná data'!$B$5,AN976*'Podpůrná data'!$B$3)</f>
        <v>0</v>
      </c>
      <c r="AO977" s="72">
        <f>IF($J968="Ano",AO976*'Podpůrná data'!$B$5,AO976*'Podpůrná data'!$B$3)</f>
        <v>0</v>
      </c>
      <c r="AP977" s="72">
        <f>IF($J968="Ano",AP976*'Podpůrná data'!$B$5,AP976*'Podpůrná data'!$B$3)</f>
        <v>0</v>
      </c>
      <c r="AQ977" s="72">
        <f>IF($J968="Ano",AQ976*'Podpůrná data'!$B$5,AQ976*'Podpůrná data'!$B$3)</f>
        <v>0</v>
      </c>
      <c r="AR977" s="72">
        <f>IF($J968="Ano",AR976*'Podpůrná data'!$B$5,AR976*'Podpůrná data'!$B$3)</f>
        <v>0</v>
      </c>
      <c r="AS977" s="72">
        <f>IF($J968="Ano",AS976*'Podpůrná data'!$B$5,AS976*'Podpůrná data'!$B$3)</f>
        <v>0</v>
      </c>
      <c r="AT977" s="72">
        <f>IF($J968="Ano",AT976*'Podpůrná data'!$B$5,AT976*'Podpůrná data'!$B$3)</f>
        <v>0</v>
      </c>
      <c r="AU977" s="72">
        <f>IF($J968="Ano",AU976*'Podpůrná data'!$B$5,AU976*'Podpůrná data'!$B$3)</f>
        <v>0</v>
      </c>
      <c r="AV977" s="72">
        <f>IF($J968="Ano",AV976*'Podpůrná data'!$B$5,AV976*'Podpůrná data'!$B$3)</f>
        <v>0</v>
      </c>
      <c r="AW977" s="72">
        <f>IF($J968="Ano",AW976*'Podpůrná data'!$B$5,AW976*'Podpůrná data'!$B$3)</f>
        <v>0</v>
      </c>
      <c r="AX977" s="72">
        <f>IF($J968="Ano",AX976*'Podpůrná data'!$B$5,AX976*'Podpůrná data'!$B$3)</f>
        <v>0</v>
      </c>
      <c r="AY977" s="72">
        <f>IF($J968="Ano",AY976*'Podpůrná data'!$B$5,AY976*'Podpůrná data'!$B$3)</f>
        <v>0</v>
      </c>
      <c r="AZ977" s="72">
        <f>IF($J968="Ano",AZ976*'Podpůrná data'!$B$5,AZ976*'Podpůrná data'!$B$3)</f>
        <v>0</v>
      </c>
      <c r="BA977" s="72">
        <f>IF($J968="Ano",BA976*'Podpůrná data'!$B$5,BA976*'Podpůrná data'!$B$3)</f>
        <v>0</v>
      </c>
      <c r="BB977" s="72">
        <f>IF($J968="Ano",BB976*'Podpůrná data'!$B$5,BB976*'Podpůrná data'!$B$3)</f>
        <v>0</v>
      </c>
      <c r="BC977" s="72">
        <f>IF($J968="Ano",BC976*'Podpůrná data'!$B$5,BC976*'Podpůrná data'!$B$3)</f>
        <v>0</v>
      </c>
      <c r="BD977" s="72">
        <f>IF($J968="Ano",BD976*'Podpůrná data'!$B$5,BD976*'Podpůrná data'!$B$3)</f>
        <v>0</v>
      </c>
      <c r="BE977" s="72">
        <f>IF($J968="Ano",BE976*'Podpůrná data'!$B$5,BE976*'Podpůrná data'!$B$3)</f>
        <v>0</v>
      </c>
      <c r="BF977" s="72">
        <f>IF($J968="Ano",BF976*'Podpůrná data'!$B$5,BF976*'Podpůrná data'!$B$3)</f>
        <v>0</v>
      </c>
      <c r="BG977" s="72">
        <f>IF($J968="Ano",BG976*'Podpůrná data'!$B$5,BG976*'Podpůrná data'!$B$3)</f>
        <v>0</v>
      </c>
      <c r="BH977" s="72">
        <f>IF($J968="Ano",BH976*'Podpůrná data'!$B$5,BH976*'Podpůrná data'!$B$3)</f>
        <v>0</v>
      </c>
      <c r="BI977" s="72">
        <f>IF($J968="Ano",BI976*'Podpůrná data'!$B$5,BI976*'Podpůrná data'!$B$3)</f>
        <v>0</v>
      </c>
      <c r="BJ977" s="72">
        <f>IF($J968="Ano",BJ976*'Podpůrná data'!$B$5,BJ976*'Podpůrná data'!$B$3)</f>
        <v>0</v>
      </c>
      <c r="BK977" s="72">
        <f>IF($J968="Ano",BK976*'Podpůrná data'!$B$5,BK976*'Podpůrná data'!$B$3)</f>
        <v>0</v>
      </c>
      <c r="BL977" s="72">
        <f>IF($J968="Ano",BL976*'Podpůrná data'!$B$5,BL976*'Podpůrná data'!$B$3)</f>
        <v>0</v>
      </c>
      <c r="BM977" s="72">
        <f>IF($J968="Ano",BM976*'Podpůrná data'!$B$5,BM976*'Podpůrná data'!$B$3)</f>
        <v>0</v>
      </c>
      <c r="BN977" s="363"/>
      <c r="BO977" s="365"/>
      <c r="BP977" s="367"/>
      <c r="BQ977" s="367"/>
      <c r="BR977" s="106"/>
      <c r="BS977" s="178">
        <f>SUMIFS($R977:$BM977,$R967:$BM967,"1. ZoR")</f>
        <v>0</v>
      </c>
      <c r="BT977" s="178">
        <f>SUMIFS($R977:$BM977,$R967:$BM967,"2. ZoR")</f>
        <v>0</v>
      </c>
      <c r="BU977" s="178">
        <f>SUMIFS($R977:$BM977,$R967:$BM967,"3. ZoR")</f>
        <v>0</v>
      </c>
      <c r="BV977" s="178">
        <f>SUMIFS($R977:$BM977,$R967:$BM967,"4. ZoR")</f>
        <v>0</v>
      </c>
      <c r="BW977" s="178">
        <f>SUMIFS($R977:$BM977,$R967:$BM967,"5. ZoR")</f>
        <v>0</v>
      </c>
      <c r="BX977" s="178">
        <f>SUMIFS($R977:$BM977,$R967:$BM967,"6. ZoR")</f>
        <v>0</v>
      </c>
      <c r="BY977" s="178">
        <f>SUMIFS($R977:$BM977,$R967:$BM967,"7. ZoR")</f>
        <v>0</v>
      </c>
      <c r="BZ977" s="178">
        <f>SUMIFS($R977:$BM977,$R967:$BM967,"8. ZoR")</f>
        <v>0</v>
      </c>
      <c r="CA977" s="178">
        <f>SUMIFS($R977:$BM977,$R967:$BM967,"9. ZoR")</f>
        <v>0</v>
      </c>
      <c r="CB977" s="178">
        <f>SUMIFS($R977:$BM977,$R967:$BM967,"10. ZoR")</f>
        <v>0</v>
      </c>
      <c r="CC977" s="178">
        <f>SUMIFS($R977:$BM977,$R967:$BM967,"11. ZoR")</f>
        <v>0</v>
      </c>
      <c r="CD977" s="178">
        <f>SUMIFS($R977:$BM977,$R967:$BM967,"12. ZoR")</f>
        <v>0</v>
      </c>
      <c r="CE977" s="178">
        <f>SUMIFS($R977:$BM977,$R967:$BM967,"13. ZoR")</f>
        <v>0</v>
      </c>
      <c r="CF977" s="178">
        <f>SUMIFS($R977:$BM977,$R967:$BM967,"14. ZoR")</f>
        <v>0</v>
      </c>
      <c r="CG977" s="178">
        <f>SUMIFS($R977:$BM977,$R967:$BM967,"15. ZoR")</f>
        <v>0</v>
      </c>
    </row>
    <row r="978" spans="1:85" ht="15" hidden="1" thickBot="1" x14ac:dyDescent="0.4">
      <c r="B978" s="105"/>
      <c r="C978" s="130"/>
      <c r="D978" s="130"/>
      <c r="E978" s="130"/>
      <c r="F978" s="130"/>
      <c r="G978" s="130"/>
      <c r="H978" s="105"/>
      <c r="I978" s="105"/>
      <c r="J978" s="105"/>
      <c r="K978" s="105"/>
      <c r="L978" s="105"/>
      <c r="M978" s="105"/>
      <c r="N978" s="7"/>
      <c r="O978" s="105"/>
      <c r="P978" s="105"/>
      <c r="Q978" s="105"/>
      <c r="R978" s="105"/>
      <c r="S978" s="105"/>
      <c r="T978" s="7"/>
      <c r="U978" s="105"/>
      <c r="V978" s="105"/>
      <c r="W978" s="105"/>
      <c r="X978" s="105"/>
      <c r="Y978" s="105"/>
      <c r="Z978" s="105"/>
      <c r="AA978" s="105"/>
      <c r="AB978" s="105"/>
      <c r="AC978" s="105"/>
      <c r="AD978" s="105"/>
      <c r="AE978" s="105"/>
      <c r="AF978" s="105"/>
      <c r="AG978" s="105"/>
      <c r="AH978" s="105"/>
      <c r="AI978" s="105"/>
      <c r="AJ978" s="105"/>
      <c r="AK978" s="105"/>
      <c r="AL978" s="105"/>
      <c r="AM978" s="105"/>
      <c r="AN978" s="105"/>
      <c r="AO978" s="105"/>
      <c r="AP978" s="105"/>
      <c r="AQ978" s="105"/>
      <c r="AR978" s="105"/>
      <c r="AS978" s="105"/>
      <c r="AT978" s="105"/>
      <c r="AU978" s="105"/>
      <c r="AV978" s="105"/>
      <c r="AW978" s="105"/>
      <c r="AX978" s="105"/>
      <c r="AY978" s="105"/>
      <c r="AZ978" s="105"/>
      <c r="BA978" s="105"/>
      <c r="BB978" s="105"/>
      <c r="BC978" s="105"/>
      <c r="BD978" s="105"/>
      <c r="BE978" s="105"/>
      <c r="BF978" s="105"/>
      <c r="BG978" s="105"/>
      <c r="BH978" s="105"/>
      <c r="BI978" s="105"/>
      <c r="BJ978" s="105"/>
      <c r="BK978" s="105"/>
      <c r="BL978" s="105"/>
      <c r="BM978" s="105"/>
      <c r="BN978" s="105"/>
      <c r="BO978" s="105"/>
      <c r="BP978" s="105"/>
      <c r="BQ978" s="105"/>
      <c r="BR978" s="105"/>
      <c r="BS978" s="105"/>
      <c r="BT978" s="105"/>
      <c r="BU978" s="105"/>
      <c r="BV978" s="105"/>
      <c r="BW978" s="105"/>
      <c r="BX978" s="105"/>
      <c r="BY978" s="105"/>
      <c r="BZ978" s="105"/>
      <c r="CA978" s="105"/>
      <c r="CB978" s="105"/>
      <c r="CC978" s="105"/>
      <c r="CD978" s="105"/>
      <c r="CE978" s="105"/>
      <c r="CF978" s="105"/>
      <c r="CG978" s="105"/>
    </row>
    <row r="979" spans="1:85" s="245" customFormat="1" ht="69.650000000000006" customHeight="1" thickBot="1" x14ac:dyDescent="0.4">
      <c r="A979" s="249"/>
      <c r="B979" s="120"/>
      <c r="C979" s="360" t="s">
        <v>2</v>
      </c>
      <c r="D979" s="121"/>
      <c r="E979" s="131" t="s">
        <v>206</v>
      </c>
      <c r="F979" s="131" t="s">
        <v>444</v>
      </c>
      <c r="G979" s="131" t="s">
        <v>208</v>
      </c>
      <c r="H979" s="122" t="s">
        <v>94</v>
      </c>
      <c r="I979" s="122" t="s">
        <v>95</v>
      </c>
      <c r="J979" s="122" t="s">
        <v>96</v>
      </c>
      <c r="K979" s="122" t="s">
        <v>216</v>
      </c>
      <c r="L979" s="122" t="s">
        <v>218</v>
      </c>
      <c r="M979" s="138" t="s">
        <v>1</v>
      </c>
      <c r="N979" s="7"/>
      <c r="O979" s="124">
        <v>208002</v>
      </c>
      <c r="P979" s="106"/>
      <c r="Q979" s="194" t="s">
        <v>128</v>
      </c>
      <c r="R979" s="83" t="s">
        <v>4</v>
      </c>
      <c r="S979" s="83" t="s">
        <v>5</v>
      </c>
      <c r="T979" s="83" t="s">
        <v>6</v>
      </c>
      <c r="U979" s="83" t="s">
        <v>7</v>
      </c>
      <c r="V979" s="83" t="s">
        <v>8</v>
      </c>
      <c r="W979" s="83" t="s">
        <v>9</v>
      </c>
      <c r="X979" s="83" t="s">
        <v>10</v>
      </c>
      <c r="Y979" s="83" t="s">
        <v>11</v>
      </c>
      <c r="Z979" s="83" t="s">
        <v>12</v>
      </c>
      <c r="AA979" s="83" t="s">
        <v>13</v>
      </c>
      <c r="AB979" s="83" t="s">
        <v>14</v>
      </c>
      <c r="AC979" s="83" t="s">
        <v>15</v>
      </c>
      <c r="AD979" s="83" t="s">
        <v>16</v>
      </c>
      <c r="AE979" s="83" t="s">
        <v>17</v>
      </c>
      <c r="AF979" s="83" t="s">
        <v>18</v>
      </c>
      <c r="AG979" s="83" t="s">
        <v>19</v>
      </c>
      <c r="AH979" s="83" t="s">
        <v>20</v>
      </c>
      <c r="AI979" s="83" t="s">
        <v>21</v>
      </c>
      <c r="AJ979" s="83" t="s">
        <v>22</v>
      </c>
      <c r="AK979" s="83" t="s">
        <v>23</v>
      </c>
      <c r="AL979" s="83" t="s">
        <v>24</v>
      </c>
      <c r="AM979" s="83" t="s">
        <v>25</v>
      </c>
      <c r="AN979" s="83" t="s">
        <v>26</v>
      </c>
      <c r="AO979" s="83" t="s">
        <v>27</v>
      </c>
      <c r="AP979" s="83" t="s">
        <v>28</v>
      </c>
      <c r="AQ979" s="83" t="s">
        <v>29</v>
      </c>
      <c r="AR979" s="83" t="s">
        <v>30</v>
      </c>
      <c r="AS979" s="83" t="s">
        <v>31</v>
      </c>
      <c r="AT979" s="83" t="s">
        <v>32</v>
      </c>
      <c r="AU979" s="83" t="s">
        <v>33</v>
      </c>
      <c r="AV979" s="83" t="s">
        <v>34</v>
      </c>
      <c r="AW979" s="83" t="s">
        <v>35</v>
      </c>
      <c r="AX979" s="83" t="s">
        <v>36</v>
      </c>
      <c r="AY979" s="83" t="s">
        <v>37</v>
      </c>
      <c r="AZ979" s="83" t="s">
        <v>38</v>
      </c>
      <c r="BA979" s="83" t="s">
        <v>39</v>
      </c>
      <c r="BB979" s="83" t="s">
        <v>40</v>
      </c>
      <c r="BC979" s="83" t="s">
        <v>41</v>
      </c>
      <c r="BD979" s="83" t="s">
        <v>42</v>
      </c>
      <c r="BE979" s="83" t="s">
        <v>43</v>
      </c>
      <c r="BF979" s="83" t="s">
        <v>44</v>
      </c>
      <c r="BG979" s="83" t="s">
        <v>45</v>
      </c>
      <c r="BH979" s="83" t="s">
        <v>46</v>
      </c>
      <c r="BI979" s="83" t="s">
        <v>47</v>
      </c>
      <c r="BJ979" s="83" t="s">
        <v>48</v>
      </c>
      <c r="BK979" s="83" t="s">
        <v>49</v>
      </c>
      <c r="BL979" s="83" t="s">
        <v>50</v>
      </c>
      <c r="BM979" s="83" t="s">
        <v>51</v>
      </c>
      <c r="BN979" s="134" t="s">
        <v>163</v>
      </c>
      <c r="BO979" s="135" t="s">
        <v>164</v>
      </c>
      <c r="BP979" s="135" t="s">
        <v>146</v>
      </c>
      <c r="BQ979" s="135" t="s">
        <v>214</v>
      </c>
      <c r="BR979" s="106"/>
      <c r="BS979" s="368" t="s">
        <v>238</v>
      </c>
      <c r="BT979" s="369"/>
      <c r="BU979" s="369"/>
      <c r="BV979" s="369"/>
      <c r="BW979" s="369"/>
      <c r="BX979" s="369"/>
      <c r="BY979" s="369"/>
      <c r="BZ979" s="369"/>
      <c r="CA979" s="369"/>
      <c r="CB979" s="369"/>
      <c r="CC979" s="369"/>
      <c r="CD979" s="369"/>
      <c r="CE979" s="369"/>
      <c r="CF979" s="369"/>
      <c r="CG979" s="369"/>
    </row>
    <row r="980" spans="1:85" s="245" customFormat="1" ht="21" hidden="1" customHeight="1" x14ac:dyDescent="0.35">
      <c r="A980" s="250"/>
      <c r="B980" s="113"/>
      <c r="C980" s="361"/>
      <c r="D980" s="125"/>
      <c r="E980" s="125"/>
      <c r="F980" s="125"/>
      <c r="G980" s="125"/>
      <c r="H980" s="370" t="s">
        <v>250</v>
      </c>
      <c r="I980" s="371" t="s">
        <v>425</v>
      </c>
      <c r="J980" s="357" t="s">
        <v>97</v>
      </c>
      <c r="K980" s="357" t="s">
        <v>217</v>
      </c>
      <c r="L980" s="137"/>
      <c r="M980" s="373" t="s">
        <v>93</v>
      </c>
      <c r="N980" s="7"/>
      <c r="O980" s="375" t="s">
        <v>3</v>
      </c>
      <c r="P980" s="106"/>
      <c r="Q980" s="84"/>
      <c r="R980" s="74">
        <f>MONTH(Úvod!$F$10)</f>
        <v>1</v>
      </c>
      <c r="S980" s="75">
        <f t="shared" ref="S980" si="18420">IF(R980=12,1,R980+1)</f>
        <v>2</v>
      </c>
      <c r="T980" s="75">
        <f t="shared" ref="T980" si="18421">IF(S980=12,1,S980+1)</f>
        <v>3</v>
      </c>
      <c r="U980" s="76">
        <f t="shared" ref="U980" si="18422">IF(T980=12,1,T980+1)</f>
        <v>4</v>
      </c>
      <c r="V980" s="76">
        <f t="shared" ref="V980" si="18423">IF(U980=12,1,U980+1)</f>
        <v>5</v>
      </c>
      <c r="W980" s="76">
        <f t="shared" ref="W980" si="18424">IF(V980=12,1,V980+1)</f>
        <v>6</v>
      </c>
      <c r="X980" s="76">
        <f t="shared" ref="X980" si="18425">IF(W980=12,1,W980+1)</f>
        <v>7</v>
      </c>
      <c r="Y980" s="76">
        <f t="shared" ref="Y980" si="18426">IF(X980=12,1,X980+1)</f>
        <v>8</v>
      </c>
      <c r="Z980" s="76">
        <f t="shared" ref="Z980" si="18427">IF(Y980=12,1,Y980+1)</f>
        <v>9</v>
      </c>
      <c r="AA980" s="76">
        <f>IF(Z980=12,1,Z980+1)</f>
        <v>10</v>
      </c>
      <c r="AB980" s="76">
        <f t="shared" ref="AB980" si="18428">IF(AA980=12,1,AA980+1)</f>
        <v>11</v>
      </c>
      <c r="AC980" s="76">
        <f t="shared" ref="AC980" si="18429">IF(AB980=12,1,AB980+1)</f>
        <v>12</v>
      </c>
      <c r="AD980" s="76">
        <f t="shared" ref="AD980" si="18430">IF(AC980=12,1,AC980+1)</f>
        <v>1</v>
      </c>
      <c r="AE980" s="76">
        <f t="shared" ref="AE980" si="18431">IF(AD980=12,1,AD980+1)</f>
        <v>2</v>
      </c>
      <c r="AF980" s="76">
        <f t="shared" ref="AF980" si="18432">IF(AE980=12,1,AE980+1)</f>
        <v>3</v>
      </c>
      <c r="AG980" s="76">
        <f t="shared" ref="AG980" si="18433">IF(AF980=12,1,AF980+1)</f>
        <v>4</v>
      </c>
      <c r="AH980" s="76">
        <f t="shared" ref="AH980" si="18434">IF(AG980=12,1,AG980+1)</f>
        <v>5</v>
      </c>
      <c r="AI980" s="76">
        <f t="shared" ref="AI980" si="18435">IF(AH980=12,1,AH980+1)</f>
        <v>6</v>
      </c>
      <c r="AJ980" s="76">
        <f>IF(AI980=12,1,AI980+1)</f>
        <v>7</v>
      </c>
      <c r="AK980" s="76">
        <f t="shared" ref="AK980" si="18436">IF(AJ980=12,1,AJ980+1)</f>
        <v>8</v>
      </c>
      <c r="AL980" s="76">
        <f t="shared" ref="AL980" si="18437">IF(AK980=12,1,AK980+1)</f>
        <v>9</v>
      </c>
      <c r="AM980" s="76">
        <f t="shared" ref="AM980" si="18438">IF(AL980=12,1,AL980+1)</f>
        <v>10</v>
      </c>
      <c r="AN980" s="76">
        <f t="shared" ref="AN980" si="18439">IF(AM980=12,1,AM980+1)</f>
        <v>11</v>
      </c>
      <c r="AO980" s="76">
        <f t="shared" ref="AO980" si="18440">IF(AN980=12,1,AN980+1)</f>
        <v>12</v>
      </c>
      <c r="AP980" s="76">
        <f t="shared" ref="AP980" si="18441">IF(AO980=12,1,AO980+1)</f>
        <v>1</v>
      </c>
      <c r="AQ980" s="76">
        <f t="shared" ref="AQ980" si="18442">IF(AP980=12,1,AP980+1)</f>
        <v>2</v>
      </c>
      <c r="AR980" s="76">
        <f t="shared" ref="AR980" si="18443">IF(AQ980=12,1,AQ980+1)</f>
        <v>3</v>
      </c>
      <c r="AS980" s="76">
        <f t="shared" ref="AS980" si="18444">IF(AR980=12,1,AR980+1)</f>
        <v>4</v>
      </c>
      <c r="AT980" s="76">
        <f t="shared" ref="AT980" si="18445">IF(AS980=12,1,AS980+1)</f>
        <v>5</v>
      </c>
      <c r="AU980" s="76">
        <f t="shared" ref="AU980" si="18446">IF(AT980=12,1,AT980+1)</f>
        <v>6</v>
      </c>
      <c r="AV980" s="76">
        <f t="shared" ref="AV980" si="18447">IF(AU980=12,1,AU980+1)</f>
        <v>7</v>
      </c>
      <c r="AW980" s="76">
        <f t="shared" ref="AW980" si="18448">IF(AV980=12,1,AV980+1)</f>
        <v>8</v>
      </c>
      <c r="AX980" s="76">
        <f t="shared" ref="AX980" si="18449">IF(AW980=12,1,AW980+1)</f>
        <v>9</v>
      </c>
      <c r="AY980" s="76">
        <f t="shared" ref="AY980" si="18450">IF(AX980=12,1,AX980+1)</f>
        <v>10</v>
      </c>
      <c r="AZ980" s="76">
        <f t="shared" ref="AZ980" si="18451">IF(AY980=12,1,AY980+1)</f>
        <v>11</v>
      </c>
      <c r="BA980" s="76">
        <f t="shared" ref="BA980" si="18452">IF(AZ980=12,1,AZ980+1)</f>
        <v>12</v>
      </c>
      <c r="BB980" s="76">
        <f t="shared" ref="BB980" si="18453">IF(BA980=12,1,BA980+1)</f>
        <v>1</v>
      </c>
      <c r="BC980" s="76">
        <f t="shared" ref="BC980" si="18454">IF(BB980=12,1,BB980+1)</f>
        <v>2</v>
      </c>
      <c r="BD980" s="76">
        <f t="shared" ref="BD980" si="18455">IF(BC980=12,1,BC980+1)</f>
        <v>3</v>
      </c>
      <c r="BE980" s="76">
        <f t="shared" ref="BE980" si="18456">IF(BD980=12,1,BD980+1)</f>
        <v>4</v>
      </c>
      <c r="BF980" s="76">
        <f t="shared" ref="BF980" si="18457">IF(BE980=12,1,BE980+1)</f>
        <v>5</v>
      </c>
      <c r="BG980" s="76">
        <f t="shared" ref="BG980" si="18458">IF(BF980=12,1,BF980+1)</f>
        <v>6</v>
      </c>
      <c r="BH980" s="76">
        <f t="shared" ref="BH980" si="18459">IF(BG980=12,1,BG980+1)</f>
        <v>7</v>
      </c>
      <c r="BI980" s="76">
        <f t="shared" ref="BI980" si="18460">IF(BH980=12,1,BH980+1)</f>
        <v>8</v>
      </c>
      <c r="BJ980" s="76">
        <f t="shared" ref="BJ980" si="18461">IF(BI980=12,1,BI980+1)</f>
        <v>9</v>
      </c>
      <c r="BK980" s="76">
        <f t="shared" ref="BK980" si="18462">IF(BJ980=12,1,BJ980+1)</f>
        <v>10</v>
      </c>
      <c r="BL980" s="76">
        <f t="shared" ref="BL980" si="18463">IF(BK980=12,1,BK980+1)</f>
        <v>11</v>
      </c>
      <c r="BM980" s="76">
        <f t="shared" ref="BM980" si="18464">IF(BL980=12,1,BL980+1)</f>
        <v>12</v>
      </c>
      <c r="BN980" s="81"/>
      <c r="BO980" s="78"/>
      <c r="BP980" s="78"/>
      <c r="BQ980" s="78"/>
      <c r="BR980" s="106"/>
      <c r="BS980" s="106"/>
      <c r="BT980" s="106"/>
      <c r="BU980" s="106"/>
      <c r="BV980" s="106"/>
      <c r="BW980" s="106"/>
      <c r="BX980" s="106"/>
      <c r="BY980" s="106"/>
      <c r="BZ980" s="106"/>
      <c r="CA980" s="106"/>
      <c r="CB980" s="106"/>
      <c r="CC980" s="106"/>
      <c r="CD980" s="106"/>
      <c r="CE980" s="106"/>
      <c r="CF980" s="106"/>
      <c r="CG980" s="106"/>
    </row>
    <row r="981" spans="1:85" s="245" customFormat="1" ht="18" hidden="1" customHeight="1" x14ac:dyDescent="0.35">
      <c r="A981" s="250"/>
      <c r="B981" s="113"/>
      <c r="C981" s="361"/>
      <c r="D981" s="125"/>
      <c r="E981" s="125"/>
      <c r="F981" s="125"/>
      <c r="G981" s="125"/>
      <c r="H981" s="370"/>
      <c r="I981" s="371"/>
      <c r="J981" s="357"/>
      <c r="K981" s="357"/>
      <c r="L981" s="137"/>
      <c r="M981" s="373"/>
      <c r="N981" s="7"/>
      <c r="O981" s="376"/>
      <c r="P981" s="106"/>
      <c r="Q981" s="77"/>
      <c r="R981" s="59">
        <f t="shared" ref="R981:BM981" si="18465">VALUE(_xlfn.CONCAT(R980,".",R983))</f>
        <v>1</v>
      </c>
      <c r="S981" s="73">
        <f t="shared" si="18465"/>
        <v>32</v>
      </c>
      <c r="T981" s="73">
        <f t="shared" si="18465"/>
        <v>61</v>
      </c>
      <c r="U981" s="73">
        <f t="shared" si="18465"/>
        <v>92</v>
      </c>
      <c r="V981" s="73">
        <f t="shared" si="18465"/>
        <v>122</v>
      </c>
      <c r="W981" s="73">
        <f t="shared" si="18465"/>
        <v>153</v>
      </c>
      <c r="X981" s="73">
        <f t="shared" si="18465"/>
        <v>183</v>
      </c>
      <c r="Y981" s="73">
        <f t="shared" si="18465"/>
        <v>214</v>
      </c>
      <c r="Z981" s="73">
        <f t="shared" si="18465"/>
        <v>245</v>
      </c>
      <c r="AA981" s="73">
        <f t="shared" si="18465"/>
        <v>275</v>
      </c>
      <c r="AB981" s="73">
        <f t="shared" si="18465"/>
        <v>306</v>
      </c>
      <c r="AC981" s="73">
        <f t="shared" si="18465"/>
        <v>336</v>
      </c>
      <c r="AD981" s="73">
        <f t="shared" si="18465"/>
        <v>367</v>
      </c>
      <c r="AE981" s="73">
        <f t="shared" si="18465"/>
        <v>398</v>
      </c>
      <c r="AF981" s="73">
        <f t="shared" si="18465"/>
        <v>426</v>
      </c>
      <c r="AG981" s="73">
        <f t="shared" si="18465"/>
        <v>457</v>
      </c>
      <c r="AH981" s="73">
        <f t="shared" si="18465"/>
        <v>487</v>
      </c>
      <c r="AI981" s="73">
        <f t="shared" si="18465"/>
        <v>518</v>
      </c>
      <c r="AJ981" s="73">
        <f t="shared" si="18465"/>
        <v>548</v>
      </c>
      <c r="AK981" s="73">
        <f t="shared" si="18465"/>
        <v>579</v>
      </c>
      <c r="AL981" s="73">
        <f t="shared" si="18465"/>
        <v>610</v>
      </c>
      <c r="AM981" s="73">
        <f t="shared" si="18465"/>
        <v>640</v>
      </c>
      <c r="AN981" s="73">
        <f t="shared" si="18465"/>
        <v>671</v>
      </c>
      <c r="AO981" s="73">
        <f t="shared" si="18465"/>
        <v>701</v>
      </c>
      <c r="AP981" s="73">
        <f t="shared" si="18465"/>
        <v>732</v>
      </c>
      <c r="AQ981" s="73">
        <f t="shared" si="18465"/>
        <v>763</v>
      </c>
      <c r="AR981" s="73">
        <f t="shared" si="18465"/>
        <v>791</v>
      </c>
      <c r="AS981" s="73">
        <f t="shared" si="18465"/>
        <v>822</v>
      </c>
      <c r="AT981" s="73">
        <f t="shared" si="18465"/>
        <v>852</v>
      </c>
      <c r="AU981" s="73">
        <f t="shared" si="18465"/>
        <v>883</v>
      </c>
      <c r="AV981" s="73">
        <f t="shared" si="18465"/>
        <v>913</v>
      </c>
      <c r="AW981" s="73">
        <f t="shared" si="18465"/>
        <v>944</v>
      </c>
      <c r="AX981" s="73">
        <f t="shared" si="18465"/>
        <v>975</v>
      </c>
      <c r="AY981" s="73">
        <f t="shared" si="18465"/>
        <v>1005</v>
      </c>
      <c r="AZ981" s="73">
        <f t="shared" si="18465"/>
        <v>1036</v>
      </c>
      <c r="BA981" s="73">
        <f t="shared" si="18465"/>
        <v>1066</v>
      </c>
      <c r="BB981" s="73">
        <f t="shared" si="18465"/>
        <v>1097</v>
      </c>
      <c r="BC981" s="73">
        <f t="shared" si="18465"/>
        <v>1128</v>
      </c>
      <c r="BD981" s="73">
        <f t="shared" si="18465"/>
        <v>1156</v>
      </c>
      <c r="BE981" s="73">
        <f t="shared" si="18465"/>
        <v>1187</v>
      </c>
      <c r="BF981" s="73">
        <f t="shared" si="18465"/>
        <v>1217</v>
      </c>
      <c r="BG981" s="73">
        <f t="shared" si="18465"/>
        <v>1248</v>
      </c>
      <c r="BH981" s="73">
        <f t="shared" si="18465"/>
        <v>1278</v>
      </c>
      <c r="BI981" s="73">
        <f t="shared" si="18465"/>
        <v>1309</v>
      </c>
      <c r="BJ981" s="73">
        <f t="shared" si="18465"/>
        <v>1340</v>
      </c>
      <c r="BK981" s="73">
        <f t="shared" si="18465"/>
        <v>1370</v>
      </c>
      <c r="BL981" s="73">
        <f t="shared" si="18465"/>
        <v>1401</v>
      </c>
      <c r="BM981" s="73">
        <f t="shared" si="18465"/>
        <v>1431</v>
      </c>
      <c r="BN981" s="82"/>
      <c r="BO981" s="79"/>
      <c r="BP981" s="79"/>
      <c r="BQ981" s="79"/>
      <c r="BR981" s="106"/>
      <c r="BS981" s="106"/>
      <c r="BT981" s="106"/>
      <c r="BU981" s="106"/>
      <c r="BV981" s="106"/>
      <c r="BW981" s="106"/>
      <c r="BX981" s="106"/>
      <c r="BY981" s="106"/>
      <c r="BZ981" s="106"/>
      <c r="CA981" s="106"/>
      <c r="CB981" s="106"/>
      <c r="CC981" s="106"/>
      <c r="CD981" s="106"/>
      <c r="CE981" s="106"/>
      <c r="CF981" s="106"/>
      <c r="CG981" s="106"/>
    </row>
    <row r="982" spans="1:85" s="245" customFormat="1" ht="18" customHeight="1" x14ac:dyDescent="0.35">
      <c r="A982" s="250"/>
      <c r="B982" s="113"/>
      <c r="C982" s="361"/>
      <c r="D982" s="125"/>
      <c r="E982" s="357" t="s">
        <v>207</v>
      </c>
      <c r="F982" s="357" t="s">
        <v>207</v>
      </c>
      <c r="G982" s="357" t="s">
        <v>207</v>
      </c>
      <c r="H982" s="370"/>
      <c r="I982" s="371"/>
      <c r="J982" s="357"/>
      <c r="K982" s="357"/>
      <c r="L982" s="357" t="s">
        <v>219</v>
      </c>
      <c r="M982" s="373"/>
      <c r="N982" s="7"/>
      <c r="O982" s="376"/>
      <c r="P982" s="106"/>
      <c r="Q982" s="77"/>
      <c r="R982" s="60" t="str">
        <f>VLOOKUP(R980,'Podpůrná data'!$I$188:$J$199,2)</f>
        <v>leden</v>
      </c>
      <c r="S982" s="60" t="str">
        <f>VLOOKUP(S980,'Podpůrná data'!$I$188:$J$199,2)</f>
        <v>únor</v>
      </c>
      <c r="T982" s="60" t="str">
        <f>VLOOKUP(T980,'Podpůrná data'!$I$188:$J$199,2)</f>
        <v>březen</v>
      </c>
      <c r="U982" s="60" t="str">
        <f>VLOOKUP(U980,'Podpůrná data'!$I$188:$J$199,2)</f>
        <v>duben</v>
      </c>
      <c r="V982" s="60" t="str">
        <f>VLOOKUP(V980,'Podpůrná data'!$I$188:$J$199,2)</f>
        <v>květen</v>
      </c>
      <c r="W982" s="60" t="str">
        <f>VLOOKUP(W980,'Podpůrná data'!$I$188:$J$199,2)</f>
        <v>červen</v>
      </c>
      <c r="X982" s="60" t="str">
        <f>VLOOKUP(X980,'Podpůrná data'!$I$188:$J$199,2)</f>
        <v>červenec</v>
      </c>
      <c r="Y982" s="60" t="str">
        <f>VLOOKUP(Y980,'Podpůrná data'!$I$188:$J$199,2)</f>
        <v>srpen</v>
      </c>
      <c r="Z982" s="60" t="str">
        <f>VLOOKUP(Z980,'Podpůrná data'!$I$188:$J$199,2)</f>
        <v>září</v>
      </c>
      <c r="AA982" s="60" t="str">
        <f>VLOOKUP(AA980,'Podpůrná data'!$I$188:$J$199,2)</f>
        <v>říjen</v>
      </c>
      <c r="AB982" s="60" t="str">
        <f>VLOOKUP(AB980,'Podpůrná data'!$I$188:$J$199,2)</f>
        <v>listopad</v>
      </c>
      <c r="AC982" s="60" t="str">
        <f>VLOOKUP(AC980,'Podpůrná data'!$I$188:$J$199,2)</f>
        <v>prosinec</v>
      </c>
      <c r="AD982" s="60" t="str">
        <f>VLOOKUP(AD980,'Podpůrná data'!$I$188:$J$199,2)</f>
        <v>leden</v>
      </c>
      <c r="AE982" s="60" t="str">
        <f>VLOOKUP(AE980,'Podpůrná data'!$I$188:$J$199,2)</f>
        <v>únor</v>
      </c>
      <c r="AF982" s="60" t="str">
        <f>VLOOKUP(AF980,'Podpůrná data'!$I$188:$J$199,2)</f>
        <v>březen</v>
      </c>
      <c r="AG982" s="60" t="str">
        <f>VLOOKUP(AG980,'Podpůrná data'!$I$188:$J$199,2)</f>
        <v>duben</v>
      </c>
      <c r="AH982" s="60" t="str">
        <f>VLOOKUP(AH980,'Podpůrná data'!$I$188:$J$199,2)</f>
        <v>květen</v>
      </c>
      <c r="AI982" s="60" t="str">
        <f>VLOOKUP(AI980,'Podpůrná data'!$I$188:$J$199,2)</f>
        <v>červen</v>
      </c>
      <c r="AJ982" s="60" t="str">
        <f>VLOOKUP(AJ980,'Podpůrná data'!$I$188:$J$199,2)</f>
        <v>červenec</v>
      </c>
      <c r="AK982" s="60" t="str">
        <f>VLOOKUP(AK980,'Podpůrná data'!$I$188:$J$199,2)</f>
        <v>srpen</v>
      </c>
      <c r="AL982" s="60" t="str">
        <f>VLOOKUP(AL980,'Podpůrná data'!$I$188:$J$199,2)</f>
        <v>září</v>
      </c>
      <c r="AM982" s="60" t="str">
        <f>VLOOKUP(AM980,'Podpůrná data'!$I$188:$J$199,2)</f>
        <v>říjen</v>
      </c>
      <c r="AN982" s="60" t="str">
        <f>VLOOKUP(AN980,'Podpůrná data'!$I$188:$J$199,2)</f>
        <v>listopad</v>
      </c>
      <c r="AO982" s="60" t="str">
        <f>VLOOKUP(AO980,'Podpůrná data'!$I$188:$J$199,2)</f>
        <v>prosinec</v>
      </c>
      <c r="AP982" s="60" t="str">
        <f>VLOOKUP(AP980,'Podpůrná data'!$I$188:$J$199,2)</f>
        <v>leden</v>
      </c>
      <c r="AQ982" s="60" t="str">
        <f>VLOOKUP(AQ980,'Podpůrná data'!$I$188:$J$199,2)</f>
        <v>únor</v>
      </c>
      <c r="AR982" s="60" t="str">
        <f>VLOOKUP(AR980,'Podpůrná data'!$I$188:$J$199,2)</f>
        <v>březen</v>
      </c>
      <c r="AS982" s="60" t="str">
        <f>VLOOKUP(AS980,'Podpůrná data'!$I$188:$J$199,2)</f>
        <v>duben</v>
      </c>
      <c r="AT982" s="60" t="str">
        <f>VLOOKUP(AT980,'Podpůrná data'!$I$188:$J$199,2)</f>
        <v>květen</v>
      </c>
      <c r="AU982" s="60" t="str">
        <f>VLOOKUP(AU980,'Podpůrná data'!$I$188:$J$199,2)</f>
        <v>červen</v>
      </c>
      <c r="AV982" s="60" t="str">
        <f>VLOOKUP(AV980,'Podpůrná data'!$I$188:$J$199,2)</f>
        <v>červenec</v>
      </c>
      <c r="AW982" s="60" t="str">
        <f>VLOOKUP(AW980,'Podpůrná data'!$I$188:$J$199,2)</f>
        <v>srpen</v>
      </c>
      <c r="AX982" s="60" t="str">
        <f>VLOOKUP(AX980,'Podpůrná data'!$I$188:$J$199,2)</f>
        <v>září</v>
      </c>
      <c r="AY982" s="60" t="str">
        <f>VLOOKUP(AY980,'Podpůrná data'!$I$188:$J$199,2)</f>
        <v>říjen</v>
      </c>
      <c r="AZ982" s="60" t="str">
        <f>VLOOKUP(AZ980,'Podpůrná data'!$I$188:$J$199,2)</f>
        <v>listopad</v>
      </c>
      <c r="BA982" s="60" t="str">
        <f>VLOOKUP(BA980,'Podpůrná data'!$I$188:$J$199,2)</f>
        <v>prosinec</v>
      </c>
      <c r="BB982" s="60" t="str">
        <f>VLOOKUP(BB980,'Podpůrná data'!$I$188:$J$199,2)</f>
        <v>leden</v>
      </c>
      <c r="BC982" s="60" t="str">
        <f>VLOOKUP(BC980,'Podpůrná data'!$I$188:$J$199,2)</f>
        <v>únor</v>
      </c>
      <c r="BD982" s="60" t="str">
        <f>VLOOKUP(BD980,'Podpůrná data'!$I$188:$J$199,2)</f>
        <v>březen</v>
      </c>
      <c r="BE982" s="60" t="str">
        <f>VLOOKUP(BE980,'Podpůrná data'!$I$188:$J$199,2)</f>
        <v>duben</v>
      </c>
      <c r="BF982" s="60" t="str">
        <f>VLOOKUP(BF980,'Podpůrná data'!$I$188:$J$199,2)</f>
        <v>květen</v>
      </c>
      <c r="BG982" s="60" t="str">
        <f>VLOOKUP(BG980,'Podpůrná data'!$I$188:$J$199,2)</f>
        <v>červen</v>
      </c>
      <c r="BH982" s="60" t="str">
        <f>VLOOKUP(BH980,'Podpůrná data'!$I$188:$J$199,2)</f>
        <v>červenec</v>
      </c>
      <c r="BI982" s="60" t="str">
        <f>VLOOKUP(BI980,'Podpůrná data'!$I$188:$J$199,2)</f>
        <v>srpen</v>
      </c>
      <c r="BJ982" s="60" t="str">
        <f>VLOOKUP(BJ980,'Podpůrná data'!$I$188:$J$199,2)</f>
        <v>září</v>
      </c>
      <c r="BK982" s="60" t="str">
        <f>VLOOKUP(BK980,'Podpůrná data'!$I$188:$J$199,2)</f>
        <v>říjen</v>
      </c>
      <c r="BL982" s="60" t="str">
        <f>VLOOKUP(BL980,'Podpůrná data'!$I$188:$J$199,2)</f>
        <v>listopad</v>
      </c>
      <c r="BM982" s="60" t="str">
        <f>VLOOKUP(BM980,'Podpůrná data'!$I$188:$J$199,2)</f>
        <v>prosinec</v>
      </c>
      <c r="BN982" s="171"/>
      <c r="BO982" s="175"/>
      <c r="BP982" s="197"/>
      <c r="BQ982" s="197"/>
      <c r="BR982" s="106"/>
      <c r="BS982" s="179" t="s">
        <v>105</v>
      </c>
      <c r="BT982" s="179" t="s">
        <v>106</v>
      </c>
      <c r="BU982" s="179" t="s">
        <v>107</v>
      </c>
      <c r="BV982" s="179" t="s">
        <v>108</v>
      </c>
      <c r="BW982" s="179" t="s">
        <v>109</v>
      </c>
      <c r="BX982" s="179" t="s">
        <v>110</v>
      </c>
      <c r="BY982" s="179" t="s">
        <v>111</v>
      </c>
      <c r="BZ982" s="179" t="s">
        <v>112</v>
      </c>
      <c r="CA982" s="179" t="s">
        <v>113</v>
      </c>
      <c r="CB982" s="179" t="s">
        <v>155</v>
      </c>
      <c r="CC982" s="179" t="s">
        <v>156</v>
      </c>
      <c r="CD982" s="179" t="s">
        <v>157</v>
      </c>
      <c r="CE982" s="179" t="s">
        <v>202</v>
      </c>
      <c r="CF982" s="179" t="s">
        <v>203</v>
      </c>
      <c r="CG982" s="179" t="s">
        <v>204</v>
      </c>
    </row>
    <row r="983" spans="1:85" s="245" customFormat="1" ht="16.399999999999999" customHeight="1" x14ac:dyDescent="0.35">
      <c r="A983" s="250"/>
      <c r="B983" s="113"/>
      <c r="C983" s="361"/>
      <c r="D983" s="125"/>
      <c r="E983" s="357"/>
      <c r="F983" s="357"/>
      <c r="G983" s="357"/>
      <c r="H983" s="370"/>
      <c r="I983" s="371"/>
      <c r="J983" s="357"/>
      <c r="K983" s="357"/>
      <c r="L983" s="357"/>
      <c r="M983" s="373"/>
      <c r="N983" s="7"/>
      <c r="O983" s="376"/>
      <c r="P983" s="106"/>
      <c r="Q983" s="77"/>
      <c r="R983" s="60">
        <f>YEAR(Úvod!$F$10)</f>
        <v>1900</v>
      </c>
      <c r="S983" s="60">
        <f t="shared" ref="S983" si="18466">IF(S980=1,R983+1,R983)</f>
        <v>1900</v>
      </c>
      <c r="T983" s="60">
        <f t="shared" ref="T983" si="18467">IF(T980=1,S983+1,S983)</f>
        <v>1900</v>
      </c>
      <c r="U983" s="60">
        <f t="shared" ref="U983" si="18468">IF(U980=1,T983+1,T983)</f>
        <v>1900</v>
      </c>
      <c r="V983" s="60">
        <f t="shared" ref="V983" si="18469">IF(V980=1,U983+1,U983)</f>
        <v>1900</v>
      </c>
      <c r="W983" s="60">
        <f t="shared" ref="W983" si="18470">IF(W980=1,V983+1,V983)</f>
        <v>1900</v>
      </c>
      <c r="X983" s="60">
        <f t="shared" ref="X983" si="18471">IF(X980=1,W983+1,W983)</f>
        <v>1900</v>
      </c>
      <c r="Y983" s="60">
        <f t="shared" ref="Y983" si="18472">IF(Y980=1,X983+1,X983)</f>
        <v>1900</v>
      </c>
      <c r="Z983" s="60">
        <f t="shared" ref="Z983" si="18473">IF(Z980=1,Y983+1,Y983)</f>
        <v>1900</v>
      </c>
      <c r="AA983" s="60">
        <f t="shared" ref="AA983" si="18474">IF(AA980=1,Z983+1,Z983)</f>
        <v>1900</v>
      </c>
      <c r="AB983" s="60">
        <f t="shared" ref="AB983" si="18475">IF(AB980=1,AA983+1,AA983)</f>
        <v>1900</v>
      </c>
      <c r="AC983" s="60">
        <f t="shared" ref="AC983" si="18476">IF(AC980=1,AB983+1,AB983)</f>
        <v>1900</v>
      </c>
      <c r="AD983" s="60">
        <f t="shared" ref="AD983" si="18477">IF(AD980=1,AC983+1,AC983)</f>
        <v>1901</v>
      </c>
      <c r="AE983" s="60">
        <f t="shared" ref="AE983" si="18478">IF(AE980=1,AD983+1,AD983)</f>
        <v>1901</v>
      </c>
      <c r="AF983" s="60">
        <f t="shared" ref="AF983" si="18479">IF(AF980=1,AE983+1,AE983)</f>
        <v>1901</v>
      </c>
      <c r="AG983" s="60">
        <f t="shared" ref="AG983" si="18480">IF(AG980=1,AF983+1,AF983)</f>
        <v>1901</v>
      </c>
      <c r="AH983" s="60">
        <f t="shared" ref="AH983" si="18481">IF(AH980=1,AG983+1,AG983)</f>
        <v>1901</v>
      </c>
      <c r="AI983" s="60">
        <f t="shared" ref="AI983" si="18482">IF(AI980=1,AH983+1,AH983)</f>
        <v>1901</v>
      </c>
      <c r="AJ983" s="60">
        <f t="shared" ref="AJ983" si="18483">IF(AJ980=1,AI983+1,AI983)</f>
        <v>1901</v>
      </c>
      <c r="AK983" s="60">
        <f t="shared" ref="AK983" si="18484">IF(AK980=1,AJ983+1,AJ983)</f>
        <v>1901</v>
      </c>
      <c r="AL983" s="60">
        <f t="shared" ref="AL983" si="18485">IF(AL980=1,AK983+1,AK983)</f>
        <v>1901</v>
      </c>
      <c r="AM983" s="60">
        <f t="shared" ref="AM983" si="18486">IF(AM980=1,AL983+1,AL983)</f>
        <v>1901</v>
      </c>
      <c r="AN983" s="60">
        <f t="shared" ref="AN983" si="18487">IF(AN980=1,AM983+1,AM983)</f>
        <v>1901</v>
      </c>
      <c r="AO983" s="60">
        <f t="shared" ref="AO983" si="18488">IF(AO980=1,AN983+1,AN983)</f>
        <v>1901</v>
      </c>
      <c r="AP983" s="60">
        <f t="shared" ref="AP983" si="18489">IF(AP980=1,AO983+1,AO983)</f>
        <v>1902</v>
      </c>
      <c r="AQ983" s="60">
        <f t="shared" ref="AQ983" si="18490">IF(AQ980=1,AP983+1,AP983)</f>
        <v>1902</v>
      </c>
      <c r="AR983" s="60">
        <f t="shared" ref="AR983" si="18491">IF(AR980=1,AQ983+1,AQ983)</f>
        <v>1902</v>
      </c>
      <c r="AS983" s="60">
        <f t="shared" ref="AS983" si="18492">IF(AS980=1,AR983+1,AR983)</f>
        <v>1902</v>
      </c>
      <c r="AT983" s="60">
        <f t="shared" ref="AT983" si="18493">IF(AT980=1,AS983+1,AS983)</f>
        <v>1902</v>
      </c>
      <c r="AU983" s="60">
        <f t="shared" ref="AU983" si="18494">IF(AU980=1,AT983+1,AT983)</f>
        <v>1902</v>
      </c>
      <c r="AV983" s="60">
        <f t="shared" ref="AV983" si="18495">IF(AV980=1,AU983+1,AU983)</f>
        <v>1902</v>
      </c>
      <c r="AW983" s="60">
        <f t="shared" ref="AW983" si="18496">IF(AW980=1,AV983+1,AV983)</f>
        <v>1902</v>
      </c>
      <c r="AX983" s="60">
        <f t="shared" ref="AX983" si="18497">IF(AX980=1,AW983+1,AW983)</f>
        <v>1902</v>
      </c>
      <c r="AY983" s="60">
        <f t="shared" ref="AY983" si="18498">IF(AY980=1,AX983+1,AX983)</f>
        <v>1902</v>
      </c>
      <c r="AZ983" s="60">
        <f t="shared" ref="AZ983" si="18499">IF(AZ980=1,AY983+1,AY983)</f>
        <v>1902</v>
      </c>
      <c r="BA983" s="60">
        <f t="shared" ref="BA983" si="18500">IF(BA980=1,AZ983+1,AZ983)</f>
        <v>1902</v>
      </c>
      <c r="BB983" s="60">
        <f t="shared" ref="BB983" si="18501">IF(BB980=1,BA983+1,BA983)</f>
        <v>1903</v>
      </c>
      <c r="BC983" s="60">
        <f t="shared" ref="BC983" si="18502">IF(BC980=1,BB983+1,BB983)</f>
        <v>1903</v>
      </c>
      <c r="BD983" s="60">
        <f t="shared" ref="BD983" si="18503">IF(BD980=1,BC983+1,BC983)</f>
        <v>1903</v>
      </c>
      <c r="BE983" s="60">
        <f t="shared" ref="BE983" si="18504">IF(BE980=1,BD983+1,BD983)</f>
        <v>1903</v>
      </c>
      <c r="BF983" s="60">
        <f t="shared" ref="BF983" si="18505">IF(BF980=1,BE983+1,BE983)</f>
        <v>1903</v>
      </c>
      <c r="BG983" s="60">
        <f t="shared" ref="BG983" si="18506">IF(BG980=1,BF983+1,BF983)</f>
        <v>1903</v>
      </c>
      <c r="BH983" s="60">
        <f t="shared" ref="BH983" si="18507">IF(BH980=1,BG983+1,BG983)</f>
        <v>1903</v>
      </c>
      <c r="BI983" s="60">
        <f t="shared" ref="BI983" si="18508">IF(BI980=1,BH983+1,BH983)</f>
        <v>1903</v>
      </c>
      <c r="BJ983" s="60">
        <f t="shared" ref="BJ983" si="18509">IF(BJ980=1,BI983+1,BI983)</f>
        <v>1903</v>
      </c>
      <c r="BK983" s="60">
        <f t="shared" ref="BK983" si="18510">IF(BK980=1,BJ983+1,BJ983)</f>
        <v>1903</v>
      </c>
      <c r="BL983" s="60">
        <f t="shared" ref="BL983" si="18511">IF(BL980=1,BK983+1,BK983)</f>
        <v>1903</v>
      </c>
      <c r="BM983" s="60">
        <f t="shared" ref="BM983" si="18512">IF(BM980=1,BL983+1,BL983)</f>
        <v>1903</v>
      </c>
      <c r="BN983" s="195"/>
      <c r="BO983" s="196"/>
      <c r="BP983" s="197"/>
      <c r="BQ983" s="197"/>
      <c r="BR983" s="106"/>
      <c r="BS983" s="106"/>
      <c r="BT983" s="106"/>
      <c r="BU983" s="106"/>
      <c r="BV983" s="106"/>
      <c r="BW983" s="106"/>
      <c r="BX983" s="106"/>
      <c r="BY983" s="106"/>
      <c r="BZ983" s="106"/>
      <c r="CA983" s="106"/>
      <c r="CB983" s="106"/>
      <c r="CC983" s="106"/>
      <c r="CD983" s="106"/>
      <c r="CE983" s="106"/>
      <c r="CF983" s="106"/>
      <c r="CG983" s="106"/>
    </row>
    <row r="984" spans="1:85" s="245" customFormat="1" ht="16.399999999999999" customHeight="1" x14ac:dyDescent="0.35">
      <c r="A984" s="250"/>
      <c r="B984" s="113"/>
      <c r="C984" s="125"/>
      <c r="D984" s="125"/>
      <c r="E984" s="357"/>
      <c r="F984" s="357"/>
      <c r="G984" s="357"/>
      <c r="H984" s="370"/>
      <c r="I984" s="371"/>
      <c r="J984" s="357"/>
      <c r="K984" s="372"/>
      <c r="L984" s="357"/>
      <c r="M984" s="374"/>
      <c r="N984" s="7"/>
      <c r="O984" s="377"/>
      <c r="P984" s="106"/>
      <c r="Q984" s="63" t="s">
        <v>159</v>
      </c>
      <c r="R984" s="251"/>
      <c r="S984" s="251"/>
      <c r="T984" s="251"/>
      <c r="U984" s="251"/>
      <c r="V984" s="251"/>
      <c r="W984" s="251"/>
      <c r="X984" s="251"/>
      <c r="Y984" s="251"/>
      <c r="Z984" s="251"/>
      <c r="AA984" s="251"/>
      <c r="AB984" s="251"/>
      <c r="AC984" s="251"/>
      <c r="AD984" s="251"/>
      <c r="AE984" s="251"/>
      <c r="AF984" s="251"/>
      <c r="AG984" s="251"/>
      <c r="AH984" s="251"/>
      <c r="AI984" s="251"/>
      <c r="AJ984" s="251"/>
      <c r="AK984" s="251"/>
      <c r="AL984" s="251"/>
      <c r="AM984" s="251"/>
      <c r="AN984" s="251"/>
      <c r="AO984" s="251"/>
      <c r="AP984" s="251"/>
      <c r="AQ984" s="251"/>
      <c r="AR984" s="251"/>
      <c r="AS984" s="251"/>
      <c r="AT984" s="251"/>
      <c r="AU984" s="251"/>
      <c r="AV984" s="251"/>
      <c r="AW984" s="251"/>
      <c r="AX984" s="251"/>
      <c r="AY984" s="251"/>
      <c r="AZ984" s="251"/>
      <c r="BA984" s="251"/>
      <c r="BB984" s="251"/>
      <c r="BC984" s="251"/>
      <c r="BD984" s="251"/>
      <c r="BE984" s="251"/>
      <c r="BF984" s="251"/>
      <c r="BG984" s="251"/>
      <c r="BH984" s="251"/>
      <c r="BI984" s="251"/>
      <c r="BJ984" s="251"/>
      <c r="BK984" s="251"/>
      <c r="BL984" s="251"/>
      <c r="BM984" s="251"/>
      <c r="BN984" s="195"/>
      <c r="BO984" s="196"/>
      <c r="BP984" s="197"/>
      <c r="BQ984" s="197"/>
      <c r="BR984" s="106"/>
      <c r="BS984" s="106"/>
      <c r="BT984" s="106"/>
      <c r="BU984" s="106"/>
      <c r="BV984" s="106"/>
      <c r="BW984" s="106"/>
      <c r="BX984" s="106"/>
      <c r="BY984" s="106"/>
      <c r="BZ984" s="106"/>
      <c r="CA984" s="106"/>
      <c r="CB984" s="106"/>
      <c r="CC984" s="106"/>
      <c r="CD984" s="106"/>
      <c r="CE984" s="106"/>
      <c r="CF984" s="106"/>
      <c r="CG984" s="106"/>
    </row>
    <row r="985" spans="1:85" s="245" customFormat="1" ht="23.5" customHeight="1" x14ac:dyDescent="0.35">
      <c r="A985" s="243"/>
      <c r="B985" s="126" t="s">
        <v>400</v>
      </c>
      <c r="C985" s="359"/>
      <c r="D985" s="359"/>
      <c r="E985" s="252"/>
      <c r="F985" s="252"/>
      <c r="G985" s="241"/>
      <c r="H985" s="253"/>
      <c r="I985" s="254"/>
      <c r="J985" s="253"/>
      <c r="K985" s="205">
        <f>IF(J985="",0,IF(J985="ANO",'Podpůrná data'!$B$5,'Podpůrná data'!$B$3))</f>
        <v>0</v>
      </c>
      <c r="L985" s="203">
        <f>IFERROR(INT(ROUND(I985,2)*(VLOOKUP(INT(H985),'Podpůrná data'!$A$189:$B$233,2,FALSE))*(H985/(INT(H985)))),0)</f>
        <v>0</v>
      </c>
      <c r="M985" s="61">
        <f>K985*L985</f>
        <v>0</v>
      </c>
      <c r="N985" s="62">
        <f>IF(M985&gt;0,IF(ISTEXT(C985)=TRUE,0,1),0)</f>
        <v>0</v>
      </c>
      <c r="O985" s="166">
        <f>IF(M985&gt;0,1,0)</f>
        <v>0</v>
      </c>
      <c r="P985" s="127"/>
      <c r="Q985" s="63" t="s">
        <v>95</v>
      </c>
      <c r="R985" s="255"/>
      <c r="S985" s="255"/>
      <c r="T985" s="255"/>
      <c r="U985" s="255"/>
      <c r="V985" s="255"/>
      <c r="W985" s="255"/>
      <c r="X985" s="255"/>
      <c r="Y985" s="255"/>
      <c r="Z985" s="255"/>
      <c r="AA985" s="255"/>
      <c r="AB985" s="255"/>
      <c r="AC985" s="255"/>
      <c r="AD985" s="255"/>
      <c r="AE985" s="255"/>
      <c r="AF985" s="255"/>
      <c r="AG985" s="255"/>
      <c r="AH985" s="255"/>
      <c r="AI985" s="255"/>
      <c r="AJ985" s="255"/>
      <c r="AK985" s="255"/>
      <c r="AL985" s="255"/>
      <c r="AM985" s="255"/>
      <c r="AN985" s="255"/>
      <c r="AO985" s="255"/>
      <c r="AP985" s="255"/>
      <c r="AQ985" s="255"/>
      <c r="AR985" s="255"/>
      <c r="AS985" s="255"/>
      <c r="AT985" s="255"/>
      <c r="AU985" s="255"/>
      <c r="AV985" s="255"/>
      <c r="AW985" s="255"/>
      <c r="AX985" s="255"/>
      <c r="AY985" s="255"/>
      <c r="AZ985" s="255"/>
      <c r="BA985" s="255"/>
      <c r="BB985" s="255"/>
      <c r="BC985" s="255"/>
      <c r="BD985" s="255"/>
      <c r="BE985" s="255"/>
      <c r="BF985" s="255"/>
      <c r="BG985" s="255"/>
      <c r="BH985" s="255"/>
      <c r="BI985" s="255"/>
      <c r="BJ985" s="255"/>
      <c r="BK985" s="255"/>
      <c r="BL985" s="255"/>
      <c r="BM985" s="255"/>
      <c r="BN985" s="362">
        <f>SUM(R993:BM993)</f>
        <v>0</v>
      </c>
      <c r="BO985" s="364">
        <f>SUM(R994:BM994)</f>
        <v>0</v>
      </c>
      <c r="BP985" s="366">
        <f>IF($O985=0,0,IF($BN985&gt;=143*$I985,1,0))</f>
        <v>0</v>
      </c>
      <c r="BQ985" s="366">
        <f>IF($BN985&gt;=143*$I985,0,(CEILING(143*$I985,1)-$BN985))</f>
        <v>0</v>
      </c>
      <c r="BR985" s="106"/>
      <c r="BS985" s="106"/>
      <c r="BT985" s="106"/>
      <c r="BU985" s="106"/>
      <c r="BV985" s="106"/>
      <c r="BW985" s="106"/>
      <c r="BX985" s="106"/>
      <c r="BY985" s="106"/>
      <c r="BZ985" s="106"/>
      <c r="CA985" s="106"/>
      <c r="CB985" s="106"/>
      <c r="CC985" s="106"/>
      <c r="CD985" s="106"/>
      <c r="CE985" s="106"/>
      <c r="CF985" s="106"/>
      <c r="CG985" s="106"/>
    </row>
    <row r="986" spans="1:85" s="245" customFormat="1" ht="29" x14ac:dyDescent="0.35">
      <c r="A986" s="243"/>
      <c r="B986" s="128"/>
      <c r="C986" s="80"/>
      <c r="D986" s="80"/>
      <c r="E986" s="80"/>
      <c r="F986" s="80"/>
      <c r="G986" s="80"/>
      <c r="H986" s="80"/>
      <c r="I986" s="80"/>
      <c r="J986" s="80"/>
      <c r="K986" s="80"/>
      <c r="L986" s="80"/>
      <c r="M986" s="64"/>
      <c r="N986" s="7"/>
      <c r="O986" s="192"/>
      <c r="P986" s="106"/>
      <c r="Q986" s="63" t="s">
        <v>129</v>
      </c>
      <c r="R986" s="256"/>
      <c r="S986" s="256"/>
      <c r="T986" s="256"/>
      <c r="U986" s="256"/>
      <c r="V986" s="256"/>
      <c r="W986" s="256"/>
      <c r="X986" s="256"/>
      <c r="Y986" s="256"/>
      <c r="Z986" s="256"/>
      <c r="AA986" s="256"/>
      <c r="AB986" s="256"/>
      <c r="AC986" s="256"/>
      <c r="AD986" s="256"/>
      <c r="AE986" s="256"/>
      <c r="AF986" s="256"/>
      <c r="AG986" s="256"/>
      <c r="AH986" s="256"/>
      <c r="AI986" s="256"/>
      <c r="AJ986" s="256"/>
      <c r="AK986" s="256"/>
      <c r="AL986" s="256"/>
      <c r="AM986" s="256"/>
      <c r="AN986" s="256"/>
      <c r="AO986" s="256"/>
      <c r="AP986" s="256"/>
      <c r="AQ986" s="256"/>
      <c r="AR986" s="256"/>
      <c r="AS986" s="256"/>
      <c r="AT986" s="256"/>
      <c r="AU986" s="256"/>
      <c r="AV986" s="256"/>
      <c r="AW986" s="256"/>
      <c r="AX986" s="256"/>
      <c r="AY986" s="256"/>
      <c r="AZ986" s="256"/>
      <c r="BA986" s="256"/>
      <c r="BB986" s="256"/>
      <c r="BC986" s="256"/>
      <c r="BD986" s="256"/>
      <c r="BE986" s="256"/>
      <c r="BF986" s="256"/>
      <c r="BG986" s="256"/>
      <c r="BH986" s="256"/>
      <c r="BI986" s="256"/>
      <c r="BJ986" s="256"/>
      <c r="BK986" s="256"/>
      <c r="BL986" s="256"/>
      <c r="BM986" s="256"/>
      <c r="BN986" s="362"/>
      <c r="BO986" s="364"/>
      <c r="BP986" s="366"/>
      <c r="BQ986" s="366"/>
      <c r="BR986" s="106"/>
      <c r="BS986" s="106"/>
      <c r="BT986" s="106"/>
      <c r="BU986" s="106"/>
      <c r="BV986" s="106"/>
      <c r="BW986" s="106"/>
      <c r="BX986" s="106"/>
      <c r="BY986" s="106"/>
      <c r="BZ986" s="106"/>
      <c r="CA986" s="106"/>
      <c r="CB986" s="106"/>
      <c r="CC986" s="106"/>
      <c r="CD986" s="106"/>
      <c r="CE986" s="106"/>
      <c r="CF986" s="106"/>
      <c r="CG986" s="106"/>
    </row>
    <row r="987" spans="1:85" s="245" customFormat="1" ht="14.5" hidden="1" customHeight="1" x14ac:dyDescent="0.35">
      <c r="A987" s="243"/>
      <c r="B987" s="128"/>
      <c r="C987" s="80"/>
      <c r="D987" s="80"/>
      <c r="E987" s="80"/>
      <c r="F987" s="80"/>
      <c r="G987" s="80"/>
      <c r="H987" s="80"/>
      <c r="I987" s="80"/>
      <c r="J987" s="80"/>
      <c r="K987" s="80"/>
      <c r="L987" s="80"/>
      <c r="M987" s="64"/>
      <c r="N987" s="7"/>
      <c r="O987" s="192"/>
      <c r="P987" s="106"/>
      <c r="Q987" s="65" t="s">
        <v>130</v>
      </c>
      <c r="R987" s="66">
        <f>IF(R985&lt;&gt;0,1,0)</f>
        <v>0</v>
      </c>
      <c r="S987" s="66">
        <f t="shared" ref="S987" si="18513">IF(R987&gt;0,R987+1,IF(S985&lt;&gt;0,1,0))</f>
        <v>0</v>
      </c>
      <c r="T987" s="66">
        <f t="shared" ref="T987" si="18514">IF(S987&gt;0,S987+1,IF(T985&lt;&gt;0,1,0))</f>
        <v>0</v>
      </c>
      <c r="U987" s="66">
        <f t="shared" ref="U987" si="18515">IF(T987&gt;0,T987+1,IF(U985&lt;&gt;0,1,0))</f>
        <v>0</v>
      </c>
      <c r="V987" s="66">
        <f t="shared" ref="V987" si="18516">IF(U987&gt;0,U987+1,IF(V985&lt;&gt;0,1,0))</f>
        <v>0</v>
      </c>
      <c r="W987" s="66">
        <f t="shared" ref="W987" si="18517">IF(V987&gt;0,V987+1,IF(W985&lt;&gt;0,1,0))</f>
        <v>0</v>
      </c>
      <c r="X987" s="66">
        <f t="shared" ref="X987" si="18518">IF(W987&gt;0,W987+1,IF(X985&lt;&gt;0,1,0))</f>
        <v>0</v>
      </c>
      <c r="Y987" s="66">
        <f t="shared" ref="Y987" si="18519">IF(X987&gt;0,X987+1,IF(Y985&lt;&gt;0,1,0))</f>
        <v>0</v>
      </c>
      <c r="Z987" s="66">
        <f t="shared" ref="Z987" si="18520">IF(Y987&gt;0,Y987+1,IF(Z985&lt;&gt;0,1,0))</f>
        <v>0</v>
      </c>
      <c r="AA987" s="66">
        <f t="shared" ref="AA987" si="18521">IF(Z987&gt;0,Z987+1,IF(AA985&lt;&gt;0,1,0))</f>
        <v>0</v>
      </c>
      <c r="AB987" s="66">
        <f t="shared" ref="AB987" si="18522">IF(AA987&gt;0,AA987+1,IF(AB985&lt;&gt;0,1,0))</f>
        <v>0</v>
      </c>
      <c r="AC987" s="66">
        <f t="shared" ref="AC987" si="18523">IF(AB987&gt;0,AB987+1,IF(AC985&lt;&gt;0,1,0))</f>
        <v>0</v>
      </c>
      <c r="AD987" s="66">
        <f t="shared" ref="AD987" si="18524">IF(AC987&gt;0,AC987+1,IF(AD985&lt;&gt;0,1,0))</f>
        <v>0</v>
      </c>
      <c r="AE987" s="66">
        <f t="shared" ref="AE987" si="18525">IF(AD987&gt;0,AD987+1,IF(AE985&lt;&gt;0,1,0))</f>
        <v>0</v>
      </c>
      <c r="AF987" s="66">
        <f t="shared" ref="AF987" si="18526">IF(AE987&gt;0,AE987+1,IF(AF985&lt;&gt;0,1,0))</f>
        <v>0</v>
      </c>
      <c r="AG987" s="66">
        <f t="shared" ref="AG987" si="18527">IF(AF987&gt;0,AF987+1,IF(AG985&lt;&gt;0,1,0))</f>
        <v>0</v>
      </c>
      <c r="AH987" s="66">
        <f t="shared" ref="AH987" si="18528">IF(AG987&gt;0,AG987+1,IF(AH985&lt;&gt;0,1,0))</f>
        <v>0</v>
      </c>
      <c r="AI987" s="66">
        <f t="shared" ref="AI987" si="18529">IF(AH987&gt;0,AH987+1,IF(AI985&lt;&gt;0,1,0))</f>
        <v>0</v>
      </c>
      <c r="AJ987" s="66">
        <f t="shared" ref="AJ987" si="18530">IF(AI987&gt;0,AI987+1,IF(AJ985&lt;&gt;0,1,0))</f>
        <v>0</v>
      </c>
      <c r="AK987" s="66">
        <f t="shared" ref="AK987" si="18531">IF(AJ987&gt;0,AJ987+1,IF(AK985&lt;&gt;0,1,0))</f>
        <v>0</v>
      </c>
      <c r="AL987" s="66">
        <f t="shared" ref="AL987" si="18532">IF(AK987&gt;0,AK987+1,IF(AL985&lt;&gt;0,1,0))</f>
        <v>0</v>
      </c>
      <c r="AM987" s="66">
        <f t="shared" ref="AM987" si="18533">IF(AL987&gt;0,AL987+1,IF(AM985&lt;&gt;0,1,0))</f>
        <v>0</v>
      </c>
      <c r="AN987" s="66">
        <f t="shared" ref="AN987" si="18534">IF(AM987&gt;0,AM987+1,IF(AN985&lt;&gt;0,1,0))</f>
        <v>0</v>
      </c>
      <c r="AO987" s="66">
        <f t="shared" ref="AO987" si="18535">IF(AN987&gt;0,AN987+1,IF(AO985&lt;&gt;0,1,0))</f>
        <v>0</v>
      </c>
      <c r="AP987" s="66">
        <f t="shared" ref="AP987" si="18536">IF(AO987&gt;0,AO987+1,IF(AP985&lt;&gt;0,1,0))</f>
        <v>0</v>
      </c>
      <c r="AQ987" s="66">
        <f t="shared" ref="AQ987" si="18537">IF(AP987&gt;0,AP987+1,IF(AQ985&lt;&gt;0,1,0))</f>
        <v>0</v>
      </c>
      <c r="AR987" s="66">
        <f t="shared" ref="AR987" si="18538">IF(AQ987&gt;0,AQ987+1,IF(AR985&lt;&gt;0,1,0))</f>
        <v>0</v>
      </c>
      <c r="AS987" s="66">
        <f t="shared" ref="AS987" si="18539">IF(AR987&gt;0,AR987+1,IF(AS985&lt;&gt;0,1,0))</f>
        <v>0</v>
      </c>
      <c r="AT987" s="66">
        <f t="shared" ref="AT987" si="18540">IF(AS987&gt;0,AS987+1,IF(AT985&lt;&gt;0,1,0))</f>
        <v>0</v>
      </c>
      <c r="AU987" s="66">
        <f t="shared" ref="AU987" si="18541">IF(AT987&gt;0,AT987+1,IF(AU985&lt;&gt;0,1,0))</f>
        <v>0</v>
      </c>
      <c r="AV987" s="66">
        <f t="shared" ref="AV987" si="18542">IF(AU987&gt;0,AU987+1,IF(AV985&lt;&gt;0,1,0))</f>
        <v>0</v>
      </c>
      <c r="AW987" s="66">
        <f t="shared" ref="AW987" si="18543">IF(AV987&gt;0,AV987+1,IF(AW985&lt;&gt;0,1,0))</f>
        <v>0</v>
      </c>
      <c r="AX987" s="66">
        <f t="shared" ref="AX987" si="18544">IF(AW987&gt;0,AW987+1,IF(AX985&lt;&gt;0,1,0))</f>
        <v>0</v>
      </c>
      <c r="AY987" s="66">
        <f t="shared" ref="AY987" si="18545">IF(AX987&gt;0,AX987+1,IF(AY985&lt;&gt;0,1,0))</f>
        <v>0</v>
      </c>
      <c r="AZ987" s="66">
        <f t="shared" ref="AZ987" si="18546">IF(AY987&gt;0,AY987+1,IF(AZ985&lt;&gt;0,1,0))</f>
        <v>0</v>
      </c>
      <c r="BA987" s="66">
        <f t="shared" ref="BA987" si="18547">IF(AZ987&gt;0,AZ987+1,IF(BA985&lt;&gt;0,1,0))</f>
        <v>0</v>
      </c>
      <c r="BB987" s="66">
        <f t="shared" ref="BB987" si="18548">IF(BA987&gt;0,BA987+1,IF(BB985&lt;&gt;0,1,0))</f>
        <v>0</v>
      </c>
      <c r="BC987" s="66">
        <f t="shared" ref="BC987" si="18549">IF(BB987&gt;0,BB987+1,IF(BC985&lt;&gt;0,1,0))</f>
        <v>0</v>
      </c>
      <c r="BD987" s="66">
        <f t="shared" ref="BD987" si="18550">IF(BC987&gt;0,BC987+1,IF(BD985&lt;&gt;0,1,0))</f>
        <v>0</v>
      </c>
      <c r="BE987" s="66">
        <f t="shared" ref="BE987" si="18551">IF(BD987&gt;0,BD987+1,IF(BE985&lt;&gt;0,1,0))</f>
        <v>0</v>
      </c>
      <c r="BF987" s="66">
        <f t="shared" ref="BF987" si="18552">IF(BE987&gt;0,BE987+1,IF(BF985&lt;&gt;0,1,0))</f>
        <v>0</v>
      </c>
      <c r="BG987" s="66">
        <f t="shared" ref="BG987" si="18553">IF(BF987&gt;0,BF987+1,IF(BG985&lt;&gt;0,1,0))</f>
        <v>0</v>
      </c>
      <c r="BH987" s="66">
        <f t="shared" ref="BH987" si="18554">IF(BG987&gt;0,BG987+1,IF(BH985&lt;&gt;0,1,0))</f>
        <v>0</v>
      </c>
      <c r="BI987" s="66">
        <f t="shared" ref="BI987" si="18555">IF(BH987&gt;0,BH987+1,IF(BI985&lt;&gt;0,1,0))</f>
        <v>0</v>
      </c>
      <c r="BJ987" s="66">
        <f t="shared" ref="BJ987" si="18556">IF(BI987&gt;0,BI987+1,IF(BJ985&lt;&gt;0,1,0))</f>
        <v>0</v>
      </c>
      <c r="BK987" s="66">
        <f t="shared" ref="BK987" si="18557">IF(BJ987&gt;0,BJ987+1,IF(BK985&lt;&gt;0,1,0))</f>
        <v>0</v>
      </c>
      <c r="BL987" s="66">
        <f t="shared" ref="BL987" si="18558">IF(BK987&gt;0,BK987+1,IF(BL985&lt;&gt;0,1,0))</f>
        <v>0</v>
      </c>
      <c r="BM987" s="66">
        <f t="shared" ref="BM987" si="18559">IF(BL987&gt;0,BL987+1,IF(BM985&lt;&gt;0,1,0))</f>
        <v>0</v>
      </c>
      <c r="BN987" s="362"/>
      <c r="BO987" s="364"/>
      <c r="BP987" s="366"/>
      <c r="BQ987" s="366"/>
      <c r="BR987" s="106"/>
      <c r="BS987" s="106"/>
      <c r="BT987" s="106"/>
      <c r="BU987" s="106"/>
      <c r="BV987" s="106"/>
      <c r="BW987" s="106"/>
      <c r="BX987" s="106"/>
      <c r="BY987" s="106"/>
      <c r="BZ987" s="106"/>
      <c r="CA987" s="106"/>
      <c r="CB987" s="106"/>
      <c r="CC987" s="106"/>
      <c r="CD987" s="106"/>
      <c r="CE987" s="106"/>
      <c r="CF987" s="106"/>
      <c r="CG987" s="106"/>
    </row>
    <row r="988" spans="1:85" s="245" customFormat="1" ht="14.5" hidden="1" customHeight="1" x14ac:dyDescent="0.35">
      <c r="A988" s="243"/>
      <c r="B988" s="128"/>
      <c r="C988" s="80"/>
      <c r="D988" s="80"/>
      <c r="E988" s="80"/>
      <c r="F988" s="80"/>
      <c r="G988" s="80"/>
      <c r="H988" s="80"/>
      <c r="I988" s="80"/>
      <c r="J988" s="80"/>
      <c r="K988" s="80"/>
      <c r="L988" s="80"/>
      <c r="M988" s="64"/>
      <c r="N988" s="7"/>
      <c r="O988" s="192"/>
      <c r="P988" s="106"/>
      <c r="Q988" s="65" t="s">
        <v>131</v>
      </c>
      <c r="R988" s="66">
        <f>R987</f>
        <v>0</v>
      </c>
      <c r="S988" s="66">
        <f>IF(S987=0,0,IF(OR(R988=0,R988=12),1,R988+1))</f>
        <v>0</v>
      </c>
      <c r="T988" s="66">
        <f t="shared" ref="T988" si="18560">IF(T987=0,0,IF(OR(S988=0,S988=12),1,S988+1))</f>
        <v>0</v>
      </c>
      <c r="U988" s="66">
        <f t="shared" ref="U988" si="18561">IF(U987=0,0,IF(OR(T988=0,T988=12),1,T988+1))</f>
        <v>0</v>
      </c>
      <c r="V988" s="66">
        <f t="shared" ref="V988" si="18562">IF(V987=0,0,IF(OR(U988=0,U988=12),1,U988+1))</f>
        <v>0</v>
      </c>
      <c r="W988" s="66">
        <f t="shared" ref="W988" si="18563">IF(W987=0,0,IF(OR(V988=0,V988=12),1,V988+1))</f>
        <v>0</v>
      </c>
      <c r="X988" s="66">
        <f t="shared" ref="X988" si="18564">IF(X987=0,0,IF(OR(W988=0,W988=12),1,W988+1))</f>
        <v>0</v>
      </c>
      <c r="Y988" s="66">
        <f t="shared" ref="Y988" si="18565">IF(Y987=0,0,IF(OR(X988=0,X988=12),1,X988+1))</f>
        <v>0</v>
      </c>
      <c r="Z988" s="66">
        <f t="shared" ref="Z988" si="18566">IF(Z987=0,0,IF(OR(Y988=0,Y988=12),1,Y988+1))</f>
        <v>0</v>
      </c>
      <c r="AA988" s="66">
        <f t="shared" ref="AA988" si="18567">IF(AA987=0,0,IF(OR(Z988=0,Z988=12),1,Z988+1))</f>
        <v>0</v>
      </c>
      <c r="AB988" s="66">
        <f t="shared" ref="AB988" si="18568">IF(AB987=0,0,IF(OR(AA988=0,AA988=12),1,AA988+1))</f>
        <v>0</v>
      </c>
      <c r="AC988" s="66">
        <f t="shared" ref="AC988" si="18569">IF(AC987=0,0,IF(OR(AB988=0,AB988=12),1,AB988+1))</f>
        <v>0</v>
      </c>
      <c r="AD988" s="66">
        <f t="shared" ref="AD988" si="18570">IF(AD987=0,0,IF(OR(AC988=0,AC988=12),1,AC988+1))</f>
        <v>0</v>
      </c>
      <c r="AE988" s="66">
        <f t="shared" ref="AE988" si="18571">IF(AE987=0,0,IF(OR(AD988=0,AD988=12),1,AD988+1))</f>
        <v>0</v>
      </c>
      <c r="AF988" s="66">
        <f t="shared" ref="AF988" si="18572">IF(AF987=0,0,IF(OR(AE988=0,AE988=12),1,AE988+1))</f>
        <v>0</v>
      </c>
      <c r="AG988" s="66">
        <f t="shared" ref="AG988" si="18573">IF(AG987=0,0,IF(OR(AF988=0,AF988=12),1,AF988+1))</f>
        <v>0</v>
      </c>
      <c r="AH988" s="66">
        <f t="shared" ref="AH988" si="18574">IF(AH987=0,0,IF(OR(AG988=0,AG988=12),1,AG988+1))</f>
        <v>0</v>
      </c>
      <c r="AI988" s="66">
        <f t="shared" ref="AI988" si="18575">IF(AI987=0,0,IF(OR(AH988=0,AH988=12),1,AH988+1))</f>
        <v>0</v>
      </c>
      <c r="AJ988" s="66">
        <f t="shared" ref="AJ988" si="18576">IF(AJ987=0,0,IF(OR(AI988=0,AI988=12),1,AI988+1))</f>
        <v>0</v>
      </c>
      <c r="AK988" s="66">
        <f t="shared" ref="AK988" si="18577">IF(AK987=0,0,IF(OR(AJ988=0,AJ988=12),1,AJ988+1))</f>
        <v>0</v>
      </c>
      <c r="AL988" s="66">
        <f t="shared" ref="AL988" si="18578">IF(AL987=0,0,IF(OR(AK988=0,AK988=12),1,AK988+1))</f>
        <v>0</v>
      </c>
      <c r="AM988" s="66">
        <f t="shared" ref="AM988" si="18579">IF(AM987=0,0,IF(OR(AL988=0,AL988=12),1,AL988+1))</f>
        <v>0</v>
      </c>
      <c r="AN988" s="66">
        <f t="shared" ref="AN988" si="18580">IF(AN987=0,0,IF(OR(AM988=0,AM988=12),1,AM988+1))</f>
        <v>0</v>
      </c>
      <c r="AO988" s="66">
        <f t="shared" ref="AO988" si="18581">IF(AO987=0,0,IF(OR(AN988=0,AN988=12),1,AN988+1))</f>
        <v>0</v>
      </c>
      <c r="AP988" s="66">
        <f t="shared" ref="AP988" si="18582">IF(AP987=0,0,IF(OR(AO988=0,AO988=12),1,AO988+1))</f>
        <v>0</v>
      </c>
      <c r="AQ988" s="66">
        <f t="shared" ref="AQ988" si="18583">IF(AQ987=0,0,IF(OR(AP988=0,AP988=12),1,AP988+1))</f>
        <v>0</v>
      </c>
      <c r="AR988" s="66">
        <f t="shared" ref="AR988" si="18584">IF(AR987=0,0,IF(OR(AQ988=0,AQ988=12),1,AQ988+1))</f>
        <v>0</v>
      </c>
      <c r="AS988" s="66">
        <f t="shared" ref="AS988" si="18585">IF(AS987=0,0,IF(OR(AR988=0,AR988=12),1,AR988+1))</f>
        <v>0</v>
      </c>
      <c r="AT988" s="66">
        <f t="shared" ref="AT988" si="18586">IF(AT987=0,0,IF(OR(AS988=0,AS988=12),1,AS988+1))</f>
        <v>0</v>
      </c>
      <c r="AU988" s="66">
        <f t="shared" ref="AU988" si="18587">IF(AU987=0,0,IF(OR(AT988=0,AT988=12),1,AT988+1))</f>
        <v>0</v>
      </c>
      <c r="AV988" s="66">
        <f t="shared" ref="AV988" si="18588">IF(AV987=0,0,IF(OR(AU988=0,AU988=12),1,AU988+1))</f>
        <v>0</v>
      </c>
      <c r="AW988" s="66">
        <f t="shared" ref="AW988" si="18589">IF(AW987=0,0,IF(OR(AV988=0,AV988=12),1,AV988+1))</f>
        <v>0</v>
      </c>
      <c r="AX988" s="66">
        <f t="shared" ref="AX988" si="18590">IF(AX987=0,0,IF(OR(AW988=0,AW988=12),1,AW988+1))</f>
        <v>0</v>
      </c>
      <c r="AY988" s="66">
        <f t="shared" ref="AY988" si="18591">IF(AY987=0,0,IF(OR(AX988=0,AX988=12),1,AX988+1))</f>
        <v>0</v>
      </c>
      <c r="AZ988" s="66">
        <f t="shared" ref="AZ988" si="18592">IF(AZ987=0,0,IF(OR(AY988=0,AY988=12),1,AY988+1))</f>
        <v>0</v>
      </c>
      <c r="BA988" s="66">
        <f t="shared" ref="BA988" si="18593">IF(BA987=0,0,IF(OR(AZ988=0,AZ988=12),1,AZ988+1))</f>
        <v>0</v>
      </c>
      <c r="BB988" s="66">
        <f t="shared" ref="BB988" si="18594">IF(BB987=0,0,IF(OR(BA988=0,BA988=12),1,BA988+1))</f>
        <v>0</v>
      </c>
      <c r="BC988" s="66">
        <f t="shared" ref="BC988" si="18595">IF(BC987=0,0,IF(OR(BB988=0,BB988=12),1,BB988+1))</f>
        <v>0</v>
      </c>
      <c r="BD988" s="66">
        <f t="shared" ref="BD988" si="18596">IF(BD987=0,0,IF(OR(BC988=0,BC988=12),1,BC988+1))</f>
        <v>0</v>
      </c>
      <c r="BE988" s="66">
        <f t="shared" ref="BE988" si="18597">IF(BE987=0,0,IF(OR(BD988=0,BD988=12),1,BD988+1))</f>
        <v>0</v>
      </c>
      <c r="BF988" s="66">
        <f t="shared" ref="BF988" si="18598">IF(BF987=0,0,IF(OR(BE988=0,BE988=12),1,BE988+1))</f>
        <v>0</v>
      </c>
      <c r="BG988" s="66">
        <f t="shared" ref="BG988" si="18599">IF(BG987=0,0,IF(OR(BF988=0,BF988=12),1,BF988+1))</f>
        <v>0</v>
      </c>
      <c r="BH988" s="66">
        <f t="shared" ref="BH988" si="18600">IF(BH987=0,0,IF(OR(BG988=0,BG988=12),1,BG988+1))</f>
        <v>0</v>
      </c>
      <c r="BI988" s="66">
        <f t="shared" ref="BI988" si="18601">IF(BI987=0,0,IF(OR(BH988=0,BH988=12),1,BH988+1))</f>
        <v>0</v>
      </c>
      <c r="BJ988" s="66">
        <f t="shared" ref="BJ988" si="18602">IF(BJ987=0,0,IF(OR(BI988=0,BI988=12),1,BI988+1))</f>
        <v>0</v>
      </c>
      <c r="BK988" s="66">
        <f t="shared" ref="BK988" si="18603">IF(BK987=0,0,IF(OR(BJ988=0,BJ988=12),1,BJ988+1))</f>
        <v>0</v>
      </c>
      <c r="BL988" s="66">
        <f t="shared" ref="BL988" si="18604">IF(BL987=0,0,IF(OR(BK988=0,BK988=12),1,BK988+1))</f>
        <v>0</v>
      </c>
      <c r="BM988" s="66">
        <f t="shared" ref="BM988" si="18605">IF(BM987=0,0,IF(OR(BL988=0,BL988=12),1,BL988+1))</f>
        <v>0</v>
      </c>
      <c r="BN988" s="362"/>
      <c r="BO988" s="364"/>
      <c r="BP988" s="366"/>
      <c r="BQ988" s="366"/>
      <c r="BR988" s="106"/>
      <c r="BS988" s="106"/>
      <c r="BT988" s="106"/>
      <c r="BU988" s="106"/>
      <c r="BV988" s="106"/>
      <c r="BW988" s="106"/>
      <c r="BX988" s="106"/>
      <c r="BY988" s="106"/>
      <c r="BZ988" s="106"/>
      <c r="CA988" s="106"/>
      <c r="CB988" s="106"/>
      <c r="CC988" s="106"/>
      <c r="CD988" s="106"/>
      <c r="CE988" s="106"/>
      <c r="CF988" s="106"/>
      <c r="CG988" s="106"/>
    </row>
    <row r="989" spans="1:85" s="245" customFormat="1" ht="43.5" x14ac:dyDescent="0.35">
      <c r="A989" s="243"/>
      <c r="B989" s="128"/>
      <c r="C989" s="80"/>
      <c r="D989" s="80"/>
      <c r="E989" s="80"/>
      <c r="F989" s="80"/>
      <c r="G989" s="80"/>
      <c r="H989" s="80"/>
      <c r="I989" s="80"/>
      <c r="J989" s="80"/>
      <c r="K989" s="80"/>
      <c r="L989" s="80"/>
      <c r="M989" s="64"/>
      <c r="N989" s="7"/>
      <c r="O989" s="192"/>
      <c r="P989" s="106"/>
      <c r="Q989" s="63" t="s">
        <v>237</v>
      </c>
      <c r="R989" s="68">
        <f>IF(R988&gt;0,IF(R992&gt;$L985,$L985,R992),0)</f>
        <v>0</v>
      </c>
      <c r="S989" s="68">
        <f>IF(S988&gt;0,IF((SUMIFS($R991:R991,$R988:R988,12)+IF(R988=12,0,R989)+S992)&gt;=$L985,$L985-FLOOR(SUMIFS($R991:R991,$R988:R988,12),1),IF(S988=1,S992,S992+R989)),0)</f>
        <v>0</v>
      </c>
      <c r="T989" s="68">
        <f>IF(T988&gt;0,IF((SUMIFS($R991:S991,$R988:S988,12)+IF(S988=12,0,S989)+T992)&gt;=$L985,$L985-FLOOR(SUMIFS($R991:S991,$R988:S988,12),1),IF(T988=1,T992,T992+S989)),0)</f>
        <v>0</v>
      </c>
      <c r="U989" s="68">
        <f>IF(U988&gt;0,IF((SUMIFS($R991:T991,$R988:T988,12)+IF(T988=12,0,T989)+U992)&gt;=$L985,$L985-FLOOR(SUMIFS($R991:T991,$R988:T988,12),1),IF(U988=1,U992,U992+T989)),0)</f>
        <v>0</v>
      </c>
      <c r="V989" s="68">
        <f>IF(V988&gt;0,IF((SUMIFS($R991:U991,$R988:U988,12)+IF(U988=12,0,U989)+V992)&gt;=$L985,$L985-FLOOR(SUMIFS($R991:U991,$R988:U988,12),1),IF(V988=1,V992,V992+U989)),0)</f>
        <v>0</v>
      </c>
      <c r="W989" s="68">
        <f>IF(W988&gt;0,IF((SUMIFS($R991:V991,$R988:V988,12)+IF(V988=12,0,V989)+W992)&gt;=$L985,$L985-FLOOR(SUMIFS($R991:V991,$R988:V988,12),1),IF(W988=1,W992,W992+V989)),0)</f>
        <v>0</v>
      </c>
      <c r="X989" s="68">
        <f>IF(X988&gt;0,IF((SUMIFS($R991:W991,$R988:W988,12)+IF(W988=12,0,W989)+X992)&gt;=$L985,$L985-FLOOR(SUMIFS($R991:W991,$R988:W988,12),1),IF(X988=1,X992,X992+W989)),0)</f>
        <v>0</v>
      </c>
      <c r="Y989" s="68">
        <f>IF(Y988&gt;0,IF((SUMIFS($R991:X991,$R988:X988,12)+IF(X988=12,0,X989)+Y992)&gt;=$L985,$L985-FLOOR(SUMIFS($R991:X991,$R988:X988,12),1),IF(Y988=1,Y992,Y992+X989)),0)</f>
        <v>0</v>
      </c>
      <c r="Z989" s="68">
        <f>IF(Z988&gt;0,IF((SUMIFS($R991:Y991,$R988:Y988,12)+IF(Y988=12,0,Y989)+Z992)&gt;=$L985,$L985-FLOOR(SUMIFS($R991:Y991,$R988:Y988,12),1),IF(Z988=1,Z992,Z992+Y989)),0)</f>
        <v>0</v>
      </c>
      <c r="AA989" s="68">
        <f>IF(AA988&gt;0,IF((SUMIFS($R991:Z991,$R988:Z988,12)+IF(Z988=12,0,Z989)+AA992)&gt;=$L985,$L985-FLOOR(SUMIFS($R991:Z991,$R988:Z988,12),1),IF(AA988=1,AA992,AA992+Z989)),0)</f>
        <v>0</v>
      </c>
      <c r="AB989" s="68">
        <f>IF(AB988&gt;0,IF((SUMIFS($R991:AA991,$R988:AA988,12)+IF(AA988=12,0,AA989)+AB992)&gt;=$L985,$L985-FLOOR(SUMIFS($R991:AA991,$R988:AA988,12),1),IF(AB988=1,AB992,AB992+AA989)),0)</f>
        <v>0</v>
      </c>
      <c r="AC989" s="68">
        <f>IF(AC988&gt;0,IF((SUMIFS($R991:AB991,$R988:AB988,12)+IF(AB988=12,0,AB989)+AC992)&gt;=$L985,$L985-FLOOR(SUMIFS($R991:AB991,$R988:AB988,12),1),IF(AC988=1,AC992,AC992+AB989)),0)</f>
        <v>0</v>
      </c>
      <c r="AD989" s="68">
        <f>IF(AD988&gt;0,IF((SUMIFS($R991:AC991,$R988:AC988,12)+IF(AC988=12,0,AC989)+AD992)&gt;=$L985,$L985-FLOOR(SUMIFS($R991:AC991,$R988:AC988,12),1),IF(AD988=1,AD992,AD992+AC989)),0)</f>
        <v>0</v>
      </c>
      <c r="AE989" s="68">
        <f>IF(AE988&gt;0,IF((SUMIFS($R991:AD991,$R988:AD988,12)+IF(AD988=12,0,AD989)+AE992)&gt;=$L985,$L985-FLOOR(SUMIFS($R991:AD991,$R988:AD988,12),1),IF(AE988=1,AE992,AE992+AD989)),0)</f>
        <v>0</v>
      </c>
      <c r="AF989" s="68">
        <f>IF(AF988&gt;0,IF((SUMIFS($R991:AE991,$R988:AE988,12)+IF(AE988=12,0,AE989)+AF992)&gt;=$L985,$L985-FLOOR(SUMIFS($R991:AE991,$R988:AE988,12),1),IF(AF988=1,AF992,AF992+AE989)),0)</f>
        <v>0</v>
      </c>
      <c r="AG989" s="68">
        <f>IF(AG988&gt;0,IF((SUMIFS($R991:AF991,$R988:AF988,12)+IF(AF988=12,0,AF989)+AG992)&gt;=$L985,$L985-FLOOR(SUMIFS($R991:AF991,$R988:AF988,12),1),IF(AG988=1,AG992,AG992+AF989)),0)</f>
        <v>0</v>
      </c>
      <c r="AH989" s="68">
        <f>IF(AH988&gt;0,IF((SUMIFS($R991:AG991,$R988:AG988,12)+IF(AG988=12,0,AG989)+AH992)&gt;=$L985,$L985-FLOOR(SUMIFS($R991:AG991,$R988:AG988,12),1),IF(AH988=1,AH992,AH992+AG989)),0)</f>
        <v>0</v>
      </c>
      <c r="AI989" s="68">
        <f>IF(AI988&gt;0,IF((SUMIFS($R991:AH991,$R988:AH988,12)+IF(AH988=12,0,AH989)+AI992)&gt;=$L985,$L985-FLOOR(SUMIFS($R991:AH991,$R988:AH988,12),1),IF(AI988=1,AI992,AI992+AH989)),0)</f>
        <v>0</v>
      </c>
      <c r="AJ989" s="68">
        <f>IF(AJ988&gt;0,IF((SUMIFS($R991:AI991,$R988:AI988,12)+IF(AI988=12,0,AI989)+AJ992)&gt;=$L985,$L985-FLOOR(SUMIFS($R991:AI991,$R988:AI988,12),1),IF(AJ988=1,AJ992,AJ992+AI989)),0)</f>
        <v>0</v>
      </c>
      <c r="AK989" s="68">
        <f>IF(AK988&gt;0,IF((SUMIFS($R991:AJ991,$R988:AJ988,12)+IF(AJ988=12,0,AJ989)+AK992)&gt;=$L985,$L985-FLOOR(SUMIFS($R991:AJ991,$R988:AJ988,12),1),IF(AK988=1,AK992,AK992+AJ989)),0)</f>
        <v>0</v>
      </c>
      <c r="AL989" s="68">
        <f>IF(AL988&gt;0,IF((SUMIFS($R991:AK991,$R988:AK988,12)+IF(AK988=12,0,AK989)+AL992)&gt;=$L985,$L985-FLOOR(SUMIFS($R991:AK991,$R988:AK988,12),1),IF(AL988=1,AL992,AL992+AK989)),0)</f>
        <v>0</v>
      </c>
      <c r="AM989" s="68">
        <f>IF(AM988&gt;0,IF((SUMIFS($R991:AL991,$R988:AL988,12)+IF(AL988=12,0,AL989)+AM992)&gt;=$L985,$L985-FLOOR(SUMIFS($R991:AL991,$R988:AL988,12),1),IF(AM988=1,AM992,AM992+AL989)),0)</f>
        <v>0</v>
      </c>
      <c r="AN989" s="68">
        <f>IF(AN988&gt;0,IF((SUMIFS($R991:AM991,$R988:AM988,12)+IF(AM988=12,0,AM989)+AN992)&gt;=$L985,$L985-FLOOR(SUMIFS($R991:AM991,$R988:AM988,12),1),IF(AN988=1,AN992,AN992+AM989)),0)</f>
        <v>0</v>
      </c>
      <c r="AO989" s="68">
        <f>IF(AO988&gt;0,IF((SUMIFS($R991:AN991,$R988:AN988,12)+IF(AN988=12,0,AN989)+AO992)&gt;=$L985,$L985-FLOOR(SUMIFS($R991:AN991,$R988:AN988,12),1),IF(AO988=1,AO992,AO992+AN989)),0)</f>
        <v>0</v>
      </c>
      <c r="AP989" s="68">
        <f>IF(AP988&gt;0,IF((SUMIFS($R991:AO991,$R988:AO988,12)+IF(AO988=12,0,AO989)+AP992)&gt;=$L985,$L985-FLOOR(SUMIFS($R991:AO991,$R988:AO988,12),1),IF(AP988=1,AP992,AP992+AO989)),0)</f>
        <v>0</v>
      </c>
      <c r="AQ989" s="68">
        <f>IF(AQ988&gt;0,IF((SUMIFS($R991:AP991,$R988:AP988,12)+IF(AP988=12,0,AP989)+AQ992)&gt;=$L985,$L985-FLOOR(SUMIFS($R991:AP991,$R988:AP988,12),1),IF(AQ988=1,AQ992,AQ992+AP989)),0)</f>
        <v>0</v>
      </c>
      <c r="AR989" s="68">
        <f>IF(AR988&gt;0,IF((SUMIFS($R991:AQ991,$R988:AQ988,12)+IF(AQ988=12,0,AQ989)+AR992)&gt;=$L985,$L985-FLOOR(SUMIFS($R991:AQ991,$R988:AQ988,12),1),IF(AR988=1,AR992,AR992+AQ989)),0)</f>
        <v>0</v>
      </c>
      <c r="AS989" s="68">
        <f>IF(AS988&gt;0,IF((SUMIFS($R991:AR991,$R988:AR988,12)+IF(AR988=12,0,AR989)+AS992)&gt;=$L985,$L985-FLOOR(SUMIFS($R991:AR991,$R988:AR988,12),1),IF(AS988=1,AS992,AS992+AR989)),0)</f>
        <v>0</v>
      </c>
      <c r="AT989" s="68">
        <f>IF(AT988&gt;0,IF((SUMIFS($R991:AS991,$R988:AS988,12)+IF(AS988=12,0,AS989)+AT992)&gt;=$L985,$L985-FLOOR(SUMIFS($R991:AS991,$R988:AS988,12),1),IF(AT988=1,AT992,AT992+AS989)),0)</f>
        <v>0</v>
      </c>
      <c r="AU989" s="68">
        <f>IF(AU988&gt;0,IF((SUMIFS($R991:AT991,$R988:AT988,12)+IF(AT988=12,0,AT989)+AU992)&gt;=$L985,$L985-FLOOR(SUMIFS($R991:AT991,$R988:AT988,12),1),IF(AU988=1,AU992,AU992+AT989)),0)</f>
        <v>0</v>
      </c>
      <c r="AV989" s="68">
        <f>IF(AV988&gt;0,IF((SUMIFS($R991:AU991,$R988:AU988,12)+IF(AU988=12,0,AU989)+AV992)&gt;=$L985,$L985-FLOOR(SUMIFS($R991:AU991,$R988:AU988,12),1),IF(AV988=1,AV992,AV992+AU989)),0)</f>
        <v>0</v>
      </c>
      <c r="AW989" s="68">
        <f>IF(AW988&gt;0,IF((SUMIFS($R991:AV991,$R988:AV988,12)+IF(AV988=12,0,AV989)+AW992)&gt;=$L985,$L985-FLOOR(SUMIFS($R991:AV991,$R988:AV988,12),1),IF(AW988=1,AW992,AW992+AV989)),0)</f>
        <v>0</v>
      </c>
      <c r="AX989" s="68">
        <f>IF(AX988&gt;0,IF((SUMIFS($R991:AW991,$R988:AW988,12)+IF(AW988=12,0,AW989)+AX992)&gt;=$L985,$L985-FLOOR(SUMIFS($R991:AW991,$R988:AW988,12),1),IF(AX988=1,AX992,AX992+AW989)),0)</f>
        <v>0</v>
      </c>
      <c r="AY989" s="68">
        <f>IF(AY988&gt;0,IF((SUMIFS($R991:AX991,$R988:AX988,12)+IF(AX988=12,0,AX989)+AY992)&gt;=$L985,$L985-FLOOR(SUMIFS($R991:AX991,$R988:AX988,12),1),IF(AY988=1,AY992,AY992+AX989)),0)</f>
        <v>0</v>
      </c>
      <c r="AZ989" s="68">
        <f>IF(AZ988&gt;0,IF((SUMIFS($R991:AY991,$R988:AY988,12)+IF(AY988=12,0,AY989)+AZ992)&gt;=$L985,$L985-FLOOR(SUMIFS($R991:AY991,$R988:AY988,12),1),IF(AZ988=1,AZ992,AZ992+AY989)),0)</f>
        <v>0</v>
      </c>
      <c r="BA989" s="68">
        <f>IF(BA988&gt;0,IF((SUMIFS($R991:AZ991,$R988:AZ988,12)+IF(AZ988=12,0,AZ989)+BA992)&gt;=$L985,$L985-FLOOR(SUMIFS($R991:AZ991,$R988:AZ988,12),1),IF(BA988=1,BA992,BA992+AZ989)),0)</f>
        <v>0</v>
      </c>
      <c r="BB989" s="68">
        <f>IF(BB988&gt;0,IF((SUMIFS($R991:BA991,$R988:BA988,12)+IF(BA988=12,0,BA989)+BB992)&gt;=$L985,$L985-FLOOR(SUMIFS($R991:BA991,$R988:BA988,12),1),IF(BB988=1,BB992,BB992+BA989)),0)</f>
        <v>0</v>
      </c>
      <c r="BC989" s="68">
        <f>IF(BC988&gt;0,IF((SUMIFS($R991:BB991,$R988:BB988,12)+IF(BB988=12,0,BB989)+BC992)&gt;=$L985,$L985-FLOOR(SUMIFS($R991:BB991,$R988:BB988,12),1),IF(BC988=1,BC992,BC992+BB989)),0)</f>
        <v>0</v>
      </c>
      <c r="BD989" s="68">
        <f>IF(BD988&gt;0,IF((SUMIFS($R991:BC991,$R988:BC988,12)+IF(BC988=12,0,BC989)+BD992)&gt;=$L985,$L985-FLOOR(SUMIFS($R991:BC991,$R988:BC988,12),1),IF(BD988=1,BD992,BD992+BC989)),0)</f>
        <v>0</v>
      </c>
      <c r="BE989" s="68">
        <f>IF(BE988&gt;0,IF((SUMIFS($R991:BD991,$R988:BD988,12)+IF(BD988=12,0,BD989)+BE992)&gt;=$L985,$L985-FLOOR(SUMIFS($R991:BD991,$R988:BD988,12),1),IF(BE988=1,BE992,BE992+BD989)),0)</f>
        <v>0</v>
      </c>
      <c r="BF989" s="68">
        <f>IF(BF988&gt;0,IF((SUMIFS($R991:BE991,$R988:BE988,12)+IF(BE988=12,0,BE989)+BF992)&gt;=$L985,$L985-FLOOR(SUMIFS($R991:BE991,$R988:BE988,12),1),IF(BF988=1,BF992,BF992+BE989)),0)</f>
        <v>0</v>
      </c>
      <c r="BG989" s="68">
        <f>IF(BG988&gt;0,IF((SUMIFS($R991:BF991,$R988:BF988,12)+IF(BF988=12,0,BF989)+BG992)&gt;=$L985,$L985-FLOOR(SUMIFS($R991:BF991,$R988:BF988,12),1),IF(BG988=1,BG992,BG992+BF989)),0)</f>
        <v>0</v>
      </c>
      <c r="BH989" s="68">
        <f>IF(BH988&gt;0,IF((SUMIFS($R991:BG991,$R988:BG988,12)+IF(BG988=12,0,BG989)+BH992)&gt;=$L985,$L985-FLOOR(SUMIFS($R991:BG991,$R988:BG988,12),1),IF(BH988=1,BH992,BH992+BG989)),0)</f>
        <v>0</v>
      </c>
      <c r="BI989" s="68">
        <f>IF(BI988&gt;0,IF((SUMIFS($R991:BH991,$R988:BH988,12)+IF(BH988=12,0,BH989)+BI992)&gt;=$L985,$L985-FLOOR(SUMIFS($R991:BH991,$R988:BH988,12),1),IF(BI988=1,BI992,BI992+BH989)),0)</f>
        <v>0</v>
      </c>
      <c r="BJ989" s="68">
        <f>IF(BJ988&gt;0,IF((SUMIFS($R991:BI991,$R988:BI988,12)+IF(BI988=12,0,BI989)+BJ992)&gt;=$L985,$L985-FLOOR(SUMIFS($R991:BI991,$R988:BI988,12),1),IF(BJ988=1,BJ992,BJ992+BI989)),0)</f>
        <v>0</v>
      </c>
      <c r="BK989" s="68">
        <f>IF(BK988&gt;0,IF((SUMIFS($R991:BJ991,$R988:BJ988,12)+IF(BJ988=12,0,BJ989)+BK992)&gt;=$L985,$L985-FLOOR(SUMIFS($R991:BJ991,$R988:BJ988,12),1),IF(BK988=1,BK992,BK992+BJ989)),0)</f>
        <v>0</v>
      </c>
      <c r="BL989" s="68">
        <f>IF(BL988&gt;0,IF((SUMIFS($R991:BK991,$R988:BK988,12)+IF(BK988=12,0,BK989)+BL992)&gt;=$L985,$L985-FLOOR(SUMIFS($R991:BK991,$R988:BK988,12),1),IF(BL988=1,BL992,BL992+BK989)),0)</f>
        <v>0</v>
      </c>
      <c r="BM989" s="68">
        <f>IF(BM988&gt;0,IF((SUMIFS($R991:BL991,$R988:BL988,12)+IF(BL988=12,0,BL989)+BM992)&gt;=$L985,$L985-FLOOR(SUMIFS($R991:BL991,$R988:BL988,12),1),IF(BM988=1,BM992,BM992+BL989)),0)</f>
        <v>0</v>
      </c>
      <c r="BN989" s="362"/>
      <c r="BO989" s="364"/>
      <c r="BP989" s="366"/>
      <c r="BQ989" s="366"/>
      <c r="BR989" s="106"/>
      <c r="BS989" s="106"/>
      <c r="BT989" s="106"/>
      <c r="BU989" s="106"/>
      <c r="BV989" s="106"/>
      <c r="BW989" s="106"/>
      <c r="BX989" s="106"/>
      <c r="BY989" s="106"/>
      <c r="BZ989" s="106"/>
      <c r="CA989" s="106"/>
      <c r="CB989" s="106"/>
      <c r="CC989" s="106"/>
      <c r="CD989" s="106"/>
      <c r="CE989" s="106"/>
      <c r="CF989" s="106"/>
      <c r="CG989" s="106"/>
    </row>
    <row r="990" spans="1:85" s="245" customFormat="1" ht="41.5" hidden="1" customHeight="1" x14ac:dyDescent="0.35">
      <c r="A990" s="243"/>
      <c r="B990" s="128"/>
      <c r="C990" s="80"/>
      <c r="D990" s="80"/>
      <c r="E990" s="80"/>
      <c r="F990" s="80"/>
      <c r="G990" s="80"/>
      <c r="H990" s="80"/>
      <c r="I990" s="80"/>
      <c r="J990" s="80"/>
      <c r="K990" s="80"/>
      <c r="L990" s="80"/>
      <c r="M990" s="64"/>
      <c r="N990" s="7"/>
      <c r="O990" s="192"/>
      <c r="P990" s="106"/>
      <c r="Q990" s="65" t="s">
        <v>161</v>
      </c>
      <c r="R990" s="67">
        <f>IF(R985&gt;0,R986,0)</f>
        <v>0</v>
      </c>
      <c r="S990" s="67">
        <f t="shared" ref="S990" si="18606">IF(S985&gt;0,IF(S988=1,S986,S986+R990),R990)</f>
        <v>0</v>
      </c>
      <c r="T990" s="67">
        <f t="shared" ref="T990" si="18607">IF(T985&gt;0,IF(T988=1,T986,T986+S990),S990)</f>
        <v>0</v>
      </c>
      <c r="U990" s="67">
        <f t="shared" ref="U990" si="18608">IF(U985&gt;0,IF(U988=1,U986,U986+T990),T990)</f>
        <v>0</v>
      </c>
      <c r="V990" s="67">
        <f t="shared" ref="V990" si="18609">IF(V985&gt;0,IF(V988=1,V986,V986+U990),U990)</f>
        <v>0</v>
      </c>
      <c r="W990" s="67">
        <f t="shared" ref="W990" si="18610">IF(W985&gt;0,IF(W988=1,W986,W986+V990),V990)</f>
        <v>0</v>
      </c>
      <c r="X990" s="67">
        <f t="shared" ref="X990" si="18611">IF(X985&gt;0,IF(X988=1,X986,X986+W990),W990)</f>
        <v>0</v>
      </c>
      <c r="Y990" s="67">
        <f t="shared" ref="Y990" si="18612">IF(Y985&gt;0,IF(Y988=1,Y986,Y986+X990),X990)</f>
        <v>0</v>
      </c>
      <c r="Z990" s="67">
        <f t="shared" ref="Z990" si="18613">IF(Z985&gt;0,IF(Z988=1,Z986,Z986+Y990),Y990)</f>
        <v>0</v>
      </c>
      <c r="AA990" s="67">
        <f t="shared" ref="AA990" si="18614">IF(AA985&gt;0,IF(AA988=1,AA986,AA986+Z990),Z990)</f>
        <v>0</v>
      </c>
      <c r="AB990" s="67">
        <f t="shared" ref="AB990" si="18615">IF(AB985&gt;0,IF(AB988=1,AB986,AB986+AA990),AA990)</f>
        <v>0</v>
      </c>
      <c r="AC990" s="67">
        <f t="shared" ref="AC990" si="18616">IF(AC985&gt;0,IF(AC988=1,AC986,AC986+AB990),AB990)</f>
        <v>0</v>
      </c>
      <c r="AD990" s="67">
        <f t="shared" ref="AD990" si="18617">IF(AD985&gt;0,IF(AD988=1,AD986,AD986+AC990),AC990)</f>
        <v>0</v>
      </c>
      <c r="AE990" s="67">
        <f t="shared" ref="AE990" si="18618">IF(AE985&gt;0,IF(AE988=1,AE986,AE986+AD990),AD990)</f>
        <v>0</v>
      </c>
      <c r="AF990" s="67">
        <f t="shared" ref="AF990" si="18619">IF(AF985&gt;0,IF(AF988=1,AF986,AF986+AE990),AE990)</f>
        <v>0</v>
      </c>
      <c r="AG990" s="67">
        <f t="shared" ref="AG990" si="18620">IF(AG985&gt;0,IF(AG988=1,AG986,AG986+AF990),AF990)</f>
        <v>0</v>
      </c>
      <c r="AH990" s="67">
        <f t="shared" ref="AH990" si="18621">IF(AH985&gt;0,IF(AH988=1,AH986,AH986+AG990),AG990)</f>
        <v>0</v>
      </c>
      <c r="AI990" s="67">
        <f t="shared" ref="AI990" si="18622">IF(AI985&gt;0,IF(AI988=1,AI986,AI986+AH990),AH990)</f>
        <v>0</v>
      </c>
      <c r="AJ990" s="67">
        <f t="shared" ref="AJ990" si="18623">IF(AJ985&gt;0,IF(AJ988=1,AJ986,AJ986+AI990),AI990)</f>
        <v>0</v>
      </c>
      <c r="AK990" s="67">
        <f t="shared" ref="AK990" si="18624">IF(AK985&gt;0,IF(AK988=1,AK986,AK986+AJ990),AJ990)</f>
        <v>0</v>
      </c>
      <c r="AL990" s="67">
        <f t="shared" ref="AL990" si="18625">IF(AL985&gt;0,IF(AL988=1,AL986,AL986+AK990),AK990)</f>
        <v>0</v>
      </c>
      <c r="AM990" s="67">
        <f t="shared" ref="AM990" si="18626">IF(AM985&gt;0,IF(AM988=1,AM986,AM986+AL990),AL990)</f>
        <v>0</v>
      </c>
      <c r="AN990" s="67">
        <f t="shared" ref="AN990" si="18627">IF(AN985&gt;0,IF(AN988=1,AN986,AN986+AM990),AM990)</f>
        <v>0</v>
      </c>
      <c r="AO990" s="67">
        <f t="shared" ref="AO990" si="18628">IF(AO985&gt;0,IF(AO988=1,AO986,AO986+AN990),AN990)</f>
        <v>0</v>
      </c>
      <c r="AP990" s="67">
        <f t="shared" ref="AP990" si="18629">IF(AP985&gt;0,IF(AP988=1,AP986,AP986+AO990),AO990)</f>
        <v>0</v>
      </c>
      <c r="AQ990" s="67">
        <f t="shared" ref="AQ990" si="18630">IF(AQ985&gt;0,IF(AQ988=1,AQ986,AQ986+AP990),AP990)</f>
        <v>0</v>
      </c>
      <c r="AR990" s="67">
        <f t="shared" ref="AR990" si="18631">IF(AR985&gt;0,IF(AR988=1,AR986,AR986+AQ990),AQ990)</f>
        <v>0</v>
      </c>
      <c r="AS990" s="67">
        <f t="shared" ref="AS990" si="18632">IF(AS985&gt;0,IF(AS988=1,AS986,AS986+AR990),AR990)</f>
        <v>0</v>
      </c>
      <c r="AT990" s="67">
        <f t="shared" ref="AT990" si="18633">IF(AT985&gt;0,IF(AT988=1,AT986,AT986+AS990),AS990)</f>
        <v>0</v>
      </c>
      <c r="AU990" s="67">
        <f t="shared" ref="AU990" si="18634">IF(AU985&gt;0,IF(AU988=1,AU986,AU986+AT990),AT990)</f>
        <v>0</v>
      </c>
      <c r="AV990" s="67">
        <f t="shared" ref="AV990" si="18635">IF(AV985&gt;0,IF(AV988=1,AV986,AV986+AU990),AU990)</f>
        <v>0</v>
      </c>
      <c r="AW990" s="67">
        <f t="shared" ref="AW990" si="18636">IF(AW985&gt;0,IF(AW988=1,AW986,AW986+AV990),AV990)</f>
        <v>0</v>
      </c>
      <c r="AX990" s="67">
        <f t="shared" ref="AX990" si="18637">IF(AX985&gt;0,IF(AX988=1,AX986,AX986+AW990),AW990)</f>
        <v>0</v>
      </c>
      <c r="AY990" s="67">
        <f t="shared" ref="AY990" si="18638">IF(AY985&gt;0,IF(AY988=1,AY986,AY986+AX990),AX990)</f>
        <v>0</v>
      </c>
      <c r="AZ990" s="67">
        <f t="shared" ref="AZ990" si="18639">IF(AZ985&gt;0,IF(AZ988=1,AZ986,AZ986+AY990),AY990)</f>
        <v>0</v>
      </c>
      <c r="BA990" s="67">
        <f t="shared" ref="BA990" si="18640">IF(BA985&gt;0,IF(BA988=1,BA986,BA986+AZ990),AZ990)</f>
        <v>0</v>
      </c>
      <c r="BB990" s="67">
        <f t="shared" ref="BB990" si="18641">IF(BB985&gt;0,IF(BB988=1,BB986,BB986+BA990),BA990)</f>
        <v>0</v>
      </c>
      <c r="BC990" s="67">
        <f t="shared" ref="BC990" si="18642">IF(BC985&gt;0,IF(BC988=1,BC986,BC986+BB990),BB990)</f>
        <v>0</v>
      </c>
      <c r="BD990" s="67">
        <f t="shared" ref="BD990" si="18643">IF(BD985&gt;0,IF(BD988=1,BD986,BD986+BC990),BC990)</f>
        <v>0</v>
      </c>
      <c r="BE990" s="67">
        <f t="shared" ref="BE990" si="18644">IF(BE985&gt;0,IF(BE988=1,BE986,BE986+BD990),BD990)</f>
        <v>0</v>
      </c>
      <c r="BF990" s="67">
        <f t="shared" ref="BF990" si="18645">IF(BF985&gt;0,IF(BF988=1,BF986,BF986+BE990),BE990)</f>
        <v>0</v>
      </c>
      <c r="BG990" s="67">
        <f t="shared" ref="BG990" si="18646">IF(BG985&gt;0,IF(BG988=1,BG986,BG986+BF990),BF990)</f>
        <v>0</v>
      </c>
      <c r="BH990" s="67">
        <f t="shared" ref="BH990" si="18647">IF(BH985&gt;0,IF(BH988=1,BH986,BH986+BG990),BG990)</f>
        <v>0</v>
      </c>
      <c r="BI990" s="67">
        <f t="shared" ref="BI990" si="18648">IF(BI985&gt;0,IF(BI988=1,BI986,BI986+BH990),BH990)</f>
        <v>0</v>
      </c>
      <c r="BJ990" s="67">
        <f t="shared" ref="BJ990" si="18649">IF(BJ985&gt;0,IF(BJ988=1,BJ986,BJ986+BI990),BI990)</f>
        <v>0</v>
      </c>
      <c r="BK990" s="67">
        <f t="shared" ref="BK990" si="18650">IF(BK985&gt;0,IF(BK988=1,BK986,BK986+BJ990),BJ990)</f>
        <v>0</v>
      </c>
      <c r="BL990" s="67">
        <f t="shared" ref="BL990" si="18651">IF(BL985&gt;0,IF(BL988=1,BL986,BL986+BK990),BK990)</f>
        <v>0</v>
      </c>
      <c r="BM990" s="67">
        <f t="shared" ref="BM990" si="18652">IF(BM985&gt;0,IF(BM988=1,BM986,BM986+BL990),BL990)</f>
        <v>0</v>
      </c>
      <c r="BN990" s="362"/>
      <c r="BO990" s="364"/>
      <c r="BP990" s="366"/>
      <c r="BQ990" s="366"/>
      <c r="BR990" s="106"/>
      <c r="BS990" s="106"/>
      <c r="BT990" s="106"/>
      <c r="BU990" s="106"/>
      <c r="BV990" s="106"/>
      <c r="BW990" s="106"/>
      <c r="BX990" s="106"/>
      <c r="BY990" s="106"/>
      <c r="BZ990" s="106"/>
      <c r="CA990" s="106"/>
      <c r="CB990" s="106"/>
      <c r="CC990" s="106"/>
      <c r="CD990" s="106"/>
      <c r="CE990" s="106"/>
      <c r="CF990" s="106"/>
      <c r="CG990" s="106"/>
    </row>
    <row r="991" spans="1:85" s="245" customFormat="1" ht="41.5" hidden="1" customHeight="1" x14ac:dyDescent="0.35">
      <c r="A991" s="243"/>
      <c r="B991" s="128"/>
      <c r="C991" s="80"/>
      <c r="D991" s="80"/>
      <c r="E991" s="80"/>
      <c r="F991" s="80"/>
      <c r="G991" s="80"/>
      <c r="H991" s="80"/>
      <c r="I991" s="80"/>
      <c r="J991" s="80"/>
      <c r="K991" s="80"/>
      <c r="L991" s="80"/>
      <c r="M991" s="64"/>
      <c r="N991" s="7"/>
      <c r="O991" s="192"/>
      <c r="P991" s="106"/>
      <c r="Q991" s="65" t="s">
        <v>162</v>
      </c>
      <c r="R991" s="67">
        <f>R993</f>
        <v>0</v>
      </c>
      <c r="S991" s="67">
        <f t="shared" ref="S991" si="18653">IF(S988=1,S993,S993+R991)</f>
        <v>0</v>
      </c>
      <c r="T991" s="67">
        <f t="shared" ref="T991" si="18654">IF(T988=1,T993,T993+S991)</f>
        <v>0</v>
      </c>
      <c r="U991" s="67">
        <f t="shared" ref="U991" si="18655">IF(U988=1,U993,U993+T991)</f>
        <v>0</v>
      </c>
      <c r="V991" s="67">
        <f t="shared" ref="V991" si="18656">IF(V988=1,V993,V993+U991)</f>
        <v>0</v>
      </c>
      <c r="W991" s="67">
        <f t="shared" ref="W991" si="18657">IF(W988=1,W993,W993+V991)</f>
        <v>0</v>
      </c>
      <c r="X991" s="67">
        <f t="shared" ref="X991" si="18658">IF(X988=1,X993,X993+W991)</f>
        <v>0</v>
      </c>
      <c r="Y991" s="67">
        <f t="shared" ref="Y991" si="18659">IF(Y988=1,Y993,Y993+X991)</f>
        <v>0</v>
      </c>
      <c r="Z991" s="67">
        <f t="shared" ref="Z991" si="18660">IF(Z988=1,Z993,Z993+Y991)</f>
        <v>0</v>
      </c>
      <c r="AA991" s="67">
        <f t="shared" ref="AA991" si="18661">IF(AA988=1,AA993,AA993+Z991)</f>
        <v>0</v>
      </c>
      <c r="AB991" s="67">
        <f t="shared" ref="AB991" si="18662">IF(AB988=1,AB993,AB993+AA991)</f>
        <v>0</v>
      </c>
      <c r="AC991" s="67">
        <f t="shared" ref="AC991" si="18663">IF(AC988=1,AC993,AC993+AB991)</f>
        <v>0</v>
      </c>
      <c r="AD991" s="67">
        <f t="shared" ref="AD991" si="18664">IF(AD988=1,AD993,AD993+AC991)</f>
        <v>0</v>
      </c>
      <c r="AE991" s="67">
        <f t="shared" ref="AE991" si="18665">IF(AE988=1,AE993,AE993+AD991)</f>
        <v>0</v>
      </c>
      <c r="AF991" s="67">
        <f t="shared" ref="AF991" si="18666">IF(AF988=1,AF993,AF993+AE991)</f>
        <v>0</v>
      </c>
      <c r="AG991" s="67">
        <f t="shared" ref="AG991" si="18667">IF(AG988=1,AG993,AG993+AF991)</f>
        <v>0</v>
      </c>
      <c r="AH991" s="67">
        <f t="shared" ref="AH991" si="18668">IF(AH988=1,AH993,AH993+AG991)</f>
        <v>0</v>
      </c>
      <c r="AI991" s="67">
        <f t="shared" ref="AI991" si="18669">IF(AI988=1,AI993,AI993+AH991)</f>
        <v>0</v>
      </c>
      <c r="AJ991" s="67">
        <f t="shared" ref="AJ991" si="18670">IF(AJ988=1,AJ993,AJ993+AI991)</f>
        <v>0</v>
      </c>
      <c r="AK991" s="67">
        <f t="shared" ref="AK991" si="18671">IF(AK988=1,AK993,AK993+AJ991)</f>
        <v>0</v>
      </c>
      <c r="AL991" s="67">
        <f t="shared" ref="AL991" si="18672">IF(AL988=1,AL993,AL993+AK991)</f>
        <v>0</v>
      </c>
      <c r="AM991" s="67">
        <f t="shared" ref="AM991" si="18673">IF(AM988=1,AM993,AM993+AL991)</f>
        <v>0</v>
      </c>
      <c r="AN991" s="67">
        <f t="shared" ref="AN991" si="18674">IF(AN988=1,AN993,AN993+AM991)</f>
        <v>0</v>
      </c>
      <c r="AO991" s="67">
        <f t="shared" ref="AO991" si="18675">IF(AO988=1,AO993,AO993+AN991)</f>
        <v>0</v>
      </c>
      <c r="AP991" s="67">
        <f t="shared" ref="AP991" si="18676">IF(AP988=1,AP993,AP993+AO991)</f>
        <v>0</v>
      </c>
      <c r="AQ991" s="67">
        <f t="shared" ref="AQ991" si="18677">IF(AQ988=1,AQ993,AQ993+AP991)</f>
        <v>0</v>
      </c>
      <c r="AR991" s="67">
        <f t="shared" ref="AR991" si="18678">IF(AR988=1,AR993,AR993+AQ991)</f>
        <v>0</v>
      </c>
      <c r="AS991" s="67">
        <f t="shared" ref="AS991" si="18679">IF(AS988=1,AS993,AS993+AR991)</f>
        <v>0</v>
      </c>
      <c r="AT991" s="67">
        <f t="shared" ref="AT991" si="18680">IF(AT988=1,AT993,AT993+AS991)</f>
        <v>0</v>
      </c>
      <c r="AU991" s="67">
        <f t="shared" ref="AU991" si="18681">IF(AU988=1,AU993,AU993+AT991)</f>
        <v>0</v>
      </c>
      <c r="AV991" s="67">
        <f t="shared" ref="AV991" si="18682">IF(AV988=1,AV993,AV993+AU991)</f>
        <v>0</v>
      </c>
      <c r="AW991" s="67">
        <f t="shared" ref="AW991" si="18683">IF(AW988=1,AW993,AW993+AV991)</f>
        <v>0</v>
      </c>
      <c r="AX991" s="67">
        <f t="shared" ref="AX991" si="18684">IF(AX988=1,AX993,AX993+AW991)</f>
        <v>0</v>
      </c>
      <c r="AY991" s="67">
        <f t="shared" ref="AY991" si="18685">IF(AY988=1,AY993,AY993+AX991)</f>
        <v>0</v>
      </c>
      <c r="AZ991" s="67">
        <f t="shared" ref="AZ991" si="18686">IF(AZ988=1,AZ993,AZ993+AY991)</f>
        <v>0</v>
      </c>
      <c r="BA991" s="67">
        <f t="shared" ref="BA991" si="18687">IF(BA988=1,BA993,BA993+AZ991)</f>
        <v>0</v>
      </c>
      <c r="BB991" s="67">
        <f t="shared" ref="BB991" si="18688">IF(BB988=1,BB993,BB993+BA991)</f>
        <v>0</v>
      </c>
      <c r="BC991" s="67">
        <f t="shared" ref="BC991" si="18689">IF(BC988=1,BC993,BC993+BB991)</f>
        <v>0</v>
      </c>
      <c r="BD991" s="67">
        <f t="shared" ref="BD991" si="18690">IF(BD988=1,BD993,BD993+BC991)</f>
        <v>0</v>
      </c>
      <c r="BE991" s="67">
        <f t="shared" ref="BE991" si="18691">IF(BE988=1,BE993,BE993+BD991)</f>
        <v>0</v>
      </c>
      <c r="BF991" s="67">
        <f t="shared" ref="BF991" si="18692">IF(BF988=1,BF993,BF993+BE991)</f>
        <v>0</v>
      </c>
      <c r="BG991" s="67">
        <f t="shared" ref="BG991" si="18693">IF(BG988=1,BG993,BG993+BF991)</f>
        <v>0</v>
      </c>
      <c r="BH991" s="67">
        <f t="shared" ref="BH991" si="18694">IF(BH988=1,BH993,BH993+BG991)</f>
        <v>0</v>
      </c>
      <c r="BI991" s="67">
        <f t="shared" ref="BI991" si="18695">IF(BI988=1,BI993,BI993+BH991)</f>
        <v>0</v>
      </c>
      <c r="BJ991" s="67">
        <f t="shared" ref="BJ991" si="18696">IF(BJ988=1,BJ993,BJ993+BI991)</f>
        <v>0</v>
      </c>
      <c r="BK991" s="67">
        <f t="shared" ref="BK991" si="18697">IF(BK988=1,BK993,BK993+BJ991)</f>
        <v>0</v>
      </c>
      <c r="BL991" s="67">
        <f t="shared" ref="BL991" si="18698">IF(BL988=1,BL993,BL993+BK991)</f>
        <v>0</v>
      </c>
      <c r="BM991" s="67">
        <f t="shared" ref="BM991" si="18699">IF(BM988=1,BM993,BM993+BL991)</f>
        <v>0</v>
      </c>
      <c r="BN991" s="362"/>
      <c r="BO991" s="364"/>
      <c r="BP991" s="366"/>
      <c r="BQ991" s="366"/>
      <c r="BR991" s="106"/>
      <c r="BS991" s="106"/>
      <c r="BT991" s="106"/>
      <c r="BU991" s="106"/>
      <c r="BV991" s="106"/>
      <c r="BW991" s="106"/>
      <c r="BX991" s="106"/>
      <c r="BY991" s="106"/>
      <c r="BZ991" s="106"/>
      <c r="CA991" s="106"/>
      <c r="CB991" s="106"/>
      <c r="CC991" s="106"/>
      <c r="CD991" s="106"/>
      <c r="CE991" s="106"/>
      <c r="CF991" s="106"/>
      <c r="CG991" s="106"/>
    </row>
    <row r="992" spans="1:85" s="245" customFormat="1" ht="29" x14ac:dyDescent="0.35">
      <c r="A992" s="243"/>
      <c r="B992" s="128"/>
      <c r="C992" s="80"/>
      <c r="D992" s="80"/>
      <c r="E992" s="80"/>
      <c r="F992" s="80"/>
      <c r="G992" s="80"/>
      <c r="H992" s="80"/>
      <c r="I992" s="80"/>
      <c r="J992" s="80"/>
      <c r="K992" s="80"/>
      <c r="L992" s="80"/>
      <c r="M992" s="64"/>
      <c r="N992" s="7"/>
      <c r="O992" s="192"/>
      <c r="P992" s="106"/>
      <c r="Q992" s="63" t="s">
        <v>160</v>
      </c>
      <c r="R992" s="68">
        <f t="shared" ref="R992:BM992" si="18700">1720/12*R985</f>
        <v>0</v>
      </c>
      <c r="S992" s="68">
        <f t="shared" si="18700"/>
        <v>0</v>
      </c>
      <c r="T992" s="68">
        <f t="shared" si="18700"/>
        <v>0</v>
      </c>
      <c r="U992" s="68">
        <f t="shared" si="18700"/>
        <v>0</v>
      </c>
      <c r="V992" s="68">
        <f t="shared" si="18700"/>
        <v>0</v>
      </c>
      <c r="W992" s="68">
        <f t="shared" si="18700"/>
        <v>0</v>
      </c>
      <c r="X992" s="68">
        <f t="shared" si="18700"/>
        <v>0</v>
      </c>
      <c r="Y992" s="68">
        <f t="shared" si="18700"/>
        <v>0</v>
      </c>
      <c r="Z992" s="68">
        <f t="shared" si="18700"/>
        <v>0</v>
      </c>
      <c r="AA992" s="68">
        <f t="shared" si="18700"/>
        <v>0</v>
      </c>
      <c r="AB992" s="68">
        <f t="shared" si="18700"/>
        <v>0</v>
      </c>
      <c r="AC992" s="68">
        <f t="shared" si="18700"/>
        <v>0</v>
      </c>
      <c r="AD992" s="68">
        <f t="shared" si="18700"/>
        <v>0</v>
      </c>
      <c r="AE992" s="68">
        <f t="shared" si="18700"/>
        <v>0</v>
      </c>
      <c r="AF992" s="68">
        <f t="shared" si="18700"/>
        <v>0</v>
      </c>
      <c r="AG992" s="68">
        <f t="shared" si="18700"/>
        <v>0</v>
      </c>
      <c r="AH992" s="68">
        <f t="shared" si="18700"/>
        <v>0</v>
      </c>
      <c r="AI992" s="68">
        <f t="shared" si="18700"/>
        <v>0</v>
      </c>
      <c r="AJ992" s="68">
        <f t="shared" si="18700"/>
        <v>0</v>
      </c>
      <c r="AK992" s="68">
        <f t="shared" si="18700"/>
        <v>0</v>
      </c>
      <c r="AL992" s="68">
        <f t="shared" si="18700"/>
        <v>0</v>
      </c>
      <c r="AM992" s="68">
        <f t="shared" si="18700"/>
        <v>0</v>
      </c>
      <c r="AN992" s="68">
        <f t="shared" si="18700"/>
        <v>0</v>
      </c>
      <c r="AO992" s="68">
        <f t="shared" si="18700"/>
        <v>0</v>
      </c>
      <c r="AP992" s="68">
        <f t="shared" si="18700"/>
        <v>0</v>
      </c>
      <c r="AQ992" s="68">
        <f t="shared" si="18700"/>
        <v>0</v>
      </c>
      <c r="AR992" s="68">
        <f t="shared" si="18700"/>
        <v>0</v>
      </c>
      <c r="AS992" s="68">
        <f t="shared" si="18700"/>
        <v>0</v>
      </c>
      <c r="AT992" s="68">
        <f t="shared" si="18700"/>
        <v>0</v>
      </c>
      <c r="AU992" s="68">
        <f t="shared" si="18700"/>
        <v>0</v>
      </c>
      <c r="AV992" s="68">
        <f t="shared" si="18700"/>
        <v>0</v>
      </c>
      <c r="AW992" s="68">
        <f t="shared" si="18700"/>
        <v>0</v>
      </c>
      <c r="AX992" s="68">
        <f t="shared" si="18700"/>
        <v>0</v>
      </c>
      <c r="AY992" s="68">
        <f t="shared" si="18700"/>
        <v>0</v>
      </c>
      <c r="AZ992" s="68">
        <f t="shared" si="18700"/>
        <v>0</v>
      </c>
      <c r="BA992" s="68">
        <f t="shared" si="18700"/>
        <v>0</v>
      </c>
      <c r="BB992" s="68">
        <f t="shared" si="18700"/>
        <v>0</v>
      </c>
      <c r="BC992" s="68">
        <f t="shared" si="18700"/>
        <v>0</v>
      </c>
      <c r="BD992" s="68">
        <f t="shared" si="18700"/>
        <v>0</v>
      </c>
      <c r="BE992" s="68">
        <f t="shared" si="18700"/>
        <v>0</v>
      </c>
      <c r="BF992" s="68">
        <f t="shared" si="18700"/>
        <v>0</v>
      </c>
      <c r="BG992" s="68">
        <f t="shared" si="18700"/>
        <v>0</v>
      </c>
      <c r="BH992" s="68">
        <f t="shared" si="18700"/>
        <v>0</v>
      </c>
      <c r="BI992" s="68">
        <f t="shared" si="18700"/>
        <v>0</v>
      </c>
      <c r="BJ992" s="68">
        <f t="shared" si="18700"/>
        <v>0</v>
      </c>
      <c r="BK992" s="68">
        <f t="shared" si="18700"/>
        <v>0</v>
      </c>
      <c r="BL992" s="68">
        <f t="shared" si="18700"/>
        <v>0</v>
      </c>
      <c r="BM992" s="68">
        <f t="shared" si="18700"/>
        <v>0</v>
      </c>
      <c r="BN992" s="362"/>
      <c r="BO992" s="364"/>
      <c r="BP992" s="366"/>
      <c r="BQ992" s="366"/>
      <c r="BR992" s="106"/>
      <c r="BS992" s="106"/>
      <c r="BT992" s="106"/>
      <c r="BU992" s="106"/>
      <c r="BV992" s="106"/>
      <c r="BW992" s="106"/>
      <c r="BX992" s="106"/>
      <c r="BY992" s="106"/>
      <c r="BZ992" s="106"/>
      <c r="CA992" s="106"/>
      <c r="CB992" s="106"/>
      <c r="CC992" s="106"/>
      <c r="CD992" s="106"/>
      <c r="CE992" s="106"/>
      <c r="CF992" s="106"/>
      <c r="CG992" s="106"/>
    </row>
    <row r="993" spans="1:85" s="245" customFormat="1" ht="29" x14ac:dyDescent="0.35">
      <c r="A993" s="243"/>
      <c r="B993" s="128"/>
      <c r="C993" s="80"/>
      <c r="D993" s="80"/>
      <c r="E993" s="80"/>
      <c r="F993" s="80"/>
      <c r="G993" s="80"/>
      <c r="H993" s="80"/>
      <c r="I993" s="80"/>
      <c r="J993" s="80"/>
      <c r="K993" s="80"/>
      <c r="L993" s="80"/>
      <c r="M993" s="64"/>
      <c r="N993" s="7"/>
      <c r="O993" s="192"/>
      <c r="P993" s="106"/>
      <c r="Q993" s="63" t="s">
        <v>144</v>
      </c>
      <c r="R993" s="68">
        <f>FLOOR(IF(OR(R988=0,R988=1),IF(R986&gt;=R992,R992,R986)+0.00000001,IF(R990&gt;=R989,R989,R990))+0.00000001,1)</f>
        <v>0</v>
      </c>
      <c r="S993" s="68">
        <f t="shared" ref="S993" si="18701">FLOOR(IF(OR(S988=0,S988=1),IF(S992&gt;S989,S989,IF(S986&gt;=S992,S992,S986)+0.00000001),IF(S990&gt;=S989,S989-R991,S990-R991)+0.00000001),1)</f>
        <v>0</v>
      </c>
      <c r="T993" s="68">
        <f t="shared" ref="T993" si="18702">FLOOR(IF(OR(T988=0,T988=1),IF(T992&gt;T989,T989,IF(T986&gt;=T992,T992,T986)+0.00000001),IF(T990&gt;=T989,T989-S991,T990-S991)+0.00000001),1)</f>
        <v>0</v>
      </c>
      <c r="U993" s="68">
        <f t="shared" ref="U993" si="18703">FLOOR(IF(OR(U988=0,U988=1),IF(U992&gt;U989,U989,IF(U986&gt;=U992,U992,U986)+0.00000001),IF(U990&gt;=U989,U989-T991,U990-T991)+0.00000001),1)</f>
        <v>0</v>
      </c>
      <c r="V993" s="68">
        <f t="shared" ref="V993" si="18704">FLOOR(IF(OR(V988=0,V988=1),IF(V992&gt;V989,V989,IF(V986&gt;=V992,V992,V986)+0.00000001),IF(V990&gt;=V989,V989-U991,V990-U991)+0.00000001),1)</f>
        <v>0</v>
      </c>
      <c r="W993" s="68">
        <f t="shared" ref="W993" si="18705">FLOOR(IF(OR(W988=0,W988=1),IF(W992&gt;W989,W989,IF(W986&gt;=W992,W992,W986)+0.00000001),IF(W990&gt;=W989,W989-V991,W990-V991)+0.00000001),1)</f>
        <v>0</v>
      </c>
      <c r="X993" s="68">
        <f t="shared" ref="X993" si="18706">FLOOR(IF(OR(X988=0,X988=1),IF(X992&gt;X989,X989,IF(X986&gt;=X992,X992,X986)+0.00000001),IF(X990&gt;=X989,X989-W991,X990-W991)+0.00000001),1)</f>
        <v>0</v>
      </c>
      <c r="Y993" s="68">
        <f t="shared" ref="Y993" si="18707">FLOOR(IF(OR(Y988=0,Y988=1),IF(Y992&gt;Y989,Y989,IF(Y986&gt;=Y992,Y992,Y986)+0.00000001),IF(Y990&gt;=Y989,Y989-X991,Y990-X991)+0.00000001),1)</f>
        <v>0</v>
      </c>
      <c r="Z993" s="68">
        <f t="shared" ref="Z993" si="18708">FLOOR(IF(OR(Z988=0,Z988=1),IF(Z992&gt;Z989,Z989,IF(Z986&gt;=Z992,Z992,Z986)+0.00000001),IF(Z990&gt;=Z989,Z989-Y991,Z990-Y991)+0.00000001),1)</f>
        <v>0</v>
      </c>
      <c r="AA993" s="68">
        <f t="shared" ref="AA993" si="18709">FLOOR(IF(OR(AA988=0,AA988=1),IF(AA992&gt;AA989,AA989,IF(AA986&gt;=AA992,AA992,AA986)+0.00000001),IF(AA990&gt;=AA989,AA989-Z991,AA990-Z991)+0.00000001),1)</f>
        <v>0</v>
      </c>
      <c r="AB993" s="68">
        <f t="shared" ref="AB993" si="18710">FLOOR(IF(OR(AB988=0,AB988=1),IF(AB992&gt;AB989,AB989,IF(AB986&gt;=AB992,AB992,AB986)+0.00000001),IF(AB990&gt;=AB989,AB989-AA991,AB990-AA991)+0.00000001),1)</f>
        <v>0</v>
      </c>
      <c r="AC993" s="68">
        <f t="shared" ref="AC993" si="18711">FLOOR(IF(OR(AC988=0,AC988=1),IF(AC992&gt;AC989,AC989,IF(AC986&gt;=AC992,AC992,AC986)+0.00000001),IF(AC990&gt;=AC989,AC989-AB991,AC990-AB991)+0.00000001),1)</f>
        <v>0</v>
      </c>
      <c r="AD993" s="68">
        <f t="shared" ref="AD993" si="18712">FLOOR(IF(OR(AD988=0,AD988=1),IF(AD992&gt;AD989,AD989,IF(AD986&gt;=AD992,AD992,AD986)+0.00000001),IF(AD990&gt;=AD989,AD989-AC991,AD990-AC991)+0.00000001),1)</f>
        <v>0</v>
      </c>
      <c r="AE993" s="68">
        <f t="shared" ref="AE993" si="18713">FLOOR(IF(OR(AE988=0,AE988=1),IF(AE992&gt;AE989,AE989,IF(AE986&gt;=AE992,AE992,AE986)+0.00000001),IF(AE990&gt;=AE989,AE989-AD991,AE990-AD991)+0.00000001),1)</f>
        <v>0</v>
      </c>
      <c r="AF993" s="68">
        <f t="shared" ref="AF993" si="18714">FLOOR(IF(OR(AF988=0,AF988=1),IF(AF992&gt;AF989,AF989,IF(AF986&gt;=AF992,AF992,AF986)+0.00000001),IF(AF990&gt;=AF989,AF989-AE991,AF990-AE991)+0.00000001),1)</f>
        <v>0</v>
      </c>
      <c r="AG993" s="68">
        <f t="shared" ref="AG993" si="18715">FLOOR(IF(OR(AG988=0,AG988=1),IF(AG992&gt;AG989,AG989,IF(AG986&gt;=AG992,AG992,AG986)+0.00000001),IF(AG990&gt;=AG989,AG989-AF991,AG990-AF991)+0.00000001),1)</f>
        <v>0</v>
      </c>
      <c r="AH993" s="68">
        <f t="shared" ref="AH993" si="18716">FLOOR(IF(OR(AH988=0,AH988=1),IF(AH992&gt;AH989,AH989,IF(AH986&gt;=AH992,AH992,AH986)+0.00000001),IF(AH990&gt;=AH989,AH989-AG991,AH990-AG991)+0.00000001),1)</f>
        <v>0</v>
      </c>
      <c r="AI993" s="68">
        <f t="shared" ref="AI993" si="18717">FLOOR(IF(OR(AI988=0,AI988=1),IF(AI992&gt;AI989,AI989,IF(AI986&gt;=AI992,AI992,AI986)+0.00000001),IF(AI990&gt;=AI989,AI989-AH991,AI990-AH991)+0.00000001),1)</f>
        <v>0</v>
      </c>
      <c r="AJ993" s="68">
        <f t="shared" ref="AJ993" si="18718">FLOOR(IF(OR(AJ988=0,AJ988=1),IF(AJ992&gt;AJ989,AJ989,IF(AJ986&gt;=AJ992,AJ992,AJ986)+0.00000001),IF(AJ990&gt;=AJ989,AJ989-AI991,AJ990-AI991)+0.00000001),1)</f>
        <v>0</v>
      </c>
      <c r="AK993" s="68">
        <f t="shared" ref="AK993" si="18719">FLOOR(IF(OR(AK988=0,AK988=1),IF(AK992&gt;AK989,AK989,IF(AK986&gt;=AK992,AK992,AK986)+0.00000001),IF(AK990&gt;=AK989,AK989-AJ991,AK990-AJ991)+0.00000001),1)</f>
        <v>0</v>
      </c>
      <c r="AL993" s="68">
        <f t="shared" ref="AL993" si="18720">FLOOR(IF(OR(AL988=0,AL988=1),IF(AL992&gt;AL989,AL989,IF(AL986&gt;=AL992,AL992,AL986)+0.00000001),IF(AL990&gt;=AL989,AL989-AK991,AL990-AK991)+0.00000001),1)</f>
        <v>0</v>
      </c>
      <c r="AM993" s="68">
        <f t="shared" ref="AM993" si="18721">FLOOR(IF(OR(AM988=0,AM988=1),IF(AM992&gt;AM989,AM989,IF(AM986&gt;=AM992,AM992,AM986)+0.00000001),IF(AM990&gt;=AM989,AM989-AL991,AM990-AL991)+0.00000001),1)</f>
        <v>0</v>
      </c>
      <c r="AN993" s="68">
        <f t="shared" ref="AN993" si="18722">FLOOR(IF(OR(AN988=0,AN988=1),IF(AN992&gt;AN989,AN989,IF(AN986&gt;=AN992,AN992,AN986)+0.00000001),IF(AN990&gt;=AN989,AN989-AM991,AN990-AM991)+0.00000001),1)</f>
        <v>0</v>
      </c>
      <c r="AO993" s="68">
        <f t="shared" ref="AO993" si="18723">FLOOR(IF(OR(AO988=0,AO988=1),IF(AO992&gt;AO989,AO989,IF(AO986&gt;=AO992,AO992,AO986)+0.00000001),IF(AO990&gt;=AO989,AO989-AN991,AO990-AN991)+0.00000001),1)</f>
        <v>0</v>
      </c>
      <c r="AP993" s="68">
        <f t="shared" ref="AP993" si="18724">FLOOR(IF(OR(AP988=0,AP988=1),IF(AP992&gt;AP989,AP989,IF(AP986&gt;=AP992,AP992,AP986)+0.00000001),IF(AP990&gt;=AP989,AP989-AO991,AP990-AO991)+0.00000001),1)</f>
        <v>0</v>
      </c>
      <c r="AQ993" s="68">
        <f t="shared" ref="AQ993" si="18725">FLOOR(IF(OR(AQ988=0,AQ988=1),IF(AQ992&gt;AQ989,AQ989,IF(AQ986&gt;=AQ992,AQ992,AQ986)+0.00000001),IF(AQ990&gt;=AQ989,AQ989-AP991,AQ990-AP991)+0.00000001),1)</f>
        <v>0</v>
      </c>
      <c r="AR993" s="68">
        <f t="shared" ref="AR993" si="18726">FLOOR(IF(OR(AR988=0,AR988=1),IF(AR992&gt;AR989,AR989,IF(AR986&gt;=AR992,AR992,AR986)+0.00000001),IF(AR990&gt;=AR989,AR989-AQ991,AR990-AQ991)+0.00000001),1)</f>
        <v>0</v>
      </c>
      <c r="AS993" s="68">
        <f t="shared" ref="AS993" si="18727">FLOOR(IF(OR(AS988=0,AS988=1),IF(AS992&gt;AS989,AS989,IF(AS986&gt;=AS992,AS992,AS986)+0.00000001),IF(AS990&gt;=AS989,AS989-AR991,AS990-AR991)+0.00000001),1)</f>
        <v>0</v>
      </c>
      <c r="AT993" s="68">
        <f t="shared" ref="AT993" si="18728">FLOOR(IF(OR(AT988=0,AT988=1),IF(AT992&gt;AT989,AT989,IF(AT986&gt;=AT992,AT992,AT986)+0.00000001),IF(AT990&gt;=AT989,AT989-AS991,AT990-AS991)+0.00000001),1)</f>
        <v>0</v>
      </c>
      <c r="AU993" s="68">
        <f t="shared" ref="AU993" si="18729">FLOOR(IF(OR(AU988=0,AU988=1),IF(AU992&gt;AU989,AU989,IF(AU986&gt;=AU992,AU992,AU986)+0.00000001),IF(AU990&gt;=AU989,AU989-AT991,AU990-AT991)+0.00000001),1)</f>
        <v>0</v>
      </c>
      <c r="AV993" s="68">
        <f t="shared" ref="AV993" si="18730">FLOOR(IF(OR(AV988=0,AV988=1),IF(AV992&gt;AV989,AV989,IF(AV986&gt;=AV992,AV992,AV986)+0.00000001),IF(AV990&gt;=AV989,AV989-AU991,AV990-AU991)+0.00000001),1)</f>
        <v>0</v>
      </c>
      <c r="AW993" s="68">
        <f t="shared" ref="AW993" si="18731">FLOOR(IF(OR(AW988=0,AW988=1),IF(AW992&gt;AW989,AW989,IF(AW986&gt;=AW992,AW992,AW986)+0.00000001),IF(AW990&gt;=AW989,AW989-AV991,AW990-AV991)+0.00000001),1)</f>
        <v>0</v>
      </c>
      <c r="AX993" s="68">
        <f t="shared" ref="AX993" si="18732">FLOOR(IF(OR(AX988=0,AX988=1),IF(AX992&gt;AX989,AX989,IF(AX986&gt;=AX992,AX992,AX986)+0.00000001),IF(AX990&gt;=AX989,AX989-AW991,AX990-AW991)+0.00000001),1)</f>
        <v>0</v>
      </c>
      <c r="AY993" s="68">
        <f t="shared" ref="AY993" si="18733">FLOOR(IF(OR(AY988=0,AY988=1),IF(AY992&gt;AY989,AY989,IF(AY986&gt;=AY992,AY992,AY986)+0.00000001),IF(AY990&gt;=AY989,AY989-AX991,AY990-AX991)+0.00000001),1)</f>
        <v>0</v>
      </c>
      <c r="AZ993" s="68">
        <f t="shared" ref="AZ993" si="18734">FLOOR(IF(OR(AZ988=0,AZ988=1),IF(AZ992&gt;AZ989,AZ989,IF(AZ986&gt;=AZ992,AZ992,AZ986)+0.00000001),IF(AZ990&gt;=AZ989,AZ989-AY991,AZ990-AY991)+0.00000001),1)</f>
        <v>0</v>
      </c>
      <c r="BA993" s="68">
        <f t="shared" ref="BA993" si="18735">FLOOR(IF(OR(BA988=0,BA988=1),IF(BA992&gt;BA989,BA989,IF(BA986&gt;=BA992,BA992,BA986)+0.00000001),IF(BA990&gt;=BA989,BA989-AZ991,BA990-AZ991)+0.00000001),1)</f>
        <v>0</v>
      </c>
      <c r="BB993" s="68">
        <f t="shared" ref="BB993" si="18736">FLOOR(IF(OR(BB988=0,BB988=1),IF(BB992&gt;BB989,BB989,IF(BB986&gt;=BB992,BB992,BB986)+0.00000001),IF(BB990&gt;=BB989,BB989-BA991,BB990-BA991)+0.00000001),1)</f>
        <v>0</v>
      </c>
      <c r="BC993" s="68">
        <f t="shared" ref="BC993" si="18737">FLOOR(IF(OR(BC988=0,BC988=1),IF(BC992&gt;BC989,BC989,IF(BC986&gt;=BC992,BC992,BC986)+0.00000001),IF(BC990&gt;=BC989,BC989-BB991,BC990-BB991)+0.00000001),1)</f>
        <v>0</v>
      </c>
      <c r="BD993" s="68">
        <f t="shared" ref="BD993" si="18738">FLOOR(IF(OR(BD988=0,BD988=1),IF(BD992&gt;BD989,BD989,IF(BD986&gt;=BD992,BD992,BD986)+0.00000001),IF(BD990&gt;=BD989,BD989-BC991,BD990-BC991)+0.00000001),1)</f>
        <v>0</v>
      </c>
      <c r="BE993" s="68">
        <f t="shared" ref="BE993" si="18739">FLOOR(IF(OR(BE988=0,BE988=1),IF(BE992&gt;BE989,BE989,IF(BE986&gt;=BE992,BE992,BE986)+0.00000001),IF(BE990&gt;=BE989,BE989-BD991,BE990-BD991)+0.00000001),1)</f>
        <v>0</v>
      </c>
      <c r="BF993" s="68">
        <f t="shared" ref="BF993" si="18740">FLOOR(IF(OR(BF988=0,BF988=1),IF(BF992&gt;BF989,BF989,IF(BF986&gt;=BF992,BF992,BF986)+0.00000001),IF(BF990&gt;=BF989,BF989-BE991,BF990-BE991)+0.00000001),1)</f>
        <v>0</v>
      </c>
      <c r="BG993" s="68">
        <f t="shared" ref="BG993" si="18741">FLOOR(IF(OR(BG988=0,BG988=1),IF(BG992&gt;BG989,BG989,IF(BG986&gt;=BG992,BG992,BG986)+0.00000001),IF(BG990&gt;=BG989,BG989-BF991,BG990-BF991)+0.00000001),1)</f>
        <v>0</v>
      </c>
      <c r="BH993" s="68">
        <f t="shared" ref="BH993" si="18742">FLOOR(IF(OR(BH988=0,BH988=1),IF(BH992&gt;BH989,BH989,IF(BH986&gt;=BH992,BH992,BH986)+0.00000001),IF(BH990&gt;=BH989,BH989-BG991,BH990-BG991)+0.00000001),1)</f>
        <v>0</v>
      </c>
      <c r="BI993" s="68">
        <f t="shared" ref="BI993" si="18743">FLOOR(IF(OR(BI988=0,BI988=1),IF(BI992&gt;BI989,BI989,IF(BI986&gt;=BI992,BI992,BI986)+0.00000001),IF(BI990&gt;=BI989,BI989-BH991,BI990-BH991)+0.00000001),1)</f>
        <v>0</v>
      </c>
      <c r="BJ993" s="68">
        <f t="shared" ref="BJ993" si="18744">FLOOR(IF(OR(BJ988=0,BJ988=1),IF(BJ992&gt;BJ989,BJ989,IF(BJ986&gt;=BJ992,BJ992,BJ986)+0.00000001),IF(BJ990&gt;=BJ989,BJ989-BI991,BJ990-BI991)+0.00000001),1)</f>
        <v>0</v>
      </c>
      <c r="BK993" s="68">
        <f t="shared" ref="BK993" si="18745">FLOOR(IF(OR(BK988=0,BK988=1),IF(BK992&gt;BK989,BK989,IF(BK986&gt;=BK992,BK992,BK986)+0.00000001),IF(BK990&gt;=BK989,BK989-BJ991,BK990-BJ991)+0.00000001),1)</f>
        <v>0</v>
      </c>
      <c r="BL993" s="68">
        <f t="shared" ref="BL993" si="18746">FLOOR(IF(OR(BL988=0,BL988=1),IF(BL992&gt;BL989,BL989,IF(BL986&gt;=BL992,BL992,BL986)+0.00000001),IF(BL990&gt;=BL989,BL989-BK991,BL990-BK991)+0.00000001),1)</f>
        <v>0</v>
      </c>
      <c r="BM993" s="68">
        <f t="shared" ref="BM993" si="18747">FLOOR(IF(OR(BM988=0,BM988=1),IF(BM992&gt;BM989,BM989,IF(BM986&gt;=BM992,BM992,BM986)+0.00000001),IF(BM990&gt;=BM989,BM989-BL991,BM990-BL991)+0.00000001),1)</f>
        <v>0</v>
      </c>
      <c r="BN993" s="362"/>
      <c r="BO993" s="364"/>
      <c r="BP993" s="366"/>
      <c r="BQ993" s="366"/>
      <c r="BR993" s="106"/>
      <c r="BS993" s="106"/>
      <c r="BT993" s="106"/>
      <c r="BU993" s="106"/>
      <c r="BV993" s="106"/>
      <c r="BW993" s="106"/>
      <c r="BX993" s="106"/>
      <c r="BY993" s="106"/>
      <c r="BZ993" s="106"/>
      <c r="CA993" s="106"/>
      <c r="CB993" s="106"/>
      <c r="CC993" s="106"/>
      <c r="CD993" s="106"/>
      <c r="CE993" s="106"/>
      <c r="CF993" s="106"/>
      <c r="CG993" s="106"/>
    </row>
    <row r="994" spans="1:85" s="245" customFormat="1" ht="25.4" customHeight="1" thickBot="1" x14ac:dyDescent="0.4">
      <c r="A994" s="243"/>
      <c r="B994" s="129"/>
      <c r="C994" s="69"/>
      <c r="D994" s="69"/>
      <c r="E994" s="69"/>
      <c r="F994" s="69"/>
      <c r="G994" s="69"/>
      <c r="H994" s="69"/>
      <c r="I994" s="69"/>
      <c r="J994" s="69"/>
      <c r="K994" s="69"/>
      <c r="L994" s="69"/>
      <c r="M994" s="70"/>
      <c r="N994" s="7"/>
      <c r="O994" s="193"/>
      <c r="P994" s="106"/>
      <c r="Q994" s="216" t="s">
        <v>145</v>
      </c>
      <c r="R994" s="72">
        <f>IF($J985="Ano",R993*'Podpůrná data'!$B$5,R993*'Podpůrná data'!$B$3)</f>
        <v>0</v>
      </c>
      <c r="S994" s="72">
        <f>IF($J985="Ano",S993*'Podpůrná data'!$B$5,S993*'Podpůrná data'!$B$3)</f>
        <v>0</v>
      </c>
      <c r="T994" s="72">
        <f>IF($J985="Ano",T993*'Podpůrná data'!$B$5,T993*'Podpůrná data'!$B$3)</f>
        <v>0</v>
      </c>
      <c r="U994" s="72">
        <f>IF($J985="Ano",U993*'Podpůrná data'!$B$5,U993*'Podpůrná data'!$B$3)</f>
        <v>0</v>
      </c>
      <c r="V994" s="72">
        <f>IF($J985="Ano",V993*'Podpůrná data'!$B$5,V993*'Podpůrná data'!$B$3)</f>
        <v>0</v>
      </c>
      <c r="W994" s="72">
        <f>IF($J985="Ano",W993*'Podpůrná data'!$B$5,W993*'Podpůrná data'!$B$3)</f>
        <v>0</v>
      </c>
      <c r="X994" s="72">
        <f>IF($J985="Ano",X993*'Podpůrná data'!$B$5,X993*'Podpůrná data'!$B$3)</f>
        <v>0</v>
      </c>
      <c r="Y994" s="72">
        <f>IF($J985="Ano",Y993*'Podpůrná data'!$B$5,Y993*'Podpůrná data'!$B$3)</f>
        <v>0</v>
      </c>
      <c r="Z994" s="72">
        <f>IF($J985="Ano",Z993*'Podpůrná data'!$B$5,Z993*'Podpůrná data'!$B$3)</f>
        <v>0</v>
      </c>
      <c r="AA994" s="72">
        <f>IF($J985="Ano",AA993*'Podpůrná data'!$B$5,AA993*'Podpůrná data'!$B$3)</f>
        <v>0</v>
      </c>
      <c r="AB994" s="72">
        <f>IF($J985="Ano",AB993*'Podpůrná data'!$B$5,AB993*'Podpůrná data'!$B$3)</f>
        <v>0</v>
      </c>
      <c r="AC994" s="72">
        <f>IF($J985="Ano",AC993*'Podpůrná data'!$B$5,AC993*'Podpůrná data'!$B$3)</f>
        <v>0</v>
      </c>
      <c r="AD994" s="72">
        <f>IF($J985="Ano",AD993*'Podpůrná data'!$B$5,AD993*'Podpůrná data'!$B$3)</f>
        <v>0</v>
      </c>
      <c r="AE994" s="72">
        <f>IF($J985="Ano",AE993*'Podpůrná data'!$B$5,AE993*'Podpůrná data'!$B$3)</f>
        <v>0</v>
      </c>
      <c r="AF994" s="72">
        <f>IF($J985="Ano",AF993*'Podpůrná data'!$B$5,AF993*'Podpůrná data'!$B$3)</f>
        <v>0</v>
      </c>
      <c r="AG994" s="72">
        <f>IF($J985="Ano",AG993*'Podpůrná data'!$B$5,AG993*'Podpůrná data'!$B$3)</f>
        <v>0</v>
      </c>
      <c r="AH994" s="72">
        <f>IF($J985="Ano",AH993*'Podpůrná data'!$B$5,AH993*'Podpůrná data'!$B$3)</f>
        <v>0</v>
      </c>
      <c r="AI994" s="72">
        <f>IF($J985="Ano",AI993*'Podpůrná data'!$B$5,AI993*'Podpůrná data'!$B$3)</f>
        <v>0</v>
      </c>
      <c r="AJ994" s="72">
        <f>IF($J985="Ano",AJ993*'Podpůrná data'!$B$5,AJ993*'Podpůrná data'!$B$3)</f>
        <v>0</v>
      </c>
      <c r="AK994" s="72">
        <f>IF($J985="Ano",AK993*'Podpůrná data'!$B$5,AK993*'Podpůrná data'!$B$3)</f>
        <v>0</v>
      </c>
      <c r="AL994" s="72">
        <f>IF($J985="Ano",AL993*'Podpůrná data'!$B$5,AL993*'Podpůrná data'!$B$3)</f>
        <v>0</v>
      </c>
      <c r="AM994" s="72">
        <f>IF($J985="Ano",AM993*'Podpůrná data'!$B$5,AM993*'Podpůrná data'!$B$3)</f>
        <v>0</v>
      </c>
      <c r="AN994" s="72">
        <f>IF($J985="Ano",AN993*'Podpůrná data'!$B$5,AN993*'Podpůrná data'!$B$3)</f>
        <v>0</v>
      </c>
      <c r="AO994" s="72">
        <f>IF($J985="Ano",AO993*'Podpůrná data'!$B$5,AO993*'Podpůrná data'!$B$3)</f>
        <v>0</v>
      </c>
      <c r="AP994" s="72">
        <f>IF($J985="Ano",AP993*'Podpůrná data'!$B$5,AP993*'Podpůrná data'!$B$3)</f>
        <v>0</v>
      </c>
      <c r="AQ994" s="72">
        <f>IF($J985="Ano",AQ993*'Podpůrná data'!$B$5,AQ993*'Podpůrná data'!$B$3)</f>
        <v>0</v>
      </c>
      <c r="AR994" s="72">
        <f>IF($J985="Ano",AR993*'Podpůrná data'!$B$5,AR993*'Podpůrná data'!$B$3)</f>
        <v>0</v>
      </c>
      <c r="AS994" s="72">
        <f>IF($J985="Ano",AS993*'Podpůrná data'!$B$5,AS993*'Podpůrná data'!$B$3)</f>
        <v>0</v>
      </c>
      <c r="AT994" s="72">
        <f>IF($J985="Ano",AT993*'Podpůrná data'!$B$5,AT993*'Podpůrná data'!$B$3)</f>
        <v>0</v>
      </c>
      <c r="AU994" s="72">
        <f>IF($J985="Ano",AU993*'Podpůrná data'!$B$5,AU993*'Podpůrná data'!$B$3)</f>
        <v>0</v>
      </c>
      <c r="AV994" s="72">
        <f>IF($J985="Ano",AV993*'Podpůrná data'!$B$5,AV993*'Podpůrná data'!$B$3)</f>
        <v>0</v>
      </c>
      <c r="AW994" s="72">
        <f>IF($J985="Ano",AW993*'Podpůrná data'!$B$5,AW993*'Podpůrná data'!$B$3)</f>
        <v>0</v>
      </c>
      <c r="AX994" s="72">
        <f>IF($J985="Ano",AX993*'Podpůrná data'!$B$5,AX993*'Podpůrná data'!$B$3)</f>
        <v>0</v>
      </c>
      <c r="AY994" s="72">
        <f>IF($J985="Ano",AY993*'Podpůrná data'!$B$5,AY993*'Podpůrná data'!$B$3)</f>
        <v>0</v>
      </c>
      <c r="AZ994" s="72">
        <f>IF($J985="Ano",AZ993*'Podpůrná data'!$B$5,AZ993*'Podpůrná data'!$B$3)</f>
        <v>0</v>
      </c>
      <c r="BA994" s="72">
        <f>IF($J985="Ano",BA993*'Podpůrná data'!$B$5,BA993*'Podpůrná data'!$B$3)</f>
        <v>0</v>
      </c>
      <c r="BB994" s="72">
        <f>IF($J985="Ano",BB993*'Podpůrná data'!$B$5,BB993*'Podpůrná data'!$B$3)</f>
        <v>0</v>
      </c>
      <c r="BC994" s="72">
        <f>IF($J985="Ano",BC993*'Podpůrná data'!$B$5,BC993*'Podpůrná data'!$B$3)</f>
        <v>0</v>
      </c>
      <c r="BD994" s="72">
        <f>IF($J985="Ano",BD993*'Podpůrná data'!$B$5,BD993*'Podpůrná data'!$B$3)</f>
        <v>0</v>
      </c>
      <c r="BE994" s="72">
        <f>IF($J985="Ano",BE993*'Podpůrná data'!$B$5,BE993*'Podpůrná data'!$B$3)</f>
        <v>0</v>
      </c>
      <c r="BF994" s="72">
        <f>IF($J985="Ano",BF993*'Podpůrná data'!$B$5,BF993*'Podpůrná data'!$B$3)</f>
        <v>0</v>
      </c>
      <c r="BG994" s="72">
        <f>IF($J985="Ano",BG993*'Podpůrná data'!$B$5,BG993*'Podpůrná data'!$B$3)</f>
        <v>0</v>
      </c>
      <c r="BH994" s="72">
        <f>IF($J985="Ano",BH993*'Podpůrná data'!$B$5,BH993*'Podpůrná data'!$B$3)</f>
        <v>0</v>
      </c>
      <c r="BI994" s="72">
        <f>IF($J985="Ano",BI993*'Podpůrná data'!$B$5,BI993*'Podpůrná data'!$B$3)</f>
        <v>0</v>
      </c>
      <c r="BJ994" s="72">
        <f>IF($J985="Ano",BJ993*'Podpůrná data'!$B$5,BJ993*'Podpůrná data'!$B$3)</f>
        <v>0</v>
      </c>
      <c r="BK994" s="72">
        <f>IF($J985="Ano",BK993*'Podpůrná data'!$B$5,BK993*'Podpůrná data'!$B$3)</f>
        <v>0</v>
      </c>
      <c r="BL994" s="72">
        <f>IF($J985="Ano",BL993*'Podpůrná data'!$B$5,BL993*'Podpůrná data'!$B$3)</f>
        <v>0</v>
      </c>
      <c r="BM994" s="72">
        <f>IF($J985="Ano",BM993*'Podpůrná data'!$B$5,BM993*'Podpůrná data'!$B$3)</f>
        <v>0</v>
      </c>
      <c r="BN994" s="363"/>
      <c r="BO994" s="365"/>
      <c r="BP994" s="367"/>
      <c r="BQ994" s="367"/>
      <c r="BR994" s="106"/>
      <c r="BS994" s="178">
        <f>SUMIFS($R994:$BM994,$R984:$BM984,"1. ZoR")</f>
        <v>0</v>
      </c>
      <c r="BT994" s="178">
        <f>SUMIFS($R994:$BM994,$R984:$BM984,"2. ZoR")</f>
        <v>0</v>
      </c>
      <c r="BU994" s="178">
        <f>SUMIFS($R994:$BM994,$R984:$BM984,"3. ZoR")</f>
        <v>0</v>
      </c>
      <c r="BV994" s="178">
        <f>SUMIFS($R994:$BM994,$R984:$BM984,"4. ZoR")</f>
        <v>0</v>
      </c>
      <c r="BW994" s="178">
        <f>SUMIFS($R994:$BM994,$R984:$BM984,"5. ZoR")</f>
        <v>0</v>
      </c>
      <c r="BX994" s="178">
        <f>SUMIFS($R994:$BM994,$R984:$BM984,"6. ZoR")</f>
        <v>0</v>
      </c>
      <c r="BY994" s="178">
        <f>SUMIFS($R994:$BM994,$R984:$BM984,"7. ZoR")</f>
        <v>0</v>
      </c>
      <c r="BZ994" s="178">
        <f>SUMIFS($R994:$BM994,$R984:$BM984,"8. ZoR")</f>
        <v>0</v>
      </c>
      <c r="CA994" s="178">
        <f>SUMIFS($R994:$BM994,$R984:$BM984,"9. ZoR")</f>
        <v>0</v>
      </c>
      <c r="CB994" s="178">
        <f>SUMIFS($R994:$BM994,$R984:$BM984,"10. ZoR")</f>
        <v>0</v>
      </c>
      <c r="CC994" s="178">
        <f>SUMIFS($R994:$BM994,$R984:$BM984,"11. ZoR")</f>
        <v>0</v>
      </c>
      <c r="CD994" s="178">
        <f>SUMIFS($R994:$BM994,$R984:$BM984,"12. ZoR")</f>
        <v>0</v>
      </c>
      <c r="CE994" s="178">
        <f>SUMIFS($R994:$BM994,$R984:$BM984,"13. ZoR")</f>
        <v>0</v>
      </c>
      <c r="CF994" s="178">
        <f>SUMIFS($R994:$BM994,$R984:$BM984,"14. ZoR")</f>
        <v>0</v>
      </c>
      <c r="CG994" s="178">
        <f>SUMIFS($R994:$BM994,$R984:$BM984,"15. ZoR")</f>
        <v>0</v>
      </c>
    </row>
    <row r="995" spans="1:85" ht="15" hidden="1" thickBot="1" x14ac:dyDescent="0.4">
      <c r="B995" s="105"/>
      <c r="C995" s="130"/>
      <c r="D995" s="130"/>
      <c r="E995" s="130"/>
      <c r="F995" s="130"/>
      <c r="G995" s="130"/>
      <c r="H995" s="105"/>
      <c r="I995" s="105"/>
      <c r="J995" s="105"/>
      <c r="K995" s="105"/>
      <c r="L995" s="105"/>
      <c r="M995" s="105"/>
      <c r="N995" s="7"/>
      <c r="O995" s="105"/>
      <c r="P995" s="105"/>
      <c r="Q995" s="105"/>
      <c r="R995" s="105"/>
      <c r="S995" s="105"/>
      <c r="T995" s="7"/>
      <c r="U995" s="105"/>
      <c r="V995" s="105"/>
      <c r="W995" s="105"/>
      <c r="X995" s="105"/>
      <c r="Y995" s="105"/>
      <c r="Z995" s="105"/>
      <c r="AA995" s="105"/>
      <c r="AB995" s="105"/>
      <c r="AC995" s="105"/>
      <c r="AD995" s="105"/>
      <c r="AE995" s="105"/>
      <c r="AF995" s="105"/>
      <c r="AG995" s="105"/>
      <c r="AH995" s="105"/>
      <c r="AI995" s="105"/>
      <c r="AJ995" s="105"/>
      <c r="AK995" s="105"/>
      <c r="AL995" s="105"/>
      <c r="AM995" s="105"/>
      <c r="AN995" s="105"/>
      <c r="AO995" s="105"/>
      <c r="AP995" s="105"/>
      <c r="AQ995" s="105"/>
      <c r="AR995" s="105"/>
      <c r="AS995" s="105"/>
      <c r="AT995" s="105"/>
      <c r="AU995" s="105"/>
      <c r="AV995" s="105"/>
      <c r="AW995" s="105"/>
      <c r="AX995" s="105"/>
      <c r="AY995" s="105"/>
      <c r="AZ995" s="105"/>
      <c r="BA995" s="105"/>
      <c r="BB995" s="105"/>
      <c r="BC995" s="105"/>
      <c r="BD995" s="105"/>
      <c r="BE995" s="105"/>
      <c r="BF995" s="105"/>
      <c r="BG995" s="105"/>
      <c r="BH995" s="105"/>
      <c r="BI995" s="105"/>
      <c r="BJ995" s="105"/>
      <c r="BK995" s="105"/>
      <c r="BL995" s="105"/>
      <c r="BM995" s="105"/>
      <c r="BN995" s="105"/>
      <c r="BO995" s="105"/>
      <c r="BP995" s="105"/>
      <c r="BQ995" s="105"/>
      <c r="BR995" s="105"/>
      <c r="BS995" s="105"/>
      <c r="BT995" s="105"/>
      <c r="BU995" s="105"/>
      <c r="BV995" s="105"/>
      <c r="BW995" s="105"/>
      <c r="BX995" s="105"/>
      <c r="BY995" s="105"/>
      <c r="BZ995" s="105"/>
      <c r="CA995" s="105"/>
      <c r="CB995" s="105"/>
      <c r="CC995" s="105"/>
      <c r="CD995" s="105"/>
      <c r="CE995" s="105"/>
      <c r="CF995" s="105"/>
      <c r="CG995" s="105"/>
    </row>
    <row r="996" spans="1:85" s="245" customFormat="1" ht="69.650000000000006" customHeight="1" thickBot="1" x14ac:dyDescent="0.4">
      <c r="A996" s="249"/>
      <c r="B996" s="120"/>
      <c r="C996" s="360" t="s">
        <v>2</v>
      </c>
      <c r="D996" s="121"/>
      <c r="E996" s="131" t="s">
        <v>206</v>
      </c>
      <c r="F996" s="131" t="s">
        <v>444</v>
      </c>
      <c r="G996" s="131" t="s">
        <v>208</v>
      </c>
      <c r="H996" s="122" t="s">
        <v>94</v>
      </c>
      <c r="I996" s="122" t="s">
        <v>95</v>
      </c>
      <c r="J996" s="122" t="s">
        <v>96</v>
      </c>
      <c r="K996" s="122" t="s">
        <v>216</v>
      </c>
      <c r="L996" s="122" t="s">
        <v>218</v>
      </c>
      <c r="M996" s="138" t="s">
        <v>1</v>
      </c>
      <c r="N996" s="7"/>
      <c r="O996" s="124">
        <v>208002</v>
      </c>
      <c r="P996" s="106"/>
      <c r="Q996" s="194" t="s">
        <v>128</v>
      </c>
      <c r="R996" s="83" t="s">
        <v>4</v>
      </c>
      <c r="S996" s="83" t="s">
        <v>5</v>
      </c>
      <c r="T996" s="83" t="s">
        <v>6</v>
      </c>
      <c r="U996" s="83" t="s">
        <v>7</v>
      </c>
      <c r="V996" s="83" t="s">
        <v>8</v>
      </c>
      <c r="W996" s="83" t="s">
        <v>9</v>
      </c>
      <c r="X996" s="83" t="s">
        <v>10</v>
      </c>
      <c r="Y996" s="83" t="s">
        <v>11</v>
      </c>
      <c r="Z996" s="83" t="s">
        <v>12</v>
      </c>
      <c r="AA996" s="83" t="s">
        <v>13</v>
      </c>
      <c r="AB996" s="83" t="s">
        <v>14</v>
      </c>
      <c r="AC996" s="83" t="s">
        <v>15</v>
      </c>
      <c r="AD996" s="83" t="s">
        <v>16</v>
      </c>
      <c r="AE996" s="83" t="s">
        <v>17</v>
      </c>
      <c r="AF996" s="83" t="s">
        <v>18</v>
      </c>
      <c r="AG996" s="83" t="s">
        <v>19</v>
      </c>
      <c r="AH996" s="83" t="s">
        <v>20</v>
      </c>
      <c r="AI996" s="83" t="s">
        <v>21</v>
      </c>
      <c r="AJ996" s="83" t="s">
        <v>22</v>
      </c>
      <c r="AK996" s="83" t="s">
        <v>23</v>
      </c>
      <c r="AL996" s="83" t="s">
        <v>24</v>
      </c>
      <c r="AM996" s="83" t="s">
        <v>25</v>
      </c>
      <c r="AN996" s="83" t="s">
        <v>26</v>
      </c>
      <c r="AO996" s="83" t="s">
        <v>27</v>
      </c>
      <c r="AP996" s="83" t="s">
        <v>28</v>
      </c>
      <c r="AQ996" s="83" t="s">
        <v>29</v>
      </c>
      <c r="AR996" s="83" t="s">
        <v>30</v>
      </c>
      <c r="AS996" s="83" t="s">
        <v>31</v>
      </c>
      <c r="AT996" s="83" t="s">
        <v>32</v>
      </c>
      <c r="AU996" s="83" t="s">
        <v>33</v>
      </c>
      <c r="AV996" s="83" t="s">
        <v>34</v>
      </c>
      <c r="AW996" s="83" t="s">
        <v>35</v>
      </c>
      <c r="AX996" s="83" t="s">
        <v>36</v>
      </c>
      <c r="AY996" s="83" t="s">
        <v>37</v>
      </c>
      <c r="AZ996" s="83" t="s">
        <v>38</v>
      </c>
      <c r="BA996" s="83" t="s">
        <v>39</v>
      </c>
      <c r="BB996" s="83" t="s">
        <v>40</v>
      </c>
      <c r="BC996" s="83" t="s">
        <v>41</v>
      </c>
      <c r="BD996" s="83" t="s">
        <v>42</v>
      </c>
      <c r="BE996" s="83" t="s">
        <v>43</v>
      </c>
      <c r="BF996" s="83" t="s">
        <v>44</v>
      </c>
      <c r="BG996" s="83" t="s">
        <v>45</v>
      </c>
      <c r="BH996" s="83" t="s">
        <v>46</v>
      </c>
      <c r="BI996" s="83" t="s">
        <v>47</v>
      </c>
      <c r="BJ996" s="83" t="s">
        <v>48</v>
      </c>
      <c r="BK996" s="83" t="s">
        <v>49</v>
      </c>
      <c r="BL996" s="83" t="s">
        <v>50</v>
      </c>
      <c r="BM996" s="83" t="s">
        <v>51</v>
      </c>
      <c r="BN996" s="134" t="s">
        <v>163</v>
      </c>
      <c r="BO996" s="135" t="s">
        <v>164</v>
      </c>
      <c r="BP996" s="135" t="s">
        <v>146</v>
      </c>
      <c r="BQ996" s="135" t="s">
        <v>214</v>
      </c>
      <c r="BR996" s="106"/>
      <c r="BS996" s="368" t="s">
        <v>238</v>
      </c>
      <c r="BT996" s="369"/>
      <c r="BU996" s="369"/>
      <c r="BV996" s="369"/>
      <c r="BW996" s="369"/>
      <c r="BX996" s="369"/>
      <c r="BY996" s="369"/>
      <c r="BZ996" s="369"/>
      <c r="CA996" s="369"/>
      <c r="CB996" s="369"/>
      <c r="CC996" s="369"/>
      <c r="CD996" s="369"/>
      <c r="CE996" s="369"/>
      <c r="CF996" s="369"/>
      <c r="CG996" s="369"/>
    </row>
    <row r="997" spans="1:85" s="245" customFormat="1" ht="21" hidden="1" customHeight="1" x14ac:dyDescent="0.35">
      <c r="A997" s="250"/>
      <c r="B997" s="113"/>
      <c r="C997" s="361"/>
      <c r="D997" s="125"/>
      <c r="E997" s="125"/>
      <c r="F997" s="125"/>
      <c r="G997" s="125"/>
      <c r="H997" s="370" t="s">
        <v>250</v>
      </c>
      <c r="I997" s="371" t="s">
        <v>425</v>
      </c>
      <c r="J997" s="357" t="s">
        <v>97</v>
      </c>
      <c r="K997" s="357" t="s">
        <v>217</v>
      </c>
      <c r="L997" s="137"/>
      <c r="M997" s="373" t="s">
        <v>93</v>
      </c>
      <c r="N997" s="7"/>
      <c r="O997" s="375" t="s">
        <v>3</v>
      </c>
      <c r="P997" s="106"/>
      <c r="Q997" s="84"/>
      <c r="R997" s="74">
        <f>MONTH(Úvod!$F$10)</f>
        <v>1</v>
      </c>
      <c r="S997" s="75">
        <f t="shared" ref="S997" si="18748">IF(R997=12,1,R997+1)</f>
        <v>2</v>
      </c>
      <c r="T997" s="75">
        <f t="shared" ref="T997" si="18749">IF(S997=12,1,S997+1)</f>
        <v>3</v>
      </c>
      <c r="U997" s="76">
        <f t="shared" ref="U997" si="18750">IF(T997=12,1,T997+1)</f>
        <v>4</v>
      </c>
      <c r="V997" s="76">
        <f t="shared" ref="V997" si="18751">IF(U997=12,1,U997+1)</f>
        <v>5</v>
      </c>
      <c r="W997" s="76">
        <f t="shared" ref="W997" si="18752">IF(V997=12,1,V997+1)</f>
        <v>6</v>
      </c>
      <c r="X997" s="76">
        <f t="shared" ref="X997" si="18753">IF(W997=12,1,W997+1)</f>
        <v>7</v>
      </c>
      <c r="Y997" s="76">
        <f t="shared" ref="Y997" si="18754">IF(X997=12,1,X997+1)</f>
        <v>8</v>
      </c>
      <c r="Z997" s="76">
        <f t="shared" ref="Z997" si="18755">IF(Y997=12,1,Y997+1)</f>
        <v>9</v>
      </c>
      <c r="AA997" s="76">
        <f>IF(Z997=12,1,Z997+1)</f>
        <v>10</v>
      </c>
      <c r="AB997" s="76">
        <f t="shared" ref="AB997" si="18756">IF(AA997=12,1,AA997+1)</f>
        <v>11</v>
      </c>
      <c r="AC997" s="76">
        <f t="shared" ref="AC997" si="18757">IF(AB997=12,1,AB997+1)</f>
        <v>12</v>
      </c>
      <c r="AD997" s="76">
        <f t="shared" ref="AD997" si="18758">IF(AC997=12,1,AC997+1)</f>
        <v>1</v>
      </c>
      <c r="AE997" s="76">
        <f t="shared" ref="AE997" si="18759">IF(AD997=12,1,AD997+1)</f>
        <v>2</v>
      </c>
      <c r="AF997" s="76">
        <f t="shared" ref="AF997" si="18760">IF(AE997=12,1,AE997+1)</f>
        <v>3</v>
      </c>
      <c r="AG997" s="76">
        <f t="shared" ref="AG997" si="18761">IF(AF997=12,1,AF997+1)</f>
        <v>4</v>
      </c>
      <c r="AH997" s="76">
        <f t="shared" ref="AH997" si="18762">IF(AG997=12,1,AG997+1)</f>
        <v>5</v>
      </c>
      <c r="AI997" s="76">
        <f t="shared" ref="AI997" si="18763">IF(AH997=12,1,AH997+1)</f>
        <v>6</v>
      </c>
      <c r="AJ997" s="76">
        <f>IF(AI997=12,1,AI997+1)</f>
        <v>7</v>
      </c>
      <c r="AK997" s="76">
        <f t="shared" ref="AK997" si="18764">IF(AJ997=12,1,AJ997+1)</f>
        <v>8</v>
      </c>
      <c r="AL997" s="76">
        <f t="shared" ref="AL997" si="18765">IF(AK997=12,1,AK997+1)</f>
        <v>9</v>
      </c>
      <c r="AM997" s="76">
        <f t="shared" ref="AM997" si="18766">IF(AL997=12,1,AL997+1)</f>
        <v>10</v>
      </c>
      <c r="AN997" s="76">
        <f t="shared" ref="AN997" si="18767">IF(AM997=12,1,AM997+1)</f>
        <v>11</v>
      </c>
      <c r="AO997" s="76">
        <f t="shared" ref="AO997" si="18768">IF(AN997=12,1,AN997+1)</f>
        <v>12</v>
      </c>
      <c r="AP997" s="76">
        <f t="shared" ref="AP997" si="18769">IF(AO997=12,1,AO997+1)</f>
        <v>1</v>
      </c>
      <c r="AQ997" s="76">
        <f t="shared" ref="AQ997" si="18770">IF(AP997=12,1,AP997+1)</f>
        <v>2</v>
      </c>
      <c r="AR997" s="76">
        <f t="shared" ref="AR997" si="18771">IF(AQ997=12,1,AQ997+1)</f>
        <v>3</v>
      </c>
      <c r="AS997" s="76">
        <f t="shared" ref="AS997" si="18772">IF(AR997=12,1,AR997+1)</f>
        <v>4</v>
      </c>
      <c r="AT997" s="76">
        <f t="shared" ref="AT997" si="18773">IF(AS997=12,1,AS997+1)</f>
        <v>5</v>
      </c>
      <c r="AU997" s="76">
        <f t="shared" ref="AU997" si="18774">IF(AT997=12,1,AT997+1)</f>
        <v>6</v>
      </c>
      <c r="AV997" s="76">
        <f t="shared" ref="AV997" si="18775">IF(AU997=12,1,AU997+1)</f>
        <v>7</v>
      </c>
      <c r="AW997" s="76">
        <f t="shared" ref="AW997" si="18776">IF(AV997=12,1,AV997+1)</f>
        <v>8</v>
      </c>
      <c r="AX997" s="76">
        <f t="shared" ref="AX997" si="18777">IF(AW997=12,1,AW997+1)</f>
        <v>9</v>
      </c>
      <c r="AY997" s="76">
        <f t="shared" ref="AY997" si="18778">IF(AX997=12,1,AX997+1)</f>
        <v>10</v>
      </c>
      <c r="AZ997" s="76">
        <f t="shared" ref="AZ997" si="18779">IF(AY997=12,1,AY997+1)</f>
        <v>11</v>
      </c>
      <c r="BA997" s="76">
        <f t="shared" ref="BA997" si="18780">IF(AZ997=12,1,AZ997+1)</f>
        <v>12</v>
      </c>
      <c r="BB997" s="76">
        <f t="shared" ref="BB997" si="18781">IF(BA997=12,1,BA997+1)</f>
        <v>1</v>
      </c>
      <c r="BC997" s="76">
        <f t="shared" ref="BC997" si="18782">IF(BB997=12,1,BB997+1)</f>
        <v>2</v>
      </c>
      <c r="BD997" s="76">
        <f t="shared" ref="BD997" si="18783">IF(BC997=12,1,BC997+1)</f>
        <v>3</v>
      </c>
      <c r="BE997" s="76">
        <f t="shared" ref="BE997" si="18784">IF(BD997=12,1,BD997+1)</f>
        <v>4</v>
      </c>
      <c r="BF997" s="76">
        <f t="shared" ref="BF997" si="18785">IF(BE997=12,1,BE997+1)</f>
        <v>5</v>
      </c>
      <c r="BG997" s="76">
        <f t="shared" ref="BG997" si="18786">IF(BF997=12,1,BF997+1)</f>
        <v>6</v>
      </c>
      <c r="BH997" s="76">
        <f t="shared" ref="BH997" si="18787">IF(BG997=12,1,BG997+1)</f>
        <v>7</v>
      </c>
      <c r="BI997" s="76">
        <f t="shared" ref="BI997" si="18788">IF(BH997=12,1,BH997+1)</f>
        <v>8</v>
      </c>
      <c r="BJ997" s="76">
        <f t="shared" ref="BJ997" si="18789">IF(BI997=12,1,BI997+1)</f>
        <v>9</v>
      </c>
      <c r="BK997" s="76">
        <f t="shared" ref="BK997" si="18790">IF(BJ997=12,1,BJ997+1)</f>
        <v>10</v>
      </c>
      <c r="BL997" s="76">
        <f t="shared" ref="BL997" si="18791">IF(BK997=12,1,BK997+1)</f>
        <v>11</v>
      </c>
      <c r="BM997" s="76">
        <f t="shared" ref="BM997" si="18792">IF(BL997=12,1,BL997+1)</f>
        <v>12</v>
      </c>
      <c r="BN997" s="81"/>
      <c r="BO997" s="78"/>
      <c r="BP997" s="78"/>
      <c r="BQ997" s="78"/>
      <c r="BR997" s="106"/>
      <c r="BS997" s="106"/>
      <c r="BT997" s="106"/>
      <c r="BU997" s="106"/>
      <c r="BV997" s="106"/>
      <c r="BW997" s="106"/>
      <c r="BX997" s="106"/>
      <c r="BY997" s="106"/>
      <c r="BZ997" s="106"/>
      <c r="CA997" s="106"/>
      <c r="CB997" s="106"/>
      <c r="CC997" s="106"/>
      <c r="CD997" s="106"/>
      <c r="CE997" s="106"/>
      <c r="CF997" s="106"/>
      <c r="CG997" s="106"/>
    </row>
    <row r="998" spans="1:85" s="245" customFormat="1" ht="18" hidden="1" customHeight="1" x14ac:dyDescent="0.35">
      <c r="A998" s="250"/>
      <c r="B998" s="113"/>
      <c r="C998" s="361"/>
      <c r="D998" s="125"/>
      <c r="E998" s="125"/>
      <c r="F998" s="125"/>
      <c r="G998" s="125"/>
      <c r="H998" s="370"/>
      <c r="I998" s="371"/>
      <c r="J998" s="357"/>
      <c r="K998" s="357"/>
      <c r="L998" s="137"/>
      <c r="M998" s="373"/>
      <c r="N998" s="7"/>
      <c r="O998" s="376"/>
      <c r="P998" s="106"/>
      <c r="Q998" s="77"/>
      <c r="R998" s="59">
        <f t="shared" ref="R998:BM998" si="18793">VALUE(_xlfn.CONCAT(R997,".",R1000))</f>
        <v>1</v>
      </c>
      <c r="S998" s="73">
        <f t="shared" si="18793"/>
        <v>32</v>
      </c>
      <c r="T998" s="73">
        <f t="shared" si="18793"/>
        <v>61</v>
      </c>
      <c r="U998" s="73">
        <f t="shared" si="18793"/>
        <v>92</v>
      </c>
      <c r="V998" s="73">
        <f t="shared" si="18793"/>
        <v>122</v>
      </c>
      <c r="W998" s="73">
        <f t="shared" si="18793"/>
        <v>153</v>
      </c>
      <c r="X998" s="73">
        <f t="shared" si="18793"/>
        <v>183</v>
      </c>
      <c r="Y998" s="73">
        <f t="shared" si="18793"/>
        <v>214</v>
      </c>
      <c r="Z998" s="73">
        <f t="shared" si="18793"/>
        <v>245</v>
      </c>
      <c r="AA998" s="73">
        <f t="shared" si="18793"/>
        <v>275</v>
      </c>
      <c r="AB998" s="73">
        <f t="shared" si="18793"/>
        <v>306</v>
      </c>
      <c r="AC998" s="73">
        <f t="shared" si="18793"/>
        <v>336</v>
      </c>
      <c r="AD998" s="73">
        <f t="shared" si="18793"/>
        <v>367</v>
      </c>
      <c r="AE998" s="73">
        <f t="shared" si="18793"/>
        <v>398</v>
      </c>
      <c r="AF998" s="73">
        <f t="shared" si="18793"/>
        <v>426</v>
      </c>
      <c r="AG998" s="73">
        <f t="shared" si="18793"/>
        <v>457</v>
      </c>
      <c r="AH998" s="73">
        <f t="shared" si="18793"/>
        <v>487</v>
      </c>
      <c r="AI998" s="73">
        <f t="shared" si="18793"/>
        <v>518</v>
      </c>
      <c r="AJ998" s="73">
        <f t="shared" si="18793"/>
        <v>548</v>
      </c>
      <c r="AK998" s="73">
        <f t="shared" si="18793"/>
        <v>579</v>
      </c>
      <c r="AL998" s="73">
        <f t="shared" si="18793"/>
        <v>610</v>
      </c>
      <c r="AM998" s="73">
        <f t="shared" si="18793"/>
        <v>640</v>
      </c>
      <c r="AN998" s="73">
        <f t="shared" si="18793"/>
        <v>671</v>
      </c>
      <c r="AO998" s="73">
        <f t="shared" si="18793"/>
        <v>701</v>
      </c>
      <c r="AP998" s="73">
        <f t="shared" si="18793"/>
        <v>732</v>
      </c>
      <c r="AQ998" s="73">
        <f t="shared" si="18793"/>
        <v>763</v>
      </c>
      <c r="AR998" s="73">
        <f t="shared" si="18793"/>
        <v>791</v>
      </c>
      <c r="AS998" s="73">
        <f t="shared" si="18793"/>
        <v>822</v>
      </c>
      <c r="AT998" s="73">
        <f t="shared" si="18793"/>
        <v>852</v>
      </c>
      <c r="AU998" s="73">
        <f t="shared" si="18793"/>
        <v>883</v>
      </c>
      <c r="AV998" s="73">
        <f t="shared" si="18793"/>
        <v>913</v>
      </c>
      <c r="AW998" s="73">
        <f t="shared" si="18793"/>
        <v>944</v>
      </c>
      <c r="AX998" s="73">
        <f t="shared" si="18793"/>
        <v>975</v>
      </c>
      <c r="AY998" s="73">
        <f t="shared" si="18793"/>
        <v>1005</v>
      </c>
      <c r="AZ998" s="73">
        <f t="shared" si="18793"/>
        <v>1036</v>
      </c>
      <c r="BA998" s="73">
        <f t="shared" si="18793"/>
        <v>1066</v>
      </c>
      <c r="BB998" s="73">
        <f t="shared" si="18793"/>
        <v>1097</v>
      </c>
      <c r="BC998" s="73">
        <f t="shared" si="18793"/>
        <v>1128</v>
      </c>
      <c r="BD998" s="73">
        <f t="shared" si="18793"/>
        <v>1156</v>
      </c>
      <c r="BE998" s="73">
        <f t="shared" si="18793"/>
        <v>1187</v>
      </c>
      <c r="BF998" s="73">
        <f t="shared" si="18793"/>
        <v>1217</v>
      </c>
      <c r="BG998" s="73">
        <f t="shared" si="18793"/>
        <v>1248</v>
      </c>
      <c r="BH998" s="73">
        <f t="shared" si="18793"/>
        <v>1278</v>
      </c>
      <c r="BI998" s="73">
        <f t="shared" si="18793"/>
        <v>1309</v>
      </c>
      <c r="BJ998" s="73">
        <f t="shared" si="18793"/>
        <v>1340</v>
      </c>
      <c r="BK998" s="73">
        <f t="shared" si="18793"/>
        <v>1370</v>
      </c>
      <c r="BL998" s="73">
        <f t="shared" si="18793"/>
        <v>1401</v>
      </c>
      <c r="BM998" s="73">
        <f t="shared" si="18793"/>
        <v>1431</v>
      </c>
      <c r="BN998" s="82"/>
      <c r="BO998" s="79"/>
      <c r="BP998" s="79"/>
      <c r="BQ998" s="79"/>
      <c r="BR998" s="106"/>
      <c r="BS998" s="106"/>
      <c r="BT998" s="106"/>
      <c r="BU998" s="106"/>
      <c r="BV998" s="106"/>
      <c r="BW998" s="106"/>
      <c r="BX998" s="106"/>
      <c r="BY998" s="106"/>
      <c r="BZ998" s="106"/>
      <c r="CA998" s="106"/>
      <c r="CB998" s="106"/>
      <c r="CC998" s="106"/>
      <c r="CD998" s="106"/>
      <c r="CE998" s="106"/>
      <c r="CF998" s="106"/>
      <c r="CG998" s="106"/>
    </row>
    <row r="999" spans="1:85" s="245" customFormat="1" ht="18" customHeight="1" x14ac:dyDescent="0.35">
      <c r="A999" s="250"/>
      <c r="B999" s="113"/>
      <c r="C999" s="361"/>
      <c r="D999" s="125"/>
      <c r="E999" s="357" t="s">
        <v>207</v>
      </c>
      <c r="F999" s="357" t="s">
        <v>207</v>
      </c>
      <c r="G999" s="357" t="s">
        <v>207</v>
      </c>
      <c r="H999" s="370"/>
      <c r="I999" s="371"/>
      <c r="J999" s="357"/>
      <c r="K999" s="357"/>
      <c r="L999" s="357" t="s">
        <v>219</v>
      </c>
      <c r="M999" s="373"/>
      <c r="N999" s="7"/>
      <c r="O999" s="376"/>
      <c r="P999" s="106"/>
      <c r="Q999" s="77"/>
      <c r="R999" s="60" t="str">
        <f>VLOOKUP(R997,'Podpůrná data'!$I$188:$J$199,2)</f>
        <v>leden</v>
      </c>
      <c r="S999" s="60" t="str">
        <f>VLOOKUP(S997,'Podpůrná data'!$I$188:$J$199,2)</f>
        <v>únor</v>
      </c>
      <c r="T999" s="60" t="str">
        <f>VLOOKUP(T997,'Podpůrná data'!$I$188:$J$199,2)</f>
        <v>březen</v>
      </c>
      <c r="U999" s="60" t="str">
        <f>VLOOKUP(U997,'Podpůrná data'!$I$188:$J$199,2)</f>
        <v>duben</v>
      </c>
      <c r="V999" s="60" t="str">
        <f>VLOOKUP(V997,'Podpůrná data'!$I$188:$J$199,2)</f>
        <v>květen</v>
      </c>
      <c r="W999" s="60" t="str">
        <f>VLOOKUP(W997,'Podpůrná data'!$I$188:$J$199,2)</f>
        <v>červen</v>
      </c>
      <c r="X999" s="60" t="str">
        <f>VLOOKUP(X997,'Podpůrná data'!$I$188:$J$199,2)</f>
        <v>červenec</v>
      </c>
      <c r="Y999" s="60" t="str">
        <f>VLOOKUP(Y997,'Podpůrná data'!$I$188:$J$199,2)</f>
        <v>srpen</v>
      </c>
      <c r="Z999" s="60" t="str">
        <f>VLOOKUP(Z997,'Podpůrná data'!$I$188:$J$199,2)</f>
        <v>září</v>
      </c>
      <c r="AA999" s="60" t="str">
        <f>VLOOKUP(AA997,'Podpůrná data'!$I$188:$J$199,2)</f>
        <v>říjen</v>
      </c>
      <c r="AB999" s="60" t="str">
        <f>VLOOKUP(AB997,'Podpůrná data'!$I$188:$J$199,2)</f>
        <v>listopad</v>
      </c>
      <c r="AC999" s="60" t="str">
        <f>VLOOKUP(AC997,'Podpůrná data'!$I$188:$J$199,2)</f>
        <v>prosinec</v>
      </c>
      <c r="AD999" s="60" t="str">
        <f>VLOOKUP(AD997,'Podpůrná data'!$I$188:$J$199,2)</f>
        <v>leden</v>
      </c>
      <c r="AE999" s="60" t="str">
        <f>VLOOKUP(AE997,'Podpůrná data'!$I$188:$J$199,2)</f>
        <v>únor</v>
      </c>
      <c r="AF999" s="60" t="str">
        <f>VLOOKUP(AF997,'Podpůrná data'!$I$188:$J$199,2)</f>
        <v>březen</v>
      </c>
      <c r="AG999" s="60" t="str">
        <f>VLOOKUP(AG997,'Podpůrná data'!$I$188:$J$199,2)</f>
        <v>duben</v>
      </c>
      <c r="AH999" s="60" t="str">
        <f>VLOOKUP(AH997,'Podpůrná data'!$I$188:$J$199,2)</f>
        <v>květen</v>
      </c>
      <c r="AI999" s="60" t="str">
        <f>VLOOKUP(AI997,'Podpůrná data'!$I$188:$J$199,2)</f>
        <v>červen</v>
      </c>
      <c r="AJ999" s="60" t="str">
        <f>VLOOKUP(AJ997,'Podpůrná data'!$I$188:$J$199,2)</f>
        <v>červenec</v>
      </c>
      <c r="AK999" s="60" t="str">
        <f>VLOOKUP(AK997,'Podpůrná data'!$I$188:$J$199,2)</f>
        <v>srpen</v>
      </c>
      <c r="AL999" s="60" t="str">
        <f>VLOOKUP(AL997,'Podpůrná data'!$I$188:$J$199,2)</f>
        <v>září</v>
      </c>
      <c r="AM999" s="60" t="str">
        <f>VLOOKUP(AM997,'Podpůrná data'!$I$188:$J$199,2)</f>
        <v>říjen</v>
      </c>
      <c r="AN999" s="60" t="str">
        <f>VLOOKUP(AN997,'Podpůrná data'!$I$188:$J$199,2)</f>
        <v>listopad</v>
      </c>
      <c r="AO999" s="60" t="str">
        <f>VLOOKUP(AO997,'Podpůrná data'!$I$188:$J$199,2)</f>
        <v>prosinec</v>
      </c>
      <c r="AP999" s="60" t="str">
        <f>VLOOKUP(AP997,'Podpůrná data'!$I$188:$J$199,2)</f>
        <v>leden</v>
      </c>
      <c r="AQ999" s="60" t="str">
        <f>VLOOKUP(AQ997,'Podpůrná data'!$I$188:$J$199,2)</f>
        <v>únor</v>
      </c>
      <c r="AR999" s="60" t="str">
        <f>VLOOKUP(AR997,'Podpůrná data'!$I$188:$J$199,2)</f>
        <v>březen</v>
      </c>
      <c r="AS999" s="60" t="str">
        <f>VLOOKUP(AS997,'Podpůrná data'!$I$188:$J$199,2)</f>
        <v>duben</v>
      </c>
      <c r="AT999" s="60" t="str">
        <f>VLOOKUP(AT997,'Podpůrná data'!$I$188:$J$199,2)</f>
        <v>květen</v>
      </c>
      <c r="AU999" s="60" t="str">
        <f>VLOOKUP(AU997,'Podpůrná data'!$I$188:$J$199,2)</f>
        <v>červen</v>
      </c>
      <c r="AV999" s="60" t="str">
        <f>VLOOKUP(AV997,'Podpůrná data'!$I$188:$J$199,2)</f>
        <v>červenec</v>
      </c>
      <c r="AW999" s="60" t="str">
        <f>VLOOKUP(AW997,'Podpůrná data'!$I$188:$J$199,2)</f>
        <v>srpen</v>
      </c>
      <c r="AX999" s="60" t="str">
        <f>VLOOKUP(AX997,'Podpůrná data'!$I$188:$J$199,2)</f>
        <v>září</v>
      </c>
      <c r="AY999" s="60" t="str">
        <f>VLOOKUP(AY997,'Podpůrná data'!$I$188:$J$199,2)</f>
        <v>říjen</v>
      </c>
      <c r="AZ999" s="60" t="str">
        <f>VLOOKUP(AZ997,'Podpůrná data'!$I$188:$J$199,2)</f>
        <v>listopad</v>
      </c>
      <c r="BA999" s="60" t="str">
        <f>VLOOKUP(BA997,'Podpůrná data'!$I$188:$J$199,2)</f>
        <v>prosinec</v>
      </c>
      <c r="BB999" s="60" t="str">
        <f>VLOOKUP(BB997,'Podpůrná data'!$I$188:$J$199,2)</f>
        <v>leden</v>
      </c>
      <c r="BC999" s="60" t="str">
        <f>VLOOKUP(BC997,'Podpůrná data'!$I$188:$J$199,2)</f>
        <v>únor</v>
      </c>
      <c r="BD999" s="60" t="str">
        <f>VLOOKUP(BD997,'Podpůrná data'!$I$188:$J$199,2)</f>
        <v>březen</v>
      </c>
      <c r="BE999" s="60" t="str">
        <f>VLOOKUP(BE997,'Podpůrná data'!$I$188:$J$199,2)</f>
        <v>duben</v>
      </c>
      <c r="BF999" s="60" t="str">
        <f>VLOOKUP(BF997,'Podpůrná data'!$I$188:$J$199,2)</f>
        <v>květen</v>
      </c>
      <c r="BG999" s="60" t="str">
        <f>VLOOKUP(BG997,'Podpůrná data'!$I$188:$J$199,2)</f>
        <v>červen</v>
      </c>
      <c r="BH999" s="60" t="str">
        <f>VLOOKUP(BH997,'Podpůrná data'!$I$188:$J$199,2)</f>
        <v>červenec</v>
      </c>
      <c r="BI999" s="60" t="str">
        <f>VLOOKUP(BI997,'Podpůrná data'!$I$188:$J$199,2)</f>
        <v>srpen</v>
      </c>
      <c r="BJ999" s="60" t="str">
        <f>VLOOKUP(BJ997,'Podpůrná data'!$I$188:$J$199,2)</f>
        <v>září</v>
      </c>
      <c r="BK999" s="60" t="str">
        <f>VLOOKUP(BK997,'Podpůrná data'!$I$188:$J$199,2)</f>
        <v>říjen</v>
      </c>
      <c r="BL999" s="60" t="str">
        <f>VLOOKUP(BL997,'Podpůrná data'!$I$188:$J$199,2)</f>
        <v>listopad</v>
      </c>
      <c r="BM999" s="60" t="str">
        <f>VLOOKUP(BM997,'Podpůrná data'!$I$188:$J$199,2)</f>
        <v>prosinec</v>
      </c>
      <c r="BN999" s="171"/>
      <c r="BO999" s="175"/>
      <c r="BP999" s="197"/>
      <c r="BQ999" s="197"/>
      <c r="BR999" s="106"/>
      <c r="BS999" s="179" t="s">
        <v>105</v>
      </c>
      <c r="BT999" s="179" t="s">
        <v>106</v>
      </c>
      <c r="BU999" s="179" t="s">
        <v>107</v>
      </c>
      <c r="BV999" s="179" t="s">
        <v>108</v>
      </c>
      <c r="BW999" s="179" t="s">
        <v>109</v>
      </c>
      <c r="BX999" s="179" t="s">
        <v>110</v>
      </c>
      <c r="BY999" s="179" t="s">
        <v>111</v>
      </c>
      <c r="BZ999" s="179" t="s">
        <v>112</v>
      </c>
      <c r="CA999" s="179" t="s">
        <v>113</v>
      </c>
      <c r="CB999" s="179" t="s">
        <v>155</v>
      </c>
      <c r="CC999" s="179" t="s">
        <v>156</v>
      </c>
      <c r="CD999" s="179" t="s">
        <v>157</v>
      </c>
      <c r="CE999" s="179" t="s">
        <v>202</v>
      </c>
      <c r="CF999" s="179" t="s">
        <v>203</v>
      </c>
      <c r="CG999" s="179" t="s">
        <v>204</v>
      </c>
    </row>
    <row r="1000" spans="1:85" s="245" customFormat="1" ht="16.399999999999999" customHeight="1" x14ac:dyDescent="0.35">
      <c r="A1000" s="250"/>
      <c r="B1000" s="113"/>
      <c r="C1000" s="361"/>
      <c r="D1000" s="125"/>
      <c r="E1000" s="357"/>
      <c r="F1000" s="357"/>
      <c r="G1000" s="357"/>
      <c r="H1000" s="370"/>
      <c r="I1000" s="371"/>
      <c r="J1000" s="357"/>
      <c r="K1000" s="357"/>
      <c r="L1000" s="357"/>
      <c r="M1000" s="373"/>
      <c r="N1000" s="7"/>
      <c r="O1000" s="376"/>
      <c r="P1000" s="106"/>
      <c r="Q1000" s="77"/>
      <c r="R1000" s="60">
        <f>YEAR(Úvod!$F$10)</f>
        <v>1900</v>
      </c>
      <c r="S1000" s="60">
        <f t="shared" ref="S1000" si="18794">IF(S997=1,R1000+1,R1000)</f>
        <v>1900</v>
      </c>
      <c r="T1000" s="60">
        <f t="shared" ref="T1000" si="18795">IF(T997=1,S1000+1,S1000)</f>
        <v>1900</v>
      </c>
      <c r="U1000" s="60">
        <f t="shared" ref="U1000" si="18796">IF(U997=1,T1000+1,T1000)</f>
        <v>1900</v>
      </c>
      <c r="V1000" s="60">
        <f t="shared" ref="V1000" si="18797">IF(V997=1,U1000+1,U1000)</f>
        <v>1900</v>
      </c>
      <c r="W1000" s="60">
        <f t="shared" ref="W1000" si="18798">IF(W997=1,V1000+1,V1000)</f>
        <v>1900</v>
      </c>
      <c r="X1000" s="60">
        <f t="shared" ref="X1000" si="18799">IF(X997=1,W1000+1,W1000)</f>
        <v>1900</v>
      </c>
      <c r="Y1000" s="60">
        <f t="shared" ref="Y1000" si="18800">IF(Y997=1,X1000+1,X1000)</f>
        <v>1900</v>
      </c>
      <c r="Z1000" s="60">
        <f t="shared" ref="Z1000" si="18801">IF(Z997=1,Y1000+1,Y1000)</f>
        <v>1900</v>
      </c>
      <c r="AA1000" s="60">
        <f t="shared" ref="AA1000" si="18802">IF(AA997=1,Z1000+1,Z1000)</f>
        <v>1900</v>
      </c>
      <c r="AB1000" s="60">
        <f t="shared" ref="AB1000" si="18803">IF(AB997=1,AA1000+1,AA1000)</f>
        <v>1900</v>
      </c>
      <c r="AC1000" s="60">
        <f t="shared" ref="AC1000" si="18804">IF(AC997=1,AB1000+1,AB1000)</f>
        <v>1900</v>
      </c>
      <c r="AD1000" s="60">
        <f t="shared" ref="AD1000" si="18805">IF(AD997=1,AC1000+1,AC1000)</f>
        <v>1901</v>
      </c>
      <c r="AE1000" s="60">
        <f t="shared" ref="AE1000" si="18806">IF(AE997=1,AD1000+1,AD1000)</f>
        <v>1901</v>
      </c>
      <c r="AF1000" s="60">
        <f t="shared" ref="AF1000" si="18807">IF(AF997=1,AE1000+1,AE1000)</f>
        <v>1901</v>
      </c>
      <c r="AG1000" s="60">
        <f t="shared" ref="AG1000" si="18808">IF(AG997=1,AF1000+1,AF1000)</f>
        <v>1901</v>
      </c>
      <c r="AH1000" s="60">
        <f t="shared" ref="AH1000" si="18809">IF(AH997=1,AG1000+1,AG1000)</f>
        <v>1901</v>
      </c>
      <c r="AI1000" s="60">
        <f t="shared" ref="AI1000" si="18810">IF(AI997=1,AH1000+1,AH1000)</f>
        <v>1901</v>
      </c>
      <c r="AJ1000" s="60">
        <f t="shared" ref="AJ1000" si="18811">IF(AJ997=1,AI1000+1,AI1000)</f>
        <v>1901</v>
      </c>
      <c r="AK1000" s="60">
        <f t="shared" ref="AK1000" si="18812">IF(AK997=1,AJ1000+1,AJ1000)</f>
        <v>1901</v>
      </c>
      <c r="AL1000" s="60">
        <f t="shared" ref="AL1000" si="18813">IF(AL997=1,AK1000+1,AK1000)</f>
        <v>1901</v>
      </c>
      <c r="AM1000" s="60">
        <f t="shared" ref="AM1000" si="18814">IF(AM997=1,AL1000+1,AL1000)</f>
        <v>1901</v>
      </c>
      <c r="AN1000" s="60">
        <f t="shared" ref="AN1000" si="18815">IF(AN997=1,AM1000+1,AM1000)</f>
        <v>1901</v>
      </c>
      <c r="AO1000" s="60">
        <f t="shared" ref="AO1000" si="18816">IF(AO997=1,AN1000+1,AN1000)</f>
        <v>1901</v>
      </c>
      <c r="AP1000" s="60">
        <f t="shared" ref="AP1000" si="18817">IF(AP997=1,AO1000+1,AO1000)</f>
        <v>1902</v>
      </c>
      <c r="AQ1000" s="60">
        <f t="shared" ref="AQ1000" si="18818">IF(AQ997=1,AP1000+1,AP1000)</f>
        <v>1902</v>
      </c>
      <c r="AR1000" s="60">
        <f t="shared" ref="AR1000" si="18819">IF(AR997=1,AQ1000+1,AQ1000)</f>
        <v>1902</v>
      </c>
      <c r="AS1000" s="60">
        <f t="shared" ref="AS1000" si="18820">IF(AS997=1,AR1000+1,AR1000)</f>
        <v>1902</v>
      </c>
      <c r="AT1000" s="60">
        <f t="shared" ref="AT1000" si="18821">IF(AT997=1,AS1000+1,AS1000)</f>
        <v>1902</v>
      </c>
      <c r="AU1000" s="60">
        <f t="shared" ref="AU1000" si="18822">IF(AU997=1,AT1000+1,AT1000)</f>
        <v>1902</v>
      </c>
      <c r="AV1000" s="60">
        <f t="shared" ref="AV1000" si="18823">IF(AV997=1,AU1000+1,AU1000)</f>
        <v>1902</v>
      </c>
      <c r="AW1000" s="60">
        <f t="shared" ref="AW1000" si="18824">IF(AW997=1,AV1000+1,AV1000)</f>
        <v>1902</v>
      </c>
      <c r="AX1000" s="60">
        <f t="shared" ref="AX1000" si="18825">IF(AX997=1,AW1000+1,AW1000)</f>
        <v>1902</v>
      </c>
      <c r="AY1000" s="60">
        <f t="shared" ref="AY1000" si="18826">IF(AY997=1,AX1000+1,AX1000)</f>
        <v>1902</v>
      </c>
      <c r="AZ1000" s="60">
        <f t="shared" ref="AZ1000" si="18827">IF(AZ997=1,AY1000+1,AY1000)</f>
        <v>1902</v>
      </c>
      <c r="BA1000" s="60">
        <f t="shared" ref="BA1000" si="18828">IF(BA997=1,AZ1000+1,AZ1000)</f>
        <v>1902</v>
      </c>
      <c r="BB1000" s="60">
        <f t="shared" ref="BB1000" si="18829">IF(BB997=1,BA1000+1,BA1000)</f>
        <v>1903</v>
      </c>
      <c r="BC1000" s="60">
        <f t="shared" ref="BC1000" si="18830">IF(BC997=1,BB1000+1,BB1000)</f>
        <v>1903</v>
      </c>
      <c r="BD1000" s="60">
        <f t="shared" ref="BD1000" si="18831">IF(BD997=1,BC1000+1,BC1000)</f>
        <v>1903</v>
      </c>
      <c r="BE1000" s="60">
        <f t="shared" ref="BE1000" si="18832">IF(BE997=1,BD1000+1,BD1000)</f>
        <v>1903</v>
      </c>
      <c r="BF1000" s="60">
        <f t="shared" ref="BF1000" si="18833">IF(BF997=1,BE1000+1,BE1000)</f>
        <v>1903</v>
      </c>
      <c r="BG1000" s="60">
        <f t="shared" ref="BG1000" si="18834">IF(BG997=1,BF1000+1,BF1000)</f>
        <v>1903</v>
      </c>
      <c r="BH1000" s="60">
        <f t="shared" ref="BH1000" si="18835">IF(BH997=1,BG1000+1,BG1000)</f>
        <v>1903</v>
      </c>
      <c r="BI1000" s="60">
        <f t="shared" ref="BI1000" si="18836">IF(BI997=1,BH1000+1,BH1000)</f>
        <v>1903</v>
      </c>
      <c r="BJ1000" s="60">
        <f t="shared" ref="BJ1000" si="18837">IF(BJ997=1,BI1000+1,BI1000)</f>
        <v>1903</v>
      </c>
      <c r="BK1000" s="60">
        <f t="shared" ref="BK1000" si="18838">IF(BK997=1,BJ1000+1,BJ1000)</f>
        <v>1903</v>
      </c>
      <c r="BL1000" s="60">
        <f t="shared" ref="BL1000" si="18839">IF(BL997=1,BK1000+1,BK1000)</f>
        <v>1903</v>
      </c>
      <c r="BM1000" s="60">
        <f t="shared" ref="BM1000" si="18840">IF(BM997=1,BL1000+1,BL1000)</f>
        <v>1903</v>
      </c>
      <c r="BN1000" s="195"/>
      <c r="BO1000" s="196"/>
      <c r="BP1000" s="197"/>
      <c r="BQ1000" s="197"/>
      <c r="BR1000" s="106"/>
      <c r="BS1000" s="106"/>
      <c r="BT1000" s="106"/>
      <c r="BU1000" s="106"/>
      <c r="BV1000" s="106"/>
      <c r="BW1000" s="106"/>
      <c r="BX1000" s="106"/>
      <c r="BY1000" s="106"/>
      <c r="BZ1000" s="106"/>
      <c r="CA1000" s="106"/>
      <c r="CB1000" s="106"/>
      <c r="CC1000" s="106"/>
      <c r="CD1000" s="106"/>
      <c r="CE1000" s="106"/>
      <c r="CF1000" s="106"/>
      <c r="CG1000" s="106"/>
    </row>
    <row r="1001" spans="1:85" s="245" customFormat="1" ht="16.399999999999999" customHeight="1" x14ac:dyDescent="0.35">
      <c r="A1001" s="250"/>
      <c r="B1001" s="113"/>
      <c r="C1001" s="125"/>
      <c r="D1001" s="125"/>
      <c r="E1001" s="357"/>
      <c r="F1001" s="357"/>
      <c r="G1001" s="357"/>
      <c r="H1001" s="370"/>
      <c r="I1001" s="371"/>
      <c r="J1001" s="357"/>
      <c r="K1001" s="372"/>
      <c r="L1001" s="357"/>
      <c r="M1001" s="374"/>
      <c r="N1001" s="7"/>
      <c r="O1001" s="377"/>
      <c r="P1001" s="106"/>
      <c r="Q1001" s="63" t="s">
        <v>159</v>
      </c>
      <c r="R1001" s="251"/>
      <c r="S1001" s="251"/>
      <c r="T1001" s="251"/>
      <c r="U1001" s="251"/>
      <c r="V1001" s="251"/>
      <c r="W1001" s="251"/>
      <c r="X1001" s="251"/>
      <c r="Y1001" s="251"/>
      <c r="Z1001" s="251"/>
      <c r="AA1001" s="251"/>
      <c r="AB1001" s="251"/>
      <c r="AC1001" s="251"/>
      <c r="AD1001" s="251"/>
      <c r="AE1001" s="251"/>
      <c r="AF1001" s="251"/>
      <c r="AG1001" s="251"/>
      <c r="AH1001" s="251"/>
      <c r="AI1001" s="251"/>
      <c r="AJ1001" s="251"/>
      <c r="AK1001" s="251"/>
      <c r="AL1001" s="251"/>
      <c r="AM1001" s="251"/>
      <c r="AN1001" s="251"/>
      <c r="AO1001" s="251"/>
      <c r="AP1001" s="251"/>
      <c r="AQ1001" s="251"/>
      <c r="AR1001" s="251"/>
      <c r="AS1001" s="251"/>
      <c r="AT1001" s="251"/>
      <c r="AU1001" s="251"/>
      <c r="AV1001" s="251"/>
      <c r="AW1001" s="251"/>
      <c r="AX1001" s="251"/>
      <c r="AY1001" s="251"/>
      <c r="AZ1001" s="251"/>
      <c r="BA1001" s="251"/>
      <c r="BB1001" s="251"/>
      <c r="BC1001" s="251"/>
      <c r="BD1001" s="251"/>
      <c r="BE1001" s="251"/>
      <c r="BF1001" s="251"/>
      <c r="BG1001" s="251"/>
      <c r="BH1001" s="251"/>
      <c r="BI1001" s="251"/>
      <c r="BJ1001" s="251"/>
      <c r="BK1001" s="251"/>
      <c r="BL1001" s="251"/>
      <c r="BM1001" s="251"/>
      <c r="BN1001" s="195"/>
      <c r="BO1001" s="196"/>
      <c r="BP1001" s="197"/>
      <c r="BQ1001" s="197"/>
      <c r="BR1001" s="106"/>
      <c r="BS1001" s="106"/>
      <c r="BT1001" s="106"/>
      <c r="BU1001" s="106"/>
      <c r="BV1001" s="106"/>
      <c r="BW1001" s="106"/>
      <c r="BX1001" s="106"/>
      <c r="BY1001" s="106"/>
      <c r="BZ1001" s="106"/>
      <c r="CA1001" s="106"/>
      <c r="CB1001" s="106"/>
      <c r="CC1001" s="106"/>
      <c r="CD1001" s="106"/>
      <c r="CE1001" s="106"/>
      <c r="CF1001" s="106"/>
      <c r="CG1001" s="106"/>
    </row>
    <row r="1002" spans="1:85" s="245" customFormat="1" ht="23.5" customHeight="1" x14ac:dyDescent="0.35">
      <c r="A1002" s="243"/>
      <c r="B1002" s="126" t="s">
        <v>401</v>
      </c>
      <c r="C1002" s="359"/>
      <c r="D1002" s="359"/>
      <c r="E1002" s="252"/>
      <c r="F1002" s="252"/>
      <c r="G1002" s="241"/>
      <c r="H1002" s="253"/>
      <c r="I1002" s="254"/>
      <c r="J1002" s="253"/>
      <c r="K1002" s="205">
        <f>IF(J1002="",0,IF(J1002="ANO",'Podpůrná data'!$B$5,'Podpůrná data'!$B$3))</f>
        <v>0</v>
      </c>
      <c r="L1002" s="203">
        <f>IFERROR(INT(ROUND(I1002,2)*(VLOOKUP(INT(H1002),'Podpůrná data'!$A$189:$B$233,2,FALSE))*(H1002/(INT(H1002)))),0)</f>
        <v>0</v>
      </c>
      <c r="M1002" s="61">
        <f>K1002*L1002</f>
        <v>0</v>
      </c>
      <c r="N1002" s="62">
        <f>IF(M1002&gt;0,IF(ISTEXT(C1002)=TRUE,0,1),0)</f>
        <v>0</v>
      </c>
      <c r="O1002" s="166">
        <f>IF(M1002&gt;0,1,0)</f>
        <v>0</v>
      </c>
      <c r="P1002" s="127"/>
      <c r="Q1002" s="63" t="s">
        <v>95</v>
      </c>
      <c r="R1002" s="255"/>
      <c r="S1002" s="255"/>
      <c r="T1002" s="255"/>
      <c r="U1002" s="255"/>
      <c r="V1002" s="255"/>
      <c r="W1002" s="255"/>
      <c r="X1002" s="255"/>
      <c r="Y1002" s="255"/>
      <c r="Z1002" s="255"/>
      <c r="AA1002" s="255"/>
      <c r="AB1002" s="255"/>
      <c r="AC1002" s="255"/>
      <c r="AD1002" s="255"/>
      <c r="AE1002" s="255"/>
      <c r="AF1002" s="255"/>
      <c r="AG1002" s="255"/>
      <c r="AH1002" s="255"/>
      <c r="AI1002" s="255"/>
      <c r="AJ1002" s="255"/>
      <c r="AK1002" s="255"/>
      <c r="AL1002" s="255"/>
      <c r="AM1002" s="255"/>
      <c r="AN1002" s="255"/>
      <c r="AO1002" s="255"/>
      <c r="AP1002" s="255"/>
      <c r="AQ1002" s="255"/>
      <c r="AR1002" s="255"/>
      <c r="AS1002" s="255"/>
      <c r="AT1002" s="255"/>
      <c r="AU1002" s="255"/>
      <c r="AV1002" s="255"/>
      <c r="AW1002" s="255"/>
      <c r="AX1002" s="255"/>
      <c r="AY1002" s="255"/>
      <c r="AZ1002" s="255"/>
      <c r="BA1002" s="255"/>
      <c r="BB1002" s="255"/>
      <c r="BC1002" s="255"/>
      <c r="BD1002" s="255"/>
      <c r="BE1002" s="255"/>
      <c r="BF1002" s="255"/>
      <c r="BG1002" s="255"/>
      <c r="BH1002" s="255"/>
      <c r="BI1002" s="255"/>
      <c r="BJ1002" s="255"/>
      <c r="BK1002" s="255"/>
      <c r="BL1002" s="255"/>
      <c r="BM1002" s="255"/>
      <c r="BN1002" s="362">
        <f>SUM(R1010:BM1010)</f>
        <v>0</v>
      </c>
      <c r="BO1002" s="364">
        <f>SUM(R1011:BM1011)</f>
        <v>0</v>
      </c>
      <c r="BP1002" s="366">
        <f>IF($O1002=0,0,IF($BN1002&gt;=143*$I1002,1,0))</f>
        <v>0</v>
      </c>
      <c r="BQ1002" s="366">
        <f>IF($BN1002&gt;=143*$I1002,0,(CEILING(143*$I1002,1)-$BN1002))</f>
        <v>0</v>
      </c>
      <c r="BR1002" s="106"/>
      <c r="BS1002" s="106"/>
      <c r="BT1002" s="106"/>
      <c r="BU1002" s="106"/>
      <c r="BV1002" s="106"/>
      <c r="BW1002" s="106"/>
      <c r="BX1002" s="106"/>
      <c r="BY1002" s="106"/>
      <c r="BZ1002" s="106"/>
      <c r="CA1002" s="106"/>
      <c r="CB1002" s="106"/>
      <c r="CC1002" s="106"/>
      <c r="CD1002" s="106"/>
      <c r="CE1002" s="106"/>
      <c r="CF1002" s="106"/>
      <c r="CG1002" s="106"/>
    </row>
    <row r="1003" spans="1:85" s="245" customFormat="1" ht="29" x14ac:dyDescent="0.35">
      <c r="A1003" s="243"/>
      <c r="B1003" s="128"/>
      <c r="C1003" s="80"/>
      <c r="D1003" s="80"/>
      <c r="E1003" s="80"/>
      <c r="F1003" s="80"/>
      <c r="G1003" s="80"/>
      <c r="H1003" s="80"/>
      <c r="I1003" s="80"/>
      <c r="J1003" s="80"/>
      <c r="K1003" s="80"/>
      <c r="L1003" s="80"/>
      <c r="M1003" s="64"/>
      <c r="N1003" s="7"/>
      <c r="O1003" s="192"/>
      <c r="P1003" s="106"/>
      <c r="Q1003" s="63" t="s">
        <v>129</v>
      </c>
      <c r="R1003" s="256"/>
      <c r="S1003" s="256"/>
      <c r="T1003" s="256"/>
      <c r="U1003" s="256"/>
      <c r="V1003" s="256"/>
      <c r="W1003" s="256"/>
      <c r="X1003" s="256"/>
      <c r="Y1003" s="256"/>
      <c r="Z1003" s="256"/>
      <c r="AA1003" s="256"/>
      <c r="AB1003" s="256"/>
      <c r="AC1003" s="256"/>
      <c r="AD1003" s="256"/>
      <c r="AE1003" s="256"/>
      <c r="AF1003" s="256"/>
      <c r="AG1003" s="256"/>
      <c r="AH1003" s="256"/>
      <c r="AI1003" s="256"/>
      <c r="AJ1003" s="256"/>
      <c r="AK1003" s="256"/>
      <c r="AL1003" s="256"/>
      <c r="AM1003" s="256"/>
      <c r="AN1003" s="256"/>
      <c r="AO1003" s="256"/>
      <c r="AP1003" s="256"/>
      <c r="AQ1003" s="256"/>
      <c r="AR1003" s="256"/>
      <c r="AS1003" s="256"/>
      <c r="AT1003" s="256"/>
      <c r="AU1003" s="256"/>
      <c r="AV1003" s="256"/>
      <c r="AW1003" s="256"/>
      <c r="AX1003" s="256"/>
      <c r="AY1003" s="256"/>
      <c r="AZ1003" s="256"/>
      <c r="BA1003" s="256"/>
      <c r="BB1003" s="256"/>
      <c r="BC1003" s="256"/>
      <c r="BD1003" s="256"/>
      <c r="BE1003" s="256"/>
      <c r="BF1003" s="256"/>
      <c r="BG1003" s="256"/>
      <c r="BH1003" s="256"/>
      <c r="BI1003" s="256"/>
      <c r="BJ1003" s="256"/>
      <c r="BK1003" s="256"/>
      <c r="BL1003" s="256"/>
      <c r="BM1003" s="256"/>
      <c r="BN1003" s="362"/>
      <c r="BO1003" s="364"/>
      <c r="BP1003" s="366"/>
      <c r="BQ1003" s="366"/>
      <c r="BR1003" s="106"/>
      <c r="BS1003" s="106"/>
      <c r="BT1003" s="106"/>
      <c r="BU1003" s="106"/>
      <c r="BV1003" s="106"/>
      <c r="BW1003" s="106"/>
      <c r="BX1003" s="106"/>
      <c r="BY1003" s="106"/>
      <c r="BZ1003" s="106"/>
      <c r="CA1003" s="106"/>
      <c r="CB1003" s="106"/>
      <c r="CC1003" s="106"/>
      <c r="CD1003" s="106"/>
      <c r="CE1003" s="106"/>
      <c r="CF1003" s="106"/>
      <c r="CG1003" s="106"/>
    </row>
    <row r="1004" spans="1:85" s="245" customFormat="1" ht="14.5" hidden="1" customHeight="1" x14ac:dyDescent="0.35">
      <c r="A1004" s="243"/>
      <c r="B1004" s="128"/>
      <c r="C1004" s="80"/>
      <c r="D1004" s="80"/>
      <c r="E1004" s="80"/>
      <c r="F1004" s="80"/>
      <c r="G1004" s="80"/>
      <c r="H1004" s="80"/>
      <c r="I1004" s="80"/>
      <c r="J1004" s="80"/>
      <c r="K1004" s="80"/>
      <c r="L1004" s="80"/>
      <c r="M1004" s="64"/>
      <c r="N1004" s="7"/>
      <c r="O1004" s="192"/>
      <c r="P1004" s="106"/>
      <c r="Q1004" s="65" t="s">
        <v>130</v>
      </c>
      <c r="R1004" s="66">
        <f>IF(R1002&lt;&gt;0,1,0)</f>
        <v>0</v>
      </c>
      <c r="S1004" s="66">
        <f t="shared" ref="S1004" si="18841">IF(R1004&gt;0,R1004+1,IF(S1002&lt;&gt;0,1,0))</f>
        <v>0</v>
      </c>
      <c r="T1004" s="66">
        <f t="shared" ref="T1004" si="18842">IF(S1004&gt;0,S1004+1,IF(T1002&lt;&gt;0,1,0))</f>
        <v>0</v>
      </c>
      <c r="U1004" s="66">
        <f t="shared" ref="U1004" si="18843">IF(T1004&gt;0,T1004+1,IF(U1002&lt;&gt;0,1,0))</f>
        <v>0</v>
      </c>
      <c r="V1004" s="66">
        <f t="shared" ref="V1004" si="18844">IF(U1004&gt;0,U1004+1,IF(V1002&lt;&gt;0,1,0))</f>
        <v>0</v>
      </c>
      <c r="W1004" s="66">
        <f t="shared" ref="W1004" si="18845">IF(V1004&gt;0,V1004+1,IF(W1002&lt;&gt;0,1,0))</f>
        <v>0</v>
      </c>
      <c r="X1004" s="66">
        <f t="shared" ref="X1004" si="18846">IF(W1004&gt;0,W1004+1,IF(X1002&lt;&gt;0,1,0))</f>
        <v>0</v>
      </c>
      <c r="Y1004" s="66">
        <f t="shared" ref="Y1004" si="18847">IF(X1004&gt;0,X1004+1,IF(Y1002&lt;&gt;0,1,0))</f>
        <v>0</v>
      </c>
      <c r="Z1004" s="66">
        <f t="shared" ref="Z1004" si="18848">IF(Y1004&gt;0,Y1004+1,IF(Z1002&lt;&gt;0,1,0))</f>
        <v>0</v>
      </c>
      <c r="AA1004" s="66">
        <f t="shared" ref="AA1004" si="18849">IF(Z1004&gt;0,Z1004+1,IF(AA1002&lt;&gt;0,1,0))</f>
        <v>0</v>
      </c>
      <c r="AB1004" s="66">
        <f t="shared" ref="AB1004" si="18850">IF(AA1004&gt;0,AA1004+1,IF(AB1002&lt;&gt;0,1,0))</f>
        <v>0</v>
      </c>
      <c r="AC1004" s="66">
        <f t="shared" ref="AC1004" si="18851">IF(AB1004&gt;0,AB1004+1,IF(AC1002&lt;&gt;0,1,0))</f>
        <v>0</v>
      </c>
      <c r="AD1004" s="66">
        <f t="shared" ref="AD1004" si="18852">IF(AC1004&gt;0,AC1004+1,IF(AD1002&lt;&gt;0,1,0))</f>
        <v>0</v>
      </c>
      <c r="AE1004" s="66">
        <f t="shared" ref="AE1004" si="18853">IF(AD1004&gt;0,AD1004+1,IF(AE1002&lt;&gt;0,1,0))</f>
        <v>0</v>
      </c>
      <c r="AF1004" s="66">
        <f t="shared" ref="AF1004" si="18854">IF(AE1004&gt;0,AE1004+1,IF(AF1002&lt;&gt;0,1,0))</f>
        <v>0</v>
      </c>
      <c r="AG1004" s="66">
        <f t="shared" ref="AG1004" si="18855">IF(AF1004&gt;0,AF1004+1,IF(AG1002&lt;&gt;0,1,0))</f>
        <v>0</v>
      </c>
      <c r="AH1004" s="66">
        <f t="shared" ref="AH1004" si="18856">IF(AG1004&gt;0,AG1004+1,IF(AH1002&lt;&gt;0,1,0))</f>
        <v>0</v>
      </c>
      <c r="AI1004" s="66">
        <f t="shared" ref="AI1004" si="18857">IF(AH1004&gt;0,AH1004+1,IF(AI1002&lt;&gt;0,1,0))</f>
        <v>0</v>
      </c>
      <c r="AJ1004" s="66">
        <f t="shared" ref="AJ1004" si="18858">IF(AI1004&gt;0,AI1004+1,IF(AJ1002&lt;&gt;0,1,0))</f>
        <v>0</v>
      </c>
      <c r="AK1004" s="66">
        <f t="shared" ref="AK1004" si="18859">IF(AJ1004&gt;0,AJ1004+1,IF(AK1002&lt;&gt;0,1,0))</f>
        <v>0</v>
      </c>
      <c r="AL1004" s="66">
        <f t="shared" ref="AL1004" si="18860">IF(AK1004&gt;0,AK1004+1,IF(AL1002&lt;&gt;0,1,0))</f>
        <v>0</v>
      </c>
      <c r="AM1004" s="66">
        <f t="shared" ref="AM1004" si="18861">IF(AL1004&gt;0,AL1004+1,IF(AM1002&lt;&gt;0,1,0))</f>
        <v>0</v>
      </c>
      <c r="AN1004" s="66">
        <f t="shared" ref="AN1004" si="18862">IF(AM1004&gt;0,AM1004+1,IF(AN1002&lt;&gt;0,1,0))</f>
        <v>0</v>
      </c>
      <c r="AO1004" s="66">
        <f t="shared" ref="AO1004" si="18863">IF(AN1004&gt;0,AN1004+1,IF(AO1002&lt;&gt;0,1,0))</f>
        <v>0</v>
      </c>
      <c r="AP1004" s="66">
        <f t="shared" ref="AP1004" si="18864">IF(AO1004&gt;0,AO1004+1,IF(AP1002&lt;&gt;0,1,0))</f>
        <v>0</v>
      </c>
      <c r="AQ1004" s="66">
        <f t="shared" ref="AQ1004" si="18865">IF(AP1004&gt;0,AP1004+1,IF(AQ1002&lt;&gt;0,1,0))</f>
        <v>0</v>
      </c>
      <c r="AR1004" s="66">
        <f t="shared" ref="AR1004" si="18866">IF(AQ1004&gt;0,AQ1004+1,IF(AR1002&lt;&gt;0,1,0))</f>
        <v>0</v>
      </c>
      <c r="AS1004" s="66">
        <f t="shared" ref="AS1004" si="18867">IF(AR1004&gt;0,AR1004+1,IF(AS1002&lt;&gt;0,1,0))</f>
        <v>0</v>
      </c>
      <c r="AT1004" s="66">
        <f t="shared" ref="AT1004" si="18868">IF(AS1004&gt;0,AS1004+1,IF(AT1002&lt;&gt;0,1,0))</f>
        <v>0</v>
      </c>
      <c r="AU1004" s="66">
        <f t="shared" ref="AU1004" si="18869">IF(AT1004&gt;0,AT1004+1,IF(AU1002&lt;&gt;0,1,0))</f>
        <v>0</v>
      </c>
      <c r="AV1004" s="66">
        <f t="shared" ref="AV1004" si="18870">IF(AU1004&gt;0,AU1004+1,IF(AV1002&lt;&gt;0,1,0))</f>
        <v>0</v>
      </c>
      <c r="AW1004" s="66">
        <f t="shared" ref="AW1004" si="18871">IF(AV1004&gt;0,AV1004+1,IF(AW1002&lt;&gt;0,1,0))</f>
        <v>0</v>
      </c>
      <c r="AX1004" s="66">
        <f t="shared" ref="AX1004" si="18872">IF(AW1004&gt;0,AW1004+1,IF(AX1002&lt;&gt;0,1,0))</f>
        <v>0</v>
      </c>
      <c r="AY1004" s="66">
        <f t="shared" ref="AY1004" si="18873">IF(AX1004&gt;0,AX1004+1,IF(AY1002&lt;&gt;0,1,0))</f>
        <v>0</v>
      </c>
      <c r="AZ1004" s="66">
        <f t="shared" ref="AZ1004" si="18874">IF(AY1004&gt;0,AY1004+1,IF(AZ1002&lt;&gt;0,1,0))</f>
        <v>0</v>
      </c>
      <c r="BA1004" s="66">
        <f t="shared" ref="BA1004" si="18875">IF(AZ1004&gt;0,AZ1004+1,IF(BA1002&lt;&gt;0,1,0))</f>
        <v>0</v>
      </c>
      <c r="BB1004" s="66">
        <f t="shared" ref="BB1004" si="18876">IF(BA1004&gt;0,BA1004+1,IF(BB1002&lt;&gt;0,1,0))</f>
        <v>0</v>
      </c>
      <c r="BC1004" s="66">
        <f t="shared" ref="BC1004" si="18877">IF(BB1004&gt;0,BB1004+1,IF(BC1002&lt;&gt;0,1,0))</f>
        <v>0</v>
      </c>
      <c r="BD1004" s="66">
        <f t="shared" ref="BD1004" si="18878">IF(BC1004&gt;0,BC1004+1,IF(BD1002&lt;&gt;0,1,0))</f>
        <v>0</v>
      </c>
      <c r="BE1004" s="66">
        <f t="shared" ref="BE1004" si="18879">IF(BD1004&gt;0,BD1004+1,IF(BE1002&lt;&gt;0,1,0))</f>
        <v>0</v>
      </c>
      <c r="BF1004" s="66">
        <f t="shared" ref="BF1004" si="18880">IF(BE1004&gt;0,BE1004+1,IF(BF1002&lt;&gt;0,1,0))</f>
        <v>0</v>
      </c>
      <c r="BG1004" s="66">
        <f t="shared" ref="BG1004" si="18881">IF(BF1004&gt;0,BF1004+1,IF(BG1002&lt;&gt;0,1,0))</f>
        <v>0</v>
      </c>
      <c r="BH1004" s="66">
        <f t="shared" ref="BH1004" si="18882">IF(BG1004&gt;0,BG1004+1,IF(BH1002&lt;&gt;0,1,0))</f>
        <v>0</v>
      </c>
      <c r="BI1004" s="66">
        <f t="shared" ref="BI1004" si="18883">IF(BH1004&gt;0,BH1004+1,IF(BI1002&lt;&gt;0,1,0))</f>
        <v>0</v>
      </c>
      <c r="BJ1004" s="66">
        <f t="shared" ref="BJ1004" si="18884">IF(BI1004&gt;0,BI1004+1,IF(BJ1002&lt;&gt;0,1,0))</f>
        <v>0</v>
      </c>
      <c r="BK1004" s="66">
        <f t="shared" ref="BK1004" si="18885">IF(BJ1004&gt;0,BJ1004+1,IF(BK1002&lt;&gt;0,1,0))</f>
        <v>0</v>
      </c>
      <c r="BL1004" s="66">
        <f t="shared" ref="BL1004" si="18886">IF(BK1004&gt;0,BK1004+1,IF(BL1002&lt;&gt;0,1,0))</f>
        <v>0</v>
      </c>
      <c r="BM1004" s="66">
        <f t="shared" ref="BM1004" si="18887">IF(BL1004&gt;0,BL1004+1,IF(BM1002&lt;&gt;0,1,0))</f>
        <v>0</v>
      </c>
      <c r="BN1004" s="362"/>
      <c r="BO1004" s="364"/>
      <c r="BP1004" s="366"/>
      <c r="BQ1004" s="366"/>
      <c r="BR1004" s="106"/>
      <c r="BS1004" s="106"/>
      <c r="BT1004" s="106"/>
      <c r="BU1004" s="106"/>
      <c r="BV1004" s="106"/>
      <c r="BW1004" s="106"/>
      <c r="BX1004" s="106"/>
      <c r="BY1004" s="106"/>
      <c r="BZ1004" s="106"/>
      <c r="CA1004" s="106"/>
      <c r="CB1004" s="106"/>
      <c r="CC1004" s="106"/>
      <c r="CD1004" s="106"/>
      <c r="CE1004" s="106"/>
      <c r="CF1004" s="106"/>
      <c r="CG1004" s="106"/>
    </row>
    <row r="1005" spans="1:85" s="245" customFormat="1" ht="14.5" hidden="1" customHeight="1" x14ac:dyDescent="0.35">
      <c r="A1005" s="243"/>
      <c r="B1005" s="128"/>
      <c r="C1005" s="80"/>
      <c r="D1005" s="80"/>
      <c r="E1005" s="80"/>
      <c r="F1005" s="80"/>
      <c r="G1005" s="80"/>
      <c r="H1005" s="80"/>
      <c r="I1005" s="80"/>
      <c r="J1005" s="80"/>
      <c r="K1005" s="80"/>
      <c r="L1005" s="80"/>
      <c r="M1005" s="64"/>
      <c r="N1005" s="7"/>
      <c r="O1005" s="192"/>
      <c r="P1005" s="106"/>
      <c r="Q1005" s="65" t="s">
        <v>131</v>
      </c>
      <c r="R1005" s="66">
        <f>R1004</f>
        <v>0</v>
      </c>
      <c r="S1005" s="66">
        <f>IF(S1004=0,0,IF(OR(R1005=0,R1005=12),1,R1005+1))</f>
        <v>0</v>
      </c>
      <c r="T1005" s="66">
        <f t="shared" ref="T1005" si="18888">IF(T1004=0,0,IF(OR(S1005=0,S1005=12),1,S1005+1))</f>
        <v>0</v>
      </c>
      <c r="U1005" s="66">
        <f t="shared" ref="U1005" si="18889">IF(U1004=0,0,IF(OR(T1005=0,T1005=12),1,T1005+1))</f>
        <v>0</v>
      </c>
      <c r="V1005" s="66">
        <f t="shared" ref="V1005" si="18890">IF(V1004=0,0,IF(OR(U1005=0,U1005=12),1,U1005+1))</f>
        <v>0</v>
      </c>
      <c r="W1005" s="66">
        <f t="shared" ref="W1005" si="18891">IF(W1004=0,0,IF(OR(V1005=0,V1005=12),1,V1005+1))</f>
        <v>0</v>
      </c>
      <c r="X1005" s="66">
        <f t="shared" ref="X1005" si="18892">IF(X1004=0,0,IF(OR(W1005=0,W1005=12),1,W1005+1))</f>
        <v>0</v>
      </c>
      <c r="Y1005" s="66">
        <f t="shared" ref="Y1005" si="18893">IF(Y1004=0,0,IF(OR(X1005=0,X1005=12),1,X1005+1))</f>
        <v>0</v>
      </c>
      <c r="Z1005" s="66">
        <f t="shared" ref="Z1005" si="18894">IF(Z1004=0,0,IF(OR(Y1005=0,Y1005=12),1,Y1005+1))</f>
        <v>0</v>
      </c>
      <c r="AA1005" s="66">
        <f t="shared" ref="AA1005" si="18895">IF(AA1004=0,0,IF(OR(Z1005=0,Z1005=12),1,Z1005+1))</f>
        <v>0</v>
      </c>
      <c r="AB1005" s="66">
        <f t="shared" ref="AB1005" si="18896">IF(AB1004=0,0,IF(OR(AA1005=0,AA1005=12),1,AA1005+1))</f>
        <v>0</v>
      </c>
      <c r="AC1005" s="66">
        <f t="shared" ref="AC1005" si="18897">IF(AC1004=0,0,IF(OR(AB1005=0,AB1005=12),1,AB1005+1))</f>
        <v>0</v>
      </c>
      <c r="AD1005" s="66">
        <f t="shared" ref="AD1005" si="18898">IF(AD1004=0,0,IF(OR(AC1005=0,AC1005=12),1,AC1005+1))</f>
        <v>0</v>
      </c>
      <c r="AE1005" s="66">
        <f t="shared" ref="AE1005" si="18899">IF(AE1004=0,0,IF(OR(AD1005=0,AD1005=12),1,AD1005+1))</f>
        <v>0</v>
      </c>
      <c r="AF1005" s="66">
        <f t="shared" ref="AF1005" si="18900">IF(AF1004=0,0,IF(OR(AE1005=0,AE1005=12),1,AE1005+1))</f>
        <v>0</v>
      </c>
      <c r="AG1005" s="66">
        <f t="shared" ref="AG1005" si="18901">IF(AG1004=0,0,IF(OR(AF1005=0,AF1005=12),1,AF1005+1))</f>
        <v>0</v>
      </c>
      <c r="AH1005" s="66">
        <f t="shared" ref="AH1005" si="18902">IF(AH1004=0,0,IF(OR(AG1005=0,AG1005=12),1,AG1005+1))</f>
        <v>0</v>
      </c>
      <c r="AI1005" s="66">
        <f t="shared" ref="AI1005" si="18903">IF(AI1004=0,0,IF(OR(AH1005=0,AH1005=12),1,AH1005+1))</f>
        <v>0</v>
      </c>
      <c r="AJ1005" s="66">
        <f t="shared" ref="AJ1005" si="18904">IF(AJ1004=0,0,IF(OR(AI1005=0,AI1005=12),1,AI1005+1))</f>
        <v>0</v>
      </c>
      <c r="AK1005" s="66">
        <f t="shared" ref="AK1005" si="18905">IF(AK1004=0,0,IF(OR(AJ1005=0,AJ1005=12),1,AJ1005+1))</f>
        <v>0</v>
      </c>
      <c r="AL1005" s="66">
        <f t="shared" ref="AL1005" si="18906">IF(AL1004=0,0,IF(OR(AK1005=0,AK1005=12),1,AK1005+1))</f>
        <v>0</v>
      </c>
      <c r="AM1005" s="66">
        <f t="shared" ref="AM1005" si="18907">IF(AM1004=0,0,IF(OR(AL1005=0,AL1005=12),1,AL1005+1))</f>
        <v>0</v>
      </c>
      <c r="AN1005" s="66">
        <f t="shared" ref="AN1005" si="18908">IF(AN1004=0,0,IF(OR(AM1005=0,AM1005=12),1,AM1005+1))</f>
        <v>0</v>
      </c>
      <c r="AO1005" s="66">
        <f t="shared" ref="AO1005" si="18909">IF(AO1004=0,0,IF(OR(AN1005=0,AN1005=12),1,AN1005+1))</f>
        <v>0</v>
      </c>
      <c r="AP1005" s="66">
        <f t="shared" ref="AP1005" si="18910">IF(AP1004=0,0,IF(OR(AO1005=0,AO1005=12),1,AO1005+1))</f>
        <v>0</v>
      </c>
      <c r="AQ1005" s="66">
        <f t="shared" ref="AQ1005" si="18911">IF(AQ1004=0,0,IF(OR(AP1005=0,AP1005=12),1,AP1005+1))</f>
        <v>0</v>
      </c>
      <c r="AR1005" s="66">
        <f t="shared" ref="AR1005" si="18912">IF(AR1004=0,0,IF(OR(AQ1005=0,AQ1005=12),1,AQ1005+1))</f>
        <v>0</v>
      </c>
      <c r="AS1005" s="66">
        <f t="shared" ref="AS1005" si="18913">IF(AS1004=0,0,IF(OR(AR1005=0,AR1005=12),1,AR1005+1))</f>
        <v>0</v>
      </c>
      <c r="AT1005" s="66">
        <f t="shared" ref="AT1005" si="18914">IF(AT1004=0,0,IF(OR(AS1005=0,AS1005=12),1,AS1005+1))</f>
        <v>0</v>
      </c>
      <c r="AU1005" s="66">
        <f t="shared" ref="AU1005" si="18915">IF(AU1004=0,0,IF(OR(AT1005=0,AT1005=12),1,AT1005+1))</f>
        <v>0</v>
      </c>
      <c r="AV1005" s="66">
        <f t="shared" ref="AV1005" si="18916">IF(AV1004=0,0,IF(OR(AU1005=0,AU1005=12),1,AU1005+1))</f>
        <v>0</v>
      </c>
      <c r="AW1005" s="66">
        <f t="shared" ref="AW1005" si="18917">IF(AW1004=0,0,IF(OR(AV1005=0,AV1005=12),1,AV1005+1))</f>
        <v>0</v>
      </c>
      <c r="AX1005" s="66">
        <f t="shared" ref="AX1005" si="18918">IF(AX1004=0,0,IF(OR(AW1005=0,AW1005=12),1,AW1005+1))</f>
        <v>0</v>
      </c>
      <c r="AY1005" s="66">
        <f t="shared" ref="AY1005" si="18919">IF(AY1004=0,0,IF(OR(AX1005=0,AX1005=12),1,AX1005+1))</f>
        <v>0</v>
      </c>
      <c r="AZ1005" s="66">
        <f t="shared" ref="AZ1005" si="18920">IF(AZ1004=0,0,IF(OR(AY1005=0,AY1005=12),1,AY1005+1))</f>
        <v>0</v>
      </c>
      <c r="BA1005" s="66">
        <f t="shared" ref="BA1005" si="18921">IF(BA1004=0,0,IF(OR(AZ1005=0,AZ1005=12),1,AZ1005+1))</f>
        <v>0</v>
      </c>
      <c r="BB1005" s="66">
        <f t="shared" ref="BB1005" si="18922">IF(BB1004=0,0,IF(OR(BA1005=0,BA1005=12),1,BA1005+1))</f>
        <v>0</v>
      </c>
      <c r="BC1005" s="66">
        <f t="shared" ref="BC1005" si="18923">IF(BC1004=0,0,IF(OR(BB1005=0,BB1005=12),1,BB1005+1))</f>
        <v>0</v>
      </c>
      <c r="BD1005" s="66">
        <f t="shared" ref="BD1005" si="18924">IF(BD1004=0,0,IF(OR(BC1005=0,BC1005=12),1,BC1005+1))</f>
        <v>0</v>
      </c>
      <c r="BE1005" s="66">
        <f t="shared" ref="BE1005" si="18925">IF(BE1004=0,0,IF(OR(BD1005=0,BD1005=12),1,BD1005+1))</f>
        <v>0</v>
      </c>
      <c r="BF1005" s="66">
        <f t="shared" ref="BF1005" si="18926">IF(BF1004=0,0,IF(OR(BE1005=0,BE1005=12),1,BE1005+1))</f>
        <v>0</v>
      </c>
      <c r="BG1005" s="66">
        <f t="shared" ref="BG1005" si="18927">IF(BG1004=0,0,IF(OR(BF1005=0,BF1005=12),1,BF1005+1))</f>
        <v>0</v>
      </c>
      <c r="BH1005" s="66">
        <f t="shared" ref="BH1005" si="18928">IF(BH1004=0,0,IF(OR(BG1005=0,BG1005=12),1,BG1005+1))</f>
        <v>0</v>
      </c>
      <c r="BI1005" s="66">
        <f t="shared" ref="BI1005" si="18929">IF(BI1004=0,0,IF(OR(BH1005=0,BH1005=12),1,BH1005+1))</f>
        <v>0</v>
      </c>
      <c r="BJ1005" s="66">
        <f t="shared" ref="BJ1005" si="18930">IF(BJ1004=0,0,IF(OR(BI1005=0,BI1005=12),1,BI1005+1))</f>
        <v>0</v>
      </c>
      <c r="BK1005" s="66">
        <f t="shared" ref="BK1005" si="18931">IF(BK1004=0,0,IF(OR(BJ1005=0,BJ1005=12),1,BJ1005+1))</f>
        <v>0</v>
      </c>
      <c r="BL1005" s="66">
        <f t="shared" ref="BL1005" si="18932">IF(BL1004=0,0,IF(OR(BK1005=0,BK1005=12),1,BK1005+1))</f>
        <v>0</v>
      </c>
      <c r="BM1005" s="66">
        <f t="shared" ref="BM1005" si="18933">IF(BM1004=0,0,IF(OR(BL1005=0,BL1005=12),1,BL1005+1))</f>
        <v>0</v>
      </c>
      <c r="BN1005" s="362"/>
      <c r="BO1005" s="364"/>
      <c r="BP1005" s="366"/>
      <c r="BQ1005" s="366"/>
      <c r="BR1005" s="106"/>
      <c r="BS1005" s="106"/>
      <c r="BT1005" s="106"/>
      <c r="BU1005" s="106"/>
      <c r="BV1005" s="106"/>
      <c r="BW1005" s="106"/>
      <c r="BX1005" s="106"/>
      <c r="BY1005" s="106"/>
      <c r="BZ1005" s="106"/>
      <c r="CA1005" s="106"/>
      <c r="CB1005" s="106"/>
      <c r="CC1005" s="106"/>
      <c r="CD1005" s="106"/>
      <c r="CE1005" s="106"/>
      <c r="CF1005" s="106"/>
      <c r="CG1005" s="106"/>
    </row>
    <row r="1006" spans="1:85" s="245" customFormat="1" ht="43.5" x14ac:dyDescent="0.35">
      <c r="A1006" s="243"/>
      <c r="B1006" s="128"/>
      <c r="C1006" s="80"/>
      <c r="D1006" s="80"/>
      <c r="E1006" s="80"/>
      <c r="F1006" s="80"/>
      <c r="G1006" s="80"/>
      <c r="H1006" s="80"/>
      <c r="I1006" s="80"/>
      <c r="J1006" s="80"/>
      <c r="K1006" s="80"/>
      <c r="L1006" s="80"/>
      <c r="M1006" s="64"/>
      <c r="N1006" s="7"/>
      <c r="O1006" s="192"/>
      <c r="P1006" s="106"/>
      <c r="Q1006" s="63" t="s">
        <v>237</v>
      </c>
      <c r="R1006" s="68">
        <f>IF(R1005&gt;0,IF(R1009&gt;$L1002,$L1002,R1009),0)</f>
        <v>0</v>
      </c>
      <c r="S1006" s="68">
        <f>IF(S1005&gt;0,IF((SUMIFS($R1008:R1008,$R1005:R1005,12)+IF(R1005=12,0,R1006)+S1009)&gt;=$L1002,$L1002-FLOOR(SUMIFS($R1008:R1008,$R1005:R1005,12),1),IF(S1005=1,S1009,S1009+R1006)),0)</f>
        <v>0</v>
      </c>
      <c r="T1006" s="68">
        <f>IF(T1005&gt;0,IF((SUMIFS($R1008:S1008,$R1005:S1005,12)+IF(S1005=12,0,S1006)+T1009)&gt;=$L1002,$L1002-FLOOR(SUMIFS($R1008:S1008,$R1005:S1005,12),1),IF(T1005=1,T1009,T1009+S1006)),0)</f>
        <v>0</v>
      </c>
      <c r="U1006" s="68">
        <f>IF(U1005&gt;0,IF((SUMIFS($R1008:T1008,$R1005:T1005,12)+IF(T1005=12,0,T1006)+U1009)&gt;=$L1002,$L1002-FLOOR(SUMIFS($R1008:T1008,$R1005:T1005,12),1),IF(U1005=1,U1009,U1009+T1006)),0)</f>
        <v>0</v>
      </c>
      <c r="V1006" s="68">
        <f>IF(V1005&gt;0,IF((SUMIFS($R1008:U1008,$R1005:U1005,12)+IF(U1005=12,0,U1006)+V1009)&gt;=$L1002,$L1002-FLOOR(SUMIFS($R1008:U1008,$R1005:U1005,12),1),IF(V1005=1,V1009,V1009+U1006)),0)</f>
        <v>0</v>
      </c>
      <c r="W1006" s="68">
        <f>IF(W1005&gt;0,IF((SUMIFS($R1008:V1008,$R1005:V1005,12)+IF(V1005=12,0,V1006)+W1009)&gt;=$L1002,$L1002-FLOOR(SUMIFS($R1008:V1008,$R1005:V1005,12),1),IF(W1005=1,W1009,W1009+V1006)),0)</f>
        <v>0</v>
      </c>
      <c r="X1006" s="68">
        <f>IF(X1005&gt;0,IF((SUMIFS($R1008:W1008,$R1005:W1005,12)+IF(W1005=12,0,W1006)+X1009)&gt;=$L1002,$L1002-FLOOR(SUMIFS($R1008:W1008,$R1005:W1005,12),1),IF(X1005=1,X1009,X1009+W1006)),0)</f>
        <v>0</v>
      </c>
      <c r="Y1006" s="68">
        <f>IF(Y1005&gt;0,IF((SUMIFS($R1008:X1008,$R1005:X1005,12)+IF(X1005=12,0,X1006)+Y1009)&gt;=$L1002,$L1002-FLOOR(SUMIFS($R1008:X1008,$R1005:X1005,12),1),IF(Y1005=1,Y1009,Y1009+X1006)),0)</f>
        <v>0</v>
      </c>
      <c r="Z1006" s="68">
        <f>IF(Z1005&gt;0,IF((SUMIFS($R1008:Y1008,$R1005:Y1005,12)+IF(Y1005=12,0,Y1006)+Z1009)&gt;=$L1002,$L1002-FLOOR(SUMIFS($R1008:Y1008,$R1005:Y1005,12),1),IF(Z1005=1,Z1009,Z1009+Y1006)),0)</f>
        <v>0</v>
      </c>
      <c r="AA1006" s="68">
        <f>IF(AA1005&gt;0,IF((SUMIFS($R1008:Z1008,$R1005:Z1005,12)+IF(Z1005=12,0,Z1006)+AA1009)&gt;=$L1002,$L1002-FLOOR(SUMIFS($R1008:Z1008,$R1005:Z1005,12),1),IF(AA1005=1,AA1009,AA1009+Z1006)),0)</f>
        <v>0</v>
      </c>
      <c r="AB1006" s="68">
        <f>IF(AB1005&gt;0,IF((SUMIFS($R1008:AA1008,$R1005:AA1005,12)+IF(AA1005=12,0,AA1006)+AB1009)&gt;=$L1002,$L1002-FLOOR(SUMIFS($R1008:AA1008,$R1005:AA1005,12),1),IF(AB1005=1,AB1009,AB1009+AA1006)),0)</f>
        <v>0</v>
      </c>
      <c r="AC1006" s="68">
        <f>IF(AC1005&gt;0,IF((SUMIFS($R1008:AB1008,$R1005:AB1005,12)+IF(AB1005=12,0,AB1006)+AC1009)&gt;=$L1002,$L1002-FLOOR(SUMIFS($R1008:AB1008,$R1005:AB1005,12),1),IF(AC1005=1,AC1009,AC1009+AB1006)),0)</f>
        <v>0</v>
      </c>
      <c r="AD1006" s="68">
        <f>IF(AD1005&gt;0,IF((SUMIFS($R1008:AC1008,$R1005:AC1005,12)+IF(AC1005=12,0,AC1006)+AD1009)&gt;=$L1002,$L1002-FLOOR(SUMIFS($R1008:AC1008,$R1005:AC1005,12),1),IF(AD1005=1,AD1009,AD1009+AC1006)),0)</f>
        <v>0</v>
      </c>
      <c r="AE1006" s="68">
        <f>IF(AE1005&gt;0,IF((SUMIFS($R1008:AD1008,$R1005:AD1005,12)+IF(AD1005=12,0,AD1006)+AE1009)&gt;=$L1002,$L1002-FLOOR(SUMIFS($R1008:AD1008,$R1005:AD1005,12),1),IF(AE1005=1,AE1009,AE1009+AD1006)),0)</f>
        <v>0</v>
      </c>
      <c r="AF1006" s="68">
        <f>IF(AF1005&gt;0,IF((SUMIFS($R1008:AE1008,$R1005:AE1005,12)+IF(AE1005=12,0,AE1006)+AF1009)&gt;=$L1002,$L1002-FLOOR(SUMIFS($R1008:AE1008,$R1005:AE1005,12),1),IF(AF1005=1,AF1009,AF1009+AE1006)),0)</f>
        <v>0</v>
      </c>
      <c r="AG1006" s="68">
        <f>IF(AG1005&gt;0,IF((SUMIFS($R1008:AF1008,$R1005:AF1005,12)+IF(AF1005=12,0,AF1006)+AG1009)&gt;=$L1002,$L1002-FLOOR(SUMIFS($R1008:AF1008,$R1005:AF1005,12),1),IF(AG1005=1,AG1009,AG1009+AF1006)),0)</f>
        <v>0</v>
      </c>
      <c r="AH1006" s="68">
        <f>IF(AH1005&gt;0,IF((SUMIFS($R1008:AG1008,$R1005:AG1005,12)+IF(AG1005=12,0,AG1006)+AH1009)&gt;=$L1002,$L1002-FLOOR(SUMIFS($R1008:AG1008,$R1005:AG1005,12),1),IF(AH1005=1,AH1009,AH1009+AG1006)),0)</f>
        <v>0</v>
      </c>
      <c r="AI1006" s="68">
        <f>IF(AI1005&gt;0,IF((SUMIFS($R1008:AH1008,$R1005:AH1005,12)+IF(AH1005=12,0,AH1006)+AI1009)&gt;=$L1002,$L1002-FLOOR(SUMIFS($R1008:AH1008,$R1005:AH1005,12),1),IF(AI1005=1,AI1009,AI1009+AH1006)),0)</f>
        <v>0</v>
      </c>
      <c r="AJ1006" s="68">
        <f>IF(AJ1005&gt;0,IF((SUMIFS($R1008:AI1008,$R1005:AI1005,12)+IF(AI1005=12,0,AI1006)+AJ1009)&gt;=$L1002,$L1002-FLOOR(SUMIFS($R1008:AI1008,$R1005:AI1005,12),1),IF(AJ1005=1,AJ1009,AJ1009+AI1006)),0)</f>
        <v>0</v>
      </c>
      <c r="AK1006" s="68">
        <f>IF(AK1005&gt;0,IF((SUMIFS($R1008:AJ1008,$R1005:AJ1005,12)+IF(AJ1005=12,0,AJ1006)+AK1009)&gt;=$L1002,$L1002-FLOOR(SUMIFS($R1008:AJ1008,$R1005:AJ1005,12),1),IF(AK1005=1,AK1009,AK1009+AJ1006)),0)</f>
        <v>0</v>
      </c>
      <c r="AL1006" s="68">
        <f>IF(AL1005&gt;0,IF((SUMIFS($R1008:AK1008,$R1005:AK1005,12)+IF(AK1005=12,0,AK1006)+AL1009)&gt;=$L1002,$L1002-FLOOR(SUMIFS($R1008:AK1008,$R1005:AK1005,12),1),IF(AL1005=1,AL1009,AL1009+AK1006)),0)</f>
        <v>0</v>
      </c>
      <c r="AM1006" s="68">
        <f>IF(AM1005&gt;0,IF((SUMIFS($R1008:AL1008,$R1005:AL1005,12)+IF(AL1005=12,0,AL1006)+AM1009)&gt;=$L1002,$L1002-FLOOR(SUMIFS($R1008:AL1008,$R1005:AL1005,12),1),IF(AM1005=1,AM1009,AM1009+AL1006)),0)</f>
        <v>0</v>
      </c>
      <c r="AN1006" s="68">
        <f>IF(AN1005&gt;0,IF((SUMIFS($R1008:AM1008,$R1005:AM1005,12)+IF(AM1005=12,0,AM1006)+AN1009)&gt;=$L1002,$L1002-FLOOR(SUMIFS($R1008:AM1008,$R1005:AM1005,12),1),IF(AN1005=1,AN1009,AN1009+AM1006)),0)</f>
        <v>0</v>
      </c>
      <c r="AO1006" s="68">
        <f>IF(AO1005&gt;0,IF((SUMIFS($R1008:AN1008,$R1005:AN1005,12)+IF(AN1005=12,0,AN1006)+AO1009)&gt;=$L1002,$L1002-FLOOR(SUMIFS($R1008:AN1008,$R1005:AN1005,12),1),IF(AO1005=1,AO1009,AO1009+AN1006)),0)</f>
        <v>0</v>
      </c>
      <c r="AP1006" s="68">
        <f>IF(AP1005&gt;0,IF((SUMIFS($R1008:AO1008,$R1005:AO1005,12)+IF(AO1005=12,0,AO1006)+AP1009)&gt;=$L1002,$L1002-FLOOR(SUMIFS($R1008:AO1008,$R1005:AO1005,12),1),IF(AP1005=1,AP1009,AP1009+AO1006)),0)</f>
        <v>0</v>
      </c>
      <c r="AQ1006" s="68">
        <f>IF(AQ1005&gt;0,IF((SUMIFS($R1008:AP1008,$R1005:AP1005,12)+IF(AP1005=12,0,AP1006)+AQ1009)&gt;=$L1002,$L1002-FLOOR(SUMIFS($R1008:AP1008,$R1005:AP1005,12),1),IF(AQ1005=1,AQ1009,AQ1009+AP1006)),0)</f>
        <v>0</v>
      </c>
      <c r="AR1006" s="68">
        <f>IF(AR1005&gt;0,IF((SUMIFS($R1008:AQ1008,$R1005:AQ1005,12)+IF(AQ1005=12,0,AQ1006)+AR1009)&gt;=$L1002,$L1002-FLOOR(SUMIFS($R1008:AQ1008,$R1005:AQ1005,12),1),IF(AR1005=1,AR1009,AR1009+AQ1006)),0)</f>
        <v>0</v>
      </c>
      <c r="AS1006" s="68">
        <f>IF(AS1005&gt;0,IF((SUMIFS($R1008:AR1008,$R1005:AR1005,12)+IF(AR1005=12,0,AR1006)+AS1009)&gt;=$L1002,$L1002-FLOOR(SUMIFS($R1008:AR1008,$R1005:AR1005,12),1),IF(AS1005=1,AS1009,AS1009+AR1006)),0)</f>
        <v>0</v>
      </c>
      <c r="AT1006" s="68">
        <f>IF(AT1005&gt;0,IF((SUMIFS($R1008:AS1008,$R1005:AS1005,12)+IF(AS1005=12,0,AS1006)+AT1009)&gt;=$L1002,$L1002-FLOOR(SUMIFS($R1008:AS1008,$R1005:AS1005,12),1),IF(AT1005=1,AT1009,AT1009+AS1006)),0)</f>
        <v>0</v>
      </c>
      <c r="AU1006" s="68">
        <f>IF(AU1005&gt;0,IF((SUMIFS($R1008:AT1008,$R1005:AT1005,12)+IF(AT1005=12,0,AT1006)+AU1009)&gt;=$L1002,$L1002-FLOOR(SUMIFS($R1008:AT1008,$R1005:AT1005,12),1),IF(AU1005=1,AU1009,AU1009+AT1006)),0)</f>
        <v>0</v>
      </c>
      <c r="AV1006" s="68">
        <f>IF(AV1005&gt;0,IF((SUMIFS($R1008:AU1008,$R1005:AU1005,12)+IF(AU1005=12,0,AU1006)+AV1009)&gt;=$L1002,$L1002-FLOOR(SUMIFS($R1008:AU1008,$R1005:AU1005,12),1),IF(AV1005=1,AV1009,AV1009+AU1006)),0)</f>
        <v>0</v>
      </c>
      <c r="AW1006" s="68">
        <f>IF(AW1005&gt;0,IF((SUMIFS($R1008:AV1008,$R1005:AV1005,12)+IF(AV1005=12,0,AV1006)+AW1009)&gt;=$L1002,$L1002-FLOOR(SUMIFS($R1008:AV1008,$R1005:AV1005,12),1),IF(AW1005=1,AW1009,AW1009+AV1006)),0)</f>
        <v>0</v>
      </c>
      <c r="AX1006" s="68">
        <f>IF(AX1005&gt;0,IF((SUMIFS($R1008:AW1008,$R1005:AW1005,12)+IF(AW1005=12,0,AW1006)+AX1009)&gt;=$L1002,$L1002-FLOOR(SUMIFS($R1008:AW1008,$R1005:AW1005,12),1),IF(AX1005=1,AX1009,AX1009+AW1006)),0)</f>
        <v>0</v>
      </c>
      <c r="AY1006" s="68">
        <f>IF(AY1005&gt;0,IF((SUMIFS($R1008:AX1008,$R1005:AX1005,12)+IF(AX1005=12,0,AX1006)+AY1009)&gt;=$L1002,$L1002-FLOOR(SUMIFS($R1008:AX1008,$R1005:AX1005,12),1),IF(AY1005=1,AY1009,AY1009+AX1006)),0)</f>
        <v>0</v>
      </c>
      <c r="AZ1006" s="68">
        <f>IF(AZ1005&gt;0,IF((SUMIFS($R1008:AY1008,$R1005:AY1005,12)+IF(AY1005=12,0,AY1006)+AZ1009)&gt;=$L1002,$L1002-FLOOR(SUMIFS($R1008:AY1008,$R1005:AY1005,12),1),IF(AZ1005=1,AZ1009,AZ1009+AY1006)),0)</f>
        <v>0</v>
      </c>
      <c r="BA1006" s="68">
        <f>IF(BA1005&gt;0,IF((SUMIFS($R1008:AZ1008,$R1005:AZ1005,12)+IF(AZ1005=12,0,AZ1006)+BA1009)&gt;=$L1002,$L1002-FLOOR(SUMIFS($R1008:AZ1008,$R1005:AZ1005,12),1),IF(BA1005=1,BA1009,BA1009+AZ1006)),0)</f>
        <v>0</v>
      </c>
      <c r="BB1006" s="68">
        <f>IF(BB1005&gt;0,IF((SUMIFS($R1008:BA1008,$R1005:BA1005,12)+IF(BA1005=12,0,BA1006)+BB1009)&gt;=$L1002,$L1002-FLOOR(SUMIFS($R1008:BA1008,$R1005:BA1005,12),1),IF(BB1005=1,BB1009,BB1009+BA1006)),0)</f>
        <v>0</v>
      </c>
      <c r="BC1006" s="68">
        <f>IF(BC1005&gt;0,IF((SUMIFS($R1008:BB1008,$R1005:BB1005,12)+IF(BB1005=12,0,BB1006)+BC1009)&gt;=$L1002,$L1002-FLOOR(SUMIFS($R1008:BB1008,$R1005:BB1005,12),1),IF(BC1005=1,BC1009,BC1009+BB1006)),0)</f>
        <v>0</v>
      </c>
      <c r="BD1006" s="68">
        <f>IF(BD1005&gt;0,IF((SUMIFS($R1008:BC1008,$R1005:BC1005,12)+IF(BC1005=12,0,BC1006)+BD1009)&gt;=$L1002,$L1002-FLOOR(SUMIFS($R1008:BC1008,$R1005:BC1005,12),1),IF(BD1005=1,BD1009,BD1009+BC1006)),0)</f>
        <v>0</v>
      </c>
      <c r="BE1006" s="68">
        <f>IF(BE1005&gt;0,IF((SUMIFS($R1008:BD1008,$R1005:BD1005,12)+IF(BD1005=12,0,BD1006)+BE1009)&gt;=$L1002,$L1002-FLOOR(SUMIFS($R1008:BD1008,$R1005:BD1005,12),1),IF(BE1005=1,BE1009,BE1009+BD1006)),0)</f>
        <v>0</v>
      </c>
      <c r="BF1006" s="68">
        <f>IF(BF1005&gt;0,IF((SUMIFS($R1008:BE1008,$R1005:BE1005,12)+IF(BE1005=12,0,BE1006)+BF1009)&gt;=$L1002,$L1002-FLOOR(SUMIFS($R1008:BE1008,$R1005:BE1005,12),1),IF(BF1005=1,BF1009,BF1009+BE1006)),0)</f>
        <v>0</v>
      </c>
      <c r="BG1006" s="68">
        <f>IF(BG1005&gt;0,IF((SUMIFS($R1008:BF1008,$R1005:BF1005,12)+IF(BF1005=12,0,BF1006)+BG1009)&gt;=$L1002,$L1002-FLOOR(SUMIFS($R1008:BF1008,$R1005:BF1005,12),1),IF(BG1005=1,BG1009,BG1009+BF1006)),0)</f>
        <v>0</v>
      </c>
      <c r="BH1006" s="68">
        <f>IF(BH1005&gt;0,IF((SUMIFS($R1008:BG1008,$R1005:BG1005,12)+IF(BG1005=12,0,BG1006)+BH1009)&gt;=$L1002,$L1002-FLOOR(SUMIFS($R1008:BG1008,$R1005:BG1005,12),1),IF(BH1005=1,BH1009,BH1009+BG1006)),0)</f>
        <v>0</v>
      </c>
      <c r="BI1006" s="68">
        <f>IF(BI1005&gt;0,IF((SUMIFS($R1008:BH1008,$R1005:BH1005,12)+IF(BH1005=12,0,BH1006)+BI1009)&gt;=$L1002,$L1002-FLOOR(SUMIFS($R1008:BH1008,$R1005:BH1005,12),1),IF(BI1005=1,BI1009,BI1009+BH1006)),0)</f>
        <v>0</v>
      </c>
      <c r="BJ1006" s="68">
        <f>IF(BJ1005&gt;0,IF((SUMIFS($R1008:BI1008,$R1005:BI1005,12)+IF(BI1005=12,0,BI1006)+BJ1009)&gt;=$L1002,$L1002-FLOOR(SUMIFS($R1008:BI1008,$R1005:BI1005,12),1),IF(BJ1005=1,BJ1009,BJ1009+BI1006)),0)</f>
        <v>0</v>
      </c>
      <c r="BK1006" s="68">
        <f>IF(BK1005&gt;0,IF((SUMIFS($R1008:BJ1008,$R1005:BJ1005,12)+IF(BJ1005=12,0,BJ1006)+BK1009)&gt;=$L1002,$L1002-FLOOR(SUMIFS($R1008:BJ1008,$R1005:BJ1005,12),1),IF(BK1005=1,BK1009,BK1009+BJ1006)),0)</f>
        <v>0</v>
      </c>
      <c r="BL1006" s="68">
        <f>IF(BL1005&gt;0,IF((SUMIFS($R1008:BK1008,$R1005:BK1005,12)+IF(BK1005=12,0,BK1006)+BL1009)&gt;=$L1002,$L1002-FLOOR(SUMIFS($R1008:BK1008,$R1005:BK1005,12),1),IF(BL1005=1,BL1009,BL1009+BK1006)),0)</f>
        <v>0</v>
      </c>
      <c r="BM1006" s="68">
        <f>IF(BM1005&gt;0,IF((SUMIFS($R1008:BL1008,$R1005:BL1005,12)+IF(BL1005=12,0,BL1006)+BM1009)&gt;=$L1002,$L1002-FLOOR(SUMIFS($R1008:BL1008,$R1005:BL1005,12),1),IF(BM1005=1,BM1009,BM1009+BL1006)),0)</f>
        <v>0</v>
      </c>
      <c r="BN1006" s="362"/>
      <c r="BO1006" s="364"/>
      <c r="BP1006" s="366"/>
      <c r="BQ1006" s="366"/>
      <c r="BR1006" s="106"/>
      <c r="BS1006" s="106"/>
      <c r="BT1006" s="106"/>
      <c r="BU1006" s="106"/>
      <c r="BV1006" s="106"/>
      <c r="BW1006" s="106"/>
      <c r="BX1006" s="106"/>
      <c r="BY1006" s="106"/>
      <c r="BZ1006" s="106"/>
      <c r="CA1006" s="106"/>
      <c r="CB1006" s="106"/>
      <c r="CC1006" s="106"/>
      <c r="CD1006" s="106"/>
      <c r="CE1006" s="106"/>
      <c r="CF1006" s="106"/>
      <c r="CG1006" s="106"/>
    </row>
    <row r="1007" spans="1:85" s="245" customFormat="1" ht="41.5" hidden="1" customHeight="1" x14ac:dyDescent="0.35">
      <c r="A1007" s="243"/>
      <c r="B1007" s="128"/>
      <c r="C1007" s="80"/>
      <c r="D1007" s="80"/>
      <c r="E1007" s="80"/>
      <c r="F1007" s="80"/>
      <c r="G1007" s="80"/>
      <c r="H1007" s="80"/>
      <c r="I1007" s="80"/>
      <c r="J1007" s="80"/>
      <c r="K1007" s="80"/>
      <c r="L1007" s="80"/>
      <c r="M1007" s="64"/>
      <c r="N1007" s="7"/>
      <c r="O1007" s="192"/>
      <c r="P1007" s="106"/>
      <c r="Q1007" s="65" t="s">
        <v>161</v>
      </c>
      <c r="R1007" s="67">
        <f>IF(R1002&gt;0,R1003,0)</f>
        <v>0</v>
      </c>
      <c r="S1007" s="67">
        <f t="shared" ref="S1007" si="18934">IF(S1002&gt;0,IF(S1005=1,S1003,S1003+R1007),R1007)</f>
        <v>0</v>
      </c>
      <c r="T1007" s="67">
        <f t="shared" ref="T1007" si="18935">IF(T1002&gt;0,IF(T1005=1,T1003,T1003+S1007),S1007)</f>
        <v>0</v>
      </c>
      <c r="U1007" s="67">
        <f t="shared" ref="U1007" si="18936">IF(U1002&gt;0,IF(U1005=1,U1003,U1003+T1007),T1007)</f>
        <v>0</v>
      </c>
      <c r="V1007" s="67">
        <f t="shared" ref="V1007" si="18937">IF(V1002&gt;0,IF(V1005=1,V1003,V1003+U1007),U1007)</f>
        <v>0</v>
      </c>
      <c r="W1007" s="67">
        <f t="shared" ref="W1007" si="18938">IF(W1002&gt;0,IF(W1005=1,W1003,W1003+V1007),V1007)</f>
        <v>0</v>
      </c>
      <c r="X1007" s="67">
        <f t="shared" ref="X1007" si="18939">IF(X1002&gt;0,IF(X1005=1,X1003,X1003+W1007),W1007)</f>
        <v>0</v>
      </c>
      <c r="Y1007" s="67">
        <f t="shared" ref="Y1007" si="18940">IF(Y1002&gt;0,IF(Y1005=1,Y1003,Y1003+X1007),X1007)</f>
        <v>0</v>
      </c>
      <c r="Z1007" s="67">
        <f t="shared" ref="Z1007" si="18941">IF(Z1002&gt;0,IF(Z1005=1,Z1003,Z1003+Y1007),Y1007)</f>
        <v>0</v>
      </c>
      <c r="AA1007" s="67">
        <f t="shared" ref="AA1007" si="18942">IF(AA1002&gt;0,IF(AA1005=1,AA1003,AA1003+Z1007),Z1007)</f>
        <v>0</v>
      </c>
      <c r="AB1007" s="67">
        <f t="shared" ref="AB1007" si="18943">IF(AB1002&gt;0,IF(AB1005=1,AB1003,AB1003+AA1007),AA1007)</f>
        <v>0</v>
      </c>
      <c r="AC1007" s="67">
        <f t="shared" ref="AC1007" si="18944">IF(AC1002&gt;0,IF(AC1005=1,AC1003,AC1003+AB1007),AB1007)</f>
        <v>0</v>
      </c>
      <c r="AD1007" s="67">
        <f t="shared" ref="AD1007" si="18945">IF(AD1002&gt;0,IF(AD1005=1,AD1003,AD1003+AC1007),AC1007)</f>
        <v>0</v>
      </c>
      <c r="AE1007" s="67">
        <f t="shared" ref="AE1007" si="18946">IF(AE1002&gt;0,IF(AE1005=1,AE1003,AE1003+AD1007),AD1007)</f>
        <v>0</v>
      </c>
      <c r="AF1007" s="67">
        <f t="shared" ref="AF1007" si="18947">IF(AF1002&gt;0,IF(AF1005=1,AF1003,AF1003+AE1007),AE1007)</f>
        <v>0</v>
      </c>
      <c r="AG1007" s="67">
        <f t="shared" ref="AG1007" si="18948">IF(AG1002&gt;0,IF(AG1005=1,AG1003,AG1003+AF1007),AF1007)</f>
        <v>0</v>
      </c>
      <c r="AH1007" s="67">
        <f t="shared" ref="AH1007" si="18949">IF(AH1002&gt;0,IF(AH1005=1,AH1003,AH1003+AG1007),AG1007)</f>
        <v>0</v>
      </c>
      <c r="AI1007" s="67">
        <f t="shared" ref="AI1007" si="18950">IF(AI1002&gt;0,IF(AI1005=1,AI1003,AI1003+AH1007),AH1007)</f>
        <v>0</v>
      </c>
      <c r="AJ1007" s="67">
        <f t="shared" ref="AJ1007" si="18951">IF(AJ1002&gt;0,IF(AJ1005=1,AJ1003,AJ1003+AI1007),AI1007)</f>
        <v>0</v>
      </c>
      <c r="AK1007" s="67">
        <f t="shared" ref="AK1007" si="18952">IF(AK1002&gt;0,IF(AK1005=1,AK1003,AK1003+AJ1007),AJ1007)</f>
        <v>0</v>
      </c>
      <c r="AL1007" s="67">
        <f t="shared" ref="AL1007" si="18953">IF(AL1002&gt;0,IF(AL1005=1,AL1003,AL1003+AK1007),AK1007)</f>
        <v>0</v>
      </c>
      <c r="AM1007" s="67">
        <f t="shared" ref="AM1007" si="18954">IF(AM1002&gt;0,IF(AM1005=1,AM1003,AM1003+AL1007),AL1007)</f>
        <v>0</v>
      </c>
      <c r="AN1007" s="67">
        <f t="shared" ref="AN1007" si="18955">IF(AN1002&gt;0,IF(AN1005=1,AN1003,AN1003+AM1007),AM1007)</f>
        <v>0</v>
      </c>
      <c r="AO1007" s="67">
        <f t="shared" ref="AO1007" si="18956">IF(AO1002&gt;0,IF(AO1005=1,AO1003,AO1003+AN1007),AN1007)</f>
        <v>0</v>
      </c>
      <c r="AP1007" s="67">
        <f t="shared" ref="AP1007" si="18957">IF(AP1002&gt;0,IF(AP1005=1,AP1003,AP1003+AO1007),AO1007)</f>
        <v>0</v>
      </c>
      <c r="AQ1007" s="67">
        <f t="shared" ref="AQ1007" si="18958">IF(AQ1002&gt;0,IF(AQ1005=1,AQ1003,AQ1003+AP1007),AP1007)</f>
        <v>0</v>
      </c>
      <c r="AR1007" s="67">
        <f t="shared" ref="AR1007" si="18959">IF(AR1002&gt;0,IF(AR1005=1,AR1003,AR1003+AQ1007),AQ1007)</f>
        <v>0</v>
      </c>
      <c r="AS1007" s="67">
        <f t="shared" ref="AS1007" si="18960">IF(AS1002&gt;0,IF(AS1005=1,AS1003,AS1003+AR1007),AR1007)</f>
        <v>0</v>
      </c>
      <c r="AT1007" s="67">
        <f t="shared" ref="AT1007" si="18961">IF(AT1002&gt;0,IF(AT1005=1,AT1003,AT1003+AS1007),AS1007)</f>
        <v>0</v>
      </c>
      <c r="AU1007" s="67">
        <f t="shared" ref="AU1007" si="18962">IF(AU1002&gt;0,IF(AU1005=1,AU1003,AU1003+AT1007),AT1007)</f>
        <v>0</v>
      </c>
      <c r="AV1007" s="67">
        <f t="shared" ref="AV1007" si="18963">IF(AV1002&gt;0,IF(AV1005=1,AV1003,AV1003+AU1007),AU1007)</f>
        <v>0</v>
      </c>
      <c r="AW1007" s="67">
        <f t="shared" ref="AW1007" si="18964">IF(AW1002&gt;0,IF(AW1005=1,AW1003,AW1003+AV1007),AV1007)</f>
        <v>0</v>
      </c>
      <c r="AX1007" s="67">
        <f t="shared" ref="AX1007" si="18965">IF(AX1002&gt;0,IF(AX1005=1,AX1003,AX1003+AW1007),AW1007)</f>
        <v>0</v>
      </c>
      <c r="AY1007" s="67">
        <f t="shared" ref="AY1007" si="18966">IF(AY1002&gt;0,IF(AY1005=1,AY1003,AY1003+AX1007),AX1007)</f>
        <v>0</v>
      </c>
      <c r="AZ1007" s="67">
        <f t="shared" ref="AZ1007" si="18967">IF(AZ1002&gt;0,IF(AZ1005=1,AZ1003,AZ1003+AY1007),AY1007)</f>
        <v>0</v>
      </c>
      <c r="BA1007" s="67">
        <f t="shared" ref="BA1007" si="18968">IF(BA1002&gt;0,IF(BA1005=1,BA1003,BA1003+AZ1007),AZ1007)</f>
        <v>0</v>
      </c>
      <c r="BB1007" s="67">
        <f t="shared" ref="BB1007" si="18969">IF(BB1002&gt;0,IF(BB1005=1,BB1003,BB1003+BA1007),BA1007)</f>
        <v>0</v>
      </c>
      <c r="BC1007" s="67">
        <f t="shared" ref="BC1007" si="18970">IF(BC1002&gt;0,IF(BC1005=1,BC1003,BC1003+BB1007),BB1007)</f>
        <v>0</v>
      </c>
      <c r="BD1007" s="67">
        <f t="shared" ref="BD1007" si="18971">IF(BD1002&gt;0,IF(BD1005=1,BD1003,BD1003+BC1007),BC1007)</f>
        <v>0</v>
      </c>
      <c r="BE1007" s="67">
        <f t="shared" ref="BE1007" si="18972">IF(BE1002&gt;0,IF(BE1005=1,BE1003,BE1003+BD1007),BD1007)</f>
        <v>0</v>
      </c>
      <c r="BF1007" s="67">
        <f t="shared" ref="BF1007" si="18973">IF(BF1002&gt;0,IF(BF1005=1,BF1003,BF1003+BE1007),BE1007)</f>
        <v>0</v>
      </c>
      <c r="BG1007" s="67">
        <f t="shared" ref="BG1007" si="18974">IF(BG1002&gt;0,IF(BG1005=1,BG1003,BG1003+BF1007),BF1007)</f>
        <v>0</v>
      </c>
      <c r="BH1007" s="67">
        <f t="shared" ref="BH1007" si="18975">IF(BH1002&gt;0,IF(BH1005=1,BH1003,BH1003+BG1007),BG1007)</f>
        <v>0</v>
      </c>
      <c r="BI1007" s="67">
        <f t="shared" ref="BI1007" si="18976">IF(BI1002&gt;0,IF(BI1005=1,BI1003,BI1003+BH1007),BH1007)</f>
        <v>0</v>
      </c>
      <c r="BJ1007" s="67">
        <f t="shared" ref="BJ1007" si="18977">IF(BJ1002&gt;0,IF(BJ1005=1,BJ1003,BJ1003+BI1007),BI1007)</f>
        <v>0</v>
      </c>
      <c r="BK1007" s="67">
        <f t="shared" ref="BK1007" si="18978">IF(BK1002&gt;0,IF(BK1005=1,BK1003,BK1003+BJ1007),BJ1007)</f>
        <v>0</v>
      </c>
      <c r="BL1007" s="67">
        <f t="shared" ref="BL1007" si="18979">IF(BL1002&gt;0,IF(BL1005=1,BL1003,BL1003+BK1007),BK1007)</f>
        <v>0</v>
      </c>
      <c r="BM1007" s="67">
        <f t="shared" ref="BM1007" si="18980">IF(BM1002&gt;0,IF(BM1005=1,BM1003,BM1003+BL1007),BL1007)</f>
        <v>0</v>
      </c>
      <c r="BN1007" s="362"/>
      <c r="BO1007" s="364"/>
      <c r="BP1007" s="366"/>
      <c r="BQ1007" s="366"/>
      <c r="BR1007" s="106"/>
      <c r="BS1007" s="106"/>
      <c r="BT1007" s="106"/>
      <c r="BU1007" s="106"/>
      <c r="BV1007" s="106"/>
      <c r="BW1007" s="106"/>
      <c r="BX1007" s="106"/>
      <c r="BY1007" s="106"/>
      <c r="BZ1007" s="106"/>
      <c r="CA1007" s="106"/>
      <c r="CB1007" s="106"/>
      <c r="CC1007" s="106"/>
      <c r="CD1007" s="106"/>
      <c r="CE1007" s="106"/>
      <c r="CF1007" s="106"/>
      <c r="CG1007" s="106"/>
    </row>
    <row r="1008" spans="1:85" s="245" customFormat="1" ht="41.5" hidden="1" customHeight="1" x14ac:dyDescent="0.35">
      <c r="A1008" s="243"/>
      <c r="B1008" s="128"/>
      <c r="C1008" s="80"/>
      <c r="D1008" s="80"/>
      <c r="E1008" s="80"/>
      <c r="F1008" s="80"/>
      <c r="G1008" s="80"/>
      <c r="H1008" s="80"/>
      <c r="I1008" s="80"/>
      <c r="J1008" s="80"/>
      <c r="K1008" s="80"/>
      <c r="L1008" s="80"/>
      <c r="M1008" s="64"/>
      <c r="N1008" s="7"/>
      <c r="O1008" s="192"/>
      <c r="P1008" s="106"/>
      <c r="Q1008" s="65" t="s">
        <v>162</v>
      </c>
      <c r="R1008" s="67">
        <f>R1010</f>
        <v>0</v>
      </c>
      <c r="S1008" s="67">
        <f t="shared" ref="S1008" si="18981">IF(S1005=1,S1010,S1010+R1008)</f>
        <v>0</v>
      </c>
      <c r="T1008" s="67">
        <f t="shared" ref="T1008" si="18982">IF(T1005=1,T1010,T1010+S1008)</f>
        <v>0</v>
      </c>
      <c r="U1008" s="67">
        <f t="shared" ref="U1008" si="18983">IF(U1005=1,U1010,U1010+T1008)</f>
        <v>0</v>
      </c>
      <c r="V1008" s="67">
        <f t="shared" ref="V1008" si="18984">IF(V1005=1,V1010,V1010+U1008)</f>
        <v>0</v>
      </c>
      <c r="W1008" s="67">
        <f t="shared" ref="W1008" si="18985">IF(W1005=1,W1010,W1010+V1008)</f>
        <v>0</v>
      </c>
      <c r="X1008" s="67">
        <f t="shared" ref="X1008" si="18986">IF(X1005=1,X1010,X1010+W1008)</f>
        <v>0</v>
      </c>
      <c r="Y1008" s="67">
        <f t="shared" ref="Y1008" si="18987">IF(Y1005=1,Y1010,Y1010+X1008)</f>
        <v>0</v>
      </c>
      <c r="Z1008" s="67">
        <f t="shared" ref="Z1008" si="18988">IF(Z1005=1,Z1010,Z1010+Y1008)</f>
        <v>0</v>
      </c>
      <c r="AA1008" s="67">
        <f t="shared" ref="AA1008" si="18989">IF(AA1005=1,AA1010,AA1010+Z1008)</f>
        <v>0</v>
      </c>
      <c r="AB1008" s="67">
        <f t="shared" ref="AB1008" si="18990">IF(AB1005=1,AB1010,AB1010+AA1008)</f>
        <v>0</v>
      </c>
      <c r="AC1008" s="67">
        <f t="shared" ref="AC1008" si="18991">IF(AC1005=1,AC1010,AC1010+AB1008)</f>
        <v>0</v>
      </c>
      <c r="AD1008" s="67">
        <f t="shared" ref="AD1008" si="18992">IF(AD1005=1,AD1010,AD1010+AC1008)</f>
        <v>0</v>
      </c>
      <c r="AE1008" s="67">
        <f t="shared" ref="AE1008" si="18993">IF(AE1005=1,AE1010,AE1010+AD1008)</f>
        <v>0</v>
      </c>
      <c r="AF1008" s="67">
        <f t="shared" ref="AF1008" si="18994">IF(AF1005=1,AF1010,AF1010+AE1008)</f>
        <v>0</v>
      </c>
      <c r="AG1008" s="67">
        <f t="shared" ref="AG1008" si="18995">IF(AG1005=1,AG1010,AG1010+AF1008)</f>
        <v>0</v>
      </c>
      <c r="AH1008" s="67">
        <f t="shared" ref="AH1008" si="18996">IF(AH1005=1,AH1010,AH1010+AG1008)</f>
        <v>0</v>
      </c>
      <c r="AI1008" s="67">
        <f t="shared" ref="AI1008" si="18997">IF(AI1005=1,AI1010,AI1010+AH1008)</f>
        <v>0</v>
      </c>
      <c r="AJ1008" s="67">
        <f t="shared" ref="AJ1008" si="18998">IF(AJ1005=1,AJ1010,AJ1010+AI1008)</f>
        <v>0</v>
      </c>
      <c r="AK1008" s="67">
        <f t="shared" ref="AK1008" si="18999">IF(AK1005=1,AK1010,AK1010+AJ1008)</f>
        <v>0</v>
      </c>
      <c r="AL1008" s="67">
        <f t="shared" ref="AL1008" si="19000">IF(AL1005=1,AL1010,AL1010+AK1008)</f>
        <v>0</v>
      </c>
      <c r="AM1008" s="67">
        <f t="shared" ref="AM1008" si="19001">IF(AM1005=1,AM1010,AM1010+AL1008)</f>
        <v>0</v>
      </c>
      <c r="AN1008" s="67">
        <f t="shared" ref="AN1008" si="19002">IF(AN1005=1,AN1010,AN1010+AM1008)</f>
        <v>0</v>
      </c>
      <c r="AO1008" s="67">
        <f t="shared" ref="AO1008" si="19003">IF(AO1005=1,AO1010,AO1010+AN1008)</f>
        <v>0</v>
      </c>
      <c r="AP1008" s="67">
        <f t="shared" ref="AP1008" si="19004">IF(AP1005=1,AP1010,AP1010+AO1008)</f>
        <v>0</v>
      </c>
      <c r="AQ1008" s="67">
        <f t="shared" ref="AQ1008" si="19005">IF(AQ1005=1,AQ1010,AQ1010+AP1008)</f>
        <v>0</v>
      </c>
      <c r="AR1008" s="67">
        <f t="shared" ref="AR1008" si="19006">IF(AR1005=1,AR1010,AR1010+AQ1008)</f>
        <v>0</v>
      </c>
      <c r="AS1008" s="67">
        <f t="shared" ref="AS1008" si="19007">IF(AS1005=1,AS1010,AS1010+AR1008)</f>
        <v>0</v>
      </c>
      <c r="AT1008" s="67">
        <f t="shared" ref="AT1008" si="19008">IF(AT1005=1,AT1010,AT1010+AS1008)</f>
        <v>0</v>
      </c>
      <c r="AU1008" s="67">
        <f t="shared" ref="AU1008" si="19009">IF(AU1005=1,AU1010,AU1010+AT1008)</f>
        <v>0</v>
      </c>
      <c r="AV1008" s="67">
        <f t="shared" ref="AV1008" si="19010">IF(AV1005=1,AV1010,AV1010+AU1008)</f>
        <v>0</v>
      </c>
      <c r="AW1008" s="67">
        <f t="shared" ref="AW1008" si="19011">IF(AW1005=1,AW1010,AW1010+AV1008)</f>
        <v>0</v>
      </c>
      <c r="AX1008" s="67">
        <f t="shared" ref="AX1008" si="19012">IF(AX1005=1,AX1010,AX1010+AW1008)</f>
        <v>0</v>
      </c>
      <c r="AY1008" s="67">
        <f t="shared" ref="AY1008" si="19013">IF(AY1005=1,AY1010,AY1010+AX1008)</f>
        <v>0</v>
      </c>
      <c r="AZ1008" s="67">
        <f t="shared" ref="AZ1008" si="19014">IF(AZ1005=1,AZ1010,AZ1010+AY1008)</f>
        <v>0</v>
      </c>
      <c r="BA1008" s="67">
        <f t="shared" ref="BA1008" si="19015">IF(BA1005=1,BA1010,BA1010+AZ1008)</f>
        <v>0</v>
      </c>
      <c r="BB1008" s="67">
        <f t="shared" ref="BB1008" si="19016">IF(BB1005=1,BB1010,BB1010+BA1008)</f>
        <v>0</v>
      </c>
      <c r="BC1008" s="67">
        <f t="shared" ref="BC1008" si="19017">IF(BC1005=1,BC1010,BC1010+BB1008)</f>
        <v>0</v>
      </c>
      <c r="BD1008" s="67">
        <f t="shared" ref="BD1008" si="19018">IF(BD1005=1,BD1010,BD1010+BC1008)</f>
        <v>0</v>
      </c>
      <c r="BE1008" s="67">
        <f t="shared" ref="BE1008" si="19019">IF(BE1005=1,BE1010,BE1010+BD1008)</f>
        <v>0</v>
      </c>
      <c r="BF1008" s="67">
        <f t="shared" ref="BF1008" si="19020">IF(BF1005=1,BF1010,BF1010+BE1008)</f>
        <v>0</v>
      </c>
      <c r="BG1008" s="67">
        <f t="shared" ref="BG1008" si="19021">IF(BG1005=1,BG1010,BG1010+BF1008)</f>
        <v>0</v>
      </c>
      <c r="BH1008" s="67">
        <f t="shared" ref="BH1008" si="19022">IF(BH1005=1,BH1010,BH1010+BG1008)</f>
        <v>0</v>
      </c>
      <c r="BI1008" s="67">
        <f t="shared" ref="BI1008" si="19023">IF(BI1005=1,BI1010,BI1010+BH1008)</f>
        <v>0</v>
      </c>
      <c r="BJ1008" s="67">
        <f t="shared" ref="BJ1008" si="19024">IF(BJ1005=1,BJ1010,BJ1010+BI1008)</f>
        <v>0</v>
      </c>
      <c r="BK1008" s="67">
        <f t="shared" ref="BK1008" si="19025">IF(BK1005=1,BK1010,BK1010+BJ1008)</f>
        <v>0</v>
      </c>
      <c r="BL1008" s="67">
        <f t="shared" ref="BL1008" si="19026">IF(BL1005=1,BL1010,BL1010+BK1008)</f>
        <v>0</v>
      </c>
      <c r="BM1008" s="67">
        <f t="shared" ref="BM1008" si="19027">IF(BM1005=1,BM1010,BM1010+BL1008)</f>
        <v>0</v>
      </c>
      <c r="BN1008" s="362"/>
      <c r="BO1008" s="364"/>
      <c r="BP1008" s="366"/>
      <c r="BQ1008" s="366"/>
      <c r="BR1008" s="106"/>
      <c r="BS1008" s="106"/>
      <c r="BT1008" s="106"/>
      <c r="BU1008" s="106"/>
      <c r="BV1008" s="106"/>
      <c r="BW1008" s="106"/>
      <c r="BX1008" s="106"/>
      <c r="BY1008" s="106"/>
      <c r="BZ1008" s="106"/>
      <c r="CA1008" s="106"/>
      <c r="CB1008" s="106"/>
      <c r="CC1008" s="106"/>
      <c r="CD1008" s="106"/>
      <c r="CE1008" s="106"/>
      <c r="CF1008" s="106"/>
      <c r="CG1008" s="106"/>
    </row>
    <row r="1009" spans="1:85" s="245" customFormat="1" ht="29" x14ac:dyDescent="0.35">
      <c r="A1009" s="243"/>
      <c r="B1009" s="128"/>
      <c r="C1009" s="80"/>
      <c r="D1009" s="80"/>
      <c r="E1009" s="80"/>
      <c r="F1009" s="80"/>
      <c r="G1009" s="80"/>
      <c r="H1009" s="80"/>
      <c r="I1009" s="80"/>
      <c r="J1009" s="80"/>
      <c r="K1009" s="80"/>
      <c r="L1009" s="80"/>
      <c r="M1009" s="64"/>
      <c r="N1009" s="7"/>
      <c r="O1009" s="192"/>
      <c r="P1009" s="106"/>
      <c r="Q1009" s="63" t="s">
        <v>160</v>
      </c>
      <c r="R1009" s="68">
        <f t="shared" ref="R1009:BM1009" si="19028">1720/12*R1002</f>
        <v>0</v>
      </c>
      <c r="S1009" s="68">
        <f t="shared" si="19028"/>
        <v>0</v>
      </c>
      <c r="T1009" s="68">
        <f t="shared" si="19028"/>
        <v>0</v>
      </c>
      <c r="U1009" s="68">
        <f t="shared" si="19028"/>
        <v>0</v>
      </c>
      <c r="V1009" s="68">
        <f t="shared" si="19028"/>
        <v>0</v>
      </c>
      <c r="W1009" s="68">
        <f t="shared" si="19028"/>
        <v>0</v>
      </c>
      <c r="X1009" s="68">
        <f t="shared" si="19028"/>
        <v>0</v>
      </c>
      <c r="Y1009" s="68">
        <f t="shared" si="19028"/>
        <v>0</v>
      </c>
      <c r="Z1009" s="68">
        <f t="shared" si="19028"/>
        <v>0</v>
      </c>
      <c r="AA1009" s="68">
        <f t="shared" si="19028"/>
        <v>0</v>
      </c>
      <c r="AB1009" s="68">
        <f t="shared" si="19028"/>
        <v>0</v>
      </c>
      <c r="AC1009" s="68">
        <f t="shared" si="19028"/>
        <v>0</v>
      </c>
      <c r="AD1009" s="68">
        <f t="shared" si="19028"/>
        <v>0</v>
      </c>
      <c r="AE1009" s="68">
        <f t="shared" si="19028"/>
        <v>0</v>
      </c>
      <c r="AF1009" s="68">
        <f t="shared" si="19028"/>
        <v>0</v>
      </c>
      <c r="AG1009" s="68">
        <f t="shared" si="19028"/>
        <v>0</v>
      </c>
      <c r="AH1009" s="68">
        <f t="shared" si="19028"/>
        <v>0</v>
      </c>
      <c r="AI1009" s="68">
        <f t="shared" si="19028"/>
        <v>0</v>
      </c>
      <c r="AJ1009" s="68">
        <f t="shared" si="19028"/>
        <v>0</v>
      </c>
      <c r="AK1009" s="68">
        <f t="shared" si="19028"/>
        <v>0</v>
      </c>
      <c r="AL1009" s="68">
        <f t="shared" si="19028"/>
        <v>0</v>
      </c>
      <c r="AM1009" s="68">
        <f t="shared" si="19028"/>
        <v>0</v>
      </c>
      <c r="AN1009" s="68">
        <f t="shared" si="19028"/>
        <v>0</v>
      </c>
      <c r="AO1009" s="68">
        <f t="shared" si="19028"/>
        <v>0</v>
      </c>
      <c r="AP1009" s="68">
        <f t="shared" si="19028"/>
        <v>0</v>
      </c>
      <c r="AQ1009" s="68">
        <f t="shared" si="19028"/>
        <v>0</v>
      </c>
      <c r="AR1009" s="68">
        <f t="shared" si="19028"/>
        <v>0</v>
      </c>
      <c r="AS1009" s="68">
        <f t="shared" si="19028"/>
        <v>0</v>
      </c>
      <c r="AT1009" s="68">
        <f t="shared" si="19028"/>
        <v>0</v>
      </c>
      <c r="AU1009" s="68">
        <f t="shared" si="19028"/>
        <v>0</v>
      </c>
      <c r="AV1009" s="68">
        <f t="shared" si="19028"/>
        <v>0</v>
      </c>
      <c r="AW1009" s="68">
        <f t="shared" si="19028"/>
        <v>0</v>
      </c>
      <c r="AX1009" s="68">
        <f t="shared" si="19028"/>
        <v>0</v>
      </c>
      <c r="AY1009" s="68">
        <f t="shared" si="19028"/>
        <v>0</v>
      </c>
      <c r="AZ1009" s="68">
        <f t="shared" si="19028"/>
        <v>0</v>
      </c>
      <c r="BA1009" s="68">
        <f t="shared" si="19028"/>
        <v>0</v>
      </c>
      <c r="BB1009" s="68">
        <f t="shared" si="19028"/>
        <v>0</v>
      </c>
      <c r="BC1009" s="68">
        <f t="shared" si="19028"/>
        <v>0</v>
      </c>
      <c r="BD1009" s="68">
        <f t="shared" si="19028"/>
        <v>0</v>
      </c>
      <c r="BE1009" s="68">
        <f t="shared" si="19028"/>
        <v>0</v>
      </c>
      <c r="BF1009" s="68">
        <f t="shared" si="19028"/>
        <v>0</v>
      </c>
      <c r="BG1009" s="68">
        <f t="shared" si="19028"/>
        <v>0</v>
      </c>
      <c r="BH1009" s="68">
        <f t="shared" si="19028"/>
        <v>0</v>
      </c>
      <c r="BI1009" s="68">
        <f t="shared" si="19028"/>
        <v>0</v>
      </c>
      <c r="BJ1009" s="68">
        <f t="shared" si="19028"/>
        <v>0</v>
      </c>
      <c r="BK1009" s="68">
        <f t="shared" si="19028"/>
        <v>0</v>
      </c>
      <c r="BL1009" s="68">
        <f t="shared" si="19028"/>
        <v>0</v>
      </c>
      <c r="BM1009" s="68">
        <f t="shared" si="19028"/>
        <v>0</v>
      </c>
      <c r="BN1009" s="362"/>
      <c r="BO1009" s="364"/>
      <c r="BP1009" s="366"/>
      <c r="BQ1009" s="366"/>
      <c r="BR1009" s="106"/>
      <c r="BS1009" s="106"/>
      <c r="BT1009" s="106"/>
      <c r="BU1009" s="106"/>
      <c r="BV1009" s="106"/>
      <c r="BW1009" s="106"/>
      <c r="BX1009" s="106"/>
      <c r="BY1009" s="106"/>
      <c r="BZ1009" s="106"/>
      <c r="CA1009" s="106"/>
      <c r="CB1009" s="106"/>
      <c r="CC1009" s="106"/>
      <c r="CD1009" s="106"/>
      <c r="CE1009" s="106"/>
      <c r="CF1009" s="106"/>
      <c r="CG1009" s="106"/>
    </row>
    <row r="1010" spans="1:85" s="245" customFormat="1" ht="29" x14ac:dyDescent="0.35">
      <c r="A1010" s="243"/>
      <c r="B1010" s="128"/>
      <c r="C1010" s="80"/>
      <c r="D1010" s="80"/>
      <c r="E1010" s="80"/>
      <c r="F1010" s="80"/>
      <c r="G1010" s="80"/>
      <c r="H1010" s="80"/>
      <c r="I1010" s="80"/>
      <c r="J1010" s="80"/>
      <c r="K1010" s="80"/>
      <c r="L1010" s="80"/>
      <c r="M1010" s="64"/>
      <c r="N1010" s="7"/>
      <c r="O1010" s="192"/>
      <c r="P1010" s="106"/>
      <c r="Q1010" s="63" t="s">
        <v>144</v>
      </c>
      <c r="R1010" s="68">
        <f>FLOOR(IF(OR(R1005=0,R1005=1),IF(R1003&gt;=R1009,R1009,R1003)+0.00000001,IF(R1007&gt;=R1006,R1006,R1007))+0.00000001,1)</f>
        <v>0</v>
      </c>
      <c r="S1010" s="68">
        <f t="shared" ref="S1010" si="19029">FLOOR(IF(OR(S1005=0,S1005=1),IF(S1009&gt;S1006,S1006,IF(S1003&gt;=S1009,S1009,S1003)+0.00000001),IF(S1007&gt;=S1006,S1006-R1008,S1007-R1008)+0.00000001),1)</f>
        <v>0</v>
      </c>
      <c r="T1010" s="68">
        <f t="shared" ref="T1010" si="19030">FLOOR(IF(OR(T1005=0,T1005=1),IF(T1009&gt;T1006,T1006,IF(T1003&gt;=T1009,T1009,T1003)+0.00000001),IF(T1007&gt;=T1006,T1006-S1008,T1007-S1008)+0.00000001),1)</f>
        <v>0</v>
      </c>
      <c r="U1010" s="68">
        <f t="shared" ref="U1010" si="19031">FLOOR(IF(OR(U1005=0,U1005=1),IF(U1009&gt;U1006,U1006,IF(U1003&gt;=U1009,U1009,U1003)+0.00000001),IF(U1007&gt;=U1006,U1006-T1008,U1007-T1008)+0.00000001),1)</f>
        <v>0</v>
      </c>
      <c r="V1010" s="68">
        <f t="shared" ref="V1010" si="19032">FLOOR(IF(OR(V1005=0,V1005=1),IF(V1009&gt;V1006,V1006,IF(V1003&gt;=V1009,V1009,V1003)+0.00000001),IF(V1007&gt;=V1006,V1006-U1008,V1007-U1008)+0.00000001),1)</f>
        <v>0</v>
      </c>
      <c r="W1010" s="68">
        <f t="shared" ref="W1010" si="19033">FLOOR(IF(OR(W1005=0,W1005=1),IF(W1009&gt;W1006,W1006,IF(W1003&gt;=W1009,W1009,W1003)+0.00000001),IF(W1007&gt;=W1006,W1006-V1008,W1007-V1008)+0.00000001),1)</f>
        <v>0</v>
      </c>
      <c r="X1010" s="68">
        <f t="shared" ref="X1010" si="19034">FLOOR(IF(OR(X1005=0,X1005=1),IF(X1009&gt;X1006,X1006,IF(X1003&gt;=X1009,X1009,X1003)+0.00000001),IF(X1007&gt;=X1006,X1006-W1008,X1007-W1008)+0.00000001),1)</f>
        <v>0</v>
      </c>
      <c r="Y1010" s="68">
        <f t="shared" ref="Y1010" si="19035">FLOOR(IF(OR(Y1005=0,Y1005=1),IF(Y1009&gt;Y1006,Y1006,IF(Y1003&gt;=Y1009,Y1009,Y1003)+0.00000001),IF(Y1007&gt;=Y1006,Y1006-X1008,Y1007-X1008)+0.00000001),1)</f>
        <v>0</v>
      </c>
      <c r="Z1010" s="68">
        <f t="shared" ref="Z1010" si="19036">FLOOR(IF(OR(Z1005=0,Z1005=1),IF(Z1009&gt;Z1006,Z1006,IF(Z1003&gt;=Z1009,Z1009,Z1003)+0.00000001),IF(Z1007&gt;=Z1006,Z1006-Y1008,Z1007-Y1008)+0.00000001),1)</f>
        <v>0</v>
      </c>
      <c r="AA1010" s="68">
        <f t="shared" ref="AA1010" si="19037">FLOOR(IF(OR(AA1005=0,AA1005=1),IF(AA1009&gt;AA1006,AA1006,IF(AA1003&gt;=AA1009,AA1009,AA1003)+0.00000001),IF(AA1007&gt;=AA1006,AA1006-Z1008,AA1007-Z1008)+0.00000001),1)</f>
        <v>0</v>
      </c>
      <c r="AB1010" s="68">
        <f t="shared" ref="AB1010" si="19038">FLOOR(IF(OR(AB1005=0,AB1005=1),IF(AB1009&gt;AB1006,AB1006,IF(AB1003&gt;=AB1009,AB1009,AB1003)+0.00000001),IF(AB1007&gt;=AB1006,AB1006-AA1008,AB1007-AA1008)+0.00000001),1)</f>
        <v>0</v>
      </c>
      <c r="AC1010" s="68">
        <f t="shared" ref="AC1010" si="19039">FLOOR(IF(OR(AC1005=0,AC1005=1),IF(AC1009&gt;AC1006,AC1006,IF(AC1003&gt;=AC1009,AC1009,AC1003)+0.00000001),IF(AC1007&gt;=AC1006,AC1006-AB1008,AC1007-AB1008)+0.00000001),1)</f>
        <v>0</v>
      </c>
      <c r="AD1010" s="68">
        <f t="shared" ref="AD1010" si="19040">FLOOR(IF(OR(AD1005=0,AD1005=1),IF(AD1009&gt;AD1006,AD1006,IF(AD1003&gt;=AD1009,AD1009,AD1003)+0.00000001),IF(AD1007&gt;=AD1006,AD1006-AC1008,AD1007-AC1008)+0.00000001),1)</f>
        <v>0</v>
      </c>
      <c r="AE1010" s="68">
        <f t="shared" ref="AE1010" si="19041">FLOOR(IF(OR(AE1005=0,AE1005=1),IF(AE1009&gt;AE1006,AE1006,IF(AE1003&gt;=AE1009,AE1009,AE1003)+0.00000001),IF(AE1007&gt;=AE1006,AE1006-AD1008,AE1007-AD1008)+0.00000001),1)</f>
        <v>0</v>
      </c>
      <c r="AF1010" s="68">
        <f t="shared" ref="AF1010" si="19042">FLOOR(IF(OR(AF1005=0,AF1005=1),IF(AF1009&gt;AF1006,AF1006,IF(AF1003&gt;=AF1009,AF1009,AF1003)+0.00000001),IF(AF1007&gt;=AF1006,AF1006-AE1008,AF1007-AE1008)+0.00000001),1)</f>
        <v>0</v>
      </c>
      <c r="AG1010" s="68">
        <f t="shared" ref="AG1010" si="19043">FLOOR(IF(OR(AG1005=0,AG1005=1),IF(AG1009&gt;AG1006,AG1006,IF(AG1003&gt;=AG1009,AG1009,AG1003)+0.00000001),IF(AG1007&gt;=AG1006,AG1006-AF1008,AG1007-AF1008)+0.00000001),1)</f>
        <v>0</v>
      </c>
      <c r="AH1010" s="68">
        <f t="shared" ref="AH1010" si="19044">FLOOR(IF(OR(AH1005=0,AH1005=1),IF(AH1009&gt;AH1006,AH1006,IF(AH1003&gt;=AH1009,AH1009,AH1003)+0.00000001),IF(AH1007&gt;=AH1006,AH1006-AG1008,AH1007-AG1008)+0.00000001),1)</f>
        <v>0</v>
      </c>
      <c r="AI1010" s="68">
        <f t="shared" ref="AI1010" si="19045">FLOOR(IF(OR(AI1005=0,AI1005=1),IF(AI1009&gt;AI1006,AI1006,IF(AI1003&gt;=AI1009,AI1009,AI1003)+0.00000001),IF(AI1007&gt;=AI1006,AI1006-AH1008,AI1007-AH1008)+0.00000001),1)</f>
        <v>0</v>
      </c>
      <c r="AJ1010" s="68">
        <f t="shared" ref="AJ1010" si="19046">FLOOR(IF(OR(AJ1005=0,AJ1005=1),IF(AJ1009&gt;AJ1006,AJ1006,IF(AJ1003&gt;=AJ1009,AJ1009,AJ1003)+0.00000001),IF(AJ1007&gt;=AJ1006,AJ1006-AI1008,AJ1007-AI1008)+0.00000001),1)</f>
        <v>0</v>
      </c>
      <c r="AK1010" s="68">
        <f t="shared" ref="AK1010" si="19047">FLOOR(IF(OR(AK1005=0,AK1005=1),IF(AK1009&gt;AK1006,AK1006,IF(AK1003&gt;=AK1009,AK1009,AK1003)+0.00000001),IF(AK1007&gt;=AK1006,AK1006-AJ1008,AK1007-AJ1008)+0.00000001),1)</f>
        <v>0</v>
      </c>
      <c r="AL1010" s="68">
        <f t="shared" ref="AL1010" si="19048">FLOOR(IF(OR(AL1005=0,AL1005=1),IF(AL1009&gt;AL1006,AL1006,IF(AL1003&gt;=AL1009,AL1009,AL1003)+0.00000001),IF(AL1007&gt;=AL1006,AL1006-AK1008,AL1007-AK1008)+0.00000001),1)</f>
        <v>0</v>
      </c>
      <c r="AM1010" s="68">
        <f t="shared" ref="AM1010" si="19049">FLOOR(IF(OR(AM1005=0,AM1005=1),IF(AM1009&gt;AM1006,AM1006,IF(AM1003&gt;=AM1009,AM1009,AM1003)+0.00000001),IF(AM1007&gt;=AM1006,AM1006-AL1008,AM1007-AL1008)+0.00000001),1)</f>
        <v>0</v>
      </c>
      <c r="AN1010" s="68">
        <f t="shared" ref="AN1010" si="19050">FLOOR(IF(OR(AN1005=0,AN1005=1),IF(AN1009&gt;AN1006,AN1006,IF(AN1003&gt;=AN1009,AN1009,AN1003)+0.00000001),IF(AN1007&gt;=AN1006,AN1006-AM1008,AN1007-AM1008)+0.00000001),1)</f>
        <v>0</v>
      </c>
      <c r="AO1010" s="68">
        <f t="shared" ref="AO1010" si="19051">FLOOR(IF(OR(AO1005=0,AO1005=1),IF(AO1009&gt;AO1006,AO1006,IF(AO1003&gt;=AO1009,AO1009,AO1003)+0.00000001),IF(AO1007&gt;=AO1006,AO1006-AN1008,AO1007-AN1008)+0.00000001),1)</f>
        <v>0</v>
      </c>
      <c r="AP1010" s="68">
        <f t="shared" ref="AP1010" si="19052">FLOOR(IF(OR(AP1005=0,AP1005=1),IF(AP1009&gt;AP1006,AP1006,IF(AP1003&gt;=AP1009,AP1009,AP1003)+0.00000001),IF(AP1007&gt;=AP1006,AP1006-AO1008,AP1007-AO1008)+0.00000001),1)</f>
        <v>0</v>
      </c>
      <c r="AQ1010" s="68">
        <f t="shared" ref="AQ1010" si="19053">FLOOR(IF(OR(AQ1005=0,AQ1005=1),IF(AQ1009&gt;AQ1006,AQ1006,IF(AQ1003&gt;=AQ1009,AQ1009,AQ1003)+0.00000001),IF(AQ1007&gt;=AQ1006,AQ1006-AP1008,AQ1007-AP1008)+0.00000001),1)</f>
        <v>0</v>
      </c>
      <c r="AR1010" s="68">
        <f t="shared" ref="AR1010" si="19054">FLOOR(IF(OR(AR1005=0,AR1005=1),IF(AR1009&gt;AR1006,AR1006,IF(AR1003&gt;=AR1009,AR1009,AR1003)+0.00000001),IF(AR1007&gt;=AR1006,AR1006-AQ1008,AR1007-AQ1008)+0.00000001),1)</f>
        <v>0</v>
      </c>
      <c r="AS1010" s="68">
        <f t="shared" ref="AS1010" si="19055">FLOOR(IF(OR(AS1005=0,AS1005=1),IF(AS1009&gt;AS1006,AS1006,IF(AS1003&gt;=AS1009,AS1009,AS1003)+0.00000001),IF(AS1007&gt;=AS1006,AS1006-AR1008,AS1007-AR1008)+0.00000001),1)</f>
        <v>0</v>
      </c>
      <c r="AT1010" s="68">
        <f t="shared" ref="AT1010" si="19056">FLOOR(IF(OR(AT1005=0,AT1005=1),IF(AT1009&gt;AT1006,AT1006,IF(AT1003&gt;=AT1009,AT1009,AT1003)+0.00000001),IF(AT1007&gt;=AT1006,AT1006-AS1008,AT1007-AS1008)+0.00000001),1)</f>
        <v>0</v>
      </c>
      <c r="AU1010" s="68">
        <f t="shared" ref="AU1010" si="19057">FLOOR(IF(OR(AU1005=0,AU1005=1),IF(AU1009&gt;AU1006,AU1006,IF(AU1003&gt;=AU1009,AU1009,AU1003)+0.00000001),IF(AU1007&gt;=AU1006,AU1006-AT1008,AU1007-AT1008)+0.00000001),1)</f>
        <v>0</v>
      </c>
      <c r="AV1010" s="68">
        <f t="shared" ref="AV1010" si="19058">FLOOR(IF(OR(AV1005=0,AV1005=1),IF(AV1009&gt;AV1006,AV1006,IF(AV1003&gt;=AV1009,AV1009,AV1003)+0.00000001),IF(AV1007&gt;=AV1006,AV1006-AU1008,AV1007-AU1008)+0.00000001),1)</f>
        <v>0</v>
      </c>
      <c r="AW1010" s="68">
        <f t="shared" ref="AW1010" si="19059">FLOOR(IF(OR(AW1005=0,AW1005=1),IF(AW1009&gt;AW1006,AW1006,IF(AW1003&gt;=AW1009,AW1009,AW1003)+0.00000001),IF(AW1007&gt;=AW1006,AW1006-AV1008,AW1007-AV1008)+0.00000001),1)</f>
        <v>0</v>
      </c>
      <c r="AX1010" s="68">
        <f t="shared" ref="AX1010" si="19060">FLOOR(IF(OR(AX1005=0,AX1005=1),IF(AX1009&gt;AX1006,AX1006,IF(AX1003&gt;=AX1009,AX1009,AX1003)+0.00000001),IF(AX1007&gt;=AX1006,AX1006-AW1008,AX1007-AW1008)+0.00000001),1)</f>
        <v>0</v>
      </c>
      <c r="AY1010" s="68">
        <f t="shared" ref="AY1010" si="19061">FLOOR(IF(OR(AY1005=0,AY1005=1),IF(AY1009&gt;AY1006,AY1006,IF(AY1003&gt;=AY1009,AY1009,AY1003)+0.00000001),IF(AY1007&gt;=AY1006,AY1006-AX1008,AY1007-AX1008)+0.00000001),1)</f>
        <v>0</v>
      </c>
      <c r="AZ1010" s="68">
        <f t="shared" ref="AZ1010" si="19062">FLOOR(IF(OR(AZ1005=0,AZ1005=1),IF(AZ1009&gt;AZ1006,AZ1006,IF(AZ1003&gt;=AZ1009,AZ1009,AZ1003)+0.00000001),IF(AZ1007&gt;=AZ1006,AZ1006-AY1008,AZ1007-AY1008)+0.00000001),1)</f>
        <v>0</v>
      </c>
      <c r="BA1010" s="68">
        <f t="shared" ref="BA1010" si="19063">FLOOR(IF(OR(BA1005=0,BA1005=1),IF(BA1009&gt;BA1006,BA1006,IF(BA1003&gt;=BA1009,BA1009,BA1003)+0.00000001),IF(BA1007&gt;=BA1006,BA1006-AZ1008,BA1007-AZ1008)+0.00000001),1)</f>
        <v>0</v>
      </c>
      <c r="BB1010" s="68">
        <f t="shared" ref="BB1010" si="19064">FLOOR(IF(OR(BB1005=0,BB1005=1),IF(BB1009&gt;BB1006,BB1006,IF(BB1003&gt;=BB1009,BB1009,BB1003)+0.00000001),IF(BB1007&gt;=BB1006,BB1006-BA1008,BB1007-BA1008)+0.00000001),1)</f>
        <v>0</v>
      </c>
      <c r="BC1010" s="68">
        <f t="shared" ref="BC1010" si="19065">FLOOR(IF(OR(BC1005=0,BC1005=1),IF(BC1009&gt;BC1006,BC1006,IF(BC1003&gt;=BC1009,BC1009,BC1003)+0.00000001),IF(BC1007&gt;=BC1006,BC1006-BB1008,BC1007-BB1008)+0.00000001),1)</f>
        <v>0</v>
      </c>
      <c r="BD1010" s="68">
        <f t="shared" ref="BD1010" si="19066">FLOOR(IF(OR(BD1005=0,BD1005=1),IF(BD1009&gt;BD1006,BD1006,IF(BD1003&gt;=BD1009,BD1009,BD1003)+0.00000001),IF(BD1007&gt;=BD1006,BD1006-BC1008,BD1007-BC1008)+0.00000001),1)</f>
        <v>0</v>
      </c>
      <c r="BE1010" s="68">
        <f t="shared" ref="BE1010" si="19067">FLOOR(IF(OR(BE1005=0,BE1005=1),IF(BE1009&gt;BE1006,BE1006,IF(BE1003&gt;=BE1009,BE1009,BE1003)+0.00000001),IF(BE1007&gt;=BE1006,BE1006-BD1008,BE1007-BD1008)+0.00000001),1)</f>
        <v>0</v>
      </c>
      <c r="BF1010" s="68">
        <f t="shared" ref="BF1010" si="19068">FLOOR(IF(OR(BF1005=0,BF1005=1),IF(BF1009&gt;BF1006,BF1006,IF(BF1003&gt;=BF1009,BF1009,BF1003)+0.00000001),IF(BF1007&gt;=BF1006,BF1006-BE1008,BF1007-BE1008)+0.00000001),1)</f>
        <v>0</v>
      </c>
      <c r="BG1010" s="68">
        <f t="shared" ref="BG1010" si="19069">FLOOR(IF(OR(BG1005=0,BG1005=1),IF(BG1009&gt;BG1006,BG1006,IF(BG1003&gt;=BG1009,BG1009,BG1003)+0.00000001),IF(BG1007&gt;=BG1006,BG1006-BF1008,BG1007-BF1008)+0.00000001),1)</f>
        <v>0</v>
      </c>
      <c r="BH1010" s="68">
        <f t="shared" ref="BH1010" si="19070">FLOOR(IF(OR(BH1005=0,BH1005=1),IF(BH1009&gt;BH1006,BH1006,IF(BH1003&gt;=BH1009,BH1009,BH1003)+0.00000001),IF(BH1007&gt;=BH1006,BH1006-BG1008,BH1007-BG1008)+0.00000001),1)</f>
        <v>0</v>
      </c>
      <c r="BI1010" s="68">
        <f t="shared" ref="BI1010" si="19071">FLOOR(IF(OR(BI1005=0,BI1005=1),IF(BI1009&gt;BI1006,BI1006,IF(BI1003&gt;=BI1009,BI1009,BI1003)+0.00000001),IF(BI1007&gt;=BI1006,BI1006-BH1008,BI1007-BH1008)+0.00000001),1)</f>
        <v>0</v>
      </c>
      <c r="BJ1010" s="68">
        <f t="shared" ref="BJ1010" si="19072">FLOOR(IF(OR(BJ1005=0,BJ1005=1),IF(BJ1009&gt;BJ1006,BJ1006,IF(BJ1003&gt;=BJ1009,BJ1009,BJ1003)+0.00000001),IF(BJ1007&gt;=BJ1006,BJ1006-BI1008,BJ1007-BI1008)+0.00000001),1)</f>
        <v>0</v>
      </c>
      <c r="BK1010" s="68">
        <f t="shared" ref="BK1010" si="19073">FLOOR(IF(OR(BK1005=0,BK1005=1),IF(BK1009&gt;BK1006,BK1006,IF(BK1003&gt;=BK1009,BK1009,BK1003)+0.00000001),IF(BK1007&gt;=BK1006,BK1006-BJ1008,BK1007-BJ1008)+0.00000001),1)</f>
        <v>0</v>
      </c>
      <c r="BL1010" s="68">
        <f t="shared" ref="BL1010" si="19074">FLOOR(IF(OR(BL1005=0,BL1005=1),IF(BL1009&gt;BL1006,BL1006,IF(BL1003&gt;=BL1009,BL1009,BL1003)+0.00000001),IF(BL1007&gt;=BL1006,BL1006-BK1008,BL1007-BK1008)+0.00000001),1)</f>
        <v>0</v>
      </c>
      <c r="BM1010" s="68">
        <f t="shared" ref="BM1010" si="19075">FLOOR(IF(OR(BM1005=0,BM1005=1),IF(BM1009&gt;BM1006,BM1006,IF(BM1003&gt;=BM1009,BM1009,BM1003)+0.00000001),IF(BM1007&gt;=BM1006,BM1006-BL1008,BM1007-BL1008)+0.00000001),1)</f>
        <v>0</v>
      </c>
      <c r="BN1010" s="362"/>
      <c r="BO1010" s="364"/>
      <c r="BP1010" s="366"/>
      <c r="BQ1010" s="366"/>
      <c r="BR1010" s="106"/>
      <c r="BS1010" s="106"/>
      <c r="BT1010" s="106"/>
      <c r="BU1010" s="106"/>
      <c r="BV1010" s="106"/>
      <c r="BW1010" s="106"/>
      <c r="BX1010" s="106"/>
      <c r="BY1010" s="106"/>
      <c r="BZ1010" s="106"/>
      <c r="CA1010" s="106"/>
      <c r="CB1010" s="106"/>
      <c r="CC1010" s="106"/>
      <c r="CD1010" s="106"/>
      <c r="CE1010" s="106"/>
      <c r="CF1010" s="106"/>
      <c r="CG1010" s="106"/>
    </row>
    <row r="1011" spans="1:85" s="245" customFormat="1" ht="25.4" customHeight="1" thickBot="1" x14ac:dyDescent="0.4">
      <c r="A1011" s="243"/>
      <c r="B1011" s="129"/>
      <c r="C1011" s="69"/>
      <c r="D1011" s="69"/>
      <c r="E1011" s="69"/>
      <c r="F1011" s="69"/>
      <c r="G1011" s="69"/>
      <c r="H1011" s="69"/>
      <c r="I1011" s="69"/>
      <c r="J1011" s="69"/>
      <c r="K1011" s="69"/>
      <c r="L1011" s="69"/>
      <c r="M1011" s="70"/>
      <c r="N1011" s="7"/>
      <c r="O1011" s="193"/>
      <c r="P1011" s="106"/>
      <c r="Q1011" s="216" t="s">
        <v>145</v>
      </c>
      <c r="R1011" s="72">
        <f>IF($J1002="Ano",R1010*'Podpůrná data'!$B$5,R1010*'Podpůrná data'!$B$3)</f>
        <v>0</v>
      </c>
      <c r="S1011" s="72">
        <f>IF($J1002="Ano",S1010*'Podpůrná data'!$B$5,S1010*'Podpůrná data'!$B$3)</f>
        <v>0</v>
      </c>
      <c r="T1011" s="72">
        <f>IF($J1002="Ano",T1010*'Podpůrná data'!$B$5,T1010*'Podpůrná data'!$B$3)</f>
        <v>0</v>
      </c>
      <c r="U1011" s="72">
        <f>IF($J1002="Ano",U1010*'Podpůrná data'!$B$5,U1010*'Podpůrná data'!$B$3)</f>
        <v>0</v>
      </c>
      <c r="V1011" s="72">
        <f>IF($J1002="Ano",V1010*'Podpůrná data'!$B$5,V1010*'Podpůrná data'!$B$3)</f>
        <v>0</v>
      </c>
      <c r="W1011" s="72">
        <f>IF($J1002="Ano",W1010*'Podpůrná data'!$B$5,W1010*'Podpůrná data'!$B$3)</f>
        <v>0</v>
      </c>
      <c r="X1011" s="72">
        <f>IF($J1002="Ano",X1010*'Podpůrná data'!$B$5,X1010*'Podpůrná data'!$B$3)</f>
        <v>0</v>
      </c>
      <c r="Y1011" s="72">
        <f>IF($J1002="Ano",Y1010*'Podpůrná data'!$B$5,Y1010*'Podpůrná data'!$B$3)</f>
        <v>0</v>
      </c>
      <c r="Z1011" s="72">
        <f>IF($J1002="Ano",Z1010*'Podpůrná data'!$B$5,Z1010*'Podpůrná data'!$B$3)</f>
        <v>0</v>
      </c>
      <c r="AA1011" s="72">
        <f>IF($J1002="Ano",AA1010*'Podpůrná data'!$B$5,AA1010*'Podpůrná data'!$B$3)</f>
        <v>0</v>
      </c>
      <c r="AB1011" s="72">
        <f>IF($J1002="Ano",AB1010*'Podpůrná data'!$B$5,AB1010*'Podpůrná data'!$B$3)</f>
        <v>0</v>
      </c>
      <c r="AC1011" s="72">
        <f>IF($J1002="Ano",AC1010*'Podpůrná data'!$B$5,AC1010*'Podpůrná data'!$B$3)</f>
        <v>0</v>
      </c>
      <c r="AD1011" s="72">
        <f>IF($J1002="Ano",AD1010*'Podpůrná data'!$B$5,AD1010*'Podpůrná data'!$B$3)</f>
        <v>0</v>
      </c>
      <c r="AE1011" s="72">
        <f>IF($J1002="Ano",AE1010*'Podpůrná data'!$B$5,AE1010*'Podpůrná data'!$B$3)</f>
        <v>0</v>
      </c>
      <c r="AF1011" s="72">
        <f>IF($J1002="Ano",AF1010*'Podpůrná data'!$B$5,AF1010*'Podpůrná data'!$B$3)</f>
        <v>0</v>
      </c>
      <c r="AG1011" s="72">
        <f>IF($J1002="Ano",AG1010*'Podpůrná data'!$B$5,AG1010*'Podpůrná data'!$B$3)</f>
        <v>0</v>
      </c>
      <c r="AH1011" s="72">
        <f>IF($J1002="Ano",AH1010*'Podpůrná data'!$B$5,AH1010*'Podpůrná data'!$B$3)</f>
        <v>0</v>
      </c>
      <c r="AI1011" s="72">
        <f>IF($J1002="Ano",AI1010*'Podpůrná data'!$B$5,AI1010*'Podpůrná data'!$B$3)</f>
        <v>0</v>
      </c>
      <c r="AJ1011" s="72">
        <f>IF($J1002="Ano",AJ1010*'Podpůrná data'!$B$5,AJ1010*'Podpůrná data'!$B$3)</f>
        <v>0</v>
      </c>
      <c r="AK1011" s="72">
        <f>IF($J1002="Ano",AK1010*'Podpůrná data'!$B$5,AK1010*'Podpůrná data'!$B$3)</f>
        <v>0</v>
      </c>
      <c r="AL1011" s="72">
        <f>IF($J1002="Ano",AL1010*'Podpůrná data'!$B$5,AL1010*'Podpůrná data'!$B$3)</f>
        <v>0</v>
      </c>
      <c r="AM1011" s="72">
        <f>IF($J1002="Ano",AM1010*'Podpůrná data'!$B$5,AM1010*'Podpůrná data'!$B$3)</f>
        <v>0</v>
      </c>
      <c r="AN1011" s="72">
        <f>IF($J1002="Ano",AN1010*'Podpůrná data'!$B$5,AN1010*'Podpůrná data'!$B$3)</f>
        <v>0</v>
      </c>
      <c r="AO1011" s="72">
        <f>IF($J1002="Ano",AO1010*'Podpůrná data'!$B$5,AO1010*'Podpůrná data'!$B$3)</f>
        <v>0</v>
      </c>
      <c r="AP1011" s="72">
        <f>IF($J1002="Ano",AP1010*'Podpůrná data'!$B$5,AP1010*'Podpůrná data'!$B$3)</f>
        <v>0</v>
      </c>
      <c r="AQ1011" s="72">
        <f>IF($J1002="Ano",AQ1010*'Podpůrná data'!$B$5,AQ1010*'Podpůrná data'!$B$3)</f>
        <v>0</v>
      </c>
      <c r="AR1011" s="72">
        <f>IF($J1002="Ano",AR1010*'Podpůrná data'!$B$5,AR1010*'Podpůrná data'!$B$3)</f>
        <v>0</v>
      </c>
      <c r="AS1011" s="72">
        <f>IF($J1002="Ano",AS1010*'Podpůrná data'!$B$5,AS1010*'Podpůrná data'!$B$3)</f>
        <v>0</v>
      </c>
      <c r="AT1011" s="72">
        <f>IF($J1002="Ano",AT1010*'Podpůrná data'!$B$5,AT1010*'Podpůrná data'!$B$3)</f>
        <v>0</v>
      </c>
      <c r="AU1011" s="72">
        <f>IF($J1002="Ano",AU1010*'Podpůrná data'!$B$5,AU1010*'Podpůrná data'!$B$3)</f>
        <v>0</v>
      </c>
      <c r="AV1011" s="72">
        <f>IF($J1002="Ano",AV1010*'Podpůrná data'!$B$5,AV1010*'Podpůrná data'!$B$3)</f>
        <v>0</v>
      </c>
      <c r="AW1011" s="72">
        <f>IF($J1002="Ano",AW1010*'Podpůrná data'!$B$5,AW1010*'Podpůrná data'!$B$3)</f>
        <v>0</v>
      </c>
      <c r="AX1011" s="72">
        <f>IF($J1002="Ano",AX1010*'Podpůrná data'!$B$5,AX1010*'Podpůrná data'!$B$3)</f>
        <v>0</v>
      </c>
      <c r="AY1011" s="72">
        <f>IF($J1002="Ano",AY1010*'Podpůrná data'!$B$5,AY1010*'Podpůrná data'!$B$3)</f>
        <v>0</v>
      </c>
      <c r="AZ1011" s="72">
        <f>IF($J1002="Ano",AZ1010*'Podpůrná data'!$B$5,AZ1010*'Podpůrná data'!$B$3)</f>
        <v>0</v>
      </c>
      <c r="BA1011" s="72">
        <f>IF($J1002="Ano",BA1010*'Podpůrná data'!$B$5,BA1010*'Podpůrná data'!$B$3)</f>
        <v>0</v>
      </c>
      <c r="BB1011" s="72">
        <f>IF($J1002="Ano",BB1010*'Podpůrná data'!$B$5,BB1010*'Podpůrná data'!$B$3)</f>
        <v>0</v>
      </c>
      <c r="BC1011" s="72">
        <f>IF($J1002="Ano",BC1010*'Podpůrná data'!$B$5,BC1010*'Podpůrná data'!$B$3)</f>
        <v>0</v>
      </c>
      <c r="BD1011" s="72">
        <f>IF($J1002="Ano",BD1010*'Podpůrná data'!$B$5,BD1010*'Podpůrná data'!$B$3)</f>
        <v>0</v>
      </c>
      <c r="BE1011" s="72">
        <f>IF($J1002="Ano",BE1010*'Podpůrná data'!$B$5,BE1010*'Podpůrná data'!$B$3)</f>
        <v>0</v>
      </c>
      <c r="BF1011" s="72">
        <f>IF($J1002="Ano",BF1010*'Podpůrná data'!$B$5,BF1010*'Podpůrná data'!$B$3)</f>
        <v>0</v>
      </c>
      <c r="BG1011" s="72">
        <f>IF($J1002="Ano",BG1010*'Podpůrná data'!$B$5,BG1010*'Podpůrná data'!$B$3)</f>
        <v>0</v>
      </c>
      <c r="BH1011" s="72">
        <f>IF($J1002="Ano",BH1010*'Podpůrná data'!$B$5,BH1010*'Podpůrná data'!$B$3)</f>
        <v>0</v>
      </c>
      <c r="BI1011" s="72">
        <f>IF($J1002="Ano",BI1010*'Podpůrná data'!$B$5,BI1010*'Podpůrná data'!$B$3)</f>
        <v>0</v>
      </c>
      <c r="BJ1011" s="72">
        <f>IF($J1002="Ano",BJ1010*'Podpůrná data'!$B$5,BJ1010*'Podpůrná data'!$B$3)</f>
        <v>0</v>
      </c>
      <c r="BK1011" s="72">
        <f>IF($J1002="Ano",BK1010*'Podpůrná data'!$B$5,BK1010*'Podpůrná data'!$B$3)</f>
        <v>0</v>
      </c>
      <c r="BL1011" s="72">
        <f>IF($J1002="Ano",BL1010*'Podpůrná data'!$B$5,BL1010*'Podpůrná data'!$B$3)</f>
        <v>0</v>
      </c>
      <c r="BM1011" s="72">
        <f>IF($J1002="Ano",BM1010*'Podpůrná data'!$B$5,BM1010*'Podpůrná data'!$B$3)</f>
        <v>0</v>
      </c>
      <c r="BN1011" s="363"/>
      <c r="BO1011" s="365"/>
      <c r="BP1011" s="367"/>
      <c r="BQ1011" s="367"/>
      <c r="BR1011" s="106"/>
      <c r="BS1011" s="178">
        <f>SUMIFS($R1011:$BM1011,$R1001:$BM1001,"1. ZoR")</f>
        <v>0</v>
      </c>
      <c r="BT1011" s="178">
        <f>SUMIFS($R1011:$BM1011,$R1001:$BM1001,"2. ZoR")</f>
        <v>0</v>
      </c>
      <c r="BU1011" s="178">
        <f>SUMIFS($R1011:$BM1011,$R1001:$BM1001,"3. ZoR")</f>
        <v>0</v>
      </c>
      <c r="BV1011" s="178">
        <f>SUMIFS($R1011:$BM1011,$R1001:$BM1001,"4. ZoR")</f>
        <v>0</v>
      </c>
      <c r="BW1011" s="178">
        <f>SUMIFS($R1011:$BM1011,$R1001:$BM1001,"5. ZoR")</f>
        <v>0</v>
      </c>
      <c r="BX1011" s="178">
        <f>SUMIFS($R1011:$BM1011,$R1001:$BM1001,"6. ZoR")</f>
        <v>0</v>
      </c>
      <c r="BY1011" s="178">
        <f>SUMIFS($R1011:$BM1011,$R1001:$BM1001,"7. ZoR")</f>
        <v>0</v>
      </c>
      <c r="BZ1011" s="178">
        <f>SUMIFS($R1011:$BM1011,$R1001:$BM1001,"8. ZoR")</f>
        <v>0</v>
      </c>
      <c r="CA1011" s="178">
        <f>SUMIFS($R1011:$BM1011,$R1001:$BM1001,"9. ZoR")</f>
        <v>0</v>
      </c>
      <c r="CB1011" s="178">
        <f>SUMIFS($R1011:$BM1011,$R1001:$BM1001,"10. ZoR")</f>
        <v>0</v>
      </c>
      <c r="CC1011" s="178">
        <f>SUMIFS($R1011:$BM1011,$R1001:$BM1001,"11. ZoR")</f>
        <v>0</v>
      </c>
      <c r="CD1011" s="178">
        <f>SUMIFS($R1011:$BM1011,$R1001:$BM1001,"12. ZoR")</f>
        <v>0</v>
      </c>
      <c r="CE1011" s="178">
        <f>SUMIFS($R1011:$BM1011,$R1001:$BM1001,"13. ZoR")</f>
        <v>0</v>
      </c>
      <c r="CF1011" s="178">
        <f>SUMIFS($R1011:$BM1011,$R1001:$BM1001,"14. ZoR")</f>
        <v>0</v>
      </c>
      <c r="CG1011" s="178">
        <f>SUMIFS($R1011:$BM1011,$R1001:$BM1001,"15. ZoR")</f>
        <v>0</v>
      </c>
    </row>
    <row r="1012" spans="1:85" ht="15" hidden="1" thickBot="1" x14ac:dyDescent="0.4">
      <c r="B1012" s="105"/>
      <c r="C1012" s="130"/>
      <c r="D1012" s="130"/>
      <c r="E1012" s="130"/>
      <c r="F1012" s="130"/>
      <c r="G1012" s="130"/>
      <c r="H1012" s="105"/>
      <c r="I1012" s="105"/>
      <c r="J1012" s="105"/>
      <c r="K1012" s="105"/>
      <c r="L1012" s="105"/>
      <c r="M1012" s="105"/>
      <c r="N1012" s="7"/>
      <c r="O1012" s="105"/>
      <c r="P1012" s="105"/>
      <c r="Q1012" s="105"/>
      <c r="R1012" s="105"/>
      <c r="S1012" s="105"/>
      <c r="T1012" s="7"/>
      <c r="U1012" s="105"/>
      <c r="V1012" s="105"/>
      <c r="W1012" s="105"/>
      <c r="X1012" s="105"/>
      <c r="Y1012" s="105"/>
      <c r="Z1012" s="105"/>
      <c r="AA1012" s="105"/>
      <c r="AB1012" s="105"/>
      <c r="AC1012" s="105"/>
      <c r="AD1012" s="105"/>
      <c r="AE1012" s="105"/>
      <c r="AF1012" s="105"/>
      <c r="AG1012" s="105"/>
      <c r="AH1012" s="105"/>
      <c r="AI1012" s="105"/>
      <c r="AJ1012" s="105"/>
      <c r="AK1012" s="105"/>
      <c r="AL1012" s="105"/>
      <c r="AM1012" s="105"/>
      <c r="AN1012" s="105"/>
      <c r="AO1012" s="105"/>
      <c r="AP1012" s="105"/>
      <c r="AQ1012" s="105"/>
      <c r="AR1012" s="105"/>
      <c r="AS1012" s="105"/>
      <c r="AT1012" s="105"/>
      <c r="AU1012" s="105"/>
      <c r="AV1012" s="105"/>
      <c r="AW1012" s="105"/>
      <c r="AX1012" s="105"/>
      <c r="AY1012" s="105"/>
      <c r="AZ1012" s="105"/>
      <c r="BA1012" s="105"/>
      <c r="BB1012" s="105"/>
      <c r="BC1012" s="105"/>
      <c r="BD1012" s="105"/>
      <c r="BE1012" s="105"/>
      <c r="BF1012" s="105"/>
      <c r="BG1012" s="105"/>
      <c r="BH1012" s="105"/>
      <c r="BI1012" s="105"/>
      <c r="BJ1012" s="105"/>
      <c r="BK1012" s="105"/>
      <c r="BL1012" s="105"/>
      <c r="BM1012" s="105"/>
      <c r="BN1012" s="105"/>
      <c r="BO1012" s="105"/>
      <c r="BP1012" s="105"/>
      <c r="BQ1012" s="105"/>
      <c r="BR1012" s="105"/>
      <c r="BS1012" s="105"/>
      <c r="BT1012" s="105"/>
      <c r="BU1012" s="105"/>
      <c r="BV1012" s="105"/>
      <c r="BW1012" s="105"/>
      <c r="BX1012" s="105"/>
      <c r="BY1012" s="105"/>
      <c r="BZ1012" s="105"/>
      <c r="CA1012" s="105"/>
      <c r="CB1012" s="105"/>
      <c r="CC1012" s="105"/>
      <c r="CD1012" s="105"/>
      <c r="CE1012" s="105"/>
      <c r="CF1012" s="105"/>
      <c r="CG1012" s="105"/>
    </row>
    <row r="1013" spans="1:85" s="245" customFormat="1" ht="69.650000000000006" customHeight="1" thickBot="1" x14ac:dyDescent="0.4">
      <c r="A1013" s="249"/>
      <c r="B1013" s="120"/>
      <c r="C1013" s="360" t="s">
        <v>2</v>
      </c>
      <c r="D1013" s="121"/>
      <c r="E1013" s="131" t="s">
        <v>206</v>
      </c>
      <c r="F1013" s="131" t="s">
        <v>444</v>
      </c>
      <c r="G1013" s="131" t="s">
        <v>208</v>
      </c>
      <c r="H1013" s="122" t="s">
        <v>94</v>
      </c>
      <c r="I1013" s="122" t="s">
        <v>95</v>
      </c>
      <c r="J1013" s="122" t="s">
        <v>96</v>
      </c>
      <c r="K1013" s="122" t="s">
        <v>216</v>
      </c>
      <c r="L1013" s="122" t="s">
        <v>218</v>
      </c>
      <c r="M1013" s="138" t="s">
        <v>1</v>
      </c>
      <c r="N1013" s="7"/>
      <c r="O1013" s="124">
        <v>208002</v>
      </c>
      <c r="P1013" s="106"/>
      <c r="Q1013" s="194" t="s">
        <v>128</v>
      </c>
      <c r="R1013" s="83" t="s">
        <v>4</v>
      </c>
      <c r="S1013" s="83" t="s">
        <v>5</v>
      </c>
      <c r="T1013" s="83" t="s">
        <v>6</v>
      </c>
      <c r="U1013" s="83" t="s">
        <v>7</v>
      </c>
      <c r="V1013" s="83" t="s">
        <v>8</v>
      </c>
      <c r="W1013" s="83" t="s">
        <v>9</v>
      </c>
      <c r="X1013" s="83" t="s">
        <v>10</v>
      </c>
      <c r="Y1013" s="83" t="s">
        <v>11</v>
      </c>
      <c r="Z1013" s="83" t="s">
        <v>12</v>
      </c>
      <c r="AA1013" s="83" t="s">
        <v>13</v>
      </c>
      <c r="AB1013" s="83" t="s">
        <v>14</v>
      </c>
      <c r="AC1013" s="83" t="s">
        <v>15</v>
      </c>
      <c r="AD1013" s="83" t="s">
        <v>16</v>
      </c>
      <c r="AE1013" s="83" t="s">
        <v>17</v>
      </c>
      <c r="AF1013" s="83" t="s">
        <v>18</v>
      </c>
      <c r="AG1013" s="83" t="s">
        <v>19</v>
      </c>
      <c r="AH1013" s="83" t="s">
        <v>20</v>
      </c>
      <c r="AI1013" s="83" t="s">
        <v>21</v>
      </c>
      <c r="AJ1013" s="83" t="s">
        <v>22</v>
      </c>
      <c r="AK1013" s="83" t="s">
        <v>23</v>
      </c>
      <c r="AL1013" s="83" t="s">
        <v>24</v>
      </c>
      <c r="AM1013" s="83" t="s">
        <v>25</v>
      </c>
      <c r="AN1013" s="83" t="s">
        <v>26</v>
      </c>
      <c r="AO1013" s="83" t="s">
        <v>27</v>
      </c>
      <c r="AP1013" s="83" t="s">
        <v>28</v>
      </c>
      <c r="AQ1013" s="83" t="s">
        <v>29</v>
      </c>
      <c r="AR1013" s="83" t="s">
        <v>30</v>
      </c>
      <c r="AS1013" s="83" t="s">
        <v>31</v>
      </c>
      <c r="AT1013" s="83" t="s">
        <v>32</v>
      </c>
      <c r="AU1013" s="83" t="s">
        <v>33</v>
      </c>
      <c r="AV1013" s="83" t="s">
        <v>34</v>
      </c>
      <c r="AW1013" s="83" t="s">
        <v>35</v>
      </c>
      <c r="AX1013" s="83" t="s">
        <v>36</v>
      </c>
      <c r="AY1013" s="83" t="s">
        <v>37</v>
      </c>
      <c r="AZ1013" s="83" t="s">
        <v>38</v>
      </c>
      <c r="BA1013" s="83" t="s">
        <v>39</v>
      </c>
      <c r="BB1013" s="83" t="s">
        <v>40</v>
      </c>
      <c r="BC1013" s="83" t="s">
        <v>41</v>
      </c>
      <c r="BD1013" s="83" t="s">
        <v>42</v>
      </c>
      <c r="BE1013" s="83" t="s">
        <v>43</v>
      </c>
      <c r="BF1013" s="83" t="s">
        <v>44</v>
      </c>
      <c r="BG1013" s="83" t="s">
        <v>45</v>
      </c>
      <c r="BH1013" s="83" t="s">
        <v>46</v>
      </c>
      <c r="BI1013" s="83" t="s">
        <v>47</v>
      </c>
      <c r="BJ1013" s="83" t="s">
        <v>48</v>
      </c>
      <c r="BK1013" s="83" t="s">
        <v>49</v>
      </c>
      <c r="BL1013" s="83" t="s">
        <v>50</v>
      </c>
      <c r="BM1013" s="83" t="s">
        <v>51</v>
      </c>
      <c r="BN1013" s="134" t="s">
        <v>163</v>
      </c>
      <c r="BO1013" s="135" t="s">
        <v>164</v>
      </c>
      <c r="BP1013" s="135" t="s">
        <v>146</v>
      </c>
      <c r="BQ1013" s="135" t="s">
        <v>214</v>
      </c>
      <c r="BR1013" s="106"/>
      <c r="BS1013" s="368" t="s">
        <v>238</v>
      </c>
      <c r="BT1013" s="369"/>
      <c r="BU1013" s="369"/>
      <c r="BV1013" s="369"/>
      <c r="BW1013" s="369"/>
      <c r="BX1013" s="369"/>
      <c r="BY1013" s="369"/>
      <c r="BZ1013" s="369"/>
      <c r="CA1013" s="369"/>
      <c r="CB1013" s="369"/>
      <c r="CC1013" s="369"/>
      <c r="CD1013" s="369"/>
      <c r="CE1013" s="369"/>
      <c r="CF1013" s="369"/>
      <c r="CG1013" s="369"/>
    </row>
    <row r="1014" spans="1:85" s="245" customFormat="1" ht="21" hidden="1" customHeight="1" x14ac:dyDescent="0.35">
      <c r="A1014" s="250"/>
      <c r="B1014" s="113"/>
      <c r="C1014" s="361"/>
      <c r="D1014" s="125"/>
      <c r="E1014" s="125"/>
      <c r="F1014" s="125"/>
      <c r="G1014" s="125"/>
      <c r="H1014" s="370" t="s">
        <v>250</v>
      </c>
      <c r="I1014" s="371" t="s">
        <v>425</v>
      </c>
      <c r="J1014" s="357" t="s">
        <v>97</v>
      </c>
      <c r="K1014" s="357" t="s">
        <v>217</v>
      </c>
      <c r="L1014" s="137"/>
      <c r="M1014" s="373" t="s">
        <v>93</v>
      </c>
      <c r="N1014" s="7"/>
      <c r="O1014" s="375" t="s">
        <v>3</v>
      </c>
      <c r="P1014" s="106"/>
      <c r="Q1014" s="84"/>
      <c r="R1014" s="74">
        <f>MONTH(Úvod!$F$10)</f>
        <v>1</v>
      </c>
      <c r="S1014" s="75">
        <f t="shared" ref="S1014" si="19076">IF(R1014=12,1,R1014+1)</f>
        <v>2</v>
      </c>
      <c r="T1014" s="75">
        <f t="shared" ref="T1014" si="19077">IF(S1014=12,1,S1014+1)</f>
        <v>3</v>
      </c>
      <c r="U1014" s="76">
        <f t="shared" ref="U1014" si="19078">IF(T1014=12,1,T1014+1)</f>
        <v>4</v>
      </c>
      <c r="V1014" s="76">
        <f t="shared" ref="V1014" si="19079">IF(U1014=12,1,U1014+1)</f>
        <v>5</v>
      </c>
      <c r="W1014" s="76">
        <f t="shared" ref="W1014" si="19080">IF(V1014=12,1,V1014+1)</f>
        <v>6</v>
      </c>
      <c r="X1014" s="76">
        <f t="shared" ref="X1014" si="19081">IF(W1014=12,1,W1014+1)</f>
        <v>7</v>
      </c>
      <c r="Y1014" s="76">
        <f t="shared" ref="Y1014" si="19082">IF(X1014=12,1,X1014+1)</f>
        <v>8</v>
      </c>
      <c r="Z1014" s="76">
        <f t="shared" ref="Z1014" si="19083">IF(Y1014=12,1,Y1014+1)</f>
        <v>9</v>
      </c>
      <c r="AA1014" s="76">
        <f>IF(Z1014=12,1,Z1014+1)</f>
        <v>10</v>
      </c>
      <c r="AB1014" s="76">
        <f t="shared" ref="AB1014" si="19084">IF(AA1014=12,1,AA1014+1)</f>
        <v>11</v>
      </c>
      <c r="AC1014" s="76">
        <f t="shared" ref="AC1014" si="19085">IF(AB1014=12,1,AB1014+1)</f>
        <v>12</v>
      </c>
      <c r="AD1014" s="76">
        <f t="shared" ref="AD1014" si="19086">IF(AC1014=12,1,AC1014+1)</f>
        <v>1</v>
      </c>
      <c r="AE1014" s="76">
        <f t="shared" ref="AE1014" si="19087">IF(AD1014=12,1,AD1014+1)</f>
        <v>2</v>
      </c>
      <c r="AF1014" s="76">
        <f t="shared" ref="AF1014" si="19088">IF(AE1014=12,1,AE1014+1)</f>
        <v>3</v>
      </c>
      <c r="AG1014" s="76">
        <f t="shared" ref="AG1014" si="19089">IF(AF1014=12,1,AF1014+1)</f>
        <v>4</v>
      </c>
      <c r="AH1014" s="76">
        <f t="shared" ref="AH1014" si="19090">IF(AG1014=12,1,AG1014+1)</f>
        <v>5</v>
      </c>
      <c r="AI1014" s="76">
        <f t="shared" ref="AI1014" si="19091">IF(AH1014=12,1,AH1014+1)</f>
        <v>6</v>
      </c>
      <c r="AJ1014" s="76">
        <f>IF(AI1014=12,1,AI1014+1)</f>
        <v>7</v>
      </c>
      <c r="AK1014" s="76">
        <f t="shared" ref="AK1014" si="19092">IF(AJ1014=12,1,AJ1014+1)</f>
        <v>8</v>
      </c>
      <c r="AL1014" s="76">
        <f t="shared" ref="AL1014" si="19093">IF(AK1014=12,1,AK1014+1)</f>
        <v>9</v>
      </c>
      <c r="AM1014" s="76">
        <f t="shared" ref="AM1014" si="19094">IF(AL1014=12,1,AL1014+1)</f>
        <v>10</v>
      </c>
      <c r="AN1014" s="76">
        <f t="shared" ref="AN1014" si="19095">IF(AM1014=12,1,AM1014+1)</f>
        <v>11</v>
      </c>
      <c r="AO1014" s="76">
        <f t="shared" ref="AO1014" si="19096">IF(AN1014=12,1,AN1014+1)</f>
        <v>12</v>
      </c>
      <c r="AP1014" s="76">
        <f t="shared" ref="AP1014" si="19097">IF(AO1014=12,1,AO1014+1)</f>
        <v>1</v>
      </c>
      <c r="AQ1014" s="76">
        <f t="shared" ref="AQ1014" si="19098">IF(AP1014=12,1,AP1014+1)</f>
        <v>2</v>
      </c>
      <c r="AR1014" s="76">
        <f t="shared" ref="AR1014" si="19099">IF(AQ1014=12,1,AQ1014+1)</f>
        <v>3</v>
      </c>
      <c r="AS1014" s="76">
        <f t="shared" ref="AS1014" si="19100">IF(AR1014=12,1,AR1014+1)</f>
        <v>4</v>
      </c>
      <c r="AT1014" s="76">
        <f t="shared" ref="AT1014" si="19101">IF(AS1014=12,1,AS1014+1)</f>
        <v>5</v>
      </c>
      <c r="AU1014" s="76">
        <f t="shared" ref="AU1014" si="19102">IF(AT1014=12,1,AT1014+1)</f>
        <v>6</v>
      </c>
      <c r="AV1014" s="76">
        <f t="shared" ref="AV1014" si="19103">IF(AU1014=12,1,AU1014+1)</f>
        <v>7</v>
      </c>
      <c r="AW1014" s="76">
        <f t="shared" ref="AW1014" si="19104">IF(AV1014=12,1,AV1014+1)</f>
        <v>8</v>
      </c>
      <c r="AX1014" s="76">
        <f t="shared" ref="AX1014" si="19105">IF(AW1014=12,1,AW1014+1)</f>
        <v>9</v>
      </c>
      <c r="AY1014" s="76">
        <f t="shared" ref="AY1014" si="19106">IF(AX1014=12,1,AX1014+1)</f>
        <v>10</v>
      </c>
      <c r="AZ1014" s="76">
        <f t="shared" ref="AZ1014" si="19107">IF(AY1014=12,1,AY1014+1)</f>
        <v>11</v>
      </c>
      <c r="BA1014" s="76">
        <f t="shared" ref="BA1014" si="19108">IF(AZ1014=12,1,AZ1014+1)</f>
        <v>12</v>
      </c>
      <c r="BB1014" s="76">
        <f t="shared" ref="BB1014" si="19109">IF(BA1014=12,1,BA1014+1)</f>
        <v>1</v>
      </c>
      <c r="BC1014" s="76">
        <f t="shared" ref="BC1014" si="19110">IF(BB1014=12,1,BB1014+1)</f>
        <v>2</v>
      </c>
      <c r="BD1014" s="76">
        <f t="shared" ref="BD1014" si="19111">IF(BC1014=12,1,BC1014+1)</f>
        <v>3</v>
      </c>
      <c r="BE1014" s="76">
        <f t="shared" ref="BE1014" si="19112">IF(BD1014=12,1,BD1014+1)</f>
        <v>4</v>
      </c>
      <c r="BF1014" s="76">
        <f t="shared" ref="BF1014" si="19113">IF(BE1014=12,1,BE1014+1)</f>
        <v>5</v>
      </c>
      <c r="BG1014" s="76">
        <f t="shared" ref="BG1014" si="19114">IF(BF1014=12,1,BF1014+1)</f>
        <v>6</v>
      </c>
      <c r="BH1014" s="76">
        <f t="shared" ref="BH1014" si="19115">IF(BG1014=12,1,BG1014+1)</f>
        <v>7</v>
      </c>
      <c r="BI1014" s="76">
        <f t="shared" ref="BI1014" si="19116">IF(BH1014=12,1,BH1014+1)</f>
        <v>8</v>
      </c>
      <c r="BJ1014" s="76">
        <f t="shared" ref="BJ1014" si="19117">IF(BI1014=12,1,BI1014+1)</f>
        <v>9</v>
      </c>
      <c r="BK1014" s="76">
        <f t="shared" ref="BK1014" si="19118">IF(BJ1014=12,1,BJ1014+1)</f>
        <v>10</v>
      </c>
      <c r="BL1014" s="76">
        <f t="shared" ref="BL1014" si="19119">IF(BK1014=12,1,BK1014+1)</f>
        <v>11</v>
      </c>
      <c r="BM1014" s="76">
        <f t="shared" ref="BM1014" si="19120">IF(BL1014=12,1,BL1014+1)</f>
        <v>12</v>
      </c>
      <c r="BN1014" s="81"/>
      <c r="BO1014" s="78"/>
      <c r="BP1014" s="78"/>
      <c r="BQ1014" s="78"/>
      <c r="BR1014" s="106"/>
      <c r="BS1014" s="106"/>
      <c r="BT1014" s="106"/>
      <c r="BU1014" s="106"/>
      <c r="BV1014" s="106"/>
      <c r="BW1014" s="106"/>
      <c r="BX1014" s="106"/>
      <c r="BY1014" s="106"/>
      <c r="BZ1014" s="106"/>
      <c r="CA1014" s="106"/>
      <c r="CB1014" s="106"/>
      <c r="CC1014" s="106"/>
      <c r="CD1014" s="106"/>
      <c r="CE1014" s="106"/>
      <c r="CF1014" s="106"/>
      <c r="CG1014" s="106"/>
    </row>
    <row r="1015" spans="1:85" s="245" customFormat="1" ht="18" hidden="1" customHeight="1" x14ac:dyDescent="0.35">
      <c r="A1015" s="250"/>
      <c r="B1015" s="113"/>
      <c r="C1015" s="361"/>
      <c r="D1015" s="125"/>
      <c r="E1015" s="125"/>
      <c r="F1015" s="125"/>
      <c r="G1015" s="125"/>
      <c r="H1015" s="370"/>
      <c r="I1015" s="371"/>
      <c r="J1015" s="357"/>
      <c r="K1015" s="357"/>
      <c r="L1015" s="137"/>
      <c r="M1015" s="373"/>
      <c r="N1015" s="7"/>
      <c r="O1015" s="376"/>
      <c r="P1015" s="106"/>
      <c r="Q1015" s="77"/>
      <c r="R1015" s="59">
        <f t="shared" ref="R1015:BM1015" si="19121">VALUE(_xlfn.CONCAT(R1014,".",R1017))</f>
        <v>1</v>
      </c>
      <c r="S1015" s="73">
        <f t="shared" si="19121"/>
        <v>32</v>
      </c>
      <c r="T1015" s="73">
        <f t="shared" si="19121"/>
        <v>61</v>
      </c>
      <c r="U1015" s="73">
        <f t="shared" si="19121"/>
        <v>92</v>
      </c>
      <c r="V1015" s="73">
        <f t="shared" si="19121"/>
        <v>122</v>
      </c>
      <c r="W1015" s="73">
        <f t="shared" si="19121"/>
        <v>153</v>
      </c>
      <c r="X1015" s="73">
        <f t="shared" si="19121"/>
        <v>183</v>
      </c>
      <c r="Y1015" s="73">
        <f t="shared" si="19121"/>
        <v>214</v>
      </c>
      <c r="Z1015" s="73">
        <f t="shared" si="19121"/>
        <v>245</v>
      </c>
      <c r="AA1015" s="73">
        <f t="shared" si="19121"/>
        <v>275</v>
      </c>
      <c r="AB1015" s="73">
        <f t="shared" si="19121"/>
        <v>306</v>
      </c>
      <c r="AC1015" s="73">
        <f t="shared" si="19121"/>
        <v>336</v>
      </c>
      <c r="AD1015" s="73">
        <f t="shared" si="19121"/>
        <v>367</v>
      </c>
      <c r="AE1015" s="73">
        <f t="shared" si="19121"/>
        <v>398</v>
      </c>
      <c r="AF1015" s="73">
        <f t="shared" si="19121"/>
        <v>426</v>
      </c>
      <c r="AG1015" s="73">
        <f t="shared" si="19121"/>
        <v>457</v>
      </c>
      <c r="AH1015" s="73">
        <f t="shared" si="19121"/>
        <v>487</v>
      </c>
      <c r="AI1015" s="73">
        <f t="shared" si="19121"/>
        <v>518</v>
      </c>
      <c r="AJ1015" s="73">
        <f t="shared" si="19121"/>
        <v>548</v>
      </c>
      <c r="AK1015" s="73">
        <f t="shared" si="19121"/>
        <v>579</v>
      </c>
      <c r="AL1015" s="73">
        <f t="shared" si="19121"/>
        <v>610</v>
      </c>
      <c r="AM1015" s="73">
        <f t="shared" si="19121"/>
        <v>640</v>
      </c>
      <c r="AN1015" s="73">
        <f t="shared" si="19121"/>
        <v>671</v>
      </c>
      <c r="AO1015" s="73">
        <f t="shared" si="19121"/>
        <v>701</v>
      </c>
      <c r="AP1015" s="73">
        <f t="shared" si="19121"/>
        <v>732</v>
      </c>
      <c r="AQ1015" s="73">
        <f t="shared" si="19121"/>
        <v>763</v>
      </c>
      <c r="AR1015" s="73">
        <f t="shared" si="19121"/>
        <v>791</v>
      </c>
      <c r="AS1015" s="73">
        <f t="shared" si="19121"/>
        <v>822</v>
      </c>
      <c r="AT1015" s="73">
        <f t="shared" si="19121"/>
        <v>852</v>
      </c>
      <c r="AU1015" s="73">
        <f t="shared" si="19121"/>
        <v>883</v>
      </c>
      <c r="AV1015" s="73">
        <f t="shared" si="19121"/>
        <v>913</v>
      </c>
      <c r="AW1015" s="73">
        <f t="shared" si="19121"/>
        <v>944</v>
      </c>
      <c r="AX1015" s="73">
        <f t="shared" si="19121"/>
        <v>975</v>
      </c>
      <c r="AY1015" s="73">
        <f t="shared" si="19121"/>
        <v>1005</v>
      </c>
      <c r="AZ1015" s="73">
        <f t="shared" si="19121"/>
        <v>1036</v>
      </c>
      <c r="BA1015" s="73">
        <f t="shared" si="19121"/>
        <v>1066</v>
      </c>
      <c r="BB1015" s="73">
        <f t="shared" si="19121"/>
        <v>1097</v>
      </c>
      <c r="BC1015" s="73">
        <f t="shared" si="19121"/>
        <v>1128</v>
      </c>
      <c r="BD1015" s="73">
        <f t="shared" si="19121"/>
        <v>1156</v>
      </c>
      <c r="BE1015" s="73">
        <f t="shared" si="19121"/>
        <v>1187</v>
      </c>
      <c r="BF1015" s="73">
        <f t="shared" si="19121"/>
        <v>1217</v>
      </c>
      <c r="BG1015" s="73">
        <f t="shared" si="19121"/>
        <v>1248</v>
      </c>
      <c r="BH1015" s="73">
        <f t="shared" si="19121"/>
        <v>1278</v>
      </c>
      <c r="BI1015" s="73">
        <f t="shared" si="19121"/>
        <v>1309</v>
      </c>
      <c r="BJ1015" s="73">
        <f t="shared" si="19121"/>
        <v>1340</v>
      </c>
      <c r="BK1015" s="73">
        <f t="shared" si="19121"/>
        <v>1370</v>
      </c>
      <c r="BL1015" s="73">
        <f t="shared" si="19121"/>
        <v>1401</v>
      </c>
      <c r="BM1015" s="73">
        <f t="shared" si="19121"/>
        <v>1431</v>
      </c>
      <c r="BN1015" s="82"/>
      <c r="BO1015" s="79"/>
      <c r="BP1015" s="79"/>
      <c r="BQ1015" s="79"/>
      <c r="BR1015" s="106"/>
      <c r="BS1015" s="106"/>
      <c r="BT1015" s="106"/>
      <c r="BU1015" s="106"/>
      <c r="BV1015" s="106"/>
      <c r="BW1015" s="106"/>
      <c r="BX1015" s="106"/>
      <c r="BY1015" s="106"/>
      <c r="BZ1015" s="106"/>
      <c r="CA1015" s="106"/>
      <c r="CB1015" s="106"/>
      <c r="CC1015" s="106"/>
      <c r="CD1015" s="106"/>
      <c r="CE1015" s="106"/>
      <c r="CF1015" s="106"/>
      <c r="CG1015" s="106"/>
    </row>
    <row r="1016" spans="1:85" s="245" customFormat="1" ht="18" customHeight="1" x14ac:dyDescent="0.35">
      <c r="A1016" s="250"/>
      <c r="B1016" s="113"/>
      <c r="C1016" s="361"/>
      <c r="D1016" s="125"/>
      <c r="E1016" s="357" t="s">
        <v>207</v>
      </c>
      <c r="F1016" s="357" t="s">
        <v>207</v>
      </c>
      <c r="G1016" s="357" t="s">
        <v>207</v>
      </c>
      <c r="H1016" s="370"/>
      <c r="I1016" s="371"/>
      <c r="J1016" s="357"/>
      <c r="K1016" s="357"/>
      <c r="L1016" s="357" t="s">
        <v>219</v>
      </c>
      <c r="M1016" s="373"/>
      <c r="N1016" s="7"/>
      <c r="O1016" s="376"/>
      <c r="P1016" s="106"/>
      <c r="Q1016" s="77"/>
      <c r="R1016" s="60" t="str">
        <f>VLOOKUP(R1014,'Podpůrná data'!$I$188:$J$199,2)</f>
        <v>leden</v>
      </c>
      <c r="S1016" s="60" t="str">
        <f>VLOOKUP(S1014,'Podpůrná data'!$I$188:$J$199,2)</f>
        <v>únor</v>
      </c>
      <c r="T1016" s="60" t="str">
        <f>VLOOKUP(T1014,'Podpůrná data'!$I$188:$J$199,2)</f>
        <v>březen</v>
      </c>
      <c r="U1016" s="60" t="str">
        <f>VLOOKUP(U1014,'Podpůrná data'!$I$188:$J$199,2)</f>
        <v>duben</v>
      </c>
      <c r="V1016" s="60" t="str">
        <f>VLOOKUP(V1014,'Podpůrná data'!$I$188:$J$199,2)</f>
        <v>květen</v>
      </c>
      <c r="W1016" s="60" t="str">
        <f>VLOOKUP(W1014,'Podpůrná data'!$I$188:$J$199,2)</f>
        <v>červen</v>
      </c>
      <c r="X1016" s="60" t="str">
        <f>VLOOKUP(X1014,'Podpůrná data'!$I$188:$J$199,2)</f>
        <v>červenec</v>
      </c>
      <c r="Y1016" s="60" t="str">
        <f>VLOOKUP(Y1014,'Podpůrná data'!$I$188:$J$199,2)</f>
        <v>srpen</v>
      </c>
      <c r="Z1016" s="60" t="str">
        <f>VLOOKUP(Z1014,'Podpůrná data'!$I$188:$J$199,2)</f>
        <v>září</v>
      </c>
      <c r="AA1016" s="60" t="str">
        <f>VLOOKUP(AA1014,'Podpůrná data'!$I$188:$J$199,2)</f>
        <v>říjen</v>
      </c>
      <c r="AB1016" s="60" t="str">
        <f>VLOOKUP(AB1014,'Podpůrná data'!$I$188:$J$199,2)</f>
        <v>listopad</v>
      </c>
      <c r="AC1016" s="60" t="str">
        <f>VLOOKUP(AC1014,'Podpůrná data'!$I$188:$J$199,2)</f>
        <v>prosinec</v>
      </c>
      <c r="AD1016" s="60" t="str">
        <f>VLOOKUP(AD1014,'Podpůrná data'!$I$188:$J$199,2)</f>
        <v>leden</v>
      </c>
      <c r="AE1016" s="60" t="str">
        <f>VLOOKUP(AE1014,'Podpůrná data'!$I$188:$J$199,2)</f>
        <v>únor</v>
      </c>
      <c r="AF1016" s="60" t="str">
        <f>VLOOKUP(AF1014,'Podpůrná data'!$I$188:$J$199,2)</f>
        <v>březen</v>
      </c>
      <c r="AG1016" s="60" t="str">
        <f>VLOOKUP(AG1014,'Podpůrná data'!$I$188:$J$199,2)</f>
        <v>duben</v>
      </c>
      <c r="AH1016" s="60" t="str">
        <f>VLOOKUP(AH1014,'Podpůrná data'!$I$188:$J$199,2)</f>
        <v>květen</v>
      </c>
      <c r="AI1016" s="60" t="str">
        <f>VLOOKUP(AI1014,'Podpůrná data'!$I$188:$J$199,2)</f>
        <v>červen</v>
      </c>
      <c r="AJ1016" s="60" t="str">
        <f>VLOOKUP(AJ1014,'Podpůrná data'!$I$188:$J$199,2)</f>
        <v>červenec</v>
      </c>
      <c r="AK1016" s="60" t="str">
        <f>VLOOKUP(AK1014,'Podpůrná data'!$I$188:$J$199,2)</f>
        <v>srpen</v>
      </c>
      <c r="AL1016" s="60" t="str">
        <f>VLOOKUP(AL1014,'Podpůrná data'!$I$188:$J$199,2)</f>
        <v>září</v>
      </c>
      <c r="AM1016" s="60" t="str">
        <f>VLOOKUP(AM1014,'Podpůrná data'!$I$188:$J$199,2)</f>
        <v>říjen</v>
      </c>
      <c r="AN1016" s="60" t="str">
        <f>VLOOKUP(AN1014,'Podpůrná data'!$I$188:$J$199,2)</f>
        <v>listopad</v>
      </c>
      <c r="AO1016" s="60" t="str">
        <f>VLOOKUP(AO1014,'Podpůrná data'!$I$188:$J$199,2)</f>
        <v>prosinec</v>
      </c>
      <c r="AP1016" s="60" t="str">
        <f>VLOOKUP(AP1014,'Podpůrná data'!$I$188:$J$199,2)</f>
        <v>leden</v>
      </c>
      <c r="AQ1016" s="60" t="str">
        <f>VLOOKUP(AQ1014,'Podpůrná data'!$I$188:$J$199,2)</f>
        <v>únor</v>
      </c>
      <c r="AR1016" s="60" t="str">
        <f>VLOOKUP(AR1014,'Podpůrná data'!$I$188:$J$199,2)</f>
        <v>březen</v>
      </c>
      <c r="AS1016" s="60" t="str">
        <f>VLOOKUP(AS1014,'Podpůrná data'!$I$188:$J$199,2)</f>
        <v>duben</v>
      </c>
      <c r="AT1016" s="60" t="str">
        <f>VLOOKUP(AT1014,'Podpůrná data'!$I$188:$J$199,2)</f>
        <v>květen</v>
      </c>
      <c r="AU1016" s="60" t="str">
        <f>VLOOKUP(AU1014,'Podpůrná data'!$I$188:$J$199,2)</f>
        <v>červen</v>
      </c>
      <c r="AV1016" s="60" t="str">
        <f>VLOOKUP(AV1014,'Podpůrná data'!$I$188:$J$199,2)</f>
        <v>červenec</v>
      </c>
      <c r="AW1016" s="60" t="str">
        <f>VLOOKUP(AW1014,'Podpůrná data'!$I$188:$J$199,2)</f>
        <v>srpen</v>
      </c>
      <c r="AX1016" s="60" t="str">
        <f>VLOOKUP(AX1014,'Podpůrná data'!$I$188:$J$199,2)</f>
        <v>září</v>
      </c>
      <c r="AY1016" s="60" t="str">
        <f>VLOOKUP(AY1014,'Podpůrná data'!$I$188:$J$199,2)</f>
        <v>říjen</v>
      </c>
      <c r="AZ1016" s="60" t="str">
        <f>VLOOKUP(AZ1014,'Podpůrná data'!$I$188:$J$199,2)</f>
        <v>listopad</v>
      </c>
      <c r="BA1016" s="60" t="str">
        <f>VLOOKUP(BA1014,'Podpůrná data'!$I$188:$J$199,2)</f>
        <v>prosinec</v>
      </c>
      <c r="BB1016" s="60" t="str">
        <f>VLOOKUP(BB1014,'Podpůrná data'!$I$188:$J$199,2)</f>
        <v>leden</v>
      </c>
      <c r="BC1016" s="60" t="str">
        <f>VLOOKUP(BC1014,'Podpůrná data'!$I$188:$J$199,2)</f>
        <v>únor</v>
      </c>
      <c r="BD1016" s="60" t="str">
        <f>VLOOKUP(BD1014,'Podpůrná data'!$I$188:$J$199,2)</f>
        <v>březen</v>
      </c>
      <c r="BE1016" s="60" t="str">
        <f>VLOOKUP(BE1014,'Podpůrná data'!$I$188:$J$199,2)</f>
        <v>duben</v>
      </c>
      <c r="BF1016" s="60" t="str">
        <f>VLOOKUP(BF1014,'Podpůrná data'!$I$188:$J$199,2)</f>
        <v>květen</v>
      </c>
      <c r="BG1016" s="60" t="str">
        <f>VLOOKUP(BG1014,'Podpůrná data'!$I$188:$J$199,2)</f>
        <v>červen</v>
      </c>
      <c r="BH1016" s="60" t="str">
        <f>VLOOKUP(BH1014,'Podpůrná data'!$I$188:$J$199,2)</f>
        <v>červenec</v>
      </c>
      <c r="BI1016" s="60" t="str">
        <f>VLOOKUP(BI1014,'Podpůrná data'!$I$188:$J$199,2)</f>
        <v>srpen</v>
      </c>
      <c r="BJ1016" s="60" t="str">
        <f>VLOOKUP(BJ1014,'Podpůrná data'!$I$188:$J$199,2)</f>
        <v>září</v>
      </c>
      <c r="BK1016" s="60" t="str">
        <f>VLOOKUP(BK1014,'Podpůrná data'!$I$188:$J$199,2)</f>
        <v>říjen</v>
      </c>
      <c r="BL1016" s="60" t="str">
        <f>VLOOKUP(BL1014,'Podpůrná data'!$I$188:$J$199,2)</f>
        <v>listopad</v>
      </c>
      <c r="BM1016" s="60" t="str">
        <f>VLOOKUP(BM1014,'Podpůrná data'!$I$188:$J$199,2)</f>
        <v>prosinec</v>
      </c>
      <c r="BN1016" s="171"/>
      <c r="BO1016" s="175"/>
      <c r="BP1016" s="197"/>
      <c r="BQ1016" s="197"/>
      <c r="BR1016" s="106"/>
      <c r="BS1016" s="179" t="s">
        <v>105</v>
      </c>
      <c r="BT1016" s="179" t="s">
        <v>106</v>
      </c>
      <c r="BU1016" s="179" t="s">
        <v>107</v>
      </c>
      <c r="BV1016" s="179" t="s">
        <v>108</v>
      </c>
      <c r="BW1016" s="179" t="s">
        <v>109</v>
      </c>
      <c r="BX1016" s="179" t="s">
        <v>110</v>
      </c>
      <c r="BY1016" s="179" t="s">
        <v>111</v>
      </c>
      <c r="BZ1016" s="179" t="s">
        <v>112</v>
      </c>
      <c r="CA1016" s="179" t="s">
        <v>113</v>
      </c>
      <c r="CB1016" s="179" t="s">
        <v>155</v>
      </c>
      <c r="CC1016" s="179" t="s">
        <v>156</v>
      </c>
      <c r="CD1016" s="179" t="s">
        <v>157</v>
      </c>
      <c r="CE1016" s="179" t="s">
        <v>202</v>
      </c>
      <c r="CF1016" s="179" t="s">
        <v>203</v>
      </c>
      <c r="CG1016" s="179" t="s">
        <v>204</v>
      </c>
    </row>
    <row r="1017" spans="1:85" s="245" customFormat="1" ht="16.399999999999999" customHeight="1" x14ac:dyDescent="0.35">
      <c r="A1017" s="250"/>
      <c r="B1017" s="113"/>
      <c r="C1017" s="361"/>
      <c r="D1017" s="125"/>
      <c r="E1017" s="357"/>
      <c r="F1017" s="357"/>
      <c r="G1017" s="357"/>
      <c r="H1017" s="370"/>
      <c r="I1017" s="371"/>
      <c r="J1017" s="357"/>
      <c r="K1017" s="357"/>
      <c r="L1017" s="357"/>
      <c r="M1017" s="373"/>
      <c r="N1017" s="7"/>
      <c r="O1017" s="376"/>
      <c r="P1017" s="106"/>
      <c r="Q1017" s="77"/>
      <c r="R1017" s="60">
        <f>YEAR(Úvod!$F$10)</f>
        <v>1900</v>
      </c>
      <c r="S1017" s="60">
        <f t="shared" ref="S1017" si="19122">IF(S1014=1,R1017+1,R1017)</f>
        <v>1900</v>
      </c>
      <c r="T1017" s="60">
        <f t="shared" ref="T1017" si="19123">IF(T1014=1,S1017+1,S1017)</f>
        <v>1900</v>
      </c>
      <c r="U1017" s="60">
        <f t="shared" ref="U1017" si="19124">IF(U1014=1,T1017+1,T1017)</f>
        <v>1900</v>
      </c>
      <c r="V1017" s="60">
        <f t="shared" ref="V1017" si="19125">IF(V1014=1,U1017+1,U1017)</f>
        <v>1900</v>
      </c>
      <c r="W1017" s="60">
        <f t="shared" ref="W1017" si="19126">IF(W1014=1,V1017+1,V1017)</f>
        <v>1900</v>
      </c>
      <c r="X1017" s="60">
        <f t="shared" ref="X1017" si="19127">IF(X1014=1,W1017+1,W1017)</f>
        <v>1900</v>
      </c>
      <c r="Y1017" s="60">
        <f t="shared" ref="Y1017" si="19128">IF(Y1014=1,X1017+1,X1017)</f>
        <v>1900</v>
      </c>
      <c r="Z1017" s="60">
        <f t="shared" ref="Z1017" si="19129">IF(Z1014=1,Y1017+1,Y1017)</f>
        <v>1900</v>
      </c>
      <c r="AA1017" s="60">
        <f t="shared" ref="AA1017" si="19130">IF(AA1014=1,Z1017+1,Z1017)</f>
        <v>1900</v>
      </c>
      <c r="AB1017" s="60">
        <f t="shared" ref="AB1017" si="19131">IF(AB1014=1,AA1017+1,AA1017)</f>
        <v>1900</v>
      </c>
      <c r="AC1017" s="60">
        <f t="shared" ref="AC1017" si="19132">IF(AC1014=1,AB1017+1,AB1017)</f>
        <v>1900</v>
      </c>
      <c r="AD1017" s="60">
        <f t="shared" ref="AD1017" si="19133">IF(AD1014=1,AC1017+1,AC1017)</f>
        <v>1901</v>
      </c>
      <c r="AE1017" s="60">
        <f t="shared" ref="AE1017" si="19134">IF(AE1014=1,AD1017+1,AD1017)</f>
        <v>1901</v>
      </c>
      <c r="AF1017" s="60">
        <f t="shared" ref="AF1017" si="19135">IF(AF1014=1,AE1017+1,AE1017)</f>
        <v>1901</v>
      </c>
      <c r="AG1017" s="60">
        <f t="shared" ref="AG1017" si="19136">IF(AG1014=1,AF1017+1,AF1017)</f>
        <v>1901</v>
      </c>
      <c r="AH1017" s="60">
        <f t="shared" ref="AH1017" si="19137">IF(AH1014=1,AG1017+1,AG1017)</f>
        <v>1901</v>
      </c>
      <c r="AI1017" s="60">
        <f t="shared" ref="AI1017" si="19138">IF(AI1014=1,AH1017+1,AH1017)</f>
        <v>1901</v>
      </c>
      <c r="AJ1017" s="60">
        <f t="shared" ref="AJ1017" si="19139">IF(AJ1014=1,AI1017+1,AI1017)</f>
        <v>1901</v>
      </c>
      <c r="AK1017" s="60">
        <f t="shared" ref="AK1017" si="19140">IF(AK1014=1,AJ1017+1,AJ1017)</f>
        <v>1901</v>
      </c>
      <c r="AL1017" s="60">
        <f t="shared" ref="AL1017" si="19141">IF(AL1014=1,AK1017+1,AK1017)</f>
        <v>1901</v>
      </c>
      <c r="AM1017" s="60">
        <f t="shared" ref="AM1017" si="19142">IF(AM1014=1,AL1017+1,AL1017)</f>
        <v>1901</v>
      </c>
      <c r="AN1017" s="60">
        <f t="shared" ref="AN1017" si="19143">IF(AN1014=1,AM1017+1,AM1017)</f>
        <v>1901</v>
      </c>
      <c r="AO1017" s="60">
        <f t="shared" ref="AO1017" si="19144">IF(AO1014=1,AN1017+1,AN1017)</f>
        <v>1901</v>
      </c>
      <c r="AP1017" s="60">
        <f t="shared" ref="AP1017" si="19145">IF(AP1014=1,AO1017+1,AO1017)</f>
        <v>1902</v>
      </c>
      <c r="AQ1017" s="60">
        <f t="shared" ref="AQ1017" si="19146">IF(AQ1014=1,AP1017+1,AP1017)</f>
        <v>1902</v>
      </c>
      <c r="AR1017" s="60">
        <f t="shared" ref="AR1017" si="19147">IF(AR1014=1,AQ1017+1,AQ1017)</f>
        <v>1902</v>
      </c>
      <c r="AS1017" s="60">
        <f t="shared" ref="AS1017" si="19148">IF(AS1014=1,AR1017+1,AR1017)</f>
        <v>1902</v>
      </c>
      <c r="AT1017" s="60">
        <f t="shared" ref="AT1017" si="19149">IF(AT1014=1,AS1017+1,AS1017)</f>
        <v>1902</v>
      </c>
      <c r="AU1017" s="60">
        <f t="shared" ref="AU1017" si="19150">IF(AU1014=1,AT1017+1,AT1017)</f>
        <v>1902</v>
      </c>
      <c r="AV1017" s="60">
        <f t="shared" ref="AV1017" si="19151">IF(AV1014=1,AU1017+1,AU1017)</f>
        <v>1902</v>
      </c>
      <c r="AW1017" s="60">
        <f t="shared" ref="AW1017" si="19152">IF(AW1014=1,AV1017+1,AV1017)</f>
        <v>1902</v>
      </c>
      <c r="AX1017" s="60">
        <f t="shared" ref="AX1017" si="19153">IF(AX1014=1,AW1017+1,AW1017)</f>
        <v>1902</v>
      </c>
      <c r="AY1017" s="60">
        <f t="shared" ref="AY1017" si="19154">IF(AY1014=1,AX1017+1,AX1017)</f>
        <v>1902</v>
      </c>
      <c r="AZ1017" s="60">
        <f t="shared" ref="AZ1017" si="19155">IF(AZ1014=1,AY1017+1,AY1017)</f>
        <v>1902</v>
      </c>
      <c r="BA1017" s="60">
        <f t="shared" ref="BA1017" si="19156">IF(BA1014=1,AZ1017+1,AZ1017)</f>
        <v>1902</v>
      </c>
      <c r="BB1017" s="60">
        <f t="shared" ref="BB1017" si="19157">IF(BB1014=1,BA1017+1,BA1017)</f>
        <v>1903</v>
      </c>
      <c r="BC1017" s="60">
        <f t="shared" ref="BC1017" si="19158">IF(BC1014=1,BB1017+1,BB1017)</f>
        <v>1903</v>
      </c>
      <c r="BD1017" s="60">
        <f t="shared" ref="BD1017" si="19159">IF(BD1014=1,BC1017+1,BC1017)</f>
        <v>1903</v>
      </c>
      <c r="BE1017" s="60">
        <f t="shared" ref="BE1017" si="19160">IF(BE1014=1,BD1017+1,BD1017)</f>
        <v>1903</v>
      </c>
      <c r="BF1017" s="60">
        <f t="shared" ref="BF1017" si="19161">IF(BF1014=1,BE1017+1,BE1017)</f>
        <v>1903</v>
      </c>
      <c r="BG1017" s="60">
        <f t="shared" ref="BG1017" si="19162">IF(BG1014=1,BF1017+1,BF1017)</f>
        <v>1903</v>
      </c>
      <c r="BH1017" s="60">
        <f t="shared" ref="BH1017" si="19163">IF(BH1014=1,BG1017+1,BG1017)</f>
        <v>1903</v>
      </c>
      <c r="BI1017" s="60">
        <f t="shared" ref="BI1017" si="19164">IF(BI1014=1,BH1017+1,BH1017)</f>
        <v>1903</v>
      </c>
      <c r="BJ1017" s="60">
        <f t="shared" ref="BJ1017" si="19165">IF(BJ1014=1,BI1017+1,BI1017)</f>
        <v>1903</v>
      </c>
      <c r="BK1017" s="60">
        <f t="shared" ref="BK1017" si="19166">IF(BK1014=1,BJ1017+1,BJ1017)</f>
        <v>1903</v>
      </c>
      <c r="BL1017" s="60">
        <f t="shared" ref="BL1017" si="19167">IF(BL1014=1,BK1017+1,BK1017)</f>
        <v>1903</v>
      </c>
      <c r="BM1017" s="60">
        <f t="shared" ref="BM1017" si="19168">IF(BM1014=1,BL1017+1,BL1017)</f>
        <v>1903</v>
      </c>
      <c r="BN1017" s="195"/>
      <c r="BO1017" s="196"/>
      <c r="BP1017" s="197"/>
      <c r="BQ1017" s="197"/>
      <c r="BR1017" s="106"/>
      <c r="BS1017" s="106"/>
      <c r="BT1017" s="106"/>
      <c r="BU1017" s="106"/>
      <c r="BV1017" s="106"/>
      <c r="BW1017" s="106"/>
      <c r="BX1017" s="106"/>
      <c r="BY1017" s="106"/>
      <c r="BZ1017" s="106"/>
      <c r="CA1017" s="106"/>
      <c r="CB1017" s="106"/>
      <c r="CC1017" s="106"/>
      <c r="CD1017" s="106"/>
      <c r="CE1017" s="106"/>
      <c r="CF1017" s="106"/>
      <c r="CG1017" s="106"/>
    </row>
    <row r="1018" spans="1:85" s="245" customFormat="1" ht="16.399999999999999" customHeight="1" x14ac:dyDescent="0.35">
      <c r="A1018" s="250"/>
      <c r="B1018" s="113"/>
      <c r="C1018" s="125"/>
      <c r="D1018" s="125"/>
      <c r="E1018" s="357"/>
      <c r="F1018" s="357"/>
      <c r="G1018" s="357"/>
      <c r="H1018" s="370"/>
      <c r="I1018" s="371"/>
      <c r="J1018" s="357"/>
      <c r="K1018" s="372"/>
      <c r="L1018" s="357"/>
      <c r="M1018" s="374"/>
      <c r="N1018" s="7"/>
      <c r="O1018" s="377"/>
      <c r="P1018" s="106"/>
      <c r="Q1018" s="63" t="s">
        <v>159</v>
      </c>
      <c r="R1018" s="251"/>
      <c r="S1018" s="251"/>
      <c r="T1018" s="251"/>
      <c r="U1018" s="251"/>
      <c r="V1018" s="251"/>
      <c r="W1018" s="251"/>
      <c r="X1018" s="251"/>
      <c r="Y1018" s="251"/>
      <c r="Z1018" s="251"/>
      <c r="AA1018" s="251"/>
      <c r="AB1018" s="251"/>
      <c r="AC1018" s="251"/>
      <c r="AD1018" s="251"/>
      <c r="AE1018" s="251"/>
      <c r="AF1018" s="251"/>
      <c r="AG1018" s="251"/>
      <c r="AH1018" s="251"/>
      <c r="AI1018" s="251"/>
      <c r="AJ1018" s="251"/>
      <c r="AK1018" s="251"/>
      <c r="AL1018" s="251"/>
      <c r="AM1018" s="251"/>
      <c r="AN1018" s="251"/>
      <c r="AO1018" s="251"/>
      <c r="AP1018" s="251"/>
      <c r="AQ1018" s="251"/>
      <c r="AR1018" s="251"/>
      <c r="AS1018" s="251"/>
      <c r="AT1018" s="251"/>
      <c r="AU1018" s="251"/>
      <c r="AV1018" s="251"/>
      <c r="AW1018" s="251"/>
      <c r="AX1018" s="251"/>
      <c r="AY1018" s="251"/>
      <c r="AZ1018" s="251"/>
      <c r="BA1018" s="251"/>
      <c r="BB1018" s="251"/>
      <c r="BC1018" s="251"/>
      <c r="BD1018" s="251"/>
      <c r="BE1018" s="251"/>
      <c r="BF1018" s="251"/>
      <c r="BG1018" s="251"/>
      <c r="BH1018" s="251"/>
      <c r="BI1018" s="251"/>
      <c r="BJ1018" s="251"/>
      <c r="BK1018" s="251"/>
      <c r="BL1018" s="251"/>
      <c r="BM1018" s="251"/>
      <c r="BN1018" s="195"/>
      <c r="BO1018" s="196"/>
      <c r="BP1018" s="197"/>
      <c r="BQ1018" s="197"/>
      <c r="BR1018" s="106"/>
      <c r="BS1018" s="106"/>
      <c r="BT1018" s="106"/>
      <c r="BU1018" s="106"/>
      <c r="BV1018" s="106"/>
      <c r="BW1018" s="106"/>
      <c r="BX1018" s="106"/>
      <c r="BY1018" s="106"/>
      <c r="BZ1018" s="106"/>
      <c r="CA1018" s="106"/>
      <c r="CB1018" s="106"/>
      <c r="CC1018" s="106"/>
      <c r="CD1018" s="106"/>
      <c r="CE1018" s="106"/>
      <c r="CF1018" s="106"/>
      <c r="CG1018" s="106"/>
    </row>
    <row r="1019" spans="1:85" s="245" customFormat="1" ht="23.5" customHeight="1" x14ac:dyDescent="0.35">
      <c r="A1019" s="243"/>
      <c r="B1019" s="126" t="s">
        <v>402</v>
      </c>
      <c r="C1019" s="359"/>
      <c r="D1019" s="359"/>
      <c r="E1019" s="252"/>
      <c r="F1019" s="252"/>
      <c r="G1019" s="241"/>
      <c r="H1019" s="253"/>
      <c r="I1019" s="254"/>
      <c r="J1019" s="253"/>
      <c r="K1019" s="205">
        <f>IF(J1019="",0,IF(J1019="ANO",'Podpůrná data'!$B$5,'Podpůrná data'!$B$3))</f>
        <v>0</v>
      </c>
      <c r="L1019" s="203">
        <f>IFERROR(INT(ROUND(I1019,2)*(VLOOKUP(INT(H1019),'Podpůrná data'!$A$189:$B$233,2,FALSE))*(H1019/(INT(H1019)))),0)</f>
        <v>0</v>
      </c>
      <c r="M1019" s="61">
        <f>K1019*L1019</f>
        <v>0</v>
      </c>
      <c r="N1019" s="62">
        <f>IF(M1019&gt;0,IF(ISTEXT(C1019)=TRUE,0,1),0)</f>
        <v>0</v>
      </c>
      <c r="O1019" s="166">
        <f>IF(M1019&gt;0,1,0)</f>
        <v>0</v>
      </c>
      <c r="P1019" s="127"/>
      <c r="Q1019" s="63" t="s">
        <v>95</v>
      </c>
      <c r="R1019" s="255"/>
      <c r="S1019" s="255"/>
      <c r="T1019" s="255"/>
      <c r="U1019" s="255"/>
      <c r="V1019" s="255"/>
      <c r="W1019" s="255"/>
      <c r="X1019" s="255"/>
      <c r="Y1019" s="255"/>
      <c r="Z1019" s="255"/>
      <c r="AA1019" s="255"/>
      <c r="AB1019" s="255"/>
      <c r="AC1019" s="255"/>
      <c r="AD1019" s="255"/>
      <c r="AE1019" s="255"/>
      <c r="AF1019" s="255"/>
      <c r="AG1019" s="255"/>
      <c r="AH1019" s="255"/>
      <c r="AI1019" s="255"/>
      <c r="AJ1019" s="255"/>
      <c r="AK1019" s="255"/>
      <c r="AL1019" s="255"/>
      <c r="AM1019" s="255"/>
      <c r="AN1019" s="255"/>
      <c r="AO1019" s="255"/>
      <c r="AP1019" s="255"/>
      <c r="AQ1019" s="255"/>
      <c r="AR1019" s="255"/>
      <c r="AS1019" s="255"/>
      <c r="AT1019" s="255"/>
      <c r="AU1019" s="255"/>
      <c r="AV1019" s="255"/>
      <c r="AW1019" s="255"/>
      <c r="AX1019" s="255"/>
      <c r="AY1019" s="255"/>
      <c r="AZ1019" s="255"/>
      <c r="BA1019" s="255"/>
      <c r="BB1019" s="255"/>
      <c r="BC1019" s="255"/>
      <c r="BD1019" s="255"/>
      <c r="BE1019" s="255"/>
      <c r="BF1019" s="255"/>
      <c r="BG1019" s="255"/>
      <c r="BH1019" s="255"/>
      <c r="BI1019" s="255"/>
      <c r="BJ1019" s="255"/>
      <c r="BK1019" s="255"/>
      <c r="BL1019" s="255"/>
      <c r="BM1019" s="255"/>
      <c r="BN1019" s="362">
        <f>SUM(R1027:BM1027)</f>
        <v>0</v>
      </c>
      <c r="BO1019" s="364">
        <f>SUM(R1028:BM1028)</f>
        <v>0</v>
      </c>
      <c r="BP1019" s="366">
        <f>IF($O1019=0,0,IF($BN1019&gt;=143*$I1019,1,0))</f>
        <v>0</v>
      </c>
      <c r="BQ1019" s="366">
        <f>IF($BN1019&gt;=143*$I1019,0,(CEILING(143*$I1019,1)-$BN1019))</f>
        <v>0</v>
      </c>
      <c r="BR1019" s="106"/>
      <c r="BS1019" s="106"/>
      <c r="BT1019" s="106"/>
      <c r="BU1019" s="106"/>
      <c r="BV1019" s="106"/>
      <c r="BW1019" s="106"/>
      <c r="BX1019" s="106"/>
      <c r="BY1019" s="106"/>
      <c r="BZ1019" s="106"/>
      <c r="CA1019" s="106"/>
      <c r="CB1019" s="106"/>
      <c r="CC1019" s="106"/>
      <c r="CD1019" s="106"/>
      <c r="CE1019" s="106"/>
      <c r="CF1019" s="106"/>
      <c r="CG1019" s="106"/>
    </row>
    <row r="1020" spans="1:85" s="245" customFormat="1" ht="29" x14ac:dyDescent="0.35">
      <c r="A1020" s="243"/>
      <c r="B1020" s="128"/>
      <c r="C1020" s="80"/>
      <c r="D1020" s="80"/>
      <c r="E1020" s="80"/>
      <c r="F1020" s="80"/>
      <c r="G1020" s="80"/>
      <c r="H1020" s="80"/>
      <c r="I1020" s="80"/>
      <c r="J1020" s="80"/>
      <c r="K1020" s="80"/>
      <c r="L1020" s="80"/>
      <c r="M1020" s="64"/>
      <c r="N1020" s="7"/>
      <c r="O1020" s="192"/>
      <c r="P1020" s="106"/>
      <c r="Q1020" s="63" t="s">
        <v>129</v>
      </c>
      <c r="R1020" s="256"/>
      <c r="S1020" s="256"/>
      <c r="T1020" s="256"/>
      <c r="U1020" s="256"/>
      <c r="V1020" s="256"/>
      <c r="W1020" s="256"/>
      <c r="X1020" s="256"/>
      <c r="Y1020" s="256"/>
      <c r="Z1020" s="256"/>
      <c r="AA1020" s="256"/>
      <c r="AB1020" s="256"/>
      <c r="AC1020" s="256"/>
      <c r="AD1020" s="256"/>
      <c r="AE1020" s="256"/>
      <c r="AF1020" s="256"/>
      <c r="AG1020" s="256"/>
      <c r="AH1020" s="256"/>
      <c r="AI1020" s="256"/>
      <c r="AJ1020" s="256"/>
      <c r="AK1020" s="256"/>
      <c r="AL1020" s="256"/>
      <c r="AM1020" s="256"/>
      <c r="AN1020" s="256"/>
      <c r="AO1020" s="256"/>
      <c r="AP1020" s="256"/>
      <c r="AQ1020" s="256"/>
      <c r="AR1020" s="256"/>
      <c r="AS1020" s="256"/>
      <c r="AT1020" s="256"/>
      <c r="AU1020" s="256"/>
      <c r="AV1020" s="256"/>
      <c r="AW1020" s="256"/>
      <c r="AX1020" s="256"/>
      <c r="AY1020" s="256"/>
      <c r="AZ1020" s="256"/>
      <c r="BA1020" s="256"/>
      <c r="BB1020" s="256"/>
      <c r="BC1020" s="256"/>
      <c r="BD1020" s="256"/>
      <c r="BE1020" s="256"/>
      <c r="BF1020" s="256"/>
      <c r="BG1020" s="256"/>
      <c r="BH1020" s="256"/>
      <c r="BI1020" s="256"/>
      <c r="BJ1020" s="256"/>
      <c r="BK1020" s="256"/>
      <c r="BL1020" s="256"/>
      <c r="BM1020" s="256"/>
      <c r="BN1020" s="362"/>
      <c r="BO1020" s="364"/>
      <c r="BP1020" s="366"/>
      <c r="BQ1020" s="366"/>
      <c r="BR1020" s="106"/>
      <c r="BS1020" s="106"/>
      <c r="BT1020" s="106"/>
      <c r="BU1020" s="106"/>
      <c r="BV1020" s="106"/>
      <c r="BW1020" s="106"/>
      <c r="BX1020" s="106"/>
      <c r="BY1020" s="106"/>
      <c r="BZ1020" s="106"/>
      <c r="CA1020" s="106"/>
      <c r="CB1020" s="106"/>
      <c r="CC1020" s="106"/>
      <c r="CD1020" s="106"/>
      <c r="CE1020" s="106"/>
      <c r="CF1020" s="106"/>
      <c r="CG1020" s="106"/>
    </row>
    <row r="1021" spans="1:85" s="245" customFormat="1" ht="14.5" hidden="1" customHeight="1" x14ac:dyDescent="0.35">
      <c r="A1021" s="243"/>
      <c r="B1021" s="128"/>
      <c r="C1021" s="80"/>
      <c r="D1021" s="80"/>
      <c r="E1021" s="80"/>
      <c r="F1021" s="80"/>
      <c r="G1021" s="80"/>
      <c r="H1021" s="80"/>
      <c r="I1021" s="80"/>
      <c r="J1021" s="80"/>
      <c r="K1021" s="80"/>
      <c r="L1021" s="80"/>
      <c r="M1021" s="64"/>
      <c r="N1021" s="7"/>
      <c r="O1021" s="192"/>
      <c r="P1021" s="106"/>
      <c r="Q1021" s="65" t="s">
        <v>130</v>
      </c>
      <c r="R1021" s="66">
        <f>IF(R1019&lt;&gt;0,1,0)</f>
        <v>0</v>
      </c>
      <c r="S1021" s="66">
        <f t="shared" ref="S1021" si="19169">IF(R1021&gt;0,R1021+1,IF(S1019&lt;&gt;0,1,0))</f>
        <v>0</v>
      </c>
      <c r="T1021" s="66">
        <f t="shared" ref="T1021" si="19170">IF(S1021&gt;0,S1021+1,IF(T1019&lt;&gt;0,1,0))</f>
        <v>0</v>
      </c>
      <c r="U1021" s="66">
        <f t="shared" ref="U1021" si="19171">IF(T1021&gt;0,T1021+1,IF(U1019&lt;&gt;0,1,0))</f>
        <v>0</v>
      </c>
      <c r="V1021" s="66">
        <f t="shared" ref="V1021" si="19172">IF(U1021&gt;0,U1021+1,IF(V1019&lt;&gt;0,1,0))</f>
        <v>0</v>
      </c>
      <c r="W1021" s="66">
        <f t="shared" ref="W1021" si="19173">IF(V1021&gt;0,V1021+1,IF(W1019&lt;&gt;0,1,0))</f>
        <v>0</v>
      </c>
      <c r="X1021" s="66">
        <f t="shared" ref="X1021" si="19174">IF(W1021&gt;0,W1021+1,IF(X1019&lt;&gt;0,1,0))</f>
        <v>0</v>
      </c>
      <c r="Y1021" s="66">
        <f t="shared" ref="Y1021" si="19175">IF(X1021&gt;0,X1021+1,IF(Y1019&lt;&gt;0,1,0))</f>
        <v>0</v>
      </c>
      <c r="Z1021" s="66">
        <f t="shared" ref="Z1021" si="19176">IF(Y1021&gt;0,Y1021+1,IF(Z1019&lt;&gt;0,1,0))</f>
        <v>0</v>
      </c>
      <c r="AA1021" s="66">
        <f t="shared" ref="AA1021" si="19177">IF(Z1021&gt;0,Z1021+1,IF(AA1019&lt;&gt;0,1,0))</f>
        <v>0</v>
      </c>
      <c r="AB1021" s="66">
        <f t="shared" ref="AB1021" si="19178">IF(AA1021&gt;0,AA1021+1,IF(AB1019&lt;&gt;0,1,0))</f>
        <v>0</v>
      </c>
      <c r="AC1021" s="66">
        <f t="shared" ref="AC1021" si="19179">IF(AB1021&gt;0,AB1021+1,IF(AC1019&lt;&gt;0,1,0))</f>
        <v>0</v>
      </c>
      <c r="AD1021" s="66">
        <f t="shared" ref="AD1021" si="19180">IF(AC1021&gt;0,AC1021+1,IF(AD1019&lt;&gt;0,1,0))</f>
        <v>0</v>
      </c>
      <c r="AE1021" s="66">
        <f t="shared" ref="AE1021" si="19181">IF(AD1021&gt;0,AD1021+1,IF(AE1019&lt;&gt;0,1,0))</f>
        <v>0</v>
      </c>
      <c r="AF1021" s="66">
        <f t="shared" ref="AF1021" si="19182">IF(AE1021&gt;0,AE1021+1,IF(AF1019&lt;&gt;0,1,0))</f>
        <v>0</v>
      </c>
      <c r="AG1021" s="66">
        <f t="shared" ref="AG1021" si="19183">IF(AF1021&gt;0,AF1021+1,IF(AG1019&lt;&gt;0,1,0))</f>
        <v>0</v>
      </c>
      <c r="AH1021" s="66">
        <f t="shared" ref="AH1021" si="19184">IF(AG1021&gt;0,AG1021+1,IF(AH1019&lt;&gt;0,1,0))</f>
        <v>0</v>
      </c>
      <c r="AI1021" s="66">
        <f t="shared" ref="AI1021" si="19185">IF(AH1021&gt;0,AH1021+1,IF(AI1019&lt;&gt;0,1,0))</f>
        <v>0</v>
      </c>
      <c r="AJ1021" s="66">
        <f t="shared" ref="AJ1021" si="19186">IF(AI1021&gt;0,AI1021+1,IF(AJ1019&lt;&gt;0,1,0))</f>
        <v>0</v>
      </c>
      <c r="AK1021" s="66">
        <f t="shared" ref="AK1021" si="19187">IF(AJ1021&gt;0,AJ1021+1,IF(AK1019&lt;&gt;0,1,0))</f>
        <v>0</v>
      </c>
      <c r="AL1021" s="66">
        <f t="shared" ref="AL1021" si="19188">IF(AK1021&gt;0,AK1021+1,IF(AL1019&lt;&gt;0,1,0))</f>
        <v>0</v>
      </c>
      <c r="AM1021" s="66">
        <f t="shared" ref="AM1021" si="19189">IF(AL1021&gt;0,AL1021+1,IF(AM1019&lt;&gt;0,1,0))</f>
        <v>0</v>
      </c>
      <c r="AN1021" s="66">
        <f t="shared" ref="AN1021" si="19190">IF(AM1021&gt;0,AM1021+1,IF(AN1019&lt;&gt;0,1,0))</f>
        <v>0</v>
      </c>
      <c r="AO1021" s="66">
        <f t="shared" ref="AO1021" si="19191">IF(AN1021&gt;0,AN1021+1,IF(AO1019&lt;&gt;0,1,0))</f>
        <v>0</v>
      </c>
      <c r="AP1021" s="66">
        <f t="shared" ref="AP1021" si="19192">IF(AO1021&gt;0,AO1021+1,IF(AP1019&lt;&gt;0,1,0))</f>
        <v>0</v>
      </c>
      <c r="AQ1021" s="66">
        <f t="shared" ref="AQ1021" si="19193">IF(AP1021&gt;0,AP1021+1,IF(AQ1019&lt;&gt;0,1,0))</f>
        <v>0</v>
      </c>
      <c r="AR1021" s="66">
        <f t="shared" ref="AR1021" si="19194">IF(AQ1021&gt;0,AQ1021+1,IF(AR1019&lt;&gt;0,1,0))</f>
        <v>0</v>
      </c>
      <c r="AS1021" s="66">
        <f t="shared" ref="AS1021" si="19195">IF(AR1021&gt;0,AR1021+1,IF(AS1019&lt;&gt;0,1,0))</f>
        <v>0</v>
      </c>
      <c r="AT1021" s="66">
        <f t="shared" ref="AT1021" si="19196">IF(AS1021&gt;0,AS1021+1,IF(AT1019&lt;&gt;0,1,0))</f>
        <v>0</v>
      </c>
      <c r="AU1021" s="66">
        <f t="shared" ref="AU1021" si="19197">IF(AT1021&gt;0,AT1021+1,IF(AU1019&lt;&gt;0,1,0))</f>
        <v>0</v>
      </c>
      <c r="AV1021" s="66">
        <f t="shared" ref="AV1021" si="19198">IF(AU1021&gt;0,AU1021+1,IF(AV1019&lt;&gt;0,1,0))</f>
        <v>0</v>
      </c>
      <c r="AW1021" s="66">
        <f t="shared" ref="AW1021" si="19199">IF(AV1021&gt;0,AV1021+1,IF(AW1019&lt;&gt;0,1,0))</f>
        <v>0</v>
      </c>
      <c r="AX1021" s="66">
        <f t="shared" ref="AX1021" si="19200">IF(AW1021&gt;0,AW1021+1,IF(AX1019&lt;&gt;0,1,0))</f>
        <v>0</v>
      </c>
      <c r="AY1021" s="66">
        <f t="shared" ref="AY1021" si="19201">IF(AX1021&gt;0,AX1021+1,IF(AY1019&lt;&gt;0,1,0))</f>
        <v>0</v>
      </c>
      <c r="AZ1021" s="66">
        <f t="shared" ref="AZ1021" si="19202">IF(AY1021&gt;0,AY1021+1,IF(AZ1019&lt;&gt;0,1,0))</f>
        <v>0</v>
      </c>
      <c r="BA1021" s="66">
        <f t="shared" ref="BA1021" si="19203">IF(AZ1021&gt;0,AZ1021+1,IF(BA1019&lt;&gt;0,1,0))</f>
        <v>0</v>
      </c>
      <c r="BB1021" s="66">
        <f t="shared" ref="BB1021" si="19204">IF(BA1021&gt;0,BA1021+1,IF(BB1019&lt;&gt;0,1,0))</f>
        <v>0</v>
      </c>
      <c r="BC1021" s="66">
        <f t="shared" ref="BC1021" si="19205">IF(BB1021&gt;0,BB1021+1,IF(BC1019&lt;&gt;0,1,0))</f>
        <v>0</v>
      </c>
      <c r="BD1021" s="66">
        <f t="shared" ref="BD1021" si="19206">IF(BC1021&gt;0,BC1021+1,IF(BD1019&lt;&gt;0,1,0))</f>
        <v>0</v>
      </c>
      <c r="BE1021" s="66">
        <f t="shared" ref="BE1021" si="19207">IF(BD1021&gt;0,BD1021+1,IF(BE1019&lt;&gt;0,1,0))</f>
        <v>0</v>
      </c>
      <c r="BF1021" s="66">
        <f t="shared" ref="BF1021" si="19208">IF(BE1021&gt;0,BE1021+1,IF(BF1019&lt;&gt;0,1,0))</f>
        <v>0</v>
      </c>
      <c r="BG1021" s="66">
        <f t="shared" ref="BG1021" si="19209">IF(BF1021&gt;0,BF1021+1,IF(BG1019&lt;&gt;0,1,0))</f>
        <v>0</v>
      </c>
      <c r="BH1021" s="66">
        <f t="shared" ref="BH1021" si="19210">IF(BG1021&gt;0,BG1021+1,IF(BH1019&lt;&gt;0,1,0))</f>
        <v>0</v>
      </c>
      <c r="BI1021" s="66">
        <f t="shared" ref="BI1021" si="19211">IF(BH1021&gt;0,BH1021+1,IF(BI1019&lt;&gt;0,1,0))</f>
        <v>0</v>
      </c>
      <c r="BJ1021" s="66">
        <f t="shared" ref="BJ1021" si="19212">IF(BI1021&gt;0,BI1021+1,IF(BJ1019&lt;&gt;0,1,0))</f>
        <v>0</v>
      </c>
      <c r="BK1021" s="66">
        <f t="shared" ref="BK1021" si="19213">IF(BJ1021&gt;0,BJ1021+1,IF(BK1019&lt;&gt;0,1,0))</f>
        <v>0</v>
      </c>
      <c r="BL1021" s="66">
        <f t="shared" ref="BL1021" si="19214">IF(BK1021&gt;0,BK1021+1,IF(BL1019&lt;&gt;0,1,0))</f>
        <v>0</v>
      </c>
      <c r="BM1021" s="66">
        <f t="shared" ref="BM1021" si="19215">IF(BL1021&gt;0,BL1021+1,IF(BM1019&lt;&gt;0,1,0))</f>
        <v>0</v>
      </c>
      <c r="BN1021" s="362"/>
      <c r="BO1021" s="364"/>
      <c r="BP1021" s="366"/>
      <c r="BQ1021" s="366"/>
      <c r="BR1021" s="106"/>
      <c r="BS1021" s="106"/>
      <c r="BT1021" s="106"/>
      <c r="BU1021" s="106"/>
      <c r="BV1021" s="106"/>
      <c r="BW1021" s="106"/>
      <c r="BX1021" s="106"/>
      <c r="BY1021" s="106"/>
      <c r="BZ1021" s="106"/>
      <c r="CA1021" s="106"/>
      <c r="CB1021" s="106"/>
      <c r="CC1021" s="106"/>
      <c r="CD1021" s="106"/>
      <c r="CE1021" s="106"/>
      <c r="CF1021" s="106"/>
      <c r="CG1021" s="106"/>
    </row>
    <row r="1022" spans="1:85" s="245" customFormat="1" ht="14.5" hidden="1" customHeight="1" x14ac:dyDescent="0.35">
      <c r="A1022" s="243"/>
      <c r="B1022" s="128"/>
      <c r="C1022" s="80"/>
      <c r="D1022" s="80"/>
      <c r="E1022" s="80"/>
      <c r="F1022" s="80"/>
      <c r="G1022" s="80"/>
      <c r="H1022" s="80"/>
      <c r="I1022" s="80"/>
      <c r="J1022" s="80"/>
      <c r="K1022" s="80"/>
      <c r="L1022" s="80"/>
      <c r="M1022" s="64"/>
      <c r="N1022" s="7"/>
      <c r="O1022" s="192"/>
      <c r="P1022" s="106"/>
      <c r="Q1022" s="65" t="s">
        <v>131</v>
      </c>
      <c r="R1022" s="66">
        <f>R1021</f>
        <v>0</v>
      </c>
      <c r="S1022" s="66">
        <f>IF(S1021=0,0,IF(OR(R1022=0,R1022=12),1,R1022+1))</f>
        <v>0</v>
      </c>
      <c r="T1022" s="66">
        <f t="shared" ref="T1022" si="19216">IF(T1021=0,0,IF(OR(S1022=0,S1022=12),1,S1022+1))</f>
        <v>0</v>
      </c>
      <c r="U1022" s="66">
        <f t="shared" ref="U1022" si="19217">IF(U1021=0,0,IF(OR(T1022=0,T1022=12),1,T1022+1))</f>
        <v>0</v>
      </c>
      <c r="V1022" s="66">
        <f t="shared" ref="V1022" si="19218">IF(V1021=0,0,IF(OR(U1022=0,U1022=12),1,U1022+1))</f>
        <v>0</v>
      </c>
      <c r="W1022" s="66">
        <f t="shared" ref="W1022" si="19219">IF(W1021=0,0,IF(OR(V1022=0,V1022=12),1,V1022+1))</f>
        <v>0</v>
      </c>
      <c r="X1022" s="66">
        <f t="shared" ref="X1022" si="19220">IF(X1021=0,0,IF(OR(W1022=0,W1022=12),1,W1022+1))</f>
        <v>0</v>
      </c>
      <c r="Y1022" s="66">
        <f t="shared" ref="Y1022" si="19221">IF(Y1021=0,0,IF(OR(X1022=0,X1022=12),1,X1022+1))</f>
        <v>0</v>
      </c>
      <c r="Z1022" s="66">
        <f t="shared" ref="Z1022" si="19222">IF(Z1021=0,0,IF(OR(Y1022=0,Y1022=12),1,Y1022+1))</f>
        <v>0</v>
      </c>
      <c r="AA1022" s="66">
        <f t="shared" ref="AA1022" si="19223">IF(AA1021=0,0,IF(OR(Z1022=0,Z1022=12),1,Z1022+1))</f>
        <v>0</v>
      </c>
      <c r="AB1022" s="66">
        <f t="shared" ref="AB1022" si="19224">IF(AB1021=0,0,IF(OR(AA1022=0,AA1022=12),1,AA1022+1))</f>
        <v>0</v>
      </c>
      <c r="AC1022" s="66">
        <f t="shared" ref="AC1022" si="19225">IF(AC1021=0,0,IF(OR(AB1022=0,AB1022=12),1,AB1022+1))</f>
        <v>0</v>
      </c>
      <c r="AD1022" s="66">
        <f t="shared" ref="AD1022" si="19226">IF(AD1021=0,0,IF(OR(AC1022=0,AC1022=12),1,AC1022+1))</f>
        <v>0</v>
      </c>
      <c r="AE1022" s="66">
        <f t="shared" ref="AE1022" si="19227">IF(AE1021=0,0,IF(OR(AD1022=0,AD1022=12),1,AD1022+1))</f>
        <v>0</v>
      </c>
      <c r="AF1022" s="66">
        <f t="shared" ref="AF1022" si="19228">IF(AF1021=0,0,IF(OR(AE1022=0,AE1022=12),1,AE1022+1))</f>
        <v>0</v>
      </c>
      <c r="AG1022" s="66">
        <f t="shared" ref="AG1022" si="19229">IF(AG1021=0,0,IF(OR(AF1022=0,AF1022=12),1,AF1022+1))</f>
        <v>0</v>
      </c>
      <c r="AH1022" s="66">
        <f t="shared" ref="AH1022" si="19230">IF(AH1021=0,0,IF(OR(AG1022=0,AG1022=12),1,AG1022+1))</f>
        <v>0</v>
      </c>
      <c r="AI1022" s="66">
        <f t="shared" ref="AI1022" si="19231">IF(AI1021=0,0,IF(OR(AH1022=0,AH1022=12),1,AH1022+1))</f>
        <v>0</v>
      </c>
      <c r="AJ1022" s="66">
        <f t="shared" ref="AJ1022" si="19232">IF(AJ1021=0,0,IF(OR(AI1022=0,AI1022=12),1,AI1022+1))</f>
        <v>0</v>
      </c>
      <c r="AK1022" s="66">
        <f t="shared" ref="AK1022" si="19233">IF(AK1021=0,0,IF(OR(AJ1022=0,AJ1022=12),1,AJ1022+1))</f>
        <v>0</v>
      </c>
      <c r="AL1022" s="66">
        <f t="shared" ref="AL1022" si="19234">IF(AL1021=0,0,IF(OR(AK1022=0,AK1022=12),1,AK1022+1))</f>
        <v>0</v>
      </c>
      <c r="AM1022" s="66">
        <f t="shared" ref="AM1022" si="19235">IF(AM1021=0,0,IF(OR(AL1022=0,AL1022=12),1,AL1022+1))</f>
        <v>0</v>
      </c>
      <c r="AN1022" s="66">
        <f t="shared" ref="AN1022" si="19236">IF(AN1021=0,0,IF(OR(AM1022=0,AM1022=12),1,AM1022+1))</f>
        <v>0</v>
      </c>
      <c r="AO1022" s="66">
        <f t="shared" ref="AO1022" si="19237">IF(AO1021=0,0,IF(OR(AN1022=0,AN1022=12),1,AN1022+1))</f>
        <v>0</v>
      </c>
      <c r="AP1022" s="66">
        <f t="shared" ref="AP1022" si="19238">IF(AP1021=0,0,IF(OR(AO1022=0,AO1022=12),1,AO1022+1))</f>
        <v>0</v>
      </c>
      <c r="AQ1022" s="66">
        <f t="shared" ref="AQ1022" si="19239">IF(AQ1021=0,0,IF(OR(AP1022=0,AP1022=12),1,AP1022+1))</f>
        <v>0</v>
      </c>
      <c r="AR1022" s="66">
        <f t="shared" ref="AR1022" si="19240">IF(AR1021=0,0,IF(OR(AQ1022=0,AQ1022=12),1,AQ1022+1))</f>
        <v>0</v>
      </c>
      <c r="AS1022" s="66">
        <f t="shared" ref="AS1022" si="19241">IF(AS1021=0,0,IF(OR(AR1022=0,AR1022=12),1,AR1022+1))</f>
        <v>0</v>
      </c>
      <c r="AT1022" s="66">
        <f t="shared" ref="AT1022" si="19242">IF(AT1021=0,0,IF(OR(AS1022=0,AS1022=12),1,AS1022+1))</f>
        <v>0</v>
      </c>
      <c r="AU1022" s="66">
        <f t="shared" ref="AU1022" si="19243">IF(AU1021=0,0,IF(OR(AT1022=0,AT1022=12),1,AT1022+1))</f>
        <v>0</v>
      </c>
      <c r="AV1022" s="66">
        <f t="shared" ref="AV1022" si="19244">IF(AV1021=0,0,IF(OR(AU1022=0,AU1022=12),1,AU1022+1))</f>
        <v>0</v>
      </c>
      <c r="AW1022" s="66">
        <f t="shared" ref="AW1022" si="19245">IF(AW1021=0,0,IF(OR(AV1022=0,AV1022=12),1,AV1022+1))</f>
        <v>0</v>
      </c>
      <c r="AX1022" s="66">
        <f t="shared" ref="AX1022" si="19246">IF(AX1021=0,0,IF(OR(AW1022=0,AW1022=12),1,AW1022+1))</f>
        <v>0</v>
      </c>
      <c r="AY1022" s="66">
        <f t="shared" ref="AY1022" si="19247">IF(AY1021=0,0,IF(OR(AX1022=0,AX1022=12),1,AX1022+1))</f>
        <v>0</v>
      </c>
      <c r="AZ1022" s="66">
        <f t="shared" ref="AZ1022" si="19248">IF(AZ1021=0,0,IF(OR(AY1022=0,AY1022=12),1,AY1022+1))</f>
        <v>0</v>
      </c>
      <c r="BA1022" s="66">
        <f t="shared" ref="BA1022" si="19249">IF(BA1021=0,0,IF(OR(AZ1022=0,AZ1022=12),1,AZ1022+1))</f>
        <v>0</v>
      </c>
      <c r="BB1022" s="66">
        <f t="shared" ref="BB1022" si="19250">IF(BB1021=0,0,IF(OR(BA1022=0,BA1022=12),1,BA1022+1))</f>
        <v>0</v>
      </c>
      <c r="BC1022" s="66">
        <f t="shared" ref="BC1022" si="19251">IF(BC1021=0,0,IF(OR(BB1022=0,BB1022=12),1,BB1022+1))</f>
        <v>0</v>
      </c>
      <c r="BD1022" s="66">
        <f t="shared" ref="BD1022" si="19252">IF(BD1021=0,0,IF(OR(BC1022=0,BC1022=12),1,BC1022+1))</f>
        <v>0</v>
      </c>
      <c r="BE1022" s="66">
        <f t="shared" ref="BE1022" si="19253">IF(BE1021=0,0,IF(OR(BD1022=0,BD1022=12),1,BD1022+1))</f>
        <v>0</v>
      </c>
      <c r="BF1022" s="66">
        <f t="shared" ref="BF1022" si="19254">IF(BF1021=0,0,IF(OR(BE1022=0,BE1022=12),1,BE1022+1))</f>
        <v>0</v>
      </c>
      <c r="BG1022" s="66">
        <f t="shared" ref="BG1022" si="19255">IF(BG1021=0,0,IF(OR(BF1022=0,BF1022=12),1,BF1022+1))</f>
        <v>0</v>
      </c>
      <c r="BH1022" s="66">
        <f t="shared" ref="BH1022" si="19256">IF(BH1021=0,0,IF(OR(BG1022=0,BG1022=12),1,BG1022+1))</f>
        <v>0</v>
      </c>
      <c r="BI1022" s="66">
        <f t="shared" ref="BI1022" si="19257">IF(BI1021=0,0,IF(OR(BH1022=0,BH1022=12),1,BH1022+1))</f>
        <v>0</v>
      </c>
      <c r="BJ1022" s="66">
        <f t="shared" ref="BJ1022" si="19258">IF(BJ1021=0,0,IF(OR(BI1022=0,BI1022=12),1,BI1022+1))</f>
        <v>0</v>
      </c>
      <c r="BK1022" s="66">
        <f t="shared" ref="BK1022" si="19259">IF(BK1021=0,0,IF(OR(BJ1022=0,BJ1022=12),1,BJ1022+1))</f>
        <v>0</v>
      </c>
      <c r="BL1022" s="66">
        <f t="shared" ref="BL1022" si="19260">IF(BL1021=0,0,IF(OR(BK1022=0,BK1022=12),1,BK1022+1))</f>
        <v>0</v>
      </c>
      <c r="BM1022" s="66">
        <f t="shared" ref="BM1022" si="19261">IF(BM1021=0,0,IF(OR(BL1022=0,BL1022=12),1,BL1022+1))</f>
        <v>0</v>
      </c>
      <c r="BN1022" s="362"/>
      <c r="BO1022" s="364"/>
      <c r="BP1022" s="366"/>
      <c r="BQ1022" s="366"/>
      <c r="BR1022" s="106"/>
      <c r="BS1022" s="106"/>
      <c r="BT1022" s="106"/>
      <c r="BU1022" s="106"/>
      <c r="BV1022" s="106"/>
      <c r="BW1022" s="106"/>
      <c r="BX1022" s="106"/>
      <c r="BY1022" s="106"/>
      <c r="BZ1022" s="106"/>
      <c r="CA1022" s="106"/>
      <c r="CB1022" s="106"/>
      <c r="CC1022" s="106"/>
      <c r="CD1022" s="106"/>
      <c r="CE1022" s="106"/>
      <c r="CF1022" s="106"/>
      <c r="CG1022" s="106"/>
    </row>
    <row r="1023" spans="1:85" s="245" customFormat="1" ht="43.5" x14ac:dyDescent="0.35">
      <c r="A1023" s="243"/>
      <c r="B1023" s="128"/>
      <c r="C1023" s="80"/>
      <c r="D1023" s="80"/>
      <c r="E1023" s="80"/>
      <c r="F1023" s="80"/>
      <c r="G1023" s="80"/>
      <c r="H1023" s="80"/>
      <c r="I1023" s="80"/>
      <c r="J1023" s="80"/>
      <c r="K1023" s="80"/>
      <c r="L1023" s="80"/>
      <c r="M1023" s="64"/>
      <c r="N1023" s="7"/>
      <c r="O1023" s="192"/>
      <c r="P1023" s="106"/>
      <c r="Q1023" s="63" t="s">
        <v>237</v>
      </c>
      <c r="R1023" s="68">
        <f>IF(R1022&gt;0,IF(R1026&gt;$L1019,$L1019,R1026),0)</f>
        <v>0</v>
      </c>
      <c r="S1023" s="68">
        <f>IF(S1022&gt;0,IF((SUMIFS($R1025:R1025,$R1022:R1022,12)+IF(R1022=12,0,R1023)+S1026)&gt;=$L1019,$L1019-FLOOR(SUMIFS($R1025:R1025,$R1022:R1022,12),1),IF(S1022=1,S1026,S1026+R1023)),0)</f>
        <v>0</v>
      </c>
      <c r="T1023" s="68">
        <f>IF(T1022&gt;0,IF((SUMIFS($R1025:S1025,$R1022:S1022,12)+IF(S1022=12,0,S1023)+T1026)&gt;=$L1019,$L1019-FLOOR(SUMIFS($R1025:S1025,$R1022:S1022,12),1),IF(T1022=1,T1026,T1026+S1023)),0)</f>
        <v>0</v>
      </c>
      <c r="U1023" s="68">
        <f>IF(U1022&gt;0,IF((SUMIFS($R1025:T1025,$R1022:T1022,12)+IF(T1022=12,0,T1023)+U1026)&gt;=$L1019,$L1019-FLOOR(SUMIFS($R1025:T1025,$R1022:T1022,12),1),IF(U1022=1,U1026,U1026+T1023)),0)</f>
        <v>0</v>
      </c>
      <c r="V1023" s="68">
        <f>IF(V1022&gt;0,IF((SUMIFS($R1025:U1025,$R1022:U1022,12)+IF(U1022=12,0,U1023)+V1026)&gt;=$L1019,$L1019-FLOOR(SUMIFS($R1025:U1025,$R1022:U1022,12),1),IF(V1022=1,V1026,V1026+U1023)),0)</f>
        <v>0</v>
      </c>
      <c r="W1023" s="68">
        <f>IF(W1022&gt;0,IF((SUMIFS($R1025:V1025,$R1022:V1022,12)+IF(V1022=12,0,V1023)+W1026)&gt;=$L1019,$L1019-FLOOR(SUMIFS($R1025:V1025,$R1022:V1022,12),1),IF(W1022=1,W1026,W1026+V1023)),0)</f>
        <v>0</v>
      </c>
      <c r="X1023" s="68">
        <f>IF(X1022&gt;0,IF((SUMIFS($R1025:W1025,$R1022:W1022,12)+IF(W1022=12,0,W1023)+X1026)&gt;=$L1019,$L1019-FLOOR(SUMIFS($R1025:W1025,$R1022:W1022,12),1),IF(X1022=1,X1026,X1026+W1023)),0)</f>
        <v>0</v>
      </c>
      <c r="Y1023" s="68">
        <f>IF(Y1022&gt;0,IF((SUMIFS($R1025:X1025,$R1022:X1022,12)+IF(X1022=12,0,X1023)+Y1026)&gt;=$L1019,$L1019-FLOOR(SUMIFS($R1025:X1025,$R1022:X1022,12),1),IF(Y1022=1,Y1026,Y1026+X1023)),0)</f>
        <v>0</v>
      </c>
      <c r="Z1023" s="68">
        <f>IF(Z1022&gt;0,IF((SUMIFS($R1025:Y1025,$R1022:Y1022,12)+IF(Y1022=12,0,Y1023)+Z1026)&gt;=$L1019,$L1019-FLOOR(SUMIFS($R1025:Y1025,$R1022:Y1022,12),1),IF(Z1022=1,Z1026,Z1026+Y1023)),0)</f>
        <v>0</v>
      </c>
      <c r="AA1023" s="68">
        <f>IF(AA1022&gt;0,IF((SUMIFS($R1025:Z1025,$R1022:Z1022,12)+IF(Z1022=12,0,Z1023)+AA1026)&gt;=$L1019,$L1019-FLOOR(SUMIFS($R1025:Z1025,$R1022:Z1022,12),1),IF(AA1022=1,AA1026,AA1026+Z1023)),0)</f>
        <v>0</v>
      </c>
      <c r="AB1023" s="68">
        <f>IF(AB1022&gt;0,IF((SUMIFS($R1025:AA1025,$R1022:AA1022,12)+IF(AA1022=12,0,AA1023)+AB1026)&gt;=$L1019,$L1019-FLOOR(SUMIFS($R1025:AA1025,$R1022:AA1022,12),1),IF(AB1022=1,AB1026,AB1026+AA1023)),0)</f>
        <v>0</v>
      </c>
      <c r="AC1023" s="68">
        <f>IF(AC1022&gt;0,IF((SUMIFS($R1025:AB1025,$R1022:AB1022,12)+IF(AB1022=12,0,AB1023)+AC1026)&gt;=$L1019,$L1019-FLOOR(SUMIFS($R1025:AB1025,$R1022:AB1022,12),1),IF(AC1022=1,AC1026,AC1026+AB1023)),0)</f>
        <v>0</v>
      </c>
      <c r="AD1023" s="68">
        <f>IF(AD1022&gt;0,IF((SUMIFS($R1025:AC1025,$R1022:AC1022,12)+IF(AC1022=12,0,AC1023)+AD1026)&gt;=$L1019,$L1019-FLOOR(SUMIFS($R1025:AC1025,$R1022:AC1022,12),1),IF(AD1022=1,AD1026,AD1026+AC1023)),0)</f>
        <v>0</v>
      </c>
      <c r="AE1023" s="68">
        <f>IF(AE1022&gt;0,IF((SUMIFS($R1025:AD1025,$R1022:AD1022,12)+IF(AD1022=12,0,AD1023)+AE1026)&gt;=$L1019,$L1019-FLOOR(SUMIFS($R1025:AD1025,$R1022:AD1022,12),1),IF(AE1022=1,AE1026,AE1026+AD1023)),0)</f>
        <v>0</v>
      </c>
      <c r="AF1023" s="68">
        <f>IF(AF1022&gt;0,IF((SUMIFS($R1025:AE1025,$R1022:AE1022,12)+IF(AE1022=12,0,AE1023)+AF1026)&gt;=$L1019,$L1019-FLOOR(SUMIFS($R1025:AE1025,$R1022:AE1022,12),1),IF(AF1022=1,AF1026,AF1026+AE1023)),0)</f>
        <v>0</v>
      </c>
      <c r="AG1023" s="68">
        <f>IF(AG1022&gt;0,IF((SUMIFS($R1025:AF1025,$R1022:AF1022,12)+IF(AF1022=12,0,AF1023)+AG1026)&gt;=$L1019,$L1019-FLOOR(SUMIFS($R1025:AF1025,$R1022:AF1022,12),1),IF(AG1022=1,AG1026,AG1026+AF1023)),0)</f>
        <v>0</v>
      </c>
      <c r="AH1023" s="68">
        <f>IF(AH1022&gt;0,IF((SUMIFS($R1025:AG1025,$R1022:AG1022,12)+IF(AG1022=12,0,AG1023)+AH1026)&gt;=$L1019,$L1019-FLOOR(SUMIFS($R1025:AG1025,$R1022:AG1022,12),1),IF(AH1022=1,AH1026,AH1026+AG1023)),0)</f>
        <v>0</v>
      </c>
      <c r="AI1023" s="68">
        <f>IF(AI1022&gt;0,IF((SUMIFS($R1025:AH1025,$R1022:AH1022,12)+IF(AH1022=12,0,AH1023)+AI1026)&gt;=$L1019,$L1019-FLOOR(SUMIFS($R1025:AH1025,$R1022:AH1022,12),1),IF(AI1022=1,AI1026,AI1026+AH1023)),0)</f>
        <v>0</v>
      </c>
      <c r="AJ1023" s="68">
        <f>IF(AJ1022&gt;0,IF((SUMIFS($R1025:AI1025,$R1022:AI1022,12)+IF(AI1022=12,0,AI1023)+AJ1026)&gt;=$L1019,$L1019-FLOOR(SUMIFS($R1025:AI1025,$R1022:AI1022,12),1),IF(AJ1022=1,AJ1026,AJ1026+AI1023)),0)</f>
        <v>0</v>
      </c>
      <c r="AK1023" s="68">
        <f>IF(AK1022&gt;0,IF((SUMIFS($R1025:AJ1025,$R1022:AJ1022,12)+IF(AJ1022=12,0,AJ1023)+AK1026)&gt;=$L1019,$L1019-FLOOR(SUMIFS($R1025:AJ1025,$R1022:AJ1022,12),1),IF(AK1022=1,AK1026,AK1026+AJ1023)),0)</f>
        <v>0</v>
      </c>
      <c r="AL1023" s="68">
        <f>IF(AL1022&gt;0,IF((SUMIFS($R1025:AK1025,$R1022:AK1022,12)+IF(AK1022=12,0,AK1023)+AL1026)&gt;=$L1019,$L1019-FLOOR(SUMIFS($R1025:AK1025,$R1022:AK1022,12),1),IF(AL1022=1,AL1026,AL1026+AK1023)),0)</f>
        <v>0</v>
      </c>
      <c r="AM1023" s="68">
        <f>IF(AM1022&gt;0,IF((SUMIFS($R1025:AL1025,$R1022:AL1022,12)+IF(AL1022=12,0,AL1023)+AM1026)&gt;=$L1019,$L1019-FLOOR(SUMIFS($R1025:AL1025,$R1022:AL1022,12),1),IF(AM1022=1,AM1026,AM1026+AL1023)),0)</f>
        <v>0</v>
      </c>
      <c r="AN1023" s="68">
        <f>IF(AN1022&gt;0,IF((SUMIFS($R1025:AM1025,$R1022:AM1022,12)+IF(AM1022=12,0,AM1023)+AN1026)&gt;=$L1019,$L1019-FLOOR(SUMIFS($R1025:AM1025,$R1022:AM1022,12),1),IF(AN1022=1,AN1026,AN1026+AM1023)),0)</f>
        <v>0</v>
      </c>
      <c r="AO1023" s="68">
        <f>IF(AO1022&gt;0,IF((SUMIFS($R1025:AN1025,$R1022:AN1022,12)+IF(AN1022=12,0,AN1023)+AO1026)&gt;=$L1019,$L1019-FLOOR(SUMIFS($R1025:AN1025,$R1022:AN1022,12),1),IF(AO1022=1,AO1026,AO1026+AN1023)),0)</f>
        <v>0</v>
      </c>
      <c r="AP1023" s="68">
        <f>IF(AP1022&gt;0,IF((SUMIFS($R1025:AO1025,$R1022:AO1022,12)+IF(AO1022=12,0,AO1023)+AP1026)&gt;=$L1019,$L1019-FLOOR(SUMIFS($R1025:AO1025,$R1022:AO1022,12),1),IF(AP1022=1,AP1026,AP1026+AO1023)),0)</f>
        <v>0</v>
      </c>
      <c r="AQ1023" s="68">
        <f>IF(AQ1022&gt;0,IF((SUMIFS($R1025:AP1025,$R1022:AP1022,12)+IF(AP1022=12,0,AP1023)+AQ1026)&gt;=$L1019,$L1019-FLOOR(SUMIFS($R1025:AP1025,$R1022:AP1022,12),1),IF(AQ1022=1,AQ1026,AQ1026+AP1023)),0)</f>
        <v>0</v>
      </c>
      <c r="AR1023" s="68">
        <f>IF(AR1022&gt;0,IF((SUMIFS($R1025:AQ1025,$R1022:AQ1022,12)+IF(AQ1022=12,0,AQ1023)+AR1026)&gt;=$L1019,$L1019-FLOOR(SUMIFS($R1025:AQ1025,$R1022:AQ1022,12),1),IF(AR1022=1,AR1026,AR1026+AQ1023)),0)</f>
        <v>0</v>
      </c>
      <c r="AS1023" s="68">
        <f>IF(AS1022&gt;0,IF((SUMIFS($R1025:AR1025,$R1022:AR1022,12)+IF(AR1022=12,0,AR1023)+AS1026)&gt;=$L1019,$L1019-FLOOR(SUMIFS($R1025:AR1025,$R1022:AR1022,12),1),IF(AS1022=1,AS1026,AS1026+AR1023)),0)</f>
        <v>0</v>
      </c>
      <c r="AT1023" s="68">
        <f>IF(AT1022&gt;0,IF((SUMIFS($R1025:AS1025,$R1022:AS1022,12)+IF(AS1022=12,0,AS1023)+AT1026)&gt;=$L1019,$L1019-FLOOR(SUMIFS($R1025:AS1025,$R1022:AS1022,12),1),IF(AT1022=1,AT1026,AT1026+AS1023)),0)</f>
        <v>0</v>
      </c>
      <c r="AU1023" s="68">
        <f>IF(AU1022&gt;0,IF((SUMIFS($R1025:AT1025,$R1022:AT1022,12)+IF(AT1022=12,0,AT1023)+AU1026)&gt;=$L1019,$L1019-FLOOR(SUMIFS($R1025:AT1025,$R1022:AT1022,12),1),IF(AU1022=1,AU1026,AU1026+AT1023)),0)</f>
        <v>0</v>
      </c>
      <c r="AV1023" s="68">
        <f>IF(AV1022&gt;0,IF((SUMIFS($R1025:AU1025,$R1022:AU1022,12)+IF(AU1022=12,0,AU1023)+AV1026)&gt;=$L1019,$L1019-FLOOR(SUMIFS($R1025:AU1025,$R1022:AU1022,12),1),IF(AV1022=1,AV1026,AV1026+AU1023)),0)</f>
        <v>0</v>
      </c>
      <c r="AW1023" s="68">
        <f>IF(AW1022&gt;0,IF((SUMIFS($R1025:AV1025,$R1022:AV1022,12)+IF(AV1022=12,0,AV1023)+AW1026)&gt;=$L1019,$L1019-FLOOR(SUMIFS($R1025:AV1025,$R1022:AV1022,12),1),IF(AW1022=1,AW1026,AW1026+AV1023)),0)</f>
        <v>0</v>
      </c>
      <c r="AX1023" s="68">
        <f>IF(AX1022&gt;0,IF((SUMIFS($R1025:AW1025,$R1022:AW1022,12)+IF(AW1022=12,0,AW1023)+AX1026)&gt;=$L1019,$L1019-FLOOR(SUMIFS($R1025:AW1025,$R1022:AW1022,12),1),IF(AX1022=1,AX1026,AX1026+AW1023)),0)</f>
        <v>0</v>
      </c>
      <c r="AY1023" s="68">
        <f>IF(AY1022&gt;0,IF((SUMIFS($R1025:AX1025,$R1022:AX1022,12)+IF(AX1022=12,0,AX1023)+AY1026)&gt;=$L1019,$L1019-FLOOR(SUMIFS($R1025:AX1025,$R1022:AX1022,12),1),IF(AY1022=1,AY1026,AY1026+AX1023)),0)</f>
        <v>0</v>
      </c>
      <c r="AZ1023" s="68">
        <f>IF(AZ1022&gt;0,IF((SUMIFS($R1025:AY1025,$R1022:AY1022,12)+IF(AY1022=12,0,AY1023)+AZ1026)&gt;=$L1019,$L1019-FLOOR(SUMIFS($R1025:AY1025,$R1022:AY1022,12),1),IF(AZ1022=1,AZ1026,AZ1026+AY1023)),0)</f>
        <v>0</v>
      </c>
      <c r="BA1023" s="68">
        <f>IF(BA1022&gt;0,IF((SUMIFS($R1025:AZ1025,$R1022:AZ1022,12)+IF(AZ1022=12,0,AZ1023)+BA1026)&gt;=$L1019,$L1019-FLOOR(SUMIFS($R1025:AZ1025,$R1022:AZ1022,12),1),IF(BA1022=1,BA1026,BA1026+AZ1023)),0)</f>
        <v>0</v>
      </c>
      <c r="BB1023" s="68">
        <f>IF(BB1022&gt;0,IF((SUMIFS($R1025:BA1025,$R1022:BA1022,12)+IF(BA1022=12,0,BA1023)+BB1026)&gt;=$L1019,$L1019-FLOOR(SUMIFS($R1025:BA1025,$R1022:BA1022,12),1),IF(BB1022=1,BB1026,BB1026+BA1023)),0)</f>
        <v>0</v>
      </c>
      <c r="BC1023" s="68">
        <f>IF(BC1022&gt;0,IF((SUMIFS($R1025:BB1025,$R1022:BB1022,12)+IF(BB1022=12,0,BB1023)+BC1026)&gt;=$L1019,$L1019-FLOOR(SUMIFS($R1025:BB1025,$R1022:BB1022,12),1),IF(BC1022=1,BC1026,BC1026+BB1023)),0)</f>
        <v>0</v>
      </c>
      <c r="BD1023" s="68">
        <f>IF(BD1022&gt;0,IF((SUMIFS($R1025:BC1025,$R1022:BC1022,12)+IF(BC1022=12,0,BC1023)+BD1026)&gt;=$L1019,$L1019-FLOOR(SUMIFS($R1025:BC1025,$R1022:BC1022,12),1),IF(BD1022=1,BD1026,BD1026+BC1023)),0)</f>
        <v>0</v>
      </c>
      <c r="BE1023" s="68">
        <f>IF(BE1022&gt;0,IF((SUMIFS($R1025:BD1025,$R1022:BD1022,12)+IF(BD1022=12,0,BD1023)+BE1026)&gt;=$L1019,$L1019-FLOOR(SUMIFS($R1025:BD1025,$R1022:BD1022,12),1),IF(BE1022=1,BE1026,BE1026+BD1023)),0)</f>
        <v>0</v>
      </c>
      <c r="BF1023" s="68">
        <f>IF(BF1022&gt;0,IF((SUMIFS($R1025:BE1025,$R1022:BE1022,12)+IF(BE1022=12,0,BE1023)+BF1026)&gt;=$L1019,$L1019-FLOOR(SUMIFS($R1025:BE1025,$R1022:BE1022,12),1),IF(BF1022=1,BF1026,BF1026+BE1023)),0)</f>
        <v>0</v>
      </c>
      <c r="BG1023" s="68">
        <f>IF(BG1022&gt;0,IF((SUMIFS($R1025:BF1025,$R1022:BF1022,12)+IF(BF1022=12,0,BF1023)+BG1026)&gt;=$L1019,$L1019-FLOOR(SUMIFS($R1025:BF1025,$R1022:BF1022,12),1),IF(BG1022=1,BG1026,BG1026+BF1023)),0)</f>
        <v>0</v>
      </c>
      <c r="BH1023" s="68">
        <f>IF(BH1022&gt;0,IF((SUMIFS($R1025:BG1025,$R1022:BG1022,12)+IF(BG1022=12,0,BG1023)+BH1026)&gt;=$L1019,$L1019-FLOOR(SUMIFS($R1025:BG1025,$R1022:BG1022,12),1),IF(BH1022=1,BH1026,BH1026+BG1023)),0)</f>
        <v>0</v>
      </c>
      <c r="BI1023" s="68">
        <f>IF(BI1022&gt;0,IF((SUMIFS($R1025:BH1025,$R1022:BH1022,12)+IF(BH1022=12,0,BH1023)+BI1026)&gt;=$L1019,$L1019-FLOOR(SUMIFS($R1025:BH1025,$R1022:BH1022,12),1),IF(BI1022=1,BI1026,BI1026+BH1023)),0)</f>
        <v>0</v>
      </c>
      <c r="BJ1023" s="68">
        <f>IF(BJ1022&gt;0,IF((SUMIFS($R1025:BI1025,$R1022:BI1022,12)+IF(BI1022=12,0,BI1023)+BJ1026)&gt;=$L1019,$L1019-FLOOR(SUMIFS($R1025:BI1025,$R1022:BI1022,12),1),IF(BJ1022=1,BJ1026,BJ1026+BI1023)),0)</f>
        <v>0</v>
      </c>
      <c r="BK1023" s="68">
        <f>IF(BK1022&gt;0,IF((SUMIFS($R1025:BJ1025,$R1022:BJ1022,12)+IF(BJ1022=12,0,BJ1023)+BK1026)&gt;=$L1019,$L1019-FLOOR(SUMIFS($R1025:BJ1025,$R1022:BJ1022,12),1),IF(BK1022=1,BK1026,BK1026+BJ1023)),0)</f>
        <v>0</v>
      </c>
      <c r="BL1023" s="68">
        <f>IF(BL1022&gt;0,IF((SUMIFS($R1025:BK1025,$R1022:BK1022,12)+IF(BK1022=12,0,BK1023)+BL1026)&gt;=$L1019,$L1019-FLOOR(SUMIFS($R1025:BK1025,$R1022:BK1022,12),1),IF(BL1022=1,BL1026,BL1026+BK1023)),0)</f>
        <v>0</v>
      </c>
      <c r="BM1023" s="68">
        <f>IF(BM1022&gt;0,IF((SUMIFS($R1025:BL1025,$R1022:BL1022,12)+IF(BL1022=12,0,BL1023)+BM1026)&gt;=$L1019,$L1019-FLOOR(SUMIFS($R1025:BL1025,$R1022:BL1022,12),1),IF(BM1022=1,BM1026,BM1026+BL1023)),0)</f>
        <v>0</v>
      </c>
      <c r="BN1023" s="362"/>
      <c r="BO1023" s="364"/>
      <c r="BP1023" s="366"/>
      <c r="BQ1023" s="366"/>
      <c r="BR1023" s="106"/>
      <c r="BS1023" s="106"/>
      <c r="BT1023" s="106"/>
      <c r="BU1023" s="106"/>
      <c r="BV1023" s="106"/>
      <c r="BW1023" s="106"/>
      <c r="BX1023" s="106"/>
      <c r="BY1023" s="106"/>
      <c r="BZ1023" s="106"/>
      <c r="CA1023" s="106"/>
      <c r="CB1023" s="106"/>
      <c r="CC1023" s="106"/>
      <c r="CD1023" s="106"/>
      <c r="CE1023" s="106"/>
      <c r="CF1023" s="106"/>
      <c r="CG1023" s="106"/>
    </row>
    <row r="1024" spans="1:85" s="245" customFormat="1" ht="41.5" hidden="1" customHeight="1" x14ac:dyDescent="0.35">
      <c r="A1024" s="243"/>
      <c r="B1024" s="128"/>
      <c r="C1024" s="80"/>
      <c r="D1024" s="80"/>
      <c r="E1024" s="80"/>
      <c r="F1024" s="80"/>
      <c r="G1024" s="80"/>
      <c r="H1024" s="80"/>
      <c r="I1024" s="80"/>
      <c r="J1024" s="80"/>
      <c r="K1024" s="80"/>
      <c r="L1024" s="80"/>
      <c r="M1024" s="64"/>
      <c r="N1024" s="7"/>
      <c r="O1024" s="192"/>
      <c r="P1024" s="106"/>
      <c r="Q1024" s="65" t="s">
        <v>161</v>
      </c>
      <c r="R1024" s="67">
        <f>IF(R1019&gt;0,R1020,0)</f>
        <v>0</v>
      </c>
      <c r="S1024" s="67">
        <f t="shared" ref="S1024" si="19262">IF(S1019&gt;0,IF(S1022=1,S1020,S1020+R1024),R1024)</f>
        <v>0</v>
      </c>
      <c r="T1024" s="67">
        <f t="shared" ref="T1024" si="19263">IF(T1019&gt;0,IF(T1022=1,T1020,T1020+S1024),S1024)</f>
        <v>0</v>
      </c>
      <c r="U1024" s="67">
        <f t="shared" ref="U1024" si="19264">IF(U1019&gt;0,IF(U1022=1,U1020,U1020+T1024),T1024)</f>
        <v>0</v>
      </c>
      <c r="V1024" s="67">
        <f t="shared" ref="V1024" si="19265">IF(V1019&gt;0,IF(V1022=1,V1020,V1020+U1024),U1024)</f>
        <v>0</v>
      </c>
      <c r="W1024" s="67">
        <f t="shared" ref="W1024" si="19266">IF(W1019&gt;0,IF(W1022=1,W1020,W1020+V1024),V1024)</f>
        <v>0</v>
      </c>
      <c r="X1024" s="67">
        <f t="shared" ref="X1024" si="19267">IF(X1019&gt;0,IF(X1022=1,X1020,X1020+W1024),W1024)</f>
        <v>0</v>
      </c>
      <c r="Y1024" s="67">
        <f t="shared" ref="Y1024" si="19268">IF(Y1019&gt;0,IF(Y1022=1,Y1020,Y1020+X1024),X1024)</f>
        <v>0</v>
      </c>
      <c r="Z1024" s="67">
        <f t="shared" ref="Z1024" si="19269">IF(Z1019&gt;0,IF(Z1022=1,Z1020,Z1020+Y1024),Y1024)</f>
        <v>0</v>
      </c>
      <c r="AA1024" s="67">
        <f t="shared" ref="AA1024" si="19270">IF(AA1019&gt;0,IF(AA1022=1,AA1020,AA1020+Z1024),Z1024)</f>
        <v>0</v>
      </c>
      <c r="AB1024" s="67">
        <f t="shared" ref="AB1024" si="19271">IF(AB1019&gt;0,IF(AB1022=1,AB1020,AB1020+AA1024),AA1024)</f>
        <v>0</v>
      </c>
      <c r="AC1024" s="67">
        <f t="shared" ref="AC1024" si="19272">IF(AC1019&gt;0,IF(AC1022=1,AC1020,AC1020+AB1024),AB1024)</f>
        <v>0</v>
      </c>
      <c r="AD1024" s="67">
        <f t="shared" ref="AD1024" si="19273">IF(AD1019&gt;0,IF(AD1022=1,AD1020,AD1020+AC1024),AC1024)</f>
        <v>0</v>
      </c>
      <c r="AE1024" s="67">
        <f t="shared" ref="AE1024" si="19274">IF(AE1019&gt;0,IF(AE1022=1,AE1020,AE1020+AD1024),AD1024)</f>
        <v>0</v>
      </c>
      <c r="AF1024" s="67">
        <f t="shared" ref="AF1024" si="19275">IF(AF1019&gt;0,IF(AF1022=1,AF1020,AF1020+AE1024),AE1024)</f>
        <v>0</v>
      </c>
      <c r="AG1024" s="67">
        <f t="shared" ref="AG1024" si="19276">IF(AG1019&gt;0,IF(AG1022=1,AG1020,AG1020+AF1024),AF1024)</f>
        <v>0</v>
      </c>
      <c r="AH1024" s="67">
        <f t="shared" ref="AH1024" si="19277">IF(AH1019&gt;0,IF(AH1022=1,AH1020,AH1020+AG1024),AG1024)</f>
        <v>0</v>
      </c>
      <c r="AI1024" s="67">
        <f t="shared" ref="AI1024" si="19278">IF(AI1019&gt;0,IF(AI1022=1,AI1020,AI1020+AH1024),AH1024)</f>
        <v>0</v>
      </c>
      <c r="AJ1024" s="67">
        <f t="shared" ref="AJ1024" si="19279">IF(AJ1019&gt;0,IF(AJ1022=1,AJ1020,AJ1020+AI1024),AI1024)</f>
        <v>0</v>
      </c>
      <c r="AK1024" s="67">
        <f t="shared" ref="AK1024" si="19280">IF(AK1019&gt;0,IF(AK1022=1,AK1020,AK1020+AJ1024),AJ1024)</f>
        <v>0</v>
      </c>
      <c r="AL1024" s="67">
        <f t="shared" ref="AL1024" si="19281">IF(AL1019&gt;0,IF(AL1022=1,AL1020,AL1020+AK1024),AK1024)</f>
        <v>0</v>
      </c>
      <c r="AM1024" s="67">
        <f t="shared" ref="AM1024" si="19282">IF(AM1019&gt;0,IF(AM1022=1,AM1020,AM1020+AL1024),AL1024)</f>
        <v>0</v>
      </c>
      <c r="AN1024" s="67">
        <f t="shared" ref="AN1024" si="19283">IF(AN1019&gt;0,IF(AN1022=1,AN1020,AN1020+AM1024),AM1024)</f>
        <v>0</v>
      </c>
      <c r="AO1024" s="67">
        <f t="shared" ref="AO1024" si="19284">IF(AO1019&gt;0,IF(AO1022=1,AO1020,AO1020+AN1024),AN1024)</f>
        <v>0</v>
      </c>
      <c r="AP1024" s="67">
        <f t="shared" ref="AP1024" si="19285">IF(AP1019&gt;0,IF(AP1022=1,AP1020,AP1020+AO1024),AO1024)</f>
        <v>0</v>
      </c>
      <c r="AQ1024" s="67">
        <f t="shared" ref="AQ1024" si="19286">IF(AQ1019&gt;0,IF(AQ1022=1,AQ1020,AQ1020+AP1024),AP1024)</f>
        <v>0</v>
      </c>
      <c r="AR1024" s="67">
        <f t="shared" ref="AR1024" si="19287">IF(AR1019&gt;0,IF(AR1022=1,AR1020,AR1020+AQ1024),AQ1024)</f>
        <v>0</v>
      </c>
      <c r="AS1024" s="67">
        <f t="shared" ref="AS1024" si="19288">IF(AS1019&gt;0,IF(AS1022=1,AS1020,AS1020+AR1024),AR1024)</f>
        <v>0</v>
      </c>
      <c r="AT1024" s="67">
        <f t="shared" ref="AT1024" si="19289">IF(AT1019&gt;0,IF(AT1022=1,AT1020,AT1020+AS1024),AS1024)</f>
        <v>0</v>
      </c>
      <c r="AU1024" s="67">
        <f t="shared" ref="AU1024" si="19290">IF(AU1019&gt;0,IF(AU1022=1,AU1020,AU1020+AT1024),AT1024)</f>
        <v>0</v>
      </c>
      <c r="AV1024" s="67">
        <f t="shared" ref="AV1024" si="19291">IF(AV1019&gt;0,IF(AV1022=1,AV1020,AV1020+AU1024),AU1024)</f>
        <v>0</v>
      </c>
      <c r="AW1024" s="67">
        <f t="shared" ref="AW1024" si="19292">IF(AW1019&gt;0,IF(AW1022=1,AW1020,AW1020+AV1024),AV1024)</f>
        <v>0</v>
      </c>
      <c r="AX1024" s="67">
        <f t="shared" ref="AX1024" si="19293">IF(AX1019&gt;0,IF(AX1022=1,AX1020,AX1020+AW1024),AW1024)</f>
        <v>0</v>
      </c>
      <c r="AY1024" s="67">
        <f t="shared" ref="AY1024" si="19294">IF(AY1019&gt;0,IF(AY1022=1,AY1020,AY1020+AX1024),AX1024)</f>
        <v>0</v>
      </c>
      <c r="AZ1024" s="67">
        <f t="shared" ref="AZ1024" si="19295">IF(AZ1019&gt;0,IF(AZ1022=1,AZ1020,AZ1020+AY1024),AY1024)</f>
        <v>0</v>
      </c>
      <c r="BA1024" s="67">
        <f t="shared" ref="BA1024" si="19296">IF(BA1019&gt;0,IF(BA1022=1,BA1020,BA1020+AZ1024),AZ1024)</f>
        <v>0</v>
      </c>
      <c r="BB1024" s="67">
        <f t="shared" ref="BB1024" si="19297">IF(BB1019&gt;0,IF(BB1022=1,BB1020,BB1020+BA1024),BA1024)</f>
        <v>0</v>
      </c>
      <c r="BC1024" s="67">
        <f t="shared" ref="BC1024" si="19298">IF(BC1019&gt;0,IF(BC1022=1,BC1020,BC1020+BB1024),BB1024)</f>
        <v>0</v>
      </c>
      <c r="BD1024" s="67">
        <f t="shared" ref="BD1024" si="19299">IF(BD1019&gt;0,IF(BD1022=1,BD1020,BD1020+BC1024),BC1024)</f>
        <v>0</v>
      </c>
      <c r="BE1024" s="67">
        <f t="shared" ref="BE1024" si="19300">IF(BE1019&gt;0,IF(BE1022=1,BE1020,BE1020+BD1024),BD1024)</f>
        <v>0</v>
      </c>
      <c r="BF1024" s="67">
        <f t="shared" ref="BF1024" si="19301">IF(BF1019&gt;0,IF(BF1022=1,BF1020,BF1020+BE1024),BE1024)</f>
        <v>0</v>
      </c>
      <c r="BG1024" s="67">
        <f t="shared" ref="BG1024" si="19302">IF(BG1019&gt;0,IF(BG1022=1,BG1020,BG1020+BF1024),BF1024)</f>
        <v>0</v>
      </c>
      <c r="BH1024" s="67">
        <f t="shared" ref="BH1024" si="19303">IF(BH1019&gt;0,IF(BH1022=1,BH1020,BH1020+BG1024),BG1024)</f>
        <v>0</v>
      </c>
      <c r="BI1024" s="67">
        <f t="shared" ref="BI1024" si="19304">IF(BI1019&gt;0,IF(BI1022=1,BI1020,BI1020+BH1024),BH1024)</f>
        <v>0</v>
      </c>
      <c r="BJ1024" s="67">
        <f t="shared" ref="BJ1024" si="19305">IF(BJ1019&gt;0,IF(BJ1022=1,BJ1020,BJ1020+BI1024),BI1024)</f>
        <v>0</v>
      </c>
      <c r="BK1024" s="67">
        <f t="shared" ref="BK1024" si="19306">IF(BK1019&gt;0,IF(BK1022=1,BK1020,BK1020+BJ1024),BJ1024)</f>
        <v>0</v>
      </c>
      <c r="BL1024" s="67">
        <f t="shared" ref="BL1024" si="19307">IF(BL1019&gt;0,IF(BL1022=1,BL1020,BL1020+BK1024),BK1024)</f>
        <v>0</v>
      </c>
      <c r="BM1024" s="67">
        <f t="shared" ref="BM1024" si="19308">IF(BM1019&gt;0,IF(BM1022=1,BM1020,BM1020+BL1024),BL1024)</f>
        <v>0</v>
      </c>
      <c r="BN1024" s="362"/>
      <c r="BO1024" s="364"/>
      <c r="BP1024" s="366"/>
      <c r="BQ1024" s="366"/>
      <c r="BR1024" s="106"/>
      <c r="BS1024" s="106"/>
      <c r="BT1024" s="106"/>
      <c r="BU1024" s="106"/>
      <c r="BV1024" s="106"/>
      <c r="BW1024" s="106"/>
      <c r="BX1024" s="106"/>
      <c r="BY1024" s="106"/>
      <c r="BZ1024" s="106"/>
      <c r="CA1024" s="106"/>
      <c r="CB1024" s="106"/>
      <c r="CC1024" s="106"/>
      <c r="CD1024" s="106"/>
      <c r="CE1024" s="106"/>
      <c r="CF1024" s="106"/>
      <c r="CG1024" s="106"/>
    </row>
    <row r="1025" spans="1:85" s="245" customFormat="1" ht="41.5" hidden="1" customHeight="1" x14ac:dyDescent="0.35">
      <c r="A1025" s="243"/>
      <c r="B1025" s="128"/>
      <c r="C1025" s="80"/>
      <c r="D1025" s="80"/>
      <c r="E1025" s="80"/>
      <c r="F1025" s="80"/>
      <c r="G1025" s="80"/>
      <c r="H1025" s="80"/>
      <c r="I1025" s="80"/>
      <c r="J1025" s="80"/>
      <c r="K1025" s="80"/>
      <c r="L1025" s="80"/>
      <c r="M1025" s="64"/>
      <c r="N1025" s="7"/>
      <c r="O1025" s="192"/>
      <c r="P1025" s="106"/>
      <c r="Q1025" s="65" t="s">
        <v>162</v>
      </c>
      <c r="R1025" s="67">
        <f>R1027</f>
        <v>0</v>
      </c>
      <c r="S1025" s="67">
        <f t="shared" ref="S1025" si="19309">IF(S1022=1,S1027,S1027+R1025)</f>
        <v>0</v>
      </c>
      <c r="T1025" s="67">
        <f t="shared" ref="T1025" si="19310">IF(T1022=1,T1027,T1027+S1025)</f>
        <v>0</v>
      </c>
      <c r="U1025" s="67">
        <f t="shared" ref="U1025" si="19311">IF(U1022=1,U1027,U1027+T1025)</f>
        <v>0</v>
      </c>
      <c r="V1025" s="67">
        <f t="shared" ref="V1025" si="19312">IF(V1022=1,V1027,V1027+U1025)</f>
        <v>0</v>
      </c>
      <c r="W1025" s="67">
        <f t="shared" ref="W1025" si="19313">IF(W1022=1,W1027,W1027+V1025)</f>
        <v>0</v>
      </c>
      <c r="X1025" s="67">
        <f t="shared" ref="X1025" si="19314">IF(X1022=1,X1027,X1027+W1025)</f>
        <v>0</v>
      </c>
      <c r="Y1025" s="67">
        <f t="shared" ref="Y1025" si="19315">IF(Y1022=1,Y1027,Y1027+X1025)</f>
        <v>0</v>
      </c>
      <c r="Z1025" s="67">
        <f t="shared" ref="Z1025" si="19316">IF(Z1022=1,Z1027,Z1027+Y1025)</f>
        <v>0</v>
      </c>
      <c r="AA1025" s="67">
        <f t="shared" ref="AA1025" si="19317">IF(AA1022=1,AA1027,AA1027+Z1025)</f>
        <v>0</v>
      </c>
      <c r="AB1025" s="67">
        <f t="shared" ref="AB1025" si="19318">IF(AB1022=1,AB1027,AB1027+AA1025)</f>
        <v>0</v>
      </c>
      <c r="AC1025" s="67">
        <f t="shared" ref="AC1025" si="19319">IF(AC1022=1,AC1027,AC1027+AB1025)</f>
        <v>0</v>
      </c>
      <c r="AD1025" s="67">
        <f t="shared" ref="AD1025" si="19320">IF(AD1022=1,AD1027,AD1027+AC1025)</f>
        <v>0</v>
      </c>
      <c r="AE1025" s="67">
        <f t="shared" ref="AE1025" si="19321">IF(AE1022=1,AE1027,AE1027+AD1025)</f>
        <v>0</v>
      </c>
      <c r="AF1025" s="67">
        <f t="shared" ref="AF1025" si="19322">IF(AF1022=1,AF1027,AF1027+AE1025)</f>
        <v>0</v>
      </c>
      <c r="AG1025" s="67">
        <f t="shared" ref="AG1025" si="19323">IF(AG1022=1,AG1027,AG1027+AF1025)</f>
        <v>0</v>
      </c>
      <c r="AH1025" s="67">
        <f t="shared" ref="AH1025" si="19324">IF(AH1022=1,AH1027,AH1027+AG1025)</f>
        <v>0</v>
      </c>
      <c r="AI1025" s="67">
        <f t="shared" ref="AI1025" si="19325">IF(AI1022=1,AI1027,AI1027+AH1025)</f>
        <v>0</v>
      </c>
      <c r="AJ1025" s="67">
        <f t="shared" ref="AJ1025" si="19326">IF(AJ1022=1,AJ1027,AJ1027+AI1025)</f>
        <v>0</v>
      </c>
      <c r="AK1025" s="67">
        <f t="shared" ref="AK1025" si="19327">IF(AK1022=1,AK1027,AK1027+AJ1025)</f>
        <v>0</v>
      </c>
      <c r="AL1025" s="67">
        <f t="shared" ref="AL1025" si="19328">IF(AL1022=1,AL1027,AL1027+AK1025)</f>
        <v>0</v>
      </c>
      <c r="AM1025" s="67">
        <f t="shared" ref="AM1025" si="19329">IF(AM1022=1,AM1027,AM1027+AL1025)</f>
        <v>0</v>
      </c>
      <c r="AN1025" s="67">
        <f t="shared" ref="AN1025" si="19330">IF(AN1022=1,AN1027,AN1027+AM1025)</f>
        <v>0</v>
      </c>
      <c r="AO1025" s="67">
        <f t="shared" ref="AO1025" si="19331">IF(AO1022=1,AO1027,AO1027+AN1025)</f>
        <v>0</v>
      </c>
      <c r="AP1025" s="67">
        <f t="shared" ref="AP1025" si="19332">IF(AP1022=1,AP1027,AP1027+AO1025)</f>
        <v>0</v>
      </c>
      <c r="AQ1025" s="67">
        <f t="shared" ref="AQ1025" si="19333">IF(AQ1022=1,AQ1027,AQ1027+AP1025)</f>
        <v>0</v>
      </c>
      <c r="AR1025" s="67">
        <f t="shared" ref="AR1025" si="19334">IF(AR1022=1,AR1027,AR1027+AQ1025)</f>
        <v>0</v>
      </c>
      <c r="AS1025" s="67">
        <f t="shared" ref="AS1025" si="19335">IF(AS1022=1,AS1027,AS1027+AR1025)</f>
        <v>0</v>
      </c>
      <c r="AT1025" s="67">
        <f t="shared" ref="AT1025" si="19336">IF(AT1022=1,AT1027,AT1027+AS1025)</f>
        <v>0</v>
      </c>
      <c r="AU1025" s="67">
        <f t="shared" ref="AU1025" si="19337">IF(AU1022=1,AU1027,AU1027+AT1025)</f>
        <v>0</v>
      </c>
      <c r="AV1025" s="67">
        <f t="shared" ref="AV1025" si="19338">IF(AV1022=1,AV1027,AV1027+AU1025)</f>
        <v>0</v>
      </c>
      <c r="AW1025" s="67">
        <f t="shared" ref="AW1025" si="19339">IF(AW1022=1,AW1027,AW1027+AV1025)</f>
        <v>0</v>
      </c>
      <c r="AX1025" s="67">
        <f t="shared" ref="AX1025" si="19340">IF(AX1022=1,AX1027,AX1027+AW1025)</f>
        <v>0</v>
      </c>
      <c r="AY1025" s="67">
        <f t="shared" ref="AY1025" si="19341">IF(AY1022=1,AY1027,AY1027+AX1025)</f>
        <v>0</v>
      </c>
      <c r="AZ1025" s="67">
        <f t="shared" ref="AZ1025" si="19342">IF(AZ1022=1,AZ1027,AZ1027+AY1025)</f>
        <v>0</v>
      </c>
      <c r="BA1025" s="67">
        <f t="shared" ref="BA1025" si="19343">IF(BA1022=1,BA1027,BA1027+AZ1025)</f>
        <v>0</v>
      </c>
      <c r="BB1025" s="67">
        <f t="shared" ref="BB1025" si="19344">IF(BB1022=1,BB1027,BB1027+BA1025)</f>
        <v>0</v>
      </c>
      <c r="BC1025" s="67">
        <f t="shared" ref="BC1025" si="19345">IF(BC1022=1,BC1027,BC1027+BB1025)</f>
        <v>0</v>
      </c>
      <c r="BD1025" s="67">
        <f t="shared" ref="BD1025" si="19346">IF(BD1022=1,BD1027,BD1027+BC1025)</f>
        <v>0</v>
      </c>
      <c r="BE1025" s="67">
        <f t="shared" ref="BE1025" si="19347">IF(BE1022=1,BE1027,BE1027+BD1025)</f>
        <v>0</v>
      </c>
      <c r="BF1025" s="67">
        <f t="shared" ref="BF1025" si="19348">IF(BF1022=1,BF1027,BF1027+BE1025)</f>
        <v>0</v>
      </c>
      <c r="BG1025" s="67">
        <f t="shared" ref="BG1025" si="19349">IF(BG1022=1,BG1027,BG1027+BF1025)</f>
        <v>0</v>
      </c>
      <c r="BH1025" s="67">
        <f t="shared" ref="BH1025" si="19350">IF(BH1022=1,BH1027,BH1027+BG1025)</f>
        <v>0</v>
      </c>
      <c r="BI1025" s="67">
        <f t="shared" ref="BI1025" si="19351">IF(BI1022=1,BI1027,BI1027+BH1025)</f>
        <v>0</v>
      </c>
      <c r="BJ1025" s="67">
        <f t="shared" ref="BJ1025" si="19352">IF(BJ1022=1,BJ1027,BJ1027+BI1025)</f>
        <v>0</v>
      </c>
      <c r="BK1025" s="67">
        <f t="shared" ref="BK1025" si="19353">IF(BK1022=1,BK1027,BK1027+BJ1025)</f>
        <v>0</v>
      </c>
      <c r="BL1025" s="67">
        <f t="shared" ref="BL1025" si="19354">IF(BL1022=1,BL1027,BL1027+BK1025)</f>
        <v>0</v>
      </c>
      <c r="BM1025" s="67">
        <f t="shared" ref="BM1025" si="19355">IF(BM1022=1,BM1027,BM1027+BL1025)</f>
        <v>0</v>
      </c>
      <c r="BN1025" s="362"/>
      <c r="BO1025" s="364"/>
      <c r="BP1025" s="366"/>
      <c r="BQ1025" s="366"/>
      <c r="BR1025" s="106"/>
      <c r="BS1025" s="106"/>
      <c r="BT1025" s="106"/>
      <c r="BU1025" s="106"/>
      <c r="BV1025" s="106"/>
      <c r="BW1025" s="106"/>
      <c r="BX1025" s="106"/>
      <c r="BY1025" s="106"/>
      <c r="BZ1025" s="106"/>
      <c r="CA1025" s="106"/>
      <c r="CB1025" s="106"/>
      <c r="CC1025" s="106"/>
      <c r="CD1025" s="106"/>
      <c r="CE1025" s="106"/>
      <c r="CF1025" s="106"/>
      <c r="CG1025" s="106"/>
    </row>
    <row r="1026" spans="1:85" s="245" customFormat="1" ht="29" x14ac:dyDescent="0.35">
      <c r="A1026" s="243"/>
      <c r="B1026" s="128"/>
      <c r="C1026" s="80"/>
      <c r="D1026" s="80"/>
      <c r="E1026" s="80"/>
      <c r="F1026" s="80"/>
      <c r="G1026" s="80"/>
      <c r="H1026" s="80"/>
      <c r="I1026" s="80"/>
      <c r="J1026" s="80"/>
      <c r="K1026" s="80"/>
      <c r="L1026" s="80"/>
      <c r="M1026" s="64"/>
      <c r="N1026" s="7"/>
      <c r="O1026" s="192"/>
      <c r="P1026" s="106"/>
      <c r="Q1026" s="63" t="s">
        <v>160</v>
      </c>
      <c r="R1026" s="68">
        <f t="shared" ref="R1026:BM1026" si="19356">1720/12*R1019</f>
        <v>0</v>
      </c>
      <c r="S1026" s="68">
        <f t="shared" si="19356"/>
        <v>0</v>
      </c>
      <c r="T1026" s="68">
        <f t="shared" si="19356"/>
        <v>0</v>
      </c>
      <c r="U1026" s="68">
        <f t="shared" si="19356"/>
        <v>0</v>
      </c>
      <c r="V1026" s="68">
        <f t="shared" si="19356"/>
        <v>0</v>
      </c>
      <c r="W1026" s="68">
        <f t="shared" si="19356"/>
        <v>0</v>
      </c>
      <c r="X1026" s="68">
        <f t="shared" si="19356"/>
        <v>0</v>
      </c>
      <c r="Y1026" s="68">
        <f t="shared" si="19356"/>
        <v>0</v>
      </c>
      <c r="Z1026" s="68">
        <f t="shared" si="19356"/>
        <v>0</v>
      </c>
      <c r="AA1026" s="68">
        <f t="shared" si="19356"/>
        <v>0</v>
      </c>
      <c r="AB1026" s="68">
        <f t="shared" si="19356"/>
        <v>0</v>
      </c>
      <c r="AC1026" s="68">
        <f t="shared" si="19356"/>
        <v>0</v>
      </c>
      <c r="AD1026" s="68">
        <f t="shared" si="19356"/>
        <v>0</v>
      </c>
      <c r="AE1026" s="68">
        <f t="shared" si="19356"/>
        <v>0</v>
      </c>
      <c r="AF1026" s="68">
        <f t="shared" si="19356"/>
        <v>0</v>
      </c>
      <c r="AG1026" s="68">
        <f t="shared" si="19356"/>
        <v>0</v>
      </c>
      <c r="AH1026" s="68">
        <f t="shared" si="19356"/>
        <v>0</v>
      </c>
      <c r="AI1026" s="68">
        <f t="shared" si="19356"/>
        <v>0</v>
      </c>
      <c r="AJ1026" s="68">
        <f t="shared" si="19356"/>
        <v>0</v>
      </c>
      <c r="AK1026" s="68">
        <f t="shared" si="19356"/>
        <v>0</v>
      </c>
      <c r="AL1026" s="68">
        <f t="shared" si="19356"/>
        <v>0</v>
      </c>
      <c r="AM1026" s="68">
        <f t="shared" si="19356"/>
        <v>0</v>
      </c>
      <c r="AN1026" s="68">
        <f t="shared" si="19356"/>
        <v>0</v>
      </c>
      <c r="AO1026" s="68">
        <f t="shared" si="19356"/>
        <v>0</v>
      </c>
      <c r="AP1026" s="68">
        <f t="shared" si="19356"/>
        <v>0</v>
      </c>
      <c r="AQ1026" s="68">
        <f t="shared" si="19356"/>
        <v>0</v>
      </c>
      <c r="AR1026" s="68">
        <f t="shared" si="19356"/>
        <v>0</v>
      </c>
      <c r="AS1026" s="68">
        <f t="shared" si="19356"/>
        <v>0</v>
      </c>
      <c r="AT1026" s="68">
        <f t="shared" si="19356"/>
        <v>0</v>
      </c>
      <c r="AU1026" s="68">
        <f t="shared" si="19356"/>
        <v>0</v>
      </c>
      <c r="AV1026" s="68">
        <f t="shared" si="19356"/>
        <v>0</v>
      </c>
      <c r="AW1026" s="68">
        <f t="shared" si="19356"/>
        <v>0</v>
      </c>
      <c r="AX1026" s="68">
        <f t="shared" si="19356"/>
        <v>0</v>
      </c>
      <c r="AY1026" s="68">
        <f t="shared" si="19356"/>
        <v>0</v>
      </c>
      <c r="AZ1026" s="68">
        <f t="shared" si="19356"/>
        <v>0</v>
      </c>
      <c r="BA1026" s="68">
        <f t="shared" si="19356"/>
        <v>0</v>
      </c>
      <c r="BB1026" s="68">
        <f t="shared" si="19356"/>
        <v>0</v>
      </c>
      <c r="BC1026" s="68">
        <f t="shared" si="19356"/>
        <v>0</v>
      </c>
      <c r="BD1026" s="68">
        <f t="shared" si="19356"/>
        <v>0</v>
      </c>
      <c r="BE1026" s="68">
        <f t="shared" si="19356"/>
        <v>0</v>
      </c>
      <c r="BF1026" s="68">
        <f t="shared" si="19356"/>
        <v>0</v>
      </c>
      <c r="BG1026" s="68">
        <f t="shared" si="19356"/>
        <v>0</v>
      </c>
      <c r="BH1026" s="68">
        <f t="shared" si="19356"/>
        <v>0</v>
      </c>
      <c r="BI1026" s="68">
        <f t="shared" si="19356"/>
        <v>0</v>
      </c>
      <c r="BJ1026" s="68">
        <f t="shared" si="19356"/>
        <v>0</v>
      </c>
      <c r="BK1026" s="68">
        <f t="shared" si="19356"/>
        <v>0</v>
      </c>
      <c r="BL1026" s="68">
        <f t="shared" si="19356"/>
        <v>0</v>
      </c>
      <c r="BM1026" s="68">
        <f t="shared" si="19356"/>
        <v>0</v>
      </c>
      <c r="BN1026" s="362"/>
      <c r="BO1026" s="364"/>
      <c r="BP1026" s="366"/>
      <c r="BQ1026" s="366"/>
      <c r="BR1026" s="106"/>
      <c r="BS1026" s="106"/>
      <c r="BT1026" s="106"/>
      <c r="BU1026" s="106"/>
      <c r="BV1026" s="106"/>
      <c r="BW1026" s="106"/>
      <c r="BX1026" s="106"/>
      <c r="BY1026" s="106"/>
      <c r="BZ1026" s="106"/>
      <c r="CA1026" s="106"/>
      <c r="CB1026" s="106"/>
      <c r="CC1026" s="106"/>
      <c r="CD1026" s="106"/>
      <c r="CE1026" s="106"/>
      <c r="CF1026" s="106"/>
      <c r="CG1026" s="106"/>
    </row>
    <row r="1027" spans="1:85" s="245" customFormat="1" ht="29" x14ac:dyDescent="0.35">
      <c r="A1027" s="243"/>
      <c r="B1027" s="128"/>
      <c r="C1027" s="80"/>
      <c r="D1027" s="80"/>
      <c r="E1027" s="80"/>
      <c r="F1027" s="80"/>
      <c r="G1027" s="80"/>
      <c r="H1027" s="80"/>
      <c r="I1027" s="80"/>
      <c r="J1027" s="80"/>
      <c r="K1027" s="80"/>
      <c r="L1027" s="80"/>
      <c r="M1027" s="64"/>
      <c r="N1027" s="7"/>
      <c r="O1027" s="192"/>
      <c r="P1027" s="106"/>
      <c r="Q1027" s="63" t="s">
        <v>144</v>
      </c>
      <c r="R1027" s="68">
        <f>FLOOR(IF(OR(R1022=0,R1022=1),IF(R1020&gt;=R1026,R1026,R1020)+0.00000001,IF(R1024&gt;=R1023,R1023,R1024))+0.00000001,1)</f>
        <v>0</v>
      </c>
      <c r="S1027" s="68">
        <f t="shared" ref="S1027" si="19357">FLOOR(IF(OR(S1022=0,S1022=1),IF(S1026&gt;S1023,S1023,IF(S1020&gt;=S1026,S1026,S1020)+0.00000001),IF(S1024&gt;=S1023,S1023-R1025,S1024-R1025)+0.00000001),1)</f>
        <v>0</v>
      </c>
      <c r="T1027" s="68">
        <f t="shared" ref="T1027" si="19358">FLOOR(IF(OR(T1022=0,T1022=1),IF(T1026&gt;T1023,T1023,IF(T1020&gt;=T1026,T1026,T1020)+0.00000001),IF(T1024&gt;=T1023,T1023-S1025,T1024-S1025)+0.00000001),1)</f>
        <v>0</v>
      </c>
      <c r="U1027" s="68">
        <f t="shared" ref="U1027" si="19359">FLOOR(IF(OR(U1022=0,U1022=1),IF(U1026&gt;U1023,U1023,IF(U1020&gt;=U1026,U1026,U1020)+0.00000001),IF(U1024&gt;=U1023,U1023-T1025,U1024-T1025)+0.00000001),1)</f>
        <v>0</v>
      </c>
      <c r="V1027" s="68">
        <f t="shared" ref="V1027" si="19360">FLOOR(IF(OR(V1022=0,V1022=1),IF(V1026&gt;V1023,V1023,IF(V1020&gt;=V1026,V1026,V1020)+0.00000001),IF(V1024&gt;=V1023,V1023-U1025,V1024-U1025)+0.00000001),1)</f>
        <v>0</v>
      </c>
      <c r="W1027" s="68">
        <f t="shared" ref="W1027" si="19361">FLOOR(IF(OR(W1022=0,W1022=1),IF(W1026&gt;W1023,W1023,IF(W1020&gt;=W1026,W1026,W1020)+0.00000001),IF(W1024&gt;=W1023,W1023-V1025,W1024-V1025)+0.00000001),1)</f>
        <v>0</v>
      </c>
      <c r="X1027" s="68">
        <f t="shared" ref="X1027" si="19362">FLOOR(IF(OR(X1022=0,X1022=1),IF(X1026&gt;X1023,X1023,IF(X1020&gt;=X1026,X1026,X1020)+0.00000001),IF(X1024&gt;=X1023,X1023-W1025,X1024-W1025)+0.00000001),1)</f>
        <v>0</v>
      </c>
      <c r="Y1027" s="68">
        <f t="shared" ref="Y1027" si="19363">FLOOR(IF(OR(Y1022=0,Y1022=1),IF(Y1026&gt;Y1023,Y1023,IF(Y1020&gt;=Y1026,Y1026,Y1020)+0.00000001),IF(Y1024&gt;=Y1023,Y1023-X1025,Y1024-X1025)+0.00000001),1)</f>
        <v>0</v>
      </c>
      <c r="Z1027" s="68">
        <f t="shared" ref="Z1027" si="19364">FLOOR(IF(OR(Z1022=0,Z1022=1),IF(Z1026&gt;Z1023,Z1023,IF(Z1020&gt;=Z1026,Z1026,Z1020)+0.00000001),IF(Z1024&gt;=Z1023,Z1023-Y1025,Z1024-Y1025)+0.00000001),1)</f>
        <v>0</v>
      </c>
      <c r="AA1027" s="68">
        <f t="shared" ref="AA1027" si="19365">FLOOR(IF(OR(AA1022=0,AA1022=1),IF(AA1026&gt;AA1023,AA1023,IF(AA1020&gt;=AA1026,AA1026,AA1020)+0.00000001),IF(AA1024&gt;=AA1023,AA1023-Z1025,AA1024-Z1025)+0.00000001),1)</f>
        <v>0</v>
      </c>
      <c r="AB1027" s="68">
        <f t="shared" ref="AB1027" si="19366">FLOOR(IF(OR(AB1022=0,AB1022=1),IF(AB1026&gt;AB1023,AB1023,IF(AB1020&gt;=AB1026,AB1026,AB1020)+0.00000001),IF(AB1024&gt;=AB1023,AB1023-AA1025,AB1024-AA1025)+0.00000001),1)</f>
        <v>0</v>
      </c>
      <c r="AC1027" s="68">
        <f t="shared" ref="AC1027" si="19367">FLOOR(IF(OR(AC1022=0,AC1022=1),IF(AC1026&gt;AC1023,AC1023,IF(AC1020&gt;=AC1026,AC1026,AC1020)+0.00000001),IF(AC1024&gt;=AC1023,AC1023-AB1025,AC1024-AB1025)+0.00000001),1)</f>
        <v>0</v>
      </c>
      <c r="AD1027" s="68">
        <f t="shared" ref="AD1027" si="19368">FLOOR(IF(OR(AD1022=0,AD1022=1),IF(AD1026&gt;AD1023,AD1023,IF(AD1020&gt;=AD1026,AD1026,AD1020)+0.00000001),IF(AD1024&gt;=AD1023,AD1023-AC1025,AD1024-AC1025)+0.00000001),1)</f>
        <v>0</v>
      </c>
      <c r="AE1027" s="68">
        <f t="shared" ref="AE1027" si="19369">FLOOR(IF(OR(AE1022=0,AE1022=1),IF(AE1026&gt;AE1023,AE1023,IF(AE1020&gt;=AE1026,AE1026,AE1020)+0.00000001),IF(AE1024&gt;=AE1023,AE1023-AD1025,AE1024-AD1025)+0.00000001),1)</f>
        <v>0</v>
      </c>
      <c r="AF1027" s="68">
        <f t="shared" ref="AF1027" si="19370">FLOOR(IF(OR(AF1022=0,AF1022=1),IF(AF1026&gt;AF1023,AF1023,IF(AF1020&gt;=AF1026,AF1026,AF1020)+0.00000001),IF(AF1024&gt;=AF1023,AF1023-AE1025,AF1024-AE1025)+0.00000001),1)</f>
        <v>0</v>
      </c>
      <c r="AG1027" s="68">
        <f t="shared" ref="AG1027" si="19371">FLOOR(IF(OR(AG1022=0,AG1022=1),IF(AG1026&gt;AG1023,AG1023,IF(AG1020&gt;=AG1026,AG1026,AG1020)+0.00000001),IF(AG1024&gt;=AG1023,AG1023-AF1025,AG1024-AF1025)+0.00000001),1)</f>
        <v>0</v>
      </c>
      <c r="AH1027" s="68">
        <f t="shared" ref="AH1027" si="19372">FLOOR(IF(OR(AH1022=0,AH1022=1),IF(AH1026&gt;AH1023,AH1023,IF(AH1020&gt;=AH1026,AH1026,AH1020)+0.00000001),IF(AH1024&gt;=AH1023,AH1023-AG1025,AH1024-AG1025)+0.00000001),1)</f>
        <v>0</v>
      </c>
      <c r="AI1027" s="68">
        <f t="shared" ref="AI1027" si="19373">FLOOR(IF(OR(AI1022=0,AI1022=1),IF(AI1026&gt;AI1023,AI1023,IF(AI1020&gt;=AI1026,AI1026,AI1020)+0.00000001),IF(AI1024&gt;=AI1023,AI1023-AH1025,AI1024-AH1025)+0.00000001),1)</f>
        <v>0</v>
      </c>
      <c r="AJ1027" s="68">
        <f t="shared" ref="AJ1027" si="19374">FLOOR(IF(OR(AJ1022=0,AJ1022=1),IF(AJ1026&gt;AJ1023,AJ1023,IF(AJ1020&gt;=AJ1026,AJ1026,AJ1020)+0.00000001),IF(AJ1024&gt;=AJ1023,AJ1023-AI1025,AJ1024-AI1025)+0.00000001),1)</f>
        <v>0</v>
      </c>
      <c r="AK1027" s="68">
        <f t="shared" ref="AK1027" si="19375">FLOOR(IF(OR(AK1022=0,AK1022=1),IF(AK1026&gt;AK1023,AK1023,IF(AK1020&gt;=AK1026,AK1026,AK1020)+0.00000001),IF(AK1024&gt;=AK1023,AK1023-AJ1025,AK1024-AJ1025)+0.00000001),1)</f>
        <v>0</v>
      </c>
      <c r="AL1027" s="68">
        <f t="shared" ref="AL1027" si="19376">FLOOR(IF(OR(AL1022=0,AL1022=1),IF(AL1026&gt;AL1023,AL1023,IF(AL1020&gt;=AL1026,AL1026,AL1020)+0.00000001),IF(AL1024&gt;=AL1023,AL1023-AK1025,AL1024-AK1025)+0.00000001),1)</f>
        <v>0</v>
      </c>
      <c r="AM1027" s="68">
        <f t="shared" ref="AM1027" si="19377">FLOOR(IF(OR(AM1022=0,AM1022=1),IF(AM1026&gt;AM1023,AM1023,IF(AM1020&gt;=AM1026,AM1026,AM1020)+0.00000001),IF(AM1024&gt;=AM1023,AM1023-AL1025,AM1024-AL1025)+0.00000001),1)</f>
        <v>0</v>
      </c>
      <c r="AN1027" s="68">
        <f t="shared" ref="AN1027" si="19378">FLOOR(IF(OR(AN1022=0,AN1022=1),IF(AN1026&gt;AN1023,AN1023,IF(AN1020&gt;=AN1026,AN1026,AN1020)+0.00000001),IF(AN1024&gt;=AN1023,AN1023-AM1025,AN1024-AM1025)+0.00000001),1)</f>
        <v>0</v>
      </c>
      <c r="AO1027" s="68">
        <f t="shared" ref="AO1027" si="19379">FLOOR(IF(OR(AO1022=0,AO1022=1),IF(AO1026&gt;AO1023,AO1023,IF(AO1020&gt;=AO1026,AO1026,AO1020)+0.00000001),IF(AO1024&gt;=AO1023,AO1023-AN1025,AO1024-AN1025)+0.00000001),1)</f>
        <v>0</v>
      </c>
      <c r="AP1027" s="68">
        <f t="shared" ref="AP1027" si="19380">FLOOR(IF(OR(AP1022=0,AP1022=1),IF(AP1026&gt;AP1023,AP1023,IF(AP1020&gt;=AP1026,AP1026,AP1020)+0.00000001),IF(AP1024&gt;=AP1023,AP1023-AO1025,AP1024-AO1025)+0.00000001),1)</f>
        <v>0</v>
      </c>
      <c r="AQ1027" s="68">
        <f t="shared" ref="AQ1027" si="19381">FLOOR(IF(OR(AQ1022=0,AQ1022=1),IF(AQ1026&gt;AQ1023,AQ1023,IF(AQ1020&gt;=AQ1026,AQ1026,AQ1020)+0.00000001),IF(AQ1024&gt;=AQ1023,AQ1023-AP1025,AQ1024-AP1025)+0.00000001),1)</f>
        <v>0</v>
      </c>
      <c r="AR1027" s="68">
        <f t="shared" ref="AR1027" si="19382">FLOOR(IF(OR(AR1022=0,AR1022=1),IF(AR1026&gt;AR1023,AR1023,IF(AR1020&gt;=AR1026,AR1026,AR1020)+0.00000001),IF(AR1024&gt;=AR1023,AR1023-AQ1025,AR1024-AQ1025)+0.00000001),1)</f>
        <v>0</v>
      </c>
      <c r="AS1027" s="68">
        <f t="shared" ref="AS1027" si="19383">FLOOR(IF(OR(AS1022=0,AS1022=1),IF(AS1026&gt;AS1023,AS1023,IF(AS1020&gt;=AS1026,AS1026,AS1020)+0.00000001),IF(AS1024&gt;=AS1023,AS1023-AR1025,AS1024-AR1025)+0.00000001),1)</f>
        <v>0</v>
      </c>
      <c r="AT1027" s="68">
        <f t="shared" ref="AT1027" si="19384">FLOOR(IF(OR(AT1022=0,AT1022=1),IF(AT1026&gt;AT1023,AT1023,IF(AT1020&gt;=AT1026,AT1026,AT1020)+0.00000001),IF(AT1024&gt;=AT1023,AT1023-AS1025,AT1024-AS1025)+0.00000001),1)</f>
        <v>0</v>
      </c>
      <c r="AU1027" s="68">
        <f t="shared" ref="AU1027" si="19385">FLOOR(IF(OR(AU1022=0,AU1022=1),IF(AU1026&gt;AU1023,AU1023,IF(AU1020&gt;=AU1026,AU1026,AU1020)+0.00000001),IF(AU1024&gt;=AU1023,AU1023-AT1025,AU1024-AT1025)+0.00000001),1)</f>
        <v>0</v>
      </c>
      <c r="AV1027" s="68">
        <f t="shared" ref="AV1027" si="19386">FLOOR(IF(OR(AV1022=0,AV1022=1),IF(AV1026&gt;AV1023,AV1023,IF(AV1020&gt;=AV1026,AV1026,AV1020)+0.00000001),IF(AV1024&gt;=AV1023,AV1023-AU1025,AV1024-AU1025)+0.00000001),1)</f>
        <v>0</v>
      </c>
      <c r="AW1027" s="68">
        <f t="shared" ref="AW1027" si="19387">FLOOR(IF(OR(AW1022=0,AW1022=1),IF(AW1026&gt;AW1023,AW1023,IF(AW1020&gt;=AW1026,AW1026,AW1020)+0.00000001),IF(AW1024&gt;=AW1023,AW1023-AV1025,AW1024-AV1025)+0.00000001),1)</f>
        <v>0</v>
      </c>
      <c r="AX1027" s="68">
        <f t="shared" ref="AX1027" si="19388">FLOOR(IF(OR(AX1022=0,AX1022=1),IF(AX1026&gt;AX1023,AX1023,IF(AX1020&gt;=AX1026,AX1026,AX1020)+0.00000001),IF(AX1024&gt;=AX1023,AX1023-AW1025,AX1024-AW1025)+0.00000001),1)</f>
        <v>0</v>
      </c>
      <c r="AY1027" s="68">
        <f t="shared" ref="AY1027" si="19389">FLOOR(IF(OR(AY1022=0,AY1022=1),IF(AY1026&gt;AY1023,AY1023,IF(AY1020&gt;=AY1026,AY1026,AY1020)+0.00000001),IF(AY1024&gt;=AY1023,AY1023-AX1025,AY1024-AX1025)+0.00000001),1)</f>
        <v>0</v>
      </c>
      <c r="AZ1027" s="68">
        <f t="shared" ref="AZ1027" si="19390">FLOOR(IF(OR(AZ1022=0,AZ1022=1),IF(AZ1026&gt;AZ1023,AZ1023,IF(AZ1020&gt;=AZ1026,AZ1026,AZ1020)+0.00000001),IF(AZ1024&gt;=AZ1023,AZ1023-AY1025,AZ1024-AY1025)+0.00000001),1)</f>
        <v>0</v>
      </c>
      <c r="BA1027" s="68">
        <f t="shared" ref="BA1027" si="19391">FLOOR(IF(OR(BA1022=0,BA1022=1),IF(BA1026&gt;BA1023,BA1023,IF(BA1020&gt;=BA1026,BA1026,BA1020)+0.00000001),IF(BA1024&gt;=BA1023,BA1023-AZ1025,BA1024-AZ1025)+0.00000001),1)</f>
        <v>0</v>
      </c>
      <c r="BB1027" s="68">
        <f t="shared" ref="BB1027" si="19392">FLOOR(IF(OR(BB1022=0,BB1022=1),IF(BB1026&gt;BB1023,BB1023,IF(BB1020&gt;=BB1026,BB1026,BB1020)+0.00000001),IF(BB1024&gt;=BB1023,BB1023-BA1025,BB1024-BA1025)+0.00000001),1)</f>
        <v>0</v>
      </c>
      <c r="BC1027" s="68">
        <f t="shared" ref="BC1027" si="19393">FLOOR(IF(OR(BC1022=0,BC1022=1),IF(BC1026&gt;BC1023,BC1023,IF(BC1020&gt;=BC1026,BC1026,BC1020)+0.00000001),IF(BC1024&gt;=BC1023,BC1023-BB1025,BC1024-BB1025)+0.00000001),1)</f>
        <v>0</v>
      </c>
      <c r="BD1027" s="68">
        <f t="shared" ref="BD1027" si="19394">FLOOR(IF(OR(BD1022=0,BD1022=1),IF(BD1026&gt;BD1023,BD1023,IF(BD1020&gt;=BD1026,BD1026,BD1020)+0.00000001),IF(BD1024&gt;=BD1023,BD1023-BC1025,BD1024-BC1025)+0.00000001),1)</f>
        <v>0</v>
      </c>
      <c r="BE1027" s="68">
        <f t="shared" ref="BE1027" si="19395">FLOOR(IF(OR(BE1022=0,BE1022=1),IF(BE1026&gt;BE1023,BE1023,IF(BE1020&gt;=BE1026,BE1026,BE1020)+0.00000001),IF(BE1024&gt;=BE1023,BE1023-BD1025,BE1024-BD1025)+0.00000001),1)</f>
        <v>0</v>
      </c>
      <c r="BF1027" s="68">
        <f t="shared" ref="BF1027" si="19396">FLOOR(IF(OR(BF1022=0,BF1022=1),IF(BF1026&gt;BF1023,BF1023,IF(BF1020&gt;=BF1026,BF1026,BF1020)+0.00000001),IF(BF1024&gt;=BF1023,BF1023-BE1025,BF1024-BE1025)+0.00000001),1)</f>
        <v>0</v>
      </c>
      <c r="BG1027" s="68">
        <f t="shared" ref="BG1027" si="19397">FLOOR(IF(OR(BG1022=0,BG1022=1),IF(BG1026&gt;BG1023,BG1023,IF(BG1020&gt;=BG1026,BG1026,BG1020)+0.00000001),IF(BG1024&gt;=BG1023,BG1023-BF1025,BG1024-BF1025)+0.00000001),1)</f>
        <v>0</v>
      </c>
      <c r="BH1027" s="68">
        <f t="shared" ref="BH1027" si="19398">FLOOR(IF(OR(BH1022=0,BH1022=1),IF(BH1026&gt;BH1023,BH1023,IF(BH1020&gt;=BH1026,BH1026,BH1020)+0.00000001),IF(BH1024&gt;=BH1023,BH1023-BG1025,BH1024-BG1025)+0.00000001),1)</f>
        <v>0</v>
      </c>
      <c r="BI1027" s="68">
        <f t="shared" ref="BI1027" si="19399">FLOOR(IF(OR(BI1022=0,BI1022=1),IF(BI1026&gt;BI1023,BI1023,IF(BI1020&gt;=BI1026,BI1026,BI1020)+0.00000001),IF(BI1024&gt;=BI1023,BI1023-BH1025,BI1024-BH1025)+0.00000001),1)</f>
        <v>0</v>
      </c>
      <c r="BJ1027" s="68">
        <f t="shared" ref="BJ1027" si="19400">FLOOR(IF(OR(BJ1022=0,BJ1022=1),IF(BJ1026&gt;BJ1023,BJ1023,IF(BJ1020&gt;=BJ1026,BJ1026,BJ1020)+0.00000001),IF(BJ1024&gt;=BJ1023,BJ1023-BI1025,BJ1024-BI1025)+0.00000001),1)</f>
        <v>0</v>
      </c>
      <c r="BK1027" s="68">
        <f t="shared" ref="BK1027" si="19401">FLOOR(IF(OR(BK1022=0,BK1022=1),IF(BK1026&gt;BK1023,BK1023,IF(BK1020&gt;=BK1026,BK1026,BK1020)+0.00000001),IF(BK1024&gt;=BK1023,BK1023-BJ1025,BK1024-BJ1025)+0.00000001),1)</f>
        <v>0</v>
      </c>
      <c r="BL1027" s="68">
        <f t="shared" ref="BL1027" si="19402">FLOOR(IF(OR(BL1022=0,BL1022=1),IF(BL1026&gt;BL1023,BL1023,IF(BL1020&gt;=BL1026,BL1026,BL1020)+0.00000001),IF(BL1024&gt;=BL1023,BL1023-BK1025,BL1024-BK1025)+0.00000001),1)</f>
        <v>0</v>
      </c>
      <c r="BM1027" s="68">
        <f t="shared" ref="BM1027" si="19403">FLOOR(IF(OR(BM1022=0,BM1022=1),IF(BM1026&gt;BM1023,BM1023,IF(BM1020&gt;=BM1026,BM1026,BM1020)+0.00000001),IF(BM1024&gt;=BM1023,BM1023-BL1025,BM1024-BL1025)+0.00000001),1)</f>
        <v>0</v>
      </c>
      <c r="BN1027" s="362"/>
      <c r="BO1027" s="364"/>
      <c r="BP1027" s="366"/>
      <c r="BQ1027" s="366"/>
      <c r="BR1027" s="106"/>
      <c r="BS1027" s="106"/>
      <c r="BT1027" s="106"/>
      <c r="BU1027" s="106"/>
      <c r="BV1027" s="106"/>
      <c r="BW1027" s="106"/>
      <c r="BX1027" s="106"/>
      <c r="BY1027" s="106"/>
      <c r="BZ1027" s="106"/>
      <c r="CA1027" s="106"/>
      <c r="CB1027" s="106"/>
      <c r="CC1027" s="106"/>
      <c r="CD1027" s="106"/>
      <c r="CE1027" s="106"/>
      <c r="CF1027" s="106"/>
      <c r="CG1027" s="106"/>
    </row>
    <row r="1028" spans="1:85" s="245" customFormat="1" ht="25.4" customHeight="1" thickBot="1" x14ac:dyDescent="0.4">
      <c r="A1028" s="243"/>
      <c r="B1028" s="129"/>
      <c r="C1028" s="69"/>
      <c r="D1028" s="69"/>
      <c r="E1028" s="69"/>
      <c r="F1028" s="69"/>
      <c r="G1028" s="69"/>
      <c r="H1028" s="69"/>
      <c r="I1028" s="69"/>
      <c r="J1028" s="69"/>
      <c r="K1028" s="69"/>
      <c r="L1028" s="69"/>
      <c r="M1028" s="70"/>
      <c r="N1028" s="7"/>
      <c r="O1028" s="193"/>
      <c r="P1028" s="106"/>
      <c r="Q1028" s="216" t="s">
        <v>145</v>
      </c>
      <c r="R1028" s="72">
        <f>IF($J1019="Ano",R1027*'Podpůrná data'!$B$5,R1027*'Podpůrná data'!$B$3)</f>
        <v>0</v>
      </c>
      <c r="S1028" s="72">
        <f>IF($J1019="Ano",S1027*'Podpůrná data'!$B$5,S1027*'Podpůrná data'!$B$3)</f>
        <v>0</v>
      </c>
      <c r="T1028" s="72">
        <f>IF($J1019="Ano",T1027*'Podpůrná data'!$B$5,T1027*'Podpůrná data'!$B$3)</f>
        <v>0</v>
      </c>
      <c r="U1028" s="72">
        <f>IF($J1019="Ano",U1027*'Podpůrná data'!$B$5,U1027*'Podpůrná data'!$B$3)</f>
        <v>0</v>
      </c>
      <c r="V1028" s="72">
        <f>IF($J1019="Ano",V1027*'Podpůrná data'!$B$5,V1027*'Podpůrná data'!$B$3)</f>
        <v>0</v>
      </c>
      <c r="W1028" s="72">
        <f>IF($J1019="Ano",W1027*'Podpůrná data'!$B$5,W1027*'Podpůrná data'!$B$3)</f>
        <v>0</v>
      </c>
      <c r="X1028" s="72">
        <f>IF($J1019="Ano",X1027*'Podpůrná data'!$B$5,X1027*'Podpůrná data'!$B$3)</f>
        <v>0</v>
      </c>
      <c r="Y1028" s="72">
        <f>IF($J1019="Ano",Y1027*'Podpůrná data'!$B$5,Y1027*'Podpůrná data'!$B$3)</f>
        <v>0</v>
      </c>
      <c r="Z1028" s="72">
        <f>IF($J1019="Ano",Z1027*'Podpůrná data'!$B$5,Z1027*'Podpůrná data'!$B$3)</f>
        <v>0</v>
      </c>
      <c r="AA1028" s="72">
        <f>IF($J1019="Ano",AA1027*'Podpůrná data'!$B$5,AA1027*'Podpůrná data'!$B$3)</f>
        <v>0</v>
      </c>
      <c r="AB1028" s="72">
        <f>IF($J1019="Ano",AB1027*'Podpůrná data'!$B$5,AB1027*'Podpůrná data'!$B$3)</f>
        <v>0</v>
      </c>
      <c r="AC1028" s="72">
        <f>IF($J1019="Ano",AC1027*'Podpůrná data'!$B$5,AC1027*'Podpůrná data'!$B$3)</f>
        <v>0</v>
      </c>
      <c r="AD1028" s="72">
        <f>IF($J1019="Ano",AD1027*'Podpůrná data'!$B$5,AD1027*'Podpůrná data'!$B$3)</f>
        <v>0</v>
      </c>
      <c r="AE1028" s="72">
        <f>IF($J1019="Ano",AE1027*'Podpůrná data'!$B$5,AE1027*'Podpůrná data'!$B$3)</f>
        <v>0</v>
      </c>
      <c r="AF1028" s="72">
        <f>IF($J1019="Ano",AF1027*'Podpůrná data'!$B$5,AF1027*'Podpůrná data'!$B$3)</f>
        <v>0</v>
      </c>
      <c r="AG1028" s="72">
        <f>IF($J1019="Ano",AG1027*'Podpůrná data'!$B$5,AG1027*'Podpůrná data'!$B$3)</f>
        <v>0</v>
      </c>
      <c r="AH1028" s="72">
        <f>IF($J1019="Ano",AH1027*'Podpůrná data'!$B$5,AH1027*'Podpůrná data'!$B$3)</f>
        <v>0</v>
      </c>
      <c r="AI1028" s="72">
        <f>IF($J1019="Ano",AI1027*'Podpůrná data'!$B$5,AI1027*'Podpůrná data'!$B$3)</f>
        <v>0</v>
      </c>
      <c r="AJ1028" s="72">
        <f>IF($J1019="Ano",AJ1027*'Podpůrná data'!$B$5,AJ1027*'Podpůrná data'!$B$3)</f>
        <v>0</v>
      </c>
      <c r="AK1028" s="72">
        <f>IF($J1019="Ano",AK1027*'Podpůrná data'!$B$5,AK1027*'Podpůrná data'!$B$3)</f>
        <v>0</v>
      </c>
      <c r="AL1028" s="72">
        <f>IF($J1019="Ano",AL1027*'Podpůrná data'!$B$5,AL1027*'Podpůrná data'!$B$3)</f>
        <v>0</v>
      </c>
      <c r="AM1028" s="72">
        <f>IF($J1019="Ano",AM1027*'Podpůrná data'!$B$5,AM1027*'Podpůrná data'!$B$3)</f>
        <v>0</v>
      </c>
      <c r="AN1028" s="72">
        <f>IF($J1019="Ano",AN1027*'Podpůrná data'!$B$5,AN1027*'Podpůrná data'!$B$3)</f>
        <v>0</v>
      </c>
      <c r="AO1028" s="72">
        <f>IF($J1019="Ano",AO1027*'Podpůrná data'!$B$5,AO1027*'Podpůrná data'!$B$3)</f>
        <v>0</v>
      </c>
      <c r="AP1028" s="72">
        <f>IF($J1019="Ano",AP1027*'Podpůrná data'!$B$5,AP1027*'Podpůrná data'!$B$3)</f>
        <v>0</v>
      </c>
      <c r="AQ1028" s="72">
        <f>IF($J1019="Ano",AQ1027*'Podpůrná data'!$B$5,AQ1027*'Podpůrná data'!$B$3)</f>
        <v>0</v>
      </c>
      <c r="AR1028" s="72">
        <f>IF($J1019="Ano",AR1027*'Podpůrná data'!$B$5,AR1027*'Podpůrná data'!$B$3)</f>
        <v>0</v>
      </c>
      <c r="AS1028" s="72">
        <f>IF($J1019="Ano",AS1027*'Podpůrná data'!$B$5,AS1027*'Podpůrná data'!$B$3)</f>
        <v>0</v>
      </c>
      <c r="AT1028" s="72">
        <f>IF($J1019="Ano",AT1027*'Podpůrná data'!$B$5,AT1027*'Podpůrná data'!$B$3)</f>
        <v>0</v>
      </c>
      <c r="AU1028" s="72">
        <f>IF($J1019="Ano",AU1027*'Podpůrná data'!$B$5,AU1027*'Podpůrná data'!$B$3)</f>
        <v>0</v>
      </c>
      <c r="AV1028" s="72">
        <f>IF($J1019="Ano",AV1027*'Podpůrná data'!$B$5,AV1027*'Podpůrná data'!$B$3)</f>
        <v>0</v>
      </c>
      <c r="AW1028" s="72">
        <f>IF($J1019="Ano",AW1027*'Podpůrná data'!$B$5,AW1027*'Podpůrná data'!$B$3)</f>
        <v>0</v>
      </c>
      <c r="AX1028" s="72">
        <f>IF($J1019="Ano",AX1027*'Podpůrná data'!$B$5,AX1027*'Podpůrná data'!$B$3)</f>
        <v>0</v>
      </c>
      <c r="AY1028" s="72">
        <f>IF($J1019="Ano",AY1027*'Podpůrná data'!$B$5,AY1027*'Podpůrná data'!$B$3)</f>
        <v>0</v>
      </c>
      <c r="AZ1028" s="72">
        <f>IF($J1019="Ano",AZ1027*'Podpůrná data'!$B$5,AZ1027*'Podpůrná data'!$B$3)</f>
        <v>0</v>
      </c>
      <c r="BA1028" s="72">
        <f>IF($J1019="Ano",BA1027*'Podpůrná data'!$B$5,BA1027*'Podpůrná data'!$B$3)</f>
        <v>0</v>
      </c>
      <c r="BB1028" s="72">
        <f>IF($J1019="Ano",BB1027*'Podpůrná data'!$B$5,BB1027*'Podpůrná data'!$B$3)</f>
        <v>0</v>
      </c>
      <c r="BC1028" s="72">
        <f>IF($J1019="Ano",BC1027*'Podpůrná data'!$B$5,BC1027*'Podpůrná data'!$B$3)</f>
        <v>0</v>
      </c>
      <c r="BD1028" s="72">
        <f>IF($J1019="Ano",BD1027*'Podpůrná data'!$B$5,BD1027*'Podpůrná data'!$B$3)</f>
        <v>0</v>
      </c>
      <c r="BE1028" s="72">
        <f>IF($J1019="Ano",BE1027*'Podpůrná data'!$B$5,BE1027*'Podpůrná data'!$B$3)</f>
        <v>0</v>
      </c>
      <c r="BF1028" s="72">
        <f>IF($J1019="Ano",BF1027*'Podpůrná data'!$B$5,BF1027*'Podpůrná data'!$B$3)</f>
        <v>0</v>
      </c>
      <c r="BG1028" s="72">
        <f>IF($J1019="Ano",BG1027*'Podpůrná data'!$B$5,BG1027*'Podpůrná data'!$B$3)</f>
        <v>0</v>
      </c>
      <c r="BH1028" s="72">
        <f>IF($J1019="Ano",BH1027*'Podpůrná data'!$B$5,BH1027*'Podpůrná data'!$B$3)</f>
        <v>0</v>
      </c>
      <c r="BI1028" s="72">
        <f>IF($J1019="Ano",BI1027*'Podpůrná data'!$B$5,BI1027*'Podpůrná data'!$B$3)</f>
        <v>0</v>
      </c>
      <c r="BJ1028" s="72">
        <f>IF($J1019="Ano",BJ1027*'Podpůrná data'!$B$5,BJ1027*'Podpůrná data'!$B$3)</f>
        <v>0</v>
      </c>
      <c r="BK1028" s="72">
        <f>IF($J1019="Ano",BK1027*'Podpůrná data'!$B$5,BK1027*'Podpůrná data'!$B$3)</f>
        <v>0</v>
      </c>
      <c r="BL1028" s="72">
        <f>IF($J1019="Ano",BL1027*'Podpůrná data'!$B$5,BL1027*'Podpůrná data'!$B$3)</f>
        <v>0</v>
      </c>
      <c r="BM1028" s="72">
        <f>IF($J1019="Ano",BM1027*'Podpůrná data'!$B$5,BM1027*'Podpůrná data'!$B$3)</f>
        <v>0</v>
      </c>
      <c r="BN1028" s="363"/>
      <c r="BO1028" s="365"/>
      <c r="BP1028" s="367"/>
      <c r="BQ1028" s="367"/>
      <c r="BR1028" s="106"/>
      <c r="BS1028" s="178">
        <f>SUMIFS($R1028:$BM1028,$R1018:$BM1018,"1. ZoR")</f>
        <v>0</v>
      </c>
      <c r="BT1028" s="178">
        <f>SUMIFS($R1028:$BM1028,$R1018:$BM1018,"2. ZoR")</f>
        <v>0</v>
      </c>
      <c r="BU1028" s="178">
        <f>SUMIFS($R1028:$BM1028,$R1018:$BM1018,"3. ZoR")</f>
        <v>0</v>
      </c>
      <c r="BV1028" s="178">
        <f>SUMIFS($R1028:$BM1028,$R1018:$BM1018,"4. ZoR")</f>
        <v>0</v>
      </c>
      <c r="BW1028" s="178">
        <f>SUMIFS($R1028:$BM1028,$R1018:$BM1018,"5. ZoR")</f>
        <v>0</v>
      </c>
      <c r="BX1028" s="178">
        <f>SUMIFS($R1028:$BM1028,$R1018:$BM1018,"6. ZoR")</f>
        <v>0</v>
      </c>
      <c r="BY1028" s="178">
        <f>SUMIFS($R1028:$BM1028,$R1018:$BM1018,"7. ZoR")</f>
        <v>0</v>
      </c>
      <c r="BZ1028" s="178">
        <f>SUMIFS($R1028:$BM1028,$R1018:$BM1018,"8. ZoR")</f>
        <v>0</v>
      </c>
      <c r="CA1028" s="178">
        <f>SUMIFS($R1028:$BM1028,$R1018:$BM1018,"9. ZoR")</f>
        <v>0</v>
      </c>
      <c r="CB1028" s="178">
        <f>SUMIFS($R1028:$BM1028,$R1018:$BM1018,"10. ZoR")</f>
        <v>0</v>
      </c>
      <c r="CC1028" s="178">
        <f>SUMIFS($R1028:$BM1028,$R1018:$BM1018,"11. ZoR")</f>
        <v>0</v>
      </c>
      <c r="CD1028" s="178">
        <f>SUMIFS($R1028:$BM1028,$R1018:$BM1018,"12. ZoR")</f>
        <v>0</v>
      </c>
      <c r="CE1028" s="178">
        <f>SUMIFS($R1028:$BM1028,$R1018:$BM1018,"13. ZoR")</f>
        <v>0</v>
      </c>
      <c r="CF1028" s="178">
        <f>SUMIFS($R1028:$BM1028,$R1018:$BM1018,"14. ZoR")</f>
        <v>0</v>
      </c>
      <c r="CG1028" s="178">
        <f>SUMIFS($R1028:$BM1028,$R1018:$BM1018,"15. ZoR")</f>
        <v>0</v>
      </c>
    </row>
    <row r="1029" spans="1:85" ht="15" hidden="1" thickBot="1" x14ac:dyDescent="0.4">
      <c r="B1029" s="105"/>
      <c r="C1029" s="130"/>
      <c r="D1029" s="130"/>
      <c r="E1029" s="130"/>
      <c r="F1029" s="130"/>
      <c r="G1029" s="130"/>
      <c r="H1029" s="105"/>
      <c r="I1029" s="105"/>
      <c r="J1029" s="105"/>
      <c r="K1029" s="105"/>
      <c r="L1029" s="105"/>
      <c r="M1029" s="105"/>
      <c r="N1029" s="7"/>
      <c r="O1029" s="105"/>
      <c r="P1029" s="105"/>
      <c r="Q1029" s="105"/>
      <c r="R1029" s="105"/>
      <c r="S1029" s="105"/>
      <c r="T1029" s="7"/>
      <c r="U1029" s="105"/>
      <c r="V1029" s="105"/>
      <c r="W1029" s="105"/>
      <c r="X1029" s="105"/>
      <c r="Y1029" s="105"/>
      <c r="Z1029" s="105"/>
      <c r="AA1029" s="105"/>
      <c r="AB1029" s="105"/>
      <c r="AC1029" s="105"/>
      <c r="AD1029" s="105"/>
      <c r="AE1029" s="105"/>
      <c r="AF1029" s="105"/>
      <c r="AG1029" s="105"/>
      <c r="AH1029" s="105"/>
      <c r="AI1029" s="105"/>
      <c r="AJ1029" s="105"/>
      <c r="AK1029" s="105"/>
      <c r="AL1029" s="105"/>
      <c r="AM1029" s="105"/>
      <c r="AN1029" s="105"/>
      <c r="AO1029" s="105"/>
      <c r="AP1029" s="105"/>
      <c r="AQ1029" s="105"/>
      <c r="AR1029" s="105"/>
      <c r="AS1029" s="105"/>
      <c r="AT1029" s="105"/>
      <c r="AU1029" s="105"/>
      <c r="AV1029" s="105"/>
      <c r="AW1029" s="105"/>
      <c r="AX1029" s="105"/>
      <c r="AY1029" s="105"/>
      <c r="AZ1029" s="105"/>
      <c r="BA1029" s="105"/>
      <c r="BB1029" s="105"/>
      <c r="BC1029" s="105"/>
      <c r="BD1029" s="105"/>
      <c r="BE1029" s="105"/>
      <c r="BF1029" s="105"/>
      <c r="BG1029" s="105"/>
      <c r="BH1029" s="105"/>
      <c r="BI1029" s="105"/>
      <c r="BJ1029" s="105"/>
      <c r="BK1029" s="105"/>
      <c r="BL1029" s="105"/>
      <c r="BM1029" s="105"/>
      <c r="BN1029" s="105"/>
      <c r="BO1029" s="105"/>
      <c r="BP1029" s="105"/>
      <c r="BQ1029" s="105"/>
      <c r="BR1029" s="105"/>
      <c r="BS1029" s="105"/>
      <c r="BT1029" s="105"/>
      <c r="BU1029" s="105"/>
      <c r="BV1029" s="105"/>
      <c r="BW1029" s="105"/>
      <c r="BX1029" s="105"/>
      <c r="BY1029" s="105"/>
      <c r="BZ1029" s="105"/>
      <c r="CA1029" s="105"/>
      <c r="CB1029" s="105"/>
      <c r="CC1029" s="105"/>
      <c r="CD1029" s="105"/>
      <c r="CE1029" s="105"/>
      <c r="CF1029" s="105"/>
      <c r="CG1029" s="105"/>
    </row>
    <row r="1030" spans="1:85" s="245" customFormat="1" ht="69.650000000000006" customHeight="1" thickBot="1" x14ac:dyDescent="0.4">
      <c r="A1030" s="249"/>
      <c r="B1030" s="120"/>
      <c r="C1030" s="360" t="s">
        <v>2</v>
      </c>
      <c r="D1030" s="121"/>
      <c r="E1030" s="131" t="s">
        <v>206</v>
      </c>
      <c r="F1030" s="131" t="s">
        <v>444</v>
      </c>
      <c r="G1030" s="131" t="s">
        <v>208</v>
      </c>
      <c r="H1030" s="122" t="s">
        <v>94</v>
      </c>
      <c r="I1030" s="122" t="s">
        <v>95</v>
      </c>
      <c r="J1030" s="122" t="s">
        <v>96</v>
      </c>
      <c r="K1030" s="122" t="s">
        <v>216</v>
      </c>
      <c r="L1030" s="122" t="s">
        <v>218</v>
      </c>
      <c r="M1030" s="138" t="s">
        <v>1</v>
      </c>
      <c r="N1030" s="7"/>
      <c r="O1030" s="124">
        <v>208002</v>
      </c>
      <c r="P1030" s="106"/>
      <c r="Q1030" s="194" t="s">
        <v>128</v>
      </c>
      <c r="R1030" s="83" t="s">
        <v>4</v>
      </c>
      <c r="S1030" s="83" t="s">
        <v>5</v>
      </c>
      <c r="T1030" s="83" t="s">
        <v>6</v>
      </c>
      <c r="U1030" s="83" t="s">
        <v>7</v>
      </c>
      <c r="V1030" s="83" t="s">
        <v>8</v>
      </c>
      <c r="W1030" s="83" t="s">
        <v>9</v>
      </c>
      <c r="X1030" s="83" t="s">
        <v>10</v>
      </c>
      <c r="Y1030" s="83" t="s">
        <v>11</v>
      </c>
      <c r="Z1030" s="83" t="s">
        <v>12</v>
      </c>
      <c r="AA1030" s="83" t="s">
        <v>13</v>
      </c>
      <c r="AB1030" s="83" t="s">
        <v>14</v>
      </c>
      <c r="AC1030" s="83" t="s">
        <v>15</v>
      </c>
      <c r="AD1030" s="83" t="s">
        <v>16</v>
      </c>
      <c r="AE1030" s="83" t="s">
        <v>17</v>
      </c>
      <c r="AF1030" s="83" t="s">
        <v>18</v>
      </c>
      <c r="AG1030" s="83" t="s">
        <v>19</v>
      </c>
      <c r="AH1030" s="83" t="s">
        <v>20</v>
      </c>
      <c r="AI1030" s="83" t="s">
        <v>21</v>
      </c>
      <c r="AJ1030" s="83" t="s">
        <v>22</v>
      </c>
      <c r="AK1030" s="83" t="s">
        <v>23</v>
      </c>
      <c r="AL1030" s="83" t="s">
        <v>24</v>
      </c>
      <c r="AM1030" s="83" t="s">
        <v>25</v>
      </c>
      <c r="AN1030" s="83" t="s">
        <v>26</v>
      </c>
      <c r="AO1030" s="83" t="s">
        <v>27</v>
      </c>
      <c r="AP1030" s="83" t="s">
        <v>28</v>
      </c>
      <c r="AQ1030" s="83" t="s">
        <v>29</v>
      </c>
      <c r="AR1030" s="83" t="s">
        <v>30</v>
      </c>
      <c r="AS1030" s="83" t="s">
        <v>31</v>
      </c>
      <c r="AT1030" s="83" t="s">
        <v>32</v>
      </c>
      <c r="AU1030" s="83" t="s">
        <v>33</v>
      </c>
      <c r="AV1030" s="83" t="s">
        <v>34</v>
      </c>
      <c r="AW1030" s="83" t="s">
        <v>35</v>
      </c>
      <c r="AX1030" s="83" t="s">
        <v>36</v>
      </c>
      <c r="AY1030" s="83" t="s">
        <v>37</v>
      </c>
      <c r="AZ1030" s="83" t="s">
        <v>38</v>
      </c>
      <c r="BA1030" s="83" t="s">
        <v>39</v>
      </c>
      <c r="BB1030" s="83" t="s">
        <v>40</v>
      </c>
      <c r="BC1030" s="83" t="s">
        <v>41</v>
      </c>
      <c r="BD1030" s="83" t="s">
        <v>42</v>
      </c>
      <c r="BE1030" s="83" t="s">
        <v>43</v>
      </c>
      <c r="BF1030" s="83" t="s">
        <v>44</v>
      </c>
      <c r="BG1030" s="83" t="s">
        <v>45</v>
      </c>
      <c r="BH1030" s="83" t="s">
        <v>46</v>
      </c>
      <c r="BI1030" s="83" t="s">
        <v>47</v>
      </c>
      <c r="BJ1030" s="83" t="s">
        <v>48</v>
      </c>
      <c r="BK1030" s="83" t="s">
        <v>49</v>
      </c>
      <c r="BL1030" s="83" t="s">
        <v>50</v>
      </c>
      <c r="BM1030" s="83" t="s">
        <v>51</v>
      </c>
      <c r="BN1030" s="134" t="s">
        <v>163</v>
      </c>
      <c r="BO1030" s="135" t="s">
        <v>164</v>
      </c>
      <c r="BP1030" s="135" t="s">
        <v>146</v>
      </c>
      <c r="BQ1030" s="135" t="s">
        <v>214</v>
      </c>
      <c r="BR1030" s="106"/>
      <c r="BS1030" s="368" t="s">
        <v>238</v>
      </c>
      <c r="BT1030" s="369"/>
      <c r="BU1030" s="369"/>
      <c r="BV1030" s="369"/>
      <c r="BW1030" s="369"/>
      <c r="BX1030" s="369"/>
      <c r="BY1030" s="369"/>
      <c r="BZ1030" s="369"/>
      <c r="CA1030" s="369"/>
      <c r="CB1030" s="369"/>
      <c r="CC1030" s="369"/>
      <c r="CD1030" s="369"/>
      <c r="CE1030" s="369"/>
      <c r="CF1030" s="369"/>
      <c r="CG1030" s="369"/>
    </row>
    <row r="1031" spans="1:85" s="245" customFormat="1" ht="21" hidden="1" customHeight="1" x14ac:dyDescent="0.35">
      <c r="A1031" s="250"/>
      <c r="B1031" s="113"/>
      <c r="C1031" s="361"/>
      <c r="D1031" s="125"/>
      <c r="E1031" s="125"/>
      <c r="F1031" s="125"/>
      <c r="G1031" s="125"/>
      <c r="H1031" s="370" t="s">
        <v>250</v>
      </c>
      <c r="I1031" s="371" t="s">
        <v>425</v>
      </c>
      <c r="J1031" s="357" t="s">
        <v>97</v>
      </c>
      <c r="K1031" s="357" t="s">
        <v>217</v>
      </c>
      <c r="L1031" s="137"/>
      <c r="M1031" s="373" t="s">
        <v>93</v>
      </c>
      <c r="N1031" s="7"/>
      <c r="O1031" s="375" t="s">
        <v>3</v>
      </c>
      <c r="P1031" s="106"/>
      <c r="Q1031" s="84"/>
      <c r="R1031" s="74">
        <f>MONTH(Úvod!$F$10)</f>
        <v>1</v>
      </c>
      <c r="S1031" s="75">
        <f t="shared" ref="S1031" si="19404">IF(R1031=12,1,R1031+1)</f>
        <v>2</v>
      </c>
      <c r="T1031" s="75">
        <f t="shared" ref="T1031" si="19405">IF(S1031=12,1,S1031+1)</f>
        <v>3</v>
      </c>
      <c r="U1031" s="76">
        <f t="shared" ref="U1031" si="19406">IF(T1031=12,1,T1031+1)</f>
        <v>4</v>
      </c>
      <c r="V1031" s="76">
        <f t="shared" ref="V1031" si="19407">IF(U1031=12,1,U1031+1)</f>
        <v>5</v>
      </c>
      <c r="W1031" s="76">
        <f t="shared" ref="W1031" si="19408">IF(V1031=12,1,V1031+1)</f>
        <v>6</v>
      </c>
      <c r="X1031" s="76">
        <f t="shared" ref="X1031" si="19409">IF(W1031=12,1,W1031+1)</f>
        <v>7</v>
      </c>
      <c r="Y1031" s="76">
        <f t="shared" ref="Y1031" si="19410">IF(X1031=12,1,X1031+1)</f>
        <v>8</v>
      </c>
      <c r="Z1031" s="76">
        <f t="shared" ref="Z1031" si="19411">IF(Y1031=12,1,Y1031+1)</f>
        <v>9</v>
      </c>
      <c r="AA1031" s="76">
        <f>IF(Z1031=12,1,Z1031+1)</f>
        <v>10</v>
      </c>
      <c r="AB1031" s="76">
        <f t="shared" ref="AB1031" si="19412">IF(AA1031=12,1,AA1031+1)</f>
        <v>11</v>
      </c>
      <c r="AC1031" s="76">
        <f t="shared" ref="AC1031" si="19413">IF(AB1031=12,1,AB1031+1)</f>
        <v>12</v>
      </c>
      <c r="AD1031" s="76">
        <f t="shared" ref="AD1031" si="19414">IF(AC1031=12,1,AC1031+1)</f>
        <v>1</v>
      </c>
      <c r="AE1031" s="76">
        <f t="shared" ref="AE1031" si="19415">IF(AD1031=12,1,AD1031+1)</f>
        <v>2</v>
      </c>
      <c r="AF1031" s="76">
        <f t="shared" ref="AF1031" si="19416">IF(AE1031=12,1,AE1031+1)</f>
        <v>3</v>
      </c>
      <c r="AG1031" s="76">
        <f t="shared" ref="AG1031" si="19417">IF(AF1031=12,1,AF1031+1)</f>
        <v>4</v>
      </c>
      <c r="AH1031" s="76">
        <f t="shared" ref="AH1031" si="19418">IF(AG1031=12,1,AG1031+1)</f>
        <v>5</v>
      </c>
      <c r="AI1031" s="76">
        <f t="shared" ref="AI1031" si="19419">IF(AH1031=12,1,AH1031+1)</f>
        <v>6</v>
      </c>
      <c r="AJ1031" s="76">
        <f>IF(AI1031=12,1,AI1031+1)</f>
        <v>7</v>
      </c>
      <c r="AK1031" s="76">
        <f t="shared" ref="AK1031" si="19420">IF(AJ1031=12,1,AJ1031+1)</f>
        <v>8</v>
      </c>
      <c r="AL1031" s="76">
        <f t="shared" ref="AL1031" si="19421">IF(AK1031=12,1,AK1031+1)</f>
        <v>9</v>
      </c>
      <c r="AM1031" s="76">
        <f t="shared" ref="AM1031" si="19422">IF(AL1031=12,1,AL1031+1)</f>
        <v>10</v>
      </c>
      <c r="AN1031" s="76">
        <f t="shared" ref="AN1031" si="19423">IF(AM1031=12,1,AM1031+1)</f>
        <v>11</v>
      </c>
      <c r="AO1031" s="76">
        <f t="shared" ref="AO1031" si="19424">IF(AN1031=12,1,AN1031+1)</f>
        <v>12</v>
      </c>
      <c r="AP1031" s="76">
        <f t="shared" ref="AP1031" si="19425">IF(AO1031=12,1,AO1031+1)</f>
        <v>1</v>
      </c>
      <c r="AQ1031" s="76">
        <f t="shared" ref="AQ1031" si="19426">IF(AP1031=12,1,AP1031+1)</f>
        <v>2</v>
      </c>
      <c r="AR1031" s="76">
        <f t="shared" ref="AR1031" si="19427">IF(AQ1031=12,1,AQ1031+1)</f>
        <v>3</v>
      </c>
      <c r="AS1031" s="76">
        <f t="shared" ref="AS1031" si="19428">IF(AR1031=12,1,AR1031+1)</f>
        <v>4</v>
      </c>
      <c r="AT1031" s="76">
        <f t="shared" ref="AT1031" si="19429">IF(AS1031=12,1,AS1031+1)</f>
        <v>5</v>
      </c>
      <c r="AU1031" s="76">
        <f t="shared" ref="AU1031" si="19430">IF(AT1031=12,1,AT1031+1)</f>
        <v>6</v>
      </c>
      <c r="AV1031" s="76">
        <f t="shared" ref="AV1031" si="19431">IF(AU1031=12,1,AU1031+1)</f>
        <v>7</v>
      </c>
      <c r="AW1031" s="76">
        <f t="shared" ref="AW1031" si="19432">IF(AV1031=12,1,AV1031+1)</f>
        <v>8</v>
      </c>
      <c r="AX1031" s="76">
        <f t="shared" ref="AX1031" si="19433">IF(AW1031=12,1,AW1031+1)</f>
        <v>9</v>
      </c>
      <c r="AY1031" s="76">
        <f t="shared" ref="AY1031" si="19434">IF(AX1031=12,1,AX1031+1)</f>
        <v>10</v>
      </c>
      <c r="AZ1031" s="76">
        <f t="shared" ref="AZ1031" si="19435">IF(AY1031=12,1,AY1031+1)</f>
        <v>11</v>
      </c>
      <c r="BA1031" s="76">
        <f t="shared" ref="BA1031" si="19436">IF(AZ1031=12,1,AZ1031+1)</f>
        <v>12</v>
      </c>
      <c r="BB1031" s="76">
        <f t="shared" ref="BB1031" si="19437">IF(BA1031=12,1,BA1031+1)</f>
        <v>1</v>
      </c>
      <c r="BC1031" s="76">
        <f t="shared" ref="BC1031" si="19438">IF(BB1031=12,1,BB1031+1)</f>
        <v>2</v>
      </c>
      <c r="BD1031" s="76">
        <f t="shared" ref="BD1031" si="19439">IF(BC1031=12,1,BC1031+1)</f>
        <v>3</v>
      </c>
      <c r="BE1031" s="76">
        <f t="shared" ref="BE1031" si="19440">IF(BD1031=12,1,BD1031+1)</f>
        <v>4</v>
      </c>
      <c r="BF1031" s="76">
        <f t="shared" ref="BF1031" si="19441">IF(BE1031=12,1,BE1031+1)</f>
        <v>5</v>
      </c>
      <c r="BG1031" s="76">
        <f t="shared" ref="BG1031" si="19442">IF(BF1031=12,1,BF1031+1)</f>
        <v>6</v>
      </c>
      <c r="BH1031" s="76">
        <f t="shared" ref="BH1031" si="19443">IF(BG1031=12,1,BG1031+1)</f>
        <v>7</v>
      </c>
      <c r="BI1031" s="76">
        <f t="shared" ref="BI1031" si="19444">IF(BH1031=12,1,BH1031+1)</f>
        <v>8</v>
      </c>
      <c r="BJ1031" s="76">
        <f t="shared" ref="BJ1031" si="19445">IF(BI1031=12,1,BI1031+1)</f>
        <v>9</v>
      </c>
      <c r="BK1031" s="76">
        <f t="shared" ref="BK1031" si="19446">IF(BJ1031=12,1,BJ1031+1)</f>
        <v>10</v>
      </c>
      <c r="BL1031" s="76">
        <f t="shared" ref="BL1031" si="19447">IF(BK1031=12,1,BK1031+1)</f>
        <v>11</v>
      </c>
      <c r="BM1031" s="76">
        <f t="shared" ref="BM1031" si="19448">IF(BL1031=12,1,BL1031+1)</f>
        <v>12</v>
      </c>
      <c r="BN1031" s="81"/>
      <c r="BO1031" s="78"/>
      <c r="BP1031" s="78"/>
      <c r="BQ1031" s="78"/>
      <c r="BR1031" s="106"/>
      <c r="BS1031" s="106"/>
      <c r="BT1031" s="106"/>
      <c r="BU1031" s="106"/>
      <c r="BV1031" s="106"/>
      <c r="BW1031" s="106"/>
      <c r="BX1031" s="106"/>
      <c r="BY1031" s="106"/>
      <c r="BZ1031" s="106"/>
      <c r="CA1031" s="106"/>
      <c r="CB1031" s="106"/>
      <c r="CC1031" s="106"/>
      <c r="CD1031" s="106"/>
      <c r="CE1031" s="106"/>
      <c r="CF1031" s="106"/>
      <c r="CG1031" s="106"/>
    </row>
    <row r="1032" spans="1:85" s="245" customFormat="1" ht="18" hidden="1" customHeight="1" x14ac:dyDescent="0.35">
      <c r="A1032" s="250"/>
      <c r="B1032" s="113"/>
      <c r="C1032" s="361"/>
      <c r="D1032" s="125"/>
      <c r="E1032" s="125"/>
      <c r="F1032" s="125"/>
      <c r="G1032" s="125"/>
      <c r="H1032" s="370"/>
      <c r="I1032" s="371"/>
      <c r="J1032" s="357"/>
      <c r="K1032" s="357"/>
      <c r="L1032" s="137"/>
      <c r="M1032" s="373"/>
      <c r="N1032" s="7"/>
      <c r="O1032" s="376"/>
      <c r="P1032" s="106"/>
      <c r="Q1032" s="77"/>
      <c r="R1032" s="59">
        <f t="shared" ref="R1032:BM1032" si="19449">VALUE(_xlfn.CONCAT(R1031,".",R1034))</f>
        <v>1</v>
      </c>
      <c r="S1032" s="73">
        <f t="shared" si="19449"/>
        <v>32</v>
      </c>
      <c r="T1032" s="73">
        <f t="shared" si="19449"/>
        <v>61</v>
      </c>
      <c r="U1032" s="73">
        <f t="shared" si="19449"/>
        <v>92</v>
      </c>
      <c r="V1032" s="73">
        <f t="shared" si="19449"/>
        <v>122</v>
      </c>
      <c r="W1032" s="73">
        <f t="shared" si="19449"/>
        <v>153</v>
      </c>
      <c r="X1032" s="73">
        <f t="shared" si="19449"/>
        <v>183</v>
      </c>
      <c r="Y1032" s="73">
        <f t="shared" si="19449"/>
        <v>214</v>
      </c>
      <c r="Z1032" s="73">
        <f t="shared" si="19449"/>
        <v>245</v>
      </c>
      <c r="AA1032" s="73">
        <f t="shared" si="19449"/>
        <v>275</v>
      </c>
      <c r="AB1032" s="73">
        <f t="shared" si="19449"/>
        <v>306</v>
      </c>
      <c r="AC1032" s="73">
        <f t="shared" si="19449"/>
        <v>336</v>
      </c>
      <c r="AD1032" s="73">
        <f t="shared" si="19449"/>
        <v>367</v>
      </c>
      <c r="AE1032" s="73">
        <f t="shared" si="19449"/>
        <v>398</v>
      </c>
      <c r="AF1032" s="73">
        <f t="shared" si="19449"/>
        <v>426</v>
      </c>
      <c r="AG1032" s="73">
        <f t="shared" si="19449"/>
        <v>457</v>
      </c>
      <c r="AH1032" s="73">
        <f t="shared" si="19449"/>
        <v>487</v>
      </c>
      <c r="AI1032" s="73">
        <f t="shared" si="19449"/>
        <v>518</v>
      </c>
      <c r="AJ1032" s="73">
        <f t="shared" si="19449"/>
        <v>548</v>
      </c>
      <c r="AK1032" s="73">
        <f t="shared" si="19449"/>
        <v>579</v>
      </c>
      <c r="AL1032" s="73">
        <f t="shared" si="19449"/>
        <v>610</v>
      </c>
      <c r="AM1032" s="73">
        <f t="shared" si="19449"/>
        <v>640</v>
      </c>
      <c r="AN1032" s="73">
        <f t="shared" si="19449"/>
        <v>671</v>
      </c>
      <c r="AO1032" s="73">
        <f t="shared" si="19449"/>
        <v>701</v>
      </c>
      <c r="AP1032" s="73">
        <f t="shared" si="19449"/>
        <v>732</v>
      </c>
      <c r="AQ1032" s="73">
        <f t="shared" si="19449"/>
        <v>763</v>
      </c>
      <c r="AR1032" s="73">
        <f t="shared" si="19449"/>
        <v>791</v>
      </c>
      <c r="AS1032" s="73">
        <f t="shared" si="19449"/>
        <v>822</v>
      </c>
      <c r="AT1032" s="73">
        <f t="shared" si="19449"/>
        <v>852</v>
      </c>
      <c r="AU1032" s="73">
        <f t="shared" si="19449"/>
        <v>883</v>
      </c>
      <c r="AV1032" s="73">
        <f t="shared" si="19449"/>
        <v>913</v>
      </c>
      <c r="AW1032" s="73">
        <f t="shared" si="19449"/>
        <v>944</v>
      </c>
      <c r="AX1032" s="73">
        <f t="shared" si="19449"/>
        <v>975</v>
      </c>
      <c r="AY1032" s="73">
        <f t="shared" si="19449"/>
        <v>1005</v>
      </c>
      <c r="AZ1032" s="73">
        <f t="shared" si="19449"/>
        <v>1036</v>
      </c>
      <c r="BA1032" s="73">
        <f t="shared" si="19449"/>
        <v>1066</v>
      </c>
      <c r="BB1032" s="73">
        <f t="shared" si="19449"/>
        <v>1097</v>
      </c>
      <c r="BC1032" s="73">
        <f t="shared" si="19449"/>
        <v>1128</v>
      </c>
      <c r="BD1032" s="73">
        <f t="shared" si="19449"/>
        <v>1156</v>
      </c>
      <c r="BE1032" s="73">
        <f t="shared" si="19449"/>
        <v>1187</v>
      </c>
      <c r="BF1032" s="73">
        <f t="shared" si="19449"/>
        <v>1217</v>
      </c>
      <c r="BG1032" s="73">
        <f t="shared" si="19449"/>
        <v>1248</v>
      </c>
      <c r="BH1032" s="73">
        <f t="shared" si="19449"/>
        <v>1278</v>
      </c>
      <c r="BI1032" s="73">
        <f t="shared" si="19449"/>
        <v>1309</v>
      </c>
      <c r="BJ1032" s="73">
        <f t="shared" si="19449"/>
        <v>1340</v>
      </c>
      <c r="BK1032" s="73">
        <f t="shared" si="19449"/>
        <v>1370</v>
      </c>
      <c r="BL1032" s="73">
        <f t="shared" si="19449"/>
        <v>1401</v>
      </c>
      <c r="BM1032" s="73">
        <f t="shared" si="19449"/>
        <v>1431</v>
      </c>
      <c r="BN1032" s="82"/>
      <c r="BO1032" s="79"/>
      <c r="BP1032" s="79"/>
      <c r="BQ1032" s="79"/>
      <c r="BR1032" s="106"/>
      <c r="BS1032" s="106"/>
      <c r="BT1032" s="106"/>
      <c r="BU1032" s="106"/>
      <c r="BV1032" s="106"/>
      <c r="BW1032" s="106"/>
      <c r="BX1032" s="106"/>
      <c r="BY1032" s="106"/>
      <c r="BZ1032" s="106"/>
      <c r="CA1032" s="106"/>
      <c r="CB1032" s="106"/>
      <c r="CC1032" s="106"/>
      <c r="CD1032" s="106"/>
      <c r="CE1032" s="106"/>
      <c r="CF1032" s="106"/>
      <c r="CG1032" s="106"/>
    </row>
    <row r="1033" spans="1:85" s="245" customFormat="1" ht="18" customHeight="1" x14ac:dyDescent="0.35">
      <c r="A1033" s="250"/>
      <c r="B1033" s="113"/>
      <c r="C1033" s="361"/>
      <c r="D1033" s="125"/>
      <c r="E1033" s="357" t="s">
        <v>207</v>
      </c>
      <c r="F1033" s="357" t="s">
        <v>207</v>
      </c>
      <c r="G1033" s="357" t="s">
        <v>207</v>
      </c>
      <c r="H1033" s="370"/>
      <c r="I1033" s="371"/>
      <c r="J1033" s="357"/>
      <c r="K1033" s="357"/>
      <c r="L1033" s="357" t="s">
        <v>219</v>
      </c>
      <c r="M1033" s="373"/>
      <c r="N1033" s="7"/>
      <c r="O1033" s="376"/>
      <c r="P1033" s="106"/>
      <c r="Q1033" s="77"/>
      <c r="R1033" s="60" t="str">
        <f>VLOOKUP(R1031,'Podpůrná data'!$I$188:$J$199,2)</f>
        <v>leden</v>
      </c>
      <c r="S1033" s="60" t="str">
        <f>VLOOKUP(S1031,'Podpůrná data'!$I$188:$J$199,2)</f>
        <v>únor</v>
      </c>
      <c r="T1033" s="60" t="str">
        <f>VLOOKUP(T1031,'Podpůrná data'!$I$188:$J$199,2)</f>
        <v>březen</v>
      </c>
      <c r="U1033" s="60" t="str">
        <f>VLOOKUP(U1031,'Podpůrná data'!$I$188:$J$199,2)</f>
        <v>duben</v>
      </c>
      <c r="V1033" s="60" t="str">
        <f>VLOOKUP(V1031,'Podpůrná data'!$I$188:$J$199,2)</f>
        <v>květen</v>
      </c>
      <c r="W1033" s="60" t="str">
        <f>VLOOKUP(W1031,'Podpůrná data'!$I$188:$J$199,2)</f>
        <v>červen</v>
      </c>
      <c r="X1033" s="60" t="str">
        <f>VLOOKUP(X1031,'Podpůrná data'!$I$188:$J$199,2)</f>
        <v>červenec</v>
      </c>
      <c r="Y1033" s="60" t="str">
        <f>VLOOKUP(Y1031,'Podpůrná data'!$I$188:$J$199,2)</f>
        <v>srpen</v>
      </c>
      <c r="Z1033" s="60" t="str">
        <f>VLOOKUP(Z1031,'Podpůrná data'!$I$188:$J$199,2)</f>
        <v>září</v>
      </c>
      <c r="AA1033" s="60" t="str">
        <f>VLOOKUP(AA1031,'Podpůrná data'!$I$188:$J$199,2)</f>
        <v>říjen</v>
      </c>
      <c r="AB1033" s="60" t="str">
        <f>VLOOKUP(AB1031,'Podpůrná data'!$I$188:$J$199,2)</f>
        <v>listopad</v>
      </c>
      <c r="AC1033" s="60" t="str">
        <f>VLOOKUP(AC1031,'Podpůrná data'!$I$188:$J$199,2)</f>
        <v>prosinec</v>
      </c>
      <c r="AD1033" s="60" t="str">
        <f>VLOOKUP(AD1031,'Podpůrná data'!$I$188:$J$199,2)</f>
        <v>leden</v>
      </c>
      <c r="AE1033" s="60" t="str">
        <f>VLOOKUP(AE1031,'Podpůrná data'!$I$188:$J$199,2)</f>
        <v>únor</v>
      </c>
      <c r="AF1033" s="60" t="str">
        <f>VLOOKUP(AF1031,'Podpůrná data'!$I$188:$J$199,2)</f>
        <v>březen</v>
      </c>
      <c r="AG1033" s="60" t="str">
        <f>VLOOKUP(AG1031,'Podpůrná data'!$I$188:$J$199,2)</f>
        <v>duben</v>
      </c>
      <c r="AH1033" s="60" t="str">
        <f>VLOOKUP(AH1031,'Podpůrná data'!$I$188:$J$199,2)</f>
        <v>květen</v>
      </c>
      <c r="AI1033" s="60" t="str">
        <f>VLOOKUP(AI1031,'Podpůrná data'!$I$188:$J$199,2)</f>
        <v>červen</v>
      </c>
      <c r="AJ1033" s="60" t="str">
        <f>VLOOKUP(AJ1031,'Podpůrná data'!$I$188:$J$199,2)</f>
        <v>červenec</v>
      </c>
      <c r="AK1033" s="60" t="str">
        <f>VLOOKUP(AK1031,'Podpůrná data'!$I$188:$J$199,2)</f>
        <v>srpen</v>
      </c>
      <c r="AL1033" s="60" t="str">
        <f>VLOOKUP(AL1031,'Podpůrná data'!$I$188:$J$199,2)</f>
        <v>září</v>
      </c>
      <c r="AM1033" s="60" t="str">
        <f>VLOOKUP(AM1031,'Podpůrná data'!$I$188:$J$199,2)</f>
        <v>říjen</v>
      </c>
      <c r="AN1033" s="60" t="str">
        <f>VLOOKUP(AN1031,'Podpůrná data'!$I$188:$J$199,2)</f>
        <v>listopad</v>
      </c>
      <c r="AO1033" s="60" t="str">
        <f>VLOOKUP(AO1031,'Podpůrná data'!$I$188:$J$199,2)</f>
        <v>prosinec</v>
      </c>
      <c r="AP1033" s="60" t="str">
        <f>VLOOKUP(AP1031,'Podpůrná data'!$I$188:$J$199,2)</f>
        <v>leden</v>
      </c>
      <c r="AQ1033" s="60" t="str">
        <f>VLOOKUP(AQ1031,'Podpůrná data'!$I$188:$J$199,2)</f>
        <v>únor</v>
      </c>
      <c r="AR1033" s="60" t="str">
        <f>VLOOKUP(AR1031,'Podpůrná data'!$I$188:$J$199,2)</f>
        <v>březen</v>
      </c>
      <c r="AS1033" s="60" t="str">
        <f>VLOOKUP(AS1031,'Podpůrná data'!$I$188:$J$199,2)</f>
        <v>duben</v>
      </c>
      <c r="AT1033" s="60" t="str">
        <f>VLOOKUP(AT1031,'Podpůrná data'!$I$188:$J$199,2)</f>
        <v>květen</v>
      </c>
      <c r="AU1033" s="60" t="str">
        <f>VLOOKUP(AU1031,'Podpůrná data'!$I$188:$J$199,2)</f>
        <v>červen</v>
      </c>
      <c r="AV1033" s="60" t="str">
        <f>VLOOKUP(AV1031,'Podpůrná data'!$I$188:$J$199,2)</f>
        <v>červenec</v>
      </c>
      <c r="AW1033" s="60" t="str">
        <f>VLOOKUP(AW1031,'Podpůrná data'!$I$188:$J$199,2)</f>
        <v>srpen</v>
      </c>
      <c r="AX1033" s="60" t="str">
        <f>VLOOKUP(AX1031,'Podpůrná data'!$I$188:$J$199,2)</f>
        <v>září</v>
      </c>
      <c r="AY1033" s="60" t="str">
        <f>VLOOKUP(AY1031,'Podpůrná data'!$I$188:$J$199,2)</f>
        <v>říjen</v>
      </c>
      <c r="AZ1033" s="60" t="str">
        <f>VLOOKUP(AZ1031,'Podpůrná data'!$I$188:$J$199,2)</f>
        <v>listopad</v>
      </c>
      <c r="BA1033" s="60" t="str">
        <f>VLOOKUP(BA1031,'Podpůrná data'!$I$188:$J$199,2)</f>
        <v>prosinec</v>
      </c>
      <c r="BB1033" s="60" t="str">
        <f>VLOOKUP(BB1031,'Podpůrná data'!$I$188:$J$199,2)</f>
        <v>leden</v>
      </c>
      <c r="BC1033" s="60" t="str">
        <f>VLOOKUP(BC1031,'Podpůrná data'!$I$188:$J$199,2)</f>
        <v>únor</v>
      </c>
      <c r="BD1033" s="60" t="str">
        <f>VLOOKUP(BD1031,'Podpůrná data'!$I$188:$J$199,2)</f>
        <v>březen</v>
      </c>
      <c r="BE1033" s="60" t="str">
        <f>VLOOKUP(BE1031,'Podpůrná data'!$I$188:$J$199,2)</f>
        <v>duben</v>
      </c>
      <c r="BF1033" s="60" t="str">
        <f>VLOOKUP(BF1031,'Podpůrná data'!$I$188:$J$199,2)</f>
        <v>květen</v>
      </c>
      <c r="BG1033" s="60" t="str">
        <f>VLOOKUP(BG1031,'Podpůrná data'!$I$188:$J$199,2)</f>
        <v>červen</v>
      </c>
      <c r="BH1033" s="60" t="str">
        <f>VLOOKUP(BH1031,'Podpůrná data'!$I$188:$J$199,2)</f>
        <v>červenec</v>
      </c>
      <c r="BI1033" s="60" t="str">
        <f>VLOOKUP(BI1031,'Podpůrná data'!$I$188:$J$199,2)</f>
        <v>srpen</v>
      </c>
      <c r="BJ1033" s="60" t="str">
        <f>VLOOKUP(BJ1031,'Podpůrná data'!$I$188:$J$199,2)</f>
        <v>září</v>
      </c>
      <c r="BK1033" s="60" t="str">
        <f>VLOOKUP(BK1031,'Podpůrná data'!$I$188:$J$199,2)</f>
        <v>říjen</v>
      </c>
      <c r="BL1033" s="60" t="str">
        <f>VLOOKUP(BL1031,'Podpůrná data'!$I$188:$J$199,2)</f>
        <v>listopad</v>
      </c>
      <c r="BM1033" s="60" t="str">
        <f>VLOOKUP(BM1031,'Podpůrná data'!$I$188:$J$199,2)</f>
        <v>prosinec</v>
      </c>
      <c r="BN1033" s="171"/>
      <c r="BO1033" s="175"/>
      <c r="BP1033" s="197"/>
      <c r="BQ1033" s="197"/>
      <c r="BR1033" s="106"/>
      <c r="BS1033" s="179" t="s">
        <v>105</v>
      </c>
      <c r="BT1033" s="179" t="s">
        <v>106</v>
      </c>
      <c r="BU1033" s="179" t="s">
        <v>107</v>
      </c>
      <c r="BV1033" s="179" t="s">
        <v>108</v>
      </c>
      <c r="BW1033" s="179" t="s">
        <v>109</v>
      </c>
      <c r="BX1033" s="179" t="s">
        <v>110</v>
      </c>
      <c r="BY1033" s="179" t="s">
        <v>111</v>
      </c>
      <c r="BZ1033" s="179" t="s">
        <v>112</v>
      </c>
      <c r="CA1033" s="179" t="s">
        <v>113</v>
      </c>
      <c r="CB1033" s="179" t="s">
        <v>155</v>
      </c>
      <c r="CC1033" s="179" t="s">
        <v>156</v>
      </c>
      <c r="CD1033" s="179" t="s">
        <v>157</v>
      </c>
      <c r="CE1033" s="179" t="s">
        <v>202</v>
      </c>
      <c r="CF1033" s="179" t="s">
        <v>203</v>
      </c>
      <c r="CG1033" s="179" t="s">
        <v>204</v>
      </c>
    </row>
    <row r="1034" spans="1:85" s="245" customFormat="1" ht="16.399999999999999" customHeight="1" x14ac:dyDescent="0.35">
      <c r="A1034" s="250"/>
      <c r="B1034" s="113"/>
      <c r="C1034" s="361"/>
      <c r="D1034" s="125"/>
      <c r="E1034" s="357"/>
      <c r="F1034" s="357"/>
      <c r="G1034" s="357"/>
      <c r="H1034" s="370"/>
      <c r="I1034" s="371"/>
      <c r="J1034" s="357"/>
      <c r="K1034" s="357"/>
      <c r="L1034" s="357"/>
      <c r="M1034" s="373"/>
      <c r="N1034" s="7"/>
      <c r="O1034" s="376"/>
      <c r="P1034" s="106"/>
      <c r="Q1034" s="77"/>
      <c r="R1034" s="60">
        <f>YEAR(Úvod!$F$10)</f>
        <v>1900</v>
      </c>
      <c r="S1034" s="60">
        <f t="shared" ref="S1034" si="19450">IF(S1031=1,R1034+1,R1034)</f>
        <v>1900</v>
      </c>
      <c r="T1034" s="60">
        <f t="shared" ref="T1034" si="19451">IF(T1031=1,S1034+1,S1034)</f>
        <v>1900</v>
      </c>
      <c r="U1034" s="60">
        <f t="shared" ref="U1034" si="19452">IF(U1031=1,T1034+1,T1034)</f>
        <v>1900</v>
      </c>
      <c r="V1034" s="60">
        <f t="shared" ref="V1034" si="19453">IF(V1031=1,U1034+1,U1034)</f>
        <v>1900</v>
      </c>
      <c r="W1034" s="60">
        <f t="shared" ref="W1034" si="19454">IF(W1031=1,V1034+1,V1034)</f>
        <v>1900</v>
      </c>
      <c r="X1034" s="60">
        <f t="shared" ref="X1034" si="19455">IF(X1031=1,W1034+1,W1034)</f>
        <v>1900</v>
      </c>
      <c r="Y1034" s="60">
        <f t="shared" ref="Y1034" si="19456">IF(Y1031=1,X1034+1,X1034)</f>
        <v>1900</v>
      </c>
      <c r="Z1034" s="60">
        <f t="shared" ref="Z1034" si="19457">IF(Z1031=1,Y1034+1,Y1034)</f>
        <v>1900</v>
      </c>
      <c r="AA1034" s="60">
        <f t="shared" ref="AA1034" si="19458">IF(AA1031=1,Z1034+1,Z1034)</f>
        <v>1900</v>
      </c>
      <c r="AB1034" s="60">
        <f t="shared" ref="AB1034" si="19459">IF(AB1031=1,AA1034+1,AA1034)</f>
        <v>1900</v>
      </c>
      <c r="AC1034" s="60">
        <f t="shared" ref="AC1034" si="19460">IF(AC1031=1,AB1034+1,AB1034)</f>
        <v>1900</v>
      </c>
      <c r="AD1034" s="60">
        <f t="shared" ref="AD1034" si="19461">IF(AD1031=1,AC1034+1,AC1034)</f>
        <v>1901</v>
      </c>
      <c r="AE1034" s="60">
        <f t="shared" ref="AE1034" si="19462">IF(AE1031=1,AD1034+1,AD1034)</f>
        <v>1901</v>
      </c>
      <c r="AF1034" s="60">
        <f t="shared" ref="AF1034" si="19463">IF(AF1031=1,AE1034+1,AE1034)</f>
        <v>1901</v>
      </c>
      <c r="AG1034" s="60">
        <f t="shared" ref="AG1034" si="19464">IF(AG1031=1,AF1034+1,AF1034)</f>
        <v>1901</v>
      </c>
      <c r="AH1034" s="60">
        <f t="shared" ref="AH1034" si="19465">IF(AH1031=1,AG1034+1,AG1034)</f>
        <v>1901</v>
      </c>
      <c r="AI1034" s="60">
        <f t="shared" ref="AI1034" si="19466">IF(AI1031=1,AH1034+1,AH1034)</f>
        <v>1901</v>
      </c>
      <c r="AJ1034" s="60">
        <f t="shared" ref="AJ1034" si="19467">IF(AJ1031=1,AI1034+1,AI1034)</f>
        <v>1901</v>
      </c>
      <c r="AK1034" s="60">
        <f t="shared" ref="AK1034" si="19468">IF(AK1031=1,AJ1034+1,AJ1034)</f>
        <v>1901</v>
      </c>
      <c r="AL1034" s="60">
        <f t="shared" ref="AL1034" si="19469">IF(AL1031=1,AK1034+1,AK1034)</f>
        <v>1901</v>
      </c>
      <c r="AM1034" s="60">
        <f t="shared" ref="AM1034" si="19470">IF(AM1031=1,AL1034+1,AL1034)</f>
        <v>1901</v>
      </c>
      <c r="AN1034" s="60">
        <f t="shared" ref="AN1034" si="19471">IF(AN1031=1,AM1034+1,AM1034)</f>
        <v>1901</v>
      </c>
      <c r="AO1034" s="60">
        <f t="shared" ref="AO1034" si="19472">IF(AO1031=1,AN1034+1,AN1034)</f>
        <v>1901</v>
      </c>
      <c r="AP1034" s="60">
        <f t="shared" ref="AP1034" si="19473">IF(AP1031=1,AO1034+1,AO1034)</f>
        <v>1902</v>
      </c>
      <c r="AQ1034" s="60">
        <f t="shared" ref="AQ1034" si="19474">IF(AQ1031=1,AP1034+1,AP1034)</f>
        <v>1902</v>
      </c>
      <c r="AR1034" s="60">
        <f t="shared" ref="AR1034" si="19475">IF(AR1031=1,AQ1034+1,AQ1034)</f>
        <v>1902</v>
      </c>
      <c r="AS1034" s="60">
        <f t="shared" ref="AS1034" si="19476">IF(AS1031=1,AR1034+1,AR1034)</f>
        <v>1902</v>
      </c>
      <c r="AT1034" s="60">
        <f t="shared" ref="AT1034" si="19477">IF(AT1031=1,AS1034+1,AS1034)</f>
        <v>1902</v>
      </c>
      <c r="AU1034" s="60">
        <f t="shared" ref="AU1034" si="19478">IF(AU1031=1,AT1034+1,AT1034)</f>
        <v>1902</v>
      </c>
      <c r="AV1034" s="60">
        <f t="shared" ref="AV1034" si="19479">IF(AV1031=1,AU1034+1,AU1034)</f>
        <v>1902</v>
      </c>
      <c r="AW1034" s="60">
        <f t="shared" ref="AW1034" si="19480">IF(AW1031=1,AV1034+1,AV1034)</f>
        <v>1902</v>
      </c>
      <c r="AX1034" s="60">
        <f t="shared" ref="AX1034" si="19481">IF(AX1031=1,AW1034+1,AW1034)</f>
        <v>1902</v>
      </c>
      <c r="AY1034" s="60">
        <f t="shared" ref="AY1034" si="19482">IF(AY1031=1,AX1034+1,AX1034)</f>
        <v>1902</v>
      </c>
      <c r="AZ1034" s="60">
        <f t="shared" ref="AZ1034" si="19483">IF(AZ1031=1,AY1034+1,AY1034)</f>
        <v>1902</v>
      </c>
      <c r="BA1034" s="60">
        <f t="shared" ref="BA1034" si="19484">IF(BA1031=1,AZ1034+1,AZ1034)</f>
        <v>1902</v>
      </c>
      <c r="BB1034" s="60">
        <f t="shared" ref="BB1034" si="19485">IF(BB1031=1,BA1034+1,BA1034)</f>
        <v>1903</v>
      </c>
      <c r="BC1034" s="60">
        <f t="shared" ref="BC1034" si="19486">IF(BC1031=1,BB1034+1,BB1034)</f>
        <v>1903</v>
      </c>
      <c r="BD1034" s="60">
        <f t="shared" ref="BD1034" si="19487">IF(BD1031=1,BC1034+1,BC1034)</f>
        <v>1903</v>
      </c>
      <c r="BE1034" s="60">
        <f t="shared" ref="BE1034" si="19488">IF(BE1031=1,BD1034+1,BD1034)</f>
        <v>1903</v>
      </c>
      <c r="BF1034" s="60">
        <f t="shared" ref="BF1034" si="19489">IF(BF1031=1,BE1034+1,BE1034)</f>
        <v>1903</v>
      </c>
      <c r="BG1034" s="60">
        <f t="shared" ref="BG1034" si="19490">IF(BG1031=1,BF1034+1,BF1034)</f>
        <v>1903</v>
      </c>
      <c r="BH1034" s="60">
        <f t="shared" ref="BH1034" si="19491">IF(BH1031=1,BG1034+1,BG1034)</f>
        <v>1903</v>
      </c>
      <c r="BI1034" s="60">
        <f t="shared" ref="BI1034" si="19492">IF(BI1031=1,BH1034+1,BH1034)</f>
        <v>1903</v>
      </c>
      <c r="BJ1034" s="60">
        <f t="shared" ref="BJ1034" si="19493">IF(BJ1031=1,BI1034+1,BI1034)</f>
        <v>1903</v>
      </c>
      <c r="BK1034" s="60">
        <f t="shared" ref="BK1034" si="19494">IF(BK1031=1,BJ1034+1,BJ1034)</f>
        <v>1903</v>
      </c>
      <c r="BL1034" s="60">
        <f t="shared" ref="BL1034" si="19495">IF(BL1031=1,BK1034+1,BK1034)</f>
        <v>1903</v>
      </c>
      <c r="BM1034" s="60">
        <f t="shared" ref="BM1034" si="19496">IF(BM1031=1,BL1034+1,BL1034)</f>
        <v>1903</v>
      </c>
      <c r="BN1034" s="195"/>
      <c r="BO1034" s="196"/>
      <c r="BP1034" s="197"/>
      <c r="BQ1034" s="197"/>
      <c r="BR1034" s="106"/>
      <c r="BS1034" s="106"/>
      <c r="BT1034" s="106"/>
      <c r="BU1034" s="106"/>
      <c r="BV1034" s="106"/>
      <c r="BW1034" s="106"/>
      <c r="BX1034" s="106"/>
      <c r="BY1034" s="106"/>
      <c r="BZ1034" s="106"/>
      <c r="CA1034" s="106"/>
      <c r="CB1034" s="106"/>
      <c r="CC1034" s="106"/>
      <c r="CD1034" s="106"/>
      <c r="CE1034" s="106"/>
      <c r="CF1034" s="106"/>
      <c r="CG1034" s="106"/>
    </row>
    <row r="1035" spans="1:85" s="245" customFormat="1" ht="16.399999999999999" customHeight="1" x14ac:dyDescent="0.35">
      <c r="A1035" s="250"/>
      <c r="B1035" s="113"/>
      <c r="C1035" s="125"/>
      <c r="D1035" s="125"/>
      <c r="E1035" s="357"/>
      <c r="F1035" s="357"/>
      <c r="G1035" s="357"/>
      <c r="H1035" s="370"/>
      <c r="I1035" s="371"/>
      <c r="J1035" s="357"/>
      <c r="K1035" s="372"/>
      <c r="L1035" s="357"/>
      <c r="M1035" s="374"/>
      <c r="N1035" s="7"/>
      <c r="O1035" s="377"/>
      <c r="P1035" s="106"/>
      <c r="Q1035" s="63" t="s">
        <v>159</v>
      </c>
      <c r="R1035" s="251"/>
      <c r="S1035" s="251"/>
      <c r="T1035" s="251"/>
      <c r="U1035" s="251"/>
      <c r="V1035" s="251"/>
      <c r="W1035" s="251"/>
      <c r="X1035" s="251"/>
      <c r="Y1035" s="251"/>
      <c r="Z1035" s="251"/>
      <c r="AA1035" s="251"/>
      <c r="AB1035" s="251"/>
      <c r="AC1035" s="251"/>
      <c r="AD1035" s="251"/>
      <c r="AE1035" s="251"/>
      <c r="AF1035" s="251"/>
      <c r="AG1035" s="251"/>
      <c r="AH1035" s="251"/>
      <c r="AI1035" s="251"/>
      <c r="AJ1035" s="251"/>
      <c r="AK1035" s="251"/>
      <c r="AL1035" s="251"/>
      <c r="AM1035" s="251"/>
      <c r="AN1035" s="251"/>
      <c r="AO1035" s="251"/>
      <c r="AP1035" s="251"/>
      <c r="AQ1035" s="251"/>
      <c r="AR1035" s="251"/>
      <c r="AS1035" s="251"/>
      <c r="AT1035" s="251"/>
      <c r="AU1035" s="251"/>
      <c r="AV1035" s="251"/>
      <c r="AW1035" s="251"/>
      <c r="AX1035" s="251"/>
      <c r="AY1035" s="251"/>
      <c r="AZ1035" s="251"/>
      <c r="BA1035" s="251"/>
      <c r="BB1035" s="251"/>
      <c r="BC1035" s="251"/>
      <c r="BD1035" s="251"/>
      <c r="BE1035" s="251"/>
      <c r="BF1035" s="251"/>
      <c r="BG1035" s="251"/>
      <c r="BH1035" s="251"/>
      <c r="BI1035" s="251"/>
      <c r="BJ1035" s="251"/>
      <c r="BK1035" s="251"/>
      <c r="BL1035" s="251"/>
      <c r="BM1035" s="251"/>
      <c r="BN1035" s="195"/>
      <c r="BO1035" s="196"/>
      <c r="BP1035" s="197"/>
      <c r="BQ1035" s="197"/>
      <c r="BR1035" s="106"/>
      <c r="BS1035" s="106"/>
      <c r="BT1035" s="106"/>
      <c r="BU1035" s="106"/>
      <c r="BV1035" s="106"/>
      <c r="BW1035" s="106"/>
      <c r="BX1035" s="106"/>
      <c r="BY1035" s="106"/>
      <c r="BZ1035" s="106"/>
      <c r="CA1035" s="106"/>
      <c r="CB1035" s="106"/>
      <c r="CC1035" s="106"/>
      <c r="CD1035" s="106"/>
      <c r="CE1035" s="106"/>
      <c r="CF1035" s="106"/>
      <c r="CG1035" s="106"/>
    </row>
    <row r="1036" spans="1:85" s="245" customFormat="1" ht="23.5" customHeight="1" x14ac:dyDescent="0.35">
      <c r="A1036" s="243"/>
      <c r="B1036" s="126" t="s">
        <v>403</v>
      </c>
      <c r="C1036" s="359"/>
      <c r="D1036" s="359"/>
      <c r="E1036" s="252"/>
      <c r="F1036" s="252"/>
      <c r="G1036" s="241"/>
      <c r="H1036" s="253"/>
      <c r="I1036" s="254"/>
      <c r="J1036" s="253"/>
      <c r="K1036" s="205">
        <f>IF(J1036="",0,IF(J1036="ANO",'Podpůrná data'!$B$5,'Podpůrná data'!$B$3))</f>
        <v>0</v>
      </c>
      <c r="L1036" s="203">
        <f>IFERROR(INT(ROUND(I1036,2)*(VLOOKUP(INT(H1036),'Podpůrná data'!$A$189:$B$233,2,FALSE))*(H1036/(INT(H1036)))),0)</f>
        <v>0</v>
      </c>
      <c r="M1036" s="61">
        <f>K1036*L1036</f>
        <v>0</v>
      </c>
      <c r="N1036" s="62">
        <f>IF(M1036&gt;0,IF(ISTEXT(C1036)=TRUE,0,1),0)</f>
        <v>0</v>
      </c>
      <c r="O1036" s="166">
        <f>IF(M1036&gt;0,1,0)</f>
        <v>0</v>
      </c>
      <c r="P1036" s="127"/>
      <c r="Q1036" s="63" t="s">
        <v>95</v>
      </c>
      <c r="R1036" s="255"/>
      <c r="S1036" s="255"/>
      <c r="T1036" s="255"/>
      <c r="U1036" s="255"/>
      <c r="V1036" s="255"/>
      <c r="W1036" s="255"/>
      <c r="X1036" s="255"/>
      <c r="Y1036" s="255"/>
      <c r="Z1036" s="255"/>
      <c r="AA1036" s="255"/>
      <c r="AB1036" s="255"/>
      <c r="AC1036" s="255"/>
      <c r="AD1036" s="255"/>
      <c r="AE1036" s="255"/>
      <c r="AF1036" s="255"/>
      <c r="AG1036" s="255"/>
      <c r="AH1036" s="255"/>
      <c r="AI1036" s="255"/>
      <c r="AJ1036" s="255"/>
      <c r="AK1036" s="255"/>
      <c r="AL1036" s="255"/>
      <c r="AM1036" s="255"/>
      <c r="AN1036" s="255"/>
      <c r="AO1036" s="255"/>
      <c r="AP1036" s="255"/>
      <c r="AQ1036" s="255"/>
      <c r="AR1036" s="255"/>
      <c r="AS1036" s="255"/>
      <c r="AT1036" s="255"/>
      <c r="AU1036" s="255"/>
      <c r="AV1036" s="255"/>
      <c r="AW1036" s="255"/>
      <c r="AX1036" s="255"/>
      <c r="AY1036" s="255"/>
      <c r="AZ1036" s="255"/>
      <c r="BA1036" s="255"/>
      <c r="BB1036" s="255"/>
      <c r="BC1036" s="255"/>
      <c r="BD1036" s="255"/>
      <c r="BE1036" s="255"/>
      <c r="BF1036" s="255"/>
      <c r="BG1036" s="255"/>
      <c r="BH1036" s="255"/>
      <c r="BI1036" s="255"/>
      <c r="BJ1036" s="255"/>
      <c r="BK1036" s="255"/>
      <c r="BL1036" s="255"/>
      <c r="BM1036" s="255"/>
      <c r="BN1036" s="362">
        <f>SUM(R1044:BM1044)</f>
        <v>0</v>
      </c>
      <c r="BO1036" s="364">
        <f>SUM(R1045:BM1045)</f>
        <v>0</v>
      </c>
      <c r="BP1036" s="366">
        <f>IF($O1036=0,0,IF($BN1036&gt;=143*$I1036,1,0))</f>
        <v>0</v>
      </c>
      <c r="BQ1036" s="366">
        <f>IF($BN1036&gt;=143*$I1036,0,(CEILING(143*$I1036,1)-$BN1036))</f>
        <v>0</v>
      </c>
      <c r="BR1036" s="106"/>
      <c r="BS1036" s="106"/>
      <c r="BT1036" s="106"/>
      <c r="BU1036" s="106"/>
      <c r="BV1036" s="106"/>
      <c r="BW1036" s="106"/>
      <c r="BX1036" s="106"/>
      <c r="BY1036" s="106"/>
      <c r="BZ1036" s="106"/>
      <c r="CA1036" s="106"/>
      <c r="CB1036" s="106"/>
      <c r="CC1036" s="106"/>
      <c r="CD1036" s="106"/>
      <c r="CE1036" s="106"/>
      <c r="CF1036" s="106"/>
      <c r="CG1036" s="106"/>
    </row>
    <row r="1037" spans="1:85" s="245" customFormat="1" ht="29" x14ac:dyDescent="0.35">
      <c r="A1037" s="243"/>
      <c r="B1037" s="128"/>
      <c r="C1037" s="80"/>
      <c r="D1037" s="80"/>
      <c r="E1037" s="80"/>
      <c r="F1037" s="80"/>
      <c r="G1037" s="80"/>
      <c r="H1037" s="80"/>
      <c r="I1037" s="80"/>
      <c r="J1037" s="80"/>
      <c r="K1037" s="80"/>
      <c r="L1037" s="80"/>
      <c r="M1037" s="64"/>
      <c r="N1037" s="7"/>
      <c r="O1037" s="192"/>
      <c r="P1037" s="106"/>
      <c r="Q1037" s="63" t="s">
        <v>129</v>
      </c>
      <c r="R1037" s="256"/>
      <c r="S1037" s="256"/>
      <c r="T1037" s="256"/>
      <c r="U1037" s="256"/>
      <c r="V1037" s="256"/>
      <c r="W1037" s="256"/>
      <c r="X1037" s="256"/>
      <c r="Y1037" s="256"/>
      <c r="Z1037" s="256"/>
      <c r="AA1037" s="256"/>
      <c r="AB1037" s="256"/>
      <c r="AC1037" s="256"/>
      <c r="AD1037" s="256"/>
      <c r="AE1037" s="256"/>
      <c r="AF1037" s="256"/>
      <c r="AG1037" s="256"/>
      <c r="AH1037" s="256"/>
      <c r="AI1037" s="256"/>
      <c r="AJ1037" s="256"/>
      <c r="AK1037" s="256"/>
      <c r="AL1037" s="256"/>
      <c r="AM1037" s="256"/>
      <c r="AN1037" s="256"/>
      <c r="AO1037" s="256"/>
      <c r="AP1037" s="256"/>
      <c r="AQ1037" s="256"/>
      <c r="AR1037" s="256"/>
      <c r="AS1037" s="256"/>
      <c r="AT1037" s="256"/>
      <c r="AU1037" s="256"/>
      <c r="AV1037" s="256"/>
      <c r="AW1037" s="256"/>
      <c r="AX1037" s="256"/>
      <c r="AY1037" s="256"/>
      <c r="AZ1037" s="256"/>
      <c r="BA1037" s="256"/>
      <c r="BB1037" s="256"/>
      <c r="BC1037" s="256"/>
      <c r="BD1037" s="256"/>
      <c r="BE1037" s="256"/>
      <c r="BF1037" s="256"/>
      <c r="BG1037" s="256"/>
      <c r="BH1037" s="256"/>
      <c r="BI1037" s="256"/>
      <c r="BJ1037" s="256"/>
      <c r="BK1037" s="256"/>
      <c r="BL1037" s="256"/>
      <c r="BM1037" s="256"/>
      <c r="BN1037" s="362"/>
      <c r="BO1037" s="364"/>
      <c r="BP1037" s="366"/>
      <c r="BQ1037" s="366"/>
      <c r="BR1037" s="106"/>
      <c r="BS1037" s="106"/>
      <c r="BT1037" s="106"/>
      <c r="BU1037" s="106"/>
      <c r="BV1037" s="106"/>
      <c r="BW1037" s="106"/>
      <c r="BX1037" s="106"/>
      <c r="BY1037" s="106"/>
      <c r="BZ1037" s="106"/>
      <c r="CA1037" s="106"/>
      <c r="CB1037" s="106"/>
      <c r="CC1037" s="106"/>
      <c r="CD1037" s="106"/>
      <c r="CE1037" s="106"/>
      <c r="CF1037" s="106"/>
      <c r="CG1037" s="106"/>
    </row>
    <row r="1038" spans="1:85" s="245" customFormat="1" ht="14.5" hidden="1" customHeight="1" x14ac:dyDescent="0.35">
      <c r="A1038" s="243"/>
      <c r="B1038" s="128"/>
      <c r="C1038" s="80"/>
      <c r="D1038" s="80"/>
      <c r="E1038" s="80"/>
      <c r="F1038" s="80"/>
      <c r="G1038" s="80"/>
      <c r="H1038" s="80"/>
      <c r="I1038" s="80"/>
      <c r="J1038" s="80"/>
      <c r="K1038" s="80"/>
      <c r="L1038" s="80"/>
      <c r="M1038" s="64"/>
      <c r="N1038" s="7"/>
      <c r="O1038" s="192"/>
      <c r="P1038" s="106"/>
      <c r="Q1038" s="65" t="s">
        <v>130</v>
      </c>
      <c r="R1038" s="66">
        <f>IF(R1036&lt;&gt;0,1,0)</f>
        <v>0</v>
      </c>
      <c r="S1038" s="66">
        <f t="shared" ref="S1038" si="19497">IF(R1038&gt;0,R1038+1,IF(S1036&lt;&gt;0,1,0))</f>
        <v>0</v>
      </c>
      <c r="T1038" s="66">
        <f t="shared" ref="T1038" si="19498">IF(S1038&gt;0,S1038+1,IF(T1036&lt;&gt;0,1,0))</f>
        <v>0</v>
      </c>
      <c r="U1038" s="66">
        <f t="shared" ref="U1038" si="19499">IF(T1038&gt;0,T1038+1,IF(U1036&lt;&gt;0,1,0))</f>
        <v>0</v>
      </c>
      <c r="V1038" s="66">
        <f t="shared" ref="V1038" si="19500">IF(U1038&gt;0,U1038+1,IF(V1036&lt;&gt;0,1,0))</f>
        <v>0</v>
      </c>
      <c r="W1038" s="66">
        <f t="shared" ref="W1038" si="19501">IF(V1038&gt;0,V1038+1,IF(W1036&lt;&gt;0,1,0))</f>
        <v>0</v>
      </c>
      <c r="X1038" s="66">
        <f t="shared" ref="X1038" si="19502">IF(W1038&gt;0,W1038+1,IF(X1036&lt;&gt;0,1,0))</f>
        <v>0</v>
      </c>
      <c r="Y1038" s="66">
        <f t="shared" ref="Y1038" si="19503">IF(X1038&gt;0,X1038+1,IF(Y1036&lt;&gt;0,1,0))</f>
        <v>0</v>
      </c>
      <c r="Z1038" s="66">
        <f t="shared" ref="Z1038" si="19504">IF(Y1038&gt;0,Y1038+1,IF(Z1036&lt;&gt;0,1,0))</f>
        <v>0</v>
      </c>
      <c r="AA1038" s="66">
        <f t="shared" ref="AA1038" si="19505">IF(Z1038&gt;0,Z1038+1,IF(AA1036&lt;&gt;0,1,0))</f>
        <v>0</v>
      </c>
      <c r="AB1038" s="66">
        <f t="shared" ref="AB1038" si="19506">IF(AA1038&gt;0,AA1038+1,IF(AB1036&lt;&gt;0,1,0))</f>
        <v>0</v>
      </c>
      <c r="AC1038" s="66">
        <f t="shared" ref="AC1038" si="19507">IF(AB1038&gt;0,AB1038+1,IF(AC1036&lt;&gt;0,1,0))</f>
        <v>0</v>
      </c>
      <c r="AD1038" s="66">
        <f t="shared" ref="AD1038" si="19508">IF(AC1038&gt;0,AC1038+1,IF(AD1036&lt;&gt;0,1,0))</f>
        <v>0</v>
      </c>
      <c r="AE1038" s="66">
        <f t="shared" ref="AE1038" si="19509">IF(AD1038&gt;0,AD1038+1,IF(AE1036&lt;&gt;0,1,0))</f>
        <v>0</v>
      </c>
      <c r="AF1038" s="66">
        <f t="shared" ref="AF1038" si="19510">IF(AE1038&gt;0,AE1038+1,IF(AF1036&lt;&gt;0,1,0))</f>
        <v>0</v>
      </c>
      <c r="AG1038" s="66">
        <f t="shared" ref="AG1038" si="19511">IF(AF1038&gt;0,AF1038+1,IF(AG1036&lt;&gt;0,1,0))</f>
        <v>0</v>
      </c>
      <c r="AH1038" s="66">
        <f t="shared" ref="AH1038" si="19512">IF(AG1038&gt;0,AG1038+1,IF(AH1036&lt;&gt;0,1,0))</f>
        <v>0</v>
      </c>
      <c r="AI1038" s="66">
        <f t="shared" ref="AI1038" si="19513">IF(AH1038&gt;0,AH1038+1,IF(AI1036&lt;&gt;0,1,0))</f>
        <v>0</v>
      </c>
      <c r="AJ1038" s="66">
        <f t="shared" ref="AJ1038" si="19514">IF(AI1038&gt;0,AI1038+1,IF(AJ1036&lt;&gt;0,1,0))</f>
        <v>0</v>
      </c>
      <c r="AK1038" s="66">
        <f t="shared" ref="AK1038" si="19515">IF(AJ1038&gt;0,AJ1038+1,IF(AK1036&lt;&gt;0,1,0))</f>
        <v>0</v>
      </c>
      <c r="AL1038" s="66">
        <f t="shared" ref="AL1038" si="19516">IF(AK1038&gt;0,AK1038+1,IF(AL1036&lt;&gt;0,1,0))</f>
        <v>0</v>
      </c>
      <c r="AM1038" s="66">
        <f t="shared" ref="AM1038" si="19517">IF(AL1038&gt;0,AL1038+1,IF(AM1036&lt;&gt;0,1,0))</f>
        <v>0</v>
      </c>
      <c r="AN1038" s="66">
        <f t="shared" ref="AN1038" si="19518">IF(AM1038&gt;0,AM1038+1,IF(AN1036&lt;&gt;0,1,0))</f>
        <v>0</v>
      </c>
      <c r="AO1038" s="66">
        <f t="shared" ref="AO1038" si="19519">IF(AN1038&gt;0,AN1038+1,IF(AO1036&lt;&gt;0,1,0))</f>
        <v>0</v>
      </c>
      <c r="AP1038" s="66">
        <f t="shared" ref="AP1038" si="19520">IF(AO1038&gt;0,AO1038+1,IF(AP1036&lt;&gt;0,1,0))</f>
        <v>0</v>
      </c>
      <c r="AQ1038" s="66">
        <f t="shared" ref="AQ1038" si="19521">IF(AP1038&gt;0,AP1038+1,IF(AQ1036&lt;&gt;0,1,0))</f>
        <v>0</v>
      </c>
      <c r="AR1038" s="66">
        <f t="shared" ref="AR1038" si="19522">IF(AQ1038&gt;0,AQ1038+1,IF(AR1036&lt;&gt;0,1,0))</f>
        <v>0</v>
      </c>
      <c r="AS1038" s="66">
        <f t="shared" ref="AS1038" si="19523">IF(AR1038&gt;0,AR1038+1,IF(AS1036&lt;&gt;0,1,0))</f>
        <v>0</v>
      </c>
      <c r="AT1038" s="66">
        <f t="shared" ref="AT1038" si="19524">IF(AS1038&gt;0,AS1038+1,IF(AT1036&lt;&gt;0,1,0))</f>
        <v>0</v>
      </c>
      <c r="AU1038" s="66">
        <f t="shared" ref="AU1038" si="19525">IF(AT1038&gt;0,AT1038+1,IF(AU1036&lt;&gt;0,1,0))</f>
        <v>0</v>
      </c>
      <c r="AV1038" s="66">
        <f t="shared" ref="AV1038" si="19526">IF(AU1038&gt;0,AU1038+1,IF(AV1036&lt;&gt;0,1,0))</f>
        <v>0</v>
      </c>
      <c r="AW1038" s="66">
        <f t="shared" ref="AW1038" si="19527">IF(AV1038&gt;0,AV1038+1,IF(AW1036&lt;&gt;0,1,0))</f>
        <v>0</v>
      </c>
      <c r="AX1038" s="66">
        <f t="shared" ref="AX1038" si="19528">IF(AW1038&gt;0,AW1038+1,IF(AX1036&lt;&gt;0,1,0))</f>
        <v>0</v>
      </c>
      <c r="AY1038" s="66">
        <f t="shared" ref="AY1038" si="19529">IF(AX1038&gt;0,AX1038+1,IF(AY1036&lt;&gt;0,1,0))</f>
        <v>0</v>
      </c>
      <c r="AZ1038" s="66">
        <f t="shared" ref="AZ1038" si="19530">IF(AY1038&gt;0,AY1038+1,IF(AZ1036&lt;&gt;0,1,0))</f>
        <v>0</v>
      </c>
      <c r="BA1038" s="66">
        <f t="shared" ref="BA1038" si="19531">IF(AZ1038&gt;0,AZ1038+1,IF(BA1036&lt;&gt;0,1,0))</f>
        <v>0</v>
      </c>
      <c r="BB1038" s="66">
        <f t="shared" ref="BB1038" si="19532">IF(BA1038&gt;0,BA1038+1,IF(BB1036&lt;&gt;0,1,0))</f>
        <v>0</v>
      </c>
      <c r="BC1038" s="66">
        <f t="shared" ref="BC1038" si="19533">IF(BB1038&gt;0,BB1038+1,IF(BC1036&lt;&gt;0,1,0))</f>
        <v>0</v>
      </c>
      <c r="BD1038" s="66">
        <f t="shared" ref="BD1038" si="19534">IF(BC1038&gt;0,BC1038+1,IF(BD1036&lt;&gt;0,1,0))</f>
        <v>0</v>
      </c>
      <c r="BE1038" s="66">
        <f t="shared" ref="BE1038" si="19535">IF(BD1038&gt;0,BD1038+1,IF(BE1036&lt;&gt;0,1,0))</f>
        <v>0</v>
      </c>
      <c r="BF1038" s="66">
        <f t="shared" ref="BF1038" si="19536">IF(BE1038&gt;0,BE1038+1,IF(BF1036&lt;&gt;0,1,0))</f>
        <v>0</v>
      </c>
      <c r="BG1038" s="66">
        <f t="shared" ref="BG1038" si="19537">IF(BF1038&gt;0,BF1038+1,IF(BG1036&lt;&gt;0,1,0))</f>
        <v>0</v>
      </c>
      <c r="BH1038" s="66">
        <f t="shared" ref="BH1038" si="19538">IF(BG1038&gt;0,BG1038+1,IF(BH1036&lt;&gt;0,1,0))</f>
        <v>0</v>
      </c>
      <c r="BI1038" s="66">
        <f t="shared" ref="BI1038" si="19539">IF(BH1038&gt;0,BH1038+1,IF(BI1036&lt;&gt;0,1,0))</f>
        <v>0</v>
      </c>
      <c r="BJ1038" s="66">
        <f t="shared" ref="BJ1038" si="19540">IF(BI1038&gt;0,BI1038+1,IF(BJ1036&lt;&gt;0,1,0))</f>
        <v>0</v>
      </c>
      <c r="BK1038" s="66">
        <f t="shared" ref="BK1038" si="19541">IF(BJ1038&gt;0,BJ1038+1,IF(BK1036&lt;&gt;0,1,0))</f>
        <v>0</v>
      </c>
      <c r="BL1038" s="66">
        <f t="shared" ref="BL1038" si="19542">IF(BK1038&gt;0,BK1038+1,IF(BL1036&lt;&gt;0,1,0))</f>
        <v>0</v>
      </c>
      <c r="BM1038" s="66">
        <f t="shared" ref="BM1038" si="19543">IF(BL1038&gt;0,BL1038+1,IF(BM1036&lt;&gt;0,1,0))</f>
        <v>0</v>
      </c>
      <c r="BN1038" s="362"/>
      <c r="BO1038" s="364"/>
      <c r="BP1038" s="366"/>
      <c r="BQ1038" s="366"/>
      <c r="BR1038" s="106"/>
      <c r="BS1038" s="106"/>
      <c r="BT1038" s="106"/>
      <c r="BU1038" s="106"/>
      <c r="BV1038" s="106"/>
      <c r="BW1038" s="106"/>
      <c r="BX1038" s="106"/>
      <c r="BY1038" s="106"/>
      <c r="BZ1038" s="106"/>
      <c r="CA1038" s="106"/>
      <c r="CB1038" s="106"/>
      <c r="CC1038" s="106"/>
      <c r="CD1038" s="106"/>
      <c r="CE1038" s="106"/>
      <c r="CF1038" s="106"/>
      <c r="CG1038" s="106"/>
    </row>
    <row r="1039" spans="1:85" s="245" customFormat="1" ht="14.5" hidden="1" customHeight="1" x14ac:dyDescent="0.35">
      <c r="A1039" s="243"/>
      <c r="B1039" s="128"/>
      <c r="C1039" s="80"/>
      <c r="D1039" s="80"/>
      <c r="E1039" s="80"/>
      <c r="F1039" s="80"/>
      <c r="G1039" s="80"/>
      <c r="H1039" s="80"/>
      <c r="I1039" s="80"/>
      <c r="J1039" s="80"/>
      <c r="K1039" s="80"/>
      <c r="L1039" s="80"/>
      <c r="M1039" s="64"/>
      <c r="N1039" s="7"/>
      <c r="O1039" s="192"/>
      <c r="P1039" s="106"/>
      <c r="Q1039" s="65" t="s">
        <v>131</v>
      </c>
      <c r="R1039" s="66">
        <f>R1038</f>
        <v>0</v>
      </c>
      <c r="S1039" s="66">
        <f>IF(S1038=0,0,IF(OR(R1039=0,R1039=12),1,R1039+1))</f>
        <v>0</v>
      </c>
      <c r="T1039" s="66">
        <f t="shared" ref="T1039" si="19544">IF(T1038=0,0,IF(OR(S1039=0,S1039=12),1,S1039+1))</f>
        <v>0</v>
      </c>
      <c r="U1039" s="66">
        <f t="shared" ref="U1039" si="19545">IF(U1038=0,0,IF(OR(T1039=0,T1039=12),1,T1039+1))</f>
        <v>0</v>
      </c>
      <c r="V1039" s="66">
        <f t="shared" ref="V1039" si="19546">IF(V1038=0,0,IF(OR(U1039=0,U1039=12),1,U1039+1))</f>
        <v>0</v>
      </c>
      <c r="W1039" s="66">
        <f t="shared" ref="W1039" si="19547">IF(W1038=0,0,IF(OR(V1039=0,V1039=12),1,V1039+1))</f>
        <v>0</v>
      </c>
      <c r="X1039" s="66">
        <f t="shared" ref="X1039" si="19548">IF(X1038=0,0,IF(OR(W1039=0,W1039=12),1,W1039+1))</f>
        <v>0</v>
      </c>
      <c r="Y1039" s="66">
        <f t="shared" ref="Y1039" si="19549">IF(Y1038=0,0,IF(OR(X1039=0,X1039=12),1,X1039+1))</f>
        <v>0</v>
      </c>
      <c r="Z1039" s="66">
        <f t="shared" ref="Z1039" si="19550">IF(Z1038=0,0,IF(OR(Y1039=0,Y1039=12),1,Y1039+1))</f>
        <v>0</v>
      </c>
      <c r="AA1039" s="66">
        <f t="shared" ref="AA1039" si="19551">IF(AA1038=0,0,IF(OR(Z1039=0,Z1039=12),1,Z1039+1))</f>
        <v>0</v>
      </c>
      <c r="AB1039" s="66">
        <f t="shared" ref="AB1039" si="19552">IF(AB1038=0,0,IF(OR(AA1039=0,AA1039=12),1,AA1039+1))</f>
        <v>0</v>
      </c>
      <c r="AC1039" s="66">
        <f t="shared" ref="AC1039" si="19553">IF(AC1038=0,0,IF(OR(AB1039=0,AB1039=12),1,AB1039+1))</f>
        <v>0</v>
      </c>
      <c r="AD1039" s="66">
        <f t="shared" ref="AD1039" si="19554">IF(AD1038=0,0,IF(OR(AC1039=0,AC1039=12),1,AC1039+1))</f>
        <v>0</v>
      </c>
      <c r="AE1039" s="66">
        <f t="shared" ref="AE1039" si="19555">IF(AE1038=0,0,IF(OR(AD1039=0,AD1039=12),1,AD1039+1))</f>
        <v>0</v>
      </c>
      <c r="AF1039" s="66">
        <f t="shared" ref="AF1039" si="19556">IF(AF1038=0,0,IF(OR(AE1039=0,AE1039=12),1,AE1039+1))</f>
        <v>0</v>
      </c>
      <c r="AG1039" s="66">
        <f t="shared" ref="AG1039" si="19557">IF(AG1038=0,0,IF(OR(AF1039=0,AF1039=12),1,AF1039+1))</f>
        <v>0</v>
      </c>
      <c r="AH1039" s="66">
        <f t="shared" ref="AH1039" si="19558">IF(AH1038=0,0,IF(OR(AG1039=0,AG1039=12),1,AG1039+1))</f>
        <v>0</v>
      </c>
      <c r="AI1039" s="66">
        <f t="shared" ref="AI1039" si="19559">IF(AI1038=0,0,IF(OR(AH1039=0,AH1039=12),1,AH1039+1))</f>
        <v>0</v>
      </c>
      <c r="AJ1039" s="66">
        <f t="shared" ref="AJ1039" si="19560">IF(AJ1038=0,0,IF(OR(AI1039=0,AI1039=12),1,AI1039+1))</f>
        <v>0</v>
      </c>
      <c r="AK1039" s="66">
        <f t="shared" ref="AK1039" si="19561">IF(AK1038=0,0,IF(OR(AJ1039=0,AJ1039=12),1,AJ1039+1))</f>
        <v>0</v>
      </c>
      <c r="AL1039" s="66">
        <f t="shared" ref="AL1039" si="19562">IF(AL1038=0,0,IF(OR(AK1039=0,AK1039=12),1,AK1039+1))</f>
        <v>0</v>
      </c>
      <c r="AM1039" s="66">
        <f t="shared" ref="AM1039" si="19563">IF(AM1038=0,0,IF(OR(AL1039=0,AL1039=12),1,AL1039+1))</f>
        <v>0</v>
      </c>
      <c r="AN1039" s="66">
        <f t="shared" ref="AN1039" si="19564">IF(AN1038=0,0,IF(OR(AM1039=0,AM1039=12),1,AM1039+1))</f>
        <v>0</v>
      </c>
      <c r="AO1039" s="66">
        <f t="shared" ref="AO1039" si="19565">IF(AO1038=0,0,IF(OR(AN1039=0,AN1039=12),1,AN1039+1))</f>
        <v>0</v>
      </c>
      <c r="AP1039" s="66">
        <f t="shared" ref="AP1039" si="19566">IF(AP1038=0,0,IF(OR(AO1039=0,AO1039=12),1,AO1039+1))</f>
        <v>0</v>
      </c>
      <c r="AQ1039" s="66">
        <f t="shared" ref="AQ1039" si="19567">IF(AQ1038=0,0,IF(OR(AP1039=0,AP1039=12),1,AP1039+1))</f>
        <v>0</v>
      </c>
      <c r="AR1039" s="66">
        <f t="shared" ref="AR1039" si="19568">IF(AR1038=0,0,IF(OR(AQ1039=0,AQ1039=12),1,AQ1039+1))</f>
        <v>0</v>
      </c>
      <c r="AS1039" s="66">
        <f t="shared" ref="AS1039" si="19569">IF(AS1038=0,0,IF(OR(AR1039=0,AR1039=12),1,AR1039+1))</f>
        <v>0</v>
      </c>
      <c r="AT1039" s="66">
        <f t="shared" ref="AT1039" si="19570">IF(AT1038=0,0,IF(OR(AS1039=0,AS1039=12),1,AS1039+1))</f>
        <v>0</v>
      </c>
      <c r="AU1039" s="66">
        <f t="shared" ref="AU1039" si="19571">IF(AU1038=0,0,IF(OR(AT1039=0,AT1039=12),1,AT1039+1))</f>
        <v>0</v>
      </c>
      <c r="AV1039" s="66">
        <f t="shared" ref="AV1039" si="19572">IF(AV1038=0,0,IF(OR(AU1039=0,AU1039=12),1,AU1039+1))</f>
        <v>0</v>
      </c>
      <c r="AW1039" s="66">
        <f t="shared" ref="AW1039" si="19573">IF(AW1038=0,0,IF(OR(AV1039=0,AV1039=12),1,AV1039+1))</f>
        <v>0</v>
      </c>
      <c r="AX1039" s="66">
        <f t="shared" ref="AX1039" si="19574">IF(AX1038=0,0,IF(OR(AW1039=0,AW1039=12),1,AW1039+1))</f>
        <v>0</v>
      </c>
      <c r="AY1039" s="66">
        <f t="shared" ref="AY1039" si="19575">IF(AY1038=0,0,IF(OR(AX1039=0,AX1039=12),1,AX1039+1))</f>
        <v>0</v>
      </c>
      <c r="AZ1039" s="66">
        <f t="shared" ref="AZ1039" si="19576">IF(AZ1038=0,0,IF(OR(AY1039=0,AY1039=12),1,AY1039+1))</f>
        <v>0</v>
      </c>
      <c r="BA1039" s="66">
        <f t="shared" ref="BA1039" si="19577">IF(BA1038=0,0,IF(OR(AZ1039=0,AZ1039=12),1,AZ1039+1))</f>
        <v>0</v>
      </c>
      <c r="BB1039" s="66">
        <f t="shared" ref="BB1039" si="19578">IF(BB1038=0,0,IF(OR(BA1039=0,BA1039=12),1,BA1039+1))</f>
        <v>0</v>
      </c>
      <c r="BC1039" s="66">
        <f t="shared" ref="BC1039" si="19579">IF(BC1038=0,0,IF(OR(BB1039=0,BB1039=12),1,BB1039+1))</f>
        <v>0</v>
      </c>
      <c r="BD1039" s="66">
        <f t="shared" ref="BD1039" si="19580">IF(BD1038=0,0,IF(OR(BC1039=0,BC1039=12),1,BC1039+1))</f>
        <v>0</v>
      </c>
      <c r="BE1039" s="66">
        <f t="shared" ref="BE1039" si="19581">IF(BE1038=0,0,IF(OR(BD1039=0,BD1039=12),1,BD1039+1))</f>
        <v>0</v>
      </c>
      <c r="BF1039" s="66">
        <f t="shared" ref="BF1039" si="19582">IF(BF1038=0,0,IF(OR(BE1039=0,BE1039=12),1,BE1039+1))</f>
        <v>0</v>
      </c>
      <c r="BG1039" s="66">
        <f t="shared" ref="BG1039" si="19583">IF(BG1038=0,0,IF(OR(BF1039=0,BF1039=12),1,BF1039+1))</f>
        <v>0</v>
      </c>
      <c r="BH1039" s="66">
        <f t="shared" ref="BH1039" si="19584">IF(BH1038=0,0,IF(OR(BG1039=0,BG1039=12),1,BG1039+1))</f>
        <v>0</v>
      </c>
      <c r="BI1039" s="66">
        <f t="shared" ref="BI1039" si="19585">IF(BI1038=0,0,IF(OR(BH1039=0,BH1039=12),1,BH1039+1))</f>
        <v>0</v>
      </c>
      <c r="BJ1039" s="66">
        <f t="shared" ref="BJ1039" si="19586">IF(BJ1038=0,0,IF(OR(BI1039=0,BI1039=12),1,BI1039+1))</f>
        <v>0</v>
      </c>
      <c r="BK1039" s="66">
        <f t="shared" ref="BK1039" si="19587">IF(BK1038=0,0,IF(OR(BJ1039=0,BJ1039=12),1,BJ1039+1))</f>
        <v>0</v>
      </c>
      <c r="BL1039" s="66">
        <f t="shared" ref="BL1039" si="19588">IF(BL1038=0,0,IF(OR(BK1039=0,BK1039=12),1,BK1039+1))</f>
        <v>0</v>
      </c>
      <c r="BM1039" s="66">
        <f t="shared" ref="BM1039" si="19589">IF(BM1038=0,0,IF(OR(BL1039=0,BL1039=12),1,BL1039+1))</f>
        <v>0</v>
      </c>
      <c r="BN1039" s="362"/>
      <c r="BO1039" s="364"/>
      <c r="BP1039" s="366"/>
      <c r="BQ1039" s="366"/>
      <c r="BR1039" s="106"/>
      <c r="BS1039" s="106"/>
      <c r="BT1039" s="106"/>
      <c r="BU1039" s="106"/>
      <c r="BV1039" s="106"/>
      <c r="BW1039" s="106"/>
      <c r="BX1039" s="106"/>
      <c r="BY1039" s="106"/>
      <c r="BZ1039" s="106"/>
      <c r="CA1039" s="106"/>
      <c r="CB1039" s="106"/>
      <c r="CC1039" s="106"/>
      <c r="CD1039" s="106"/>
      <c r="CE1039" s="106"/>
      <c r="CF1039" s="106"/>
      <c r="CG1039" s="106"/>
    </row>
    <row r="1040" spans="1:85" s="245" customFormat="1" ht="43.5" x14ac:dyDescent="0.35">
      <c r="A1040" s="243"/>
      <c r="B1040" s="128"/>
      <c r="C1040" s="80"/>
      <c r="D1040" s="80"/>
      <c r="E1040" s="80"/>
      <c r="F1040" s="80"/>
      <c r="G1040" s="80"/>
      <c r="H1040" s="80"/>
      <c r="I1040" s="80"/>
      <c r="J1040" s="80"/>
      <c r="K1040" s="80"/>
      <c r="L1040" s="80"/>
      <c r="M1040" s="64"/>
      <c r="N1040" s="7"/>
      <c r="O1040" s="192"/>
      <c r="P1040" s="106"/>
      <c r="Q1040" s="63" t="s">
        <v>237</v>
      </c>
      <c r="R1040" s="68">
        <f>IF(R1039&gt;0,IF(R1043&gt;$L1036,$L1036,R1043),0)</f>
        <v>0</v>
      </c>
      <c r="S1040" s="68">
        <f>IF(S1039&gt;0,IF((SUMIFS($R1042:R1042,$R1039:R1039,12)+IF(R1039=12,0,R1040)+S1043)&gt;=$L1036,$L1036-FLOOR(SUMIFS($R1042:R1042,$R1039:R1039,12),1),IF(S1039=1,S1043,S1043+R1040)),0)</f>
        <v>0</v>
      </c>
      <c r="T1040" s="68">
        <f>IF(T1039&gt;0,IF((SUMIFS($R1042:S1042,$R1039:S1039,12)+IF(S1039=12,0,S1040)+T1043)&gt;=$L1036,$L1036-FLOOR(SUMIFS($R1042:S1042,$R1039:S1039,12),1),IF(T1039=1,T1043,T1043+S1040)),0)</f>
        <v>0</v>
      </c>
      <c r="U1040" s="68">
        <f>IF(U1039&gt;0,IF((SUMIFS($R1042:T1042,$R1039:T1039,12)+IF(T1039=12,0,T1040)+U1043)&gt;=$L1036,$L1036-FLOOR(SUMIFS($R1042:T1042,$R1039:T1039,12),1),IF(U1039=1,U1043,U1043+T1040)),0)</f>
        <v>0</v>
      </c>
      <c r="V1040" s="68">
        <f>IF(V1039&gt;0,IF((SUMIFS($R1042:U1042,$R1039:U1039,12)+IF(U1039=12,0,U1040)+V1043)&gt;=$L1036,$L1036-FLOOR(SUMIFS($R1042:U1042,$R1039:U1039,12),1),IF(V1039=1,V1043,V1043+U1040)),0)</f>
        <v>0</v>
      </c>
      <c r="W1040" s="68">
        <f>IF(W1039&gt;0,IF((SUMIFS($R1042:V1042,$R1039:V1039,12)+IF(V1039=12,0,V1040)+W1043)&gt;=$L1036,$L1036-FLOOR(SUMIFS($R1042:V1042,$R1039:V1039,12),1),IF(W1039=1,W1043,W1043+V1040)),0)</f>
        <v>0</v>
      </c>
      <c r="X1040" s="68">
        <f>IF(X1039&gt;0,IF((SUMIFS($R1042:W1042,$R1039:W1039,12)+IF(W1039=12,0,W1040)+X1043)&gt;=$L1036,$L1036-FLOOR(SUMIFS($R1042:W1042,$R1039:W1039,12),1),IF(X1039=1,X1043,X1043+W1040)),0)</f>
        <v>0</v>
      </c>
      <c r="Y1040" s="68">
        <f>IF(Y1039&gt;0,IF((SUMIFS($R1042:X1042,$R1039:X1039,12)+IF(X1039=12,0,X1040)+Y1043)&gt;=$L1036,$L1036-FLOOR(SUMIFS($R1042:X1042,$R1039:X1039,12),1),IF(Y1039=1,Y1043,Y1043+X1040)),0)</f>
        <v>0</v>
      </c>
      <c r="Z1040" s="68">
        <f>IF(Z1039&gt;0,IF((SUMIFS($R1042:Y1042,$R1039:Y1039,12)+IF(Y1039=12,0,Y1040)+Z1043)&gt;=$L1036,$L1036-FLOOR(SUMIFS($R1042:Y1042,$R1039:Y1039,12),1),IF(Z1039=1,Z1043,Z1043+Y1040)),0)</f>
        <v>0</v>
      </c>
      <c r="AA1040" s="68">
        <f>IF(AA1039&gt;0,IF((SUMIFS($R1042:Z1042,$R1039:Z1039,12)+IF(Z1039=12,0,Z1040)+AA1043)&gt;=$L1036,$L1036-FLOOR(SUMIFS($R1042:Z1042,$R1039:Z1039,12),1),IF(AA1039=1,AA1043,AA1043+Z1040)),0)</f>
        <v>0</v>
      </c>
      <c r="AB1040" s="68">
        <f>IF(AB1039&gt;0,IF((SUMIFS($R1042:AA1042,$R1039:AA1039,12)+IF(AA1039=12,0,AA1040)+AB1043)&gt;=$L1036,$L1036-FLOOR(SUMIFS($R1042:AA1042,$R1039:AA1039,12),1),IF(AB1039=1,AB1043,AB1043+AA1040)),0)</f>
        <v>0</v>
      </c>
      <c r="AC1040" s="68">
        <f>IF(AC1039&gt;0,IF((SUMIFS($R1042:AB1042,$R1039:AB1039,12)+IF(AB1039=12,0,AB1040)+AC1043)&gt;=$L1036,$L1036-FLOOR(SUMIFS($R1042:AB1042,$R1039:AB1039,12),1),IF(AC1039=1,AC1043,AC1043+AB1040)),0)</f>
        <v>0</v>
      </c>
      <c r="AD1040" s="68">
        <f>IF(AD1039&gt;0,IF((SUMIFS($R1042:AC1042,$R1039:AC1039,12)+IF(AC1039=12,0,AC1040)+AD1043)&gt;=$L1036,$L1036-FLOOR(SUMIFS($R1042:AC1042,$R1039:AC1039,12),1),IF(AD1039=1,AD1043,AD1043+AC1040)),0)</f>
        <v>0</v>
      </c>
      <c r="AE1040" s="68">
        <f>IF(AE1039&gt;0,IF((SUMIFS($R1042:AD1042,$R1039:AD1039,12)+IF(AD1039=12,0,AD1040)+AE1043)&gt;=$L1036,$L1036-FLOOR(SUMIFS($R1042:AD1042,$R1039:AD1039,12),1),IF(AE1039=1,AE1043,AE1043+AD1040)),0)</f>
        <v>0</v>
      </c>
      <c r="AF1040" s="68">
        <f>IF(AF1039&gt;0,IF((SUMIFS($R1042:AE1042,$R1039:AE1039,12)+IF(AE1039=12,0,AE1040)+AF1043)&gt;=$L1036,$L1036-FLOOR(SUMIFS($R1042:AE1042,$R1039:AE1039,12),1),IF(AF1039=1,AF1043,AF1043+AE1040)),0)</f>
        <v>0</v>
      </c>
      <c r="AG1040" s="68">
        <f>IF(AG1039&gt;0,IF((SUMIFS($R1042:AF1042,$R1039:AF1039,12)+IF(AF1039=12,0,AF1040)+AG1043)&gt;=$L1036,$L1036-FLOOR(SUMIFS($R1042:AF1042,$R1039:AF1039,12),1),IF(AG1039=1,AG1043,AG1043+AF1040)),0)</f>
        <v>0</v>
      </c>
      <c r="AH1040" s="68">
        <f>IF(AH1039&gt;0,IF((SUMIFS($R1042:AG1042,$R1039:AG1039,12)+IF(AG1039=12,0,AG1040)+AH1043)&gt;=$L1036,$L1036-FLOOR(SUMIFS($R1042:AG1042,$R1039:AG1039,12),1),IF(AH1039=1,AH1043,AH1043+AG1040)),0)</f>
        <v>0</v>
      </c>
      <c r="AI1040" s="68">
        <f>IF(AI1039&gt;0,IF((SUMIFS($R1042:AH1042,$R1039:AH1039,12)+IF(AH1039=12,0,AH1040)+AI1043)&gt;=$L1036,$L1036-FLOOR(SUMIFS($R1042:AH1042,$R1039:AH1039,12),1),IF(AI1039=1,AI1043,AI1043+AH1040)),0)</f>
        <v>0</v>
      </c>
      <c r="AJ1040" s="68">
        <f>IF(AJ1039&gt;0,IF((SUMIFS($R1042:AI1042,$R1039:AI1039,12)+IF(AI1039=12,0,AI1040)+AJ1043)&gt;=$L1036,$L1036-FLOOR(SUMIFS($R1042:AI1042,$R1039:AI1039,12),1),IF(AJ1039=1,AJ1043,AJ1043+AI1040)),0)</f>
        <v>0</v>
      </c>
      <c r="AK1040" s="68">
        <f>IF(AK1039&gt;0,IF((SUMIFS($R1042:AJ1042,$R1039:AJ1039,12)+IF(AJ1039=12,0,AJ1040)+AK1043)&gt;=$L1036,$L1036-FLOOR(SUMIFS($R1042:AJ1042,$R1039:AJ1039,12),1),IF(AK1039=1,AK1043,AK1043+AJ1040)),0)</f>
        <v>0</v>
      </c>
      <c r="AL1040" s="68">
        <f>IF(AL1039&gt;0,IF((SUMIFS($R1042:AK1042,$R1039:AK1039,12)+IF(AK1039=12,0,AK1040)+AL1043)&gt;=$L1036,$L1036-FLOOR(SUMIFS($R1042:AK1042,$R1039:AK1039,12),1),IF(AL1039=1,AL1043,AL1043+AK1040)),0)</f>
        <v>0</v>
      </c>
      <c r="AM1040" s="68">
        <f>IF(AM1039&gt;0,IF((SUMIFS($R1042:AL1042,$R1039:AL1039,12)+IF(AL1039=12,0,AL1040)+AM1043)&gt;=$L1036,$L1036-FLOOR(SUMIFS($R1042:AL1042,$R1039:AL1039,12),1),IF(AM1039=1,AM1043,AM1043+AL1040)),0)</f>
        <v>0</v>
      </c>
      <c r="AN1040" s="68">
        <f>IF(AN1039&gt;0,IF((SUMIFS($R1042:AM1042,$R1039:AM1039,12)+IF(AM1039=12,0,AM1040)+AN1043)&gt;=$L1036,$L1036-FLOOR(SUMIFS($R1042:AM1042,$R1039:AM1039,12),1),IF(AN1039=1,AN1043,AN1043+AM1040)),0)</f>
        <v>0</v>
      </c>
      <c r="AO1040" s="68">
        <f>IF(AO1039&gt;0,IF((SUMIFS($R1042:AN1042,$R1039:AN1039,12)+IF(AN1039=12,0,AN1040)+AO1043)&gt;=$L1036,$L1036-FLOOR(SUMIFS($R1042:AN1042,$R1039:AN1039,12),1),IF(AO1039=1,AO1043,AO1043+AN1040)),0)</f>
        <v>0</v>
      </c>
      <c r="AP1040" s="68">
        <f>IF(AP1039&gt;0,IF((SUMIFS($R1042:AO1042,$R1039:AO1039,12)+IF(AO1039=12,0,AO1040)+AP1043)&gt;=$L1036,$L1036-FLOOR(SUMIFS($R1042:AO1042,$R1039:AO1039,12),1),IF(AP1039=1,AP1043,AP1043+AO1040)),0)</f>
        <v>0</v>
      </c>
      <c r="AQ1040" s="68">
        <f>IF(AQ1039&gt;0,IF((SUMIFS($R1042:AP1042,$R1039:AP1039,12)+IF(AP1039=12,0,AP1040)+AQ1043)&gt;=$L1036,$L1036-FLOOR(SUMIFS($R1042:AP1042,$R1039:AP1039,12),1),IF(AQ1039=1,AQ1043,AQ1043+AP1040)),0)</f>
        <v>0</v>
      </c>
      <c r="AR1040" s="68">
        <f>IF(AR1039&gt;0,IF((SUMIFS($R1042:AQ1042,$R1039:AQ1039,12)+IF(AQ1039=12,0,AQ1040)+AR1043)&gt;=$L1036,$L1036-FLOOR(SUMIFS($R1042:AQ1042,$R1039:AQ1039,12),1),IF(AR1039=1,AR1043,AR1043+AQ1040)),0)</f>
        <v>0</v>
      </c>
      <c r="AS1040" s="68">
        <f>IF(AS1039&gt;0,IF((SUMIFS($R1042:AR1042,$R1039:AR1039,12)+IF(AR1039=12,0,AR1040)+AS1043)&gt;=$L1036,$L1036-FLOOR(SUMIFS($R1042:AR1042,$R1039:AR1039,12),1),IF(AS1039=1,AS1043,AS1043+AR1040)),0)</f>
        <v>0</v>
      </c>
      <c r="AT1040" s="68">
        <f>IF(AT1039&gt;0,IF((SUMIFS($R1042:AS1042,$R1039:AS1039,12)+IF(AS1039=12,0,AS1040)+AT1043)&gt;=$L1036,$L1036-FLOOR(SUMIFS($R1042:AS1042,$R1039:AS1039,12),1),IF(AT1039=1,AT1043,AT1043+AS1040)),0)</f>
        <v>0</v>
      </c>
      <c r="AU1040" s="68">
        <f>IF(AU1039&gt;0,IF((SUMIFS($R1042:AT1042,$R1039:AT1039,12)+IF(AT1039=12,0,AT1040)+AU1043)&gt;=$L1036,$L1036-FLOOR(SUMIFS($R1042:AT1042,$R1039:AT1039,12),1),IF(AU1039=1,AU1043,AU1043+AT1040)),0)</f>
        <v>0</v>
      </c>
      <c r="AV1040" s="68">
        <f>IF(AV1039&gt;0,IF((SUMIFS($R1042:AU1042,$R1039:AU1039,12)+IF(AU1039=12,0,AU1040)+AV1043)&gt;=$L1036,$L1036-FLOOR(SUMIFS($R1042:AU1042,$R1039:AU1039,12),1),IF(AV1039=1,AV1043,AV1043+AU1040)),0)</f>
        <v>0</v>
      </c>
      <c r="AW1040" s="68">
        <f>IF(AW1039&gt;0,IF((SUMIFS($R1042:AV1042,$R1039:AV1039,12)+IF(AV1039=12,0,AV1040)+AW1043)&gt;=$L1036,$L1036-FLOOR(SUMIFS($R1042:AV1042,$R1039:AV1039,12),1),IF(AW1039=1,AW1043,AW1043+AV1040)),0)</f>
        <v>0</v>
      </c>
      <c r="AX1040" s="68">
        <f>IF(AX1039&gt;0,IF((SUMIFS($R1042:AW1042,$R1039:AW1039,12)+IF(AW1039=12,0,AW1040)+AX1043)&gt;=$L1036,$L1036-FLOOR(SUMIFS($R1042:AW1042,$R1039:AW1039,12),1),IF(AX1039=1,AX1043,AX1043+AW1040)),0)</f>
        <v>0</v>
      </c>
      <c r="AY1040" s="68">
        <f>IF(AY1039&gt;0,IF((SUMIFS($R1042:AX1042,$R1039:AX1039,12)+IF(AX1039=12,0,AX1040)+AY1043)&gt;=$L1036,$L1036-FLOOR(SUMIFS($R1042:AX1042,$R1039:AX1039,12),1),IF(AY1039=1,AY1043,AY1043+AX1040)),0)</f>
        <v>0</v>
      </c>
      <c r="AZ1040" s="68">
        <f>IF(AZ1039&gt;0,IF((SUMIFS($R1042:AY1042,$R1039:AY1039,12)+IF(AY1039=12,0,AY1040)+AZ1043)&gt;=$L1036,$L1036-FLOOR(SUMIFS($R1042:AY1042,$R1039:AY1039,12),1),IF(AZ1039=1,AZ1043,AZ1043+AY1040)),0)</f>
        <v>0</v>
      </c>
      <c r="BA1040" s="68">
        <f>IF(BA1039&gt;0,IF((SUMIFS($R1042:AZ1042,$R1039:AZ1039,12)+IF(AZ1039=12,0,AZ1040)+BA1043)&gt;=$L1036,$L1036-FLOOR(SUMIFS($R1042:AZ1042,$R1039:AZ1039,12),1),IF(BA1039=1,BA1043,BA1043+AZ1040)),0)</f>
        <v>0</v>
      </c>
      <c r="BB1040" s="68">
        <f>IF(BB1039&gt;0,IF((SUMIFS($R1042:BA1042,$R1039:BA1039,12)+IF(BA1039=12,0,BA1040)+BB1043)&gt;=$L1036,$L1036-FLOOR(SUMIFS($R1042:BA1042,$R1039:BA1039,12),1),IF(BB1039=1,BB1043,BB1043+BA1040)),0)</f>
        <v>0</v>
      </c>
      <c r="BC1040" s="68">
        <f>IF(BC1039&gt;0,IF((SUMIFS($R1042:BB1042,$R1039:BB1039,12)+IF(BB1039=12,0,BB1040)+BC1043)&gt;=$L1036,$L1036-FLOOR(SUMIFS($R1042:BB1042,$R1039:BB1039,12),1),IF(BC1039=1,BC1043,BC1043+BB1040)),0)</f>
        <v>0</v>
      </c>
      <c r="BD1040" s="68">
        <f>IF(BD1039&gt;0,IF((SUMIFS($R1042:BC1042,$R1039:BC1039,12)+IF(BC1039=12,0,BC1040)+BD1043)&gt;=$L1036,$L1036-FLOOR(SUMIFS($R1042:BC1042,$R1039:BC1039,12),1),IF(BD1039=1,BD1043,BD1043+BC1040)),0)</f>
        <v>0</v>
      </c>
      <c r="BE1040" s="68">
        <f>IF(BE1039&gt;0,IF((SUMIFS($R1042:BD1042,$R1039:BD1039,12)+IF(BD1039=12,0,BD1040)+BE1043)&gt;=$L1036,$L1036-FLOOR(SUMIFS($R1042:BD1042,$R1039:BD1039,12),1),IF(BE1039=1,BE1043,BE1043+BD1040)),0)</f>
        <v>0</v>
      </c>
      <c r="BF1040" s="68">
        <f>IF(BF1039&gt;0,IF((SUMIFS($R1042:BE1042,$R1039:BE1039,12)+IF(BE1039=12,0,BE1040)+BF1043)&gt;=$L1036,$L1036-FLOOR(SUMIFS($R1042:BE1042,$R1039:BE1039,12),1),IF(BF1039=1,BF1043,BF1043+BE1040)),0)</f>
        <v>0</v>
      </c>
      <c r="BG1040" s="68">
        <f>IF(BG1039&gt;0,IF((SUMIFS($R1042:BF1042,$R1039:BF1039,12)+IF(BF1039=12,0,BF1040)+BG1043)&gt;=$L1036,$L1036-FLOOR(SUMIFS($R1042:BF1042,$R1039:BF1039,12),1),IF(BG1039=1,BG1043,BG1043+BF1040)),0)</f>
        <v>0</v>
      </c>
      <c r="BH1040" s="68">
        <f>IF(BH1039&gt;0,IF((SUMIFS($R1042:BG1042,$R1039:BG1039,12)+IF(BG1039=12,0,BG1040)+BH1043)&gt;=$L1036,$L1036-FLOOR(SUMIFS($R1042:BG1042,$R1039:BG1039,12),1),IF(BH1039=1,BH1043,BH1043+BG1040)),0)</f>
        <v>0</v>
      </c>
      <c r="BI1040" s="68">
        <f>IF(BI1039&gt;0,IF((SUMIFS($R1042:BH1042,$R1039:BH1039,12)+IF(BH1039=12,0,BH1040)+BI1043)&gt;=$L1036,$L1036-FLOOR(SUMIFS($R1042:BH1042,$R1039:BH1039,12),1),IF(BI1039=1,BI1043,BI1043+BH1040)),0)</f>
        <v>0</v>
      </c>
      <c r="BJ1040" s="68">
        <f>IF(BJ1039&gt;0,IF((SUMIFS($R1042:BI1042,$R1039:BI1039,12)+IF(BI1039=12,0,BI1040)+BJ1043)&gt;=$L1036,$L1036-FLOOR(SUMIFS($R1042:BI1042,$R1039:BI1039,12),1),IF(BJ1039=1,BJ1043,BJ1043+BI1040)),0)</f>
        <v>0</v>
      </c>
      <c r="BK1040" s="68">
        <f>IF(BK1039&gt;0,IF((SUMIFS($R1042:BJ1042,$R1039:BJ1039,12)+IF(BJ1039=12,0,BJ1040)+BK1043)&gt;=$L1036,$L1036-FLOOR(SUMIFS($R1042:BJ1042,$R1039:BJ1039,12),1),IF(BK1039=1,BK1043,BK1043+BJ1040)),0)</f>
        <v>0</v>
      </c>
      <c r="BL1040" s="68">
        <f>IF(BL1039&gt;0,IF((SUMIFS($R1042:BK1042,$R1039:BK1039,12)+IF(BK1039=12,0,BK1040)+BL1043)&gt;=$L1036,$L1036-FLOOR(SUMIFS($R1042:BK1042,$R1039:BK1039,12),1),IF(BL1039=1,BL1043,BL1043+BK1040)),0)</f>
        <v>0</v>
      </c>
      <c r="BM1040" s="68">
        <f>IF(BM1039&gt;0,IF((SUMIFS($R1042:BL1042,$R1039:BL1039,12)+IF(BL1039=12,0,BL1040)+BM1043)&gt;=$L1036,$L1036-FLOOR(SUMIFS($R1042:BL1042,$R1039:BL1039,12),1),IF(BM1039=1,BM1043,BM1043+BL1040)),0)</f>
        <v>0</v>
      </c>
      <c r="BN1040" s="362"/>
      <c r="BO1040" s="364"/>
      <c r="BP1040" s="366"/>
      <c r="BQ1040" s="366"/>
      <c r="BR1040" s="106"/>
      <c r="BS1040" s="106"/>
      <c r="BT1040" s="106"/>
      <c r="BU1040" s="106"/>
      <c r="BV1040" s="106"/>
      <c r="BW1040" s="106"/>
      <c r="BX1040" s="106"/>
      <c r="BY1040" s="106"/>
      <c r="BZ1040" s="106"/>
      <c r="CA1040" s="106"/>
      <c r="CB1040" s="106"/>
      <c r="CC1040" s="106"/>
      <c r="CD1040" s="106"/>
      <c r="CE1040" s="106"/>
      <c r="CF1040" s="106"/>
      <c r="CG1040" s="106"/>
    </row>
    <row r="1041" spans="1:85" s="245" customFormat="1" ht="41.5" hidden="1" customHeight="1" x14ac:dyDescent="0.35">
      <c r="A1041" s="243"/>
      <c r="B1041" s="128"/>
      <c r="C1041" s="80"/>
      <c r="D1041" s="80"/>
      <c r="E1041" s="80"/>
      <c r="F1041" s="80"/>
      <c r="G1041" s="80"/>
      <c r="H1041" s="80"/>
      <c r="I1041" s="80"/>
      <c r="J1041" s="80"/>
      <c r="K1041" s="80"/>
      <c r="L1041" s="80"/>
      <c r="M1041" s="64"/>
      <c r="N1041" s="7"/>
      <c r="O1041" s="192"/>
      <c r="P1041" s="106"/>
      <c r="Q1041" s="65" t="s">
        <v>161</v>
      </c>
      <c r="R1041" s="67">
        <f>IF(R1036&gt;0,R1037,0)</f>
        <v>0</v>
      </c>
      <c r="S1041" s="67">
        <f t="shared" ref="S1041" si="19590">IF(S1036&gt;0,IF(S1039=1,S1037,S1037+R1041),R1041)</f>
        <v>0</v>
      </c>
      <c r="T1041" s="67">
        <f t="shared" ref="T1041" si="19591">IF(T1036&gt;0,IF(T1039=1,T1037,T1037+S1041),S1041)</f>
        <v>0</v>
      </c>
      <c r="U1041" s="67">
        <f t="shared" ref="U1041" si="19592">IF(U1036&gt;0,IF(U1039=1,U1037,U1037+T1041),T1041)</f>
        <v>0</v>
      </c>
      <c r="V1041" s="67">
        <f t="shared" ref="V1041" si="19593">IF(V1036&gt;0,IF(V1039=1,V1037,V1037+U1041),U1041)</f>
        <v>0</v>
      </c>
      <c r="W1041" s="67">
        <f t="shared" ref="W1041" si="19594">IF(W1036&gt;0,IF(W1039=1,W1037,W1037+V1041),V1041)</f>
        <v>0</v>
      </c>
      <c r="X1041" s="67">
        <f t="shared" ref="X1041" si="19595">IF(X1036&gt;0,IF(X1039=1,X1037,X1037+W1041),W1041)</f>
        <v>0</v>
      </c>
      <c r="Y1041" s="67">
        <f t="shared" ref="Y1041" si="19596">IF(Y1036&gt;0,IF(Y1039=1,Y1037,Y1037+X1041),X1041)</f>
        <v>0</v>
      </c>
      <c r="Z1041" s="67">
        <f t="shared" ref="Z1041" si="19597">IF(Z1036&gt;0,IF(Z1039=1,Z1037,Z1037+Y1041),Y1041)</f>
        <v>0</v>
      </c>
      <c r="AA1041" s="67">
        <f t="shared" ref="AA1041" si="19598">IF(AA1036&gt;0,IF(AA1039=1,AA1037,AA1037+Z1041),Z1041)</f>
        <v>0</v>
      </c>
      <c r="AB1041" s="67">
        <f t="shared" ref="AB1041" si="19599">IF(AB1036&gt;0,IF(AB1039=1,AB1037,AB1037+AA1041),AA1041)</f>
        <v>0</v>
      </c>
      <c r="AC1041" s="67">
        <f t="shared" ref="AC1041" si="19600">IF(AC1036&gt;0,IF(AC1039=1,AC1037,AC1037+AB1041),AB1041)</f>
        <v>0</v>
      </c>
      <c r="AD1041" s="67">
        <f t="shared" ref="AD1041" si="19601">IF(AD1036&gt;0,IF(AD1039=1,AD1037,AD1037+AC1041),AC1041)</f>
        <v>0</v>
      </c>
      <c r="AE1041" s="67">
        <f t="shared" ref="AE1041" si="19602">IF(AE1036&gt;0,IF(AE1039=1,AE1037,AE1037+AD1041),AD1041)</f>
        <v>0</v>
      </c>
      <c r="AF1041" s="67">
        <f t="shared" ref="AF1041" si="19603">IF(AF1036&gt;0,IF(AF1039=1,AF1037,AF1037+AE1041),AE1041)</f>
        <v>0</v>
      </c>
      <c r="AG1041" s="67">
        <f t="shared" ref="AG1041" si="19604">IF(AG1036&gt;0,IF(AG1039=1,AG1037,AG1037+AF1041),AF1041)</f>
        <v>0</v>
      </c>
      <c r="AH1041" s="67">
        <f t="shared" ref="AH1041" si="19605">IF(AH1036&gt;0,IF(AH1039=1,AH1037,AH1037+AG1041),AG1041)</f>
        <v>0</v>
      </c>
      <c r="AI1041" s="67">
        <f t="shared" ref="AI1041" si="19606">IF(AI1036&gt;0,IF(AI1039=1,AI1037,AI1037+AH1041),AH1041)</f>
        <v>0</v>
      </c>
      <c r="AJ1041" s="67">
        <f t="shared" ref="AJ1041" si="19607">IF(AJ1036&gt;0,IF(AJ1039=1,AJ1037,AJ1037+AI1041),AI1041)</f>
        <v>0</v>
      </c>
      <c r="AK1041" s="67">
        <f t="shared" ref="AK1041" si="19608">IF(AK1036&gt;0,IF(AK1039=1,AK1037,AK1037+AJ1041),AJ1041)</f>
        <v>0</v>
      </c>
      <c r="AL1041" s="67">
        <f t="shared" ref="AL1041" si="19609">IF(AL1036&gt;0,IF(AL1039=1,AL1037,AL1037+AK1041),AK1041)</f>
        <v>0</v>
      </c>
      <c r="AM1041" s="67">
        <f t="shared" ref="AM1041" si="19610">IF(AM1036&gt;0,IF(AM1039=1,AM1037,AM1037+AL1041),AL1041)</f>
        <v>0</v>
      </c>
      <c r="AN1041" s="67">
        <f t="shared" ref="AN1041" si="19611">IF(AN1036&gt;0,IF(AN1039=1,AN1037,AN1037+AM1041),AM1041)</f>
        <v>0</v>
      </c>
      <c r="AO1041" s="67">
        <f t="shared" ref="AO1041" si="19612">IF(AO1036&gt;0,IF(AO1039=1,AO1037,AO1037+AN1041),AN1041)</f>
        <v>0</v>
      </c>
      <c r="AP1041" s="67">
        <f t="shared" ref="AP1041" si="19613">IF(AP1036&gt;0,IF(AP1039=1,AP1037,AP1037+AO1041),AO1041)</f>
        <v>0</v>
      </c>
      <c r="AQ1041" s="67">
        <f t="shared" ref="AQ1041" si="19614">IF(AQ1036&gt;0,IF(AQ1039=1,AQ1037,AQ1037+AP1041),AP1041)</f>
        <v>0</v>
      </c>
      <c r="AR1041" s="67">
        <f t="shared" ref="AR1041" si="19615">IF(AR1036&gt;0,IF(AR1039=1,AR1037,AR1037+AQ1041),AQ1041)</f>
        <v>0</v>
      </c>
      <c r="AS1041" s="67">
        <f t="shared" ref="AS1041" si="19616">IF(AS1036&gt;0,IF(AS1039=1,AS1037,AS1037+AR1041),AR1041)</f>
        <v>0</v>
      </c>
      <c r="AT1041" s="67">
        <f t="shared" ref="AT1041" si="19617">IF(AT1036&gt;0,IF(AT1039=1,AT1037,AT1037+AS1041),AS1041)</f>
        <v>0</v>
      </c>
      <c r="AU1041" s="67">
        <f t="shared" ref="AU1041" si="19618">IF(AU1036&gt;0,IF(AU1039=1,AU1037,AU1037+AT1041),AT1041)</f>
        <v>0</v>
      </c>
      <c r="AV1041" s="67">
        <f t="shared" ref="AV1041" si="19619">IF(AV1036&gt;0,IF(AV1039=1,AV1037,AV1037+AU1041),AU1041)</f>
        <v>0</v>
      </c>
      <c r="AW1041" s="67">
        <f t="shared" ref="AW1041" si="19620">IF(AW1036&gt;0,IF(AW1039=1,AW1037,AW1037+AV1041),AV1041)</f>
        <v>0</v>
      </c>
      <c r="AX1041" s="67">
        <f t="shared" ref="AX1041" si="19621">IF(AX1036&gt;0,IF(AX1039=1,AX1037,AX1037+AW1041),AW1041)</f>
        <v>0</v>
      </c>
      <c r="AY1041" s="67">
        <f t="shared" ref="AY1041" si="19622">IF(AY1036&gt;0,IF(AY1039=1,AY1037,AY1037+AX1041),AX1041)</f>
        <v>0</v>
      </c>
      <c r="AZ1041" s="67">
        <f t="shared" ref="AZ1041" si="19623">IF(AZ1036&gt;0,IF(AZ1039=1,AZ1037,AZ1037+AY1041),AY1041)</f>
        <v>0</v>
      </c>
      <c r="BA1041" s="67">
        <f t="shared" ref="BA1041" si="19624">IF(BA1036&gt;0,IF(BA1039=1,BA1037,BA1037+AZ1041),AZ1041)</f>
        <v>0</v>
      </c>
      <c r="BB1041" s="67">
        <f t="shared" ref="BB1041" si="19625">IF(BB1036&gt;0,IF(BB1039=1,BB1037,BB1037+BA1041),BA1041)</f>
        <v>0</v>
      </c>
      <c r="BC1041" s="67">
        <f t="shared" ref="BC1041" si="19626">IF(BC1036&gt;0,IF(BC1039=1,BC1037,BC1037+BB1041),BB1041)</f>
        <v>0</v>
      </c>
      <c r="BD1041" s="67">
        <f t="shared" ref="BD1041" si="19627">IF(BD1036&gt;0,IF(BD1039=1,BD1037,BD1037+BC1041),BC1041)</f>
        <v>0</v>
      </c>
      <c r="BE1041" s="67">
        <f t="shared" ref="BE1041" si="19628">IF(BE1036&gt;0,IF(BE1039=1,BE1037,BE1037+BD1041),BD1041)</f>
        <v>0</v>
      </c>
      <c r="BF1041" s="67">
        <f t="shared" ref="BF1041" si="19629">IF(BF1036&gt;0,IF(BF1039=1,BF1037,BF1037+BE1041),BE1041)</f>
        <v>0</v>
      </c>
      <c r="BG1041" s="67">
        <f t="shared" ref="BG1041" si="19630">IF(BG1036&gt;0,IF(BG1039=1,BG1037,BG1037+BF1041),BF1041)</f>
        <v>0</v>
      </c>
      <c r="BH1041" s="67">
        <f t="shared" ref="BH1041" si="19631">IF(BH1036&gt;0,IF(BH1039=1,BH1037,BH1037+BG1041),BG1041)</f>
        <v>0</v>
      </c>
      <c r="BI1041" s="67">
        <f t="shared" ref="BI1041" si="19632">IF(BI1036&gt;0,IF(BI1039=1,BI1037,BI1037+BH1041),BH1041)</f>
        <v>0</v>
      </c>
      <c r="BJ1041" s="67">
        <f t="shared" ref="BJ1041" si="19633">IF(BJ1036&gt;0,IF(BJ1039=1,BJ1037,BJ1037+BI1041),BI1041)</f>
        <v>0</v>
      </c>
      <c r="BK1041" s="67">
        <f t="shared" ref="BK1041" si="19634">IF(BK1036&gt;0,IF(BK1039=1,BK1037,BK1037+BJ1041),BJ1041)</f>
        <v>0</v>
      </c>
      <c r="BL1041" s="67">
        <f t="shared" ref="BL1041" si="19635">IF(BL1036&gt;0,IF(BL1039=1,BL1037,BL1037+BK1041),BK1041)</f>
        <v>0</v>
      </c>
      <c r="BM1041" s="67">
        <f t="shared" ref="BM1041" si="19636">IF(BM1036&gt;0,IF(BM1039=1,BM1037,BM1037+BL1041),BL1041)</f>
        <v>0</v>
      </c>
      <c r="BN1041" s="362"/>
      <c r="BO1041" s="364"/>
      <c r="BP1041" s="366"/>
      <c r="BQ1041" s="366"/>
      <c r="BR1041" s="106"/>
      <c r="BS1041" s="106"/>
      <c r="BT1041" s="106"/>
      <c r="BU1041" s="106"/>
      <c r="BV1041" s="106"/>
      <c r="BW1041" s="106"/>
      <c r="BX1041" s="106"/>
      <c r="BY1041" s="106"/>
      <c r="BZ1041" s="106"/>
      <c r="CA1041" s="106"/>
      <c r="CB1041" s="106"/>
      <c r="CC1041" s="106"/>
      <c r="CD1041" s="106"/>
      <c r="CE1041" s="106"/>
      <c r="CF1041" s="106"/>
      <c r="CG1041" s="106"/>
    </row>
    <row r="1042" spans="1:85" s="245" customFormat="1" ht="41.5" hidden="1" customHeight="1" x14ac:dyDescent="0.35">
      <c r="A1042" s="243"/>
      <c r="B1042" s="128"/>
      <c r="C1042" s="80"/>
      <c r="D1042" s="80"/>
      <c r="E1042" s="80"/>
      <c r="F1042" s="80"/>
      <c r="G1042" s="80"/>
      <c r="H1042" s="80"/>
      <c r="I1042" s="80"/>
      <c r="J1042" s="80"/>
      <c r="K1042" s="80"/>
      <c r="L1042" s="80"/>
      <c r="M1042" s="64"/>
      <c r="N1042" s="7"/>
      <c r="O1042" s="192"/>
      <c r="P1042" s="106"/>
      <c r="Q1042" s="65" t="s">
        <v>162</v>
      </c>
      <c r="R1042" s="67">
        <f>R1044</f>
        <v>0</v>
      </c>
      <c r="S1042" s="67">
        <f t="shared" ref="S1042" si="19637">IF(S1039=1,S1044,S1044+R1042)</f>
        <v>0</v>
      </c>
      <c r="T1042" s="67">
        <f t="shared" ref="T1042" si="19638">IF(T1039=1,T1044,T1044+S1042)</f>
        <v>0</v>
      </c>
      <c r="U1042" s="67">
        <f t="shared" ref="U1042" si="19639">IF(U1039=1,U1044,U1044+T1042)</f>
        <v>0</v>
      </c>
      <c r="V1042" s="67">
        <f t="shared" ref="V1042" si="19640">IF(V1039=1,V1044,V1044+U1042)</f>
        <v>0</v>
      </c>
      <c r="W1042" s="67">
        <f t="shared" ref="W1042" si="19641">IF(W1039=1,W1044,W1044+V1042)</f>
        <v>0</v>
      </c>
      <c r="X1042" s="67">
        <f t="shared" ref="X1042" si="19642">IF(X1039=1,X1044,X1044+W1042)</f>
        <v>0</v>
      </c>
      <c r="Y1042" s="67">
        <f t="shared" ref="Y1042" si="19643">IF(Y1039=1,Y1044,Y1044+X1042)</f>
        <v>0</v>
      </c>
      <c r="Z1042" s="67">
        <f t="shared" ref="Z1042" si="19644">IF(Z1039=1,Z1044,Z1044+Y1042)</f>
        <v>0</v>
      </c>
      <c r="AA1042" s="67">
        <f t="shared" ref="AA1042" si="19645">IF(AA1039=1,AA1044,AA1044+Z1042)</f>
        <v>0</v>
      </c>
      <c r="AB1042" s="67">
        <f t="shared" ref="AB1042" si="19646">IF(AB1039=1,AB1044,AB1044+AA1042)</f>
        <v>0</v>
      </c>
      <c r="AC1042" s="67">
        <f t="shared" ref="AC1042" si="19647">IF(AC1039=1,AC1044,AC1044+AB1042)</f>
        <v>0</v>
      </c>
      <c r="AD1042" s="67">
        <f t="shared" ref="AD1042" si="19648">IF(AD1039=1,AD1044,AD1044+AC1042)</f>
        <v>0</v>
      </c>
      <c r="AE1042" s="67">
        <f t="shared" ref="AE1042" si="19649">IF(AE1039=1,AE1044,AE1044+AD1042)</f>
        <v>0</v>
      </c>
      <c r="AF1042" s="67">
        <f t="shared" ref="AF1042" si="19650">IF(AF1039=1,AF1044,AF1044+AE1042)</f>
        <v>0</v>
      </c>
      <c r="AG1042" s="67">
        <f t="shared" ref="AG1042" si="19651">IF(AG1039=1,AG1044,AG1044+AF1042)</f>
        <v>0</v>
      </c>
      <c r="AH1042" s="67">
        <f t="shared" ref="AH1042" si="19652">IF(AH1039=1,AH1044,AH1044+AG1042)</f>
        <v>0</v>
      </c>
      <c r="AI1042" s="67">
        <f t="shared" ref="AI1042" si="19653">IF(AI1039=1,AI1044,AI1044+AH1042)</f>
        <v>0</v>
      </c>
      <c r="AJ1042" s="67">
        <f t="shared" ref="AJ1042" si="19654">IF(AJ1039=1,AJ1044,AJ1044+AI1042)</f>
        <v>0</v>
      </c>
      <c r="AK1042" s="67">
        <f t="shared" ref="AK1042" si="19655">IF(AK1039=1,AK1044,AK1044+AJ1042)</f>
        <v>0</v>
      </c>
      <c r="AL1042" s="67">
        <f t="shared" ref="AL1042" si="19656">IF(AL1039=1,AL1044,AL1044+AK1042)</f>
        <v>0</v>
      </c>
      <c r="AM1042" s="67">
        <f t="shared" ref="AM1042" si="19657">IF(AM1039=1,AM1044,AM1044+AL1042)</f>
        <v>0</v>
      </c>
      <c r="AN1042" s="67">
        <f t="shared" ref="AN1042" si="19658">IF(AN1039=1,AN1044,AN1044+AM1042)</f>
        <v>0</v>
      </c>
      <c r="AO1042" s="67">
        <f t="shared" ref="AO1042" si="19659">IF(AO1039=1,AO1044,AO1044+AN1042)</f>
        <v>0</v>
      </c>
      <c r="AP1042" s="67">
        <f t="shared" ref="AP1042" si="19660">IF(AP1039=1,AP1044,AP1044+AO1042)</f>
        <v>0</v>
      </c>
      <c r="AQ1042" s="67">
        <f t="shared" ref="AQ1042" si="19661">IF(AQ1039=1,AQ1044,AQ1044+AP1042)</f>
        <v>0</v>
      </c>
      <c r="AR1042" s="67">
        <f t="shared" ref="AR1042" si="19662">IF(AR1039=1,AR1044,AR1044+AQ1042)</f>
        <v>0</v>
      </c>
      <c r="AS1042" s="67">
        <f t="shared" ref="AS1042" si="19663">IF(AS1039=1,AS1044,AS1044+AR1042)</f>
        <v>0</v>
      </c>
      <c r="AT1042" s="67">
        <f t="shared" ref="AT1042" si="19664">IF(AT1039=1,AT1044,AT1044+AS1042)</f>
        <v>0</v>
      </c>
      <c r="AU1042" s="67">
        <f t="shared" ref="AU1042" si="19665">IF(AU1039=1,AU1044,AU1044+AT1042)</f>
        <v>0</v>
      </c>
      <c r="AV1042" s="67">
        <f t="shared" ref="AV1042" si="19666">IF(AV1039=1,AV1044,AV1044+AU1042)</f>
        <v>0</v>
      </c>
      <c r="AW1042" s="67">
        <f t="shared" ref="AW1042" si="19667">IF(AW1039=1,AW1044,AW1044+AV1042)</f>
        <v>0</v>
      </c>
      <c r="AX1042" s="67">
        <f t="shared" ref="AX1042" si="19668">IF(AX1039=1,AX1044,AX1044+AW1042)</f>
        <v>0</v>
      </c>
      <c r="AY1042" s="67">
        <f t="shared" ref="AY1042" si="19669">IF(AY1039=1,AY1044,AY1044+AX1042)</f>
        <v>0</v>
      </c>
      <c r="AZ1042" s="67">
        <f t="shared" ref="AZ1042" si="19670">IF(AZ1039=1,AZ1044,AZ1044+AY1042)</f>
        <v>0</v>
      </c>
      <c r="BA1042" s="67">
        <f t="shared" ref="BA1042" si="19671">IF(BA1039=1,BA1044,BA1044+AZ1042)</f>
        <v>0</v>
      </c>
      <c r="BB1042" s="67">
        <f t="shared" ref="BB1042" si="19672">IF(BB1039=1,BB1044,BB1044+BA1042)</f>
        <v>0</v>
      </c>
      <c r="BC1042" s="67">
        <f t="shared" ref="BC1042" si="19673">IF(BC1039=1,BC1044,BC1044+BB1042)</f>
        <v>0</v>
      </c>
      <c r="BD1042" s="67">
        <f t="shared" ref="BD1042" si="19674">IF(BD1039=1,BD1044,BD1044+BC1042)</f>
        <v>0</v>
      </c>
      <c r="BE1042" s="67">
        <f t="shared" ref="BE1042" si="19675">IF(BE1039=1,BE1044,BE1044+BD1042)</f>
        <v>0</v>
      </c>
      <c r="BF1042" s="67">
        <f t="shared" ref="BF1042" si="19676">IF(BF1039=1,BF1044,BF1044+BE1042)</f>
        <v>0</v>
      </c>
      <c r="BG1042" s="67">
        <f t="shared" ref="BG1042" si="19677">IF(BG1039=1,BG1044,BG1044+BF1042)</f>
        <v>0</v>
      </c>
      <c r="BH1042" s="67">
        <f t="shared" ref="BH1042" si="19678">IF(BH1039=1,BH1044,BH1044+BG1042)</f>
        <v>0</v>
      </c>
      <c r="BI1042" s="67">
        <f t="shared" ref="BI1042" si="19679">IF(BI1039=1,BI1044,BI1044+BH1042)</f>
        <v>0</v>
      </c>
      <c r="BJ1042" s="67">
        <f t="shared" ref="BJ1042" si="19680">IF(BJ1039=1,BJ1044,BJ1044+BI1042)</f>
        <v>0</v>
      </c>
      <c r="BK1042" s="67">
        <f t="shared" ref="BK1042" si="19681">IF(BK1039=1,BK1044,BK1044+BJ1042)</f>
        <v>0</v>
      </c>
      <c r="BL1042" s="67">
        <f t="shared" ref="BL1042" si="19682">IF(BL1039=1,BL1044,BL1044+BK1042)</f>
        <v>0</v>
      </c>
      <c r="BM1042" s="67">
        <f t="shared" ref="BM1042" si="19683">IF(BM1039=1,BM1044,BM1044+BL1042)</f>
        <v>0</v>
      </c>
      <c r="BN1042" s="362"/>
      <c r="BO1042" s="364"/>
      <c r="BP1042" s="366"/>
      <c r="BQ1042" s="366"/>
      <c r="BR1042" s="106"/>
      <c r="BS1042" s="106"/>
      <c r="BT1042" s="106"/>
      <c r="BU1042" s="106"/>
      <c r="BV1042" s="106"/>
      <c r="BW1042" s="106"/>
      <c r="BX1042" s="106"/>
      <c r="BY1042" s="106"/>
      <c r="BZ1042" s="106"/>
      <c r="CA1042" s="106"/>
      <c r="CB1042" s="106"/>
      <c r="CC1042" s="106"/>
      <c r="CD1042" s="106"/>
      <c r="CE1042" s="106"/>
      <c r="CF1042" s="106"/>
      <c r="CG1042" s="106"/>
    </row>
    <row r="1043" spans="1:85" s="245" customFormat="1" ht="29" x14ac:dyDescent="0.35">
      <c r="A1043" s="243"/>
      <c r="B1043" s="128"/>
      <c r="C1043" s="80"/>
      <c r="D1043" s="80"/>
      <c r="E1043" s="80"/>
      <c r="F1043" s="80"/>
      <c r="G1043" s="80"/>
      <c r="H1043" s="80"/>
      <c r="I1043" s="80"/>
      <c r="J1043" s="80"/>
      <c r="K1043" s="80"/>
      <c r="L1043" s="80"/>
      <c r="M1043" s="64"/>
      <c r="N1043" s="7"/>
      <c r="O1043" s="192"/>
      <c r="P1043" s="106"/>
      <c r="Q1043" s="63" t="s">
        <v>160</v>
      </c>
      <c r="R1043" s="68">
        <f t="shared" ref="R1043:BM1043" si="19684">1720/12*R1036</f>
        <v>0</v>
      </c>
      <c r="S1043" s="68">
        <f t="shared" si="19684"/>
        <v>0</v>
      </c>
      <c r="T1043" s="68">
        <f t="shared" si="19684"/>
        <v>0</v>
      </c>
      <c r="U1043" s="68">
        <f t="shared" si="19684"/>
        <v>0</v>
      </c>
      <c r="V1043" s="68">
        <f t="shared" si="19684"/>
        <v>0</v>
      </c>
      <c r="W1043" s="68">
        <f t="shared" si="19684"/>
        <v>0</v>
      </c>
      <c r="X1043" s="68">
        <f t="shared" si="19684"/>
        <v>0</v>
      </c>
      <c r="Y1043" s="68">
        <f t="shared" si="19684"/>
        <v>0</v>
      </c>
      <c r="Z1043" s="68">
        <f t="shared" si="19684"/>
        <v>0</v>
      </c>
      <c r="AA1043" s="68">
        <f t="shared" si="19684"/>
        <v>0</v>
      </c>
      <c r="AB1043" s="68">
        <f t="shared" si="19684"/>
        <v>0</v>
      </c>
      <c r="AC1043" s="68">
        <f t="shared" si="19684"/>
        <v>0</v>
      </c>
      <c r="AD1043" s="68">
        <f t="shared" si="19684"/>
        <v>0</v>
      </c>
      <c r="AE1043" s="68">
        <f t="shared" si="19684"/>
        <v>0</v>
      </c>
      <c r="AF1043" s="68">
        <f t="shared" si="19684"/>
        <v>0</v>
      </c>
      <c r="AG1043" s="68">
        <f t="shared" si="19684"/>
        <v>0</v>
      </c>
      <c r="AH1043" s="68">
        <f t="shared" si="19684"/>
        <v>0</v>
      </c>
      <c r="AI1043" s="68">
        <f t="shared" si="19684"/>
        <v>0</v>
      </c>
      <c r="AJ1043" s="68">
        <f t="shared" si="19684"/>
        <v>0</v>
      </c>
      <c r="AK1043" s="68">
        <f t="shared" si="19684"/>
        <v>0</v>
      </c>
      <c r="AL1043" s="68">
        <f t="shared" si="19684"/>
        <v>0</v>
      </c>
      <c r="AM1043" s="68">
        <f t="shared" si="19684"/>
        <v>0</v>
      </c>
      <c r="AN1043" s="68">
        <f t="shared" si="19684"/>
        <v>0</v>
      </c>
      <c r="AO1043" s="68">
        <f t="shared" si="19684"/>
        <v>0</v>
      </c>
      <c r="AP1043" s="68">
        <f t="shared" si="19684"/>
        <v>0</v>
      </c>
      <c r="AQ1043" s="68">
        <f t="shared" si="19684"/>
        <v>0</v>
      </c>
      <c r="AR1043" s="68">
        <f t="shared" si="19684"/>
        <v>0</v>
      </c>
      <c r="AS1043" s="68">
        <f t="shared" si="19684"/>
        <v>0</v>
      </c>
      <c r="AT1043" s="68">
        <f t="shared" si="19684"/>
        <v>0</v>
      </c>
      <c r="AU1043" s="68">
        <f t="shared" si="19684"/>
        <v>0</v>
      </c>
      <c r="AV1043" s="68">
        <f t="shared" si="19684"/>
        <v>0</v>
      </c>
      <c r="AW1043" s="68">
        <f t="shared" si="19684"/>
        <v>0</v>
      </c>
      <c r="AX1043" s="68">
        <f t="shared" si="19684"/>
        <v>0</v>
      </c>
      <c r="AY1043" s="68">
        <f t="shared" si="19684"/>
        <v>0</v>
      </c>
      <c r="AZ1043" s="68">
        <f t="shared" si="19684"/>
        <v>0</v>
      </c>
      <c r="BA1043" s="68">
        <f t="shared" si="19684"/>
        <v>0</v>
      </c>
      <c r="BB1043" s="68">
        <f t="shared" si="19684"/>
        <v>0</v>
      </c>
      <c r="BC1043" s="68">
        <f t="shared" si="19684"/>
        <v>0</v>
      </c>
      <c r="BD1043" s="68">
        <f t="shared" si="19684"/>
        <v>0</v>
      </c>
      <c r="BE1043" s="68">
        <f t="shared" si="19684"/>
        <v>0</v>
      </c>
      <c r="BF1043" s="68">
        <f t="shared" si="19684"/>
        <v>0</v>
      </c>
      <c r="BG1043" s="68">
        <f t="shared" si="19684"/>
        <v>0</v>
      </c>
      <c r="BH1043" s="68">
        <f t="shared" si="19684"/>
        <v>0</v>
      </c>
      <c r="BI1043" s="68">
        <f t="shared" si="19684"/>
        <v>0</v>
      </c>
      <c r="BJ1043" s="68">
        <f t="shared" si="19684"/>
        <v>0</v>
      </c>
      <c r="BK1043" s="68">
        <f t="shared" si="19684"/>
        <v>0</v>
      </c>
      <c r="BL1043" s="68">
        <f t="shared" si="19684"/>
        <v>0</v>
      </c>
      <c r="BM1043" s="68">
        <f t="shared" si="19684"/>
        <v>0</v>
      </c>
      <c r="BN1043" s="362"/>
      <c r="BO1043" s="364"/>
      <c r="BP1043" s="366"/>
      <c r="BQ1043" s="366"/>
      <c r="BR1043" s="106"/>
      <c r="BS1043" s="106"/>
      <c r="BT1043" s="106"/>
      <c r="BU1043" s="106"/>
      <c r="BV1043" s="106"/>
      <c r="BW1043" s="106"/>
      <c r="BX1043" s="106"/>
      <c r="BY1043" s="106"/>
      <c r="BZ1043" s="106"/>
      <c r="CA1043" s="106"/>
      <c r="CB1043" s="106"/>
      <c r="CC1043" s="106"/>
      <c r="CD1043" s="106"/>
      <c r="CE1043" s="106"/>
      <c r="CF1043" s="106"/>
      <c r="CG1043" s="106"/>
    </row>
    <row r="1044" spans="1:85" s="245" customFormat="1" ht="29" x14ac:dyDescent="0.35">
      <c r="A1044" s="243"/>
      <c r="B1044" s="128"/>
      <c r="C1044" s="80"/>
      <c r="D1044" s="80"/>
      <c r="E1044" s="80"/>
      <c r="F1044" s="80"/>
      <c r="G1044" s="80"/>
      <c r="H1044" s="80"/>
      <c r="I1044" s="80"/>
      <c r="J1044" s="80"/>
      <c r="K1044" s="80"/>
      <c r="L1044" s="80"/>
      <c r="M1044" s="64"/>
      <c r="N1044" s="7"/>
      <c r="O1044" s="192"/>
      <c r="P1044" s="106"/>
      <c r="Q1044" s="63" t="s">
        <v>144</v>
      </c>
      <c r="R1044" s="68">
        <f>FLOOR(IF(OR(R1039=0,R1039=1),IF(R1037&gt;=R1043,R1043,R1037)+0.00000001,IF(R1041&gt;=R1040,R1040,R1041))+0.00000001,1)</f>
        <v>0</v>
      </c>
      <c r="S1044" s="68">
        <f t="shared" ref="S1044" si="19685">FLOOR(IF(OR(S1039=0,S1039=1),IF(S1043&gt;S1040,S1040,IF(S1037&gt;=S1043,S1043,S1037)+0.00000001),IF(S1041&gt;=S1040,S1040-R1042,S1041-R1042)+0.00000001),1)</f>
        <v>0</v>
      </c>
      <c r="T1044" s="68">
        <f t="shared" ref="T1044" si="19686">FLOOR(IF(OR(T1039=0,T1039=1),IF(T1043&gt;T1040,T1040,IF(T1037&gt;=T1043,T1043,T1037)+0.00000001),IF(T1041&gt;=T1040,T1040-S1042,T1041-S1042)+0.00000001),1)</f>
        <v>0</v>
      </c>
      <c r="U1044" s="68">
        <f t="shared" ref="U1044" si="19687">FLOOR(IF(OR(U1039=0,U1039=1),IF(U1043&gt;U1040,U1040,IF(U1037&gt;=U1043,U1043,U1037)+0.00000001),IF(U1041&gt;=U1040,U1040-T1042,U1041-T1042)+0.00000001),1)</f>
        <v>0</v>
      </c>
      <c r="V1044" s="68">
        <f t="shared" ref="V1044" si="19688">FLOOR(IF(OR(V1039=0,V1039=1),IF(V1043&gt;V1040,V1040,IF(V1037&gt;=V1043,V1043,V1037)+0.00000001),IF(V1041&gt;=V1040,V1040-U1042,V1041-U1042)+0.00000001),1)</f>
        <v>0</v>
      </c>
      <c r="W1044" s="68">
        <f t="shared" ref="W1044" si="19689">FLOOR(IF(OR(W1039=0,W1039=1),IF(W1043&gt;W1040,W1040,IF(W1037&gt;=W1043,W1043,W1037)+0.00000001),IF(W1041&gt;=W1040,W1040-V1042,W1041-V1042)+0.00000001),1)</f>
        <v>0</v>
      </c>
      <c r="X1044" s="68">
        <f t="shared" ref="X1044" si="19690">FLOOR(IF(OR(X1039=0,X1039=1),IF(X1043&gt;X1040,X1040,IF(X1037&gt;=X1043,X1043,X1037)+0.00000001),IF(X1041&gt;=X1040,X1040-W1042,X1041-W1042)+0.00000001),1)</f>
        <v>0</v>
      </c>
      <c r="Y1044" s="68">
        <f t="shared" ref="Y1044" si="19691">FLOOR(IF(OR(Y1039=0,Y1039=1),IF(Y1043&gt;Y1040,Y1040,IF(Y1037&gt;=Y1043,Y1043,Y1037)+0.00000001),IF(Y1041&gt;=Y1040,Y1040-X1042,Y1041-X1042)+0.00000001),1)</f>
        <v>0</v>
      </c>
      <c r="Z1044" s="68">
        <f t="shared" ref="Z1044" si="19692">FLOOR(IF(OR(Z1039=0,Z1039=1),IF(Z1043&gt;Z1040,Z1040,IF(Z1037&gt;=Z1043,Z1043,Z1037)+0.00000001),IF(Z1041&gt;=Z1040,Z1040-Y1042,Z1041-Y1042)+0.00000001),1)</f>
        <v>0</v>
      </c>
      <c r="AA1044" s="68">
        <f t="shared" ref="AA1044" si="19693">FLOOR(IF(OR(AA1039=0,AA1039=1),IF(AA1043&gt;AA1040,AA1040,IF(AA1037&gt;=AA1043,AA1043,AA1037)+0.00000001),IF(AA1041&gt;=AA1040,AA1040-Z1042,AA1041-Z1042)+0.00000001),1)</f>
        <v>0</v>
      </c>
      <c r="AB1044" s="68">
        <f t="shared" ref="AB1044" si="19694">FLOOR(IF(OR(AB1039=0,AB1039=1),IF(AB1043&gt;AB1040,AB1040,IF(AB1037&gt;=AB1043,AB1043,AB1037)+0.00000001),IF(AB1041&gt;=AB1040,AB1040-AA1042,AB1041-AA1042)+0.00000001),1)</f>
        <v>0</v>
      </c>
      <c r="AC1044" s="68">
        <f t="shared" ref="AC1044" si="19695">FLOOR(IF(OR(AC1039=0,AC1039=1),IF(AC1043&gt;AC1040,AC1040,IF(AC1037&gt;=AC1043,AC1043,AC1037)+0.00000001),IF(AC1041&gt;=AC1040,AC1040-AB1042,AC1041-AB1042)+0.00000001),1)</f>
        <v>0</v>
      </c>
      <c r="AD1044" s="68">
        <f t="shared" ref="AD1044" si="19696">FLOOR(IF(OR(AD1039=0,AD1039=1),IF(AD1043&gt;AD1040,AD1040,IF(AD1037&gt;=AD1043,AD1043,AD1037)+0.00000001),IF(AD1041&gt;=AD1040,AD1040-AC1042,AD1041-AC1042)+0.00000001),1)</f>
        <v>0</v>
      </c>
      <c r="AE1044" s="68">
        <f t="shared" ref="AE1044" si="19697">FLOOR(IF(OR(AE1039=0,AE1039=1),IF(AE1043&gt;AE1040,AE1040,IF(AE1037&gt;=AE1043,AE1043,AE1037)+0.00000001),IF(AE1041&gt;=AE1040,AE1040-AD1042,AE1041-AD1042)+0.00000001),1)</f>
        <v>0</v>
      </c>
      <c r="AF1044" s="68">
        <f t="shared" ref="AF1044" si="19698">FLOOR(IF(OR(AF1039=0,AF1039=1),IF(AF1043&gt;AF1040,AF1040,IF(AF1037&gt;=AF1043,AF1043,AF1037)+0.00000001),IF(AF1041&gt;=AF1040,AF1040-AE1042,AF1041-AE1042)+0.00000001),1)</f>
        <v>0</v>
      </c>
      <c r="AG1044" s="68">
        <f t="shared" ref="AG1044" si="19699">FLOOR(IF(OR(AG1039=0,AG1039=1),IF(AG1043&gt;AG1040,AG1040,IF(AG1037&gt;=AG1043,AG1043,AG1037)+0.00000001),IF(AG1041&gt;=AG1040,AG1040-AF1042,AG1041-AF1042)+0.00000001),1)</f>
        <v>0</v>
      </c>
      <c r="AH1044" s="68">
        <f t="shared" ref="AH1044" si="19700">FLOOR(IF(OR(AH1039=0,AH1039=1),IF(AH1043&gt;AH1040,AH1040,IF(AH1037&gt;=AH1043,AH1043,AH1037)+0.00000001),IF(AH1041&gt;=AH1040,AH1040-AG1042,AH1041-AG1042)+0.00000001),1)</f>
        <v>0</v>
      </c>
      <c r="AI1044" s="68">
        <f t="shared" ref="AI1044" si="19701">FLOOR(IF(OR(AI1039=0,AI1039=1),IF(AI1043&gt;AI1040,AI1040,IF(AI1037&gt;=AI1043,AI1043,AI1037)+0.00000001),IF(AI1041&gt;=AI1040,AI1040-AH1042,AI1041-AH1042)+0.00000001),1)</f>
        <v>0</v>
      </c>
      <c r="AJ1044" s="68">
        <f t="shared" ref="AJ1044" si="19702">FLOOR(IF(OR(AJ1039=0,AJ1039=1),IF(AJ1043&gt;AJ1040,AJ1040,IF(AJ1037&gt;=AJ1043,AJ1043,AJ1037)+0.00000001),IF(AJ1041&gt;=AJ1040,AJ1040-AI1042,AJ1041-AI1042)+0.00000001),1)</f>
        <v>0</v>
      </c>
      <c r="AK1044" s="68">
        <f t="shared" ref="AK1044" si="19703">FLOOR(IF(OR(AK1039=0,AK1039=1),IF(AK1043&gt;AK1040,AK1040,IF(AK1037&gt;=AK1043,AK1043,AK1037)+0.00000001),IF(AK1041&gt;=AK1040,AK1040-AJ1042,AK1041-AJ1042)+0.00000001),1)</f>
        <v>0</v>
      </c>
      <c r="AL1044" s="68">
        <f t="shared" ref="AL1044" si="19704">FLOOR(IF(OR(AL1039=0,AL1039=1),IF(AL1043&gt;AL1040,AL1040,IF(AL1037&gt;=AL1043,AL1043,AL1037)+0.00000001),IF(AL1041&gt;=AL1040,AL1040-AK1042,AL1041-AK1042)+0.00000001),1)</f>
        <v>0</v>
      </c>
      <c r="AM1044" s="68">
        <f t="shared" ref="AM1044" si="19705">FLOOR(IF(OR(AM1039=0,AM1039=1),IF(AM1043&gt;AM1040,AM1040,IF(AM1037&gt;=AM1043,AM1043,AM1037)+0.00000001),IF(AM1041&gt;=AM1040,AM1040-AL1042,AM1041-AL1042)+0.00000001),1)</f>
        <v>0</v>
      </c>
      <c r="AN1044" s="68">
        <f t="shared" ref="AN1044" si="19706">FLOOR(IF(OR(AN1039=0,AN1039=1),IF(AN1043&gt;AN1040,AN1040,IF(AN1037&gt;=AN1043,AN1043,AN1037)+0.00000001),IF(AN1041&gt;=AN1040,AN1040-AM1042,AN1041-AM1042)+0.00000001),1)</f>
        <v>0</v>
      </c>
      <c r="AO1044" s="68">
        <f t="shared" ref="AO1044" si="19707">FLOOR(IF(OR(AO1039=0,AO1039=1),IF(AO1043&gt;AO1040,AO1040,IF(AO1037&gt;=AO1043,AO1043,AO1037)+0.00000001),IF(AO1041&gt;=AO1040,AO1040-AN1042,AO1041-AN1042)+0.00000001),1)</f>
        <v>0</v>
      </c>
      <c r="AP1044" s="68">
        <f t="shared" ref="AP1044" si="19708">FLOOR(IF(OR(AP1039=0,AP1039=1),IF(AP1043&gt;AP1040,AP1040,IF(AP1037&gt;=AP1043,AP1043,AP1037)+0.00000001),IF(AP1041&gt;=AP1040,AP1040-AO1042,AP1041-AO1042)+0.00000001),1)</f>
        <v>0</v>
      </c>
      <c r="AQ1044" s="68">
        <f t="shared" ref="AQ1044" si="19709">FLOOR(IF(OR(AQ1039=0,AQ1039=1),IF(AQ1043&gt;AQ1040,AQ1040,IF(AQ1037&gt;=AQ1043,AQ1043,AQ1037)+0.00000001),IF(AQ1041&gt;=AQ1040,AQ1040-AP1042,AQ1041-AP1042)+0.00000001),1)</f>
        <v>0</v>
      </c>
      <c r="AR1044" s="68">
        <f t="shared" ref="AR1044" si="19710">FLOOR(IF(OR(AR1039=0,AR1039=1),IF(AR1043&gt;AR1040,AR1040,IF(AR1037&gt;=AR1043,AR1043,AR1037)+0.00000001),IF(AR1041&gt;=AR1040,AR1040-AQ1042,AR1041-AQ1042)+0.00000001),1)</f>
        <v>0</v>
      </c>
      <c r="AS1044" s="68">
        <f t="shared" ref="AS1044" si="19711">FLOOR(IF(OR(AS1039=0,AS1039=1),IF(AS1043&gt;AS1040,AS1040,IF(AS1037&gt;=AS1043,AS1043,AS1037)+0.00000001),IF(AS1041&gt;=AS1040,AS1040-AR1042,AS1041-AR1042)+0.00000001),1)</f>
        <v>0</v>
      </c>
      <c r="AT1044" s="68">
        <f t="shared" ref="AT1044" si="19712">FLOOR(IF(OR(AT1039=0,AT1039=1),IF(AT1043&gt;AT1040,AT1040,IF(AT1037&gt;=AT1043,AT1043,AT1037)+0.00000001),IF(AT1041&gt;=AT1040,AT1040-AS1042,AT1041-AS1042)+0.00000001),1)</f>
        <v>0</v>
      </c>
      <c r="AU1044" s="68">
        <f t="shared" ref="AU1044" si="19713">FLOOR(IF(OR(AU1039=0,AU1039=1),IF(AU1043&gt;AU1040,AU1040,IF(AU1037&gt;=AU1043,AU1043,AU1037)+0.00000001),IF(AU1041&gt;=AU1040,AU1040-AT1042,AU1041-AT1042)+0.00000001),1)</f>
        <v>0</v>
      </c>
      <c r="AV1044" s="68">
        <f t="shared" ref="AV1044" si="19714">FLOOR(IF(OR(AV1039=0,AV1039=1),IF(AV1043&gt;AV1040,AV1040,IF(AV1037&gt;=AV1043,AV1043,AV1037)+0.00000001),IF(AV1041&gt;=AV1040,AV1040-AU1042,AV1041-AU1042)+0.00000001),1)</f>
        <v>0</v>
      </c>
      <c r="AW1044" s="68">
        <f t="shared" ref="AW1044" si="19715">FLOOR(IF(OR(AW1039=0,AW1039=1),IF(AW1043&gt;AW1040,AW1040,IF(AW1037&gt;=AW1043,AW1043,AW1037)+0.00000001),IF(AW1041&gt;=AW1040,AW1040-AV1042,AW1041-AV1042)+0.00000001),1)</f>
        <v>0</v>
      </c>
      <c r="AX1044" s="68">
        <f t="shared" ref="AX1044" si="19716">FLOOR(IF(OR(AX1039=0,AX1039=1),IF(AX1043&gt;AX1040,AX1040,IF(AX1037&gt;=AX1043,AX1043,AX1037)+0.00000001),IF(AX1041&gt;=AX1040,AX1040-AW1042,AX1041-AW1042)+0.00000001),1)</f>
        <v>0</v>
      </c>
      <c r="AY1044" s="68">
        <f t="shared" ref="AY1044" si="19717">FLOOR(IF(OR(AY1039=0,AY1039=1),IF(AY1043&gt;AY1040,AY1040,IF(AY1037&gt;=AY1043,AY1043,AY1037)+0.00000001),IF(AY1041&gt;=AY1040,AY1040-AX1042,AY1041-AX1042)+0.00000001),1)</f>
        <v>0</v>
      </c>
      <c r="AZ1044" s="68">
        <f t="shared" ref="AZ1044" si="19718">FLOOR(IF(OR(AZ1039=0,AZ1039=1),IF(AZ1043&gt;AZ1040,AZ1040,IF(AZ1037&gt;=AZ1043,AZ1043,AZ1037)+0.00000001),IF(AZ1041&gt;=AZ1040,AZ1040-AY1042,AZ1041-AY1042)+0.00000001),1)</f>
        <v>0</v>
      </c>
      <c r="BA1044" s="68">
        <f t="shared" ref="BA1044" si="19719">FLOOR(IF(OR(BA1039=0,BA1039=1),IF(BA1043&gt;BA1040,BA1040,IF(BA1037&gt;=BA1043,BA1043,BA1037)+0.00000001),IF(BA1041&gt;=BA1040,BA1040-AZ1042,BA1041-AZ1042)+0.00000001),1)</f>
        <v>0</v>
      </c>
      <c r="BB1044" s="68">
        <f t="shared" ref="BB1044" si="19720">FLOOR(IF(OR(BB1039=0,BB1039=1),IF(BB1043&gt;BB1040,BB1040,IF(BB1037&gt;=BB1043,BB1043,BB1037)+0.00000001),IF(BB1041&gt;=BB1040,BB1040-BA1042,BB1041-BA1042)+0.00000001),1)</f>
        <v>0</v>
      </c>
      <c r="BC1044" s="68">
        <f t="shared" ref="BC1044" si="19721">FLOOR(IF(OR(BC1039=0,BC1039=1),IF(BC1043&gt;BC1040,BC1040,IF(BC1037&gt;=BC1043,BC1043,BC1037)+0.00000001),IF(BC1041&gt;=BC1040,BC1040-BB1042,BC1041-BB1042)+0.00000001),1)</f>
        <v>0</v>
      </c>
      <c r="BD1044" s="68">
        <f t="shared" ref="BD1044" si="19722">FLOOR(IF(OR(BD1039=0,BD1039=1),IF(BD1043&gt;BD1040,BD1040,IF(BD1037&gt;=BD1043,BD1043,BD1037)+0.00000001),IF(BD1041&gt;=BD1040,BD1040-BC1042,BD1041-BC1042)+0.00000001),1)</f>
        <v>0</v>
      </c>
      <c r="BE1044" s="68">
        <f t="shared" ref="BE1044" si="19723">FLOOR(IF(OR(BE1039=0,BE1039=1),IF(BE1043&gt;BE1040,BE1040,IF(BE1037&gt;=BE1043,BE1043,BE1037)+0.00000001),IF(BE1041&gt;=BE1040,BE1040-BD1042,BE1041-BD1042)+0.00000001),1)</f>
        <v>0</v>
      </c>
      <c r="BF1044" s="68">
        <f t="shared" ref="BF1044" si="19724">FLOOR(IF(OR(BF1039=0,BF1039=1),IF(BF1043&gt;BF1040,BF1040,IF(BF1037&gt;=BF1043,BF1043,BF1037)+0.00000001),IF(BF1041&gt;=BF1040,BF1040-BE1042,BF1041-BE1042)+0.00000001),1)</f>
        <v>0</v>
      </c>
      <c r="BG1044" s="68">
        <f t="shared" ref="BG1044" si="19725">FLOOR(IF(OR(BG1039=0,BG1039=1),IF(BG1043&gt;BG1040,BG1040,IF(BG1037&gt;=BG1043,BG1043,BG1037)+0.00000001),IF(BG1041&gt;=BG1040,BG1040-BF1042,BG1041-BF1042)+0.00000001),1)</f>
        <v>0</v>
      </c>
      <c r="BH1044" s="68">
        <f t="shared" ref="BH1044" si="19726">FLOOR(IF(OR(BH1039=0,BH1039=1),IF(BH1043&gt;BH1040,BH1040,IF(BH1037&gt;=BH1043,BH1043,BH1037)+0.00000001),IF(BH1041&gt;=BH1040,BH1040-BG1042,BH1041-BG1042)+0.00000001),1)</f>
        <v>0</v>
      </c>
      <c r="BI1044" s="68">
        <f t="shared" ref="BI1044" si="19727">FLOOR(IF(OR(BI1039=0,BI1039=1),IF(BI1043&gt;BI1040,BI1040,IF(BI1037&gt;=BI1043,BI1043,BI1037)+0.00000001),IF(BI1041&gt;=BI1040,BI1040-BH1042,BI1041-BH1042)+0.00000001),1)</f>
        <v>0</v>
      </c>
      <c r="BJ1044" s="68">
        <f t="shared" ref="BJ1044" si="19728">FLOOR(IF(OR(BJ1039=0,BJ1039=1),IF(BJ1043&gt;BJ1040,BJ1040,IF(BJ1037&gt;=BJ1043,BJ1043,BJ1037)+0.00000001),IF(BJ1041&gt;=BJ1040,BJ1040-BI1042,BJ1041-BI1042)+0.00000001),1)</f>
        <v>0</v>
      </c>
      <c r="BK1044" s="68">
        <f t="shared" ref="BK1044" si="19729">FLOOR(IF(OR(BK1039=0,BK1039=1),IF(BK1043&gt;BK1040,BK1040,IF(BK1037&gt;=BK1043,BK1043,BK1037)+0.00000001),IF(BK1041&gt;=BK1040,BK1040-BJ1042,BK1041-BJ1042)+0.00000001),1)</f>
        <v>0</v>
      </c>
      <c r="BL1044" s="68">
        <f t="shared" ref="BL1044" si="19730">FLOOR(IF(OR(BL1039=0,BL1039=1),IF(BL1043&gt;BL1040,BL1040,IF(BL1037&gt;=BL1043,BL1043,BL1037)+0.00000001),IF(BL1041&gt;=BL1040,BL1040-BK1042,BL1041-BK1042)+0.00000001),1)</f>
        <v>0</v>
      </c>
      <c r="BM1044" s="68">
        <f t="shared" ref="BM1044" si="19731">FLOOR(IF(OR(BM1039=0,BM1039=1),IF(BM1043&gt;BM1040,BM1040,IF(BM1037&gt;=BM1043,BM1043,BM1037)+0.00000001),IF(BM1041&gt;=BM1040,BM1040-BL1042,BM1041-BL1042)+0.00000001),1)</f>
        <v>0</v>
      </c>
      <c r="BN1044" s="362"/>
      <c r="BO1044" s="364"/>
      <c r="BP1044" s="366"/>
      <c r="BQ1044" s="366"/>
      <c r="BR1044" s="106"/>
      <c r="BS1044" s="106"/>
      <c r="BT1044" s="106"/>
      <c r="BU1044" s="106"/>
      <c r="BV1044" s="106"/>
      <c r="BW1044" s="106"/>
      <c r="BX1044" s="106"/>
      <c r="BY1044" s="106"/>
      <c r="BZ1044" s="106"/>
      <c r="CA1044" s="106"/>
      <c r="CB1044" s="106"/>
      <c r="CC1044" s="106"/>
      <c r="CD1044" s="106"/>
      <c r="CE1044" s="106"/>
      <c r="CF1044" s="106"/>
      <c r="CG1044" s="106"/>
    </row>
    <row r="1045" spans="1:85" s="245" customFormat="1" ht="25.4" customHeight="1" thickBot="1" x14ac:dyDescent="0.4">
      <c r="A1045" s="243"/>
      <c r="B1045" s="129"/>
      <c r="C1045" s="69"/>
      <c r="D1045" s="69"/>
      <c r="E1045" s="69"/>
      <c r="F1045" s="69"/>
      <c r="G1045" s="69"/>
      <c r="H1045" s="69"/>
      <c r="I1045" s="69"/>
      <c r="J1045" s="69"/>
      <c r="K1045" s="69"/>
      <c r="L1045" s="69"/>
      <c r="M1045" s="70"/>
      <c r="N1045" s="7"/>
      <c r="O1045" s="193"/>
      <c r="P1045" s="106"/>
      <c r="Q1045" s="216" t="s">
        <v>145</v>
      </c>
      <c r="R1045" s="72">
        <f>IF($J1036="Ano",R1044*'Podpůrná data'!$B$5,R1044*'Podpůrná data'!$B$3)</f>
        <v>0</v>
      </c>
      <c r="S1045" s="72">
        <f>IF($J1036="Ano",S1044*'Podpůrná data'!$B$5,S1044*'Podpůrná data'!$B$3)</f>
        <v>0</v>
      </c>
      <c r="T1045" s="72">
        <f>IF($J1036="Ano",T1044*'Podpůrná data'!$B$5,T1044*'Podpůrná data'!$B$3)</f>
        <v>0</v>
      </c>
      <c r="U1045" s="72">
        <f>IF($J1036="Ano",U1044*'Podpůrná data'!$B$5,U1044*'Podpůrná data'!$B$3)</f>
        <v>0</v>
      </c>
      <c r="V1045" s="72">
        <f>IF($J1036="Ano",V1044*'Podpůrná data'!$B$5,V1044*'Podpůrná data'!$B$3)</f>
        <v>0</v>
      </c>
      <c r="W1045" s="72">
        <f>IF($J1036="Ano",W1044*'Podpůrná data'!$B$5,W1044*'Podpůrná data'!$B$3)</f>
        <v>0</v>
      </c>
      <c r="X1045" s="72">
        <f>IF($J1036="Ano",X1044*'Podpůrná data'!$B$5,X1044*'Podpůrná data'!$B$3)</f>
        <v>0</v>
      </c>
      <c r="Y1045" s="72">
        <f>IF($J1036="Ano",Y1044*'Podpůrná data'!$B$5,Y1044*'Podpůrná data'!$B$3)</f>
        <v>0</v>
      </c>
      <c r="Z1045" s="72">
        <f>IF($J1036="Ano",Z1044*'Podpůrná data'!$B$5,Z1044*'Podpůrná data'!$B$3)</f>
        <v>0</v>
      </c>
      <c r="AA1045" s="72">
        <f>IF($J1036="Ano",AA1044*'Podpůrná data'!$B$5,AA1044*'Podpůrná data'!$B$3)</f>
        <v>0</v>
      </c>
      <c r="AB1045" s="72">
        <f>IF($J1036="Ano",AB1044*'Podpůrná data'!$B$5,AB1044*'Podpůrná data'!$B$3)</f>
        <v>0</v>
      </c>
      <c r="AC1045" s="72">
        <f>IF($J1036="Ano",AC1044*'Podpůrná data'!$B$5,AC1044*'Podpůrná data'!$B$3)</f>
        <v>0</v>
      </c>
      <c r="AD1045" s="72">
        <f>IF($J1036="Ano",AD1044*'Podpůrná data'!$B$5,AD1044*'Podpůrná data'!$B$3)</f>
        <v>0</v>
      </c>
      <c r="AE1045" s="72">
        <f>IF($J1036="Ano",AE1044*'Podpůrná data'!$B$5,AE1044*'Podpůrná data'!$B$3)</f>
        <v>0</v>
      </c>
      <c r="AF1045" s="72">
        <f>IF($J1036="Ano",AF1044*'Podpůrná data'!$B$5,AF1044*'Podpůrná data'!$B$3)</f>
        <v>0</v>
      </c>
      <c r="AG1045" s="72">
        <f>IF($J1036="Ano",AG1044*'Podpůrná data'!$B$5,AG1044*'Podpůrná data'!$B$3)</f>
        <v>0</v>
      </c>
      <c r="AH1045" s="72">
        <f>IF($J1036="Ano",AH1044*'Podpůrná data'!$B$5,AH1044*'Podpůrná data'!$B$3)</f>
        <v>0</v>
      </c>
      <c r="AI1045" s="72">
        <f>IF($J1036="Ano",AI1044*'Podpůrná data'!$B$5,AI1044*'Podpůrná data'!$B$3)</f>
        <v>0</v>
      </c>
      <c r="AJ1045" s="72">
        <f>IF($J1036="Ano",AJ1044*'Podpůrná data'!$B$5,AJ1044*'Podpůrná data'!$B$3)</f>
        <v>0</v>
      </c>
      <c r="AK1045" s="72">
        <f>IF($J1036="Ano",AK1044*'Podpůrná data'!$B$5,AK1044*'Podpůrná data'!$B$3)</f>
        <v>0</v>
      </c>
      <c r="AL1045" s="72">
        <f>IF($J1036="Ano",AL1044*'Podpůrná data'!$B$5,AL1044*'Podpůrná data'!$B$3)</f>
        <v>0</v>
      </c>
      <c r="AM1045" s="72">
        <f>IF($J1036="Ano",AM1044*'Podpůrná data'!$B$5,AM1044*'Podpůrná data'!$B$3)</f>
        <v>0</v>
      </c>
      <c r="AN1045" s="72">
        <f>IF($J1036="Ano",AN1044*'Podpůrná data'!$B$5,AN1044*'Podpůrná data'!$B$3)</f>
        <v>0</v>
      </c>
      <c r="AO1045" s="72">
        <f>IF($J1036="Ano",AO1044*'Podpůrná data'!$B$5,AO1044*'Podpůrná data'!$B$3)</f>
        <v>0</v>
      </c>
      <c r="AP1045" s="72">
        <f>IF($J1036="Ano",AP1044*'Podpůrná data'!$B$5,AP1044*'Podpůrná data'!$B$3)</f>
        <v>0</v>
      </c>
      <c r="AQ1045" s="72">
        <f>IF($J1036="Ano",AQ1044*'Podpůrná data'!$B$5,AQ1044*'Podpůrná data'!$B$3)</f>
        <v>0</v>
      </c>
      <c r="AR1045" s="72">
        <f>IF($J1036="Ano",AR1044*'Podpůrná data'!$B$5,AR1044*'Podpůrná data'!$B$3)</f>
        <v>0</v>
      </c>
      <c r="AS1045" s="72">
        <f>IF($J1036="Ano",AS1044*'Podpůrná data'!$B$5,AS1044*'Podpůrná data'!$B$3)</f>
        <v>0</v>
      </c>
      <c r="AT1045" s="72">
        <f>IF($J1036="Ano",AT1044*'Podpůrná data'!$B$5,AT1044*'Podpůrná data'!$B$3)</f>
        <v>0</v>
      </c>
      <c r="AU1045" s="72">
        <f>IF($J1036="Ano",AU1044*'Podpůrná data'!$B$5,AU1044*'Podpůrná data'!$B$3)</f>
        <v>0</v>
      </c>
      <c r="AV1045" s="72">
        <f>IF($J1036="Ano",AV1044*'Podpůrná data'!$B$5,AV1044*'Podpůrná data'!$B$3)</f>
        <v>0</v>
      </c>
      <c r="AW1045" s="72">
        <f>IF($J1036="Ano",AW1044*'Podpůrná data'!$B$5,AW1044*'Podpůrná data'!$B$3)</f>
        <v>0</v>
      </c>
      <c r="AX1045" s="72">
        <f>IF($J1036="Ano",AX1044*'Podpůrná data'!$B$5,AX1044*'Podpůrná data'!$B$3)</f>
        <v>0</v>
      </c>
      <c r="AY1045" s="72">
        <f>IF($J1036="Ano",AY1044*'Podpůrná data'!$B$5,AY1044*'Podpůrná data'!$B$3)</f>
        <v>0</v>
      </c>
      <c r="AZ1045" s="72">
        <f>IF($J1036="Ano",AZ1044*'Podpůrná data'!$B$5,AZ1044*'Podpůrná data'!$B$3)</f>
        <v>0</v>
      </c>
      <c r="BA1045" s="72">
        <f>IF($J1036="Ano",BA1044*'Podpůrná data'!$B$5,BA1044*'Podpůrná data'!$B$3)</f>
        <v>0</v>
      </c>
      <c r="BB1045" s="72">
        <f>IF($J1036="Ano",BB1044*'Podpůrná data'!$B$5,BB1044*'Podpůrná data'!$B$3)</f>
        <v>0</v>
      </c>
      <c r="BC1045" s="72">
        <f>IF($J1036="Ano",BC1044*'Podpůrná data'!$B$5,BC1044*'Podpůrná data'!$B$3)</f>
        <v>0</v>
      </c>
      <c r="BD1045" s="72">
        <f>IF($J1036="Ano",BD1044*'Podpůrná data'!$B$5,BD1044*'Podpůrná data'!$B$3)</f>
        <v>0</v>
      </c>
      <c r="BE1045" s="72">
        <f>IF($J1036="Ano",BE1044*'Podpůrná data'!$B$5,BE1044*'Podpůrná data'!$B$3)</f>
        <v>0</v>
      </c>
      <c r="BF1045" s="72">
        <f>IF($J1036="Ano",BF1044*'Podpůrná data'!$B$5,BF1044*'Podpůrná data'!$B$3)</f>
        <v>0</v>
      </c>
      <c r="BG1045" s="72">
        <f>IF($J1036="Ano",BG1044*'Podpůrná data'!$B$5,BG1044*'Podpůrná data'!$B$3)</f>
        <v>0</v>
      </c>
      <c r="BH1045" s="72">
        <f>IF($J1036="Ano",BH1044*'Podpůrná data'!$B$5,BH1044*'Podpůrná data'!$B$3)</f>
        <v>0</v>
      </c>
      <c r="BI1045" s="72">
        <f>IF($J1036="Ano",BI1044*'Podpůrná data'!$B$5,BI1044*'Podpůrná data'!$B$3)</f>
        <v>0</v>
      </c>
      <c r="BJ1045" s="72">
        <f>IF($J1036="Ano",BJ1044*'Podpůrná data'!$B$5,BJ1044*'Podpůrná data'!$B$3)</f>
        <v>0</v>
      </c>
      <c r="BK1045" s="72">
        <f>IF($J1036="Ano",BK1044*'Podpůrná data'!$B$5,BK1044*'Podpůrná data'!$B$3)</f>
        <v>0</v>
      </c>
      <c r="BL1045" s="72">
        <f>IF($J1036="Ano",BL1044*'Podpůrná data'!$B$5,BL1044*'Podpůrná data'!$B$3)</f>
        <v>0</v>
      </c>
      <c r="BM1045" s="72">
        <f>IF($J1036="Ano",BM1044*'Podpůrná data'!$B$5,BM1044*'Podpůrná data'!$B$3)</f>
        <v>0</v>
      </c>
      <c r="BN1045" s="363"/>
      <c r="BO1045" s="365"/>
      <c r="BP1045" s="367"/>
      <c r="BQ1045" s="367"/>
      <c r="BR1045" s="106"/>
      <c r="BS1045" s="178">
        <f>SUMIFS($R1045:$BM1045,$R1035:$BM1035,"1. ZoR")</f>
        <v>0</v>
      </c>
      <c r="BT1045" s="178">
        <f>SUMIFS($R1045:$BM1045,$R1035:$BM1035,"2. ZoR")</f>
        <v>0</v>
      </c>
      <c r="BU1045" s="178">
        <f>SUMIFS($R1045:$BM1045,$R1035:$BM1035,"3. ZoR")</f>
        <v>0</v>
      </c>
      <c r="BV1045" s="178">
        <f>SUMIFS($R1045:$BM1045,$R1035:$BM1035,"4. ZoR")</f>
        <v>0</v>
      </c>
      <c r="BW1045" s="178">
        <f>SUMIFS($R1045:$BM1045,$R1035:$BM1035,"5. ZoR")</f>
        <v>0</v>
      </c>
      <c r="BX1045" s="178">
        <f>SUMIFS($R1045:$BM1045,$R1035:$BM1035,"6. ZoR")</f>
        <v>0</v>
      </c>
      <c r="BY1045" s="178">
        <f>SUMIFS($R1045:$BM1045,$R1035:$BM1035,"7. ZoR")</f>
        <v>0</v>
      </c>
      <c r="BZ1045" s="178">
        <f>SUMIFS($R1045:$BM1045,$R1035:$BM1035,"8. ZoR")</f>
        <v>0</v>
      </c>
      <c r="CA1045" s="178">
        <f>SUMIFS($R1045:$BM1045,$R1035:$BM1035,"9. ZoR")</f>
        <v>0</v>
      </c>
      <c r="CB1045" s="178">
        <f>SUMIFS($R1045:$BM1045,$R1035:$BM1035,"10. ZoR")</f>
        <v>0</v>
      </c>
      <c r="CC1045" s="178">
        <f>SUMIFS($R1045:$BM1045,$R1035:$BM1035,"11. ZoR")</f>
        <v>0</v>
      </c>
      <c r="CD1045" s="178">
        <f>SUMIFS($R1045:$BM1045,$R1035:$BM1035,"12. ZoR")</f>
        <v>0</v>
      </c>
      <c r="CE1045" s="178">
        <f>SUMIFS($R1045:$BM1045,$R1035:$BM1035,"13. ZoR")</f>
        <v>0</v>
      </c>
      <c r="CF1045" s="178">
        <f>SUMIFS($R1045:$BM1045,$R1035:$BM1035,"14. ZoR")</f>
        <v>0</v>
      </c>
      <c r="CG1045" s="178">
        <f>SUMIFS($R1045:$BM1045,$R1035:$BM1035,"15. ZoR")</f>
        <v>0</v>
      </c>
    </row>
    <row r="1046" spans="1:85" ht="15" hidden="1" thickBot="1" x14ac:dyDescent="0.4">
      <c r="B1046" s="105"/>
      <c r="C1046" s="130"/>
      <c r="D1046" s="130"/>
      <c r="E1046" s="130"/>
      <c r="F1046" s="130"/>
      <c r="G1046" s="130"/>
      <c r="H1046" s="105"/>
      <c r="I1046" s="105"/>
      <c r="J1046" s="105"/>
      <c r="K1046" s="105"/>
      <c r="L1046" s="105"/>
      <c r="M1046" s="105"/>
      <c r="N1046" s="7"/>
      <c r="O1046" s="105"/>
      <c r="P1046" s="105"/>
      <c r="Q1046" s="105"/>
      <c r="R1046" s="105"/>
      <c r="S1046" s="105"/>
      <c r="T1046" s="7"/>
      <c r="U1046" s="105"/>
      <c r="V1046" s="105"/>
      <c r="W1046" s="105"/>
      <c r="X1046" s="105"/>
      <c r="Y1046" s="105"/>
      <c r="Z1046" s="105"/>
      <c r="AA1046" s="105"/>
      <c r="AB1046" s="105"/>
      <c r="AC1046" s="105"/>
      <c r="AD1046" s="105"/>
      <c r="AE1046" s="105"/>
      <c r="AF1046" s="105"/>
      <c r="AG1046" s="105"/>
      <c r="AH1046" s="105"/>
      <c r="AI1046" s="105"/>
      <c r="AJ1046" s="105"/>
      <c r="AK1046" s="105"/>
      <c r="AL1046" s="105"/>
      <c r="AM1046" s="105"/>
      <c r="AN1046" s="105"/>
      <c r="AO1046" s="105"/>
      <c r="AP1046" s="105"/>
      <c r="AQ1046" s="105"/>
      <c r="AR1046" s="105"/>
      <c r="AS1046" s="105"/>
      <c r="AT1046" s="105"/>
      <c r="AU1046" s="105"/>
      <c r="AV1046" s="105"/>
      <c r="AW1046" s="105"/>
      <c r="AX1046" s="105"/>
      <c r="AY1046" s="105"/>
      <c r="AZ1046" s="105"/>
      <c r="BA1046" s="105"/>
      <c r="BB1046" s="105"/>
      <c r="BC1046" s="105"/>
      <c r="BD1046" s="105"/>
      <c r="BE1046" s="105"/>
      <c r="BF1046" s="105"/>
      <c r="BG1046" s="105"/>
      <c r="BH1046" s="105"/>
      <c r="BI1046" s="105"/>
      <c r="BJ1046" s="105"/>
      <c r="BK1046" s="105"/>
      <c r="BL1046" s="105"/>
      <c r="BM1046" s="105"/>
      <c r="BN1046" s="105"/>
      <c r="BO1046" s="105"/>
      <c r="BP1046" s="105"/>
      <c r="BQ1046" s="105"/>
      <c r="BR1046" s="105"/>
      <c r="BS1046" s="105"/>
      <c r="BT1046" s="105"/>
      <c r="BU1046" s="105"/>
      <c r="BV1046" s="105"/>
      <c r="BW1046" s="105"/>
      <c r="BX1046" s="105"/>
      <c r="BY1046" s="105"/>
      <c r="BZ1046" s="105"/>
      <c r="CA1046" s="105"/>
      <c r="CB1046" s="105"/>
      <c r="CC1046" s="105"/>
      <c r="CD1046" s="105"/>
      <c r="CE1046" s="105"/>
      <c r="CF1046" s="105"/>
      <c r="CG1046" s="105"/>
    </row>
    <row r="1047" spans="1:85" s="245" customFormat="1" ht="69.650000000000006" customHeight="1" thickBot="1" x14ac:dyDescent="0.4">
      <c r="A1047" s="249"/>
      <c r="B1047" s="120"/>
      <c r="C1047" s="360" t="s">
        <v>2</v>
      </c>
      <c r="D1047" s="121"/>
      <c r="E1047" s="131" t="s">
        <v>206</v>
      </c>
      <c r="F1047" s="131" t="s">
        <v>444</v>
      </c>
      <c r="G1047" s="131" t="s">
        <v>208</v>
      </c>
      <c r="H1047" s="122" t="s">
        <v>94</v>
      </c>
      <c r="I1047" s="122" t="s">
        <v>95</v>
      </c>
      <c r="J1047" s="122" t="s">
        <v>96</v>
      </c>
      <c r="K1047" s="122" t="s">
        <v>216</v>
      </c>
      <c r="L1047" s="122" t="s">
        <v>218</v>
      </c>
      <c r="M1047" s="138" t="s">
        <v>1</v>
      </c>
      <c r="N1047" s="7"/>
      <c r="O1047" s="124">
        <v>208002</v>
      </c>
      <c r="P1047" s="106"/>
      <c r="Q1047" s="194" t="s">
        <v>128</v>
      </c>
      <c r="R1047" s="83" t="s">
        <v>4</v>
      </c>
      <c r="S1047" s="83" t="s">
        <v>5</v>
      </c>
      <c r="T1047" s="83" t="s">
        <v>6</v>
      </c>
      <c r="U1047" s="83" t="s">
        <v>7</v>
      </c>
      <c r="V1047" s="83" t="s">
        <v>8</v>
      </c>
      <c r="W1047" s="83" t="s">
        <v>9</v>
      </c>
      <c r="X1047" s="83" t="s">
        <v>10</v>
      </c>
      <c r="Y1047" s="83" t="s">
        <v>11</v>
      </c>
      <c r="Z1047" s="83" t="s">
        <v>12</v>
      </c>
      <c r="AA1047" s="83" t="s">
        <v>13</v>
      </c>
      <c r="AB1047" s="83" t="s">
        <v>14</v>
      </c>
      <c r="AC1047" s="83" t="s">
        <v>15</v>
      </c>
      <c r="AD1047" s="83" t="s">
        <v>16</v>
      </c>
      <c r="AE1047" s="83" t="s">
        <v>17</v>
      </c>
      <c r="AF1047" s="83" t="s">
        <v>18</v>
      </c>
      <c r="AG1047" s="83" t="s">
        <v>19</v>
      </c>
      <c r="AH1047" s="83" t="s">
        <v>20</v>
      </c>
      <c r="AI1047" s="83" t="s">
        <v>21</v>
      </c>
      <c r="AJ1047" s="83" t="s">
        <v>22</v>
      </c>
      <c r="AK1047" s="83" t="s">
        <v>23</v>
      </c>
      <c r="AL1047" s="83" t="s">
        <v>24</v>
      </c>
      <c r="AM1047" s="83" t="s">
        <v>25</v>
      </c>
      <c r="AN1047" s="83" t="s">
        <v>26</v>
      </c>
      <c r="AO1047" s="83" t="s">
        <v>27</v>
      </c>
      <c r="AP1047" s="83" t="s">
        <v>28</v>
      </c>
      <c r="AQ1047" s="83" t="s">
        <v>29</v>
      </c>
      <c r="AR1047" s="83" t="s">
        <v>30</v>
      </c>
      <c r="AS1047" s="83" t="s">
        <v>31</v>
      </c>
      <c r="AT1047" s="83" t="s">
        <v>32</v>
      </c>
      <c r="AU1047" s="83" t="s">
        <v>33</v>
      </c>
      <c r="AV1047" s="83" t="s">
        <v>34</v>
      </c>
      <c r="AW1047" s="83" t="s">
        <v>35</v>
      </c>
      <c r="AX1047" s="83" t="s">
        <v>36</v>
      </c>
      <c r="AY1047" s="83" t="s">
        <v>37</v>
      </c>
      <c r="AZ1047" s="83" t="s">
        <v>38</v>
      </c>
      <c r="BA1047" s="83" t="s">
        <v>39</v>
      </c>
      <c r="BB1047" s="83" t="s">
        <v>40</v>
      </c>
      <c r="BC1047" s="83" t="s">
        <v>41</v>
      </c>
      <c r="BD1047" s="83" t="s">
        <v>42</v>
      </c>
      <c r="BE1047" s="83" t="s">
        <v>43</v>
      </c>
      <c r="BF1047" s="83" t="s">
        <v>44</v>
      </c>
      <c r="BG1047" s="83" t="s">
        <v>45</v>
      </c>
      <c r="BH1047" s="83" t="s">
        <v>46</v>
      </c>
      <c r="BI1047" s="83" t="s">
        <v>47</v>
      </c>
      <c r="BJ1047" s="83" t="s">
        <v>48</v>
      </c>
      <c r="BK1047" s="83" t="s">
        <v>49</v>
      </c>
      <c r="BL1047" s="83" t="s">
        <v>50</v>
      </c>
      <c r="BM1047" s="83" t="s">
        <v>51</v>
      </c>
      <c r="BN1047" s="134" t="s">
        <v>163</v>
      </c>
      <c r="BO1047" s="135" t="s">
        <v>164</v>
      </c>
      <c r="BP1047" s="135" t="s">
        <v>146</v>
      </c>
      <c r="BQ1047" s="135" t="s">
        <v>214</v>
      </c>
      <c r="BR1047" s="106"/>
      <c r="BS1047" s="368" t="s">
        <v>238</v>
      </c>
      <c r="BT1047" s="369"/>
      <c r="BU1047" s="369"/>
      <c r="BV1047" s="369"/>
      <c r="BW1047" s="369"/>
      <c r="BX1047" s="369"/>
      <c r="BY1047" s="369"/>
      <c r="BZ1047" s="369"/>
      <c r="CA1047" s="369"/>
      <c r="CB1047" s="369"/>
      <c r="CC1047" s="369"/>
      <c r="CD1047" s="369"/>
      <c r="CE1047" s="369"/>
      <c r="CF1047" s="369"/>
      <c r="CG1047" s="369"/>
    </row>
    <row r="1048" spans="1:85" s="245" customFormat="1" ht="21" hidden="1" customHeight="1" x14ac:dyDescent="0.35">
      <c r="A1048" s="250"/>
      <c r="B1048" s="113"/>
      <c r="C1048" s="361"/>
      <c r="D1048" s="125"/>
      <c r="E1048" s="125"/>
      <c r="F1048" s="125"/>
      <c r="G1048" s="125"/>
      <c r="H1048" s="370" t="s">
        <v>250</v>
      </c>
      <c r="I1048" s="371" t="s">
        <v>425</v>
      </c>
      <c r="J1048" s="357" t="s">
        <v>97</v>
      </c>
      <c r="K1048" s="357" t="s">
        <v>217</v>
      </c>
      <c r="L1048" s="137"/>
      <c r="M1048" s="373" t="s">
        <v>93</v>
      </c>
      <c r="N1048" s="7"/>
      <c r="O1048" s="375" t="s">
        <v>3</v>
      </c>
      <c r="P1048" s="106"/>
      <c r="Q1048" s="84"/>
      <c r="R1048" s="74">
        <f>MONTH(Úvod!$F$10)</f>
        <v>1</v>
      </c>
      <c r="S1048" s="75">
        <f t="shared" ref="S1048" si="19732">IF(R1048=12,1,R1048+1)</f>
        <v>2</v>
      </c>
      <c r="T1048" s="75">
        <f t="shared" ref="T1048" si="19733">IF(S1048=12,1,S1048+1)</f>
        <v>3</v>
      </c>
      <c r="U1048" s="76">
        <f t="shared" ref="U1048" si="19734">IF(T1048=12,1,T1048+1)</f>
        <v>4</v>
      </c>
      <c r="V1048" s="76">
        <f t="shared" ref="V1048" si="19735">IF(U1048=12,1,U1048+1)</f>
        <v>5</v>
      </c>
      <c r="W1048" s="76">
        <f t="shared" ref="W1048" si="19736">IF(V1048=12,1,V1048+1)</f>
        <v>6</v>
      </c>
      <c r="X1048" s="76">
        <f t="shared" ref="X1048" si="19737">IF(W1048=12,1,W1048+1)</f>
        <v>7</v>
      </c>
      <c r="Y1048" s="76">
        <f t="shared" ref="Y1048" si="19738">IF(X1048=12,1,X1048+1)</f>
        <v>8</v>
      </c>
      <c r="Z1048" s="76">
        <f t="shared" ref="Z1048" si="19739">IF(Y1048=12,1,Y1048+1)</f>
        <v>9</v>
      </c>
      <c r="AA1048" s="76">
        <f>IF(Z1048=12,1,Z1048+1)</f>
        <v>10</v>
      </c>
      <c r="AB1048" s="76">
        <f t="shared" ref="AB1048" si="19740">IF(AA1048=12,1,AA1048+1)</f>
        <v>11</v>
      </c>
      <c r="AC1048" s="76">
        <f t="shared" ref="AC1048" si="19741">IF(AB1048=12,1,AB1048+1)</f>
        <v>12</v>
      </c>
      <c r="AD1048" s="76">
        <f t="shared" ref="AD1048" si="19742">IF(AC1048=12,1,AC1048+1)</f>
        <v>1</v>
      </c>
      <c r="AE1048" s="76">
        <f t="shared" ref="AE1048" si="19743">IF(AD1048=12,1,AD1048+1)</f>
        <v>2</v>
      </c>
      <c r="AF1048" s="76">
        <f t="shared" ref="AF1048" si="19744">IF(AE1048=12,1,AE1048+1)</f>
        <v>3</v>
      </c>
      <c r="AG1048" s="76">
        <f t="shared" ref="AG1048" si="19745">IF(AF1048=12,1,AF1048+1)</f>
        <v>4</v>
      </c>
      <c r="AH1048" s="76">
        <f t="shared" ref="AH1048" si="19746">IF(AG1048=12,1,AG1048+1)</f>
        <v>5</v>
      </c>
      <c r="AI1048" s="76">
        <f t="shared" ref="AI1048" si="19747">IF(AH1048=12,1,AH1048+1)</f>
        <v>6</v>
      </c>
      <c r="AJ1048" s="76">
        <f>IF(AI1048=12,1,AI1048+1)</f>
        <v>7</v>
      </c>
      <c r="AK1048" s="76">
        <f t="shared" ref="AK1048" si="19748">IF(AJ1048=12,1,AJ1048+1)</f>
        <v>8</v>
      </c>
      <c r="AL1048" s="76">
        <f t="shared" ref="AL1048" si="19749">IF(AK1048=12,1,AK1048+1)</f>
        <v>9</v>
      </c>
      <c r="AM1048" s="76">
        <f t="shared" ref="AM1048" si="19750">IF(AL1048=12,1,AL1048+1)</f>
        <v>10</v>
      </c>
      <c r="AN1048" s="76">
        <f t="shared" ref="AN1048" si="19751">IF(AM1048=12,1,AM1048+1)</f>
        <v>11</v>
      </c>
      <c r="AO1048" s="76">
        <f t="shared" ref="AO1048" si="19752">IF(AN1048=12,1,AN1048+1)</f>
        <v>12</v>
      </c>
      <c r="AP1048" s="76">
        <f t="shared" ref="AP1048" si="19753">IF(AO1048=12,1,AO1048+1)</f>
        <v>1</v>
      </c>
      <c r="AQ1048" s="76">
        <f t="shared" ref="AQ1048" si="19754">IF(AP1048=12,1,AP1048+1)</f>
        <v>2</v>
      </c>
      <c r="AR1048" s="76">
        <f t="shared" ref="AR1048" si="19755">IF(AQ1048=12,1,AQ1048+1)</f>
        <v>3</v>
      </c>
      <c r="AS1048" s="76">
        <f t="shared" ref="AS1048" si="19756">IF(AR1048=12,1,AR1048+1)</f>
        <v>4</v>
      </c>
      <c r="AT1048" s="76">
        <f t="shared" ref="AT1048" si="19757">IF(AS1048=12,1,AS1048+1)</f>
        <v>5</v>
      </c>
      <c r="AU1048" s="76">
        <f t="shared" ref="AU1048" si="19758">IF(AT1048=12,1,AT1048+1)</f>
        <v>6</v>
      </c>
      <c r="AV1048" s="76">
        <f t="shared" ref="AV1048" si="19759">IF(AU1048=12,1,AU1048+1)</f>
        <v>7</v>
      </c>
      <c r="AW1048" s="76">
        <f t="shared" ref="AW1048" si="19760">IF(AV1048=12,1,AV1048+1)</f>
        <v>8</v>
      </c>
      <c r="AX1048" s="76">
        <f t="shared" ref="AX1048" si="19761">IF(AW1048=12,1,AW1048+1)</f>
        <v>9</v>
      </c>
      <c r="AY1048" s="76">
        <f t="shared" ref="AY1048" si="19762">IF(AX1048=12,1,AX1048+1)</f>
        <v>10</v>
      </c>
      <c r="AZ1048" s="76">
        <f t="shared" ref="AZ1048" si="19763">IF(AY1048=12,1,AY1048+1)</f>
        <v>11</v>
      </c>
      <c r="BA1048" s="76">
        <f t="shared" ref="BA1048" si="19764">IF(AZ1048=12,1,AZ1048+1)</f>
        <v>12</v>
      </c>
      <c r="BB1048" s="76">
        <f t="shared" ref="BB1048" si="19765">IF(BA1048=12,1,BA1048+1)</f>
        <v>1</v>
      </c>
      <c r="BC1048" s="76">
        <f t="shared" ref="BC1048" si="19766">IF(BB1048=12,1,BB1048+1)</f>
        <v>2</v>
      </c>
      <c r="BD1048" s="76">
        <f t="shared" ref="BD1048" si="19767">IF(BC1048=12,1,BC1048+1)</f>
        <v>3</v>
      </c>
      <c r="BE1048" s="76">
        <f t="shared" ref="BE1048" si="19768">IF(BD1048=12,1,BD1048+1)</f>
        <v>4</v>
      </c>
      <c r="BF1048" s="76">
        <f t="shared" ref="BF1048" si="19769">IF(BE1048=12,1,BE1048+1)</f>
        <v>5</v>
      </c>
      <c r="BG1048" s="76">
        <f t="shared" ref="BG1048" si="19770">IF(BF1048=12,1,BF1048+1)</f>
        <v>6</v>
      </c>
      <c r="BH1048" s="76">
        <f t="shared" ref="BH1048" si="19771">IF(BG1048=12,1,BG1048+1)</f>
        <v>7</v>
      </c>
      <c r="BI1048" s="76">
        <f t="shared" ref="BI1048" si="19772">IF(BH1048=12,1,BH1048+1)</f>
        <v>8</v>
      </c>
      <c r="BJ1048" s="76">
        <f t="shared" ref="BJ1048" si="19773">IF(BI1048=12,1,BI1048+1)</f>
        <v>9</v>
      </c>
      <c r="BK1048" s="76">
        <f t="shared" ref="BK1048" si="19774">IF(BJ1048=12,1,BJ1048+1)</f>
        <v>10</v>
      </c>
      <c r="BL1048" s="76">
        <f t="shared" ref="BL1048" si="19775">IF(BK1048=12,1,BK1048+1)</f>
        <v>11</v>
      </c>
      <c r="BM1048" s="76">
        <f t="shared" ref="BM1048" si="19776">IF(BL1048=12,1,BL1048+1)</f>
        <v>12</v>
      </c>
      <c r="BN1048" s="81"/>
      <c r="BO1048" s="78"/>
      <c r="BP1048" s="78"/>
      <c r="BQ1048" s="78"/>
      <c r="BR1048" s="106"/>
      <c r="BS1048" s="106"/>
      <c r="BT1048" s="106"/>
      <c r="BU1048" s="106"/>
      <c r="BV1048" s="106"/>
      <c r="BW1048" s="106"/>
      <c r="BX1048" s="106"/>
      <c r="BY1048" s="106"/>
      <c r="BZ1048" s="106"/>
      <c r="CA1048" s="106"/>
      <c r="CB1048" s="106"/>
      <c r="CC1048" s="106"/>
      <c r="CD1048" s="106"/>
      <c r="CE1048" s="106"/>
      <c r="CF1048" s="106"/>
      <c r="CG1048" s="106"/>
    </row>
    <row r="1049" spans="1:85" s="245" customFormat="1" ht="18" hidden="1" customHeight="1" x14ac:dyDescent="0.35">
      <c r="A1049" s="250"/>
      <c r="B1049" s="113"/>
      <c r="C1049" s="361"/>
      <c r="D1049" s="125"/>
      <c r="E1049" s="125"/>
      <c r="F1049" s="125"/>
      <c r="G1049" s="125"/>
      <c r="H1049" s="370"/>
      <c r="I1049" s="371"/>
      <c r="J1049" s="357"/>
      <c r="K1049" s="357"/>
      <c r="L1049" s="137"/>
      <c r="M1049" s="373"/>
      <c r="N1049" s="7"/>
      <c r="O1049" s="376"/>
      <c r="P1049" s="106"/>
      <c r="Q1049" s="77"/>
      <c r="R1049" s="59">
        <f t="shared" ref="R1049:BM1049" si="19777">VALUE(_xlfn.CONCAT(R1048,".",R1051))</f>
        <v>1</v>
      </c>
      <c r="S1049" s="73">
        <f t="shared" si="19777"/>
        <v>32</v>
      </c>
      <c r="T1049" s="73">
        <f t="shared" si="19777"/>
        <v>61</v>
      </c>
      <c r="U1049" s="73">
        <f t="shared" si="19777"/>
        <v>92</v>
      </c>
      <c r="V1049" s="73">
        <f t="shared" si="19777"/>
        <v>122</v>
      </c>
      <c r="W1049" s="73">
        <f t="shared" si="19777"/>
        <v>153</v>
      </c>
      <c r="X1049" s="73">
        <f t="shared" si="19777"/>
        <v>183</v>
      </c>
      <c r="Y1049" s="73">
        <f t="shared" si="19777"/>
        <v>214</v>
      </c>
      <c r="Z1049" s="73">
        <f t="shared" si="19777"/>
        <v>245</v>
      </c>
      <c r="AA1049" s="73">
        <f t="shared" si="19777"/>
        <v>275</v>
      </c>
      <c r="AB1049" s="73">
        <f t="shared" si="19777"/>
        <v>306</v>
      </c>
      <c r="AC1049" s="73">
        <f t="shared" si="19777"/>
        <v>336</v>
      </c>
      <c r="AD1049" s="73">
        <f t="shared" si="19777"/>
        <v>367</v>
      </c>
      <c r="AE1049" s="73">
        <f t="shared" si="19777"/>
        <v>398</v>
      </c>
      <c r="AF1049" s="73">
        <f t="shared" si="19777"/>
        <v>426</v>
      </c>
      <c r="AG1049" s="73">
        <f t="shared" si="19777"/>
        <v>457</v>
      </c>
      <c r="AH1049" s="73">
        <f t="shared" si="19777"/>
        <v>487</v>
      </c>
      <c r="AI1049" s="73">
        <f t="shared" si="19777"/>
        <v>518</v>
      </c>
      <c r="AJ1049" s="73">
        <f t="shared" si="19777"/>
        <v>548</v>
      </c>
      <c r="AK1049" s="73">
        <f t="shared" si="19777"/>
        <v>579</v>
      </c>
      <c r="AL1049" s="73">
        <f t="shared" si="19777"/>
        <v>610</v>
      </c>
      <c r="AM1049" s="73">
        <f t="shared" si="19777"/>
        <v>640</v>
      </c>
      <c r="AN1049" s="73">
        <f t="shared" si="19777"/>
        <v>671</v>
      </c>
      <c r="AO1049" s="73">
        <f t="shared" si="19777"/>
        <v>701</v>
      </c>
      <c r="AP1049" s="73">
        <f t="shared" si="19777"/>
        <v>732</v>
      </c>
      <c r="AQ1049" s="73">
        <f t="shared" si="19777"/>
        <v>763</v>
      </c>
      <c r="AR1049" s="73">
        <f t="shared" si="19777"/>
        <v>791</v>
      </c>
      <c r="AS1049" s="73">
        <f t="shared" si="19777"/>
        <v>822</v>
      </c>
      <c r="AT1049" s="73">
        <f t="shared" si="19777"/>
        <v>852</v>
      </c>
      <c r="AU1049" s="73">
        <f t="shared" si="19777"/>
        <v>883</v>
      </c>
      <c r="AV1049" s="73">
        <f t="shared" si="19777"/>
        <v>913</v>
      </c>
      <c r="AW1049" s="73">
        <f t="shared" si="19777"/>
        <v>944</v>
      </c>
      <c r="AX1049" s="73">
        <f t="shared" si="19777"/>
        <v>975</v>
      </c>
      <c r="AY1049" s="73">
        <f t="shared" si="19777"/>
        <v>1005</v>
      </c>
      <c r="AZ1049" s="73">
        <f t="shared" si="19777"/>
        <v>1036</v>
      </c>
      <c r="BA1049" s="73">
        <f t="shared" si="19777"/>
        <v>1066</v>
      </c>
      <c r="BB1049" s="73">
        <f t="shared" si="19777"/>
        <v>1097</v>
      </c>
      <c r="BC1049" s="73">
        <f t="shared" si="19777"/>
        <v>1128</v>
      </c>
      <c r="BD1049" s="73">
        <f t="shared" si="19777"/>
        <v>1156</v>
      </c>
      <c r="BE1049" s="73">
        <f t="shared" si="19777"/>
        <v>1187</v>
      </c>
      <c r="BF1049" s="73">
        <f t="shared" si="19777"/>
        <v>1217</v>
      </c>
      <c r="BG1049" s="73">
        <f t="shared" si="19777"/>
        <v>1248</v>
      </c>
      <c r="BH1049" s="73">
        <f t="shared" si="19777"/>
        <v>1278</v>
      </c>
      <c r="BI1049" s="73">
        <f t="shared" si="19777"/>
        <v>1309</v>
      </c>
      <c r="BJ1049" s="73">
        <f t="shared" si="19777"/>
        <v>1340</v>
      </c>
      <c r="BK1049" s="73">
        <f t="shared" si="19777"/>
        <v>1370</v>
      </c>
      <c r="BL1049" s="73">
        <f t="shared" si="19777"/>
        <v>1401</v>
      </c>
      <c r="BM1049" s="73">
        <f t="shared" si="19777"/>
        <v>1431</v>
      </c>
      <c r="BN1049" s="82"/>
      <c r="BO1049" s="79"/>
      <c r="BP1049" s="79"/>
      <c r="BQ1049" s="79"/>
      <c r="BR1049" s="106"/>
      <c r="BS1049" s="106"/>
      <c r="BT1049" s="106"/>
      <c r="BU1049" s="106"/>
      <c r="BV1049" s="106"/>
      <c r="BW1049" s="106"/>
      <c r="BX1049" s="106"/>
      <c r="BY1049" s="106"/>
      <c r="BZ1049" s="106"/>
      <c r="CA1049" s="106"/>
      <c r="CB1049" s="106"/>
      <c r="CC1049" s="106"/>
      <c r="CD1049" s="106"/>
      <c r="CE1049" s="106"/>
      <c r="CF1049" s="106"/>
      <c r="CG1049" s="106"/>
    </row>
    <row r="1050" spans="1:85" s="245" customFormat="1" ht="18" customHeight="1" x14ac:dyDescent="0.35">
      <c r="A1050" s="250"/>
      <c r="B1050" s="113"/>
      <c r="C1050" s="361"/>
      <c r="D1050" s="125"/>
      <c r="E1050" s="357" t="s">
        <v>207</v>
      </c>
      <c r="F1050" s="357" t="s">
        <v>207</v>
      </c>
      <c r="G1050" s="357" t="s">
        <v>207</v>
      </c>
      <c r="H1050" s="370"/>
      <c r="I1050" s="371"/>
      <c r="J1050" s="357"/>
      <c r="K1050" s="357"/>
      <c r="L1050" s="357" t="s">
        <v>219</v>
      </c>
      <c r="M1050" s="373"/>
      <c r="N1050" s="7"/>
      <c r="O1050" s="376"/>
      <c r="P1050" s="106"/>
      <c r="Q1050" s="77"/>
      <c r="R1050" s="60" t="str">
        <f>VLOOKUP(R1048,'Podpůrná data'!$I$188:$J$199,2)</f>
        <v>leden</v>
      </c>
      <c r="S1050" s="60" t="str">
        <f>VLOOKUP(S1048,'Podpůrná data'!$I$188:$J$199,2)</f>
        <v>únor</v>
      </c>
      <c r="T1050" s="60" t="str">
        <f>VLOOKUP(T1048,'Podpůrná data'!$I$188:$J$199,2)</f>
        <v>březen</v>
      </c>
      <c r="U1050" s="60" t="str">
        <f>VLOOKUP(U1048,'Podpůrná data'!$I$188:$J$199,2)</f>
        <v>duben</v>
      </c>
      <c r="V1050" s="60" t="str">
        <f>VLOOKUP(V1048,'Podpůrná data'!$I$188:$J$199,2)</f>
        <v>květen</v>
      </c>
      <c r="W1050" s="60" t="str">
        <f>VLOOKUP(W1048,'Podpůrná data'!$I$188:$J$199,2)</f>
        <v>červen</v>
      </c>
      <c r="X1050" s="60" t="str">
        <f>VLOOKUP(X1048,'Podpůrná data'!$I$188:$J$199,2)</f>
        <v>červenec</v>
      </c>
      <c r="Y1050" s="60" t="str">
        <f>VLOOKUP(Y1048,'Podpůrná data'!$I$188:$J$199,2)</f>
        <v>srpen</v>
      </c>
      <c r="Z1050" s="60" t="str">
        <f>VLOOKUP(Z1048,'Podpůrná data'!$I$188:$J$199,2)</f>
        <v>září</v>
      </c>
      <c r="AA1050" s="60" t="str">
        <f>VLOOKUP(AA1048,'Podpůrná data'!$I$188:$J$199,2)</f>
        <v>říjen</v>
      </c>
      <c r="AB1050" s="60" t="str">
        <f>VLOOKUP(AB1048,'Podpůrná data'!$I$188:$J$199,2)</f>
        <v>listopad</v>
      </c>
      <c r="AC1050" s="60" t="str">
        <f>VLOOKUP(AC1048,'Podpůrná data'!$I$188:$J$199,2)</f>
        <v>prosinec</v>
      </c>
      <c r="AD1050" s="60" t="str">
        <f>VLOOKUP(AD1048,'Podpůrná data'!$I$188:$J$199,2)</f>
        <v>leden</v>
      </c>
      <c r="AE1050" s="60" t="str">
        <f>VLOOKUP(AE1048,'Podpůrná data'!$I$188:$J$199,2)</f>
        <v>únor</v>
      </c>
      <c r="AF1050" s="60" t="str">
        <f>VLOOKUP(AF1048,'Podpůrná data'!$I$188:$J$199,2)</f>
        <v>březen</v>
      </c>
      <c r="AG1050" s="60" t="str">
        <f>VLOOKUP(AG1048,'Podpůrná data'!$I$188:$J$199,2)</f>
        <v>duben</v>
      </c>
      <c r="AH1050" s="60" t="str">
        <f>VLOOKUP(AH1048,'Podpůrná data'!$I$188:$J$199,2)</f>
        <v>květen</v>
      </c>
      <c r="AI1050" s="60" t="str">
        <f>VLOOKUP(AI1048,'Podpůrná data'!$I$188:$J$199,2)</f>
        <v>červen</v>
      </c>
      <c r="AJ1050" s="60" t="str">
        <f>VLOOKUP(AJ1048,'Podpůrná data'!$I$188:$J$199,2)</f>
        <v>červenec</v>
      </c>
      <c r="AK1050" s="60" t="str">
        <f>VLOOKUP(AK1048,'Podpůrná data'!$I$188:$J$199,2)</f>
        <v>srpen</v>
      </c>
      <c r="AL1050" s="60" t="str">
        <f>VLOOKUP(AL1048,'Podpůrná data'!$I$188:$J$199,2)</f>
        <v>září</v>
      </c>
      <c r="AM1050" s="60" t="str">
        <f>VLOOKUP(AM1048,'Podpůrná data'!$I$188:$J$199,2)</f>
        <v>říjen</v>
      </c>
      <c r="AN1050" s="60" t="str">
        <f>VLOOKUP(AN1048,'Podpůrná data'!$I$188:$J$199,2)</f>
        <v>listopad</v>
      </c>
      <c r="AO1050" s="60" t="str">
        <f>VLOOKUP(AO1048,'Podpůrná data'!$I$188:$J$199,2)</f>
        <v>prosinec</v>
      </c>
      <c r="AP1050" s="60" t="str">
        <f>VLOOKUP(AP1048,'Podpůrná data'!$I$188:$J$199,2)</f>
        <v>leden</v>
      </c>
      <c r="AQ1050" s="60" t="str">
        <f>VLOOKUP(AQ1048,'Podpůrná data'!$I$188:$J$199,2)</f>
        <v>únor</v>
      </c>
      <c r="AR1050" s="60" t="str">
        <f>VLOOKUP(AR1048,'Podpůrná data'!$I$188:$J$199,2)</f>
        <v>březen</v>
      </c>
      <c r="AS1050" s="60" t="str">
        <f>VLOOKUP(AS1048,'Podpůrná data'!$I$188:$J$199,2)</f>
        <v>duben</v>
      </c>
      <c r="AT1050" s="60" t="str">
        <f>VLOOKUP(AT1048,'Podpůrná data'!$I$188:$J$199,2)</f>
        <v>květen</v>
      </c>
      <c r="AU1050" s="60" t="str">
        <f>VLOOKUP(AU1048,'Podpůrná data'!$I$188:$J$199,2)</f>
        <v>červen</v>
      </c>
      <c r="AV1050" s="60" t="str">
        <f>VLOOKUP(AV1048,'Podpůrná data'!$I$188:$J$199,2)</f>
        <v>červenec</v>
      </c>
      <c r="AW1050" s="60" t="str">
        <f>VLOOKUP(AW1048,'Podpůrná data'!$I$188:$J$199,2)</f>
        <v>srpen</v>
      </c>
      <c r="AX1050" s="60" t="str">
        <f>VLOOKUP(AX1048,'Podpůrná data'!$I$188:$J$199,2)</f>
        <v>září</v>
      </c>
      <c r="AY1050" s="60" t="str">
        <f>VLOOKUP(AY1048,'Podpůrná data'!$I$188:$J$199,2)</f>
        <v>říjen</v>
      </c>
      <c r="AZ1050" s="60" t="str">
        <f>VLOOKUP(AZ1048,'Podpůrná data'!$I$188:$J$199,2)</f>
        <v>listopad</v>
      </c>
      <c r="BA1050" s="60" t="str">
        <f>VLOOKUP(BA1048,'Podpůrná data'!$I$188:$J$199,2)</f>
        <v>prosinec</v>
      </c>
      <c r="BB1050" s="60" t="str">
        <f>VLOOKUP(BB1048,'Podpůrná data'!$I$188:$J$199,2)</f>
        <v>leden</v>
      </c>
      <c r="BC1050" s="60" t="str">
        <f>VLOOKUP(BC1048,'Podpůrná data'!$I$188:$J$199,2)</f>
        <v>únor</v>
      </c>
      <c r="BD1050" s="60" t="str">
        <f>VLOOKUP(BD1048,'Podpůrná data'!$I$188:$J$199,2)</f>
        <v>březen</v>
      </c>
      <c r="BE1050" s="60" t="str">
        <f>VLOOKUP(BE1048,'Podpůrná data'!$I$188:$J$199,2)</f>
        <v>duben</v>
      </c>
      <c r="BF1050" s="60" t="str">
        <f>VLOOKUP(BF1048,'Podpůrná data'!$I$188:$J$199,2)</f>
        <v>květen</v>
      </c>
      <c r="BG1050" s="60" t="str">
        <f>VLOOKUP(BG1048,'Podpůrná data'!$I$188:$J$199,2)</f>
        <v>červen</v>
      </c>
      <c r="BH1050" s="60" t="str">
        <f>VLOOKUP(BH1048,'Podpůrná data'!$I$188:$J$199,2)</f>
        <v>červenec</v>
      </c>
      <c r="BI1050" s="60" t="str">
        <f>VLOOKUP(BI1048,'Podpůrná data'!$I$188:$J$199,2)</f>
        <v>srpen</v>
      </c>
      <c r="BJ1050" s="60" t="str">
        <f>VLOOKUP(BJ1048,'Podpůrná data'!$I$188:$J$199,2)</f>
        <v>září</v>
      </c>
      <c r="BK1050" s="60" t="str">
        <f>VLOOKUP(BK1048,'Podpůrná data'!$I$188:$J$199,2)</f>
        <v>říjen</v>
      </c>
      <c r="BL1050" s="60" t="str">
        <f>VLOOKUP(BL1048,'Podpůrná data'!$I$188:$J$199,2)</f>
        <v>listopad</v>
      </c>
      <c r="BM1050" s="60" t="str">
        <f>VLOOKUP(BM1048,'Podpůrná data'!$I$188:$J$199,2)</f>
        <v>prosinec</v>
      </c>
      <c r="BN1050" s="171"/>
      <c r="BO1050" s="175"/>
      <c r="BP1050" s="197"/>
      <c r="BQ1050" s="197"/>
      <c r="BR1050" s="106"/>
      <c r="BS1050" s="179" t="s">
        <v>105</v>
      </c>
      <c r="BT1050" s="179" t="s">
        <v>106</v>
      </c>
      <c r="BU1050" s="179" t="s">
        <v>107</v>
      </c>
      <c r="BV1050" s="179" t="s">
        <v>108</v>
      </c>
      <c r="BW1050" s="179" t="s">
        <v>109</v>
      </c>
      <c r="BX1050" s="179" t="s">
        <v>110</v>
      </c>
      <c r="BY1050" s="179" t="s">
        <v>111</v>
      </c>
      <c r="BZ1050" s="179" t="s">
        <v>112</v>
      </c>
      <c r="CA1050" s="179" t="s">
        <v>113</v>
      </c>
      <c r="CB1050" s="179" t="s">
        <v>155</v>
      </c>
      <c r="CC1050" s="179" t="s">
        <v>156</v>
      </c>
      <c r="CD1050" s="179" t="s">
        <v>157</v>
      </c>
      <c r="CE1050" s="179" t="s">
        <v>202</v>
      </c>
      <c r="CF1050" s="179" t="s">
        <v>203</v>
      </c>
      <c r="CG1050" s="179" t="s">
        <v>204</v>
      </c>
    </row>
    <row r="1051" spans="1:85" s="245" customFormat="1" ht="16.399999999999999" customHeight="1" x14ac:dyDescent="0.35">
      <c r="A1051" s="250"/>
      <c r="B1051" s="113"/>
      <c r="C1051" s="361"/>
      <c r="D1051" s="125"/>
      <c r="E1051" s="357"/>
      <c r="F1051" s="357"/>
      <c r="G1051" s="357"/>
      <c r="H1051" s="370"/>
      <c r="I1051" s="371"/>
      <c r="J1051" s="357"/>
      <c r="K1051" s="357"/>
      <c r="L1051" s="357"/>
      <c r="M1051" s="373"/>
      <c r="N1051" s="7"/>
      <c r="O1051" s="376"/>
      <c r="P1051" s="106"/>
      <c r="Q1051" s="77"/>
      <c r="R1051" s="60">
        <f>YEAR(Úvod!$F$10)</f>
        <v>1900</v>
      </c>
      <c r="S1051" s="60">
        <f t="shared" ref="S1051" si="19778">IF(S1048=1,R1051+1,R1051)</f>
        <v>1900</v>
      </c>
      <c r="T1051" s="60">
        <f t="shared" ref="T1051" si="19779">IF(T1048=1,S1051+1,S1051)</f>
        <v>1900</v>
      </c>
      <c r="U1051" s="60">
        <f t="shared" ref="U1051" si="19780">IF(U1048=1,T1051+1,T1051)</f>
        <v>1900</v>
      </c>
      <c r="V1051" s="60">
        <f t="shared" ref="V1051" si="19781">IF(V1048=1,U1051+1,U1051)</f>
        <v>1900</v>
      </c>
      <c r="W1051" s="60">
        <f t="shared" ref="W1051" si="19782">IF(W1048=1,V1051+1,V1051)</f>
        <v>1900</v>
      </c>
      <c r="X1051" s="60">
        <f t="shared" ref="X1051" si="19783">IF(X1048=1,W1051+1,W1051)</f>
        <v>1900</v>
      </c>
      <c r="Y1051" s="60">
        <f t="shared" ref="Y1051" si="19784">IF(Y1048=1,X1051+1,X1051)</f>
        <v>1900</v>
      </c>
      <c r="Z1051" s="60">
        <f t="shared" ref="Z1051" si="19785">IF(Z1048=1,Y1051+1,Y1051)</f>
        <v>1900</v>
      </c>
      <c r="AA1051" s="60">
        <f t="shared" ref="AA1051" si="19786">IF(AA1048=1,Z1051+1,Z1051)</f>
        <v>1900</v>
      </c>
      <c r="AB1051" s="60">
        <f t="shared" ref="AB1051" si="19787">IF(AB1048=1,AA1051+1,AA1051)</f>
        <v>1900</v>
      </c>
      <c r="AC1051" s="60">
        <f t="shared" ref="AC1051" si="19788">IF(AC1048=1,AB1051+1,AB1051)</f>
        <v>1900</v>
      </c>
      <c r="AD1051" s="60">
        <f t="shared" ref="AD1051" si="19789">IF(AD1048=1,AC1051+1,AC1051)</f>
        <v>1901</v>
      </c>
      <c r="AE1051" s="60">
        <f t="shared" ref="AE1051" si="19790">IF(AE1048=1,AD1051+1,AD1051)</f>
        <v>1901</v>
      </c>
      <c r="AF1051" s="60">
        <f t="shared" ref="AF1051" si="19791">IF(AF1048=1,AE1051+1,AE1051)</f>
        <v>1901</v>
      </c>
      <c r="AG1051" s="60">
        <f t="shared" ref="AG1051" si="19792">IF(AG1048=1,AF1051+1,AF1051)</f>
        <v>1901</v>
      </c>
      <c r="AH1051" s="60">
        <f t="shared" ref="AH1051" si="19793">IF(AH1048=1,AG1051+1,AG1051)</f>
        <v>1901</v>
      </c>
      <c r="AI1051" s="60">
        <f t="shared" ref="AI1051" si="19794">IF(AI1048=1,AH1051+1,AH1051)</f>
        <v>1901</v>
      </c>
      <c r="AJ1051" s="60">
        <f t="shared" ref="AJ1051" si="19795">IF(AJ1048=1,AI1051+1,AI1051)</f>
        <v>1901</v>
      </c>
      <c r="AK1051" s="60">
        <f t="shared" ref="AK1051" si="19796">IF(AK1048=1,AJ1051+1,AJ1051)</f>
        <v>1901</v>
      </c>
      <c r="AL1051" s="60">
        <f t="shared" ref="AL1051" si="19797">IF(AL1048=1,AK1051+1,AK1051)</f>
        <v>1901</v>
      </c>
      <c r="AM1051" s="60">
        <f t="shared" ref="AM1051" si="19798">IF(AM1048=1,AL1051+1,AL1051)</f>
        <v>1901</v>
      </c>
      <c r="AN1051" s="60">
        <f t="shared" ref="AN1051" si="19799">IF(AN1048=1,AM1051+1,AM1051)</f>
        <v>1901</v>
      </c>
      <c r="AO1051" s="60">
        <f t="shared" ref="AO1051" si="19800">IF(AO1048=1,AN1051+1,AN1051)</f>
        <v>1901</v>
      </c>
      <c r="AP1051" s="60">
        <f t="shared" ref="AP1051" si="19801">IF(AP1048=1,AO1051+1,AO1051)</f>
        <v>1902</v>
      </c>
      <c r="AQ1051" s="60">
        <f t="shared" ref="AQ1051" si="19802">IF(AQ1048=1,AP1051+1,AP1051)</f>
        <v>1902</v>
      </c>
      <c r="AR1051" s="60">
        <f t="shared" ref="AR1051" si="19803">IF(AR1048=1,AQ1051+1,AQ1051)</f>
        <v>1902</v>
      </c>
      <c r="AS1051" s="60">
        <f t="shared" ref="AS1051" si="19804">IF(AS1048=1,AR1051+1,AR1051)</f>
        <v>1902</v>
      </c>
      <c r="AT1051" s="60">
        <f t="shared" ref="AT1051" si="19805">IF(AT1048=1,AS1051+1,AS1051)</f>
        <v>1902</v>
      </c>
      <c r="AU1051" s="60">
        <f t="shared" ref="AU1051" si="19806">IF(AU1048=1,AT1051+1,AT1051)</f>
        <v>1902</v>
      </c>
      <c r="AV1051" s="60">
        <f t="shared" ref="AV1051" si="19807">IF(AV1048=1,AU1051+1,AU1051)</f>
        <v>1902</v>
      </c>
      <c r="AW1051" s="60">
        <f t="shared" ref="AW1051" si="19808">IF(AW1048=1,AV1051+1,AV1051)</f>
        <v>1902</v>
      </c>
      <c r="AX1051" s="60">
        <f t="shared" ref="AX1051" si="19809">IF(AX1048=1,AW1051+1,AW1051)</f>
        <v>1902</v>
      </c>
      <c r="AY1051" s="60">
        <f t="shared" ref="AY1051" si="19810">IF(AY1048=1,AX1051+1,AX1051)</f>
        <v>1902</v>
      </c>
      <c r="AZ1051" s="60">
        <f t="shared" ref="AZ1051" si="19811">IF(AZ1048=1,AY1051+1,AY1051)</f>
        <v>1902</v>
      </c>
      <c r="BA1051" s="60">
        <f t="shared" ref="BA1051" si="19812">IF(BA1048=1,AZ1051+1,AZ1051)</f>
        <v>1902</v>
      </c>
      <c r="BB1051" s="60">
        <f t="shared" ref="BB1051" si="19813">IF(BB1048=1,BA1051+1,BA1051)</f>
        <v>1903</v>
      </c>
      <c r="BC1051" s="60">
        <f t="shared" ref="BC1051" si="19814">IF(BC1048=1,BB1051+1,BB1051)</f>
        <v>1903</v>
      </c>
      <c r="BD1051" s="60">
        <f t="shared" ref="BD1051" si="19815">IF(BD1048=1,BC1051+1,BC1051)</f>
        <v>1903</v>
      </c>
      <c r="BE1051" s="60">
        <f t="shared" ref="BE1051" si="19816">IF(BE1048=1,BD1051+1,BD1051)</f>
        <v>1903</v>
      </c>
      <c r="BF1051" s="60">
        <f t="shared" ref="BF1051" si="19817">IF(BF1048=1,BE1051+1,BE1051)</f>
        <v>1903</v>
      </c>
      <c r="BG1051" s="60">
        <f t="shared" ref="BG1051" si="19818">IF(BG1048=1,BF1051+1,BF1051)</f>
        <v>1903</v>
      </c>
      <c r="BH1051" s="60">
        <f t="shared" ref="BH1051" si="19819">IF(BH1048=1,BG1051+1,BG1051)</f>
        <v>1903</v>
      </c>
      <c r="BI1051" s="60">
        <f t="shared" ref="BI1051" si="19820">IF(BI1048=1,BH1051+1,BH1051)</f>
        <v>1903</v>
      </c>
      <c r="BJ1051" s="60">
        <f t="shared" ref="BJ1051" si="19821">IF(BJ1048=1,BI1051+1,BI1051)</f>
        <v>1903</v>
      </c>
      <c r="BK1051" s="60">
        <f t="shared" ref="BK1051" si="19822">IF(BK1048=1,BJ1051+1,BJ1051)</f>
        <v>1903</v>
      </c>
      <c r="BL1051" s="60">
        <f t="shared" ref="BL1051" si="19823">IF(BL1048=1,BK1051+1,BK1051)</f>
        <v>1903</v>
      </c>
      <c r="BM1051" s="60">
        <f t="shared" ref="BM1051" si="19824">IF(BM1048=1,BL1051+1,BL1051)</f>
        <v>1903</v>
      </c>
      <c r="BN1051" s="195"/>
      <c r="BO1051" s="196"/>
      <c r="BP1051" s="197"/>
      <c r="BQ1051" s="197"/>
      <c r="BR1051" s="106"/>
      <c r="BS1051" s="106"/>
      <c r="BT1051" s="106"/>
      <c r="BU1051" s="106"/>
      <c r="BV1051" s="106"/>
      <c r="BW1051" s="106"/>
      <c r="BX1051" s="106"/>
      <c r="BY1051" s="106"/>
      <c r="BZ1051" s="106"/>
      <c r="CA1051" s="106"/>
      <c r="CB1051" s="106"/>
      <c r="CC1051" s="106"/>
      <c r="CD1051" s="106"/>
      <c r="CE1051" s="106"/>
      <c r="CF1051" s="106"/>
      <c r="CG1051" s="106"/>
    </row>
    <row r="1052" spans="1:85" s="245" customFormat="1" ht="16.399999999999999" customHeight="1" x14ac:dyDescent="0.35">
      <c r="A1052" s="250"/>
      <c r="B1052" s="113"/>
      <c r="C1052" s="125"/>
      <c r="D1052" s="125"/>
      <c r="E1052" s="357"/>
      <c r="F1052" s="357"/>
      <c r="G1052" s="357"/>
      <c r="H1052" s="370"/>
      <c r="I1052" s="371"/>
      <c r="J1052" s="357"/>
      <c r="K1052" s="372"/>
      <c r="L1052" s="357"/>
      <c r="M1052" s="374"/>
      <c r="N1052" s="7"/>
      <c r="O1052" s="377"/>
      <c r="P1052" s="106"/>
      <c r="Q1052" s="63" t="s">
        <v>159</v>
      </c>
      <c r="R1052" s="251"/>
      <c r="S1052" s="251"/>
      <c r="T1052" s="251"/>
      <c r="U1052" s="251"/>
      <c r="V1052" s="251"/>
      <c r="W1052" s="251"/>
      <c r="X1052" s="251"/>
      <c r="Y1052" s="251"/>
      <c r="Z1052" s="251"/>
      <c r="AA1052" s="251"/>
      <c r="AB1052" s="251"/>
      <c r="AC1052" s="251"/>
      <c r="AD1052" s="251"/>
      <c r="AE1052" s="251"/>
      <c r="AF1052" s="251"/>
      <c r="AG1052" s="251"/>
      <c r="AH1052" s="251"/>
      <c r="AI1052" s="251"/>
      <c r="AJ1052" s="251"/>
      <c r="AK1052" s="251"/>
      <c r="AL1052" s="251"/>
      <c r="AM1052" s="251"/>
      <c r="AN1052" s="251"/>
      <c r="AO1052" s="251"/>
      <c r="AP1052" s="251"/>
      <c r="AQ1052" s="251"/>
      <c r="AR1052" s="251"/>
      <c r="AS1052" s="251"/>
      <c r="AT1052" s="251"/>
      <c r="AU1052" s="251"/>
      <c r="AV1052" s="251"/>
      <c r="AW1052" s="251"/>
      <c r="AX1052" s="251"/>
      <c r="AY1052" s="251"/>
      <c r="AZ1052" s="251"/>
      <c r="BA1052" s="251"/>
      <c r="BB1052" s="251"/>
      <c r="BC1052" s="251"/>
      <c r="BD1052" s="251"/>
      <c r="BE1052" s="251"/>
      <c r="BF1052" s="251"/>
      <c r="BG1052" s="251"/>
      <c r="BH1052" s="251"/>
      <c r="BI1052" s="251"/>
      <c r="BJ1052" s="251"/>
      <c r="BK1052" s="251"/>
      <c r="BL1052" s="251"/>
      <c r="BM1052" s="251"/>
      <c r="BN1052" s="195"/>
      <c r="BO1052" s="196"/>
      <c r="BP1052" s="197"/>
      <c r="BQ1052" s="197"/>
      <c r="BR1052" s="106"/>
      <c r="BS1052" s="106"/>
      <c r="BT1052" s="106"/>
      <c r="BU1052" s="106"/>
      <c r="BV1052" s="106"/>
      <c r="BW1052" s="106"/>
      <c r="BX1052" s="106"/>
      <c r="BY1052" s="106"/>
      <c r="BZ1052" s="106"/>
      <c r="CA1052" s="106"/>
      <c r="CB1052" s="106"/>
      <c r="CC1052" s="106"/>
      <c r="CD1052" s="106"/>
      <c r="CE1052" s="106"/>
      <c r="CF1052" s="106"/>
      <c r="CG1052" s="106"/>
    </row>
    <row r="1053" spans="1:85" s="245" customFormat="1" ht="23.5" customHeight="1" x14ac:dyDescent="0.35">
      <c r="A1053" s="243"/>
      <c r="B1053" s="126" t="s">
        <v>404</v>
      </c>
      <c r="C1053" s="359"/>
      <c r="D1053" s="359"/>
      <c r="E1053" s="252"/>
      <c r="F1053" s="252"/>
      <c r="G1053" s="241"/>
      <c r="H1053" s="253"/>
      <c r="I1053" s="254"/>
      <c r="J1053" s="253"/>
      <c r="K1053" s="205">
        <f>IF(J1053="",0,IF(J1053="ANO",'Podpůrná data'!$B$5,'Podpůrná data'!$B$3))</f>
        <v>0</v>
      </c>
      <c r="L1053" s="203">
        <f>IFERROR(INT(ROUND(I1053,2)*(VLOOKUP(INT(H1053),'Podpůrná data'!$A$189:$B$233,2,FALSE))*(H1053/(INT(H1053)))),0)</f>
        <v>0</v>
      </c>
      <c r="M1053" s="61">
        <f>K1053*L1053</f>
        <v>0</v>
      </c>
      <c r="N1053" s="62">
        <f>IF(M1053&gt;0,IF(ISTEXT(C1053)=TRUE,0,1),0)</f>
        <v>0</v>
      </c>
      <c r="O1053" s="166">
        <f>IF(M1053&gt;0,1,0)</f>
        <v>0</v>
      </c>
      <c r="P1053" s="127"/>
      <c r="Q1053" s="63" t="s">
        <v>95</v>
      </c>
      <c r="R1053" s="255"/>
      <c r="S1053" s="255"/>
      <c r="T1053" s="255"/>
      <c r="U1053" s="255"/>
      <c r="V1053" s="255"/>
      <c r="W1053" s="255"/>
      <c r="X1053" s="255"/>
      <c r="Y1053" s="255"/>
      <c r="Z1053" s="255"/>
      <c r="AA1053" s="255"/>
      <c r="AB1053" s="255"/>
      <c r="AC1053" s="255"/>
      <c r="AD1053" s="255"/>
      <c r="AE1053" s="255"/>
      <c r="AF1053" s="255"/>
      <c r="AG1053" s="255"/>
      <c r="AH1053" s="255"/>
      <c r="AI1053" s="255"/>
      <c r="AJ1053" s="255"/>
      <c r="AK1053" s="255"/>
      <c r="AL1053" s="255"/>
      <c r="AM1053" s="255"/>
      <c r="AN1053" s="255"/>
      <c r="AO1053" s="255"/>
      <c r="AP1053" s="255"/>
      <c r="AQ1053" s="255"/>
      <c r="AR1053" s="255"/>
      <c r="AS1053" s="255"/>
      <c r="AT1053" s="255"/>
      <c r="AU1053" s="255"/>
      <c r="AV1053" s="255"/>
      <c r="AW1053" s="255"/>
      <c r="AX1053" s="255"/>
      <c r="AY1053" s="255"/>
      <c r="AZ1053" s="255"/>
      <c r="BA1053" s="255"/>
      <c r="BB1053" s="255"/>
      <c r="BC1053" s="255"/>
      <c r="BD1053" s="255"/>
      <c r="BE1053" s="255"/>
      <c r="BF1053" s="255"/>
      <c r="BG1053" s="255"/>
      <c r="BH1053" s="255"/>
      <c r="BI1053" s="255"/>
      <c r="BJ1053" s="255"/>
      <c r="BK1053" s="255"/>
      <c r="BL1053" s="255"/>
      <c r="BM1053" s="255"/>
      <c r="BN1053" s="362">
        <f>SUM(R1061:BM1061)</f>
        <v>0</v>
      </c>
      <c r="BO1053" s="364">
        <f>SUM(R1062:BM1062)</f>
        <v>0</v>
      </c>
      <c r="BP1053" s="366">
        <f>IF($O1053=0,0,IF($BN1053&gt;=143*$I1053,1,0))</f>
        <v>0</v>
      </c>
      <c r="BQ1053" s="366">
        <f>IF($BN1053&gt;=143*$I1053,0,(CEILING(143*$I1053,1)-$BN1053))</f>
        <v>0</v>
      </c>
      <c r="BR1053" s="106"/>
      <c r="BS1053" s="106"/>
      <c r="BT1053" s="106"/>
      <c r="BU1053" s="106"/>
      <c r="BV1053" s="106"/>
      <c r="BW1053" s="106"/>
      <c r="BX1053" s="106"/>
      <c r="BY1053" s="106"/>
      <c r="BZ1053" s="106"/>
      <c r="CA1053" s="106"/>
      <c r="CB1053" s="106"/>
      <c r="CC1053" s="106"/>
      <c r="CD1053" s="106"/>
      <c r="CE1053" s="106"/>
      <c r="CF1053" s="106"/>
      <c r="CG1053" s="106"/>
    </row>
    <row r="1054" spans="1:85" s="245" customFormat="1" ht="29" x14ac:dyDescent="0.35">
      <c r="A1054" s="243"/>
      <c r="B1054" s="128"/>
      <c r="C1054" s="80"/>
      <c r="D1054" s="80"/>
      <c r="E1054" s="80"/>
      <c r="F1054" s="80"/>
      <c r="G1054" s="80"/>
      <c r="H1054" s="80"/>
      <c r="I1054" s="80"/>
      <c r="J1054" s="80"/>
      <c r="K1054" s="80"/>
      <c r="L1054" s="80"/>
      <c r="M1054" s="64"/>
      <c r="N1054" s="7"/>
      <c r="O1054" s="192"/>
      <c r="P1054" s="106"/>
      <c r="Q1054" s="63" t="s">
        <v>129</v>
      </c>
      <c r="R1054" s="256"/>
      <c r="S1054" s="256"/>
      <c r="T1054" s="256"/>
      <c r="U1054" s="256"/>
      <c r="V1054" s="256"/>
      <c r="W1054" s="256"/>
      <c r="X1054" s="256"/>
      <c r="Y1054" s="256"/>
      <c r="Z1054" s="256"/>
      <c r="AA1054" s="256"/>
      <c r="AB1054" s="256"/>
      <c r="AC1054" s="256"/>
      <c r="AD1054" s="256"/>
      <c r="AE1054" s="256"/>
      <c r="AF1054" s="256"/>
      <c r="AG1054" s="256"/>
      <c r="AH1054" s="256"/>
      <c r="AI1054" s="256"/>
      <c r="AJ1054" s="256"/>
      <c r="AK1054" s="256"/>
      <c r="AL1054" s="256"/>
      <c r="AM1054" s="256"/>
      <c r="AN1054" s="256"/>
      <c r="AO1054" s="256"/>
      <c r="AP1054" s="256"/>
      <c r="AQ1054" s="256"/>
      <c r="AR1054" s="256"/>
      <c r="AS1054" s="256"/>
      <c r="AT1054" s="256"/>
      <c r="AU1054" s="256"/>
      <c r="AV1054" s="256"/>
      <c r="AW1054" s="256"/>
      <c r="AX1054" s="256"/>
      <c r="AY1054" s="256"/>
      <c r="AZ1054" s="256"/>
      <c r="BA1054" s="256"/>
      <c r="BB1054" s="256"/>
      <c r="BC1054" s="256"/>
      <c r="BD1054" s="256"/>
      <c r="BE1054" s="256"/>
      <c r="BF1054" s="256"/>
      <c r="BG1054" s="256"/>
      <c r="BH1054" s="256"/>
      <c r="BI1054" s="256"/>
      <c r="BJ1054" s="256"/>
      <c r="BK1054" s="256"/>
      <c r="BL1054" s="256"/>
      <c r="BM1054" s="256"/>
      <c r="BN1054" s="362"/>
      <c r="BO1054" s="364"/>
      <c r="BP1054" s="366"/>
      <c r="BQ1054" s="366"/>
      <c r="BR1054" s="106"/>
      <c r="BS1054" s="106"/>
      <c r="BT1054" s="106"/>
      <c r="BU1054" s="106"/>
      <c r="BV1054" s="106"/>
      <c r="BW1054" s="106"/>
      <c r="BX1054" s="106"/>
      <c r="BY1054" s="106"/>
      <c r="BZ1054" s="106"/>
      <c r="CA1054" s="106"/>
      <c r="CB1054" s="106"/>
      <c r="CC1054" s="106"/>
      <c r="CD1054" s="106"/>
      <c r="CE1054" s="106"/>
      <c r="CF1054" s="106"/>
      <c r="CG1054" s="106"/>
    </row>
    <row r="1055" spans="1:85" s="245" customFormat="1" ht="14.5" hidden="1" customHeight="1" x14ac:dyDescent="0.35">
      <c r="A1055" s="243"/>
      <c r="B1055" s="128"/>
      <c r="C1055" s="80"/>
      <c r="D1055" s="80"/>
      <c r="E1055" s="80"/>
      <c r="F1055" s="80"/>
      <c r="G1055" s="80"/>
      <c r="H1055" s="80"/>
      <c r="I1055" s="80"/>
      <c r="J1055" s="80"/>
      <c r="K1055" s="80"/>
      <c r="L1055" s="80"/>
      <c r="M1055" s="64"/>
      <c r="N1055" s="7"/>
      <c r="O1055" s="192"/>
      <c r="P1055" s="106"/>
      <c r="Q1055" s="65" t="s">
        <v>130</v>
      </c>
      <c r="R1055" s="66">
        <f>IF(R1053&lt;&gt;0,1,0)</f>
        <v>0</v>
      </c>
      <c r="S1055" s="66">
        <f t="shared" ref="S1055" si="19825">IF(R1055&gt;0,R1055+1,IF(S1053&lt;&gt;0,1,0))</f>
        <v>0</v>
      </c>
      <c r="T1055" s="66">
        <f t="shared" ref="T1055" si="19826">IF(S1055&gt;0,S1055+1,IF(T1053&lt;&gt;0,1,0))</f>
        <v>0</v>
      </c>
      <c r="U1055" s="66">
        <f t="shared" ref="U1055" si="19827">IF(T1055&gt;0,T1055+1,IF(U1053&lt;&gt;0,1,0))</f>
        <v>0</v>
      </c>
      <c r="V1055" s="66">
        <f t="shared" ref="V1055" si="19828">IF(U1055&gt;0,U1055+1,IF(V1053&lt;&gt;0,1,0))</f>
        <v>0</v>
      </c>
      <c r="W1055" s="66">
        <f t="shared" ref="W1055" si="19829">IF(V1055&gt;0,V1055+1,IF(W1053&lt;&gt;0,1,0))</f>
        <v>0</v>
      </c>
      <c r="X1055" s="66">
        <f t="shared" ref="X1055" si="19830">IF(W1055&gt;0,W1055+1,IF(X1053&lt;&gt;0,1,0))</f>
        <v>0</v>
      </c>
      <c r="Y1055" s="66">
        <f t="shared" ref="Y1055" si="19831">IF(X1055&gt;0,X1055+1,IF(Y1053&lt;&gt;0,1,0))</f>
        <v>0</v>
      </c>
      <c r="Z1055" s="66">
        <f t="shared" ref="Z1055" si="19832">IF(Y1055&gt;0,Y1055+1,IF(Z1053&lt;&gt;0,1,0))</f>
        <v>0</v>
      </c>
      <c r="AA1055" s="66">
        <f t="shared" ref="AA1055" si="19833">IF(Z1055&gt;0,Z1055+1,IF(AA1053&lt;&gt;0,1,0))</f>
        <v>0</v>
      </c>
      <c r="AB1055" s="66">
        <f t="shared" ref="AB1055" si="19834">IF(AA1055&gt;0,AA1055+1,IF(AB1053&lt;&gt;0,1,0))</f>
        <v>0</v>
      </c>
      <c r="AC1055" s="66">
        <f t="shared" ref="AC1055" si="19835">IF(AB1055&gt;0,AB1055+1,IF(AC1053&lt;&gt;0,1,0))</f>
        <v>0</v>
      </c>
      <c r="AD1055" s="66">
        <f t="shared" ref="AD1055" si="19836">IF(AC1055&gt;0,AC1055+1,IF(AD1053&lt;&gt;0,1,0))</f>
        <v>0</v>
      </c>
      <c r="AE1055" s="66">
        <f t="shared" ref="AE1055" si="19837">IF(AD1055&gt;0,AD1055+1,IF(AE1053&lt;&gt;0,1,0))</f>
        <v>0</v>
      </c>
      <c r="AF1055" s="66">
        <f t="shared" ref="AF1055" si="19838">IF(AE1055&gt;0,AE1055+1,IF(AF1053&lt;&gt;0,1,0))</f>
        <v>0</v>
      </c>
      <c r="AG1055" s="66">
        <f t="shared" ref="AG1055" si="19839">IF(AF1055&gt;0,AF1055+1,IF(AG1053&lt;&gt;0,1,0))</f>
        <v>0</v>
      </c>
      <c r="AH1055" s="66">
        <f t="shared" ref="AH1055" si="19840">IF(AG1055&gt;0,AG1055+1,IF(AH1053&lt;&gt;0,1,0))</f>
        <v>0</v>
      </c>
      <c r="AI1055" s="66">
        <f t="shared" ref="AI1055" si="19841">IF(AH1055&gt;0,AH1055+1,IF(AI1053&lt;&gt;0,1,0))</f>
        <v>0</v>
      </c>
      <c r="AJ1055" s="66">
        <f t="shared" ref="AJ1055" si="19842">IF(AI1055&gt;0,AI1055+1,IF(AJ1053&lt;&gt;0,1,0))</f>
        <v>0</v>
      </c>
      <c r="AK1055" s="66">
        <f t="shared" ref="AK1055" si="19843">IF(AJ1055&gt;0,AJ1055+1,IF(AK1053&lt;&gt;0,1,0))</f>
        <v>0</v>
      </c>
      <c r="AL1055" s="66">
        <f t="shared" ref="AL1055" si="19844">IF(AK1055&gt;0,AK1055+1,IF(AL1053&lt;&gt;0,1,0))</f>
        <v>0</v>
      </c>
      <c r="AM1055" s="66">
        <f t="shared" ref="AM1055" si="19845">IF(AL1055&gt;0,AL1055+1,IF(AM1053&lt;&gt;0,1,0))</f>
        <v>0</v>
      </c>
      <c r="AN1055" s="66">
        <f t="shared" ref="AN1055" si="19846">IF(AM1055&gt;0,AM1055+1,IF(AN1053&lt;&gt;0,1,0))</f>
        <v>0</v>
      </c>
      <c r="AO1055" s="66">
        <f t="shared" ref="AO1055" si="19847">IF(AN1055&gt;0,AN1055+1,IF(AO1053&lt;&gt;0,1,0))</f>
        <v>0</v>
      </c>
      <c r="AP1055" s="66">
        <f t="shared" ref="AP1055" si="19848">IF(AO1055&gt;0,AO1055+1,IF(AP1053&lt;&gt;0,1,0))</f>
        <v>0</v>
      </c>
      <c r="AQ1055" s="66">
        <f t="shared" ref="AQ1055" si="19849">IF(AP1055&gt;0,AP1055+1,IF(AQ1053&lt;&gt;0,1,0))</f>
        <v>0</v>
      </c>
      <c r="AR1055" s="66">
        <f t="shared" ref="AR1055" si="19850">IF(AQ1055&gt;0,AQ1055+1,IF(AR1053&lt;&gt;0,1,0))</f>
        <v>0</v>
      </c>
      <c r="AS1055" s="66">
        <f t="shared" ref="AS1055" si="19851">IF(AR1055&gt;0,AR1055+1,IF(AS1053&lt;&gt;0,1,0))</f>
        <v>0</v>
      </c>
      <c r="AT1055" s="66">
        <f t="shared" ref="AT1055" si="19852">IF(AS1055&gt;0,AS1055+1,IF(AT1053&lt;&gt;0,1,0))</f>
        <v>0</v>
      </c>
      <c r="AU1055" s="66">
        <f t="shared" ref="AU1055" si="19853">IF(AT1055&gt;0,AT1055+1,IF(AU1053&lt;&gt;0,1,0))</f>
        <v>0</v>
      </c>
      <c r="AV1055" s="66">
        <f t="shared" ref="AV1055" si="19854">IF(AU1055&gt;0,AU1055+1,IF(AV1053&lt;&gt;0,1,0))</f>
        <v>0</v>
      </c>
      <c r="AW1055" s="66">
        <f t="shared" ref="AW1055" si="19855">IF(AV1055&gt;0,AV1055+1,IF(AW1053&lt;&gt;0,1,0))</f>
        <v>0</v>
      </c>
      <c r="AX1055" s="66">
        <f t="shared" ref="AX1055" si="19856">IF(AW1055&gt;0,AW1055+1,IF(AX1053&lt;&gt;0,1,0))</f>
        <v>0</v>
      </c>
      <c r="AY1055" s="66">
        <f t="shared" ref="AY1055" si="19857">IF(AX1055&gt;0,AX1055+1,IF(AY1053&lt;&gt;0,1,0))</f>
        <v>0</v>
      </c>
      <c r="AZ1055" s="66">
        <f t="shared" ref="AZ1055" si="19858">IF(AY1055&gt;0,AY1055+1,IF(AZ1053&lt;&gt;0,1,0))</f>
        <v>0</v>
      </c>
      <c r="BA1055" s="66">
        <f t="shared" ref="BA1055" si="19859">IF(AZ1055&gt;0,AZ1055+1,IF(BA1053&lt;&gt;0,1,0))</f>
        <v>0</v>
      </c>
      <c r="BB1055" s="66">
        <f t="shared" ref="BB1055" si="19860">IF(BA1055&gt;0,BA1055+1,IF(BB1053&lt;&gt;0,1,0))</f>
        <v>0</v>
      </c>
      <c r="BC1055" s="66">
        <f t="shared" ref="BC1055" si="19861">IF(BB1055&gt;0,BB1055+1,IF(BC1053&lt;&gt;0,1,0))</f>
        <v>0</v>
      </c>
      <c r="BD1055" s="66">
        <f t="shared" ref="BD1055" si="19862">IF(BC1055&gt;0,BC1055+1,IF(BD1053&lt;&gt;0,1,0))</f>
        <v>0</v>
      </c>
      <c r="BE1055" s="66">
        <f t="shared" ref="BE1055" si="19863">IF(BD1055&gt;0,BD1055+1,IF(BE1053&lt;&gt;0,1,0))</f>
        <v>0</v>
      </c>
      <c r="BF1055" s="66">
        <f t="shared" ref="BF1055" si="19864">IF(BE1055&gt;0,BE1055+1,IF(BF1053&lt;&gt;0,1,0))</f>
        <v>0</v>
      </c>
      <c r="BG1055" s="66">
        <f t="shared" ref="BG1055" si="19865">IF(BF1055&gt;0,BF1055+1,IF(BG1053&lt;&gt;0,1,0))</f>
        <v>0</v>
      </c>
      <c r="BH1055" s="66">
        <f t="shared" ref="BH1055" si="19866">IF(BG1055&gt;0,BG1055+1,IF(BH1053&lt;&gt;0,1,0))</f>
        <v>0</v>
      </c>
      <c r="BI1055" s="66">
        <f t="shared" ref="BI1055" si="19867">IF(BH1055&gt;0,BH1055+1,IF(BI1053&lt;&gt;0,1,0))</f>
        <v>0</v>
      </c>
      <c r="BJ1055" s="66">
        <f t="shared" ref="BJ1055" si="19868">IF(BI1055&gt;0,BI1055+1,IF(BJ1053&lt;&gt;0,1,0))</f>
        <v>0</v>
      </c>
      <c r="BK1055" s="66">
        <f t="shared" ref="BK1055" si="19869">IF(BJ1055&gt;0,BJ1055+1,IF(BK1053&lt;&gt;0,1,0))</f>
        <v>0</v>
      </c>
      <c r="BL1055" s="66">
        <f t="shared" ref="BL1055" si="19870">IF(BK1055&gt;0,BK1055+1,IF(BL1053&lt;&gt;0,1,0))</f>
        <v>0</v>
      </c>
      <c r="BM1055" s="66">
        <f t="shared" ref="BM1055" si="19871">IF(BL1055&gt;0,BL1055+1,IF(BM1053&lt;&gt;0,1,0))</f>
        <v>0</v>
      </c>
      <c r="BN1055" s="362"/>
      <c r="BO1055" s="364"/>
      <c r="BP1055" s="366"/>
      <c r="BQ1055" s="366"/>
      <c r="BR1055" s="106"/>
      <c r="BS1055" s="106"/>
      <c r="BT1055" s="106"/>
      <c r="BU1055" s="106"/>
      <c r="BV1055" s="106"/>
      <c r="BW1055" s="106"/>
      <c r="BX1055" s="106"/>
      <c r="BY1055" s="106"/>
      <c r="BZ1055" s="106"/>
      <c r="CA1055" s="106"/>
      <c r="CB1055" s="106"/>
      <c r="CC1055" s="106"/>
      <c r="CD1055" s="106"/>
      <c r="CE1055" s="106"/>
      <c r="CF1055" s="106"/>
      <c r="CG1055" s="106"/>
    </row>
    <row r="1056" spans="1:85" s="245" customFormat="1" ht="14.5" hidden="1" customHeight="1" x14ac:dyDescent="0.35">
      <c r="A1056" s="243"/>
      <c r="B1056" s="128"/>
      <c r="C1056" s="80"/>
      <c r="D1056" s="80"/>
      <c r="E1056" s="80"/>
      <c r="F1056" s="80"/>
      <c r="G1056" s="80"/>
      <c r="H1056" s="80"/>
      <c r="I1056" s="80"/>
      <c r="J1056" s="80"/>
      <c r="K1056" s="80"/>
      <c r="L1056" s="80"/>
      <c r="M1056" s="64"/>
      <c r="N1056" s="7"/>
      <c r="O1056" s="192"/>
      <c r="P1056" s="106"/>
      <c r="Q1056" s="65" t="s">
        <v>131</v>
      </c>
      <c r="R1056" s="66">
        <f>R1055</f>
        <v>0</v>
      </c>
      <c r="S1056" s="66">
        <f>IF(S1055=0,0,IF(OR(R1056=0,R1056=12),1,R1056+1))</f>
        <v>0</v>
      </c>
      <c r="T1056" s="66">
        <f t="shared" ref="T1056" si="19872">IF(T1055=0,0,IF(OR(S1056=0,S1056=12),1,S1056+1))</f>
        <v>0</v>
      </c>
      <c r="U1056" s="66">
        <f t="shared" ref="U1056" si="19873">IF(U1055=0,0,IF(OR(T1056=0,T1056=12),1,T1056+1))</f>
        <v>0</v>
      </c>
      <c r="V1056" s="66">
        <f t="shared" ref="V1056" si="19874">IF(V1055=0,0,IF(OR(U1056=0,U1056=12),1,U1056+1))</f>
        <v>0</v>
      </c>
      <c r="W1056" s="66">
        <f t="shared" ref="W1056" si="19875">IF(W1055=0,0,IF(OR(V1056=0,V1056=12),1,V1056+1))</f>
        <v>0</v>
      </c>
      <c r="X1056" s="66">
        <f t="shared" ref="X1056" si="19876">IF(X1055=0,0,IF(OR(W1056=0,W1056=12),1,W1056+1))</f>
        <v>0</v>
      </c>
      <c r="Y1056" s="66">
        <f t="shared" ref="Y1056" si="19877">IF(Y1055=0,0,IF(OR(X1056=0,X1056=12),1,X1056+1))</f>
        <v>0</v>
      </c>
      <c r="Z1056" s="66">
        <f t="shared" ref="Z1056" si="19878">IF(Z1055=0,0,IF(OR(Y1056=0,Y1056=12),1,Y1056+1))</f>
        <v>0</v>
      </c>
      <c r="AA1056" s="66">
        <f t="shared" ref="AA1056" si="19879">IF(AA1055=0,0,IF(OR(Z1056=0,Z1056=12),1,Z1056+1))</f>
        <v>0</v>
      </c>
      <c r="AB1056" s="66">
        <f t="shared" ref="AB1056" si="19880">IF(AB1055=0,0,IF(OR(AA1056=0,AA1056=12),1,AA1056+1))</f>
        <v>0</v>
      </c>
      <c r="AC1056" s="66">
        <f t="shared" ref="AC1056" si="19881">IF(AC1055=0,0,IF(OR(AB1056=0,AB1056=12),1,AB1056+1))</f>
        <v>0</v>
      </c>
      <c r="AD1056" s="66">
        <f t="shared" ref="AD1056" si="19882">IF(AD1055=0,0,IF(OR(AC1056=0,AC1056=12),1,AC1056+1))</f>
        <v>0</v>
      </c>
      <c r="AE1056" s="66">
        <f t="shared" ref="AE1056" si="19883">IF(AE1055=0,0,IF(OR(AD1056=0,AD1056=12),1,AD1056+1))</f>
        <v>0</v>
      </c>
      <c r="AF1056" s="66">
        <f t="shared" ref="AF1056" si="19884">IF(AF1055=0,0,IF(OR(AE1056=0,AE1056=12),1,AE1056+1))</f>
        <v>0</v>
      </c>
      <c r="AG1056" s="66">
        <f t="shared" ref="AG1056" si="19885">IF(AG1055=0,0,IF(OR(AF1056=0,AF1056=12),1,AF1056+1))</f>
        <v>0</v>
      </c>
      <c r="AH1056" s="66">
        <f t="shared" ref="AH1056" si="19886">IF(AH1055=0,0,IF(OR(AG1056=0,AG1056=12),1,AG1056+1))</f>
        <v>0</v>
      </c>
      <c r="AI1056" s="66">
        <f t="shared" ref="AI1056" si="19887">IF(AI1055=0,0,IF(OR(AH1056=0,AH1056=12),1,AH1056+1))</f>
        <v>0</v>
      </c>
      <c r="AJ1056" s="66">
        <f t="shared" ref="AJ1056" si="19888">IF(AJ1055=0,0,IF(OR(AI1056=0,AI1056=12),1,AI1056+1))</f>
        <v>0</v>
      </c>
      <c r="AK1056" s="66">
        <f t="shared" ref="AK1056" si="19889">IF(AK1055=0,0,IF(OR(AJ1056=0,AJ1056=12),1,AJ1056+1))</f>
        <v>0</v>
      </c>
      <c r="AL1056" s="66">
        <f t="shared" ref="AL1056" si="19890">IF(AL1055=0,0,IF(OR(AK1056=0,AK1056=12),1,AK1056+1))</f>
        <v>0</v>
      </c>
      <c r="AM1056" s="66">
        <f t="shared" ref="AM1056" si="19891">IF(AM1055=0,0,IF(OR(AL1056=0,AL1056=12),1,AL1056+1))</f>
        <v>0</v>
      </c>
      <c r="AN1056" s="66">
        <f t="shared" ref="AN1056" si="19892">IF(AN1055=0,0,IF(OR(AM1056=0,AM1056=12),1,AM1056+1))</f>
        <v>0</v>
      </c>
      <c r="AO1056" s="66">
        <f t="shared" ref="AO1056" si="19893">IF(AO1055=0,0,IF(OR(AN1056=0,AN1056=12),1,AN1056+1))</f>
        <v>0</v>
      </c>
      <c r="AP1056" s="66">
        <f t="shared" ref="AP1056" si="19894">IF(AP1055=0,0,IF(OR(AO1056=0,AO1056=12),1,AO1056+1))</f>
        <v>0</v>
      </c>
      <c r="AQ1056" s="66">
        <f t="shared" ref="AQ1056" si="19895">IF(AQ1055=0,0,IF(OR(AP1056=0,AP1056=12),1,AP1056+1))</f>
        <v>0</v>
      </c>
      <c r="AR1056" s="66">
        <f t="shared" ref="AR1056" si="19896">IF(AR1055=0,0,IF(OR(AQ1056=0,AQ1056=12),1,AQ1056+1))</f>
        <v>0</v>
      </c>
      <c r="AS1056" s="66">
        <f t="shared" ref="AS1056" si="19897">IF(AS1055=0,0,IF(OR(AR1056=0,AR1056=12),1,AR1056+1))</f>
        <v>0</v>
      </c>
      <c r="AT1056" s="66">
        <f t="shared" ref="AT1056" si="19898">IF(AT1055=0,0,IF(OR(AS1056=0,AS1056=12),1,AS1056+1))</f>
        <v>0</v>
      </c>
      <c r="AU1056" s="66">
        <f t="shared" ref="AU1056" si="19899">IF(AU1055=0,0,IF(OR(AT1056=0,AT1056=12),1,AT1056+1))</f>
        <v>0</v>
      </c>
      <c r="AV1056" s="66">
        <f t="shared" ref="AV1056" si="19900">IF(AV1055=0,0,IF(OR(AU1056=0,AU1056=12),1,AU1056+1))</f>
        <v>0</v>
      </c>
      <c r="AW1056" s="66">
        <f t="shared" ref="AW1056" si="19901">IF(AW1055=0,0,IF(OR(AV1056=0,AV1056=12),1,AV1056+1))</f>
        <v>0</v>
      </c>
      <c r="AX1056" s="66">
        <f t="shared" ref="AX1056" si="19902">IF(AX1055=0,0,IF(OR(AW1056=0,AW1056=12),1,AW1056+1))</f>
        <v>0</v>
      </c>
      <c r="AY1056" s="66">
        <f t="shared" ref="AY1056" si="19903">IF(AY1055=0,0,IF(OR(AX1056=0,AX1056=12),1,AX1056+1))</f>
        <v>0</v>
      </c>
      <c r="AZ1056" s="66">
        <f t="shared" ref="AZ1056" si="19904">IF(AZ1055=0,0,IF(OR(AY1056=0,AY1056=12),1,AY1056+1))</f>
        <v>0</v>
      </c>
      <c r="BA1056" s="66">
        <f t="shared" ref="BA1056" si="19905">IF(BA1055=0,0,IF(OR(AZ1056=0,AZ1056=12),1,AZ1056+1))</f>
        <v>0</v>
      </c>
      <c r="BB1056" s="66">
        <f t="shared" ref="BB1056" si="19906">IF(BB1055=0,0,IF(OR(BA1056=0,BA1056=12),1,BA1056+1))</f>
        <v>0</v>
      </c>
      <c r="BC1056" s="66">
        <f t="shared" ref="BC1056" si="19907">IF(BC1055=0,0,IF(OR(BB1056=0,BB1056=12),1,BB1056+1))</f>
        <v>0</v>
      </c>
      <c r="BD1056" s="66">
        <f t="shared" ref="BD1056" si="19908">IF(BD1055=0,0,IF(OR(BC1056=0,BC1056=12),1,BC1056+1))</f>
        <v>0</v>
      </c>
      <c r="BE1056" s="66">
        <f t="shared" ref="BE1056" si="19909">IF(BE1055=0,0,IF(OR(BD1056=0,BD1056=12),1,BD1056+1))</f>
        <v>0</v>
      </c>
      <c r="BF1056" s="66">
        <f t="shared" ref="BF1056" si="19910">IF(BF1055=0,0,IF(OR(BE1056=0,BE1056=12),1,BE1056+1))</f>
        <v>0</v>
      </c>
      <c r="BG1056" s="66">
        <f t="shared" ref="BG1056" si="19911">IF(BG1055=0,0,IF(OR(BF1056=0,BF1056=12),1,BF1056+1))</f>
        <v>0</v>
      </c>
      <c r="BH1056" s="66">
        <f t="shared" ref="BH1056" si="19912">IF(BH1055=0,0,IF(OR(BG1056=0,BG1056=12),1,BG1056+1))</f>
        <v>0</v>
      </c>
      <c r="BI1056" s="66">
        <f t="shared" ref="BI1056" si="19913">IF(BI1055=0,0,IF(OR(BH1056=0,BH1056=12),1,BH1056+1))</f>
        <v>0</v>
      </c>
      <c r="BJ1056" s="66">
        <f t="shared" ref="BJ1056" si="19914">IF(BJ1055=0,0,IF(OR(BI1056=0,BI1056=12),1,BI1056+1))</f>
        <v>0</v>
      </c>
      <c r="BK1056" s="66">
        <f t="shared" ref="BK1056" si="19915">IF(BK1055=0,0,IF(OR(BJ1056=0,BJ1056=12),1,BJ1056+1))</f>
        <v>0</v>
      </c>
      <c r="BL1056" s="66">
        <f t="shared" ref="BL1056" si="19916">IF(BL1055=0,0,IF(OR(BK1056=0,BK1056=12),1,BK1056+1))</f>
        <v>0</v>
      </c>
      <c r="BM1056" s="66">
        <f t="shared" ref="BM1056" si="19917">IF(BM1055=0,0,IF(OR(BL1056=0,BL1056=12),1,BL1056+1))</f>
        <v>0</v>
      </c>
      <c r="BN1056" s="362"/>
      <c r="BO1056" s="364"/>
      <c r="BP1056" s="366"/>
      <c r="BQ1056" s="366"/>
      <c r="BR1056" s="106"/>
      <c r="BS1056" s="106"/>
      <c r="BT1056" s="106"/>
      <c r="BU1056" s="106"/>
      <c r="BV1056" s="106"/>
      <c r="BW1056" s="106"/>
      <c r="BX1056" s="106"/>
      <c r="BY1056" s="106"/>
      <c r="BZ1056" s="106"/>
      <c r="CA1056" s="106"/>
      <c r="CB1056" s="106"/>
      <c r="CC1056" s="106"/>
      <c r="CD1056" s="106"/>
      <c r="CE1056" s="106"/>
      <c r="CF1056" s="106"/>
      <c r="CG1056" s="106"/>
    </row>
    <row r="1057" spans="1:85" s="245" customFormat="1" ht="43.5" x14ac:dyDescent="0.35">
      <c r="A1057" s="243"/>
      <c r="B1057" s="128"/>
      <c r="C1057" s="80"/>
      <c r="D1057" s="80"/>
      <c r="E1057" s="80"/>
      <c r="F1057" s="80"/>
      <c r="G1057" s="80"/>
      <c r="H1057" s="80"/>
      <c r="I1057" s="80"/>
      <c r="J1057" s="80"/>
      <c r="K1057" s="80"/>
      <c r="L1057" s="80"/>
      <c r="M1057" s="64"/>
      <c r="N1057" s="7"/>
      <c r="O1057" s="192"/>
      <c r="P1057" s="106"/>
      <c r="Q1057" s="63" t="s">
        <v>237</v>
      </c>
      <c r="R1057" s="68">
        <f>IF(R1056&gt;0,IF(R1060&gt;$L1053,$L1053,R1060),0)</f>
        <v>0</v>
      </c>
      <c r="S1057" s="68">
        <f>IF(S1056&gt;0,IF((SUMIFS($R1059:R1059,$R1056:R1056,12)+IF(R1056=12,0,R1057)+S1060)&gt;=$L1053,$L1053-FLOOR(SUMIFS($R1059:R1059,$R1056:R1056,12),1),IF(S1056=1,S1060,S1060+R1057)),0)</f>
        <v>0</v>
      </c>
      <c r="T1057" s="68">
        <f>IF(T1056&gt;0,IF((SUMIFS($R1059:S1059,$R1056:S1056,12)+IF(S1056=12,0,S1057)+T1060)&gt;=$L1053,$L1053-FLOOR(SUMIFS($R1059:S1059,$R1056:S1056,12),1),IF(T1056=1,T1060,T1060+S1057)),0)</f>
        <v>0</v>
      </c>
      <c r="U1057" s="68">
        <f>IF(U1056&gt;0,IF((SUMIFS($R1059:T1059,$R1056:T1056,12)+IF(T1056=12,0,T1057)+U1060)&gt;=$L1053,$L1053-FLOOR(SUMIFS($R1059:T1059,$R1056:T1056,12),1),IF(U1056=1,U1060,U1060+T1057)),0)</f>
        <v>0</v>
      </c>
      <c r="V1057" s="68">
        <f>IF(V1056&gt;0,IF((SUMIFS($R1059:U1059,$R1056:U1056,12)+IF(U1056=12,0,U1057)+V1060)&gt;=$L1053,$L1053-FLOOR(SUMIFS($R1059:U1059,$R1056:U1056,12),1),IF(V1056=1,V1060,V1060+U1057)),0)</f>
        <v>0</v>
      </c>
      <c r="W1057" s="68">
        <f>IF(W1056&gt;0,IF((SUMIFS($R1059:V1059,$R1056:V1056,12)+IF(V1056=12,0,V1057)+W1060)&gt;=$L1053,$L1053-FLOOR(SUMIFS($R1059:V1059,$R1056:V1056,12),1),IF(W1056=1,W1060,W1060+V1057)),0)</f>
        <v>0</v>
      </c>
      <c r="X1057" s="68">
        <f>IF(X1056&gt;0,IF((SUMIFS($R1059:W1059,$R1056:W1056,12)+IF(W1056=12,0,W1057)+X1060)&gt;=$L1053,$L1053-FLOOR(SUMIFS($R1059:W1059,$R1056:W1056,12),1),IF(X1056=1,X1060,X1060+W1057)),0)</f>
        <v>0</v>
      </c>
      <c r="Y1057" s="68">
        <f>IF(Y1056&gt;0,IF((SUMIFS($R1059:X1059,$R1056:X1056,12)+IF(X1056=12,0,X1057)+Y1060)&gt;=$L1053,$L1053-FLOOR(SUMIFS($R1059:X1059,$R1056:X1056,12),1),IF(Y1056=1,Y1060,Y1060+X1057)),0)</f>
        <v>0</v>
      </c>
      <c r="Z1057" s="68">
        <f>IF(Z1056&gt;0,IF((SUMIFS($R1059:Y1059,$R1056:Y1056,12)+IF(Y1056=12,0,Y1057)+Z1060)&gt;=$L1053,$L1053-FLOOR(SUMIFS($R1059:Y1059,$R1056:Y1056,12),1),IF(Z1056=1,Z1060,Z1060+Y1057)),0)</f>
        <v>0</v>
      </c>
      <c r="AA1057" s="68">
        <f>IF(AA1056&gt;0,IF((SUMIFS($R1059:Z1059,$R1056:Z1056,12)+IF(Z1056=12,0,Z1057)+AA1060)&gt;=$L1053,$L1053-FLOOR(SUMIFS($R1059:Z1059,$R1056:Z1056,12),1),IF(AA1056=1,AA1060,AA1060+Z1057)),0)</f>
        <v>0</v>
      </c>
      <c r="AB1057" s="68">
        <f>IF(AB1056&gt;0,IF((SUMIFS($R1059:AA1059,$R1056:AA1056,12)+IF(AA1056=12,0,AA1057)+AB1060)&gt;=$L1053,$L1053-FLOOR(SUMIFS($R1059:AA1059,$R1056:AA1056,12),1),IF(AB1056=1,AB1060,AB1060+AA1057)),0)</f>
        <v>0</v>
      </c>
      <c r="AC1057" s="68">
        <f>IF(AC1056&gt;0,IF((SUMIFS($R1059:AB1059,$R1056:AB1056,12)+IF(AB1056=12,0,AB1057)+AC1060)&gt;=$L1053,$L1053-FLOOR(SUMIFS($R1059:AB1059,$R1056:AB1056,12),1),IF(AC1056=1,AC1060,AC1060+AB1057)),0)</f>
        <v>0</v>
      </c>
      <c r="AD1057" s="68">
        <f>IF(AD1056&gt;0,IF((SUMIFS($R1059:AC1059,$R1056:AC1056,12)+IF(AC1056=12,0,AC1057)+AD1060)&gt;=$L1053,$L1053-FLOOR(SUMIFS($R1059:AC1059,$R1056:AC1056,12),1),IF(AD1056=1,AD1060,AD1060+AC1057)),0)</f>
        <v>0</v>
      </c>
      <c r="AE1057" s="68">
        <f>IF(AE1056&gt;0,IF((SUMIFS($R1059:AD1059,$R1056:AD1056,12)+IF(AD1056=12,0,AD1057)+AE1060)&gt;=$L1053,$L1053-FLOOR(SUMIFS($R1059:AD1059,$R1056:AD1056,12),1),IF(AE1056=1,AE1060,AE1060+AD1057)),0)</f>
        <v>0</v>
      </c>
      <c r="AF1057" s="68">
        <f>IF(AF1056&gt;0,IF((SUMIFS($R1059:AE1059,$R1056:AE1056,12)+IF(AE1056=12,0,AE1057)+AF1060)&gt;=$L1053,$L1053-FLOOR(SUMIFS($R1059:AE1059,$R1056:AE1056,12),1),IF(AF1056=1,AF1060,AF1060+AE1057)),0)</f>
        <v>0</v>
      </c>
      <c r="AG1057" s="68">
        <f>IF(AG1056&gt;0,IF((SUMIFS($R1059:AF1059,$R1056:AF1056,12)+IF(AF1056=12,0,AF1057)+AG1060)&gt;=$L1053,$L1053-FLOOR(SUMIFS($R1059:AF1059,$R1056:AF1056,12),1),IF(AG1056=1,AG1060,AG1060+AF1057)),0)</f>
        <v>0</v>
      </c>
      <c r="AH1057" s="68">
        <f>IF(AH1056&gt;0,IF((SUMIFS($R1059:AG1059,$R1056:AG1056,12)+IF(AG1056=12,0,AG1057)+AH1060)&gt;=$L1053,$L1053-FLOOR(SUMIFS($R1059:AG1059,$R1056:AG1056,12),1),IF(AH1056=1,AH1060,AH1060+AG1057)),0)</f>
        <v>0</v>
      </c>
      <c r="AI1057" s="68">
        <f>IF(AI1056&gt;0,IF((SUMIFS($R1059:AH1059,$R1056:AH1056,12)+IF(AH1056=12,0,AH1057)+AI1060)&gt;=$L1053,$L1053-FLOOR(SUMIFS($R1059:AH1059,$R1056:AH1056,12),1),IF(AI1056=1,AI1060,AI1060+AH1057)),0)</f>
        <v>0</v>
      </c>
      <c r="AJ1057" s="68">
        <f>IF(AJ1056&gt;0,IF((SUMIFS($R1059:AI1059,$R1056:AI1056,12)+IF(AI1056=12,0,AI1057)+AJ1060)&gt;=$L1053,$L1053-FLOOR(SUMIFS($R1059:AI1059,$R1056:AI1056,12),1),IF(AJ1056=1,AJ1060,AJ1060+AI1057)),0)</f>
        <v>0</v>
      </c>
      <c r="AK1057" s="68">
        <f>IF(AK1056&gt;0,IF((SUMIFS($R1059:AJ1059,$R1056:AJ1056,12)+IF(AJ1056=12,0,AJ1057)+AK1060)&gt;=$L1053,$L1053-FLOOR(SUMIFS($R1059:AJ1059,$R1056:AJ1056,12),1),IF(AK1056=1,AK1060,AK1060+AJ1057)),0)</f>
        <v>0</v>
      </c>
      <c r="AL1057" s="68">
        <f>IF(AL1056&gt;0,IF((SUMIFS($R1059:AK1059,$R1056:AK1056,12)+IF(AK1056=12,0,AK1057)+AL1060)&gt;=$L1053,$L1053-FLOOR(SUMIFS($R1059:AK1059,$R1056:AK1056,12),1),IF(AL1056=1,AL1060,AL1060+AK1057)),0)</f>
        <v>0</v>
      </c>
      <c r="AM1057" s="68">
        <f>IF(AM1056&gt;0,IF((SUMIFS($R1059:AL1059,$R1056:AL1056,12)+IF(AL1056=12,0,AL1057)+AM1060)&gt;=$L1053,$L1053-FLOOR(SUMIFS($R1059:AL1059,$R1056:AL1056,12),1),IF(AM1056=1,AM1060,AM1060+AL1057)),0)</f>
        <v>0</v>
      </c>
      <c r="AN1057" s="68">
        <f>IF(AN1056&gt;0,IF((SUMIFS($R1059:AM1059,$R1056:AM1056,12)+IF(AM1056=12,0,AM1057)+AN1060)&gt;=$L1053,$L1053-FLOOR(SUMIFS($R1059:AM1059,$R1056:AM1056,12),1),IF(AN1056=1,AN1060,AN1060+AM1057)),0)</f>
        <v>0</v>
      </c>
      <c r="AO1057" s="68">
        <f>IF(AO1056&gt;0,IF((SUMIFS($R1059:AN1059,$R1056:AN1056,12)+IF(AN1056=12,0,AN1057)+AO1060)&gt;=$L1053,$L1053-FLOOR(SUMIFS($R1059:AN1059,$R1056:AN1056,12),1),IF(AO1056=1,AO1060,AO1060+AN1057)),0)</f>
        <v>0</v>
      </c>
      <c r="AP1057" s="68">
        <f>IF(AP1056&gt;0,IF((SUMIFS($R1059:AO1059,$R1056:AO1056,12)+IF(AO1056=12,0,AO1057)+AP1060)&gt;=$L1053,$L1053-FLOOR(SUMIFS($R1059:AO1059,$R1056:AO1056,12),1),IF(AP1056=1,AP1060,AP1060+AO1057)),0)</f>
        <v>0</v>
      </c>
      <c r="AQ1057" s="68">
        <f>IF(AQ1056&gt;0,IF((SUMIFS($R1059:AP1059,$R1056:AP1056,12)+IF(AP1056=12,0,AP1057)+AQ1060)&gt;=$L1053,$L1053-FLOOR(SUMIFS($R1059:AP1059,$R1056:AP1056,12),1),IF(AQ1056=1,AQ1060,AQ1060+AP1057)),0)</f>
        <v>0</v>
      </c>
      <c r="AR1057" s="68">
        <f>IF(AR1056&gt;0,IF((SUMIFS($R1059:AQ1059,$R1056:AQ1056,12)+IF(AQ1056=12,0,AQ1057)+AR1060)&gt;=$L1053,$L1053-FLOOR(SUMIFS($R1059:AQ1059,$R1056:AQ1056,12),1),IF(AR1056=1,AR1060,AR1060+AQ1057)),0)</f>
        <v>0</v>
      </c>
      <c r="AS1057" s="68">
        <f>IF(AS1056&gt;0,IF((SUMIFS($R1059:AR1059,$R1056:AR1056,12)+IF(AR1056=12,0,AR1057)+AS1060)&gt;=$L1053,$L1053-FLOOR(SUMIFS($R1059:AR1059,$R1056:AR1056,12),1),IF(AS1056=1,AS1060,AS1060+AR1057)),0)</f>
        <v>0</v>
      </c>
      <c r="AT1057" s="68">
        <f>IF(AT1056&gt;0,IF((SUMIFS($R1059:AS1059,$R1056:AS1056,12)+IF(AS1056=12,0,AS1057)+AT1060)&gt;=$L1053,$L1053-FLOOR(SUMIFS($R1059:AS1059,$R1056:AS1056,12),1),IF(AT1056=1,AT1060,AT1060+AS1057)),0)</f>
        <v>0</v>
      </c>
      <c r="AU1057" s="68">
        <f>IF(AU1056&gt;0,IF((SUMIFS($R1059:AT1059,$R1056:AT1056,12)+IF(AT1056=12,0,AT1057)+AU1060)&gt;=$L1053,$L1053-FLOOR(SUMIFS($R1059:AT1059,$R1056:AT1056,12),1),IF(AU1056=1,AU1060,AU1060+AT1057)),0)</f>
        <v>0</v>
      </c>
      <c r="AV1057" s="68">
        <f>IF(AV1056&gt;0,IF((SUMIFS($R1059:AU1059,$R1056:AU1056,12)+IF(AU1056=12,0,AU1057)+AV1060)&gt;=$L1053,$L1053-FLOOR(SUMIFS($R1059:AU1059,$R1056:AU1056,12),1),IF(AV1056=1,AV1060,AV1060+AU1057)),0)</f>
        <v>0</v>
      </c>
      <c r="AW1057" s="68">
        <f>IF(AW1056&gt;0,IF((SUMIFS($R1059:AV1059,$R1056:AV1056,12)+IF(AV1056=12,0,AV1057)+AW1060)&gt;=$L1053,$L1053-FLOOR(SUMIFS($R1059:AV1059,$R1056:AV1056,12),1),IF(AW1056=1,AW1060,AW1060+AV1057)),0)</f>
        <v>0</v>
      </c>
      <c r="AX1057" s="68">
        <f>IF(AX1056&gt;0,IF((SUMIFS($R1059:AW1059,$R1056:AW1056,12)+IF(AW1056=12,0,AW1057)+AX1060)&gt;=$L1053,$L1053-FLOOR(SUMIFS($R1059:AW1059,$R1056:AW1056,12),1),IF(AX1056=1,AX1060,AX1060+AW1057)),0)</f>
        <v>0</v>
      </c>
      <c r="AY1057" s="68">
        <f>IF(AY1056&gt;0,IF((SUMIFS($R1059:AX1059,$R1056:AX1056,12)+IF(AX1056=12,0,AX1057)+AY1060)&gt;=$L1053,$L1053-FLOOR(SUMIFS($R1059:AX1059,$R1056:AX1056,12),1),IF(AY1056=1,AY1060,AY1060+AX1057)),0)</f>
        <v>0</v>
      </c>
      <c r="AZ1057" s="68">
        <f>IF(AZ1056&gt;0,IF((SUMIFS($R1059:AY1059,$R1056:AY1056,12)+IF(AY1056=12,0,AY1057)+AZ1060)&gt;=$L1053,$L1053-FLOOR(SUMIFS($R1059:AY1059,$R1056:AY1056,12),1),IF(AZ1056=1,AZ1060,AZ1060+AY1057)),0)</f>
        <v>0</v>
      </c>
      <c r="BA1057" s="68">
        <f>IF(BA1056&gt;0,IF((SUMIFS($R1059:AZ1059,$R1056:AZ1056,12)+IF(AZ1056=12,0,AZ1057)+BA1060)&gt;=$L1053,$L1053-FLOOR(SUMIFS($R1059:AZ1059,$R1056:AZ1056,12),1),IF(BA1056=1,BA1060,BA1060+AZ1057)),0)</f>
        <v>0</v>
      </c>
      <c r="BB1057" s="68">
        <f>IF(BB1056&gt;0,IF((SUMIFS($R1059:BA1059,$R1056:BA1056,12)+IF(BA1056=12,0,BA1057)+BB1060)&gt;=$L1053,$L1053-FLOOR(SUMIFS($R1059:BA1059,$R1056:BA1056,12),1),IF(BB1056=1,BB1060,BB1060+BA1057)),0)</f>
        <v>0</v>
      </c>
      <c r="BC1057" s="68">
        <f>IF(BC1056&gt;0,IF((SUMIFS($R1059:BB1059,$R1056:BB1056,12)+IF(BB1056=12,0,BB1057)+BC1060)&gt;=$L1053,$L1053-FLOOR(SUMIFS($R1059:BB1059,$R1056:BB1056,12),1),IF(BC1056=1,BC1060,BC1060+BB1057)),0)</f>
        <v>0</v>
      </c>
      <c r="BD1057" s="68">
        <f>IF(BD1056&gt;0,IF((SUMIFS($R1059:BC1059,$R1056:BC1056,12)+IF(BC1056=12,0,BC1057)+BD1060)&gt;=$L1053,$L1053-FLOOR(SUMIFS($R1059:BC1059,$R1056:BC1056,12),1),IF(BD1056=1,BD1060,BD1060+BC1057)),0)</f>
        <v>0</v>
      </c>
      <c r="BE1057" s="68">
        <f>IF(BE1056&gt;0,IF((SUMIFS($R1059:BD1059,$R1056:BD1056,12)+IF(BD1056=12,0,BD1057)+BE1060)&gt;=$L1053,$L1053-FLOOR(SUMIFS($R1059:BD1059,$R1056:BD1056,12),1),IF(BE1056=1,BE1060,BE1060+BD1057)),0)</f>
        <v>0</v>
      </c>
      <c r="BF1057" s="68">
        <f>IF(BF1056&gt;0,IF((SUMIFS($R1059:BE1059,$R1056:BE1056,12)+IF(BE1056=12,0,BE1057)+BF1060)&gt;=$L1053,$L1053-FLOOR(SUMIFS($R1059:BE1059,$R1056:BE1056,12),1),IF(BF1056=1,BF1060,BF1060+BE1057)),0)</f>
        <v>0</v>
      </c>
      <c r="BG1057" s="68">
        <f>IF(BG1056&gt;0,IF((SUMIFS($R1059:BF1059,$R1056:BF1056,12)+IF(BF1056=12,0,BF1057)+BG1060)&gt;=$L1053,$L1053-FLOOR(SUMIFS($R1059:BF1059,$R1056:BF1056,12),1),IF(BG1056=1,BG1060,BG1060+BF1057)),0)</f>
        <v>0</v>
      </c>
      <c r="BH1057" s="68">
        <f>IF(BH1056&gt;0,IF((SUMIFS($R1059:BG1059,$R1056:BG1056,12)+IF(BG1056=12,0,BG1057)+BH1060)&gt;=$L1053,$L1053-FLOOR(SUMIFS($R1059:BG1059,$R1056:BG1056,12),1),IF(BH1056=1,BH1060,BH1060+BG1057)),0)</f>
        <v>0</v>
      </c>
      <c r="BI1057" s="68">
        <f>IF(BI1056&gt;0,IF((SUMIFS($R1059:BH1059,$R1056:BH1056,12)+IF(BH1056=12,0,BH1057)+BI1060)&gt;=$L1053,$L1053-FLOOR(SUMIFS($R1059:BH1059,$R1056:BH1056,12),1),IF(BI1056=1,BI1060,BI1060+BH1057)),0)</f>
        <v>0</v>
      </c>
      <c r="BJ1057" s="68">
        <f>IF(BJ1056&gt;0,IF((SUMIFS($R1059:BI1059,$R1056:BI1056,12)+IF(BI1056=12,0,BI1057)+BJ1060)&gt;=$L1053,$L1053-FLOOR(SUMIFS($R1059:BI1059,$R1056:BI1056,12),1),IF(BJ1056=1,BJ1060,BJ1060+BI1057)),0)</f>
        <v>0</v>
      </c>
      <c r="BK1057" s="68">
        <f>IF(BK1056&gt;0,IF((SUMIFS($R1059:BJ1059,$R1056:BJ1056,12)+IF(BJ1056=12,0,BJ1057)+BK1060)&gt;=$L1053,$L1053-FLOOR(SUMIFS($R1059:BJ1059,$R1056:BJ1056,12),1),IF(BK1056=1,BK1060,BK1060+BJ1057)),0)</f>
        <v>0</v>
      </c>
      <c r="BL1057" s="68">
        <f>IF(BL1056&gt;0,IF((SUMIFS($R1059:BK1059,$R1056:BK1056,12)+IF(BK1056=12,0,BK1057)+BL1060)&gt;=$L1053,$L1053-FLOOR(SUMIFS($R1059:BK1059,$R1056:BK1056,12),1),IF(BL1056=1,BL1060,BL1060+BK1057)),0)</f>
        <v>0</v>
      </c>
      <c r="BM1057" s="68">
        <f>IF(BM1056&gt;0,IF((SUMIFS($R1059:BL1059,$R1056:BL1056,12)+IF(BL1056=12,0,BL1057)+BM1060)&gt;=$L1053,$L1053-FLOOR(SUMIFS($R1059:BL1059,$R1056:BL1056,12),1),IF(BM1056=1,BM1060,BM1060+BL1057)),0)</f>
        <v>0</v>
      </c>
      <c r="BN1057" s="362"/>
      <c r="BO1057" s="364"/>
      <c r="BP1057" s="366"/>
      <c r="BQ1057" s="366"/>
      <c r="BR1057" s="106"/>
      <c r="BS1057" s="106"/>
      <c r="BT1057" s="106"/>
      <c r="BU1057" s="106"/>
      <c r="BV1057" s="106"/>
      <c r="BW1057" s="106"/>
      <c r="BX1057" s="106"/>
      <c r="BY1057" s="106"/>
      <c r="BZ1057" s="106"/>
      <c r="CA1057" s="106"/>
      <c r="CB1057" s="106"/>
      <c r="CC1057" s="106"/>
      <c r="CD1057" s="106"/>
      <c r="CE1057" s="106"/>
      <c r="CF1057" s="106"/>
      <c r="CG1057" s="106"/>
    </row>
    <row r="1058" spans="1:85" s="245" customFormat="1" ht="41.5" hidden="1" customHeight="1" x14ac:dyDescent="0.35">
      <c r="A1058" s="243"/>
      <c r="B1058" s="128"/>
      <c r="C1058" s="80"/>
      <c r="D1058" s="80"/>
      <c r="E1058" s="80"/>
      <c r="F1058" s="80"/>
      <c r="G1058" s="80"/>
      <c r="H1058" s="80"/>
      <c r="I1058" s="80"/>
      <c r="J1058" s="80"/>
      <c r="K1058" s="80"/>
      <c r="L1058" s="80"/>
      <c r="M1058" s="64"/>
      <c r="N1058" s="7"/>
      <c r="O1058" s="192"/>
      <c r="P1058" s="106"/>
      <c r="Q1058" s="65" t="s">
        <v>161</v>
      </c>
      <c r="R1058" s="67">
        <f>IF(R1053&gt;0,R1054,0)</f>
        <v>0</v>
      </c>
      <c r="S1058" s="67">
        <f t="shared" ref="S1058" si="19918">IF(S1053&gt;0,IF(S1056=1,S1054,S1054+R1058),R1058)</f>
        <v>0</v>
      </c>
      <c r="T1058" s="67">
        <f t="shared" ref="T1058" si="19919">IF(T1053&gt;0,IF(T1056=1,T1054,T1054+S1058),S1058)</f>
        <v>0</v>
      </c>
      <c r="U1058" s="67">
        <f t="shared" ref="U1058" si="19920">IF(U1053&gt;0,IF(U1056=1,U1054,U1054+T1058),T1058)</f>
        <v>0</v>
      </c>
      <c r="V1058" s="67">
        <f t="shared" ref="V1058" si="19921">IF(V1053&gt;0,IF(V1056=1,V1054,V1054+U1058),U1058)</f>
        <v>0</v>
      </c>
      <c r="W1058" s="67">
        <f t="shared" ref="W1058" si="19922">IF(W1053&gt;0,IF(W1056=1,W1054,W1054+V1058),V1058)</f>
        <v>0</v>
      </c>
      <c r="X1058" s="67">
        <f t="shared" ref="X1058" si="19923">IF(X1053&gt;0,IF(X1056=1,X1054,X1054+W1058),W1058)</f>
        <v>0</v>
      </c>
      <c r="Y1058" s="67">
        <f t="shared" ref="Y1058" si="19924">IF(Y1053&gt;0,IF(Y1056=1,Y1054,Y1054+X1058),X1058)</f>
        <v>0</v>
      </c>
      <c r="Z1058" s="67">
        <f t="shared" ref="Z1058" si="19925">IF(Z1053&gt;0,IF(Z1056=1,Z1054,Z1054+Y1058),Y1058)</f>
        <v>0</v>
      </c>
      <c r="AA1058" s="67">
        <f t="shared" ref="AA1058" si="19926">IF(AA1053&gt;0,IF(AA1056=1,AA1054,AA1054+Z1058),Z1058)</f>
        <v>0</v>
      </c>
      <c r="AB1058" s="67">
        <f t="shared" ref="AB1058" si="19927">IF(AB1053&gt;0,IF(AB1056=1,AB1054,AB1054+AA1058),AA1058)</f>
        <v>0</v>
      </c>
      <c r="AC1058" s="67">
        <f t="shared" ref="AC1058" si="19928">IF(AC1053&gt;0,IF(AC1056=1,AC1054,AC1054+AB1058),AB1058)</f>
        <v>0</v>
      </c>
      <c r="AD1058" s="67">
        <f t="shared" ref="AD1058" si="19929">IF(AD1053&gt;0,IF(AD1056=1,AD1054,AD1054+AC1058),AC1058)</f>
        <v>0</v>
      </c>
      <c r="AE1058" s="67">
        <f t="shared" ref="AE1058" si="19930">IF(AE1053&gt;0,IF(AE1056=1,AE1054,AE1054+AD1058),AD1058)</f>
        <v>0</v>
      </c>
      <c r="AF1058" s="67">
        <f t="shared" ref="AF1058" si="19931">IF(AF1053&gt;0,IF(AF1056=1,AF1054,AF1054+AE1058),AE1058)</f>
        <v>0</v>
      </c>
      <c r="AG1058" s="67">
        <f t="shared" ref="AG1058" si="19932">IF(AG1053&gt;0,IF(AG1056=1,AG1054,AG1054+AF1058),AF1058)</f>
        <v>0</v>
      </c>
      <c r="AH1058" s="67">
        <f t="shared" ref="AH1058" si="19933">IF(AH1053&gt;0,IF(AH1056=1,AH1054,AH1054+AG1058),AG1058)</f>
        <v>0</v>
      </c>
      <c r="AI1058" s="67">
        <f t="shared" ref="AI1058" si="19934">IF(AI1053&gt;0,IF(AI1056=1,AI1054,AI1054+AH1058),AH1058)</f>
        <v>0</v>
      </c>
      <c r="AJ1058" s="67">
        <f t="shared" ref="AJ1058" si="19935">IF(AJ1053&gt;0,IF(AJ1056=1,AJ1054,AJ1054+AI1058),AI1058)</f>
        <v>0</v>
      </c>
      <c r="AK1058" s="67">
        <f t="shared" ref="AK1058" si="19936">IF(AK1053&gt;0,IF(AK1056=1,AK1054,AK1054+AJ1058),AJ1058)</f>
        <v>0</v>
      </c>
      <c r="AL1058" s="67">
        <f t="shared" ref="AL1058" si="19937">IF(AL1053&gt;0,IF(AL1056=1,AL1054,AL1054+AK1058),AK1058)</f>
        <v>0</v>
      </c>
      <c r="AM1058" s="67">
        <f t="shared" ref="AM1058" si="19938">IF(AM1053&gt;0,IF(AM1056=1,AM1054,AM1054+AL1058),AL1058)</f>
        <v>0</v>
      </c>
      <c r="AN1058" s="67">
        <f t="shared" ref="AN1058" si="19939">IF(AN1053&gt;0,IF(AN1056=1,AN1054,AN1054+AM1058),AM1058)</f>
        <v>0</v>
      </c>
      <c r="AO1058" s="67">
        <f t="shared" ref="AO1058" si="19940">IF(AO1053&gt;0,IF(AO1056=1,AO1054,AO1054+AN1058),AN1058)</f>
        <v>0</v>
      </c>
      <c r="AP1058" s="67">
        <f t="shared" ref="AP1058" si="19941">IF(AP1053&gt;0,IF(AP1056=1,AP1054,AP1054+AO1058),AO1058)</f>
        <v>0</v>
      </c>
      <c r="AQ1058" s="67">
        <f t="shared" ref="AQ1058" si="19942">IF(AQ1053&gt;0,IF(AQ1056=1,AQ1054,AQ1054+AP1058),AP1058)</f>
        <v>0</v>
      </c>
      <c r="AR1058" s="67">
        <f t="shared" ref="AR1058" si="19943">IF(AR1053&gt;0,IF(AR1056=1,AR1054,AR1054+AQ1058),AQ1058)</f>
        <v>0</v>
      </c>
      <c r="AS1058" s="67">
        <f t="shared" ref="AS1058" si="19944">IF(AS1053&gt;0,IF(AS1056=1,AS1054,AS1054+AR1058),AR1058)</f>
        <v>0</v>
      </c>
      <c r="AT1058" s="67">
        <f t="shared" ref="AT1058" si="19945">IF(AT1053&gt;0,IF(AT1056=1,AT1054,AT1054+AS1058),AS1058)</f>
        <v>0</v>
      </c>
      <c r="AU1058" s="67">
        <f t="shared" ref="AU1058" si="19946">IF(AU1053&gt;0,IF(AU1056=1,AU1054,AU1054+AT1058),AT1058)</f>
        <v>0</v>
      </c>
      <c r="AV1058" s="67">
        <f t="shared" ref="AV1058" si="19947">IF(AV1053&gt;0,IF(AV1056=1,AV1054,AV1054+AU1058),AU1058)</f>
        <v>0</v>
      </c>
      <c r="AW1058" s="67">
        <f t="shared" ref="AW1058" si="19948">IF(AW1053&gt;0,IF(AW1056=1,AW1054,AW1054+AV1058),AV1058)</f>
        <v>0</v>
      </c>
      <c r="AX1058" s="67">
        <f t="shared" ref="AX1058" si="19949">IF(AX1053&gt;0,IF(AX1056=1,AX1054,AX1054+AW1058),AW1058)</f>
        <v>0</v>
      </c>
      <c r="AY1058" s="67">
        <f t="shared" ref="AY1058" si="19950">IF(AY1053&gt;0,IF(AY1056=1,AY1054,AY1054+AX1058),AX1058)</f>
        <v>0</v>
      </c>
      <c r="AZ1058" s="67">
        <f t="shared" ref="AZ1058" si="19951">IF(AZ1053&gt;0,IF(AZ1056=1,AZ1054,AZ1054+AY1058),AY1058)</f>
        <v>0</v>
      </c>
      <c r="BA1058" s="67">
        <f t="shared" ref="BA1058" si="19952">IF(BA1053&gt;0,IF(BA1056=1,BA1054,BA1054+AZ1058),AZ1058)</f>
        <v>0</v>
      </c>
      <c r="BB1058" s="67">
        <f t="shared" ref="BB1058" si="19953">IF(BB1053&gt;0,IF(BB1056=1,BB1054,BB1054+BA1058),BA1058)</f>
        <v>0</v>
      </c>
      <c r="BC1058" s="67">
        <f t="shared" ref="BC1058" si="19954">IF(BC1053&gt;0,IF(BC1056=1,BC1054,BC1054+BB1058),BB1058)</f>
        <v>0</v>
      </c>
      <c r="BD1058" s="67">
        <f t="shared" ref="BD1058" si="19955">IF(BD1053&gt;0,IF(BD1056=1,BD1054,BD1054+BC1058),BC1058)</f>
        <v>0</v>
      </c>
      <c r="BE1058" s="67">
        <f t="shared" ref="BE1058" si="19956">IF(BE1053&gt;0,IF(BE1056=1,BE1054,BE1054+BD1058),BD1058)</f>
        <v>0</v>
      </c>
      <c r="BF1058" s="67">
        <f t="shared" ref="BF1058" si="19957">IF(BF1053&gt;0,IF(BF1056=1,BF1054,BF1054+BE1058),BE1058)</f>
        <v>0</v>
      </c>
      <c r="BG1058" s="67">
        <f t="shared" ref="BG1058" si="19958">IF(BG1053&gt;0,IF(BG1056=1,BG1054,BG1054+BF1058),BF1058)</f>
        <v>0</v>
      </c>
      <c r="BH1058" s="67">
        <f t="shared" ref="BH1058" si="19959">IF(BH1053&gt;0,IF(BH1056=1,BH1054,BH1054+BG1058),BG1058)</f>
        <v>0</v>
      </c>
      <c r="BI1058" s="67">
        <f t="shared" ref="BI1058" si="19960">IF(BI1053&gt;0,IF(BI1056=1,BI1054,BI1054+BH1058),BH1058)</f>
        <v>0</v>
      </c>
      <c r="BJ1058" s="67">
        <f t="shared" ref="BJ1058" si="19961">IF(BJ1053&gt;0,IF(BJ1056=1,BJ1054,BJ1054+BI1058),BI1058)</f>
        <v>0</v>
      </c>
      <c r="BK1058" s="67">
        <f t="shared" ref="BK1058" si="19962">IF(BK1053&gt;0,IF(BK1056=1,BK1054,BK1054+BJ1058),BJ1058)</f>
        <v>0</v>
      </c>
      <c r="BL1058" s="67">
        <f t="shared" ref="BL1058" si="19963">IF(BL1053&gt;0,IF(BL1056=1,BL1054,BL1054+BK1058),BK1058)</f>
        <v>0</v>
      </c>
      <c r="BM1058" s="67">
        <f t="shared" ref="BM1058" si="19964">IF(BM1053&gt;0,IF(BM1056=1,BM1054,BM1054+BL1058),BL1058)</f>
        <v>0</v>
      </c>
      <c r="BN1058" s="362"/>
      <c r="BO1058" s="364"/>
      <c r="BP1058" s="366"/>
      <c r="BQ1058" s="366"/>
      <c r="BR1058" s="106"/>
      <c r="BS1058" s="106"/>
      <c r="BT1058" s="106"/>
      <c r="BU1058" s="106"/>
      <c r="BV1058" s="106"/>
      <c r="BW1058" s="106"/>
      <c r="BX1058" s="106"/>
      <c r="BY1058" s="106"/>
      <c r="BZ1058" s="106"/>
      <c r="CA1058" s="106"/>
      <c r="CB1058" s="106"/>
      <c r="CC1058" s="106"/>
      <c r="CD1058" s="106"/>
      <c r="CE1058" s="106"/>
      <c r="CF1058" s="106"/>
      <c r="CG1058" s="106"/>
    </row>
    <row r="1059" spans="1:85" s="245" customFormat="1" ht="41.5" hidden="1" customHeight="1" x14ac:dyDescent="0.35">
      <c r="A1059" s="243"/>
      <c r="B1059" s="128"/>
      <c r="C1059" s="80"/>
      <c r="D1059" s="80"/>
      <c r="E1059" s="80"/>
      <c r="F1059" s="80"/>
      <c r="G1059" s="80"/>
      <c r="H1059" s="80"/>
      <c r="I1059" s="80"/>
      <c r="J1059" s="80"/>
      <c r="K1059" s="80"/>
      <c r="L1059" s="80"/>
      <c r="M1059" s="64"/>
      <c r="N1059" s="7"/>
      <c r="O1059" s="192"/>
      <c r="P1059" s="106"/>
      <c r="Q1059" s="65" t="s">
        <v>162</v>
      </c>
      <c r="R1059" s="67">
        <f>R1061</f>
        <v>0</v>
      </c>
      <c r="S1059" s="67">
        <f t="shared" ref="S1059" si="19965">IF(S1056=1,S1061,S1061+R1059)</f>
        <v>0</v>
      </c>
      <c r="T1059" s="67">
        <f t="shared" ref="T1059" si="19966">IF(T1056=1,T1061,T1061+S1059)</f>
        <v>0</v>
      </c>
      <c r="U1059" s="67">
        <f t="shared" ref="U1059" si="19967">IF(U1056=1,U1061,U1061+T1059)</f>
        <v>0</v>
      </c>
      <c r="V1059" s="67">
        <f t="shared" ref="V1059" si="19968">IF(V1056=1,V1061,V1061+U1059)</f>
        <v>0</v>
      </c>
      <c r="W1059" s="67">
        <f t="shared" ref="W1059" si="19969">IF(W1056=1,W1061,W1061+V1059)</f>
        <v>0</v>
      </c>
      <c r="X1059" s="67">
        <f t="shared" ref="X1059" si="19970">IF(X1056=1,X1061,X1061+W1059)</f>
        <v>0</v>
      </c>
      <c r="Y1059" s="67">
        <f t="shared" ref="Y1059" si="19971">IF(Y1056=1,Y1061,Y1061+X1059)</f>
        <v>0</v>
      </c>
      <c r="Z1059" s="67">
        <f t="shared" ref="Z1059" si="19972">IF(Z1056=1,Z1061,Z1061+Y1059)</f>
        <v>0</v>
      </c>
      <c r="AA1059" s="67">
        <f t="shared" ref="AA1059" si="19973">IF(AA1056=1,AA1061,AA1061+Z1059)</f>
        <v>0</v>
      </c>
      <c r="AB1059" s="67">
        <f t="shared" ref="AB1059" si="19974">IF(AB1056=1,AB1061,AB1061+AA1059)</f>
        <v>0</v>
      </c>
      <c r="AC1059" s="67">
        <f t="shared" ref="AC1059" si="19975">IF(AC1056=1,AC1061,AC1061+AB1059)</f>
        <v>0</v>
      </c>
      <c r="AD1059" s="67">
        <f t="shared" ref="AD1059" si="19976">IF(AD1056=1,AD1061,AD1061+AC1059)</f>
        <v>0</v>
      </c>
      <c r="AE1059" s="67">
        <f t="shared" ref="AE1059" si="19977">IF(AE1056=1,AE1061,AE1061+AD1059)</f>
        <v>0</v>
      </c>
      <c r="AF1059" s="67">
        <f t="shared" ref="AF1059" si="19978">IF(AF1056=1,AF1061,AF1061+AE1059)</f>
        <v>0</v>
      </c>
      <c r="AG1059" s="67">
        <f t="shared" ref="AG1059" si="19979">IF(AG1056=1,AG1061,AG1061+AF1059)</f>
        <v>0</v>
      </c>
      <c r="AH1059" s="67">
        <f t="shared" ref="AH1059" si="19980">IF(AH1056=1,AH1061,AH1061+AG1059)</f>
        <v>0</v>
      </c>
      <c r="AI1059" s="67">
        <f t="shared" ref="AI1059" si="19981">IF(AI1056=1,AI1061,AI1061+AH1059)</f>
        <v>0</v>
      </c>
      <c r="AJ1059" s="67">
        <f t="shared" ref="AJ1059" si="19982">IF(AJ1056=1,AJ1061,AJ1061+AI1059)</f>
        <v>0</v>
      </c>
      <c r="AK1059" s="67">
        <f t="shared" ref="AK1059" si="19983">IF(AK1056=1,AK1061,AK1061+AJ1059)</f>
        <v>0</v>
      </c>
      <c r="AL1059" s="67">
        <f t="shared" ref="AL1059" si="19984">IF(AL1056=1,AL1061,AL1061+AK1059)</f>
        <v>0</v>
      </c>
      <c r="AM1059" s="67">
        <f t="shared" ref="AM1059" si="19985">IF(AM1056=1,AM1061,AM1061+AL1059)</f>
        <v>0</v>
      </c>
      <c r="AN1059" s="67">
        <f t="shared" ref="AN1059" si="19986">IF(AN1056=1,AN1061,AN1061+AM1059)</f>
        <v>0</v>
      </c>
      <c r="AO1059" s="67">
        <f t="shared" ref="AO1059" si="19987">IF(AO1056=1,AO1061,AO1061+AN1059)</f>
        <v>0</v>
      </c>
      <c r="AP1059" s="67">
        <f t="shared" ref="AP1059" si="19988">IF(AP1056=1,AP1061,AP1061+AO1059)</f>
        <v>0</v>
      </c>
      <c r="AQ1059" s="67">
        <f t="shared" ref="AQ1059" si="19989">IF(AQ1056=1,AQ1061,AQ1061+AP1059)</f>
        <v>0</v>
      </c>
      <c r="AR1059" s="67">
        <f t="shared" ref="AR1059" si="19990">IF(AR1056=1,AR1061,AR1061+AQ1059)</f>
        <v>0</v>
      </c>
      <c r="AS1059" s="67">
        <f t="shared" ref="AS1059" si="19991">IF(AS1056=1,AS1061,AS1061+AR1059)</f>
        <v>0</v>
      </c>
      <c r="AT1059" s="67">
        <f t="shared" ref="AT1059" si="19992">IF(AT1056=1,AT1061,AT1061+AS1059)</f>
        <v>0</v>
      </c>
      <c r="AU1059" s="67">
        <f t="shared" ref="AU1059" si="19993">IF(AU1056=1,AU1061,AU1061+AT1059)</f>
        <v>0</v>
      </c>
      <c r="AV1059" s="67">
        <f t="shared" ref="AV1059" si="19994">IF(AV1056=1,AV1061,AV1061+AU1059)</f>
        <v>0</v>
      </c>
      <c r="AW1059" s="67">
        <f t="shared" ref="AW1059" si="19995">IF(AW1056=1,AW1061,AW1061+AV1059)</f>
        <v>0</v>
      </c>
      <c r="AX1059" s="67">
        <f t="shared" ref="AX1059" si="19996">IF(AX1056=1,AX1061,AX1061+AW1059)</f>
        <v>0</v>
      </c>
      <c r="AY1059" s="67">
        <f t="shared" ref="AY1059" si="19997">IF(AY1056=1,AY1061,AY1061+AX1059)</f>
        <v>0</v>
      </c>
      <c r="AZ1059" s="67">
        <f t="shared" ref="AZ1059" si="19998">IF(AZ1056=1,AZ1061,AZ1061+AY1059)</f>
        <v>0</v>
      </c>
      <c r="BA1059" s="67">
        <f t="shared" ref="BA1059" si="19999">IF(BA1056=1,BA1061,BA1061+AZ1059)</f>
        <v>0</v>
      </c>
      <c r="BB1059" s="67">
        <f t="shared" ref="BB1059" si="20000">IF(BB1056=1,BB1061,BB1061+BA1059)</f>
        <v>0</v>
      </c>
      <c r="BC1059" s="67">
        <f t="shared" ref="BC1059" si="20001">IF(BC1056=1,BC1061,BC1061+BB1059)</f>
        <v>0</v>
      </c>
      <c r="BD1059" s="67">
        <f t="shared" ref="BD1059" si="20002">IF(BD1056=1,BD1061,BD1061+BC1059)</f>
        <v>0</v>
      </c>
      <c r="BE1059" s="67">
        <f t="shared" ref="BE1059" si="20003">IF(BE1056=1,BE1061,BE1061+BD1059)</f>
        <v>0</v>
      </c>
      <c r="BF1059" s="67">
        <f t="shared" ref="BF1059" si="20004">IF(BF1056=1,BF1061,BF1061+BE1059)</f>
        <v>0</v>
      </c>
      <c r="BG1059" s="67">
        <f t="shared" ref="BG1059" si="20005">IF(BG1056=1,BG1061,BG1061+BF1059)</f>
        <v>0</v>
      </c>
      <c r="BH1059" s="67">
        <f t="shared" ref="BH1059" si="20006">IF(BH1056=1,BH1061,BH1061+BG1059)</f>
        <v>0</v>
      </c>
      <c r="BI1059" s="67">
        <f t="shared" ref="BI1059" si="20007">IF(BI1056=1,BI1061,BI1061+BH1059)</f>
        <v>0</v>
      </c>
      <c r="BJ1059" s="67">
        <f t="shared" ref="BJ1059" si="20008">IF(BJ1056=1,BJ1061,BJ1061+BI1059)</f>
        <v>0</v>
      </c>
      <c r="BK1059" s="67">
        <f t="shared" ref="BK1059" si="20009">IF(BK1056=1,BK1061,BK1061+BJ1059)</f>
        <v>0</v>
      </c>
      <c r="BL1059" s="67">
        <f t="shared" ref="BL1059" si="20010">IF(BL1056=1,BL1061,BL1061+BK1059)</f>
        <v>0</v>
      </c>
      <c r="BM1059" s="67">
        <f t="shared" ref="BM1059" si="20011">IF(BM1056=1,BM1061,BM1061+BL1059)</f>
        <v>0</v>
      </c>
      <c r="BN1059" s="362"/>
      <c r="BO1059" s="364"/>
      <c r="BP1059" s="366"/>
      <c r="BQ1059" s="366"/>
      <c r="BR1059" s="106"/>
      <c r="BS1059" s="106"/>
      <c r="BT1059" s="106"/>
      <c r="BU1059" s="106"/>
      <c r="BV1059" s="106"/>
      <c r="BW1059" s="106"/>
      <c r="BX1059" s="106"/>
      <c r="BY1059" s="106"/>
      <c r="BZ1059" s="106"/>
      <c r="CA1059" s="106"/>
      <c r="CB1059" s="106"/>
      <c r="CC1059" s="106"/>
      <c r="CD1059" s="106"/>
      <c r="CE1059" s="106"/>
      <c r="CF1059" s="106"/>
      <c r="CG1059" s="106"/>
    </row>
    <row r="1060" spans="1:85" s="245" customFormat="1" ht="29" x14ac:dyDescent="0.35">
      <c r="A1060" s="243"/>
      <c r="B1060" s="128"/>
      <c r="C1060" s="80"/>
      <c r="D1060" s="80"/>
      <c r="E1060" s="80"/>
      <c r="F1060" s="80"/>
      <c r="G1060" s="80"/>
      <c r="H1060" s="80"/>
      <c r="I1060" s="80"/>
      <c r="J1060" s="80"/>
      <c r="K1060" s="80"/>
      <c r="L1060" s="80"/>
      <c r="M1060" s="64"/>
      <c r="N1060" s="7"/>
      <c r="O1060" s="192"/>
      <c r="P1060" s="106"/>
      <c r="Q1060" s="63" t="s">
        <v>160</v>
      </c>
      <c r="R1060" s="68">
        <f t="shared" ref="R1060:BM1060" si="20012">1720/12*R1053</f>
        <v>0</v>
      </c>
      <c r="S1060" s="68">
        <f t="shared" si="20012"/>
        <v>0</v>
      </c>
      <c r="T1060" s="68">
        <f t="shared" si="20012"/>
        <v>0</v>
      </c>
      <c r="U1060" s="68">
        <f t="shared" si="20012"/>
        <v>0</v>
      </c>
      <c r="V1060" s="68">
        <f t="shared" si="20012"/>
        <v>0</v>
      </c>
      <c r="W1060" s="68">
        <f t="shared" si="20012"/>
        <v>0</v>
      </c>
      <c r="X1060" s="68">
        <f t="shared" si="20012"/>
        <v>0</v>
      </c>
      <c r="Y1060" s="68">
        <f t="shared" si="20012"/>
        <v>0</v>
      </c>
      <c r="Z1060" s="68">
        <f t="shared" si="20012"/>
        <v>0</v>
      </c>
      <c r="AA1060" s="68">
        <f t="shared" si="20012"/>
        <v>0</v>
      </c>
      <c r="AB1060" s="68">
        <f t="shared" si="20012"/>
        <v>0</v>
      </c>
      <c r="AC1060" s="68">
        <f t="shared" si="20012"/>
        <v>0</v>
      </c>
      <c r="AD1060" s="68">
        <f t="shared" si="20012"/>
        <v>0</v>
      </c>
      <c r="AE1060" s="68">
        <f t="shared" si="20012"/>
        <v>0</v>
      </c>
      <c r="AF1060" s="68">
        <f t="shared" si="20012"/>
        <v>0</v>
      </c>
      <c r="AG1060" s="68">
        <f t="shared" si="20012"/>
        <v>0</v>
      </c>
      <c r="AH1060" s="68">
        <f t="shared" si="20012"/>
        <v>0</v>
      </c>
      <c r="AI1060" s="68">
        <f t="shared" si="20012"/>
        <v>0</v>
      </c>
      <c r="AJ1060" s="68">
        <f t="shared" si="20012"/>
        <v>0</v>
      </c>
      <c r="AK1060" s="68">
        <f t="shared" si="20012"/>
        <v>0</v>
      </c>
      <c r="AL1060" s="68">
        <f t="shared" si="20012"/>
        <v>0</v>
      </c>
      <c r="AM1060" s="68">
        <f t="shared" si="20012"/>
        <v>0</v>
      </c>
      <c r="AN1060" s="68">
        <f t="shared" si="20012"/>
        <v>0</v>
      </c>
      <c r="AO1060" s="68">
        <f t="shared" si="20012"/>
        <v>0</v>
      </c>
      <c r="AP1060" s="68">
        <f t="shared" si="20012"/>
        <v>0</v>
      </c>
      <c r="AQ1060" s="68">
        <f t="shared" si="20012"/>
        <v>0</v>
      </c>
      <c r="AR1060" s="68">
        <f t="shared" si="20012"/>
        <v>0</v>
      </c>
      <c r="AS1060" s="68">
        <f t="shared" si="20012"/>
        <v>0</v>
      </c>
      <c r="AT1060" s="68">
        <f t="shared" si="20012"/>
        <v>0</v>
      </c>
      <c r="AU1060" s="68">
        <f t="shared" si="20012"/>
        <v>0</v>
      </c>
      <c r="AV1060" s="68">
        <f t="shared" si="20012"/>
        <v>0</v>
      </c>
      <c r="AW1060" s="68">
        <f t="shared" si="20012"/>
        <v>0</v>
      </c>
      <c r="AX1060" s="68">
        <f t="shared" si="20012"/>
        <v>0</v>
      </c>
      <c r="AY1060" s="68">
        <f t="shared" si="20012"/>
        <v>0</v>
      </c>
      <c r="AZ1060" s="68">
        <f t="shared" si="20012"/>
        <v>0</v>
      </c>
      <c r="BA1060" s="68">
        <f t="shared" si="20012"/>
        <v>0</v>
      </c>
      <c r="BB1060" s="68">
        <f t="shared" si="20012"/>
        <v>0</v>
      </c>
      <c r="BC1060" s="68">
        <f t="shared" si="20012"/>
        <v>0</v>
      </c>
      <c r="BD1060" s="68">
        <f t="shared" si="20012"/>
        <v>0</v>
      </c>
      <c r="BE1060" s="68">
        <f t="shared" si="20012"/>
        <v>0</v>
      </c>
      <c r="BF1060" s="68">
        <f t="shared" si="20012"/>
        <v>0</v>
      </c>
      <c r="BG1060" s="68">
        <f t="shared" si="20012"/>
        <v>0</v>
      </c>
      <c r="BH1060" s="68">
        <f t="shared" si="20012"/>
        <v>0</v>
      </c>
      <c r="BI1060" s="68">
        <f t="shared" si="20012"/>
        <v>0</v>
      </c>
      <c r="BJ1060" s="68">
        <f t="shared" si="20012"/>
        <v>0</v>
      </c>
      <c r="BK1060" s="68">
        <f t="shared" si="20012"/>
        <v>0</v>
      </c>
      <c r="BL1060" s="68">
        <f t="shared" si="20012"/>
        <v>0</v>
      </c>
      <c r="BM1060" s="68">
        <f t="shared" si="20012"/>
        <v>0</v>
      </c>
      <c r="BN1060" s="362"/>
      <c r="BO1060" s="364"/>
      <c r="BP1060" s="366"/>
      <c r="BQ1060" s="366"/>
      <c r="BR1060" s="106"/>
      <c r="BS1060" s="106"/>
      <c r="BT1060" s="106"/>
      <c r="BU1060" s="106"/>
      <c r="BV1060" s="106"/>
      <c r="BW1060" s="106"/>
      <c r="BX1060" s="106"/>
      <c r="BY1060" s="106"/>
      <c r="BZ1060" s="106"/>
      <c r="CA1060" s="106"/>
      <c r="CB1060" s="106"/>
      <c r="CC1060" s="106"/>
      <c r="CD1060" s="106"/>
      <c r="CE1060" s="106"/>
      <c r="CF1060" s="106"/>
      <c r="CG1060" s="106"/>
    </row>
    <row r="1061" spans="1:85" s="245" customFormat="1" ht="29" x14ac:dyDescent="0.35">
      <c r="A1061" s="243"/>
      <c r="B1061" s="128"/>
      <c r="C1061" s="80"/>
      <c r="D1061" s="80"/>
      <c r="E1061" s="80"/>
      <c r="F1061" s="80"/>
      <c r="G1061" s="80"/>
      <c r="H1061" s="80"/>
      <c r="I1061" s="80"/>
      <c r="J1061" s="80"/>
      <c r="K1061" s="80"/>
      <c r="L1061" s="80"/>
      <c r="M1061" s="64"/>
      <c r="N1061" s="7"/>
      <c r="O1061" s="192"/>
      <c r="P1061" s="106"/>
      <c r="Q1061" s="63" t="s">
        <v>144</v>
      </c>
      <c r="R1061" s="68">
        <f>FLOOR(IF(OR(R1056=0,R1056=1),IF(R1054&gt;=R1060,R1060,R1054)+0.00000001,IF(R1058&gt;=R1057,R1057,R1058))+0.00000001,1)</f>
        <v>0</v>
      </c>
      <c r="S1061" s="68">
        <f t="shared" ref="S1061" si="20013">FLOOR(IF(OR(S1056=0,S1056=1),IF(S1060&gt;S1057,S1057,IF(S1054&gt;=S1060,S1060,S1054)+0.00000001),IF(S1058&gt;=S1057,S1057-R1059,S1058-R1059)+0.00000001),1)</f>
        <v>0</v>
      </c>
      <c r="T1061" s="68">
        <f t="shared" ref="T1061" si="20014">FLOOR(IF(OR(T1056=0,T1056=1),IF(T1060&gt;T1057,T1057,IF(T1054&gt;=T1060,T1060,T1054)+0.00000001),IF(T1058&gt;=T1057,T1057-S1059,T1058-S1059)+0.00000001),1)</f>
        <v>0</v>
      </c>
      <c r="U1061" s="68">
        <f t="shared" ref="U1061" si="20015">FLOOR(IF(OR(U1056=0,U1056=1),IF(U1060&gt;U1057,U1057,IF(U1054&gt;=U1060,U1060,U1054)+0.00000001),IF(U1058&gt;=U1057,U1057-T1059,U1058-T1059)+0.00000001),1)</f>
        <v>0</v>
      </c>
      <c r="V1061" s="68">
        <f t="shared" ref="V1061" si="20016">FLOOR(IF(OR(V1056=0,V1056=1),IF(V1060&gt;V1057,V1057,IF(V1054&gt;=V1060,V1060,V1054)+0.00000001),IF(V1058&gt;=V1057,V1057-U1059,V1058-U1059)+0.00000001),1)</f>
        <v>0</v>
      </c>
      <c r="W1061" s="68">
        <f t="shared" ref="W1061" si="20017">FLOOR(IF(OR(W1056=0,W1056=1),IF(W1060&gt;W1057,W1057,IF(W1054&gt;=W1060,W1060,W1054)+0.00000001),IF(W1058&gt;=W1057,W1057-V1059,W1058-V1059)+0.00000001),1)</f>
        <v>0</v>
      </c>
      <c r="X1061" s="68">
        <f t="shared" ref="X1061" si="20018">FLOOR(IF(OR(X1056=0,X1056=1),IF(X1060&gt;X1057,X1057,IF(X1054&gt;=X1060,X1060,X1054)+0.00000001),IF(X1058&gt;=X1057,X1057-W1059,X1058-W1059)+0.00000001),1)</f>
        <v>0</v>
      </c>
      <c r="Y1061" s="68">
        <f t="shared" ref="Y1061" si="20019">FLOOR(IF(OR(Y1056=0,Y1056=1),IF(Y1060&gt;Y1057,Y1057,IF(Y1054&gt;=Y1060,Y1060,Y1054)+0.00000001),IF(Y1058&gt;=Y1057,Y1057-X1059,Y1058-X1059)+0.00000001),1)</f>
        <v>0</v>
      </c>
      <c r="Z1061" s="68">
        <f t="shared" ref="Z1061" si="20020">FLOOR(IF(OR(Z1056=0,Z1056=1),IF(Z1060&gt;Z1057,Z1057,IF(Z1054&gt;=Z1060,Z1060,Z1054)+0.00000001),IF(Z1058&gt;=Z1057,Z1057-Y1059,Z1058-Y1059)+0.00000001),1)</f>
        <v>0</v>
      </c>
      <c r="AA1061" s="68">
        <f t="shared" ref="AA1061" si="20021">FLOOR(IF(OR(AA1056=0,AA1056=1),IF(AA1060&gt;AA1057,AA1057,IF(AA1054&gt;=AA1060,AA1060,AA1054)+0.00000001),IF(AA1058&gt;=AA1057,AA1057-Z1059,AA1058-Z1059)+0.00000001),1)</f>
        <v>0</v>
      </c>
      <c r="AB1061" s="68">
        <f t="shared" ref="AB1061" si="20022">FLOOR(IF(OR(AB1056=0,AB1056=1),IF(AB1060&gt;AB1057,AB1057,IF(AB1054&gt;=AB1060,AB1060,AB1054)+0.00000001),IF(AB1058&gt;=AB1057,AB1057-AA1059,AB1058-AA1059)+0.00000001),1)</f>
        <v>0</v>
      </c>
      <c r="AC1061" s="68">
        <f t="shared" ref="AC1061" si="20023">FLOOR(IF(OR(AC1056=0,AC1056=1),IF(AC1060&gt;AC1057,AC1057,IF(AC1054&gt;=AC1060,AC1060,AC1054)+0.00000001),IF(AC1058&gt;=AC1057,AC1057-AB1059,AC1058-AB1059)+0.00000001),1)</f>
        <v>0</v>
      </c>
      <c r="AD1061" s="68">
        <f t="shared" ref="AD1061" si="20024">FLOOR(IF(OR(AD1056=0,AD1056=1),IF(AD1060&gt;AD1057,AD1057,IF(AD1054&gt;=AD1060,AD1060,AD1054)+0.00000001),IF(AD1058&gt;=AD1057,AD1057-AC1059,AD1058-AC1059)+0.00000001),1)</f>
        <v>0</v>
      </c>
      <c r="AE1061" s="68">
        <f t="shared" ref="AE1061" si="20025">FLOOR(IF(OR(AE1056=0,AE1056=1),IF(AE1060&gt;AE1057,AE1057,IF(AE1054&gt;=AE1060,AE1060,AE1054)+0.00000001),IF(AE1058&gt;=AE1057,AE1057-AD1059,AE1058-AD1059)+0.00000001),1)</f>
        <v>0</v>
      </c>
      <c r="AF1061" s="68">
        <f t="shared" ref="AF1061" si="20026">FLOOR(IF(OR(AF1056=0,AF1056=1),IF(AF1060&gt;AF1057,AF1057,IF(AF1054&gt;=AF1060,AF1060,AF1054)+0.00000001),IF(AF1058&gt;=AF1057,AF1057-AE1059,AF1058-AE1059)+0.00000001),1)</f>
        <v>0</v>
      </c>
      <c r="AG1061" s="68">
        <f t="shared" ref="AG1061" si="20027">FLOOR(IF(OR(AG1056=0,AG1056=1),IF(AG1060&gt;AG1057,AG1057,IF(AG1054&gt;=AG1060,AG1060,AG1054)+0.00000001),IF(AG1058&gt;=AG1057,AG1057-AF1059,AG1058-AF1059)+0.00000001),1)</f>
        <v>0</v>
      </c>
      <c r="AH1061" s="68">
        <f t="shared" ref="AH1061" si="20028">FLOOR(IF(OR(AH1056=0,AH1056=1),IF(AH1060&gt;AH1057,AH1057,IF(AH1054&gt;=AH1060,AH1060,AH1054)+0.00000001),IF(AH1058&gt;=AH1057,AH1057-AG1059,AH1058-AG1059)+0.00000001),1)</f>
        <v>0</v>
      </c>
      <c r="AI1061" s="68">
        <f t="shared" ref="AI1061" si="20029">FLOOR(IF(OR(AI1056=0,AI1056=1),IF(AI1060&gt;AI1057,AI1057,IF(AI1054&gt;=AI1060,AI1060,AI1054)+0.00000001),IF(AI1058&gt;=AI1057,AI1057-AH1059,AI1058-AH1059)+0.00000001),1)</f>
        <v>0</v>
      </c>
      <c r="AJ1061" s="68">
        <f t="shared" ref="AJ1061" si="20030">FLOOR(IF(OR(AJ1056=0,AJ1056=1),IF(AJ1060&gt;AJ1057,AJ1057,IF(AJ1054&gt;=AJ1060,AJ1060,AJ1054)+0.00000001),IF(AJ1058&gt;=AJ1057,AJ1057-AI1059,AJ1058-AI1059)+0.00000001),1)</f>
        <v>0</v>
      </c>
      <c r="AK1061" s="68">
        <f t="shared" ref="AK1061" si="20031">FLOOR(IF(OR(AK1056=0,AK1056=1),IF(AK1060&gt;AK1057,AK1057,IF(AK1054&gt;=AK1060,AK1060,AK1054)+0.00000001),IF(AK1058&gt;=AK1057,AK1057-AJ1059,AK1058-AJ1059)+0.00000001),1)</f>
        <v>0</v>
      </c>
      <c r="AL1061" s="68">
        <f t="shared" ref="AL1061" si="20032">FLOOR(IF(OR(AL1056=0,AL1056=1),IF(AL1060&gt;AL1057,AL1057,IF(AL1054&gt;=AL1060,AL1060,AL1054)+0.00000001),IF(AL1058&gt;=AL1057,AL1057-AK1059,AL1058-AK1059)+0.00000001),1)</f>
        <v>0</v>
      </c>
      <c r="AM1061" s="68">
        <f t="shared" ref="AM1061" si="20033">FLOOR(IF(OR(AM1056=0,AM1056=1),IF(AM1060&gt;AM1057,AM1057,IF(AM1054&gt;=AM1060,AM1060,AM1054)+0.00000001),IF(AM1058&gt;=AM1057,AM1057-AL1059,AM1058-AL1059)+0.00000001),1)</f>
        <v>0</v>
      </c>
      <c r="AN1061" s="68">
        <f t="shared" ref="AN1061" si="20034">FLOOR(IF(OR(AN1056=0,AN1056=1),IF(AN1060&gt;AN1057,AN1057,IF(AN1054&gt;=AN1060,AN1060,AN1054)+0.00000001),IF(AN1058&gt;=AN1057,AN1057-AM1059,AN1058-AM1059)+0.00000001),1)</f>
        <v>0</v>
      </c>
      <c r="AO1061" s="68">
        <f t="shared" ref="AO1061" si="20035">FLOOR(IF(OR(AO1056=0,AO1056=1),IF(AO1060&gt;AO1057,AO1057,IF(AO1054&gt;=AO1060,AO1060,AO1054)+0.00000001),IF(AO1058&gt;=AO1057,AO1057-AN1059,AO1058-AN1059)+0.00000001),1)</f>
        <v>0</v>
      </c>
      <c r="AP1061" s="68">
        <f t="shared" ref="AP1061" si="20036">FLOOR(IF(OR(AP1056=0,AP1056=1),IF(AP1060&gt;AP1057,AP1057,IF(AP1054&gt;=AP1060,AP1060,AP1054)+0.00000001),IF(AP1058&gt;=AP1057,AP1057-AO1059,AP1058-AO1059)+0.00000001),1)</f>
        <v>0</v>
      </c>
      <c r="AQ1061" s="68">
        <f t="shared" ref="AQ1061" si="20037">FLOOR(IF(OR(AQ1056=0,AQ1056=1),IF(AQ1060&gt;AQ1057,AQ1057,IF(AQ1054&gt;=AQ1060,AQ1060,AQ1054)+0.00000001),IF(AQ1058&gt;=AQ1057,AQ1057-AP1059,AQ1058-AP1059)+0.00000001),1)</f>
        <v>0</v>
      </c>
      <c r="AR1061" s="68">
        <f t="shared" ref="AR1061" si="20038">FLOOR(IF(OR(AR1056=0,AR1056=1),IF(AR1060&gt;AR1057,AR1057,IF(AR1054&gt;=AR1060,AR1060,AR1054)+0.00000001),IF(AR1058&gt;=AR1057,AR1057-AQ1059,AR1058-AQ1059)+0.00000001),1)</f>
        <v>0</v>
      </c>
      <c r="AS1061" s="68">
        <f t="shared" ref="AS1061" si="20039">FLOOR(IF(OR(AS1056=0,AS1056=1),IF(AS1060&gt;AS1057,AS1057,IF(AS1054&gt;=AS1060,AS1060,AS1054)+0.00000001),IF(AS1058&gt;=AS1057,AS1057-AR1059,AS1058-AR1059)+0.00000001),1)</f>
        <v>0</v>
      </c>
      <c r="AT1061" s="68">
        <f t="shared" ref="AT1061" si="20040">FLOOR(IF(OR(AT1056=0,AT1056=1),IF(AT1060&gt;AT1057,AT1057,IF(AT1054&gt;=AT1060,AT1060,AT1054)+0.00000001),IF(AT1058&gt;=AT1057,AT1057-AS1059,AT1058-AS1059)+0.00000001),1)</f>
        <v>0</v>
      </c>
      <c r="AU1061" s="68">
        <f t="shared" ref="AU1061" si="20041">FLOOR(IF(OR(AU1056=0,AU1056=1),IF(AU1060&gt;AU1057,AU1057,IF(AU1054&gt;=AU1060,AU1060,AU1054)+0.00000001),IF(AU1058&gt;=AU1057,AU1057-AT1059,AU1058-AT1059)+0.00000001),1)</f>
        <v>0</v>
      </c>
      <c r="AV1061" s="68">
        <f t="shared" ref="AV1061" si="20042">FLOOR(IF(OR(AV1056=0,AV1056=1),IF(AV1060&gt;AV1057,AV1057,IF(AV1054&gt;=AV1060,AV1060,AV1054)+0.00000001),IF(AV1058&gt;=AV1057,AV1057-AU1059,AV1058-AU1059)+0.00000001),1)</f>
        <v>0</v>
      </c>
      <c r="AW1061" s="68">
        <f t="shared" ref="AW1061" si="20043">FLOOR(IF(OR(AW1056=0,AW1056=1),IF(AW1060&gt;AW1057,AW1057,IF(AW1054&gt;=AW1060,AW1060,AW1054)+0.00000001),IF(AW1058&gt;=AW1057,AW1057-AV1059,AW1058-AV1059)+0.00000001),1)</f>
        <v>0</v>
      </c>
      <c r="AX1061" s="68">
        <f t="shared" ref="AX1061" si="20044">FLOOR(IF(OR(AX1056=0,AX1056=1),IF(AX1060&gt;AX1057,AX1057,IF(AX1054&gt;=AX1060,AX1060,AX1054)+0.00000001),IF(AX1058&gt;=AX1057,AX1057-AW1059,AX1058-AW1059)+0.00000001),1)</f>
        <v>0</v>
      </c>
      <c r="AY1061" s="68">
        <f t="shared" ref="AY1061" si="20045">FLOOR(IF(OR(AY1056=0,AY1056=1),IF(AY1060&gt;AY1057,AY1057,IF(AY1054&gt;=AY1060,AY1060,AY1054)+0.00000001),IF(AY1058&gt;=AY1057,AY1057-AX1059,AY1058-AX1059)+0.00000001),1)</f>
        <v>0</v>
      </c>
      <c r="AZ1061" s="68">
        <f t="shared" ref="AZ1061" si="20046">FLOOR(IF(OR(AZ1056=0,AZ1056=1),IF(AZ1060&gt;AZ1057,AZ1057,IF(AZ1054&gt;=AZ1060,AZ1060,AZ1054)+0.00000001),IF(AZ1058&gt;=AZ1057,AZ1057-AY1059,AZ1058-AY1059)+0.00000001),1)</f>
        <v>0</v>
      </c>
      <c r="BA1061" s="68">
        <f t="shared" ref="BA1061" si="20047">FLOOR(IF(OR(BA1056=0,BA1056=1),IF(BA1060&gt;BA1057,BA1057,IF(BA1054&gt;=BA1060,BA1060,BA1054)+0.00000001),IF(BA1058&gt;=BA1057,BA1057-AZ1059,BA1058-AZ1059)+0.00000001),1)</f>
        <v>0</v>
      </c>
      <c r="BB1061" s="68">
        <f t="shared" ref="BB1061" si="20048">FLOOR(IF(OR(BB1056=0,BB1056=1),IF(BB1060&gt;BB1057,BB1057,IF(BB1054&gt;=BB1060,BB1060,BB1054)+0.00000001),IF(BB1058&gt;=BB1057,BB1057-BA1059,BB1058-BA1059)+0.00000001),1)</f>
        <v>0</v>
      </c>
      <c r="BC1061" s="68">
        <f t="shared" ref="BC1061" si="20049">FLOOR(IF(OR(BC1056=0,BC1056=1),IF(BC1060&gt;BC1057,BC1057,IF(BC1054&gt;=BC1060,BC1060,BC1054)+0.00000001),IF(BC1058&gt;=BC1057,BC1057-BB1059,BC1058-BB1059)+0.00000001),1)</f>
        <v>0</v>
      </c>
      <c r="BD1061" s="68">
        <f t="shared" ref="BD1061" si="20050">FLOOR(IF(OR(BD1056=0,BD1056=1),IF(BD1060&gt;BD1057,BD1057,IF(BD1054&gt;=BD1060,BD1060,BD1054)+0.00000001),IF(BD1058&gt;=BD1057,BD1057-BC1059,BD1058-BC1059)+0.00000001),1)</f>
        <v>0</v>
      </c>
      <c r="BE1061" s="68">
        <f t="shared" ref="BE1061" si="20051">FLOOR(IF(OR(BE1056=0,BE1056=1),IF(BE1060&gt;BE1057,BE1057,IF(BE1054&gt;=BE1060,BE1060,BE1054)+0.00000001),IF(BE1058&gt;=BE1057,BE1057-BD1059,BE1058-BD1059)+0.00000001),1)</f>
        <v>0</v>
      </c>
      <c r="BF1061" s="68">
        <f t="shared" ref="BF1061" si="20052">FLOOR(IF(OR(BF1056=0,BF1056=1),IF(BF1060&gt;BF1057,BF1057,IF(BF1054&gt;=BF1060,BF1060,BF1054)+0.00000001),IF(BF1058&gt;=BF1057,BF1057-BE1059,BF1058-BE1059)+0.00000001),1)</f>
        <v>0</v>
      </c>
      <c r="BG1061" s="68">
        <f t="shared" ref="BG1061" si="20053">FLOOR(IF(OR(BG1056=0,BG1056=1),IF(BG1060&gt;BG1057,BG1057,IF(BG1054&gt;=BG1060,BG1060,BG1054)+0.00000001),IF(BG1058&gt;=BG1057,BG1057-BF1059,BG1058-BF1059)+0.00000001),1)</f>
        <v>0</v>
      </c>
      <c r="BH1061" s="68">
        <f t="shared" ref="BH1061" si="20054">FLOOR(IF(OR(BH1056=0,BH1056=1),IF(BH1060&gt;BH1057,BH1057,IF(BH1054&gt;=BH1060,BH1060,BH1054)+0.00000001),IF(BH1058&gt;=BH1057,BH1057-BG1059,BH1058-BG1059)+0.00000001),1)</f>
        <v>0</v>
      </c>
      <c r="BI1061" s="68">
        <f t="shared" ref="BI1061" si="20055">FLOOR(IF(OR(BI1056=0,BI1056=1),IF(BI1060&gt;BI1057,BI1057,IF(BI1054&gt;=BI1060,BI1060,BI1054)+0.00000001),IF(BI1058&gt;=BI1057,BI1057-BH1059,BI1058-BH1059)+0.00000001),1)</f>
        <v>0</v>
      </c>
      <c r="BJ1061" s="68">
        <f t="shared" ref="BJ1061" si="20056">FLOOR(IF(OR(BJ1056=0,BJ1056=1),IF(BJ1060&gt;BJ1057,BJ1057,IF(BJ1054&gt;=BJ1060,BJ1060,BJ1054)+0.00000001),IF(BJ1058&gt;=BJ1057,BJ1057-BI1059,BJ1058-BI1059)+0.00000001),1)</f>
        <v>0</v>
      </c>
      <c r="BK1061" s="68">
        <f t="shared" ref="BK1061" si="20057">FLOOR(IF(OR(BK1056=0,BK1056=1),IF(BK1060&gt;BK1057,BK1057,IF(BK1054&gt;=BK1060,BK1060,BK1054)+0.00000001),IF(BK1058&gt;=BK1057,BK1057-BJ1059,BK1058-BJ1059)+0.00000001),1)</f>
        <v>0</v>
      </c>
      <c r="BL1061" s="68">
        <f t="shared" ref="BL1061" si="20058">FLOOR(IF(OR(BL1056=0,BL1056=1),IF(BL1060&gt;BL1057,BL1057,IF(BL1054&gt;=BL1060,BL1060,BL1054)+0.00000001),IF(BL1058&gt;=BL1057,BL1057-BK1059,BL1058-BK1059)+0.00000001),1)</f>
        <v>0</v>
      </c>
      <c r="BM1061" s="68">
        <f t="shared" ref="BM1061" si="20059">FLOOR(IF(OR(BM1056=0,BM1056=1),IF(BM1060&gt;BM1057,BM1057,IF(BM1054&gt;=BM1060,BM1060,BM1054)+0.00000001),IF(BM1058&gt;=BM1057,BM1057-BL1059,BM1058-BL1059)+0.00000001),1)</f>
        <v>0</v>
      </c>
      <c r="BN1061" s="362"/>
      <c r="BO1061" s="364"/>
      <c r="BP1061" s="366"/>
      <c r="BQ1061" s="366"/>
      <c r="BR1061" s="106"/>
      <c r="BS1061" s="106"/>
      <c r="BT1061" s="106"/>
      <c r="BU1061" s="106"/>
      <c r="BV1061" s="106"/>
      <c r="BW1061" s="106"/>
      <c r="BX1061" s="106"/>
      <c r="BY1061" s="106"/>
      <c r="BZ1061" s="106"/>
      <c r="CA1061" s="106"/>
      <c r="CB1061" s="106"/>
      <c r="CC1061" s="106"/>
      <c r="CD1061" s="106"/>
      <c r="CE1061" s="106"/>
      <c r="CF1061" s="106"/>
      <c r="CG1061" s="106"/>
    </row>
    <row r="1062" spans="1:85" s="245" customFormat="1" ht="25.4" customHeight="1" thickBot="1" x14ac:dyDescent="0.4">
      <c r="A1062" s="243"/>
      <c r="B1062" s="129"/>
      <c r="C1062" s="69"/>
      <c r="D1062" s="69"/>
      <c r="E1062" s="69"/>
      <c r="F1062" s="69"/>
      <c r="G1062" s="69"/>
      <c r="H1062" s="69"/>
      <c r="I1062" s="69"/>
      <c r="J1062" s="69"/>
      <c r="K1062" s="69"/>
      <c r="L1062" s="69"/>
      <c r="M1062" s="70"/>
      <c r="N1062" s="7"/>
      <c r="O1062" s="193"/>
      <c r="P1062" s="106"/>
      <c r="Q1062" s="216" t="s">
        <v>145</v>
      </c>
      <c r="R1062" s="72">
        <f>IF($J1053="Ano",R1061*'Podpůrná data'!$B$5,R1061*'Podpůrná data'!$B$3)</f>
        <v>0</v>
      </c>
      <c r="S1062" s="72">
        <f>IF($J1053="Ano",S1061*'Podpůrná data'!$B$5,S1061*'Podpůrná data'!$B$3)</f>
        <v>0</v>
      </c>
      <c r="T1062" s="72">
        <f>IF($J1053="Ano",T1061*'Podpůrná data'!$B$5,T1061*'Podpůrná data'!$B$3)</f>
        <v>0</v>
      </c>
      <c r="U1062" s="72">
        <f>IF($J1053="Ano",U1061*'Podpůrná data'!$B$5,U1061*'Podpůrná data'!$B$3)</f>
        <v>0</v>
      </c>
      <c r="V1062" s="72">
        <f>IF($J1053="Ano",V1061*'Podpůrná data'!$B$5,V1061*'Podpůrná data'!$B$3)</f>
        <v>0</v>
      </c>
      <c r="W1062" s="72">
        <f>IF($J1053="Ano",W1061*'Podpůrná data'!$B$5,W1061*'Podpůrná data'!$B$3)</f>
        <v>0</v>
      </c>
      <c r="X1062" s="72">
        <f>IF($J1053="Ano",X1061*'Podpůrná data'!$B$5,X1061*'Podpůrná data'!$B$3)</f>
        <v>0</v>
      </c>
      <c r="Y1062" s="72">
        <f>IF($J1053="Ano",Y1061*'Podpůrná data'!$B$5,Y1061*'Podpůrná data'!$B$3)</f>
        <v>0</v>
      </c>
      <c r="Z1062" s="72">
        <f>IF($J1053="Ano",Z1061*'Podpůrná data'!$B$5,Z1061*'Podpůrná data'!$B$3)</f>
        <v>0</v>
      </c>
      <c r="AA1062" s="72">
        <f>IF($J1053="Ano",AA1061*'Podpůrná data'!$B$5,AA1061*'Podpůrná data'!$B$3)</f>
        <v>0</v>
      </c>
      <c r="AB1062" s="72">
        <f>IF($J1053="Ano",AB1061*'Podpůrná data'!$B$5,AB1061*'Podpůrná data'!$B$3)</f>
        <v>0</v>
      </c>
      <c r="AC1062" s="72">
        <f>IF($J1053="Ano",AC1061*'Podpůrná data'!$B$5,AC1061*'Podpůrná data'!$B$3)</f>
        <v>0</v>
      </c>
      <c r="AD1062" s="72">
        <f>IF($J1053="Ano",AD1061*'Podpůrná data'!$B$5,AD1061*'Podpůrná data'!$B$3)</f>
        <v>0</v>
      </c>
      <c r="AE1062" s="72">
        <f>IF($J1053="Ano",AE1061*'Podpůrná data'!$B$5,AE1061*'Podpůrná data'!$B$3)</f>
        <v>0</v>
      </c>
      <c r="AF1062" s="72">
        <f>IF($J1053="Ano",AF1061*'Podpůrná data'!$B$5,AF1061*'Podpůrná data'!$B$3)</f>
        <v>0</v>
      </c>
      <c r="AG1062" s="72">
        <f>IF($J1053="Ano",AG1061*'Podpůrná data'!$B$5,AG1061*'Podpůrná data'!$B$3)</f>
        <v>0</v>
      </c>
      <c r="AH1062" s="72">
        <f>IF($J1053="Ano",AH1061*'Podpůrná data'!$B$5,AH1061*'Podpůrná data'!$B$3)</f>
        <v>0</v>
      </c>
      <c r="AI1062" s="72">
        <f>IF($J1053="Ano",AI1061*'Podpůrná data'!$B$5,AI1061*'Podpůrná data'!$B$3)</f>
        <v>0</v>
      </c>
      <c r="AJ1062" s="72">
        <f>IF($J1053="Ano",AJ1061*'Podpůrná data'!$B$5,AJ1061*'Podpůrná data'!$B$3)</f>
        <v>0</v>
      </c>
      <c r="AK1062" s="72">
        <f>IF($J1053="Ano",AK1061*'Podpůrná data'!$B$5,AK1061*'Podpůrná data'!$B$3)</f>
        <v>0</v>
      </c>
      <c r="AL1062" s="72">
        <f>IF($J1053="Ano",AL1061*'Podpůrná data'!$B$5,AL1061*'Podpůrná data'!$B$3)</f>
        <v>0</v>
      </c>
      <c r="AM1062" s="72">
        <f>IF($J1053="Ano",AM1061*'Podpůrná data'!$B$5,AM1061*'Podpůrná data'!$B$3)</f>
        <v>0</v>
      </c>
      <c r="AN1062" s="72">
        <f>IF($J1053="Ano",AN1061*'Podpůrná data'!$B$5,AN1061*'Podpůrná data'!$B$3)</f>
        <v>0</v>
      </c>
      <c r="AO1062" s="72">
        <f>IF($J1053="Ano",AO1061*'Podpůrná data'!$B$5,AO1061*'Podpůrná data'!$B$3)</f>
        <v>0</v>
      </c>
      <c r="AP1062" s="72">
        <f>IF($J1053="Ano",AP1061*'Podpůrná data'!$B$5,AP1061*'Podpůrná data'!$B$3)</f>
        <v>0</v>
      </c>
      <c r="AQ1062" s="72">
        <f>IF($J1053="Ano",AQ1061*'Podpůrná data'!$B$5,AQ1061*'Podpůrná data'!$B$3)</f>
        <v>0</v>
      </c>
      <c r="AR1062" s="72">
        <f>IF($J1053="Ano",AR1061*'Podpůrná data'!$B$5,AR1061*'Podpůrná data'!$B$3)</f>
        <v>0</v>
      </c>
      <c r="AS1062" s="72">
        <f>IF($J1053="Ano",AS1061*'Podpůrná data'!$B$5,AS1061*'Podpůrná data'!$B$3)</f>
        <v>0</v>
      </c>
      <c r="AT1062" s="72">
        <f>IF($J1053="Ano",AT1061*'Podpůrná data'!$B$5,AT1061*'Podpůrná data'!$B$3)</f>
        <v>0</v>
      </c>
      <c r="AU1062" s="72">
        <f>IF($J1053="Ano",AU1061*'Podpůrná data'!$B$5,AU1061*'Podpůrná data'!$B$3)</f>
        <v>0</v>
      </c>
      <c r="AV1062" s="72">
        <f>IF($J1053="Ano",AV1061*'Podpůrná data'!$B$5,AV1061*'Podpůrná data'!$B$3)</f>
        <v>0</v>
      </c>
      <c r="AW1062" s="72">
        <f>IF($J1053="Ano",AW1061*'Podpůrná data'!$B$5,AW1061*'Podpůrná data'!$B$3)</f>
        <v>0</v>
      </c>
      <c r="AX1062" s="72">
        <f>IF($J1053="Ano",AX1061*'Podpůrná data'!$B$5,AX1061*'Podpůrná data'!$B$3)</f>
        <v>0</v>
      </c>
      <c r="AY1062" s="72">
        <f>IF($J1053="Ano",AY1061*'Podpůrná data'!$B$5,AY1061*'Podpůrná data'!$B$3)</f>
        <v>0</v>
      </c>
      <c r="AZ1062" s="72">
        <f>IF($J1053="Ano",AZ1061*'Podpůrná data'!$B$5,AZ1061*'Podpůrná data'!$B$3)</f>
        <v>0</v>
      </c>
      <c r="BA1062" s="72">
        <f>IF($J1053="Ano",BA1061*'Podpůrná data'!$B$5,BA1061*'Podpůrná data'!$B$3)</f>
        <v>0</v>
      </c>
      <c r="BB1062" s="72">
        <f>IF($J1053="Ano",BB1061*'Podpůrná data'!$B$5,BB1061*'Podpůrná data'!$B$3)</f>
        <v>0</v>
      </c>
      <c r="BC1062" s="72">
        <f>IF($J1053="Ano",BC1061*'Podpůrná data'!$B$5,BC1061*'Podpůrná data'!$B$3)</f>
        <v>0</v>
      </c>
      <c r="BD1062" s="72">
        <f>IF($J1053="Ano",BD1061*'Podpůrná data'!$B$5,BD1061*'Podpůrná data'!$B$3)</f>
        <v>0</v>
      </c>
      <c r="BE1062" s="72">
        <f>IF($J1053="Ano",BE1061*'Podpůrná data'!$B$5,BE1061*'Podpůrná data'!$B$3)</f>
        <v>0</v>
      </c>
      <c r="BF1062" s="72">
        <f>IF($J1053="Ano",BF1061*'Podpůrná data'!$B$5,BF1061*'Podpůrná data'!$B$3)</f>
        <v>0</v>
      </c>
      <c r="BG1062" s="72">
        <f>IF($J1053="Ano",BG1061*'Podpůrná data'!$B$5,BG1061*'Podpůrná data'!$B$3)</f>
        <v>0</v>
      </c>
      <c r="BH1062" s="72">
        <f>IF($J1053="Ano",BH1061*'Podpůrná data'!$B$5,BH1061*'Podpůrná data'!$B$3)</f>
        <v>0</v>
      </c>
      <c r="BI1062" s="72">
        <f>IF($J1053="Ano",BI1061*'Podpůrná data'!$B$5,BI1061*'Podpůrná data'!$B$3)</f>
        <v>0</v>
      </c>
      <c r="BJ1062" s="72">
        <f>IF($J1053="Ano",BJ1061*'Podpůrná data'!$B$5,BJ1061*'Podpůrná data'!$B$3)</f>
        <v>0</v>
      </c>
      <c r="BK1062" s="72">
        <f>IF($J1053="Ano",BK1061*'Podpůrná data'!$B$5,BK1061*'Podpůrná data'!$B$3)</f>
        <v>0</v>
      </c>
      <c r="BL1062" s="72">
        <f>IF($J1053="Ano",BL1061*'Podpůrná data'!$B$5,BL1061*'Podpůrná data'!$B$3)</f>
        <v>0</v>
      </c>
      <c r="BM1062" s="72">
        <f>IF($J1053="Ano",BM1061*'Podpůrná data'!$B$5,BM1061*'Podpůrná data'!$B$3)</f>
        <v>0</v>
      </c>
      <c r="BN1062" s="363"/>
      <c r="BO1062" s="365"/>
      <c r="BP1062" s="367"/>
      <c r="BQ1062" s="367"/>
      <c r="BR1062" s="106"/>
      <c r="BS1062" s="178">
        <f>SUMIFS($R1062:$BM1062,$R1052:$BM1052,"1. ZoR")</f>
        <v>0</v>
      </c>
      <c r="BT1062" s="178">
        <f>SUMIFS($R1062:$BM1062,$R1052:$BM1052,"2. ZoR")</f>
        <v>0</v>
      </c>
      <c r="BU1062" s="178">
        <f>SUMIFS($R1062:$BM1062,$R1052:$BM1052,"3. ZoR")</f>
        <v>0</v>
      </c>
      <c r="BV1062" s="178">
        <f>SUMIFS($R1062:$BM1062,$R1052:$BM1052,"4. ZoR")</f>
        <v>0</v>
      </c>
      <c r="BW1062" s="178">
        <f>SUMIFS($R1062:$BM1062,$R1052:$BM1052,"5. ZoR")</f>
        <v>0</v>
      </c>
      <c r="BX1062" s="178">
        <f>SUMIFS($R1062:$BM1062,$R1052:$BM1052,"6. ZoR")</f>
        <v>0</v>
      </c>
      <c r="BY1062" s="178">
        <f>SUMIFS($R1062:$BM1062,$R1052:$BM1052,"7. ZoR")</f>
        <v>0</v>
      </c>
      <c r="BZ1062" s="178">
        <f>SUMIFS($R1062:$BM1062,$R1052:$BM1052,"8. ZoR")</f>
        <v>0</v>
      </c>
      <c r="CA1062" s="178">
        <f>SUMIFS($R1062:$BM1062,$R1052:$BM1052,"9. ZoR")</f>
        <v>0</v>
      </c>
      <c r="CB1062" s="178">
        <f>SUMIFS($R1062:$BM1062,$R1052:$BM1052,"10. ZoR")</f>
        <v>0</v>
      </c>
      <c r="CC1062" s="178">
        <f>SUMIFS($R1062:$BM1062,$R1052:$BM1052,"11. ZoR")</f>
        <v>0</v>
      </c>
      <c r="CD1062" s="178">
        <f>SUMIFS($R1062:$BM1062,$R1052:$BM1052,"12. ZoR")</f>
        <v>0</v>
      </c>
      <c r="CE1062" s="178">
        <f>SUMIFS($R1062:$BM1062,$R1052:$BM1052,"13. ZoR")</f>
        <v>0</v>
      </c>
      <c r="CF1062" s="178">
        <f>SUMIFS($R1062:$BM1062,$R1052:$BM1052,"14. ZoR")</f>
        <v>0</v>
      </c>
      <c r="CG1062" s="178">
        <f>SUMIFS($R1062:$BM1062,$R1052:$BM1052,"15. ZoR")</f>
        <v>0</v>
      </c>
    </row>
    <row r="1063" spans="1:85" ht="15" hidden="1" thickBot="1" x14ac:dyDescent="0.4">
      <c r="B1063" s="105"/>
      <c r="C1063" s="130"/>
      <c r="D1063" s="130"/>
      <c r="E1063" s="130"/>
      <c r="F1063" s="130"/>
      <c r="G1063" s="130"/>
      <c r="H1063" s="105"/>
      <c r="I1063" s="105"/>
      <c r="J1063" s="105"/>
      <c r="K1063" s="105"/>
      <c r="L1063" s="105"/>
      <c r="M1063" s="105"/>
      <c r="N1063" s="7"/>
      <c r="O1063" s="105"/>
      <c r="P1063" s="105"/>
      <c r="Q1063" s="105"/>
      <c r="R1063" s="105"/>
      <c r="S1063" s="105"/>
      <c r="T1063" s="7"/>
      <c r="U1063" s="105"/>
      <c r="V1063" s="105"/>
      <c r="W1063" s="105"/>
      <c r="X1063" s="105"/>
      <c r="Y1063" s="105"/>
      <c r="Z1063" s="105"/>
      <c r="AA1063" s="105"/>
      <c r="AB1063" s="105"/>
      <c r="AC1063" s="105"/>
      <c r="AD1063" s="105"/>
      <c r="AE1063" s="105"/>
      <c r="AF1063" s="105"/>
      <c r="AG1063" s="105"/>
      <c r="AH1063" s="105"/>
      <c r="AI1063" s="105"/>
      <c r="AJ1063" s="105"/>
      <c r="AK1063" s="105"/>
      <c r="AL1063" s="105"/>
      <c r="AM1063" s="105"/>
      <c r="AN1063" s="105"/>
      <c r="AO1063" s="105"/>
      <c r="AP1063" s="105"/>
      <c r="AQ1063" s="105"/>
      <c r="AR1063" s="105"/>
      <c r="AS1063" s="105"/>
      <c r="AT1063" s="105"/>
      <c r="AU1063" s="105"/>
      <c r="AV1063" s="105"/>
      <c r="AW1063" s="105"/>
      <c r="AX1063" s="105"/>
      <c r="AY1063" s="105"/>
      <c r="AZ1063" s="105"/>
      <c r="BA1063" s="105"/>
      <c r="BB1063" s="105"/>
      <c r="BC1063" s="105"/>
      <c r="BD1063" s="105"/>
      <c r="BE1063" s="105"/>
      <c r="BF1063" s="105"/>
      <c r="BG1063" s="105"/>
      <c r="BH1063" s="105"/>
      <c r="BI1063" s="105"/>
      <c r="BJ1063" s="105"/>
      <c r="BK1063" s="105"/>
      <c r="BL1063" s="105"/>
      <c r="BM1063" s="105"/>
      <c r="BN1063" s="105"/>
      <c r="BO1063" s="105"/>
      <c r="BP1063" s="105"/>
      <c r="BQ1063" s="105"/>
      <c r="BR1063" s="105"/>
      <c r="BS1063" s="105"/>
      <c r="BT1063" s="105"/>
      <c r="BU1063" s="105"/>
      <c r="BV1063" s="105"/>
      <c r="BW1063" s="105"/>
      <c r="BX1063" s="105"/>
      <c r="BY1063" s="105"/>
      <c r="BZ1063" s="105"/>
      <c r="CA1063" s="105"/>
      <c r="CB1063" s="105"/>
      <c r="CC1063" s="105"/>
      <c r="CD1063" s="105"/>
      <c r="CE1063" s="105"/>
      <c r="CF1063" s="105"/>
      <c r="CG1063" s="105"/>
    </row>
    <row r="1064" spans="1:85" s="245" customFormat="1" ht="69.650000000000006" customHeight="1" thickBot="1" x14ac:dyDescent="0.4">
      <c r="A1064" s="249"/>
      <c r="B1064" s="120"/>
      <c r="C1064" s="360" t="s">
        <v>2</v>
      </c>
      <c r="D1064" s="121"/>
      <c r="E1064" s="131" t="s">
        <v>206</v>
      </c>
      <c r="F1064" s="131" t="s">
        <v>444</v>
      </c>
      <c r="G1064" s="131" t="s">
        <v>208</v>
      </c>
      <c r="H1064" s="122" t="s">
        <v>94</v>
      </c>
      <c r="I1064" s="122" t="s">
        <v>95</v>
      </c>
      <c r="J1064" s="122" t="s">
        <v>96</v>
      </c>
      <c r="K1064" s="122" t="s">
        <v>216</v>
      </c>
      <c r="L1064" s="122" t="s">
        <v>218</v>
      </c>
      <c r="M1064" s="138" t="s">
        <v>1</v>
      </c>
      <c r="N1064" s="7"/>
      <c r="O1064" s="124">
        <v>208002</v>
      </c>
      <c r="P1064" s="106"/>
      <c r="Q1064" s="194" t="s">
        <v>128</v>
      </c>
      <c r="R1064" s="83" t="s">
        <v>4</v>
      </c>
      <c r="S1064" s="83" t="s">
        <v>5</v>
      </c>
      <c r="T1064" s="83" t="s">
        <v>6</v>
      </c>
      <c r="U1064" s="83" t="s">
        <v>7</v>
      </c>
      <c r="V1064" s="83" t="s">
        <v>8</v>
      </c>
      <c r="W1064" s="83" t="s">
        <v>9</v>
      </c>
      <c r="X1064" s="83" t="s">
        <v>10</v>
      </c>
      <c r="Y1064" s="83" t="s">
        <v>11</v>
      </c>
      <c r="Z1064" s="83" t="s">
        <v>12</v>
      </c>
      <c r="AA1064" s="83" t="s">
        <v>13</v>
      </c>
      <c r="AB1064" s="83" t="s">
        <v>14</v>
      </c>
      <c r="AC1064" s="83" t="s">
        <v>15</v>
      </c>
      <c r="AD1064" s="83" t="s">
        <v>16</v>
      </c>
      <c r="AE1064" s="83" t="s">
        <v>17</v>
      </c>
      <c r="AF1064" s="83" t="s">
        <v>18</v>
      </c>
      <c r="AG1064" s="83" t="s">
        <v>19</v>
      </c>
      <c r="AH1064" s="83" t="s">
        <v>20</v>
      </c>
      <c r="AI1064" s="83" t="s">
        <v>21</v>
      </c>
      <c r="AJ1064" s="83" t="s">
        <v>22</v>
      </c>
      <c r="AK1064" s="83" t="s">
        <v>23</v>
      </c>
      <c r="AL1064" s="83" t="s">
        <v>24</v>
      </c>
      <c r="AM1064" s="83" t="s">
        <v>25</v>
      </c>
      <c r="AN1064" s="83" t="s">
        <v>26</v>
      </c>
      <c r="AO1064" s="83" t="s">
        <v>27</v>
      </c>
      <c r="AP1064" s="83" t="s">
        <v>28</v>
      </c>
      <c r="AQ1064" s="83" t="s">
        <v>29</v>
      </c>
      <c r="AR1064" s="83" t="s">
        <v>30</v>
      </c>
      <c r="AS1064" s="83" t="s">
        <v>31</v>
      </c>
      <c r="AT1064" s="83" t="s">
        <v>32</v>
      </c>
      <c r="AU1064" s="83" t="s">
        <v>33</v>
      </c>
      <c r="AV1064" s="83" t="s">
        <v>34</v>
      </c>
      <c r="AW1064" s="83" t="s">
        <v>35</v>
      </c>
      <c r="AX1064" s="83" t="s">
        <v>36</v>
      </c>
      <c r="AY1064" s="83" t="s">
        <v>37</v>
      </c>
      <c r="AZ1064" s="83" t="s">
        <v>38</v>
      </c>
      <c r="BA1064" s="83" t="s">
        <v>39</v>
      </c>
      <c r="BB1064" s="83" t="s">
        <v>40</v>
      </c>
      <c r="BC1064" s="83" t="s">
        <v>41</v>
      </c>
      <c r="BD1064" s="83" t="s">
        <v>42</v>
      </c>
      <c r="BE1064" s="83" t="s">
        <v>43</v>
      </c>
      <c r="BF1064" s="83" t="s">
        <v>44</v>
      </c>
      <c r="BG1064" s="83" t="s">
        <v>45</v>
      </c>
      <c r="BH1064" s="83" t="s">
        <v>46</v>
      </c>
      <c r="BI1064" s="83" t="s">
        <v>47</v>
      </c>
      <c r="BJ1064" s="83" t="s">
        <v>48</v>
      </c>
      <c r="BK1064" s="83" t="s">
        <v>49</v>
      </c>
      <c r="BL1064" s="83" t="s">
        <v>50</v>
      </c>
      <c r="BM1064" s="83" t="s">
        <v>51</v>
      </c>
      <c r="BN1064" s="134" t="s">
        <v>163</v>
      </c>
      <c r="BO1064" s="135" t="s">
        <v>164</v>
      </c>
      <c r="BP1064" s="135" t="s">
        <v>146</v>
      </c>
      <c r="BQ1064" s="135" t="s">
        <v>214</v>
      </c>
      <c r="BR1064" s="106"/>
      <c r="BS1064" s="368" t="s">
        <v>238</v>
      </c>
      <c r="BT1064" s="369"/>
      <c r="BU1064" s="369"/>
      <c r="BV1064" s="369"/>
      <c r="BW1064" s="369"/>
      <c r="BX1064" s="369"/>
      <c r="BY1064" s="369"/>
      <c r="BZ1064" s="369"/>
      <c r="CA1064" s="369"/>
      <c r="CB1064" s="369"/>
      <c r="CC1064" s="369"/>
      <c r="CD1064" s="369"/>
      <c r="CE1064" s="369"/>
      <c r="CF1064" s="369"/>
      <c r="CG1064" s="369"/>
    </row>
    <row r="1065" spans="1:85" s="245" customFormat="1" ht="21" hidden="1" customHeight="1" x14ac:dyDescent="0.35">
      <c r="A1065" s="250"/>
      <c r="B1065" s="113"/>
      <c r="C1065" s="361"/>
      <c r="D1065" s="125"/>
      <c r="E1065" s="125"/>
      <c r="F1065" s="125"/>
      <c r="G1065" s="125"/>
      <c r="H1065" s="370" t="s">
        <v>250</v>
      </c>
      <c r="I1065" s="371" t="s">
        <v>425</v>
      </c>
      <c r="J1065" s="357" t="s">
        <v>97</v>
      </c>
      <c r="K1065" s="357" t="s">
        <v>217</v>
      </c>
      <c r="L1065" s="137"/>
      <c r="M1065" s="373" t="s">
        <v>93</v>
      </c>
      <c r="N1065" s="7"/>
      <c r="O1065" s="375" t="s">
        <v>3</v>
      </c>
      <c r="P1065" s="106"/>
      <c r="Q1065" s="84"/>
      <c r="R1065" s="74">
        <f>MONTH(Úvod!$F$10)</f>
        <v>1</v>
      </c>
      <c r="S1065" s="75">
        <f t="shared" ref="S1065" si="20060">IF(R1065=12,1,R1065+1)</f>
        <v>2</v>
      </c>
      <c r="T1065" s="75">
        <f t="shared" ref="T1065" si="20061">IF(S1065=12,1,S1065+1)</f>
        <v>3</v>
      </c>
      <c r="U1065" s="76">
        <f t="shared" ref="U1065" si="20062">IF(T1065=12,1,T1065+1)</f>
        <v>4</v>
      </c>
      <c r="V1065" s="76">
        <f t="shared" ref="V1065" si="20063">IF(U1065=12,1,U1065+1)</f>
        <v>5</v>
      </c>
      <c r="W1065" s="76">
        <f t="shared" ref="W1065" si="20064">IF(V1065=12,1,V1065+1)</f>
        <v>6</v>
      </c>
      <c r="X1065" s="76">
        <f t="shared" ref="X1065" si="20065">IF(W1065=12,1,W1065+1)</f>
        <v>7</v>
      </c>
      <c r="Y1065" s="76">
        <f t="shared" ref="Y1065" si="20066">IF(X1065=12,1,X1065+1)</f>
        <v>8</v>
      </c>
      <c r="Z1065" s="76">
        <f t="shared" ref="Z1065" si="20067">IF(Y1065=12,1,Y1065+1)</f>
        <v>9</v>
      </c>
      <c r="AA1065" s="76">
        <f>IF(Z1065=12,1,Z1065+1)</f>
        <v>10</v>
      </c>
      <c r="AB1065" s="76">
        <f t="shared" ref="AB1065" si="20068">IF(AA1065=12,1,AA1065+1)</f>
        <v>11</v>
      </c>
      <c r="AC1065" s="76">
        <f t="shared" ref="AC1065" si="20069">IF(AB1065=12,1,AB1065+1)</f>
        <v>12</v>
      </c>
      <c r="AD1065" s="76">
        <f t="shared" ref="AD1065" si="20070">IF(AC1065=12,1,AC1065+1)</f>
        <v>1</v>
      </c>
      <c r="AE1065" s="76">
        <f t="shared" ref="AE1065" si="20071">IF(AD1065=12,1,AD1065+1)</f>
        <v>2</v>
      </c>
      <c r="AF1065" s="76">
        <f t="shared" ref="AF1065" si="20072">IF(AE1065=12,1,AE1065+1)</f>
        <v>3</v>
      </c>
      <c r="AG1065" s="76">
        <f t="shared" ref="AG1065" si="20073">IF(AF1065=12,1,AF1065+1)</f>
        <v>4</v>
      </c>
      <c r="AH1065" s="76">
        <f t="shared" ref="AH1065" si="20074">IF(AG1065=12,1,AG1065+1)</f>
        <v>5</v>
      </c>
      <c r="AI1065" s="76">
        <f t="shared" ref="AI1065" si="20075">IF(AH1065=12,1,AH1065+1)</f>
        <v>6</v>
      </c>
      <c r="AJ1065" s="76">
        <f>IF(AI1065=12,1,AI1065+1)</f>
        <v>7</v>
      </c>
      <c r="AK1065" s="76">
        <f t="shared" ref="AK1065" si="20076">IF(AJ1065=12,1,AJ1065+1)</f>
        <v>8</v>
      </c>
      <c r="AL1065" s="76">
        <f t="shared" ref="AL1065" si="20077">IF(AK1065=12,1,AK1065+1)</f>
        <v>9</v>
      </c>
      <c r="AM1065" s="76">
        <f t="shared" ref="AM1065" si="20078">IF(AL1065=12,1,AL1065+1)</f>
        <v>10</v>
      </c>
      <c r="AN1065" s="76">
        <f t="shared" ref="AN1065" si="20079">IF(AM1065=12,1,AM1065+1)</f>
        <v>11</v>
      </c>
      <c r="AO1065" s="76">
        <f t="shared" ref="AO1065" si="20080">IF(AN1065=12,1,AN1065+1)</f>
        <v>12</v>
      </c>
      <c r="AP1065" s="76">
        <f t="shared" ref="AP1065" si="20081">IF(AO1065=12,1,AO1065+1)</f>
        <v>1</v>
      </c>
      <c r="AQ1065" s="76">
        <f t="shared" ref="AQ1065" si="20082">IF(AP1065=12,1,AP1065+1)</f>
        <v>2</v>
      </c>
      <c r="AR1065" s="76">
        <f t="shared" ref="AR1065" si="20083">IF(AQ1065=12,1,AQ1065+1)</f>
        <v>3</v>
      </c>
      <c r="AS1065" s="76">
        <f t="shared" ref="AS1065" si="20084">IF(AR1065=12,1,AR1065+1)</f>
        <v>4</v>
      </c>
      <c r="AT1065" s="76">
        <f t="shared" ref="AT1065" si="20085">IF(AS1065=12,1,AS1065+1)</f>
        <v>5</v>
      </c>
      <c r="AU1065" s="76">
        <f t="shared" ref="AU1065" si="20086">IF(AT1065=12,1,AT1065+1)</f>
        <v>6</v>
      </c>
      <c r="AV1065" s="76">
        <f t="shared" ref="AV1065" si="20087">IF(AU1065=12,1,AU1065+1)</f>
        <v>7</v>
      </c>
      <c r="AW1065" s="76">
        <f t="shared" ref="AW1065" si="20088">IF(AV1065=12,1,AV1065+1)</f>
        <v>8</v>
      </c>
      <c r="AX1065" s="76">
        <f t="shared" ref="AX1065" si="20089">IF(AW1065=12,1,AW1065+1)</f>
        <v>9</v>
      </c>
      <c r="AY1065" s="76">
        <f t="shared" ref="AY1065" si="20090">IF(AX1065=12,1,AX1065+1)</f>
        <v>10</v>
      </c>
      <c r="AZ1065" s="76">
        <f t="shared" ref="AZ1065" si="20091">IF(AY1065=12,1,AY1065+1)</f>
        <v>11</v>
      </c>
      <c r="BA1065" s="76">
        <f t="shared" ref="BA1065" si="20092">IF(AZ1065=12,1,AZ1065+1)</f>
        <v>12</v>
      </c>
      <c r="BB1065" s="76">
        <f t="shared" ref="BB1065" si="20093">IF(BA1065=12,1,BA1065+1)</f>
        <v>1</v>
      </c>
      <c r="BC1065" s="76">
        <f t="shared" ref="BC1065" si="20094">IF(BB1065=12,1,BB1065+1)</f>
        <v>2</v>
      </c>
      <c r="BD1065" s="76">
        <f t="shared" ref="BD1065" si="20095">IF(BC1065=12,1,BC1065+1)</f>
        <v>3</v>
      </c>
      <c r="BE1065" s="76">
        <f t="shared" ref="BE1065" si="20096">IF(BD1065=12,1,BD1065+1)</f>
        <v>4</v>
      </c>
      <c r="BF1065" s="76">
        <f t="shared" ref="BF1065" si="20097">IF(BE1065=12,1,BE1065+1)</f>
        <v>5</v>
      </c>
      <c r="BG1065" s="76">
        <f t="shared" ref="BG1065" si="20098">IF(BF1065=12,1,BF1065+1)</f>
        <v>6</v>
      </c>
      <c r="BH1065" s="76">
        <f t="shared" ref="BH1065" si="20099">IF(BG1065=12,1,BG1065+1)</f>
        <v>7</v>
      </c>
      <c r="BI1065" s="76">
        <f t="shared" ref="BI1065" si="20100">IF(BH1065=12,1,BH1065+1)</f>
        <v>8</v>
      </c>
      <c r="BJ1065" s="76">
        <f t="shared" ref="BJ1065" si="20101">IF(BI1065=12,1,BI1065+1)</f>
        <v>9</v>
      </c>
      <c r="BK1065" s="76">
        <f t="shared" ref="BK1065" si="20102">IF(BJ1065=12,1,BJ1065+1)</f>
        <v>10</v>
      </c>
      <c r="BL1065" s="76">
        <f t="shared" ref="BL1065" si="20103">IF(BK1065=12,1,BK1065+1)</f>
        <v>11</v>
      </c>
      <c r="BM1065" s="76">
        <f t="shared" ref="BM1065" si="20104">IF(BL1065=12,1,BL1065+1)</f>
        <v>12</v>
      </c>
      <c r="BN1065" s="81"/>
      <c r="BO1065" s="78"/>
      <c r="BP1065" s="78"/>
      <c r="BQ1065" s="78"/>
      <c r="BR1065" s="106"/>
      <c r="BS1065" s="106"/>
      <c r="BT1065" s="106"/>
      <c r="BU1065" s="106"/>
      <c r="BV1065" s="106"/>
      <c r="BW1065" s="106"/>
      <c r="BX1065" s="106"/>
      <c r="BY1065" s="106"/>
      <c r="BZ1065" s="106"/>
      <c r="CA1065" s="106"/>
      <c r="CB1065" s="106"/>
      <c r="CC1065" s="106"/>
      <c r="CD1065" s="106"/>
      <c r="CE1065" s="106"/>
      <c r="CF1065" s="106"/>
      <c r="CG1065" s="106"/>
    </row>
    <row r="1066" spans="1:85" s="245" customFormat="1" ht="18" hidden="1" customHeight="1" x14ac:dyDescent="0.35">
      <c r="A1066" s="250"/>
      <c r="B1066" s="113"/>
      <c r="C1066" s="361"/>
      <c r="D1066" s="125"/>
      <c r="E1066" s="125"/>
      <c r="F1066" s="125"/>
      <c r="G1066" s="125"/>
      <c r="H1066" s="370"/>
      <c r="I1066" s="371"/>
      <c r="J1066" s="357"/>
      <c r="K1066" s="357"/>
      <c r="L1066" s="137"/>
      <c r="M1066" s="373"/>
      <c r="N1066" s="7"/>
      <c r="O1066" s="376"/>
      <c r="P1066" s="106"/>
      <c r="Q1066" s="77"/>
      <c r="R1066" s="59">
        <f t="shared" ref="R1066:BM1066" si="20105">VALUE(_xlfn.CONCAT(R1065,".",R1068))</f>
        <v>1</v>
      </c>
      <c r="S1066" s="73">
        <f t="shared" si="20105"/>
        <v>32</v>
      </c>
      <c r="T1066" s="73">
        <f t="shared" si="20105"/>
        <v>61</v>
      </c>
      <c r="U1066" s="73">
        <f t="shared" si="20105"/>
        <v>92</v>
      </c>
      <c r="V1066" s="73">
        <f t="shared" si="20105"/>
        <v>122</v>
      </c>
      <c r="W1066" s="73">
        <f t="shared" si="20105"/>
        <v>153</v>
      </c>
      <c r="X1066" s="73">
        <f t="shared" si="20105"/>
        <v>183</v>
      </c>
      <c r="Y1066" s="73">
        <f t="shared" si="20105"/>
        <v>214</v>
      </c>
      <c r="Z1066" s="73">
        <f t="shared" si="20105"/>
        <v>245</v>
      </c>
      <c r="AA1066" s="73">
        <f t="shared" si="20105"/>
        <v>275</v>
      </c>
      <c r="AB1066" s="73">
        <f t="shared" si="20105"/>
        <v>306</v>
      </c>
      <c r="AC1066" s="73">
        <f t="shared" si="20105"/>
        <v>336</v>
      </c>
      <c r="AD1066" s="73">
        <f t="shared" si="20105"/>
        <v>367</v>
      </c>
      <c r="AE1066" s="73">
        <f t="shared" si="20105"/>
        <v>398</v>
      </c>
      <c r="AF1066" s="73">
        <f t="shared" si="20105"/>
        <v>426</v>
      </c>
      <c r="AG1066" s="73">
        <f t="shared" si="20105"/>
        <v>457</v>
      </c>
      <c r="AH1066" s="73">
        <f t="shared" si="20105"/>
        <v>487</v>
      </c>
      <c r="AI1066" s="73">
        <f t="shared" si="20105"/>
        <v>518</v>
      </c>
      <c r="AJ1066" s="73">
        <f t="shared" si="20105"/>
        <v>548</v>
      </c>
      <c r="AK1066" s="73">
        <f t="shared" si="20105"/>
        <v>579</v>
      </c>
      <c r="AL1066" s="73">
        <f t="shared" si="20105"/>
        <v>610</v>
      </c>
      <c r="AM1066" s="73">
        <f t="shared" si="20105"/>
        <v>640</v>
      </c>
      <c r="AN1066" s="73">
        <f t="shared" si="20105"/>
        <v>671</v>
      </c>
      <c r="AO1066" s="73">
        <f t="shared" si="20105"/>
        <v>701</v>
      </c>
      <c r="AP1066" s="73">
        <f t="shared" si="20105"/>
        <v>732</v>
      </c>
      <c r="AQ1066" s="73">
        <f t="shared" si="20105"/>
        <v>763</v>
      </c>
      <c r="AR1066" s="73">
        <f t="shared" si="20105"/>
        <v>791</v>
      </c>
      <c r="AS1066" s="73">
        <f t="shared" si="20105"/>
        <v>822</v>
      </c>
      <c r="AT1066" s="73">
        <f t="shared" si="20105"/>
        <v>852</v>
      </c>
      <c r="AU1066" s="73">
        <f t="shared" si="20105"/>
        <v>883</v>
      </c>
      <c r="AV1066" s="73">
        <f t="shared" si="20105"/>
        <v>913</v>
      </c>
      <c r="AW1066" s="73">
        <f t="shared" si="20105"/>
        <v>944</v>
      </c>
      <c r="AX1066" s="73">
        <f t="shared" si="20105"/>
        <v>975</v>
      </c>
      <c r="AY1066" s="73">
        <f t="shared" si="20105"/>
        <v>1005</v>
      </c>
      <c r="AZ1066" s="73">
        <f t="shared" si="20105"/>
        <v>1036</v>
      </c>
      <c r="BA1066" s="73">
        <f t="shared" si="20105"/>
        <v>1066</v>
      </c>
      <c r="BB1066" s="73">
        <f t="shared" si="20105"/>
        <v>1097</v>
      </c>
      <c r="BC1066" s="73">
        <f t="shared" si="20105"/>
        <v>1128</v>
      </c>
      <c r="BD1066" s="73">
        <f t="shared" si="20105"/>
        <v>1156</v>
      </c>
      <c r="BE1066" s="73">
        <f t="shared" si="20105"/>
        <v>1187</v>
      </c>
      <c r="BF1066" s="73">
        <f t="shared" si="20105"/>
        <v>1217</v>
      </c>
      <c r="BG1066" s="73">
        <f t="shared" si="20105"/>
        <v>1248</v>
      </c>
      <c r="BH1066" s="73">
        <f t="shared" si="20105"/>
        <v>1278</v>
      </c>
      <c r="BI1066" s="73">
        <f t="shared" si="20105"/>
        <v>1309</v>
      </c>
      <c r="BJ1066" s="73">
        <f t="shared" si="20105"/>
        <v>1340</v>
      </c>
      <c r="BK1066" s="73">
        <f t="shared" si="20105"/>
        <v>1370</v>
      </c>
      <c r="BL1066" s="73">
        <f t="shared" si="20105"/>
        <v>1401</v>
      </c>
      <c r="BM1066" s="73">
        <f t="shared" si="20105"/>
        <v>1431</v>
      </c>
      <c r="BN1066" s="82"/>
      <c r="BO1066" s="79"/>
      <c r="BP1066" s="79"/>
      <c r="BQ1066" s="79"/>
      <c r="BR1066" s="106"/>
      <c r="BS1066" s="106"/>
      <c r="BT1066" s="106"/>
      <c r="BU1066" s="106"/>
      <c r="BV1066" s="106"/>
      <c r="BW1066" s="106"/>
      <c r="BX1066" s="106"/>
      <c r="BY1066" s="106"/>
      <c r="BZ1066" s="106"/>
      <c r="CA1066" s="106"/>
      <c r="CB1066" s="106"/>
      <c r="CC1066" s="106"/>
      <c r="CD1066" s="106"/>
      <c r="CE1066" s="106"/>
      <c r="CF1066" s="106"/>
      <c r="CG1066" s="106"/>
    </row>
    <row r="1067" spans="1:85" s="245" customFormat="1" ht="18" customHeight="1" x14ac:dyDescent="0.35">
      <c r="A1067" s="250"/>
      <c r="B1067" s="113"/>
      <c r="C1067" s="361"/>
      <c r="D1067" s="125"/>
      <c r="E1067" s="357" t="s">
        <v>207</v>
      </c>
      <c r="F1067" s="357" t="s">
        <v>207</v>
      </c>
      <c r="G1067" s="357" t="s">
        <v>207</v>
      </c>
      <c r="H1067" s="370"/>
      <c r="I1067" s="371"/>
      <c r="J1067" s="357"/>
      <c r="K1067" s="357"/>
      <c r="L1067" s="357" t="s">
        <v>219</v>
      </c>
      <c r="M1067" s="373"/>
      <c r="N1067" s="7"/>
      <c r="O1067" s="376"/>
      <c r="P1067" s="106"/>
      <c r="Q1067" s="77"/>
      <c r="R1067" s="60" t="str">
        <f>VLOOKUP(R1065,'Podpůrná data'!$I$188:$J$199,2)</f>
        <v>leden</v>
      </c>
      <c r="S1067" s="60" t="str">
        <f>VLOOKUP(S1065,'Podpůrná data'!$I$188:$J$199,2)</f>
        <v>únor</v>
      </c>
      <c r="T1067" s="60" t="str">
        <f>VLOOKUP(T1065,'Podpůrná data'!$I$188:$J$199,2)</f>
        <v>březen</v>
      </c>
      <c r="U1067" s="60" t="str">
        <f>VLOOKUP(U1065,'Podpůrná data'!$I$188:$J$199,2)</f>
        <v>duben</v>
      </c>
      <c r="V1067" s="60" t="str">
        <f>VLOOKUP(V1065,'Podpůrná data'!$I$188:$J$199,2)</f>
        <v>květen</v>
      </c>
      <c r="W1067" s="60" t="str">
        <f>VLOOKUP(W1065,'Podpůrná data'!$I$188:$J$199,2)</f>
        <v>červen</v>
      </c>
      <c r="X1067" s="60" t="str">
        <f>VLOOKUP(X1065,'Podpůrná data'!$I$188:$J$199,2)</f>
        <v>červenec</v>
      </c>
      <c r="Y1067" s="60" t="str">
        <f>VLOOKUP(Y1065,'Podpůrná data'!$I$188:$J$199,2)</f>
        <v>srpen</v>
      </c>
      <c r="Z1067" s="60" t="str">
        <f>VLOOKUP(Z1065,'Podpůrná data'!$I$188:$J$199,2)</f>
        <v>září</v>
      </c>
      <c r="AA1067" s="60" t="str">
        <f>VLOOKUP(AA1065,'Podpůrná data'!$I$188:$J$199,2)</f>
        <v>říjen</v>
      </c>
      <c r="AB1067" s="60" t="str">
        <f>VLOOKUP(AB1065,'Podpůrná data'!$I$188:$J$199,2)</f>
        <v>listopad</v>
      </c>
      <c r="AC1067" s="60" t="str">
        <f>VLOOKUP(AC1065,'Podpůrná data'!$I$188:$J$199,2)</f>
        <v>prosinec</v>
      </c>
      <c r="AD1067" s="60" t="str">
        <f>VLOOKUP(AD1065,'Podpůrná data'!$I$188:$J$199,2)</f>
        <v>leden</v>
      </c>
      <c r="AE1067" s="60" t="str">
        <f>VLOOKUP(AE1065,'Podpůrná data'!$I$188:$J$199,2)</f>
        <v>únor</v>
      </c>
      <c r="AF1067" s="60" t="str">
        <f>VLOOKUP(AF1065,'Podpůrná data'!$I$188:$J$199,2)</f>
        <v>březen</v>
      </c>
      <c r="AG1067" s="60" t="str">
        <f>VLOOKUP(AG1065,'Podpůrná data'!$I$188:$J$199,2)</f>
        <v>duben</v>
      </c>
      <c r="AH1067" s="60" t="str">
        <f>VLOOKUP(AH1065,'Podpůrná data'!$I$188:$J$199,2)</f>
        <v>květen</v>
      </c>
      <c r="AI1067" s="60" t="str">
        <f>VLOOKUP(AI1065,'Podpůrná data'!$I$188:$J$199,2)</f>
        <v>červen</v>
      </c>
      <c r="AJ1067" s="60" t="str">
        <f>VLOOKUP(AJ1065,'Podpůrná data'!$I$188:$J$199,2)</f>
        <v>červenec</v>
      </c>
      <c r="AK1067" s="60" t="str">
        <f>VLOOKUP(AK1065,'Podpůrná data'!$I$188:$J$199,2)</f>
        <v>srpen</v>
      </c>
      <c r="AL1067" s="60" t="str">
        <f>VLOOKUP(AL1065,'Podpůrná data'!$I$188:$J$199,2)</f>
        <v>září</v>
      </c>
      <c r="AM1067" s="60" t="str">
        <f>VLOOKUP(AM1065,'Podpůrná data'!$I$188:$J$199,2)</f>
        <v>říjen</v>
      </c>
      <c r="AN1067" s="60" t="str">
        <f>VLOOKUP(AN1065,'Podpůrná data'!$I$188:$J$199,2)</f>
        <v>listopad</v>
      </c>
      <c r="AO1067" s="60" t="str">
        <f>VLOOKUP(AO1065,'Podpůrná data'!$I$188:$J$199,2)</f>
        <v>prosinec</v>
      </c>
      <c r="AP1067" s="60" t="str">
        <f>VLOOKUP(AP1065,'Podpůrná data'!$I$188:$J$199,2)</f>
        <v>leden</v>
      </c>
      <c r="AQ1067" s="60" t="str">
        <f>VLOOKUP(AQ1065,'Podpůrná data'!$I$188:$J$199,2)</f>
        <v>únor</v>
      </c>
      <c r="AR1067" s="60" t="str">
        <f>VLOOKUP(AR1065,'Podpůrná data'!$I$188:$J$199,2)</f>
        <v>březen</v>
      </c>
      <c r="AS1067" s="60" t="str">
        <f>VLOOKUP(AS1065,'Podpůrná data'!$I$188:$J$199,2)</f>
        <v>duben</v>
      </c>
      <c r="AT1067" s="60" t="str">
        <f>VLOOKUP(AT1065,'Podpůrná data'!$I$188:$J$199,2)</f>
        <v>květen</v>
      </c>
      <c r="AU1067" s="60" t="str">
        <f>VLOOKUP(AU1065,'Podpůrná data'!$I$188:$J$199,2)</f>
        <v>červen</v>
      </c>
      <c r="AV1067" s="60" t="str">
        <f>VLOOKUP(AV1065,'Podpůrná data'!$I$188:$J$199,2)</f>
        <v>červenec</v>
      </c>
      <c r="AW1067" s="60" t="str">
        <f>VLOOKUP(AW1065,'Podpůrná data'!$I$188:$J$199,2)</f>
        <v>srpen</v>
      </c>
      <c r="AX1067" s="60" t="str">
        <f>VLOOKUP(AX1065,'Podpůrná data'!$I$188:$J$199,2)</f>
        <v>září</v>
      </c>
      <c r="AY1067" s="60" t="str">
        <f>VLOOKUP(AY1065,'Podpůrná data'!$I$188:$J$199,2)</f>
        <v>říjen</v>
      </c>
      <c r="AZ1067" s="60" t="str">
        <f>VLOOKUP(AZ1065,'Podpůrná data'!$I$188:$J$199,2)</f>
        <v>listopad</v>
      </c>
      <c r="BA1067" s="60" t="str">
        <f>VLOOKUP(BA1065,'Podpůrná data'!$I$188:$J$199,2)</f>
        <v>prosinec</v>
      </c>
      <c r="BB1067" s="60" t="str">
        <f>VLOOKUP(BB1065,'Podpůrná data'!$I$188:$J$199,2)</f>
        <v>leden</v>
      </c>
      <c r="BC1067" s="60" t="str">
        <f>VLOOKUP(BC1065,'Podpůrná data'!$I$188:$J$199,2)</f>
        <v>únor</v>
      </c>
      <c r="BD1067" s="60" t="str">
        <f>VLOOKUP(BD1065,'Podpůrná data'!$I$188:$J$199,2)</f>
        <v>březen</v>
      </c>
      <c r="BE1067" s="60" t="str">
        <f>VLOOKUP(BE1065,'Podpůrná data'!$I$188:$J$199,2)</f>
        <v>duben</v>
      </c>
      <c r="BF1067" s="60" t="str">
        <f>VLOOKUP(BF1065,'Podpůrná data'!$I$188:$J$199,2)</f>
        <v>květen</v>
      </c>
      <c r="BG1067" s="60" t="str">
        <f>VLOOKUP(BG1065,'Podpůrná data'!$I$188:$J$199,2)</f>
        <v>červen</v>
      </c>
      <c r="BH1067" s="60" t="str">
        <f>VLOOKUP(BH1065,'Podpůrná data'!$I$188:$J$199,2)</f>
        <v>červenec</v>
      </c>
      <c r="BI1067" s="60" t="str">
        <f>VLOOKUP(BI1065,'Podpůrná data'!$I$188:$J$199,2)</f>
        <v>srpen</v>
      </c>
      <c r="BJ1067" s="60" t="str">
        <f>VLOOKUP(BJ1065,'Podpůrná data'!$I$188:$J$199,2)</f>
        <v>září</v>
      </c>
      <c r="BK1067" s="60" t="str">
        <f>VLOOKUP(BK1065,'Podpůrná data'!$I$188:$J$199,2)</f>
        <v>říjen</v>
      </c>
      <c r="BL1067" s="60" t="str">
        <f>VLOOKUP(BL1065,'Podpůrná data'!$I$188:$J$199,2)</f>
        <v>listopad</v>
      </c>
      <c r="BM1067" s="60" t="str">
        <f>VLOOKUP(BM1065,'Podpůrná data'!$I$188:$J$199,2)</f>
        <v>prosinec</v>
      </c>
      <c r="BN1067" s="171"/>
      <c r="BO1067" s="175"/>
      <c r="BP1067" s="197"/>
      <c r="BQ1067" s="197"/>
      <c r="BR1067" s="106"/>
      <c r="BS1067" s="179" t="s">
        <v>105</v>
      </c>
      <c r="BT1067" s="179" t="s">
        <v>106</v>
      </c>
      <c r="BU1067" s="179" t="s">
        <v>107</v>
      </c>
      <c r="BV1067" s="179" t="s">
        <v>108</v>
      </c>
      <c r="BW1067" s="179" t="s">
        <v>109</v>
      </c>
      <c r="BX1067" s="179" t="s">
        <v>110</v>
      </c>
      <c r="BY1067" s="179" t="s">
        <v>111</v>
      </c>
      <c r="BZ1067" s="179" t="s">
        <v>112</v>
      </c>
      <c r="CA1067" s="179" t="s">
        <v>113</v>
      </c>
      <c r="CB1067" s="179" t="s">
        <v>155</v>
      </c>
      <c r="CC1067" s="179" t="s">
        <v>156</v>
      </c>
      <c r="CD1067" s="179" t="s">
        <v>157</v>
      </c>
      <c r="CE1067" s="179" t="s">
        <v>202</v>
      </c>
      <c r="CF1067" s="179" t="s">
        <v>203</v>
      </c>
      <c r="CG1067" s="179" t="s">
        <v>204</v>
      </c>
    </row>
    <row r="1068" spans="1:85" s="245" customFormat="1" ht="16.399999999999999" customHeight="1" x14ac:dyDescent="0.35">
      <c r="A1068" s="250"/>
      <c r="B1068" s="113"/>
      <c r="C1068" s="361"/>
      <c r="D1068" s="125"/>
      <c r="E1068" s="357"/>
      <c r="F1068" s="357"/>
      <c r="G1068" s="357"/>
      <c r="H1068" s="370"/>
      <c r="I1068" s="371"/>
      <c r="J1068" s="357"/>
      <c r="K1068" s="357"/>
      <c r="L1068" s="357"/>
      <c r="M1068" s="373"/>
      <c r="N1068" s="7"/>
      <c r="O1068" s="376"/>
      <c r="P1068" s="106"/>
      <c r="Q1068" s="77"/>
      <c r="R1068" s="60">
        <f>YEAR(Úvod!$F$10)</f>
        <v>1900</v>
      </c>
      <c r="S1068" s="60">
        <f t="shared" ref="S1068" si="20106">IF(S1065=1,R1068+1,R1068)</f>
        <v>1900</v>
      </c>
      <c r="T1068" s="60">
        <f t="shared" ref="T1068" si="20107">IF(T1065=1,S1068+1,S1068)</f>
        <v>1900</v>
      </c>
      <c r="U1068" s="60">
        <f t="shared" ref="U1068" si="20108">IF(U1065=1,T1068+1,T1068)</f>
        <v>1900</v>
      </c>
      <c r="V1068" s="60">
        <f t="shared" ref="V1068" si="20109">IF(V1065=1,U1068+1,U1068)</f>
        <v>1900</v>
      </c>
      <c r="W1068" s="60">
        <f t="shared" ref="W1068" si="20110">IF(W1065=1,V1068+1,V1068)</f>
        <v>1900</v>
      </c>
      <c r="X1068" s="60">
        <f t="shared" ref="X1068" si="20111">IF(X1065=1,W1068+1,W1068)</f>
        <v>1900</v>
      </c>
      <c r="Y1068" s="60">
        <f t="shared" ref="Y1068" si="20112">IF(Y1065=1,X1068+1,X1068)</f>
        <v>1900</v>
      </c>
      <c r="Z1068" s="60">
        <f t="shared" ref="Z1068" si="20113">IF(Z1065=1,Y1068+1,Y1068)</f>
        <v>1900</v>
      </c>
      <c r="AA1068" s="60">
        <f t="shared" ref="AA1068" si="20114">IF(AA1065=1,Z1068+1,Z1068)</f>
        <v>1900</v>
      </c>
      <c r="AB1068" s="60">
        <f t="shared" ref="AB1068" si="20115">IF(AB1065=1,AA1068+1,AA1068)</f>
        <v>1900</v>
      </c>
      <c r="AC1068" s="60">
        <f t="shared" ref="AC1068" si="20116">IF(AC1065=1,AB1068+1,AB1068)</f>
        <v>1900</v>
      </c>
      <c r="AD1068" s="60">
        <f t="shared" ref="AD1068" si="20117">IF(AD1065=1,AC1068+1,AC1068)</f>
        <v>1901</v>
      </c>
      <c r="AE1068" s="60">
        <f t="shared" ref="AE1068" si="20118">IF(AE1065=1,AD1068+1,AD1068)</f>
        <v>1901</v>
      </c>
      <c r="AF1068" s="60">
        <f t="shared" ref="AF1068" si="20119">IF(AF1065=1,AE1068+1,AE1068)</f>
        <v>1901</v>
      </c>
      <c r="AG1068" s="60">
        <f t="shared" ref="AG1068" si="20120">IF(AG1065=1,AF1068+1,AF1068)</f>
        <v>1901</v>
      </c>
      <c r="AH1068" s="60">
        <f t="shared" ref="AH1068" si="20121">IF(AH1065=1,AG1068+1,AG1068)</f>
        <v>1901</v>
      </c>
      <c r="AI1068" s="60">
        <f t="shared" ref="AI1068" si="20122">IF(AI1065=1,AH1068+1,AH1068)</f>
        <v>1901</v>
      </c>
      <c r="AJ1068" s="60">
        <f t="shared" ref="AJ1068" si="20123">IF(AJ1065=1,AI1068+1,AI1068)</f>
        <v>1901</v>
      </c>
      <c r="AK1068" s="60">
        <f t="shared" ref="AK1068" si="20124">IF(AK1065=1,AJ1068+1,AJ1068)</f>
        <v>1901</v>
      </c>
      <c r="AL1068" s="60">
        <f t="shared" ref="AL1068" si="20125">IF(AL1065=1,AK1068+1,AK1068)</f>
        <v>1901</v>
      </c>
      <c r="AM1068" s="60">
        <f t="shared" ref="AM1068" si="20126">IF(AM1065=1,AL1068+1,AL1068)</f>
        <v>1901</v>
      </c>
      <c r="AN1068" s="60">
        <f t="shared" ref="AN1068" si="20127">IF(AN1065=1,AM1068+1,AM1068)</f>
        <v>1901</v>
      </c>
      <c r="AO1068" s="60">
        <f t="shared" ref="AO1068" si="20128">IF(AO1065=1,AN1068+1,AN1068)</f>
        <v>1901</v>
      </c>
      <c r="AP1068" s="60">
        <f t="shared" ref="AP1068" si="20129">IF(AP1065=1,AO1068+1,AO1068)</f>
        <v>1902</v>
      </c>
      <c r="AQ1068" s="60">
        <f t="shared" ref="AQ1068" si="20130">IF(AQ1065=1,AP1068+1,AP1068)</f>
        <v>1902</v>
      </c>
      <c r="AR1068" s="60">
        <f t="shared" ref="AR1068" si="20131">IF(AR1065=1,AQ1068+1,AQ1068)</f>
        <v>1902</v>
      </c>
      <c r="AS1068" s="60">
        <f t="shared" ref="AS1068" si="20132">IF(AS1065=1,AR1068+1,AR1068)</f>
        <v>1902</v>
      </c>
      <c r="AT1068" s="60">
        <f t="shared" ref="AT1068" si="20133">IF(AT1065=1,AS1068+1,AS1068)</f>
        <v>1902</v>
      </c>
      <c r="AU1068" s="60">
        <f t="shared" ref="AU1068" si="20134">IF(AU1065=1,AT1068+1,AT1068)</f>
        <v>1902</v>
      </c>
      <c r="AV1068" s="60">
        <f t="shared" ref="AV1068" si="20135">IF(AV1065=1,AU1068+1,AU1068)</f>
        <v>1902</v>
      </c>
      <c r="AW1068" s="60">
        <f t="shared" ref="AW1068" si="20136">IF(AW1065=1,AV1068+1,AV1068)</f>
        <v>1902</v>
      </c>
      <c r="AX1068" s="60">
        <f t="shared" ref="AX1068" si="20137">IF(AX1065=1,AW1068+1,AW1068)</f>
        <v>1902</v>
      </c>
      <c r="AY1068" s="60">
        <f t="shared" ref="AY1068" si="20138">IF(AY1065=1,AX1068+1,AX1068)</f>
        <v>1902</v>
      </c>
      <c r="AZ1068" s="60">
        <f t="shared" ref="AZ1068" si="20139">IF(AZ1065=1,AY1068+1,AY1068)</f>
        <v>1902</v>
      </c>
      <c r="BA1068" s="60">
        <f t="shared" ref="BA1068" si="20140">IF(BA1065=1,AZ1068+1,AZ1068)</f>
        <v>1902</v>
      </c>
      <c r="BB1068" s="60">
        <f t="shared" ref="BB1068" si="20141">IF(BB1065=1,BA1068+1,BA1068)</f>
        <v>1903</v>
      </c>
      <c r="BC1068" s="60">
        <f t="shared" ref="BC1068" si="20142">IF(BC1065=1,BB1068+1,BB1068)</f>
        <v>1903</v>
      </c>
      <c r="BD1068" s="60">
        <f t="shared" ref="BD1068" si="20143">IF(BD1065=1,BC1068+1,BC1068)</f>
        <v>1903</v>
      </c>
      <c r="BE1068" s="60">
        <f t="shared" ref="BE1068" si="20144">IF(BE1065=1,BD1068+1,BD1068)</f>
        <v>1903</v>
      </c>
      <c r="BF1068" s="60">
        <f t="shared" ref="BF1068" si="20145">IF(BF1065=1,BE1068+1,BE1068)</f>
        <v>1903</v>
      </c>
      <c r="BG1068" s="60">
        <f t="shared" ref="BG1068" si="20146">IF(BG1065=1,BF1068+1,BF1068)</f>
        <v>1903</v>
      </c>
      <c r="BH1068" s="60">
        <f t="shared" ref="BH1068" si="20147">IF(BH1065=1,BG1068+1,BG1068)</f>
        <v>1903</v>
      </c>
      <c r="BI1068" s="60">
        <f t="shared" ref="BI1068" si="20148">IF(BI1065=1,BH1068+1,BH1068)</f>
        <v>1903</v>
      </c>
      <c r="BJ1068" s="60">
        <f t="shared" ref="BJ1068" si="20149">IF(BJ1065=1,BI1068+1,BI1068)</f>
        <v>1903</v>
      </c>
      <c r="BK1068" s="60">
        <f t="shared" ref="BK1068" si="20150">IF(BK1065=1,BJ1068+1,BJ1068)</f>
        <v>1903</v>
      </c>
      <c r="BL1068" s="60">
        <f t="shared" ref="BL1068" si="20151">IF(BL1065=1,BK1068+1,BK1068)</f>
        <v>1903</v>
      </c>
      <c r="BM1068" s="60">
        <f t="shared" ref="BM1068" si="20152">IF(BM1065=1,BL1068+1,BL1068)</f>
        <v>1903</v>
      </c>
      <c r="BN1068" s="195"/>
      <c r="BO1068" s="196"/>
      <c r="BP1068" s="197"/>
      <c r="BQ1068" s="197"/>
      <c r="BR1068" s="106"/>
      <c r="BS1068" s="106"/>
      <c r="BT1068" s="106"/>
      <c r="BU1068" s="106"/>
      <c r="BV1068" s="106"/>
      <c r="BW1068" s="106"/>
      <c r="BX1068" s="106"/>
      <c r="BY1068" s="106"/>
      <c r="BZ1068" s="106"/>
      <c r="CA1068" s="106"/>
      <c r="CB1068" s="106"/>
      <c r="CC1068" s="106"/>
      <c r="CD1068" s="106"/>
      <c r="CE1068" s="106"/>
      <c r="CF1068" s="106"/>
      <c r="CG1068" s="106"/>
    </row>
    <row r="1069" spans="1:85" s="245" customFormat="1" ht="16.399999999999999" customHeight="1" x14ac:dyDescent="0.35">
      <c r="A1069" s="250"/>
      <c r="B1069" s="113"/>
      <c r="C1069" s="125"/>
      <c r="D1069" s="125"/>
      <c r="E1069" s="357"/>
      <c r="F1069" s="357"/>
      <c r="G1069" s="357"/>
      <c r="H1069" s="370"/>
      <c r="I1069" s="371"/>
      <c r="J1069" s="357"/>
      <c r="K1069" s="372"/>
      <c r="L1069" s="357"/>
      <c r="M1069" s="374"/>
      <c r="N1069" s="7"/>
      <c r="O1069" s="377"/>
      <c r="P1069" s="106"/>
      <c r="Q1069" s="63" t="s">
        <v>159</v>
      </c>
      <c r="R1069" s="251"/>
      <c r="S1069" s="251"/>
      <c r="T1069" s="251"/>
      <c r="U1069" s="251"/>
      <c r="V1069" s="251"/>
      <c r="W1069" s="251"/>
      <c r="X1069" s="251"/>
      <c r="Y1069" s="251"/>
      <c r="Z1069" s="251"/>
      <c r="AA1069" s="251"/>
      <c r="AB1069" s="251"/>
      <c r="AC1069" s="251"/>
      <c r="AD1069" s="251"/>
      <c r="AE1069" s="251"/>
      <c r="AF1069" s="251"/>
      <c r="AG1069" s="251"/>
      <c r="AH1069" s="251"/>
      <c r="AI1069" s="251"/>
      <c r="AJ1069" s="251"/>
      <c r="AK1069" s="251"/>
      <c r="AL1069" s="251"/>
      <c r="AM1069" s="251"/>
      <c r="AN1069" s="251"/>
      <c r="AO1069" s="251"/>
      <c r="AP1069" s="251"/>
      <c r="AQ1069" s="251"/>
      <c r="AR1069" s="251"/>
      <c r="AS1069" s="251"/>
      <c r="AT1069" s="251"/>
      <c r="AU1069" s="251"/>
      <c r="AV1069" s="251"/>
      <c r="AW1069" s="251"/>
      <c r="AX1069" s="251"/>
      <c r="AY1069" s="251"/>
      <c r="AZ1069" s="251"/>
      <c r="BA1069" s="251"/>
      <c r="BB1069" s="251"/>
      <c r="BC1069" s="251"/>
      <c r="BD1069" s="251"/>
      <c r="BE1069" s="251"/>
      <c r="BF1069" s="251"/>
      <c r="BG1069" s="251"/>
      <c r="BH1069" s="251"/>
      <c r="BI1069" s="251"/>
      <c r="BJ1069" s="251"/>
      <c r="BK1069" s="251"/>
      <c r="BL1069" s="251"/>
      <c r="BM1069" s="251"/>
      <c r="BN1069" s="195"/>
      <c r="BO1069" s="196"/>
      <c r="BP1069" s="197"/>
      <c r="BQ1069" s="197"/>
      <c r="BR1069" s="106"/>
      <c r="BS1069" s="106"/>
      <c r="BT1069" s="106"/>
      <c r="BU1069" s="106"/>
      <c r="BV1069" s="106"/>
      <c r="BW1069" s="106"/>
      <c r="BX1069" s="106"/>
      <c r="BY1069" s="106"/>
      <c r="BZ1069" s="106"/>
      <c r="CA1069" s="106"/>
      <c r="CB1069" s="106"/>
      <c r="CC1069" s="106"/>
      <c r="CD1069" s="106"/>
      <c r="CE1069" s="106"/>
      <c r="CF1069" s="106"/>
      <c r="CG1069" s="106"/>
    </row>
    <row r="1070" spans="1:85" s="245" customFormat="1" ht="23.5" customHeight="1" x14ac:dyDescent="0.35">
      <c r="A1070" s="243"/>
      <c r="B1070" s="126" t="s">
        <v>405</v>
      </c>
      <c r="C1070" s="359"/>
      <c r="D1070" s="359"/>
      <c r="E1070" s="252"/>
      <c r="F1070" s="252"/>
      <c r="G1070" s="241"/>
      <c r="H1070" s="253"/>
      <c r="I1070" s="254"/>
      <c r="J1070" s="253"/>
      <c r="K1070" s="205">
        <f>IF(J1070="",0,IF(J1070="ANO",'Podpůrná data'!$B$5,'Podpůrná data'!$B$3))</f>
        <v>0</v>
      </c>
      <c r="L1070" s="203">
        <f>IFERROR(INT(ROUND(I1070,2)*(VLOOKUP(INT(H1070),'Podpůrná data'!$A$189:$B$233,2,FALSE))*(H1070/(INT(H1070)))),0)</f>
        <v>0</v>
      </c>
      <c r="M1070" s="61">
        <f>K1070*L1070</f>
        <v>0</v>
      </c>
      <c r="N1070" s="62">
        <f>IF(M1070&gt;0,IF(ISTEXT(C1070)=TRUE,0,1),0)</f>
        <v>0</v>
      </c>
      <c r="O1070" s="166">
        <f>IF(M1070&gt;0,1,0)</f>
        <v>0</v>
      </c>
      <c r="P1070" s="127"/>
      <c r="Q1070" s="63" t="s">
        <v>95</v>
      </c>
      <c r="R1070" s="255"/>
      <c r="S1070" s="255"/>
      <c r="T1070" s="255"/>
      <c r="U1070" s="255"/>
      <c r="V1070" s="255"/>
      <c r="W1070" s="255"/>
      <c r="X1070" s="255"/>
      <c r="Y1070" s="255"/>
      <c r="Z1070" s="255"/>
      <c r="AA1070" s="255"/>
      <c r="AB1070" s="255"/>
      <c r="AC1070" s="255"/>
      <c r="AD1070" s="255"/>
      <c r="AE1070" s="255"/>
      <c r="AF1070" s="255"/>
      <c r="AG1070" s="255"/>
      <c r="AH1070" s="255"/>
      <c r="AI1070" s="255"/>
      <c r="AJ1070" s="255"/>
      <c r="AK1070" s="255"/>
      <c r="AL1070" s="255"/>
      <c r="AM1070" s="255"/>
      <c r="AN1070" s="255"/>
      <c r="AO1070" s="255"/>
      <c r="AP1070" s="255"/>
      <c r="AQ1070" s="255"/>
      <c r="AR1070" s="255"/>
      <c r="AS1070" s="255"/>
      <c r="AT1070" s="255"/>
      <c r="AU1070" s="255"/>
      <c r="AV1070" s="255"/>
      <c r="AW1070" s="255"/>
      <c r="AX1070" s="255"/>
      <c r="AY1070" s="255"/>
      <c r="AZ1070" s="255"/>
      <c r="BA1070" s="255"/>
      <c r="BB1070" s="255"/>
      <c r="BC1070" s="255"/>
      <c r="BD1070" s="255"/>
      <c r="BE1070" s="255"/>
      <c r="BF1070" s="255"/>
      <c r="BG1070" s="255"/>
      <c r="BH1070" s="255"/>
      <c r="BI1070" s="255"/>
      <c r="BJ1070" s="255"/>
      <c r="BK1070" s="255"/>
      <c r="BL1070" s="255"/>
      <c r="BM1070" s="255"/>
      <c r="BN1070" s="362">
        <f>SUM(R1078:BM1078)</f>
        <v>0</v>
      </c>
      <c r="BO1070" s="364">
        <f>SUM(R1079:BM1079)</f>
        <v>0</v>
      </c>
      <c r="BP1070" s="366">
        <f>IF($O1070=0,0,IF($BN1070&gt;=143*$I1070,1,0))</f>
        <v>0</v>
      </c>
      <c r="BQ1070" s="366">
        <f>IF($BN1070&gt;=143*$I1070,0,(CEILING(143*$I1070,1)-$BN1070))</f>
        <v>0</v>
      </c>
      <c r="BR1070" s="106"/>
      <c r="BS1070" s="106"/>
      <c r="BT1070" s="106"/>
      <c r="BU1070" s="106"/>
      <c r="BV1070" s="106"/>
      <c r="BW1070" s="106"/>
      <c r="BX1070" s="106"/>
      <c r="BY1070" s="106"/>
      <c r="BZ1070" s="106"/>
      <c r="CA1070" s="106"/>
      <c r="CB1070" s="106"/>
      <c r="CC1070" s="106"/>
      <c r="CD1070" s="106"/>
      <c r="CE1070" s="106"/>
      <c r="CF1070" s="106"/>
      <c r="CG1070" s="106"/>
    </row>
    <row r="1071" spans="1:85" s="245" customFormat="1" ht="29" x14ac:dyDescent="0.35">
      <c r="A1071" s="243"/>
      <c r="B1071" s="128"/>
      <c r="C1071" s="80"/>
      <c r="D1071" s="80"/>
      <c r="E1071" s="80"/>
      <c r="F1071" s="80"/>
      <c r="G1071" s="80"/>
      <c r="H1071" s="80"/>
      <c r="I1071" s="80"/>
      <c r="J1071" s="80"/>
      <c r="K1071" s="80"/>
      <c r="L1071" s="80"/>
      <c r="M1071" s="64"/>
      <c r="N1071" s="7"/>
      <c r="O1071" s="192"/>
      <c r="P1071" s="106"/>
      <c r="Q1071" s="63" t="s">
        <v>129</v>
      </c>
      <c r="R1071" s="256"/>
      <c r="S1071" s="256"/>
      <c r="T1071" s="256"/>
      <c r="U1071" s="256"/>
      <c r="V1071" s="256"/>
      <c r="W1071" s="256"/>
      <c r="X1071" s="256"/>
      <c r="Y1071" s="256"/>
      <c r="Z1071" s="256"/>
      <c r="AA1071" s="256"/>
      <c r="AB1071" s="256"/>
      <c r="AC1071" s="256"/>
      <c r="AD1071" s="256"/>
      <c r="AE1071" s="256"/>
      <c r="AF1071" s="256"/>
      <c r="AG1071" s="256"/>
      <c r="AH1071" s="256"/>
      <c r="AI1071" s="256"/>
      <c r="AJ1071" s="256"/>
      <c r="AK1071" s="256"/>
      <c r="AL1071" s="256"/>
      <c r="AM1071" s="256"/>
      <c r="AN1071" s="256"/>
      <c r="AO1071" s="256"/>
      <c r="AP1071" s="256"/>
      <c r="AQ1071" s="256"/>
      <c r="AR1071" s="256"/>
      <c r="AS1071" s="256"/>
      <c r="AT1071" s="256"/>
      <c r="AU1071" s="256"/>
      <c r="AV1071" s="256"/>
      <c r="AW1071" s="256"/>
      <c r="AX1071" s="256"/>
      <c r="AY1071" s="256"/>
      <c r="AZ1071" s="256"/>
      <c r="BA1071" s="256"/>
      <c r="BB1071" s="256"/>
      <c r="BC1071" s="256"/>
      <c r="BD1071" s="256"/>
      <c r="BE1071" s="256"/>
      <c r="BF1071" s="256"/>
      <c r="BG1071" s="256"/>
      <c r="BH1071" s="256"/>
      <c r="BI1071" s="256"/>
      <c r="BJ1071" s="256"/>
      <c r="BK1071" s="256"/>
      <c r="BL1071" s="256"/>
      <c r="BM1071" s="256"/>
      <c r="BN1071" s="362"/>
      <c r="BO1071" s="364"/>
      <c r="BP1071" s="366"/>
      <c r="BQ1071" s="366"/>
      <c r="BR1071" s="106"/>
      <c r="BS1071" s="106"/>
      <c r="BT1071" s="106"/>
      <c r="BU1071" s="106"/>
      <c r="BV1071" s="106"/>
      <c r="BW1071" s="106"/>
      <c r="BX1071" s="106"/>
      <c r="BY1071" s="106"/>
      <c r="BZ1071" s="106"/>
      <c r="CA1071" s="106"/>
      <c r="CB1071" s="106"/>
      <c r="CC1071" s="106"/>
      <c r="CD1071" s="106"/>
      <c r="CE1071" s="106"/>
      <c r="CF1071" s="106"/>
      <c r="CG1071" s="106"/>
    </row>
    <row r="1072" spans="1:85" s="245" customFormat="1" ht="14.5" hidden="1" customHeight="1" x14ac:dyDescent="0.35">
      <c r="A1072" s="243"/>
      <c r="B1072" s="128"/>
      <c r="C1072" s="80"/>
      <c r="D1072" s="80"/>
      <c r="E1072" s="80"/>
      <c r="F1072" s="80"/>
      <c r="G1072" s="80"/>
      <c r="H1072" s="80"/>
      <c r="I1072" s="80"/>
      <c r="J1072" s="80"/>
      <c r="K1072" s="80"/>
      <c r="L1072" s="80"/>
      <c r="M1072" s="64"/>
      <c r="N1072" s="7"/>
      <c r="O1072" s="192"/>
      <c r="P1072" s="106"/>
      <c r="Q1072" s="65" t="s">
        <v>130</v>
      </c>
      <c r="R1072" s="66">
        <f>IF(R1070&lt;&gt;0,1,0)</f>
        <v>0</v>
      </c>
      <c r="S1072" s="66">
        <f t="shared" ref="S1072" si="20153">IF(R1072&gt;0,R1072+1,IF(S1070&lt;&gt;0,1,0))</f>
        <v>0</v>
      </c>
      <c r="T1072" s="66">
        <f t="shared" ref="T1072" si="20154">IF(S1072&gt;0,S1072+1,IF(T1070&lt;&gt;0,1,0))</f>
        <v>0</v>
      </c>
      <c r="U1072" s="66">
        <f t="shared" ref="U1072" si="20155">IF(T1072&gt;0,T1072+1,IF(U1070&lt;&gt;0,1,0))</f>
        <v>0</v>
      </c>
      <c r="V1072" s="66">
        <f t="shared" ref="V1072" si="20156">IF(U1072&gt;0,U1072+1,IF(V1070&lt;&gt;0,1,0))</f>
        <v>0</v>
      </c>
      <c r="W1072" s="66">
        <f t="shared" ref="W1072" si="20157">IF(V1072&gt;0,V1072+1,IF(W1070&lt;&gt;0,1,0))</f>
        <v>0</v>
      </c>
      <c r="X1072" s="66">
        <f t="shared" ref="X1072" si="20158">IF(W1072&gt;0,W1072+1,IF(X1070&lt;&gt;0,1,0))</f>
        <v>0</v>
      </c>
      <c r="Y1072" s="66">
        <f t="shared" ref="Y1072" si="20159">IF(X1072&gt;0,X1072+1,IF(Y1070&lt;&gt;0,1,0))</f>
        <v>0</v>
      </c>
      <c r="Z1072" s="66">
        <f t="shared" ref="Z1072" si="20160">IF(Y1072&gt;0,Y1072+1,IF(Z1070&lt;&gt;0,1,0))</f>
        <v>0</v>
      </c>
      <c r="AA1072" s="66">
        <f t="shared" ref="AA1072" si="20161">IF(Z1072&gt;0,Z1072+1,IF(AA1070&lt;&gt;0,1,0))</f>
        <v>0</v>
      </c>
      <c r="AB1072" s="66">
        <f t="shared" ref="AB1072" si="20162">IF(AA1072&gt;0,AA1072+1,IF(AB1070&lt;&gt;0,1,0))</f>
        <v>0</v>
      </c>
      <c r="AC1072" s="66">
        <f t="shared" ref="AC1072" si="20163">IF(AB1072&gt;0,AB1072+1,IF(AC1070&lt;&gt;0,1,0))</f>
        <v>0</v>
      </c>
      <c r="AD1072" s="66">
        <f t="shared" ref="AD1072" si="20164">IF(AC1072&gt;0,AC1072+1,IF(AD1070&lt;&gt;0,1,0))</f>
        <v>0</v>
      </c>
      <c r="AE1072" s="66">
        <f t="shared" ref="AE1072" si="20165">IF(AD1072&gt;0,AD1072+1,IF(AE1070&lt;&gt;0,1,0))</f>
        <v>0</v>
      </c>
      <c r="AF1072" s="66">
        <f t="shared" ref="AF1072" si="20166">IF(AE1072&gt;0,AE1072+1,IF(AF1070&lt;&gt;0,1,0))</f>
        <v>0</v>
      </c>
      <c r="AG1072" s="66">
        <f t="shared" ref="AG1072" si="20167">IF(AF1072&gt;0,AF1072+1,IF(AG1070&lt;&gt;0,1,0))</f>
        <v>0</v>
      </c>
      <c r="AH1072" s="66">
        <f t="shared" ref="AH1072" si="20168">IF(AG1072&gt;0,AG1072+1,IF(AH1070&lt;&gt;0,1,0))</f>
        <v>0</v>
      </c>
      <c r="AI1072" s="66">
        <f t="shared" ref="AI1072" si="20169">IF(AH1072&gt;0,AH1072+1,IF(AI1070&lt;&gt;0,1,0))</f>
        <v>0</v>
      </c>
      <c r="AJ1072" s="66">
        <f t="shared" ref="AJ1072" si="20170">IF(AI1072&gt;0,AI1072+1,IF(AJ1070&lt;&gt;0,1,0))</f>
        <v>0</v>
      </c>
      <c r="AK1072" s="66">
        <f t="shared" ref="AK1072" si="20171">IF(AJ1072&gt;0,AJ1072+1,IF(AK1070&lt;&gt;0,1,0))</f>
        <v>0</v>
      </c>
      <c r="AL1072" s="66">
        <f t="shared" ref="AL1072" si="20172">IF(AK1072&gt;0,AK1072+1,IF(AL1070&lt;&gt;0,1,0))</f>
        <v>0</v>
      </c>
      <c r="AM1072" s="66">
        <f t="shared" ref="AM1072" si="20173">IF(AL1072&gt;0,AL1072+1,IF(AM1070&lt;&gt;0,1,0))</f>
        <v>0</v>
      </c>
      <c r="AN1072" s="66">
        <f t="shared" ref="AN1072" si="20174">IF(AM1072&gt;0,AM1072+1,IF(AN1070&lt;&gt;0,1,0))</f>
        <v>0</v>
      </c>
      <c r="AO1072" s="66">
        <f t="shared" ref="AO1072" si="20175">IF(AN1072&gt;0,AN1072+1,IF(AO1070&lt;&gt;0,1,0))</f>
        <v>0</v>
      </c>
      <c r="AP1072" s="66">
        <f t="shared" ref="AP1072" si="20176">IF(AO1072&gt;0,AO1072+1,IF(AP1070&lt;&gt;0,1,0))</f>
        <v>0</v>
      </c>
      <c r="AQ1072" s="66">
        <f t="shared" ref="AQ1072" si="20177">IF(AP1072&gt;0,AP1072+1,IF(AQ1070&lt;&gt;0,1,0))</f>
        <v>0</v>
      </c>
      <c r="AR1072" s="66">
        <f t="shared" ref="AR1072" si="20178">IF(AQ1072&gt;0,AQ1072+1,IF(AR1070&lt;&gt;0,1,0))</f>
        <v>0</v>
      </c>
      <c r="AS1072" s="66">
        <f t="shared" ref="AS1072" si="20179">IF(AR1072&gt;0,AR1072+1,IF(AS1070&lt;&gt;0,1,0))</f>
        <v>0</v>
      </c>
      <c r="AT1072" s="66">
        <f t="shared" ref="AT1072" si="20180">IF(AS1072&gt;0,AS1072+1,IF(AT1070&lt;&gt;0,1,0))</f>
        <v>0</v>
      </c>
      <c r="AU1072" s="66">
        <f t="shared" ref="AU1072" si="20181">IF(AT1072&gt;0,AT1072+1,IF(AU1070&lt;&gt;0,1,0))</f>
        <v>0</v>
      </c>
      <c r="AV1072" s="66">
        <f t="shared" ref="AV1072" si="20182">IF(AU1072&gt;0,AU1072+1,IF(AV1070&lt;&gt;0,1,0))</f>
        <v>0</v>
      </c>
      <c r="AW1072" s="66">
        <f t="shared" ref="AW1072" si="20183">IF(AV1072&gt;0,AV1072+1,IF(AW1070&lt;&gt;0,1,0))</f>
        <v>0</v>
      </c>
      <c r="AX1072" s="66">
        <f t="shared" ref="AX1072" si="20184">IF(AW1072&gt;0,AW1072+1,IF(AX1070&lt;&gt;0,1,0))</f>
        <v>0</v>
      </c>
      <c r="AY1072" s="66">
        <f t="shared" ref="AY1072" si="20185">IF(AX1072&gt;0,AX1072+1,IF(AY1070&lt;&gt;0,1,0))</f>
        <v>0</v>
      </c>
      <c r="AZ1072" s="66">
        <f t="shared" ref="AZ1072" si="20186">IF(AY1072&gt;0,AY1072+1,IF(AZ1070&lt;&gt;0,1,0))</f>
        <v>0</v>
      </c>
      <c r="BA1072" s="66">
        <f t="shared" ref="BA1072" si="20187">IF(AZ1072&gt;0,AZ1072+1,IF(BA1070&lt;&gt;0,1,0))</f>
        <v>0</v>
      </c>
      <c r="BB1072" s="66">
        <f t="shared" ref="BB1072" si="20188">IF(BA1072&gt;0,BA1072+1,IF(BB1070&lt;&gt;0,1,0))</f>
        <v>0</v>
      </c>
      <c r="BC1072" s="66">
        <f t="shared" ref="BC1072" si="20189">IF(BB1072&gt;0,BB1072+1,IF(BC1070&lt;&gt;0,1,0))</f>
        <v>0</v>
      </c>
      <c r="BD1072" s="66">
        <f t="shared" ref="BD1072" si="20190">IF(BC1072&gt;0,BC1072+1,IF(BD1070&lt;&gt;0,1,0))</f>
        <v>0</v>
      </c>
      <c r="BE1072" s="66">
        <f t="shared" ref="BE1072" si="20191">IF(BD1072&gt;0,BD1072+1,IF(BE1070&lt;&gt;0,1,0))</f>
        <v>0</v>
      </c>
      <c r="BF1072" s="66">
        <f t="shared" ref="BF1072" si="20192">IF(BE1072&gt;0,BE1072+1,IF(BF1070&lt;&gt;0,1,0))</f>
        <v>0</v>
      </c>
      <c r="BG1072" s="66">
        <f t="shared" ref="BG1072" si="20193">IF(BF1072&gt;0,BF1072+1,IF(BG1070&lt;&gt;0,1,0))</f>
        <v>0</v>
      </c>
      <c r="BH1072" s="66">
        <f t="shared" ref="BH1072" si="20194">IF(BG1072&gt;0,BG1072+1,IF(BH1070&lt;&gt;0,1,0))</f>
        <v>0</v>
      </c>
      <c r="BI1072" s="66">
        <f t="shared" ref="BI1072" si="20195">IF(BH1072&gt;0,BH1072+1,IF(BI1070&lt;&gt;0,1,0))</f>
        <v>0</v>
      </c>
      <c r="BJ1072" s="66">
        <f t="shared" ref="BJ1072" si="20196">IF(BI1072&gt;0,BI1072+1,IF(BJ1070&lt;&gt;0,1,0))</f>
        <v>0</v>
      </c>
      <c r="BK1072" s="66">
        <f t="shared" ref="BK1072" si="20197">IF(BJ1072&gt;0,BJ1072+1,IF(BK1070&lt;&gt;0,1,0))</f>
        <v>0</v>
      </c>
      <c r="BL1072" s="66">
        <f t="shared" ref="BL1072" si="20198">IF(BK1072&gt;0,BK1072+1,IF(BL1070&lt;&gt;0,1,0))</f>
        <v>0</v>
      </c>
      <c r="BM1072" s="66">
        <f t="shared" ref="BM1072" si="20199">IF(BL1072&gt;0,BL1072+1,IF(BM1070&lt;&gt;0,1,0))</f>
        <v>0</v>
      </c>
      <c r="BN1072" s="362"/>
      <c r="BO1072" s="364"/>
      <c r="BP1072" s="366"/>
      <c r="BQ1072" s="366"/>
      <c r="BR1072" s="106"/>
      <c r="BS1072" s="106"/>
      <c r="BT1072" s="106"/>
      <c r="BU1072" s="106"/>
      <c r="BV1072" s="106"/>
      <c r="BW1072" s="106"/>
      <c r="BX1072" s="106"/>
      <c r="BY1072" s="106"/>
      <c r="BZ1072" s="106"/>
      <c r="CA1072" s="106"/>
      <c r="CB1072" s="106"/>
      <c r="CC1072" s="106"/>
      <c r="CD1072" s="106"/>
      <c r="CE1072" s="106"/>
      <c r="CF1072" s="106"/>
      <c r="CG1072" s="106"/>
    </row>
    <row r="1073" spans="1:85" s="245" customFormat="1" ht="14.5" hidden="1" customHeight="1" x14ac:dyDescent="0.35">
      <c r="A1073" s="243"/>
      <c r="B1073" s="128"/>
      <c r="C1073" s="80"/>
      <c r="D1073" s="80"/>
      <c r="E1073" s="80"/>
      <c r="F1073" s="80"/>
      <c r="G1073" s="80"/>
      <c r="H1073" s="80"/>
      <c r="I1073" s="80"/>
      <c r="J1073" s="80"/>
      <c r="K1073" s="80"/>
      <c r="L1073" s="80"/>
      <c r="M1073" s="64"/>
      <c r="N1073" s="7"/>
      <c r="O1073" s="192"/>
      <c r="P1073" s="106"/>
      <c r="Q1073" s="65" t="s">
        <v>131</v>
      </c>
      <c r="R1073" s="66">
        <f>R1072</f>
        <v>0</v>
      </c>
      <c r="S1073" s="66">
        <f>IF(S1072=0,0,IF(OR(R1073=0,R1073=12),1,R1073+1))</f>
        <v>0</v>
      </c>
      <c r="T1073" s="66">
        <f t="shared" ref="T1073" si="20200">IF(T1072=0,0,IF(OR(S1073=0,S1073=12),1,S1073+1))</f>
        <v>0</v>
      </c>
      <c r="U1073" s="66">
        <f t="shared" ref="U1073" si="20201">IF(U1072=0,0,IF(OR(T1073=0,T1073=12),1,T1073+1))</f>
        <v>0</v>
      </c>
      <c r="V1073" s="66">
        <f t="shared" ref="V1073" si="20202">IF(V1072=0,0,IF(OR(U1073=0,U1073=12),1,U1073+1))</f>
        <v>0</v>
      </c>
      <c r="W1073" s="66">
        <f t="shared" ref="W1073" si="20203">IF(W1072=0,0,IF(OR(V1073=0,V1073=12),1,V1073+1))</f>
        <v>0</v>
      </c>
      <c r="X1073" s="66">
        <f t="shared" ref="X1073" si="20204">IF(X1072=0,0,IF(OR(W1073=0,W1073=12),1,W1073+1))</f>
        <v>0</v>
      </c>
      <c r="Y1073" s="66">
        <f t="shared" ref="Y1073" si="20205">IF(Y1072=0,0,IF(OR(X1073=0,X1073=12),1,X1073+1))</f>
        <v>0</v>
      </c>
      <c r="Z1073" s="66">
        <f t="shared" ref="Z1073" si="20206">IF(Z1072=0,0,IF(OR(Y1073=0,Y1073=12),1,Y1073+1))</f>
        <v>0</v>
      </c>
      <c r="AA1073" s="66">
        <f t="shared" ref="AA1073" si="20207">IF(AA1072=0,0,IF(OR(Z1073=0,Z1073=12),1,Z1073+1))</f>
        <v>0</v>
      </c>
      <c r="AB1073" s="66">
        <f t="shared" ref="AB1073" si="20208">IF(AB1072=0,0,IF(OR(AA1073=0,AA1073=12),1,AA1073+1))</f>
        <v>0</v>
      </c>
      <c r="AC1073" s="66">
        <f t="shared" ref="AC1073" si="20209">IF(AC1072=0,0,IF(OR(AB1073=0,AB1073=12),1,AB1073+1))</f>
        <v>0</v>
      </c>
      <c r="AD1073" s="66">
        <f t="shared" ref="AD1073" si="20210">IF(AD1072=0,0,IF(OR(AC1073=0,AC1073=12),1,AC1073+1))</f>
        <v>0</v>
      </c>
      <c r="AE1073" s="66">
        <f t="shared" ref="AE1073" si="20211">IF(AE1072=0,0,IF(OR(AD1073=0,AD1073=12),1,AD1073+1))</f>
        <v>0</v>
      </c>
      <c r="AF1073" s="66">
        <f t="shared" ref="AF1073" si="20212">IF(AF1072=0,0,IF(OR(AE1073=0,AE1073=12),1,AE1073+1))</f>
        <v>0</v>
      </c>
      <c r="AG1073" s="66">
        <f t="shared" ref="AG1073" si="20213">IF(AG1072=0,0,IF(OR(AF1073=0,AF1073=12),1,AF1073+1))</f>
        <v>0</v>
      </c>
      <c r="AH1073" s="66">
        <f t="shared" ref="AH1073" si="20214">IF(AH1072=0,0,IF(OR(AG1073=0,AG1073=12),1,AG1073+1))</f>
        <v>0</v>
      </c>
      <c r="AI1073" s="66">
        <f t="shared" ref="AI1073" si="20215">IF(AI1072=0,0,IF(OR(AH1073=0,AH1073=12),1,AH1073+1))</f>
        <v>0</v>
      </c>
      <c r="AJ1073" s="66">
        <f t="shared" ref="AJ1073" si="20216">IF(AJ1072=0,0,IF(OR(AI1073=0,AI1073=12),1,AI1073+1))</f>
        <v>0</v>
      </c>
      <c r="AK1073" s="66">
        <f t="shared" ref="AK1073" si="20217">IF(AK1072=0,0,IF(OR(AJ1073=0,AJ1073=12),1,AJ1073+1))</f>
        <v>0</v>
      </c>
      <c r="AL1073" s="66">
        <f t="shared" ref="AL1073" si="20218">IF(AL1072=0,0,IF(OR(AK1073=0,AK1073=12),1,AK1073+1))</f>
        <v>0</v>
      </c>
      <c r="AM1073" s="66">
        <f t="shared" ref="AM1073" si="20219">IF(AM1072=0,0,IF(OR(AL1073=0,AL1073=12),1,AL1073+1))</f>
        <v>0</v>
      </c>
      <c r="AN1073" s="66">
        <f t="shared" ref="AN1073" si="20220">IF(AN1072=0,0,IF(OR(AM1073=0,AM1073=12),1,AM1073+1))</f>
        <v>0</v>
      </c>
      <c r="AO1073" s="66">
        <f t="shared" ref="AO1073" si="20221">IF(AO1072=0,0,IF(OR(AN1073=0,AN1073=12),1,AN1073+1))</f>
        <v>0</v>
      </c>
      <c r="AP1073" s="66">
        <f t="shared" ref="AP1073" si="20222">IF(AP1072=0,0,IF(OR(AO1073=0,AO1073=12),1,AO1073+1))</f>
        <v>0</v>
      </c>
      <c r="AQ1073" s="66">
        <f t="shared" ref="AQ1073" si="20223">IF(AQ1072=0,0,IF(OR(AP1073=0,AP1073=12),1,AP1073+1))</f>
        <v>0</v>
      </c>
      <c r="AR1073" s="66">
        <f t="shared" ref="AR1073" si="20224">IF(AR1072=0,0,IF(OR(AQ1073=0,AQ1073=12),1,AQ1073+1))</f>
        <v>0</v>
      </c>
      <c r="AS1073" s="66">
        <f t="shared" ref="AS1073" si="20225">IF(AS1072=0,0,IF(OR(AR1073=0,AR1073=12),1,AR1073+1))</f>
        <v>0</v>
      </c>
      <c r="AT1073" s="66">
        <f t="shared" ref="AT1073" si="20226">IF(AT1072=0,0,IF(OR(AS1073=0,AS1073=12),1,AS1073+1))</f>
        <v>0</v>
      </c>
      <c r="AU1073" s="66">
        <f t="shared" ref="AU1073" si="20227">IF(AU1072=0,0,IF(OR(AT1073=0,AT1073=12),1,AT1073+1))</f>
        <v>0</v>
      </c>
      <c r="AV1073" s="66">
        <f t="shared" ref="AV1073" si="20228">IF(AV1072=0,0,IF(OR(AU1073=0,AU1073=12),1,AU1073+1))</f>
        <v>0</v>
      </c>
      <c r="AW1073" s="66">
        <f t="shared" ref="AW1073" si="20229">IF(AW1072=0,0,IF(OR(AV1073=0,AV1073=12),1,AV1073+1))</f>
        <v>0</v>
      </c>
      <c r="AX1073" s="66">
        <f t="shared" ref="AX1073" si="20230">IF(AX1072=0,0,IF(OR(AW1073=0,AW1073=12),1,AW1073+1))</f>
        <v>0</v>
      </c>
      <c r="AY1073" s="66">
        <f t="shared" ref="AY1073" si="20231">IF(AY1072=0,0,IF(OR(AX1073=0,AX1073=12),1,AX1073+1))</f>
        <v>0</v>
      </c>
      <c r="AZ1073" s="66">
        <f t="shared" ref="AZ1073" si="20232">IF(AZ1072=0,0,IF(OR(AY1073=0,AY1073=12),1,AY1073+1))</f>
        <v>0</v>
      </c>
      <c r="BA1073" s="66">
        <f t="shared" ref="BA1073" si="20233">IF(BA1072=0,0,IF(OR(AZ1073=0,AZ1073=12),1,AZ1073+1))</f>
        <v>0</v>
      </c>
      <c r="BB1073" s="66">
        <f t="shared" ref="BB1073" si="20234">IF(BB1072=0,0,IF(OR(BA1073=0,BA1073=12),1,BA1073+1))</f>
        <v>0</v>
      </c>
      <c r="BC1073" s="66">
        <f t="shared" ref="BC1073" si="20235">IF(BC1072=0,0,IF(OR(BB1073=0,BB1073=12),1,BB1073+1))</f>
        <v>0</v>
      </c>
      <c r="BD1073" s="66">
        <f t="shared" ref="BD1073" si="20236">IF(BD1072=0,0,IF(OR(BC1073=0,BC1073=12),1,BC1073+1))</f>
        <v>0</v>
      </c>
      <c r="BE1073" s="66">
        <f t="shared" ref="BE1073" si="20237">IF(BE1072=0,0,IF(OR(BD1073=0,BD1073=12),1,BD1073+1))</f>
        <v>0</v>
      </c>
      <c r="BF1073" s="66">
        <f t="shared" ref="BF1073" si="20238">IF(BF1072=0,0,IF(OR(BE1073=0,BE1073=12),1,BE1073+1))</f>
        <v>0</v>
      </c>
      <c r="BG1073" s="66">
        <f t="shared" ref="BG1073" si="20239">IF(BG1072=0,0,IF(OR(BF1073=0,BF1073=12),1,BF1073+1))</f>
        <v>0</v>
      </c>
      <c r="BH1073" s="66">
        <f t="shared" ref="BH1073" si="20240">IF(BH1072=0,0,IF(OR(BG1073=0,BG1073=12),1,BG1073+1))</f>
        <v>0</v>
      </c>
      <c r="BI1073" s="66">
        <f t="shared" ref="BI1073" si="20241">IF(BI1072=0,0,IF(OR(BH1073=0,BH1073=12),1,BH1073+1))</f>
        <v>0</v>
      </c>
      <c r="BJ1073" s="66">
        <f t="shared" ref="BJ1073" si="20242">IF(BJ1072=0,0,IF(OR(BI1073=0,BI1073=12),1,BI1073+1))</f>
        <v>0</v>
      </c>
      <c r="BK1073" s="66">
        <f t="shared" ref="BK1073" si="20243">IF(BK1072=0,0,IF(OR(BJ1073=0,BJ1073=12),1,BJ1073+1))</f>
        <v>0</v>
      </c>
      <c r="BL1073" s="66">
        <f t="shared" ref="BL1073" si="20244">IF(BL1072=0,0,IF(OR(BK1073=0,BK1073=12),1,BK1073+1))</f>
        <v>0</v>
      </c>
      <c r="BM1073" s="66">
        <f t="shared" ref="BM1073" si="20245">IF(BM1072=0,0,IF(OR(BL1073=0,BL1073=12),1,BL1073+1))</f>
        <v>0</v>
      </c>
      <c r="BN1073" s="362"/>
      <c r="BO1073" s="364"/>
      <c r="BP1073" s="366"/>
      <c r="BQ1073" s="366"/>
      <c r="BR1073" s="106"/>
      <c r="BS1073" s="106"/>
      <c r="BT1073" s="106"/>
      <c r="BU1073" s="106"/>
      <c r="BV1073" s="106"/>
      <c r="BW1073" s="106"/>
      <c r="BX1073" s="106"/>
      <c r="BY1073" s="106"/>
      <c r="BZ1073" s="106"/>
      <c r="CA1073" s="106"/>
      <c r="CB1073" s="106"/>
      <c r="CC1073" s="106"/>
      <c r="CD1073" s="106"/>
      <c r="CE1073" s="106"/>
      <c r="CF1073" s="106"/>
      <c r="CG1073" s="106"/>
    </row>
    <row r="1074" spans="1:85" s="245" customFormat="1" ht="43.5" x14ac:dyDescent="0.35">
      <c r="A1074" s="243"/>
      <c r="B1074" s="128"/>
      <c r="C1074" s="80"/>
      <c r="D1074" s="80"/>
      <c r="E1074" s="80"/>
      <c r="F1074" s="80"/>
      <c r="G1074" s="80"/>
      <c r="H1074" s="80"/>
      <c r="I1074" s="80"/>
      <c r="J1074" s="80"/>
      <c r="K1074" s="80"/>
      <c r="L1074" s="80"/>
      <c r="M1074" s="64"/>
      <c r="N1074" s="7"/>
      <c r="O1074" s="192"/>
      <c r="P1074" s="106"/>
      <c r="Q1074" s="63" t="s">
        <v>237</v>
      </c>
      <c r="R1074" s="68">
        <f>IF(R1073&gt;0,IF(R1077&gt;$L1070,$L1070,R1077),0)</f>
        <v>0</v>
      </c>
      <c r="S1074" s="68">
        <f>IF(S1073&gt;0,IF((SUMIFS($R1076:R1076,$R1073:R1073,12)+IF(R1073=12,0,R1074)+S1077)&gt;=$L1070,$L1070-FLOOR(SUMIFS($R1076:R1076,$R1073:R1073,12),1),IF(S1073=1,S1077,S1077+R1074)),0)</f>
        <v>0</v>
      </c>
      <c r="T1074" s="68">
        <f>IF(T1073&gt;0,IF((SUMIFS($R1076:S1076,$R1073:S1073,12)+IF(S1073=12,0,S1074)+T1077)&gt;=$L1070,$L1070-FLOOR(SUMIFS($R1076:S1076,$R1073:S1073,12),1),IF(T1073=1,T1077,T1077+S1074)),0)</f>
        <v>0</v>
      </c>
      <c r="U1074" s="68">
        <f>IF(U1073&gt;0,IF((SUMIFS($R1076:T1076,$R1073:T1073,12)+IF(T1073=12,0,T1074)+U1077)&gt;=$L1070,$L1070-FLOOR(SUMIFS($R1076:T1076,$R1073:T1073,12),1),IF(U1073=1,U1077,U1077+T1074)),0)</f>
        <v>0</v>
      </c>
      <c r="V1074" s="68">
        <f>IF(V1073&gt;0,IF((SUMIFS($R1076:U1076,$R1073:U1073,12)+IF(U1073=12,0,U1074)+V1077)&gt;=$L1070,$L1070-FLOOR(SUMIFS($R1076:U1076,$R1073:U1073,12),1),IF(V1073=1,V1077,V1077+U1074)),0)</f>
        <v>0</v>
      </c>
      <c r="W1074" s="68">
        <f>IF(W1073&gt;0,IF((SUMIFS($R1076:V1076,$R1073:V1073,12)+IF(V1073=12,0,V1074)+W1077)&gt;=$L1070,$L1070-FLOOR(SUMIFS($R1076:V1076,$R1073:V1073,12),1),IF(W1073=1,W1077,W1077+V1074)),0)</f>
        <v>0</v>
      </c>
      <c r="X1074" s="68">
        <f>IF(X1073&gt;0,IF((SUMIFS($R1076:W1076,$R1073:W1073,12)+IF(W1073=12,0,W1074)+X1077)&gt;=$L1070,$L1070-FLOOR(SUMIFS($R1076:W1076,$R1073:W1073,12),1),IF(X1073=1,X1077,X1077+W1074)),0)</f>
        <v>0</v>
      </c>
      <c r="Y1074" s="68">
        <f>IF(Y1073&gt;0,IF((SUMIFS($R1076:X1076,$R1073:X1073,12)+IF(X1073=12,0,X1074)+Y1077)&gt;=$L1070,$L1070-FLOOR(SUMIFS($R1076:X1076,$R1073:X1073,12),1),IF(Y1073=1,Y1077,Y1077+X1074)),0)</f>
        <v>0</v>
      </c>
      <c r="Z1074" s="68">
        <f>IF(Z1073&gt;0,IF((SUMIFS($R1076:Y1076,$R1073:Y1073,12)+IF(Y1073=12,0,Y1074)+Z1077)&gt;=$L1070,$L1070-FLOOR(SUMIFS($R1076:Y1076,$R1073:Y1073,12),1),IF(Z1073=1,Z1077,Z1077+Y1074)),0)</f>
        <v>0</v>
      </c>
      <c r="AA1074" s="68">
        <f>IF(AA1073&gt;0,IF((SUMIFS($R1076:Z1076,$R1073:Z1073,12)+IF(Z1073=12,0,Z1074)+AA1077)&gt;=$L1070,$L1070-FLOOR(SUMIFS($R1076:Z1076,$R1073:Z1073,12),1),IF(AA1073=1,AA1077,AA1077+Z1074)),0)</f>
        <v>0</v>
      </c>
      <c r="AB1074" s="68">
        <f>IF(AB1073&gt;0,IF((SUMIFS($R1076:AA1076,$R1073:AA1073,12)+IF(AA1073=12,0,AA1074)+AB1077)&gt;=$L1070,$L1070-FLOOR(SUMIFS($R1076:AA1076,$R1073:AA1073,12),1),IF(AB1073=1,AB1077,AB1077+AA1074)),0)</f>
        <v>0</v>
      </c>
      <c r="AC1074" s="68">
        <f>IF(AC1073&gt;0,IF((SUMIFS($R1076:AB1076,$R1073:AB1073,12)+IF(AB1073=12,0,AB1074)+AC1077)&gt;=$L1070,$L1070-FLOOR(SUMIFS($R1076:AB1076,$R1073:AB1073,12),1),IF(AC1073=1,AC1077,AC1077+AB1074)),0)</f>
        <v>0</v>
      </c>
      <c r="AD1074" s="68">
        <f>IF(AD1073&gt;0,IF((SUMIFS($R1076:AC1076,$R1073:AC1073,12)+IF(AC1073=12,0,AC1074)+AD1077)&gt;=$L1070,$L1070-FLOOR(SUMIFS($R1076:AC1076,$R1073:AC1073,12),1),IF(AD1073=1,AD1077,AD1077+AC1074)),0)</f>
        <v>0</v>
      </c>
      <c r="AE1074" s="68">
        <f>IF(AE1073&gt;0,IF((SUMIFS($R1076:AD1076,$R1073:AD1073,12)+IF(AD1073=12,0,AD1074)+AE1077)&gt;=$L1070,$L1070-FLOOR(SUMIFS($R1076:AD1076,$R1073:AD1073,12),1),IF(AE1073=1,AE1077,AE1077+AD1074)),0)</f>
        <v>0</v>
      </c>
      <c r="AF1074" s="68">
        <f>IF(AF1073&gt;0,IF((SUMIFS($R1076:AE1076,$R1073:AE1073,12)+IF(AE1073=12,0,AE1074)+AF1077)&gt;=$L1070,$L1070-FLOOR(SUMIFS($R1076:AE1076,$R1073:AE1073,12),1),IF(AF1073=1,AF1077,AF1077+AE1074)),0)</f>
        <v>0</v>
      </c>
      <c r="AG1074" s="68">
        <f>IF(AG1073&gt;0,IF((SUMIFS($R1076:AF1076,$R1073:AF1073,12)+IF(AF1073=12,0,AF1074)+AG1077)&gt;=$L1070,$L1070-FLOOR(SUMIFS($R1076:AF1076,$R1073:AF1073,12),1),IF(AG1073=1,AG1077,AG1077+AF1074)),0)</f>
        <v>0</v>
      </c>
      <c r="AH1074" s="68">
        <f>IF(AH1073&gt;0,IF((SUMIFS($R1076:AG1076,$R1073:AG1073,12)+IF(AG1073=12,0,AG1074)+AH1077)&gt;=$L1070,$L1070-FLOOR(SUMIFS($R1076:AG1076,$R1073:AG1073,12),1),IF(AH1073=1,AH1077,AH1077+AG1074)),0)</f>
        <v>0</v>
      </c>
      <c r="AI1074" s="68">
        <f>IF(AI1073&gt;0,IF((SUMIFS($R1076:AH1076,$R1073:AH1073,12)+IF(AH1073=12,0,AH1074)+AI1077)&gt;=$L1070,$L1070-FLOOR(SUMIFS($R1076:AH1076,$R1073:AH1073,12),1),IF(AI1073=1,AI1077,AI1077+AH1074)),0)</f>
        <v>0</v>
      </c>
      <c r="AJ1074" s="68">
        <f>IF(AJ1073&gt;0,IF((SUMIFS($R1076:AI1076,$R1073:AI1073,12)+IF(AI1073=12,0,AI1074)+AJ1077)&gt;=$L1070,$L1070-FLOOR(SUMIFS($R1076:AI1076,$R1073:AI1073,12),1),IF(AJ1073=1,AJ1077,AJ1077+AI1074)),0)</f>
        <v>0</v>
      </c>
      <c r="AK1074" s="68">
        <f>IF(AK1073&gt;0,IF((SUMIFS($R1076:AJ1076,$R1073:AJ1073,12)+IF(AJ1073=12,0,AJ1074)+AK1077)&gt;=$L1070,$L1070-FLOOR(SUMIFS($R1076:AJ1076,$R1073:AJ1073,12),1),IF(AK1073=1,AK1077,AK1077+AJ1074)),0)</f>
        <v>0</v>
      </c>
      <c r="AL1074" s="68">
        <f>IF(AL1073&gt;0,IF((SUMIFS($R1076:AK1076,$R1073:AK1073,12)+IF(AK1073=12,0,AK1074)+AL1077)&gt;=$L1070,$L1070-FLOOR(SUMIFS($R1076:AK1076,$R1073:AK1073,12),1),IF(AL1073=1,AL1077,AL1077+AK1074)),0)</f>
        <v>0</v>
      </c>
      <c r="AM1074" s="68">
        <f>IF(AM1073&gt;0,IF((SUMIFS($R1076:AL1076,$R1073:AL1073,12)+IF(AL1073=12,0,AL1074)+AM1077)&gt;=$L1070,$L1070-FLOOR(SUMIFS($R1076:AL1076,$R1073:AL1073,12),1),IF(AM1073=1,AM1077,AM1077+AL1074)),0)</f>
        <v>0</v>
      </c>
      <c r="AN1074" s="68">
        <f>IF(AN1073&gt;0,IF((SUMIFS($R1076:AM1076,$R1073:AM1073,12)+IF(AM1073=12,0,AM1074)+AN1077)&gt;=$L1070,$L1070-FLOOR(SUMIFS($R1076:AM1076,$R1073:AM1073,12),1),IF(AN1073=1,AN1077,AN1077+AM1074)),0)</f>
        <v>0</v>
      </c>
      <c r="AO1074" s="68">
        <f>IF(AO1073&gt;0,IF((SUMIFS($R1076:AN1076,$R1073:AN1073,12)+IF(AN1073=12,0,AN1074)+AO1077)&gt;=$L1070,$L1070-FLOOR(SUMIFS($R1076:AN1076,$R1073:AN1073,12),1),IF(AO1073=1,AO1077,AO1077+AN1074)),0)</f>
        <v>0</v>
      </c>
      <c r="AP1074" s="68">
        <f>IF(AP1073&gt;0,IF((SUMIFS($R1076:AO1076,$R1073:AO1073,12)+IF(AO1073=12,0,AO1074)+AP1077)&gt;=$L1070,$L1070-FLOOR(SUMIFS($R1076:AO1076,$R1073:AO1073,12),1),IF(AP1073=1,AP1077,AP1077+AO1074)),0)</f>
        <v>0</v>
      </c>
      <c r="AQ1074" s="68">
        <f>IF(AQ1073&gt;0,IF((SUMIFS($R1076:AP1076,$R1073:AP1073,12)+IF(AP1073=12,0,AP1074)+AQ1077)&gt;=$L1070,$L1070-FLOOR(SUMIFS($R1076:AP1076,$R1073:AP1073,12),1),IF(AQ1073=1,AQ1077,AQ1077+AP1074)),0)</f>
        <v>0</v>
      </c>
      <c r="AR1074" s="68">
        <f>IF(AR1073&gt;0,IF((SUMIFS($R1076:AQ1076,$R1073:AQ1073,12)+IF(AQ1073=12,0,AQ1074)+AR1077)&gt;=$L1070,$L1070-FLOOR(SUMIFS($R1076:AQ1076,$R1073:AQ1073,12),1),IF(AR1073=1,AR1077,AR1077+AQ1074)),0)</f>
        <v>0</v>
      </c>
      <c r="AS1074" s="68">
        <f>IF(AS1073&gt;0,IF((SUMIFS($R1076:AR1076,$R1073:AR1073,12)+IF(AR1073=12,0,AR1074)+AS1077)&gt;=$L1070,$L1070-FLOOR(SUMIFS($R1076:AR1076,$R1073:AR1073,12),1),IF(AS1073=1,AS1077,AS1077+AR1074)),0)</f>
        <v>0</v>
      </c>
      <c r="AT1074" s="68">
        <f>IF(AT1073&gt;0,IF((SUMIFS($R1076:AS1076,$R1073:AS1073,12)+IF(AS1073=12,0,AS1074)+AT1077)&gt;=$L1070,$L1070-FLOOR(SUMIFS($R1076:AS1076,$R1073:AS1073,12),1),IF(AT1073=1,AT1077,AT1077+AS1074)),0)</f>
        <v>0</v>
      </c>
      <c r="AU1074" s="68">
        <f>IF(AU1073&gt;0,IF((SUMIFS($R1076:AT1076,$R1073:AT1073,12)+IF(AT1073=12,0,AT1074)+AU1077)&gt;=$L1070,$L1070-FLOOR(SUMIFS($R1076:AT1076,$R1073:AT1073,12),1),IF(AU1073=1,AU1077,AU1077+AT1074)),0)</f>
        <v>0</v>
      </c>
      <c r="AV1074" s="68">
        <f>IF(AV1073&gt;0,IF((SUMIFS($R1076:AU1076,$R1073:AU1073,12)+IF(AU1073=12,0,AU1074)+AV1077)&gt;=$L1070,$L1070-FLOOR(SUMIFS($R1076:AU1076,$R1073:AU1073,12),1),IF(AV1073=1,AV1077,AV1077+AU1074)),0)</f>
        <v>0</v>
      </c>
      <c r="AW1074" s="68">
        <f>IF(AW1073&gt;0,IF((SUMIFS($R1076:AV1076,$R1073:AV1073,12)+IF(AV1073=12,0,AV1074)+AW1077)&gt;=$L1070,$L1070-FLOOR(SUMIFS($R1076:AV1076,$R1073:AV1073,12),1),IF(AW1073=1,AW1077,AW1077+AV1074)),0)</f>
        <v>0</v>
      </c>
      <c r="AX1074" s="68">
        <f>IF(AX1073&gt;0,IF((SUMIFS($R1076:AW1076,$R1073:AW1073,12)+IF(AW1073=12,0,AW1074)+AX1077)&gt;=$L1070,$L1070-FLOOR(SUMIFS($R1076:AW1076,$R1073:AW1073,12),1),IF(AX1073=1,AX1077,AX1077+AW1074)),0)</f>
        <v>0</v>
      </c>
      <c r="AY1074" s="68">
        <f>IF(AY1073&gt;0,IF((SUMIFS($R1076:AX1076,$R1073:AX1073,12)+IF(AX1073=12,0,AX1074)+AY1077)&gt;=$L1070,$L1070-FLOOR(SUMIFS($R1076:AX1076,$R1073:AX1073,12),1),IF(AY1073=1,AY1077,AY1077+AX1074)),0)</f>
        <v>0</v>
      </c>
      <c r="AZ1074" s="68">
        <f>IF(AZ1073&gt;0,IF((SUMIFS($R1076:AY1076,$R1073:AY1073,12)+IF(AY1073=12,0,AY1074)+AZ1077)&gt;=$L1070,$L1070-FLOOR(SUMIFS($R1076:AY1076,$R1073:AY1073,12),1),IF(AZ1073=1,AZ1077,AZ1077+AY1074)),0)</f>
        <v>0</v>
      </c>
      <c r="BA1074" s="68">
        <f>IF(BA1073&gt;0,IF((SUMIFS($R1076:AZ1076,$R1073:AZ1073,12)+IF(AZ1073=12,0,AZ1074)+BA1077)&gt;=$L1070,$L1070-FLOOR(SUMIFS($R1076:AZ1076,$R1073:AZ1073,12),1),IF(BA1073=1,BA1077,BA1077+AZ1074)),0)</f>
        <v>0</v>
      </c>
      <c r="BB1074" s="68">
        <f>IF(BB1073&gt;0,IF((SUMIFS($R1076:BA1076,$R1073:BA1073,12)+IF(BA1073=12,0,BA1074)+BB1077)&gt;=$L1070,$L1070-FLOOR(SUMIFS($R1076:BA1076,$R1073:BA1073,12),1),IF(BB1073=1,BB1077,BB1077+BA1074)),0)</f>
        <v>0</v>
      </c>
      <c r="BC1074" s="68">
        <f>IF(BC1073&gt;0,IF((SUMIFS($R1076:BB1076,$R1073:BB1073,12)+IF(BB1073=12,0,BB1074)+BC1077)&gt;=$L1070,$L1070-FLOOR(SUMIFS($R1076:BB1076,$R1073:BB1073,12),1),IF(BC1073=1,BC1077,BC1077+BB1074)),0)</f>
        <v>0</v>
      </c>
      <c r="BD1074" s="68">
        <f>IF(BD1073&gt;0,IF((SUMIFS($R1076:BC1076,$R1073:BC1073,12)+IF(BC1073=12,0,BC1074)+BD1077)&gt;=$L1070,$L1070-FLOOR(SUMIFS($R1076:BC1076,$R1073:BC1073,12),1),IF(BD1073=1,BD1077,BD1077+BC1074)),0)</f>
        <v>0</v>
      </c>
      <c r="BE1074" s="68">
        <f>IF(BE1073&gt;0,IF((SUMIFS($R1076:BD1076,$R1073:BD1073,12)+IF(BD1073=12,0,BD1074)+BE1077)&gt;=$L1070,$L1070-FLOOR(SUMIFS($R1076:BD1076,$R1073:BD1073,12),1),IF(BE1073=1,BE1077,BE1077+BD1074)),0)</f>
        <v>0</v>
      </c>
      <c r="BF1074" s="68">
        <f>IF(BF1073&gt;0,IF((SUMIFS($R1076:BE1076,$R1073:BE1073,12)+IF(BE1073=12,0,BE1074)+BF1077)&gt;=$L1070,$L1070-FLOOR(SUMIFS($R1076:BE1076,$R1073:BE1073,12),1),IF(BF1073=1,BF1077,BF1077+BE1074)),0)</f>
        <v>0</v>
      </c>
      <c r="BG1074" s="68">
        <f>IF(BG1073&gt;0,IF((SUMIFS($R1076:BF1076,$R1073:BF1073,12)+IF(BF1073=12,0,BF1074)+BG1077)&gt;=$L1070,$L1070-FLOOR(SUMIFS($R1076:BF1076,$R1073:BF1073,12),1),IF(BG1073=1,BG1077,BG1077+BF1074)),0)</f>
        <v>0</v>
      </c>
      <c r="BH1074" s="68">
        <f>IF(BH1073&gt;0,IF((SUMIFS($R1076:BG1076,$R1073:BG1073,12)+IF(BG1073=12,0,BG1074)+BH1077)&gt;=$L1070,$L1070-FLOOR(SUMIFS($R1076:BG1076,$R1073:BG1073,12),1),IF(BH1073=1,BH1077,BH1077+BG1074)),0)</f>
        <v>0</v>
      </c>
      <c r="BI1074" s="68">
        <f>IF(BI1073&gt;0,IF((SUMIFS($R1076:BH1076,$R1073:BH1073,12)+IF(BH1073=12,0,BH1074)+BI1077)&gt;=$L1070,$L1070-FLOOR(SUMIFS($R1076:BH1076,$R1073:BH1073,12),1),IF(BI1073=1,BI1077,BI1077+BH1074)),0)</f>
        <v>0</v>
      </c>
      <c r="BJ1074" s="68">
        <f>IF(BJ1073&gt;0,IF((SUMIFS($R1076:BI1076,$R1073:BI1073,12)+IF(BI1073=12,0,BI1074)+BJ1077)&gt;=$L1070,$L1070-FLOOR(SUMIFS($R1076:BI1076,$R1073:BI1073,12),1),IF(BJ1073=1,BJ1077,BJ1077+BI1074)),0)</f>
        <v>0</v>
      </c>
      <c r="BK1074" s="68">
        <f>IF(BK1073&gt;0,IF((SUMIFS($R1076:BJ1076,$R1073:BJ1073,12)+IF(BJ1073=12,0,BJ1074)+BK1077)&gt;=$L1070,$L1070-FLOOR(SUMIFS($R1076:BJ1076,$R1073:BJ1073,12),1),IF(BK1073=1,BK1077,BK1077+BJ1074)),0)</f>
        <v>0</v>
      </c>
      <c r="BL1074" s="68">
        <f>IF(BL1073&gt;0,IF((SUMIFS($R1076:BK1076,$R1073:BK1073,12)+IF(BK1073=12,0,BK1074)+BL1077)&gt;=$L1070,$L1070-FLOOR(SUMIFS($R1076:BK1076,$R1073:BK1073,12),1),IF(BL1073=1,BL1077,BL1077+BK1074)),0)</f>
        <v>0</v>
      </c>
      <c r="BM1074" s="68">
        <f>IF(BM1073&gt;0,IF((SUMIFS($R1076:BL1076,$R1073:BL1073,12)+IF(BL1073=12,0,BL1074)+BM1077)&gt;=$L1070,$L1070-FLOOR(SUMIFS($R1076:BL1076,$R1073:BL1073,12),1),IF(BM1073=1,BM1077,BM1077+BL1074)),0)</f>
        <v>0</v>
      </c>
      <c r="BN1074" s="362"/>
      <c r="BO1074" s="364"/>
      <c r="BP1074" s="366"/>
      <c r="BQ1074" s="366"/>
      <c r="BR1074" s="106"/>
      <c r="BS1074" s="106"/>
      <c r="BT1074" s="106"/>
      <c r="BU1074" s="106"/>
      <c r="BV1074" s="106"/>
      <c r="BW1074" s="106"/>
      <c r="BX1074" s="106"/>
      <c r="BY1074" s="106"/>
      <c r="BZ1074" s="106"/>
      <c r="CA1074" s="106"/>
      <c r="CB1074" s="106"/>
      <c r="CC1074" s="106"/>
      <c r="CD1074" s="106"/>
      <c r="CE1074" s="106"/>
      <c r="CF1074" s="106"/>
      <c r="CG1074" s="106"/>
    </row>
    <row r="1075" spans="1:85" s="245" customFormat="1" ht="41.5" hidden="1" customHeight="1" x14ac:dyDescent="0.35">
      <c r="A1075" s="243"/>
      <c r="B1075" s="128"/>
      <c r="C1075" s="80"/>
      <c r="D1075" s="80"/>
      <c r="E1075" s="80"/>
      <c r="F1075" s="80"/>
      <c r="G1075" s="80"/>
      <c r="H1075" s="80"/>
      <c r="I1075" s="80"/>
      <c r="J1075" s="80"/>
      <c r="K1075" s="80"/>
      <c r="L1075" s="80"/>
      <c r="M1075" s="64"/>
      <c r="N1075" s="7"/>
      <c r="O1075" s="192"/>
      <c r="P1075" s="106"/>
      <c r="Q1075" s="65" t="s">
        <v>161</v>
      </c>
      <c r="R1075" s="67">
        <f>IF(R1070&gt;0,R1071,0)</f>
        <v>0</v>
      </c>
      <c r="S1075" s="67">
        <f t="shared" ref="S1075" si="20246">IF(S1070&gt;0,IF(S1073=1,S1071,S1071+R1075),R1075)</f>
        <v>0</v>
      </c>
      <c r="T1075" s="67">
        <f t="shared" ref="T1075" si="20247">IF(T1070&gt;0,IF(T1073=1,T1071,T1071+S1075),S1075)</f>
        <v>0</v>
      </c>
      <c r="U1075" s="67">
        <f t="shared" ref="U1075" si="20248">IF(U1070&gt;0,IF(U1073=1,U1071,U1071+T1075),T1075)</f>
        <v>0</v>
      </c>
      <c r="V1075" s="67">
        <f t="shared" ref="V1075" si="20249">IF(V1070&gt;0,IF(V1073=1,V1071,V1071+U1075),U1075)</f>
        <v>0</v>
      </c>
      <c r="W1075" s="67">
        <f t="shared" ref="W1075" si="20250">IF(W1070&gt;0,IF(W1073=1,W1071,W1071+V1075),V1075)</f>
        <v>0</v>
      </c>
      <c r="X1075" s="67">
        <f t="shared" ref="X1075" si="20251">IF(X1070&gt;0,IF(X1073=1,X1071,X1071+W1075),W1075)</f>
        <v>0</v>
      </c>
      <c r="Y1075" s="67">
        <f t="shared" ref="Y1075" si="20252">IF(Y1070&gt;0,IF(Y1073=1,Y1071,Y1071+X1075),X1075)</f>
        <v>0</v>
      </c>
      <c r="Z1075" s="67">
        <f t="shared" ref="Z1075" si="20253">IF(Z1070&gt;0,IF(Z1073=1,Z1071,Z1071+Y1075),Y1075)</f>
        <v>0</v>
      </c>
      <c r="AA1075" s="67">
        <f t="shared" ref="AA1075" si="20254">IF(AA1070&gt;0,IF(AA1073=1,AA1071,AA1071+Z1075),Z1075)</f>
        <v>0</v>
      </c>
      <c r="AB1075" s="67">
        <f t="shared" ref="AB1075" si="20255">IF(AB1070&gt;0,IF(AB1073=1,AB1071,AB1071+AA1075),AA1075)</f>
        <v>0</v>
      </c>
      <c r="AC1075" s="67">
        <f t="shared" ref="AC1075" si="20256">IF(AC1070&gt;0,IF(AC1073=1,AC1071,AC1071+AB1075),AB1075)</f>
        <v>0</v>
      </c>
      <c r="AD1075" s="67">
        <f t="shared" ref="AD1075" si="20257">IF(AD1070&gt;0,IF(AD1073=1,AD1071,AD1071+AC1075),AC1075)</f>
        <v>0</v>
      </c>
      <c r="AE1075" s="67">
        <f t="shared" ref="AE1075" si="20258">IF(AE1070&gt;0,IF(AE1073=1,AE1071,AE1071+AD1075),AD1075)</f>
        <v>0</v>
      </c>
      <c r="AF1075" s="67">
        <f t="shared" ref="AF1075" si="20259">IF(AF1070&gt;0,IF(AF1073=1,AF1071,AF1071+AE1075),AE1075)</f>
        <v>0</v>
      </c>
      <c r="AG1075" s="67">
        <f t="shared" ref="AG1075" si="20260">IF(AG1070&gt;0,IF(AG1073=1,AG1071,AG1071+AF1075),AF1075)</f>
        <v>0</v>
      </c>
      <c r="AH1075" s="67">
        <f t="shared" ref="AH1075" si="20261">IF(AH1070&gt;0,IF(AH1073=1,AH1071,AH1071+AG1075),AG1075)</f>
        <v>0</v>
      </c>
      <c r="AI1075" s="67">
        <f t="shared" ref="AI1075" si="20262">IF(AI1070&gt;0,IF(AI1073=1,AI1071,AI1071+AH1075),AH1075)</f>
        <v>0</v>
      </c>
      <c r="AJ1075" s="67">
        <f t="shared" ref="AJ1075" si="20263">IF(AJ1070&gt;0,IF(AJ1073=1,AJ1071,AJ1071+AI1075),AI1075)</f>
        <v>0</v>
      </c>
      <c r="AK1075" s="67">
        <f t="shared" ref="AK1075" si="20264">IF(AK1070&gt;0,IF(AK1073=1,AK1071,AK1071+AJ1075),AJ1075)</f>
        <v>0</v>
      </c>
      <c r="AL1075" s="67">
        <f t="shared" ref="AL1075" si="20265">IF(AL1070&gt;0,IF(AL1073=1,AL1071,AL1071+AK1075),AK1075)</f>
        <v>0</v>
      </c>
      <c r="AM1075" s="67">
        <f t="shared" ref="AM1075" si="20266">IF(AM1070&gt;0,IF(AM1073=1,AM1071,AM1071+AL1075),AL1075)</f>
        <v>0</v>
      </c>
      <c r="AN1075" s="67">
        <f t="shared" ref="AN1075" si="20267">IF(AN1070&gt;0,IF(AN1073=1,AN1071,AN1071+AM1075),AM1075)</f>
        <v>0</v>
      </c>
      <c r="AO1075" s="67">
        <f t="shared" ref="AO1075" si="20268">IF(AO1070&gt;0,IF(AO1073=1,AO1071,AO1071+AN1075),AN1075)</f>
        <v>0</v>
      </c>
      <c r="AP1075" s="67">
        <f t="shared" ref="AP1075" si="20269">IF(AP1070&gt;0,IF(AP1073=1,AP1071,AP1071+AO1075),AO1075)</f>
        <v>0</v>
      </c>
      <c r="AQ1075" s="67">
        <f t="shared" ref="AQ1075" si="20270">IF(AQ1070&gt;0,IF(AQ1073=1,AQ1071,AQ1071+AP1075),AP1075)</f>
        <v>0</v>
      </c>
      <c r="AR1075" s="67">
        <f t="shared" ref="AR1075" si="20271">IF(AR1070&gt;0,IF(AR1073=1,AR1071,AR1071+AQ1075),AQ1075)</f>
        <v>0</v>
      </c>
      <c r="AS1075" s="67">
        <f t="shared" ref="AS1075" si="20272">IF(AS1070&gt;0,IF(AS1073=1,AS1071,AS1071+AR1075),AR1075)</f>
        <v>0</v>
      </c>
      <c r="AT1075" s="67">
        <f t="shared" ref="AT1075" si="20273">IF(AT1070&gt;0,IF(AT1073=1,AT1071,AT1071+AS1075),AS1075)</f>
        <v>0</v>
      </c>
      <c r="AU1075" s="67">
        <f t="shared" ref="AU1075" si="20274">IF(AU1070&gt;0,IF(AU1073=1,AU1071,AU1071+AT1075),AT1075)</f>
        <v>0</v>
      </c>
      <c r="AV1075" s="67">
        <f t="shared" ref="AV1075" si="20275">IF(AV1070&gt;0,IF(AV1073=1,AV1071,AV1071+AU1075),AU1075)</f>
        <v>0</v>
      </c>
      <c r="AW1075" s="67">
        <f t="shared" ref="AW1075" si="20276">IF(AW1070&gt;0,IF(AW1073=1,AW1071,AW1071+AV1075),AV1075)</f>
        <v>0</v>
      </c>
      <c r="AX1075" s="67">
        <f t="shared" ref="AX1075" si="20277">IF(AX1070&gt;0,IF(AX1073=1,AX1071,AX1071+AW1075),AW1075)</f>
        <v>0</v>
      </c>
      <c r="AY1075" s="67">
        <f t="shared" ref="AY1075" si="20278">IF(AY1070&gt;0,IF(AY1073=1,AY1071,AY1071+AX1075),AX1075)</f>
        <v>0</v>
      </c>
      <c r="AZ1075" s="67">
        <f t="shared" ref="AZ1075" si="20279">IF(AZ1070&gt;0,IF(AZ1073=1,AZ1071,AZ1071+AY1075),AY1075)</f>
        <v>0</v>
      </c>
      <c r="BA1075" s="67">
        <f t="shared" ref="BA1075" si="20280">IF(BA1070&gt;0,IF(BA1073=1,BA1071,BA1071+AZ1075),AZ1075)</f>
        <v>0</v>
      </c>
      <c r="BB1075" s="67">
        <f t="shared" ref="BB1075" si="20281">IF(BB1070&gt;0,IF(BB1073=1,BB1071,BB1071+BA1075),BA1075)</f>
        <v>0</v>
      </c>
      <c r="BC1075" s="67">
        <f t="shared" ref="BC1075" si="20282">IF(BC1070&gt;0,IF(BC1073=1,BC1071,BC1071+BB1075),BB1075)</f>
        <v>0</v>
      </c>
      <c r="BD1075" s="67">
        <f t="shared" ref="BD1075" si="20283">IF(BD1070&gt;0,IF(BD1073=1,BD1071,BD1071+BC1075),BC1075)</f>
        <v>0</v>
      </c>
      <c r="BE1075" s="67">
        <f t="shared" ref="BE1075" si="20284">IF(BE1070&gt;0,IF(BE1073=1,BE1071,BE1071+BD1075),BD1075)</f>
        <v>0</v>
      </c>
      <c r="BF1075" s="67">
        <f t="shared" ref="BF1075" si="20285">IF(BF1070&gt;0,IF(BF1073=1,BF1071,BF1071+BE1075),BE1075)</f>
        <v>0</v>
      </c>
      <c r="BG1075" s="67">
        <f t="shared" ref="BG1075" si="20286">IF(BG1070&gt;0,IF(BG1073=1,BG1071,BG1071+BF1075),BF1075)</f>
        <v>0</v>
      </c>
      <c r="BH1075" s="67">
        <f t="shared" ref="BH1075" si="20287">IF(BH1070&gt;0,IF(BH1073=1,BH1071,BH1071+BG1075),BG1075)</f>
        <v>0</v>
      </c>
      <c r="BI1075" s="67">
        <f t="shared" ref="BI1075" si="20288">IF(BI1070&gt;0,IF(BI1073=1,BI1071,BI1071+BH1075),BH1075)</f>
        <v>0</v>
      </c>
      <c r="BJ1075" s="67">
        <f t="shared" ref="BJ1075" si="20289">IF(BJ1070&gt;0,IF(BJ1073=1,BJ1071,BJ1071+BI1075),BI1075)</f>
        <v>0</v>
      </c>
      <c r="BK1075" s="67">
        <f t="shared" ref="BK1075" si="20290">IF(BK1070&gt;0,IF(BK1073=1,BK1071,BK1071+BJ1075),BJ1075)</f>
        <v>0</v>
      </c>
      <c r="BL1075" s="67">
        <f t="shared" ref="BL1075" si="20291">IF(BL1070&gt;0,IF(BL1073=1,BL1071,BL1071+BK1075),BK1075)</f>
        <v>0</v>
      </c>
      <c r="BM1075" s="67">
        <f t="shared" ref="BM1075" si="20292">IF(BM1070&gt;0,IF(BM1073=1,BM1071,BM1071+BL1075),BL1075)</f>
        <v>0</v>
      </c>
      <c r="BN1075" s="362"/>
      <c r="BO1075" s="364"/>
      <c r="BP1075" s="366"/>
      <c r="BQ1075" s="366"/>
      <c r="BR1075" s="106"/>
      <c r="BS1075" s="106"/>
      <c r="BT1075" s="106"/>
      <c r="BU1075" s="106"/>
      <c r="BV1075" s="106"/>
      <c r="BW1075" s="106"/>
      <c r="BX1075" s="106"/>
      <c r="BY1075" s="106"/>
      <c r="BZ1075" s="106"/>
      <c r="CA1075" s="106"/>
      <c r="CB1075" s="106"/>
      <c r="CC1075" s="106"/>
      <c r="CD1075" s="106"/>
      <c r="CE1075" s="106"/>
      <c r="CF1075" s="106"/>
      <c r="CG1075" s="106"/>
    </row>
    <row r="1076" spans="1:85" s="245" customFormat="1" ht="41.5" hidden="1" customHeight="1" x14ac:dyDescent="0.35">
      <c r="A1076" s="243"/>
      <c r="B1076" s="128"/>
      <c r="C1076" s="80"/>
      <c r="D1076" s="80"/>
      <c r="E1076" s="80"/>
      <c r="F1076" s="80"/>
      <c r="G1076" s="80"/>
      <c r="H1076" s="80"/>
      <c r="I1076" s="80"/>
      <c r="J1076" s="80"/>
      <c r="K1076" s="80"/>
      <c r="L1076" s="80"/>
      <c r="M1076" s="64"/>
      <c r="N1076" s="7"/>
      <c r="O1076" s="192"/>
      <c r="P1076" s="106"/>
      <c r="Q1076" s="65" t="s">
        <v>162</v>
      </c>
      <c r="R1076" s="67">
        <f>R1078</f>
        <v>0</v>
      </c>
      <c r="S1076" s="67">
        <f t="shared" ref="S1076" si="20293">IF(S1073=1,S1078,S1078+R1076)</f>
        <v>0</v>
      </c>
      <c r="T1076" s="67">
        <f t="shared" ref="T1076" si="20294">IF(T1073=1,T1078,T1078+S1076)</f>
        <v>0</v>
      </c>
      <c r="U1076" s="67">
        <f t="shared" ref="U1076" si="20295">IF(U1073=1,U1078,U1078+T1076)</f>
        <v>0</v>
      </c>
      <c r="V1076" s="67">
        <f t="shared" ref="V1076" si="20296">IF(V1073=1,V1078,V1078+U1076)</f>
        <v>0</v>
      </c>
      <c r="W1076" s="67">
        <f t="shared" ref="W1076" si="20297">IF(W1073=1,W1078,W1078+V1076)</f>
        <v>0</v>
      </c>
      <c r="X1076" s="67">
        <f t="shared" ref="X1076" si="20298">IF(X1073=1,X1078,X1078+W1076)</f>
        <v>0</v>
      </c>
      <c r="Y1076" s="67">
        <f t="shared" ref="Y1076" si="20299">IF(Y1073=1,Y1078,Y1078+X1076)</f>
        <v>0</v>
      </c>
      <c r="Z1076" s="67">
        <f t="shared" ref="Z1076" si="20300">IF(Z1073=1,Z1078,Z1078+Y1076)</f>
        <v>0</v>
      </c>
      <c r="AA1076" s="67">
        <f t="shared" ref="AA1076" si="20301">IF(AA1073=1,AA1078,AA1078+Z1076)</f>
        <v>0</v>
      </c>
      <c r="AB1076" s="67">
        <f t="shared" ref="AB1076" si="20302">IF(AB1073=1,AB1078,AB1078+AA1076)</f>
        <v>0</v>
      </c>
      <c r="AC1076" s="67">
        <f t="shared" ref="AC1076" si="20303">IF(AC1073=1,AC1078,AC1078+AB1076)</f>
        <v>0</v>
      </c>
      <c r="AD1076" s="67">
        <f t="shared" ref="AD1076" si="20304">IF(AD1073=1,AD1078,AD1078+AC1076)</f>
        <v>0</v>
      </c>
      <c r="AE1076" s="67">
        <f t="shared" ref="AE1076" si="20305">IF(AE1073=1,AE1078,AE1078+AD1076)</f>
        <v>0</v>
      </c>
      <c r="AF1076" s="67">
        <f t="shared" ref="AF1076" si="20306">IF(AF1073=1,AF1078,AF1078+AE1076)</f>
        <v>0</v>
      </c>
      <c r="AG1076" s="67">
        <f t="shared" ref="AG1076" si="20307">IF(AG1073=1,AG1078,AG1078+AF1076)</f>
        <v>0</v>
      </c>
      <c r="AH1076" s="67">
        <f t="shared" ref="AH1076" si="20308">IF(AH1073=1,AH1078,AH1078+AG1076)</f>
        <v>0</v>
      </c>
      <c r="AI1076" s="67">
        <f t="shared" ref="AI1076" si="20309">IF(AI1073=1,AI1078,AI1078+AH1076)</f>
        <v>0</v>
      </c>
      <c r="AJ1076" s="67">
        <f t="shared" ref="AJ1076" si="20310">IF(AJ1073=1,AJ1078,AJ1078+AI1076)</f>
        <v>0</v>
      </c>
      <c r="AK1076" s="67">
        <f t="shared" ref="AK1076" si="20311">IF(AK1073=1,AK1078,AK1078+AJ1076)</f>
        <v>0</v>
      </c>
      <c r="AL1076" s="67">
        <f t="shared" ref="AL1076" si="20312">IF(AL1073=1,AL1078,AL1078+AK1076)</f>
        <v>0</v>
      </c>
      <c r="AM1076" s="67">
        <f t="shared" ref="AM1076" si="20313">IF(AM1073=1,AM1078,AM1078+AL1076)</f>
        <v>0</v>
      </c>
      <c r="AN1076" s="67">
        <f t="shared" ref="AN1076" si="20314">IF(AN1073=1,AN1078,AN1078+AM1076)</f>
        <v>0</v>
      </c>
      <c r="AO1076" s="67">
        <f t="shared" ref="AO1076" si="20315">IF(AO1073=1,AO1078,AO1078+AN1076)</f>
        <v>0</v>
      </c>
      <c r="AP1076" s="67">
        <f t="shared" ref="AP1076" si="20316">IF(AP1073=1,AP1078,AP1078+AO1076)</f>
        <v>0</v>
      </c>
      <c r="AQ1076" s="67">
        <f t="shared" ref="AQ1076" si="20317">IF(AQ1073=1,AQ1078,AQ1078+AP1076)</f>
        <v>0</v>
      </c>
      <c r="AR1076" s="67">
        <f t="shared" ref="AR1076" si="20318">IF(AR1073=1,AR1078,AR1078+AQ1076)</f>
        <v>0</v>
      </c>
      <c r="AS1076" s="67">
        <f t="shared" ref="AS1076" si="20319">IF(AS1073=1,AS1078,AS1078+AR1076)</f>
        <v>0</v>
      </c>
      <c r="AT1076" s="67">
        <f t="shared" ref="AT1076" si="20320">IF(AT1073=1,AT1078,AT1078+AS1076)</f>
        <v>0</v>
      </c>
      <c r="AU1076" s="67">
        <f t="shared" ref="AU1076" si="20321">IF(AU1073=1,AU1078,AU1078+AT1076)</f>
        <v>0</v>
      </c>
      <c r="AV1076" s="67">
        <f t="shared" ref="AV1076" si="20322">IF(AV1073=1,AV1078,AV1078+AU1076)</f>
        <v>0</v>
      </c>
      <c r="AW1076" s="67">
        <f t="shared" ref="AW1076" si="20323">IF(AW1073=1,AW1078,AW1078+AV1076)</f>
        <v>0</v>
      </c>
      <c r="AX1076" s="67">
        <f t="shared" ref="AX1076" si="20324">IF(AX1073=1,AX1078,AX1078+AW1076)</f>
        <v>0</v>
      </c>
      <c r="AY1076" s="67">
        <f t="shared" ref="AY1076" si="20325">IF(AY1073=1,AY1078,AY1078+AX1076)</f>
        <v>0</v>
      </c>
      <c r="AZ1076" s="67">
        <f t="shared" ref="AZ1076" si="20326">IF(AZ1073=1,AZ1078,AZ1078+AY1076)</f>
        <v>0</v>
      </c>
      <c r="BA1076" s="67">
        <f t="shared" ref="BA1076" si="20327">IF(BA1073=1,BA1078,BA1078+AZ1076)</f>
        <v>0</v>
      </c>
      <c r="BB1076" s="67">
        <f t="shared" ref="BB1076" si="20328">IF(BB1073=1,BB1078,BB1078+BA1076)</f>
        <v>0</v>
      </c>
      <c r="BC1076" s="67">
        <f t="shared" ref="BC1076" si="20329">IF(BC1073=1,BC1078,BC1078+BB1076)</f>
        <v>0</v>
      </c>
      <c r="BD1076" s="67">
        <f t="shared" ref="BD1076" si="20330">IF(BD1073=1,BD1078,BD1078+BC1076)</f>
        <v>0</v>
      </c>
      <c r="BE1076" s="67">
        <f t="shared" ref="BE1076" si="20331">IF(BE1073=1,BE1078,BE1078+BD1076)</f>
        <v>0</v>
      </c>
      <c r="BF1076" s="67">
        <f t="shared" ref="BF1076" si="20332">IF(BF1073=1,BF1078,BF1078+BE1076)</f>
        <v>0</v>
      </c>
      <c r="BG1076" s="67">
        <f t="shared" ref="BG1076" si="20333">IF(BG1073=1,BG1078,BG1078+BF1076)</f>
        <v>0</v>
      </c>
      <c r="BH1076" s="67">
        <f t="shared" ref="BH1076" si="20334">IF(BH1073=1,BH1078,BH1078+BG1076)</f>
        <v>0</v>
      </c>
      <c r="BI1076" s="67">
        <f t="shared" ref="BI1076" si="20335">IF(BI1073=1,BI1078,BI1078+BH1076)</f>
        <v>0</v>
      </c>
      <c r="BJ1076" s="67">
        <f t="shared" ref="BJ1076" si="20336">IF(BJ1073=1,BJ1078,BJ1078+BI1076)</f>
        <v>0</v>
      </c>
      <c r="BK1076" s="67">
        <f t="shared" ref="BK1076" si="20337">IF(BK1073=1,BK1078,BK1078+BJ1076)</f>
        <v>0</v>
      </c>
      <c r="BL1076" s="67">
        <f t="shared" ref="BL1076" si="20338">IF(BL1073=1,BL1078,BL1078+BK1076)</f>
        <v>0</v>
      </c>
      <c r="BM1076" s="67">
        <f t="shared" ref="BM1076" si="20339">IF(BM1073=1,BM1078,BM1078+BL1076)</f>
        <v>0</v>
      </c>
      <c r="BN1076" s="362"/>
      <c r="BO1076" s="364"/>
      <c r="BP1076" s="366"/>
      <c r="BQ1076" s="366"/>
      <c r="BR1076" s="106"/>
      <c r="BS1076" s="106"/>
      <c r="BT1076" s="106"/>
      <c r="BU1076" s="106"/>
      <c r="BV1076" s="106"/>
      <c r="BW1076" s="106"/>
      <c r="BX1076" s="106"/>
      <c r="BY1076" s="106"/>
      <c r="BZ1076" s="106"/>
      <c r="CA1076" s="106"/>
      <c r="CB1076" s="106"/>
      <c r="CC1076" s="106"/>
      <c r="CD1076" s="106"/>
      <c r="CE1076" s="106"/>
      <c r="CF1076" s="106"/>
      <c r="CG1076" s="106"/>
    </row>
    <row r="1077" spans="1:85" s="245" customFormat="1" ht="29" x14ac:dyDescent="0.35">
      <c r="A1077" s="243"/>
      <c r="B1077" s="128"/>
      <c r="C1077" s="80"/>
      <c r="D1077" s="80"/>
      <c r="E1077" s="80"/>
      <c r="F1077" s="80"/>
      <c r="G1077" s="80"/>
      <c r="H1077" s="80"/>
      <c r="I1077" s="80"/>
      <c r="J1077" s="80"/>
      <c r="K1077" s="80"/>
      <c r="L1077" s="80"/>
      <c r="M1077" s="64"/>
      <c r="N1077" s="7"/>
      <c r="O1077" s="192"/>
      <c r="P1077" s="106"/>
      <c r="Q1077" s="63" t="s">
        <v>160</v>
      </c>
      <c r="R1077" s="68">
        <f t="shared" ref="R1077:BM1077" si="20340">1720/12*R1070</f>
        <v>0</v>
      </c>
      <c r="S1077" s="68">
        <f t="shared" si="20340"/>
        <v>0</v>
      </c>
      <c r="T1077" s="68">
        <f t="shared" si="20340"/>
        <v>0</v>
      </c>
      <c r="U1077" s="68">
        <f t="shared" si="20340"/>
        <v>0</v>
      </c>
      <c r="V1077" s="68">
        <f t="shared" si="20340"/>
        <v>0</v>
      </c>
      <c r="W1077" s="68">
        <f t="shared" si="20340"/>
        <v>0</v>
      </c>
      <c r="X1077" s="68">
        <f t="shared" si="20340"/>
        <v>0</v>
      </c>
      <c r="Y1077" s="68">
        <f t="shared" si="20340"/>
        <v>0</v>
      </c>
      <c r="Z1077" s="68">
        <f t="shared" si="20340"/>
        <v>0</v>
      </c>
      <c r="AA1077" s="68">
        <f t="shared" si="20340"/>
        <v>0</v>
      </c>
      <c r="AB1077" s="68">
        <f t="shared" si="20340"/>
        <v>0</v>
      </c>
      <c r="AC1077" s="68">
        <f t="shared" si="20340"/>
        <v>0</v>
      </c>
      <c r="AD1077" s="68">
        <f t="shared" si="20340"/>
        <v>0</v>
      </c>
      <c r="AE1077" s="68">
        <f t="shared" si="20340"/>
        <v>0</v>
      </c>
      <c r="AF1077" s="68">
        <f t="shared" si="20340"/>
        <v>0</v>
      </c>
      <c r="AG1077" s="68">
        <f t="shared" si="20340"/>
        <v>0</v>
      </c>
      <c r="AH1077" s="68">
        <f t="shared" si="20340"/>
        <v>0</v>
      </c>
      <c r="AI1077" s="68">
        <f t="shared" si="20340"/>
        <v>0</v>
      </c>
      <c r="AJ1077" s="68">
        <f t="shared" si="20340"/>
        <v>0</v>
      </c>
      <c r="AK1077" s="68">
        <f t="shared" si="20340"/>
        <v>0</v>
      </c>
      <c r="AL1077" s="68">
        <f t="shared" si="20340"/>
        <v>0</v>
      </c>
      <c r="AM1077" s="68">
        <f t="shared" si="20340"/>
        <v>0</v>
      </c>
      <c r="AN1077" s="68">
        <f t="shared" si="20340"/>
        <v>0</v>
      </c>
      <c r="AO1077" s="68">
        <f t="shared" si="20340"/>
        <v>0</v>
      </c>
      <c r="AP1077" s="68">
        <f t="shared" si="20340"/>
        <v>0</v>
      </c>
      <c r="AQ1077" s="68">
        <f t="shared" si="20340"/>
        <v>0</v>
      </c>
      <c r="AR1077" s="68">
        <f t="shared" si="20340"/>
        <v>0</v>
      </c>
      <c r="AS1077" s="68">
        <f t="shared" si="20340"/>
        <v>0</v>
      </c>
      <c r="AT1077" s="68">
        <f t="shared" si="20340"/>
        <v>0</v>
      </c>
      <c r="AU1077" s="68">
        <f t="shared" si="20340"/>
        <v>0</v>
      </c>
      <c r="AV1077" s="68">
        <f t="shared" si="20340"/>
        <v>0</v>
      </c>
      <c r="AW1077" s="68">
        <f t="shared" si="20340"/>
        <v>0</v>
      </c>
      <c r="AX1077" s="68">
        <f t="shared" si="20340"/>
        <v>0</v>
      </c>
      <c r="AY1077" s="68">
        <f t="shared" si="20340"/>
        <v>0</v>
      </c>
      <c r="AZ1077" s="68">
        <f t="shared" si="20340"/>
        <v>0</v>
      </c>
      <c r="BA1077" s="68">
        <f t="shared" si="20340"/>
        <v>0</v>
      </c>
      <c r="BB1077" s="68">
        <f t="shared" si="20340"/>
        <v>0</v>
      </c>
      <c r="BC1077" s="68">
        <f t="shared" si="20340"/>
        <v>0</v>
      </c>
      <c r="BD1077" s="68">
        <f t="shared" si="20340"/>
        <v>0</v>
      </c>
      <c r="BE1077" s="68">
        <f t="shared" si="20340"/>
        <v>0</v>
      </c>
      <c r="BF1077" s="68">
        <f t="shared" si="20340"/>
        <v>0</v>
      </c>
      <c r="BG1077" s="68">
        <f t="shared" si="20340"/>
        <v>0</v>
      </c>
      <c r="BH1077" s="68">
        <f t="shared" si="20340"/>
        <v>0</v>
      </c>
      <c r="BI1077" s="68">
        <f t="shared" si="20340"/>
        <v>0</v>
      </c>
      <c r="BJ1077" s="68">
        <f t="shared" si="20340"/>
        <v>0</v>
      </c>
      <c r="BK1077" s="68">
        <f t="shared" si="20340"/>
        <v>0</v>
      </c>
      <c r="BL1077" s="68">
        <f t="shared" si="20340"/>
        <v>0</v>
      </c>
      <c r="BM1077" s="68">
        <f t="shared" si="20340"/>
        <v>0</v>
      </c>
      <c r="BN1077" s="362"/>
      <c r="BO1077" s="364"/>
      <c r="BP1077" s="366"/>
      <c r="BQ1077" s="366"/>
      <c r="BR1077" s="106"/>
      <c r="BS1077" s="106"/>
      <c r="BT1077" s="106"/>
      <c r="BU1077" s="106"/>
      <c r="BV1077" s="106"/>
      <c r="BW1077" s="106"/>
      <c r="BX1077" s="106"/>
      <c r="BY1077" s="106"/>
      <c r="BZ1077" s="106"/>
      <c r="CA1077" s="106"/>
      <c r="CB1077" s="106"/>
      <c r="CC1077" s="106"/>
      <c r="CD1077" s="106"/>
      <c r="CE1077" s="106"/>
      <c r="CF1077" s="106"/>
      <c r="CG1077" s="106"/>
    </row>
    <row r="1078" spans="1:85" s="245" customFormat="1" ht="29" x14ac:dyDescent="0.35">
      <c r="A1078" s="243"/>
      <c r="B1078" s="128"/>
      <c r="C1078" s="80"/>
      <c r="D1078" s="80"/>
      <c r="E1078" s="80"/>
      <c r="F1078" s="80"/>
      <c r="G1078" s="80"/>
      <c r="H1078" s="80"/>
      <c r="I1078" s="80"/>
      <c r="J1078" s="80"/>
      <c r="K1078" s="80"/>
      <c r="L1078" s="80"/>
      <c r="M1078" s="64"/>
      <c r="N1078" s="7"/>
      <c r="O1078" s="192"/>
      <c r="P1078" s="106"/>
      <c r="Q1078" s="63" t="s">
        <v>144</v>
      </c>
      <c r="R1078" s="68">
        <f>FLOOR(IF(OR(R1073=0,R1073=1),IF(R1071&gt;=R1077,R1077,R1071)+0.00000001,IF(R1075&gt;=R1074,R1074,R1075))+0.00000001,1)</f>
        <v>0</v>
      </c>
      <c r="S1078" s="68">
        <f t="shared" ref="S1078" si="20341">FLOOR(IF(OR(S1073=0,S1073=1),IF(S1077&gt;S1074,S1074,IF(S1071&gt;=S1077,S1077,S1071)+0.00000001),IF(S1075&gt;=S1074,S1074-R1076,S1075-R1076)+0.00000001),1)</f>
        <v>0</v>
      </c>
      <c r="T1078" s="68">
        <f t="shared" ref="T1078" si="20342">FLOOR(IF(OR(T1073=0,T1073=1),IF(T1077&gt;T1074,T1074,IF(T1071&gt;=T1077,T1077,T1071)+0.00000001),IF(T1075&gt;=T1074,T1074-S1076,T1075-S1076)+0.00000001),1)</f>
        <v>0</v>
      </c>
      <c r="U1078" s="68">
        <f t="shared" ref="U1078" si="20343">FLOOR(IF(OR(U1073=0,U1073=1),IF(U1077&gt;U1074,U1074,IF(U1071&gt;=U1077,U1077,U1071)+0.00000001),IF(U1075&gt;=U1074,U1074-T1076,U1075-T1076)+0.00000001),1)</f>
        <v>0</v>
      </c>
      <c r="V1078" s="68">
        <f t="shared" ref="V1078" si="20344">FLOOR(IF(OR(V1073=0,V1073=1),IF(V1077&gt;V1074,V1074,IF(V1071&gt;=V1077,V1077,V1071)+0.00000001),IF(V1075&gt;=V1074,V1074-U1076,V1075-U1076)+0.00000001),1)</f>
        <v>0</v>
      </c>
      <c r="W1078" s="68">
        <f t="shared" ref="W1078" si="20345">FLOOR(IF(OR(W1073=0,W1073=1),IF(W1077&gt;W1074,W1074,IF(W1071&gt;=W1077,W1077,W1071)+0.00000001),IF(W1075&gt;=W1074,W1074-V1076,W1075-V1076)+0.00000001),1)</f>
        <v>0</v>
      </c>
      <c r="X1078" s="68">
        <f t="shared" ref="X1078" si="20346">FLOOR(IF(OR(X1073=0,X1073=1),IF(X1077&gt;X1074,X1074,IF(X1071&gt;=X1077,X1077,X1071)+0.00000001),IF(X1075&gt;=X1074,X1074-W1076,X1075-W1076)+0.00000001),1)</f>
        <v>0</v>
      </c>
      <c r="Y1078" s="68">
        <f t="shared" ref="Y1078" si="20347">FLOOR(IF(OR(Y1073=0,Y1073=1),IF(Y1077&gt;Y1074,Y1074,IF(Y1071&gt;=Y1077,Y1077,Y1071)+0.00000001),IF(Y1075&gt;=Y1074,Y1074-X1076,Y1075-X1076)+0.00000001),1)</f>
        <v>0</v>
      </c>
      <c r="Z1078" s="68">
        <f t="shared" ref="Z1078" si="20348">FLOOR(IF(OR(Z1073=0,Z1073=1),IF(Z1077&gt;Z1074,Z1074,IF(Z1071&gt;=Z1077,Z1077,Z1071)+0.00000001),IF(Z1075&gt;=Z1074,Z1074-Y1076,Z1075-Y1076)+0.00000001),1)</f>
        <v>0</v>
      </c>
      <c r="AA1078" s="68">
        <f t="shared" ref="AA1078" si="20349">FLOOR(IF(OR(AA1073=0,AA1073=1),IF(AA1077&gt;AA1074,AA1074,IF(AA1071&gt;=AA1077,AA1077,AA1071)+0.00000001),IF(AA1075&gt;=AA1074,AA1074-Z1076,AA1075-Z1076)+0.00000001),1)</f>
        <v>0</v>
      </c>
      <c r="AB1078" s="68">
        <f t="shared" ref="AB1078" si="20350">FLOOR(IF(OR(AB1073=0,AB1073=1),IF(AB1077&gt;AB1074,AB1074,IF(AB1071&gt;=AB1077,AB1077,AB1071)+0.00000001),IF(AB1075&gt;=AB1074,AB1074-AA1076,AB1075-AA1076)+0.00000001),1)</f>
        <v>0</v>
      </c>
      <c r="AC1078" s="68">
        <f t="shared" ref="AC1078" si="20351">FLOOR(IF(OR(AC1073=0,AC1073=1),IF(AC1077&gt;AC1074,AC1074,IF(AC1071&gt;=AC1077,AC1077,AC1071)+0.00000001),IF(AC1075&gt;=AC1074,AC1074-AB1076,AC1075-AB1076)+0.00000001),1)</f>
        <v>0</v>
      </c>
      <c r="AD1078" s="68">
        <f t="shared" ref="AD1078" si="20352">FLOOR(IF(OR(AD1073=0,AD1073=1),IF(AD1077&gt;AD1074,AD1074,IF(AD1071&gt;=AD1077,AD1077,AD1071)+0.00000001),IF(AD1075&gt;=AD1074,AD1074-AC1076,AD1075-AC1076)+0.00000001),1)</f>
        <v>0</v>
      </c>
      <c r="AE1078" s="68">
        <f t="shared" ref="AE1078" si="20353">FLOOR(IF(OR(AE1073=0,AE1073=1),IF(AE1077&gt;AE1074,AE1074,IF(AE1071&gt;=AE1077,AE1077,AE1071)+0.00000001),IF(AE1075&gt;=AE1074,AE1074-AD1076,AE1075-AD1076)+0.00000001),1)</f>
        <v>0</v>
      </c>
      <c r="AF1078" s="68">
        <f t="shared" ref="AF1078" si="20354">FLOOR(IF(OR(AF1073=0,AF1073=1),IF(AF1077&gt;AF1074,AF1074,IF(AF1071&gt;=AF1077,AF1077,AF1071)+0.00000001),IF(AF1075&gt;=AF1074,AF1074-AE1076,AF1075-AE1076)+0.00000001),1)</f>
        <v>0</v>
      </c>
      <c r="AG1078" s="68">
        <f t="shared" ref="AG1078" si="20355">FLOOR(IF(OR(AG1073=0,AG1073=1),IF(AG1077&gt;AG1074,AG1074,IF(AG1071&gt;=AG1077,AG1077,AG1071)+0.00000001),IF(AG1075&gt;=AG1074,AG1074-AF1076,AG1075-AF1076)+0.00000001),1)</f>
        <v>0</v>
      </c>
      <c r="AH1078" s="68">
        <f t="shared" ref="AH1078" si="20356">FLOOR(IF(OR(AH1073=0,AH1073=1),IF(AH1077&gt;AH1074,AH1074,IF(AH1071&gt;=AH1077,AH1077,AH1071)+0.00000001),IF(AH1075&gt;=AH1074,AH1074-AG1076,AH1075-AG1076)+0.00000001),1)</f>
        <v>0</v>
      </c>
      <c r="AI1078" s="68">
        <f t="shared" ref="AI1078" si="20357">FLOOR(IF(OR(AI1073=0,AI1073=1),IF(AI1077&gt;AI1074,AI1074,IF(AI1071&gt;=AI1077,AI1077,AI1071)+0.00000001),IF(AI1075&gt;=AI1074,AI1074-AH1076,AI1075-AH1076)+0.00000001),1)</f>
        <v>0</v>
      </c>
      <c r="AJ1078" s="68">
        <f t="shared" ref="AJ1078" si="20358">FLOOR(IF(OR(AJ1073=0,AJ1073=1),IF(AJ1077&gt;AJ1074,AJ1074,IF(AJ1071&gt;=AJ1077,AJ1077,AJ1071)+0.00000001),IF(AJ1075&gt;=AJ1074,AJ1074-AI1076,AJ1075-AI1076)+0.00000001),1)</f>
        <v>0</v>
      </c>
      <c r="AK1078" s="68">
        <f t="shared" ref="AK1078" si="20359">FLOOR(IF(OR(AK1073=0,AK1073=1),IF(AK1077&gt;AK1074,AK1074,IF(AK1071&gt;=AK1077,AK1077,AK1071)+0.00000001),IF(AK1075&gt;=AK1074,AK1074-AJ1076,AK1075-AJ1076)+0.00000001),1)</f>
        <v>0</v>
      </c>
      <c r="AL1078" s="68">
        <f t="shared" ref="AL1078" si="20360">FLOOR(IF(OR(AL1073=0,AL1073=1),IF(AL1077&gt;AL1074,AL1074,IF(AL1071&gt;=AL1077,AL1077,AL1071)+0.00000001),IF(AL1075&gt;=AL1074,AL1074-AK1076,AL1075-AK1076)+0.00000001),1)</f>
        <v>0</v>
      </c>
      <c r="AM1078" s="68">
        <f t="shared" ref="AM1078" si="20361">FLOOR(IF(OR(AM1073=0,AM1073=1),IF(AM1077&gt;AM1074,AM1074,IF(AM1071&gt;=AM1077,AM1077,AM1071)+0.00000001),IF(AM1075&gt;=AM1074,AM1074-AL1076,AM1075-AL1076)+0.00000001),1)</f>
        <v>0</v>
      </c>
      <c r="AN1078" s="68">
        <f t="shared" ref="AN1078" si="20362">FLOOR(IF(OR(AN1073=0,AN1073=1),IF(AN1077&gt;AN1074,AN1074,IF(AN1071&gt;=AN1077,AN1077,AN1071)+0.00000001),IF(AN1075&gt;=AN1074,AN1074-AM1076,AN1075-AM1076)+0.00000001),1)</f>
        <v>0</v>
      </c>
      <c r="AO1078" s="68">
        <f t="shared" ref="AO1078" si="20363">FLOOR(IF(OR(AO1073=0,AO1073=1),IF(AO1077&gt;AO1074,AO1074,IF(AO1071&gt;=AO1077,AO1077,AO1071)+0.00000001),IF(AO1075&gt;=AO1074,AO1074-AN1076,AO1075-AN1076)+0.00000001),1)</f>
        <v>0</v>
      </c>
      <c r="AP1078" s="68">
        <f t="shared" ref="AP1078" si="20364">FLOOR(IF(OR(AP1073=0,AP1073=1),IF(AP1077&gt;AP1074,AP1074,IF(AP1071&gt;=AP1077,AP1077,AP1071)+0.00000001),IF(AP1075&gt;=AP1074,AP1074-AO1076,AP1075-AO1076)+0.00000001),1)</f>
        <v>0</v>
      </c>
      <c r="AQ1078" s="68">
        <f t="shared" ref="AQ1078" si="20365">FLOOR(IF(OR(AQ1073=0,AQ1073=1),IF(AQ1077&gt;AQ1074,AQ1074,IF(AQ1071&gt;=AQ1077,AQ1077,AQ1071)+0.00000001),IF(AQ1075&gt;=AQ1074,AQ1074-AP1076,AQ1075-AP1076)+0.00000001),1)</f>
        <v>0</v>
      </c>
      <c r="AR1078" s="68">
        <f t="shared" ref="AR1078" si="20366">FLOOR(IF(OR(AR1073=0,AR1073=1),IF(AR1077&gt;AR1074,AR1074,IF(AR1071&gt;=AR1077,AR1077,AR1071)+0.00000001),IF(AR1075&gt;=AR1074,AR1074-AQ1076,AR1075-AQ1076)+0.00000001),1)</f>
        <v>0</v>
      </c>
      <c r="AS1078" s="68">
        <f t="shared" ref="AS1078" si="20367">FLOOR(IF(OR(AS1073=0,AS1073=1),IF(AS1077&gt;AS1074,AS1074,IF(AS1071&gt;=AS1077,AS1077,AS1071)+0.00000001),IF(AS1075&gt;=AS1074,AS1074-AR1076,AS1075-AR1076)+0.00000001),1)</f>
        <v>0</v>
      </c>
      <c r="AT1078" s="68">
        <f t="shared" ref="AT1078" si="20368">FLOOR(IF(OR(AT1073=0,AT1073=1),IF(AT1077&gt;AT1074,AT1074,IF(AT1071&gt;=AT1077,AT1077,AT1071)+0.00000001),IF(AT1075&gt;=AT1074,AT1074-AS1076,AT1075-AS1076)+0.00000001),1)</f>
        <v>0</v>
      </c>
      <c r="AU1078" s="68">
        <f t="shared" ref="AU1078" si="20369">FLOOR(IF(OR(AU1073=0,AU1073=1),IF(AU1077&gt;AU1074,AU1074,IF(AU1071&gt;=AU1077,AU1077,AU1071)+0.00000001),IF(AU1075&gt;=AU1074,AU1074-AT1076,AU1075-AT1076)+0.00000001),1)</f>
        <v>0</v>
      </c>
      <c r="AV1078" s="68">
        <f t="shared" ref="AV1078" si="20370">FLOOR(IF(OR(AV1073=0,AV1073=1),IF(AV1077&gt;AV1074,AV1074,IF(AV1071&gt;=AV1077,AV1077,AV1071)+0.00000001),IF(AV1075&gt;=AV1074,AV1074-AU1076,AV1075-AU1076)+0.00000001),1)</f>
        <v>0</v>
      </c>
      <c r="AW1078" s="68">
        <f t="shared" ref="AW1078" si="20371">FLOOR(IF(OR(AW1073=0,AW1073=1),IF(AW1077&gt;AW1074,AW1074,IF(AW1071&gt;=AW1077,AW1077,AW1071)+0.00000001),IF(AW1075&gt;=AW1074,AW1074-AV1076,AW1075-AV1076)+0.00000001),1)</f>
        <v>0</v>
      </c>
      <c r="AX1078" s="68">
        <f t="shared" ref="AX1078" si="20372">FLOOR(IF(OR(AX1073=0,AX1073=1),IF(AX1077&gt;AX1074,AX1074,IF(AX1071&gt;=AX1077,AX1077,AX1071)+0.00000001),IF(AX1075&gt;=AX1074,AX1074-AW1076,AX1075-AW1076)+0.00000001),1)</f>
        <v>0</v>
      </c>
      <c r="AY1078" s="68">
        <f t="shared" ref="AY1078" si="20373">FLOOR(IF(OR(AY1073=0,AY1073=1),IF(AY1077&gt;AY1074,AY1074,IF(AY1071&gt;=AY1077,AY1077,AY1071)+0.00000001),IF(AY1075&gt;=AY1074,AY1074-AX1076,AY1075-AX1076)+0.00000001),1)</f>
        <v>0</v>
      </c>
      <c r="AZ1078" s="68">
        <f t="shared" ref="AZ1078" si="20374">FLOOR(IF(OR(AZ1073=0,AZ1073=1),IF(AZ1077&gt;AZ1074,AZ1074,IF(AZ1071&gt;=AZ1077,AZ1077,AZ1071)+0.00000001),IF(AZ1075&gt;=AZ1074,AZ1074-AY1076,AZ1075-AY1076)+0.00000001),1)</f>
        <v>0</v>
      </c>
      <c r="BA1078" s="68">
        <f t="shared" ref="BA1078" si="20375">FLOOR(IF(OR(BA1073=0,BA1073=1),IF(BA1077&gt;BA1074,BA1074,IF(BA1071&gt;=BA1077,BA1077,BA1071)+0.00000001),IF(BA1075&gt;=BA1074,BA1074-AZ1076,BA1075-AZ1076)+0.00000001),1)</f>
        <v>0</v>
      </c>
      <c r="BB1078" s="68">
        <f t="shared" ref="BB1078" si="20376">FLOOR(IF(OR(BB1073=0,BB1073=1),IF(BB1077&gt;BB1074,BB1074,IF(BB1071&gt;=BB1077,BB1077,BB1071)+0.00000001),IF(BB1075&gt;=BB1074,BB1074-BA1076,BB1075-BA1076)+0.00000001),1)</f>
        <v>0</v>
      </c>
      <c r="BC1078" s="68">
        <f t="shared" ref="BC1078" si="20377">FLOOR(IF(OR(BC1073=0,BC1073=1),IF(BC1077&gt;BC1074,BC1074,IF(BC1071&gt;=BC1077,BC1077,BC1071)+0.00000001),IF(BC1075&gt;=BC1074,BC1074-BB1076,BC1075-BB1076)+0.00000001),1)</f>
        <v>0</v>
      </c>
      <c r="BD1078" s="68">
        <f t="shared" ref="BD1078" si="20378">FLOOR(IF(OR(BD1073=0,BD1073=1),IF(BD1077&gt;BD1074,BD1074,IF(BD1071&gt;=BD1077,BD1077,BD1071)+0.00000001),IF(BD1075&gt;=BD1074,BD1074-BC1076,BD1075-BC1076)+0.00000001),1)</f>
        <v>0</v>
      </c>
      <c r="BE1078" s="68">
        <f t="shared" ref="BE1078" si="20379">FLOOR(IF(OR(BE1073=0,BE1073=1),IF(BE1077&gt;BE1074,BE1074,IF(BE1071&gt;=BE1077,BE1077,BE1071)+0.00000001),IF(BE1075&gt;=BE1074,BE1074-BD1076,BE1075-BD1076)+0.00000001),1)</f>
        <v>0</v>
      </c>
      <c r="BF1078" s="68">
        <f t="shared" ref="BF1078" si="20380">FLOOR(IF(OR(BF1073=0,BF1073=1),IF(BF1077&gt;BF1074,BF1074,IF(BF1071&gt;=BF1077,BF1077,BF1071)+0.00000001),IF(BF1075&gt;=BF1074,BF1074-BE1076,BF1075-BE1076)+0.00000001),1)</f>
        <v>0</v>
      </c>
      <c r="BG1078" s="68">
        <f t="shared" ref="BG1078" si="20381">FLOOR(IF(OR(BG1073=0,BG1073=1),IF(BG1077&gt;BG1074,BG1074,IF(BG1071&gt;=BG1077,BG1077,BG1071)+0.00000001),IF(BG1075&gt;=BG1074,BG1074-BF1076,BG1075-BF1076)+0.00000001),1)</f>
        <v>0</v>
      </c>
      <c r="BH1078" s="68">
        <f t="shared" ref="BH1078" si="20382">FLOOR(IF(OR(BH1073=0,BH1073=1),IF(BH1077&gt;BH1074,BH1074,IF(BH1071&gt;=BH1077,BH1077,BH1071)+0.00000001),IF(BH1075&gt;=BH1074,BH1074-BG1076,BH1075-BG1076)+0.00000001),1)</f>
        <v>0</v>
      </c>
      <c r="BI1078" s="68">
        <f t="shared" ref="BI1078" si="20383">FLOOR(IF(OR(BI1073=0,BI1073=1),IF(BI1077&gt;BI1074,BI1074,IF(BI1071&gt;=BI1077,BI1077,BI1071)+0.00000001),IF(BI1075&gt;=BI1074,BI1074-BH1076,BI1075-BH1076)+0.00000001),1)</f>
        <v>0</v>
      </c>
      <c r="BJ1078" s="68">
        <f t="shared" ref="BJ1078" si="20384">FLOOR(IF(OR(BJ1073=0,BJ1073=1),IF(BJ1077&gt;BJ1074,BJ1074,IF(BJ1071&gt;=BJ1077,BJ1077,BJ1071)+0.00000001),IF(BJ1075&gt;=BJ1074,BJ1074-BI1076,BJ1075-BI1076)+0.00000001),1)</f>
        <v>0</v>
      </c>
      <c r="BK1078" s="68">
        <f t="shared" ref="BK1078" si="20385">FLOOR(IF(OR(BK1073=0,BK1073=1),IF(BK1077&gt;BK1074,BK1074,IF(BK1071&gt;=BK1077,BK1077,BK1071)+0.00000001),IF(BK1075&gt;=BK1074,BK1074-BJ1076,BK1075-BJ1076)+0.00000001),1)</f>
        <v>0</v>
      </c>
      <c r="BL1078" s="68">
        <f t="shared" ref="BL1078" si="20386">FLOOR(IF(OR(BL1073=0,BL1073=1),IF(BL1077&gt;BL1074,BL1074,IF(BL1071&gt;=BL1077,BL1077,BL1071)+0.00000001),IF(BL1075&gt;=BL1074,BL1074-BK1076,BL1075-BK1076)+0.00000001),1)</f>
        <v>0</v>
      </c>
      <c r="BM1078" s="68">
        <f t="shared" ref="BM1078" si="20387">FLOOR(IF(OR(BM1073=0,BM1073=1),IF(BM1077&gt;BM1074,BM1074,IF(BM1071&gt;=BM1077,BM1077,BM1071)+0.00000001),IF(BM1075&gt;=BM1074,BM1074-BL1076,BM1075-BL1076)+0.00000001),1)</f>
        <v>0</v>
      </c>
      <c r="BN1078" s="362"/>
      <c r="BO1078" s="364"/>
      <c r="BP1078" s="366"/>
      <c r="BQ1078" s="366"/>
      <c r="BR1078" s="106"/>
      <c r="BS1078" s="106"/>
      <c r="BT1078" s="106"/>
      <c r="BU1078" s="106"/>
      <c r="BV1078" s="106"/>
      <c r="BW1078" s="106"/>
      <c r="BX1078" s="106"/>
      <c r="BY1078" s="106"/>
      <c r="BZ1078" s="106"/>
      <c r="CA1078" s="106"/>
      <c r="CB1078" s="106"/>
      <c r="CC1078" s="106"/>
      <c r="CD1078" s="106"/>
      <c r="CE1078" s="106"/>
      <c r="CF1078" s="106"/>
      <c r="CG1078" s="106"/>
    </row>
    <row r="1079" spans="1:85" s="245" customFormat="1" ht="25.4" customHeight="1" thickBot="1" x14ac:dyDescent="0.4">
      <c r="A1079" s="243"/>
      <c r="B1079" s="129"/>
      <c r="C1079" s="69"/>
      <c r="D1079" s="69"/>
      <c r="E1079" s="69"/>
      <c r="F1079" s="69"/>
      <c r="G1079" s="69"/>
      <c r="H1079" s="69"/>
      <c r="I1079" s="69"/>
      <c r="J1079" s="69"/>
      <c r="K1079" s="69"/>
      <c r="L1079" s="69"/>
      <c r="M1079" s="70"/>
      <c r="N1079" s="7"/>
      <c r="O1079" s="193"/>
      <c r="P1079" s="106"/>
      <c r="Q1079" s="216" t="s">
        <v>145</v>
      </c>
      <c r="R1079" s="72">
        <f>IF($J1070="Ano",R1078*'Podpůrná data'!$B$5,R1078*'Podpůrná data'!$B$3)</f>
        <v>0</v>
      </c>
      <c r="S1079" s="72">
        <f>IF($J1070="Ano",S1078*'Podpůrná data'!$B$5,S1078*'Podpůrná data'!$B$3)</f>
        <v>0</v>
      </c>
      <c r="T1079" s="72">
        <f>IF($J1070="Ano",T1078*'Podpůrná data'!$B$5,T1078*'Podpůrná data'!$B$3)</f>
        <v>0</v>
      </c>
      <c r="U1079" s="72">
        <f>IF($J1070="Ano",U1078*'Podpůrná data'!$B$5,U1078*'Podpůrná data'!$B$3)</f>
        <v>0</v>
      </c>
      <c r="V1079" s="72">
        <f>IF($J1070="Ano",V1078*'Podpůrná data'!$B$5,V1078*'Podpůrná data'!$B$3)</f>
        <v>0</v>
      </c>
      <c r="W1079" s="72">
        <f>IF($J1070="Ano",W1078*'Podpůrná data'!$B$5,W1078*'Podpůrná data'!$B$3)</f>
        <v>0</v>
      </c>
      <c r="X1079" s="72">
        <f>IF($J1070="Ano",X1078*'Podpůrná data'!$B$5,X1078*'Podpůrná data'!$B$3)</f>
        <v>0</v>
      </c>
      <c r="Y1079" s="72">
        <f>IF($J1070="Ano",Y1078*'Podpůrná data'!$B$5,Y1078*'Podpůrná data'!$B$3)</f>
        <v>0</v>
      </c>
      <c r="Z1079" s="72">
        <f>IF($J1070="Ano",Z1078*'Podpůrná data'!$B$5,Z1078*'Podpůrná data'!$B$3)</f>
        <v>0</v>
      </c>
      <c r="AA1079" s="72">
        <f>IF($J1070="Ano",AA1078*'Podpůrná data'!$B$5,AA1078*'Podpůrná data'!$B$3)</f>
        <v>0</v>
      </c>
      <c r="AB1079" s="72">
        <f>IF($J1070="Ano",AB1078*'Podpůrná data'!$B$5,AB1078*'Podpůrná data'!$B$3)</f>
        <v>0</v>
      </c>
      <c r="AC1079" s="72">
        <f>IF($J1070="Ano",AC1078*'Podpůrná data'!$B$5,AC1078*'Podpůrná data'!$B$3)</f>
        <v>0</v>
      </c>
      <c r="AD1079" s="72">
        <f>IF($J1070="Ano",AD1078*'Podpůrná data'!$B$5,AD1078*'Podpůrná data'!$B$3)</f>
        <v>0</v>
      </c>
      <c r="AE1079" s="72">
        <f>IF($J1070="Ano",AE1078*'Podpůrná data'!$B$5,AE1078*'Podpůrná data'!$B$3)</f>
        <v>0</v>
      </c>
      <c r="AF1079" s="72">
        <f>IF($J1070="Ano",AF1078*'Podpůrná data'!$B$5,AF1078*'Podpůrná data'!$B$3)</f>
        <v>0</v>
      </c>
      <c r="AG1079" s="72">
        <f>IF($J1070="Ano",AG1078*'Podpůrná data'!$B$5,AG1078*'Podpůrná data'!$B$3)</f>
        <v>0</v>
      </c>
      <c r="AH1079" s="72">
        <f>IF($J1070="Ano",AH1078*'Podpůrná data'!$B$5,AH1078*'Podpůrná data'!$B$3)</f>
        <v>0</v>
      </c>
      <c r="AI1079" s="72">
        <f>IF($J1070="Ano",AI1078*'Podpůrná data'!$B$5,AI1078*'Podpůrná data'!$B$3)</f>
        <v>0</v>
      </c>
      <c r="AJ1079" s="72">
        <f>IF($J1070="Ano",AJ1078*'Podpůrná data'!$B$5,AJ1078*'Podpůrná data'!$B$3)</f>
        <v>0</v>
      </c>
      <c r="AK1079" s="72">
        <f>IF($J1070="Ano",AK1078*'Podpůrná data'!$B$5,AK1078*'Podpůrná data'!$B$3)</f>
        <v>0</v>
      </c>
      <c r="AL1079" s="72">
        <f>IF($J1070="Ano",AL1078*'Podpůrná data'!$B$5,AL1078*'Podpůrná data'!$B$3)</f>
        <v>0</v>
      </c>
      <c r="AM1079" s="72">
        <f>IF($J1070="Ano",AM1078*'Podpůrná data'!$B$5,AM1078*'Podpůrná data'!$B$3)</f>
        <v>0</v>
      </c>
      <c r="AN1079" s="72">
        <f>IF($J1070="Ano",AN1078*'Podpůrná data'!$B$5,AN1078*'Podpůrná data'!$B$3)</f>
        <v>0</v>
      </c>
      <c r="AO1079" s="72">
        <f>IF($J1070="Ano",AO1078*'Podpůrná data'!$B$5,AO1078*'Podpůrná data'!$B$3)</f>
        <v>0</v>
      </c>
      <c r="AP1079" s="72">
        <f>IF($J1070="Ano",AP1078*'Podpůrná data'!$B$5,AP1078*'Podpůrná data'!$B$3)</f>
        <v>0</v>
      </c>
      <c r="AQ1079" s="72">
        <f>IF($J1070="Ano",AQ1078*'Podpůrná data'!$B$5,AQ1078*'Podpůrná data'!$B$3)</f>
        <v>0</v>
      </c>
      <c r="AR1079" s="72">
        <f>IF($J1070="Ano",AR1078*'Podpůrná data'!$B$5,AR1078*'Podpůrná data'!$B$3)</f>
        <v>0</v>
      </c>
      <c r="AS1079" s="72">
        <f>IF($J1070="Ano",AS1078*'Podpůrná data'!$B$5,AS1078*'Podpůrná data'!$B$3)</f>
        <v>0</v>
      </c>
      <c r="AT1079" s="72">
        <f>IF($J1070="Ano",AT1078*'Podpůrná data'!$B$5,AT1078*'Podpůrná data'!$B$3)</f>
        <v>0</v>
      </c>
      <c r="AU1079" s="72">
        <f>IF($J1070="Ano",AU1078*'Podpůrná data'!$B$5,AU1078*'Podpůrná data'!$B$3)</f>
        <v>0</v>
      </c>
      <c r="AV1079" s="72">
        <f>IF($J1070="Ano",AV1078*'Podpůrná data'!$B$5,AV1078*'Podpůrná data'!$B$3)</f>
        <v>0</v>
      </c>
      <c r="AW1079" s="72">
        <f>IF($J1070="Ano",AW1078*'Podpůrná data'!$B$5,AW1078*'Podpůrná data'!$B$3)</f>
        <v>0</v>
      </c>
      <c r="AX1079" s="72">
        <f>IF($J1070="Ano",AX1078*'Podpůrná data'!$B$5,AX1078*'Podpůrná data'!$B$3)</f>
        <v>0</v>
      </c>
      <c r="AY1079" s="72">
        <f>IF($J1070="Ano",AY1078*'Podpůrná data'!$B$5,AY1078*'Podpůrná data'!$B$3)</f>
        <v>0</v>
      </c>
      <c r="AZ1079" s="72">
        <f>IF($J1070="Ano",AZ1078*'Podpůrná data'!$B$5,AZ1078*'Podpůrná data'!$B$3)</f>
        <v>0</v>
      </c>
      <c r="BA1079" s="72">
        <f>IF($J1070="Ano",BA1078*'Podpůrná data'!$B$5,BA1078*'Podpůrná data'!$B$3)</f>
        <v>0</v>
      </c>
      <c r="BB1079" s="72">
        <f>IF($J1070="Ano",BB1078*'Podpůrná data'!$B$5,BB1078*'Podpůrná data'!$B$3)</f>
        <v>0</v>
      </c>
      <c r="BC1079" s="72">
        <f>IF($J1070="Ano",BC1078*'Podpůrná data'!$B$5,BC1078*'Podpůrná data'!$B$3)</f>
        <v>0</v>
      </c>
      <c r="BD1079" s="72">
        <f>IF($J1070="Ano",BD1078*'Podpůrná data'!$B$5,BD1078*'Podpůrná data'!$B$3)</f>
        <v>0</v>
      </c>
      <c r="BE1079" s="72">
        <f>IF($J1070="Ano",BE1078*'Podpůrná data'!$B$5,BE1078*'Podpůrná data'!$B$3)</f>
        <v>0</v>
      </c>
      <c r="BF1079" s="72">
        <f>IF($J1070="Ano",BF1078*'Podpůrná data'!$B$5,BF1078*'Podpůrná data'!$B$3)</f>
        <v>0</v>
      </c>
      <c r="BG1079" s="72">
        <f>IF($J1070="Ano",BG1078*'Podpůrná data'!$B$5,BG1078*'Podpůrná data'!$B$3)</f>
        <v>0</v>
      </c>
      <c r="BH1079" s="72">
        <f>IF($J1070="Ano",BH1078*'Podpůrná data'!$B$5,BH1078*'Podpůrná data'!$B$3)</f>
        <v>0</v>
      </c>
      <c r="BI1079" s="72">
        <f>IF($J1070="Ano",BI1078*'Podpůrná data'!$B$5,BI1078*'Podpůrná data'!$B$3)</f>
        <v>0</v>
      </c>
      <c r="BJ1079" s="72">
        <f>IF($J1070="Ano",BJ1078*'Podpůrná data'!$B$5,BJ1078*'Podpůrná data'!$B$3)</f>
        <v>0</v>
      </c>
      <c r="BK1079" s="72">
        <f>IF($J1070="Ano",BK1078*'Podpůrná data'!$B$5,BK1078*'Podpůrná data'!$B$3)</f>
        <v>0</v>
      </c>
      <c r="BL1079" s="72">
        <f>IF($J1070="Ano",BL1078*'Podpůrná data'!$B$5,BL1078*'Podpůrná data'!$B$3)</f>
        <v>0</v>
      </c>
      <c r="BM1079" s="72">
        <f>IF($J1070="Ano",BM1078*'Podpůrná data'!$B$5,BM1078*'Podpůrná data'!$B$3)</f>
        <v>0</v>
      </c>
      <c r="BN1079" s="363"/>
      <c r="BO1079" s="365"/>
      <c r="BP1079" s="367"/>
      <c r="BQ1079" s="367"/>
      <c r="BR1079" s="106"/>
      <c r="BS1079" s="178">
        <f>SUMIFS($R1079:$BM1079,$R1069:$BM1069,"1. ZoR")</f>
        <v>0</v>
      </c>
      <c r="BT1079" s="178">
        <f>SUMIFS($R1079:$BM1079,$R1069:$BM1069,"2. ZoR")</f>
        <v>0</v>
      </c>
      <c r="BU1079" s="178">
        <f>SUMIFS($R1079:$BM1079,$R1069:$BM1069,"3. ZoR")</f>
        <v>0</v>
      </c>
      <c r="BV1079" s="178">
        <f>SUMIFS($R1079:$BM1079,$R1069:$BM1069,"4. ZoR")</f>
        <v>0</v>
      </c>
      <c r="BW1079" s="178">
        <f>SUMIFS($R1079:$BM1079,$R1069:$BM1069,"5. ZoR")</f>
        <v>0</v>
      </c>
      <c r="BX1079" s="178">
        <f>SUMIFS($R1079:$BM1079,$R1069:$BM1069,"6. ZoR")</f>
        <v>0</v>
      </c>
      <c r="BY1079" s="178">
        <f>SUMIFS($R1079:$BM1079,$R1069:$BM1069,"7. ZoR")</f>
        <v>0</v>
      </c>
      <c r="BZ1079" s="178">
        <f>SUMIFS($R1079:$BM1079,$R1069:$BM1069,"8. ZoR")</f>
        <v>0</v>
      </c>
      <c r="CA1079" s="178">
        <f>SUMIFS($R1079:$BM1079,$R1069:$BM1069,"9. ZoR")</f>
        <v>0</v>
      </c>
      <c r="CB1079" s="178">
        <f>SUMIFS($R1079:$BM1079,$R1069:$BM1069,"10. ZoR")</f>
        <v>0</v>
      </c>
      <c r="CC1079" s="178">
        <f>SUMIFS($R1079:$BM1079,$R1069:$BM1069,"11. ZoR")</f>
        <v>0</v>
      </c>
      <c r="CD1079" s="178">
        <f>SUMIFS($R1079:$BM1079,$R1069:$BM1069,"12. ZoR")</f>
        <v>0</v>
      </c>
      <c r="CE1079" s="178">
        <f>SUMIFS($R1079:$BM1079,$R1069:$BM1069,"13. ZoR")</f>
        <v>0</v>
      </c>
      <c r="CF1079" s="178">
        <f>SUMIFS($R1079:$BM1079,$R1069:$BM1069,"14. ZoR")</f>
        <v>0</v>
      </c>
      <c r="CG1079" s="178">
        <f>SUMIFS($R1079:$BM1079,$R1069:$BM1069,"15. ZoR")</f>
        <v>0</v>
      </c>
    </row>
    <row r="1080" spans="1:85" ht="15" hidden="1" thickBot="1" x14ac:dyDescent="0.4">
      <c r="B1080" s="105"/>
      <c r="C1080" s="130"/>
      <c r="D1080" s="130"/>
      <c r="E1080" s="130"/>
      <c r="F1080" s="130"/>
      <c r="G1080" s="130"/>
      <c r="H1080" s="105"/>
      <c r="I1080" s="105"/>
      <c r="J1080" s="105"/>
      <c r="K1080" s="105"/>
      <c r="L1080" s="105"/>
      <c r="M1080" s="105"/>
      <c r="N1080" s="7"/>
      <c r="O1080" s="105"/>
      <c r="P1080" s="105"/>
      <c r="Q1080" s="105"/>
      <c r="R1080" s="105"/>
      <c r="S1080" s="105"/>
      <c r="T1080" s="7"/>
      <c r="U1080" s="105"/>
      <c r="V1080" s="105"/>
      <c r="W1080" s="105"/>
      <c r="X1080" s="105"/>
      <c r="Y1080" s="105"/>
      <c r="Z1080" s="105"/>
      <c r="AA1080" s="105"/>
      <c r="AB1080" s="105"/>
      <c r="AC1080" s="105"/>
      <c r="AD1080" s="105"/>
      <c r="AE1080" s="105"/>
      <c r="AF1080" s="105"/>
      <c r="AG1080" s="105"/>
      <c r="AH1080" s="105"/>
      <c r="AI1080" s="105"/>
      <c r="AJ1080" s="105"/>
      <c r="AK1080" s="105"/>
      <c r="AL1080" s="105"/>
      <c r="AM1080" s="105"/>
      <c r="AN1080" s="105"/>
      <c r="AO1080" s="105"/>
      <c r="AP1080" s="105"/>
      <c r="AQ1080" s="105"/>
      <c r="AR1080" s="105"/>
      <c r="AS1080" s="105"/>
      <c r="AT1080" s="105"/>
      <c r="AU1080" s="105"/>
      <c r="AV1080" s="105"/>
      <c r="AW1080" s="105"/>
      <c r="AX1080" s="105"/>
      <c r="AY1080" s="105"/>
      <c r="AZ1080" s="105"/>
      <c r="BA1080" s="105"/>
      <c r="BB1080" s="105"/>
      <c r="BC1080" s="105"/>
      <c r="BD1080" s="105"/>
      <c r="BE1080" s="105"/>
      <c r="BF1080" s="105"/>
      <c r="BG1080" s="105"/>
      <c r="BH1080" s="105"/>
      <c r="BI1080" s="105"/>
      <c r="BJ1080" s="105"/>
      <c r="BK1080" s="105"/>
      <c r="BL1080" s="105"/>
      <c r="BM1080" s="105"/>
      <c r="BN1080" s="105"/>
      <c r="BO1080" s="105"/>
      <c r="BP1080" s="105"/>
      <c r="BQ1080" s="105"/>
      <c r="BR1080" s="105"/>
      <c r="BS1080" s="105"/>
      <c r="BT1080" s="105"/>
      <c r="BU1080" s="105"/>
      <c r="BV1080" s="105"/>
      <c r="BW1080" s="105"/>
      <c r="BX1080" s="105"/>
      <c r="BY1080" s="105"/>
      <c r="BZ1080" s="105"/>
      <c r="CA1080" s="105"/>
      <c r="CB1080" s="105"/>
      <c r="CC1080" s="105"/>
      <c r="CD1080" s="105"/>
      <c r="CE1080" s="105"/>
      <c r="CF1080" s="105"/>
      <c r="CG1080" s="105"/>
    </row>
    <row r="1081" spans="1:85" s="245" customFormat="1" ht="69.650000000000006" customHeight="1" thickBot="1" x14ac:dyDescent="0.4">
      <c r="A1081" s="249"/>
      <c r="B1081" s="120"/>
      <c r="C1081" s="360" t="s">
        <v>2</v>
      </c>
      <c r="D1081" s="121"/>
      <c r="E1081" s="131" t="s">
        <v>206</v>
      </c>
      <c r="F1081" s="131" t="s">
        <v>444</v>
      </c>
      <c r="G1081" s="131" t="s">
        <v>208</v>
      </c>
      <c r="H1081" s="122" t="s">
        <v>94</v>
      </c>
      <c r="I1081" s="122" t="s">
        <v>95</v>
      </c>
      <c r="J1081" s="122" t="s">
        <v>96</v>
      </c>
      <c r="K1081" s="122" t="s">
        <v>216</v>
      </c>
      <c r="L1081" s="122" t="s">
        <v>218</v>
      </c>
      <c r="M1081" s="138" t="s">
        <v>1</v>
      </c>
      <c r="N1081" s="7"/>
      <c r="O1081" s="124">
        <v>208002</v>
      </c>
      <c r="P1081" s="106"/>
      <c r="Q1081" s="194" t="s">
        <v>128</v>
      </c>
      <c r="R1081" s="83" t="s">
        <v>4</v>
      </c>
      <c r="S1081" s="83" t="s">
        <v>5</v>
      </c>
      <c r="T1081" s="83" t="s">
        <v>6</v>
      </c>
      <c r="U1081" s="83" t="s">
        <v>7</v>
      </c>
      <c r="V1081" s="83" t="s">
        <v>8</v>
      </c>
      <c r="W1081" s="83" t="s">
        <v>9</v>
      </c>
      <c r="X1081" s="83" t="s">
        <v>10</v>
      </c>
      <c r="Y1081" s="83" t="s">
        <v>11</v>
      </c>
      <c r="Z1081" s="83" t="s">
        <v>12</v>
      </c>
      <c r="AA1081" s="83" t="s">
        <v>13</v>
      </c>
      <c r="AB1081" s="83" t="s">
        <v>14</v>
      </c>
      <c r="AC1081" s="83" t="s">
        <v>15</v>
      </c>
      <c r="AD1081" s="83" t="s">
        <v>16</v>
      </c>
      <c r="AE1081" s="83" t="s">
        <v>17</v>
      </c>
      <c r="AF1081" s="83" t="s">
        <v>18</v>
      </c>
      <c r="AG1081" s="83" t="s">
        <v>19</v>
      </c>
      <c r="AH1081" s="83" t="s">
        <v>20</v>
      </c>
      <c r="AI1081" s="83" t="s">
        <v>21</v>
      </c>
      <c r="AJ1081" s="83" t="s">
        <v>22</v>
      </c>
      <c r="AK1081" s="83" t="s">
        <v>23</v>
      </c>
      <c r="AL1081" s="83" t="s">
        <v>24</v>
      </c>
      <c r="AM1081" s="83" t="s">
        <v>25</v>
      </c>
      <c r="AN1081" s="83" t="s">
        <v>26</v>
      </c>
      <c r="AO1081" s="83" t="s">
        <v>27</v>
      </c>
      <c r="AP1081" s="83" t="s">
        <v>28</v>
      </c>
      <c r="AQ1081" s="83" t="s">
        <v>29</v>
      </c>
      <c r="AR1081" s="83" t="s">
        <v>30</v>
      </c>
      <c r="AS1081" s="83" t="s">
        <v>31</v>
      </c>
      <c r="AT1081" s="83" t="s">
        <v>32</v>
      </c>
      <c r="AU1081" s="83" t="s">
        <v>33</v>
      </c>
      <c r="AV1081" s="83" t="s">
        <v>34</v>
      </c>
      <c r="AW1081" s="83" t="s">
        <v>35</v>
      </c>
      <c r="AX1081" s="83" t="s">
        <v>36</v>
      </c>
      <c r="AY1081" s="83" t="s">
        <v>37</v>
      </c>
      <c r="AZ1081" s="83" t="s">
        <v>38</v>
      </c>
      <c r="BA1081" s="83" t="s">
        <v>39</v>
      </c>
      <c r="BB1081" s="83" t="s">
        <v>40</v>
      </c>
      <c r="BC1081" s="83" t="s">
        <v>41</v>
      </c>
      <c r="BD1081" s="83" t="s">
        <v>42</v>
      </c>
      <c r="BE1081" s="83" t="s">
        <v>43</v>
      </c>
      <c r="BF1081" s="83" t="s">
        <v>44</v>
      </c>
      <c r="BG1081" s="83" t="s">
        <v>45</v>
      </c>
      <c r="BH1081" s="83" t="s">
        <v>46</v>
      </c>
      <c r="BI1081" s="83" t="s">
        <v>47</v>
      </c>
      <c r="BJ1081" s="83" t="s">
        <v>48</v>
      </c>
      <c r="BK1081" s="83" t="s">
        <v>49</v>
      </c>
      <c r="BL1081" s="83" t="s">
        <v>50</v>
      </c>
      <c r="BM1081" s="83" t="s">
        <v>51</v>
      </c>
      <c r="BN1081" s="134" t="s">
        <v>163</v>
      </c>
      <c r="BO1081" s="135" t="s">
        <v>164</v>
      </c>
      <c r="BP1081" s="135" t="s">
        <v>146</v>
      </c>
      <c r="BQ1081" s="135" t="s">
        <v>214</v>
      </c>
      <c r="BR1081" s="106"/>
      <c r="BS1081" s="368" t="s">
        <v>238</v>
      </c>
      <c r="BT1081" s="369"/>
      <c r="BU1081" s="369"/>
      <c r="BV1081" s="369"/>
      <c r="BW1081" s="369"/>
      <c r="BX1081" s="369"/>
      <c r="BY1081" s="369"/>
      <c r="BZ1081" s="369"/>
      <c r="CA1081" s="369"/>
      <c r="CB1081" s="369"/>
      <c r="CC1081" s="369"/>
      <c r="CD1081" s="369"/>
      <c r="CE1081" s="369"/>
      <c r="CF1081" s="369"/>
      <c r="CG1081" s="369"/>
    </row>
    <row r="1082" spans="1:85" s="245" customFormat="1" ht="21" hidden="1" customHeight="1" x14ac:dyDescent="0.35">
      <c r="A1082" s="250"/>
      <c r="B1082" s="113"/>
      <c r="C1082" s="361"/>
      <c r="D1082" s="125"/>
      <c r="E1082" s="125"/>
      <c r="F1082" s="125"/>
      <c r="G1082" s="125"/>
      <c r="H1082" s="370" t="s">
        <v>250</v>
      </c>
      <c r="I1082" s="371" t="s">
        <v>425</v>
      </c>
      <c r="J1082" s="357" t="s">
        <v>97</v>
      </c>
      <c r="K1082" s="357" t="s">
        <v>217</v>
      </c>
      <c r="L1082" s="137"/>
      <c r="M1082" s="373" t="s">
        <v>93</v>
      </c>
      <c r="N1082" s="7"/>
      <c r="O1082" s="375" t="s">
        <v>3</v>
      </c>
      <c r="P1082" s="106"/>
      <c r="Q1082" s="84"/>
      <c r="R1082" s="74">
        <f>MONTH(Úvod!$F$10)</f>
        <v>1</v>
      </c>
      <c r="S1082" s="75">
        <f t="shared" ref="S1082" si="20388">IF(R1082=12,1,R1082+1)</f>
        <v>2</v>
      </c>
      <c r="T1082" s="75">
        <f t="shared" ref="T1082" si="20389">IF(S1082=12,1,S1082+1)</f>
        <v>3</v>
      </c>
      <c r="U1082" s="76">
        <f t="shared" ref="U1082" si="20390">IF(T1082=12,1,T1082+1)</f>
        <v>4</v>
      </c>
      <c r="V1082" s="76">
        <f t="shared" ref="V1082" si="20391">IF(U1082=12,1,U1082+1)</f>
        <v>5</v>
      </c>
      <c r="W1082" s="76">
        <f t="shared" ref="W1082" si="20392">IF(V1082=12,1,V1082+1)</f>
        <v>6</v>
      </c>
      <c r="X1082" s="76">
        <f t="shared" ref="X1082" si="20393">IF(W1082=12,1,W1082+1)</f>
        <v>7</v>
      </c>
      <c r="Y1082" s="76">
        <f t="shared" ref="Y1082" si="20394">IF(X1082=12,1,X1082+1)</f>
        <v>8</v>
      </c>
      <c r="Z1082" s="76">
        <f t="shared" ref="Z1082" si="20395">IF(Y1082=12,1,Y1082+1)</f>
        <v>9</v>
      </c>
      <c r="AA1082" s="76">
        <f>IF(Z1082=12,1,Z1082+1)</f>
        <v>10</v>
      </c>
      <c r="AB1082" s="76">
        <f t="shared" ref="AB1082" si="20396">IF(AA1082=12,1,AA1082+1)</f>
        <v>11</v>
      </c>
      <c r="AC1082" s="76">
        <f t="shared" ref="AC1082" si="20397">IF(AB1082=12,1,AB1082+1)</f>
        <v>12</v>
      </c>
      <c r="AD1082" s="76">
        <f t="shared" ref="AD1082" si="20398">IF(AC1082=12,1,AC1082+1)</f>
        <v>1</v>
      </c>
      <c r="AE1082" s="76">
        <f t="shared" ref="AE1082" si="20399">IF(AD1082=12,1,AD1082+1)</f>
        <v>2</v>
      </c>
      <c r="AF1082" s="76">
        <f t="shared" ref="AF1082" si="20400">IF(AE1082=12,1,AE1082+1)</f>
        <v>3</v>
      </c>
      <c r="AG1082" s="76">
        <f t="shared" ref="AG1082" si="20401">IF(AF1082=12,1,AF1082+1)</f>
        <v>4</v>
      </c>
      <c r="AH1082" s="76">
        <f t="shared" ref="AH1082" si="20402">IF(AG1082=12,1,AG1082+1)</f>
        <v>5</v>
      </c>
      <c r="AI1082" s="76">
        <f t="shared" ref="AI1082" si="20403">IF(AH1082=12,1,AH1082+1)</f>
        <v>6</v>
      </c>
      <c r="AJ1082" s="76">
        <f>IF(AI1082=12,1,AI1082+1)</f>
        <v>7</v>
      </c>
      <c r="AK1082" s="76">
        <f t="shared" ref="AK1082" si="20404">IF(AJ1082=12,1,AJ1082+1)</f>
        <v>8</v>
      </c>
      <c r="AL1082" s="76">
        <f t="shared" ref="AL1082" si="20405">IF(AK1082=12,1,AK1082+1)</f>
        <v>9</v>
      </c>
      <c r="AM1082" s="76">
        <f t="shared" ref="AM1082" si="20406">IF(AL1082=12,1,AL1082+1)</f>
        <v>10</v>
      </c>
      <c r="AN1082" s="76">
        <f t="shared" ref="AN1082" si="20407">IF(AM1082=12,1,AM1082+1)</f>
        <v>11</v>
      </c>
      <c r="AO1082" s="76">
        <f t="shared" ref="AO1082" si="20408">IF(AN1082=12,1,AN1082+1)</f>
        <v>12</v>
      </c>
      <c r="AP1082" s="76">
        <f t="shared" ref="AP1082" si="20409">IF(AO1082=12,1,AO1082+1)</f>
        <v>1</v>
      </c>
      <c r="AQ1082" s="76">
        <f t="shared" ref="AQ1082" si="20410">IF(AP1082=12,1,AP1082+1)</f>
        <v>2</v>
      </c>
      <c r="AR1082" s="76">
        <f t="shared" ref="AR1082" si="20411">IF(AQ1082=12,1,AQ1082+1)</f>
        <v>3</v>
      </c>
      <c r="AS1082" s="76">
        <f t="shared" ref="AS1082" si="20412">IF(AR1082=12,1,AR1082+1)</f>
        <v>4</v>
      </c>
      <c r="AT1082" s="76">
        <f t="shared" ref="AT1082" si="20413">IF(AS1082=12,1,AS1082+1)</f>
        <v>5</v>
      </c>
      <c r="AU1082" s="76">
        <f t="shared" ref="AU1082" si="20414">IF(AT1082=12,1,AT1082+1)</f>
        <v>6</v>
      </c>
      <c r="AV1082" s="76">
        <f t="shared" ref="AV1082" si="20415">IF(AU1082=12,1,AU1082+1)</f>
        <v>7</v>
      </c>
      <c r="AW1082" s="76">
        <f t="shared" ref="AW1082" si="20416">IF(AV1082=12,1,AV1082+1)</f>
        <v>8</v>
      </c>
      <c r="AX1082" s="76">
        <f t="shared" ref="AX1082" si="20417">IF(AW1082=12,1,AW1082+1)</f>
        <v>9</v>
      </c>
      <c r="AY1082" s="76">
        <f t="shared" ref="AY1082" si="20418">IF(AX1082=12,1,AX1082+1)</f>
        <v>10</v>
      </c>
      <c r="AZ1082" s="76">
        <f t="shared" ref="AZ1082" si="20419">IF(AY1082=12,1,AY1082+1)</f>
        <v>11</v>
      </c>
      <c r="BA1082" s="76">
        <f t="shared" ref="BA1082" si="20420">IF(AZ1082=12,1,AZ1082+1)</f>
        <v>12</v>
      </c>
      <c r="BB1082" s="76">
        <f t="shared" ref="BB1082" si="20421">IF(BA1082=12,1,BA1082+1)</f>
        <v>1</v>
      </c>
      <c r="BC1082" s="76">
        <f t="shared" ref="BC1082" si="20422">IF(BB1082=12,1,BB1082+1)</f>
        <v>2</v>
      </c>
      <c r="BD1082" s="76">
        <f t="shared" ref="BD1082" si="20423">IF(BC1082=12,1,BC1082+1)</f>
        <v>3</v>
      </c>
      <c r="BE1082" s="76">
        <f t="shared" ref="BE1082" si="20424">IF(BD1082=12,1,BD1082+1)</f>
        <v>4</v>
      </c>
      <c r="BF1082" s="76">
        <f t="shared" ref="BF1082" si="20425">IF(BE1082=12,1,BE1082+1)</f>
        <v>5</v>
      </c>
      <c r="BG1082" s="76">
        <f t="shared" ref="BG1082" si="20426">IF(BF1082=12,1,BF1082+1)</f>
        <v>6</v>
      </c>
      <c r="BH1082" s="76">
        <f t="shared" ref="BH1082" si="20427">IF(BG1082=12,1,BG1082+1)</f>
        <v>7</v>
      </c>
      <c r="BI1082" s="76">
        <f t="shared" ref="BI1082" si="20428">IF(BH1082=12,1,BH1082+1)</f>
        <v>8</v>
      </c>
      <c r="BJ1082" s="76">
        <f t="shared" ref="BJ1082" si="20429">IF(BI1082=12,1,BI1082+1)</f>
        <v>9</v>
      </c>
      <c r="BK1082" s="76">
        <f t="shared" ref="BK1082" si="20430">IF(BJ1082=12,1,BJ1082+1)</f>
        <v>10</v>
      </c>
      <c r="BL1082" s="76">
        <f t="shared" ref="BL1082" si="20431">IF(BK1082=12,1,BK1082+1)</f>
        <v>11</v>
      </c>
      <c r="BM1082" s="76">
        <f t="shared" ref="BM1082" si="20432">IF(BL1082=12,1,BL1082+1)</f>
        <v>12</v>
      </c>
      <c r="BN1082" s="81"/>
      <c r="BO1082" s="78"/>
      <c r="BP1082" s="78"/>
      <c r="BQ1082" s="78"/>
      <c r="BR1082" s="106"/>
      <c r="BS1082" s="106"/>
      <c r="BT1082" s="106"/>
      <c r="BU1082" s="106"/>
      <c r="BV1082" s="106"/>
      <c r="BW1082" s="106"/>
      <c r="BX1082" s="106"/>
      <c r="BY1082" s="106"/>
      <c r="BZ1082" s="106"/>
      <c r="CA1082" s="106"/>
      <c r="CB1082" s="106"/>
      <c r="CC1082" s="106"/>
      <c r="CD1082" s="106"/>
      <c r="CE1082" s="106"/>
      <c r="CF1082" s="106"/>
      <c r="CG1082" s="106"/>
    </row>
    <row r="1083" spans="1:85" s="245" customFormat="1" ht="18" hidden="1" customHeight="1" x14ac:dyDescent="0.35">
      <c r="A1083" s="250"/>
      <c r="B1083" s="113"/>
      <c r="C1083" s="361"/>
      <c r="D1083" s="125"/>
      <c r="E1083" s="125"/>
      <c r="F1083" s="125"/>
      <c r="G1083" s="125"/>
      <c r="H1083" s="370"/>
      <c r="I1083" s="371"/>
      <c r="J1083" s="357"/>
      <c r="K1083" s="357"/>
      <c r="L1083" s="137"/>
      <c r="M1083" s="373"/>
      <c r="N1083" s="7"/>
      <c r="O1083" s="376"/>
      <c r="P1083" s="106"/>
      <c r="Q1083" s="77"/>
      <c r="R1083" s="59">
        <f t="shared" ref="R1083:BM1083" si="20433">VALUE(_xlfn.CONCAT(R1082,".",R1085))</f>
        <v>1</v>
      </c>
      <c r="S1083" s="73">
        <f t="shared" si="20433"/>
        <v>32</v>
      </c>
      <c r="T1083" s="73">
        <f t="shared" si="20433"/>
        <v>61</v>
      </c>
      <c r="U1083" s="73">
        <f t="shared" si="20433"/>
        <v>92</v>
      </c>
      <c r="V1083" s="73">
        <f t="shared" si="20433"/>
        <v>122</v>
      </c>
      <c r="W1083" s="73">
        <f t="shared" si="20433"/>
        <v>153</v>
      </c>
      <c r="X1083" s="73">
        <f t="shared" si="20433"/>
        <v>183</v>
      </c>
      <c r="Y1083" s="73">
        <f t="shared" si="20433"/>
        <v>214</v>
      </c>
      <c r="Z1083" s="73">
        <f t="shared" si="20433"/>
        <v>245</v>
      </c>
      <c r="AA1083" s="73">
        <f t="shared" si="20433"/>
        <v>275</v>
      </c>
      <c r="AB1083" s="73">
        <f t="shared" si="20433"/>
        <v>306</v>
      </c>
      <c r="AC1083" s="73">
        <f t="shared" si="20433"/>
        <v>336</v>
      </c>
      <c r="AD1083" s="73">
        <f t="shared" si="20433"/>
        <v>367</v>
      </c>
      <c r="AE1083" s="73">
        <f t="shared" si="20433"/>
        <v>398</v>
      </c>
      <c r="AF1083" s="73">
        <f t="shared" si="20433"/>
        <v>426</v>
      </c>
      <c r="AG1083" s="73">
        <f t="shared" si="20433"/>
        <v>457</v>
      </c>
      <c r="AH1083" s="73">
        <f t="shared" si="20433"/>
        <v>487</v>
      </c>
      <c r="AI1083" s="73">
        <f t="shared" si="20433"/>
        <v>518</v>
      </c>
      <c r="AJ1083" s="73">
        <f t="shared" si="20433"/>
        <v>548</v>
      </c>
      <c r="AK1083" s="73">
        <f t="shared" si="20433"/>
        <v>579</v>
      </c>
      <c r="AL1083" s="73">
        <f t="shared" si="20433"/>
        <v>610</v>
      </c>
      <c r="AM1083" s="73">
        <f t="shared" si="20433"/>
        <v>640</v>
      </c>
      <c r="AN1083" s="73">
        <f t="shared" si="20433"/>
        <v>671</v>
      </c>
      <c r="AO1083" s="73">
        <f t="shared" si="20433"/>
        <v>701</v>
      </c>
      <c r="AP1083" s="73">
        <f t="shared" si="20433"/>
        <v>732</v>
      </c>
      <c r="AQ1083" s="73">
        <f t="shared" si="20433"/>
        <v>763</v>
      </c>
      <c r="AR1083" s="73">
        <f t="shared" si="20433"/>
        <v>791</v>
      </c>
      <c r="AS1083" s="73">
        <f t="shared" si="20433"/>
        <v>822</v>
      </c>
      <c r="AT1083" s="73">
        <f t="shared" si="20433"/>
        <v>852</v>
      </c>
      <c r="AU1083" s="73">
        <f t="shared" si="20433"/>
        <v>883</v>
      </c>
      <c r="AV1083" s="73">
        <f t="shared" si="20433"/>
        <v>913</v>
      </c>
      <c r="AW1083" s="73">
        <f t="shared" si="20433"/>
        <v>944</v>
      </c>
      <c r="AX1083" s="73">
        <f t="shared" si="20433"/>
        <v>975</v>
      </c>
      <c r="AY1083" s="73">
        <f t="shared" si="20433"/>
        <v>1005</v>
      </c>
      <c r="AZ1083" s="73">
        <f t="shared" si="20433"/>
        <v>1036</v>
      </c>
      <c r="BA1083" s="73">
        <f t="shared" si="20433"/>
        <v>1066</v>
      </c>
      <c r="BB1083" s="73">
        <f t="shared" si="20433"/>
        <v>1097</v>
      </c>
      <c r="BC1083" s="73">
        <f t="shared" si="20433"/>
        <v>1128</v>
      </c>
      <c r="BD1083" s="73">
        <f t="shared" si="20433"/>
        <v>1156</v>
      </c>
      <c r="BE1083" s="73">
        <f t="shared" si="20433"/>
        <v>1187</v>
      </c>
      <c r="BF1083" s="73">
        <f t="shared" si="20433"/>
        <v>1217</v>
      </c>
      <c r="BG1083" s="73">
        <f t="shared" si="20433"/>
        <v>1248</v>
      </c>
      <c r="BH1083" s="73">
        <f t="shared" si="20433"/>
        <v>1278</v>
      </c>
      <c r="BI1083" s="73">
        <f t="shared" si="20433"/>
        <v>1309</v>
      </c>
      <c r="BJ1083" s="73">
        <f t="shared" si="20433"/>
        <v>1340</v>
      </c>
      <c r="BK1083" s="73">
        <f t="shared" si="20433"/>
        <v>1370</v>
      </c>
      <c r="BL1083" s="73">
        <f t="shared" si="20433"/>
        <v>1401</v>
      </c>
      <c r="BM1083" s="73">
        <f t="shared" si="20433"/>
        <v>1431</v>
      </c>
      <c r="BN1083" s="82"/>
      <c r="BO1083" s="79"/>
      <c r="BP1083" s="79"/>
      <c r="BQ1083" s="79"/>
      <c r="BR1083" s="106"/>
      <c r="BS1083" s="106"/>
      <c r="BT1083" s="106"/>
      <c r="BU1083" s="106"/>
      <c r="BV1083" s="106"/>
      <c r="BW1083" s="106"/>
      <c r="BX1083" s="106"/>
      <c r="BY1083" s="106"/>
      <c r="BZ1083" s="106"/>
      <c r="CA1083" s="106"/>
      <c r="CB1083" s="106"/>
      <c r="CC1083" s="106"/>
      <c r="CD1083" s="106"/>
      <c r="CE1083" s="106"/>
      <c r="CF1083" s="106"/>
      <c r="CG1083" s="106"/>
    </row>
    <row r="1084" spans="1:85" s="245" customFormat="1" ht="18" customHeight="1" x14ac:dyDescent="0.35">
      <c r="A1084" s="250"/>
      <c r="B1084" s="113"/>
      <c r="C1084" s="361"/>
      <c r="D1084" s="125"/>
      <c r="E1084" s="357" t="s">
        <v>207</v>
      </c>
      <c r="F1084" s="357" t="s">
        <v>207</v>
      </c>
      <c r="G1084" s="357" t="s">
        <v>207</v>
      </c>
      <c r="H1084" s="370"/>
      <c r="I1084" s="371"/>
      <c r="J1084" s="357"/>
      <c r="K1084" s="357"/>
      <c r="L1084" s="357" t="s">
        <v>219</v>
      </c>
      <c r="M1084" s="373"/>
      <c r="N1084" s="7"/>
      <c r="O1084" s="376"/>
      <c r="P1084" s="106"/>
      <c r="Q1084" s="77"/>
      <c r="R1084" s="60" t="str">
        <f>VLOOKUP(R1082,'Podpůrná data'!$I$188:$J$199,2)</f>
        <v>leden</v>
      </c>
      <c r="S1084" s="60" t="str">
        <f>VLOOKUP(S1082,'Podpůrná data'!$I$188:$J$199,2)</f>
        <v>únor</v>
      </c>
      <c r="T1084" s="60" t="str">
        <f>VLOOKUP(T1082,'Podpůrná data'!$I$188:$J$199,2)</f>
        <v>březen</v>
      </c>
      <c r="U1084" s="60" t="str">
        <f>VLOOKUP(U1082,'Podpůrná data'!$I$188:$J$199,2)</f>
        <v>duben</v>
      </c>
      <c r="V1084" s="60" t="str">
        <f>VLOOKUP(V1082,'Podpůrná data'!$I$188:$J$199,2)</f>
        <v>květen</v>
      </c>
      <c r="W1084" s="60" t="str">
        <f>VLOOKUP(W1082,'Podpůrná data'!$I$188:$J$199,2)</f>
        <v>červen</v>
      </c>
      <c r="X1084" s="60" t="str">
        <f>VLOOKUP(X1082,'Podpůrná data'!$I$188:$J$199,2)</f>
        <v>červenec</v>
      </c>
      <c r="Y1084" s="60" t="str">
        <f>VLOOKUP(Y1082,'Podpůrná data'!$I$188:$J$199,2)</f>
        <v>srpen</v>
      </c>
      <c r="Z1084" s="60" t="str">
        <f>VLOOKUP(Z1082,'Podpůrná data'!$I$188:$J$199,2)</f>
        <v>září</v>
      </c>
      <c r="AA1084" s="60" t="str">
        <f>VLOOKUP(AA1082,'Podpůrná data'!$I$188:$J$199,2)</f>
        <v>říjen</v>
      </c>
      <c r="AB1084" s="60" t="str">
        <f>VLOOKUP(AB1082,'Podpůrná data'!$I$188:$J$199,2)</f>
        <v>listopad</v>
      </c>
      <c r="AC1084" s="60" t="str">
        <f>VLOOKUP(AC1082,'Podpůrná data'!$I$188:$J$199,2)</f>
        <v>prosinec</v>
      </c>
      <c r="AD1084" s="60" t="str">
        <f>VLOOKUP(AD1082,'Podpůrná data'!$I$188:$J$199,2)</f>
        <v>leden</v>
      </c>
      <c r="AE1084" s="60" t="str">
        <f>VLOOKUP(AE1082,'Podpůrná data'!$I$188:$J$199,2)</f>
        <v>únor</v>
      </c>
      <c r="AF1084" s="60" t="str">
        <f>VLOOKUP(AF1082,'Podpůrná data'!$I$188:$J$199,2)</f>
        <v>březen</v>
      </c>
      <c r="AG1084" s="60" t="str">
        <f>VLOOKUP(AG1082,'Podpůrná data'!$I$188:$J$199,2)</f>
        <v>duben</v>
      </c>
      <c r="AH1084" s="60" t="str">
        <f>VLOOKUP(AH1082,'Podpůrná data'!$I$188:$J$199,2)</f>
        <v>květen</v>
      </c>
      <c r="AI1084" s="60" t="str">
        <f>VLOOKUP(AI1082,'Podpůrná data'!$I$188:$J$199,2)</f>
        <v>červen</v>
      </c>
      <c r="AJ1084" s="60" t="str">
        <f>VLOOKUP(AJ1082,'Podpůrná data'!$I$188:$J$199,2)</f>
        <v>červenec</v>
      </c>
      <c r="AK1084" s="60" t="str">
        <f>VLOOKUP(AK1082,'Podpůrná data'!$I$188:$J$199,2)</f>
        <v>srpen</v>
      </c>
      <c r="AL1084" s="60" t="str">
        <f>VLOOKUP(AL1082,'Podpůrná data'!$I$188:$J$199,2)</f>
        <v>září</v>
      </c>
      <c r="AM1084" s="60" t="str">
        <f>VLOOKUP(AM1082,'Podpůrná data'!$I$188:$J$199,2)</f>
        <v>říjen</v>
      </c>
      <c r="AN1084" s="60" t="str">
        <f>VLOOKUP(AN1082,'Podpůrná data'!$I$188:$J$199,2)</f>
        <v>listopad</v>
      </c>
      <c r="AO1084" s="60" t="str">
        <f>VLOOKUP(AO1082,'Podpůrná data'!$I$188:$J$199,2)</f>
        <v>prosinec</v>
      </c>
      <c r="AP1084" s="60" t="str">
        <f>VLOOKUP(AP1082,'Podpůrná data'!$I$188:$J$199,2)</f>
        <v>leden</v>
      </c>
      <c r="AQ1084" s="60" t="str">
        <f>VLOOKUP(AQ1082,'Podpůrná data'!$I$188:$J$199,2)</f>
        <v>únor</v>
      </c>
      <c r="AR1084" s="60" t="str">
        <f>VLOOKUP(AR1082,'Podpůrná data'!$I$188:$J$199,2)</f>
        <v>březen</v>
      </c>
      <c r="AS1084" s="60" t="str">
        <f>VLOOKUP(AS1082,'Podpůrná data'!$I$188:$J$199,2)</f>
        <v>duben</v>
      </c>
      <c r="AT1084" s="60" t="str">
        <f>VLOOKUP(AT1082,'Podpůrná data'!$I$188:$J$199,2)</f>
        <v>květen</v>
      </c>
      <c r="AU1084" s="60" t="str">
        <f>VLOOKUP(AU1082,'Podpůrná data'!$I$188:$J$199,2)</f>
        <v>červen</v>
      </c>
      <c r="AV1084" s="60" t="str">
        <f>VLOOKUP(AV1082,'Podpůrná data'!$I$188:$J$199,2)</f>
        <v>červenec</v>
      </c>
      <c r="AW1084" s="60" t="str">
        <f>VLOOKUP(AW1082,'Podpůrná data'!$I$188:$J$199,2)</f>
        <v>srpen</v>
      </c>
      <c r="AX1084" s="60" t="str">
        <f>VLOOKUP(AX1082,'Podpůrná data'!$I$188:$J$199,2)</f>
        <v>září</v>
      </c>
      <c r="AY1084" s="60" t="str">
        <f>VLOOKUP(AY1082,'Podpůrná data'!$I$188:$J$199,2)</f>
        <v>říjen</v>
      </c>
      <c r="AZ1084" s="60" t="str">
        <f>VLOOKUP(AZ1082,'Podpůrná data'!$I$188:$J$199,2)</f>
        <v>listopad</v>
      </c>
      <c r="BA1084" s="60" t="str">
        <f>VLOOKUP(BA1082,'Podpůrná data'!$I$188:$J$199,2)</f>
        <v>prosinec</v>
      </c>
      <c r="BB1084" s="60" t="str">
        <f>VLOOKUP(BB1082,'Podpůrná data'!$I$188:$J$199,2)</f>
        <v>leden</v>
      </c>
      <c r="BC1084" s="60" t="str">
        <f>VLOOKUP(BC1082,'Podpůrná data'!$I$188:$J$199,2)</f>
        <v>únor</v>
      </c>
      <c r="BD1084" s="60" t="str">
        <f>VLOOKUP(BD1082,'Podpůrná data'!$I$188:$J$199,2)</f>
        <v>březen</v>
      </c>
      <c r="BE1084" s="60" t="str">
        <f>VLOOKUP(BE1082,'Podpůrná data'!$I$188:$J$199,2)</f>
        <v>duben</v>
      </c>
      <c r="BF1084" s="60" t="str">
        <f>VLOOKUP(BF1082,'Podpůrná data'!$I$188:$J$199,2)</f>
        <v>květen</v>
      </c>
      <c r="BG1084" s="60" t="str">
        <f>VLOOKUP(BG1082,'Podpůrná data'!$I$188:$J$199,2)</f>
        <v>červen</v>
      </c>
      <c r="BH1084" s="60" t="str">
        <f>VLOOKUP(BH1082,'Podpůrná data'!$I$188:$J$199,2)</f>
        <v>červenec</v>
      </c>
      <c r="BI1084" s="60" t="str">
        <f>VLOOKUP(BI1082,'Podpůrná data'!$I$188:$J$199,2)</f>
        <v>srpen</v>
      </c>
      <c r="BJ1084" s="60" t="str">
        <f>VLOOKUP(BJ1082,'Podpůrná data'!$I$188:$J$199,2)</f>
        <v>září</v>
      </c>
      <c r="BK1084" s="60" t="str">
        <f>VLOOKUP(BK1082,'Podpůrná data'!$I$188:$J$199,2)</f>
        <v>říjen</v>
      </c>
      <c r="BL1084" s="60" t="str">
        <f>VLOOKUP(BL1082,'Podpůrná data'!$I$188:$J$199,2)</f>
        <v>listopad</v>
      </c>
      <c r="BM1084" s="60" t="str">
        <f>VLOOKUP(BM1082,'Podpůrná data'!$I$188:$J$199,2)</f>
        <v>prosinec</v>
      </c>
      <c r="BN1084" s="171"/>
      <c r="BO1084" s="175"/>
      <c r="BP1084" s="197"/>
      <c r="BQ1084" s="197"/>
      <c r="BR1084" s="106"/>
      <c r="BS1084" s="179" t="s">
        <v>105</v>
      </c>
      <c r="BT1084" s="179" t="s">
        <v>106</v>
      </c>
      <c r="BU1084" s="179" t="s">
        <v>107</v>
      </c>
      <c r="BV1084" s="179" t="s">
        <v>108</v>
      </c>
      <c r="BW1084" s="179" t="s">
        <v>109</v>
      </c>
      <c r="BX1084" s="179" t="s">
        <v>110</v>
      </c>
      <c r="BY1084" s="179" t="s">
        <v>111</v>
      </c>
      <c r="BZ1084" s="179" t="s">
        <v>112</v>
      </c>
      <c r="CA1084" s="179" t="s">
        <v>113</v>
      </c>
      <c r="CB1084" s="179" t="s">
        <v>155</v>
      </c>
      <c r="CC1084" s="179" t="s">
        <v>156</v>
      </c>
      <c r="CD1084" s="179" t="s">
        <v>157</v>
      </c>
      <c r="CE1084" s="179" t="s">
        <v>202</v>
      </c>
      <c r="CF1084" s="179" t="s">
        <v>203</v>
      </c>
      <c r="CG1084" s="179" t="s">
        <v>204</v>
      </c>
    </row>
    <row r="1085" spans="1:85" s="245" customFormat="1" ht="16.399999999999999" customHeight="1" x14ac:dyDescent="0.35">
      <c r="A1085" s="250"/>
      <c r="B1085" s="113"/>
      <c r="C1085" s="361"/>
      <c r="D1085" s="125"/>
      <c r="E1085" s="357"/>
      <c r="F1085" s="357"/>
      <c r="G1085" s="357"/>
      <c r="H1085" s="370"/>
      <c r="I1085" s="371"/>
      <c r="J1085" s="357"/>
      <c r="K1085" s="357"/>
      <c r="L1085" s="357"/>
      <c r="M1085" s="373"/>
      <c r="N1085" s="7"/>
      <c r="O1085" s="376"/>
      <c r="P1085" s="106"/>
      <c r="Q1085" s="77"/>
      <c r="R1085" s="60">
        <f>YEAR(Úvod!$F$10)</f>
        <v>1900</v>
      </c>
      <c r="S1085" s="60">
        <f t="shared" ref="S1085" si="20434">IF(S1082=1,R1085+1,R1085)</f>
        <v>1900</v>
      </c>
      <c r="T1085" s="60">
        <f t="shared" ref="T1085" si="20435">IF(T1082=1,S1085+1,S1085)</f>
        <v>1900</v>
      </c>
      <c r="U1085" s="60">
        <f t="shared" ref="U1085" si="20436">IF(U1082=1,T1085+1,T1085)</f>
        <v>1900</v>
      </c>
      <c r="V1085" s="60">
        <f t="shared" ref="V1085" si="20437">IF(V1082=1,U1085+1,U1085)</f>
        <v>1900</v>
      </c>
      <c r="W1085" s="60">
        <f t="shared" ref="W1085" si="20438">IF(W1082=1,V1085+1,V1085)</f>
        <v>1900</v>
      </c>
      <c r="X1085" s="60">
        <f t="shared" ref="X1085" si="20439">IF(X1082=1,W1085+1,W1085)</f>
        <v>1900</v>
      </c>
      <c r="Y1085" s="60">
        <f t="shared" ref="Y1085" si="20440">IF(Y1082=1,X1085+1,X1085)</f>
        <v>1900</v>
      </c>
      <c r="Z1085" s="60">
        <f t="shared" ref="Z1085" si="20441">IF(Z1082=1,Y1085+1,Y1085)</f>
        <v>1900</v>
      </c>
      <c r="AA1085" s="60">
        <f t="shared" ref="AA1085" si="20442">IF(AA1082=1,Z1085+1,Z1085)</f>
        <v>1900</v>
      </c>
      <c r="AB1085" s="60">
        <f t="shared" ref="AB1085" si="20443">IF(AB1082=1,AA1085+1,AA1085)</f>
        <v>1900</v>
      </c>
      <c r="AC1085" s="60">
        <f t="shared" ref="AC1085" si="20444">IF(AC1082=1,AB1085+1,AB1085)</f>
        <v>1900</v>
      </c>
      <c r="AD1085" s="60">
        <f t="shared" ref="AD1085" si="20445">IF(AD1082=1,AC1085+1,AC1085)</f>
        <v>1901</v>
      </c>
      <c r="AE1085" s="60">
        <f t="shared" ref="AE1085" si="20446">IF(AE1082=1,AD1085+1,AD1085)</f>
        <v>1901</v>
      </c>
      <c r="AF1085" s="60">
        <f t="shared" ref="AF1085" si="20447">IF(AF1082=1,AE1085+1,AE1085)</f>
        <v>1901</v>
      </c>
      <c r="AG1085" s="60">
        <f t="shared" ref="AG1085" si="20448">IF(AG1082=1,AF1085+1,AF1085)</f>
        <v>1901</v>
      </c>
      <c r="AH1085" s="60">
        <f t="shared" ref="AH1085" si="20449">IF(AH1082=1,AG1085+1,AG1085)</f>
        <v>1901</v>
      </c>
      <c r="AI1085" s="60">
        <f t="shared" ref="AI1085" si="20450">IF(AI1082=1,AH1085+1,AH1085)</f>
        <v>1901</v>
      </c>
      <c r="AJ1085" s="60">
        <f t="shared" ref="AJ1085" si="20451">IF(AJ1082=1,AI1085+1,AI1085)</f>
        <v>1901</v>
      </c>
      <c r="AK1085" s="60">
        <f t="shared" ref="AK1085" si="20452">IF(AK1082=1,AJ1085+1,AJ1085)</f>
        <v>1901</v>
      </c>
      <c r="AL1085" s="60">
        <f t="shared" ref="AL1085" si="20453">IF(AL1082=1,AK1085+1,AK1085)</f>
        <v>1901</v>
      </c>
      <c r="AM1085" s="60">
        <f t="shared" ref="AM1085" si="20454">IF(AM1082=1,AL1085+1,AL1085)</f>
        <v>1901</v>
      </c>
      <c r="AN1085" s="60">
        <f t="shared" ref="AN1085" si="20455">IF(AN1082=1,AM1085+1,AM1085)</f>
        <v>1901</v>
      </c>
      <c r="AO1085" s="60">
        <f t="shared" ref="AO1085" si="20456">IF(AO1082=1,AN1085+1,AN1085)</f>
        <v>1901</v>
      </c>
      <c r="AP1085" s="60">
        <f t="shared" ref="AP1085" si="20457">IF(AP1082=1,AO1085+1,AO1085)</f>
        <v>1902</v>
      </c>
      <c r="AQ1085" s="60">
        <f t="shared" ref="AQ1085" si="20458">IF(AQ1082=1,AP1085+1,AP1085)</f>
        <v>1902</v>
      </c>
      <c r="AR1085" s="60">
        <f t="shared" ref="AR1085" si="20459">IF(AR1082=1,AQ1085+1,AQ1085)</f>
        <v>1902</v>
      </c>
      <c r="AS1085" s="60">
        <f t="shared" ref="AS1085" si="20460">IF(AS1082=1,AR1085+1,AR1085)</f>
        <v>1902</v>
      </c>
      <c r="AT1085" s="60">
        <f t="shared" ref="AT1085" si="20461">IF(AT1082=1,AS1085+1,AS1085)</f>
        <v>1902</v>
      </c>
      <c r="AU1085" s="60">
        <f t="shared" ref="AU1085" si="20462">IF(AU1082=1,AT1085+1,AT1085)</f>
        <v>1902</v>
      </c>
      <c r="AV1085" s="60">
        <f t="shared" ref="AV1085" si="20463">IF(AV1082=1,AU1085+1,AU1085)</f>
        <v>1902</v>
      </c>
      <c r="AW1085" s="60">
        <f t="shared" ref="AW1085" si="20464">IF(AW1082=1,AV1085+1,AV1085)</f>
        <v>1902</v>
      </c>
      <c r="AX1085" s="60">
        <f t="shared" ref="AX1085" si="20465">IF(AX1082=1,AW1085+1,AW1085)</f>
        <v>1902</v>
      </c>
      <c r="AY1085" s="60">
        <f t="shared" ref="AY1085" si="20466">IF(AY1082=1,AX1085+1,AX1085)</f>
        <v>1902</v>
      </c>
      <c r="AZ1085" s="60">
        <f t="shared" ref="AZ1085" si="20467">IF(AZ1082=1,AY1085+1,AY1085)</f>
        <v>1902</v>
      </c>
      <c r="BA1085" s="60">
        <f t="shared" ref="BA1085" si="20468">IF(BA1082=1,AZ1085+1,AZ1085)</f>
        <v>1902</v>
      </c>
      <c r="BB1085" s="60">
        <f t="shared" ref="BB1085" si="20469">IF(BB1082=1,BA1085+1,BA1085)</f>
        <v>1903</v>
      </c>
      <c r="BC1085" s="60">
        <f t="shared" ref="BC1085" si="20470">IF(BC1082=1,BB1085+1,BB1085)</f>
        <v>1903</v>
      </c>
      <c r="BD1085" s="60">
        <f t="shared" ref="BD1085" si="20471">IF(BD1082=1,BC1085+1,BC1085)</f>
        <v>1903</v>
      </c>
      <c r="BE1085" s="60">
        <f t="shared" ref="BE1085" si="20472">IF(BE1082=1,BD1085+1,BD1085)</f>
        <v>1903</v>
      </c>
      <c r="BF1085" s="60">
        <f t="shared" ref="BF1085" si="20473">IF(BF1082=1,BE1085+1,BE1085)</f>
        <v>1903</v>
      </c>
      <c r="BG1085" s="60">
        <f t="shared" ref="BG1085" si="20474">IF(BG1082=1,BF1085+1,BF1085)</f>
        <v>1903</v>
      </c>
      <c r="BH1085" s="60">
        <f t="shared" ref="BH1085" si="20475">IF(BH1082=1,BG1085+1,BG1085)</f>
        <v>1903</v>
      </c>
      <c r="BI1085" s="60">
        <f t="shared" ref="BI1085" si="20476">IF(BI1082=1,BH1085+1,BH1085)</f>
        <v>1903</v>
      </c>
      <c r="BJ1085" s="60">
        <f t="shared" ref="BJ1085" si="20477">IF(BJ1082=1,BI1085+1,BI1085)</f>
        <v>1903</v>
      </c>
      <c r="BK1085" s="60">
        <f t="shared" ref="BK1085" si="20478">IF(BK1082=1,BJ1085+1,BJ1085)</f>
        <v>1903</v>
      </c>
      <c r="BL1085" s="60">
        <f t="shared" ref="BL1085" si="20479">IF(BL1082=1,BK1085+1,BK1085)</f>
        <v>1903</v>
      </c>
      <c r="BM1085" s="60">
        <f t="shared" ref="BM1085" si="20480">IF(BM1082=1,BL1085+1,BL1085)</f>
        <v>1903</v>
      </c>
      <c r="BN1085" s="195"/>
      <c r="BO1085" s="196"/>
      <c r="BP1085" s="197"/>
      <c r="BQ1085" s="197"/>
      <c r="BR1085" s="106"/>
      <c r="BS1085" s="106"/>
      <c r="BT1085" s="106"/>
      <c r="BU1085" s="106"/>
      <c r="BV1085" s="106"/>
      <c r="BW1085" s="106"/>
      <c r="BX1085" s="106"/>
      <c r="BY1085" s="106"/>
      <c r="BZ1085" s="106"/>
      <c r="CA1085" s="106"/>
      <c r="CB1085" s="106"/>
      <c r="CC1085" s="106"/>
      <c r="CD1085" s="106"/>
      <c r="CE1085" s="106"/>
      <c r="CF1085" s="106"/>
      <c r="CG1085" s="106"/>
    </row>
    <row r="1086" spans="1:85" s="245" customFormat="1" ht="16.399999999999999" customHeight="1" x14ac:dyDescent="0.35">
      <c r="A1086" s="250"/>
      <c r="B1086" s="113"/>
      <c r="C1086" s="125"/>
      <c r="D1086" s="125"/>
      <c r="E1086" s="357"/>
      <c r="F1086" s="357"/>
      <c r="G1086" s="357"/>
      <c r="H1086" s="370"/>
      <c r="I1086" s="371"/>
      <c r="J1086" s="357"/>
      <c r="K1086" s="372"/>
      <c r="L1086" s="357"/>
      <c r="M1086" s="374"/>
      <c r="N1086" s="7"/>
      <c r="O1086" s="377"/>
      <c r="P1086" s="106"/>
      <c r="Q1086" s="63" t="s">
        <v>159</v>
      </c>
      <c r="R1086" s="251"/>
      <c r="S1086" s="251"/>
      <c r="T1086" s="251"/>
      <c r="U1086" s="251"/>
      <c r="V1086" s="251"/>
      <c r="W1086" s="251"/>
      <c r="X1086" s="251"/>
      <c r="Y1086" s="251"/>
      <c r="Z1086" s="251"/>
      <c r="AA1086" s="251"/>
      <c r="AB1086" s="251"/>
      <c r="AC1086" s="251"/>
      <c r="AD1086" s="251"/>
      <c r="AE1086" s="251"/>
      <c r="AF1086" s="251"/>
      <c r="AG1086" s="251"/>
      <c r="AH1086" s="251"/>
      <c r="AI1086" s="251"/>
      <c r="AJ1086" s="251"/>
      <c r="AK1086" s="251"/>
      <c r="AL1086" s="251"/>
      <c r="AM1086" s="251"/>
      <c r="AN1086" s="251"/>
      <c r="AO1086" s="251"/>
      <c r="AP1086" s="251"/>
      <c r="AQ1086" s="251"/>
      <c r="AR1086" s="251"/>
      <c r="AS1086" s="251"/>
      <c r="AT1086" s="251"/>
      <c r="AU1086" s="251"/>
      <c r="AV1086" s="251"/>
      <c r="AW1086" s="251"/>
      <c r="AX1086" s="251"/>
      <c r="AY1086" s="251"/>
      <c r="AZ1086" s="251"/>
      <c r="BA1086" s="251"/>
      <c r="BB1086" s="251"/>
      <c r="BC1086" s="251"/>
      <c r="BD1086" s="251"/>
      <c r="BE1086" s="251"/>
      <c r="BF1086" s="251"/>
      <c r="BG1086" s="251"/>
      <c r="BH1086" s="251"/>
      <c r="BI1086" s="251"/>
      <c r="BJ1086" s="251"/>
      <c r="BK1086" s="251"/>
      <c r="BL1086" s="251"/>
      <c r="BM1086" s="251"/>
      <c r="BN1086" s="195"/>
      <c r="BO1086" s="196"/>
      <c r="BP1086" s="197"/>
      <c r="BQ1086" s="197"/>
      <c r="BR1086" s="106"/>
      <c r="BS1086" s="106"/>
      <c r="BT1086" s="106"/>
      <c r="BU1086" s="106"/>
      <c r="BV1086" s="106"/>
      <c r="BW1086" s="106"/>
      <c r="BX1086" s="106"/>
      <c r="BY1086" s="106"/>
      <c r="BZ1086" s="106"/>
      <c r="CA1086" s="106"/>
      <c r="CB1086" s="106"/>
      <c r="CC1086" s="106"/>
      <c r="CD1086" s="106"/>
      <c r="CE1086" s="106"/>
      <c r="CF1086" s="106"/>
      <c r="CG1086" s="106"/>
    </row>
    <row r="1087" spans="1:85" s="245" customFormat="1" ht="23.5" customHeight="1" x14ac:dyDescent="0.35">
      <c r="A1087" s="243"/>
      <c r="B1087" s="126" t="s">
        <v>406</v>
      </c>
      <c r="C1087" s="359"/>
      <c r="D1087" s="359"/>
      <c r="E1087" s="252"/>
      <c r="F1087" s="252"/>
      <c r="G1087" s="241"/>
      <c r="H1087" s="253"/>
      <c r="I1087" s="254"/>
      <c r="J1087" s="253"/>
      <c r="K1087" s="205">
        <f>IF(J1087="",0,IF(J1087="ANO",'Podpůrná data'!$B$5,'Podpůrná data'!$B$3))</f>
        <v>0</v>
      </c>
      <c r="L1087" s="203">
        <f>IFERROR(INT(ROUND(I1087,2)*(VLOOKUP(INT(H1087),'Podpůrná data'!$A$189:$B$233,2,FALSE))*(H1087/(INT(H1087)))),0)</f>
        <v>0</v>
      </c>
      <c r="M1087" s="61">
        <f>K1087*L1087</f>
        <v>0</v>
      </c>
      <c r="N1087" s="62">
        <f>IF(M1087&gt;0,IF(ISTEXT(C1087)=TRUE,0,1),0)</f>
        <v>0</v>
      </c>
      <c r="O1087" s="166">
        <f>IF(M1087&gt;0,1,0)</f>
        <v>0</v>
      </c>
      <c r="P1087" s="127"/>
      <c r="Q1087" s="63" t="s">
        <v>95</v>
      </c>
      <c r="R1087" s="255"/>
      <c r="S1087" s="255"/>
      <c r="T1087" s="255"/>
      <c r="U1087" s="255"/>
      <c r="V1087" s="255"/>
      <c r="W1087" s="255"/>
      <c r="X1087" s="255"/>
      <c r="Y1087" s="255"/>
      <c r="Z1087" s="255"/>
      <c r="AA1087" s="255"/>
      <c r="AB1087" s="255"/>
      <c r="AC1087" s="255"/>
      <c r="AD1087" s="255"/>
      <c r="AE1087" s="255"/>
      <c r="AF1087" s="255"/>
      <c r="AG1087" s="255"/>
      <c r="AH1087" s="255"/>
      <c r="AI1087" s="255"/>
      <c r="AJ1087" s="255"/>
      <c r="AK1087" s="255"/>
      <c r="AL1087" s="255"/>
      <c r="AM1087" s="255"/>
      <c r="AN1087" s="255"/>
      <c r="AO1087" s="255"/>
      <c r="AP1087" s="255"/>
      <c r="AQ1087" s="255"/>
      <c r="AR1087" s="255"/>
      <c r="AS1087" s="255"/>
      <c r="AT1087" s="255"/>
      <c r="AU1087" s="255"/>
      <c r="AV1087" s="255"/>
      <c r="AW1087" s="255"/>
      <c r="AX1087" s="255"/>
      <c r="AY1087" s="255"/>
      <c r="AZ1087" s="255"/>
      <c r="BA1087" s="255"/>
      <c r="BB1087" s="255"/>
      <c r="BC1087" s="255"/>
      <c r="BD1087" s="255"/>
      <c r="BE1087" s="255"/>
      <c r="BF1087" s="255"/>
      <c r="BG1087" s="255"/>
      <c r="BH1087" s="255"/>
      <c r="BI1087" s="255"/>
      <c r="BJ1087" s="255"/>
      <c r="BK1087" s="255"/>
      <c r="BL1087" s="255"/>
      <c r="BM1087" s="255"/>
      <c r="BN1087" s="362">
        <f>SUM(R1095:BM1095)</f>
        <v>0</v>
      </c>
      <c r="BO1087" s="364">
        <f>SUM(R1096:BM1096)</f>
        <v>0</v>
      </c>
      <c r="BP1087" s="366">
        <f>IF($O1087=0,0,IF($BN1087&gt;=143*$I1087,1,0))</f>
        <v>0</v>
      </c>
      <c r="BQ1087" s="366">
        <f>IF($BN1087&gt;=143*$I1087,0,(CEILING(143*$I1087,1)-$BN1087))</f>
        <v>0</v>
      </c>
      <c r="BR1087" s="106"/>
      <c r="BS1087" s="106"/>
      <c r="BT1087" s="106"/>
      <c r="BU1087" s="106"/>
      <c r="BV1087" s="106"/>
      <c r="BW1087" s="106"/>
      <c r="BX1087" s="106"/>
      <c r="BY1087" s="106"/>
      <c r="BZ1087" s="106"/>
      <c r="CA1087" s="106"/>
      <c r="CB1087" s="106"/>
      <c r="CC1087" s="106"/>
      <c r="CD1087" s="106"/>
      <c r="CE1087" s="106"/>
      <c r="CF1087" s="106"/>
      <c r="CG1087" s="106"/>
    </row>
    <row r="1088" spans="1:85" s="245" customFormat="1" ht="29" x14ac:dyDescent="0.35">
      <c r="A1088" s="243"/>
      <c r="B1088" s="128"/>
      <c r="C1088" s="80"/>
      <c r="D1088" s="80"/>
      <c r="E1088" s="80"/>
      <c r="F1088" s="80"/>
      <c r="G1088" s="80"/>
      <c r="H1088" s="80"/>
      <c r="I1088" s="80"/>
      <c r="J1088" s="80"/>
      <c r="K1088" s="80"/>
      <c r="L1088" s="80"/>
      <c r="M1088" s="64"/>
      <c r="N1088" s="7"/>
      <c r="O1088" s="192"/>
      <c r="P1088" s="106"/>
      <c r="Q1088" s="63" t="s">
        <v>129</v>
      </c>
      <c r="R1088" s="256"/>
      <c r="S1088" s="256"/>
      <c r="T1088" s="256"/>
      <c r="U1088" s="256"/>
      <c r="V1088" s="256"/>
      <c r="W1088" s="256"/>
      <c r="X1088" s="256"/>
      <c r="Y1088" s="256"/>
      <c r="Z1088" s="256"/>
      <c r="AA1088" s="256"/>
      <c r="AB1088" s="256"/>
      <c r="AC1088" s="256"/>
      <c r="AD1088" s="256"/>
      <c r="AE1088" s="256"/>
      <c r="AF1088" s="256"/>
      <c r="AG1088" s="256"/>
      <c r="AH1088" s="256"/>
      <c r="AI1088" s="256"/>
      <c r="AJ1088" s="256"/>
      <c r="AK1088" s="256"/>
      <c r="AL1088" s="256"/>
      <c r="AM1088" s="256"/>
      <c r="AN1088" s="256"/>
      <c r="AO1088" s="256"/>
      <c r="AP1088" s="256"/>
      <c r="AQ1088" s="256"/>
      <c r="AR1088" s="256"/>
      <c r="AS1088" s="256"/>
      <c r="AT1088" s="256"/>
      <c r="AU1088" s="256"/>
      <c r="AV1088" s="256"/>
      <c r="AW1088" s="256"/>
      <c r="AX1088" s="256"/>
      <c r="AY1088" s="256"/>
      <c r="AZ1088" s="256"/>
      <c r="BA1088" s="256"/>
      <c r="BB1088" s="256"/>
      <c r="BC1088" s="256"/>
      <c r="BD1088" s="256"/>
      <c r="BE1088" s="256"/>
      <c r="BF1088" s="256"/>
      <c r="BG1088" s="256"/>
      <c r="BH1088" s="256"/>
      <c r="BI1088" s="256"/>
      <c r="BJ1088" s="256"/>
      <c r="BK1088" s="256"/>
      <c r="BL1088" s="256"/>
      <c r="BM1088" s="256"/>
      <c r="BN1088" s="362"/>
      <c r="BO1088" s="364"/>
      <c r="BP1088" s="366"/>
      <c r="BQ1088" s="366"/>
      <c r="BR1088" s="106"/>
      <c r="BS1088" s="106"/>
      <c r="BT1088" s="106"/>
      <c r="BU1088" s="106"/>
      <c r="BV1088" s="106"/>
      <c r="BW1088" s="106"/>
      <c r="BX1088" s="106"/>
      <c r="BY1088" s="106"/>
      <c r="BZ1088" s="106"/>
      <c r="CA1088" s="106"/>
      <c r="CB1088" s="106"/>
      <c r="CC1088" s="106"/>
      <c r="CD1088" s="106"/>
      <c r="CE1088" s="106"/>
      <c r="CF1088" s="106"/>
      <c r="CG1088" s="106"/>
    </row>
    <row r="1089" spans="1:85" s="245" customFormat="1" ht="14.5" hidden="1" customHeight="1" x14ac:dyDescent="0.35">
      <c r="A1089" s="243"/>
      <c r="B1089" s="128"/>
      <c r="C1089" s="80"/>
      <c r="D1089" s="80"/>
      <c r="E1089" s="80"/>
      <c r="F1089" s="80"/>
      <c r="G1089" s="80"/>
      <c r="H1089" s="80"/>
      <c r="I1089" s="80"/>
      <c r="J1089" s="80"/>
      <c r="K1089" s="80"/>
      <c r="L1089" s="80"/>
      <c r="M1089" s="64"/>
      <c r="N1089" s="7"/>
      <c r="O1089" s="192"/>
      <c r="P1089" s="106"/>
      <c r="Q1089" s="65" t="s">
        <v>130</v>
      </c>
      <c r="R1089" s="66">
        <f>IF(R1087&lt;&gt;0,1,0)</f>
        <v>0</v>
      </c>
      <c r="S1089" s="66">
        <f t="shared" ref="S1089" si="20481">IF(R1089&gt;0,R1089+1,IF(S1087&lt;&gt;0,1,0))</f>
        <v>0</v>
      </c>
      <c r="T1089" s="66">
        <f t="shared" ref="T1089" si="20482">IF(S1089&gt;0,S1089+1,IF(T1087&lt;&gt;0,1,0))</f>
        <v>0</v>
      </c>
      <c r="U1089" s="66">
        <f t="shared" ref="U1089" si="20483">IF(T1089&gt;0,T1089+1,IF(U1087&lt;&gt;0,1,0))</f>
        <v>0</v>
      </c>
      <c r="V1089" s="66">
        <f t="shared" ref="V1089" si="20484">IF(U1089&gt;0,U1089+1,IF(V1087&lt;&gt;0,1,0))</f>
        <v>0</v>
      </c>
      <c r="W1089" s="66">
        <f t="shared" ref="W1089" si="20485">IF(V1089&gt;0,V1089+1,IF(W1087&lt;&gt;0,1,0))</f>
        <v>0</v>
      </c>
      <c r="X1089" s="66">
        <f t="shared" ref="X1089" si="20486">IF(W1089&gt;0,W1089+1,IF(X1087&lt;&gt;0,1,0))</f>
        <v>0</v>
      </c>
      <c r="Y1089" s="66">
        <f t="shared" ref="Y1089" si="20487">IF(X1089&gt;0,X1089+1,IF(Y1087&lt;&gt;0,1,0))</f>
        <v>0</v>
      </c>
      <c r="Z1089" s="66">
        <f t="shared" ref="Z1089" si="20488">IF(Y1089&gt;0,Y1089+1,IF(Z1087&lt;&gt;0,1,0))</f>
        <v>0</v>
      </c>
      <c r="AA1089" s="66">
        <f t="shared" ref="AA1089" si="20489">IF(Z1089&gt;0,Z1089+1,IF(AA1087&lt;&gt;0,1,0))</f>
        <v>0</v>
      </c>
      <c r="AB1089" s="66">
        <f t="shared" ref="AB1089" si="20490">IF(AA1089&gt;0,AA1089+1,IF(AB1087&lt;&gt;0,1,0))</f>
        <v>0</v>
      </c>
      <c r="AC1089" s="66">
        <f t="shared" ref="AC1089" si="20491">IF(AB1089&gt;0,AB1089+1,IF(AC1087&lt;&gt;0,1,0))</f>
        <v>0</v>
      </c>
      <c r="AD1089" s="66">
        <f t="shared" ref="AD1089" si="20492">IF(AC1089&gt;0,AC1089+1,IF(AD1087&lt;&gt;0,1,0))</f>
        <v>0</v>
      </c>
      <c r="AE1089" s="66">
        <f t="shared" ref="AE1089" si="20493">IF(AD1089&gt;0,AD1089+1,IF(AE1087&lt;&gt;0,1,0))</f>
        <v>0</v>
      </c>
      <c r="AF1089" s="66">
        <f t="shared" ref="AF1089" si="20494">IF(AE1089&gt;0,AE1089+1,IF(AF1087&lt;&gt;0,1,0))</f>
        <v>0</v>
      </c>
      <c r="AG1089" s="66">
        <f t="shared" ref="AG1089" si="20495">IF(AF1089&gt;0,AF1089+1,IF(AG1087&lt;&gt;0,1,0))</f>
        <v>0</v>
      </c>
      <c r="AH1089" s="66">
        <f t="shared" ref="AH1089" si="20496">IF(AG1089&gt;0,AG1089+1,IF(AH1087&lt;&gt;0,1,0))</f>
        <v>0</v>
      </c>
      <c r="AI1089" s="66">
        <f t="shared" ref="AI1089" si="20497">IF(AH1089&gt;0,AH1089+1,IF(AI1087&lt;&gt;0,1,0))</f>
        <v>0</v>
      </c>
      <c r="AJ1089" s="66">
        <f t="shared" ref="AJ1089" si="20498">IF(AI1089&gt;0,AI1089+1,IF(AJ1087&lt;&gt;0,1,0))</f>
        <v>0</v>
      </c>
      <c r="AK1089" s="66">
        <f t="shared" ref="AK1089" si="20499">IF(AJ1089&gt;0,AJ1089+1,IF(AK1087&lt;&gt;0,1,0))</f>
        <v>0</v>
      </c>
      <c r="AL1089" s="66">
        <f t="shared" ref="AL1089" si="20500">IF(AK1089&gt;0,AK1089+1,IF(AL1087&lt;&gt;0,1,0))</f>
        <v>0</v>
      </c>
      <c r="AM1089" s="66">
        <f t="shared" ref="AM1089" si="20501">IF(AL1089&gt;0,AL1089+1,IF(AM1087&lt;&gt;0,1,0))</f>
        <v>0</v>
      </c>
      <c r="AN1089" s="66">
        <f t="shared" ref="AN1089" si="20502">IF(AM1089&gt;0,AM1089+1,IF(AN1087&lt;&gt;0,1,0))</f>
        <v>0</v>
      </c>
      <c r="AO1089" s="66">
        <f t="shared" ref="AO1089" si="20503">IF(AN1089&gt;0,AN1089+1,IF(AO1087&lt;&gt;0,1,0))</f>
        <v>0</v>
      </c>
      <c r="AP1089" s="66">
        <f t="shared" ref="AP1089" si="20504">IF(AO1089&gt;0,AO1089+1,IF(AP1087&lt;&gt;0,1,0))</f>
        <v>0</v>
      </c>
      <c r="AQ1089" s="66">
        <f t="shared" ref="AQ1089" si="20505">IF(AP1089&gt;0,AP1089+1,IF(AQ1087&lt;&gt;0,1,0))</f>
        <v>0</v>
      </c>
      <c r="AR1089" s="66">
        <f t="shared" ref="AR1089" si="20506">IF(AQ1089&gt;0,AQ1089+1,IF(AR1087&lt;&gt;0,1,0))</f>
        <v>0</v>
      </c>
      <c r="AS1089" s="66">
        <f t="shared" ref="AS1089" si="20507">IF(AR1089&gt;0,AR1089+1,IF(AS1087&lt;&gt;0,1,0))</f>
        <v>0</v>
      </c>
      <c r="AT1089" s="66">
        <f t="shared" ref="AT1089" si="20508">IF(AS1089&gt;0,AS1089+1,IF(AT1087&lt;&gt;0,1,0))</f>
        <v>0</v>
      </c>
      <c r="AU1089" s="66">
        <f t="shared" ref="AU1089" si="20509">IF(AT1089&gt;0,AT1089+1,IF(AU1087&lt;&gt;0,1,0))</f>
        <v>0</v>
      </c>
      <c r="AV1089" s="66">
        <f t="shared" ref="AV1089" si="20510">IF(AU1089&gt;0,AU1089+1,IF(AV1087&lt;&gt;0,1,0))</f>
        <v>0</v>
      </c>
      <c r="AW1089" s="66">
        <f t="shared" ref="AW1089" si="20511">IF(AV1089&gt;0,AV1089+1,IF(AW1087&lt;&gt;0,1,0))</f>
        <v>0</v>
      </c>
      <c r="AX1089" s="66">
        <f t="shared" ref="AX1089" si="20512">IF(AW1089&gt;0,AW1089+1,IF(AX1087&lt;&gt;0,1,0))</f>
        <v>0</v>
      </c>
      <c r="AY1089" s="66">
        <f t="shared" ref="AY1089" si="20513">IF(AX1089&gt;0,AX1089+1,IF(AY1087&lt;&gt;0,1,0))</f>
        <v>0</v>
      </c>
      <c r="AZ1089" s="66">
        <f t="shared" ref="AZ1089" si="20514">IF(AY1089&gt;0,AY1089+1,IF(AZ1087&lt;&gt;0,1,0))</f>
        <v>0</v>
      </c>
      <c r="BA1089" s="66">
        <f t="shared" ref="BA1089" si="20515">IF(AZ1089&gt;0,AZ1089+1,IF(BA1087&lt;&gt;0,1,0))</f>
        <v>0</v>
      </c>
      <c r="BB1089" s="66">
        <f t="shared" ref="BB1089" si="20516">IF(BA1089&gt;0,BA1089+1,IF(BB1087&lt;&gt;0,1,0))</f>
        <v>0</v>
      </c>
      <c r="BC1089" s="66">
        <f t="shared" ref="BC1089" si="20517">IF(BB1089&gt;0,BB1089+1,IF(BC1087&lt;&gt;0,1,0))</f>
        <v>0</v>
      </c>
      <c r="BD1089" s="66">
        <f t="shared" ref="BD1089" si="20518">IF(BC1089&gt;0,BC1089+1,IF(BD1087&lt;&gt;0,1,0))</f>
        <v>0</v>
      </c>
      <c r="BE1089" s="66">
        <f t="shared" ref="BE1089" si="20519">IF(BD1089&gt;0,BD1089+1,IF(BE1087&lt;&gt;0,1,0))</f>
        <v>0</v>
      </c>
      <c r="BF1089" s="66">
        <f t="shared" ref="BF1089" si="20520">IF(BE1089&gt;0,BE1089+1,IF(BF1087&lt;&gt;0,1,0))</f>
        <v>0</v>
      </c>
      <c r="BG1089" s="66">
        <f t="shared" ref="BG1089" si="20521">IF(BF1089&gt;0,BF1089+1,IF(BG1087&lt;&gt;0,1,0))</f>
        <v>0</v>
      </c>
      <c r="BH1089" s="66">
        <f t="shared" ref="BH1089" si="20522">IF(BG1089&gt;0,BG1089+1,IF(BH1087&lt;&gt;0,1,0))</f>
        <v>0</v>
      </c>
      <c r="BI1089" s="66">
        <f t="shared" ref="BI1089" si="20523">IF(BH1089&gt;0,BH1089+1,IF(BI1087&lt;&gt;0,1,0))</f>
        <v>0</v>
      </c>
      <c r="BJ1089" s="66">
        <f t="shared" ref="BJ1089" si="20524">IF(BI1089&gt;0,BI1089+1,IF(BJ1087&lt;&gt;0,1,0))</f>
        <v>0</v>
      </c>
      <c r="BK1089" s="66">
        <f t="shared" ref="BK1089" si="20525">IF(BJ1089&gt;0,BJ1089+1,IF(BK1087&lt;&gt;0,1,0))</f>
        <v>0</v>
      </c>
      <c r="BL1089" s="66">
        <f t="shared" ref="BL1089" si="20526">IF(BK1089&gt;0,BK1089+1,IF(BL1087&lt;&gt;0,1,0))</f>
        <v>0</v>
      </c>
      <c r="BM1089" s="66">
        <f t="shared" ref="BM1089" si="20527">IF(BL1089&gt;0,BL1089+1,IF(BM1087&lt;&gt;0,1,0))</f>
        <v>0</v>
      </c>
      <c r="BN1089" s="362"/>
      <c r="BO1089" s="364"/>
      <c r="BP1089" s="366"/>
      <c r="BQ1089" s="366"/>
      <c r="BR1089" s="106"/>
      <c r="BS1089" s="106"/>
      <c r="BT1089" s="106"/>
      <c r="BU1089" s="106"/>
      <c r="BV1089" s="106"/>
      <c r="BW1089" s="106"/>
      <c r="BX1089" s="106"/>
      <c r="BY1089" s="106"/>
      <c r="BZ1089" s="106"/>
      <c r="CA1089" s="106"/>
      <c r="CB1089" s="106"/>
      <c r="CC1089" s="106"/>
      <c r="CD1089" s="106"/>
      <c r="CE1089" s="106"/>
      <c r="CF1089" s="106"/>
      <c r="CG1089" s="106"/>
    </row>
    <row r="1090" spans="1:85" s="245" customFormat="1" ht="14.5" hidden="1" customHeight="1" x14ac:dyDescent="0.35">
      <c r="A1090" s="243"/>
      <c r="B1090" s="128"/>
      <c r="C1090" s="80"/>
      <c r="D1090" s="80"/>
      <c r="E1090" s="80"/>
      <c r="F1090" s="80"/>
      <c r="G1090" s="80"/>
      <c r="H1090" s="80"/>
      <c r="I1090" s="80"/>
      <c r="J1090" s="80"/>
      <c r="K1090" s="80"/>
      <c r="L1090" s="80"/>
      <c r="M1090" s="64"/>
      <c r="N1090" s="7"/>
      <c r="O1090" s="192"/>
      <c r="P1090" s="106"/>
      <c r="Q1090" s="65" t="s">
        <v>131</v>
      </c>
      <c r="R1090" s="66">
        <f>R1089</f>
        <v>0</v>
      </c>
      <c r="S1090" s="66">
        <f>IF(S1089=0,0,IF(OR(R1090=0,R1090=12),1,R1090+1))</f>
        <v>0</v>
      </c>
      <c r="T1090" s="66">
        <f t="shared" ref="T1090" si="20528">IF(T1089=0,0,IF(OR(S1090=0,S1090=12),1,S1090+1))</f>
        <v>0</v>
      </c>
      <c r="U1090" s="66">
        <f t="shared" ref="U1090" si="20529">IF(U1089=0,0,IF(OR(T1090=0,T1090=12),1,T1090+1))</f>
        <v>0</v>
      </c>
      <c r="V1090" s="66">
        <f t="shared" ref="V1090" si="20530">IF(V1089=0,0,IF(OR(U1090=0,U1090=12),1,U1090+1))</f>
        <v>0</v>
      </c>
      <c r="W1090" s="66">
        <f t="shared" ref="W1090" si="20531">IF(W1089=0,0,IF(OR(V1090=0,V1090=12),1,V1090+1))</f>
        <v>0</v>
      </c>
      <c r="X1090" s="66">
        <f t="shared" ref="X1090" si="20532">IF(X1089=0,0,IF(OR(W1090=0,W1090=12),1,W1090+1))</f>
        <v>0</v>
      </c>
      <c r="Y1090" s="66">
        <f t="shared" ref="Y1090" si="20533">IF(Y1089=0,0,IF(OR(X1090=0,X1090=12),1,X1090+1))</f>
        <v>0</v>
      </c>
      <c r="Z1090" s="66">
        <f t="shared" ref="Z1090" si="20534">IF(Z1089=0,0,IF(OR(Y1090=0,Y1090=12),1,Y1090+1))</f>
        <v>0</v>
      </c>
      <c r="AA1090" s="66">
        <f t="shared" ref="AA1090" si="20535">IF(AA1089=0,0,IF(OR(Z1090=0,Z1090=12),1,Z1090+1))</f>
        <v>0</v>
      </c>
      <c r="AB1090" s="66">
        <f t="shared" ref="AB1090" si="20536">IF(AB1089=0,0,IF(OR(AA1090=0,AA1090=12),1,AA1090+1))</f>
        <v>0</v>
      </c>
      <c r="AC1090" s="66">
        <f t="shared" ref="AC1090" si="20537">IF(AC1089=0,0,IF(OR(AB1090=0,AB1090=12),1,AB1090+1))</f>
        <v>0</v>
      </c>
      <c r="AD1090" s="66">
        <f t="shared" ref="AD1090" si="20538">IF(AD1089=0,0,IF(OR(AC1090=0,AC1090=12),1,AC1090+1))</f>
        <v>0</v>
      </c>
      <c r="AE1090" s="66">
        <f t="shared" ref="AE1090" si="20539">IF(AE1089=0,0,IF(OR(AD1090=0,AD1090=12),1,AD1090+1))</f>
        <v>0</v>
      </c>
      <c r="AF1090" s="66">
        <f t="shared" ref="AF1090" si="20540">IF(AF1089=0,0,IF(OR(AE1090=0,AE1090=12),1,AE1090+1))</f>
        <v>0</v>
      </c>
      <c r="AG1090" s="66">
        <f t="shared" ref="AG1090" si="20541">IF(AG1089=0,0,IF(OR(AF1090=0,AF1090=12),1,AF1090+1))</f>
        <v>0</v>
      </c>
      <c r="AH1090" s="66">
        <f t="shared" ref="AH1090" si="20542">IF(AH1089=0,0,IF(OR(AG1090=0,AG1090=12),1,AG1090+1))</f>
        <v>0</v>
      </c>
      <c r="AI1090" s="66">
        <f t="shared" ref="AI1090" si="20543">IF(AI1089=0,0,IF(OR(AH1090=0,AH1090=12),1,AH1090+1))</f>
        <v>0</v>
      </c>
      <c r="AJ1090" s="66">
        <f t="shared" ref="AJ1090" si="20544">IF(AJ1089=0,0,IF(OR(AI1090=0,AI1090=12),1,AI1090+1))</f>
        <v>0</v>
      </c>
      <c r="AK1090" s="66">
        <f t="shared" ref="AK1090" si="20545">IF(AK1089=0,0,IF(OR(AJ1090=0,AJ1090=12),1,AJ1090+1))</f>
        <v>0</v>
      </c>
      <c r="AL1090" s="66">
        <f t="shared" ref="AL1090" si="20546">IF(AL1089=0,0,IF(OR(AK1090=0,AK1090=12),1,AK1090+1))</f>
        <v>0</v>
      </c>
      <c r="AM1090" s="66">
        <f t="shared" ref="AM1090" si="20547">IF(AM1089=0,0,IF(OR(AL1090=0,AL1090=12),1,AL1090+1))</f>
        <v>0</v>
      </c>
      <c r="AN1090" s="66">
        <f t="shared" ref="AN1090" si="20548">IF(AN1089=0,0,IF(OR(AM1090=0,AM1090=12),1,AM1090+1))</f>
        <v>0</v>
      </c>
      <c r="AO1090" s="66">
        <f t="shared" ref="AO1090" si="20549">IF(AO1089=0,0,IF(OR(AN1090=0,AN1090=12),1,AN1090+1))</f>
        <v>0</v>
      </c>
      <c r="AP1090" s="66">
        <f t="shared" ref="AP1090" si="20550">IF(AP1089=0,0,IF(OR(AO1090=0,AO1090=12),1,AO1090+1))</f>
        <v>0</v>
      </c>
      <c r="AQ1090" s="66">
        <f t="shared" ref="AQ1090" si="20551">IF(AQ1089=0,0,IF(OR(AP1090=0,AP1090=12),1,AP1090+1))</f>
        <v>0</v>
      </c>
      <c r="AR1090" s="66">
        <f t="shared" ref="AR1090" si="20552">IF(AR1089=0,0,IF(OR(AQ1090=0,AQ1090=12),1,AQ1090+1))</f>
        <v>0</v>
      </c>
      <c r="AS1090" s="66">
        <f t="shared" ref="AS1090" si="20553">IF(AS1089=0,0,IF(OR(AR1090=0,AR1090=12),1,AR1090+1))</f>
        <v>0</v>
      </c>
      <c r="AT1090" s="66">
        <f t="shared" ref="AT1090" si="20554">IF(AT1089=0,0,IF(OR(AS1090=0,AS1090=12),1,AS1090+1))</f>
        <v>0</v>
      </c>
      <c r="AU1090" s="66">
        <f t="shared" ref="AU1090" si="20555">IF(AU1089=0,0,IF(OR(AT1090=0,AT1090=12),1,AT1090+1))</f>
        <v>0</v>
      </c>
      <c r="AV1090" s="66">
        <f t="shared" ref="AV1090" si="20556">IF(AV1089=0,0,IF(OR(AU1090=0,AU1090=12),1,AU1090+1))</f>
        <v>0</v>
      </c>
      <c r="AW1090" s="66">
        <f t="shared" ref="AW1090" si="20557">IF(AW1089=0,0,IF(OR(AV1090=0,AV1090=12),1,AV1090+1))</f>
        <v>0</v>
      </c>
      <c r="AX1090" s="66">
        <f t="shared" ref="AX1090" si="20558">IF(AX1089=0,0,IF(OR(AW1090=0,AW1090=12),1,AW1090+1))</f>
        <v>0</v>
      </c>
      <c r="AY1090" s="66">
        <f t="shared" ref="AY1090" si="20559">IF(AY1089=0,0,IF(OR(AX1090=0,AX1090=12),1,AX1090+1))</f>
        <v>0</v>
      </c>
      <c r="AZ1090" s="66">
        <f t="shared" ref="AZ1090" si="20560">IF(AZ1089=0,0,IF(OR(AY1090=0,AY1090=12),1,AY1090+1))</f>
        <v>0</v>
      </c>
      <c r="BA1090" s="66">
        <f t="shared" ref="BA1090" si="20561">IF(BA1089=0,0,IF(OR(AZ1090=0,AZ1090=12),1,AZ1090+1))</f>
        <v>0</v>
      </c>
      <c r="BB1090" s="66">
        <f t="shared" ref="BB1090" si="20562">IF(BB1089=0,0,IF(OR(BA1090=0,BA1090=12),1,BA1090+1))</f>
        <v>0</v>
      </c>
      <c r="BC1090" s="66">
        <f t="shared" ref="BC1090" si="20563">IF(BC1089=0,0,IF(OR(BB1090=0,BB1090=12),1,BB1090+1))</f>
        <v>0</v>
      </c>
      <c r="BD1090" s="66">
        <f t="shared" ref="BD1090" si="20564">IF(BD1089=0,0,IF(OR(BC1090=0,BC1090=12),1,BC1090+1))</f>
        <v>0</v>
      </c>
      <c r="BE1090" s="66">
        <f t="shared" ref="BE1090" si="20565">IF(BE1089=0,0,IF(OR(BD1090=0,BD1090=12),1,BD1090+1))</f>
        <v>0</v>
      </c>
      <c r="BF1090" s="66">
        <f t="shared" ref="BF1090" si="20566">IF(BF1089=0,0,IF(OR(BE1090=0,BE1090=12),1,BE1090+1))</f>
        <v>0</v>
      </c>
      <c r="BG1090" s="66">
        <f t="shared" ref="BG1090" si="20567">IF(BG1089=0,0,IF(OR(BF1090=0,BF1090=12),1,BF1090+1))</f>
        <v>0</v>
      </c>
      <c r="BH1090" s="66">
        <f t="shared" ref="BH1090" si="20568">IF(BH1089=0,0,IF(OR(BG1090=0,BG1090=12),1,BG1090+1))</f>
        <v>0</v>
      </c>
      <c r="BI1090" s="66">
        <f t="shared" ref="BI1090" si="20569">IF(BI1089=0,0,IF(OR(BH1090=0,BH1090=12),1,BH1090+1))</f>
        <v>0</v>
      </c>
      <c r="BJ1090" s="66">
        <f t="shared" ref="BJ1090" si="20570">IF(BJ1089=0,0,IF(OR(BI1090=0,BI1090=12),1,BI1090+1))</f>
        <v>0</v>
      </c>
      <c r="BK1090" s="66">
        <f t="shared" ref="BK1090" si="20571">IF(BK1089=0,0,IF(OR(BJ1090=0,BJ1090=12),1,BJ1090+1))</f>
        <v>0</v>
      </c>
      <c r="BL1090" s="66">
        <f t="shared" ref="BL1090" si="20572">IF(BL1089=0,0,IF(OR(BK1090=0,BK1090=12),1,BK1090+1))</f>
        <v>0</v>
      </c>
      <c r="BM1090" s="66">
        <f t="shared" ref="BM1090" si="20573">IF(BM1089=0,0,IF(OR(BL1090=0,BL1090=12),1,BL1090+1))</f>
        <v>0</v>
      </c>
      <c r="BN1090" s="362"/>
      <c r="BO1090" s="364"/>
      <c r="BP1090" s="366"/>
      <c r="BQ1090" s="366"/>
      <c r="BR1090" s="106"/>
      <c r="BS1090" s="106"/>
      <c r="BT1090" s="106"/>
      <c r="BU1090" s="106"/>
      <c r="BV1090" s="106"/>
      <c r="BW1090" s="106"/>
      <c r="BX1090" s="106"/>
      <c r="BY1090" s="106"/>
      <c r="BZ1090" s="106"/>
      <c r="CA1090" s="106"/>
      <c r="CB1090" s="106"/>
      <c r="CC1090" s="106"/>
      <c r="CD1090" s="106"/>
      <c r="CE1090" s="106"/>
      <c r="CF1090" s="106"/>
      <c r="CG1090" s="106"/>
    </row>
    <row r="1091" spans="1:85" s="245" customFormat="1" ht="43.5" x14ac:dyDescent="0.35">
      <c r="A1091" s="243"/>
      <c r="B1091" s="128"/>
      <c r="C1091" s="80"/>
      <c r="D1091" s="80"/>
      <c r="E1091" s="80"/>
      <c r="F1091" s="80"/>
      <c r="G1091" s="80"/>
      <c r="H1091" s="80"/>
      <c r="I1091" s="80"/>
      <c r="J1091" s="80"/>
      <c r="K1091" s="80"/>
      <c r="L1091" s="80"/>
      <c r="M1091" s="64"/>
      <c r="N1091" s="7"/>
      <c r="O1091" s="192"/>
      <c r="P1091" s="106"/>
      <c r="Q1091" s="63" t="s">
        <v>237</v>
      </c>
      <c r="R1091" s="68">
        <f>IF(R1090&gt;0,IF(R1094&gt;$L1087,$L1087,R1094),0)</f>
        <v>0</v>
      </c>
      <c r="S1091" s="68">
        <f>IF(S1090&gt;0,IF((SUMIFS($R1093:R1093,$R1090:R1090,12)+IF(R1090=12,0,R1091)+S1094)&gt;=$L1087,$L1087-FLOOR(SUMIFS($R1093:R1093,$R1090:R1090,12),1),IF(S1090=1,S1094,S1094+R1091)),0)</f>
        <v>0</v>
      </c>
      <c r="T1091" s="68">
        <f>IF(T1090&gt;0,IF((SUMIFS($R1093:S1093,$R1090:S1090,12)+IF(S1090=12,0,S1091)+T1094)&gt;=$L1087,$L1087-FLOOR(SUMIFS($R1093:S1093,$R1090:S1090,12),1),IF(T1090=1,T1094,T1094+S1091)),0)</f>
        <v>0</v>
      </c>
      <c r="U1091" s="68">
        <f>IF(U1090&gt;0,IF((SUMIFS($R1093:T1093,$R1090:T1090,12)+IF(T1090=12,0,T1091)+U1094)&gt;=$L1087,$L1087-FLOOR(SUMIFS($R1093:T1093,$R1090:T1090,12),1),IF(U1090=1,U1094,U1094+T1091)),0)</f>
        <v>0</v>
      </c>
      <c r="V1091" s="68">
        <f>IF(V1090&gt;0,IF((SUMIFS($R1093:U1093,$R1090:U1090,12)+IF(U1090=12,0,U1091)+V1094)&gt;=$L1087,$L1087-FLOOR(SUMIFS($R1093:U1093,$R1090:U1090,12),1),IF(V1090=1,V1094,V1094+U1091)),0)</f>
        <v>0</v>
      </c>
      <c r="W1091" s="68">
        <f>IF(W1090&gt;0,IF((SUMIFS($R1093:V1093,$R1090:V1090,12)+IF(V1090=12,0,V1091)+W1094)&gt;=$L1087,$L1087-FLOOR(SUMIFS($R1093:V1093,$R1090:V1090,12),1),IF(W1090=1,W1094,W1094+V1091)),0)</f>
        <v>0</v>
      </c>
      <c r="X1091" s="68">
        <f>IF(X1090&gt;0,IF((SUMIFS($R1093:W1093,$R1090:W1090,12)+IF(W1090=12,0,W1091)+X1094)&gt;=$L1087,$L1087-FLOOR(SUMIFS($R1093:W1093,$R1090:W1090,12),1),IF(X1090=1,X1094,X1094+W1091)),0)</f>
        <v>0</v>
      </c>
      <c r="Y1091" s="68">
        <f>IF(Y1090&gt;0,IF((SUMIFS($R1093:X1093,$R1090:X1090,12)+IF(X1090=12,0,X1091)+Y1094)&gt;=$L1087,$L1087-FLOOR(SUMIFS($R1093:X1093,$R1090:X1090,12),1),IF(Y1090=1,Y1094,Y1094+X1091)),0)</f>
        <v>0</v>
      </c>
      <c r="Z1091" s="68">
        <f>IF(Z1090&gt;0,IF((SUMIFS($R1093:Y1093,$R1090:Y1090,12)+IF(Y1090=12,0,Y1091)+Z1094)&gt;=$L1087,$L1087-FLOOR(SUMIFS($R1093:Y1093,$R1090:Y1090,12),1),IF(Z1090=1,Z1094,Z1094+Y1091)),0)</f>
        <v>0</v>
      </c>
      <c r="AA1091" s="68">
        <f>IF(AA1090&gt;0,IF((SUMIFS($R1093:Z1093,$R1090:Z1090,12)+IF(Z1090=12,0,Z1091)+AA1094)&gt;=$L1087,$L1087-FLOOR(SUMIFS($R1093:Z1093,$R1090:Z1090,12),1),IF(AA1090=1,AA1094,AA1094+Z1091)),0)</f>
        <v>0</v>
      </c>
      <c r="AB1091" s="68">
        <f>IF(AB1090&gt;0,IF((SUMIFS($R1093:AA1093,$R1090:AA1090,12)+IF(AA1090=12,0,AA1091)+AB1094)&gt;=$L1087,$L1087-FLOOR(SUMIFS($R1093:AA1093,$R1090:AA1090,12),1),IF(AB1090=1,AB1094,AB1094+AA1091)),0)</f>
        <v>0</v>
      </c>
      <c r="AC1091" s="68">
        <f>IF(AC1090&gt;0,IF((SUMIFS($R1093:AB1093,$R1090:AB1090,12)+IF(AB1090=12,0,AB1091)+AC1094)&gt;=$L1087,$L1087-FLOOR(SUMIFS($R1093:AB1093,$R1090:AB1090,12),1),IF(AC1090=1,AC1094,AC1094+AB1091)),0)</f>
        <v>0</v>
      </c>
      <c r="AD1091" s="68">
        <f>IF(AD1090&gt;0,IF((SUMIFS($R1093:AC1093,$R1090:AC1090,12)+IF(AC1090=12,0,AC1091)+AD1094)&gt;=$L1087,$L1087-FLOOR(SUMIFS($R1093:AC1093,$R1090:AC1090,12),1),IF(AD1090=1,AD1094,AD1094+AC1091)),0)</f>
        <v>0</v>
      </c>
      <c r="AE1091" s="68">
        <f>IF(AE1090&gt;0,IF((SUMIFS($R1093:AD1093,$R1090:AD1090,12)+IF(AD1090=12,0,AD1091)+AE1094)&gt;=$L1087,$L1087-FLOOR(SUMIFS($R1093:AD1093,$R1090:AD1090,12),1),IF(AE1090=1,AE1094,AE1094+AD1091)),0)</f>
        <v>0</v>
      </c>
      <c r="AF1091" s="68">
        <f>IF(AF1090&gt;0,IF((SUMIFS($R1093:AE1093,$R1090:AE1090,12)+IF(AE1090=12,0,AE1091)+AF1094)&gt;=$L1087,$L1087-FLOOR(SUMIFS($R1093:AE1093,$R1090:AE1090,12),1),IF(AF1090=1,AF1094,AF1094+AE1091)),0)</f>
        <v>0</v>
      </c>
      <c r="AG1091" s="68">
        <f>IF(AG1090&gt;0,IF((SUMIFS($R1093:AF1093,$R1090:AF1090,12)+IF(AF1090=12,0,AF1091)+AG1094)&gt;=$L1087,$L1087-FLOOR(SUMIFS($R1093:AF1093,$R1090:AF1090,12),1),IF(AG1090=1,AG1094,AG1094+AF1091)),0)</f>
        <v>0</v>
      </c>
      <c r="AH1091" s="68">
        <f>IF(AH1090&gt;0,IF((SUMIFS($R1093:AG1093,$R1090:AG1090,12)+IF(AG1090=12,0,AG1091)+AH1094)&gt;=$L1087,$L1087-FLOOR(SUMIFS($R1093:AG1093,$R1090:AG1090,12),1),IF(AH1090=1,AH1094,AH1094+AG1091)),0)</f>
        <v>0</v>
      </c>
      <c r="AI1091" s="68">
        <f>IF(AI1090&gt;0,IF((SUMIFS($R1093:AH1093,$R1090:AH1090,12)+IF(AH1090=12,0,AH1091)+AI1094)&gt;=$L1087,$L1087-FLOOR(SUMIFS($R1093:AH1093,$R1090:AH1090,12),1),IF(AI1090=1,AI1094,AI1094+AH1091)),0)</f>
        <v>0</v>
      </c>
      <c r="AJ1091" s="68">
        <f>IF(AJ1090&gt;0,IF((SUMIFS($R1093:AI1093,$R1090:AI1090,12)+IF(AI1090=12,0,AI1091)+AJ1094)&gt;=$L1087,$L1087-FLOOR(SUMIFS($R1093:AI1093,$R1090:AI1090,12),1),IF(AJ1090=1,AJ1094,AJ1094+AI1091)),0)</f>
        <v>0</v>
      </c>
      <c r="AK1091" s="68">
        <f>IF(AK1090&gt;0,IF((SUMIFS($R1093:AJ1093,$R1090:AJ1090,12)+IF(AJ1090=12,0,AJ1091)+AK1094)&gt;=$L1087,$L1087-FLOOR(SUMIFS($R1093:AJ1093,$R1090:AJ1090,12),1),IF(AK1090=1,AK1094,AK1094+AJ1091)),0)</f>
        <v>0</v>
      </c>
      <c r="AL1091" s="68">
        <f>IF(AL1090&gt;0,IF((SUMIFS($R1093:AK1093,$R1090:AK1090,12)+IF(AK1090=12,0,AK1091)+AL1094)&gt;=$L1087,$L1087-FLOOR(SUMIFS($R1093:AK1093,$R1090:AK1090,12),1),IF(AL1090=1,AL1094,AL1094+AK1091)),0)</f>
        <v>0</v>
      </c>
      <c r="AM1091" s="68">
        <f>IF(AM1090&gt;0,IF((SUMIFS($R1093:AL1093,$R1090:AL1090,12)+IF(AL1090=12,0,AL1091)+AM1094)&gt;=$L1087,$L1087-FLOOR(SUMIFS($R1093:AL1093,$R1090:AL1090,12),1),IF(AM1090=1,AM1094,AM1094+AL1091)),0)</f>
        <v>0</v>
      </c>
      <c r="AN1091" s="68">
        <f>IF(AN1090&gt;0,IF((SUMIFS($R1093:AM1093,$R1090:AM1090,12)+IF(AM1090=12,0,AM1091)+AN1094)&gt;=$L1087,$L1087-FLOOR(SUMIFS($R1093:AM1093,$R1090:AM1090,12),1),IF(AN1090=1,AN1094,AN1094+AM1091)),0)</f>
        <v>0</v>
      </c>
      <c r="AO1091" s="68">
        <f>IF(AO1090&gt;0,IF((SUMIFS($R1093:AN1093,$R1090:AN1090,12)+IF(AN1090=12,0,AN1091)+AO1094)&gt;=$L1087,$L1087-FLOOR(SUMIFS($R1093:AN1093,$R1090:AN1090,12),1),IF(AO1090=1,AO1094,AO1094+AN1091)),0)</f>
        <v>0</v>
      </c>
      <c r="AP1091" s="68">
        <f>IF(AP1090&gt;0,IF((SUMIFS($R1093:AO1093,$R1090:AO1090,12)+IF(AO1090=12,0,AO1091)+AP1094)&gt;=$L1087,$L1087-FLOOR(SUMIFS($R1093:AO1093,$R1090:AO1090,12),1),IF(AP1090=1,AP1094,AP1094+AO1091)),0)</f>
        <v>0</v>
      </c>
      <c r="AQ1091" s="68">
        <f>IF(AQ1090&gt;0,IF((SUMIFS($R1093:AP1093,$R1090:AP1090,12)+IF(AP1090=12,0,AP1091)+AQ1094)&gt;=$L1087,$L1087-FLOOR(SUMIFS($R1093:AP1093,$R1090:AP1090,12),1),IF(AQ1090=1,AQ1094,AQ1094+AP1091)),0)</f>
        <v>0</v>
      </c>
      <c r="AR1091" s="68">
        <f>IF(AR1090&gt;0,IF((SUMIFS($R1093:AQ1093,$R1090:AQ1090,12)+IF(AQ1090=12,0,AQ1091)+AR1094)&gt;=$L1087,$L1087-FLOOR(SUMIFS($R1093:AQ1093,$R1090:AQ1090,12),1),IF(AR1090=1,AR1094,AR1094+AQ1091)),0)</f>
        <v>0</v>
      </c>
      <c r="AS1091" s="68">
        <f>IF(AS1090&gt;0,IF((SUMIFS($R1093:AR1093,$R1090:AR1090,12)+IF(AR1090=12,0,AR1091)+AS1094)&gt;=$L1087,$L1087-FLOOR(SUMIFS($R1093:AR1093,$R1090:AR1090,12),1),IF(AS1090=1,AS1094,AS1094+AR1091)),0)</f>
        <v>0</v>
      </c>
      <c r="AT1091" s="68">
        <f>IF(AT1090&gt;0,IF((SUMIFS($R1093:AS1093,$R1090:AS1090,12)+IF(AS1090=12,0,AS1091)+AT1094)&gt;=$L1087,$L1087-FLOOR(SUMIFS($R1093:AS1093,$R1090:AS1090,12),1),IF(AT1090=1,AT1094,AT1094+AS1091)),0)</f>
        <v>0</v>
      </c>
      <c r="AU1091" s="68">
        <f>IF(AU1090&gt;0,IF((SUMIFS($R1093:AT1093,$R1090:AT1090,12)+IF(AT1090=12,0,AT1091)+AU1094)&gt;=$L1087,$L1087-FLOOR(SUMIFS($R1093:AT1093,$R1090:AT1090,12),1),IF(AU1090=1,AU1094,AU1094+AT1091)),0)</f>
        <v>0</v>
      </c>
      <c r="AV1091" s="68">
        <f>IF(AV1090&gt;0,IF((SUMIFS($R1093:AU1093,$R1090:AU1090,12)+IF(AU1090=12,0,AU1091)+AV1094)&gt;=$L1087,$L1087-FLOOR(SUMIFS($R1093:AU1093,$R1090:AU1090,12),1),IF(AV1090=1,AV1094,AV1094+AU1091)),0)</f>
        <v>0</v>
      </c>
      <c r="AW1091" s="68">
        <f>IF(AW1090&gt;0,IF((SUMIFS($R1093:AV1093,$R1090:AV1090,12)+IF(AV1090=12,0,AV1091)+AW1094)&gt;=$L1087,$L1087-FLOOR(SUMIFS($R1093:AV1093,$R1090:AV1090,12),1),IF(AW1090=1,AW1094,AW1094+AV1091)),0)</f>
        <v>0</v>
      </c>
      <c r="AX1091" s="68">
        <f>IF(AX1090&gt;0,IF((SUMIFS($R1093:AW1093,$R1090:AW1090,12)+IF(AW1090=12,0,AW1091)+AX1094)&gt;=$L1087,$L1087-FLOOR(SUMIFS($R1093:AW1093,$R1090:AW1090,12),1),IF(AX1090=1,AX1094,AX1094+AW1091)),0)</f>
        <v>0</v>
      </c>
      <c r="AY1091" s="68">
        <f>IF(AY1090&gt;0,IF((SUMIFS($R1093:AX1093,$R1090:AX1090,12)+IF(AX1090=12,0,AX1091)+AY1094)&gt;=$L1087,$L1087-FLOOR(SUMIFS($R1093:AX1093,$R1090:AX1090,12),1),IF(AY1090=1,AY1094,AY1094+AX1091)),0)</f>
        <v>0</v>
      </c>
      <c r="AZ1091" s="68">
        <f>IF(AZ1090&gt;0,IF((SUMIFS($R1093:AY1093,$R1090:AY1090,12)+IF(AY1090=12,0,AY1091)+AZ1094)&gt;=$L1087,$L1087-FLOOR(SUMIFS($R1093:AY1093,$R1090:AY1090,12),1),IF(AZ1090=1,AZ1094,AZ1094+AY1091)),0)</f>
        <v>0</v>
      </c>
      <c r="BA1091" s="68">
        <f>IF(BA1090&gt;0,IF((SUMIFS($R1093:AZ1093,$R1090:AZ1090,12)+IF(AZ1090=12,0,AZ1091)+BA1094)&gt;=$L1087,$L1087-FLOOR(SUMIFS($R1093:AZ1093,$R1090:AZ1090,12),1),IF(BA1090=1,BA1094,BA1094+AZ1091)),0)</f>
        <v>0</v>
      </c>
      <c r="BB1091" s="68">
        <f>IF(BB1090&gt;0,IF((SUMIFS($R1093:BA1093,$R1090:BA1090,12)+IF(BA1090=12,0,BA1091)+BB1094)&gt;=$L1087,$L1087-FLOOR(SUMIFS($R1093:BA1093,$R1090:BA1090,12),1),IF(BB1090=1,BB1094,BB1094+BA1091)),0)</f>
        <v>0</v>
      </c>
      <c r="BC1091" s="68">
        <f>IF(BC1090&gt;0,IF((SUMIFS($R1093:BB1093,$R1090:BB1090,12)+IF(BB1090=12,0,BB1091)+BC1094)&gt;=$L1087,$L1087-FLOOR(SUMIFS($R1093:BB1093,$R1090:BB1090,12),1),IF(BC1090=1,BC1094,BC1094+BB1091)),0)</f>
        <v>0</v>
      </c>
      <c r="BD1091" s="68">
        <f>IF(BD1090&gt;0,IF((SUMIFS($R1093:BC1093,$R1090:BC1090,12)+IF(BC1090=12,0,BC1091)+BD1094)&gt;=$L1087,$L1087-FLOOR(SUMIFS($R1093:BC1093,$R1090:BC1090,12),1),IF(BD1090=1,BD1094,BD1094+BC1091)),0)</f>
        <v>0</v>
      </c>
      <c r="BE1091" s="68">
        <f>IF(BE1090&gt;0,IF((SUMIFS($R1093:BD1093,$R1090:BD1090,12)+IF(BD1090=12,0,BD1091)+BE1094)&gt;=$L1087,$L1087-FLOOR(SUMIFS($R1093:BD1093,$R1090:BD1090,12),1),IF(BE1090=1,BE1094,BE1094+BD1091)),0)</f>
        <v>0</v>
      </c>
      <c r="BF1091" s="68">
        <f>IF(BF1090&gt;0,IF((SUMIFS($R1093:BE1093,$R1090:BE1090,12)+IF(BE1090=12,0,BE1091)+BF1094)&gt;=$L1087,$L1087-FLOOR(SUMIFS($R1093:BE1093,$R1090:BE1090,12),1),IF(BF1090=1,BF1094,BF1094+BE1091)),0)</f>
        <v>0</v>
      </c>
      <c r="BG1091" s="68">
        <f>IF(BG1090&gt;0,IF((SUMIFS($R1093:BF1093,$R1090:BF1090,12)+IF(BF1090=12,0,BF1091)+BG1094)&gt;=$L1087,$L1087-FLOOR(SUMIFS($R1093:BF1093,$R1090:BF1090,12),1),IF(BG1090=1,BG1094,BG1094+BF1091)),0)</f>
        <v>0</v>
      </c>
      <c r="BH1091" s="68">
        <f>IF(BH1090&gt;0,IF((SUMIFS($R1093:BG1093,$R1090:BG1090,12)+IF(BG1090=12,0,BG1091)+BH1094)&gt;=$L1087,$L1087-FLOOR(SUMIFS($R1093:BG1093,$R1090:BG1090,12),1),IF(BH1090=1,BH1094,BH1094+BG1091)),0)</f>
        <v>0</v>
      </c>
      <c r="BI1091" s="68">
        <f>IF(BI1090&gt;0,IF((SUMIFS($R1093:BH1093,$R1090:BH1090,12)+IF(BH1090=12,0,BH1091)+BI1094)&gt;=$L1087,$L1087-FLOOR(SUMIFS($R1093:BH1093,$R1090:BH1090,12),1),IF(BI1090=1,BI1094,BI1094+BH1091)),0)</f>
        <v>0</v>
      </c>
      <c r="BJ1091" s="68">
        <f>IF(BJ1090&gt;0,IF((SUMIFS($R1093:BI1093,$R1090:BI1090,12)+IF(BI1090=12,0,BI1091)+BJ1094)&gt;=$L1087,$L1087-FLOOR(SUMIFS($R1093:BI1093,$R1090:BI1090,12),1),IF(BJ1090=1,BJ1094,BJ1094+BI1091)),0)</f>
        <v>0</v>
      </c>
      <c r="BK1091" s="68">
        <f>IF(BK1090&gt;0,IF((SUMIFS($R1093:BJ1093,$R1090:BJ1090,12)+IF(BJ1090=12,0,BJ1091)+BK1094)&gt;=$L1087,$L1087-FLOOR(SUMIFS($R1093:BJ1093,$R1090:BJ1090,12),1),IF(BK1090=1,BK1094,BK1094+BJ1091)),0)</f>
        <v>0</v>
      </c>
      <c r="BL1091" s="68">
        <f>IF(BL1090&gt;0,IF((SUMIFS($R1093:BK1093,$R1090:BK1090,12)+IF(BK1090=12,0,BK1091)+BL1094)&gt;=$L1087,$L1087-FLOOR(SUMIFS($R1093:BK1093,$R1090:BK1090,12),1),IF(BL1090=1,BL1094,BL1094+BK1091)),0)</f>
        <v>0</v>
      </c>
      <c r="BM1091" s="68">
        <f>IF(BM1090&gt;0,IF((SUMIFS($R1093:BL1093,$R1090:BL1090,12)+IF(BL1090=12,0,BL1091)+BM1094)&gt;=$L1087,$L1087-FLOOR(SUMIFS($R1093:BL1093,$R1090:BL1090,12),1),IF(BM1090=1,BM1094,BM1094+BL1091)),0)</f>
        <v>0</v>
      </c>
      <c r="BN1091" s="362"/>
      <c r="BO1091" s="364"/>
      <c r="BP1091" s="366"/>
      <c r="BQ1091" s="366"/>
      <c r="BR1091" s="106"/>
      <c r="BS1091" s="106"/>
      <c r="BT1091" s="106"/>
      <c r="BU1091" s="106"/>
      <c r="BV1091" s="106"/>
      <c r="BW1091" s="106"/>
      <c r="BX1091" s="106"/>
      <c r="BY1091" s="106"/>
      <c r="BZ1091" s="106"/>
      <c r="CA1091" s="106"/>
      <c r="CB1091" s="106"/>
      <c r="CC1091" s="106"/>
      <c r="CD1091" s="106"/>
      <c r="CE1091" s="106"/>
      <c r="CF1091" s="106"/>
      <c r="CG1091" s="106"/>
    </row>
    <row r="1092" spans="1:85" s="245" customFormat="1" ht="41.5" hidden="1" customHeight="1" x14ac:dyDescent="0.35">
      <c r="A1092" s="243"/>
      <c r="B1092" s="128"/>
      <c r="C1092" s="80"/>
      <c r="D1092" s="80"/>
      <c r="E1092" s="80"/>
      <c r="F1092" s="80"/>
      <c r="G1092" s="80"/>
      <c r="H1092" s="80"/>
      <c r="I1092" s="80"/>
      <c r="J1092" s="80"/>
      <c r="K1092" s="80"/>
      <c r="L1092" s="80"/>
      <c r="M1092" s="64"/>
      <c r="N1092" s="7"/>
      <c r="O1092" s="192"/>
      <c r="P1092" s="106"/>
      <c r="Q1092" s="65" t="s">
        <v>161</v>
      </c>
      <c r="R1092" s="67">
        <f>IF(R1087&gt;0,R1088,0)</f>
        <v>0</v>
      </c>
      <c r="S1092" s="67">
        <f t="shared" ref="S1092" si="20574">IF(S1087&gt;0,IF(S1090=1,S1088,S1088+R1092),R1092)</f>
        <v>0</v>
      </c>
      <c r="T1092" s="67">
        <f t="shared" ref="T1092" si="20575">IF(T1087&gt;0,IF(T1090=1,T1088,T1088+S1092),S1092)</f>
        <v>0</v>
      </c>
      <c r="U1092" s="67">
        <f t="shared" ref="U1092" si="20576">IF(U1087&gt;0,IF(U1090=1,U1088,U1088+T1092),T1092)</f>
        <v>0</v>
      </c>
      <c r="V1092" s="67">
        <f t="shared" ref="V1092" si="20577">IF(V1087&gt;0,IF(V1090=1,V1088,V1088+U1092),U1092)</f>
        <v>0</v>
      </c>
      <c r="W1092" s="67">
        <f t="shared" ref="W1092" si="20578">IF(W1087&gt;0,IF(W1090=1,W1088,W1088+V1092),V1092)</f>
        <v>0</v>
      </c>
      <c r="X1092" s="67">
        <f t="shared" ref="X1092" si="20579">IF(X1087&gt;0,IF(X1090=1,X1088,X1088+W1092),W1092)</f>
        <v>0</v>
      </c>
      <c r="Y1092" s="67">
        <f t="shared" ref="Y1092" si="20580">IF(Y1087&gt;0,IF(Y1090=1,Y1088,Y1088+X1092),X1092)</f>
        <v>0</v>
      </c>
      <c r="Z1092" s="67">
        <f t="shared" ref="Z1092" si="20581">IF(Z1087&gt;0,IF(Z1090=1,Z1088,Z1088+Y1092),Y1092)</f>
        <v>0</v>
      </c>
      <c r="AA1092" s="67">
        <f t="shared" ref="AA1092" si="20582">IF(AA1087&gt;0,IF(AA1090=1,AA1088,AA1088+Z1092),Z1092)</f>
        <v>0</v>
      </c>
      <c r="AB1092" s="67">
        <f t="shared" ref="AB1092" si="20583">IF(AB1087&gt;0,IF(AB1090=1,AB1088,AB1088+AA1092),AA1092)</f>
        <v>0</v>
      </c>
      <c r="AC1092" s="67">
        <f t="shared" ref="AC1092" si="20584">IF(AC1087&gt;0,IF(AC1090=1,AC1088,AC1088+AB1092),AB1092)</f>
        <v>0</v>
      </c>
      <c r="AD1092" s="67">
        <f t="shared" ref="AD1092" si="20585">IF(AD1087&gt;0,IF(AD1090=1,AD1088,AD1088+AC1092),AC1092)</f>
        <v>0</v>
      </c>
      <c r="AE1092" s="67">
        <f t="shared" ref="AE1092" si="20586">IF(AE1087&gt;0,IF(AE1090=1,AE1088,AE1088+AD1092),AD1092)</f>
        <v>0</v>
      </c>
      <c r="AF1092" s="67">
        <f t="shared" ref="AF1092" si="20587">IF(AF1087&gt;0,IF(AF1090=1,AF1088,AF1088+AE1092),AE1092)</f>
        <v>0</v>
      </c>
      <c r="AG1092" s="67">
        <f t="shared" ref="AG1092" si="20588">IF(AG1087&gt;0,IF(AG1090=1,AG1088,AG1088+AF1092),AF1092)</f>
        <v>0</v>
      </c>
      <c r="AH1092" s="67">
        <f t="shared" ref="AH1092" si="20589">IF(AH1087&gt;0,IF(AH1090=1,AH1088,AH1088+AG1092),AG1092)</f>
        <v>0</v>
      </c>
      <c r="AI1092" s="67">
        <f t="shared" ref="AI1092" si="20590">IF(AI1087&gt;0,IF(AI1090=1,AI1088,AI1088+AH1092),AH1092)</f>
        <v>0</v>
      </c>
      <c r="AJ1092" s="67">
        <f t="shared" ref="AJ1092" si="20591">IF(AJ1087&gt;0,IF(AJ1090=1,AJ1088,AJ1088+AI1092),AI1092)</f>
        <v>0</v>
      </c>
      <c r="AK1092" s="67">
        <f t="shared" ref="AK1092" si="20592">IF(AK1087&gt;0,IF(AK1090=1,AK1088,AK1088+AJ1092),AJ1092)</f>
        <v>0</v>
      </c>
      <c r="AL1092" s="67">
        <f t="shared" ref="AL1092" si="20593">IF(AL1087&gt;0,IF(AL1090=1,AL1088,AL1088+AK1092),AK1092)</f>
        <v>0</v>
      </c>
      <c r="AM1092" s="67">
        <f t="shared" ref="AM1092" si="20594">IF(AM1087&gt;0,IF(AM1090=1,AM1088,AM1088+AL1092),AL1092)</f>
        <v>0</v>
      </c>
      <c r="AN1092" s="67">
        <f t="shared" ref="AN1092" si="20595">IF(AN1087&gt;0,IF(AN1090=1,AN1088,AN1088+AM1092),AM1092)</f>
        <v>0</v>
      </c>
      <c r="AO1092" s="67">
        <f t="shared" ref="AO1092" si="20596">IF(AO1087&gt;0,IF(AO1090=1,AO1088,AO1088+AN1092),AN1092)</f>
        <v>0</v>
      </c>
      <c r="AP1092" s="67">
        <f t="shared" ref="AP1092" si="20597">IF(AP1087&gt;0,IF(AP1090=1,AP1088,AP1088+AO1092),AO1092)</f>
        <v>0</v>
      </c>
      <c r="AQ1092" s="67">
        <f t="shared" ref="AQ1092" si="20598">IF(AQ1087&gt;0,IF(AQ1090=1,AQ1088,AQ1088+AP1092),AP1092)</f>
        <v>0</v>
      </c>
      <c r="AR1092" s="67">
        <f t="shared" ref="AR1092" si="20599">IF(AR1087&gt;0,IF(AR1090=1,AR1088,AR1088+AQ1092),AQ1092)</f>
        <v>0</v>
      </c>
      <c r="AS1092" s="67">
        <f t="shared" ref="AS1092" si="20600">IF(AS1087&gt;0,IF(AS1090=1,AS1088,AS1088+AR1092),AR1092)</f>
        <v>0</v>
      </c>
      <c r="AT1092" s="67">
        <f t="shared" ref="AT1092" si="20601">IF(AT1087&gt;0,IF(AT1090=1,AT1088,AT1088+AS1092),AS1092)</f>
        <v>0</v>
      </c>
      <c r="AU1092" s="67">
        <f t="shared" ref="AU1092" si="20602">IF(AU1087&gt;0,IF(AU1090=1,AU1088,AU1088+AT1092),AT1092)</f>
        <v>0</v>
      </c>
      <c r="AV1092" s="67">
        <f t="shared" ref="AV1092" si="20603">IF(AV1087&gt;0,IF(AV1090=1,AV1088,AV1088+AU1092),AU1092)</f>
        <v>0</v>
      </c>
      <c r="AW1092" s="67">
        <f t="shared" ref="AW1092" si="20604">IF(AW1087&gt;0,IF(AW1090=1,AW1088,AW1088+AV1092),AV1092)</f>
        <v>0</v>
      </c>
      <c r="AX1092" s="67">
        <f t="shared" ref="AX1092" si="20605">IF(AX1087&gt;0,IF(AX1090=1,AX1088,AX1088+AW1092),AW1092)</f>
        <v>0</v>
      </c>
      <c r="AY1092" s="67">
        <f t="shared" ref="AY1092" si="20606">IF(AY1087&gt;0,IF(AY1090=1,AY1088,AY1088+AX1092),AX1092)</f>
        <v>0</v>
      </c>
      <c r="AZ1092" s="67">
        <f t="shared" ref="AZ1092" si="20607">IF(AZ1087&gt;0,IF(AZ1090=1,AZ1088,AZ1088+AY1092),AY1092)</f>
        <v>0</v>
      </c>
      <c r="BA1092" s="67">
        <f t="shared" ref="BA1092" si="20608">IF(BA1087&gt;0,IF(BA1090=1,BA1088,BA1088+AZ1092),AZ1092)</f>
        <v>0</v>
      </c>
      <c r="BB1092" s="67">
        <f t="shared" ref="BB1092" si="20609">IF(BB1087&gt;0,IF(BB1090=1,BB1088,BB1088+BA1092),BA1092)</f>
        <v>0</v>
      </c>
      <c r="BC1092" s="67">
        <f t="shared" ref="BC1092" si="20610">IF(BC1087&gt;0,IF(BC1090=1,BC1088,BC1088+BB1092),BB1092)</f>
        <v>0</v>
      </c>
      <c r="BD1092" s="67">
        <f t="shared" ref="BD1092" si="20611">IF(BD1087&gt;0,IF(BD1090=1,BD1088,BD1088+BC1092),BC1092)</f>
        <v>0</v>
      </c>
      <c r="BE1092" s="67">
        <f t="shared" ref="BE1092" si="20612">IF(BE1087&gt;0,IF(BE1090=1,BE1088,BE1088+BD1092),BD1092)</f>
        <v>0</v>
      </c>
      <c r="BF1092" s="67">
        <f t="shared" ref="BF1092" si="20613">IF(BF1087&gt;0,IF(BF1090=1,BF1088,BF1088+BE1092),BE1092)</f>
        <v>0</v>
      </c>
      <c r="BG1092" s="67">
        <f t="shared" ref="BG1092" si="20614">IF(BG1087&gt;0,IF(BG1090=1,BG1088,BG1088+BF1092),BF1092)</f>
        <v>0</v>
      </c>
      <c r="BH1092" s="67">
        <f t="shared" ref="BH1092" si="20615">IF(BH1087&gt;0,IF(BH1090=1,BH1088,BH1088+BG1092),BG1092)</f>
        <v>0</v>
      </c>
      <c r="BI1092" s="67">
        <f t="shared" ref="BI1092" si="20616">IF(BI1087&gt;0,IF(BI1090=1,BI1088,BI1088+BH1092),BH1092)</f>
        <v>0</v>
      </c>
      <c r="BJ1092" s="67">
        <f t="shared" ref="BJ1092" si="20617">IF(BJ1087&gt;0,IF(BJ1090=1,BJ1088,BJ1088+BI1092),BI1092)</f>
        <v>0</v>
      </c>
      <c r="BK1092" s="67">
        <f t="shared" ref="BK1092" si="20618">IF(BK1087&gt;0,IF(BK1090=1,BK1088,BK1088+BJ1092),BJ1092)</f>
        <v>0</v>
      </c>
      <c r="BL1092" s="67">
        <f t="shared" ref="BL1092" si="20619">IF(BL1087&gt;0,IF(BL1090=1,BL1088,BL1088+BK1092),BK1092)</f>
        <v>0</v>
      </c>
      <c r="BM1092" s="67">
        <f t="shared" ref="BM1092" si="20620">IF(BM1087&gt;0,IF(BM1090=1,BM1088,BM1088+BL1092),BL1092)</f>
        <v>0</v>
      </c>
      <c r="BN1092" s="362"/>
      <c r="BO1092" s="364"/>
      <c r="BP1092" s="366"/>
      <c r="BQ1092" s="366"/>
      <c r="BR1092" s="106"/>
      <c r="BS1092" s="106"/>
      <c r="BT1092" s="106"/>
      <c r="BU1092" s="106"/>
      <c r="BV1092" s="106"/>
      <c r="BW1092" s="106"/>
      <c r="BX1092" s="106"/>
      <c r="BY1092" s="106"/>
      <c r="BZ1092" s="106"/>
      <c r="CA1092" s="106"/>
      <c r="CB1092" s="106"/>
      <c r="CC1092" s="106"/>
      <c r="CD1092" s="106"/>
      <c r="CE1092" s="106"/>
      <c r="CF1092" s="106"/>
      <c r="CG1092" s="106"/>
    </row>
    <row r="1093" spans="1:85" s="245" customFormat="1" ht="41.5" hidden="1" customHeight="1" x14ac:dyDescent="0.35">
      <c r="A1093" s="243"/>
      <c r="B1093" s="128"/>
      <c r="C1093" s="80"/>
      <c r="D1093" s="80"/>
      <c r="E1093" s="80"/>
      <c r="F1093" s="80"/>
      <c r="G1093" s="80"/>
      <c r="H1093" s="80"/>
      <c r="I1093" s="80"/>
      <c r="J1093" s="80"/>
      <c r="K1093" s="80"/>
      <c r="L1093" s="80"/>
      <c r="M1093" s="64"/>
      <c r="N1093" s="7"/>
      <c r="O1093" s="192"/>
      <c r="P1093" s="106"/>
      <c r="Q1093" s="65" t="s">
        <v>162</v>
      </c>
      <c r="R1093" s="67">
        <f>R1095</f>
        <v>0</v>
      </c>
      <c r="S1093" s="67">
        <f t="shared" ref="S1093" si="20621">IF(S1090=1,S1095,S1095+R1093)</f>
        <v>0</v>
      </c>
      <c r="T1093" s="67">
        <f t="shared" ref="T1093" si="20622">IF(T1090=1,T1095,T1095+S1093)</f>
        <v>0</v>
      </c>
      <c r="U1093" s="67">
        <f t="shared" ref="U1093" si="20623">IF(U1090=1,U1095,U1095+T1093)</f>
        <v>0</v>
      </c>
      <c r="V1093" s="67">
        <f t="shared" ref="V1093" si="20624">IF(V1090=1,V1095,V1095+U1093)</f>
        <v>0</v>
      </c>
      <c r="W1093" s="67">
        <f t="shared" ref="W1093" si="20625">IF(W1090=1,W1095,W1095+V1093)</f>
        <v>0</v>
      </c>
      <c r="X1093" s="67">
        <f t="shared" ref="X1093" si="20626">IF(X1090=1,X1095,X1095+W1093)</f>
        <v>0</v>
      </c>
      <c r="Y1093" s="67">
        <f t="shared" ref="Y1093" si="20627">IF(Y1090=1,Y1095,Y1095+X1093)</f>
        <v>0</v>
      </c>
      <c r="Z1093" s="67">
        <f t="shared" ref="Z1093" si="20628">IF(Z1090=1,Z1095,Z1095+Y1093)</f>
        <v>0</v>
      </c>
      <c r="AA1093" s="67">
        <f t="shared" ref="AA1093" si="20629">IF(AA1090=1,AA1095,AA1095+Z1093)</f>
        <v>0</v>
      </c>
      <c r="AB1093" s="67">
        <f t="shared" ref="AB1093" si="20630">IF(AB1090=1,AB1095,AB1095+AA1093)</f>
        <v>0</v>
      </c>
      <c r="AC1093" s="67">
        <f t="shared" ref="AC1093" si="20631">IF(AC1090=1,AC1095,AC1095+AB1093)</f>
        <v>0</v>
      </c>
      <c r="AD1093" s="67">
        <f t="shared" ref="AD1093" si="20632">IF(AD1090=1,AD1095,AD1095+AC1093)</f>
        <v>0</v>
      </c>
      <c r="AE1093" s="67">
        <f t="shared" ref="AE1093" si="20633">IF(AE1090=1,AE1095,AE1095+AD1093)</f>
        <v>0</v>
      </c>
      <c r="AF1093" s="67">
        <f t="shared" ref="AF1093" si="20634">IF(AF1090=1,AF1095,AF1095+AE1093)</f>
        <v>0</v>
      </c>
      <c r="AG1093" s="67">
        <f t="shared" ref="AG1093" si="20635">IF(AG1090=1,AG1095,AG1095+AF1093)</f>
        <v>0</v>
      </c>
      <c r="AH1093" s="67">
        <f t="shared" ref="AH1093" si="20636">IF(AH1090=1,AH1095,AH1095+AG1093)</f>
        <v>0</v>
      </c>
      <c r="AI1093" s="67">
        <f t="shared" ref="AI1093" si="20637">IF(AI1090=1,AI1095,AI1095+AH1093)</f>
        <v>0</v>
      </c>
      <c r="AJ1093" s="67">
        <f t="shared" ref="AJ1093" si="20638">IF(AJ1090=1,AJ1095,AJ1095+AI1093)</f>
        <v>0</v>
      </c>
      <c r="AK1093" s="67">
        <f t="shared" ref="AK1093" si="20639">IF(AK1090=1,AK1095,AK1095+AJ1093)</f>
        <v>0</v>
      </c>
      <c r="AL1093" s="67">
        <f t="shared" ref="AL1093" si="20640">IF(AL1090=1,AL1095,AL1095+AK1093)</f>
        <v>0</v>
      </c>
      <c r="AM1093" s="67">
        <f t="shared" ref="AM1093" si="20641">IF(AM1090=1,AM1095,AM1095+AL1093)</f>
        <v>0</v>
      </c>
      <c r="AN1093" s="67">
        <f t="shared" ref="AN1093" si="20642">IF(AN1090=1,AN1095,AN1095+AM1093)</f>
        <v>0</v>
      </c>
      <c r="AO1093" s="67">
        <f t="shared" ref="AO1093" si="20643">IF(AO1090=1,AO1095,AO1095+AN1093)</f>
        <v>0</v>
      </c>
      <c r="AP1093" s="67">
        <f t="shared" ref="AP1093" si="20644">IF(AP1090=1,AP1095,AP1095+AO1093)</f>
        <v>0</v>
      </c>
      <c r="AQ1093" s="67">
        <f t="shared" ref="AQ1093" si="20645">IF(AQ1090=1,AQ1095,AQ1095+AP1093)</f>
        <v>0</v>
      </c>
      <c r="AR1093" s="67">
        <f t="shared" ref="AR1093" si="20646">IF(AR1090=1,AR1095,AR1095+AQ1093)</f>
        <v>0</v>
      </c>
      <c r="AS1093" s="67">
        <f t="shared" ref="AS1093" si="20647">IF(AS1090=1,AS1095,AS1095+AR1093)</f>
        <v>0</v>
      </c>
      <c r="AT1093" s="67">
        <f t="shared" ref="AT1093" si="20648">IF(AT1090=1,AT1095,AT1095+AS1093)</f>
        <v>0</v>
      </c>
      <c r="AU1093" s="67">
        <f t="shared" ref="AU1093" si="20649">IF(AU1090=1,AU1095,AU1095+AT1093)</f>
        <v>0</v>
      </c>
      <c r="AV1093" s="67">
        <f t="shared" ref="AV1093" si="20650">IF(AV1090=1,AV1095,AV1095+AU1093)</f>
        <v>0</v>
      </c>
      <c r="AW1093" s="67">
        <f t="shared" ref="AW1093" si="20651">IF(AW1090=1,AW1095,AW1095+AV1093)</f>
        <v>0</v>
      </c>
      <c r="AX1093" s="67">
        <f t="shared" ref="AX1093" si="20652">IF(AX1090=1,AX1095,AX1095+AW1093)</f>
        <v>0</v>
      </c>
      <c r="AY1093" s="67">
        <f t="shared" ref="AY1093" si="20653">IF(AY1090=1,AY1095,AY1095+AX1093)</f>
        <v>0</v>
      </c>
      <c r="AZ1093" s="67">
        <f t="shared" ref="AZ1093" si="20654">IF(AZ1090=1,AZ1095,AZ1095+AY1093)</f>
        <v>0</v>
      </c>
      <c r="BA1093" s="67">
        <f t="shared" ref="BA1093" si="20655">IF(BA1090=1,BA1095,BA1095+AZ1093)</f>
        <v>0</v>
      </c>
      <c r="BB1093" s="67">
        <f t="shared" ref="BB1093" si="20656">IF(BB1090=1,BB1095,BB1095+BA1093)</f>
        <v>0</v>
      </c>
      <c r="BC1093" s="67">
        <f t="shared" ref="BC1093" si="20657">IF(BC1090=1,BC1095,BC1095+BB1093)</f>
        <v>0</v>
      </c>
      <c r="BD1093" s="67">
        <f t="shared" ref="BD1093" si="20658">IF(BD1090=1,BD1095,BD1095+BC1093)</f>
        <v>0</v>
      </c>
      <c r="BE1093" s="67">
        <f t="shared" ref="BE1093" si="20659">IF(BE1090=1,BE1095,BE1095+BD1093)</f>
        <v>0</v>
      </c>
      <c r="BF1093" s="67">
        <f t="shared" ref="BF1093" si="20660">IF(BF1090=1,BF1095,BF1095+BE1093)</f>
        <v>0</v>
      </c>
      <c r="BG1093" s="67">
        <f t="shared" ref="BG1093" si="20661">IF(BG1090=1,BG1095,BG1095+BF1093)</f>
        <v>0</v>
      </c>
      <c r="BH1093" s="67">
        <f t="shared" ref="BH1093" si="20662">IF(BH1090=1,BH1095,BH1095+BG1093)</f>
        <v>0</v>
      </c>
      <c r="BI1093" s="67">
        <f t="shared" ref="BI1093" si="20663">IF(BI1090=1,BI1095,BI1095+BH1093)</f>
        <v>0</v>
      </c>
      <c r="BJ1093" s="67">
        <f t="shared" ref="BJ1093" si="20664">IF(BJ1090=1,BJ1095,BJ1095+BI1093)</f>
        <v>0</v>
      </c>
      <c r="BK1093" s="67">
        <f t="shared" ref="BK1093" si="20665">IF(BK1090=1,BK1095,BK1095+BJ1093)</f>
        <v>0</v>
      </c>
      <c r="BL1093" s="67">
        <f t="shared" ref="BL1093" si="20666">IF(BL1090=1,BL1095,BL1095+BK1093)</f>
        <v>0</v>
      </c>
      <c r="BM1093" s="67">
        <f t="shared" ref="BM1093" si="20667">IF(BM1090=1,BM1095,BM1095+BL1093)</f>
        <v>0</v>
      </c>
      <c r="BN1093" s="362"/>
      <c r="BO1093" s="364"/>
      <c r="BP1093" s="366"/>
      <c r="BQ1093" s="366"/>
      <c r="BR1093" s="106"/>
      <c r="BS1093" s="106"/>
      <c r="BT1093" s="106"/>
      <c r="BU1093" s="106"/>
      <c r="BV1093" s="106"/>
      <c r="BW1093" s="106"/>
      <c r="BX1093" s="106"/>
      <c r="BY1093" s="106"/>
      <c r="BZ1093" s="106"/>
      <c r="CA1093" s="106"/>
      <c r="CB1093" s="106"/>
      <c r="CC1093" s="106"/>
      <c r="CD1093" s="106"/>
      <c r="CE1093" s="106"/>
      <c r="CF1093" s="106"/>
      <c r="CG1093" s="106"/>
    </row>
    <row r="1094" spans="1:85" s="245" customFormat="1" ht="29" x14ac:dyDescent="0.35">
      <c r="A1094" s="243"/>
      <c r="B1094" s="128"/>
      <c r="C1094" s="80"/>
      <c r="D1094" s="80"/>
      <c r="E1094" s="80"/>
      <c r="F1094" s="80"/>
      <c r="G1094" s="80"/>
      <c r="H1094" s="80"/>
      <c r="I1094" s="80"/>
      <c r="J1094" s="80"/>
      <c r="K1094" s="80"/>
      <c r="L1094" s="80"/>
      <c r="M1094" s="64"/>
      <c r="N1094" s="7"/>
      <c r="O1094" s="192"/>
      <c r="P1094" s="106"/>
      <c r="Q1094" s="63" t="s">
        <v>160</v>
      </c>
      <c r="R1094" s="68">
        <f t="shared" ref="R1094:BM1094" si="20668">1720/12*R1087</f>
        <v>0</v>
      </c>
      <c r="S1094" s="68">
        <f t="shared" si="20668"/>
        <v>0</v>
      </c>
      <c r="T1094" s="68">
        <f t="shared" si="20668"/>
        <v>0</v>
      </c>
      <c r="U1094" s="68">
        <f t="shared" si="20668"/>
        <v>0</v>
      </c>
      <c r="V1094" s="68">
        <f t="shared" si="20668"/>
        <v>0</v>
      </c>
      <c r="W1094" s="68">
        <f t="shared" si="20668"/>
        <v>0</v>
      </c>
      <c r="X1094" s="68">
        <f t="shared" si="20668"/>
        <v>0</v>
      </c>
      <c r="Y1094" s="68">
        <f t="shared" si="20668"/>
        <v>0</v>
      </c>
      <c r="Z1094" s="68">
        <f t="shared" si="20668"/>
        <v>0</v>
      </c>
      <c r="AA1094" s="68">
        <f t="shared" si="20668"/>
        <v>0</v>
      </c>
      <c r="AB1094" s="68">
        <f t="shared" si="20668"/>
        <v>0</v>
      </c>
      <c r="AC1094" s="68">
        <f t="shared" si="20668"/>
        <v>0</v>
      </c>
      <c r="AD1094" s="68">
        <f t="shared" si="20668"/>
        <v>0</v>
      </c>
      <c r="AE1094" s="68">
        <f t="shared" si="20668"/>
        <v>0</v>
      </c>
      <c r="AF1094" s="68">
        <f t="shared" si="20668"/>
        <v>0</v>
      </c>
      <c r="AG1094" s="68">
        <f t="shared" si="20668"/>
        <v>0</v>
      </c>
      <c r="AH1094" s="68">
        <f t="shared" si="20668"/>
        <v>0</v>
      </c>
      <c r="AI1094" s="68">
        <f t="shared" si="20668"/>
        <v>0</v>
      </c>
      <c r="AJ1094" s="68">
        <f t="shared" si="20668"/>
        <v>0</v>
      </c>
      <c r="AK1094" s="68">
        <f t="shared" si="20668"/>
        <v>0</v>
      </c>
      <c r="AL1094" s="68">
        <f t="shared" si="20668"/>
        <v>0</v>
      </c>
      <c r="AM1094" s="68">
        <f t="shared" si="20668"/>
        <v>0</v>
      </c>
      <c r="AN1094" s="68">
        <f t="shared" si="20668"/>
        <v>0</v>
      </c>
      <c r="AO1094" s="68">
        <f t="shared" si="20668"/>
        <v>0</v>
      </c>
      <c r="AP1094" s="68">
        <f t="shared" si="20668"/>
        <v>0</v>
      </c>
      <c r="AQ1094" s="68">
        <f t="shared" si="20668"/>
        <v>0</v>
      </c>
      <c r="AR1094" s="68">
        <f t="shared" si="20668"/>
        <v>0</v>
      </c>
      <c r="AS1094" s="68">
        <f t="shared" si="20668"/>
        <v>0</v>
      </c>
      <c r="AT1094" s="68">
        <f t="shared" si="20668"/>
        <v>0</v>
      </c>
      <c r="AU1094" s="68">
        <f t="shared" si="20668"/>
        <v>0</v>
      </c>
      <c r="AV1094" s="68">
        <f t="shared" si="20668"/>
        <v>0</v>
      </c>
      <c r="AW1094" s="68">
        <f t="shared" si="20668"/>
        <v>0</v>
      </c>
      <c r="AX1094" s="68">
        <f t="shared" si="20668"/>
        <v>0</v>
      </c>
      <c r="AY1094" s="68">
        <f t="shared" si="20668"/>
        <v>0</v>
      </c>
      <c r="AZ1094" s="68">
        <f t="shared" si="20668"/>
        <v>0</v>
      </c>
      <c r="BA1094" s="68">
        <f t="shared" si="20668"/>
        <v>0</v>
      </c>
      <c r="BB1094" s="68">
        <f t="shared" si="20668"/>
        <v>0</v>
      </c>
      <c r="BC1094" s="68">
        <f t="shared" si="20668"/>
        <v>0</v>
      </c>
      <c r="BD1094" s="68">
        <f t="shared" si="20668"/>
        <v>0</v>
      </c>
      <c r="BE1094" s="68">
        <f t="shared" si="20668"/>
        <v>0</v>
      </c>
      <c r="BF1094" s="68">
        <f t="shared" si="20668"/>
        <v>0</v>
      </c>
      <c r="BG1094" s="68">
        <f t="shared" si="20668"/>
        <v>0</v>
      </c>
      <c r="BH1094" s="68">
        <f t="shared" si="20668"/>
        <v>0</v>
      </c>
      <c r="BI1094" s="68">
        <f t="shared" si="20668"/>
        <v>0</v>
      </c>
      <c r="BJ1094" s="68">
        <f t="shared" si="20668"/>
        <v>0</v>
      </c>
      <c r="BK1094" s="68">
        <f t="shared" si="20668"/>
        <v>0</v>
      </c>
      <c r="BL1094" s="68">
        <f t="shared" si="20668"/>
        <v>0</v>
      </c>
      <c r="BM1094" s="68">
        <f t="shared" si="20668"/>
        <v>0</v>
      </c>
      <c r="BN1094" s="362"/>
      <c r="BO1094" s="364"/>
      <c r="BP1094" s="366"/>
      <c r="BQ1094" s="366"/>
      <c r="BR1094" s="106"/>
      <c r="BS1094" s="106"/>
      <c r="BT1094" s="106"/>
      <c r="BU1094" s="106"/>
      <c r="BV1094" s="106"/>
      <c r="BW1094" s="106"/>
      <c r="BX1094" s="106"/>
      <c r="BY1094" s="106"/>
      <c r="BZ1094" s="106"/>
      <c r="CA1094" s="106"/>
      <c r="CB1094" s="106"/>
      <c r="CC1094" s="106"/>
      <c r="CD1094" s="106"/>
      <c r="CE1094" s="106"/>
      <c r="CF1094" s="106"/>
      <c r="CG1094" s="106"/>
    </row>
    <row r="1095" spans="1:85" s="245" customFormat="1" ht="29" x14ac:dyDescent="0.35">
      <c r="A1095" s="243"/>
      <c r="B1095" s="128"/>
      <c r="C1095" s="80"/>
      <c r="D1095" s="80"/>
      <c r="E1095" s="80"/>
      <c r="F1095" s="80"/>
      <c r="G1095" s="80"/>
      <c r="H1095" s="80"/>
      <c r="I1095" s="80"/>
      <c r="J1095" s="80"/>
      <c r="K1095" s="80"/>
      <c r="L1095" s="80"/>
      <c r="M1095" s="64"/>
      <c r="N1095" s="7"/>
      <c r="O1095" s="192"/>
      <c r="P1095" s="106"/>
      <c r="Q1095" s="63" t="s">
        <v>144</v>
      </c>
      <c r="R1095" s="68">
        <f>FLOOR(IF(OR(R1090=0,R1090=1),IF(R1088&gt;=R1094,R1094,R1088)+0.00000001,IF(R1092&gt;=R1091,R1091,R1092))+0.00000001,1)</f>
        <v>0</v>
      </c>
      <c r="S1095" s="68">
        <f t="shared" ref="S1095" si="20669">FLOOR(IF(OR(S1090=0,S1090=1),IF(S1094&gt;S1091,S1091,IF(S1088&gt;=S1094,S1094,S1088)+0.00000001),IF(S1092&gt;=S1091,S1091-R1093,S1092-R1093)+0.00000001),1)</f>
        <v>0</v>
      </c>
      <c r="T1095" s="68">
        <f t="shared" ref="T1095" si="20670">FLOOR(IF(OR(T1090=0,T1090=1),IF(T1094&gt;T1091,T1091,IF(T1088&gt;=T1094,T1094,T1088)+0.00000001),IF(T1092&gt;=T1091,T1091-S1093,T1092-S1093)+0.00000001),1)</f>
        <v>0</v>
      </c>
      <c r="U1095" s="68">
        <f t="shared" ref="U1095" si="20671">FLOOR(IF(OR(U1090=0,U1090=1),IF(U1094&gt;U1091,U1091,IF(U1088&gt;=U1094,U1094,U1088)+0.00000001),IF(U1092&gt;=U1091,U1091-T1093,U1092-T1093)+0.00000001),1)</f>
        <v>0</v>
      </c>
      <c r="V1095" s="68">
        <f t="shared" ref="V1095" si="20672">FLOOR(IF(OR(V1090=0,V1090=1),IF(V1094&gt;V1091,V1091,IF(V1088&gt;=V1094,V1094,V1088)+0.00000001),IF(V1092&gt;=V1091,V1091-U1093,V1092-U1093)+0.00000001),1)</f>
        <v>0</v>
      </c>
      <c r="W1095" s="68">
        <f t="shared" ref="W1095" si="20673">FLOOR(IF(OR(W1090=0,W1090=1),IF(W1094&gt;W1091,W1091,IF(W1088&gt;=W1094,W1094,W1088)+0.00000001),IF(W1092&gt;=W1091,W1091-V1093,W1092-V1093)+0.00000001),1)</f>
        <v>0</v>
      </c>
      <c r="X1095" s="68">
        <f t="shared" ref="X1095" si="20674">FLOOR(IF(OR(X1090=0,X1090=1),IF(X1094&gt;X1091,X1091,IF(X1088&gt;=X1094,X1094,X1088)+0.00000001),IF(X1092&gt;=X1091,X1091-W1093,X1092-W1093)+0.00000001),1)</f>
        <v>0</v>
      </c>
      <c r="Y1095" s="68">
        <f t="shared" ref="Y1095" si="20675">FLOOR(IF(OR(Y1090=0,Y1090=1),IF(Y1094&gt;Y1091,Y1091,IF(Y1088&gt;=Y1094,Y1094,Y1088)+0.00000001),IF(Y1092&gt;=Y1091,Y1091-X1093,Y1092-X1093)+0.00000001),1)</f>
        <v>0</v>
      </c>
      <c r="Z1095" s="68">
        <f t="shared" ref="Z1095" si="20676">FLOOR(IF(OR(Z1090=0,Z1090=1),IF(Z1094&gt;Z1091,Z1091,IF(Z1088&gt;=Z1094,Z1094,Z1088)+0.00000001),IF(Z1092&gt;=Z1091,Z1091-Y1093,Z1092-Y1093)+0.00000001),1)</f>
        <v>0</v>
      </c>
      <c r="AA1095" s="68">
        <f t="shared" ref="AA1095" si="20677">FLOOR(IF(OR(AA1090=0,AA1090=1),IF(AA1094&gt;AA1091,AA1091,IF(AA1088&gt;=AA1094,AA1094,AA1088)+0.00000001),IF(AA1092&gt;=AA1091,AA1091-Z1093,AA1092-Z1093)+0.00000001),1)</f>
        <v>0</v>
      </c>
      <c r="AB1095" s="68">
        <f t="shared" ref="AB1095" si="20678">FLOOR(IF(OR(AB1090=0,AB1090=1),IF(AB1094&gt;AB1091,AB1091,IF(AB1088&gt;=AB1094,AB1094,AB1088)+0.00000001),IF(AB1092&gt;=AB1091,AB1091-AA1093,AB1092-AA1093)+0.00000001),1)</f>
        <v>0</v>
      </c>
      <c r="AC1095" s="68">
        <f t="shared" ref="AC1095" si="20679">FLOOR(IF(OR(AC1090=0,AC1090=1),IF(AC1094&gt;AC1091,AC1091,IF(AC1088&gt;=AC1094,AC1094,AC1088)+0.00000001),IF(AC1092&gt;=AC1091,AC1091-AB1093,AC1092-AB1093)+0.00000001),1)</f>
        <v>0</v>
      </c>
      <c r="AD1095" s="68">
        <f t="shared" ref="AD1095" si="20680">FLOOR(IF(OR(AD1090=0,AD1090=1),IF(AD1094&gt;AD1091,AD1091,IF(AD1088&gt;=AD1094,AD1094,AD1088)+0.00000001),IF(AD1092&gt;=AD1091,AD1091-AC1093,AD1092-AC1093)+0.00000001),1)</f>
        <v>0</v>
      </c>
      <c r="AE1095" s="68">
        <f t="shared" ref="AE1095" si="20681">FLOOR(IF(OR(AE1090=0,AE1090=1),IF(AE1094&gt;AE1091,AE1091,IF(AE1088&gt;=AE1094,AE1094,AE1088)+0.00000001),IF(AE1092&gt;=AE1091,AE1091-AD1093,AE1092-AD1093)+0.00000001),1)</f>
        <v>0</v>
      </c>
      <c r="AF1095" s="68">
        <f t="shared" ref="AF1095" si="20682">FLOOR(IF(OR(AF1090=0,AF1090=1),IF(AF1094&gt;AF1091,AF1091,IF(AF1088&gt;=AF1094,AF1094,AF1088)+0.00000001),IF(AF1092&gt;=AF1091,AF1091-AE1093,AF1092-AE1093)+0.00000001),1)</f>
        <v>0</v>
      </c>
      <c r="AG1095" s="68">
        <f t="shared" ref="AG1095" si="20683">FLOOR(IF(OR(AG1090=0,AG1090=1),IF(AG1094&gt;AG1091,AG1091,IF(AG1088&gt;=AG1094,AG1094,AG1088)+0.00000001),IF(AG1092&gt;=AG1091,AG1091-AF1093,AG1092-AF1093)+0.00000001),1)</f>
        <v>0</v>
      </c>
      <c r="AH1095" s="68">
        <f t="shared" ref="AH1095" si="20684">FLOOR(IF(OR(AH1090=0,AH1090=1),IF(AH1094&gt;AH1091,AH1091,IF(AH1088&gt;=AH1094,AH1094,AH1088)+0.00000001),IF(AH1092&gt;=AH1091,AH1091-AG1093,AH1092-AG1093)+0.00000001),1)</f>
        <v>0</v>
      </c>
      <c r="AI1095" s="68">
        <f t="shared" ref="AI1095" si="20685">FLOOR(IF(OR(AI1090=0,AI1090=1),IF(AI1094&gt;AI1091,AI1091,IF(AI1088&gt;=AI1094,AI1094,AI1088)+0.00000001),IF(AI1092&gt;=AI1091,AI1091-AH1093,AI1092-AH1093)+0.00000001),1)</f>
        <v>0</v>
      </c>
      <c r="AJ1095" s="68">
        <f t="shared" ref="AJ1095" si="20686">FLOOR(IF(OR(AJ1090=0,AJ1090=1),IF(AJ1094&gt;AJ1091,AJ1091,IF(AJ1088&gt;=AJ1094,AJ1094,AJ1088)+0.00000001),IF(AJ1092&gt;=AJ1091,AJ1091-AI1093,AJ1092-AI1093)+0.00000001),1)</f>
        <v>0</v>
      </c>
      <c r="AK1095" s="68">
        <f t="shared" ref="AK1095" si="20687">FLOOR(IF(OR(AK1090=0,AK1090=1),IF(AK1094&gt;AK1091,AK1091,IF(AK1088&gt;=AK1094,AK1094,AK1088)+0.00000001),IF(AK1092&gt;=AK1091,AK1091-AJ1093,AK1092-AJ1093)+0.00000001),1)</f>
        <v>0</v>
      </c>
      <c r="AL1095" s="68">
        <f t="shared" ref="AL1095" si="20688">FLOOR(IF(OR(AL1090=0,AL1090=1),IF(AL1094&gt;AL1091,AL1091,IF(AL1088&gt;=AL1094,AL1094,AL1088)+0.00000001),IF(AL1092&gt;=AL1091,AL1091-AK1093,AL1092-AK1093)+0.00000001),1)</f>
        <v>0</v>
      </c>
      <c r="AM1095" s="68">
        <f t="shared" ref="AM1095" si="20689">FLOOR(IF(OR(AM1090=0,AM1090=1),IF(AM1094&gt;AM1091,AM1091,IF(AM1088&gt;=AM1094,AM1094,AM1088)+0.00000001),IF(AM1092&gt;=AM1091,AM1091-AL1093,AM1092-AL1093)+0.00000001),1)</f>
        <v>0</v>
      </c>
      <c r="AN1095" s="68">
        <f t="shared" ref="AN1095" si="20690">FLOOR(IF(OR(AN1090=0,AN1090=1),IF(AN1094&gt;AN1091,AN1091,IF(AN1088&gt;=AN1094,AN1094,AN1088)+0.00000001),IF(AN1092&gt;=AN1091,AN1091-AM1093,AN1092-AM1093)+0.00000001),1)</f>
        <v>0</v>
      </c>
      <c r="AO1095" s="68">
        <f t="shared" ref="AO1095" si="20691">FLOOR(IF(OR(AO1090=0,AO1090=1),IF(AO1094&gt;AO1091,AO1091,IF(AO1088&gt;=AO1094,AO1094,AO1088)+0.00000001),IF(AO1092&gt;=AO1091,AO1091-AN1093,AO1092-AN1093)+0.00000001),1)</f>
        <v>0</v>
      </c>
      <c r="AP1095" s="68">
        <f t="shared" ref="AP1095" si="20692">FLOOR(IF(OR(AP1090=0,AP1090=1),IF(AP1094&gt;AP1091,AP1091,IF(AP1088&gt;=AP1094,AP1094,AP1088)+0.00000001),IF(AP1092&gt;=AP1091,AP1091-AO1093,AP1092-AO1093)+0.00000001),1)</f>
        <v>0</v>
      </c>
      <c r="AQ1095" s="68">
        <f t="shared" ref="AQ1095" si="20693">FLOOR(IF(OR(AQ1090=0,AQ1090=1),IF(AQ1094&gt;AQ1091,AQ1091,IF(AQ1088&gt;=AQ1094,AQ1094,AQ1088)+0.00000001),IF(AQ1092&gt;=AQ1091,AQ1091-AP1093,AQ1092-AP1093)+0.00000001),1)</f>
        <v>0</v>
      </c>
      <c r="AR1095" s="68">
        <f t="shared" ref="AR1095" si="20694">FLOOR(IF(OR(AR1090=0,AR1090=1),IF(AR1094&gt;AR1091,AR1091,IF(AR1088&gt;=AR1094,AR1094,AR1088)+0.00000001),IF(AR1092&gt;=AR1091,AR1091-AQ1093,AR1092-AQ1093)+0.00000001),1)</f>
        <v>0</v>
      </c>
      <c r="AS1095" s="68">
        <f t="shared" ref="AS1095" si="20695">FLOOR(IF(OR(AS1090=0,AS1090=1),IF(AS1094&gt;AS1091,AS1091,IF(AS1088&gt;=AS1094,AS1094,AS1088)+0.00000001),IF(AS1092&gt;=AS1091,AS1091-AR1093,AS1092-AR1093)+0.00000001),1)</f>
        <v>0</v>
      </c>
      <c r="AT1095" s="68">
        <f t="shared" ref="AT1095" si="20696">FLOOR(IF(OR(AT1090=0,AT1090=1),IF(AT1094&gt;AT1091,AT1091,IF(AT1088&gt;=AT1094,AT1094,AT1088)+0.00000001),IF(AT1092&gt;=AT1091,AT1091-AS1093,AT1092-AS1093)+0.00000001),1)</f>
        <v>0</v>
      </c>
      <c r="AU1095" s="68">
        <f t="shared" ref="AU1095" si="20697">FLOOR(IF(OR(AU1090=0,AU1090=1),IF(AU1094&gt;AU1091,AU1091,IF(AU1088&gt;=AU1094,AU1094,AU1088)+0.00000001),IF(AU1092&gt;=AU1091,AU1091-AT1093,AU1092-AT1093)+0.00000001),1)</f>
        <v>0</v>
      </c>
      <c r="AV1095" s="68">
        <f t="shared" ref="AV1095" si="20698">FLOOR(IF(OR(AV1090=0,AV1090=1),IF(AV1094&gt;AV1091,AV1091,IF(AV1088&gt;=AV1094,AV1094,AV1088)+0.00000001),IF(AV1092&gt;=AV1091,AV1091-AU1093,AV1092-AU1093)+0.00000001),1)</f>
        <v>0</v>
      </c>
      <c r="AW1095" s="68">
        <f t="shared" ref="AW1095" si="20699">FLOOR(IF(OR(AW1090=0,AW1090=1),IF(AW1094&gt;AW1091,AW1091,IF(AW1088&gt;=AW1094,AW1094,AW1088)+0.00000001),IF(AW1092&gt;=AW1091,AW1091-AV1093,AW1092-AV1093)+0.00000001),1)</f>
        <v>0</v>
      </c>
      <c r="AX1095" s="68">
        <f t="shared" ref="AX1095" si="20700">FLOOR(IF(OR(AX1090=0,AX1090=1),IF(AX1094&gt;AX1091,AX1091,IF(AX1088&gt;=AX1094,AX1094,AX1088)+0.00000001),IF(AX1092&gt;=AX1091,AX1091-AW1093,AX1092-AW1093)+0.00000001),1)</f>
        <v>0</v>
      </c>
      <c r="AY1095" s="68">
        <f t="shared" ref="AY1095" si="20701">FLOOR(IF(OR(AY1090=0,AY1090=1),IF(AY1094&gt;AY1091,AY1091,IF(AY1088&gt;=AY1094,AY1094,AY1088)+0.00000001),IF(AY1092&gt;=AY1091,AY1091-AX1093,AY1092-AX1093)+0.00000001),1)</f>
        <v>0</v>
      </c>
      <c r="AZ1095" s="68">
        <f t="shared" ref="AZ1095" si="20702">FLOOR(IF(OR(AZ1090=0,AZ1090=1),IF(AZ1094&gt;AZ1091,AZ1091,IF(AZ1088&gt;=AZ1094,AZ1094,AZ1088)+0.00000001),IF(AZ1092&gt;=AZ1091,AZ1091-AY1093,AZ1092-AY1093)+0.00000001),1)</f>
        <v>0</v>
      </c>
      <c r="BA1095" s="68">
        <f t="shared" ref="BA1095" si="20703">FLOOR(IF(OR(BA1090=0,BA1090=1),IF(BA1094&gt;BA1091,BA1091,IF(BA1088&gt;=BA1094,BA1094,BA1088)+0.00000001),IF(BA1092&gt;=BA1091,BA1091-AZ1093,BA1092-AZ1093)+0.00000001),1)</f>
        <v>0</v>
      </c>
      <c r="BB1095" s="68">
        <f t="shared" ref="BB1095" si="20704">FLOOR(IF(OR(BB1090=0,BB1090=1),IF(BB1094&gt;BB1091,BB1091,IF(BB1088&gt;=BB1094,BB1094,BB1088)+0.00000001),IF(BB1092&gt;=BB1091,BB1091-BA1093,BB1092-BA1093)+0.00000001),1)</f>
        <v>0</v>
      </c>
      <c r="BC1095" s="68">
        <f t="shared" ref="BC1095" si="20705">FLOOR(IF(OR(BC1090=0,BC1090=1),IF(BC1094&gt;BC1091,BC1091,IF(BC1088&gt;=BC1094,BC1094,BC1088)+0.00000001),IF(BC1092&gt;=BC1091,BC1091-BB1093,BC1092-BB1093)+0.00000001),1)</f>
        <v>0</v>
      </c>
      <c r="BD1095" s="68">
        <f t="shared" ref="BD1095" si="20706">FLOOR(IF(OR(BD1090=0,BD1090=1),IF(BD1094&gt;BD1091,BD1091,IF(BD1088&gt;=BD1094,BD1094,BD1088)+0.00000001),IF(BD1092&gt;=BD1091,BD1091-BC1093,BD1092-BC1093)+0.00000001),1)</f>
        <v>0</v>
      </c>
      <c r="BE1095" s="68">
        <f t="shared" ref="BE1095" si="20707">FLOOR(IF(OR(BE1090=0,BE1090=1),IF(BE1094&gt;BE1091,BE1091,IF(BE1088&gt;=BE1094,BE1094,BE1088)+0.00000001),IF(BE1092&gt;=BE1091,BE1091-BD1093,BE1092-BD1093)+0.00000001),1)</f>
        <v>0</v>
      </c>
      <c r="BF1095" s="68">
        <f t="shared" ref="BF1095" si="20708">FLOOR(IF(OR(BF1090=0,BF1090=1),IF(BF1094&gt;BF1091,BF1091,IF(BF1088&gt;=BF1094,BF1094,BF1088)+0.00000001),IF(BF1092&gt;=BF1091,BF1091-BE1093,BF1092-BE1093)+0.00000001),1)</f>
        <v>0</v>
      </c>
      <c r="BG1095" s="68">
        <f t="shared" ref="BG1095" si="20709">FLOOR(IF(OR(BG1090=0,BG1090=1),IF(BG1094&gt;BG1091,BG1091,IF(BG1088&gt;=BG1094,BG1094,BG1088)+0.00000001),IF(BG1092&gt;=BG1091,BG1091-BF1093,BG1092-BF1093)+0.00000001),1)</f>
        <v>0</v>
      </c>
      <c r="BH1095" s="68">
        <f t="shared" ref="BH1095" si="20710">FLOOR(IF(OR(BH1090=0,BH1090=1),IF(BH1094&gt;BH1091,BH1091,IF(BH1088&gt;=BH1094,BH1094,BH1088)+0.00000001),IF(BH1092&gt;=BH1091,BH1091-BG1093,BH1092-BG1093)+0.00000001),1)</f>
        <v>0</v>
      </c>
      <c r="BI1095" s="68">
        <f t="shared" ref="BI1095" si="20711">FLOOR(IF(OR(BI1090=0,BI1090=1),IF(BI1094&gt;BI1091,BI1091,IF(BI1088&gt;=BI1094,BI1094,BI1088)+0.00000001),IF(BI1092&gt;=BI1091,BI1091-BH1093,BI1092-BH1093)+0.00000001),1)</f>
        <v>0</v>
      </c>
      <c r="BJ1095" s="68">
        <f t="shared" ref="BJ1095" si="20712">FLOOR(IF(OR(BJ1090=0,BJ1090=1),IF(BJ1094&gt;BJ1091,BJ1091,IF(BJ1088&gt;=BJ1094,BJ1094,BJ1088)+0.00000001),IF(BJ1092&gt;=BJ1091,BJ1091-BI1093,BJ1092-BI1093)+0.00000001),1)</f>
        <v>0</v>
      </c>
      <c r="BK1095" s="68">
        <f t="shared" ref="BK1095" si="20713">FLOOR(IF(OR(BK1090=0,BK1090=1),IF(BK1094&gt;BK1091,BK1091,IF(BK1088&gt;=BK1094,BK1094,BK1088)+0.00000001),IF(BK1092&gt;=BK1091,BK1091-BJ1093,BK1092-BJ1093)+0.00000001),1)</f>
        <v>0</v>
      </c>
      <c r="BL1095" s="68">
        <f t="shared" ref="BL1095" si="20714">FLOOR(IF(OR(BL1090=0,BL1090=1),IF(BL1094&gt;BL1091,BL1091,IF(BL1088&gt;=BL1094,BL1094,BL1088)+0.00000001),IF(BL1092&gt;=BL1091,BL1091-BK1093,BL1092-BK1093)+0.00000001),1)</f>
        <v>0</v>
      </c>
      <c r="BM1095" s="68">
        <f t="shared" ref="BM1095" si="20715">FLOOR(IF(OR(BM1090=0,BM1090=1),IF(BM1094&gt;BM1091,BM1091,IF(BM1088&gt;=BM1094,BM1094,BM1088)+0.00000001),IF(BM1092&gt;=BM1091,BM1091-BL1093,BM1092-BL1093)+0.00000001),1)</f>
        <v>0</v>
      </c>
      <c r="BN1095" s="362"/>
      <c r="BO1095" s="364"/>
      <c r="BP1095" s="366"/>
      <c r="BQ1095" s="366"/>
      <c r="BR1095" s="106"/>
      <c r="BS1095" s="106"/>
      <c r="BT1095" s="106"/>
      <c r="BU1095" s="106"/>
      <c r="BV1095" s="106"/>
      <c r="BW1095" s="106"/>
      <c r="BX1095" s="106"/>
      <c r="BY1095" s="106"/>
      <c r="BZ1095" s="106"/>
      <c r="CA1095" s="106"/>
      <c r="CB1095" s="106"/>
      <c r="CC1095" s="106"/>
      <c r="CD1095" s="106"/>
      <c r="CE1095" s="106"/>
      <c r="CF1095" s="106"/>
      <c r="CG1095" s="106"/>
    </row>
    <row r="1096" spans="1:85" s="245" customFormat="1" ht="25.4" customHeight="1" thickBot="1" x14ac:dyDescent="0.4">
      <c r="A1096" s="243"/>
      <c r="B1096" s="129"/>
      <c r="C1096" s="69"/>
      <c r="D1096" s="69"/>
      <c r="E1096" s="69"/>
      <c r="F1096" s="69"/>
      <c r="G1096" s="69"/>
      <c r="H1096" s="69"/>
      <c r="I1096" s="69"/>
      <c r="J1096" s="69"/>
      <c r="K1096" s="69"/>
      <c r="L1096" s="69"/>
      <c r="M1096" s="70"/>
      <c r="N1096" s="7"/>
      <c r="O1096" s="193"/>
      <c r="P1096" s="106"/>
      <c r="Q1096" s="216" t="s">
        <v>145</v>
      </c>
      <c r="R1096" s="72">
        <f>IF($J1087="Ano",R1095*'Podpůrná data'!$B$5,R1095*'Podpůrná data'!$B$3)</f>
        <v>0</v>
      </c>
      <c r="S1096" s="72">
        <f>IF($J1087="Ano",S1095*'Podpůrná data'!$B$5,S1095*'Podpůrná data'!$B$3)</f>
        <v>0</v>
      </c>
      <c r="T1096" s="72">
        <f>IF($J1087="Ano",T1095*'Podpůrná data'!$B$5,T1095*'Podpůrná data'!$B$3)</f>
        <v>0</v>
      </c>
      <c r="U1096" s="72">
        <f>IF($J1087="Ano",U1095*'Podpůrná data'!$B$5,U1095*'Podpůrná data'!$B$3)</f>
        <v>0</v>
      </c>
      <c r="V1096" s="72">
        <f>IF($J1087="Ano",V1095*'Podpůrná data'!$B$5,V1095*'Podpůrná data'!$B$3)</f>
        <v>0</v>
      </c>
      <c r="W1096" s="72">
        <f>IF($J1087="Ano",W1095*'Podpůrná data'!$B$5,W1095*'Podpůrná data'!$B$3)</f>
        <v>0</v>
      </c>
      <c r="X1096" s="72">
        <f>IF($J1087="Ano",X1095*'Podpůrná data'!$B$5,X1095*'Podpůrná data'!$B$3)</f>
        <v>0</v>
      </c>
      <c r="Y1096" s="72">
        <f>IF($J1087="Ano",Y1095*'Podpůrná data'!$B$5,Y1095*'Podpůrná data'!$B$3)</f>
        <v>0</v>
      </c>
      <c r="Z1096" s="72">
        <f>IF($J1087="Ano",Z1095*'Podpůrná data'!$B$5,Z1095*'Podpůrná data'!$B$3)</f>
        <v>0</v>
      </c>
      <c r="AA1096" s="72">
        <f>IF($J1087="Ano",AA1095*'Podpůrná data'!$B$5,AA1095*'Podpůrná data'!$B$3)</f>
        <v>0</v>
      </c>
      <c r="AB1096" s="72">
        <f>IF($J1087="Ano",AB1095*'Podpůrná data'!$B$5,AB1095*'Podpůrná data'!$B$3)</f>
        <v>0</v>
      </c>
      <c r="AC1096" s="72">
        <f>IF($J1087="Ano",AC1095*'Podpůrná data'!$B$5,AC1095*'Podpůrná data'!$B$3)</f>
        <v>0</v>
      </c>
      <c r="AD1096" s="72">
        <f>IF($J1087="Ano",AD1095*'Podpůrná data'!$B$5,AD1095*'Podpůrná data'!$B$3)</f>
        <v>0</v>
      </c>
      <c r="AE1096" s="72">
        <f>IF($J1087="Ano",AE1095*'Podpůrná data'!$B$5,AE1095*'Podpůrná data'!$B$3)</f>
        <v>0</v>
      </c>
      <c r="AF1096" s="72">
        <f>IF($J1087="Ano",AF1095*'Podpůrná data'!$B$5,AF1095*'Podpůrná data'!$B$3)</f>
        <v>0</v>
      </c>
      <c r="AG1096" s="72">
        <f>IF($J1087="Ano",AG1095*'Podpůrná data'!$B$5,AG1095*'Podpůrná data'!$B$3)</f>
        <v>0</v>
      </c>
      <c r="AH1096" s="72">
        <f>IF($J1087="Ano",AH1095*'Podpůrná data'!$B$5,AH1095*'Podpůrná data'!$B$3)</f>
        <v>0</v>
      </c>
      <c r="AI1096" s="72">
        <f>IF($J1087="Ano",AI1095*'Podpůrná data'!$B$5,AI1095*'Podpůrná data'!$B$3)</f>
        <v>0</v>
      </c>
      <c r="AJ1096" s="72">
        <f>IF($J1087="Ano",AJ1095*'Podpůrná data'!$B$5,AJ1095*'Podpůrná data'!$B$3)</f>
        <v>0</v>
      </c>
      <c r="AK1096" s="72">
        <f>IF($J1087="Ano",AK1095*'Podpůrná data'!$B$5,AK1095*'Podpůrná data'!$B$3)</f>
        <v>0</v>
      </c>
      <c r="AL1096" s="72">
        <f>IF($J1087="Ano",AL1095*'Podpůrná data'!$B$5,AL1095*'Podpůrná data'!$B$3)</f>
        <v>0</v>
      </c>
      <c r="AM1096" s="72">
        <f>IF($J1087="Ano",AM1095*'Podpůrná data'!$B$5,AM1095*'Podpůrná data'!$B$3)</f>
        <v>0</v>
      </c>
      <c r="AN1096" s="72">
        <f>IF($J1087="Ano",AN1095*'Podpůrná data'!$B$5,AN1095*'Podpůrná data'!$B$3)</f>
        <v>0</v>
      </c>
      <c r="AO1096" s="72">
        <f>IF($J1087="Ano",AO1095*'Podpůrná data'!$B$5,AO1095*'Podpůrná data'!$B$3)</f>
        <v>0</v>
      </c>
      <c r="AP1096" s="72">
        <f>IF($J1087="Ano",AP1095*'Podpůrná data'!$B$5,AP1095*'Podpůrná data'!$B$3)</f>
        <v>0</v>
      </c>
      <c r="AQ1096" s="72">
        <f>IF($J1087="Ano",AQ1095*'Podpůrná data'!$B$5,AQ1095*'Podpůrná data'!$B$3)</f>
        <v>0</v>
      </c>
      <c r="AR1096" s="72">
        <f>IF($J1087="Ano",AR1095*'Podpůrná data'!$B$5,AR1095*'Podpůrná data'!$B$3)</f>
        <v>0</v>
      </c>
      <c r="AS1096" s="72">
        <f>IF($J1087="Ano",AS1095*'Podpůrná data'!$B$5,AS1095*'Podpůrná data'!$B$3)</f>
        <v>0</v>
      </c>
      <c r="AT1096" s="72">
        <f>IF($J1087="Ano",AT1095*'Podpůrná data'!$B$5,AT1095*'Podpůrná data'!$B$3)</f>
        <v>0</v>
      </c>
      <c r="AU1096" s="72">
        <f>IF($J1087="Ano",AU1095*'Podpůrná data'!$B$5,AU1095*'Podpůrná data'!$B$3)</f>
        <v>0</v>
      </c>
      <c r="AV1096" s="72">
        <f>IF($J1087="Ano",AV1095*'Podpůrná data'!$B$5,AV1095*'Podpůrná data'!$B$3)</f>
        <v>0</v>
      </c>
      <c r="AW1096" s="72">
        <f>IF($J1087="Ano",AW1095*'Podpůrná data'!$B$5,AW1095*'Podpůrná data'!$B$3)</f>
        <v>0</v>
      </c>
      <c r="AX1096" s="72">
        <f>IF($J1087="Ano",AX1095*'Podpůrná data'!$B$5,AX1095*'Podpůrná data'!$B$3)</f>
        <v>0</v>
      </c>
      <c r="AY1096" s="72">
        <f>IF($J1087="Ano",AY1095*'Podpůrná data'!$B$5,AY1095*'Podpůrná data'!$B$3)</f>
        <v>0</v>
      </c>
      <c r="AZ1096" s="72">
        <f>IF($J1087="Ano",AZ1095*'Podpůrná data'!$B$5,AZ1095*'Podpůrná data'!$B$3)</f>
        <v>0</v>
      </c>
      <c r="BA1096" s="72">
        <f>IF($J1087="Ano",BA1095*'Podpůrná data'!$B$5,BA1095*'Podpůrná data'!$B$3)</f>
        <v>0</v>
      </c>
      <c r="BB1096" s="72">
        <f>IF($J1087="Ano",BB1095*'Podpůrná data'!$B$5,BB1095*'Podpůrná data'!$B$3)</f>
        <v>0</v>
      </c>
      <c r="BC1096" s="72">
        <f>IF($J1087="Ano",BC1095*'Podpůrná data'!$B$5,BC1095*'Podpůrná data'!$B$3)</f>
        <v>0</v>
      </c>
      <c r="BD1096" s="72">
        <f>IF($J1087="Ano",BD1095*'Podpůrná data'!$B$5,BD1095*'Podpůrná data'!$B$3)</f>
        <v>0</v>
      </c>
      <c r="BE1096" s="72">
        <f>IF($J1087="Ano",BE1095*'Podpůrná data'!$B$5,BE1095*'Podpůrná data'!$B$3)</f>
        <v>0</v>
      </c>
      <c r="BF1096" s="72">
        <f>IF($J1087="Ano",BF1095*'Podpůrná data'!$B$5,BF1095*'Podpůrná data'!$B$3)</f>
        <v>0</v>
      </c>
      <c r="BG1096" s="72">
        <f>IF($J1087="Ano",BG1095*'Podpůrná data'!$B$5,BG1095*'Podpůrná data'!$B$3)</f>
        <v>0</v>
      </c>
      <c r="BH1096" s="72">
        <f>IF($J1087="Ano",BH1095*'Podpůrná data'!$B$5,BH1095*'Podpůrná data'!$B$3)</f>
        <v>0</v>
      </c>
      <c r="BI1096" s="72">
        <f>IF($J1087="Ano",BI1095*'Podpůrná data'!$B$5,BI1095*'Podpůrná data'!$B$3)</f>
        <v>0</v>
      </c>
      <c r="BJ1096" s="72">
        <f>IF($J1087="Ano",BJ1095*'Podpůrná data'!$B$5,BJ1095*'Podpůrná data'!$B$3)</f>
        <v>0</v>
      </c>
      <c r="BK1096" s="72">
        <f>IF($J1087="Ano",BK1095*'Podpůrná data'!$B$5,BK1095*'Podpůrná data'!$B$3)</f>
        <v>0</v>
      </c>
      <c r="BL1096" s="72">
        <f>IF($J1087="Ano",BL1095*'Podpůrná data'!$B$5,BL1095*'Podpůrná data'!$B$3)</f>
        <v>0</v>
      </c>
      <c r="BM1096" s="72">
        <f>IF($J1087="Ano",BM1095*'Podpůrná data'!$B$5,BM1095*'Podpůrná data'!$B$3)</f>
        <v>0</v>
      </c>
      <c r="BN1096" s="363"/>
      <c r="BO1096" s="365"/>
      <c r="BP1096" s="367"/>
      <c r="BQ1096" s="367"/>
      <c r="BR1096" s="106"/>
      <c r="BS1096" s="178">
        <f>SUMIFS($R1096:$BM1096,$R1086:$BM1086,"1. ZoR")</f>
        <v>0</v>
      </c>
      <c r="BT1096" s="178">
        <f>SUMIFS($R1096:$BM1096,$R1086:$BM1086,"2. ZoR")</f>
        <v>0</v>
      </c>
      <c r="BU1096" s="178">
        <f>SUMIFS($R1096:$BM1096,$R1086:$BM1086,"3. ZoR")</f>
        <v>0</v>
      </c>
      <c r="BV1096" s="178">
        <f>SUMIFS($R1096:$BM1096,$R1086:$BM1086,"4. ZoR")</f>
        <v>0</v>
      </c>
      <c r="BW1096" s="178">
        <f>SUMIFS($R1096:$BM1096,$R1086:$BM1086,"5. ZoR")</f>
        <v>0</v>
      </c>
      <c r="BX1096" s="178">
        <f>SUMIFS($R1096:$BM1096,$R1086:$BM1086,"6. ZoR")</f>
        <v>0</v>
      </c>
      <c r="BY1096" s="178">
        <f>SUMIFS($R1096:$BM1096,$R1086:$BM1086,"7. ZoR")</f>
        <v>0</v>
      </c>
      <c r="BZ1096" s="178">
        <f>SUMIFS($R1096:$BM1096,$R1086:$BM1086,"8. ZoR")</f>
        <v>0</v>
      </c>
      <c r="CA1096" s="178">
        <f>SUMIFS($R1096:$BM1096,$R1086:$BM1086,"9. ZoR")</f>
        <v>0</v>
      </c>
      <c r="CB1096" s="178">
        <f>SUMIFS($R1096:$BM1096,$R1086:$BM1086,"10. ZoR")</f>
        <v>0</v>
      </c>
      <c r="CC1096" s="178">
        <f>SUMIFS($R1096:$BM1096,$R1086:$BM1086,"11. ZoR")</f>
        <v>0</v>
      </c>
      <c r="CD1096" s="178">
        <f>SUMIFS($R1096:$BM1096,$R1086:$BM1086,"12. ZoR")</f>
        <v>0</v>
      </c>
      <c r="CE1096" s="178">
        <f>SUMIFS($R1096:$BM1096,$R1086:$BM1086,"13. ZoR")</f>
        <v>0</v>
      </c>
      <c r="CF1096" s="178">
        <f>SUMIFS($R1096:$BM1096,$R1086:$BM1086,"14. ZoR")</f>
        <v>0</v>
      </c>
      <c r="CG1096" s="178">
        <f>SUMIFS($R1096:$BM1096,$R1086:$BM1086,"15. ZoR")</f>
        <v>0</v>
      </c>
    </row>
    <row r="1097" spans="1:85" ht="15" hidden="1" thickBot="1" x14ac:dyDescent="0.4">
      <c r="B1097" s="105"/>
      <c r="C1097" s="130"/>
      <c r="D1097" s="130"/>
      <c r="E1097" s="130"/>
      <c r="F1097" s="130"/>
      <c r="G1097" s="130"/>
      <c r="H1097" s="105"/>
      <c r="I1097" s="105"/>
      <c r="J1097" s="105"/>
      <c r="K1097" s="105"/>
      <c r="L1097" s="105"/>
      <c r="M1097" s="105"/>
      <c r="N1097" s="7"/>
      <c r="O1097" s="105"/>
      <c r="P1097" s="105"/>
      <c r="Q1097" s="105"/>
      <c r="R1097" s="105"/>
      <c r="S1097" s="105"/>
      <c r="T1097" s="7"/>
      <c r="U1097" s="105"/>
      <c r="V1097" s="105"/>
      <c r="W1097" s="105"/>
      <c r="X1097" s="105"/>
      <c r="Y1097" s="105"/>
      <c r="Z1097" s="105"/>
      <c r="AA1097" s="105"/>
      <c r="AB1097" s="105"/>
      <c r="AC1097" s="105"/>
      <c r="AD1097" s="105"/>
      <c r="AE1097" s="105"/>
      <c r="AF1097" s="105"/>
      <c r="AG1097" s="105"/>
      <c r="AH1097" s="105"/>
      <c r="AI1097" s="105"/>
      <c r="AJ1097" s="105"/>
      <c r="AK1097" s="105"/>
      <c r="AL1097" s="105"/>
      <c r="AM1097" s="105"/>
      <c r="AN1097" s="105"/>
      <c r="AO1097" s="105"/>
      <c r="AP1097" s="105"/>
      <c r="AQ1097" s="105"/>
      <c r="AR1097" s="105"/>
      <c r="AS1097" s="105"/>
      <c r="AT1097" s="105"/>
      <c r="AU1097" s="105"/>
      <c r="AV1097" s="105"/>
      <c r="AW1097" s="105"/>
      <c r="AX1097" s="105"/>
      <c r="AY1097" s="105"/>
      <c r="AZ1097" s="105"/>
      <c r="BA1097" s="105"/>
      <c r="BB1097" s="105"/>
      <c r="BC1097" s="105"/>
      <c r="BD1097" s="105"/>
      <c r="BE1097" s="105"/>
      <c r="BF1097" s="105"/>
      <c r="BG1097" s="105"/>
      <c r="BH1097" s="105"/>
      <c r="BI1097" s="105"/>
      <c r="BJ1097" s="105"/>
      <c r="BK1097" s="105"/>
      <c r="BL1097" s="105"/>
      <c r="BM1097" s="105"/>
      <c r="BN1097" s="105"/>
      <c r="BO1097" s="105"/>
      <c r="BP1097" s="105"/>
      <c r="BQ1097" s="105"/>
      <c r="BR1097" s="105"/>
      <c r="BS1097" s="105"/>
      <c r="BT1097" s="105"/>
      <c r="BU1097" s="105"/>
      <c r="BV1097" s="105"/>
      <c r="BW1097" s="105"/>
      <c r="BX1097" s="105"/>
      <c r="BY1097" s="105"/>
      <c r="BZ1097" s="105"/>
      <c r="CA1097" s="105"/>
      <c r="CB1097" s="105"/>
      <c r="CC1097" s="105"/>
      <c r="CD1097" s="105"/>
      <c r="CE1097" s="105"/>
      <c r="CF1097" s="105"/>
      <c r="CG1097" s="105"/>
    </row>
    <row r="1098" spans="1:85" s="245" customFormat="1" ht="69.650000000000006" customHeight="1" thickBot="1" x14ac:dyDescent="0.4">
      <c r="A1098" s="249"/>
      <c r="B1098" s="120"/>
      <c r="C1098" s="360" t="s">
        <v>2</v>
      </c>
      <c r="D1098" s="121"/>
      <c r="E1098" s="131" t="s">
        <v>206</v>
      </c>
      <c r="F1098" s="131" t="s">
        <v>444</v>
      </c>
      <c r="G1098" s="131" t="s">
        <v>208</v>
      </c>
      <c r="H1098" s="122" t="s">
        <v>94</v>
      </c>
      <c r="I1098" s="122" t="s">
        <v>95</v>
      </c>
      <c r="J1098" s="122" t="s">
        <v>96</v>
      </c>
      <c r="K1098" s="122" t="s">
        <v>216</v>
      </c>
      <c r="L1098" s="122" t="s">
        <v>218</v>
      </c>
      <c r="M1098" s="138" t="s">
        <v>1</v>
      </c>
      <c r="N1098" s="7"/>
      <c r="O1098" s="124">
        <v>208002</v>
      </c>
      <c r="P1098" s="106"/>
      <c r="Q1098" s="194" t="s">
        <v>128</v>
      </c>
      <c r="R1098" s="83" t="s">
        <v>4</v>
      </c>
      <c r="S1098" s="83" t="s">
        <v>5</v>
      </c>
      <c r="T1098" s="83" t="s">
        <v>6</v>
      </c>
      <c r="U1098" s="83" t="s">
        <v>7</v>
      </c>
      <c r="V1098" s="83" t="s">
        <v>8</v>
      </c>
      <c r="W1098" s="83" t="s">
        <v>9</v>
      </c>
      <c r="X1098" s="83" t="s">
        <v>10</v>
      </c>
      <c r="Y1098" s="83" t="s">
        <v>11</v>
      </c>
      <c r="Z1098" s="83" t="s">
        <v>12</v>
      </c>
      <c r="AA1098" s="83" t="s">
        <v>13</v>
      </c>
      <c r="AB1098" s="83" t="s">
        <v>14</v>
      </c>
      <c r="AC1098" s="83" t="s">
        <v>15</v>
      </c>
      <c r="AD1098" s="83" t="s">
        <v>16</v>
      </c>
      <c r="AE1098" s="83" t="s">
        <v>17</v>
      </c>
      <c r="AF1098" s="83" t="s">
        <v>18</v>
      </c>
      <c r="AG1098" s="83" t="s">
        <v>19</v>
      </c>
      <c r="AH1098" s="83" t="s">
        <v>20</v>
      </c>
      <c r="AI1098" s="83" t="s">
        <v>21</v>
      </c>
      <c r="AJ1098" s="83" t="s">
        <v>22</v>
      </c>
      <c r="AK1098" s="83" t="s">
        <v>23</v>
      </c>
      <c r="AL1098" s="83" t="s">
        <v>24</v>
      </c>
      <c r="AM1098" s="83" t="s">
        <v>25</v>
      </c>
      <c r="AN1098" s="83" t="s">
        <v>26</v>
      </c>
      <c r="AO1098" s="83" t="s">
        <v>27</v>
      </c>
      <c r="AP1098" s="83" t="s">
        <v>28</v>
      </c>
      <c r="AQ1098" s="83" t="s">
        <v>29</v>
      </c>
      <c r="AR1098" s="83" t="s">
        <v>30</v>
      </c>
      <c r="AS1098" s="83" t="s">
        <v>31</v>
      </c>
      <c r="AT1098" s="83" t="s">
        <v>32</v>
      </c>
      <c r="AU1098" s="83" t="s">
        <v>33</v>
      </c>
      <c r="AV1098" s="83" t="s">
        <v>34</v>
      </c>
      <c r="AW1098" s="83" t="s">
        <v>35</v>
      </c>
      <c r="AX1098" s="83" t="s">
        <v>36</v>
      </c>
      <c r="AY1098" s="83" t="s">
        <v>37</v>
      </c>
      <c r="AZ1098" s="83" t="s">
        <v>38</v>
      </c>
      <c r="BA1098" s="83" t="s">
        <v>39</v>
      </c>
      <c r="BB1098" s="83" t="s">
        <v>40</v>
      </c>
      <c r="BC1098" s="83" t="s">
        <v>41</v>
      </c>
      <c r="BD1098" s="83" t="s">
        <v>42</v>
      </c>
      <c r="BE1098" s="83" t="s">
        <v>43</v>
      </c>
      <c r="BF1098" s="83" t="s">
        <v>44</v>
      </c>
      <c r="BG1098" s="83" t="s">
        <v>45</v>
      </c>
      <c r="BH1098" s="83" t="s">
        <v>46</v>
      </c>
      <c r="BI1098" s="83" t="s">
        <v>47</v>
      </c>
      <c r="BJ1098" s="83" t="s">
        <v>48</v>
      </c>
      <c r="BK1098" s="83" t="s">
        <v>49</v>
      </c>
      <c r="BL1098" s="83" t="s">
        <v>50</v>
      </c>
      <c r="BM1098" s="83" t="s">
        <v>51</v>
      </c>
      <c r="BN1098" s="134" t="s">
        <v>163</v>
      </c>
      <c r="BO1098" s="135" t="s">
        <v>164</v>
      </c>
      <c r="BP1098" s="135" t="s">
        <v>146</v>
      </c>
      <c r="BQ1098" s="135" t="s">
        <v>214</v>
      </c>
      <c r="BR1098" s="106"/>
      <c r="BS1098" s="368" t="s">
        <v>238</v>
      </c>
      <c r="BT1098" s="369"/>
      <c r="BU1098" s="369"/>
      <c r="BV1098" s="369"/>
      <c r="BW1098" s="369"/>
      <c r="BX1098" s="369"/>
      <c r="BY1098" s="369"/>
      <c r="BZ1098" s="369"/>
      <c r="CA1098" s="369"/>
      <c r="CB1098" s="369"/>
      <c r="CC1098" s="369"/>
      <c r="CD1098" s="369"/>
      <c r="CE1098" s="369"/>
      <c r="CF1098" s="369"/>
      <c r="CG1098" s="369"/>
    </row>
    <row r="1099" spans="1:85" s="245" customFormat="1" ht="21" hidden="1" customHeight="1" x14ac:dyDescent="0.35">
      <c r="A1099" s="250"/>
      <c r="B1099" s="113"/>
      <c r="C1099" s="361"/>
      <c r="D1099" s="125"/>
      <c r="E1099" s="125"/>
      <c r="F1099" s="125"/>
      <c r="G1099" s="125"/>
      <c r="H1099" s="370" t="s">
        <v>250</v>
      </c>
      <c r="I1099" s="371" t="s">
        <v>425</v>
      </c>
      <c r="J1099" s="357" t="s">
        <v>97</v>
      </c>
      <c r="K1099" s="357" t="s">
        <v>217</v>
      </c>
      <c r="L1099" s="137"/>
      <c r="M1099" s="373" t="s">
        <v>93</v>
      </c>
      <c r="N1099" s="7"/>
      <c r="O1099" s="375" t="s">
        <v>3</v>
      </c>
      <c r="P1099" s="106"/>
      <c r="Q1099" s="84"/>
      <c r="R1099" s="74">
        <f>MONTH(Úvod!$F$10)</f>
        <v>1</v>
      </c>
      <c r="S1099" s="75">
        <f t="shared" ref="S1099" si="20716">IF(R1099=12,1,R1099+1)</f>
        <v>2</v>
      </c>
      <c r="T1099" s="75">
        <f t="shared" ref="T1099" si="20717">IF(S1099=12,1,S1099+1)</f>
        <v>3</v>
      </c>
      <c r="U1099" s="76">
        <f t="shared" ref="U1099" si="20718">IF(T1099=12,1,T1099+1)</f>
        <v>4</v>
      </c>
      <c r="V1099" s="76">
        <f t="shared" ref="V1099" si="20719">IF(U1099=12,1,U1099+1)</f>
        <v>5</v>
      </c>
      <c r="W1099" s="76">
        <f t="shared" ref="W1099" si="20720">IF(V1099=12,1,V1099+1)</f>
        <v>6</v>
      </c>
      <c r="X1099" s="76">
        <f t="shared" ref="X1099" si="20721">IF(W1099=12,1,W1099+1)</f>
        <v>7</v>
      </c>
      <c r="Y1099" s="76">
        <f t="shared" ref="Y1099" si="20722">IF(X1099=12,1,X1099+1)</f>
        <v>8</v>
      </c>
      <c r="Z1099" s="76">
        <f t="shared" ref="Z1099" si="20723">IF(Y1099=12,1,Y1099+1)</f>
        <v>9</v>
      </c>
      <c r="AA1099" s="76">
        <f>IF(Z1099=12,1,Z1099+1)</f>
        <v>10</v>
      </c>
      <c r="AB1099" s="76">
        <f t="shared" ref="AB1099" si="20724">IF(AA1099=12,1,AA1099+1)</f>
        <v>11</v>
      </c>
      <c r="AC1099" s="76">
        <f t="shared" ref="AC1099" si="20725">IF(AB1099=12,1,AB1099+1)</f>
        <v>12</v>
      </c>
      <c r="AD1099" s="76">
        <f t="shared" ref="AD1099" si="20726">IF(AC1099=12,1,AC1099+1)</f>
        <v>1</v>
      </c>
      <c r="AE1099" s="76">
        <f t="shared" ref="AE1099" si="20727">IF(AD1099=12,1,AD1099+1)</f>
        <v>2</v>
      </c>
      <c r="AF1099" s="76">
        <f t="shared" ref="AF1099" si="20728">IF(AE1099=12,1,AE1099+1)</f>
        <v>3</v>
      </c>
      <c r="AG1099" s="76">
        <f t="shared" ref="AG1099" si="20729">IF(AF1099=12,1,AF1099+1)</f>
        <v>4</v>
      </c>
      <c r="AH1099" s="76">
        <f t="shared" ref="AH1099" si="20730">IF(AG1099=12,1,AG1099+1)</f>
        <v>5</v>
      </c>
      <c r="AI1099" s="76">
        <f t="shared" ref="AI1099" si="20731">IF(AH1099=12,1,AH1099+1)</f>
        <v>6</v>
      </c>
      <c r="AJ1099" s="76">
        <f>IF(AI1099=12,1,AI1099+1)</f>
        <v>7</v>
      </c>
      <c r="AK1099" s="76">
        <f t="shared" ref="AK1099" si="20732">IF(AJ1099=12,1,AJ1099+1)</f>
        <v>8</v>
      </c>
      <c r="AL1099" s="76">
        <f t="shared" ref="AL1099" si="20733">IF(AK1099=12,1,AK1099+1)</f>
        <v>9</v>
      </c>
      <c r="AM1099" s="76">
        <f t="shared" ref="AM1099" si="20734">IF(AL1099=12,1,AL1099+1)</f>
        <v>10</v>
      </c>
      <c r="AN1099" s="76">
        <f t="shared" ref="AN1099" si="20735">IF(AM1099=12,1,AM1099+1)</f>
        <v>11</v>
      </c>
      <c r="AO1099" s="76">
        <f t="shared" ref="AO1099" si="20736">IF(AN1099=12,1,AN1099+1)</f>
        <v>12</v>
      </c>
      <c r="AP1099" s="76">
        <f t="shared" ref="AP1099" si="20737">IF(AO1099=12,1,AO1099+1)</f>
        <v>1</v>
      </c>
      <c r="AQ1099" s="76">
        <f t="shared" ref="AQ1099" si="20738">IF(AP1099=12,1,AP1099+1)</f>
        <v>2</v>
      </c>
      <c r="AR1099" s="76">
        <f t="shared" ref="AR1099" si="20739">IF(AQ1099=12,1,AQ1099+1)</f>
        <v>3</v>
      </c>
      <c r="AS1099" s="76">
        <f t="shared" ref="AS1099" si="20740">IF(AR1099=12,1,AR1099+1)</f>
        <v>4</v>
      </c>
      <c r="AT1099" s="76">
        <f t="shared" ref="AT1099" si="20741">IF(AS1099=12,1,AS1099+1)</f>
        <v>5</v>
      </c>
      <c r="AU1099" s="76">
        <f t="shared" ref="AU1099" si="20742">IF(AT1099=12,1,AT1099+1)</f>
        <v>6</v>
      </c>
      <c r="AV1099" s="76">
        <f t="shared" ref="AV1099" si="20743">IF(AU1099=12,1,AU1099+1)</f>
        <v>7</v>
      </c>
      <c r="AW1099" s="76">
        <f t="shared" ref="AW1099" si="20744">IF(AV1099=12,1,AV1099+1)</f>
        <v>8</v>
      </c>
      <c r="AX1099" s="76">
        <f t="shared" ref="AX1099" si="20745">IF(AW1099=12,1,AW1099+1)</f>
        <v>9</v>
      </c>
      <c r="AY1099" s="76">
        <f t="shared" ref="AY1099" si="20746">IF(AX1099=12,1,AX1099+1)</f>
        <v>10</v>
      </c>
      <c r="AZ1099" s="76">
        <f t="shared" ref="AZ1099" si="20747">IF(AY1099=12,1,AY1099+1)</f>
        <v>11</v>
      </c>
      <c r="BA1099" s="76">
        <f t="shared" ref="BA1099" si="20748">IF(AZ1099=12,1,AZ1099+1)</f>
        <v>12</v>
      </c>
      <c r="BB1099" s="76">
        <f t="shared" ref="BB1099" si="20749">IF(BA1099=12,1,BA1099+1)</f>
        <v>1</v>
      </c>
      <c r="BC1099" s="76">
        <f t="shared" ref="BC1099" si="20750">IF(BB1099=12,1,BB1099+1)</f>
        <v>2</v>
      </c>
      <c r="BD1099" s="76">
        <f t="shared" ref="BD1099" si="20751">IF(BC1099=12,1,BC1099+1)</f>
        <v>3</v>
      </c>
      <c r="BE1099" s="76">
        <f t="shared" ref="BE1099" si="20752">IF(BD1099=12,1,BD1099+1)</f>
        <v>4</v>
      </c>
      <c r="BF1099" s="76">
        <f t="shared" ref="BF1099" si="20753">IF(BE1099=12,1,BE1099+1)</f>
        <v>5</v>
      </c>
      <c r="BG1099" s="76">
        <f t="shared" ref="BG1099" si="20754">IF(BF1099=12,1,BF1099+1)</f>
        <v>6</v>
      </c>
      <c r="BH1099" s="76">
        <f t="shared" ref="BH1099" si="20755">IF(BG1099=12,1,BG1099+1)</f>
        <v>7</v>
      </c>
      <c r="BI1099" s="76">
        <f t="shared" ref="BI1099" si="20756">IF(BH1099=12,1,BH1099+1)</f>
        <v>8</v>
      </c>
      <c r="BJ1099" s="76">
        <f t="shared" ref="BJ1099" si="20757">IF(BI1099=12,1,BI1099+1)</f>
        <v>9</v>
      </c>
      <c r="BK1099" s="76">
        <f t="shared" ref="BK1099" si="20758">IF(BJ1099=12,1,BJ1099+1)</f>
        <v>10</v>
      </c>
      <c r="BL1099" s="76">
        <f t="shared" ref="BL1099" si="20759">IF(BK1099=12,1,BK1099+1)</f>
        <v>11</v>
      </c>
      <c r="BM1099" s="76">
        <f t="shared" ref="BM1099" si="20760">IF(BL1099=12,1,BL1099+1)</f>
        <v>12</v>
      </c>
      <c r="BN1099" s="81"/>
      <c r="BO1099" s="78"/>
      <c r="BP1099" s="78"/>
      <c r="BQ1099" s="78"/>
      <c r="BR1099" s="106"/>
      <c r="BS1099" s="106"/>
      <c r="BT1099" s="106"/>
      <c r="BU1099" s="106"/>
      <c r="BV1099" s="106"/>
      <c r="BW1099" s="106"/>
      <c r="BX1099" s="106"/>
      <c r="BY1099" s="106"/>
      <c r="BZ1099" s="106"/>
      <c r="CA1099" s="106"/>
      <c r="CB1099" s="106"/>
      <c r="CC1099" s="106"/>
      <c r="CD1099" s="106"/>
      <c r="CE1099" s="106"/>
      <c r="CF1099" s="106"/>
      <c r="CG1099" s="106"/>
    </row>
    <row r="1100" spans="1:85" s="245" customFormat="1" ht="18" hidden="1" customHeight="1" x14ac:dyDescent="0.35">
      <c r="A1100" s="250"/>
      <c r="B1100" s="113"/>
      <c r="C1100" s="361"/>
      <c r="D1100" s="125"/>
      <c r="E1100" s="125"/>
      <c r="F1100" s="125"/>
      <c r="G1100" s="125"/>
      <c r="H1100" s="370"/>
      <c r="I1100" s="371"/>
      <c r="J1100" s="357"/>
      <c r="K1100" s="357"/>
      <c r="L1100" s="137"/>
      <c r="M1100" s="373"/>
      <c r="N1100" s="7"/>
      <c r="O1100" s="376"/>
      <c r="P1100" s="106"/>
      <c r="Q1100" s="77"/>
      <c r="R1100" s="59">
        <f t="shared" ref="R1100:BM1100" si="20761">VALUE(_xlfn.CONCAT(R1099,".",R1102))</f>
        <v>1</v>
      </c>
      <c r="S1100" s="73">
        <f t="shared" si="20761"/>
        <v>32</v>
      </c>
      <c r="T1100" s="73">
        <f t="shared" si="20761"/>
        <v>61</v>
      </c>
      <c r="U1100" s="73">
        <f t="shared" si="20761"/>
        <v>92</v>
      </c>
      <c r="V1100" s="73">
        <f t="shared" si="20761"/>
        <v>122</v>
      </c>
      <c r="W1100" s="73">
        <f t="shared" si="20761"/>
        <v>153</v>
      </c>
      <c r="X1100" s="73">
        <f t="shared" si="20761"/>
        <v>183</v>
      </c>
      <c r="Y1100" s="73">
        <f t="shared" si="20761"/>
        <v>214</v>
      </c>
      <c r="Z1100" s="73">
        <f t="shared" si="20761"/>
        <v>245</v>
      </c>
      <c r="AA1100" s="73">
        <f t="shared" si="20761"/>
        <v>275</v>
      </c>
      <c r="AB1100" s="73">
        <f t="shared" si="20761"/>
        <v>306</v>
      </c>
      <c r="AC1100" s="73">
        <f t="shared" si="20761"/>
        <v>336</v>
      </c>
      <c r="AD1100" s="73">
        <f t="shared" si="20761"/>
        <v>367</v>
      </c>
      <c r="AE1100" s="73">
        <f t="shared" si="20761"/>
        <v>398</v>
      </c>
      <c r="AF1100" s="73">
        <f t="shared" si="20761"/>
        <v>426</v>
      </c>
      <c r="AG1100" s="73">
        <f t="shared" si="20761"/>
        <v>457</v>
      </c>
      <c r="AH1100" s="73">
        <f t="shared" si="20761"/>
        <v>487</v>
      </c>
      <c r="AI1100" s="73">
        <f t="shared" si="20761"/>
        <v>518</v>
      </c>
      <c r="AJ1100" s="73">
        <f t="shared" si="20761"/>
        <v>548</v>
      </c>
      <c r="AK1100" s="73">
        <f t="shared" si="20761"/>
        <v>579</v>
      </c>
      <c r="AL1100" s="73">
        <f t="shared" si="20761"/>
        <v>610</v>
      </c>
      <c r="AM1100" s="73">
        <f t="shared" si="20761"/>
        <v>640</v>
      </c>
      <c r="AN1100" s="73">
        <f t="shared" si="20761"/>
        <v>671</v>
      </c>
      <c r="AO1100" s="73">
        <f t="shared" si="20761"/>
        <v>701</v>
      </c>
      <c r="AP1100" s="73">
        <f t="shared" si="20761"/>
        <v>732</v>
      </c>
      <c r="AQ1100" s="73">
        <f t="shared" si="20761"/>
        <v>763</v>
      </c>
      <c r="AR1100" s="73">
        <f t="shared" si="20761"/>
        <v>791</v>
      </c>
      <c r="AS1100" s="73">
        <f t="shared" si="20761"/>
        <v>822</v>
      </c>
      <c r="AT1100" s="73">
        <f t="shared" si="20761"/>
        <v>852</v>
      </c>
      <c r="AU1100" s="73">
        <f t="shared" si="20761"/>
        <v>883</v>
      </c>
      <c r="AV1100" s="73">
        <f t="shared" si="20761"/>
        <v>913</v>
      </c>
      <c r="AW1100" s="73">
        <f t="shared" si="20761"/>
        <v>944</v>
      </c>
      <c r="AX1100" s="73">
        <f t="shared" si="20761"/>
        <v>975</v>
      </c>
      <c r="AY1100" s="73">
        <f t="shared" si="20761"/>
        <v>1005</v>
      </c>
      <c r="AZ1100" s="73">
        <f t="shared" si="20761"/>
        <v>1036</v>
      </c>
      <c r="BA1100" s="73">
        <f t="shared" si="20761"/>
        <v>1066</v>
      </c>
      <c r="BB1100" s="73">
        <f t="shared" si="20761"/>
        <v>1097</v>
      </c>
      <c r="BC1100" s="73">
        <f t="shared" si="20761"/>
        <v>1128</v>
      </c>
      <c r="BD1100" s="73">
        <f t="shared" si="20761"/>
        <v>1156</v>
      </c>
      <c r="BE1100" s="73">
        <f t="shared" si="20761"/>
        <v>1187</v>
      </c>
      <c r="BF1100" s="73">
        <f t="shared" si="20761"/>
        <v>1217</v>
      </c>
      <c r="BG1100" s="73">
        <f t="shared" si="20761"/>
        <v>1248</v>
      </c>
      <c r="BH1100" s="73">
        <f t="shared" si="20761"/>
        <v>1278</v>
      </c>
      <c r="BI1100" s="73">
        <f t="shared" si="20761"/>
        <v>1309</v>
      </c>
      <c r="BJ1100" s="73">
        <f t="shared" si="20761"/>
        <v>1340</v>
      </c>
      <c r="BK1100" s="73">
        <f t="shared" si="20761"/>
        <v>1370</v>
      </c>
      <c r="BL1100" s="73">
        <f t="shared" si="20761"/>
        <v>1401</v>
      </c>
      <c r="BM1100" s="73">
        <f t="shared" si="20761"/>
        <v>1431</v>
      </c>
      <c r="BN1100" s="82"/>
      <c r="BO1100" s="79"/>
      <c r="BP1100" s="79"/>
      <c r="BQ1100" s="79"/>
      <c r="BR1100" s="106"/>
      <c r="BS1100" s="106"/>
      <c r="BT1100" s="106"/>
      <c r="BU1100" s="106"/>
      <c r="BV1100" s="106"/>
      <c r="BW1100" s="106"/>
      <c r="BX1100" s="106"/>
      <c r="BY1100" s="106"/>
      <c r="BZ1100" s="106"/>
      <c r="CA1100" s="106"/>
      <c r="CB1100" s="106"/>
      <c r="CC1100" s="106"/>
      <c r="CD1100" s="106"/>
      <c r="CE1100" s="106"/>
      <c r="CF1100" s="106"/>
      <c r="CG1100" s="106"/>
    </row>
    <row r="1101" spans="1:85" s="245" customFormat="1" ht="18" customHeight="1" x14ac:dyDescent="0.35">
      <c r="A1101" s="250"/>
      <c r="B1101" s="113"/>
      <c r="C1101" s="361"/>
      <c r="D1101" s="125"/>
      <c r="E1101" s="357" t="s">
        <v>207</v>
      </c>
      <c r="F1101" s="357" t="s">
        <v>207</v>
      </c>
      <c r="G1101" s="357" t="s">
        <v>207</v>
      </c>
      <c r="H1101" s="370"/>
      <c r="I1101" s="371"/>
      <c r="J1101" s="357"/>
      <c r="K1101" s="357"/>
      <c r="L1101" s="357" t="s">
        <v>219</v>
      </c>
      <c r="M1101" s="373"/>
      <c r="N1101" s="7"/>
      <c r="O1101" s="376"/>
      <c r="P1101" s="106"/>
      <c r="Q1101" s="77"/>
      <c r="R1101" s="60" t="str">
        <f>VLOOKUP(R1099,'Podpůrná data'!$I$188:$J$199,2)</f>
        <v>leden</v>
      </c>
      <c r="S1101" s="60" t="str">
        <f>VLOOKUP(S1099,'Podpůrná data'!$I$188:$J$199,2)</f>
        <v>únor</v>
      </c>
      <c r="T1101" s="60" t="str">
        <f>VLOOKUP(T1099,'Podpůrná data'!$I$188:$J$199,2)</f>
        <v>březen</v>
      </c>
      <c r="U1101" s="60" t="str">
        <f>VLOOKUP(U1099,'Podpůrná data'!$I$188:$J$199,2)</f>
        <v>duben</v>
      </c>
      <c r="V1101" s="60" t="str">
        <f>VLOOKUP(V1099,'Podpůrná data'!$I$188:$J$199,2)</f>
        <v>květen</v>
      </c>
      <c r="W1101" s="60" t="str">
        <f>VLOOKUP(W1099,'Podpůrná data'!$I$188:$J$199,2)</f>
        <v>červen</v>
      </c>
      <c r="X1101" s="60" t="str">
        <f>VLOOKUP(X1099,'Podpůrná data'!$I$188:$J$199,2)</f>
        <v>červenec</v>
      </c>
      <c r="Y1101" s="60" t="str">
        <f>VLOOKUP(Y1099,'Podpůrná data'!$I$188:$J$199,2)</f>
        <v>srpen</v>
      </c>
      <c r="Z1101" s="60" t="str">
        <f>VLOOKUP(Z1099,'Podpůrná data'!$I$188:$J$199,2)</f>
        <v>září</v>
      </c>
      <c r="AA1101" s="60" t="str">
        <f>VLOOKUP(AA1099,'Podpůrná data'!$I$188:$J$199,2)</f>
        <v>říjen</v>
      </c>
      <c r="AB1101" s="60" t="str">
        <f>VLOOKUP(AB1099,'Podpůrná data'!$I$188:$J$199,2)</f>
        <v>listopad</v>
      </c>
      <c r="AC1101" s="60" t="str">
        <f>VLOOKUP(AC1099,'Podpůrná data'!$I$188:$J$199,2)</f>
        <v>prosinec</v>
      </c>
      <c r="AD1101" s="60" t="str">
        <f>VLOOKUP(AD1099,'Podpůrná data'!$I$188:$J$199,2)</f>
        <v>leden</v>
      </c>
      <c r="AE1101" s="60" t="str">
        <f>VLOOKUP(AE1099,'Podpůrná data'!$I$188:$J$199,2)</f>
        <v>únor</v>
      </c>
      <c r="AF1101" s="60" t="str">
        <f>VLOOKUP(AF1099,'Podpůrná data'!$I$188:$J$199,2)</f>
        <v>březen</v>
      </c>
      <c r="AG1101" s="60" t="str">
        <f>VLOOKUP(AG1099,'Podpůrná data'!$I$188:$J$199,2)</f>
        <v>duben</v>
      </c>
      <c r="AH1101" s="60" t="str">
        <f>VLOOKUP(AH1099,'Podpůrná data'!$I$188:$J$199,2)</f>
        <v>květen</v>
      </c>
      <c r="AI1101" s="60" t="str">
        <f>VLOOKUP(AI1099,'Podpůrná data'!$I$188:$J$199,2)</f>
        <v>červen</v>
      </c>
      <c r="AJ1101" s="60" t="str">
        <f>VLOOKUP(AJ1099,'Podpůrná data'!$I$188:$J$199,2)</f>
        <v>červenec</v>
      </c>
      <c r="AK1101" s="60" t="str">
        <f>VLOOKUP(AK1099,'Podpůrná data'!$I$188:$J$199,2)</f>
        <v>srpen</v>
      </c>
      <c r="AL1101" s="60" t="str">
        <f>VLOOKUP(AL1099,'Podpůrná data'!$I$188:$J$199,2)</f>
        <v>září</v>
      </c>
      <c r="AM1101" s="60" t="str">
        <f>VLOOKUP(AM1099,'Podpůrná data'!$I$188:$J$199,2)</f>
        <v>říjen</v>
      </c>
      <c r="AN1101" s="60" t="str">
        <f>VLOOKUP(AN1099,'Podpůrná data'!$I$188:$J$199,2)</f>
        <v>listopad</v>
      </c>
      <c r="AO1101" s="60" t="str">
        <f>VLOOKUP(AO1099,'Podpůrná data'!$I$188:$J$199,2)</f>
        <v>prosinec</v>
      </c>
      <c r="AP1101" s="60" t="str">
        <f>VLOOKUP(AP1099,'Podpůrná data'!$I$188:$J$199,2)</f>
        <v>leden</v>
      </c>
      <c r="AQ1101" s="60" t="str">
        <f>VLOOKUP(AQ1099,'Podpůrná data'!$I$188:$J$199,2)</f>
        <v>únor</v>
      </c>
      <c r="AR1101" s="60" t="str">
        <f>VLOOKUP(AR1099,'Podpůrná data'!$I$188:$J$199,2)</f>
        <v>březen</v>
      </c>
      <c r="AS1101" s="60" t="str">
        <f>VLOOKUP(AS1099,'Podpůrná data'!$I$188:$J$199,2)</f>
        <v>duben</v>
      </c>
      <c r="AT1101" s="60" t="str">
        <f>VLOOKUP(AT1099,'Podpůrná data'!$I$188:$J$199,2)</f>
        <v>květen</v>
      </c>
      <c r="AU1101" s="60" t="str">
        <f>VLOOKUP(AU1099,'Podpůrná data'!$I$188:$J$199,2)</f>
        <v>červen</v>
      </c>
      <c r="AV1101" s="60" t="str">
        <f>VLOOKUP(AV1099,'Podpůrná data'!$I$188:$J$199,2)</f>
        <v>červenec</v>
      </c>
      <c r="AW1101" s="60" t="str">
        <f>VLOOKUP(AW1099,'Podpůrná data'!$I$188:$J$199,2)</f>
        <v>srpen</v>
      </c>
      <c r="AX1101" s="60" t="str">
        <f>VLOOKUP(AX1099,'Podpůrná data'!$I$188:$J$199,2)</f>
        <v>září</v>
      </c>
      <c r="AY1101" s="60" t="str">
        <f>VLOOKUP(AY1099,'Podpůrná data'!$I$188:$J$199,2)</f>
        <v>říjen</v>
      </c>
      <c r="AZ1101" s="60" t="str">
        <f>VLOOKUP(AZ1099,'Podpůrná data'!$I$188:$J$199,2)</f>
        <v>listopad</v>
      </c>
      <c r="BA1101" s="60" t="str">
        <f>VLOOKUP(BA1099,'Podpůrná data'!$I$188:$J$199,2)</f>
        <v>prosinec</v>
      </c>
      <c r="BB1101" s="60" t="str">
        <f>VLOOKUP(BB1099,'Podpůrná data'!$I$188:$J$199,2)</f>
        <v>leden</v>
      </c>
      <c r="BC1101" s="60" t="str">
        <f>VLOOKUP(BC1099,'Podpůrná data'!$I$188:$J$199,2)</f>
        <v>únor</v>
      </c>
      <c r="BD1101" s="60" t="str">
        <f>VLOOKUP(BD1099,'Podpůrná data'!$I$188:$J$199,2)</f>
        <v>březen</v>
      </c>
      <c r="BE1101" s="60" t="str">
        <f>VLOOKUP(BE1099,'Podpůrná data'!$I$188:$J$199,2)</f>
        <v>duben</v>
      </c>
      <c r="BF1101" s="60" t="str">
        <f>VLOOKUP(BF1099,'Podpůrná data'!$I$188:$J$199,2)</f>
        <v>květen</v>
      </c>
      <c r="BG1101" s="60" t="str">
        <f>VLOOKUP(BG1099,'Podpůrná data'!$I$188:$J$199,2)</f>
        <v>červen</v>
      </c>
      <c r="BH1101" s="60" t="str">
        <f>VLOOKUP(BH1099,'Podpůrná data'!$I$188:$J$199,2)</f>
        <v>červenec</v>
      </c>
      <c r="BI1101" s="60" t="str">
        <f>VLOOKUP(BI1099,'Podpůrná data'!$I$188:$J$199,2)</f>
        <v>srpen</v>
      </c>
      <c r="BJ1101" s="60" t="str">
        <f>VLOOKUP(BJ1099,'Podpůrná data'!$I$188:$J$199,2)</f>
        <v>září</v>
      </c>
      <c r="BK1101" s="60" t="str">
        <f>VLOOKUP(BK1099,'Podpůrná data'!$I$188:$J$199,2)</f>
        <v>říjen</v>
      </c>
      <c r="BL1101" s="60" t="str">
        <f>VLOOKUP(BL1099,'Podpůrná data'!$I$188:$J$199,2)</f>
        <v>listopad</v>
      </c>
      <c r="BM1101" s="60" t="str">
        <f>VLOOKUP(BM1099,'Podpůrná data'!$I$188:$J$199,2)</f>
        <v>prosinec</v>
      </c>
      <c r="BN1101" s="171"/>
      <c r="BO1101" s="175"/>
      <c r="BP1101" s="197"/>
      <c r="BQ1101" s="197"/>
      <c r="BR1101" s="106"/>
      <c r="BS1101" s="179" t="s">
        <v>105</v>
      </c>
      <c r="BT1101" s="179" t="s">
        <v>106</v>
      </c>
      <c r="BU1101" s="179" t="s">
        <v>107</v>
      </c>
      <c r="BV1101" s="179" t="s">
        <v>108</v>
      </c>
      <c r="BW1101" s="179" t="s">
        <v>109</v>
      </c>
      <c r="BX1101" s="179" t="s">
        <v>110</v>
      </c>
      <c r="BY1101" s="179" t="s">
        <v>111</v>
      </c>
      <c r="BZ1101" s="179" t="s">
        <v>112</v>
      </c>
      <c r="CA1101" s="179" t="s">
        <v>113</v>
      </c>
      <c r="CB1101" s="179" t="s">
        <v>155</v>
      </c>
      <c r="CC1101" s="179" t="s">
        <v>156</v>
      </c>
      <c r="CD1101" s="179" t="s">
        <v>157</v>
      </c>
      <c r="CE1101" s="179" t="s">
        <v>202</v>
      </c>
      <c r="CF1101" s="179" t="s">
        <v>203</v>
      </c>
      <c r="CG1101" s="179" t="s">
        <v>204</v>
      </c>
    </row>
    <row r="1102" spans="1:85" s="245" customFormat="1" ht="16.399999999999999" customHeight="1" x14ac:dyDescent="0.35">
      <c r="A1102" s="250"/>
      <c r="B1102" s="113"/>
      <c r="C1102" s="361"/>
      <c r="D1102" s="125"/>
      <c r="E1102" s="357"/>
      <c r="F1102" s="357"/>
      <c r="G1102" s="357"/>
      <c r="H1102" s="370"/>
      <c r="I1102" s="371"/>
      <c r="J1102" s="357"/>
      <c r="K1102" s="357"/>
      <c r="L1102" s="357"/>
      <c r="M1102" s="373"/>
      <c r="N1102" s="7"/>
      <c r="O1102" s="376"/>
      <c r="P1102" s="106"/>
      <c r="Q1102" s="77"/>
      <c r="R1102" s="60">
        <f>YEAR(Úvod!$F$10)</f>
        <v>1900</v>
      </c>
      <c r="S1102" s="60">
        <f t="shared" ref="S1102" si="20762">IF(S1099=1,R1102+1,R1102)</f>
        <v>1900</v>
      </c>
      <c r="T1102" s="60">
        <f t="shared" ref="T1102" si="20763">IF(T1099=1,S1102+1,S1102)</f>
        <v>1900</v>
      </c>
      <c r="U1102" s="60">
        <f t="shared" ref="U1102" si="20764">IF(U1099=1,T1102+1,T1102)</f>
        <v>1900</v>
      </c>
      <c r="V1102" s="60">
        <f t="shared" ref="V1102" si="20765">IF(V1099=1,U1102+1,U1102)</f>
        <v>1900</v>
      </c>
      <c r="W1102" s="60">
        <f t="shared" ref="W1102" si="20766">IF(W1099=1,V1102+1,V1102)</f>
        <v>1900</v>
      </c>
      <c r="X1102" s="60">
        <f t="shared" ref="X1102" si="20767">IF(X1099=1,W1102+1,W1102)</f>
        <v>1900</v>
      </c>
      <c r="Y1102" s="60">
        <f t="shared" ref="Y1102" si="20768">IF(Y1099=1,X1102+1,X1102)</f>
        <v>1900</v>
      </c>
      <c r="Z1102" s="60">
        <f t="shared" ref="Z1102" si="20769">IF(Z1099=1,Y1102+1,Y1102)</f>
        <v>1900</v>
      </c>
      <c r="AA1102" s="60">
        <f t="shared" ref="AA1102" si="20770">IF(AA1099=1,Z1102+1,Z1102)</f>
        <v>1900</v>
      </c>
      <c r="AB1102" s="60">
        <f t="shared" ref="AB1102" si="20771">IF(AB1099=1,AA1102+1,AA1102)</f>
        <v>1900</v>
      </c>
      <c r="AC1102" s="60">
        <f t="shared" ref="AC1102" si="20772">IF(AC1099=1,AB1102+1,AB1102)</f>
        <v>1900</v>
      </c>
      <c r="AD1102" s="60">
        <f t="shared" ref="AD1102" si="20773">IF(AD1099=1,AC1102+1,AC1102)</f>
        <v>1901</v>
      </c>
      <c r="AE1102" s="60">
        <f t="shared" ref="AE1102" si="20774">IF(AE1099=1,AD1102+1,AD1102)</f>
        <v>1901</v>
      </c>
      <c r="AF1102" s="60">
        <f t="shared" ref="AF1102" si="20775">IF(AF1099=1,AE1102+1,AE1102)</f>
        <v>1901</v>
      </c>
      <c r="AG1102" s="60">
        <f t="shared" ref="AG1102" si="20776">IF(AG1099=1,AF1102+1,AF1102)</f>
        <v>1901</v>
      </c>
      <c r="AH1102" s="60">
        <f t="shared" ref="AH1102" si="20777">IF(AH1099=1,AG1102+1,AG1102)</f>
        <v>1901</v>
      </c>
      <c r="AI1102" s="60">
        <f t="shared" ref="AI1102" si="20778">IF(AI1099=1,AH1102+1,AH1102)</f>
        <v>1901</v>
      </c>
      <c r="AJ1102" s="60">
        <f t="shared" ref="AJ1102" si="20779">IF(AJ1099=1,AI1102+1,AI1102)</f>
        <v>1901</v>
      </c>
      <c r="AK1102" s="60">
        <f t="shared" ref="AK1102" si="20780">IF(AK1099=1,AJ1102+1,AJ1102)</f>
        <v>1901</v>
      </c>
      <c r="AL1102" s="60">
        <f t="shared" ref="AL1102" si="20781">IF(AL1099=1,AK1102+1,AK1102)</f>
        <v>1901</v>
      </c>
      <c r="AM1102" s="60">
        <f t="shared" ref="AM1102" si="20782">IF(AM1099=1,AL1102+1,AL1102)</f>
        <v>1901</v>
      </c>
      <c r="AN1102" s="60">
        <f t="shared" ref="AN1102" si="20783">IF(AN1099=1,AM1102+1,AM1102)</f>
        <v>1901</v>
      </c>
      <c r="AO1102" s="60">
        <f t="shared" ref="AO1102" si="20784">IF(AO1099=1,AN1102+1,AN1102)</f>
        <v>1901</v>
      </c>
      <c r="AP1102" s="60">
        <f t="shared" ref="AP1102" si="20785">IF(AP1099=1,AO1102+1,AO1102)</f>
        <v>1902</v>
      </c>
      <c r="AQ1102" s="60">
        <f t="shared" ref="AQ1102" si="20786">IF(AQ1099=1,AP1102+1,AP1102)</f>
        <v>1902</v>
      </c>
      <c r="AR1102" s="60">
        <f t="shared" ref="AR1102" si="20787">IF(AR1099=1,AQ1102+1,AQ1102)</f>
        <v>1902</v>
      </c>
      <c r="AS1102" s="60">
        <f t="shared" ref="AS1102" si="20788">IF(AS1099=1,AR1102+1,AR1102)</f>
        <v>1902</v>
      </c>
      <c r="AT1102" s="60">
        <f t="shared" ref="AT1102" si="20789">IF(AT1099=1,AS1102+1,AS1102)</f>
        <v>1902</v>
      </c>
      <c r="AU1102" s="60">
        <f t="shared" ref="AU1102" si="20790">IF(AU1099=1,AT1102+1,AT1102)</f>
        <v>1902</v>
      </c>
      <c r="AV1102" s="60">
        <f t="shared" ref="AV1102" si="20791">IF(AV1099=1,AU1102+1,AU1102)</f>
        <v>1902</v>
      </c>
      <c r="AW1102" s="60">
        <f t="shared" ref="AW1102" si="20792">IF(AW1099=1,AV1102+1,AV1102)</f>
        <v>1902</v>
      </c>
      <c r="AX1102" s="60">
        <f t="shared" ref="AX1102" si="20793">IF(AX1099=1,AW1102+1,AW1102)</f>
        <v>1902</v>
      </c>
      <c r="AY1102" s="60">
        <f t="shared" ref="AY1102" si="20794">IF(AY1099=1,AX1102+1,AX1102)</f>
        <v>1902</v>
      </c>
      <c r="AZ1102" s="60">
        <f t="shared" ref="AZ1102" si="20795">IF(AZ1099=1,AY1102+1,AY1102)</f>
        <v>1902</v>
      </c>
      <c r="BA1102" s="60">
        <f t="shared" ref="BA1102" si="20796">IF(BA1099=1,AZ1102+1,AZ1102)</f>
        <v>1902</v>
      </c>
      <c r="BB1102" s="60">
        <f t="shared" ref="BB1102" si="20797">IF(BB1099=1,BA1102+1,BA1102)</f>
        <v>1903</v>
      </c>
      <c r="BC1102" s="60">
        <f t="shared" ref="BC1102" si="20798">IF(BC1099=1,BB1102+1,BB1102)</f>
        <v>1903</v>
      </c>
      <c r="BD1102" s="60">
        <f t="shared" ref="BD1102" si="20799">IF(BD1099=1,BC1102+1,BC1102)</f>
        <v>1903</v>
      </c>
      <c r="BE1102" s="60">
        <f t="shared" ref="BE1102" si="20800">IF(BE1099=1,BD1102+1,BD1102)</f>
        <v>1903</v>
      </c>
      <c r="BF1102" s="60">
        <f t="shared" ref="BF1102" si="20801">IF(BF1099=1,BE1102+1,BE1102)</f>
        <v>1903</v>
      </c>
      <c r="BG1102" s="60">
        <f t="shared" ref="BG1102" si="20802">IF(BG1099=1,BF1102+1,BF1102)</f>
        <v>1903</v>
      </c>
      <c r="BH1102" s="60">
        <f t="shared" ref="BH1102" si="20803">IF(BH1099=1,BG1102+1,BG1102)</f>
        <v>1903</v>
      </c>
      <c r="BI1102" s="60">
        <f t="shared" ref="BI1102" si="20804">IF(BI1099=1,BH1102+1,BH1102)</f>
        <v>1903</v>
      </c>
      <c r="BJ1102" s="60">
        <f t="shared" ref="BJ1102" si="20805">IF(BJ1099=1,BI1102+1,BI1102)</f>
        <v>1903</v>
      </c>
      <c r="BK1102" s="60">
        <f t="shared" ref="BK1102" si="20806">IF(BK1099=1,BJ1102+1,BJ1102)</f>
        <v>1903</v>
      </c>
      <c r="BL1102" s="60">
        <f t="shared" ref="BL1102" si="20807">IF(BL1099=1,BK1102+1,BK1102)</f>
        <v>1903</v>
      </c>
      <c r="BM1102" s="60">
        <f t="shared" ref="BM1102" si="20808">IF(BM1099=1,BL1102+1,BL1102)</f>
        <v>1903</v>
      </c>
      <c r="BN1102" s="195"/>
      <c r="BO1102" s="196"/>
      <c r="BP1102" s="197"/>
      <c r="BQ1102" s="197"/>
      <c r="BR1102" s="106"/>
      <c r="BS1102" s="106"/>
      <c r="BT1102" s="106"/>
      <c r="BU1102" s="106"/>
      <c r="BV1102" s="106"/>
      <c r="BW1102" s="106"/>
      <c r="BX1102" s="106"/>
      <c r="BY1102" s="106"/>
      <c r="BZ1102" s="106"/>
      <c r="CA1102" s="106"/>
      <c r="CB1102" s="106"/>
      <c r="CC1102" s="106"/>
      <c r="CD1102" s="106"/>
      <c r="CE1102" s="106"/>
      <c r="CF1102" s="106"/>
      <c r="CG1102" s="106"/>
    </row>
    <row r="1103" spans="1:85" s="245" customFormat="1" ht="16.399999999999999" customHeight="1" x14ac:dyDescent="0.35">
      <c r="A1103" s="250"/>
      <c r="B1103" s="113"/>
      <c r="C1103" s="125"/>
      <c r="D1103" s="125"/>
      <c r="E1103" s="357"/>
      <c r="F1103" s="357"/>
      <c r="G1103" s="357"/>
      <c r="H1103" s="370"/>
      <c r="I1103" s="371"/>
      <c r="J1103" s="357"/>
      <c r="K1103" s="372"/>
      <c r="L1103" s="357"/>
      <c r="M1103" s="374"/>
      <c r="N1103" s="7"/>
      <c r="O1103" s="377"/>
      <c r="P1103" s="106"/>
      <c r="Q1103" s="63" t="s">
        <v>159</v>
      </c>
      <c r="R1103" s="251"/>
      <c r="S1103" s="251"/>
      <c r="T1103" s="251"/>
      <c r="U1103" s="251"/>
      <c r="V1103" s="251"/>
      <c r="W1103" s="251"/>
      <c r="X1103" s="251"/>
      <c r="Y1103" s="251"/>
      <c r="Z1103" s="251"/>
      <c r="AA1103" s="251"/>
      <c r="AB1103" s="251"/>
      <c r="AC1103" s="251"/>
      <c r="AD1103" s="251"/>
      <c r="AE1103" s="251"/>
      <c r="AF1103" s="251"/>
      <c r="AG1103" s="251"/>
      <c r="AH1103" s="251"/>
      <c r="AI1103" s="251"/>
      <c r="AJ1103" s="251"/>
      <c r="AK1103" s="251"/>
      <c r="AL1103" s="251"/>
      <c r="AM1103" s="251"/>
      <c r="AN1103" s="251"/>
      <c r="AO1103" s="251"/>
      <c r="AP1103" s="251"/>
      <c r="AQ1103" s="251"/>
      <c r="AR1103" s="251"/>
      <c r="AS1103" s="251"/>
      <c r="AT1103" s="251"/>
      <c r="AU1103" s="251"/>
      <c r="AV1103" s="251"/>
      <c r="AW1103" s="251"/>
      <c r="AX1103" s="251"/>
      <c r="AY1103" s="251"/>
      <c r="AZ1103" s="251"/>
      <c r="BA1103" s="251"/>
      <c r="BB1103" s="251"/>
      <c r="BC1103" s="251"/>
      <c r="BD1103" s="251"/>
      <c r="BE1103" s="251"/>
      <c r="BF1103" s="251"/>
      <c r="BG1103" s="251"/>
      <c r="BH1103" s="251"/>
      <c r="BI1103" s="251"/>
      <c r="BJ1103" s="251"/>
      <c r="BK1103" s="251"/>
      <c r="BL1103" s="251"/>
      <c r="BM1103" s="251"/>
      <c r="BN1103" s="195"/>
      <c r="BO1103" s="196"/>
      <c r="BP1103" s="197"/>
      <c r="BQ1103" s="197"/>
      <c r="BR1103" s="106"/>
      <c r="BS1103" s="106"/>
      <c r="BT1103" s="106"/>
      <c r="BU1103" s="106"/>
      <c r="BV1103" s="106"/>
      <c r="BW1103" s="106"/>
      <c r="BX1103" s="106"/>
      <c r="BY1103" s="106"/>
      <c r="BZ1103" s="106"/>
      <c r="CA1103" s="106"/>
      <c r="CB1103" s="106"/>
      <c r="CC1103" s="106"/>
      <c r="CD1103" s="106"/>
      <c r="CE1103" s="106"/>
      <c r="CF1103" s="106"/>
      <c r="CG1103" s="106"/>
    </row>
    <row r="1104" spans="1:85" s="245" customFormat="1" ht="23.5" customHeight="1" x14ac:dyDescent="0.35">
      <c r="A1104" s="243"/>
      <c r="B1104" s="126" t="s">
        <v>407</v>
      </c>
      <c r="C1104" s="359"/>
      <c r="D1104" s="359"/>
      <c r="E1104" s="252"/>
      <c r="F1104" s="252"/>
      <c r="G1104" s="241"/>
      <c r="H1104" s="253"/>
      <c r="I1104" s="254"/>
      <c r="J1104" s="253"/>
      <c r="K1104" s="205">
        <f>IF(J1104="",0,IF(J1104="ANO",'Podpůrná data'!$B$5,'Podpůrná data'!$B$3))</f>
        <v>0</v>
      </c>
      <c r="L1104" s="203">
        <f>IFERROR(INT(ROUND(I1104,2)*(VLOOKUP(INT(H1104),'Podpůrná data'!$A$189:$B$233,2,FALSE))*(H1104/(INT(H1104)))),0)</f>
        <v>0</v>
      </c>
      <c r="M1104" s="61">
        <f>K1104*L1104</f>
        <v>0</v>
      </c>
      <c r="N1104" s="62">
        <f>IF(M1104&gt;0,IF(ISTEXT(C1104)=TRUE,0,1),0)</f>
        <v>0</v>
      </c>
      <c r="O1104" s="166">
        <f>IF(M1104&gt;0,1,0)</f>
        <v>0</v>
      </c>
      <c r="P1104" s="127"/>
      <c r="Q1104" s="63" t="s">
        <v>95</v>
      </c>
      <c r="R1104" s="255"/>
      <c r="S1104" s="255"/>
      <c r="T1104" s="255"/>
      <c r="U1104" s="255"/>
      <c r="V1104" s="255"/>
      <c r="W1104" s="255"/>
      <c r="X1104" s="255"/>
      <c r="Y1104" s="255"/>
      <c r="Z1104" s="255"/>
      <c r="AA1104" s="255"/>
      <c r="AB1104" s="255"/>
      <c r="AC1104" s="255"/>
      <c r="AD1104" s="255"/>
      <c r="AE1104" s="255"/>
      <c r="AF1104" s="255"/>
      <c r="AG1104" s="255"/>
      <c r="AH1104" s="255"/>
      <c r="AI1104" s="255"/>
      <c r="AJ1104" s="255"/>
      <c r="AK1104" s="255"/>
      <c r="AL1104" s="255"/>
      <c r="AM1104" s="255"/>
      <c r="AN1104" s="255"/>
      <c r="AO1104" s="255"/>
      <c r="AP1104" s="255"/>
      <c r="AQ1104" s="255"/>
      <c r="AR1104" s="255"/>
      <c r="AS1104" s="255"/>
      <c r="AT1104" s="255"/>
      <c r="AU1104" s="255"/>
      <c r="AV1104" s="255"/>
      <c r="AW1104" s="255"/>
      <c r="AX1104" s="255"/>
      <c r="AY1104" s="255"/>
      <c r="AZ1104" s="255"/>
      <c r="BA1104" s="255"/>
      <c r="BB1104" s="255"/>
      <c r="BC1104" s="255"/>
      <c r="BD1104" s="255"/>
      <c r="BE1104" s="255"/>
      <c r="BF1104" s="255"/>
      <c r="BG1104" s="255"/>
      <c r="BH1104" s="255"/>
      <c r="BI1104" s="255"/>
      <c r="BJ1104" s="255"/>
      <c r="BK1104" s="255"/>
      <c r="BL1104" s="255"/>
      <c r="BM1104" s="255"/>
      <c r="BN1104" s="362">
        <f>SUM(R1112:BM1112)</f>
        <v>0</v>
      </c>
      <c r="BO1104" s="364">
        <f>SUM(R1113:BM1113)</f>
        <v>0</v>
      </c>
      <c r="BP1104" s="366">
        <f>IF($O1104=0,0,IF($BN1104&gt;=143*$I1104,1,0))</f>
        <v>0</v>
      </c>
      <c r="BQ1104" s="366">
        <f>IF($BN1104&gt;=143*$I1104,0,(CEILING(143*$I1104,1)-$BN1104))</f>
        <v>0</v>
      </c>
      <c r="BR1104" s="106"/>
      <c r="BS1104" s="106"/>
      <c r="BT1104" s="106"/>
      <c r="BU1104" s="106"/>
      <c r="BV1104" s="106"/>
      <c r="BW1104" s="106"/>
      <c r="BX1104" s="106"/>
      <c r="BY1104" s="106"/>
      <c r="BZ1104" s="106"/>
      <c r="CA1104" s="106"/>
      <c r="CB1104" s="106"/>
      <c r="CC1104" s="106"/>
      <c r="CD1104" s="106"/>
      <c r="CE1104" s="106"/>
      <c r="CF1104" s="106"/>
      <c r="CG1104" s="106"/>
    </row>
    <row r="1105" spans="1:85" s="245" customFormat="1" ht="29" x14ac:dyDescent="0.35">
      <c r="A1105" s="243"/>
      <c r="B1105" s="128"/>
      <c r="C1105" s="80"/>
      <c r="D1105" s="80"/>
      <c r="E1105" s="80"/>
      <c r="F1105" s="80"/>
      <c r="G1105" s="80"/>
      <c r="H1105" s="80"/>
      <c r="I1105" s="80"/>
      <c r="J1105" s="80"/>
      <c r="K1105" s="80"/>
      <c r="L1105" s="80"/>
      <c r="M1105" s="64"/>
      <c r="N1105" s="7"/>
      <c r="O1105" s="192"/>
      <c r="P1105" s="106"/>
      <c r="Q1105" s="63" t="s">
        <v>129</v>
      </c>
      <c r="R1105" s="256"/>
      <c r="S1105" s="256"/>
      <c r="T1105" s="256"/>
      <c r="U1105" s="256"/>
      <c r="V1105" s="256"/>
      <c r="W1105" s="256"/>
      <c r="X1105" s="256"/>
      <c r="Y1105" s="256"/>
      <c r="Z1105" s="256"/>
      <c r="AA1105" s="256"/>
      <c r="AB1105" s="256"/>
      <c r="AC1105" s="256"/>
      <c r="AD1105" s="256"/>
      <c r="AE1105" s="256"/>
      <c r="AF1105" s="256"/>
      <c r="AG1105" s="256"/>
      <c r="AH1105" s="256"/>
      <c r="AI1105" s="256"/>
      <c r="AJ1105" s="256"/>
      <c r="AK1105" s="256"/>
      <c r="AL1105" s="256"/>
      <c r="AM1105" s="256"/>
      <c r="AN1105" s="256"/>
      <c r="AO1105" s="256"/>
      <c r="AP1105" s="256"/>
      <c r="AQ1105" s="256"/>
      <c r="AR1105" s="256"/>
      <c r="AS1105" s="256"/>
      <c r="AT1105" s="256"/>
      <c r="AU1105" s="256"/>
      <c r="AV1105" s="256"/>
      <c r="AW1105" s="256"/>
      <c r="AX1105" s="256"/>
      <c r="AY1105" s="256"/>
      <c r="AZ1105" s="256"/>
      <c r="BA1105" s="256"/>
      <c r="BB1105" s="256"/>
      <c r="BC1105" s="256"/>
      <c r="BD1105" s="256"/>
      <c r="BE1105" s="256"/>
      <c r="BF1105" s="256"/>
      <c r="BG1105" s="256"/>
      <c r="BH1105" s="256"/>
      <c r="BI1105" s="256"/>
      <c r="BJ1105" s="256"/>
      <c r="BK1105" s="256"/>
      <c r="BL1105" s="256"/>
      <c r="BM1105" s="256"/>
      <c r="BN1105" s="362"/>
      <c r="BO1105" s="364"/>
      <c r="BP1105" s="366"/>
      <c r="BQ1105" s="366"/>
      <c r="BR1105" s="106"/>
      <c r="BS1105" s="106"/>
      <c r="BT1105" s="106"/>
      <c r="BU1105" s="106"/>
      <c r="BV1105" s="106"/>
      <c r="BW1105" s="106"/>
      <c r="BX1105" s="106"/>
      <c r="BY1105" s="106"/>
      <c r="BZ1105" s="106"/>
      <c r="CA1105" s="106"/>
      <c r="CB1105" s="106"/>
      <c r="CC1105" s="106"/>
      <c r="CD1105" s="106"/>
      <c r="CE1105" s="106"/>
      <c r="CF1105" s="106"/>
      <c r="CG1105" s="106"/>
    </row>
    <row r="1106" spans="1:85" s="245" customFormat="1" ht="14.5" hidden="1" customHeight="1" x14ac:dyDescent="0.35">
      <c r="A1106" s="243"/>
      <c r="B1106" s="128"/>
      <c r="C1106" s="80"/>
      <c r="D1106" s="80"/>
      <c r="E1106" s="80"/>
      <c r="F1106" s="80"/>
      <c r="G1106" s="80"/>
      <c r="H1106" s="80"/>
      <c r="I1106" s="80"/>
      <c r="J1106" s="80"/>
      <c r="K1106" s="80"/>
      <c r="L1106" s="80"/>
      <c r="M1106" s="64"/>
      <c r="N1106" s="7"/>
      <c r="O1106" s="192"/>
      <c r="P1106" s="106"/>
      <c r="Q1106" s="65" t="s">
        <v>130</v>
      </c>
      <c r="R1106" s="66">
        <f>IF(R1104&lt;&gt;0,1,0)</f>
        <v>0</v>
      </c>
      <c r="S1106" s="66">
        <f t="shared" ref="S1106" si="20809">IF(R1106&gt;0,R1106+1,IF(S1104&lt;&gt;0,1,0))</f>
        <v>0</v>
      </c>
      <c r="T1106" s="66">
        <f t="shared" ref="T1106" si="20810">IF(S1106&gt;0,S1106+1,IF(T1104&lt;&gt;0,1,0))</f>
        <v>0</v>
      </c>
      <c r="U1106" s="66">
        <f t="shared" ref="U1106" si="20811">IF(T1106&gt;0,T1106+1,IF(U1104&lt;&gt;0,1,0))</f>
        <v>0</v>
      </c>
      <c r="V1106" s="66">
        <f t="shared" ref="V1106" si="20812">IF(U1106&gt;0,U1106+1,IF(V1104&lt;&gt;0,1,0))</f>
        <v>0</v>
      </c>
      <c r="W1106" s="66">
        <f t="shared" ref="W1106" si="20813">IF(V1106&gt;0,V1106+1,IF(W1104&lt;&gt;0,1,0))</f>
        <v>0</v>
      </c>
      <c r="X1106" s="66">
        <f t="shared" ref="X1106" si="20814">IF(W1106&gt;0,W1106+1,IF(X1104&lt;&gt;0,1,0))</f>
        <v>0</v>
      </c>
      <c r="Y1106" s="66">
        <f t="shared" ref="Y1106" si="20815">IF(X1106&gt;0,X1106+1,IF(Y1104&lt;&gt;0,1,0))</f>
        <v>0</v>
      </c>
      <c r="Z1106" s="66">
        <f t="shared" ref="Z1106" si="20816">IF(Y1106&gt;0,Y1106+1,IF(Z1104&lt;&gt;0,1,0))</f>
        <v>0</v>
      </c>
      <c r="AA1106" s="66">
        <f t="shared" ref="AA1106" si="20817">IF(Z1106&gt;0,Z1106+1,IF(AA1104&lt;&gt;0,1,0))</f>
        <v>0</v>
      </c>
      <c r="AB1106" s="66">
        <f t="shared" ref="AB1106" si="20818">IF(AA1106&gt;0,AA1106+1,IF(AB1104&lt;&gt;0,1,0))</f>
        <v>0</v>
      </c>
      <c r="AC1106" s="66">
        <f t="shared" ref="AC1106" si="20819">IF(AB1106&gt;0,AB1106+1,IF(AC1104&lt;&gt;0,1,0))</f>
        <v>0</v>
      </c>
      <c r="AD1106" s="66">
        <f t="shared" ref="AD1106" si="20820">IF(AC1106&gt;0,AC1106+1,IF(AD1104&lt;&gt;0,1,0))</f>
        <v>0</v>
      </c>
      <c r="AE1106" s="66">
        <f t="shared" ref="AE1106" si="20821">IF(AD1106&gt;0,AD1106+1,IF(AE1104&lt;&gt;0,1,0))</f>
        <v>0</v>
      </c>
      <c r="AF1106" s="66">
        <f t="shared" ref="AF1106" si="20822">IF(AE1106&gt;0,AE1106+1,IF(AF1104&lt;&gt;0,1,0))</f>
        <v>0</v>
      </c>
      <c r="AG1106" s="66">
        <f t="shared" ref="AG1106" si="20823">IF(AF1106&gt;0,AF1106+1,IF(AG1104&lt;&gt;0,1,0))</f>
        <v>0</v>
      </c>
      <c r="AH1106" s="66">
        <f t="shared" ref="AH1106" si="20824">IF(AG1106&gt;0,AG1106+1,IF(AH1104&lt;&gt;0,1,0))</f>
        <v>0</v>
      </c>
      <c r="AI1106" s="66">
        <f t="shared" ref="AI1106" si="20825">IF(AH1106&gt;0,AH1106+1,IF(AI1104&lt;&gt;0,1,0))</f>
        <v>0</v>
      </c>
      <c r="AJ1106" s="66">
        <f t="shared" ref="AJ1106" si="20826">IF(AI1106&gt;0,AI1106+1,IF(AJ1104&lt;&gt;0,1,0))</f>
        <v>0</v>
      </c>
      <c r="AK1106" s="66">
        <f t="shared" ref="AK1106" si="20827">IF(AJ1106&gt;0,AJ1106+1,IF(AK1104&lt;&gt;0,1,0))</f>
        <v>0</v>
      </c>
      <c r="AL1106" s="66">
        <f t="shared" ref="AL1106" si="20828">IF(AK1106&gt;0,AK1106+1,IF(AL1104&lt;&gt;0,1,0))</f>
        <v>0</v>
      </c>
      <c r="AM1106" s="66">
        <f t="shared" ref="AM1106" si="20829">IF(AL1106&gt;0,AL1106+1,IF(AM1104&lt;&gt;0,1,0))</f>
        <v>0</v>
      </c>
      <c r="AN1106" s="66">
        <f t="shared" ref="AN1106" si="20830">IF(AM1106&gt;0,AM1106+1,IF(AN1104&lt;&gt;0,1,0))</f>
        <v>0</v>
      </c>
      <c r="AO1106" s="66">
        <f t="shared" ref="AO1106" si="20831">IF(AN1106&gt;0,AN1106+1,IF(AO1104&lt;&gt;0,1,0))</f>
        <v>0</v>
      </c>
      <c r="AP1106" s="66">
        <f t="shared" ref="AP1106" si="20832">IF(AO1106&gt;0,AO1106+1,IF(AP1104&lt;&gt;0,1,0))</f>
        <v>0</v>
      </c>
      <c r="AQ1106" s="66">
        <f t="shared" ref="AQ1106" si="20833">IF(AP1106&gt;0,AP1106+1,IF(AQ1104&lt;&gt;0,1,0))</f>
        <v>0</v>
      </c>
      <c r="AR1106" s="66">
        <f t="shared" ref="AR1106" si="20834">IF(AQ1106&gt;0,AQ1106+1,IF(AR1104&lt;&gt;0,1,0))</f>
        <v>0</v>
      </c>
      <c r="AS1106" s="66">
        <f t="shared" ref="AS1106" si="20835">IF(AR1106&gt;0,AR1106+1,IF(AS1104&lt;&gt;0,1,0))</f>
        <v>0</v>
      </c>
      <c r="AT1106" s="66">
        <f t="shared" ref="AT1106" si="20836">IF(AS1106&gt;0,AS1106+1,IF(AT1104&lt;&gt;0,1,0))</f>
        <v>0</v>
      </c>
      <c r="AU1106" s="66">
        <f t="shared" ref="AU1106" si="20837">IF(AT1106&gt;0,AT1106+1,IF(AU1104&lt;&gt;0,1,0))</f>
        <v>0</v>
      </c>
      <c r="AV1106" s="66">
        <f t="shared" ref="AV1106" si="20838">IF(AU1106&gt;0,AU1106+1,IF(AV1104&lt;&gt;0,1,0))</f>
        <v>0</v>
      </c>
      <c r="AW1106" s="66">
        <f t="shared" ref="AW1106" si="20839">IF(AV1106&gt;0,AV1106+1,IF(AW1104&lt;&gt;0,1,0))</f>
        <v>0</v>
      </c>
      <c r="AX1106" s="66">
        <f t="shared" ref="AX1106" si="20840">IF(AW1106&gt;0,AW1106+1,IF(AX1104&lt;&gt;0,1,0))</f>
        <v>0</v>
      </c>
      <c r="AY1106" s="66">
        <f t="shared" ref="AY1106" si="20841">IF(AX1106&gt;0,AX1106+1,IF(AY1104&lt;&gt;0,1,0))</f>
        <v>0</v>
      </c>
      <c r="AZ1106" s="66">
        <f t="shared" ref="AZ1106" si="20842">IF(AY1106&gt;0,AY1106+1,IF(AZ1104&lt;&gt;0,1,0))</f>
        <v>0</v>
      </c>
      <c r="BA1106" s="66">
        <f t="shared" ref="BA1106" si="20843">IF(AZ1106&gt;0,AZ1106+1,IF(BA1104&lt;&gt;0,1,0))</f>
        <v>0</v>
      </c>
      <c r="BB1106" s="66">
        <f t="shared" ref="BB1106" si="20844">IF(BA1106&gt;0,BA1106+1,IF(BB1104&lt;&gt;0,1,0))</f>
        <v>0</v>
      </c>
      <c r="BC1106" s="66">
        <f t="shared" ref="BC1106" si="20845">IF(BB1106&gt;0,BB1106+1,IF(BC1104&lt;&gt;0,1,0))</f>
        <v>0</v>
      </c>
      <c r="BD1106" s="66">
        <f t="shared" ref="BD1106" si="20846">IF(BC1106&gt;0,BC1106+1,IF(BD1104&lt;&gt;0,1,0))</f>
        <v>0</v>
      </c>
      <c r="BE1106" s="66">
        <f t="shared" ref="BE1106" si="20847">IF(BD1106&gt;0,BD1106+1,IF(BE1104&lt;&gt;0,1,0))</f>
        <v>0</v>
      </c>
      <c r="BF1106" s="66">
        <f t="shared" ref="BF1106" si="20848">IF(BE1106&gt;0,BE1106+1,IF(BF1104&lt;&gt;0,1,0))</f>
        <v>0</v>
      </c>
      <c r="BG1106" s="66">
        <f t="shared" ref="BG1106" si="20849">IF(BF1106&gt;0,BF1106+1,IF(BG1104&lt;&gt;0,1,0))</f>
        <v>0</v>
      </c>
      <c r="BH1106" s="66">
        <f t="shared" ref="BH1106" si="20850">IF(BG1106&gt;0,BG1106+1,IF(BH1104&lt;&gt;0,1,0))</f>
        <v>0</v>
      </c>
      <c r="BI1106" s="66">
        <f t="shared" ref="BI1106" si="20851">IF(BH1106&gt;0,BH1106+1,IF(BI1104&lt;&gt;0,1,0))</f>
        <v>0</v>
      </c>
      <c r="BJ1106" s="66">
        <f t="shared" ref="BJ1106" si="20852">IF(BI1106&gt;0,BI1106+1,IF(BJ1104&lt;&gt;0,1,0))</f>
        <v>0</v>
      </c>
      <c r="BK1106" s="66">
        <f t="shared" ref="BK1106" si="20853">IF(BJ1106&gt;0,BJ1106+1,IF(BK1104&lt;&gt;0,1,0))</f>
        <v>0</v>
      </c>
      <c r="BL1106" s="66">
        <f t="shared" ref="BL1106" si="20854">IF(BK1106&gt;0,BK1106+1,IF(BL1104&lt;&gt;0,1,0))</f>
        <v>0</v>
      </c>
      <c r="BM1106" s="66">
        <f t="shared" ref="BM1106" si="20855">IF(BL1106&gt;0,BL1106+1,IF(BM1104&lt;&gt;0,1,0))</f>
        <v>0</v>
      </c>
      <c r="BN1106" s="362"/>
      <c r="BO1106" s="364"/>
      <c r="BP1106" s="366"/>
      <c r="BQ1106" s="366"/>
      <c r="BR1106" s="106"/>
      <c r="BS1106" s="106"/>
      <c r="BT1106" s="106"/>
      <c r="BU1106" s="106"/>
      <c r="BV1106" s="106"/>
      <c r="BW1106" s="106"/>
      <c r="BX1106" s="106"/>
      <c r="BY1106" s="106"/>
      <c r="BZ1106" s="106"/>
      <c r="CA1106" s="106"/>
      <c r="CB1106" s="106"/>
      <c r="CC1106" s="106"/>
      <c r="CD1106" s="106"/>
      <c r="CE1106" s="106"/>
      <c r="CF1106" s="106"/>
      <c r="CG1106" s="106"/>
    </row>
    <row r="1107" spans="1:85" s="245" customFormat="1" ht="14.5" hidden="1" customHeight="1" x14ac:dyDescent="0.35">
      <c r="A1107" s="243"/>
      <c r="B1107" s="128"/>
      <c r="C1107" s="80"/>
      <c r="D1107" s="80"/>
      <c r="E1107" s="80"/>
      <c r="F1107" s="80"/>
      <c r="G1107" s="80"/>
      <c r="H1107" s="80"/>
      <c r="I1107" s="80"/>
      <c r="J1107" s="80"/>
      <c r="K1107" s="80"/>
      <c r="L1107" s="80"/>
      <c r="M1107" s="64"/>
      <c r="N1107" s="7"/>
      <c r="O1107" s="192"/>
      <c r="P1107" s="106"/>
      <c r="Q1107" s="65" t="s">
        <v>131</v>
      </c>
      <c r="R1107" s="66">
        <f>R1106</f>
        <v>0</v>
      </c>
      <c r="S1107" s="66">
        <f>IF(S1106=0,0,IF(OR(R1107=0,R1107=12),1,R1107+1))</f>
        <v>0</v>
      </c>
      <c r="T1107" s="66">
        <f t="shared" ref="T1107" si="20856">IF(T1106=0,0,IF(OR(S1107=0,S1107=12),1,S1107+1))</f>
        <v>0</v>
      </c>
      <c r="U1107" s="66">
        <f t="shared" ref="U1107" si="20857">IF(U1106=0,0,IF(OR(T1107=0,T1107=12),1,T1107+1))</f>
        <v>0</v>
      </c>
      <c r="V1107" s="66">
        <f t="shared" ref="V1107" si="20858">IF(V1106=0,0,IF(OR(U1107=0,U1107=12),1,U1107+1))</f>
        <v>0</v>
      </c>
      <c r="W1107" s="66">
        <f t="shared" ref="W1107" si="20859">IF(W1106=0,0,IF(OR(V1107=0,V1107=12),1,V1107+1))</f>
        <v>0</v>
      </c>
      <c r="X1107" s="66">
        <f t="shared" ref="X1107" si="20860">IF(X1106=0,0,IF(OR(W1107=0,W1107=12),1,W1107+1))</f>
        <v>0</v>
      </c>
      <c r="Y1107" s="66">
        <f t="shared" ref="Y1107" si="20861">IF(Y1106=0,0,IF(OR(X1107=0,X1107=12),1,X1107+1))</f>
        <v>0</v>
      </c>
      <c r="Z1107" s="66">
        <f t="shared" ref="Z1107" si="20862">IF(Z1106=0,0,IF(OR(Y1107=0,Y1107=12),1,Y1107+1))</f>
        <v>0</v>
      </c>
      <c r="AA1107" s="66">
        <f t="shared" ref="AA1107" si="20863">IF(AA1106=0,0,IF(OR(Z1107=0,Z1107=12),1,Z1107+1))</f>
        <v>0</v>
      </c>
      <c r="AB1107" s="66">
        <f t="shared" ref="AB1107" si="20864">IF(AB1106=0,0,IF(OR(AA1107=0,AA1107=12),1,AA1107+1))</f>
        <v>0</v>
      </c>
      <c r="AC1107" s="66">
        <f t="shared" ref="AC1107" si="20865">IF(AC1106=0,0,IF(OR(AB1107=0,AB1107=12),1,AB1107+1))</f>
        <v>0</v>
      </c>
      <c r="AD1107" s="66">
        <f t="shared" ref="AD1107" si="20866">IF(AD1106=0,0,IF(OR(AC1107=0,AC1107=12),1,AC1107+1))</f>
        <v>0</v>
      </c>
      <c r="AE1107" s="66">
        <f t="shared" ref="AE1107" si="20867">IF(AE1106=0,0,IF(OR(AD1107=0,AD1107=12),1,AD1107+1))</f>
        <v>0</v>
      </c>
      <c r="AF1107" s="66">
        <f t="shared" ref="AF1107" si="20868">IF(AF1106=0,0,IF(OR(AE1107=0,AE1107=12),1,AE1107+1))</f>
        <v>0</v>
      </c>
      <c r="AG1107" s="66">
        <f t="shared" ref="AG1107" si="20869">IF(AG1106=0,0,IF(OR(AF1107=0,AF1107=12),1,AF1107+1))</f>
        <v>0</v>
      </c>
      <c r="AH1107" s="66">
        <f t="shared" ref="AH1107" si="20870">IF(AH1106=0,0,IF(OR(AG1107=0,AG1107=12),1,AG1107+1))</f>
        <v>0</v>
      </c>
      <c r="AI1107" s="66">
        <f t="shared" ref="AI1107" si="20871">IF(AI1106=0,0,IF(OR(AH1107=0,AH1107=12),1,AH1107+1))</f>
        <v>0</v>
      </c>
      <c r="AJ1107" s="66">
        <f t="shared" ref="AJ1107" si="20872">IF(AJ1106=0,0,IF(OR(AI1107=0,AI1107=12),1,AI1107+1))</f>
        <v>0</v>
      </c>
      <c r="AK1107" s="66">
        <f t="shared" ref="AK1107" si="20873">IF(AK1106=0,0,IF(OR(AJ1107=0,AJ1107=12),1,AJ1107+1))</f>
        <v>0</v>
      </c>
      <c r="AL1107" s="66">
        <f t="shared" ref="AL1107" si="20874">IF(AL1106=0,0,IF(OR(AK1107=0,AK1107=12),1,AK1107+1))</f>
        <v>0</v>
      </c>
      <c r="AM1107" s="66">
        <f t="shared" ref="AM1107" si="20875">IF(AM1106=0,0,IF(OR(AL1107=0,AL1107=12),1,AL1107+1))</f>
        <v>0</v>
      </c>
      <c r="AN1107" s="66">
        <f t="shared" ref="AN1107" si="20876">IF(AN1106=0,0,IF(OR(AM1107=0,AM1107=12),1,AM1107+1))</f>
        <v>0</v>
      </c>
      <c r="AO1107" s="66">
        <f t="shared" ref="AO1107" si="20877">IF(AO1106=0,0,IF(OR(AN1107=0,AN1107=12),1,AN1107+1))</f>
        <v>0</v>
      </c>
      <c r="AP1107" s="66">
        <f t="shared" ref="AP1107" si="20878">IF(AP1106=0,0,IF(OR(AO1107=0,AO1107=12),1,AO1107+1))</f>
        <v>0</v>
      </c>
      <c r="AQ1107" s="66">
        <f t="shared" ref="AQ1107" si="20879">IF(AQ1106=0,0,IF(OR(AP1107=0,AP1107=12),1,AP1107+1))</f>
        <v>0</v>
      </c>
      <c r="AR1107" s="66">
        <f t="shared" ref="AR1107" si="20880">IF(AR1106=0,0,IF(OR(AQ1107=0,AQ1107=12),1,AQ1107+1))</f>
        <v>0</v>
      </c>
      <c r="AS1107" s="66">
        <f t="shared" ref="AS1107" si="20881">IF(AS1106=0,0,IF(OR(AR1107=0,AR1107=12),1,AR1107+1))</f>
        <v>0</v>
      </c>
      <c r="AT1107" s="66">
        <f t="shared" ref="AT1107" si="20882">IF(AT1106=0,0,IF(OR(AS1107=0,AS1107=12),1,AS1107+1))</f>
        <v>0</v>
      </c>
      <c r="AU1107" s="66">
        <f t="shared" ref="AU1107" si="20883">IF(AU1106=0,0,IF(OR(AT1107=0,AT1107=12),1,AT1107+1))</f>
        <v>0</v>
      </c>
      <c r="AV1107" s="66">
        <f t="shared" ref="AV1107" si="20884">IF(AV1106=0,0,IF(OR(AU1107=0,AU1107=12),1,AU1107+1))</f>
        <v>0</v>
      </c>
      <c r="AW1107" s="66">
        <f t="shared" ref="AW1107" si="20885">IF(AW1106=0,0,IF(OR(AV1107=0,AV1107=12),1,AV1107+1))</f>
        <v>0</v>
      </c>
      <c r="AX1107" s="66">
        <f t="shared" ref="AX1107" si="20886">IF(AX1106=0,0,IF(OR(AW1107=0,AW1107=12),1,AW1107+1))</f>
        <v>0</v>
      </c>
      <c r="AY1107" s="66">
        <f t="shared" ref="AY1107" si="20887">IF(AY1106=0,0,IF(OR(AX1107=0,AX1107=12),1,AX1107+1))</f>
        <v>0</v>
      </c>
      <c r="AZ1107" s="66">
        <f t="shared" ref="AZ1107" si="20888">IF(AZ1106=0,0,IF(OR(AY1107=0,AY1107=12),1,AY1107+1))</f>
        <v>0</v>
      </c>
      <c r="BA1107" s="66">
        <f t="shared" ref="BA1107" si="20889">IF(BA1106=0,0,IF(OR(AZ1107=0,AZ1107=12),1,AZ1107+1))</f>
        <v>0</v>
      </c>
      <c r="BB1107" s="66">
        <f t="shared" ref="BB1107" si="20890">IF(BB1106=0,0,IF(OR(BA1107=0,BA1107=12),1,BA1107+1))</f>
        <v>0</v>
      </c>
      <c r="BC1107" s="66">
        <f t="shared" ref="BC1107" si="20891">IF(BC1106=0,0,IF(OR(BB1107=0,BB1107=12),1,BB1107+1))</f>
        <v>0</v>
      </c>
      <c r="BD1107" s="66">
        <f t="shared" ref="BD1107" si="20892">IF(BD1106=0,0,IF(OR(BC1107=0,BC1107=12),1,BC1107+1))</f>
        <v>0</v>
      </c>
      <c r="BE1107" s="66">
        <f t="shared" ref="BE1107" si="20893">IF(BE1106=0,0,IF(OR(BD1107=0,BD1107=12),1,BD1107+1))</f>
        <v>0</v>
      </c>
      <c r="BF1107" s="66">
        <f t="shared" ref="BF1107" si="20894">IF(BF1106=0,0,IF(OR(BE1107=0,BE1107=12),1,BE1107+1))</f>
        <v>0</v>
      </c>
      <c r="BG1107" s="66">
        <f t="shared" ref="BG1107" si="20895">IF(BG1106=0,0,IF(OR(BF1107=0,BF1107=12),1,BF1107+1))</f>
        <v>0</v>
      </c>
      <c r="BH1107" s="66">
        <f t="shared" ref="BH1107" si="20896">IF(BH1106=0,0,IF(OR(BG1107=0,BG1107=12),1,BG1107+1))</f>
        <v>0</v>
      </c>
      <c r="BI1107" s="66">
        <f t="shared" ref="BI1107" si="20897">IF(BI1106=0,0,IF(OR(BH1107=0,BH1107=12),1,BH1107+1))</f>
        <v>0</v>
      </c>
      <c r="BJ1107" s="66">
        <f t="shared" ref="BJ1107" si="20898">IF(BJ1106=0,0,IF(OR(BI1107=0,BI1107=12),1,BI1107+1))</f>
        <v>0</v>
      </c>
      <c r="BK1107" s="66">
        <f t="shared" ref="BK1107" si="20899">IF(BK1106=0,0,IF(OR(BJ1107=0,BJ1107=12),1,BJ1107+1))</f>
        <v>0</v>
      </c>
      <c r="BL1107" s="66">
        <f t="shared" ref="BL1107" si="20900">IF(BL1106=0,0,IF(OR(BK1107=0,BK1107=12),1,BK1107+1))</f>
        <v>0</v>
      </c>
      <c r="BM1107" s="66">
        <f t="shared" ref="BM1107" si="20901">IF(BM1106=0,0,IF(OR(BL1107=0,BL1107=12),1,BL1107+1))</f>
        <v>0</v>
      </c>
      <c r="BN1107" s="362"/>
      <c r="BO1107" s="364"/>
      <c r="BP1107" s="366"/>
      <c r="BQ1107" s="366"/>
      <c r="BR1107" s="106"/>
      <c r="BS1107" s="106"/>
      <c r="BT1107" s="106"/>
      <c r="BU1107" s="106"/>
      <c r="BV1107" s="106"/>
      <c r="BW1107" s="106"/>
      <c r="BX1107" s="106"/>
      <c r="BY1107" s="106"/>
      <c r="BZ1107" s="106"/>
      <c r="CA1107" s="106"/>
      <c r="CB1107" s="106"/>
      <c r="CC1107" s="106"/>
      <c r="CD1107" s="106"/>
      <c r="CE1107" s="106"/>
      <c r="CF1107" s="106"/>
      <c r="CG1107" s="106"/>
    </row>
    <row r="1108" spans="1:85" s="245" customFormat="1" ht="43.5" x14ac:dyDescent="0.35">
      <c r="A1108" s="243"/>
      <c r="B1108" s="128"/>
      <c r="C1108" s="80"/>
      <c r="D1108" s="80"/>
      <c r="E1108" s="80"/>
      <c r="F1108" s="80"/>
      <c r="G1108" s="80"/>
      <c r="H1108" s="80"/>
      <c r="I1108" s="80"/>
      <c r="J1108" s="80"/>
      <c r="K1108" s="80"/>
      <c r="L1108" s="80"/>
      <c r="M1108" s="64"/>
      <c r="N1108" s="7"/>
      <c r="O1108" s="192"/>
      <c r="P1108" s="106"/>
      <c r="Q1108" s="63" t="s">
        <v>237</v>
      </c>
      <c r="R1108" s="68">
        <f>IF(R1107&gt;0,IF(R1111&gt;$L1104,$L1104,R1111),0)</f>
        <v>0</v>
      </c>
      <c r="S1108" s="68">
        <f>IF(S1107&gt;0,IF((SUMIFS($R1110:R1110,$R1107:R1107,12)+IF(R1107=12,0,R1108)+S1111)&gt;=$L1104,$L1104-FLOOR(SUMIFS($R1110:R1110,$R1107:R1107,12),1),IF(S1107=1,S1111,S1111+R1108)),0)</f>
        <v>0</v>
      </c>
      <c r="T1108" s="68">
        <f>IF(T1107&gt;0,IF((SUMIFS($R1110:S1110,$R1107:S1107,12)+IF(S1107=12,0,S1108)+T1111)&gt;=$L1104,$L1104-FLOOR(SUMIFS($R1110:S1110,$R1107:S1107,12),1),IF(T1107=1,T1111,T1111+S1108)),0)</f>
        <v>0</v>
      </c>
      <c r="U1108" s="68">
        <f>IF(U1107&gt;0,IF((SUMIFS($R1110:T1110,$R1107:T1107,12)+IF(T1107=12,0,T1108)+U1111)&gt;=$L1104,$L1104-FLOOR(SUMIFS($R1110:T1110,$R1107:T1107,12),1),IF(U1107=1,U1111,U1111+T1108)),0)</f>
        <v>0</v>
      </c>
      <c r="V1108" s="68">
        <f>IF(V1107&gt;0,IF((SUMIFS($R1110:U1110,$R1107:U1107,12)+IF(U1107=12,0,U1108)+V1111)&gt;=$L1104,$L1104-FLOOR(SUMIFS($R1110:U1110,$R1107:U1107,12),1),IF(V1107=1,V1111,V1111+U1108)),0)</f>
        <v>0</v>
      </c>
      <c r="W1108" s="68">
        <f>IF(W1107&gt;0,IF((SUMIFS($R1110:V1110,$R1107:V1107,12)+IF(V1107=12,0,V1108)+W1111)&gt;=$L1104,$L1104-FLOOR(SUMIFS($R1110:V1110,$R1107:V1107,12),1),IF(W1107=1,W1111,W1111+V1108)),0)</f>
        <v>0</v>
      </c>
      <c r="X1108" s="68">
        <f>IF(X1107&gt;0,IF((SUMIFS($R1110:W1110,$R1107:W1107,12)+IF(W1107=12,0,W1108)+X1111)&gt;=$L1104,$L1104-FLOOR(SUMIFS($R1110:W1110,$R1107:W1107,12),1),IF(X1107=1,X1111,X1111+W1108)),0)</f>
        <v>0</v>
      </c>
      <c r="Y1108" s="68">
        <f>IF(Y1107&gt;0,IF((SUMIFS($R1110:X1110,$R1107:X1107,12)+IF(X1107=12,0,X1108)+Y1111)&gt;=$L1104,$L1104-FLOOR(SUMIFS($R1110:X1110,$R1107:X1107,12),1),IF(Y1107=1,Y1111,Y1111+X1108)),0)</f>
        <v>0</v>
      </c>
      <c r="Z1108" s="68">
        <f>IF(Z1107&gt;0,IF((SUMIFS($R1110:Y1110,$R1107:Y1107,12)+IF(Y1107=12,0,Y1108)+Z1111)&gt;=$L1104,$L1104-FLOOR(SUMIFS($R1110:Y1110,$R1107:Y1107,12),1),IF(Z1107=1,Z1111,Z1111+Y1108)),0)</f>
        <v>0</v>
      </c>
      <c r="AA1108" s="68">
        <f>IF(AA1107&gt;0,IF((SUMIFS($R1110:Z1110,$R1107:Z1107,12)+IF(Z1107=12,0,Z1108)+AA1111)&gt;=$L1104,$L1104-FLOOR(SUMIFS($R1110:Z1110,$R1107:Z1107,12),1),IF(AA1107=1,AA1111,AA1111+Z1108)),0)</f>
        <v>0</v>
      </c>
      <c r="AB1108" s="68">
        <f>IF(AB1107&gt;0,IF((SUMIFS($R1110:AA1110,$R1107:AA1107,12)+IF(AA1107=12,0,AA1108)+AB1111)&gt;=$L1104,$L1104-FLOOR(SUMIFS($R1110:AA1110,$R1107:AA1107,12),1),IF(AB1107=1,AB1111,AB1111+AA1108)),0)</f>
        <v>0</v>
      </c>
      <c r="AC1108" s="68">
        <f>IF(AC1107&gt;0,IF((SUMIFS($R1110:AB1110,$R1107:AB1107,12)+IF(AB1107=12,0,AB1108)+AC1111)&gt;=$L1104,$L1104-FLOOR(SUMIFS($R1110:AB1110,$R1107:AB1107,12),1),IF(AC1107=1,AC1111,AC1111+AB1108)),0)</f>
        <v>0</v>
      </c>
      <c r="AD1108" s="68">
        <f>IF(AD1107&gt;0,IF((SUMIFS($R1110:AC1110,$R1107:AC1107,12)+IF(AC1107=12,0,AC1108)+AD1111)&gt;=$L1104,$L1104-FLOOR(SUMIFS($R1110:AC1110,$R1107:AC1107,12),1),IF(AD1107=1,AD1111,AD1111+AC1108)),0)</f>
        <v>0</v>
      </c>
      <c r="AE1108" s="68">
        <f>IF(AE1107&gt;0,IF((SUMIFS($R1110:AD1110,$R1107:AD1107,12)+IF(AD1107=12,0,AD1108)+AE1111)&gt;=$L1104,$L1104-FLOOR(SUMIFS($R1110:AD1110,$R1107:AD1107,12),1),IF(AE1107=1,AE1111,AE1111+AD1108)),0)</f>
        <v>0</v>
      </c>
      <c r="AF1108" s="68">
        <f>IF(AF1107&gt;0,IF((SUMIFS($R1110:AE1110,$R1107:AE1107,12)+IF(AE1107=12,0,AE1108)+AF1111)&gt;=$L1104,$L1104-FLOOR(SUMIFS($R1110:AE1110,$R1107:AE1107,12),1),IF(AF1107=1,AF1111,AF1111+AE1108)),0)</f>
        <v>0</v>
      </c>
      <c r="AG1108" s="68">
        <f>IF(AG1107&gt;0,IF((SUMIFS($R1110:AF1110,$R1107:AF1107,12)+IF(AF1107=12,0,AF1108)+AG1111)&gt;=$L1104,$L1104-FLOOR(SUMIFS($R1110:AF1110,$R1107:AF1107,12),1),IF(AG1107=1,AG1111,AG1111+AF1108)),0)</f>
        <v>0</v>
      </c>
      <c r="AH1108" s="68">
        <f>IF(AH1107&gt;0,IF((SUMIFS($R1110:AG1110,$R1107:AG1107,12)+IF(AG1107=12,0,AG1108)+AH1111)&gt;=$L1104,$L1104-FLOOR(SUMIFS($R1110:AG1110,$R1107:AG1107,12),1),IF(AH1107=1,AH1111,AH1111+AG1108)),0)</f>
        <v>0</v>
      </c>
      <c r="AI1108" s="68">
        <f>IF(AI1107&gt;0,IF((SUMIFS($R1110:AH1110,$R1107:AH1107,12)+IF(AH1107=12,0,AH1108)+AI1111)&gt;=$L1104,$L1104-FLOOR(SUMIFS($R1110:AH1110,$R1107:AH1107,12),1),IF(AI1107=1,AI1111,AI1111+AH1108)),0)</f>
        <v>0</v>
      </c>
      <c r="AJ1108" s="68">
        <f>IF(AJ1107&gt;0,IF((SUMIFS($R1110:AI1110,$R1107:AI1107,12)+IF(AI1107=12,0,AI1108)+AJ1111)&gt;=$L1104,$L1104-FLOOR(SUMIFS($R1110:AI1110,$R1107:AI1107,12),1),IF(AJ1107=1,AJ1111,AJ1111+AI1108)),0)</f>
        <v>0</v>
      </c>
      <c r="AK1108" s="68">
        <f>IF(AK1107&gt;0,IF((SUMIFS($R1110:AJ1110,$R1107:AJ1107,12)+IF(AJ1107=12,0,AJ1108)+AK1111)&gt;=$L1104,$L1104-FLOOR(SUMIFS($R1110:AJ1110,$R1107:AJ1107,12),1),IF(AK1107=1,AK1111,AK1111+AJ1108)),0)</f>
        <v>0</v>
      </c>
      <c r="AL1108" s="68">
        <f>IF(AL1107&gt;0,IF((SUMIFS($R1110:AK1110,$R1107:AK1107,12)+IF(AK1107=12,0,AK1108)+AL1111)&gt;=$L1104,$L1104-FLOOR(SUMIFS($R1110:AK1110,$R1107:AK1107,12),1),IF(AL1107=1,AL1111,AL1111+AK1108)),0)</f>
        <v>0</v>
      </c>
      <c r="AM1108" s="68">
        <f>IF(AM1107&gt;0,IF((SUMIFS($R1110:AL1110,$R1107:AL1107,12)+IF(AL1107=12,0,AL1108)+AM1111)&gt;=$L1104,$L1104-FLOOR(SUMIFS($R1110:AL1110,$R1107:AL1107,12),1),IF(AM1107=1,AM1111,AM1111+AL1108)),0)</f>
        <v>0</v>
      </c>
      <c r="AN1108" s="68">
        <f>IF(AN1107&gt;0,IF((SUMIFS($R1110:AM1110,$R1107:AM1107,12)+IF(AM1107=12,0,AM1108)+AN1111)&gt;=$L1104,$L1104-FLOOR(SUMIFS($R1110:AM1110,$R1107:AM1107,12),1),IF(AN1107=1,AN1111,AN1111+AM1108)),0)</f>
        <v>0</v>
      </c>
      <c r="AO1108" s="68">
        <f>IF(AO1107&gt;0,IF((SUMIFS($R1110:AN1110,$R1107:AN1107,12)+IF(AN1107=12,0,AN1108)+AO1111)&gt;=$L1104,$L1104-FLOOR(SUMIFS($R1110:AN1110,$R1107:AN1107,12),1),IF(AO1107=1,AO1111,AO1111+AN1108)),0)</f>
        <v>0</v>
      </c>
      <c r="AP1108" s="68">
        <f>IF(AP1107&gt;0,IF((SUMIFS($R1110:AO1110,$R1107:AO1107,12)+IF(AO1107=12,0,AO1108)+AP1111)&gt;=$L1104,$L1104-FLOOR(SUMIFS($R1110:AO1110,$R1107:AO1107,12),1),IF(AP1107=1,AP1111,AP1111+AO1108)),0)</f>
        <v>0</v>
      </c>
      <c r="AQ1108" s="68">
        <f>IF(AQ1107&gt;0,IF((SUMIFS($R1110:AP1110,$R1107:AP1107,12)+IF(AP1107=12,0,AP1108)+AQ1111)&gt;=$L1104,$L1104-FLOOR(SUMIFS($R1110:AP1110,$R1107:AP1107,12),1),IF(AQ1107=1,AQ1111,AQ1111+AP1108)),0)</f>
        <v>0</v>
      </c>
      <c r="AR1108" s="68">
        <f>IF(AR1107&gt;0,IF((SUMIFS($R1110:AQ1110,$R1107:AQ1107,12)+IF(AQ1107=12,0,AQ1108)+AR1111)&gt;=$L1104,$L1104-FLOOR(SUMIFS($R1110:AQ1110,$R1107:AQ1107,12),1),IF(AR1107=1,AR1111,AR1111+AQ1108)),0)</f>
        <v>0</v>
      </c>
      <c r="AS1108" s="68">
        <f>IF(AS1107&gt;0,IF((SUMIFS($R1110:AR1110,$R1107:AR1107,12)+IF(AR1107=12,0,AR1108)+AS1111)&gt;=$L1104,$L1104-FLOOR(SUMIFS($R1110:AR1110,$R1107:AR1107,12),1),IF(AS1107=1,AS1111,AS1111+AR1108)),0)</f>
        <v>0</v>
      </c>
      <c r="AT1108" s="68">
        <f>IF(AT1107&gt;0,IF((SUMIFS($R1110:AS1110,$R1107:AS1107,12)+IF(AS1107=12,0,AS1108)+AT1111)&gt;=$L1104,$L1104-FLOOR(SUMIFS($R1110:AS1110,$R1107:AS1107,12),1),IF(AT1107=1,AT1111,AT1111+AS1108)),0)</f>
        <v>0</v>
      </c>
      <c r="AU1108" s="68">
        <f>IF(AU1107&gt;0,IF((SUMIFS($R1110:AT1110,$R1107:AT1107,12)+IF(AT1107=12,0,AT1108)+AU1111)&gt;=$L1104,$L1104-FLOOR(SUMIFS($R1110:AT1110,$R1107:AT1107,12),1),IF(AU1107=1,AU1111,AU1111+AT1108)),0)</f>
        <v>0</v>
      </c>
      <c r="AV1108" s="68">
        <f>IF(AV1107&gt;0,IF((SUMIFS($R1110:AU1110,$R1107:AU1107,12)+IF(AU1107=12,0,AU1108)+AV1111)&gt;=$L1104,$L1104-FLOOR(SUMIFS($R1110:AU1110,$R1107:AU1107,12),1),IF(AV1107=1,AV1111,AV1111+AU1108)),0)</f>
        <v>0</v>
      </c>
      <c r="AW1108" s="68">
        <f>IF(AW1107&gt;0,IF((SUMIFS($R1110:AV1110,$R1107:AV1107,12)+IF(AV1107=12,0,AV1108)+AW1111)&gt;=$L1104,$L1104-FLOOR(SUMIFS($R1110:AV1110,$R1107:AV1107,12),1),IF(AW1107=1,AW1111,AW1111+AV1108)),0)</f>
        <v>0</v>
      </c>
      <c r="AX1108" s="68">
        <f>IF(AX1107&gt;0,IF((SUMIFS($R1110:AW1110,$R1107:AW1107,12)+IF(AW1107=12,0,AW1108)+AX1111)&gt;=$L1104,$L1104-FLOOR(SUMIFS($R1110:AW1110,$R1107:AW1107,12),1),IF(AX1107=1,AX1111,AX1111+AW1108)),0)</f>
        <v>0</v>
      </c>
      <c r="AY1108" s="68">
        <f>IF(AY1107&gt;0,IF((SUMIFS($R1110:AX1110,$R1107:AX1107,12)+IF(AX1107=12,0,AX1108)+AY1111)&gt;=$L1104,$L1104-FLOOR(SUMIFS($R1110:AX1110,$R1107:AX1107,12),1),IF(AY1107=1,AY1111,AY1111+AX1108)),0)</f>
        <v>0</v>
      </c>
      <c r="AZ1108" s="68">
        <f>IF(AZ1107&gt;0,IF((SUMIFS($R1110:AY1110,$R1107:AY1107,12)+IF(AY1107=12,0,AY1108)+AZ1111)&gt;=$L1104,$L1104-FLOOR(SUMIFS($R1110:AY1110,$R1107:AY1107,12),1),IF(AZ1107=1,AZ1111,AZ1111+AY1108)),0)</f>
        <v>0</v>
      </c>
      <c r="BA1108" s="68">
        <f>IF(BA1107&gt;0,IF((SUMIFS($R1110:AZ1110,$R1107:AZ1107,12)+IF(AZ1107=12,0,AZ1108)+BA1111)&gt;=$L1104,$L1104-FLOOR(SUMIFS($R1110:AZ1110,$R1107:AZ1107,12),1),IF(BA1107=1,BA1111,BA1111+AZ1108)),0)</f>
        <v>0</v>
      </c>
      <c r="BB1108" s="68">
        <f>IF(BB1107&gt;0,IF((SUMIFS($R1110:BA1110,$R1107:BA1107,12)+IF(BA1107=12,0,BA1108)+BB1111)&gt;=$L1104,$L1104-FLOOR(SUMIFS($R1110:BA1110,$R1107:BA1107,12),1),IF(BB1107=1,BB1111,BB1111+BA1108)),0)</f>
        <v>0</v>
      </c>
      <c r="BC1108" s="68">
        <f>IF(BC1107&gt;0,IF((SUMIFS($R1110:BB1110,$R1107:BB1107,12)+IF(BB1107=12,0,BB1108)+BC1111)&gt;=$L1104,$L1104-FLOOR(SUMIFS($R1110:BB1110,$R1107:BB1107,12),1),IF(BC1107=1,BC1111,BC1111+BB1108)),0)</f>
        <v>0</v>
      </c>
      <c r="BD1108" s="68">
        <f>IF(BD1107&gt;0,IF((SUMIFS($R1110:BC1110,$R1107:BC1107,12)+IF(BC1107=12,0,BC1108)+BD1111)&gt;=$L1104,$L1104-FLOOR(SUMIFS($R1110:BC1110,$R1107:BC1107,12),1),IF(BD1107=1,BD1111,BD1111+BC1108)),0)</f>
        <v>0</v>
      </c>
      <c r="BE1108" s="68">
        <f>IF(BE1107&gt;0,IF((SUMIFS($R1110:BD1110,$R1107:BD1107,12)+IF(BD1107=12,0,BD1108)+BE1111)&gt;=$L1104,$L1104-FLOOR(SUMIFS($R1110:BD1110,$R1107:BD1107,12),1),IF(BE1107=1,BE1111,BE1111+BD1108)),0)</f>
        <v>0</v>
      </c>
      <c r="BF1108" s="68">
        <f>IF(BF1107&gt;0,IF((SUMIFS($R1110:BE1110,$R1107:BE1107,12)+IF(BE1107=12,0,BE1108)+BF1111)&gt;=$L1104,$L1104-FLOOR(SUMIFS($R1110:BE1110,$R1107:BE1107,12),1),IF(BF1107=1,BF1111,BF1111+BE1108)),0)</f>
        <v>0</v>
      </c>
      <c r="BG1108" s="68">
        <f>IF(BG1107&gt;0,IF((SUMIFS($R1110:BF1110,$R1107:BF1107,12)+IF(BF1107=12,0,BF1108)+BG1111)&gt;=$L1104,$L1104-FLOOR(SUMIFS($R1110:BF1110,$R1107:BF1107,12),1),IF(BG1107=1,BG1111,BG1111+BF1108)),0)</f>
        <v>0</v>
      </c>
      <c r="BH1108" s="68">
        <f>IF(BH1107&gt;0,IF((SUMIFS($R1110:BG1110,$R1107:BG1107,12)+IF(BG1107=12,0,BG1108)+BH1111)&gt;=$L1104,$L1104-FLOOR(SUMIFS($R1110:BG1110,$R1107:BG1107,12),1),IF(BH1107=1,BH1111,BH1111+BG1108)),0)</f>
        <v>0</v>
      </c>
      <c r="BI1108" s="68">
        <f>IF(BI1107&gt;0,IF((SUMIFS($R1110:BH1110,$R1107:BH1107,12)+IF(BH1107=12,0,BH1108)+BI1111)&gt;=$L1104,$L1104-FLOOR(SUMIFS($R1110:BH1110,$R1107:BH1107,12),1),IF(BI1107=1,BI1111,BI1111+BH1108)),0)</f>
        <v>0</v>
      </c>
      <c r="BJ1108" s="68">
        <f>IF(BJ1107&gt;0,IF((SUMIFS($R1110:BI1110,$R1107:BI1107,12)+IF(BI1107=12,0,BI1108)+BJ1111)&gt;=$L1104,$L1104-FLOOR(SUMIFS($R1110:BI1110,$R1107:BI1107,12),1),IF(BJ1107=1,BJ1111,BJ1111+BI1108)),0)</f>
        <v>0</v>
      </c>
      <c r="BK1108" s="68">
        <f>IF(BK1107&gt;0,IF((SUMIFS($R1110:BJ1110,$R1107:BJ1107,12)+IF(BJ1107=12,0,BJ1108)+BK1111)&gt;=$L1104,$L1104-FLOOR(SUMIFS($R1110:BJ1110,$R1107:BJ1107,12),1),IF(BK1107=1,BK1111,BK1111+BJ1108)),0)</f>
        <v>0</v>
      </c>
      <c r="BL1108" s="68">
        <f>IF(BL1107&gt;0,IF((SUMIFS($R1110:BK1110,$R1107:BK1107,12)+IF(BK1107=12,0,BK1108)+BL1111)&gt;=$L1104,$L1104-FLOOR(SUMIFS($R1110:BK1110,$R1107:BK1107,12),1),IF(BL1107=1,BL1111,BL1111+BK1108)),0)</f>
        <v>0</v>
      </c>
      <c r="BM1108" s="68">
        <f>IF(BM1107&gt;0,IF((SUMIFS($R1110:BL1110,$R1107:BL1107,12)+IF(BL1107=12,0,BL1108)+BM1111)&gt;=$L1104,$L1104-FLOOR(SUMIFS($R1110:BL1110,$R1107:BL1107,12),1),IF(BM1107=1,BM1111,BM1111+BL1108)),0)</f>
        <v>0</v>
      </c>
      <c r="BN1108" s="362"/>
      <c r="BO1108" s="364"/>
      <c r="BP1108" s="366"/>
      <c r="BQ1108" s="366"/>
      <c r="BR1108" s="106"/>
      <c r="BS1108" s="106"/>
      <c r="BT1108" s="106"/>
      <c r="BU1108" s="106"/>
      <c r="BV1108" s="106"/>
      <c r="BW1108" s="106"/>
      <c r="BX1108" s="106"/>
      <c r="BY1108" s="106"/>
      <c r="BZ1108" s="106"/>
      <c r="CA1108" s="106"/>
      <c r="CB1108" s="106"/>
      <c r="CC1108" s="106"/>
      <c r="CD1108" s="106"/>
      <c r="CE1108" s="106"/>
      <c r="CF1108" s="106"/>
      <c r="CG1108" s="106"/>
    </row>
    <row r="1109" spans="1:85" s="245" customFormat="1" ht="41.5" hidden="1" customHeight="1" x14ac:dyDescent="0.35">
      <c r="A1109" s="243"/>
      <c r="B1109" s="128"/>
      <c r="C1109" s="80"/>
      <c r="D1109" s="80"/>
      <c r="E1109" s="80"/>
      <c r="F1109" s="80"/>
      <c r="G1109" s="80"/>
      <c r="H1109" s="80"/>
      <c r="I1109" s="80"/>
      <c r="J1109" s="80"/>
      <c r="K1109" s="80"/>
      <c r="L1109" s="80"/>
      <c r="M1109" s="64"/>
      <c r="N1109" s="7"/>
      <c r="O1109" s="192"/>
      <c r="P1109" s="106"/>
      <c r="Q1109" s="65" t="s">
        <v>161</v>
      </c>
      <c r="R1109" s="67">
        <f>IF(R1104&gt;0,R1105,0)</f>
        <v>0</v>
      </c>
      <c r="S1109" s="67">
        <f t="shared" ref="S1109" si="20902">IF(S1104&gt;0,IF(S1107=1,S1105,S1105+R1109),R1109)</f>
        <v>0</v>
      </c>
      <c r="T1109" s="67">
        <f t="shared" ref="T1109" si="20903">IF(T1104&gt;0,IF(T1107=1,T1105,T1105+S1109),S1109)</f>
        <v>0</v>
      </c>
      <c r="U1109" s="67">
        <f t="shared" ref="U1109" si="20904">IF(U1104&gt;0,IF(U1107=1,U1105,U1105+T1109),T1109)</f>
        <v>0</v>
      </c>
      <c r="V1109" s="67">
        <f t="shared" ref="V1109" si="20905">IF(V1104&gt;0,IF(V1107=1,V1105,V1105+U1109),U1109)</f>
        <v>0</v>
      </c>
      <c r="W1109" s="67">
        <f t="shared" ref="W1109" si="20906">IF(W1104&gt;0,IF(W1107=1,W1105,W1105+V1109),V1109)</f>
        <v>0</v>
      </c>
      <c r="X1109" s="67">
        <f t="shared" ref="X1109" si="20907">IF(X1104&gt;0,IF(X1107=1,X1105,X1105+W1109),W1109)</f>
        <v>0</v>
      </c>
      <c r="Y1109" s="67">
        <f t="shared" ref="Y1109" si="20908">IF(Y1104&gt;0,IF(Y1107=1,Y1105,Y1105+X1109),X1109)</f>
        <v>0</v>
      </c>
      <c r="Z1109" s="67">
        <f t="shared" ref="Z1109" si="20909">IF(Z1104&gt;0,IF(Z1107=1,Z1105,Z1105+Y1109),Y1109)</f>
        <v>0</v>
      </c>
      <c r="AA1109" s="67">
        <f t="shared" ref="AA1109" si="20910">IF(AA1104&gt;0,IF(AA1107=1,AA1105,AA1105+Z1109),Z1109)</f>
        <v>0</v>
      </c>
      <c r="AB1109" s="67">
        <f t="shared" ref="AB1109" si="20911">IF(AB1104&gt;0,IF(AB1107=1,AB1105,AB1105+AA1109),AA1109)</f>
        <v>0</v>
      </c>
      <c r="AC1109" s="67">
        <f t="shared" ref="AC1109" si="20912">IF(AC1104&gt;0,IF(AC1107=1,AC1105,AC1105+AB1109),AB1109)</f>
        <v>0</v>
      </c>
      <c r="AD1109" s="67">
        <f t="shared" ref="AD1109" si="20913">IF(AD1104&gt;0,IF(AD1107=1,AD1105,AD1105+AC1109),AC1109)</f>
        <v>0</v>
      </c>
      <c r="AE1109" s="67">
        <f t="shared" ref="AE1109" si="20914">IF(AE1104&gt;0,IF(AE1107=1,AE1105,AE1105+AD1109),AD1109)</f>
        <v>0</v>
      </c>
      <c r="AF1109" s="67">
        <f t="shared" ref="AF1109" si="20915">IF(AF1104&gt;0,IF(AF1107=1,AF1105,AF1105+AE1109),AE1109)</f>
        <v>0</v>
      </c>
      <c r="AG1109" s="67">
        <f t="shared" ref="AG1109" si="20916">IF(AG1104&gt;0,IF(AG1107=1,AG1105,AG1105+AF1109),AF1109)</f>
        <v>0</v>
      </c>
      <c r="AH1109" s="67">
        <f t="shared" ref="AH1109" si="20917">IF(AH1104&gt;0,IF(AH1107=1,AH1105,AH1105+AG1109),AG1109)</f>
        <v>0</v>
      </c>
      <c r="AI1109" s="67">
        <f t="shared" ref="AI1109" si="20918">IF(AI1104&gt;0,IF(AI1107=1,AI1105,AI1105+AH1109),AH1109)</f>
        <v>0</v>
      </c>
      <c r="AJ1109" s="67">
        <f t="shared" ref="AJ1109" si="20919">IF(AJ1104&gt;0,IF(AJ1107=1,AJ1105,AJ1105+AI1109),AI1109)</f>
        <v>0</v>
      </c>
      <c r="AK1109" s="67">
        <f t="shared" ref="AK1109" si="20920">IF(AK1104&gt;0,IF(AK1107=1,AK1105,AK1105+AJ1109),AJ1109)</f>
        <v>0</v>
      </c>
      <c r="AL1109" s="67">
        <f t="shared" ref="AL1109" si="20921">IF(AL1104&gt;0,IF(AL1107=1,AL1105,AL1105+AK1109),AK1109)</f>
        <v>0</v>
      </c>
      <c r="AM1109" s="67">
        <f t="shared" ref="AM1109" si="20922">IF(AM1104&gt;0,IF(AM1107=1,AM1105,AM1105+AL1109),AL1109)</f>
        <v>0</v>
      </c>
      <c r="AN1109" s="67">
        <f t="shared" ref="AN1109" si="20923">IF(AN1104&gt;0,IF(AN1107=1,AN1105,AN1105+AM1109),AM1109)</f>
        <v>0</v>
      </c>
      <c r="AO1109" s="67">
        <f t="shared" ref="AO1109" si="20924">IF(AO1104&gt;0,IF(AO1107=1,AO1105,AO1105+AN1109),AN1109)</f>
        <v>0</v>
      </c>
      <c r="AP1109" s="67">
        <f t="shared" ref="AP1109" si="20925">IF(AP1104&gt;0,IF(AP1107=1,AP1105,AP1105+AO1109),AO1109)</f>
        <v>0</v>
      </c>
      <c r="AQ1109" s="67">
        <f t="shared" ref="AQ1109" si="20926">IF(AQ1104&gt;0,IF(AQ1107=1,AQ1105,AQ1105+AP1109),AP1109)</f>
        <v>0</v>
      </c>
      <c r="AR1109" s="67">
        <f t="shared" ref="AR1109" si="20927">IF(AR1104&gt;0,IF(AR1107=1,AR1105,AR1105+AQ1109),AQ1109)</f>
        <v>0</v>
      </c>
      <c r="AS1109" s="67">
        <f t="shared" ref="AS1109" si="20928">IF(AS1104&gt;0,IF(AS1107=1,AS1105,AS1105+AR1109),AR1109)</f>
        <v>0</v>
      </c>
      <c r="AT1109" s="67">
        <f t="shared" ref="AT1109" si="20929">IF(AT1104&gt;0,IF(AT1107=1,AT1105,AT1105+AS1109),AS1109)</f>
        <v>0</v>
      </c>
      <c r="AU1109" s="67">
        <f t="shared" ref="AU1109" si="20930">IF(AU1104&gt;0,IF(AU1107=1,AU1105,AU1105+AT1109),AT1109)</f>
        <v>0</v>
      </c>
      <c r="AV1109" s="67">
        <f t="shared" ref="AV1109" si="20931">IF(AV1104&gt;0,IF(AV1107=1,AV1105,AV1105+AU1109),AU1109)</f>
        <v>0</v>
      </c>
      <c r="AW1109" s="67">
        <f t="shared" ref="AW1109" si="20932">IF(AW1104&gt;0,IF(AW1107=1,AW1105,AW1105+AV1109),AV1109)</f>
        <v>0</v>
      </c>
      <c r="AX1109" s="67">
        <f t="shared" ref="AX1109" si="20933">IF(AX1104&gt;0,IF(AX1107=1,AX1105,AX1105+AW1109),AW1109)</f>
        <v>0</v>
      </c>
      <c r="AY1109" s="67">
        <f t="shared" ref="AY1109" si="20934">IF(AY1104&gt;0,IF(AY1107=1,AY1105,AY1105+AX1109),AX1109)</f>
        <v>0</v>
      </c>
      <c r="AZ1109" s="67">
        <f t="shared" ref="AZ1109" si="20935">IF(AZ1104&gt;0,IF(AZ1107=1,AZ1105,AZ1105+AY1109),AY1109)</f>
        <v>0</v>
      </c>
      <c r="BA1109" s="67">
        <f t="shared" ref="BA1109" si="20936">IF(BA1104&gt;0,IF(BA1107=1,BA1105,BA1105+AZ1109),AZ1109)</f>
        <v>0</v>
      </c>
      <c r="BB1109" s="67">
        <f t="shared" ref="BB1109" si="20937">IF(BB1104&gt;0,IF(BB1107=1,BB1105,BB1105+BA1109),BA1109)</f>
        <v>0</v>
      </c>
      <c r="BC1109" s="67">
        <f t="shared" ref="BC1109" si="20938">IF(BC1104&gt;0,IF(BC1107=1,BC1105,BC1105+BB1109),BB1109)</f>
        <v>0</v>
      </c>
      <c r="BD1109" s="67">
        <f t="shared" ref="BD1109" si="20939">IF(BD1104&gt;0,IF(BD1107=1,BD1105,BD1105+BC1109),BC1109)</f>
        <v>0</v>
      </c>
      <c r="BE1109" s="67">
        <f t="shared" ref="BE1109" si="20940">IF(BE1104&gt;0,IF(BE1107=1,BE1105,BE1105+BD1109),BD1109)</f>
        <v>0</v>
      </c>
      <c r="BF1109" s="67">
        <f t="shared" ref="BF1109" si="20941">IF(BF1104&gt;0,IF(BF1107=1,BF1105,BF1105+BE1109),BE1109)</f>
        <v>0</v>
      </c>
      <c r="BG1109" s="67">
        <f t="shared" ref="BG1109" si="20942">IF(BG1104&gt;0,IF(BG1107=1,BG1105,BG1105+BF1109),BF1109)</f>
        <v>0</v>
      </c>
      <c r="BH1109" s="67">
        <f t="shared" ref="BH1109" si="20943">IF(BH1104&gt;0,IF(BH1107=1,BH1105,BH1105+BG1109),BG1109)</f>
        <v>0</v>
      </c>
      <c r="BI1109" s="67">
        <f t="shared" ref="BI1109" si="20944">IF(BI1104&gt;0,IF(BI1107=1,BI1105,BI1105+BH1109),BH1109)</f>
        <v>0</v>
      </c>
      <c r="BJ1109" s="67">
        <f t="shared" ref="BJ1109" si="20945">IF(BJ1104&gt;0,IF(BJ1107=1,BJ1105,BJ1105+BI1109),BI1109)</f>
        <v>0</v>
      </c>
      <c r="BK1109" s="67">
        <f t="shared" ref="BK1109" si="20946">IF(BK1104&gt;0,IF(BK1107=1,BK1105,BK1105+BJ1109),BJ1109)</f>
        <v>0</v>
      </c>
      <c r="BL1109" s="67">
        <f t="shared" ref="BL1109" si="20947">IF(BL1104&gt;0,IF(BL1107=1,BL1105,BL1105+BK1109),BK1109)</f>
        <v>0</v>
      </c>
      <c r="BM1109" s="67">
        <f t="shared" ref="BM1109" si="20948">IF(BM1104&gt;0,IF(BM1107=1,BM1105,BM1105+BL1109),BL1109)</f>
        <v>0</v>
      </c>
      <c r="BN1109" s="362"/>
      <c r="BO1109" s="364"/>
      <c r="BP1109" s="366"/>
      <c r="BQ1109" s="366"/>
      <c r="BR1109" s="106"/>
      <c r="BS1109" s="106"/>
      <c r="BT1109" s="106"/>
      <c r="BU1109" s="106"/>
      <c r="BV1109" s="106"/>
      <c r="BW1109" s="106"/>
      <c r="BX1109" s="106"/>
      <c r="BY1109" s="106"/>
      <c r="BZ1109" s="106"/>
      <c r="CA1109" s="106"/>
      <c r="CB1109" s="106"/>
      <c r="CC1109" s="106"/>
      <c r="CD1109" s="106"/>
      <c r="CE1109" s="106"/>
      <c r="CF1109" s="106"/>
      <c r="CG1109" s="106"/>
    </row>
    <row r="1110" spans="1:85" s="245" customFormat="1" ht="41.5" hidden="1" customHeight="1" x14ac:dyDescent="0.35">
      <c r="A1110" s="243"/>
      <c r="B1110" s="128"/>
      <c r="C1110" s="80"/>
      <c r="D1110" s="80"/>
      <c r="E1110" s="80"/>
      <c r="F1110" s="80"/>
      <c r="G1110" s="80"/>
      <c r="H1110" s="80"/>
      <c r="I1110" s="80"/>
      <c r="J1110" s="80"/>
      <c r="K1110" s="80"/>
      <c r="L1110" s="80"/>
      <c r="M1110" s="64"/>
      <c r="N1110" s="7"/>
      <c r="O1110" s="192"/>
      <c r="P1110" s="106"/>
      <c r="Q1110" s="65" t="s">
        <v>162</v>
      </c>
      <c r="R1110" s="67">
        <f>R1112</f>
        <v>0</v>
      </c>
      <c r="S1110" s="67">
        <f t="shared" ref="S1110" si="20949">IF(S1107=1,S1112,S1112+R1110)</f>
        <v>0</v>
      </c>
      <c r="T1110" s="67">
        <f t="shared" ref="T1110" si="20950">IF(T1107=1,T1112,T1112+S1110)</f>
        <v>0</v>
      </c>
      <c r="U1110" s="67">
        <f t="shared" ref="U1110" si="20951">IF(U1107=1,U1112,U1112+T1110)</f>
        <v>0</v>
      </c>
      <c r="V1110" s="67">
        <f t="shared" ref="V1110" si="20952">IF(V1107=1,V1112,V1112+U1110)</f>
        <v>0</v>
      </c>
      <c r="W1110" s="67">
        <f t="shared" ref="W1110" si="20953">IF(W1107=1,W1112,W1112+V1110)</f>
        <v>0</v>
      </c>
      <c r="X1110" s="67">
        <f t="shared" ref="X1110" si="20954">IF(X1107=1,X1112,X1112+W1110)</f>
        <v>0</v>
      </c>
      <c r="Y1110" s="67">
        <f t="shared" ref="Y1110" si="20955">IF(Y1107=1,Y1112,Y1112+X1110)</f>
        <v>0</v>
      </c>
      <c r="Z1110" s="67">
        <f t="shared" ref="Z1110" si="20956">IF(Z1107=1,Z1112,Z1112+Y1110)</f>
        <v>0</v>
      </c>
      <c r="AA1110" s="67">
        <f t="shared" ref="AA1110" si="20957">IF(AA1107=1,AA1112,AA1112+Z1110)</f>
        <v>0</v>
      </c>
      <c r="AB1110" s="67">
        <f t="shared" ref="AB1110" si="20958">IF(AB1107=1,AB1112,AB1112+AA1110)</f>
        <v>0</v>
      </c>
      <c r="AC1110" s="67">
        <f t="shared" ref="AC1110" si="20959">IF(AC1107=1,AC1112,AC1112+AB1110)</f>
        <v>0</v>
      </c>
      <c r="AD1110" s="67">
        <f t="shared" ref="AD1110" si="20960">IF(AD1107=1,AD1112,AD1112+AC1110)</f>
        <v>0</v>
      </c>
      <c r="AE1110" s="67">
        <f t="shared" ref="AE1110" si="20961">IF(AE1107=1,AE1112,AE1112+AD1110)</f>
        <v>0</v>
      </c>
      <c r="AF1110" s="67">
        <f t="shared" ref="AF1110" si="20962">IF(AF1107=1,AF1112,AF1112+AE1110)</f>
        <v>0</v>
      </c>
      <c r="AG1110" s="67">
        <f t="shared" ref="AG1110" si="20963">IF(AG1107=1,AG1112,AG1112+AF1110)</f>
        <v>0</v>
      </c>
      <c r="AH1110" s="67">
        <f t="shared" ref="AH1110" si="20964">IF(AH1107=1,AH1112,AH1112+AG1110)</f>
        <v>0</v>
      </c>
      <c r="AI1110" s="67">
        <f t="shared" ref="AI1110" si="20965">IF(AI1107=1,AI1112,AI1112+AH1110)</f>
        <v>0</v>
      </c>
      <c r="AJ1110" s="67">
        <f t="shared" ref="AJ1110" si="20966">IF(AJ1107=1,AJ1112,AJ1112+AI1110)</f>
        <v>0</v>
      </c>
      <c r="AK1110" s="67">
        <f t="shared" ref="AK1110" si="20967">IF(AK1107=1,AK1112,AK1112+AJ1110)</f>
        <v>0</v>
      </c>
      <c r="AL1110" s="67">
        <f t="shared" ref="AL1110" si="20968">IF(AL1107=1,AL1112,AL1112+AK1110)</f>
        <v>0</v>
      </c>
      <c r="AM1110" s="67">
        <f t="shared" ref="AM1110" si="20969">IF(AM1107=1,AM1112,AM1112+AL1110)</f>
        <v>0</v>
      </c>
      <c r="AN1110" s="67">
        <f t="shared" ref="AN1110" si="20970">IF(AN1107=1,AN1112,AN1112+AM1110)</f>
        <v>0</v>
      </c>
      <c r="AO1110" s="67">
        <f t="shared" ref="AO1110" si="20971">IF(AO1107=1,AO1112,AO1112+AN1110)</f>
        <v>0</v>
      </c>
      <c r="AP1110" s="67">
        <f t="shared" ref="AP1110" si="20972">IF(AP1107=1,AP1112,AP1112+AO1110)</f>
        <v>0</v>
      </c>
      <c r="AQ1110" s="67">
        <f t="shared" ref="AQ1110" si="20973">IF(AQ1107=1,AQ1112,AQ1112+AP1110)</f>
        <v>0</v>
      </c>
      <c r="AR1110" s="67">
        <f t="shared" ref="AR1110" si="20974">IF(AR1107=1,AR1112,AR1112+AQ1110)</f>
        <v>0</v>
      </c>
      <c r="AS1110" s="67">
        <f t="shared" ref="AS1110" si="20975">IF(AS1107=1,AS1112,AS1112+AR1110)</f>
        <v>0</v>
      </c>
      <c r="AT1110" s="67">
        <f t="shared" ref="AT1110" si="20976">IF(AT1107=1,AT1112,AT1112+AS1110)</f>
        <v>0</v>
      </c>
      <c r="AU1110" s="67">
        <f t="shared" ref="AU1110" si="20977">IF(AU1107=1,AU1112,AU1112+AT1110)</f>
        <v>0</v>
      </c>
      <c r="AV1110" s="67">
        <f t="shared" ref="AV1110" si="20978">IF(AV1107=1,AV1112,AV1112+AU1110)</f>
        <v>0</v>
      </c>
      <c r="AW1110" s="67">
        <f t="shared" ref="AW1110" si="20979">IF(AW1107=1,AW1112,AW1112+AV1110)</f>
        <v>0</v>
      </c>
      <c r="AX1110" s="67">
        <f t="shared" ref="AX1110" si="20980">IF(AX1107=1,AX1112,AX1112+AW1110)</f>
        <v>0</v>
      </c>
      <c r="AY1110" s="67">
        <f t="shared" ref="AY1110" si="20981">IF(AY1107=1,AY1112,AY1112+AX1110)</f>
        <v>0</v>
      </c>
      <c r="AZ1110" s="67">
        <f t="shared" ref="AZ1110" si="20982">IF(AZ1107=1,AZ1112,AZ1112+AY1110)</f>
        <v>0</v>
      </c>
      <c r="BA1110" s="67">
        <f t="shared" ref="BA1110" si="20983">IF(BA1107=1,BA1112,BA1112+AZ1110)</f>
        <v>0</v>
      </c>
      <c r="BB1110" s="67">
        <f t="shared" ref="BB1110" si="20984">IF(BB1107=1,BB1112,BB1112+BA1110)</f>
        <v>0</v>
      </c>
      <c r="BC1110" s="67">
        <f t="shared" ref="BC1110" si="20985">IF(BC1107=1,BC1112,BC1112+BB1110)</f>
        <v>0</v>
      </c>
      <c r="BD1110" s="67">
        <f t="shared" ref="BD1110" si="20986">IF(BD1107=1,BD1112,BD1112+BC1110)</f>
        <v>0</v>
      </c>
      <c r="BE1110" s="67">
        <f t="shared" ref="BE1110" si="20987">IF(BE1107=1,BE1112,BE1112+BD1110)</f>
        <v>0</v>
      </c>
      <c r="BF1110" s="67">
        <f t="shared" ref="BF1110" si="20988">IF(BF1107=1,BF1112,BF1112+BE1110)</f>
        <v>0</v>
      </c>
      <c r="BG1110" s="67">
        <f t="shared" ref="BG1110" si="20989">IF(BG1107=1,BG1112,BG1112+BF1110)</f>
        <v>0</v>
      </c>
      <c r="BH1110" s="67">
        <f t="shared" ref="BH1110" si="20990">IF(BH1107=1,BH1112,BH1112+BG1110)</f>
        <v>0</v>
      </c>
      <c r="BI1110" s="67">
        <f t="shared" ref="BI1110" si="20991">IF(BI1107=1,BI1112,BI1112+BH1110)</f>
        <v>0</v>
      </c>
      <c r="BJ1110" s="67">
        <f t="shared" ref="BJ1110" si="20992">IF(BJ1107=1,BJ1112,BJ1112+BI1110)</f>
        <v>0</v>
      </c>
      <c r="BK1110" s="67">
        <f t="shared" ref="BK1110" si="20993">IF(BK1107=1,BK1112,BK1112+BJ1110)</f>
        <v>0</v>
      </c>
      <c r="BL1110" s="67">
        <f t="shared" ref="BL1110" si="20994">IF(BL1107=1,BL1112,BL1112+BK1110)</f>
        <v>0</v>
      </c>
      <c r="BM1110" s="67">
        <f t="shared" ref="BM1110" si="20995">IF(BM1107=1,BM1112,BM1112+BL1110)</f>
        <v>0</v>
      </c>
      <c r="BN1110" s="362"/>
      <c r="BO1110" s="364"/>
      <c r="BP1110" s="366"/>
      <c r="BQ1110" s="366"/>
      <c r="BR1110" s="106"/>
      <c r="BS1110" s="106"/>
      <c r="BT1110" s="106"/>
      <c r="BU1110" s="106"/>
      <c r="BV1110" s="106"/>
      <c r="BW1110" s="106"/>
      <c r="BX1110" s="106"/>
      <c r="BY1110" s="106"/>
      <c r="BZ1110" s="106"/>
      <c r="CA1110" s="106"/>
      <c r="CB1110" s="106"/>
      <c r="CC1110" s="106"/>
      <c r="CD1110" s="106"/>
      <c r="CE1110" s="106"/>
      <c r="CF1110" s="106"/>
      <c r="CG1110" s="106"/>
    </row>
    <row r="1111" spans="1:85" s="245" customFormat="1" ht="29" x14ac:dyDescent="0.35">
      <c r="A1111" s="243"/>
      <c r="B1111" s="128"/>
      <c r="C1111" s="80"/>
      <c r="D1111" s="80"/>
      <c r="E1111" s="80"/>
      <c r="F1111" s="80"/>
      <c r="G1111" s="80"/>
      <c r="H1111" s="80"/>
      <c r="I1111" s="80"/>
      <c r="J1111" s="80"/>
      <c r="K1111" s="80"/>
      <c r="L1111" s="80"/>
      <c r="M1111" s="64"/>
      <c r="N1111" s="7"/>
      <c r="O1111" s="192"/>
      <c r="P1111" s="106"/>
      <c r="Q1111" s="63" t="s">
        <v>160</v>
      </c>
      <c r="R1111" s="68">
        <f t="shared" ref="R1111:BM1111" si="20996">1720/12*R1104</f>
        <v>0</v>
      </c>
      <c r="S1111" s="68">
        <f t="shared" si="20996"/>
        <v>0</v>
      </c>
      <c r="T1111" s="68">
        <f t="shared" si="20996"/>
        <v>0</v>
      </c>
      <c r="U1111" s="68">
        <f t="shared" si="20996"/>
        <v>0</v>
      </c>
      <c r="V1111" s="68">
        <f t="shared" si="20996"/>
        <v>0</v>
      </c>
      <c r="W1111" s="68">
        <f t="shared" si="20996"/>
        <v>0</v>
      </c>
      <c r="X1111" s="68">
        <f t="shared" si="20996"/>
        <v>0</v>
      </c>
      <c r="Y1111" s="68">
        <f t="shared" si="20996"/>
        <v>0</v>
      </c>
      <c r="Z1111" s="68">
        <f t="shared" si="20996"/>
        <v>0</v>
      </c>
      <c r="AA1111" s="68">
        <f t="shared" si="20996"/>
        <v>0</v>
      </c>
      <c r="AB1111" s="68">
        <f t="shared" si="20996"/>
        <v>0</v>
      </c>
      <c r="AC1111" s="68">
        <f t="shared" si="20996"/>
        <v>0</v>
      </c>
      <c r="AD1111" s="68">
        <f t="shared" si="20996"/>
        <v>0</v>
      </c>
      <c r="AE1111" s="68">
        <f t="shared" si="20996"/>
        <v>0</v>
      </c>
      <c r="AF1111" s="68">
        <f t="shared" si="20996"/>
        <v>0</v>
      </c>
      <c r="AG1111" s="68">
        <f t="shared" si="20996"/>
        <v>0</v>
      </c>
      <c r="AH1111" s="68">
        <f t="shared" si="20996"/>
        <v>0</v>
      </c>
      <c r="AI1111" s="68">
        <f t="shared" si="20996"/>
        <v>0</v>
      </c>
      <c r="AJ1111" s="68">
        <f t="shared" si="20996"/>
        <v>0</v>
      </c>
      <c r="AK1111" s="68">
        <f t="shared" si="20996"/>
        <v>0</v>
      </c>
      <c r="AL1111" s="68">
        <f t="shared" si="20996"/>
        <v>0</v>
      </c>
      <c r="AM1111" s="68">
        <f t="shared" si="20996"/>
        <v>0</v>
      </c>
      <c r="AN1111" s="68">
        <f t="shared" si="20996"/>
        <v>0</v>
      </c>
      <c r="AO1111" s="68">
        <f t="shared" si="20996"/>
        <v>0</v>
      </c>
      <c r="AP1111" s="68">
        <f t="shared" si="20996"/>
        <v>0</v>
      </c>
      <c r="AQ1111" s="68">
        <f t="shared" si="20996"/>
        <v>0</v>
      </c>
      <c r="AR1111" s="68">
        <f t="shared" si="20996"/>
        <v>0</v>
      </c>
      <c r="AS1111" s="68">
        <f t="shared" si="20996"/>
        <v>0</v>
      </c>
      <c r="AT1111" s="68">
        <f t="shared" si="20996"/>
        <v>0</v>
      </c>
      <c r="AU1111" s="68">
        <f t="shared" si="20996"/>
        <v>0</v>
      </c>
      <c r="AV1111" s="68">
        <f t="shared" si="20996"/>
        <v>0</v>
      </c>
      <c r="AW1111" s="68">
        <f t="shared" si="20996"/>
        <v>0</v>
      </c>
      <c r="AX1111" s="68">
        <f t="shared" si="20996"/>
        <v>0</v>
      </c>
      <c r="AY1111" s="68">
        <f t="shared" si="20996"/>
        <v>0</v>
      </c>
      <c r="AZ1111" s="68">
        <f t="shared" si="20996"/>
        <v>0</v>
      </c>
      <c r="BA1111" s="68">
        <f t="shared" si="20996"/>
        <v>0</v>
      </c>
      <c r="BB1111" s="68">
        <f t="shared" si="20996"/>
        <v>0</v>
      </c>
      <c r="BC1111" s="68">
        <f t="shared" si="20996"/>
        <v>0</v>
      </c>
      <c r="BD1111" s="68">
        <f t="shared" si="20996"/>
        <v>0</v>
      </c>
      <c r="BE1111" s="68">
        <f t="shared" si="20996"/>
        <v>0</v>
      </c>
      <c r="BF1111" s="68">
        <f t="shared" si="20996"/>
        <v>0</v>
      </c>
      <c r="BG1111" s="68">
        <f t="shared" si="20996"/>
        <v>0</v>
      </c>
      <c r="BH1111" s="68">
        <f t="shared" si="20996"/>
        <v>0</v>
      </c>
      <c r="BI1111" s="68">
        <f t="shared" si="20996"/>
        <v>0</v>
      </c>
      <c r="BJ1111" s="68">
        <f t="shared" si="20996"/>
        <v>0</v>
      </c>
      <c r="BK1111" s="68">
        <f t="shared" si="20996"/>
        <v>0</v>
      </c>
      <c r="BL1111" s="68">
        <f t="shared" si="20996"/>
        <v>0</v>
      </c>
      <c r="BM1111" s="68">
        <f t="shared" si="20996"/>
        <v>0</v>
      </c>
      <c r="BN1111" s="362"/>
      <c r="BO1111" s="364"/>
      <c r="BP1111" s="366"/>
      <c r="BQ1111" s="366"/>
      <c r="BR1111" s="106"/>
      <c r="BS1111" s="106"/>
      <c r="BT1111" s="106"/>
      <c r="BU1111" s="106"/>
      <c r="BV1111" s="106"/>
      <c r="BW1111" s="106"/>
      <c r="BX1111" s="106"/>
      <c r="BY1111" s="106"/>
      <c r="BZ1111" s="106"/>
      <c r="CA1111" s="106"/>
      <c r="CB1111" s="106"/>
      <c r="CC1111" s="106"/>
      <c r="CD1111" s="106"/>
      <c r="CE1111" s="106"/>
      <c r="CF1111" s="106"/>
      <c r="CG1111" s="106"/>
    </row>
    <row r="1112" spans="1:85" s="245" customFormat="1" ht="29" x14ac:dyDescent="0.35">
      <c r="A1112" s="243"/>
      <c r="B1112" s="128"/>
      <c r="C1112" s="80"/>
      <c r="D1112" s="80"/>
      <c r="E1112" s="80"/>
      <c r="F1112" s="80"/>
      <c r="G1112" s="80"/>
      <c r="H1112" s="80"/>
      <c r="I1112" s="80"/>
      <c r="J1112" s="80"/>
      <c r="K1112" s="80"/>
      <c r="L1112" s="80"/>
      <c r="M1112" s="64"/>
      <c r="N1112" s="7"/>
      <c r="O1112" s="192"/>
      <c r="P1112" s="106"/>
      <c r="Q1112" s="63" t="s">
        <v>144</v>
      </c>
      <c r="R1112" s="68">
        <f>FLOOR(IF(OR(R1107=0,R1107=1),IF(R1105&gt;=R1111,R1111,R1105)+0.00000001,IF(R1109&gt;=R1108,R1108,R1109))+0.00000001,1)</f>
        <v>0</v>
      </c>
      <c r="S1112" s="68">
        <f t="shared" ref="S1112" si="20997">FLOOR(IF(OR(S1107=0,S1107=1),IF(S1111&gt;S1108,S1108,IF(S1105&gt;=S1111,S1111,S1105)+0.00000001),IF(S1109&gt;=S1108,S1108-R1110,S1109-R1110)+0.00000001),1)</f>
        <v>0</v>
      </c>
      <c r="T1112" s="68">
        <f t="shared" ref="T1112" si="20998">FLOOR(IF(OR(T1107=0,T1107=1),IF(T1111&gt;T1108,T1108,IF(T1105&gt;=T1111,T1111,T1105)+0.00000001),IF(T1109&gt;=T1108,T1108-S1110,T1109-S1110)+0.00000001),1)</f>
        <v>0</v>
      </c>
      <c r="U1112" s="68">
        <f t="shared" ref="U1112" si="20999">FLOOR(IF(OR(U1107=0,U1107=1),IF(U1111&gt;U1108,U1108,IF(U1105&gt;=U1111,U1111,U1105)+0.00000001),IF(U1109&gt;=U1108,U1108-T1110,U1109-T1110)+0.00000001),1)</f>
        <v>0</v>
      </c>
      <c r="V1112" s="68">
        <f t="shared" ref="V1112" si="21000">FLOOR(IF(OR(V1107=0,V1107=1),IF(V1111&gt;V1108,V1108,IF(V1105&gt;=V1111,V1111,V1105)+0.00000001),IF(V1109&gt;=V1108,V1108-U1110,V1109-U1110)+0.00000001),1)</f>
        <v>0</v>
      </c>
      <c r="W1112" s="68">
        <f t="shared" ref="W1112" si="21001">FLOOR(IF(OR(W1107=0,W1107=1),IF(W1111&gt;W1108,W1108,IF(W1105&gt;=W1111,W1111,W1105)+0.00000001),IF(W1109&gt;=W1108,W1108-V1110,W1109-V1110)+0.00000001),1)</f>
        <v>0</v>
      </c>
      <c r="X1112" s="68">
        <f t="shared" ref="X1112" si="21002">FLOOR(IF(OR(X1107=0,X1107=1),IF(X1111&gt;X1108,X1108,IF(X1105&gt;=X1111,X1111,X1105)+0.00000001),IF(X1109&gt;=X1108,X1108-W1110,X1109-W1110)+0.00000001),1)</f>
        <v>0</v>
      </c>
      <c r="Y1112" s="68">
        <f t="shared" ref="Y1112" si="21003">FLOOR(IF(OR(Y1107=0,Y1107=1),IF(Y1111&gt;Y1108,Y1108,IF(Y1105&gt;=Y1111,Y1111,Y1105)+0.00000001),IF(Y1109&gt;=Y1108,Y1108-X1110,Y1109-X1110)+0.00000001),1)</f>
        <v>0</v>
      </c>
      <c r="Z1112" s="68">
        <f t="shared" ref="Z1112" si="21004">FLOOR(IF(OR(Z1107=0,Z1107=1),IF(Z1111&gt;Z1108,Z1108,IF(Z1105&gt;=Z1111,Z1111,Z1105)+0.00000001),IF(Z1109&gt;=Z1108,Z1108-Y1110,Z1109-Y1110)+0.00000001),1)</f>
        <v>0</v>
      </c>
      <c r="AA1112" s="68">
        <f t="shared" ref="AA1112" si="21005">FLOOR(IF(OR(AA1107=0,AA1107=1),IF(AA1111&gt;AA1108,AA1108,IF(AA1105&gt;=AA1111,AA1111,AA1105)+0.00000001),IF(AA1109&gt;=AA1108,AA1108-Z1110,AA1109-Z1110)+0.00000001),1)</f>
        <v>0</v>
      </c>
      <c r="AB1112" s="68">
        <f t="shared" ref="AB1112" si="21006">FLOOR(IF(OR(AB1107=0,AB1107=1),IF(AB1111&gt;AB1108,AB1108,IF(AB1105&gt;=AB1111,AB1111,AB1105)+0.00000001),IF(AB1109&gt;=AB1108,AB1108-AA1110,AB1109-AA1110)+0.00000001),1)</f>
        <v>0</v>
      </c>
      <c r="AC1112" s="68">
        <f t="shared" ref="AC1112" si="21007">FLOOR(IF(OR(AC1107=0,AC1107=1),IF(AC1111&gt;AC1108,AC1108,IF(AC1105&gt;=AC1111,AC1111,AC1105)+0.00000001),IF(AC1109&gt;=AC1108,AC1108-AB1110,AC1109-AB1110)+0.00000001),1)</f>
        <v>0</v>
      </c>
      <c r="AD1112" s="68">
        <f t="shared" ref="AD1112" si="21008">FLOOR(IF(OR(AD1107=0,AD1107=1),IF(AD1111&gt;AD1108,AD1108,IF(AD1105&gt;=AD1111,AD1111,AD1105)+0.00000001),IF(AD1109&gt;=AD1108,AD1108-AC1110,AD1109-AC1110)+0.00000001),1)</f>
        <v>0</v>
      </c>
      <c r="AE1112" s="68">
        <f t="shared" ref="AE1112" si="21009">FLOOR(IF(OR(AE1107=0,AE1107=1),IF(AE1111&gt;AE1108,AE1108,IF(AE1105&gt;=AE1111,AE1111,AE1105)+0.00000001),IF(AE1109&gt;=AE1108,AE1108-AD1110,AE1109-AD1110)+0.00000001),1)</f>
        <v>0</v>
      </c>
      <c r="AF1112" s="68">
        <f t="shared" ref="AF1112" si="21010">FLOOR(IF(OR(AF1107=0,AF1107=1),IF(AF1111&gt;AF1108,AF1108,IF(AF1105&gt;=AF1111,AF1111,AF1105)+0.00000001),IF(AF1109&gt;=AF1108,AF1108-AE1110,AF1109-AE1110)+0.00000001),1)</f>
        <v>0</v>
      </c>
      <c r="AG1112" s="68">
        <f t="shared" ref="AG1112" si="21011">FLOOR(IF(OR(AG1107=0,AG1107=1),IF(AG1111&gt;AG1108,AG1108,IF(AG1105&gt;=AG1111,AG1111,AG1105)+0.00000001),IF(AG1109&gt;=AG1108,AG1108-AF1110,AG1109-AF1110)+0.00000001),1)</f>
        <v>0</v>
      </c>
      <c r="AH1112" s="68">
        <f t="shared" ref="AH1112" si="21012">FLOOR(IF(OR(AH1107=0,AH1107=1),IF(AH1111&gt;AH1108,AH1108,IF(AH1105&gt;=AH1111,AH1111,AH1105)+0.00000001),IF(AH1109&gt;=AH1108,AH1108-AG1110,AH1109-AG1110)+0.00000001),1)</f>
        <v>0</v>
      </c>
      <c r="AI1112" s="68">
        <f t="shared" ref="AI1112" si="21013">FLOOR(IF(OR(AI1107=0,AI1107=1),IF(AI1111&gt;AI1108,AI1108,IF(AI1105&gt;=AI1111,AI1111,AI1105)+0.00000001),IF(AI1109&gt;=AI1108,AI1108-AH1110,AI1109-AH1110)+0.00000001),1)</f>
        <v>0</v>
      </c>
      <c r="AJ1112" s="68">
        <f t="shared" ref="AJ1112" si="21014">FLOOR(IF(OR(AJ1107=0,AJ1107=1),IF(AJ1111&gt;AJ1108,AJ1108,IF(AJ1105&gt;=AJ1111,AJ1111,AJ1105)+0.00000001),IF(AJ1109&gt;=AJ1108,AJ1108-AI1110,AJ1109-AI1110)+0.00000001),1)</f>
        <v>0</v>
      </c>
      <c r="AK1112" s="68">
        <f t="shared" ref="AK1112" si="21015">FLOOR(IF(OR(AK1107=0,AK1107=1),IF(AK1111&gt;AK1108,AK1108,IF(AK1105&gt;=AK1111,AK1111,AK1105)+0.00000001),IF(AK1109&gt;=AK1108,AK1108-AJ1110,AK1109-AJ1110)+0.00000001),1)</f>
        <v>0</v>
      </c>
      <c r="AL1112" s="68">
        <f t="shared" ref="AL1112" si="21016">FLOOR(IF(OR(AL1107=0,AL1107=1),IF(AL1111&gt;AL1108,AL1108,IF(AL1105&gt;=AL1111,AL1111,AL1105)+0.00000001),IF(AL1109&gt;=AL1108,AL1108-AK1110,AL1109-AK1110)+0.00000001),1)</f>
        <v>0</v>
      </c>
      <c r="AM1112" s="68">
        <f t="shared" ref="AM1112" si="21017">FLOOR(IF(OR(AM1107=0,AM1107=1),IF(AM1111&gt;AM1108,AM1108,IF(AM1105&gt;=AM1111,AM1111,AM1105)+0.00000001),IF(AM1109&gt;=AM1108,AM1108-AL1110,AM1109-AL1110)+0.00000001),1)</f>
        <v>0</v>
      </c>
      <c r="AN1112" s="68">
        <f t="shared" ref="AN1112" si="21018">FLOOR(IF(OR(AN1107=0,AN1107=1),IF(AN1111&gt;AN1108,AN1108,IF(AN1105&gt;=AN1111,AN1111,AN1105)+0.00000001),IF(AN1109&gt;=AN1108,AN1108-AM1110,AN1109-AM1110)+0.00000001),1)</f>
        <v>0</v>
      </c>
      <c r="AO1112" s="68">
        <f t="shared" ref="AO1112" si="21019">FLOOR(IF(OR(AO1107=0,AO1107=1),IF(AO1111&gt;AO1108,AO1108,IF(AO1105&gt;=AO1111,AO1111,AO1105)+0.00000001),IF(AO1109&gt;=AO1108,AO1108-AN1110,AO1109-AN1110)+0.00000001),1)</f>
        <v>0</v>
      </c>
      <c r="AP1112" s="68">
        <f t="shared" ref="AP1112" si="21020">FLOOR(IF(OR(AP1107=0,AP1107=1),IF(AP1111&gt;AP1108,AP1108,IF(AP1105&gt;=AP1111,AP1111,AP1105)+0.00000001),IF(AP1109&gt;=AP1108,AP1108-AO1110,AP1109-AO1110)+0.00000001),1)</f>
        <v>0</v>
      </c>
      <c r="AQ1112" s="68">
        <f t="shared" ref="AQ1112" si="21021">FLOOR(IF(OR(AQ1107=0,AQ1107=1),IF(AQ1111&gt;AQ1108,AQ1108,IF(AQ1105&gt;=AQ1111,AQ1111,AQ1105)+0.00000001),IF(AQ1109&gt;=AQ1108,AQ1108-AP1110,AQ1109-AP1110)+0.00000001),1)</f>
        <v>0</v>
      </c>
      <c r="AR1112" s="68">
        <f t="shared" ref="AR1112" si="21022">FLOOR(IF(OR(AR1107=0,AR1107=1),IF(AR1111&gt;AR1108,AR1108,IF(AR1105&gt;=AR1111,AR1111,AR1105)+0.00000001),IF(AR1109&gt;=AR1108,AR1108-AQ1110,AR1109-AQ1110)+0.00000001),1)</f>
        <v>0</v>
      </c>
      <c r="AS1112" s="68">
        <f t="shared" ref="AS1112" si="21023">FLOOR(IF(OR(AS1107=0,AS1107=1),IF(AS1111&gt;AS1108,AS1108,IF(AS1105&gt;=AS1111,AS1111,AS1105)+0.00000001),IF(AS1109&gt;=AS1108,AS1108-AR1110,AS1109-AR1110)+0.00000001),1)</f>
        <v>0</v>
      </c>
      <c r="AT1112" s="68">
        <f t="shared" ref="AT1112" si="21024">FLOOR(IF(OR(AT1107=0,AT1107=1),IF(AT1111&gt;AT1108,AT1108,IF(AT1105&gt;=AT1111,AT1111,AT1105)+0.00000001),IF(AT1109&gt;=AT1108,AT1108-AS1110,AT1109-AS1110)+0.00000001),1)</f>
        <v>0</v>
      </c>
      <c r="AU1112" s="68">
        <f t="shared" ref="AU1112" si="21025">FLOOR(IF(OR(AU1107=0,AU1107=1),IF(AU1111&gt;AU1108,AU1108,IF(AU1105&gt;=AU1111,AU1111,AU1105)+0.00000001),IF(AU1109&gt;=AU1108,AU1108-AT1110,AU1109-AT1110)+0.00000001),1)</f>
        <v>0</v>
      </c>
      <c r="AV1112" s="68">
        <f t="shared" ref="AV1112" si="21026">FLOOR(IF(OR(AV1107=0,AV1107=1),IF(AV1111&gt;AV1108,AV1108,IF(AV1105&gt;=AV1111,AV1111,AV1105)+0.00000001),IF(AV1109&gt;=AV1108,AV1108-AU1110,AV1109-AU1110)+0.00000001),1)</f>
        <v>0</v>
      </c>
      <c r="AW1112" s="68">
        <f t="shared" ref="AW1112" si="21027">FLOOR(IF(OR(AW1107=0,AW1107=1),IF(AW1111&gt;AW1108,AW1108,IF(AW1105&gt;=AW1111,AW1111,AW1105)+0.00000001),IF(AW1109&gt;=AW1108,AW1108-AV1110,AW1109-AV1110)+0.00000001),1)</f>
        <v>0</v>
      </c>
      <c r="AX1112" s="68">
        <f t="shared" ref="AX1112" si="21028">FLOOR(IF(OR(AX1107=0,AX1107=1),IF(AX1111&gt;AX1108,AX1108,IF(AX1105&gt;=AX1111,AX1111,AX1105)+0.00000001),IF(AX1109&gt;=AX1108,AX1108-AW1110,AX1109-AW1110)+0.00000001),1)</f>
        <v>0</v>
      </c>
      <c r="AY1112" s="68">
        <f t="shared" ref="AY1112" si="21029">FLOOR(IF(OR(AY1107=0,AY1107=1),IF(AY1111&gt;AY1108,AY1108,IF(AY1105&gt;=AY1111,AY1111,AY1105)+0.00000001),IF(AY1109&gt;=AY1108,AY1108-AX1110,AY1109-AX1110)+0.00000001),1)</f>
        <v>0</v>
      </c>
      <c r="AZ1112" s="68">
        <f t="shared" ref="AZ1112" si="21030">FLOOR(IF(OR(AZ1107=0,AZ1107=1),IF(AZ1111&gt;AZ1108,AZ1108,IF(AZ1105&gt;=AZ1111,AZ1111,AZ1105)+0.00000001),IF(AZ1109&gt;=AZ1108,AZ1108-AY1110,AZ1109-AY1110)+0.00000001),1)</f>
        <v>0</v>
      </c>
      <c r="BA1112" s="68">
        <f t="shared" ref="BA1112" si="21031">FLOOR(IF(OR(BA1107=0,BA1107=1),IF(BA1111&gt;BA1108,BA1108,IF(BA1105&gt;=BA1111,BA1111,BA1105)+0.00000001),IF(BA1109&gt;=BA1108,BA1108-AZ1110,BA1109-AZ1110)+0.00000001),1)</f>
        <v>0</v>
      </c>
      <c r="BB1112" s="68">
        <f t="shared" ref="BB1112" si="21032">FLOOR(IF(OR(BB1107=0,BB1107=1),IF(BB1111&gt;BB1108,BB1108,IF(BB1105&gt;=BB1111,BB1111,BB1105)+0.00000001),IF(BB1109&gt;=BB1108,BB1108-BA1110,BB1109-BA1110)+0.00000001),1)</f>
        <v>0</v>
      </c>
      <c r="BC1112" s="68">
        <f t="shared" ref="BC1112" si="21033">FLOOR(IF(OR(BC1107=0,BC1107=1),IF(BC1111&gt;BC1108,BC1108,IF(BC1105&gt;=BC1111,BC1111,BC1105)+0.00000001),IF(BC1109&gt;=BC1108,BC1108-BB1110,BC1109-BB1110)+0.00000001),1)</f>
        <v>0</v>
      </c>
      <c r="BD1112" s="68">
        <f t="shared" ref="BD1112" si="21034">FLOOR(IF(OR(BD1107=0,BD1107=1),IF(BD1111&gt;BD1108,BD1108,IF(BD1105&gt;=BD1111,BD1111,BD1105)+0.00000001),IF(BD1109&gt;=BD1108,BD1108-BC1110,BD1109-BC1110)+0.00000001),1)</f>
        <v>0</v>
      </c>
      <c r="BE1112" s="68">
        <f t="shared" ref="BE1112" si="21035">FLOOR(IF(OR(BE1107=0,BE1107=1),IF(BE1111&gt;BE1108,BE1108,IF(BE1105&gt;=BE1111,BE1111,BE1105)+0.00000001),IF(BE1109&gt;=BE1108,BE1108-BD1110,BE1109-BD1110)+0.00000001),1)</f>
        <v>0</v>
      </c>
      <c r="BF1112" s="68">
        <f t="shared" ref="BF1112" si="21036">FLOOR(IF(OR(BF1107=0,BF1107=1),IF(BF1111&gt;BF1108,BF1108,IF(BF1105&gt;=BF1111,BF1111,BF1105)+0.00000001),IF(BF1109&gt;=BF1108,BF1108-BE1110,BF1109-BE1110)+0.00000001),1)</f>
        <v>0</v>
      </c>
      <c r="BG1112" s="68">
        <f t="shared" ref="BG1112" si="21037">FLOOR(IF(OR(BG1107=0,BG1107=1),IF(BG1111&gt;BG1108,BG1108,IF(BG1105&gt;=BG1111,BG1111,BG1105)+0.00000001),IF(BG1109&gt;=BG1108,BG1108-BF1110,BG1109-BF1110)+0.00000001),1)</f>
        <v>0</v>
      </c>
      <c r="BH1112" s="68">
        <f t="shared" ref="BH1112" si="21038">FLOOR(IF(OR(BH1107=0,BH1107=1),IF(BH1111&gt;BH1108,BH1108,IF(BH1105&gt;=BH1111,BH1111,BH1105)+0.00000001),IF(BH1109&gt;=BH1108,BH1108-BG1110,BH1109-BG1110)+0.00000001),1)</f>
        <v>0</v>
      </c>
      <c r="BI1112" s="68">
        <f t="shared" ref="BI1112" si="21039">FLOOR(IF(OR(BI1107=0,BI1107=1),IF(BI1111&gt;BI1108,BI1108,IF(BI1105&gt;=BI1111,BI1111,BI1105)+0.00000001),IF(BI1109&gt;=BI1108,BI1108-BH1110,BI1109-BH1110)+0.00000001),1)</f>
        <v>0</v>
      </c>
      <c r="BJ1112" s="68">
        <f t="shared" ref="BJ1112" si="21040">FLOOR(IF(OR(BJ1107=0,BJ1107=1),IF(BJ1111&gt;BJ1108,BJ1108,IF(BJ1105&gt;=BJ1111,BJ1111,BJ1105)+0.00000001),IF(BJ1109&gt;=BJ1108,BJ1108-BI1110,BJ1109-BI1110)+0.00000001),1)</f>
        <v>0</v>
      </c>
      <c r="BK1112" s="68">
        <f t="shared" ref="BK1112" si="21041">FLOOR(IF(OR(BK1107=0,BK1107=1),IF(BK1111&gt;BK1108,BK1108,IF(BK1105&gt;=BK1111,BK1111,BK1105)+0.00000001),IF(BK1109&gt;=BK1108,BK1108-BJ1110,BK1109-BJ1110)+0.00000001),1)</f>
        <v>0</v>
      </c>
      <c r="BL1112" s="68">
        <f t="shared" ref="BL1112" si="21042">FLOOR(IF(OR(BL1107=0,BL1107=1),IF(BL1111&gt;BL1108,BL1108,IF(BL1105&gt;=BL1111,BL1111,BL1105)+0.00000001),IF(BL1109&gt;=BL1108,BL1108-BK1110,BL1109-BK1110)+0.00000001),1)</f>
        <v>0</v>
      </c>
      <c r="BM1112" s="68">
        <f t="shared" ref="BM1112" si="21043">FLOOR(IF(OR(BM1107=0,BM1107=1),IF(BM1111&gt;BM1108,BM1108,IF(BM1105&gt;=BM1111,BM1111,BM1105)+0.00000001),IF(BM1109&gt;=BM1108,BM1108-BL1110,BM1109-BL1110)+0.00000001),1)</f>
        <v>0</v>
      </c>
      <c r="BN1112" s="362"/>
      <c r="BO1112" s="364"/>
      <c r="BP1112" s="366"/>
      <c r="BQ1112" s="366"/>
      <c r="BR1112" s="106"/>
      <c r="BS1112" s="106"/>
      <c r="BT1112" s="106"/>
      <c r="BU1112" s="106"/>
      <c r="BV1112" s="106"/>
      <c r="BW1112" s="106"/>
      <c r="BX1112" s="106"/>
      <c r="BY1112" s="106"/>
      <c r="BZ1112" s="106"/>
      <c r="CA1112" s="106"/>
      <c r="CB1112" s="106"/>
      <c r="CC1112" s="106"/>
      <c r="CD1112" s="106"/>
      <c r="CE1112" s="106"/>
      <c r="CF1112" s="106"/>
      <c r="CG1112" s="106"/>
    </row>
    <row r="1113" spans="1:85" s="245" customFormat="1" ht="25.4" customHeight="1" thickBot="1" x14ac:dyDescent="0.4">
      <c r="A1113" s="243"/>
      <c r="B1113" s="129"/>
      <c r="C1113" s="69"/>
      <c r="D1113" s="69"/>
      <c r="E1113" s="69"/>
      <c r="F1113" s="69"/>
      <c r="G1113" s="69"/>
      <c r="H1113" s="69"/>
      <c r="I1113" s="69"/>
      <c r="J1113" s="69"/>
      <c r="K1113" s="69"/>
      <c r="L1113" s="69"/>
      <c r="M1113" s="70"/>
      <c r="N1113" s="7"/>
      <c r="O1113" s="193"/>
      <c r="P1113" s="106"/>
      <c r="Q1113" s="216" t="s">
        <v>145</v>
      </c>
      <c r="R1113" s="72">
        <f>IF($J1104="Ano",R1112*'Podpůrná data'!$B$5,R1112*'Podpůrná data'!$B$3)</f>
        <v>0</v>
      </c>
      <c r="S1113" s="72">
        <f>IF($J1104="Ano",S1112*'Podpůrná data'!$B$5,S1112*'Podpůrná data'!$B$3)</f>
        <v>0</v>
      </c>
      <c r="T1113" s="72">
        <f>IF($J1104="Ano",T1112*'Podpůrná data'!$B$5,T1112*'Podpůrná data'!$B$3)</f>
        <v>0</v>
      </c>
      <c r="U1113" s="72">
        <f>IF($J1104="Ano",U1112*'Podpůrná data'!$B$5,U1112*'Podpůrná data'!$B$3)</f>
        <v>0</v>
      </c>
      <c r="V1113" s="72">
        <f>IF($J1104="Ano",V1112*'Podpůrná data'!$B$5,V1112*'Podpůrná data'!$B$3)</f>
        <v>0</v>
      </c>
      <c r="W1113" s="72">
        <f>IF($J1104="Ano",W1112*'Podpůrná data'!$B$5,W1112*'Podpůrná data'!$B$3)</f>
        <v>0</v>
      </c>
      <c r="X1113" s="72">
        <f>IF($J1104="Ano",X1112*'Podpůrná data'!$B$5,X1112*'Podpůrná data'!$B$3)</f>
        <v>0</v>
      </c>
      <c r="Y1113" s="72">
        <f>IF($J1104="Ano",Y1112*'Podpůrná data'!$B$5,Y1112*'Podpůrná data'!$B$3)</f>
        <v>0</v>
      </c>
      <c r="Z1113" s="72">
        <f>IF($J1104="Ano",Z1112*'Podpůrná data'!$B$5,Z1112*'Podpůrná data'!$B$3)</f>
        <v>0</v>
      </c>
      <c r="AA1113" s="72">
        <f>IF($J1104="Ano",AA1112*'Podpůrná data'!$B$5,AA1112*'Podpůrná data'!$B$3)</f>
        <v>0</v>
      </c>
      <c r="AB1113" s="72">
        <f>IF($J1104="Ano",AB1112*'Podpůrná data'!$B$5,AB1112*'Podpůrná data'!$B$3)</f>
        <v>0</v>
      </c>
      <c r="AC1113" s="72">
        <f>IF($J1104="Ano",AC1112*'Podpůrná data'!$B$5,AC1112*'Podpůrná data'!$B$3)</f>
        <v>0</v>
      </c>
      <c r="AD1113" s="72">
        <f>IF($J1104="Ano",AD1112*'Podpůrná data'!$B$5,AD1112*'Podpůrná data'!$B$3)</f>
        <v>0</v>
      </c>
      <c r="AE1113" s="72">
        <f>IF($J1104="Ano",AE1112*'Podpůrná data'!$B$5,AE1112*'Podpůrná data'!$B$3)</f>
        <v>0</v>
      </c>
      <c r="AF1113" s="72">
        <f>IF($J1104="Ano",AF1112*'Podpůrná data'!$B$5,AF1112*'Podpůrná data'!$B$3)</f>
        <v>0</v>
      </c>
      <c r="AG1113" s="72">
        <f>IF($J1104="Ano",AG1112*'Podpůrná data'!$B$5,AG1112*'Podpůrná data'!$B$3)</f>
        <v>0</v>
      </c>
      <c r="AH1113" s="72">
        <f>IF($J1104="Ano",AH1112*'Podpůrná data'!$B$5,AH1112*'Podpůrná data'!$B$3)</f>
        <v>0</v>
      </c>
      <c r="AI1113" s="72">
        <f>IF($J1104="Ano",AI1112*'Podpůrná data'!$B$5,AI1112*'Podpůrná data'!$B$3)</f>
        <v>0</v>
      </c>
      <c r="AJ1113" s="72">
        <f>IF($J1104="Ano",AJ1112*'Podpůrná data'!$B$5,AJ1112*'Podpůrná data'!$B$3)</f>
        <v>0</v>
      </c>
      <c r="AK1113" s="72">
        <f>IF($J1104="Ano",AK1112*'Podpůrná data'!$B$5,AK1112*'Podpůrná data'!$B$3)</f>
        <v>0</v>
      </c>
      <c r="AL1113" s="72">
        <f>IF($J1104="Ano",AL1112*'Podpůrná data'!$B$5,AL1112*'Podpůrná data'!$B$3)</f>
        <v>0</v>
      </c>
      <c r="AM1113" s="72">
        <f>IF($J1104="Ano",AM1112*'Podpůrná data'!$B$5,AM1112*'Podpůrná data'!$B$3)</f>
        <v>0</v>
      </c>
      <c r="AN1113" s="72">
        <f>IF($J1104="Ano",AN1112*'Podpůrná data'!$B$5,AN1112*'Podpůrná data'!$B$3)</f>
        <v>0</v>
      </c>
      <c r="AO1113" s="72">
        <f>IF($J1104="Ano",AO1112*'Podpůrná data'!$B$5,AO1112*'Podpůrná data'!$B$3)</f>
        <v>0</v>
      </c>
      <c r="AP1113" s="72">
        <f>IF($J1104="Ano",AP1112*'Podpůrná data'!$B$5,AP1112*'Podpůrná data'!$B$3)</f>
        <v>0</v>
      </c>
      <c r="AQ1113" s="72">
        <f>IF($J1104="Ano",AQ1112*'Podpůrná data'!$B$5,AQ1112*'Podpůrná data'!$B$3)</f>
        <v>0</v>
      </c>
      <c r="AR1113" s="72">
        <f>IF($J1104="Ano",AR1112*'Podpůrná data'!$B$5,AR1112*'Podpůrná data'!$B$3)</f>
        <v>0</v>
      </c>
      <c r="AS1113" s="72">
        <f>IF($J1104="Ano",AS1112*'Podpůrná data'!$B$5,AS1112*'Podpůrná data'!$B$3)</f>
        <v>0</v>
      </c>
      <c r="AT1113" s="72">
        <f>IF($J1104="Ano",AT1112*'Podpůrná data'!$B$5,AT1112*'Podpůrná data'!$B$3)</f>
        <v>0</v>
      </c>
      <c r="AU1113" s="72">
        <f>IF($J1104="Ano",AU1112*'Podpůrná data'!$B$5,AU1112*'Podpůrná data'!$B$3)</f>
        <v>0</v>
      </c>
      <c r="AV1113" s="72">
        <f>IF($J1104="Ano",AV1112*'Podpůrná data'!$B$5,AV1112*'Podpůrná data'!$B$3)</f>
        <v>0</v>
      </c>
      <c r="AW1113" s="72">
        <f>IF($J1104="Ano",AW1112*'Podpůrná data'!$B$5,AW1112*'Podpůrná data'!$B$3)</f>
        <v>0</v>
      </c>
      <c r="AX1113" s="72">
        <f>IF($J1104="Ano",AX1112*'Podpůrná data'!$B$5,AX1112*'Podpůrná data'!$B$3)</f>
        <v>0</v>
      </c>
      <c r="AY1113" s="72">
        <f>IF($J1104="Ano",AY1112*'Podpůrná data'!$B$5,AY1112*'Podpůrná data'!$B$3)</f>
        <v>0</v>
      </c>
      <c r="AZ1113" s="72">
        <f>IF($J1104="Ano",AZ1112*'Podpůrná data'!$B$5,AZ1112*'Podpůrná data'!$B$3)</f>
        <v>0</v>
      </c>
      <c r="BA1113" s="72">
        <f>IF($J1104="Ano",BA1112*'Podpůrná data'!$B$5,BA1112*'Podpůrná data'!$B$3)</f>
        <v>0</v>
      </c>
      <c r="BB1113" s="72">
        <f>IF($J1104="Ano",BB1112*'Podpůrná data'!$B$5,BB1112*'Podpůrná data'!$B$3)</f>
        <v>0</v>
      </c>
      <c r="BC1113" s="72">
        <f>IF($J1104="Ano",BC1112*'Podpůrná data'!$B$5,BC1112*'Podpůrná data'!$B$3)</f>
        <v>0</v>
      </c>
      <c r="BD1113" s="72">
        <f>IF($J1104="Ano",BD1112*'Podpůrná data'!$B$5,BD1112*'Podpůrná data'!$B$3)</f>
        <v>0</v>
      </c>
      <c r="BE1113" s="72">
        <f>IF($J1104="Ano",BE1112*'Podpůrná data'!$B$5,BE1112*'Podpůrná data'!$B$3)</f>
        <v>0</v>
      </c>
      <c r="BF1113" s="72">
        <f>IF($J1104="Ano",BF1112*'Podpůrná data'!$B$5,BF1112*'Podpůrná data'!$B$3)</f>
        <v>0</v>
      </c>
      <c r="BG1113" s="72">
        <f>IF($J1104="Ano",BG1112*'Podpůrná data'!$B$5,BG1112*'Podpůrná data'!$B$3)</f>
        <v>0</v>
      </c>
      <c r="BH1113" s="72">
        <f>IF($J1104="Ano",BH1112*'Podpůrná data'!$B$5,BH1112*'Podpůrná data'!$B$3)</f>
        <v>0</v>
      </c>
      <c r="BI1113" s="72">
        <f>IF($J1104="Ano",BI1112*'Podpůrná data'!$B$5,BI1112*'Podpůrná data'!$B$3)</f>
        <v>0</v>
      </c>
      <c r="BJ1113" s="72">
        <f>IF($J1104="Ano",BJ1112*'Podpůrná data'!$B$5,BJ1112*'Podpůrná data'!$B$3)</f>
        <v>0</v>
      </c>
      <c r="BK1113" s="72">
        <f>IF($J1104="Ano",BK1112*'Podpůrná data'!$B$5,BK1112*'Podpůrná data'!$B$3)</f>
        <v>0</v>
      </c>
      <c r="BL1113" s="72">
        <f>IF($J1104="Ano",BL1112*'Podpůrná data'!$B$5,BL1112*'Podpůrná data'!$B$3)</f>
        <v>0</v>
      </c>
      <c r="BM1113" s="72">
        <f>IF($J1104="Ano",BM1112*'Podpůrná data'!$B$5,BM1112*'Podpůrná data'!$B$3)</f>
        <v>0</v>
      </c>
      <c r="BN1113" s="363"/>
      <c r="BO1113" s="365"/>
      <c r="BP1113" s="367"/>
      <c r="BQ1113" s="367"/>
      <c r="BR1113" s="106"/>
      <c r="BS1113" s="178">
        <f>SUMIFS($R1113:$BM1113,$R1103:$BM1103,"1. ZoR")</f>
        <v>0</v>
      </c>
      <c r="BT1113" s="178">
        <f>SUMIFS($R1113:$BM1113,$R1103:$BM1103,"2. ZoR")</f>
        <v>0</v>
      </c>
      <c r="BU1113" s="178">
        <f>SUMIFS($R1113:$BM1113,$R1103:$BM1103,"3. ZoR")</f>
        <v>0</v>
      </c>
      <c r="BV1113" s="178">
        <f>SUMIFS($R1113:$BM1113,$R1103:$BM1103,"4. ZoR")</f>
        <v>0</v>
      </c>
      <c r="BW1113" s="178">
        <f>SUMIFS($R1113:$BM1113,$R1103:$BM1103,"5. ZoR")</f>
        <v>0</v>
      </c>
      <c r="BX1113" s="178">
        <f>SUMIFS($R1113:$BM1113,$R1103:$BM1103,"6. ZoR")</f>
        <v>0</v>
      </c>
      <c r="BY1113" s="178">
        <f>SUMIFS($R1113:$BM1113,$R1103:$BM1103,"7. ZoR")</f>
        <v>0</v>
      </c>
      <c r="BZ1113" s="178">
        <f>SUMIFS($R1113:$BM1113,$R1103:$BM1103,"8. ZoR")</f>
        <v>0</v>
      </c>
      <c r="CA1113" s="178">
        <f>SUMIFS($R1113:$BM1113,$R1103:$BM1103,"9. ZoR")</f>
        <v>0</v>
      </c>
      <c r="CB1113" s="178">
        <f>SUMIFS($R1113:$BM1113,$R1103:$BM1103,"10. ZoR")</f>
        <v>0</v>
      </c>
      <c r="CC1113" s="178">
        <f>SUMIFS($R1113:$BM1113,$R1103:$BM1103,"11. ZoR")</f>
        <v>0</v>
      </c>
      <c r="CD1113" s="178">
        <f>SUMIFS($R1113:$BM1113,$R1103:$BM1103,"12. ZoR")</f>
        <v>0</v>
      </c>
      <c r="CE1113" s="178">
        <f>SUMIFS($R1113:$BM1113,$R1103:$BM1103,"13. ZoR")</f>
        <v>0</v>
      </c>
      <c r="CF1113" s="178">
        <f>SUMIFS($R1113:$BM1113,$R1103:$BM1103,"14. ZoR")</f>
        <v>0</v>
      </c>
      <c r="CG1113" s="178">
        <f>SUMIFS($R1113:$BM1113,$R1103:$BM1103,"15. ZoR")</f>
        <v>0</v>
      </c>
    </row>
    <row r="1114" spans="1:85" ht="15" hidden="1" thickBot="1" x14ac:dyDescent="0.4">
      <c r="B1114" s="105"/>
      <c r="C1114" s="130"/>
      <c r="D1114" s="130"/>
      <c r="E1114" s="130"/>
      <c r="F1114" s="130"/>
      <c r="G1114" s="130"/>
      <c r="H1114" s="105"/>
      <c r="I1114" s="105"/>
      <c r="J1114" s="105"/>
      <c r="K1114" s="105"/>
      <c r="L1114" s="105"/>
      <c r="M1114" s="105"/>
      <c r="N1114" s="7"/>
      <c r="O1114" s="105"/>
      <c r="P1114" s="105"/>
      <c r="Q1114" s="105"/>
      <c r="R1114" s="105"/>
      <c r="S1114" s="105"/>
      <c r="T1114" s="7"/>
      <c r="U1114" s="105"/>
      <c r="V1114" s="105"/>
      <c r="W1114" s="105"/>
      <c r="X1114" s="105"/>
      <c r="Y1114" s="105"/>
      <c r="Z1114" s="105"/>
      <c r="AA1114" s="105"/>
      <c r="AB1114" s="105"/>
      <c r="AC1114" s="105"/>
      <c r="AD1114" s="105"/>
      <c r="AE1114" s="105"/>
      <c r="AF1114" s="105"/>
      <c r="AG1114" s="105"/>
      <c r="AH1114" s="105"/>
      <c r="AI1114" s="105"/>
      <c r="AJ1114" s="105"/>
      <c r="AK1114" s="105"/>
      <c r="AL1114" s="105"/>
      <c r="AM1114" s="105"/>
      <c r="AN1114" s="105"/>
      <c r="AO1114" s="105"/>
      <c r="AP1114" s="105"/>
      <c r="AQ1114" s="105"/>
      <c r="AR1114" s="105"/>
      <c r="AS1114" s="105"/>
      <c r="AT1114" s="105"/>
      <c r="AU1114" s="105"/>
      <c r="AV1114" s="105"/>
      <c r="AW1114" s="105"/>
      <c r="AX1114" s="105"/>
      <c r="AY1114" s="105"/>
      <c r="AZ1114" s="105"/>
      <c r="BA1114" s="105"/>
      <c r="BB1114" s="105"/>
      <c r="BC1114" s="105"/>
      <c r="BD1114" s="105"/>
      <c r="BE1114" s="105"/>
      <c r="BF1114" s="105"/>
      <c r="BG1114" s="105"/>
      <c r="BH1114" s="105"/>
      <c r="BI1114" s="105"/>
      <c r="BJ1114" s="105"/>
      <c r="BK1114" s="105"/>
      <c r="BL1114" s="105"/>
      <c r="BM1114" s="105"/>
      <c r="BN1114" s="105"/>
      <c r="BO1114" s="105"/>
      <c r="BP1114" s="105"/>
      <c r="BQ1114" s="105"/>
      <c r="BR1114" s="105"/>
      <c r="BS1114" s="105"/>
      <c r="BT1114" s="105"/>
      <c r="BU1114" s="105"/>
      <c r="BV1114" s="105"/>
      <c r="BW1114" s="105"/>
      <c r="BX1114" s="105"/>
      <c r="BY1114" s="105"/>
      <c r="BZ1114" s="105"/>
      <c r="CA1114" s="105"/>
      <c r="CB1114" s="105"/>
      <c r="CC1114" s="105"/>
      <c r="CD1114" s="105"/>
      <c r="CE1114" s="105"/>
      <c r="CF1114" s="105"/>
      <c r="CG1114" s="105"/>
    </row>
    <row r="1115" spans="1:85" s="245" customFormat="1" ht="69.650000000000006" customHeight="1" thickBot="1" x14ac:dyDescent="0.4">
      <c r="A1115" s="249"/>
      <c r="B1115" s="120"/>
      <c r="C1115" s="360" t="s">
        <v>2</v>
      </c>
      <c r="D1115" s="121"/>
      <c r="E1115" s="131" t="s">
        <v>206</v>
      </c>
      <c r="F1115" s="131" t="s">
        <v>444</v>
      </c>
      <c r="G1115" s="131" t="s">
        <v>208</v>
      </c>
      <c r="H1115" s="122" t="s">
        <v>94</v>
      </c>
      <c r="I1115" s="122" t="s">
        <v>95</v>
      </c>
      <c r="J1115" s="122" t="s">
        <v>96</v>
      </c>
      <c r="K1115" s="122" t="s">
        <v>216</v>
      </c>
      <c r="L1115" s="122" t="s">
        <v>218</v>
      </c>
      <c r="M1115" s="138" t="s">
        <v>1</v>
      </c>
      <c r="N1115" s="7"/>
      <c r="O1115" s="124">
        <v>208002</v>
      </c>
      <c r="P1115" s="106"/>
      <c r="Q1115" s="194" t="s">
        <v>128</v>
      </c>
      <c r="R1115" s="83" t="s">
        <v>4</v>
      </c>
      <c r="S1115" s="83" t="s">
        <v>5</v>
      </c>
      <c r="T1115" s="83" t="s">
        <v>6</v>
      </c>
      <c r="U1115" s="83" t="s">
        <v>7</v>
      </c>
      <c r="V1115" s="83" t="s">
        <v>8</v>
      </c>
      <c r="W1115" s="83" t="s">
        <v>9</v>
      </c>
      <c r="X1115" s="83" t="s">
        <v>10</v>
      </c>
      <c r="Y1115" s="83" t="s">
        <v>11</v>
      </c>
      <c r="Z1115" s="83" t="s">
        <v>12</v>
      </c>
      <c r="AA1115" s="83" t="s">
        <v>13</v>
      </c>
      <c r="AB1115" s="83" t="s">
        <v>14</v>
      </c>
      <c r="AC1115" s="83" t="s">
        <v>15</v>
      </c>
      <c r="AD1115" s="83" t="s">
        <v>16</v>
      </c>
      <c r="AE1115" s="83" t="s">
        <v>17</v>
      </c>
      <c r="AF1115" s="83" t="s">
        <v>18</v>
      </c>
      <c r="AG1115" s="83" t="s">
        <v>19</v>
      </c>
      <c r="AH1115" s="83" t="s">
        <v>20</v>
      </c>
      <c r="AI1115" s="83" t="s">
        <v>21</v>
      </c>
      <c r="AJ1115" s="83" t="s">
        <v>22</v>
      </c>
      <c r="AK1115" s="83" t="s">
        <v>23</v>
      </c>
      <c r="AL1115" s="83" t="s">
        <v>24</v>
      </c>
      <c r="AM1115" s="83" t="s">
        <v>25</v>
      </c>
      <c r="AN1115" s="83" t="s">
        <v>26</v>
      </c>
      <c r="AO1115" s="83" t="s">
        <v>27</v>
      </c>
      <c r="AP1115" s="83" t="s">
        <v>28</v>
      </c>
      <c r="AQ1115" s="83" t="s">
        <v>29</v>
      </c>
      <c r="AR1115" s="83" t="s">
        <v>30</v>
      </c>
      <c r="AS1115" s="83" t="s">
        <v>31</v>
      </c>
      <c r="AT1115" s="83" t="s">
        <v>32</v>
      </c>
      <c r="AU1115" s="83" t="s">
        <v>33</v>
      </c>
      <c r="AV1115" s="83" t="s">
        <v>34</v>
      </c>
      <c r="AW1115" s="83" t="s">
        <v>35</v>
      </c>
      <c r="AX1115" s="83" t="s">
        <v>36</v>
      </c>
      <c r="AY1115" s="83" t="s">
        <v>37</v>
      </c>
      <c r="AZ1115" s="83" t="s">
        <v>38</v>
      </c>
      <c r="BA1115" s="83" t="s">
        <v>39</v>
      </c>
      <c r="BB1115" s="83" t="s">
        <v>40</v>
      </c>
      <c r="BC1115" s="83" t="s">
        <v>41</v>
      </c>
      <c r="BD1115" s="83" t="s">
        <v>42</v>
      </c>
      <c r="BE1115" s="83" t="s">
        <v>43</v>
      </c>
      <c r="BF1115" s="83" t="s">
        <v>44</v>
      </c>
      <c r="BG1115" s="83" t="s">
        <v>45</v>
      </c>
      <c r="BH1115" s="83" t="s">
        <v>46</v>
      </c>
      <c r="BI1115" s="83" t="s">
        <v>47</v>
      </c>
      <c r="BJ1115" s="83" t="s">
        <v>48</v>
      </c>
      <c r="BK1115" s="83" t="s">
        <v>49</v>
      </c>
      <c r="BL1115" s="83" t="s">
        <v>50</v>
      </c>
      <c r="BM1115" s="83" t="s">
        <v>51</v>
      </c>
      <c r="BN1115" s="134" t="s">
        <v>163</v>
      </c>
      <c r="BO1115" s="135" t="s">
        <v>164</v>
      </c>
      <c r="BP1115" s="135" t="s">
        <v>146</v>
      </c>
      <c r="BQ1115" s="135" t="s">
        <v>214</v>
      </c>
      <c r="BR1115" s="106"/>
      <c r="BS1115" s="368" t="s">
        <v>238</v>
      </c>
      <c r="BT1115" s="369"/>
      <c r="BU1115" s="369"/>
      <c r="BV1115" s="369"/>
      <c r="BW1115" s="369"/>
      <c r="BX1115" s="369"/>
      <c r="BY1115" s="369"/>
      <c r="BZ1115" s="369"/>
      <c r="CA1115" s="369"/>
      <c r="CB1115" s="369"/>
      <c r="CC1115" s="369"/>
      <c r="CD1115" s="369"/>
      <c r="CE1115" s="369"/>
      <c r="CF1115" s="369"/>
      <c r="CG1115" s="369"/>
    </row>
    <row r="1116" spans="1:85" s="245" customFormat="1" ht="21" hidden="1" customHeight="1" x14ac:dyDescent="0.35">
      <c r="A1116" s="250"/>
      <c r="B1116" s="113"/>
      <c r="C1116" s="361"/>
      <c r="D1116" s="125"/>
      <c r="E1116" s="125"/>
      <c r="F1116" s="125"/>
      <c r="G1116" s="125"/>
      <c r="H1116" s="370" t="s">
        <v>250</v>
      </c>
      <c r="I1116" s="371" t="s">
        <v>425</v>
      </c>
      <c r="J1116" s="357" t="s">
        <v>97</v>
      </c>
      <c r="K1116" s="357" t="s">
        <v>217</v>
      </c>
      <c r="L1116" s="137"/>
      <c r="M1116" s="373" t="s">
        <v>93</v>
      </c>
      <c r="N1116" s="7"/>
      <c r="O1116" s="375" t="s">
        <v>3</v>
      </c>
      <c r="P1116" s="106"/>
      <c r="Q1116" s="84"/>
      <c r="R1116" s="74">
        <f>MONTH(Úvod!$F$10)</f>
        <v>1</v>
      </c>
      <c r="S1116" s="75">
        <f t="shared" ref="S1116" si="21044">IF(R1116=12,1,R1116+1)</f>
        <v>2</v>
      </c>
      <c r="T1116" s="75">
        <f t="shared" ref="T1116" si="21045">IF(S1116=12,1,S1116+1)</f>
        <v>3</v>
      </c>
      <c r="U1116" s="76">
        <f t="shared" ref="U1116" si="21046">IF(T1116=12,1,T1116+1)</f>
        <v>4</v>
      </c>
      <c r="V1116" s="76">
        <f t="shared" ref="V1116" si="21047">IF(U1116=12,1,U1116+1)</f>
        <v>5</v>
      </c>
      <c r="W1116" s="76">
        <f t="shared" ref="W1116" si="21048">IF(V1116=12,1,V1116+1)</f>
        <v>6</v>
      </c>
      <c r="X1116" s="76">
        <f t="shared" ref="X1116" si="21049">IF(W1116=12,1,W1116+1)</f>
        <v>7</v>
      </c>
      <c r="Y1116" s="76">
        <f t="shared" ref="Y1116" si="21050">IF(X1116=12,1,X1116+1)</f>
        <v>8</v>
      </c>
      <c r="Z1116" s="76">
        <f t="shared" ref="Z1116" si="21051">IF(Y1116=12,1,Y1116+1)</f>
        <v>9</v>
      </c>
      <c r="AA1116" s="76">
        <f>IF(Z1116=12,1,Z1116+1)</f>
        <v>10</v>
      </c>
      <c r="AB1116" s="76">
        <f t="shared" ref="AB1116" si="21052">IF(AA1116=12,1,AA1116+1)</f>
        <v>11</v>
      </c>
      <c r="AC1116" s="76">
        <f t="shared" ref="AC1116" si="21053">IF(AB1116=12,1,AB1116+1)</f>
        <v>12</v>
      </c>
      <c r="AD1116" s="76">
        <f t="shared" ref="AD1116" si="21054">IF(AC1116=12,1,AC1116+1)</f>
        <v>1</v>
      </c>
      <c r="AE1116" s="76">
        <f t="shared" ref="AE1116" si="21055">IF(AD1116=12,1,AD1116+1)</f>
        <v>2</v>
      </c>
      <c r="AF1116" s="76">
        <f t="shared" ref="AF1116" si="21056">IF(AE1116=12,1,AE1116+1)</f>
        <v>3</v>
      </c>
      <c r="AG1116" s="76">
        <f t="shared" ref="AG1116" si="21057">IF(AF1116=12,1,AF1116+1)</f>
        <v>4</v>
      </c>
      <c r="AH1116" s="76">
        <f t="shared" ref="AH1116" si="21058">IF(AG1116=12,1,AG1116+1)</f>
        <v>5</v>
      </c>
      <c r="AI1116" s="76">
        <f t="shared" ref="AI1116" si="21059">IF(AH1116=12,1,AH1116+1)</f>
        <v>6</v>
      </c>
      <c r="AJ1116" s="76">
        <f>IF(AI1116=12,1,AI1116+1)</f>
        <v>7</v>
      </c>
      <c r="AK1116" s="76">
        <f t="shared" ref="AK1116" si="21060">IF(AJ1116=12,1,AJ1116+1)</f>
        <v>8</v>
      </c>
      <c r="AL1116" s="76">
        <f t="shared" ref="AL1116" si="21061">IF(AK1116=12,1,AK1116+1)</f>
        <v>9</v>
      </c>
      <c r="AM1116" s="76">
        <f t="shared" ref="AM1116" si="21062">IF(AL1116=12,1,AL1116+1)</f>
        <v>10</v>
      </c>
      <c r="AN1116" s="76">
        <f t="shared" ref="AN1116" si="21063">IF(AM1116=12,1,AM1116+1)</f>
        <v>11</v>
      </c>
      <c r="AO1116" s="76">
        <f t="shared" ref="AO1116" si="21064">IF(AN1116=12,1,AN1116+1)</f>
        <v>12</v>
      </c>
      <c r="AP1116" s="76">
        <f t="shared" ref="AP1116" si="21065">IF(AO1116=12,1,AO1116+1)</f>
        <v>1</v>
      </c>
      <c r="AQ1116" s="76">
        <f t="shared" ref="AQ1116" si="21066">IF(AP1116=12,1,AP1116+1)</f>
        <v>2</v>
      </c>
      <c r="AR1116" s="76">
        <f t="shared" ref="AR1116" si="21067">IF(AQ1116=12,1,AQ1116+1)</f>
        <v>3</v>
      </c>
      <c r="AS1116" s="76">
        <f t="shared" ref="AS1116" si="21068">IF(AR1116=12,1,AR1116+1)</f>
        <v>4</v>
      </c>
      <c r="AT1116" s="76">
        <f t="shared" ref="AT1116" si="21069">IF(AS1116=12,1,AS1116+1)</f>
        <v>5</v>
      </c>
      <c r="AU1116" s="76">
        <f t="shared" ref="AU1116" si="21070">IF(AT1116=12,1,AT1116+1)</f>
        <v>6</v>
      </c>
      <c r="AV1116" s="76">
        <f t="shared" ref="AV1116" si="21071">IF(AU1116=12,1,AU1116+1)</f>
        <v>7</v>
      </c>
      <c r="AW1116" s="76">
        <f t="shared" ref="AW1116" si="21072">IF(AV1116=12,1,AV1116+1)</f>
        <v>8</v>
      </c>
      <c r="AX1116" s="76">
        <f t="shared" ref="AX1116" si="21073">IF(AW1116=12,1,AW1116+1)</f>
        <v>9</v>
      </c>
      <c r="AY1116" s="76">
        <f t="shared" ref="AY1116" si="21074">IF(AX1116=12,1,AX1116+1)</f>
        <v>10</v>
      </c>
      <c r="AZ1116" s="76">
        <f t="shared" ref="AZ1116" si="21075">IF(AY1116=12,1,AY1116+1)</f>
        <v>11</v>
      </c>
      <c r="BA1116" s="76">
        <f t="shared" ref="BA1116" si="21076">IF(AZ1116=12,1,AZ1116+1)</f>
        <v>12</v>
      </c>
      <c r="BB1116" s="76">
        <f t="shared" ref="BB1116" si="21077">IF(BA1116=12,1,BA1116+1)</f>
        <v>1</v>
      </c>
      <c r="BC1116" s="76">
        <f t="shared" ref="BC1116" si="21078">IF(BB1116=12,1,BB1116+1)</f>
        <v>2</v>
      </c>
      <c r="BD1116" s="76">
        <f t="shared" ref="BD1116" si="21079">IF(BC1116=12,1,BC1116+1)</f>
        <v>3</v>
      </c>
      <c r="BE1116" s="76">
        <f t="shared" ref="BE1116" si="21080">IF(BD1116=12,1,BD1116+1)</f>
        <v>4</v>
      </c>
      <c r="BF1116" s="76">
        <f t="shared" ref="BF1116" si="21081">IF(BE1116=12,1,BE1116+1)</f>
        <v>5</v>
      </c>
      <c r="BG1116" s="76">
        <f t="shared" ref="BG1116" si="21082">IF(BF1116=12,1,BF1116+1)</f>
        <v>6</v>
      </c>
      <c r="BH1116" s="76">
        <f t="shared" ref="BH1116" si="21083">IF(BG1116=12,1,BG1116+1)</f>
        <v>7</v>
      </c>
      <c r="BI1116" s="76">
        <f t="shared" ref="BI1116" si="21084">IF(BH1116=12,1,BH1116+1)</f>
        <v>8</v>
      </c>
      <c r="BJ1116" s="76">
        <f t="shared" ref="BJ1116" si="21085">IF(BI1116=12,1,BI1116+1)</f>
        <v>9</v>
      </c>
      <c r="BK1116" s="76">
        <f t="shared" ref="BK1116" si="21086">IF(BJ1116=12,1,BJ1116+1)</f>
        <v>10</v>
      </c>
      <c r="BL1116" s="76">
        <f t="shared" ref="BL1116" si="21087">IF(BK1116=12,1,BK1116+1)</f>
        <v>11</v>
      </c>
      <c r="BM1116" s="76">
        <f t="shared" ref="BM1116" si="21088">IF(BL1116=12,1,BL1116+1)</f>
        <v>12</v>
      </c>
      <c r="BN1116" s="81"/>
      <c r="BO1116" s="78"/>
      <c r="BP1116" s="78"/>
      <c r="BQ1116" s="78"/>
      <c r="BR1116" s="106"/>
      <c r="BS1116" s="106"/>
      <c r="BT1116" s="106"/>
      <c r="BU1116" s="106"/>
      <c r="BV1116" s="106"/>
      <c r="BW1116" s="106"/>
      <c r="BX1116" s="106"/>
      <c r="BY1116" s="106"/>
      <c r="BZ1116" s="106"/>
      <c r="CA1116" s="106"/>
      <c r="CB1116" s="106"/>
      <c r="CC1116" s="106"/>
      <c r="CD1116" s="106"/>
      <c r="CE1116" s="106"/>
      <c r="CF1116" s="106"/>
      <c r="CG1116" s="106"/>
    </row>
    <row r="1117" spans="1:85" s="245" customFormat="1" ht="18" hidden="1" customHeight="1" x14ac:dyDescent="0.35">
      <c r="A1117" s="250"/>
      <c r="B1117" s="113"/>
      <c r="C1117" s="361"/>
      <c r="D1117" s="125"/>
      <c r="E1117" s="125"/>
      <c r="F1117" s="125"/>
      <c r="G1117" s="125"/>
      <c r="H1117" s="370"/>
      <c r="I1117" s="371"/>
      <c r="J1117" s="357"/>
      <c r="K1117" s="357"/>
      <c r="L1117" s="137"/>
      <c r="M1117" s="373"/>
      <c r="N1117" s="7"/>
      <c r="O1117" s="376"/>
      <c r="P1117" s="106"/>
      <c r="Q1117" s="77"/>
      <c r="R1117" s="59">
        <f t="shared" ref="R1117:BM1117" si="21089">VALUE(_xlfn.CONCAT(R1116,".",R1119))</f>
        <v>1</v>
      </c>
      <c r="S1117" s="73">
        <f t="shared" si="21089"/>
        <v>32</v>
      </c>
      <c r="T1117" s="73">
        <f t="shared" si="21089"/>
        <v>61</v>
      </c>
      <c r="U1117" s="73">
        <f t="shared" si="21089"/>
        <v>92</v>
      </c>
      <c r="V1117" s="73">
        <f t="shared" si="21089"/>
        <v>122</v>
      </c>
      <c r="W1117" s="73">
        <f t="shared" si="21089"/>
        <v>153</v>
      </c>
      <c r="X1117" s="73">
        <f t="shared" si="21089"/>
        <v>183</v>
      </c>
      <c r="Y1117" s="73">
        <f t="shared" si="21089"/>
        <v>214</v>
      </c>
      <c r="Z1117" s="73">
        <f t="shared" si="21089"/>
        <v>245</v>
      </c>
      <c r="AA1117" s="73">
        <f t="shared" si="21089"/>
        <v>275</v>
      </c>
      <c r="AB1117" s="73">
        <f t="shared" si="21089"/>
        <v>306</v>
      </c>
      <c r="AC1117" s="73">
        <f t="shared" si="21089"/>
        <v>336</v>
      </c>
      <c r="AD1117" s="73">
        <f t="shared" si="21089"/>
        <v>367</v>
      </c>
      <c r="AE1117" s="73">
        <f t="shared" si="21089"/>
        <v>398</v>
      </c>
      <c r="AF1117" s="73">
        <f t="shared" si="21089"/>
        <v>426</v>
      </c>
      <c r="AG1117" s="73">
        <f t="shared" si="21089"/>
        <v>457</v>
      </c>
      <c r="AH1117" s="73">
        <f t="shared" si="21089"/>
        <v>487</v>
      </c>
      <c r="AI1117" s="73">
        <f t="shared" si="21089"/>
        <v>518</v>
      </c>
      <c r="AJ1117" s="73">
        <f t="shared" si="21089"/>
        <v>548</v>
      </c>
      <c r="AK1117" s="73">
        <f t="shared" si="21089"/>
        <v>579</v>
      </c>
      <c r="AL1117" s="73">
        <f t="shared" si="21089"/>
        <v>610</v>
      </c>
      <c r="AM1117" s="73">
        <f t="shared" si="21089"/>
        <v>640</v>
      </c>
      <c r="AN1117" s="73">
        <f t="shared" si="21089"/>
        <v>671</v>
      </c>
      <c r="AO1117" s="73">
        <f t="shared" si="21089"/>
        <v>701</v>
      </c>
      <c r="AP1117" s="73">
        <f t="shared" si="21089"/>
        <v>732</v>
      </c>
      <c r="AQ1117" s="73">
        <f t="shared" si="21089"/>
        <v>763</v>
      </c>
      <c r="AR1117" s="73">
        <f t="shared" si="21089"/>
        <v>791</v>
      </c>
      <c r="AS1117" s="73">
        <f t="shared" si="21089"/>
        <v>822</v>
      </c>
      <c r="AT1117" s="73">
        <f t="shared" si="21089"/>
        <v>852</v>
      </c>
      <c r="AU1117" s="73">
        <f t="shared" si="21089"/>
        <v>883</v>
      </c>
      <c r="AV1117" s="73">
        <f t="shared" si="21089"/>
        <v>913</v>
      </c>
      <c r="AW1117" s="73">
        <f t="shared" si="21089"/>
        <v>944</v>
      </c>
      <c r="AX1117" s="73">
        <f t="shared" si="21089"/>
        <v>975</v>
      </c>
      <c r="AY1117" s="73">
        <f t="shared" si="21089"/>
        <v>1005</v>
      </c>
      <c r="AZ1117" s="73">
        <f t="shared" si="21089"/>
        <v>1036</v>
      </c>
      <c r="BA1117" s="73">
        <f t="shared" si="21089"/>
        <v>1066</v>
      </c>
      <c r="BB1117" s="73">
        <f t="shared" si="21089"/>
        <v>1097</v>
      </c>
      <c r="BC1117" s="73">
        <f t="shared" si="21089"/>
        <v>1128</v>
      </c>
      <c r="BD1117" s="73">
        <f t="shared" si="21089"/>
        <v>1156</v>
      </c>
      <c r="BE1117" s="73">
        <f t="shared" si="21089"/>
        <v>1187</v>
      </c>
      <c r="BF1117" s="73">
        <f t="shared" si="21089"/>
        <v>1217</v>
      </c>
      <c r="BG1117" s="73">
        <f t="shared" si="21089"/>
        <v>1248</v>
      </c>
      <c r="BH1117" s="73">
        <f t="shared" si="21089"/>
        <v>1278</v>
      </c>
      <c r="BI1117" s="73">
        <f t="shared" si="21089"/>
        <v>1309</v>
      </c>
      <c r="BJ1117" s="73">
        <f t="shared" si="21089"/>
        <v>1340</v>
      </c>
      <c r="BK1117" s="73">
        <f t="shared" si="21089"/>
        <v>1370</v>
      </c>
      <c r="BL1117" s="73">
        <f t="shared" si="21089"/>
        <v>1401</v>
      </c>
      <c r="BM1117" s="73">
        <f t="shared" si="21089"/>
        <v>1431</v>
      </c>
      <c r="BN1117" s="82"/>
      <c r="BO1117" s="79"/>
      <c r="BP1117" s="79"/>
      <c r="BQ1117" s="79"/>
      <c r="BR1117" s="106"/>
      <c r="BS1117" s="106"/>
      <c r="BT1117" s="106"/>
      <c r="BU1117" s="106"/>
      <c r="BV1117" s="106"/>
      <c r="BW1117" s="106"/>
      <c r="BX1117" s="106"/>
      <c r="BY1117" s="106"/>
      <c r="BZ1117" s="106"/>
      <c r="CA1117" s="106"/>
      <c r="CB1117" s="106"/>
      <c r="CC1117" s="106"/>
      <c r="CD1117" s="106"/>
      <c r="CE1117" s="106"/>
      <c r="CF1117" s="106"/>
      <c r="CG1117" s="106"/>
    </row>
    <row r="1118" spans="1:85" s="245" customFormat="1" ht="18" customHeight="1" x14ac:dyDescent="0.35">
      <c r="A1118" s="250"/>
      <c r="B1118" s="113"/>
      <c r="C1118" s="361"/>
      <c r="D1118" s="125"/>
      <c r="E1118" s="357" t="s">
        <v>207</v>
      </c>
      <c r="F1118" s="357" t="s">
        <v>207</v>
      </c>
      <c r="G1118" s="357" t="s">
        <v>207</v>
      </c>
      <c r="H1118" s="370"/>
      <c r="I1118" s="371"/>
      <c r="J1118" s="357"/>
      <c r="K1118" s="357"/>
      <c r="L1118" s="357" t="s">
        <v>219</v>
      </c>
      <c r="M1118" s="373"/>
      <c r="N1118" s="7"/>
      <c r="O1118" s="376"/>
      <c r="P1118" s="106"/>
      <c r="Q1118" s="77"/>
      <c r="R1118" s="60" t="str">
        <f>VLOOKUP(R1116,'Podpůrná data'!$I$188:$J$199,2)</f>
        <v>leden</v>
      </c>
      <c r="S1118" s="60" t="str">
        <f>VLOOKUP(S1116,'Podpůrná data'!$I$188:$J$199,2)</f>
        <v>únor</v>
      </c>
      <c r="T1118" s="60" t="str">
        <f>VLOOKUP(T1116,'Podpůrná data'!$I$188:$J$199,2)</f>
        <v>březen</v>
      </c>
      <c r="U1118" s="60" t="str">
        <f>VLOOKUP(U1116,'Podpůrná data'!$I$188:$J$199,2)</f>
        <v>duben</v>
      </c>
      <c r="V1118" s="60" t="str">
        <f>VLOOKUP(V1116,'Podpůrná data'!$I$188:$J$199,2)</f>
        <v>květen</v>
      </c>
      <c r="W1118" s="60" t="str">
        <f>VLOOKUP(W1116,'Podpůrná data'!$I$188:$J$199,2)</f>
        <v>červen</v>
      </c>
      <c r="X1118" s="60" t="str">
        <f>VLOOKUP(X1116,'Podpůrná data'!$I$188:$J$199,2)</f>
        <v>červenec</v>
      </c>
      <c r="Y1118" s="60" t="str">
        <f>VLOOKUP(Y1116,'Podpůrná data'!$I$188:$J$199,2)</f>
        <v>srpen</v>
      </c>
      <c r="Z1118" s="60" t="str">
        <f>VLOOKUP(Z1116,'Podpůrná data'!$I$188:$J$199,2)</f>
        <v>září</v>
      </c>
      <c r="AA1118" s="60" t="str">
        <f>VLOOKUP(AA1116,'Podpůrná data'!$I$188:$J$199,2)</f>
        <v>říjen</v>
      </c>
      <c r="AB1118" s="60" t="str">
        <f>VLOOKUP(AB1116,'Podpůrná data'!$I$188:$J$199,2)</f>
        <v>listopad</v>
      </c>
      <c r="AC1118" s="60" t="str">
        <f>VLOOKUP(AC1116,'Podpůrná data'!$I$188:$J$199,2)</f>
        <v>prosinec</v>
      </c>
      <c r="AD1118" s="60" t="str">
        <f>VLOOKUP(AD1116,'Podpůrná data'!$I$188:$J$199,2)</f>
        <v>leden</v>
      </c>
      <c r="AE1118" s="60" t="str">
        <f>VLOOKUP(AE1116,'Podpůrná data'!$I$188:$J$199,2)</f>
        <v>únor</v>
      </c>
      <c r="AF1118" s="60" t="str">
        <f>VLOOKUP(AF1116,'Podpůrná data'!$I$188:$J$199,2)</f>
        <v>březen</v>
      </c>
      <c r="AG1118" s="60" t="str">
        <f>VLOOKUP(AG1116,'Podpůrná data'!$I$188:$J$199,2)</f>
        <v>duben</v>
      </c>
      <c r="AH1118" s="60" t="str">
        <f>VLOOKUP(AH1116,'Podpůrná data'!$I$188:$J$199,2)</f>
        <v>květen</v>
      </c>
      <c r="AI1118" s="60" t="str">
        <f>VLOOKUP(AI1116,'Podpůrná data'!$I$188:$J$199,2)</f>
        <v>červen</v>
      </c>
      <c r="AJ1118" s="60" t="str">
        <f>VLOOKUP(AJ1116,'Podpůrná data'!$I$188:$J$199,2)</f>
        <v>červenec</v>
      </c>
      <c r="AK1118" s="60" t="str">
        <f>VLOOKUP(AK1116,'Podpůrná data'!$I$188:$J$199,2)</f>
        <v>srpen</v>
      </c>
      <c r="AL1118" s="60" t="str">
        <f>VLOOKUP(AL1116,'Podpůrná data'!$I$188:$J$199,2)</f>
        <v>září</v>
      </c>
      <c r="AM1118" s="60" t="str">
        <f>VLOOKUP(AM1116,'Podpůrná data'!$I$188:$J$199,2)</f>
        <v>říjen</v>
      </c>
      <c r="AN1118" s="60" t="str">
        <f>VLOOKUP(AN1116,'Podpůrná data'!$I$188:$J$199,2)</f>
        <v>listopad</v>
      </c>
      <c r="AO1118" s="60" t="str">
        <f>VLOOKUP(AO1116,'Podpůrná data'!$I$188:$J$199,2)</f>
        <v>prosinec</v>
      </c>
      <c r="AP1118" s="60" t="str">
        <f>VLOOKUP(AP1116,'Podpůrná data'!$I$188:$J$199,2)</f>
        <v>leden</v>
      </c>
      <c r="AQ1118" s="60" t="str">
        <f>VLOOKUP(AQ1116,'Podpůrná data'!$I$188:$J$199,2)</f>
        <v>únor</v>
      </c>
      <c r="AR1118" s="60" t="str">
        <f>VLOOKUP(AR1116,'Podpůrná data'!$I$188:$J$199,2)</f>
        <v>březen</v>
      </c>
      <c r="AS1118" s="60" t="str">
        <f>VLOOKUP(AS1116,'Podpůrná data'!$I$188:$J$199,2)</f>
        <v>duben</v>
      </c>
      <c r="AT1118" s="60" t="str">
        <f>VLOOKUP(AT1116,'Podpůrná data'!$I$188:$J$199,2)</f>
        <v>květen</v>
      </c>
      <c r="AU1118" s="60" t="str">
        <f>VLOOKUP(AU1116,'Podpůrná data'!$I$188:$J$199,2)</f>
        <v>červen</v>
      </c>
      <c r="AV1118" s="60" t="str">
        <f>VLOOKUP(AV1116,'Podpůrná data'!$I$188:$J$199,2)</f>
        <v>červenec</v>
      </c>
      <c r="AW1118" s="60" t="str">
        <f>VLOOKUP(AW1116,'Podpůrná data'!$I$188:$J$199,2)</f>
        <v>srpen</v>
      </c>
      <c r="AX1118" s="60" t="str">
        <f>VLOOKUP(AX1116,'Podpůrná data'!$I$188:$J$199,2)</f>
        <v>září</v>
      </c>
      <c r="AY1118" s="60" t="str">
        <f>VLOOKUP(AY1116,'Podpůrná data'!$I$188:$J$199,2)</f>
        <v>říjen</v>
      </c>
      <c r="AZ1118" s="60" t="str">
        <f>VLOOKUP(AZ1116,'Podpůrná data'!$I$188:$J$199,2)</f>
        <v>listopad</v>
      </c>
      <c r="BA1118" s="60" t="str">
        <f>VLOOKUP(BA1116,'Podpůrná data'!$I$188:$J$199,2)</f>
        <v>prosinec</v>
      </c>
      <c r="BB1118" s="60" t="str">
        <f>VLOOKUP(BB1116,'Podpůrná data'!$I$188:$J$199,2)</f>
        <v>leden</v>
      </c>
      <c r="BC1118" s="60" t="str">
        <f>VLOOKUP(BC1116,'Podpůrná data'!$I$188:$J$199,2)</f>
        <v>únor</v>
      </c>
      <c r="BD1118" s="60" t="str">
        <f>VLOOKUP(BD1116,'Podpůrná data'!$I$188:$J$199,2)</f>
        <v>březen</v>
      </c>
      <c r="BE1118" s="60" t="str">
        <f>VLOOKUP(BE1116,'Podpůrná data'!$I$188:$J$199,2)</f>
        <v>duben</v>
      </c>
      <c r="BF1118" s="60" t="str">
        <f>VLOOKUP(BF1116,'Podpůrná data'!$I$188:$J$199,2)</f>
        <v>květen</v>
      </c>
      <c r="BG1118" s="60" t="str">
        <f>VLOOKUP(BG1116,'Podpůrná data'!$I$188:$J$199,2)</f>
        <v>červen</v>
      </c>
      <c r="BH1118" s="60" t="str">
        <f>VLOOKUP(BH1116,'Podpůrná data'!$I$188:$J$199,2)</f>
        <v>červenec</v>
      </c>
      <c r="BI1118" s="60" t="str">
        <f>VLOOKUP(BI1116,'Podpůrná data'!$I$188:$J$199,2)</f>
        <v>srpen</v>
      </c>
      <c r="BJ1118" s="60" t="str">
        <f>VLOOKUP(BJ1116,'Podpůrná data'!$I$188:$J$199,2)</f>
        <v>září</v>
      </c>
      <c r="BK1118" s="60" t="str">
        <f>VLOOKUP(BK1116,'Podpůrná data'!$I$188:$J$199,2)</f>
        <v>říjen</v>
      </c>
      <c r="BL1118" s="60" t="str">
        <f>VLOOKUP(BL1116,'Podpůrná data'!$I$188:$J$199,2)</f>
        <v>listopad</v>
      </c>
      <c r="BM1118" s="60" t="str">
        <f>VLOOKUP(BM1116,'Podpůrná data'!$I$188:$J$199,2)</f>
        <v>prosinec</v>
      </c>
      <c r="BN1118" s="171"/>
      <c r="BO1118" s="175"/>
      <c r="BP1118" s="197"/>
      <c r="BQ1118" s="197"/>
      <c r="BR1118" s="106"/>
      <c r="BS1118" s="179" t="s">
        <v>105</v>
      </c>
      <c r="BT1118" s="179" t="s">
        <v>106</v>
      </c>
      <c r="BU1118" s="179" t="s">
        <v>107</v>
      </c>
      <c r="BV1118" s="179" t="s">
        <v>108</v>
      </c>
      <c r="BW1118" s="179" t="s">
        <v>109</v>
      </c>
      <c r="BX1118" s="179" t="s">
        <v>110</v>
      </c>
      <c r="BY1118" s="179" t="s">
        <v>111</v>
      </c>
      <c r="BZ1118" s="179" t="s">
        <v>112</v>
      </c>
      <c r="CA1118" s="179" t="s">
        <v>113</v>
      </c>
      <c r="CB1118" s="179" t="s">
        <v>155</v>
      </c>
      <c r="CC1118" s="179" t="s">
        <v>156</v>
      </c>
      <c r="CD1118" s="179" t="s">
        <v>157</v>
      </c>
      <c r="CE1118" s="179" t="s">
        <v>202</v>
      </c>
      <c r="CF1118" s="179" t="s">
        <v>203</v>
      </c>
      <c r="CG1118" s="179" t="s">
        <v>204</v>
      </c>
    </row>
    <row r="1119" spans="1:85" s="245" customFormat="1" ht="16.399999999999999" customHeight="1" x14ac:dyDescent="0.35">
      <c r="A1119" s="250"/>
      <c r="B1119" s="113"/>
      <c r="C1119" s="361"/>
      <c r="D1119" s="125"/>
      <c r="E1119" s="357"/>
      <c r="F1119" s="357"/>
      <c r="G1119" s="357"/>
      <c r="H1119" s="370"/>
      <c r="I1119" s="371"/>
      <c r="J1119" s="357"/>
      <c r="K1119" s="357"/>
      <c r="L1119" s="357"/>
      <c r="M1119" s="373"/>
      <c r="N1119" s="7"/>
      <c r="O1119" s="376"/>
      <c r="P1119" s="106"/>
      <c r="Q1119" s="77"/>
      <c r="R1119" s="60">
        <f>YEAR(Úvod!$F$10)</f>
        <v>1900</v>
      </c>
      <c r="S1119" s="60">
        <f t="shared" ref="S1119" si="21090">IF(S1116=1,R1119+1,R1119)</f>
        <v>1900</v>
      </c>
      <c r="T1119" s="60">
        <f t="shared" ref="T1119" si="21091">IF(T1116=1,S1119+1,S1119)</f>
        <v>1900</v>
      </c>
      <c r="U1119" s="60">
        <f t="shared" ref="U1119" si="21092">IF(U1116=1,T1119+1,T1119)</f>
        <v>1900</v>
      </c>
      <c r="V1119" s="60">
        <f t="shared" ref="V1119" si="21093">IF(V1116=1,U1119+1,U1119)</f>
        <v>1900</v>
      </c>
      <c r="W1119" s="60">
        <f t="shared" ref="W1119" si="21094">IF(W1116=1,V1119+1,V1119)</f>
        <v>1900</v>
      </c>
      <c r="X1119" s="60">
        <f t="shared" ref="X1119" si="21095">IF(X1116=1,W1119+1,W1119)</f>
        <v>1900</v>
      </c>
      <c r="Y1119" s="60">
        <f t="shared" ref="Y1119" si="21096">IF(Y1116=1,X1119+1,X1119)</f>
        <v>1900</v>
      </c>
      <c r="Z1119" s="60">
        <f t="shared" ref="Z1119" si="21097">IF(Z1116=1,Y1119+1,Y1119)</f>
        <v>1900</v>
      </c>
      <c r="AA1119" s="60">
        <f t="shared" ref="AA1119" si="21098">IF(AA1116=1,Z1119+1,Z1119)</f>
        <v>1900</v>
      </c>
      <c r="AB1119" s="60">
        <f t="shared" ref="AB1119" si="21099">IF(AB1116=1,AA1119+1,AA1119)</f>
        <v>1900</v>
      </c>
      <c r="AC1119" s="60">
        <f t="shared" ref="AC1119" si="21100">IF(AC1116=1,AB1119+1,AB1119)</f>
        <v>1900</v>
      </c>
      <c r="AD1119" s="60">
        <f t="shared" ref="AD1119" si="21101">IF(AD1116=1,AC1119+1,AC1119)</f>
        <v>1901</v>
      </c>
      <c r="AE1119" s="60">
        <f t="shared" ref="AE1119" si="21102">IF(AE1116=1,AD1119+1,AD1119)</f>
        <v>1901</v>
      </c>
      <c r="AF1119" s="60">
        <f t="shared" ref="AF1119" si="21103">IF(AF1116=1,AE1119+1,AE1119)</f>
        <v>1901</v>
      </c>
      <c r="AG1119" s="60">
        <f t="shared" ref="AG1119" si="21104">IF(AG1116=1,AF1119+1,AF1119)</f>
        <v>1901</v>
      </c>
      <c r="AH1119" s="60">
        <f t="shared" ref="AH1119" si="21105">IF(AH1116=1,AG1119+1,AG1119)</f>
        <v>1901</v>
      </c>
      <c r="AI1119" s="60">
        <f t="shared" ref="AI1119" si="21106">IF(AI1116=1,AH1119+1,AH1119)</f>
        <v>1901</v>
      </c>
      <c r="AJ1119" s="60">
        <f t="shared" ref="AJ1119" si="21107">IF(AJ1116=1,AI1119+1,AI1119)</f>
        <v>1901</v>
      </c>
      <c r="AK1119" s="60">
        <f t="shared" ref="AK1119" si="21108">IF(AK1116=1,AJ1119+1,AJ1119)</f>
        <v>1901</v>
      </c>
      <c r="AL1119" s="60">
        <f t="shared" ref="AL1119" si="21109">IF(AL1116=1,AK1119+1,AK1119)</f>
        <v>1901</v>
      </c>
      <c r="AM1119" s="60">
        <f t="shared" ref="AM1119" si="21110">IF(AM1116=1,AL1119+1,AL1119)</f>
        <v>1901</v>
      </c>
      <c r="AN1119" s="60">
        <f t="shared" ref="AN1119" si="21111">IF(AN1116=1,AM1119+1,AM1119)</f>
        <v>1901</v>
      </c>
      <c r="AO1119" s="60">
        <f t="shared" ref="AO1119" si="21112">IF(AO1116=1,AN1119+1,AN1119)</f>
        <v>1901</v>
      </c>
      <c r="AP1119" s="60">
        <f t="shared" ref="AP1119" si="21113">IF(AP1116=1,AO1119+1,AO1119)</f>
        <v>1902</v>
      </c>
      <c r="AQ1119" s="60">
        <f t="shared" ref="AQ1119" si="21114">IF(AQ1116=1,AP1119+1,AP1119)</f>
        <v>1902</v>
      </c>
      <c r="AR1119" s="60">
        <f t="shared" ref="AR1119" si="21115">IF(AR1116=1,AQ1119+1,AQ1119)</f>
        <v>1902</v>
      </c>
      <c r="AS1119" s="60">
        <f t="shared" ref="AS1119" si="21116">IF(AS1116=1,AR1119+1,AR1119)</f>
        <v>1902</v>
      </c>
      <c r="AT1119" s="60">
        <f t="shared" ref="AT1119" si="21117">IF(AT1116=1,AS1119+1,AS1119)</f>
        <v>1902</v>
      </c>
      <c r="AU1119" s="60">
        <f t="shared" ref="AU1119" si="21118">IF(AU1116=1,AT1119+1,AT1119)</f>
        <v>1902</v>
      </c>
      <c r="AV1119" s="60">
        <f t="shared" ref="AV1119" si="21119">IF(AV1116=1,AU1119+1,AU1119)</f>
        <v>1902</v>
      </c>
      <c r="AW1119" s="60">
        <f t="shared" ref="AW1119" si="21120">IF(AW1116=1,AV1119+1,AV1119)</f>
        <v>1902</v>
      </c>
      <c r="AX1119" s="60">
        <f t="shared" ref="AX1119" si="21121">IF(AX1116=1,AW1119+1,AW1119)</f>
        <v>1902</v>
      </c>
      <c r="AY1119" s="60">
        <f t="shared" ref="AY1119" si="21122">IF(AY1116=1,AX1119+1,AX1119)</f>
        <v>1902</v>
      </c>
      <c r="AZ1119" s="60">
        <f t="shared" ref="AZ1119" si="21123">IF(AZ1116=1,AY1119+1,AY1119)</f>
        <v>1902</v>
      </c>
      <c r="BA1119" s="60">
        <f t="shared" ref="BA1119" si="21124">IF(BA1116=1,AZ1119+1,AZ1119)</f>
        <v>1902</v>
      </c>
      <c r="BB1119" s="60">
        <f t="shared" ref="BB1119" si="21125">IF(BB1116=1,BA1119+1,BA1119)</f>
        <v>1903</v>
      </c>
      <c r="BC1119" s="60">
        <f t="shared" ref="BC1119" si="21126">IF(BC1116=1,BB1119+1,BB1119)</f>
        <v>1903</v>
      </c>
      <c r="BD1119" s="60">
        <f t="shared" ref="BD1119" si="21127">IF(BD1116=1,BC1119+1,BC1119)</f>
        <v>1903</v>
      </c>
      <c r="BE1119" s="60">
        <f t="shared" ref="BE1119" si="21128">IF(BE1116=1,BD1119+1,BD1119)</f>
        <v>1903</v>
      </c>
      <c r="BF1119" s="60">
        <f t="shared" ref="BF1119" si="21129">IF(BF1116=1,BE1119+1,BE1119)</f>
        <v>1903</v>
      </c>
      <c r="BG1119" s="60">
        <f t="shared" ref="BG1119" si="21130">IF(BG1116=1,BF1119+1,BF1119)</f>
        <v>1903</v>
      </c>
      <c r="BH1119" s="60">
        <f t="shared" ref="BH1119" si="21131">IF(BH1116=1,BG1119+1,BG1119)</f>
        <v>1903</v>
      </c>
      <c r="BI1119" s="60">
        <f t="shared" ref="BI1119" si="21132">IF(BI1116=1,BH1119+1,BH1119)</f>
        <v>1903</v>
      </c>
      <c r="BJ1119" s="60">
        <f t="shared" ref="BJ1119" si="21133">IF(BJ1116=1,BI1119+1,BI1119)</f>
        <v>1903</v>
      </c>
      <c r="BK1119" s="60">
        <f t="shared" ref="BK1119" si="21134">IF(BK1116=1,BJ1119+1,BJ1119)</f>
        <v>1903</v>
      </c>
      <c r="BL1119" s="60">
        <f t="shared" ref="BL1119" si="21135">IF(BL1116=1,BK1119+1,BK1119)</f>
        <v>1903</v>
      </c>
      <c r="BM1119" s="60">
        <f t="shared" ref="BM1119" si="21136">IF(BM1116=1,BL1119+1,BL1119)</f>
        <v>1903</v>
      </c>
      <c r="BN1119" s="195"/>
      <c r="BO1119" s="196"/>
      <c r="BP1119" s="197"/>
      <c r="BQ1119" s="197"/>
      <c r="BR1119" s="106"/>
      <c r="BS1119" s="106"/>
      <c r="BT1119" s="106"/>
      <c r="BU1119" s="106"/>
      <c r="BV1119" s="106"/>
      <c r="BW1119" s="106"/>
      <c r="BX1119" s="106"/>
      <c r="BY1119" s="106"/>
      <c r="BZ1119" s="106"/>
      <c r="CA1119" s="106"/>
      <c r="CB1119" s="106"/>
      <c r="CC1119" s="106"/>
      <c r="CD1119" s="106"/>
      <c r="CE1119" s="106"/>
      <c r="CF1119" s="106"/>
      <c r="CG1119" s="106"/>
    </row>
    <row r="1120" spans="1:85" s="245" customFormat="1" ht="16.399999999999999" customHeight="1" x14ac:dyDescent="0.35">
      <c r="A1120" s="250"/>
      <c r="B1120" s="113"/>
      <c r="C1120" s="125"/>
      <c r="D1120" s="125"/>
      <c r="E1120" s="357"/>
      <c r="F1120" s="357"/>
      <c r="G1120" s="357"/>
      <c r="H1120" s="370"/>
      <c r="I1120" s="371"/>
      <c r="J1120" s="357"/>
      <c r="K1120" s="372"/>
      <c r="L1120" s="357"/>
      <c r="M1120" s="374"/>
      <c r="N1120" s="7"/>
      <c r="O1120" s="377"/>
      <c r="P1120" s="106"/>
      <c r="Q1120" s="63" t="s">
        <v>159</v>
      </c>
      <c r="R1120" s="251"/>
      <c r="S1120" s="251"/>
      <c r="T1120" s="251"/>
      <c r="U1120" s="251"/>
      <c r="V1120" s="251"/>
      <c r="W1120" s="251"/>
      <c r="X1120" s="251"/>
      <c r="Y1120" s="251"/>
      <c r="Z1120" s="251"/>
      <c r="AA1120" s="251"/>
      <c r="AB1120" s="251"/>
      <c r="AC1120" s="251"/>
      <c r="AD1120" s="251"/>
      <c r="AE1120" s="251"/>
      <c r="AF1120" s="251"/>
      <c r="AG1120" s="251"/>
      <c r="AH1120" s="251"/>
      <c r="AI1120" s="251"/>
      <c r="AJ1120" s="251"/>
      <c r="AK1120" s="251"/>
      <c r="AL1120" s="251"/>
      <c r="AM1120" s="251"/>
      <c r="AN1120" s="251"/>
      <c r="AO1120" s="251"/>
      <c r="AP1120" s="251"/>
      <c r="AQ1120" s="251"/>
      <c r="AR1120" s="251"/>
      <c r="AS1120" s="251"/>
      <c r="AT1120" s="251"/>
      <c r="AU1120" s="251"/>
      <c r="AV1120" s="251"/>
      <c r="AW1120" s="251"/>
      <c r="AX1120" s="251"/>
      <c r="AY1120" s="251"/>
      <c r="AZ1120" s="251"/>
      <c r="BA1120" s="251"/>
      <c r="BB1120" s="251"/>
      <c r="BC1120" s="251"/>
      <c r="BD1120" s="251"/>
      <c r="BE1120" s="251"/>
      <c r="BF1120" s="251"/>
      <c r="BG1120" s="251"/>
      <c r="BH1120" s="251"/>
      <c r="BI1120" s="251"/>
      <c r="BJ1120" s="251"/>
      <c r="BK1120" s="251"/>
      <c r="BL1120" s="251"/>
      <c r="BM1120" s="251"/>
      <c r="BN1120" s="195"/>
      <c r="BO1120" s="196"/>
      <c r="BP1120" s="197"/>
      <c r="BQ1120" s="197"/>
      <c r="BR1120" s="106"/>
      <c r="BS1120" s="106"/>
      <c r="BT1120" s="106"/>
      <c r="BU1120" s="106"/>
      <c r="BV1120" s="106"/>
      <c r="BW1120" s="106"/>
      <c r="BX1120" s="106"/>
      <c r="BY1120" s="106"/>
      <c r="BZ1120" s="106"/>
      <c r="CA1120" s="106"/>
      <c r="CB1120" s="106"/>
      <c r="CC1120" s="106"/>
      <c r="CD1120" s="106"/>
      <c r="CE1120" s="106"/>
      <c r="CF1120" s="106"/>
      <c r="CG1120" s="106"/>
    </row>
    <row r="1121" spans="1:85" s="245" customFormat="1" ht="23.5" customHeight="1" x14ac:dyDescent="0.35">
      <c r="A1121" s="243"/>
      <c r="B1121" s="126" t="s">
        <v>408</v>
      </c>
      <c r="C1121" s="359"/>
      <c r="D1121" s="359"/>
      <c r="E1121" s="252"/>
      <c r="F1121" s="252"/>
      <c r="G1121" s="241"/>
      <c r="H1121" s="253"/>
      <c r="I1121" s="254"/>
      <c r="J1121" s="253"/>
      <c r="K1121" s="205">
        <f>IF(J1121="",0,IF(J1121="ANO",'Podpůrná data'!$B$5,'Podpůrná data'!$B$3))</f>
        <v>0</v>
      </c>
      <c r="L1121" s="203">
        <f>IFERROR(INT(ROUND(I1121,2)*(VLOOKUP(INT(H1121),'Podpůrná data'!$A$189:$B$233,2,FALSE))*(H1121/(INT(H1121)))),0)</f>
        <v>0</v>
      </c>
      <c r="M1121" s="61">
        <f>K1121*L1121</f>
        <v>0</v>
      </c>
      <c r="N1121" s="62">
        <f>IF(M1121&gt;0,IF(ISTEXT(C1121)=TRUE,0,1),0)</f>
        <v>0</v>
      </c>
      <c r="O1121" s="166">
        <f>IF(M1121&gt;0,1,0)</f>
        <v>0</v>
      </c>
      <c r="P1121" s="127"/>
      <c r="Q1121" s="63" t="s">
        <v>95</v>
      </c>
      <c r="R1121" s="255"/>
      <c r="S1121" s="255"/>
      <c r="T1121" s="255"/>
      <c r="U1121" s="255"/>
      <c r="V1121" s="255"/>
      <c r="W1121" s="255"/>
      <c r="X1121" s="255"/>
      <c r="Y1121" s="255"/>
      <c r="Z1121" s="255"/>
      <c r="AA1121" s="255"/>
      <c r="AB1121" s="255"/>
      <c r="AC1121" s="255"/>
      <c r="AD1121" s="255"/>
      <c r="AE1121" s="255"/>
      <c r="AF1121" s="255"/>
      <c r="AG1121" s="255"/>
      <c r="AH1121" s="255"/>
      <c r="AI1121" s="255"/>
      <c r="AJ1121" s="255"/>
      <c r="AK1121" s="255"/>
      <c r="AL1121" s="255"/>
      <c r="AM1121" s="255"/>
      <c r="AN1121" s="255"/>
      <c r="AO1121" s="255"/>
      <c r="AP1121" s="255"/>
      <c r="AQ1121" s="255"/>
      <c r="AR1121" s="255"/>
      <c r="AS1121" s="255"/>
      <c r="AT1121" s="255"/>
      <c r="AU1121" s="255"/>
      <c r="AV1121" s="255"/>
      <c r="AW1121" s="255"/>
      <c r="AX1121" s="255"/>
      <c r="AY1121" s="255"/>
      <c r="AZ1121" s="255"/>
      <c r="BA1121" s="255"/>
      <c r="BB1121" s="255"/>
      <c r="BC1121" s="255"/>
      <c r="BD1121" s="255"/>
      <c r="BE1121" s="255"/>
      <c r="BF1121" s="255"/>
      <c r="BG1121" s="255"/>
      <c r="BH1121" s="255"/>
      <c r="BI1121" s="255"/>
      <c r="BJ1121" s="255"/>
      <c r="BK1121" s="255"/>
      <c r="BL1121" s="255"/>
      <c r="BM1121" s="255"/>
      <c r="BN1121" s="362">
        <f>SUM(R1129:BM1129)</f>
        <v>0</v>
      </c>
      <c r="BO1121" s="364">
        <f>SUM(R1130:BM1130)</f>
        <v>0</v>
      </c>
      <c r="BP1121" s="366">
        <f>IF($O1121=0,0,IF($BN1121&gt;=143*$I1121,1,0))</f>
        <v>0</v>
      </c>
      <c r="BQ1121" s="366">
        <f>IF($BN1121&gt;=143*$I1121,0,(CEILING(143*$I1121,1)-$BN1121))</f>
        <v>0</v>
      </c>
      <c r="BR1121" s="106"/>
      <c r="BS1121" s="106"/>
      <c r="BT1121" s="106"/>
      <c r="BU1121" s="106"/>
      <c r="BV1121" s="106"/>
      <c r="BW1121" s="106"/>
      <c r="BX1121" s="106"/>
      <c r="BY1121" s="106"/>
      <c r="BZ1121" s="106"/>
      <c r="CA1121" s="106"/>
      <c r="CB1121" s="106"/>
      <c r="CC1121" s="106"/>
      <c r="CD1121" s="106"/>
      <c r="CE1121" s="106"/>
      <c r="CF1121" s="106"/>
      <c r="CG1121" s="106"/>
    </row>
    <row r="1122" spans="1:85" s="245" customFormat="1" ht="29" x14ac:dyDescent="0.35">
      <c r="A1122" s="243"/>
      <c r="B1122" s="128"/>
      <c r="C1122" s="80"/>
      <c r="D1122" s="80"/>
      <c r="E1122" s="80"/>
      <c r="F1122" s="80"/>
      <c r="G1122" s="80"/>
      <c r="H1122" s="80"/>
      <c r="I1122" s="80"/>
      <c r="J1122" s="80"/>
      <c r="K1122" s="80"/>
      <c r="L1122" s="80"/>
      <c r="M1122" s="64"/>
      <c r="N1122" s="7"/>
      <c r="O1122" s="192"/>
      <c r="P1122" s="106"/>
      <c r="Q1122" s="63" t="s">
        <v>129</v>
      </c>
      <c r="R1122" s="256"/>
      <c r="S1122" s="256"/>
      <c r="T1122" s="256"/>
      <c r="U1122" s="256"/>
      <c r="V1122" s="256"/>
      <c r="W1122" s="256"/>
      <c r="X1122" s="256"/>
      <c r="Y1122" s="256"/>
      <c r="Z1122" s="256"/>
      <c r="AA1122" s="256"/>
      <c r="AB1122" s="256"/>
      <c r="AC1122" s="256"/>
      <c r="AD1122" s="256"/>
      <c r="AE1122" s="256"/>
      <c r="AF1122" s="256"/>
      <c r="AG1122" s="256"/>
      <c r="AH1122" s="256"/>
      <c r="AI1122" s="256"/>
      <c r="AJ1122" s="256"/>
      <c r="AK1122" s="256"/>
      <c r="AL1122" s="256"/>
      <c r="AM1122" s="256"/>
      <c r="AN1122" s="256"/>
      <c r="AO1122" s="256"/>
      <c r="AP1122" s="256"/>
      <c r="AQ1122" s="256"/>
      <c r="AR1122" s="256"/>
      <c r="AS1122" s="256"/>
      <c r="AT1122" s="256"/>
      <c r="AU1122" s="256"/>
      <c r="AV1122" s="256"/>
      <c r="AW1122" s="256"/>
      <c r="AX1122" s="256"/>
      <c r="AY1122" s="256"/>
      <c r="AZ1122" s="256"/>
      <c r="BA1122" s="256"/>
      <c r="BB1122" s="256"/>
      <c r="BC1122" s="256"/>
      <c r="BD1122" s="256"/>
      <c r="BE1122" s="256"/>
      <c r="BF1122" s="256"/>
      <c r="BG1122" s="256"/>
      <c r="BH1122" s="256"/>
      <c r="BI1122" s="256"/>
      <c r="BJ1122" s="256"/>
      <c r="BK1122" s="256"/>
      <c r="BL1122" s="256"/>
      <c r="BM1122" s="256"/>
      <c r="BN1122" s="362"/>
      <c r="BO1122" s="364"/>
      <c r="BP1122" s="366"/>
      <c r="BQ1122" s="366"/>
      <c r="BR1122" s="106"/>
      <c r="BS1122" s="106"/>
      <c r="BT1122" s="106"/>
      <c r="BU1122" s="106"/>
      <c r="BV1122" s="106"/>
      <c r="BW1122" s="106"/>
      <c r="BX1122" s="106"/>
      <c r="BY1122" s="106"/>
      <c r="BZ1122" s="106"/>
      <c r="CA1122" s="106"/>
      <c r="CB1122" s="106"/>
      <c r="CC1122" s="106"/>
      <c r="CD1122" s="106"/>
      <c r="CE1122" s="106"/>
      <c r="CF1122" s="106"/>
      <c r="CG1122" s="106"/>
    </row>
    <row r="1123" spans="1:85" s="245" customFormat="1" ht="14.5" hidden="1" customHeight="1" x14ac:dyDescent="0.35">
      <c r="A1123" s="243"/>
      <c r="B1123" s="128"/>
      <c r="C1123" s="80"/>
      <c r="D1123" s="80"/>
      <c r="E1123" s="80"/>
      <c r="F1123" s="80"/>
      <c r="G1123" s="80"/>
      <c r="H1123" s="80"/>
      <c r="I1123" s="80"/>
      <c r="J1123" s="80"/>
      <c r="K1123" s="80"/>
      <c r="L1123" s="80"/>
      <c r="M1123" s="64"/>
      <c r="N1123" s="7"/>
      <c r="O1123" s="192"/>
      <c r="P1123" s="106"/>
      <c r="Q1123" s="65" t="s">
        <v>130</v>
      </c>
      <c r="R1123" s="66">
        <f>IF(R1121&lt;&gt;0,1,0)</f>
        <v>0</v>
      </c>
      <c r="S1123" s="66">
        <f t="shared" ref="S1123" si="21137">IF(R1123&gt;0,R1123+1,IF(S1121&lt;&gt;0,1,0))</f>
        <v>0</v>
      </c>
      <c r="T1123" s="66">
        <f t="shared" ref="T1123" si="21138">IF(S1123&gt;0,S1123+1,IF(T1121&lt;&gt;0,1,0))</f>
        <v>0</v>
      </c>
      <c r="U1123" s="66">
        <f t="shared" ref="U1123" si="21139">IF(T1123&gt;0,T1123+1,IF(U1121&lt;&gt;0,1,0))</f>
        <v>0</v>
      </c>
      <c r="V1123" s="66">
        <f t="shared" ref="V1123" si="21140">IF(U1123&gt;0,U1123+1,IF(V1121&lt;&gt;0,1,0))</f>
        <v>0</v>
      </c>
      <c r="W1123" s="66">
        <f t="shared" ref="W1123" si="21141">IF(V1123&gt;0,V1123+1,IF(W1121&lt;&gt;0,1,0))</f>
        <v>0</v>
      </c>
      <c r="X1123" s="66">
        <f t="shared" ref="X1123" si="21142">IF(W1123&gt;0,W1123+1,IF(X1121&lt;&gt;0,1,0))</f>
        <v>0</v>
      </c>
      <c r="Y1123" s="66">
        <f t="shared" ref="Y1123" si="21143">IF(X1123&gt;0,X1123+1,IF(Y1121&lt;&gt;0,1,0))</f>
        <v>0</v>
      </c>
      <c r="Z1123" s="66">
        <f t="shared" ref="Z1123" si="21144">IF(Y1123&gt;0,Y1123+1,IF(Z1121&lt;&gt;0,1,0))</f>
        <v>0</v>
      </c>
      <c r="AA1123" s="66">
        <f t="shared" ref="AA1123" si="21145">IF(Z1123&gt;0,Z1123+1,IF(AA1121&lt;&gt;0,1,0))</f>
        <v>0</v>
      </c>
      <c r="AB1123" s="66">
        <f t="shared" ref="AB1123" si="21146">IF(AA1123&gt;0,AA1123+1,IF(AB1121&lt;&gt;0,1,0))</f>
        <v>0</v>
      </c>
      <c r="AC1123" s="66">
        <f t="shared" ref="AC1123" si="21147">IF(AB1123&gt;0,AB1123+1,IF(AC1121&lt;&gt;0,1,0))</f>
        <v>0</v>
      </c>
      <c r="AD1123" s="66">
        <f t="shared" ref="AD1123" si="21148">IF(AC1123&gt;0,AC1123+1,IF(AD1121&lt;&gt;0,1,0))</f>
        <v>0</v>
      </c>
      <c r="AE1123" s="66">
        <f t="shared" ref="AE1123" si="21149">IF(AD1123&gt;0,AD1123+1,IF(AE1121&lt;&gt;0,1,0))</f>
        <v>0</v>
      </c>
      <c r="AF1123" s="66">
        <f t="shared" ref="AF1123" si="21150">IF(AE1123&gt;0,AE1123+1,IF(AF1121&lt;&gt;0,1,0))</f>
        <v>0</v>
      </c>
      <c r="AG1123" s="66">
        <f t="shared" ref="AG1123" si="21151">IF(AF1123&gt;0,AF1123+1,IF(AG1121&lt;&gt;0,1,0))</f>
        <v>0</v>
      </c>
      <c r="AH1123" s="66">
        <f t="shared" ref="AH1123" si="21152">IF(AG1123&gt;0,AG1123+1,IF(AH1121&lt;&gt;0,1,0))</f>
        <v>0</v>
      </c>
      <c r="AI1123" s="66">
        <f t="shared" ref="AI1123" si="21153">IF(AH1123&gt;0,AH1123+1,IF(AI1121&lt;&gt;0,1,0))</f>
        <v>0</v>
      </c>
      <c r="AJ1123" s="66">
        <f t="shared" ref="AJ1123" si="21154">IF(AI1123&gt;0,AI1123+1,IF(AJ1121&lt;&gt;0,1,0))</f>
        <v>0</v>
      </c>
      <c r="AK1123" s="66">
        <f t="shared" ref="AK1123" si="21155">IF(AJ1123&gt;0,AJ1123+1,IF(AK1121&lt;&gt;0,1,0))</f>
        <v>0</v>
      </c>
      <c r="AL1123" s="66">
        <f t="shared" ref="AL1123" si="21156">IF(AK1123&gt;0,AK1123+1,IF(AL1121&lt;&gt;0,1,0))</f>
        <v>0</v>
      </c>
      <c r="AM1123" s="66">
        <f t="shared" ref="AM1123" si="21157">IF(AL1123&gt;0,AL1123+1,IF(AM1121&lt;&gt;0,1,0))</f>
        <v>0</v>
      </c>
      <c r="AN1123" s="66">
        <f t="shared" ref="AN1123" si="21158">IF(AM1123&gt;0,AM1123+1,IF(AN1121&lt;&gt;0,1,0))</f>
        <v>0</v>
      </c>
      <c r="AO1123" s="66">
        <f t="shared" ref="AO1123" si="21159">IF(AN1123&gt;0,AN1123+1,IF(AO1121&lt;&gt;0,1,0))</f>
        <v>0</v>
      </c>
      <c r="AP1123" s="66">
        <f t="shared" ref="AP1123" si="21160">IF(AO1123&gt;0,AO1123+1,IF(AP1121&lt;&gt;0,1,0))</f>
        <v>0</v>
      </c>
      <c r="AQ1123" s="66">
        <f t="shared" ref="AQ1123" si="21161">IF(AP1123&gt;0,AP1123+1,IF(AQ1121&lt;&gt;0,1,0))</f>
        <v>0</v>
      </c>
      <c r="AR1123" s="66">
        <f t="shared" ref="AR1123" si="21162">IF(AQ1123&gt;0,AQ1123+1,IF(AR1121&lt;&gt;0,1,0))</f>
        <v>0</v>
      </c>
      <c r="AS1123" s="66">
        <f t="shared" ref="AS1123" si="21163">IF(AR1123&gt;0,AR1123+1,IF(AS1121&lt;&gt;0,1,0))</f>
        <v>0</v>
      </c>
      <c r="AT1123" s="66">
        <f t="shared" ref="AT1123" si="21164">IF(AS1123&gt;0,AS1123+1,IF(AT1121&lt;&gt;0,1,0))</f>
        <v>0</v>
      </c>
      <c r="AU1123" s="66">
        <f t="shared" ref="AU1123" si="21165">IF(AT1123&gt;0,AT1123+1,IF(AU1121&lt;&gt;0,1,0))</f>
        <v>0</v>
      </c>
      <c r="AV1123" s="66">
        <f t="shared" ref="AV1123" si="21166">IF(AU1123&gt;0,AU1123+1,IF(AV1121&lt;&gt;0,1,0))</f>
        <v>0</v>
      </c>
      <c r="AW1123" s="66">
        <f t="shared" ref="AW1123" si="21167">IF(AV1123&gt;0,AV1123+1,IF(AW1121&lt;&gt;0,1,0))</f>
        <v>0</v>
      </c>
      <c r="AX1123" s="66">
        <f t="shared" ref="AX1123" si="21168">IF(AW1123&gt;0,AW1123+1,IF(AX1121&lt;&gt;0,1,0))</f>
        <v>0</v>
      </c>
      <c r="AY1123" s="66">
        <f t="shared" ref="AY1123" si="21169">IF(AX1123&gt;0,AX1123+1,IF(AY1121&lt;&gt;0,1,0))</f>
        <v>0</v>
      </c>
      <c r="AZ1123" s="66">
        <f t="shared" ref="AZ1123" si="21170">IF(AY1123&gt;0,AY1123+1,IF(AZ1121&lt;&gt;0,1,0))</f>
        <v>0</v>
      </c>
      <c r="BA1123" s="66">
        <f t="shared" ref="BA1123" si="21171">IF(AZ1123&gt;0,AZ1123+1,IF(BA1121&lt;&gt;0,1,0))</f>
        <v>0</v>
      </c>
      <c r="BB1123" s="66">
        <f t="shared" ref="BB1123" si="21172">IF(BA1123&gt;0,BA1123+1,IF(BB1121&lt;&gt;0,1,0))</f>
        <v>0</v>
      </c>
      <c r="BC1123" s="66">
        <f t="shared" ref="BC1123" si="21173">IF(BB1123&gt;0,BB1123+1,IF(BC1121&lt;&gt;0,1,0))</f>
        <v>0</v>
      </c>
      <c r="BD1123" s="66">
        <f t="shared" ref="BD1123" si="21174">IF(BC1123&gt;0,BC1123+1,IF(BD1121&lt;&gt;0,1,0))</f>
        <v>0</v>
      </c>
      <c r="BE1123" s="66">
        <f t="shared" ref="BE1123" si="21175">IF(BD1123&gt;0,BD1123+1,IF(BE1121&lt;&gt;0,1,0))</f>
        <v>0</v>
      </c>
      <c r="BF1123" s="66">
        <f t="shared" ref="BF1123" si="21176">IF(BE1123&gt;0,BE1123+1,IF(BF1121&lt;&gt;0,1,0))</f>
        <v>0</v>
      </c>
      <c r="BG1123" s="66">
        <f t="shared" ref="BG1123" si="21177">IF(BF1123&gt;0,BF1123+1,IF(BG1121&lt;&gt;0,1,0))</f>
        <v>0</v>
      </c>
      <c r="BH1123" s="66">
        <f t="shared" ref="BH1123" si="21178">IF(BG1123&gt;0,BG1123+1,IF(BH1121&lt;&gt;0,1,0))</f>
        <v>0</v>
      </c>
      <c r="BI1123" s="66">
        <f t="shared" ref="BI1123" si="21179">IF(BH1123&gt;0,BH1123+1,IF(BI1121&lt;&gt;0,1,0))</f>
        <v>0</v>
      </c>
      <c r="BJ1123" s="66">
        <f t="shared" ref="BJ1123" si="21180">IF(BI1123&gt;0,BI1123+1,IF(BJ1121&lt;&gt;0,1,0))</f>
        <v>0</v>
      </c>
      <c r="BK1123" s="66">
        <f t="shared" ref="BK1123" si="21181">IF(BJ1123&gt;0,BJ1123+1,IF(BK1121&lt;&gt;0,1,0))</f>
        <v>0</v>
      </c>
      <c r="BL1123" s="66">
        <f t="shared" ref="BL1123" si="21182">IF(BK1123&gt;0,BK1123+1,IF(BL1121&lt;&gt;0,1,0))</f>
        <v>0</v>
      </c>
      <c r="BM1123" s="66">
        <f t="shared" ref="BM1123" si="21183">IF(BL1123&gt;0,BL1123+1,IF(BM1121&lt;&gt;0,1,0))</f>
        <v>0</v>
      </c>
      <c r="BN1123" s="362"/>
      <c r="BO1123" s="364"/>
      <c r="BP1123" s="366"/>
      <c r="BQ1123" s="366"/>
      <c r="BR1123" s="106"/>
      <c r="BS1123" s="106"/>
      <c r="BT1123" s="106"/>
      <c r="BU1123" s="106"/>
      <c r="BV1123" s="106"/>
      <c r="BW1123" s="106"/>
      <c r="BX1123" s="106"/>
      <c r="BY1123" s="106"/>
      <c r="BZ1123" s="106"/>
      <c r="CA1123" s="106"/>
      <c r="CB1123" s="106"/>
      <c r="CC1123" s="106"/>
      <c r="CD1123" s="106"/>
      <c r="CE1123" s="106"/>
      <c r="CF1123" s="106"/>
      <c r="CG1123" s="106"/>
    </row>
    <row r="1124" spans="1:85" s="245" customFormat="1" ht="14.5" hidden="1" customHeight="1" x14ac:dyDescent="0.35">
      <c r="A1124" s="243"/>
      <c r="B1124" s="128"/>
      <c r="C1124" s="80"/>
      <c r="D1124" s="80"/>
      <c r="E1124" s="80"/>
      <c r="F1124" s="80"/>
      <c r="G1124" s="80"/>
      <c r="H1124" s="80"/>
      <c r="I1124" s="80"/>
      <c r="J1124" s="80"/>
      <c r="K1124" s="80"/>
      <c r="L1124" s="80"/>
      <c r="M1124" s="64"/>
      <c r="N1124" s="7"/>
      <c r="O1124" s="192"/>
      <c r="P1124" s="106"/>
      <c r="Q1124" s="65" t="s">
        <v>131</v>
      </c>
      <c r="R1124" s="66">
        <f>R1123</f>
        <v>0</v>
      </c>
      <c r="S1124" s="66">
        <f>IF(S1123=0,0,IF(OR(R1124=0,R1124=12),1,R1124+1))</f>
        <v>0</v>
      </c>
      <c r="T1124" s="66">
        <f t="shared" ref="T1124" si="21184">IF(T1123=0,0,IF(OR(S1124=0,S1124=12),1,S1124+1))</f>
        <v>0</v>
      </c>
      <c r="U1124" s="66">
        <f t="shared" ref="U1124" si="21185">IF(U1123=0,0,IF(OR(T1124=0,T1124=12),1,T1124+1))</f>
        <v>0</v>
      </c>
      <c r="V1124" s="66">
        <f t="shared" ref="V1124" si="21186">IF(V1123=0,0,IF(OR(U1124=0,U1124=12),1,U1124+1))</f>
        <v>0</v>
      </c>
      <c r="W1124" s="66">
        <f t="shared" ref="W1124" si="21187">IF(W1123=0,0,IF(OR(V1124=0,V1124=12),1,V1124+1))</f>
        <v>0</v>
      </c>
      <c r="X1124" s="66">
        <f t="shared" ref="X1124" si="21188">IF(X1123=0,0,IF(OR(W1124=0,W1124=12),1,W1124+1))</f>
        <v>0</v>
      </c>
      <c r="Y1124" s="66">
        <f t="shared" ref="Y1124" si="21189">IF(Y1123=0,0,IF(OR(X1124=0,X1124=12),1,X1124+1))</f>
        <v>0</v>
      </c>
      <c r="Z1124" s="66">
        <f t="shared" ref="Z1124" si="21190">IF(Z1123=0,0,IF(OR(Y1124=0,Y1124=12),1,Y1124+1))</f>
        <v>0</v>
      </c>
      <c r="AA1124" s="66">
        <f t="shared" ref="AA1124" si="21191">IF(AA1123=0,0,IF(OR(Z1124=0,Z1124=12),1,Z1124+1))</f>
        <v>0</v>
      </c>
      <c r="AB1124" s="66">
        <f t="shared" ref="AB1124" si="21192">IF(AB1123=0,0,IF(OR(AA1124=0,AA1124=12),1,AA1124+1))</f>
        <v>0</v>
      </c>
      <c r="AC1124" s="66">
        <f t="shared" ref="AC1124" si="21193">IF(AC1123=0,0,IF(OR(AB1124=0,AB1124=12),1,AB1124+1))</f>
        <v>0</v>
      </c>
      <c r="AD1124" s="66">
        <f t="shared" ref="AD1124" si="21194">IF(AD1123=0,0,IF(OR(AC1124=0,AC1124=12),1,AC1124+1))</f>
        <v>0</v>
      </c>
      <c r="AE1124" s="66">
        <f t="shared" ref="AE1124" si="21195">IF(AE1123=0,0,IF(OR(AD1124=0,AD1124=12),1,AD1124+1))</f>
        <v>0</v>
      </c>
      <c r="AF1124" s="66">
        <f t="shared" ref="AF1124" si="21196">IF(AF1123=0,0,IF(OR(AE1124=0,AE1124=12),1,AE1124+1))</f>
        <v>0</v>
      </c>
      <c r="AG1124" s="66">
        <f t="shared" ref="AG1124" si="21197">IF(AG1123=0,0,IF(OR(AF1124=0,AF1124=12),1,AF1124+1))</f>
        <v>0</v>
      </c>
      <c r="AH1124" s="66">
        <f t="shared" ref="AH1124" si="21198">IF(AH1123=0,0,IF(OR(AG1124=0,AG1124=12),1,AG1124+1))</f>
        <v>0</v>
      </c>
      <c r="AI1124" s="66">
        <f t="shared" ref="AI1124" si="21199">IF(AI1123=0,0,IF(OR(AH1124=0,AH1124=12),1,AH1124+1))</f>
        <v>0</v>
      </c>
      <c r="AJ1124" s="66">
        <f t="shared" ref="AJ1124" si="21200">IF(AJ1123=0,0,IF(OR(AI1124=0,AI1124=12),1,AI1124+1))</f>
        <v>0</v>
      </c>
      <c r="AK1124" s="66">
        <f t="shared" ref="AK1124" si="21201">IF(AK1123=0,0,IF(OR(AJ1124=0,AJ1124=12),1,AJ1124+1))</f>
        <v>0</v>
      </c>
      <c r="AL1124" s="66">
        <f t="shared" ref="AL1124" si="21202">IF(AL1123=0,0,IF(OR(AK1124=0,AK1124=12),1,AK1124+1))</f>
        <v>0</v>
      </c>
      <c r="AM1124" s="66">
        <f t="shared" ref="AM1124" si="21203">IF(AM1123=0,0,IF(OR(AL1124=0,AL1124=12),1,AL1124+1))</f>
        <v>0</v>
      </c>
      <c r="AN1124" s="66">
        <f t="shared" ref="AN1124" si="21204">IF(AN1123=0,0,IF(OR(AM1124=0,AM1124=12),1,AM1124+1))</f>
        <v>0</v>
      </c>
      <c r="AO1124" s="66">
        <f t="shared" ref="AO1124" si="21205">IF(AO1123=0,0,IF(OR(AN1124=0,AN1124=12),1,AN1124+1))</f>
        <v>0</v>
      </c>
      <c r="AP1124" s="66">
        <f t="shared" ref="AP1124" si="21206">IF(AP1123=0,0,IF(OR(AO1124=0,AO1124=12),1,AO1124+1))</f>
        <v>0</v>
      </c>
      <c r="AQ1124" s="66">
        <f t="shared" ref="AQ1124" si="21207">IF(AQ1123=0,0,IF(OR(AP1124=0,AP1124=12),1,AP1124+1))</f>
        <v>0</v>
      </c>
      <c r="AR1124" s="66">
        <f t="shared" ref="AR1124" si="21208">IF(AR1123=0,0,IF(OR(AQ1124=0,AQ1124=12),1,AQ1124+1))</f>
        <v>0</v>
      </c>
      <c r="AS1124" s="66">
        <f t="shared" ref="AS1124" si="21209">IF(AS1123=0,0,IF(OR(AR1124=0,AR1124=12),1,AR1124+1))</f>
        <v>0</v>
      </c>
      <c r="AT1124" s="66">
        <f t="shared" ref="AT1124" si="21210">IF(AT1123=0,0,IF(OR(AS1124=0,AS1124=12),1,AS1124+1))</f>
        <v>0</v>
      </c>
      <c r="AU1124" s="66">
        <f t="shared" ref="AU1124" si="21211">IF(AU1123=0,0,IF(OR(AT1124=0,AT1124=12),1,AT1124+1))</f>
        <v>0</v>
      </c>
      <c r="AV1124" s="66">
        <f t="shared" ref="AV1124" si="21212">IF(AV1123=0,0,IF(OR(AU1124=0,AU1124=12),1,AU1124+1))</f>
        <v>0</v>
      </c>
      <c r="AW1124" s="66">
        <f t="shared" ref="AW1124" si="21213">IF(AW1123=0,0,IF(OR(AV1124=0,AV1124=12),1,AV1124+1))</f>
        <v>0</v>
      </c>
      <c r="AX1124" s="66">
        <f t="shared" ref="AX1124" si="21214">IF(AX1123=0,0,IF(OR(AW1124=0,AW1124=12),1,AW1124+1))</f>
        <v>0</v>
      </c>
      <c r="AY1124" s="66">
        <f t="shared" ref="AY1124" si="21215">IF(AY1123=0,0,IF(OR(AX1124=0,AX1124=12),1,AX1124+1))</f>
        <v>0</v>
      </c>
      <c r="AZ1124" s="66">
        <f t="shared" ref="AZ1124" si="21216">IF(AZ1123=0,0,IF(OR(AY1124=0,AY1124=12),1,AY1124+1))</f>
        <v>0</v>
      </c>
      <c r="BA1124" s="66">
        <f t="shared" ref="BA1124" si="21217">IF(BA1123=0,0,IF(OR(AZ1124=0,AZ1124=12),1,AZ1124+1))</f>
        <v>0</v>
      </c>
      <c r="BB1124" s="66">
        <f t="shared" ref="BB1124" si="21218">IF(BB1123=0,0,IF(OR(BA1124=0,BA1124=12),1,BA1124+1))</f>
        <v>0</v>
      </c>
      <c r="BC1124" s="66">
        <f t="shared" ref="BC1124" si="21219">IF(BC1123=0,0,IF(OR(BB1124=0,BB1124=12),1,BB1124+1))</f>
        <v>0</v>
      </c>
      <c r="BD1124" s="66">
        <f t="shared" ref="BD1124" si="21220">IF(BD1123=0,0,IF(OR(BC1124=0,BC1124=12),1,BC1124+1))</f>
        <v>0</v>
      </c>
      <c r="BE1124" s="66">
        <f t="shared" ref="BE1124" si="21221">IF(BE1123=0,0,IF(OR(BD1124=0,BD1124=12),1,BD1124+1))</f>
        <v>0</v>
      </c>
      <c r="BF1124" s="66">
        <f t="shared" ref="BF1124" si="21222">IF(BF1123=0,0,IF(OR(BE1124=0,BE1124=12),1,BE1124+1))</f>
        <v>0</v>
      </c>
      <c r="BG1124" s="66">
        <f t="shared" ref="BG1124" si="21223">IF(BG1123=0,0,IF(OR(BF1124=0,BF1124=12),1,BF1124+1))</f>
        <v>0</v>
      </c>
      <c r="BH1124" s="66">
        <f t="shared" ref="BH1124" si="21224">IF(BH1123=0,0,IF(OR(BG1124=0,BG1124=12),1,BG1124+1))</f>
        <v>0</v>
      </c>
      <c r="BI1124" s="66">
        <f t="shared" ref="BI1124" si="21225">IF(BI1123=0,0,IF(OR(BH1124=0,BH1124=12),1,BH1124+1))</f>
        <v>0</v>
      </c>
      <c r="BJ1124" s="66">
        <f t="shared" ref="BJ1124" si="21226">IF(BJ1123=0,0,IF(OR(BI1124=0,BI1124=12),1,BI1124+1))</f>
        <v>0</v>
      </c>
      <c r="BK1124" s="66">
        <f t="shared" ref="BK1124" si="21227">IF(BK1123=0,0,IF(OR(BJ1124=0,BJ1124=12),1,BJ1124+1))</f>
        <v>0</v>
      </c>
      <c r="BL1124" s="66">
        <f t="shared" ref="BL1124" si="21228">IF(BL1123=0,0,IF(OR(BK1124=0,BK1124=12),1,BK1124+1))</f>
        <v>0</v>
      </c>
      <c r="BM1124" s="66">
        <f t="shared" ref="BM1124" si="21229">IF(BM1123=0,0,IF(OR(BL1124=0,BL1124=12),1,BL1124+1))</f>
        <v>0</v>
      </c>
      <c r="BN1124" s="362"/>
      <c r="BO1124" s="364"/>
      <c r="BP1124" s="366"/>
      <c r="BQ1124" s="366"/>
      <c r="BR1124" s="106"/>
      <c r="BS1124" s="106"/>
      <c r="BT1124" s="106"/>
      <c r="BU1124" s="106"/>
      <c r="BV1124" s="106"/>
      <c r="BW1124" s="106"/>
      <c r="BX1124" s="106"/>
      <c r="BY1124" s="106"/>
      <c r="BZ1124" s="106"/>
      <c r="CA1124" s="106"/>
      <c r="CB1124" s="106"/>
      <c r="CC1124" s="106"/>
      <c r="CD1124" s="106"/>
      <c r="CE1124" s="106"/>
      <c r="CF1124" s="106"/>
      <c r="CG1124" s="106"/>
    </row>
    <row r="1125" spans="1:85" s="245" customFormat="1" ht="43.5" x14ac:dyDescent="0.35">
      <c r="A1125" s="243"/>
      <c r="B1125" s="128"/>
      <c r="C1125" s="80"/>
      <c r="D1125" s="80"/>
      <c r="E1125" s="80"/>
      <c r="F1125" s="80"/>
      <c r="G1125" s="80"/>
      <c r="H1125" s="80"/>
      <c r="I1125" s="80"/>
      <c r="J1125" s="80"/>
      <c r="K1125" s="80"/>
      <c r="L1125" s="80"/>
      <c r="M1125" s="64"/>
      <c r="N1125" s="7"/>
      <c r="O1125" s="192"/>
      <c r="P1125" s="106"/>
      <c r="Q1125" s="63" t="s">
        <v>237</v>
      </c>
      <c r="R1125" s="68">
        <f>IF(R1124&gt;0,IF(R1128&gt;$L1121,$L1121,R1128),0)</f>
        <v>0</v>
      </c>
      <c r="S1125" s="68">
        <f>IF(S1124&gt;0,IF((SUMIFS($R1127:R1127,$R1124:R1124,12)+IF(R1124=12,0,R1125)+S1128)&gt;=$L1121,$L1121-FLOOR(SUMIFS($R1127:R1127,$R1124:R1124,12),1),IF(S1124=1,S1128,S1128+R1125)),0)</f>
        <v>0</v>
      </c>
      <c r="T1125" s="68">
        <f>IF(T1124&gt;0,IF((SUMIFS($R1127:S1127,$R1124:S1124,12)+IF(S1124=12,0,S1125)+T1128)&gt;=$L1121,$L1121-FLOOR(SUMIFS($R1127:S1127,$R1124:S1124,12),1),IF(T1124=1,T1128,T1128+S1125)),0)</f>
        <v>0</v>
      </c>
      <c r="U1125" s="68">
        <f>IF(U1124&gt;0,IF((SUMIFS($R1127:T1127,$R1124:T1124,12)+IF(T1124=12,0,T1125)+U1128)&gt;=$L1121,$L1121-FLOOR(SUMIFS($R1127:T1127,$R1124:T1124,12),1),IF(U1124=1,U1128,U1128+T1125)),0)</f>
        <v>0</v>
      </c>
      <c r="V1125" s="68">
        <f>IF(V1124&gt;0,IF((SUMIFS($R1127:U1127,$R1124:U1124,12)+IF(U1124=12,0,U1125)+V1128)&gt;=$L1121,$L1121-FLOOR(SUMIFS($R1127:U1127,$R1124:U1124,12),1),IF(V1124=1,V1128,V1128+U1125)),0)</f>
        <v>0</v>
      </c>
      <c r="W1125" s="68">
        <f>IF(W1124&gt;0,IF((SUMIFS($R1127:V1127,$R1124:V1124,12)+IF(V1124=12,0,V1125)+W1128)&gt;=$L1121,$L1121-FLOOR(SUMIFS($R1127:V1127,$R1124:V1124,12),1),IF(W1124=1,W1128,W1128+V1125)),0)</f>
        <v>0</v>
      </c>
      <c r="X1125" s="68">
        <f>IF(X1124&gt;0,IF((SUMIFS($R1127:W1127,$R1124:W1124,12)+IF(W1124=12,0,W1125)+X1128)&gt;=$L1121,$L1121-FLOOR(SUMIFS($R1127:W1127,$R1124:W1124,12),1),IF(X1124=1,X1128,X1128+W1125)),0)</f>
        <v>0</v>
      </c>
      <c r="Y1125" s="68">
        <f>IF(Y1124&gt;0,IF((SUMIFS($R1127:X1127,$R1124:X1124,12)+IF(X1124=12,0,X1125)+Y1128)&gt;=$L1121,$L1121-FLOOR(SUMIFS($R1127:X1127,$R1124:X1124,12),1),IF(Y1124=1,Y1128,Y1128+X1125)),0)</f>
        <v>0</v>
      </c>
      <c r="Z1125" s="68">
        <f>IF(Z1124&gt;0,IF((SUMIFS($R1127:Y1127,$R1124:Y1124,12)+IF(Y1124=12,0,Y1125)+Z1128)&gt;=$L1121,$L1121-FLOOR(SUMIFS($R1127:Y1127,$R1124:Y1124,12),1),IF(Z1124=1,Z1128,Z1128+Y1125)),0)</f>
        <v>0</v>
      </c>
      <c r="AA1125" s="68">
        <f>IF(AA1124&gt;0,IF((SUMIFS($R1127:Z1127,$R1124:Z1124,12)+IF(Z1124=12,0,Z1125)+AA1128)&gt;=$L1121,$L1121-FLOOR(SUMIFS($R1127:Z1127,$R1124:Z1124,12),1),IF(AA1124=1,AA1128,AA1128+Z1125)),0)</f>
        <v>0</v>
      </c>
      <c r="AB1125" s="68">
        <f>IF(AB1124&gt;0,IF((SUMIFS($R1127:AA1127,$R1124:AA1124,12)+IF(AA1124=12,0,AA1125)+AB1128)&gt;=$L1121,$L1121-FLOOR(SUMIFS($R1127:AA1127,$R1124:AA1124,12),1),IF(AB1124=1,AB1128,AB1128+AA1125)),0)</f>
        <v>0</v>
      </c>
      <c r="AC1125" s="68">
        <f>IF(AC1124&gt;0,IF((SUMIFS($R1127:AB1127,$R1124:AB1124,12)+IF(AB1124=12,0,AB1125)+AC1128)&gt;=$L1121,$L1121-FLOOR(SUMIFS($R1127:AB1127,$R1124:AB1124,12),1),IF(AC1124=1,AC1128,AC1128+AB1125)),0)</f>
        <v>0</v>
      </c>
      <c r="AD1125" s="68">
        <f>IF(AD1124&gt;0,IF((SUMIFS($R1127:AC1127,$R1124:AC1124,12)+IF(AC1124=12,0,AC1125)+AD1128)&gt;=$L1121,$L1121-FLOOR(SUMIFS($R1127:AC1127,$R1124:AC1124,12),1),IF(AD1124=1,AD1128,AD1128+AC1125)),0)</f>
        <v>0</v>
      </c>
      <c r="AE1125" s="68">
        <f>IF(AE1124&gt;0,IF((SUMIFS($R1127:AD1127,$R1124:AD1124,12)+IF(AD1124=12,0,AD1125)+AE1128)&gt;=$L1121,$L1121-FLOOR(SUMIFS($R1127:AD1127,$R1124:AD1124,12),1),IF(AE1124=1,AE1128,AE1128+AD1125)),0)</f>
        <v>0</v>
      </c>
      <c r="AF1125" s="68">
        <f>IF(AF1124&gt;0,IF((SUMIFS($R1127:AE1127,$R1124:AE1124,12)+IF(AE1124=12,0,AE1125)+AF1128)&gt;=$L1121,$L1121-FLOOR(SUMIFS($R1127:AE1127,$R1124:AE1124,12),1),IF(AF1124=1,AF1128,AF1128+AE1125)),0)</f>
        <v>0</v>
      </c>
      <c r="AG1125" s="68">
        <f>IF(AG1124&gt;0,IF((SUMIFS($R1127:AF1127,$R1124:AF1124,12)+IF(AF1124=12,0,AF1125)+AG1128)&gt;=$L1121,$L1121-FLOOR(SUMIFS($R1127:AF1127,$R1124:AF1124,12),1),IF(AG1124=1,AG1128,AG1128+AF1125)),0)</f>
        <v>0</v>
      </c>
      <c r="AH1125" s="68">
        <f>IF(AH1124&gt;0,IF((SUMIFS($R1127:AG1127,$R1124:AG1124,12)+IF(AG1124=12,0,AG1125)+AH1128)&gt;=$L1121,$L1121-FLOOR(SUMIFS($R1127:AG1127,$R1124:AG1124,12),1),IF(AH1124=1,AH1128,AH1128+AG1125)),0)</f>
        <v>0</v>
      </c>
      <c r="AI1125" s="68">
        <f>IF(AI1124&gt;0,IF((SUMIFS($R1127:AH1127,$R1124:AH1124,12)+IF(AH1124=12,0,AH1125)+AI1128)&gt;=$L1121,$L1121-FLOOR(SUMIFS($R1127:AH1127,$R1124:AH1124,12),1),IF(AI1124=1,AI1128,AI1128+AH1125)),0)</f>
        <v>0</v>
      </c>
      <c r="AJ1125" s="68">
        <f>IF(AJ1124&gt;0,IF((SUMIFS($R1127:AI1127,$R1124:AI1124,12)+IF(AI1124=12,0,AI1125)+AJ1128)&gt;=$L1121,$L1121-FLOOR(SUMIFS($R1127:AI1127,$R1124:AI1124,12),1),IF(AJ1124=1,AJ1128,AJ1128+AI1125)),0)</f>
        <v>0</v>
      </c>
      <c r="AK1125" s="68">
        <f>IF(AK1124&gt;0,IF((SUMIFS($R1127:AJ1127,$R1124:AJ1124,12)+IF(AJ1124=12,0,AJ1125)+AK1128)&gt;=$L1121,$L1121-FLOOR(SUMIFS($R1127:AJ1127,$R1124:AJ1124,12),1),IF(AK1124=1,AK1128,AK1128+AJ1125)),0)</f>
        <v>0</v>
      </c>
      <c r="AL1125" s="68">
        <f>IF(AL1124&gt;0,IF((SUMIFS($R1127:AK1127,$R1124:AK1124,12)+IF(AK1124=12,0,AK1125)+AL1128)&gt;=$L1121,$L1121-FLOOR(SUMIFS($R1127:AK1127,$R1124:AK1124,12),1),IF(AL1124=1,AL1128,AL1128+AK1125)),0)</f>
        <v>0</v>
      </c>
      <c r="AM1125" s="68">
        <f>IF(AM1124&gt;0,IF((SUMIFS($R1127:AL1127,$R1124:AL1124,12)+IF(AL1124=12,0,AL1125)+AM1128)&gt;=$L1121,$L1121-FLOOR(SUMIFS($R1127:AL1127,$R1124:AL1124,12),1),IF(AM1124=1,AM1128,AM1128+AL1125)),0)</f>
        <v>0</v>
      </c>
      <c r="AN1125" s="68">
        <f>IF(AN1124&gt;0,IF((SUMIFS($R1127:AM1127,$R1124:AM1124,12)+IF(AM1124=12,0,AM1125)+AN1128)&gt;=$L1121,$L1121-FLOOR(SUMIFS($R1127:AM1127,$R1124:AM1124,12),1),IF(AN1124=1,AN1128,AN1128+AM1125)),0)</f>
        <v>0</v>
      </c>
      <c r="AO1125" s="68">
        <f>IF(AO1124&gt;0,IF((SUMIFS($R1127:AN1127,$R1124:AN1124,12)+IF(AN1124=12,0,AN1125)+AO1128)&gt;=$L1121,$L1121-FLOOR(SUMIFS($R1127:AN1127,$R1124:AN1124,12),1),IF(AO1124=1,AO1128,AO1128+AN1125)),0)</f>
        <v>0</v>
      </c>
      <c r="AP1125" s="68">
        <f>IF(AP1124&gt;0,IF((SUMIFS($R1127:AO1127,$R1124:AO1124,12)+IF(AO1124=12,0,AO1125)+AP1128)&gt;=$L1121,$L1121-FLOOR(SUMIFS($R1127:AO1127,$R1124:AO1124,12),1),IF(AP1124=1,AP1128,AP1128+AO1125)),0)</f>
        <v>0</v>
      </c>
      <c r="AQ1125" s="68">
        <f>IF(AQ1124&gt;0,IF((SUMIFS($R1127:AP1127,$R1124:AP1124,12)+IF(AP1124=12,0,AP1125)+AQ1128)&gt;=$L1121,$L1121-FLOOR(SUMIFS($R1127:AP1127,$R1124:AP1124,12),1),IF(AQ1124=1,AQ1128,AQ1128+AP1125)),0)</f>
        <v>0</v>
      </c>
      <c r="AR1125" s="68">
        <f>IF(AR1124&gt;0,IF((SUMIFS($R1127:AQ1127,$R1124:AQ1124,12)+IF(AQ1124=12,0,AQ1125)+AR1128)&gt;=$L1121,$L1121-FLOOR(SUMIFS($R1127:AQ1127,$R1124:AQ1124,12),1),IF(AR1124=1,AR1128,AR1128+AQ1125)),0)</f>
        <v>0</v>
      </c>
      <c r="AS1125" s="68">
        <f>IF(AS1124&gt;0,IF((SUMIFS($R1127:AR1127,$R1124:AR1124,12)+IF(AR1124=12,0,AR1125)+AS1128)&gt;=$L1121,$L1121-FLOOR(SUMIFS($R1127:AR1127,$R1124:AR1124,12),1),IF(AS1124=1,AS1128,AS1128+AR1125)),0)</f>
        <v>0</v>
      </c>
      <c r="AT1125" s="68">
        <f>IF(AT1124&gt;0,IF((SUMIFS($R1127:AS1127,$R1124:AS1124,12)+IF(AS1124=12,0,AS1125)+AT1128)&gt;=$L1121,$L1121-FLOOR(SUMIFS($R1127:AS1127,$R1124:AS1124,12),1),IF(AT1124=1,AT1128,AT1128+AS1125)),0)</f>
        <v>0</v>
      </c>
      <c r="AU1125" s="68">
        <f>IF(AU1124&gt;0,IF((SUMIFS($R1127:AT1127,$R1124:AT1124,12)+IF(AT1124=12,0,AT1125)+AU1128)&gt;=$L1121,$L1121-FLOOR(SUMIFS($R1127:AT1127,$R1124:AT1124,12),1),IF(AU1124=1,AU1128,AU1128+AT1125)),0)</f>
        <v>0</v>
      </c>
      <c r="AV1125" s="68">
        <f>IF(AV1124&gt;0,IF((SUMIFS($R1127:AU1127,$R1124:AU1124,12)+IF(AU1124=12,0,AU1125)+AV1128)&gt;=$L1121,$L1121-FLOOR(SUMIFS($R1127:AU1127,$R1124:AU1124,12),1),IF(AV1124=1,AV1128,AV1128+AU1125)),0)</f>
        <v>0</v>
      </c>
      <c r="AW1125" s="68">
        <f>IF(AW1124&gt;0,IF((SUMIFS($R1127:AV1127,$R1124:AV1124,12)+IF(AV1124=12,0,AV1125)+AW1128)&gt;=$L1121,$L1121-FLOOR(SUMIFS($R1127:AV1127,$R1124:AV1124,12),1),IF(AW1124=1,AW1128,AW1128+AV1125)),0)</f>
        <v>0</v>
      </c>
      <c r="AX1125" s="68">
        <f>IF(AX1124&gt;0,IF((SUMIFS($R1127:AW1127,$R1124:AW1124,12)+IF(AW1124=12,0,AW1125)+AX1128)&gt;=$L1121,$L1121-FLOOR(SUMIFS($R1127:AW1127,$R1124:AW1124,12),1),IF(AX1124=1,AX1128,AX1128+AW1125)),0)</f>
        <v>0</v>
      </c>
      <c r="AY1125" s="68">
        <f>IF(AY1124&gt;0,IF((SUMIFS($R1127:AX1127,$R1124:AX1124,12)+IF(AX1124=12,0,AX1125)+AY1128)&gt;=$L1121,$L1121-FLOOR(SUMIFS($R1127:AX1127,$R1124:AX1124,12),1),IF(AY1124=1,AY1128,AY1128+AX1125)),0)</f>
        <v>0</v>
      </c>
      <c r="AZ1125" s="68">
        <f>IF(AZ1124&gt;0,IF((SUMIFS($R1127:AY1127,$R1124:AY1124,12)+IF(AY1124=12,0,AY1125)+AZ1128)&gt;=$L1121,$L1121-FLOOR(SUMIFS($R1127:AY1127,$R1124:AY1124,12),1),IF(AZ1124=1,AZ1128,AZ1128+AY1125)),0)</f>
        <v>0</v>
      </c>
      <c r="BA1125" s="68">
        <f>IF(BA1124&gt;0,IF((SUMIFS($R1127:AZ1127,$R1124:AZ1124,12)+IF(AZ1124=12,0,AZ1125)+BA1128)&gt;=$L1121,$L1121-FLOOR(SUMIFS($R1127:AZ1127,$R1124:AZ1124,12),1),IF(BA1124=1,BA1128,BA1128+AZ1125)),0)</f>
        <v>0</v>
      </c>
      <c r="BB1125" s="68">
        <f>IF(BB1124&gt;0,IF((SUMIFS($R1127:BA1127,$R1124:BA1124,12)+IF(BA1124=12,0,BA1125)+BB1128)&gt;=$L1121,$L1121-FLOOR(SUMIFS($R1127:BA1127,$R1124:BA1124,12),1),IF(BB1124=1,BB1128,BB1128+BA1125)),0)</f>
        <v>0</v>
      </c>
      <c r="BC1125" s="68">
        <f>IF(BC1124&gt;0,IF((SUMIFS($R1127:BB1127,$R1124:BB1124,12)+IF(BB1124=12,0,BB1125)+BC1128)&gt;=$L1121,$L1121-FLOOR(SUMIFS($R1127:BB1127,$R1124:BB1124,12),1),IF(BC1124=1,BC1128,BC1128+BB1125)),0)</f>
        <v>0</v>
      </c>
      <c r="BD1125" s="68">
        <f>IF(BD1124&gt;0,IF((SUMIFS($R1127:BC1127,$R1124:BC1124,12)+IF(BC1124=12,0,BC1125)+BD1128)&gt;=$L1121,$L1121-FLOOR(SUMIFS($R1127:BC1127,$R1124:BC1124,12),1),IF(BD1124=1,BD1128,BD1128+BC1125)),0)</f>
        <v>0</v>
      </c>
      <c r="BE1125" s="68">
        <f>IF(BE1124&gt;0,IF((SUMIFS($R1127:BD1127,$R1124:BD1124,12)+IF(BD1124=12,0,BD1125)+BE1128)&gt;=$L1121,$L1121-FLOOR(SUMIFS($R1127:BD1127,$R1124:BD1124,12),1),IF(BE1124=1,BE1128,BE1128+BD1125)),0)</f>
        <v>0</v>
      </c>
      <c r="BF1125" s="68">
        <f>IF(BF1124&gt;0,IF((SUMIFS($R1127:BE1127,$R1124:BE1124,12)+IF(BE1124=12,0,BE1125)+BF1128)&gt;=$L1121,$L1121-FLOOR(SUMIFS($R1127:BE1127,$R1124:BE1124,12),1),IF(BF1124=1,BF1128,BF1128+BE1125)),0)</f>
        <v>0</v>
      </c>
      <c r="BG1125" s="68">
        <f>IF(BG1124&gt;0,IF((SUMIFS($R1127:BF1127,$R1124:BF1124,12)+IF(BF1124=12,0,BF1125)+BG1128)&gt;=$L1121,$L1121-FLOOR(SUMIFS($R1127:BF1127,$R1124:BF1124,12),1),IF(BG1124=1,BG1128,BG1128+BF1125)),0)</f>
        <v>0</v>
      </c>
      <c r="BH1125" s="68">
        <f>IF(BH1124&gt;0,IF((SUMIFS($R1127:BG1127,$R1124:BG1124,12)+IF(BG1124=12,0,BG1125)+BH1128)&gt;=$L1121,$L1121-FLOOR(SUMIFS($R1127:BG1127,$R1124:BG1124,12),1),IF(BH1124=1,BH1128,BH1128+BG1125)),0)</f>
        <v>0</v>
      </c>
      <c r="BI1125" s="68">
        <f>IF(BI1124&gt;0,IF((SUMIFS($R1127:BH1127,$R1124:BH1124,12)+IF(BH1124=12,0,BH1125)+BI1128)&gt;=$L1121,$L1121-FLOOR(SUMIFS($R1127:BH1127,$R1124:BH1124,12),1),IF(BI1124=1,BI1128,BI1128+BH1125)),0)</f>
        <v>0</v>
      </c>
      <c r="BJ1125" s="68">
        <f>IF(BJ1124&gt;0,IF((SUMIFS($R1127:BI1127,$R1124:BI1124,12)+IF(BI1124=12,0,BI1125)+BJ1128)&gt;=$L1121,$L1121-FLOOR(SUMIFS($R1127:BI1127,$R1124:BI1124,12),1),IF(BJ1124=1,BJ1128,BJ1128+BI1125)),0)</f>
        <v>0</v>
      </c>
      <c r="BK1125" s="68">
        <f>IF(BK1124&gt;0,IF((SUMIFS($R1127:BJ1127,$R1124:BJ1124,12)+IF(BJ1124=12,0,BJ1125)+BK1128)&gt;=$L1121,$L1121-FLOOR(SUMIFS($R1127:BJ1127,$R1124:BJ1124,12),1),IF(BK1124=1,BK1128,BK1128+BJ1125)),0)</f>
        <v>0</v>
      </c>
      <c r="BL1125" s="68">
        <f>IF(BL1124&gt;0,IF((SUMIFS($R1127:BK1127,$R1124:BK1124,12)+IF(BK1124=12,0,BK1125)+BL1128)&gt;=$L1121,$L1121-FLOOR(SUMIFS($R1127:BK1127,$R1124:BK1124,12),1),IF(BL1124=1,BL1128,BL1128+BK1125)),0)</f>
        <v>0</v>
      </c>
      <c r="BM1125" s="68">
        <f>IF(BM1124&gt;0,IF((SUMIFS($R1127:BL1127,$R1124:BL1124,12)+IF(BL1124=12,0,BL1125)+BM1128)&gt;=$L1121,$L1121-FLOOR(SUMIFS($R1127:BL1127,$R1124:BL1124,12),1),IF(BM1124=1,BM1128,BM1128+BL1125)),0)</f>
        <v>0</v>
      </c>
      <c r="BN1125" s="362"/>
      <c r="BO1125" s="364"/>
      <c r="BP1125" s="366"/>
      <c r="BQ1125" s="366"/>
      <c r="BR1125" s="106"/>
      <c r="BS1125" s="106"/>
      <c r="BT1125" s="106"/>
      <c r="BU1125" s="106"/>
      <c r="BV1125" s="106"/>
      <c r="BW1125" s="106"/>
      <c r="BX1125" s="106"/>
      <c r="BY1125" s="106"/>
      <c r="BZ1125" s="106"/>
      <c r="CA1125" s="106"/>
      <c r="CB1125" s="106"/>
      <c r="CC1125" s="106"/>
      <c r="CD1125" s="106"/>
      <c r="CE1125" s="106"/>
      <c r="CF1125" s="106"/>
      <c r="CG1125" s="106"/>
    </row>
    <row r="1126" spans="1:85" s="245" customFormat="1" ht="41.5" hidden="1" customHeight="1" x14ac:dyDescent="0.35">
      <c r="A1126" s="243"/>
      <c r="B1126" s="128"/>
      <c r="C1126" s="80"/>
      <c r="D1126" s="80"/>
      <c r="E1126" s="80"/>
      <c r="F1126" s="80"/>
      <c r="G1126" s="80"/>
      <c r="H1126" s="80"/>
      <c r="I1126" s="80"/>
      <c r="J1126" s="80"/>
      <c r="K1126" s="80"/>
      <c r="L1126" s="80"/>
      <c r="M1126" s="64"/>
      <c r="N1126" s="7"/>
      <c r="O1126" s="192"/>
      <c r="P1126" s="106"/>
      <c r="Q1126" s="65" t="s">
        <v>161</v>
      </c>
      <c r="R1126" s="67">
        <f>IF(R1121&gt;0,R1122,0)</f>
        <v>0</v>
      </c>
      <c r="S1126" s="67">
        <f t="shared" ref="S1126" si="21230">IF(S1121&gt;0,IF(S1124=1,S1122,S1122+R1126),R1126)</f>
        <v>0</v>
      </c>
      <c r="T1126" s="67">
        <f t="shared" ref="T1126" si="21231">IF(T1121&gt;0,IF(T1124=1,T1122,T1122+S1126),S1126)</f>
        <v>0</v>
      </c>
      <c r="U1126" s="67">
        <f t="shared" ref="U1126" si="21232">IF(U1121&gt;0,IF(U1124=1,U1122,U1122+T1126),T1126)</f>
        <v>0</v>
      </c>
      <c r="V1126" s="67">
        <f t="shared" ref="V1126" si="21233">IF(V1121&gt;0,IF(V1124=1,V1122,V1122+U1126),U1126)</f>
        <v>0</v>
      </c>
      <c r="W1126" s="67">
        <f t="shared" ref="W1126" si="21234">IF(W1121&gt;0,IF(W1124=1,W1122,W1122+V1126),V1126)</f>
        <v>0</v>
      </c>
      <c r="X1126" s="67">
        <f t="shared" ref="X1126" si="21235">IF(X1121&gt;0,IF(X1124=1,X1122,X1122+W1126),W1126)</f>
        <v>0</v>
      </c>
      <c r="Y1126" s="67">
        <f t="shared" ref="Y1126" si="21236">IF(Y1121&gt;0,IF(Y1124=1,Y1122,Y1122+X1126),X1126)</f>
        <v>0</v>
      </c>
      <c r="Z1126" s="67">
        <f t="shared" ref="Z1126" si="21237">IF(Z1121&gt;0,IF(Z1124=1,Z1122,Z1122+Y1126),Y1126)</f>
        <v>0</v>
      </c>
      <c r="AA1126" s="67">
        <f t="shared" ref="AA1126" si="21238">IF(AA1121&gt;0,IF(AA1124=1,AA1122,AA1122+Z1126),Z1126)</f>
        <v>0</v>
      </c>
      <c r="AB1126" s="67">
        <f t="shared" ref="AB1126" si="21239">IF(AB1121&gt;0,IF(AB1124=1,AB1122,AB1122+AA1126),AA1126)</f>
        <v>0</v>
      </c>
      <c r="AC1126" s="67">
        <f t="shared" ref="AC1126" si="21240">IF(AC1121&gt;0,IF(AC1124=1,AC1122,AC1122+AB1126),AB1126)</f>
        <v>0</v>
      </c>
      <c r="AD1126" s="67">
        <f t="shared" ref="AD1126" si="21241">IF(AD1121&gt;0,IF(AD1124=1,AD1122,AD1122+AC1126),AC1126)</f>
        <v>0</v>
      </c>
      <c r="AE1126" s="67">
        <f t="shared" ref="AE1126" si="21242">IF(AE1121&gt;0,IF(AE1124=1,AE1122,AE1122+AD1126),AD1126)</f>
        <v>0</v>
      </c>
      <c r="AF1126" s="67">
        <f t="shared" ref="AF1126" si="21243">IF(AF1121&gt;0,IF(AF1124=1,AF1122,AF1122+AE1126),AE1126)</f>
        <v>0</v>
      </c>
      <c r="AG1126" s="67">
        <f t="shared" ref="AG1126" si="21244">IF(AG1121&gt;0,IF(AG1124=1,AG1122,AG1122+AF1126),AF1126)</f>
        <v>0</v>
      </c>
      <c r="AH1126" s="67">
        <f t="shared" ref="AH1126" si="21245">IF(AH1121&gt;0,IF(AH1124=1,AH1122,AH1122+AG1126),AG1126)</f>
        <v>0</v>
      </c>
      <c r="AI1126" s="67">
        <f t="shared" ref="AI1126" si="21246">IF(AI1121&gt;0,IF(AI1124=1,AI1122,AI1122+AH1126),AH1126)</f>
        <v>0</v>
      </c>
      <c r="AJ1126" s="67">
        <f t="shared" ref="AJ1126" si="21247">IF(AJ1121&gt;0,IF(AJ1124=1,AJ1122,AJ1122+AI1126),AI1126)</f>
        <v>0</v>
      </c>
      <c r="AK1126" s="67">
        <f t="shared" ref="AK1126" si="21248">IF(AK1121&gt;0,IF(AK1124=1,AK1122,AK1122+AJ1126),AJ1126)</f>
        <v>0</v>
      </c>
      <c r="AL1126" s="67">
        <f t="shared" ref="AL1126" si="21249">IF(AL1121&gt;0,IF(AL1124=1,AL1122,AL1122+AK1126),AK1126)</f>
        <v>0</v>
      </c>
      <c r="AM1126" s="67">
        <f t="shared" ref="AM1126" si="21250">IF(AM1121&gt;0,IF(AM1124=1,AM1122,AM1122+AL1126),AL1126)</f>
        <v>0</v>
      </c>
      <c r="AN1126" s="67">
        <f t="shared" ref="AN1126" si="21251">IF(AN1121&gt;0,IF(AN1124=1,AN1122,AN1122+AM1126),AM1126)</f>
        <v>0</v>
      </c>
      <c r="AO1126" s="67">
        <f t="shared" ref="AO1126" si="21252">IF(AO1121&gt;0,IF(AO1124=1,AO1122,AO1122+AN1126),AN1126)</f>
        <v>0</v>
      </c>
      <c r="AP1126" s="67">
        <f t="shared" ref="AP1126" si="21253">IF(AP1121&gt;0,IF(AP1124=1,AP1122,AP1122+AO1126),AO1126)</f>
        <v>0</v>
      </c>
      <c r="AQ1126" s="67">
        <f t="shared" ref="AQ1126" si="21254">IF(AQ1121&gt;0,IF(AQ1124=1,AQ1122,AQ1122+AP1126),AP1126)</f>
        <v>0</v>
      </c>
      <c r="AR1126" s="67">
        <f t="shared" ref="AR1126" si="21255">IF(AR1121&gt;0,IF(AR1124=1,AR1122,AR1122+AQ1126),AQ1126)</f>
        <v>0</v>
      </c>
      <c r="AS1126" s="67">
        <f t="shared" ref="AS1126" si="21256">IF(AS1121&gt;0,IF(AS1124=1,AS1122,AS1122+AR1126),AR1126)</f>
        <v>0</v>
      </c>
      <c r="AT1126" s="67">
        <f t="shared" ref="AT1126" si="21257">IF(AT1121&gt;0,IF(AT1124=1,AT1122,AT1122+AS1126),AS1126)</f>
        <v>0</v>
      </c>
      <c r="AU1126" s="67">
        <f t="shared" ref="AU1126" si="21258">IF(AU1121&gt;0,IF(AU1124=1,AU1122,AU1122+AT1126),AT1126)</f>
        <v>0</v>
      </c>
      <c r="AV1126" s="67">
        <f t="shared" ref="AV1126" si="21259">IF(AV1121&gt;0,IF(AV1124=1,AV1122,AV1122+AU1126),AU1126)</f>
        <v>0</v>
      </c>
      <c r="AW1126" s="67">
        <f t="shared" ref="AW1126" si="21260">IF(AW1121&gt;0,IF(AW1124=1,AW1122,AW1122+AV1126),AV1126)</f>
        <v>0</v>
      </c>
      <c r="AX1126" s="67">
        <f t="shared" ref="AX1126" si="21261">IF(AX1121&gt;0,IF(AX1124=1,AX1122,AX1122+AW1126),AW1126)</f>
        <v>0</v>
      </c>
      <c r="AY1126" s="67">
        <f t="shared" ref="AY1126" si="21262">IF(AY1121&gt;0,IF(AY1124=1,AY1122,AY1122+AX1126),AX1126)</f>
        <v>0</v>
      </c>
      <c r="AZ1126" s="67">
        <f t="shared" ref="AZ1126" si="21263">IF(AZ1121&gt;0,IF(AZ1124=1,AZ1122,AZ1122+AY1126),AY1126)</f>
        <v>0</v>
      </c>
      <c r="BA1126" s="67">
        <f t="shared" ref="BA1126" si="21264">IF(BA1121&gt;0,IF(BA1124=1,BA1122,BA1122+AZ1126),AZ1126)</f>
        <v>0</v>
      </c>
      <c r="BB1126" s="67">
        <f t="shared" ref="BB1126" si="21265">IF(BB1121&gt;0,IF(BB1124=1,BB1122,BB1122+BA1126),BA1126)</f>
        <v>0</v>
      </c>
      <c r="BC1126" s="67">
        <f t="shared" ref="BC1126" si="21266">IF(BC1121&gt;0,IF(BC1124=1,BC1122,BC1122+BB1126),BB1126)</f>
        <v>0</v>
      </c>
      <c r="BD1126" s="67">
        <f t="shared" ref="BD1126" si="21267">IF(BD1121&gt;0,IF(BD1124=1,BD1122,BD1122+BC1126),BC1126)</f>
        <v>0</v>
      </c>
      <c r="BE1126" s="67">
        <f t="shared" ref="BE1126" si="21268">IF(BE1121&gt;0,IF(BE1124=1,BE1122,BE1122+BD1126),BD1126)</f>
        <v>0</v>
      </c>
      <c r="BF1126" s="67">
        <f t="shared" ref="BF1126" si="21269">IF(BF1121&gt;0,IF(BF1124=1,BF1122,BF1122+BE1126),BE1126)</f>
        <v>0</v>
      </c>
      <c r="BG1126" s="67">
        <f t="shared" ref="BG1126" si="21270">IF(BG1121&gt;0,IF(BG1124=1,BG1122,BG1122+BF1126),BF1126)</f>
        <v>0</v>
      </c>
      <c r="BH1126" s="67">
        <f t="shared" ref="BH1126" si="21271">IF(BH1121&gt;0,IF(BH1124=1,BH1122,BH1122+BG1126),BG1126)</f>
        <v>0</v>
      </c>
      <c r="BI1126" s="67">
        <f t="shared" ref="BI1126" si="21272">IF(BI1121&gt;0,IF(BI1124=1,BI1122,BI1122+BH1126),BH1126)</f>
        <v>0</v>
      </c>
      <c r="BJ1126" s="67">
        <f t="shared" ref="BJ1126" si="21273">IF(BJ1121&gt;0,IF(BJ1124=1,BJ1122,BJ1122+BI1126),BI1126)</f>
        <v>0</v>
      </c>
      <c r="BK1126" s="67">
        <f t="shared" ref="BK1126" si="21274">IF(BK1121&gt;0,IF(BK1124=1,BK1122,BK1122+BJ1126),BJ1126)</f>
        <v>0</v>
      </c>
      <c r="BL1126" s="67">
        <f t="shared" ref="BL1126" si="21275">IF(BL1121&gt;0,IF(BL1124=1,BL1122,BL1122+BK1126),BK1126)</f>
        <v>0</v>
      </c>
      <c r="BM1126" s="67">
        <f t="shared" ref="BM1126" si="21276">IF(BM1121&gt;0,IF(BM1124=1,BM1122,BM1122+BL1126),BL1126)</f>
        <v>0</v>
      </c>
      <c r="BN1126" s="362"/>
      <c r="BO1126" s="364"/>
      <c r="BP1126" s="366"/>
      <c r="BQ1126" s="366"/>
      <c r="BR1126" s="106"/>
      <c r="BS1126" s="106"/>
      <c r="BT1126" s="106"/>
      <c r="BU1126" s="106"/>
      <c r="BV1126" s="106"/>
      <c r="BW1126" s="106"/>
      <c r="BX1126" s="106"/>
      <c r="BY1126" s="106"/>
      <c r="BZ1126" s="106"/>
      <c r="CA1126" s="106"/>
      <c r="CB1126" s="106"/>
      <c r="CC1126" s="106"/>
      <c r="CD1126" s="106"/>
      <c r="CE1126" s="106"/>
      <c r="CF1126" s="106"/>
      <c r="CG1126" s="106"/>
    </row>
    <row r="1127" spans="1:85" s="245" customFormat="1" ht="41.5" hidden="1" customHeight="1" x14ac:dyDescent="0.35">
      <c r="A1127" s="243"/>
      <c r="B1127" s="128"/>
      <c r="C1127" s="80"/>
      <c r="D1127" s="80"/>
      <c r="E1127" s="80"/>
      <c r="F1127" s="80"/>
      <c r="G1127" s="80"/>
      <c r="H1127" s="80"/>
      <c r="I1127" s="80"/>
      <c r="J1127" s="80"/>
      <c r="K1127" s="80"/>
      <c r="L1127" s="80"/>
      <c r="M1127" s="64"/>
      <c r="N1127" s="7"/>
      <c r="O1127" s="192"/>
      <c r="P1127" s="106"/>
      <c r="Q1127" s="65" t="s">
        <v>162</v>
      </c>
      <c r="R1127" s="67">
        <f>R1129</f>
        <v>0</v>
      </c>
      <c r="S1127" s="67">
        <f t="shared" ref="S1127" si="21277">IF(S1124=1,S1129,S1129+R1127)</f>
        <v>0</v>
      </c>
      <c r="T1127" s="67">
        <f t="shared" ref="T1127" si="21278">IF(T1124=1,T1129,T1129+S1127)</f>
        <v>0</v>
      </c>
      <c r="U1127" s="67">
        <f t="shared" ref="U1127" si="21279">IF(U1124=1,U1129,U1129+T1127)</f>
        <v>0</v>
      </c>
      <c r="V1127" s="67">
        <f t="shared" ref="V1127" si="21280">IF(V1124=1,V1129,V1129+U1127)</f>
        <v>0</v>
      </c>
      <c r="W1127" s="67">
        <f t="shared" ref="W1127" si="21281">IF(W1124=1,W1129,W1129+V1127)</f>
        <v>0</v>
      </c>
      <c r="X1127" s="67">
        <f t="shared" ref="X1127" si="21282">IF(X1124=1,X1129,X1129+W1127)</f>
        <v>0</v>
      </c>
      <c r="Y1127" s="67">
        <f t="shared" ref="Y1127" si="21283">IF(Y1124=1,Y1129,Y1129+X1127)</f>
        <v>0</v>
      </c>
      <c r="Z1127" s="67">
        <f t="shared" ref="Z1127" si="21284">IF(Z1124=1,Z1129,Z1129+Y1127)</f>
        <v>0</v>
      </c>
      <c r="AA1127" s="67">
        <f t="shared" ref="AA1127" si="21285">IF(AA1124=1,AA1129,AA1129+Z1127)</f>
        <v>0</v>
      </c>
      <c r="AB1127" s="67">
        <f t="shared" ref="AB1127" si="21286">IF(AB1124=1,AB1129,AB1129+AA1127)</f>
        <v>0</v>
      </c>
      <c r="AC1127" s="67">
        <f t="shared" ref="AC1127" si="21287">IF(AC1124=1,AC1129,AC1129+AB1127)</f>
        <v>0</v>
      </c>
      <c r="AD1127" s="67">
        <f t="shared" ref="AD1127" si="21288">IF(AD1124=1,AD1129,AD1129+AC1127)</f>
        <v>0</v>
      </c>
      <c r="AE1127" s="67">
        <f t="shared" ref="AE1127" si="21289">IF(AE1124=1,AE1129,AE1129+AD1127)</f>
        <v>0</v>
      </c>
      <c r="AF1127" s="67">
        <f t="shared" ref="AF1127" si="21290">IF(AF1124=1,AF1129,AF1129+AE1127)</f>
        <v>0</v>
      </c>
      <c r="AG1127" s="67">
        <f t="shared" ref="AG1127" si="21291">IF(AG1124=1,AG1129,AG1129+AF1127)</f>
        <v>0</v>
      </c>
      <c r="AH1127" s="67">
        <f t="shared" ref="AH1127" si="21292">IF(AH1124=1,AH1129,AH1129+AG1127)</f>
        <v>0</v>
      </c>
      <c r="AI1127" s="67">
        <f t="shared" ref="AI1127" si="21293">IF(AI1124=1,AI1129,AI1129+AH1127)</f>
        <v>0</v>
      </c>
      <c r="AJ1127" s="67">
        <f t="shared" ref="AJ1127" si="21294">IF(AJ1124=1,AJ1129,AJ1129+AI1127)</f>
        <v>0</v>
      </c>
      <c r="AK1127" s="67">
        <f t="shared" ref="AK1127" si="21295">IF(AK1124=1,AK1129,AK1129+AJ1127)</f>
        <v>0</v>
      </c>
      <c r="AL1127" s="67">
        <f t="shared" ref="AL1127" si="21296">IF(AL1124=1,AL1129,AL1129+AK1127)</f>
        <v>0</v>
      </c>
      <c r="AM1127" s="67">
        <f t="shared" ref="AM1127" si="21297">IF(AM1124=1,AM1129,AM1129+AL1127)</f>
        <v>0</v>
      </c>
      <c r="AN1127" s="67">
        <f t="shared" ref="AN1127" si="21298">IF(AN1124=1,AN1129,AN1129+AM1127)</f>
        <v>0</v>
      </c>
      <c r="AO1127" s="67">
        <f t="shared" ref="AO1127" si="21299">IF(AO1124=1,AO1129,AO1129+AN1127)</f>
        <v>0</v>
      </c>
      <c r="AP1127" s="67">
        <f t="shared" ref="AP1127" si="21300">IF(AP1124=1,AP1129,AP1129+AO1127)</f>
        <v>0</v>
      </c>
      <c r="AQ1127" s="67">
        <f t="shared" ref="AQ1127" si="21301">IF(AQ1124=1,AQ1129,AQ1129+AP1127)</f>
        <v>0</v>
      </c>
      <c r="AR1127" s="67">
        <f t="shared" ref="AR1127" si="21302">IF(AR1124=1,AR1129,AR1129+AQ1127)</f>
        <v>0</v>
      </c>
      <c r="AS1127" s="67">
        <f t="shared" ref="AS1127" si="21303">IF(AS1124=1,AS1129,AS1129+AR1127)</f>
        <v>0</v>
      </c>
      <c r="AT1127" s="67">
        <f t="shared" ref="AT1127" si="21304">IF(AT1124=1,AT1129,AT1129+AS1127)</f>
        <v>0</v>
      </c>
      <c r="AU1127" s="67">
        <f t="shared" ref="AU1127" si="21305">IF(AU1124=1,AU1129,AU1129+AT1127)</f>
        <v>0</v>
      </c>
      <c r="AV1127" s="67">
        <f t="shared" ref="AV1127" si="21306">IF(AV1124=1,AV1129,AV1129+AU1127)</f>
        <v>0</v>
      </c>
      <c r="AW1127" s="67">
        <f t="shared" ref="AW1127" si="21307">IF(AW1124=1,AW1129,AW1129+AV1127)</f>
        <v>0</v>
      </c>
      <c r="AX1127" s="67">
        <f t="shared" ref="AX1127" si="21308">IF(AX1124=1,AX1129,AX1129+AW1127)</f>
        <v>0</v>
      </c>
      <c r="AY1127" s="67">
        <f t="shared" ref="AY1127" si="21309">IF(AY1124=1,AY1129,AY1129+AX1127)</f>
        <v>0</v>
      </c>
      <c r="AZ1127" s="67">
        <f t="shared" ref="AZ1127" si="21310">IF(AZ1124=1,AZ1129,AZ1129+AY1127)</f>
        <v>0</v>
      </c>
      <c r="BA1127" s="67">
        <f t="shared" ref="BA1127" si="21311">IF(BA1124=1,BA1129,BA1129+AZ1127)</f>
        <v>0</v>
      </c>
      <c r="BB1127" s="67">
        <f t="shared" ref="BB1127" si="21312">IF(BB1124=1,BB1129,BB1129+BA1127)</f>
        <v>0</v>
      </c>
      <c r="BC1127" s="67">
        <f t="shared" ref="BC1127" si="21313">IF(BC1124=1,BC1129,BC1129+BB1127)</f>
        <v>0</v>
      </c>
      <c r="BD1127" s="67">
        <f t="shared" ref="BD1127" si="21314">IF(BD1124=1,BD1129,BD1129+BC1127)</f>
        <v>0</v>
      </c>
      <c r="BE1127" s="67">
        <f t="shared" ref="BE1127" si="21315">IF(BE1124=1,BE1129,BE1129+BD1127)</f>
        <v>0</v>
      </c>
      <c r="BF1127" s="67">
        <f t="shared" ref="BF1127" si="21316">IF(BF1124=1,BF1129,BF1129+BE1127)</f>
        <v>0</v>
      </c>
      <c r="BG1127" s="67">
        <f t="shared" ref="BG1127" si="21317">IF(BG1124=1,BG1129,BG1129+BF1127)</f>
        <v>0</v>
      </c>
      <c r="BH1127" s="67">
        <f t="shared" ref="BH1127" si="21318">IF(BH1124=1,BH1129,BH1129+BG1127)</f>
        <v>0</v>
      </c>
      <c r="BI1127" s="67">
        <f t="shared" ref="BI1127" si="21319">IF(BI1124=1,BI1129,BI1129+BH1127)</f>
        <v>0</v>
      </c>
      <c r="BJ1127" s="67">
        <f t="shared" ref="BJ1127" si="21320">IF(BJ1124=1,BJ1129,BJ1129+BI1127)</f>
        <v>0</v>
      </c>
      <c r="BK1127" s="67">
        <f t="shared" ref="BK1127" si="21321">IF(BK1124=1,BK1129,BK1129+BJ1127)</f>
        <v>0</v>
      </c>
      <c r="BL1127" s="67">
        <f t="shared" ref="BL1127" si="21322">IF(BL1124=1,BL1129,BL1129+BK1127)</f>
        <v>0</v>
      </c>
      <c r="BM1127" s="67">
        <f t="shared" ref="BM1127" si="21323">IF(BM1124=1,BM1129,BM1129+BL1127)</f>
        <v>0</v>
      </c>
      <c r="BN1127" s="362"/>
      <c r="BO1127" s="364"/>
      <c r="BP1127" s="366"/>
      <c r="BQ1127" s="366"/>
      <c r="BR1127" s="106"/>
      <c r="BS1127" s="106"/>
      <c r="BT1127" s="106"/>
      <c r="BU1127" s="106"/>
      <c r="BV1127" s="106"/>
      <c r="BW1127" s="106"/>
      <c r="BX1127" s="106"/>
      <c r="BY1127" s="106"/>
      <c r="BZ1127" s="106"/>
      <c r="CA1127" s="106"/>
      <c r="CB1127" s="106"/>
      <c r="CC1127" s="106"/>
      <c r="CD1127" s="106"/>
      <c r="CE1127" s="106"/>
      <c r="CF1127" s="106"/>
      <c r="CG1127" s="106"/>
    </row>
    <row r="1128" spans="1:85" s="245" customFormat="1" ht="29" x14ac:dyDescent="0.35">
      <c r="A1128" s="243"/>
      <c r="B1128" s="128"/>
      <c r="C1128" s="80"/>
      <c r="D1128" s="80"/>
      <c r="E1128" s="80"/>
      <c r="F1128" s="80"/>
      <c r="G1128" s="80"/>
      <c r="H1128" s="80"/>
      <c r="I1128" s="80"/>
      <c r="J1128" s="80"/>
      <c r="K1128" s="80"/>
      <c r="L1128" s="80"/>
      <c r="M1128" s="64"/>
      <c r="N1128" s="7"/>
      <c r="O1128" s="192"/>
      <c r="P1128" s="106"/>
      <c r="Q1128" s="63" t="s">
        <v>160</v>
      </c>
      <c r="R1128" s="68">
        <f t="shared" ref="R1128:BM1128" si="21324">1720/12*R1121</f>
        <v>0</v>
      </c>
      <c r="S1128" s="68">
        <f t="shared" si="21324"/>
        <v>0</v>
      </c>
      <c r="T1128" s="68">
        <f t="shared" si="21324"/>
        <v>0</v>
      </c>
      <c r="U1128" s="68">
        <f t="shared" si="21324"/>
        <v>0</v>
      </c>
      <c r="V1128" s="68">
        <f t="shared" si="21324"/>
        <v>0</v>
      </c>
      <c r="W1128" s="68">
        <f t="shared" si="21324"/>
        <v>0</v>
      </c>
      <c r="X1128" s="68">
        <f t="shared" si="21324"/>
        <v>0</v>
      </c>
      <c r="Y1128" s="68">
        <f t="shared" si="21324"/>
        <v>0</v>
      </c>
      <c r="Z1128" s="68">
        <f t="shared" si="21324"/>
        <v>0</v>
      </c>
      <c r="AA1128" s="68">
        <f t="shared" si="21324"/>
        <v>0</v>
      </c>
      <c r="AB1128" s="68">
        <f t="shared" si="21324"/>
        <v>0</v>
      </c>
      <c r="AC1128" s="68">
        <f t="shared" si="21324"/>
        <v>0</v>
      </c>
      <c r="AD1128" s="68">
        <f t="shared" si="21324"/>
        <v>0</v>
      </c>
      <c r="AE1128" s="68">
        <f t="shared" si="21324"/>
        <v>0</v>
      </c>
      <c r="AF1128" s="68">
        <f t="shared" si="21324"/>
        <v>0</v>
      </c>
      <c r="AG1128" s="68">
        <f t="shared" si="21324"/>
        <v>0</v>
      </c>
      <c r="AH1128" s="68">
        <f t="shared" si="21324"/>
        <v>0</v>
      </c>
      <c r="AI1128" s="68">
        <f t="shared" si="21324"/>
        <v>0</v>
      </c>
      <c r="AJ1128" s="68">
        <f t="shared" si="21324"/>
        <v>0</v>
      </c>
      <c r="AK1128" s="68">
        <f t="shared" si="21324"/>
        <v>0</v>
      </c>
      <c r="AL1128" s="68">
        <f t="shared" si="21324"/>
        <v>0</v>
      </c>
      <c r="AM1128" s="68">
        <f t="shared" si="21324"/>
        <v>0</v>
      </c>
      <c r="AN1128" s="68">
        <f t="shared" si="21324"/>
        <v>0</v>
      </c>
      <c r="AO1128" s="68">
        <f t="shared" si="21324"/>
        <v>0</v>
      </c>
      <c r="AP1128" s="68">
        <f t="shared" si="21324"/>
        <v>0</v>
      </c>
      <c r="AQ1128" s="68">
        <f t="shared" si="21324"/>
        <v>0</v>
      </c>
      <c r="AR1128" s="68">
        <f t="shared" si="21324"/>
        <v>0</v>
      </c>
      <c r="AS1128" s="68">
        <f t="shared" si="21324"/>
        <v>0</v>
      </c>
      <c r="AT1128" s="68">
        <f t="shared" si="21324"/>
        <v>0</v>
      </c>
      <c r="AU1128" s="68">
        <f t="shared" si="21324"/>
        <v>0</v>
      </c>
      <c r="AV1128" s="68">
        <f t="shared" si="21324"/>
        <v>0</v>
      </c>
      <c r="AW1128" s="68">
        <f t="shared" si="21324"/>
        <v>0</v>
      </c>
      <c r="AX1128" s="68">
        <f t="shared" si="21324"/>
        <v>0</v>
      </c>
      <c r="AY1128" s="68">
        <f t="shared" si="21324"/>
        <v>0</v>
      </c>
      <c r="AZ1128" s="68">
        <f t="shared" si="21324"/>
        <v>0</v>
      </c>
      <c r="BA1128" s="68">
        <f t="shared" si="21324"/>
        <v>0</v>
      </c>
      <c r="BB1128" s="68">
        <f t="shared" si="21324"/>
        <v>0</v>
      </c>
      <c r="BC1128" s="68">
        <f t="shared" si="21324"/>
        <v>0</v>
      </c>
      <c r="BD1128" s="68">
        <f t="shared" si="21324"/>
        <v>0</v>
      </c>
      <c r="BE1128" s="68">
        <f t="shared" si="21324"/>
        <v>0</v>
      </c>
      <c r="BF1128" s="68">
        <f t="shared" si="21324"/>
        <v>0</v>
      </c>
      <c r="BG1128" s="68">
        <f t="shared" si="21324"/>
        <v>0</v>
      </c>
      <c r="BH1128" s="68">
        <f t="shared" si="21324"/>
        <v>0</v>
      </c>
      <c r="BI1128" s="68">
        <f t="shared" si="21324"/>
        <v>0</v>
      </c>
      <c r="BJ1128" s="68">
        <f t="shared" si="21324"/>
        <v>0</v>
      </c>
      <c r="BK1128" s="68">
        <f t="shared" si="21324"/>
        <v>0</v>
      </c>
      <c r="BL1128" s="68">
        <f t="shared" si="21324"/>
        <v>0</v>
      </c>
      <c r="BM1128" s="68">
        <f t="shared" si="21324"/>
        <v>0</v>
      </c>
      <c r="BN1128" s="362"/>
      <c r="BO1128" s="364"/>
      <c r="BP1128" s="366"/>
      <c r="BQ1128" s="366"/>
      <c r="BR1128" s="106"/>
      <c r="BS1128" s="106"/>
      <c r="BT1128" s="106"/>
      <c r="BU1128" s="106"/>
      <c r="BV1128" s="106"/>
      <c r="BW1128" s="106"/>
      <c r="BX1128" s="106"/>
      <c r="BY1128" s="106"/>
      <c r="BZ1128" s="106"/>
      <c r="CA1128" s="106"/>
      <c r="CB1128" s="106"/>
      <c r="CC1128" s="106"/>
      <c r="CD1128" s="106"/>
      <c r="CE1128" s="106"/>
      <c r="CF1128" s="106"/>
      <c r="CG1128" s="106"/>
    </row>
    <row r="1129" spans="1:85" s="245" customFormat="1" ht="29" x14ac:dyDescent="0.35">
      <c r="A1129" s="243"/>
      <c r="B1129" s="128"/>
      <c r="C1129" s="80"/>
      <c r="D1129" s="80"/>
      <c r="E1129" s="80"/>
      <c r="F1129" s="80"/>
      <c r="G1129" s="80"/>
      <c r="H1129" s="80"/>
      <c r="I1129" s="80"/>
      <c r="J1129" s="80"/>
      <c r="K1129" s="80"/>
      <c r="L1129" s="80"/>
      <c r="M1129" s="64"/>
      <c r="N1129" s="7"/>
      <c r="O1129" s="192"/>
      <c r="P1129" s="106"/>
      <c r="Q1129" s="63" t="s">
        <v>144</v>
      </c>
      <c r="R1129" s="68">
        <f>FLOOR(IF(OR(R1124=0,R1124=1),IF(R1122&gt;=R1128,R1128,R1122)+0.00000001,IF(R1126&gt;=R1125,R1125,R1126))+0.00000001,1)</f>
        <v>0</v>
      </c>
      <c r="S1129" s="68">
        <f t="shared" ref="S1129" si="21325">FLOOR(IF(OR(S1124=0,S1124=1),IF(S1128&gt;S1125,S1125,IF(S1122&gt;=S1128,S1128,S1122)+0.00000001),IF(S1126&gt;=S1125,S1125-R1127,S1126-R1127)+0.00000001),1)</f>
        <v>0</v>
      </c>
      <c r="T1129" s="68">
        <f t="shared" ref="T1129" si="21326">FLOOR(IF(OR(T1124=0,T1124=1),IF(T1128&gt;T1125,T1125,IF(T1122&gt;=T1128,T1128,T1122)+0.00000001),IF(T1126&gt;=T1125,T1125-S1127,T1126-S1127)+0.00000001),1)</f>
        <v>0</v>
      </c>
      <c r="U1129" s="68">
        <f t="shared" ref="U1129" si="21327">FLOOR(IF(OR(U1124=0,U1124=1),IF(U1128&gt;U1125,U1125,IF(U1122&gt;=U1128,U1128,U1122)+0.00000001),IF(U1126&gt;=U1125,U1125-T1127,U1126-T1127)+0.00000001),1)</f>
        <v>0</v>
      </c>
      <c r="V1129" s="68">
        <f t="shared" ref="V1129" si="21328">FLOOR(IF(OR(V1124=0,V1124=1),IF(V1128&gt;V1125,V1125,IF(V1122&gt;=V1128,V1128,V1122)+0.00000001),IF(V1126&gt;=V1125,V1125-U1127,V1126-U1127)+0.00000001),1)</f>
        <v>0</v>
      </c>
      <c r="W1129" s="68">
        <f t="shared" ref="W1129" si="21329">FLOOR(IF(OR(W1124=0,W1124=1),IF(W1128&gt;W1125,W1125,IF(W1122&gt;=W1128,W1128,W1122)+0.00000001),IF(W1126&gt;=W1125,W1125-V1127,W1126-V1127)+0.00000001),1)</f>
        <v>0</v>
      </c>
      <c r="X1129" s="68">
        <f t="shared" ref="X1129" si="21330">FLOOR(IF(OR(X1124=0,X1124=1),IF(X1128&gt;X1125,X1125,IF(X1122&gt;=X1128,X1128,X1122)+0.00000001),IF(X1126&gt;=X1125,X1125-W1127,X1126-W1127)+0.00000001),1)</f>
        <v>0</v>
      </c>
      <c r="Y1129" s="68">
        <f t="shared" ref="Y1129" si="21331">FLOOR(IF(OR(Y1124=0,Y1124=1),IF(Y1128&gt;Y1125,Y1125,IF(Y1122&gt;=Y1128,Y1128,Y1122)+0.00000001),IF(Y1126&gt;=Y1125,Y1125-X1127,Y1126-X1127)+0.00000001),1)</f>
        <v>0</v>
      </c>
      <c r="Z1129" s="68">
        <f t="shared" ref="Z1129" si="21332">FLOOR(IF(OR(Z1124=0,Z1124=1),IF(Z1128&gt;Z1125,Z1125,IF(Z1122&gt;=Z1128,Z1128,Z1122)+0.00000001),IF(Z1126&gt;=Z1125,Z1125-Y1127,Z1126-Y1127)+0.00000001),1)</f>
        <v>0</v>
      </c>
      <c r="AA1129" s="68">
        <f t="shared" ref="AA1129" si="21333">FLOOR(IF(OR(AA1124=0,AA1124=1),IF(AA1128&gt;AA1125,AA1125,IF(AA1122&gt;=AA1128,AA1128,AA1122)+0.00000001),IF(AA1126&gt;=AA1125,AA1125-Z1127,AA1126-Z1127)+0.00000001),1)</f>
        <v>0</v>
      </c>
      <c r="AB1129" s="68">
        <f t="shared" ref="AB1129" si="21334">FLOOR(IF(OR(AB1124=0,AB1124=1),IF(AB1128&gt;AB1125,AB1125,IF(AB1122&gt;=AB1128,AB1128,AB1122)+0.00000001),IF(AB1126&gt;=AB1125,AB1125-AA1127,AB1126-AA1127)+0.00000001),1)</f>
        <v>0</v>
      </c>
      <c r="AC1129" s="68">
        <f t="shared" ref="AC1129" si="21335">FLOOR(IF(OR(AC1124=0,AC1124=1),IF(AC1128&gt;AC1125,AC1125,IF(AC1122&gt;=AC1128,AC1128,AC1122)+0.00000001),IF(AC1126&gt;=AC1125,AC1125-AB1127,AC1126-AB1127)+0.00000001),1)</f>
        <v>0</v>
      </c>
      <c r="AD1129" s="68">
        <f t="shared" ref="AD1129" si="21336">FLOOR(IF(OR(AD1124=0,AD1124=1),IF(AD1128&gt;AD1125,AD1125,IF(AD1122&gt;=AD1128,AD1128,AD1122)+0.00000001),IF(AD1126&gt;=AD1125,AD1125-AC1127,AD1126-AC1127)+0.00000001),1)</f>
        <v>0</v>
      </c>
      <c r="AE1129" s="68">
        <f t="shared" ref="AE1129" si="21337">FLOOR(IF(OR(AE1124=0,AE1124=1),IF(AE1128&gt;AE1125,AE1125,IF(AE1122&gt;=AE1128,AE1128,AE1122)+0.00000001),IF(AE1126&gt;=AE1125,AE1125-AD1127,AE1126-AD1127)+0.00000001),1)</f>
        <v>0</v>
      </c>
      <c r="AF1129" s="68">
        <f t="shared" ref="AF1129" si="21338">FLOOR(IF(OR(AF1124=0,AF1124=1),IF(AF1128&gt;AF1125,AF1125,IF(AF1122&gt;=AF1128,AF1128,AF1122)+0.00000001),IF(AF1126&gt;=AF1125,AF1125-AE1127,AF1126-AE1127)+0.00000001),1)</f>
        <v>0</v>
      </c>
      <c r="AG1129" s="68">
        <f t="shared" ref="AG1129" si="21339">FLOOR(IF(OR(AG1124=0,AG1124=1),IF(AG1128&gt;AG1125,AG1125,IF(AG1122&gt;=AG1128,AG1128,AG1122)+0.00000001),IF(AG1126&gt;=AG1125,AG1125-AF1127,AG1126-AF1127)+0.00000001),1)</f>
        <v>0</v>
      </c>
      <c r="AH1129" s="68">
        <f t="shared" ref="AH1129" si="21340">FLOOR(IF(OR(AH1124=0,AH1124=1),IF(AH1128&gt;AH1125,AH1125,IF(AH1122&gt;=AH1128,AH1128,AH1122)+0.00000001),IF(AH1126&gt;=AH1125,AH1125-AG1127,AH1126-AG1127)+0.00000001),1)</f>
        <v>0</v>
      </c>
      <c r="AI1129" s="68">
        <f t="shared" ref="AI1129" si="21341">FLOOR(IF(OR(AI1124=0,AI1124=1),IF(AI1128&gt;AI1125,AI1125,IF(AI1122&gt;=AI1128,AI1128,AI1122)+0.00000001),IF(AI1126&gt;=AI1125,AI1125-AH1127,AI1126-AH1127)+0.00000001),1)</f>
        <v>0</v>
      </c>
      <c r="AJ1129" s="68">
        <f t="shared" ref="AJ1129" si="21342">FLOOR(IF(OR(AJ1124=0,AJ1124=1),IF(AJ1128&gt;AJ1125,AJ1125,IF(AJ1122&gt;=AJ1128,AJ1128,AJ1122)+0.00000001),IF(AJ1126&gt;=AJ1125,AJ1125-AI1127,AJ1126-AI1127)+0.00000001),1)</f>
        <v>0</v>
      </c>
      <c r="AK1129" s="68">
        <f t="shared" ref="AK1129" si="21343">FLOOR(IF(OR(AK1124=0,AK1124=1),IF(AK1128&gt;AK1125,AK1125,IF(AK1122&gt;=AK1128,AK1128,AK1122)+0.00000001),IF(AK1126&gt;=AK1125,AK1125-AJ1127,AK1126-AJ1127)+0.00000001),1)</f>
        <v>0</v>
      </c>
      <c r="AL1129" s="68">
        <f t="shared" ref="AL1129" si="21344">FLOOR(IF(OR(AL1124=0,AL1124=1),IF(AL1128&gt;AL1125,AL1125,IF(AL1122&gt;=AL1128,AL1128,AL1122)+0.00000001),IF(AL1126&gt;=AL1125,AL1125-AK1127,AL1126-AK1127)+0.00000001),1)</f>
        <v>0</v>
      </c>
      <c r="AM1129" s="68">
        <f t="shared" ref="AM1129" si="21345">FLOOR(IF(OR(AM1124=0,AM1124=1),IF(AM1128&gt;AM1125,AM1125,IF(AM1122&gt;=AM1128,AM1128,AM1122)+0.00000001),IF(AM1126&gt;=AM1125,AM1125-AL1127,AM1126-AL1127)+0.00000001),1)</f>
        <v>0</v>
      </c>
      <c r="AN1129" s="68">
        <f t="shared" ref="AN1129" si="21346">FLOOR(IF(OR(AN1124=0,AN1124=1),IF(AN1128&gt;AN1125,AN1125,IF(AN1122&gt;=AN1128,AN1128,AN1122)+0.00000001),IF(AN1126&gt;=AN1125,AN1125-AM1127,AN1126-AM1127)+0.00000001),1)</f>
        <v>0</v>
      </c>
      <c r="AO1129" s="68">
        <f t="shared" ref="AO1129" si="21347">FLOOR(IF(OR(AO1124=0,AO1124=1),IF(AO1128&gt;AO1125,AO1125,IF(AO1122&gt;=AO1128,AO1128,AO1122)+0.00000001),IF(AO1126&gt;=AO1125,AO1125-AN1127,AO1126-AN1127)+0.00000001),1)</f>
        <v>0</v>
      </c>
      <c r="AP1129" s="68">
        <f t="shared" ref="AP1129" si="21348">FLOOR(IF(OR(AP1124=0,AP1124=1),IF(AP1128&gt;AP1125,AP1125,IF(AP1122&gt;=AP1128,AP1128,AP1122)+0.00000001),IF(AP1126&gt;=AP1125,AP1125-AO1127,AP1126-AO1127)+0.00000001),1)</f>
        <v>0</v>
      </c>
      <c r="AQ1129" s="68">
        <f t="shared" ref="AQ1129" si="21349">FLOOR(IF(OR(AQ1124=0,AQ1124=1),IF(AQ1128&gt;AQ1125,AQ1125,IF(AQ1122&gt;=AQ1128,AQ1128,AQ1122)+0.00000001),IF(AQ1126&gt;=AQ1125,AQ1125-AP1127,AQ1126-AP1127)+0.00000001),1)</f>
        <v>0</v>
      </c>
      <c r="AR1129" s="68">
        <f t="shared" ref="AR1129" si="21350">FLOOR(IF(OR(AR1124=0,AR1124=1),IF(AR1128&gt;AR1125,AR1125,IF(AR1122&gt;=AR1128,AR1128,AR1122)+0.00000001),IF(AR1126&gt;=AR1125,AR1125-AQ1127,AR1126-AQ1127)+0.00000001),1)</f>
        <v>0</v>
      </c>
      <c r="AS1129" s="68">
        <f t="shared" ref="AS1129" si="21351">FLOOR(IF(OR(AS1124=0,AS1124=1),IF(AS1128&gt;AS1125,AS1125,IF(AS1122&gt;=AS1128,AS1128,AS1122)+0.00000001),IF(AS1126&gt;=AS1125,AS1125-AR1127,AS1126-AR1127)+0.00000001),1)</f>
        <v>0</v>
      </c>
      <c r="AT1129" s="68">
        <f t="shared" ref="AT1129" si="21352">FLOOR(IF(OR(AT1124=0,AT1124=1),IF(AT1128&gt;AT1125,AT1125,IF(AT1122&gt;=AT1128,AT1128,AT1122)+0.00000001),IF(AT1126&gt;=AT1125,AT1125-AS1127,AT1126-AS1127)+0.00000001),1)</f>
        <v>0</v>
      </c>
      <c r="AU1129" s="68">
        <f t="shared" ref="AU1129" si="21353">FLOOR(IF(OR(AU1124=0,AU1124=1),IF(AU1128&gt;AU1125,AU1125,IF(AU1122&gt;=AU1128,AU1128,AU1122)+0.00000001),IF(AU1126&gt;=AU1125,AU1125-AT1127,AU1126-AT1127)+0.00000001),1)</f>
        <v>0</v>
      </c>
      <c r="AV1129" s="68">
        <f t="shared" ref="AV1129" si="21354">FLOOR(IF(OR(AV1124=0,AV1124=1),IF(AV1128&gt;AV1125,AV1125,IF(AV1122&gt;=AV1128,AV1128,AV1122)+0.00000001),IF(AV1126&gt;=AV1125,AV1125-AU1127,AV1126-AU1127)+0.00000001),1)</f>
        <v>0</v>
      </c>
      <c r="AW1129" s="68">
        <f t="shared" ref="AW1129" si="21355">FLOOR(IF(OR(AW1124=0,AW1124=1),IF(AW1128&gt;AW1125,AW1125,IF(AW1122&gt;=AW1128,AW1128,AW1122)+0.00000001),IF(AW1126&gt;=AW1125,AW1125-AV1127,AW1126-AV1127)+0.00000001),1)</f>
        <v>0</v>
      </c>
      <c r="AX1129" s="68">
        <f t="shared" ref="AX1129" si="21356">FLOOR(IF(OR(AX1124=0,AX1124=1),IF(AX1128&gt;AX1125,AX1125,IF(AX1122&gt;=AX1128,AX1128,AX1122)+0.00000001),IF(AX1126&gt;=AX1125,AX1125-AW1127,AX1126-AW1127)+0.00000001),1)</f>
        <v>0</v>
      </c>
      <c r="AY1129" s="68">
        <f t="shared" ref="AY1129" si="21357">FLOOR(IF(OR(AY1124=0,AY1124=1),IF(AY1128&gt;AY1125,AY1125,IF(AY1122&gt;=AY1128,AY1128,AY1122)+0.00000001),IF(AY1126&gt;=AY1125,AY1125-AX1127,AY1126-AX1127)+0.00000001),1)</f>
        <v>0</v>
      </c>
      <c r="AZ1129" s="68">
        <f t="shared" ref="AZ1129" si="21358">FLOOR(IF(OR(AZ1124=0,AZ1124=1),IF(AZ1128&gt;AZ1125,AZ1125,IF(AZ1122&gt;=AZ1128,AZ1128,AZ1122)+0.00000001),IF(AZ1126&gt;=AZ1125,AZ1125-AY1127,AZ1126-AY1127)+0.00000001),1)</f>
        <v>0</v>
      </c>
      <c r="BA1129" s="68">
        <f t="shared" ref="BA1129" si="21359">FLOOR(IF(OR(BA1124=0,BA1124=1),IF(BA1128&gt;BA1125,BA1125,IF(BA1122&gt;=BA1128,BA1128,BA1122)+0.00000001),IF(BA1126&gt;=BA1125,BA1125-AZ1127,BA1126-AZ1127)+0.00000001),1)</f>
        <v>0</v>
      </c>
      <c r="BB1129" s="68">
        <f t="shared" ref="BB1129" si="21360">FLOOR(IF(OR(BB1124=0,BB1124=1),IF(BB1128&gt;BB1125,BB1125,IF(BB1122&gt;=BB1128,BB1128,BB1122)+0.00000001),IF(BB1126&gt;=BB1125,BB1125-BA1127,BB1126-BA1127)+0.00000001),1)</f>
        <v>0</v>
      </c>
      <c r="BC1129" s="68">
        <f t="shared" ref="BC1129" si="21361">FLOOR(IF(OR(BC1124=0,BC1124=1),IF(BC1128&gt;BC1125,BC1125,IF(BC1122&gt;=BC1128,BC1128,BC1122)+0.00000001),IF(BC1126&gt;=BC1125,BC1125-BB1127,BC1126-BB1127)+0.00000001),1)</f>
        <v>0</v>
      </c>
      <c r="BD1129" s="68">
        <f t="shared" ref="BD1129" si="21362">FLOOR(IF(OR(BD1124=0,BD1124=1),IF(BD1128&gt;BD1125,BD1125,IF(BD1122&gt;=BD1128,BD1128,BD1122)+0.00000001),IF(BD1126&gt;=BD1125,BD1125-BC1127,BD1126-BC1127)+0.00000001),1)</f>
        <v>0</v>
      </c>
      <c r="BE1129" s="68">
        <f t="shared" ref="BE1129" si="21363">FLOOR(IF(OR(BE1124=0,BE1124=1),IF(BE1128&gt;BE1125,BE1125,IF(BE1122&gt;=BE1128,BE1128,BE1122)+0.00000001),IF(BE1126&gt;=BE1125,BE1125-BD1127,BE1126-BD1127)+0.00000001),1)</f>
        <v>0</v>
      </c>
      <c r="BF1129" s="68">
        <f t="shared" ref="BF1129" si="21364">FLOOR(IF(OR(BF1124=0,BF1124=1),IF(BF1128&gt;BF1125,BF1125,IF(BF1122&gt;=BF1128,BF1128,BF1122)+0.00000001),IF(BF1126&gt;=BF1125,BF1125-BE1127,BF1126-BE1127)+0.00000001),1)</f>
        <v>0</v>
      </c>
      <c r="BG1129" s="68">
        <f t="shared" ref="BG1129" si="21365">FLOOR(IF(OR(BG1124=0,BG1124=1),IF(BG1128&gt;BG1125,BG1125,IF(BG1122&gt;=BG1128,BG1128,BG1122)+0.00000001),IF(BG1126&gt;=BG1125,BG1125-BF1127,BG1126-BF1127)+0.00000001),1)</f>
        <v>0</v>
      </c>
      <c r="BH1129" s="68">
        <f t="shared" ref="BH1129" si="21366">FLOOR(IF(OR(BH1124=0,BH1124=1),IF(BH1128&gt;BH1125,BH1125,IF(BH1122&gt;=BH1128,BH1128,BH1122)+0.00000001),IF(BH1126&gt;=BH1125,BH1125-BG1127,BH1126-BG1127)+0.00000001),1)</f>
        <v>0</v>
      </c>
      <c r="BI1129" s="68">
        <f t="shared" ref="BI1129" si="21367">FLOOR(IF(OR(BI1124=0,BI1124=1),IF(BI1128&gt;BI1125,BI1125,IF(BI1122&gt;=BI1128,BI1128,BI1122)+0.00000001),IF(BI1126&gt;=BI1125,BI1125-BH1127,BI1126-BH1127)+0.00000001),1)</f>
        <v>0</v>
      </c>
      <c r="BJ1129" s="68">
        <f t="shared" ref="BJ1129" si="21368">FLOOR(IF(OR(BJ1124=0,BJ1124=1),IF(BJ1128&gt;BJ1125,BJ1125,IF(BJ1122&gt;=BJ1128,BJ1128,BJ1122)+0.00000001),IF(BJ1126&gt;=BJ1125,BJ1125-BI1127,BJ1126-BI1127)+0.00000001),1)</f>
        <v>0</v>
      </c>
      <c r="BK1129" s="68">
        <f t="shared" ref="BK1129" si="21369">FLOOR(IF(OR(BK1124=0,BK1124=1),IF(BK1128&gt;BK1125,BK1125,IF(BK1122&gt;=BK1128,BK1128,BK1122)+0.00000001),IF(BK1126&gt;=BK1125,BK1125-BJ1127,BK1126-BJ1127)+0.00000001),1)</f>
        <v>0</v>
      </c>
      <c r="BL1129" s="68">
        <f t="shared" ref="BL1129" si="21370">FLOOR(IF(OR(BL1124=0,BL1124=1),IF(BL1128&gt;BL1125,BL1125,IF(BL1122&gt;=BL1128,BL1128,BL1122)+0.00000001),IF(BL1126&gt;=BL1125,BL1125-BK1127,BL1126-BK1127)+0.00000001),1)</f>
        <v>0</v>
      </c>
      <c r="BM1129" s="68">
        <f t="shared" ref="BM1129" si="21371">FLOOR(IF(OR(BM1124=0,BM1124=1),IF(BM1128&gt;BM1125,BM1125,IF(BM1122&gt;=BM1128,BM1128,BM1122)+0.00000001),IF(BM1126&gt;=BM1125,BM1125-BL1127,BM1126-BL1127)+0.00000001),1)</f>
        <v>0</v>
      </c>
      <c r="BN1129" s="362"/>
      <c r="BO1129" s="364"/>
      <c r="BP1129" s="366"/>
      <c r="BQ1129" s="366"/>
      <c r="BR1129" s="106"/>
      <c r="BS1129" s="106"/>
      <c r="BT1129" s="106"/>
      <c r="BU1129" s="106"/>
      <c r="BV1129" s="106"/>
      <c r="BW1129" s="106"/>
      <c r="BX1129" s="106"/>
      <c r="BY1129" s="106"/>
      <c r="BZ1129" s="106"/>
      <c r="CA1129" s="106"/>
      <c r="CB1129" s="106"/>
      <c r="CC1129" s="106"/>
      <c r="CD1129" s="106"/>
      <c r="CE1129" s="106"/>
      <c r="CF1129" s="106"/>
      <c r="CG1129" s="106"/>
    </row>
    <row r="1130" spans="1:85" s="245" customFormat="1" ht="25.4" customHeight="1" thickBot="1" x14ac:dyDescent="0.4">
      <c r="A1130" s="243"/>
      <c r="B1130" s="129"/>
      <c r="C1130" s="69"/>
      <c r="D1130" s="69"/>
      <c r="E1130" s="69"/>
      <c r="F1130" s="69"/>
      <c r="G1130" s="69"/>
      <c r="H1130" s="69"/>
      <c r="I1130" s="69"/>
      <c r="J1130" s="69"/>
      <c r="K1130" s="69"/>
      <c r="L1130" s="69"/>
      <c r="M1130" s="70"/>
      <c r="N1130" s="7"/>
      <c r="O1130" s="193"/>
      <c r="P1130" s="106"/>
      <c r="Q1130" s="216" t="s">
        <v>145</v>
      </c>
      <c r="R1130" s="72">
        <f>IF($J1121="Ano",R1129*'Podpůrná data'!$B$5,R1129*'Podpůrná data'!$B$3)</f>
        <v>0</v>
      </c>
      <c r="S1130" s="72">
        <f>IF($J1121="Ano",S1129*'Podpůrná data'!$B$5,S1129*'Podpůrná data'!$B$3)</f>
        <v>0</v>
      </c>
      <c r="T1130" s="72">
        <f>IF($J1121="Ano",T1129*'Podpůrná data'!$B$5,T1129*'Podpůrná data'!$B$3)</f>
        <v>0</v>
      </c>
      <c r="U1130" s="72">
        <f>IF($J1121="Ano",U1129*'Podpůrná data'!$B$5,U1129*'Podpůrná data'!$B$3)</f>
        <v>0</v>
      </c>
      <c r="V1130" s="72">
        <f>IF($J1121="Ano",V1129*'Podpůrná data'!$B$5,V1129*'Podpůrná data'!$B$3)</f>
        <v>0</v>
      </c>
      <c r="W1130" s="72">
        <f>IF($J1121="Ano",W1129*'Podpůrná data'!$B$5,W1129*'Podpůrná data'!$B$3)</f>
        <v>0</v>
      </c>
      <c r="X1130" s="72">
        <f>IF($J1121="Ano",X1129*'Podpůrná data'!$B$5,X1129*'Podpůrná data'!$B$3)</f>
        <v>0</v>
      </c>
      <c r="Y1130" s="72">
        <f>IF($J1121="Ano",Y1129*'Podpůrná data'!$B$5,Y1129*'Podpůrná data'!$B$3)</f>
        <v>0</v>
      </c>
      <c r="Z1130" s="72">
        <f>IF($J1121="Ano",Z1129*'Podpůrná data'!$B$5,Z1129*'Podpůrná data'!$B$3)</f>
        <v>0</v>
      </c>
      <c r="AA1130" s="72">
        <f>IF($J1121="Ano",AA1129*'Podpůrná data'!$B$5,AA1129*'Podpůrná data'!$B$3)</f>
        <v>0</v>
      </c>
      <c r="AB1130" s="72">
        <f>IF($J1121="Ano",AB1129*'Podpůrná data'!$B$5,AB1129*'Podpůrná data'!$B$3)</f>
        <v>0</v>
      </c>
      <c r="AC1130" s="72">
        <f>IF($J1121="Ano",AC1129*'Podpůrná data'!$B$5,AC1129*'Podpůrná data'!$B$3)</f>
        <v>0</v>
      </c>
      <c r="AD1130" s="72">
        <f>IF($J1121="Ano",AD1129*'Podpůrná data'!$B$5,AD1129*'Podpůrná data'!$B$3)</f>
        <v>0</v>
      </c>
      <c r="AE1130" s="72">
        <f>IF($J1121="Ano",AE1129*'Podpůrná data'!$B$5,AE1129*'Podpůrná data'!$B$3)</f>
        <v>0</v>
      </c>
      <c r="AF1130" s="72">
        <f>IF($J1121="Ano",AF1129*'Podpůrná data'!$B$5,AF1129*'Podpůrná data'!$B$3)</f>
        <v>0</v>
      </c>
      <c r="AG1130" s="72">
        <f>IF($J1121="Ano",AG1129*'Podpůrná data'!$B$5,AG1129*'Podpůrná data'!$B$3)</f>
        <v>0</v>
      </c>
      <c r="AH1130" s="72">
        <f>IF($J1121="Ano",AH1129*'Podpůrná data'!$B$5,AH1129*'Podpůrná data'!$B$3)</f>
        <v>0</v>
      </c>
      <c r="AI1130" s="72">
        <f>IF($J1121="Ano",AI1129*'Podpůrná data'!$B$5,AI1129*'Podpůrná data'!$B$3)</f>
        <v>0</v>
      </c>
      <c r="AJ1130" s="72">
        <f>IF($J1121="Ano",AJ1129*'Podpůrná data'!$B$5,AJ1129*'Podpůrná data'!$B$3)</f>
        <v>0</v>
      </c>
      <c r="AK1130" s="72">
        <f>IF($J1121="Ano",AK1129*'Podpůrná data'!$B$5,AK1129*'Podpůrná data'!$B$3)</f>
        <v>0</v>
      </c>
      <c r="AL1130" s="72">
        <f>IF($J1121="Ano",AL1129*'Podpůrná data'!$B$5,AL1129*'Podpůrná data'!$B$3)</f>
        <v>0</v>
      </c>
      <c r="AM1130" s="72">
        <f>IF($J1121="Ano",AM1129*'Podpůrná data'!$B$5,AM1129*'Podpůrná data'!$B$3)</f>
        <v>0</v>
      </c>
      <c r="AN1130" s="72">
        <f>IF($J1121="Ano",AN1129*'Podpůrná data'!$B$5,AN1129*'Podpůrná data'!$B$3)</f>
        <v>0</v>
      </c>
      <c r="AO1130" s="72">
        <f>IF($J1121="Ano",AO1129*'Podpůrná data'!$B$5,AO1129*'Podpůrná data'!$B$3)</f>
        <v>0</v>
      </c>
      <c r="AP1130" s="72">
        <f>IF($J1121="Ano",AP1129*'Podpůrná data'!$B$5,AP1129*'Podpůrná data'!$B$3)</f>
        <v>0</v>
      </c>
      <c r="AQ1130" s="72">
        <f>IF($J1121="Ano",AQ1129*'Podpůrná data'!$B$5,AQ1129*'Podpůrná data'!$B$3)</f>
        <v>0</v>
      </c>
      <c r="AR1130" s="72">
        <f>IF($J1121="Ano",AR1129*'Podpůrná data'!$B$5,AR1129*'Podpůrná data'!$B$3)</f>
        <v>0</v>
      </c>
      <c r="AS1130" s="72">
        <f>IF($J1121="Ano",AS1129*'Podpůrná data'!$B$5,AS1129*'Podpůrná data'!$B$3)</f>
        <v>0</v>
      </c>
      <c r="AT1130" s="72">
        <f>IF($J1121="Ano",AT1129*'Podpůrná data'!$B$5,AT1129*'Podpůrná data'!$B$3)</f>
        <v>0</v>
      </c>
      <c r="AU1130" s="72">
        <f>IF($J1121="Ano",AU1129*'Podpůrná data'!$B$5,AU1129*'Podpůrná data'!$B$3)</f>
        <v>0</v>
      </c>
      <c r="AV1130" s="72">
        <f>IF($J1121="Ano",AV1129*'Podpůrná data'!$B$5,AV1129*'Podpůrná data'!$B$3)</f>
        <v>0</v>
      </c>
      <c r="AW1130" s="72">
        <f>IF($J1121="Ano",AW1129*'Podpůrná data'!$B$5,AW1129*'Podpůrná data'!$B$3)</f>
        <v>0</v>
      </c>
      <c r="AX1130" s="72">
        <f>IF($J1121="Ano",AX1129*'Podpůrná data'!$B$5,AX1129*'Podpůrná data'!$B$3)</f>
        <v>0</v>
      </c>
      <c r="AY1130" s="72">
        <f>IF($J1121="Ano",AY1129*'Podpůrná data'!$B$5,AY1129*'Podpůrná data'!$B$3)</f>
        <v>0</v>
      </c>
      <c r="AZ1130" s="72">
        <f>IF($J1121="Ano",AZ1129*'Podpůrná data'!$B$5,AZ1129*'Podpůrná data'!$B$3)</f>
        <v>0</v>
      </c>
      <c r="BA1130" s="72">
        <f>IF($J1121="Ano",BA1129*'Podpůrná data'!$B$5,BA1129*'Podpůrná data'!$B$3)</f>
        <v>0</v>
      </c>
      <c r="BB1130" s="72">
        <f>IF($J1121="Ano",BB1129*'Podpůrná data'!$B$5,BB1129*'Podpůrná data'!$B$3)</f>
        <v>0</v>
      </c>
      <c r="BC1130" s="72">
        <f>IF($J1121="Ano",BC1129*'Podpůrná data'!$B$5,BC1129*'Podpůrná data'!$B$3)</f>
        <v>0</v>
      </c>
      <c r="BD1130" s="72">
        <f>IF($J1121="Ano",BD1129*'Podpůrná data'!$B$5,BD1129*'Podpůrná data'!$B$3)</f>
        <v>0</v>
      </c>
      <c r="BE1130" s="72">
        <f>IF($J1121="Ano",BE1129*'Podpůrná data'!$B$5,BE1129*'Podpůrná data'!$B$3)</f>
        <v>0</v>
      </c>
      <c r="BF1130" s="72">
        <f>IF($J1121="Ano",BF1129*'Podpůrná data'!$B$5,BF1129*'Podpůrná data'!$B$3)</f>
        <v>0</v>
      </c>
      <c r="BG1130" s="72">
        <f>IF($J1121="Ano",BG1129*'Podpůrná data'!$B$5,BG1129*'Podpůrná data'!$B$3)</f>
        <v>0</v>
      </c>
      <c r="BH1130" s="72">
        <f>IF($J1121="Ano",BH1129*'Podpůrná data'!$B$5,BH1129*'Podpůrná data'!$B$3)</f>
        <v>0</v>
      </c>
      <c r="BI1130" s="72">
        <f>IF($J1121="Ano",BI1129*'Podpůrná data'!$B$5,BI1129*'Podpůrná data'!$B$3)</f>
        <v>0</v>
      </c>
      <c r="BJ1130" s="72">
        <f>IF($J1121="Ano",BJ1129*'Podpůrná data'!$B$5,BJ1129*'Podpůrná data'!$B$3)</f>
        <v>0</v>
      </c>
      <c r="BK1130" s="72">
        <f>IF($J1121="Ano",BK1129*'Podpůrná data'!$B$5,BK1129*'Podpůrná data'!$B$3)</f>
        <v>0</v>
      </c>
      <c r="BL1130" s="72">
        <f>IF($J1121="Ano",BL1129*'Podpůrná data'!$B$5,BL1129*'Podpůrná data'!$B$3)</f>
        <v>0</v>
      </c>
      <c r="BM1130" s="72">
        <f>IF($J1121="Ano",BM1129*'Podpůrná data'!$B$5,BM1129*'Podpůrná data'!$B$3)</f>
        <v>0</v>
      </c>
      <c r="BN1130" s="363"/>
      <c r="BO1130" s="365"/>
      <c r="BP1130" s="367"/>
      <c r="BQ1130" s="367"/>
      <c r="BR1130" s="106"/>
      <c r="BS1130" s="178">
        <f>SUMIFS($R1130:$BM1130,$R1120:$BM1120,"1. ZoR")</f>
        <v>0</v>
      </c>
      <c r="BT1130" s="178">
        <f>SUMIFS($R1130:$BM1130,$R1120:$BM1120,"2. ZoR")</f>
        <v>0</v>
      </c>
      <c r="BU1130" s="178">
        <f>SUMIFS($R1130:$BM1130,$R1120:$BM1120,"3. ZoR")</f>
        <v>0</v>
      </c>
      <c r="BV1130" s="178">
        <f>SUMIFS($R1130:$BM1130,$R1120:$BM1120,"4. ZoR")</f>
        <v>0</v>
      </c>
      <c r="BW1130" s="178">
        <f>SUMIFS($R1130:$BM1130,$R1120:$BM1120,"5. ZoR")</f>
        <v>0</v>
      </c>
      <c r="BX1130" s="178">
        <f>SUMIFS($R1130:$BM1130,$R1120:$BM1120,"6. ZoR")</f>
        <v>0</v>
      </c>
      <c r="BY1130" s="178">
        <f>SUMIFS($R1130:$BM1130,$R1120:$BM1120,"7. ZoR")</f>
        <v>0</v>
      </c>
      <c r="BZ1130" s="178">
        <f>SUMIFS($R1130:$BM1130,$R1120:$BM1120,"8. ZoR")</f>
        <v>0</v>
      </c>
      <c r="CA1130" s="178">
        <f>SUMIFS($R1130:$BM1130,$R1120:$BM1120,"9. ZoR")</f>
        <v>0</v>
      </c>
      <c r="CB1130" s="178">
        <f>SUMIFS($R1130:$BM1130,$R1120:$BM1120,"10. ZoR")</f>
        <v>0</v>
      </c>
      <c r="CC1130" s="178">
        <f>SUMIFS($R1130:$BM1130,$R1120:$BM1120,"11. ZoR")</f>
        <v>0</v>
      </c>
      <c r="CD1130" s="178">
        <f>SUMIFS($R1130:$BM1130,$R1120:$BM1120,"12. ZoR")</f>
        <v>0</v>
      </c>
      <c r="CE1130" s="178">
        <f>SUMIFS($R1130:$BM1130,$R1120:$BM1120,"13. ZoR")</f>
        <v>0</v>
      </c>
      <c r="CF1130" s="178">
        <f>SUMIFS($R1130:$BM1130,$R1120:$BM1120,"14. ZoR")</f>
        <v>0</v>
      </c>
      <c r="CG1130" s="178">
        <f>SUMIFS($R1130:$BM1130,$R1120:$BM1120,"15. ZoR")</f>
        <v>0</v>
      </c>
    </row>
    <row r="1131" spans="1:85" ht="15" hidden="1" thickBot="1" x14ac:dyDescent="0.4">
      <c r="B1131" s="105"/>
      <c r="C1131" s="130"/>
      <c r="D1131" s="130"/>
      <c r="E1131" s="130"/>
      <c r="F1131" s="130"/>
      <c r="G1131" s="130"/>
      <c r="H1131" s="105"/>
      <c r="I1131" s="105"/>
      <c r="J1131" s="105"/>
      <c r="K1131" s="105"/>
      <c r="L1131" s="105"/>
      <c r="M1131" s="105"/>
      <c r="N1131" s="7"/>
      <c r="O1131" s="105"/>
      <c r="P1131" s="105"/>
      <c r="Q1131" s="105"/>
      <c r="R1131" s="105"/>
      <c r="S1131" s="105"/>
      <c r="T1131" s="7"/>
      <c r="U1131" s="105"/>
      <c r="V1131" s="105"/>
      <c r="W1131" s="105"/>
      <c r="X1131" s="105"/>
      <c r="Y1131" s="105"/>
      <c r="Z1131" s="105"/>
      <c r="AA1131" s="105"/>
      <c r="AB1131" s="105"/>
      <c r="AC1131" s="105"/>
      <c r="AD1131" s="105"/>
      <c r="AE1131" s="105"/>
      <c r="AF1131" s="105"/>
      <c r="AG1131" s="105"/>
      <c r="AH1131" s="105"/>
      <c r="AI1131" s="105"/>
      <c r="AJ1131" s="105"/>
      <c r="AK1131" s="105"/>
      <c r="AL1131" s="105"/>
      <c r="AM1131" s="105"/>
      <c r="AN1131" s="105"/>
      <c r="AO1131" s="105"/>
      <c r="AP1131" s="105"/>
      <c r="AQ1131" s="105"/>
      <c r="AR1131" s="105"/>
      <c r="AS1131" s="105"/>
      <c r="AT1131" s="105"/>
      <c r="AU1131" s="105"/>
      <c r="AV1131" s="105"/>
      <c r="AW1131" s="105"/>
      <c r="AX1131" s="105"/>
      <c r="AY1131" s="105"/>
      <c r="AZ1131" s="105"/>
      <c r="BA1131" s="105"/>
      <c r="BB1131" s="105"/>
      <c r="BC1131" s="105"/>
      <c r="BD1131" s="105"/>
      <c r="BE1131" s="105"/>
      <c r="BF1131" s="105"/>
      <c r="BG1131" s="105"/>
      <c r="BH1131" s="105"/>
      <c r="BI1131" s="105"/>
      <c r="BJ1131" s="105"/>
      <c r="BK1131" s="105"/>
      <c r="BL1131" s="105"/>
      <c r="BM1131" s="105"/>
      <c r="BN1131" s="105"/>
      <c r="BO1131" s="105"/>
      <c r="BP1131" s="105"/>
      <c r="BQ1131" s="105"/>
      <c r="BR1131" s="105"/>
      <c r="BS1131" s="105"/>
      <c r="BT1131" s="105"/>
      <c r="BU1131" s="105"/>
      <c r="BV1131" s="105"/>
      <c r="BW1131" s="105"/>
      <c r="BX1131" s="105"/>
      <c r="BY1131" s="105"/>
      <c r="BZ1131" s="105"/>
      <c r="CA1131" s="105"/>
      <c r="CB1131" s="105"/>
      <c r="CC1131" s="105"/>
      <c r="CD1131" s="105"/>
      <c r="CE1131" s="105"/>
      <c r="CF1131" s="105"/>
      <c r="CG1131" s="105"/>
    </row>
    <row r="1132" spans="1:85" s="245" customFormat="1" ht="69.650000000000006" customHeight="1" thickBot="1" x14ac:dyDescent="0.4">
      <c r="A1132" s="249"/>
      <c r="B1132" s="120"/>
      <c r="C1132" s="360" t="s">
        <v>2</v>
      </c>
      <c r="D1132" s="121"/>
      <c r="E1132" s="131" t="s">
        <v>206</v>
      </c>
      <c r="F1132" s="131" t="s">
        <v>444</v>
      </c>
      <c r="G1132" s="131" t="s">
        <v>208</v>
      </c>
      <c r="H1132" s="122" t="s">
        <v>94</v>
      </c>
      <c r="I1132" s="122" t="s">
        <v>95</v>
      </c>
      <c r="J1132" s="122" t="s">
        <v>96</v>
      </c>
      <c r="K1132" s="122" t="s">
        <v>216</v>
      </c>
      <c r="L1132" s="122" t="s">
        <v>218</v>
      </c>
      <c r="M1132" s="138" t="s">
        <v>1</v>
      </c>
      <c r="N1132" s="7"/>
      <c r="O1132" s="124">
        <v>208002</v>
      </c>
      <c r="P1132" s="106"/>
      <c r="Q1132" s="194" t="s">
        <v>128</v>
      </c>
      <c r="R1132" s="83" t="s">
        <v>4</v>
      </c>
      <c r="S1132" s="83" t="s">
        <v>5</v>
      </c>
      <c r="T1132" s="83" t="s">
        <v>6</v>
      </c>
      <c r="U1132" s="83" t="s">
        <v>7</v>
      </c>
      <c r="V1132" s="83" t="s">
        <v>8</v>
      </c>
      <c r="W1132" s="83" t="s">
        <v>9</v>
      </c>
      <c r="X1132" s="83" t="s">
        <v>10</v>
      </c>
      <c r="Y1132" s="83" t="s">
        <v>11</v>
      </c>
      <c r="Z1132" s="83" t="s">
        <v>12</v>
      </c>
      <c r="AA1132" s="83" t="s">
        <v>13</v>
      </c>
      <c r="AB1132" s="83" t="s">
        <v>14</v>
      </c>
      <c r="AC1132" s="83" t="s">
        <v>15</v>
      </c>
      <c r="AD1132" s="83" t="s">
        <v>16</v>
      </c>
      <c r="AE1132" s="83" t="s">
        <v>17</v>
      </c>
      <c r="AF1132" s="83" t="s">
        <v>18</v>
      </c>
      <c r="AG1132" s="83" t="s">
        <v>19</v>
      </c>
      <c r="AH1132" s="83" t="s">
        <v>20</v>
      </c>
      <c r="AI1132" s="83" t="s">
        <v>21</v>
      </c>
      <c r="AJ1132" s="83" t="s">
        <v>22</v>
      </c>
      <c r="AK1132" s="83" t="s">
        <v>23</v>
      </c>
      <c r="AL1132" s="83" t="s">
        <v>24</v>
      </c>
      <c r="AM1132" s="83" t="s">
        <v>25</v>
      </c>
      <c r="AN1132" s="83" t="s">
        <v>26</v>
      </c>
      <c r="AO1132" s="83" t="s">
        <v>27</v>
      </c>
      <c r="AP1132" s="83" t="s">
        <v>28</v>
      </c>
      <c r="AQ1132" s="83" t="s">
        <v>29</v>
      </c>
      <c r="AR1132" s="83" t="s">
        <v>30</v>
      </c>
      <c r="AS1132" s="83" t="s">
        <v>31</v>
      </c>
      <c r="AT1132" s="83" t="s">
        <v>32</v>
      </c>
      <c r="AU1132" s="83" t="s">
        <v>33</v>
      </c>
      <c r="AV1132" s="83" t="s">
        <v>34</v>
      </c>
      <c r="AW1132" s="83" t="s">
        <v>35</v>
      </c>
      <c r="AX1132" s="83" t="s">
        <v>36</v>
      </c>
      <c r="AY1132" s="83" t="s">
        <v>37</v>
      </c>
      <c r="AZ1132" s="83" t="s">
        <v>38</v>
      </c>
      <c r="BA1132" s="83" t="s">
        <v>39</v>
      </c>
      <c r="BB1132" s="83" t="s">
        <v>40</v>
      </c>
      <c r="BC1132" s="83" t="s">
        <v>41</v>
      </c>
      <c r="BD1132" s="83" t="s">
        <v>42</v>
      </c>
      <c r="BE1132" s="83" t="s">
        <v>43</v>
      </c>
      <c r="BF1132" s="83" t="s">
        <v>44</v>
      </c>
      <c r="BG1132" s="83" t="s">
        <v>45</v>
      </c>
      <c r="BH1132" s="83" t="s">
        <v>46</v>
      </c>
      <c r="BI1132" s="83" t="s">
        <v>47</v>
      </c>
      <c r="BJ1132" s="83" t="s">
        <v>48</v>
      </c>
      <c r="BK1132" s="83" t="s">
        <v>49</v>
      </c>
      <c r="BL1132" s="83" t="s">
        <v>50</v>
      </c>
      <c r="BM1132" s="83" t="s">
        <v>51</v>
      </c>
      <c r="BN1132" s="134" t="s">
        <v>163</v>
      </c>
      <c r="BO1132" s="135" t="s">
        <v>164</v>
      </c>
      <c r="BP1132" s="135" t="s">
        <v>146</v>
      </c>
      <c r="BQ1132" s="135" t="s">
        <v>214</v>
      </c>
      <c r="BR1132" s="106"/>
      <c r="BS1132" s="368" t="s">
        <v>238</v>
      </c>
      <c r="BT1132" s="369"/>
      <c r="BU1132" s="369"/>
      <c r="BV1132" s="369"/>
      <c r="BW1132" s="369"/>
      <c r="BX1132" s="369"/>
      <c r="BY1132" s="369"/>
      <c r="BZ1132" s="369"/>
      <c r="CA1132" s="369"/>
      <c r="CB1132" s="369"/>
      <c r="CC1132" s="369"/>
      <c r="CD1132" s="369"/>
      <c r="CE1132" s="369"/>
      <c r="CF1132" s="369"/>
      <c r="CG1132" s="369"/>
    </row>
    <row r="1133" spans="1:85" s="245" customFormat="1" ht="21" hidden="1" customHeight="1" x14ac:dyDescent="0.35">
      <c r="A1133" s="250"/>
      <c r="B1133" s="113"/>
      <c r="C1133" s="361"/>
      <c r="D1133" s="125"/>
      <c r="E1133" s="125"/>
      <c r="F1133" s="125"/>
      <c r="G1133" s="125"/>
      <c r="H1133" s="370" t="s">
        <v>250</v>
      </c>
      <c r="I1133" s="371" t="s">
        <v>425</v>
      </c>
      <c r="J1133" s="357" t="s">
        <v>97</v>
      </c>
      <c r="K1133" s="357" t="s">
        <v>217</v>
      </c>
      <c r="L1133" s="137"/>
      <c r="M1133" s="373" t="s">
        <v>93</v>
      </c>
      <c r="N1133" s="7"/>
      <c r="O1133" s="375" t="s">
        <v>3</v>
      </c>
      <c r="P1133" s="106"/>
      <c r="Q1133" s="84"/>
      <c r="R1133" s="74">
        <f>MONTH(Úvod!$F$10)</f>
        <v>1</v>
      </c>
      <c r="S1133" s="75">
        <f t="shared" ref="S1133" si="21372">IF(R1133=12,1,R1133+1)</f>
        <v>2</v>
      </c>
      <c r="T1133" s="75">
        <f t="shared" ref="T1133" si="21373">IF(S1133=12,1,S1133+1)</f>
        <v>3</v>
      </c>
      <c r="U1133" s="76">
        <f t="shared" ref="U1133" si="21374">IF(T1133=12,1,T1133+1)</f>
        <v>4</v>
      </c>
      <c r="V1133" s="76">
        <f t="shared" ref="V1133" si="21375">IF(U1133=12,1,U1133+1)</f>
        <v>5</v>
      </c>
      <c r="W1133" s="76">
        <f t="shared" ref="W1133" si="21376">IF(V1133=12,1,V1133+1)</f>
        <v>6</v>
      </c>
      <c r="X1133" s="76">
        <f t="shared" ref="X1133" si="21377">IF(W1133=12,1,W1133+1)</f>
        <v>7</v>
      </c>
      <c r="Y1133" s="76">
        <f t="shared" ref="Y1133" si="21378">IF(X1133=12,1,X1133+1)</f>
        <v>8</v>
      </c>
      <c r="Z1133" s="76">
        <f t="shared" ref="Z1133" si="21379">IF(Y1133=12,1,Y1133+1)</f>
        <v>9</v>
      </c>
      <c r="AA1133" s="76">
        <f>IF(Z1133=12,1,Z1133+1)</f>
        <v>10</v>
      </c>
      <c r="AB1133" s="76">
        <f t="shared" ref="AB1133" si="21380">IF(AA1133=12,1,AA1133+1)</f>
        <v>11</v>
      </c>
      <c r="AC1133" s="76">
        <f t="shared" ref="AC1133" si="21381">IF(AB1133=12,1,AB1133+1)</f>
        <v>12</v>
      </c>
      <c r="AD1133" s="76">
        <f t="shared" ref="AD1133" si="21382">IF(AC1133=12,1,AC1133+1)</f>
        <v>1</v>
      </c>
      <c r="AE1133" s="76">
        <f t="shared" ref="AE1133" si="21383">IF(AD1133=12,1,AD1133+1)</f>
        <v>2</v>
      </c>
      <c r="AF1133" s="76">
        <f t="shared" ref="AF1133" si="21384">IF(AE1133=12,1,AE1133+1)</f>
        <v>3</v>
      </c>
      <c r="AG1133" s="76">
        <f t="shared" ref="AG1133" si="21385">IF(AF1133=12,1,AF1133+1)</f>
        <v>4</v>
      </c>
      <c r="AH1133" s="76">
        <f t="shared" ref="AH1133" si="21386">IF(AG1133=12,1,AG1133+1)</f>
        <v>5</v>
      </c>
      <c r="AI1133" s="76">
        <f t="shared" ref="AI1133" si="21387">IF(AH1133=12,1,AH1133+1)</f>
        <v>6</v>
      </c>
      <c r="AJ1133" s="76">
        <f>IF(AI1133=12,1,AI1133+1)</f>
        <v>7</v>
      </c>
      <c r="AK1133" s="76">
        <f t="shared" ref="AK1133" si="21388">IF(AJ1133=12,1,AJ1133+1)</f>
        <v>8</v>
      </c>
      <c r="AL1133" s="76">
        <f t="shared" ref="AL1133" si="21389">IF(AK1133=12,1,AK1133+1)</f>
        <v>9</v>
      </c>
      <c r="AM1133" s="76">
        <f t="shared" ref="AM1133" si="21390">IF(AL1133=12,1,AL1133+1)</f>
        <v>10</v>
      </c>
      <c r="AN1133" s="76">
        <f t="shared" ref="AN1133" si="21391">IF(AM1133=12,1,AM1133+1)</f>
        <v>11</v>
      </c>
      <c r="AO1133" s="76">
        <f t="shared" ref="AO1133" si="21392">IF(AN1133=12,1,AN1133+1)</f>
        <v>12</v>
      </c>
      <c r="AP1133" s="76">
        <f t="shared" ref="AP1133" si="21393">IF(AO1133=12,1,AO1133+1)</f>
        <v>1</v>
      </c>
      <c r="AQ1133" s="76">
        <f t="shared" ref="AQ1133" si="21394">IF(AP1133=12,1,AP1133+1)</f>
        <v>2</v>
      </c>
      <c r="AR1133" s="76">
        <f t="shared" ref="AR1133" si="21395">IF(AQ1133=12,1,AQ1133+1)</f>
        <v>3</v>
      </c>
      <c r="AS1133" s="76">
        <f t="shared" ref="AS1133" si="21396">IF(AR1133=12,1,AR1133+1)</f>
        <v>4</v>
      </c>
      <c r="AT1133" s="76">
        <f t="shared" ref="AT1133" si="21397">IF(AS1133=12,1,AS1133+1)</f>
        <v>5</v>
      </c>
      <c r="AU1133" s="76">
        <f t="shared" ref="AU1133" si="21398">IF(AT1133=12,1,AT1133+1)</f>
        <v>6</v>
      </c>
      <c r="AV1133" s="76">
        <f t="shared" ref="AV1133" si="21399">IF(AU1133=12,1,AU1133+1)</f>
        <v>7</v>
      </c>
      <c r="AW1133" s="76">
        <f t="shared" ref="AW1133" si="21400">IF(AV1133=12,1,AV1133+1)</f>
        <v>8</v>
      </c>
      <c r="AX1133" s="76">
        <f t="shared" ref="AX1133" si="21401">IF(AW1133=12,1,AW1133+1)</f>
        <v>9</v>
      </c>
      <c r="AY1133" s="76">
        <f t="shared" ref="AY1133" si="21402">IF(AX1133=12,1,AX1133+1)</f>
        <v>10</v>
      </c>
      <c r="AZ1133" s="76">
        <f t="shared" ref="AZ1133" si="21403">IF(AY1133=12,1,AY1133+1)</f>
        <v>11</v>
      </c>
      <c r="BA1133" s="76">
        <f t="shared" ref="BA1133" si="21404">IF(AZ1133=12,1,AZ1133+1)</f>
        <v>12</v>
      </c>
      <c r="BB1133" s="76">
        <f t="shared" ref="BB1133" si="21405">IF(BA1133=12,1,BA1133+1)</f>
        <v>1</v>
      </c>
      <c r="BC1133" s="76">
        <f t="shared" ref="BC1133" si="21406">IF(BB1133=12,1,BB1133+1)</f>
        <v>2</v>
      </c>
      <c r="BD1133" s="76">
        <f t="shared" ref="BD1133" si="21407">IF(BC1133=12,1,BC1133+1)</f>
        <v>3</v>
      </c>
      <c r="BE1133" s="76">
        <f t="shared" ref="BE1133" si="21408">IF(BD1133=12,1,BD1133+1)</f>
        <v>4</v>
      </c>
      <c r="BF1133" s="76">
        <f t="shared" ref="BF1133" si="21409">IF(BE1133=12,1,BE1133+1)</f>
        <v>5</v>
      </c>
      <c r="BG1133" s="76">
        <f t="shared" ref="BG1133" si="21410">IF(BF1133=12,1,BF1133+1)</f>
        <v>6</v>
      </c>
      <c r="BH1133" s="76">
        <f t="shared" ref="BH1133" si="21411">IF(BG1133=12,1,BG1133+1)</f>
        <v>7</v>
      </c>
      <c r="BI1133" s="76">
        <f t="shared" ref="BI1133" si="21412">IF(BH1133=12,1,BH1133+1)</f>
        <v>8</v>
      </c>
      <c r="BJ1133" s="76">
        <f t="shared" ref="BJ1133" si="21413">IF(BI1133=12,1,BI1133+1)</f>
        <v>9</v>
      </c>
      <c r="BK1133" s="76">
        <f t="shared" ref="BK1133" si="21414">IF(BJ1133=12,1,BJ1133+1)</f>
        <v>10</v>
      </c>
      <c r="BL1133" s="76">
        <f t="shared" ref="BL1133" si="21415">IF(BK1133=12,1,BK1133+1)</f>
        <v>11</v>
      </c>
      <c r="BM1133" s="76">
        <f t="shared" ref="BM1133" si="21416">IF(BL1133=12,1,BL1133+1)</f>
        <v>12</v>
      </c>
      <c r="BN1133" s="81"/>
      <c r="BO1133" s="78"/>
      <c r="BP1133" s="78"/>
      <c r="BQ1133" s="78"/>
      <c r="BR1133" s="106"/>
      <c r="BS1133" s="106"/>
      <c r="BT1133" s="106"/>
      <c r="BU1133" s="106"/>
      <c r="BV1133" s="106"/>
      <c r="BW1133" s="106"/>
      <c r="BX1133" s="106"/>
      <c r="BY1133" s="106"/>
      <c r="BZ1133" s="106"/>
      <c r="CA1133" s="106"/>
      <c r="CB1133" s="106"/>
      <c r="CC1133" s="106"/>
      <c r="CD1133" s="106"/>
      <c r="CE1133" s="106"/>
      <c r="CF1133" s="106"/>
      <c r="CG1133" s="106"/>
    </row>
    <row r="1134" spans="1:85" s="245" customFormat="1" ht="18" hidden="1" customHeight="1" x14ac:dyDescent="0.35">
      <c r="A1134" s="250"/>
      <c r="B1134" s="113"/>
      <c r="C1134" s="361"/>
      <c r="D1134" s="125"/>
      <c r="E1134" s="125"/>
      <c r="F1134" s="125"/>
      <c r="G1134" s="125"/>
      <c r="H1134" s="370"/>
      <c r="I1134" s="371"/>
      <c r="J1134" s="357"/>
      <c r="K1134" s="357"/>
      <c r="L1134" s="137"/>
      <c r="M1134" s="373"/>
      <c r="N1134" s="7"/>
      <c r="O1134" s="376"/>
      <c r="P1134" s="106"/>
      <c r="Q1134" s="77"/>
      <c r="R1134" s="59">
        <f t="shared" ref="R1134:BM1134" si="21417">VALUE(_xlfn.CONCAT(R1133,".",R1136))</f>
        <v>1</v>
      </c>
      <c r="S1134" s="73">
        <f t="shared" si="21417"/>
        <v>32</v>
      </c>
      <c r="T1134" s="73">
        <f t="shared" si="21417"/>
        <v>61</v>
      </c>
      <c r="U1134" s="73">
        <f t="shared" si="21417"/>
        <v>92</v>
      </c>
      <c r="V1134" s="73">
        <f t="shared" si="21417"/>
        <v>122</v>
      </c>
      <c r="W1134" s="73">
        <f t="shared" si="21417"/>
        <v>153</v>
      </c>
      <c r="X1134" s="73">
        <f t="shared" si="21417"/>
        <v>183</v>
      </c>
      <c r="Y1134" s="73">
        <f t="shared" si="21417"/>
        <v>214</v>
      </c>
      <c r="Z1134" s="73">
        <f t="shared" si="21417"/>
        <v>245</v>
      </c>
      <c r="AA1134" s="73">
        <f t="shared" si="21417"/>
        <v>275</v>
      </c>
      <c r="AB1134" s="73">
        <f t="shared" si="21417"/>
        <v>306</v>
      </c>
      <c r="AC1134" s="73">
        <f t="shared" si="21417"/>
        <v>336</v>
      </c>
      <c r="AD1134" s="73">
        <f t="shared" si="21417"/>
        <v>367</v>
      </c>
      <c r="AE1134" s="73">
        <f t="shared" si="21417"/>
        <v>398</v>
      </c>
      <c r="AF1134" s="73">
        <f t="shared" si="21417"/>
        <v>426</v>
      </c>
      <c r="AG1134" s="73">
        <f t="shared" si="21417"/>
        <v>457</v>
      </c>
      <c r="AH1134" s="73">
        <f t="shared" si="21417"/>
        <v>487</v>
      </c>
      <c r="AI1134" s="73">
        <f t="shared" si="21417"/>
        <v>518</v>
      </c>
      <c r="AJ1134" s="73">
        <f t="shared" si="21417"/>
        <v>548</v>
      </c>
      <c r="AK1134" s="73">
        <f t="shared" si="21417"/>
        <v>579</v>
      </c>
      <c r="AL1134" s="73">
        <f t="shared" si="21417"/>
        <v>610</v>
      </c>
      <c r="AM1134" s="73">
        <f t="shared" si="21417"/>
        <v>640</v>
      </c>
      <c r="AN1134" s="73">
        <f t="shared" si="21417"/>
        <v>671</v>
      </c>
      <c r="AO1134" s="73">
        <f t="shared" si="21417"/>
        <v>701</v>
      </c>
      <c r="AP1134" s="73">
        <f t="shared" si="21417"/>
        <v>732</v>
      </c>
      <c r="AQ1134" s="73">
        <f t="shared" si="21417"/>
        <v>763</v>
      </c>
      <c r="AR1134" s="73">
        <f t="shared" si="21417"/>
        <v>791</v>
      </c>
      <c r="AS1134" s="73">
        <f t="shared" si="21417"/>
        <v>822</v>
      </c>
      <c r="AT1134" s="73">
        <f t="shared" si="21417"/>
        <v>852</v>
      </c>
      <c r="AU1134" s="73">
        <f t="shared" si="21417"/>
        <v>883</v>
      </c>
      <c r="AV1134" s="73">
        <f t="shared" si="21417"/>
        <v>913</v>
      </c>
      <c r="AW1134" s="73">
        <f t="shared" si="21417"/>
        <v>944</v>
      </c>
      <c r="AX1134" s="73">
        <f t="shared" si="21417"/>
        <v>975</v>
      </c>
      <c r="AY1134" s="73">
        <f t="shared" si="21417"/>
        <v>1005</v>
      </c>
      <c r="AZ1134" s="73">
        <f t="shared" si="21417"/>
        <v>1036</v>
      </c>
      <c r="BA1134" s="73">
        <f t="shared" si="21417"/>
        <v>1066</v>
      </c>
      <c r="BB1134" s="73">
        <f t="shared" si="21417"/>
        <v>1097</v>
      </c>
      <c r="BC1134" s="73">
        <f t="shared" si="21417"/>
        <v>1128</v>
      </c>
      <c r="BD1134" s="73">
        <f t="shared" si="21417"/>
        <v>1156</v>
      </c>
      <c r="BE1134" s="73">
        <f t="shared" si="21417"/>
        <v>1187</v>
      </c>
      <c r="BF1134" s="73">
        <f t="shared" si="21417"/>
        <v>1217</v>
      </c>
      <c r="BG1134" s="73">
        <f t="shared" si="21417"/>
        <v>1248</v>
      </c>
      <c r="BH1134" s="73">
        <f t="shared" si="21417"/>
        <v>1278</v>
      </c>
      <c r="BI1134" s="73">
        <f t="shared" si="21417"/>
        <v>1309</v>
      </c>
      <c r="BJ1134" s="73">
        <f t="shared" si="21417"/>
        <v>1340</v>
      </c>
      <c r="BK1134" s="73">
        <f t="shared" si="21417"/>
        <v>1370</v>
      </c>
      <c r="BL1134" s="73">
        <f t="shared" si="21417"/>
        <v>1401</v>
      </c>
      <c r="BM1134" s="73">
        <f t="shared" si="21417"/>
        <v>1431</v>
      </c>
      <c r="BN1134" s="82"/>
      <c r="BO1134" s="79"/>
      <c r="BP1134" s="79"/>
      <c r="BQ1134" s="79"/>
      <c r="BR1134" s="106"/>
      <c r="BS1134" s="106"/>
      <c r="BT1134" s="106"/>
      <c r="BU1134" s="106"/>
      <c r="BV1134" s="106"/>
      <c r="BW1134" s="106"/>
      <c r="BX1134" s="106"/>
      <c r="BY1134" s="106"/>
      <c r="BZ1134" s="106"/>
      <c r="CA1134" s="106"/>
      <c r="CB1134" s="106"/>
      <c r="CC1134" s="106"/>
      <c r="CD1134" s="106"/>
      <c r="CE1134" s="106"/>
      <c r="CF1134" s="106"/>
      <c r="CG1134" s="106"/>
    </row>
    <row r="1135" spans="1:85" s="245" customFormat="1" ht="18" customHeight="1" x14ac:dyDescent="0.35">
      <c r="A1135" s="250"/>
      <c r="B1135" s="113"/>
      <c r="C1135" s="361"/>
      <c r="D1135" s="125"/>
      <c r="E1135" s="357" t="s">
        <v>207</v>
      </c>
      <c r="F1135" s="357" t="s">
        <v>207</v>
      </c>
      <c r="G1135" s="357" t="s">
        <v>207</v>
      </c>
      <c r="H1135" s="370"/>
      <c r="I1135" s="371"/>
      <c r="J1135" s="357"/>
      <c r="K1135" s="357"/>
      <c r="L1135" s="357" t="s">
        <v>219</v>
      </c>
      <c r="M1135" s="373"/>
      <c r="N1135" s="7"/>
      <c r="O1135" s="376"/>
      <c r="P1135" s="106"/>
      <c r="Q1135" s="77"/>
      <c r="R1135" s="60" t="str">
        <f>VLOOKUP(R1133,'Podpůrná data'!$I$188:$J$199,2)</f>
        <v>leden</v>
      </c>
      <c r="S1135" s="60" t="str">
        <f>VLOOKUP(S1133,'Podpůrná data'!$I$188:$J$199,2)</f>
        <v>únor</v>
      </c>
      <c r="T1135" s="60" t="str">
        <f>VLOOKUP(T1133,'Podpůrná data'!$I$188:$J$199,2)</f>
        <v>březen</v>
      </c>
      <c r="U1135" s="60" t="str">
        <f>VLOOKUP(U1133,'Podpůrná data'!$I$188:$J$199,2)</f>
        <v>duben</v>
      </c>
      <c r="V1135" s="60" t="str">
        <f>VLOOKUP(V1133,'Podpůrná data'!$I$188:$J$199,2)</f>
        <v>květen</v>
      </c>
      <c r="W1135" s="60" t="str">
        <f>VLOOKUP(W1133,'Podpůrná data'!$I$188:$J$199,2)</f>
        <v>červen</v>
      </c>
      <c r="X1135" s="60" t="str">
        <f>VLOOKUP(X1133,'Podpůrná data'!$I$188:$J$199,2)</f>
        <v>červenec</v>
      </c>
      <c r="Y1135" s="60" t="str">
        <f>VLOOKUP(Y1133,'Podpůrná data'!$I$188:$J$199,2)</f>
        <v>srpen</v>
      </c>
      <c r="Z1135" s="60" t="str">
        <f>VLOOKUP(Z1133,'Podpůrná data'!$I$188:$J$199,2)</f>
        <v>září</v>
      </c>
      <c r="AA1135" s="60" t="str">
        <f>VLOOKUP(AA1133,'Podpůrná data'!$I$188:$J$199,2)</f>
        <v>říjen</v>
      </c>
      <c r="AB1135" s="60" t="str">
        <f>VLOOKUP(AB1133,'Podpůrná data'!$I$188:$J$199,2)</f>
        <v>listopad</v>
      </c>
      <c r="AC1135" s="60" t="str">
        <f>VLOOKUP(AC1133,'Podpůrná data'!$I$188:$J$199,2)</f>
        <v>prosinec</v>
      </c>
      <c r="AD1135" s="60" t="str">
        <f>VLOOKUP(AD1133,'Podpůrná data'!$I$188:$J$199,2)</f>
        <v>leden</v>
      </c>
      <c r="AE1135" s="60" t="str">
        <f>VLOOKUP(AE1133,'Podpůrná data'!$I$188:$J$199,2)</f>
        <v>únor</v>
      </c>
      <c r="AF1135" s="60" t="str">
        <f>VLOOKUP(AF1133,'Podpůrná data'!$I$188:$J$199,2)</f>
        <v>březen</v>
      </c>
      <c r="AG1135" s="60" t="str">
        <f>VLOOKUP(AG1133,'Podpůrná data'!$I$188:$J$199,2)</f>
        <v>duben</v>
      </c>
      <c r="AH1135" s="60" t="str">
        <f>VLOOKUP(AH1133,'Podpůrná data'!$I$188:$J$199,2)</f>
        <v>květen</v>
      </c>
      <c r="AI1135" s="60" t="str">
        <f>VLOOKUP(AI1133,'Podpůrná data'!$I$188:$J$199,2)</f>
        <v>červen</v>
      </c>
      <c r="AJ1135" s="60" t="str">
        <f>VLOOKUP(AJ1133,'Podpůrná data'!$I$188:$J$199,2)</f>
        <v>červenec</v>
      </c>
      <c r="AK1135" s="60" t="str">
        <f>VLOOKUP(AK1133,'Podpůrná data'!$I$188:$J$199,2)</f>
        <v>srpen</v>
      </c>
      <c r="AL1135" s="60" t="str">
        <f>VLOOKUP(AL1133,'Podpůrná data'!$I$188:$J$199,2)</f>
        <v>září</v>
      </c>
      <c r="AM1135" s="60" t="str">
        <f>VLOOKUP(AM1133,'Podpůrná data'!$I$188:$J$199,2)</f>
        <v>říjen</v>
      </c>
      <c r="AN1135" s="60" t="str">
        <f>VLOOKUP(AN1133,'Podpůrná data'!$I$188:$J$199,2)</f>
        <v>listopad</v>
      </c>
      <c r="AO1135" s="60" t="str">
        <f>VLOOKUP(AO1133,'Podpůrná data'!$I$188:$J$199,2)</f>
        <v>prosinec</v>
      </c>
      <c r="AP1135" s="60" t="str">
        <f>VLOOKUP(AP1133,'Podpůrná data'!$I$188:$J$199,2)</f>
        <v>leden</v>
      </c>
      <c r="AQ1135" s="60" t="str">
        <f>VLOOKUP(AQ1133,'Podpůrná data'!$I$188:$J$199,2)</f>
        <v>únor</v>
      </c>
      <c r="AR1135" s="60" t="str">
        <f>VLOOKUP(AR1133,'Podpůrná data'!$I$188:$J$199,2)</f>
        <v>březen</v>
      </c>
      <c r="AS1135" s="60" t="str">
        <f>VLOOKUP(AS1133,'Podpůrná data'!$I$188:$J$199,2)</f>
        <v>duben</v>
      </c>
      <c r="AT1135" s="60" t="str">
        <f>VLOOKUP(AT1133,'Podpůrná data'!$I$188:$J$199,2)</f>
        <v>květen</v>
      </c>
      <c r="AU1135" s="60" t="str">
        <f>VLOOKUP(AU1133,'Podpůrná data'!$I$188:$J$199,2)</f>
        <v>červen</v>
      </c>
      <c r="AV1135" s="60" t="str">
        <f>VLOOKUP(AV1133,'Podpůrná data'!$I$188:$J$199,2)</f>
        <v>červenec</v>
      </c>
      <c r="AW1135" s="60" t="str">
        <f>VLOOKUP(AW1133,'Podpůrná data'!$I$188:$J$199,2)</f>
        <v>srpen</v>
      </c>
      <c r="AX1135" s="60" t="str">
        <f>VLOOKUP(AX1133,'Podpůrná data'!$I$188:$J$199,2)</f>
        <v>září</v>
      </c>
      <c r="AY1135" s="60" t="str">
        <f>VLOOKUP(AY1133,'Podpůrná data'!$I$188:$J$199,2)</f>
        <v>říjen</v>
      </c>
      <c r="AZ1135" s="60" t="str">
        <f>VLOOKUP(AZ1133,'Podpůrná data'!$I$188:$J$199,2)</f>
        <v>listopad</v>
      </c>
      <c r="BA1135" s="60" t="str">
        <f>VLOOKUP(BA1133,'Podpůrná data'!$I$188:$J$199,2)</f>
        <v>prosinec</v>
      </c>
      <c r="BB1135" s="60" t="str">
        <f>VLOOKUP(BB1133,'Podpůrná data'!$I$188:$J$199,2)</f>
        <v>leden</v>
      </c>
      <c r="BC1135" s="60" t="str">
        <f>VLOOKUP(BC1133,'Podpůrná data'!$I$188:$J$199,2)</f>
        <v>únor</v>
      </c>
      <c r="BD1135" s="60" t="str">
        <f>VLOOKUP(BD1133,'Podpůrná data'!$I$188:$J$199,2)</f>
        <v>březen</v>
      </c>
      <c r="BE1135" s="60" t="str">
        <f>VLOOKUP(BE1133,'Podpůrná data'!$I$188:$J$199,2)</f>
        <v>duben</v>
      </c>
      <c r="BF1135" s="60" t="str">
        <f>VLOOKUP(BF1133,'Podpůrná data'!$I$188:$J$199,2)</f>
        <v>květen</v>
      </c>
      <c r="BG1135" s="60" t="str">
        <f>VLOOKUP(BG1133,'Podpůrná data'!$I$188:$J$199,2)</f>
        <v>červen</v>
      </c>
      <c r="BH1135" s="60" t="str">
        <f>VLOOKUP(BH1133,'Podpůrná data'!$I$188:$J$199,2)</f>
        <v>červenec</v>
      </c>
      <c r="BI1135" s="60" t="str">
        <f>VLOOKUP(BI1133,'Podpůrná data'!$I$188:$J$199,2)</f>
        <v>srpen</v>
      </c>
      <c r="BJ1135" s="60" t="str">
        <f>VLOOKUP(BJ1133,'Podpůrná data'!$I$188:$J$199,2)</f>
        <v>září</v>
      </c>
      <c r="BK1135" s="60" t="str">
        <f>VLOOKUP(BK1133,'Podpůrná data'!$I$188:$J$199,2)</f>
        <v>říjen</v>
      </c>
      <c r="BL1135" s="60" t="str">
        <f>VLOOKUP(BL1133,'Podpůrná data'!$I$188:$J$199,2)</f>
        <v>listopad</v>
      </c>
      <c r="BM1135" s="60" t="str">
        <f>VLOOKUP(BM1133,'Podpůrná data'!$I$188:$J$199,2)</f>
        <v>prosinec</v>
      </c>
      <c r="BN1135" s="171"/>
      <c r="BO1135" s="175"/>
      <c r="BP1135" s="197"/>
      <c r="BQ1135" s="197"/>
      <c r="BR1135" s="106"/>
      <c r="BS1135" s="179" t="s">
        <v>105</v>
      </c>
      <c r="BT1135" s="179" t="s">
        <v>106</v>
      </c>
      <c r="BU1135" s="179" t="s">
        <v>107</v>
      </c>
      <c r="BV1135" s="179" t="s">
        <v>108</v>
      </c>
      <c r="BW1135" s="179" t="s">
        <v>109</v>
      </c>
      <c r="BX1135" s="179" t="s">
        <v>110</v>
      </c>
      <c r="BY1135" s="179" t="s">
        <v>111</v>
      </c>
      <c r="BZ1135" s="179" t="s">
        <v>112</v>
      </c>
      <c r="CA1135" s="179" t="s">
        <v>113</v>
      </c>
      <c r="CB1135" s="179" t="s">
        <v>155</v>
      </c>
      <c r="CC1135" s="179" t="s">
        <v>156</v>
      </c>
      <c r="CD1135" s="179" t="s">
        <v>157</v>
      </c>
      <c r="CE1135" s="179" t="s">
        <v>202</v>
      </c>
      <c r="CF1135" s="179" t="s">
        <v>203</v>
      </c>
      <c r="CG1135" s="179" t="s">
        <v>204</v>
      </c>
    </row>
    <row r="1136" spans="1:85" s="245" customFormat="1" ht="16.399999999999999" customHeight="1" x14ac:dyDescent="0.35">
      <c r="A1136" s="250"/>
      <c r="B1136" s="113"/>
      <c r="C1136" s="361"/>
      <c r="D1136" s="125"/>
      <c r="E1136" s="357"/>
      <c r="F1136" s="357"/>
      <c r="G1136" s="357"/>
      <c r="H1136" s="370"/>
      <c r="I1136" s="371"/>
      <c r="J1136" s="357"/>
      <c r="K1136" s="357"/>
      <c r="L1136" s="357"/>
      <c r="M1136" s="373"/>
      <c r="N1136" s="7"/>
      <c r="O1136" s="376"/>
      <c r="P1136" s="106"/>
      <c r="Q1136" s="77"/>
      <c r="R1136" s="60">
        <f>YEAR(Úvod!$F$10)</f>
        <v>1900</v>
      </c>
      <c r="S1136" s="60">
        <f t="shared" ref="S1136" si="21418">IF(S1133=1,R1136+1,R1136)</f>
        <v>1900</v>
      </c>
      <c r="T1136" s="60">
        <f t="shared" ref="T1136" si="21419">IF(T1133=1,S1136+1,S1136)</f>
        <v>1900</v>
      </c>
      <c r="U1136" s="60">
        <f t="shared" ref="U1136" si="21420">IF(U1133=1,T1136+1,T1136)</f>
        <v>1900</v>
      </c>
      <c r="V1136" s="60">
        <f t="shared" ref="V1136" si="21421">IF(V1133=1,U1136+1,U1136)</f>
        <v>1900</v>
      </c>
      <c r="W1136" s="60">
        <f t="shared" ref="W1136" si="21422">IF(W1133=1,V1136+1,V1136)</f>
        <v>1900</v>
      </c>
      <c r="X1136" s="60">
        <f t="shared" ref="X1136" si="21423">IF(X1133=1,W1136+1,W1136)</f>
        <v>1900</v>
      </c>
      <c r="Y1136" s="60">
        <f t="shared" ref="Y1136" si="21424">IF(Y1133=1,X1136+1,X1136)</f>
        <v>1900</v>
      </c>
      <c r="Z1136" s="60">
        <f t="shared" ref="Z1136" si="21425">IF(Z1133=1,Y1136+1,Y1136)</f>
        <v>1900</v>
      </c>
      <c r="AA1136" s="60">
        <f t="shared" ref="AA1136" si="21426">IF(AA1133=1,Z1136+1,Z1136)</f>
        <v>1900</v>
      </c>
      <c r="AB1136" s="60">
        <f t="shared" ref="AB1136" si="21427">IF(AB1133=1,AA1136+1,AA1136)</f>
        <v>1900</v>
      </c>
      <c r="AC1136" s="60">
        <f t="shared" ref="AC1136" si="21428">IF(AC1133=1,AB1136+1,AB1136)</f>
        <v>1900</v>
      </c>
      <c r="AD1136" s="60">
        <f t="shared" ref="AD1136" si="21429">IF(AD1133=1,AC1136+1,AC1136)</f>
        <v>1901</v>
      </c>
      <c r="AE1136" s="60">
        <f t="shared" ref="AE1136" si="21430">IF(AE1133=1,AD1136+1,AD1136)</f>
        <v>1901</v>
      </c>
      <c r="AF1136" s="60">
        <f t="shared" ref="AF1136" si="21431">IF(AF1133=1,AE1136+1,AE1136)</f>
        <v>1901</v>
      </c>
      <c r="AG1136" s="60">
        <f t="shared" ref="AG1136" si="21432">IF(AG1133=1,AF1136+1,AF1136)</f>
        <v>1901</v>
      </c>
      <c r="AH1136" s="60">
        <f t="shared" ref="AH1136" si="21433">IF(AH1133=1,AG1136+1,AG1136)</f>
        <v>1901</v>
      </c>
      <c r="AI1136" s="60">
        <f t="shared" ref="AI1136" si="21434">IF(AI1133=1,AH1136+1,AH1136)</f>
        <v>1901</v>
      </c>
      <c r="AJ1136" s="60">
        <f t="shared" ref="AJ1136" si="21435">IF(AJ1133=1,AI1136+1,AI1136)</f>
        <v>1901</v>
      </c>
      <c r="AK1136" s="60">
        <f t="shared" ref="AK1136" si="21436">IF(AK1133=1,AJ1136+1,AJ1136)</f>
        <v>1901</v>
      </c>
      <c r="AL1136" s="60">
        <f t="shared" ref="AL1136" si="21437">IF(AL1133=1,AK1136+1,AK1136)</f>
        <v>1901</v>
      </c>
      <c r="AM1136" s="60">
        <f t="shared" ref="AM1136" si="21438">IF(AM1133=1,AL1136+1,AL1136)</f>
        <v>1901</v>
      </c>
      <c r="AN1136" s="60">
        <f t="shared" ref="AN1136" si="21439">IF(AN1133=1,AM1136+1,AM1136)</f>
        <v>1901</v>
      </c>
      <c r="AO1136" s="60">
        <f t="shared" ref="AO1136" si="21440">IF(AO1133=1,AN1136+1,AN1136)</f>
        <v>1901</v>
      </c>
      <c r="AP1136" s="60">
        <f t="shared" ref="AP1136" si="21441">IF(AP1133=1,AO1136+1,AO1136)</f>
        <v>1902</v>
      </c>
      <c r="AQ1136" s="60">
        <f t="shared" ref="AQ1136" si="21442">IF(AQ1133=1,AP1136+1,AP1136)</f>
        <v>1902</v>
      </c>
      <c r="AR1136" s="60">
        <f t="shared" ref="AR1136" si="21443">IF(AR1133=1,AQ1136+1,AQ1136)</f>
        <v>1902</v>
      </c>
      <c r="AS1136" s="60">
        <f t="shared" ref="AS1136" si="21444">IF(AS1133=1,AR1136+1,AR1136)</f>
        <v>1902</v>
      </c>
      <c r="AT1136" s="60">
        <f t="shared" ref="AT1136" si="21445">IF(AT1133=1,AS1136+1,AS1136)</f>
        <v>1902</v>
      </c>
      <c r="AU1136" s="60">
        <f t="shared" ref="AU1136" si="21446">IF(AU1133=1,AT1136+1,AT1136)</f>
        <v>1902</v>
      </c>
      <c r="AV1136" s="60">
        <f t="shared" ref="AV1136" si="21447">IF(AV1133=1,AU1136+1,AU1136)</f>
        <v>1902</v>
      </c>
      <c r="AW1136" s="60">
        <f t="shared" ref="AW1136" si="21448">IF(AW1133=1,AV1136+1,AV1136)</f>
        <v>1902</v>
      </c>
      <c r="AX1136" s="60">
        <f t="shared" ref="AX1136" si="21449">IF(AX1133=1,AW1136+1,AW1136)</f>
        <v>1902</v>
      </c>
      <c r="AY1136" s="60">
        <f t="shared" ref="AY1136" si="21450">IF(AY1133=1,AX1136+1,AX1136)</f>
        <v>1902</v>
      </c>
      <c r="AZ1136" s="60">
        <f t="shared" ref="AZ1136" si="21451">IF(AZ1133=1,AY1136+1,AY1136)</f>
        <v>1902</v>
      </c>
      <c r="BA1136" s="60">
        <f t="shared" ref="BA1136" si="21452">IF(BA1133=1,AZ1136+1,AZ1136)</f>
        <v>1902</v>
      </c>
      <c r="BB1136" s="60">
        <f t="shared" ref="BB1136" si="21453">IF(BB1133=1,BA1136+1,BA1136)</f>
        <v>1903</v>
      </c>
      <c r="BC1136" s="60">
        <f t="shared" ref="BC1136" si="21454">IF(BC1133=1,BB1136+1,BB1136)</f>
        <v>1903</v>
      </c>
      <c r="BD1136" s="60">
        <f t="shared" ref="BD1136" si="21455">IF(BD1133=1,BC1136+1,BC1136)</f>
        <v>1903</v>
      </c>
      <c r="BE1136" s="60">
        <f t="shared" ref="BE1136" si="21456">IF(BE1133=1,BD1136+1,BD1136)</f>
        <v>1903</v>
      </c>
      <c r="BF1136" s="60">
        <f t="shared" ref="BF1136" si="21457">IF(BF1133=1,BE1136+1,BE1136)</f>
        <v>1903</v>
      </c>
      <c r="BG1136" s="60">
        <f t="shared" ref="BG1136" si="21458">IF(BG1133=1,BF1136+1,BF1136)</f>
        <v>1903</v>
      </c>
      <c r="BH1136" s="60">
        <f t="shared" ref="BH1136" si="21459">IF(BH1133=1,BG1136+1,BG1136)</f>
        <v>1903</v>
      </c>
      <c r="BI1136" s="60">
        <f t="shared" ref="BI1136" si="21460">IF(BI1133=1,BH1136+1,BH1136)</f>
        <v>1903</v>
      </c>
      <c r="BJ1136" s="60">
        <f t="shared" ref="BJ1136" si="21461">IF(BJ1133=1,BI1136+1,BI1136)</f>
        <v>1903</v>
      </c>
      <c r="BK1136" s="60">
        <f t="shared" ref="BK1136" si="21462">IF(BK1133=1,BJ1136+1,BJ1136)</f>
        <v>1903</v>
      </c>
      <c r="BL1136" s="60">
        <f t="shared" ref="BL1136" si="21463">IF(BL1133=1,BK1136+1,BK1136)</f>
        <v>1903</v>
      </c>
      <c r="BM1136" s="60">
        <f t="shared" ref="BM1136" si="21464">IF(BM1133=1,BL1136+1,BL1136)</f>
        <v>1903</v>
      </c>
      <c r="BN1136" s="195"/>
      <c r="BO1136" s="196"/>
      <c r="BP1136" s="197"/>
      <c r="BQ1136" s="197"/>
      <c r="BR1136" s="106"/>
      <c r="BS1136" s="106"/>
      <c r="BT1136" s="106"/>
      <c r="BU1136" s="106"/>
      <c r="BV1136" s="106"/>
      <c r="BW1136" s="106"/>
      <c r="BX1136" s="106"/>
      <c r="BY1136" s="106"/>
      <c r="BZ1136" s="106"/>
      <c r="CA1136" s="106"/>
      <c r="CB1136" s="106"/>
      <c r="CC1136" s="106"/>
      <c r="CD1136" s="106"/>
      <c r="CE1136" s="106"/>
      <c r="CF1136" s="106"/>
      <c r="CG1136" s="106"/>
    </row>
    <row r="1137" spans="1:85" s="245" customFormat="1" ht="16.399999999999999" customHeight="1" x14ac:dyDescent="0.35">
      <c r="A1137" s="250"/>
      <c r="B1137" s="113"/>
      <c r="C1137" s="125"/>
      <c r="D1137" s="125"/>
      <c r="E1137" s="357"/>
      <c r="F1137" s="357"/>
      <c r="G1137" s="357"/>
      <c r="H1137" s="370"/>
      <c r="I1137" s="371"/>
      <c r="J1137" s="357"/>
      <c r="K1137" s="372"/>
      <c r="L1137" s="357"/>
      <c r="M1137" s="374"/>
      <c r="N1137" s="7"/>
      <c r="O1137" s="377"/>
      <c r="P1137" s="106"/>
      <c r="Q1137" s="63" t="s">
        <v>159</v>
      </c>
      <c r="R1137" s="251"/>
      <c r="S1137" s="251"/>
      <c r="T1137" s="251"/>
      <c r="U1137" s="251"/>
      <c r="V1137" s="251"/>
      <c r="W1137" s="251"/>
      <c r="X1137" s="251"/>
      <c r="Y1137" s="251"/>
      <c r="Z1137" s="251"/>
      <c r="AA1137" s="251"/>
      <c r="AB1137" s="251"/>
      <c r="AC1137" s="251"/>
      <c r="AD1137" s="251"/>
      <c r="AE1137" s="251"/>
      <c r="AF1137" s="251"/>
      <c r="AG1137" s="251"/>
      <c r="AH1137" s="251"/>
      <c r="AI1137" s="251"/>
      <c r="AJ1137" s="251"/>
      <c r="AK1137" s="251"/>
      <c r="AL1137" s="251"/>
      <c r="AM1137" s="251"/>
      <c r="AN1137" s="251"/>
      <c r="AO1137" s="251"/>
      <c r="AP1137" s="251"/>
      <c r="AQ1137" s="251"/>
      <c r="AR1137" s="251"/>
      <c r="AS1137" s="251"/>
      <c r="AT1137" s="251"/>
      <c r="AU1137" s="251"/>
      <c r="AV1137" s="251"/>
      <c r="AW1137" s="251"/>
      <c r="AX1137" s="251"/>
      <c r="AY1137" s="251"/>
      <c r="AZ1137" s="251"/>
      <c r="BA1137" s="251"/>
      <c r="BB1137" s="251"/>
      <c r="BC1137" s="251"/>
      <c r="BD1137" s="251"/>
      <c r="BE1137" s="251"/>
      <c r="BF1137" s="251"/>
      <c r="BG1137" s="251"/>
      <c r="BH1137" s="251"/>
      <c r="BI1137" s="251"/>
      <c r="BJ1137" s="251"/>
      <c r="BK1137" s="251"/>
      <c r="BL1137" s="251"/>
      <c r="BM1137" s="251"/>
      <c r="BN1137" s="195"/>
      <c r="BO1137" s="196"/>
      <c r="BP1137" s="197"/>
      <c r="BQ1137" s="197"/>
      <c r="BR1137" s="106"/>
      <c r="BS1137" s="106"/>
      <c r="BT1137" s="106"/>
      <c r="BU1137" s="106"/>
      <c r="BV1137" s="106"/>
      <c r="BW1137" s="106"/>
      <c r="BX1137" s="106"/>
      <c r="BY1137" s="106"/>
      <c r="BZ1137" s="106"/>
      <c r="CA1137" s="106"/>
      <c r="CB1137" s="106"/>
      <c r="CC1137" s="106"/>
      <c r="CD1137" s="106"/>
      <c r="CE1137" s="106"/>
      <c r="CF1137" s="106"/>
      <c r="CG1137" s="106"/>
    </row>
    <row r="1138" spans="1:85" s="245" customFormat="1" ht="23.5" customHeight="1" x14ac:dyDescent="0.35">
      <c r="A1138" s="243"/>
      <c r="B1138" s="126" t="s">
        <v>409</v>
      </c>
      <c r="C1138" s="359"/>
      <c r="D1138" s="359"/>
      <c r="E1138" s="252"/>
      <c r="F1138" s="252"/>
      <c r="G1138" s="241"/>
      <c r="H1138" s="253"/>
      <c r="I1138" s="254"/>
      <c r="J1138" s="253"/>
      <c r="K1138" s="205">
        <f>IF(J1138="",0,IF(J1138="ANO",'Podpůrná data'!$B$5,'Podpůrná data'!$B$3))</f>
        <v>0</v>
      </c>
      <c r="L1138" s="203">
        <f>IFERROR(INT(ROUND(I1138,2)*(VLOOKUP(INT(H1138),'Podpůrná data'!$A$189:$B$233,2,FALSE))*(H1138/(INT(H1138)))),0)</f>
        <v>0</v>
      </c>
      <c r="M1138" s="61">
        <f>K1138*L1138</f>
        <v>0</v>
      </c>
      <c r="N1138" s="62">
        <f>IF(M1138&gt;0,IF(ISTEXT(C1138)=TRUE,0,1),0)</f>
        <v>0</v>
      </c>
      <c r="O1138" s="166">
        <f>IF(M1138&gt;0,1,0)</f>
        <v>0</v>
      </c>
      <c r="P1138" s="127"/>
      <c r="Q1138" s="63" t="s">
        <v>95</v>
      </c>
      <c r="R1138" s="255"/>
      <c r="S1138" s="255"/>
      <c r="T1138" s="255"/>
      <c r="U1138" s="255"/>
      <c r="V1138" s="255"/>
      <c r="W1138" s="255"/>
      <c r="X1138" s="255"/>
      <c r="Y1138" s="255"/>
      <c r="Z1138" s="255"/>
      <c r="AA1138" s="255"/>
      <c r="AB1138" s="255"/>
      <c r="AC1138" s="255"/>
      <c r="AD1138" s="255"/>
      <c r="AE1138" s="255"/>
      <c r="AF1138" s="255"/>
      <c r="AG1138" s="255"/>
      <c r="AH1138" s="255"/>
      <c r="AI1138" s="255"/>
      <c r="AJ1138" s="255"/>
      <c r="AK1138" s="255"/>
      <c r="AL1138" s="255"/>
      <c r="AM1138" s="255"/>
      <c r="AN1138" s="255"/>
      <c r="AO1138" s="255"/>
      <c r="AP1138" s="255"/>
      <c r="AQ1138" s="255"/>
      <c r="AR1138" s="255"/>
      <c r="AS1138" s="255"/>
      <c r="AT1138" s="255"/>
      <c r="AU1138" s="255"/>
      <c r="AV1138" s="255"/>
      <c r="AW1138" s="255"/>
      <c r="AX1138" s="255"/>
      <c r="AY1138" s="255"/>
      <c r="AZ1138" s="255"/>
      <c r="BA1138" s="255"/>
      <c r="BB1138" s="255"/>
      <c r="BC1138" s="255"/>
      <c r="BD1138" s="255"/>
      <c r="BE1138" s="255"/>
      <c r="BF1138" s="255"/>
      <c r="BG1138" s="255"/>
      <c r="BH1138" s="255"/>
      <c r="BI1138" s="255"/>
      <c r="BJ1138" s="255"/>
      <c r="BK1138" s="255"/>
      <c r="BL1138" s="255"/>
      <c r="BM1138" s="255"/>
      <c r="BN1138" s="362">
        <f>SUM(R1146:BM1146)</f>
        <v>0</v>
      </c>
      <c r="BO1138" s="364">
        <f>SUM(R1147:BM1147)</f>
        <v>0</v>
      </c>
      <c r="BP1138" s="366">
        <f>IF($O1138=0,0,IF($BN1138&gt;=143*$I1138,1,0))</f>
        <v>0</v>
      </c>
      <c r="BQ1138" s="366">
        <f>IF($BN1138&gt;=143*$I1138,0,(CEILING(143*$I1138,1)-$BN1138))</f>
        <v>0</v>
      </c>
      <c r="BR1138" s="106"/>
      <c r="BS1138" s="106"/>
      <c r="BT1138" s="106"/>
      <c r="BU1138" s="106"/>
      <c r="BV1138" s="106"/>
      <c r="BW1138" s="106"/>
      <c r="BX1138" s="106"/>
      <c r="BY1138" s="106"/>
      <c r="BZ1138" s="106"/>
      <c r="CA1138" s="106"/>
      <c r="CB1138" s="106"/>
      <c r="CC1138" s="106"/>
      <c r="CD1138" s="106"/>
      <c r="CE1138" s="106"/>
      <c r="CF1138" s="106"/>
      <c r="CG1138" s="106"/>
    </row>
    <row r="1139" spans="1:85" s="245" customFormat="1" ht="29" x14ac:dyDescent="0.35">
      <c r="A1139" s="243"/>
      <c r="B1139" s="128"/>
      <c r="C1139" s="80"/>
      <c r="D1139" s="80"/>
      <c r="E1139" s="80"/>
      <c r="F1139" s="80"/>
      <c r="G1139" s="80"/>
      <c r="H1139" s="80"/>
      <c r="I1139" s="80"/>
      <c r="J1139" s="80"/>
      <c r="K1139" s="80"/>
      <c r="L1139" s="80"/>
      <c r="M1139" s="64"/>
      <c r="N1139" s="7"/>
      <c r="O1139" s="192"/>
      <c r="P1139" s="106"/>
      <c r="Q1139" s="63" t="s">
        <v>129</v>
      </c>
      <c r="R1139" s="256"/>
      <c r="S1139" s="256"/>
      <c r="T1139" s="256"/>
      <c r="U1139" s="256"/>
      <c r="V1139" s="256"/>
      <c r="W1139" s="256"/>
      <c r="X1139" s="256"/>
      <c r="Y1139" s="256"/>
      <c r="Z1139" s="256"/>
      <c r="AA1139" s="256"/>
      <c r="AB1139" s="256"/>
      <c r="AC1139" s="256"/>
      <c r="AD1139" s="256"/>
      <c r="AE1139" s="256"/>
      <c r="AF1139" s="256"/>
      <c r="AG1139" s="256"/>
      <c r="AH1139" s="256"/>
      <c r="AI1139" s="256"/>
      <c r="AJ1139" s="256"/>
      <c r="AK1139" s="256"/>
      <c r="AL1139" s="256"/>
      <c r="AM1139" s="256"/>
      <c r="AN1139" s="256"/>
      <c r="AO1139" s="256"/>
      <c r="AP1139" s="256"/>
      <c r="AQ1139" s="256"/>
      <c r="AR1139" s="256"/>
      <c r="AS1139" s="256"/>
      <c r="AT1139" s="256"/>
      <c r="AU1139" s="256"/>
      <c r="AV1139" s="256"/>
      <c r="AW1139" s="256"/>
      <c r="AX1139" s="256"/>
      <c r="AY1139" s="256"/>
      <c r="AZ1139" s="256"/>
      <c r="BA1139" s="256"/>
      <c r="BB1139" s="256"/>
      <c r="BC1139" s="256"/>
      <c r="BD1139" s="256"/>
      <c r="BE1139" s="256"/>
      <c r="BF1139" s="256"/>
      <c r="BG1139" s="256"/>
      <c r="BH1139" s="256"/>
      <c r="BI1139" s="256"/>
      <c r="BJ1139" s="256"/>
      <c r="BK1139" s="256"/>
      <c r="BL1139" s="256"/>
      <c r="BM1139" s="256"/>
      <c r="BN1139" s="362"/>
      <c r="BO1139" s="364"/>
      <c r="BP1139" s="366"/>
      <c r="BQ1139" s="366"/>
      <c r="BR1139" s="106"/>
      <c r="BS1139" s="106"/>
      <c r="BT1139" s="106"/>
      <c r="BU1139" s="106"/>
      <c r="BV1139" s="106"/>
      <c r="BW1139" s="106"/>
      <c r="BX1139" s="106"/>
      <c r="BY1139" s="106"/>
      <c r="BZ1139" s="106"/>
      <c r="CA1139" s="106"/>
      <c r="CB1139" s="106"/>
      <c r="CC1139" s="106"/>
      <c r="CD1139" s="106"/>
      <c r="CE1139" s="106"/>
      <c r="CF1139" s="106"/>
      <c r="CG1139" s="106"/>
    </row>
    <row r="1140" spans="1:85" s="245" customFormat="1" ht="14.5" hidden="1" customHeight="1" x14ac:dyDescent="0.35">
      <c r="A1140" s="243"/>
      <c r="B1140" s="128"/>
      <c r="C1140" s="80"/>
      <c r="D1140" s="80"/>
      <c r="E1140" s="80"/>
      <c r="F1140" s="80"/>
      <c r="G1140" s="80"/>
      <c r="H1140" s="80"/>
      <c r="I1140" s="80"/>
      <c r="J1140" s="80"/>
      <c r="K1140" s="80"/>
      <c r="L1140" s="80"/>
      <c r="M1140" s="64"/>
      <c r="N1140" s="7"/>
      <c r="O1140" s="192"/>
      <c r="P1140" s="106"/>
      <c r="Q1140" s="65" t="s">
        <v>130</v>
      </c>
      <c r="R1140" s="66">
        <f>IF(R1138&lt;&gt;0,1,0)</f>
        <v>0</v>
      </c>
      <c r="S1140" s="66">
        <f t="shared" ref="S1140" si="21465">IF(R1140&gt;0,R1140+1,IF(S1138&lt;&gt;0,1,0))</f>
        <v>0</v>
      </c>
      <c r="T1140" s="66">
        <f t="shared" ref="T1140" si="21466">IF(S1140&gt;0,S1140+1,IF(T1138&lt;&gt;0,1,0))</f>
        <v>0</v>
      </c>
      <c r="U1140" s="66">
        <f t="shared" ref="U1140" si="21467">IF(T1140&gt;0,T1140+1,IF(U1138&lt;&gt;0,1,0))</f>
        <v>0</v>
      </c>
      <c r="V1140" s="66">
        <f t="shared" ref="V1140" si="21468">IF(U1140&gt;0,U1140+1,IF(V1138&lt;&gt;0,1,0))</f>
        <v>0</v>
      </c>
      <c r="W1140" s="66">
        <f t="shared" ref="W1140" si="21469">IF(V1140&gt;0,V1140+1,IF(W1138&lt;&gt;0,1,0))</f>
        <v>0</v>
      </c>
      <c r="X1140" s="66">
        <f t="shared" ref="X1140" si="21470">IF(W1140&gt;0,W1140+1,IF(X1138&lt;&gt;0,1,0))</f>
        <v>0</v>
      </c>
      <c r="Y1140" s="66">
        <f t="shared" ref="Y1140" si="21471">IF(X1140&gt;0,X1140+1,IF(Y1138&lt;&gt;0,1,0))</f>
        <v>0</v>
      </c>
      <c r="Z1140" s="66">
        <f t="shared" ref="Z1140" si="21472">IF(Y1140&gt;0,Y1140+1,IF(Z1138&lt;&gt;0,1,0))</f>
        <v>0</v>
      </c>
      <c r="AA1140" s="66">
        <f t="shared" ref="AA1140" si="21473">IF(Z1140&gt;0,Z1140+1,IF(AA1138&lt;&gt;0,1,0))</f>
        <v>0</v>
      </c>
      <c r="AB1140" s="66">
        <f t="shared" ref="AB1140" si="21474">IF(AA1140&gt;0,AA1140+1,IF(AB1138&lt;&gt;0,1,0))</f>
        <v>0</v>
      </c>
      <c r="AC1140" s="66">
        <f t="shared" ref="AC1140" si="21475">IF(AB1140&gt;0,AB1140+1,IF(AC1138&lt;&gt;0,1,0))</f>
        <v>0</v>
      </c>
      <c r="AD1140" s="66">
        <f t="shared" ref="AD1140" si="21476">IF(AC1140&gt;0,AC1140+1,IF(AD1138&lt;&gt;0,1,0))</f>
        <v>0</v>
      </c>
      <c r="AE1140" s="66">
        <f t="shared" ref="AE1140" si="21477">IF(AD1140&gt;0,AD1140+1,IF(AE1138&lt;&gt;0,1,0))</f>
        <v>0</v>
      </c>
      <c r="AF1140" s="66">
        <f t="shared" ref="AF1140" si="21478">IF(AE1140&gt;0,AE1140+1,IF(AF1138&lt;&gt;0,1,0))</f>
        <v>0</v>
      </c>
      <c r="AG1140" s="66">
        <f t="shared" ref="AG1140" si="21479">IF(AF1140&gt;0,AF1140+1,IF(AG1138&lt;&gt;0,1,0))</f>
        <v>0</v>
      </c>
      <c r="AH1140" s="66">
        <f t="shared" ref="AH1140" si="21480">IF(AG1140&gt;0,AG1140+1,IF(AH1138&lt;&gt;0,1,0))</f>
        <v>0</v>
      </c>
      <c r="AI1140" s="66">
        <f t="shared" ref="AI1140" si="21481">IF(AH1140&gt;0,AH1140+1,IF(AI1138&lt;&gt;0,1,0))</f>
        <v>0</v>
      </c>
      <c r="AJ1140" s="66">
        <f t="shared" ref="AJ1140" si="21482">IF(AI1140&gt;0,AI1140+1,IF(AJ1138&lt;&gt;0,1,0))</f>
        <v>0</v>
      </c>
      <c r="AK1140" s="66">
        <f t="shared" ref="AK1140" si="21483">IF(AJ1140&gt;0,AJ1140+1,IF(AK1138&lt;&gt;0,1,0))</f>
        <v>0</v>
      </c>
      <c r="AL1140" s="66">
        <f t="shared" ref="AL1140" si="21484">IF(AK1140&gt;0,AK1140+1,IF(AL1138&lt;&gt;0,1,0))</f>
        <v>0</v>
      </c>
      <c r="AM1140" s="66">
        <f t="shared" ref="AM1140" si="21485">IF(AL1140&gt;0,AL1140+1,IF(AM1138&lt;&gt;0,1,0))</f>
        <v>0</v>
      </c>
      <c r="AN1140" s="66">
        <f t="shared" ref="AN1140" si="21486">IF(AM1140&gt;0,AM1140+1,IF(AN1138&lt;&gt;0,1,0))</f>
        <v>0</v>
      </c>
      <c r="AO1140" s="66">
        <f t="shared" ref="AO1140" si="21487">IF(AN1140&gt;0,AN1140+1,IF(AO1138&lt;&gt;0,1,0))</f>
        <v>0</v>
      </c>
      <c r="AP1140" s="66">
        <f t="shared" ref="AP1140" si="21488">IF(AO1140&gt;0,AO1140+1,IF(AP1138&lt;&gt;0,1,0))</f>
        <v>0</v>
      </c>
      <c r="AQ1140" s="66">
        <f t="shared" ref="AQ1140" si="21489">IF(AP1140&gt;0,AP1140+1,IF(AQ1138&lt;&gt;0,1,0))</f>
        <v>0</v>
      </c>
      <c r="AR1140" s="66">
        <f t="shared" ref="AR1140" si="21490">IF(AQ1140&gt;0,AQ1140+1,IF(AR1138&lt;&gt;0,1,0))</f>
        <v>0</v>
      </c>
      <c r="AS1140" s="66">
        <f t="shared" ref="AS1140" si="21491">IF(AR1140&gt;0,AR1140+1,IF(AS1138&lt;&gt;0,1,0))</f>
        <v>0</v>
      </c>
      <c r="AT1140" s="66">
        <f t="shared" ref="AT1140" si="21492">IF(AS1140&gt;0,AS1140+1,IF(AT1138&lt;&gt;0,1,0))</f>
        <v>0</v>
      </c>
      <c r="AU1140" s="66">
        <f t="shared" ref="AU1140" si="21493">IF(AT1140&gt;0,AT1140+1,IF(AU1138&lt;&gt;0,1,0))</f>
        <v>0</v>
      </c>
      <c r="AV1140" s="66">
        <f t="shared" ref="AV1140" si="21494">IF(AU1140&gt;0,AU1140+1,IF(AV1138&lt;&gt;0,1,0))</f>
        <v>0</v>
      </c>
      <c r="AW1140" s="66">
        <f t="shared" ref="AW1140" si="21495">IF(AV1140&gt;0,AV1140+1,IF(AW1138&lt;&gt;0,1,0))</f>
        <v>0</v>
      </c>
      <c r="AX1140" s="66">
        <f t="shared" ref="AX1140" si="21496">IF(AW1140&gt;0,AW1140+1,IF(AX1138&lt;&gt;0,1,0))</f>
        <v>0</v>
      </c>
      <c r="AY1140" s="66">
        <f t="shared" ref="AY1140" si="21497">IF(AX1140&gt;0,AX1140+1,IF(AY1138&lt;&gt;0,1,0))</f>
        <v>0</v>
      </c>
      <c r="AZ1140" s="66">
        <f t="shared" ref="AZ1140" si="21498">IF(AY1140&gt;0,AY1140+1,IF(AZ1138&lt;&gt;0,1,0))</f>
        <v>0</v>
      </c>
      <c r="BA1140" s="66">
        <f t="shared" ref="BA1140" si="21499">IF(AZ1140&gt;0,AZ1140+1,IF(BA1138&lt;&gt;0,1,0))</f>
        <v>0</v>
      </c>
      <c r="BB1140" s="66">
        <f t="shared" ref="BB1140" si="21500">IF(BA1140&gt;0,BA1140+1,IF(BB1138&lt;&gt;0,1,0))</f>
        <v>0</v>
      </c>
      <c r="BC1140" s="66">
        <f t="shared" ref="BC1140" si="21501">IF(BB1140&gt;0,BB1140+1,IF(BC1138&lt;&gt;0,1,0))</f>
        <v>0</v>
      </c>
      <c r="BD1140" s="66">
        <f t="shared" ref="BD1140" si="21502">IF(BC1140&gt;0,BC1140+1,IF(BD1138&lt;&gt;0,1,0))</f>
        <v>0</v>
      </c>
      <c r="BE1140" s="66">
        <f t="shared" ref="BE1140" si="21503">IF(BD1140&gt;0,BD1140+1,IF(BE1138&lt;&gt;0,1,0))</f>
        <v>0</v>
      </c>
      <c r="BF1140" s="66">
        <f t="shared" ref="BF1140" si="21504">IF(BE1140&gt;0,BE1140+1,IF(BF1138&lt;&gt;0,1,0))</f>
        <v>0</v>
      </c>
      <c r="BG1140" s="66">
        <f t="shared" ref="BG1140" si="21505">IF(BF1140&gt;0,BF1140+1,IF(BG1138&lt;&gt;0,1,0))</f>
        <v>0</v>
      </c>
      <c r="BH1140" s="66">
        <f t="shared" ref="BH1140" si="21506">IF(BG1140&gt;0,BG1140+1,IF(BH1138&lt;&gt;0,1,0))</f>
        <v>0</v>
      </c>
      <c r="BI1140" s="66">
        <f t="shared" ref="BI1140" si="21507">IF(BH1140&gt;0,BH1140+1,IF(BI1138&lt;&gt;0,1,0))</f>
        <v>0</v>
      </c>
      <c r="BJ1140" s="66">
        <f t="shared" ref="BJ1140" si="21508">IF(BI1140&gt;0,BI1140+1,IF(BJ1138&lt;&gt;0,1,0))</f>
        <v>0</v>
      </c>
      <c r="BK1140" s="66">
        <f t="shared" ref="BK1140" si="21509">IF(BJ1140&gt;0,BJ1140+1,IF(BK1138&lt;&gt;0,1,0))</f>
        <v>0</v>
      </c>
      <c r="BL1140" s="66">
        <f t="shared" ref="BL1140" si="21510">IF(BK1140&gt;0,BK1140+1,IF(BL1138&lt;&gt;0,1,0))</f>
        <v>0</v>
      </c>
      <c r="BM1140" s="66">
        <f t="shared" ref="BM1140" si="21511">IF(BL1140&gt;0,BL1140+1,IF(BM1138&lt;&gt;0,1,0))</f>
        <v>0</v>
      </c>
      <c r="BN1140" s="362"/>
      <c r="BO1140" s="364"/>
      <c r="BP1140" s="366"/>
      <c r="BQ1140" s="366"/>
      <c r="BR1140" s="106"/>
      <c r="BS1140" s="106"/>
      <c r="BT1140" s="106"/>
      <c r="BU1140" s="106"/>
      <c r="BV1140" s="106"/>
      <c r="BW1140" s="106"/>
      <c r="BX1140" s="106"/>
      <c r="BY1140" s="106"/>
      <c r="BZ1140" s="106"/>
      <c r="CA1140" s="106"/>
      <c r="CB1140" s="106"/>
      <c r="CC1140" s="106"/>
      <c r="CD1140" s="106"/>
      <c r="CE1140" s="106"/>
      <c r="CF1140" s="106"/>
      <c r="CG1140" s="106"/>
    </row>
    <row r="1141" spans="1:85" s="245" customFormat="1" ht="14.5" hidden="1" customHeight="1" x14ac:dyDescent="0.35">
      <c r="A1141" s="243"/>
      <c r="B1141" s="128"/>
      <c r="C1141" s="80"/>
      <c r="D1141" s="80"/>
      <c r="E1141" s="80"/>
      <c r="F1141" s="80"/>
      <c r="G1141" s="80"/>
      <c r="H1141" s="80"/>
      <c r="I1141" s="80"/>
      <c r="J1141" s="80"/>
      <c r="K1141" s="80"/>
      <c r="L1141" s="80"/>
      <c r="M1141" s="64"/>
      <c r="N1141" s="7"/>
      <c r="O1141" s="192"/>
      <c r="P1141" s="106"/>
      <c r="Q1141" s="65" t="s">
        <v>131</v>
      </c>
      <c r="R1141" s="66">
        <f>R1140</f>
        <v>0</v>
      </c>
      <c r="S1141" s="66">
        <f>IF(S1140=0,0,IF(OR(R1141=0,R1141=12),1,R1141+1))</f>
        <v>0</v>
      </c>
      <c r="T1141" s="66">
        <f t="shared" ref="T1141" si="21512">IF(T1140=0,0,IF(OR(S1141=0,S1141=12),1,S1141+1))</f>
        <v>0</v>
      </c>
      <c r="U1141" s="66">
        <f t="shared" ref="U1141" si="21513">IF(U1140=0,0,IF(OR(T1141=0,T1141=12),1,T1141+1))</f>
        <v>0</v>
      </c>
      <c r="V1141" s="66">
        <f t="shared" ref="V1141" si="21514">IF(V1140=0,0,IF(OR(U1141=0,U1141=12),1,U1141+1))</f>
        <v>0</v>
      </c>
      <c r="W1141" s="66">
        <f t="shared" ref="W1141" si="21515">IF(W1140=0,0,IF(OR(V1141=0,V1141=12),1,V1141+1))</f>
        <v>0</v>
      </c>
      <c r="X1141" s="66">
        <f t="shared" ref="X1141" si="21516">IF(X1140=0,0,IF(OR(W1141=0,W1141=12),1,W1141+1))</f>
        <v>0</v>
      </c>
      <c r="Y1141" s="66">
        <f t="shared" ref="Y1141" si="21517">IF(Y1140=0,0,IF(OR(X1141=0,X1141=12),1,X1141+1))</f>
        <v>0</v>
      </c>
      <c r="Z1141" s="66">
        <f t="shared" ref="Z1141" si="21518">IF(Z1140=0,0,IF(OR(Y1141=0,Y1141=12),1,Y1141+1))</f>
        <v>0</v>
      </c>
      <c r="AA1141" s="66">
        <f t="shared" ref="AA1141" si="21519">IF(AA1140=0,0,IF(OR(Z1141=0,Z1141=12),1,Z1141+1))</f>
        <v>0</v>
      </c>
      <c r="AB1141" s="66">
        <f t="shared" ref="AB1141" si="21520">IF(AB1140=0,0,IF(OR(AA1141=0,AA1141=12),1,AA1141+1))</f>
        <v>0</v>
      </c>
      <c r="AC1141" s="66">
        <f t="shared" ref="AC1141" si="21521">IF(AC1140=0,0,IF(OR(AB1141=0,AB1141=12),1,AB1141+1))</f>
        <v>0</v>
      </c>
      <c r="AD1141" s="66">
        <f t="shared" ref="AD1141" si="21522">IF(AD1140=0,0,IF(OR(AC1141=0,AC1141=12),1,AC1141+1))</f>
        <v>0</v>
      </c>
      <c r="AE1141" s="66">
        <f t="shared" ref="AE1141" si="21523">IF(AE1140=0,0,IF(OR(AD1141=0,AD1141=12),1,AD1141+1))</f>
        <v>0</v>
      </c>
      <c r="AF1141" s="66">
        <f t="shared" ref="AF1141" si="21524">IF(AF1140=0,0,IF(OR(AE1141=0,AE1141=12),1,AE1141+1))</f>
        <v>0</v>
      </c>
      <c r="AG1141" s="66">
        <f t="shared" ref="AG1141" si="21525">IF(AG1140=0,0,IF(OR(AF1141=0,AF1141=12),1,AF1141+1))</f>
        <v>0</v>
      </c>
      <c r="AH1141" s="66">
        <f t="shared" ref="AH1141" si="21526">IF(AH1140=0,0,IF(OR(AG1141=0,AG1141=12),1,AG1141+1))</f>
        <v>0</v>
      </c>
      <c r="AI1141" s="66">
        <f t="shared" ref="AI1141" si="21527">IF(AI1140=0,0,IF(OR(AH1141=0,AH1141=12),1,AH1141+1))</f>
        <v>0</v>
      </c>
      <c r="AJ1141" s="66">
        <f t="shared" ref="AJ1141" si="21528">IF(AJ1140=0,0,IF(OR(AI1141=0,AI1141=12),1,AI1141+1))</f>
        <v>0</v>
      </c>
      <c r="AK1141" s="66">
        <f t="shared" ref="AK1141" si="21529">IF(AK1140=0,0,IF(OR(AJ1141=0,AJ1141=12),1,AJ1141+1))</f>
        <v>0</v>
      </c>
      <c r="AL1141" s="66">
        <f t="shared" ref="AL1141" si="21530">IF(AL1140=0,0,IF(OR(AK1141=0,AK1141=12),1,AK1141+1))</f>
        <v>0</v>
      </c>
      <c r="AM1141" s="66">
        <f t="shared" ref="AM1141" si="21531">IF(AM1140=0,0,IF(OR(AL1141=0,AL1141=12),1,AL1141+1))</f>
        <v>0</v>
      </c>
      <c r="AN1141" s="66">
        <f t="shared" ref="AN1141" si="21532">IF(AN1140=0,0,IF(OR(AM1141=0,AM1141=12),1,AM1141+1))</f>
        <v>0</v>
      </c>
      <c r="AO1141" s="66">
        <f t="shared" ref="AO1141" si="21533">IF(AO1140=0,0,IF(OR(AN1141=0,AN1141=12),1,AN1141+1))</f>
        <v>0</v>
      </c>
      <c r="AP1141" s="66">
        <f t="shared" ref="AP1141" si="21534">IF(AP1140=0,0,IF(OR(AO1141=0,AO1141=12),1,AO1141+1))</f>
        <v>0</v>
      </c>
      <c r="AQ1141" s="66">
        <f t="shared" ref="AQ1141" si="21535">IF(AQ1140=0,0,IF(OR(AP1141=0,AP1141=12),1,AP1141+1))</f>
        <v>0</v>
      </c>
      <c r="AR1141" s="66">
        <f t="shared" ref="AR1141" si="21536">IF(AR1140=0,0,IF(OR(AQ1141=0,AQ1141=12),1,AQ1141+1))</f>
        <v>0</v>
      </c>
      <c r="AS1141" s="66">
        <f t="shared" ref="AS1141" si="21537">IF(AS1140=0,0,IF(OR(AR1141=0,AR1141=12),1,AR1141+1))</f>
        <v>0</v>
      </c>
      <c r="AT1141" s="66">
        <f t="shared" ref="AT1141" si="21538">IF(AT1140=0,0,IF(OR(AS1141=0,AS1141=12),1,AS1141+1))</f>
        <v>0</v>
      </c>
      <c r="AU1141" s="66">
        <f t="shared" ref="AU1141" si="21539">IF(AU1140=0,0,IF(OR(AT1141=0,AT1141=12),1,AT1141+1))</f>
        <v>0</v>
      </c>
      <c r="AV1141" s="66">
        <f t="shared" ref="AV1141" si="21540">IF(AV1140=0,0,IF(OR(AU1141=0,AU1141=12),1,AU1141+1))</f>
        <v>0</v>
      </c>
      <c r="AW1141" s="66">
        <f t="shared" ref="AW1141" si="21541">IF(AW1140=0,0,IF(OR(AV1141=0,AV1141=12),1,AV1141+1))</f>
        <v>0</v>
      </c>
      <c r="AX1141" s="66">
        <f t="shared" ref="AX1141" si="21542">IF(AX1140=0,0,IF(OR(AW1141=0,AW1141=12),1,AW1141+1))</f>
        <v>0</v>
      </c>
      <c r="AY1141" s="66">
        <f t="shared" ref="AY1141" si="21543">IF(AY1140=0,0,IF(OR(AX1141=0,AX1141=12),1,AX1141+1))</f>
        <v>0</v>
      </c>
      <c r="AZ1141" s="66">
        <f t="shared" ref="AZ1141" si="21544">IF(AZ1140=0,0,IF(OR(AY1141=0,AY1141=12),1,AY1141+1))</f>
        <v>0</v>
      </c>
      <c r="BA1141" s="66">
        <f t="shared" ref="BA1141" si="21545">IF(BA1140=0,0,IF(OR(AZ1141=0,AZ1141=12),1,AZ1141+1))</f>
        <v>0</v>
      </c>
      <c r="BB1141" s="66">
        <f t="shared" ref="BB1141" si="21546">IF(BB1140=0,0,IF(OR(BA1141=0,BA1141=12),1,BA1141+1))</f>
        <v>0</v>
      </c>
      <c r="BC1141" s="66">
        <f t="shared" ref="BC1141" si="21547">IF(BC1140=0,0,IF(OR(BB1141=0,BB1141=12),1,BB1141+1))</f>
        <v>0</v>
      </c>
      <c r="BD1141" s="66">
        <f t="shared" ref="BD1141" si="21548">IF(BD1140=0,0,IF(OR(BC1141=0,BC1141=12),1,BC1141+1))</f>
        <v>0</v>
      </c>
      <c r="BE1141" s="66">
        <f t="shared" ref="BE1141" si="21549">IF(BE1140=0,0,IF(OR(BD1141=0,BD1141=12),1,BD1141+1))</f>
        <v>0</v>
      </c>
      <c r="BF1141" s="66">
        <f t="shared" ref="BF1141" si="21550">IF(BF1140=0,0,IF(OR(BE1141=0,BE1141=12),1,BE1141+1))</f>
        <v>0</v>
      </c>
      <c r="BG1141" s="66">
        <f t="shared" ref="BG1141" si="21551">IF(BG1140=0,0,IF(OR(BF1141=0,BF1141=12),1,BF1141+1))</f>
        <v>0</v>
      </c>
      <c r="BH1141" s="66">
        <f t="shared" ref="BH1141" si="21552">IF(BH1140=0,0,IF(OR(BG1141=0,BG1141=12),1,BG1141+1))</f>
        <v>0</v>
      </c>
      <c r="BI1141" s="66">
        <f t="shared" ref="BI1141" si="21553">IF(BI1140=0,0,IF(OR(BH1141=0,BH1141=12),1,BH1141+1))</f>
        <v>0</v>
      </c>
      <c r="BJ1141" s="66">
        <f t="shared" ref="BJ1141" si="21554">IF(BJ1140=0,0,IF(OR(BI1141=0,BI1141=12),1,BI1141+1))</f>
        <v>0</v>
      </c>
      <c r="BK1141" s="66">
        <f t="shared" ref="BK1141" si="21555">IF(BK1140=0,0,IF(OR(BJ1141=0,BJ1141=12),1,BJ1141+1))</f>
        <v>0</v>
      </c>
      <c r="BL1141" s="66">
        <f t="shared" ref="BL1141" si="21556">IF(BL1140=0,0,IF(OR(BK1141=0,BK1141=12),1,BK1141+1))</f>
        <v>0</v>
      </c>
      <c r="BM1141" s="66">
        <f t="shared" ref="BM1141" si="21557">IF(BM1140=0,0,IF(OR(BL1141=0,BL1141=12),1,BL1141+1))</f>
        <v>0</v>
      </c>
      <c r="BN1141" s="362"/>
      <c r="BO1141" s="364"/>
      <c r="BP1141" s="366"/>
      <c r="BQ1141" s="366"/>
      <c r="BR1141" s="106"/>
      <c r="BS1141" s="106"/>
      <c r="BT1141" s="106"/>
      <c r="BU1141" s="106"/>
      <c r="BV1141" s="106"/>
      <c r="BW1141" s="106"/>
      <c r="BX1141" s="106"/>
      <c r="BY1141" s="106"/>
      <c r="BZ1141" s="106"/>
      <c r="CA1141" s="106"/>
      <c r="CB1141" s="106"/>
      <c r="CC1141" s="106"/>
      <c r="CD1141" s="106"/>
      <c r="CE1141" s="106"/>
      <c r="CF1141" s="106"/>
      <c r="CG1141" s="106"/>
    </row>
    <row r="1142" spans="1:85" s="245" customFormat="1" ht="43.5" x14ac:dyDescent="0.35">
      <c r="A1142" s="243"/>
      <c r="B1142" s="128"/>
      <c r="C1142" s="80"/>
      <c r="D1142" s="80"/>
      <c r="E1142" s="80"/>
      <c r="F1142" s="80"/>
      <c r="G1142" s="80"/>
      <c r="H1142" s="80"/>
      <c r="I1142" s="80"/>
      <c r="J1142" s="80"/>
      <c r="K1142" s="80"/>
      <c r="L1142" s="80"/>
      <c r="M1142" s="64"/>
      <c r="N1142" s="7"/>
      <c r="O1142" s="192"/>
      <c r="P1142" s="106"/>
      <c r="Q1142" s="63" t="s">
        <v>237</v>
      </c>
      <c r="R1142" s="68">
        <f>IF(R1141&gt;0,IF(R1145&gt;$L1138,$L1138,R1145),0)</f>
        <v>0</v>
      </c>
      <c r="S1142" s="68">
        <f>IF(S1141&gt;0,IF((SUMIFS($R1144:R1144,$R1141:R1141,12)+IF(R1141=12,0,R1142)+S1145)&gt;=$L1138,$L1138-FLOOR(SUMIFS($R1144:R1144,$R1141:R1141,12),1),IF(S1141=1,S1145,S1145+R1142)),0)</f>
        <v>0</v>
      </c>
      <c r="T1142" s="68">
        <f>IF(T1141&gt;0,IF((SUMIFS($R1144:S1144,$R1141:S1141,12)+IF(S1141=12,0,S1142)+T1145)&gt;=$L1138,$L1138-FLOOR(SUMIFS($R1144:S1144,$R1141:S1141,12),1),IF(T1141=1,T1145,T1145+S1142)),0)</f>
        <v>0</v>
      </c>
      <c r="U1142" s="68">
        <f>IF(U1141&gt;0,IF((SUMIFS($R1144:T1144,$R1141:T1141,12)+IF(T1141=12,0,T1142)+U1145)&gt;=$L1138,$L1138-FLOOR(SUMIFS($R1144:T1144,$R1141:T1141,12),1),IF(U1141=1,U1145,U1145+T1142)),0)</f>
        <v>0</v>
      </c>
      <c r="V1142" s="68">
        <f>IF(V1141&gt;0,IF((SUMIFS($R1144:U1144,$R1141:U1141,12)+IF(U1141=12,0,U1142)+V1145)&gt;=$L1138,$L1138-FLOOR(SUMIFS($R1144:U1144,$R1141:U1141,12),1),IF(V1141=1,V1145,V1145+U1142)),0)</f>
        <v>0</v>
      </c>
      <c r="W1142" s="68">
        <f>IF(W1141&gt;0,IF((SUMIFS($R1144:V1144,$R1141:V1141,12)+IF(V1141=12,0,V1142)+W1145)&gt;=$L1138,$L1138-FLOOR(SUMIFS($R1144:V1144,$R1141:V1141,12),1),IF(W1141=1,W1145,W1145+V1142)),0)</f>
        <v>0</v>
      </c>
      <c r="X1142" s="68">
        <f>IF(X1141&gt;0,IF((SUMIFS($R1144:W1144,$R1141:W1141,12)+IF(W1141=12,0,W1142)+X1145)&gt;=$L1138,$L1138-FLOOR(SUMIFS($R1144:W1144,$R1141:W1141,12),1),IF(X1141=1,X1145,X1145+W1142)),0)</f>
        <v>0</v>
      </c>
      <c r="Y1142" s="68">
        <f>IF(Y1141&gt;0,IF((SUMIFS($R1144:X1144,$R1141:X1141,12)+IF(X1141=12,0,X1142)+Y1145)&gt;=$L1138,$L1138-FLOOR(SUMIFS($R1144:X1144,$R1141:X1141,12),1),IF(Y1141=1,Y1145,Y1145+X1142)),0)</f>
        <v>0</v>
      </c>
      <c r="Z1142" s="68">
        <f>IF(Z1141&gt;0,IF((SUMIFS($R1144:Y1144,$R1141:Y1141,12)+IF(Y1141=12,0,Y1142)+Z1145)&gt;=$L1138,$L1138-FLOOR(SUMIFS($R1144:Y1144,$R1141:Y1141,12),1),IF(Z1141=1,Z1145,Z1145+Y1142)),0)</f>
        <v>0</v>
      </c>
      <c r="AA1142" s="68">
        <f>IF(AA1141&gt;0,IF((SUMIFS($R1144:Z1144,$R1141:Z1141,12)+IF(Z1141=12,0,Z1142)+AA1145)&gt;=$L1138,$L1138-FLOOR(SUMIFS($R1144:Z1144,$R1141:Z1141,12),1),IF(AA1141=1,AA1145,AA1145+Z1142)),0)</f>
        <v>0</v>
      </c>
      <c r="AB1142" s="68">
        <f>IF(AB1141&gt;0,IF((SUMIFS($R1144:AA1144,$R1141:AA1141,12)+IF(AA1141=12,0,AA1142)+AB1145)&gt;=$L1138,$L1138-FLOOR(SUMIFS($R1144:AA1144,$R1141:AA1141,12),1),IF(AB1141=1,AB1145,AB1145+AA1142)),0)</f>
        <v>0</v>
      </c>
      <c r="AC1142" s="68">
        <f>IF(AC1141&gt;0,IF((SUMIFS($R1144:AB1144,$R1141:AB1141,12)+IF(AB1141=12,0,AB1142)+AC1145)&gt;=$L1138,$L1138-FLOOR(SUMIFS($R1144:AB1144,$R1141:AB1141,12),1),IF(AC1141=1,AC1145,AC1145+AB1142)),0)</f>
        <v>0</v>
      </c>
      <c r="AD1142" s="68">
        <f>IF(AD1141&gt;0,IF((SUMIFS($R1144:AC1144,$R1141:AC1141,12)+IF(AC1141=12,0,AC1142)+AD1145)&gt;=$L1138,$L1138-FLOOR(SUMIFS($R1144:AC1144,$R1141:AC1141,12),1),IF(AD1141=1,AD1145,AD1145+AC1142)),0)</f>
        <v>0</v>
      </c>
      <c r="AE1142" s="68">
        <f>IF(AE1141&gt;0,IF((SUMIFS($R1144:AD1144,$R1141:AD1141,12)+IF(AD1141=12,0,AD1142)+AE1145)&gt;=$L1138,$L1138-FLOOR(SUMIFS($R1144:AD1144,$R1141:AD1141,12),1),IF(AE1141=1,AE1145,AE1145+AD1142)),0)</f>
        <v>0</v>
      </c>
      <c r="AF1142" s="68">
        <f>IF(AF1141&gt;0,IF((SUMIFS($R1144:AE1144,$R1141:AE1141,12)+IF(AE1141=12,0,AE1142)+AF1145)&gt;=$L1138,$L1138-FLOOR(SUMIFS($R1144:AE1144,$R1141:AE1141,12),1),IF(AF1141=1,AF1145,AF1145+AE1142)),0)</f>
        <v>0</v>
      </c>
      <c r="AG1142" s="68">
        <f>IF(AG1141&gt;0,IF((SUMIFS($R1144:AF1144,$R1141:AF1141,12)+IF(AF1141=12,0,AF1142)+AG1145)&gt;=$L1138,$L1138-FLOOR(SUMIFS($R1144:AF1144,$R1141:AF1141,12),1),IF(AG1141=1,AG1145,AG1145+AF1142)),0)</f>
        <v>0</v>
      </c>
      <c r="AH1142" s="68">
        <f>IF(AH1141&gt;0,IF((SUMIFS($R1144:AG1144,$R1141:AG1141,12)+IF(AG1141=12,0,AG1142)+AH1145)&gt;=$L1138,$L1138-FLOOR(SUMIFS($R1144:AG1144,$R1141:AG1141,12),1),IF(AH1141=1,AH1145,AH1145+AG1142)),0)</f>
        <v>0</v>
      </c>
      <c r="AI1142" s="68">
        <f>IF(AI1141&gt;0,IF((SUMIFS($R1144:AH1144,$R1141:AH1141,12)+IF(AH1141=12,0,AH1142)+AI1145)&gt;=$L1138,$L1138-FLOOR(SUMIFS($R1144:AH1144,$R1141:AH1141,12),1),IF(AI1141=1,AI1145,AI1145+AH1142)),0)</f>
        <v>0</v>
      </c>
      <c r="AJ1142" s="68">
        <f>IF(AJ1141&gt;0,IF((SUMIFS($R1144:AI1144,$R1141:AI1141,12)+IF(AI1141=12,0,AI1142)+AJ1145)&gt;=$L1138,$L1138-FLOOR(SUMIFS($R1144:AI1144,$R1141:AI1141,12),1),IF(AJ1141=1,AJ1145,AJ1145+AI1142)),0)</f>
        <v>0</v>
      </c>
      <c r="AK1142" s="68">
        <f>IF(AK1141&gt;0,IF((SUMIFS($R1144:AJ1144,$R1141:AJ1141,12)+IF(AJ1141=12,0,AJ1142)+AK1145)&gt;=$L1138,$L1138-FLOOR(SUMIFS($R1144:AJ1144,$R1141:AJ1141,12),1),IF(AK1141=1,AK1145,AK1145+AJ1142)),0)</f>
        <v>0</v>
      </c>
      <c r="AL1142" s="68">
        <f>IF(AL1141&gt;0,IF((SUMIFS($R1144:AK1144,$R1141:AK1141,12)+IF(AK1141=12,0,AK1142)+AL1145)&gt;=$L1138,$L1138-FLOOR(SUMIFS($R1144:AK1144,$R1141:AK1141,12),1),IF(AL1141=1,AL1145,AL1145+AK1142)),0)</f>
        <v>0</v>
      </c>
      <c r="AM1142" s="68">
        <f>IF(AM1141&gt;0,IF((SUMIFS($R1144:AL1144,$R1141:AL1141,12)+IF(AL1141=12,0,AL1142)+AM1145)&gt;=$L1138,$L1138-FLOOR(SUMIFS($R1144:AL1144,$R1141:AL1141,12),1),IF(AM1141=1,AM1145,AM1145+AL1142)),0)</f>
        <v>0</v>
      </c>
      <c r="AN1142" s="68">
        <f>IF(AN1141&gt;0,IF((SUMIFS($R1144:AM1144,$R1141:AM1141,12)+IF(AM1141=12,0,AM1142)+AN1145)&gt;=$L1138,$L1138-FLOOR(SUMIFS($R1144:AM1144,$R1141:AM1141,12),1),IF(AN1141=1,AN1145,AN1145+AM1142)),0)</f>
        <v>0</v>
      </c>
      <c r="AO1142" s="68">
        <f>IF(AO1141&gt;0,IF((SUMIFS($R1144:AN1144,$R1141:AN1141,12)+IF(AN1141=12,0,AN1142)+AO1145)&gt;=$L1138,$L1138-FLOOR(SUMIFS($R1144:AN1144,$R1141:AN1141,12),1),IF(AO1141=1,AO1145,AO1145+AN1142)),0)</f>
        <v>0</v>
      </c>
      <c r="AP1142" s="68">
        <f>IF(AP1141&gt;0,IF((SUMIFS($R1144:AO1144,$R1141:AO1141,12)+IF(AO1141=12,0,AO1142)+AP1145)&gt;=$L1138,$L1138-FLOOR(SUMIFS($R1144:AO1144,$R1141:AO1141,12),1),IF(AP1141=1,AP1145,AP1145+AO1142)),0)</f>
        <v>0</v>
      </c>
      <c r="AQ1142" s="68">
        <f>IF(AQ1141&gt;0,IF((SUMIFS($R1144:AP1144,$R1141:AP1141,12)+IF(AP1141=12,0,AP1142)+AQ1145)&gt;=$L1138,$L1138-FLOOR(SUMIFS($R1144:AP1144,$R1141:AP1141,12),1),IF(AQ1141=1,AQ1145,AQ1145+AP1142)),0)</f>
        <v>0</v>
      </c>
      <c r="AR1142" s="68">
        <f>IF(AR1141&gt;0,IF((SUMIFS($R1144:AQ1144,$R1141:AQ1141,12)+IF(AQ1141=12,0,AQ1142)+AR1145)&gt;=$L1138,$L1138-FLOOR(SUMIFS($R1144:AQ1144,$R1141:AQ1141,12),1),IF(AR1141=1,AR1145,AR1145+AQ1142)),0)</f>
        <v>0</v>
      </c>
      <c r="AS1142" s="68">
        <f>IF(AS1141&gt;0,IF((SUMIFS($R1144:AR1144,$R1141:AR1141,12)+IF(AR1141=12,0,AR1142)+AS1145)&gt;=$L1138,$L1138-FLOOR(SUMIFS($R1144:AR1144,$R1141:AR1141,12),1),IF(AS1141=1,AS1145,AS1145+AR1142)),0)</f>
        <v>0</v>
      </c>
      <c r="AT1142" s="68">
        <f>IF(AT1141&gt;0,IF((SUMIFS($R1144:AS1144,$R1141:AS1141,12)+IF(AS1141=12,0,AS1142)+AT1145)&gt;=$L1138,$L1138-FLOOR(SUMIFS($R1144:AS1144,$R1141:AS1141,12),1),IF(AT1141=1,AT1145,AT1145+AS1142)),0)</f>
        <v>0</v>
      </c>
      <c r="AU1142" s="68">
        <f>IF(AU1141&gt;0,IF((SUMIFS($R1144:AT1144,$R1141:AT1141,12)+IF(AT1141=12,0,AT1142)+AU1145)&gt;=$L1138,$L1138-FLOOR(SUMIFS($R1144:AT1144,$R1141:AT1141,12),1),IF(AU1141=1,AU1145,AU1145+AT1142)),0)</f>
        <v>0</v>
      </c>
      <c r="AV1142" s="68">
        <f>IF(AV1141&gt;0,IF((SUMIFS($R1144:AU1144,$R1141:AU1141,12)+IF(AU1141=12,0,AU1142)+AV1145)&gt;=$L1138,$L1138-FLOOR(SUMIFS($R1144:AU1144,$R1141:AU1141,12),1),IF(AV1141=1,AV1145,AV1145+AU1142)),0)</f>
        <v>0</v>
      </c>
      <c r="AW1142" s="68">
        <f>IF(AW1141&gt;0,IF((SUMIFS($R1144:AV1144,$R1141:AV1141,12)+IF(AV1141=12,0,AV1142)+AW1145)&gt;=$L1138,$L1138-FLOOR(SUMIFS($R1144:AV1144,$R1141:AV1141,12),1),IF(AW1141=1,AW1145,AW1145+AV1142)),0)</f>
        <v>0</v>
      </c>
      <c r="AX1142" s="68">
        <f>IF(AX1141&gt;0,IF((SUMIFS($R1144:AW1144,$R1141:AW1141,12)+IF(AW1141=12,0,AW1142)+AX1145)&gt;=$L1138,$L1138-FLOOR(SUMIFS($R1144:AW1144,$R1141:AW1141,12),1),IF(AX1141=1,AX1145,AX1145+AW1142)),0)</f>
        <v>0</v>
      </c>
      <c r="AY1142" s="68">
        <f>IF(AY1141&gt;0,IF((SUMIFS($R1144:AX1144,$R1141:AX1141,12)+IF(AX1141=12,0,AX1142)+AY1145)&gt;=$L1138,$L1138-FLOOR(SUMIFS($R1144:AX1144,$R1141:AX1141,12),1),IF(AY1141=1,AY1145,AY1145+AX1142)),0)</f>
        <v>0</v>
      </c>
      <c r="AZ1142" s="68">
        <f>IF(AZ1141&gt;0,IF((SUMIFS($R1144:AY1144,$R1141:AY1141,12)+IF(AY1141=12,0,AY1142)+AZ1145)&gt;=$L1138,$L1138-FLOOR(SUMIFS($R1144:AY1144,$R1141:AY1141,12),1),IF(AZ1141=1,AZ1145,AZ1145+AY1142)),0)</f>
        <v>0</v>
      </c>
      <c r="BA1142" s="68">
        <f>IF(BA1141&gt;0,IF((SUMIFS($R1144:AZ1144,$R1141:AZ1141,12)+IF(AZ1141=12,0,AZ1142)+BA1145)&gt;=$L1138,$L1138-FLOOR(SUMIFS($R1144:AZ1144,$R1141:AZ1141,12),1),IF(BA1141=1,BA1145,BA1145+AZ1142)),0)</f>
        <v>0</v>
      </c>
      <c r="BB1142" s="68">
        <f>IF(BB1141&gt;0,IF((SUMIFS($R1144:BA1144,$R1141:BA1141,12)+IF(BA1141=12,0,BA1142)+BB1145)&gt;=$L1138,$L1138-FLOOR(SUMIFS($R1144:BA1144,$R1141:BA1141,12),1),IF(BB1141=1,BB1145,BB1145+BA1142)),0)</f>
        <v>0</v>
      </c>
      <c r="BC1142" s="68">
        <f>IF(BC1141&gt;0,IF((SUMIFS($R1144:BB1144,$R1141:BB1141,12)+IF(BB1141=12,0,BB1142)+BC1145)&gt;=$L1138,$L1138-FLOOR(SUMIFS($R1144:BB1144,$R1141:BB1141,12),1),IF(BC1141=1,BC1145,BC1145+BB1142)),0)</f>
        <v>0</v>
      </c>
      <c r="BD1142" s="68">
        <f>IF(BD1141&gt;0,IF((SUMIFS($R1144:BC1144,$R1141:BC1141,12)+IF(BC1141=12,0,BC1142)+BD1145)&gt;=$L1138,$L1138-FLOOR(SUMIFS($R1144:BC1144,$R1141:BC1141,12),1),IF(BD1141=1,BD1145,BD1145+BC1142)),0)</f>
        <v>0</v>
      </c>
      <c r="BE1142" s="68">
        <f>IF(BE1141&gt;0,IF((SUMIFS($R1144:BD1144,$R1141:BD1141,12)+IF(BD1141=12,0,BD1142)+BE1145)&gt;=$L1138,$L1138-FLOOR(SUMIFS($R1144:BD1144,$R1141:BD1141,12),1),IF(BE1141=1,BE1145,BE1145+BD1142)),0)</f>
        <v>0</v>
      </c>
      <c r="BF1142" s="68">
        <f>IF(BF1141&gt;0,IF((SUMIFS($R1144:BE1144,$R1141:BE1141,12)+IF(BE1141=12,0,BE1142)+BF1145)&gt;=$L1138,$L1138-FLOOR(SUMIFS($R1144:BE1144,$R1141:BE1141,12),1),IF(BF1141=1,BF1145,BF1145+BE1142)),0)</f>
        <v>0</v>
      </c>
      <c r="BG1142" s="68">
        <f>IF(BG1141&gt;0,IF((SUMIFS($R1144:BF1144,$R1141:BF1141,12)+IF(BF1141=12,0,BF1142)+BG1145)&gt;=$L1138,$L1138-FLOOR(SUMIFS($R1144:BF1144,$R1141:BF1141,12),1),IF(BG1141=1,BG1145,BG1145+BF1142)),0)</f>
        <v>0</v>
      </c>
      <c r="BH1142" s="68">
        <f>IF(BH1141&gt;0,IF((SUMIFS($R1144:BG1144,$R1141:BG1141,12)+IF(BG1141=12,0,BG1142)+BH1145)&gt;=$L1138,$L1138-FLOOR(SUMIFS($R1144:BG1144,$R1141:BG1141,12),1),IF(BH1141=1,BH1145,BH1145+BG1142)),0)</f>
        <v>0</v>
      </c>
      <c r="BI1142" s="68">
        <f>IF(BI1141&gt;0,IF((SUMIFS($R1144:BH1144,$R1141:BH1141,12)+IF(BH1141=12,0,BH1142)+BI1145)&gt;=$L1138,$L1138-FLOOR(SUMIFS($R1144:BH1144,$R1141:BH1141,12),1),IF(BI1141=1,BI1145,BI1145+BH1142)),0)</f>
        <v>0</v>
      </c>
      <c r="BJ1142" s="68">
        <f>IF(BJ1141&gt;0,IF((SUMIFS($R1144:BI1144,$R1141:BI1141,12)+IF(BI1141=12,0,BI1142)+BJ1145)&gt;=$L1138,$L1138-FLOOR(SUMIFS($R1144:BI1144,$R1141:BI1141,12),1),IF(BJ1141=1,BJ1145,BJ1145+BI1142)),0)</f>
        <v>0</v>
      </c>
      <c r="BK1142" s="68">
        <f>IF(BK1141&gt;0,IF((SUMIFS($R1144:BJ1144,$R1141:BJ1141,12)+IF(BJ1141=12,0,BJ1142)+BK1145)&gt;=$L1138,$L1138-FLOOR(SUMIFS($R1144:BJ1144,$R1141:BJ1141,12),1),IF(BK1141=1,BK1145,BK1145+BJ1142)),0)</f>
        <v>0</v>
      </c>
      <c r="BL1142" s="68">
        <f>IF(BL1141&gt;0,IF((SUMIFS($R1144:BK1144,$R1141:BK1141,12)+IF(BK1141=12,0,BK1142)+BL1145)&gt;=$L1138,$L1138-FLOOR(SUMIFS($R1144:BK1144,$R1141:BK1141,12),1),IF(BL1141=1,BL1145,BL1145+BK1142)),0)</f>
        <v>0</v>
      </c>
      <c r="BM1142" s="68">
        <f>IF(BM1141&gt;0,IF((SUMIFS($R1144:BL1144,$R1141:BL1141,12)+IF(BL1141=12,0,BL1142)+BM1145)&gt;=$L1138,$L1138-FLOOR(SUMIFS($R1144:BL1144,$R1141:BL1141,12),1),IF(BM1141=1,BM1145,BM1145+BL1142)),0)</f>
        <v>0</v>
      </c>
      <c r="BN1142" s="362"/>
      <c r="BO1142" s="364"/>
      <c r="BP1142" s="366"/>
      <c r="BQ1142" s="366"/>
      <c r="BR1142" s="106"/>
      <c r="BS1142" s="106"/>
      <c r="BT1142" s="106"/>
      <c r="BU1142" s="106"/>
      <c r="BV1142" s="106"/>
      <c r="BW1142" s="106"/>
      <c r="BX1142" s="106"/>
      <c r="BY1142" s="106"/>
      <c r="BZ1142" s="106"/>
      <c r="CA1142" s="106"/>
      <c r="CB1142" s="106"/>
      <c r="CC1142" s="106"/>
      <c r="CD1142" s="106"/>
      <c r="CE1142" s="106"/>
      <c r="CF1142" s="106"/>
      <c r="CG1142" s="106"/>
    </row>
    <row r="1143" spans="1:85" s="245" customFormat="1" ht="41.5" hidden="1" customHeight="1" x14ac:dyDescent="0.35">
      <c r="A1143" s="243"/>
      <c r="B1143" s="128"/>
      <c r="C1143" s="80"/>
      <c r="D1143" s="80"/>
      <c r="E1143" s="80"/>
      <c r="F1143" s="80"/>
      <c r="G1143" s="80"/>
      <c r="H1143" s="80"/>
      <c r="I1143" s="80"/>
      <c r="J1143" s="80"/>
      <c r="K1143" s="80"/>
      <c r="L1143" s="80"/>
      <c r="M1143" s="64"/>
      <c r="N1143" s="7"/>
      <c r="O1143" s="192"/>
      <c r="P1143" s="106"/>
      <c r="Q1143" s="65" t="s">
        <v>161</v>
      </c>
      <c r="R1143" s="67">
        <f>IF(R1138&gt;0,R1139,0)</f>
        <v>0</v>
      </c>
      <c r="S1143" s="67">
        <f t="shared" ref="S1143" si="21558">IF(S1138&gt;0,IF(S1141=1,S1139,S1139+R1143),R1143)</f>
        <v>0</v>
      </c>
      <c r="T1143" s="67">
        <f t="shared" ref="T1143" si="21559">IF(T1138&gt;0,IF(T1141=1,T1139,T1139+S1143),S1143)</f>
        <v>0</v>
      </c>
      <c r="U1143" s="67">
        <f t="shared" ref="U1143" si="21560">IF(U1138&gt;0,IF(U1141=1,U1139,U1139+T1143),T1143)</f>
        <v>0</v>
      </c>
      <c r="V1143" s="67">
        <f t="shared" ref="V1143" si="21561">IF(V1138&gt;0,IF(V1141=1,V1139,V1139+U1143),U1143)</f>
        <v>0</v>
      </c>
      <c r="W1143" s="67">
        <f t="shared" ref="W1143" si="21562">IF(W1138&gt;0,IF(W1141=1,W1139,W1139+V1143),V1143)</f>
        <v>0</v>
      </c>
      <c r="X1143" s="67">
        <f t="shared" ref="X1143" si="21563">IF(X1138&gt;0,IF(X1141=1,X1139,X1139+W1143),W1143)</f>
        <v>0</v>
      </c>
      <c r="Y1143" s="67">
        <f t="shared" ref="Y1143" si="21564">IF(Y1138&gt;0,IF(Y1141=1,Y1139,Y1139+X1143),X1143)</f>
        <v>0</v>
      </c>
      <c r="Z1143" s="67">
        <f t="shared" ref="Z1143" si="21565">IF(Z1138&gt;0,IF(Z1141=1,Z1139,Z1139+Y1143),Y1143)</f>
        <v>0</v>
      </c>
      <c r="AA1143" s="67">
        <f t="shared" ref="AA1143" si="21566">IF(AA1138&gt;0,IF(AA1141=1,AA1139,AA1139+Z1143),Z1143)</f>
        <v>0</v>
      </c>
      <c r="AB1143" s="67">
        <f t="shared" ref="AB1143" si="21567">IF(AB1138&gt;0,IF(AB1141=1,AB1139,AB1139+AA1143),AA1143)</f>
        <v>0</v>
      </c>
      <c r="AC1143" s="67">
        <f t="shared" ref="AC1143" si="21568">IF(AC1138&gt;0,IF(AC1141=1,AC1139,AC1139+AB1143),AB1143)</f>
        <v>0</v>
      </c>
      <c r="AD1143" s="67">
        <f t="shared" ref="AD1143" si="21569">IF(AD1138&gt;0,IF(AD1141=1,AD1139,AD1139+AC1143),AC1143)</f>
        <v>0</v>
      </c>
      <c r="AE1143" s="67">
        <f t="shared" ref="AE1143" si="21570">IF(AE1138&gt;0,IF(AE1141=1,AE1139,AE1139+AD1143),AD1143)</f>
        <v>0</v>
      </c>
      <c r="AF1143" s="67">
        <f t="shared" ref="AF1143" si="21571">IF(AF1138&gt;0,IF(AF1141=1,AF1139,AF1139+AE1143),AE1143)</f>
        <v>0</v>
      </c>
      <c r="AG1143" s="67">
        <f t="shared" ref="AG1143" si="21572">IF(AG1138&gt;0,IF(AG1141=1,AG1139,AG1139+AF1143),AF1143)</f>
        <v>0</v>
      </c>
      <c r="AH1143" s="67">
        <f t="shared" ref="AH1143" si="21573">IF(AH1138&gt;0,IF(AH1141=1,AH1139,AH1139+AG1143),AG1143)</f>
        <v>0</v>
      </c>
      <c r="AI1143" s="67">
        <f t="shared" ref="AI1143" si="21574">IF(AI1138&gt;0,IF(AI1141=1,AI1139,AI1139+AH1143),AH1143)</f>
        <v>0</v>
      </c>
      <c r="AJ1143" s="67">
        <f t="shared" ref="AJ1143" si="21575">IF(AJ1138&gt;0,IF(AJ1141=1,AJ1139,AJ1139+AI1143),AI1143)</f>
        <v>0</v>
      </c>
      <c r="AK1143" s="67">
        <f t="shared" ref="AK1143" si="21576">IF(AK1138&gt;0,IF(AK1141=1,AK1139,AK1139+AJ1143),AJ1143)</f>
        <v>0</v>
      </c>
      <c r="AL1143" s="67">
        <f t="shared" ref="AL1143" si="21577">IF(AL1138&gt;0,IF(AL1141=1,AL1139,AL1139+AK1143),AK1143)</f>
        <v>0</v>
      </c>
      <c r="AM1143" s="67">
        <f t="shared" ref="AM1143" si="21578">IF(AM1138&gt;0,IF(AM1141=1,AM1139,AM1139+AL1143),AL1143)</f>
        <v>0</v>
      </c>
      <c r="AN1143" s="67">
        <f t="shared" ref="AN1143" si="21579">IF(AN1138&gt;0,IF(AN1141=1,AN1139,AN1139+AM1143),AM1143)</f>
        <v>0</v>
      </c>
      <c r="AO1143" s="67">
        <f t="shared" ref="AO1143" si="21580">IF(AO1138&gt;0,IF(AO1141=1,AO1139,AO1139+AN1143),AN1143)</f>
        <v>0</v>
      </c>
      <c r="AP1143" s="67">
        <f t="shared" ref="AP1143" si="21581">IF(AP1138&gt;0,IF(AP1141=1,AP1139,AP1139+AO1143),AO1143)</f>
        <v>0</v>
      </c>
      <c r="AQ1143" s="67">
        <f t="shared" ref="AQ1143" si="21582">IF(AQ1138&gt;0,IF(AQ1141=1,AQ1139,AQ1139+AP1143),AP1143)</f>
        <v>0</v>
      </c>
      <c r="AR1143" s="67">
        <f t="shared" ref="AR1143" si="21583">IF(AR1138&gt;0,IF(AR1141=1,AR1139,AR1139+AQ1143),AQ1143)</f>
        <v>0</v>
      </c>
      <c r="AS1143" s="67">
        <f t="shared" ref="AS1143" si="21584">IF(AS1138&gt;0,IF(AS1141=1,AS1139,AS1139+AR1143),AR1143)</f>
        <v>0</v>
      </c>
      <c r="AT1143" s="67">
        <f t="shared" ref="AT1143" si="21585">IF(AT1138&gt;0,IF(AT1141=1,AT1139,AT1139+AS1143),AS1143)</f>
        <v>0</v>
      </c>
      <c r="AU1143" s="67">
        <f t="shared" ref="AU1143" si="21586">IF(AU1138&gt;0,IF(AU1141=1,AU1139,AU1139+AT1143),AT1143)</f>
        <v>0</v>
      </c>
      <c r="AV1143" s="67">
        <f t="shared" ref="AV1143" si="21587">IF(AV1138&gt;0,IF(AV1141=1,AV1139,AV1139+AU1143),AU1143)</f>
        <v>0</v>
      </c>
      <c r="AW1143" s="67">
        <f t="shared" ref="AW1143" si="21588">IF(AW1138&gt;0,IF(AW1141=1,AW1139,AW1139+AV1143),AV1143)</f>
        <v>0</v>
      </c>
      <c r="AX1143" s="67">
        <f t="shared" ref="AX1143" si="21589">IF(AX1138&gt;0,IF(AX1141=1,AX1139,AX1139+AW1143),AW1143)</f>
        <v>0</v>
      </c>
      <c r="AY1143" s="67">
        <f t="shared" ref="AY1143" si="21590">IF(AY1138&gt;0,IF(AY1141=1,AY1139,AY1139+AX1143),AX1143)</f>
        <v>0</v>
      </c>
      <c r="AZ1143" s="67">
        <f t="shared" ref="AZ1143" si="21591">IF(AZ1138&gt;0,IF(AZ1141=1,AZ1139,AZ1139+AY1143),AY1143)</f>
        <v>0</v>
      </c>
      <c r="BA1143" s="67">
        <f t="shared" ref="BA1143" si="21592">IF(BA1138&gt;0,IF(BA1141=1,BA1139,BA1139+AZ1143),AZ1143)</f>
        <v>0</v>
      </c>
      <c r="BB1143" s="67">
        <f t="shared" ref="BB1143" si="21593">IF(BB1138&gt;0,IF(BB1141=1,BB1139,BB1139+BA1143),BA1143)</f>
        <v>0</v>
      </c>
      <c r="BC1143" s="67">
        <f t="shared" ref="BC1143" si="21594">IF(BC1138&gt;0,IF(BC1141=1,BC1139,BC1139+BB1143),BB1143)</f>
        <v>0</v>
      </c>
      <c r="BD1143" s="67">
        <f t="shared" ref="BD1143" si="21595">IF(BD1138&gt;0,IF(BD1141=1,BD1139,BD1139+BC1143),BC1143)</f>
        <v>0</v>
      </c>
      <c r="BE1143" s="67">
        <f t="shared" ref="BE1143" si="21596">IF(BE1138&gt;0,IF(BE1141=1,BE1139,BE1139+BD1143),BD1143)</f>
        <v>0</v>
      </c>
      <c r="BF1143" s="67">
        <f t="shared" ref="BF1143" si="21597">IF(BF1138&gt;0,IF(BF1141=1,BF1139,BF1139+BE1143),BE1143)</f>
        <v>0</v>
      </c>
      <c r="BG1143" s="67">
        <f t="shared" ref="BG1143" si="21598">IF(BG1138&gt;0,IF(BG1141=1,BG1139,BG1139+BF1143),BF1143)</f>
        <v>0</v>
      </c>
      <c r="BH1143" s="67">
        <f t="shared" ref="BH1143" si="21599">IF(BH1138&gt;0,IF(BH1141=1,BH1139,BH1139+BG1143),BG1143)</f>
        <v>0</v>
      </c>
      <c r="BI1143" s="67">
        <f t="shared" ref="BI1143" si="21600">IF(BI1138&gt;0,IF(BI1141=1,BI1139,BI1139+BH1143),BH1143)</f>
        <v>0</v>
      </c>
      <c r="BJ1143" s="67">
        <f t="shared" ref="BJ1143" si="21601">IF(BJ1138&gt;0,IF(BJ1141=1,BJ1139,BJ1139+BI1143),BI1143)</f>
        <v>0</v>
      </c>
      <c r="BK1143" s="67">
        <f t="shared" ref="BK1143" si="21602">IF(BK1138&gt;0,IF(BK1141=1,BK1139,BK1139+BJ1143),BJ1143)</f>
        <v>0</v>
      </c>
      <c r="BL1143" s="67">
        <f t="shared" ref="BL1143" si="21603">IF(BL1138&gt;0,IF(BL1141=1,BL1139,BL1139+BK1143),BK1143)</f>
        <v>0</v>
      </c>
      <c r="BM1143" s="67">
        <f t="shared" ref="BM1143" si="21604">IF(BM1138&gt;0,IF(BM1141=1,BM1139,BM1139+BL1143),BL1143)</f>
        <v>0</v>
      </c>
      <c r="BN1143" s="362"/>
      <c r="BO1143" s="364"/>
      <c r="BP1143" s="366"/>
      <c r="BQ1143" s="366"/>
      <c r="BR1143" s="106"/>
      <c r="BS1143" s="106"/>
      <c r="BT1143" s="106"/>
      <c r="BU1143" s="106"/>
      <c r="BV1143" s="106"/>
      <c r="BW1143" s="106"/>
      <c r="BX1143" s="106"/>
      <c r="BY1143" s="106"/>
      <c r="BZ1143" s="106"/>
      <c r="CA1143" s="106"/>
      <c r="CB1143" s="106"/>
      <c r="CC1143" s="106"/>
      <c r="CD1143" s="106"/>
      <c r="CE1143" s="106"/>
      <c r="CF1143" s="106"/>
      <c r="CG1143" s="106"/>
    </row>
    <row r="1144" spans="1:85" s="245" customFormat="1" ht="41.5" hidden="1" customHeight="1" x14ac:dyDescent="0.35">
      <c r="A1144" s="243"/>
      <c r="B1144" s="128"/>
      <c r="C1144" s="80"/>
      <c r="D1144" s="80"/>
      <c r="E1144" s="80"/>
      <c r="F1144" s="80"/>
      <c r="G1144" s="80"/>
      <c r="H1144" s="80"/>
      <c r="I1144" s="80"/>
      <c r="J1144" s="80"/>
      <c r="K1144" s="80"/>
      <c r="L1144" s="80"/>
      <c r="M1144" s="64"/>
      <c r="N1144" s="7"/>
      <c r="O1144" s="192"/>
      <c r="P1144" s="106"/>
      <c r="Q1144" s="65" t="s">
        <v>162</v>
      </c>
      <c r="R1144" s="67">
        <f>R1146</f>
        <v>0</v>
      </c>
      <c r="S1144" s="67">
        <f t="shared" ref="S1144" si="21605">IF(S1141=1,S1146,S1146+R1144)</f>
        <v>0</v>
      </c>
      <c r="T1144" s="67">
        <f t="shared" ref="T1144" si="21606">IF(T1141=1,T1146,T1146+S1144)</f>
        <v>0</v>
      </c>
      <c r="U1144" s="67">
        <f t="shared" ref="U1144" si="21607">IF(U1141=1,U1146,U1146+T1144)</f>
        <v>0</v>
      </c>
      <c r="V1144" s="67">
        <f t="shared" ref="V1144" si="21608">IF(V1141=1,V1146,V1146+U1144)</f>
        <v>0</v>
      </c>
      <c r="W1144" s="67">
        <f t="shared" ref="W1144" si="21609">IF(W1141=1,W1146,W1146+V1144)</f>
        <v>0</v>
      </c>
      <c r="X1144" s="67">
        <f t="shared" ref="X1144" si="21610">IF(X1141=1,X1146,X1146+W1144)</f>
        <v>0</v>
      </c>
      <c r="Y1144" s="67">
        <f t="shared" ref="Y1144" si="21611">IF(Y1141=1,Y1146,Y1146+X1144)</f>
        <v>0</v>
      </c>
      <c r="Z1144" s="67">
        <f t="shared" ref="Z1144" si="21612">IF(Z1141=1,Z1146,Z1146+Y1144)</f>
        <v>0</v>
      </c>
      <c r="AA1144" s="67">
        <f t="shared" ref="AA1144" si="21613">IF(AA1141=1,AA1146,AA1146+Z1144)</f>
        <v>0</v>
      </c>
      <c r="AB1144" s="67">
        <f t="shared" ref="AB1144" si="21614">IF(AB1141=1,AB1146,AB1146+AA1144)</f>
        <v>0</v>
      </c>
      <c r="AC1144" s="67">
        <f t="shared" ref="AC1144" si="21615">IF(AC1141=1,AC1146,AC1146+AB1144)</f>
        <v>0</v>
      </c>
      <c r="AD1144" s="67">
        <f t="shared" ref="AD1144" si="21616">IF(AD1141=1,AD1146,AD1146+AC1144)</f>
        <v>0</v>
      </c>
      <c r="AE1144" s="67">
        <f t="shared" ref="AE1144" si="21617">IF(AE1141=1,AE1146,AE1146+AD1144)</f>
        <v>0</v>
      </c>
      <c r="AF1144" s="67">
        <f t="shared" ref="AF1144" si="21618">IF(AF1141=1,AF1146,AF1146+AE1144)</f>
        <v>0</v>
      </c>
      <c r="AG1144" s="67">
        <f t="shared" ref="AG1144" si="21619">IF(AG1141=1,AG1146,AG1146+AF1144)</f>
        <v>0</v>
      </c>
      <c r="AH1144" s="67">
        <f t="shared" ref="AH1144" si="21620">IF(AH1141=1,AH1146,AH1146+AG1144)</f>
        <v>0</v>
      </c>
      <c r="AI1144" s="67">
        <f t="shared" ref="AI1144" si="21621">IF(AI1141=1,AI1146,AI1146+AH1144)</f>
        <v>0</v>
      </c>
      <c r="AJ1144" s="67">
        <f t="shared" ref="AJ1144" si="21622">IF(AJ1141=1,AJ1146,AJ1146+AI1144)</f>
        <v>0</v>
      </c>
      <c r="AK1144" s="67">
        <f t="shared" ref="AK1144" si="21623">IF(AK1141=1,AK1146,AK1146+AJ1144)</f>
        <v>0</v>
      </c>
      <c r="AL1144" s="67">
        <f t="shared" ref="AL1144" si="21624">IF(AL1141=1,AL1146,AL1146+AK1144)</f>
        <v>0</v>
      </c>
      <c r="AM1144" s="67">
        <f t="shared" ref="AM1144" si="21625">IF(AM1141=1,AM1146,AM1146+AL1144)</f>
        <v>0</v>
      </c>
      <c r="AN1144" s="67">
        <f t="shared" ref="AN1144" si="21626">IF(AN1141=1,AN1146,AN1146+AM1144)</f>
        <v>0</v>
      </c>
      <c r="AO1144" s="67">
        <f t="shared" ref="AO1144" si="21627">IF(AO1141=1,AO1146,AO1146+AN1144)</f>
        <v>0</v>
      </c>
      <c r="AP1144" s="67">
        <f t="shared" ref="AP1144" si="21628">IF(AP1141=1,AP1146,AP1146+AO1144)</f>
        <v>0</v>
      </c>
      <c r="AQ1144" s="67">
        <f t="shared" ref="AQ1144" si="21629">IF(AQ1141=1,AQ1146,AQ1146+AP1144)</f>
        <v>0</v>
      </c>
      <c r="AR1144" s="67">
        <f t="shared" ref="AR1144" si="21630">IF(AR1141=1,AR1146,AR1146+AQ1144)</f>
        <v>0</v>
      </c>
      <c r="AS1144" s="67">
        <f t="shared" ref="AS1144" si="21631">IF(AS1141=1,AS1146,AS1146+AR1144)</f>
        <v>0</v>
      </c>
      <c r="AT1144" s="67">
        <f t="shared" ref="AT1144" si="21632">IF(AT1141=1,AT1146,AT1146+AS1144)</f>
        <v>0</v>
      </c>
      <c r="AU1144" s="67">
        <f t="shared" ref="AU1144" si="21633">IF(AU1141=1,AU1146,AU1146+AT1144)</f>
        <v>0</v>
      </c>
      <c r="AV1144" s="67">
        <f t="shared" ref="AV1144" si="21634">IF(AV1141=1,AV1146,AV1146+AU1144)</f>
        <v>0</v>
      </c>
      <c r="AW1144" s="67">
        <f t="shared" ref="AW1144" si="21635">IF(AW1141=1,AW1146,AW1146+AV1144)</f>
        <v>0</v>
      </c>
      <c r="AX1144" s="67">
        <f t="shared" ref="AX1144" si="21636">IF(AX1141=1,AX1146,AX1146+AW1144)</f>
        <v>0</v>
      </c>
      <c r="AY1144" s="67">
        <f t="shared" ref="AY1144" si="21637">IF(AY1141=1,AY1146,AY1146+AX1144)</f>
        <v>0</v>
      </c>
      <c r="AZ1144" s="67">
        <f t="shared" ref="AZ1144" si="21638">IF(AZ1141=1,AZ1146,AZ1146+AY1144)</f>
        <v>0</v>
      </c>
      <c r="BA1144" s="67">
        <f t="shared" ref="BA1144" si="21639">IF(BA1141=1,BA1146,BA1146+AZ1144)</f>
        <v>0</v>
      </c>
      <c r="BB1144" s="67">
        <f t="shared" ref="BB1144" si="21640">IF(BB1141=1,BB1146,BB1146+BA1144)</f>
        <v>0</v>
      </c>
      <c r="BC1144" s="67">
        <f t="shared" ref="BC1144" si="21641">IF(BC1141=1,BC1146,BC1146+BB1144)</f>
        <v>0</v>
      </c>
      <c r="BD1144" s="67">
        <f t="shared" ref="BD1144" si="21642">IF(BD1141=1,BD1146,BD1146+BC1144)</f>
        <v>0</v>
      </c>
      <c r="BE1144" s="67">
        <f t="shared" ref="BE1144" si="21643">IF(BE1141=1,BE1146,BE1146+BD1144)</f>
        <v>0</v>
      </c>
      <c r="BF1144" s="67">
        <f t="shared" ref="BF1144" si="21644">IF(BF1141=1,BF1146,BF1146+BE1144)</f>
        <v>0</v>
      </c>
      <c r="BG1144" s="67">
        <f t="shared" ref="BG1144" si="21645">IF(BG1141=1,BG1146,BG1146+BF1144)</f>
        <v>0</v>
      </c>
      <c r="BH1144" s="67">
        <f t="shared" ref="BH1144" si="21646">IF(BH1141=1,BH1146,BH1146+BG1144)</f>
        <v>0</v>
      </c>
      <c r="BI1144" s="67">
        <f t="shared" ref="BI1144" si="21647">IF(BI1141=1,BI1146,BI1146+BH1144)</f>
        <v>0</v>
      </c>
      <c r="BJ1144" s="67">
        <f t="shared" ref="BJ1144" si="21648">IF(BJ1141=1,BJ1146,BJ1146+BI1144)</f>
        <v>0</v>
      </c>
      <c r="BK1144" s="67">
        <f t="shared" ref="BK1144" si="21649">IF(BK1141=1,BK1146,BK1146+BJ1144)</f>
        <v>0</v>
      </c>
      <c r="BL1144" s="67">
        <f t="shared" ref="BL1144" si="21650">IF(BL1141=1,BL1146,BL1146+BK1144)</f>
        <v>0</v>
      </c>
      <c r="BM1144" s="67">
        <f t="shared" ref="BM1144" si="21651">IF(BM1141=1,BM1146,BM1146+BL1144)</f>
        <v>0</v>
      </c>
      <c r="BN1144" s="362"/>
      <c r="BO1144" s="364"/>
      <c r="BP1144" s="366"/>
      <c r="BQ1144" s="366"/>
      <c r="BR1144" s="106"/>
      <c r="BS1144" s="106"/>
      <c r="BT1144" s="106"/>
      <c r="BU1144" s="106"/>
      <c r="BV1144" s="106"/>
      <c r="BW1144" s="106"/>
      <c r="BX1144" s="106"/>
      <c r="BY1144" s="106"/>
      <c r="BZ1144" s="106"/>
      <c r="CA1144" s="106"/>
      <c r="CB1144" s="106"/>
      <c r="CC1144" s="106"/>
      <c r="CD1144" s="106"/>
      <c r="CE1144" s="106"/>
      <c r="CF1144" s="106"/>
      <c r="CG1144" s="106"/>
    </row>
    <row r="1145" spans="1:85" s="245" customFormat="1" ht="29" x14ac:dyDescent="0.35">
      <c r="A1145" s="243"/>
      <c r="B1145" s="128"/>
      <c r="C1145" s="80"/>
      <c r="D1145" s="80"/>
      <c r="E1145" s="80"/>
      <c r="F1145" s="80"/>
      <c r="G1145" s="80"/>
      <c r="H1145" s="80"/>
      <c r="I1145" s="80"/>
      <c r="J1145" s="80"/>
      <c r="K1145" s="80"/>
      <c r="L1145" s="80"/>
      <c r="M1145" s="64"/>
      <c r="N1145" s="7"/>
      <c r="O1145" s="192"/>
      <c r="P1145" s="106"/>
      <c r="Q1145" s="63" t="s">
        <v>160</v>
      </c>
      <c r="R1145" s="68">
        <f t="shared" ref="R1145:BM1145" si="21652">1720/12*R1138</f>
        <v>0</v>
      </c>
      <c r="S1145" s="68">
        <f t="shared" si="21652"/>
        <v>0</v>
      </c>
      <c r="T1145" s="68">
        <f t="shared" si="21652"/>
        <v>0</v>
      </c>
      <c r="U1145" s="68">
        <f t="shared" si="21652"/>
        <v>0</v>
      </c>
      <c r="V1145" s="68">
        <f t="shared" si="21652"/>
        <v>0</v>
      </c>
      <c r="W1145" s="68">
        <f t="shared" si="21652"/>
        <v>0</v>
      </c>
      <c r="X1145" s="68">
        <f t="shared" si="21652"/>
        <v>0</v>
      </c>
      <c r="Y1145" s="68">
        <f t="shared" si="21652"/>
        <v>0</v>
      </c>
      <c r="Z1145" s="68">
        <f t="shared" si="21652"/>
        <v>0</v>
      </c>
      <c r="AA1145" s="68">
        <f t="shared" si="21652"/>
        <v>0</v>
      </c>
      <c r="AB1145" s="68">
        <f t="shared" si="21652"/>
        <v>0</v>
      </c>
      <c r="AC1145" s="68">
        <f t="shared" si="21652"/>
        <v>0</v>
      </c>
      <c r="AD1145" s="68">
        <f t="shared" si="21652"/>
        <v>0</v>
      </c>
      <c r="AE1145" s="68">
        <f t="shared" si="21652"/>
        <v>0</v>
      </c>
      <c r="AF1145" s="68">
        <f t="shared" si="21652"/>
        <v>0</v>
      </c>
      <c r="AG1145" s="68">
        <f t="shared" si="21652"/>
        <v>0</v>
      </c>
      <c r="AH1145" s="68">
        <f t="shared" si="21652"/>
        <v>0</v>
      </c>
      <c r="AI1145" s="68">
        <f t="shared" si="21652"/>
        <v>0</v>
      </c>
      <c r="AJ1145" s="68">
        <f t="shared" si="21652"/>
        <v>0</v>
      </c>
      <c r="AK1145" s="68">
        <f t="shared" si="21652"/>
        <v>0</v>
      </c>
      <c r="AL1145" s="68">
        <f t="shared" si="21652"/>
        <v>0</v>
      </c>
      <c r="AM1145" s="68">
        <f t="shared" si="21652"/>
        <v>0</v>
      </c>
      <c r="AN1145" s="68">
        <f t="shared" si="21652"/>
        <v>0</v>
      </c>
      <c r="AO1145" s="68">
        <f t="shared" si="21652"/>
        <v>0</v>
      </c>
      <c r="AP1145" s="68">
        <f t="shared" si="21652"/>
        <v>0</v>
      </c>
      <c r="AQ1145" s="68">
        <f t="shared" si="21652"/>
        <v>0</v>
      </c>
      <c r="AR1145" s="68">
        <f t="shared" si="21652"/>
        <v>0</v>
      </c>
      <c r="AS1145" s="68">
        <f t="shared" si="21652"/>
        <v>0</v>
      </c>
      <c r="AT1145" s="68">
        <f t="shared" si="21652"/>
        <v>0</v>
      </c>
      <c r="AU1145" s="68">
        <f t="shared" si="21652"/>
        <v>0</v>
      </c>
      <c r="AV1145" s="68">
        <f t="shared" si="21652"/>
        <v>0</v>
      </c>
      <c r="AW1145" s="68">
        <f t="shared" si="21652"/>
        <v>0</v>
      </c>
      <c r="AX1145" s="68">
        <f t="shared" si="21652"/>
        <v>0</v>
      </c>
      <c r="AY1145" s="68">
        <f t="shared" si="21652"/>
        <v>0</v>
      </c>
      <c r="AZ1145" s="68">
        <f t="shared" si="21652"/>
        <v>0</v>
      </c>
      <c r="BA1145" s="68">
        <f t="shared" si="21652"/>
        <v>0</v>
      </c>
      <c r="BB1145" s="68">
        <f t="shared" si="21652"/>
        <v>0</v>
      </c>
      <c r="BC1145" s="68">
        <f t="shared" si="21652"/>
        <v>0</v>
      </c>
      <c r="BD1145" s="68">
        <f t="shared" si="21652"/>
        <v>0</v>
      </c>
      <c r="BE1145" s="68">
        <f t="shared" si="21652"/>
        <v>0</v>
      </c>
      <c r="BF1145" s="68">
        <f t="shared" si="21652"/>
        <v>0</v>
      </c>
      <c r="BG1145" s="68">
        <f t="shared" si="21652"/>
        <v>0</v>
      </c>
      <c r="BH1145" s="68">
        <f t="shared" si="21652"/>
        <v>0</v>
      </c>
      <c r="BI1145" s="68">
        <f t="shared" si="21652"/>
        <v>0</v>
      </c>
      <c r="BJ1145" s="68">
        <f t="shared" si="21652"/>
        <v>0</v>
      </c>
      <c r="BK1145" s="68">
        <f t="shared" si="21652"/>
        <v>0</v>
      </c>
      <c r="BL1145" s="68">
        <f t="shared" si="21652"/>
        <v>0</v>
      </c>
      <c r="BM1145" s="68">
        <f t="shared" si="21652"/>
        <v>0</v>
      </c>
      <c r="BN1145" s="362"/>
      <c r="BO1145" s="364"/>
      <c r="BP1145" s="366"/>
      <c r="BQ1145" s="366"/>
      <c r="BR1145" s="106"/>
      <c r="BS1145" s="106"/>
      <c r="BT1145" s="106"/>
      <c r="BU1145" s="106"/>
      <c r="BV1145" s="106"/>
      <c r="BW1145" s="106"/>
      <c r="BX1145" s="106"/>
      <c r="BY1145" s="106"/>
      <c r="BZ1145" s="106"/>
      <c r="CA1145" s="106"/>
      <c r="CB1145" s="106"/>
      <c r="CC1145" s="106"/>
      <c r="CD1145" s="106"/>
      <c r="CE1145" s="106"/>
      <c r="CF1145" s="106"/>
      <c r="CG1145" s="106"/>
    </row>
    <row r="1146" spans="1:85" s="245" customFormat="1" ht="29" x14ac:dyDescent="0.35">
      <c r="A1146" s="243"/>
      <c r="B1146" s="128"/>
      <c r="C1146" s="80"/>
      <c r="D1146" s="80"/>
      <c r="E1146" s="80"/>
      <c r="F1146" s="80"/>
      <c r="G1146" s="80"/>
      <c r="H1146" s="80"/>
      <c r="I1146" s="80"/>
      <c r="J1146" s="80"/>
      <c r="K1146" s="80"/>
      <c r="L1146" s="80"/>
      <c r="M1146" s="64"/>
      <c r="N1146" s="7"/>
      <c r="O1146" s="192"/>
      <c r="P1146" s="106"/>
      <c r="Q1146" s="63" t="s">
        <v>144</v>
      </c>
      <c r="R1146" s="68">
        <f>FLOOR(IF(OR(R1141=0,R1141=1),IF(R1139&gt;=R1145,R1145,R1139)+0.00000001,IF(R1143&gt;=R1142,R1142,R1143))+0.00000001,1)</f>
        <v>0</v>
      </c>
      <c r="S1146" s="68">
        <f t="shared" ref="S1146" si="21653">FLOOR(IF(OR(S1141=0,S1141=1),IF(S1145&gt;S1142,S1142,IF(S1139&gt;=S1145,S1145,S1139)+0.00000001),IF(S1143&gt;=S1142,S1142-R1144,S1143-R1144)+0.00000001),1)</f>
        <v>0</v>
      </c>
      <c r="T1146" s="68">
        <f t="shared" ref="T1146" si="21654">FLOOR(IF(OR(T1141=0,T1141=1),IF(T1145&gt;T1142,T1142,IF(T1139&gt;=T1145,T1145,T1139)+0.00000001),IF(T1143&gt;=T1142,T1142-S1144,T1143-S1144)+0.00000001),1)</f>
        <v>0</v>
      </c>
      <c r="U1146" s="68">
        <f t="shared" ref="U1146" si="21655">FLOOR(IF(OR(U1141=0,U1141=1),IF(U1145&gt;U1142,U1142,IF(U1139&gt;=U1145,U1145,U1139)+0.00000001),IF(U1143&gt;=U1142,U1142-T1144,U1143-T1144)+0.00000001),1)</f>
        <v>0</v>
      </c>
      <c r="V1146" s="68">
        <f t="shared" ref="V1146" si="21656">FLOOR(IF(OR(V1141=0,V1141=1),IF(V1145&gt;V1142,V1142,IF(V1139&gt;=V1145,V1145,V1139)+0.00000001),IF(V1143&gt;=V1142,V1142-U1144,V1143-U1144)+0.00000001),1)</f>
        <v>0</v>
      </c>
      <c r="W1146" s="68">
        <f t="shared" ref="W1146" si="21657">FLOOR(IF(OR(W1141=0,W1141=1),IF(W1145&gt;W1142,W1142,IF(W1139&gt;=W1145,W1145,W1139)+0.00000001),IF(W1143&gt;=W1142,W1142-V1144,W1143-V1144)+0.00000001),1)</f>
        <v>0</v>
      </c>
      <c r="X1146" s="68">
        <f t="shared" ref="X1146" si="21658">FLOOR(IF(OR(X1141=0,X1141=1),IF(X1145&gt;X1142,X1142,IF(X1139&gt;=X1145,X1145,X1139)+0.00000001),IF(X1143&gt;=X1142,X1142-W1144,X1143-W1144)+0.00000001),1)</f>
        <v>0</v>
      </c>
      <c r="Y1146" s="68">
        <f t="shared" ref="Y1146" si="21659">FLOOR(IF(OR(Y1141=0,Y1141=1),IF(Y1145&gt;Y1142,Y1142,IF(Y1139&gt;=Y1145,Y1145,Y1139)+0.00000001),IF(Y1143&gt;=Y1142,Y1142-X1144,Y1143-X1144)+0.00000001),1)</f>
        <v>0</v>
      </c>
      <c r="Z1146" s="68">
        <f t="shared" ref="Z1146" si="21660">FLOOR(IF(OR(Z1141=0,Z1141=1),IF(Z1145&gt;Z1142,Z1142,IF(Z1139&gt;=Z1145,Z1145,Z1139)+0.00000001),IF(Z1143&gt;=Z1142,Z1142-Y1144,Z1143-Y1144)+0.00000001),1)</f>
        <v>0</v>
      </c>
      <c r="AA1146" s="68">
        <f t="shared" ref="AA1146" si="21661">FLOOR(IF(OR(AA1141=0,AA1141=1),IF(AA1145&gt;AA1142,AA1142,IF(AA1139&gt;=AA1145,AA1145,AA1139)+0.00000001),IF(AA1143&gt;=AA1142,AA1142-Z1144,AA1143-Z1144)+0.00000001),1)</f>
        <v>0</v>
      </c>
      <c r="AB1146" s="68">
        <f t="shared" ref="AB1146" si="21662">FLOOR(IF(OR(AB1141=0,AB1141=1),IF(AB1145&gt;AB1142,AB1142,IF(AB1139&gt;=AB1145,AB1145,AB1139)+0.00000001),IF(AB1143&gt;=AB1142,AB1142-AA1144,AB1143-AA1144)+0.00000001),1)</f>
        <v>0</v>
      </c>
      <c r="AC1146" s="68">
        <f t="shared" ref="AC1146" si="21663">FLOOR(IF(OR(AC1141=0,AC1141=1),IF(AC1145&gt;AC1142,AC1142,IF(AC1139&gt;=AC1145,AC1145,AC1139)+0.00000001),IF(AC1143&gt;=AC1142,AC1142-AB1144,AC1143-AB1144)+0.00000001),1)</f>
        <v>0</v>
      </c>
      <c r="AD1146" s="68">
        <f t="shared" ref="AD1146" si="21664">FLOOR(IF(OR(AD1141=0,AD1141=1),IF(AD1145&gt;AD1142,AD1142,IF(AD1139&gt;=AD1145,AD1145,AD1139)+0.00000001),IF(AD1143&gt;=AD1142,AD1142-AC1144,AD1143-AC1144)+0.00000001),1)</f>
        <v>0</v>
      </c>
      <c r="AE1146" s="68">
        <f t="shared" ref="AE1146" si="21665">FLOOR(IF(OR(AE1141=0,AE1141=1),IF(AE1145&gt;AE1142,AE1142,IF(AE1139&gt;=AE1145,AE1145,AE1139)+0.00000001),IF(AE1143&gt;=AE1142,AE1142-AD1144,AE1143-AD1144)+0.00000001),1)</f>
        <v>0</v>
      </c>
      <c r="AF1146" s="68">
        <f t="shared" ref="AF1146" si="21666">FLOOR(IF(OR(AF1141=0,AF1141=1),IF(AF1145&gt;AF1142,AF1142,IF(AF1139&gt;=AF1145,AF1145,AF1139)+0.00000001),IF(AF1143&gt;=AF1142,AF1142-AE1144,AF1143-AE1144)+0.00000001),1)</f>
        <v>0</v>
      </c>
      <c r="AG1146" s="68">
        <f t="shared" ref="AG1146" si="21667">FLOOR(IF(OR(AG1141=0,AG1141=1),IF(AG1145&gt;AG1142,AG1142,IF(AG1139&gt;=AG1145,AG1145,AG1139)+0.00000001),IF(AG1143&gt;=AG1142,AG1142-AF1144,AG1143-AF1144)+0.00000001),1)</f>
        <v>0</v>
      </c>
      <c r="AH1146" s="68">
        <f t="shared" ref="AH1146" si="21668">FLOOR(IF(OR(AH1141=0,AH1141=1),IF(AH1145&gt;AH1142,AH1142,IF(AH1139&gt;=AH1145,AH1145,AH1139)+0.00000001),IF(AH1143&gt;=AH1142,AH1142-AG1144,AH1143-AG1144)+0.00000001),1)</f>
        <v>0</v>
      </c>
      <c r="AI1146" s="68">
        <f t="shared" ref="AI1146" si="21669">FLOOR(IF(OR(AI1141=0,AI1141=1),IF(AI1145&gt;AI1142,AI1142,IF(AI1139&gt;=AI1145,AI1145,AI1139)+0.00000001),IF(AI1143&gt;=AI1142,AI1142-AH1144,AI1143-AH1144)+0.00000001),1)</f>
        <v>0</v>
      </c>
      <c r="AJ1146" s="68">
        <f t="shared" ref="AJ1146" si="21670">FLOOR(IF(OR(AJ1141=0,AJ1141=1),IF(AJ1145&gt;AJ1142,AJ1142,IF(AJ1139&gt;=AJ1145,AJ1145,AJ1139)+0.00000001),IF(AJ1143&gt;=AJ1142,AJ1142-AI1144,AJ1143-AI1144)+0.00000001),1)</f>
        <v>0</v>
      </c>
      <c r="AK1146" s="68">
        <f t="shared" ref="AK1146" si="21671">FLOOR(IF(OR(AK1141=0,AK1141=1),IF(AK1145&gt;AK1142,AK1142,IF(AK1139&gt;=AK1145,AK1145,AK1139)+0.00000001),IF(AK1143&gt;=AK1142,AK1142-AJ1144,AK1143-AJ1144)+0.00000001),1)</f>
        <v>0</v>
      </c>
      <c r="AL1146" s="68">
        <f t="shared" ref="AL1146" si="21672">FLOOR(IF(OR(AL1141=0,AL1141=1),IF(AL1145&gt;AL1142,AL1142,IF(AL1139&gt;=AL1145,AL1145,AL1139)+0.00000001),IF(AL1143&gt;=AL1142,AL1142-AK1144,AL1143-AK1144)+0.00000001),1)</f>
        <v>0</v>
      </c>
      <c r="AM1146" s="68">
        <f t="shared" ref="AM1146" si="21673">FLOOR(IF(OR(AM1141=0,AM1141=1),IF(AM1145&gt;AM1142,AM1142,IF(AM1139&gt;=AM1145,AM1145,AM1139)+0.00000001),IF(AM1143&gt;=AM1142,AM1142-AL1144,AM1143-AL1144)+0.00000001),1)</f>
        <v>0</v>
      </c>
      <c r="AN1146" s="68">
        <f t="shared" ref="AN1146" si="21674">FLOOR(IF(OR(AN1141=0,AN1141=1),IF(AN1145&gt;AN1142,AN1142,IF(AN1139&gt;=AN1145,AN1145,AN1139)+0.00000001),IF(AN1143&gt;=AN1142,AN1142-AM1144,AN1143-AM1144)+0.00000001),1)</f>
        <v>0</v>
      </c>
      <c r="AO1146" s="68">
        <f t="shared" ref="AO1146" si="21675">FLOOR(IF(OR(AO1141=0,AO1141=1),IF(AO1145&gt;AO1142,AO1142,IF(AO1139&gt;=AO1145,AO1145,AO1139)+0.00000001),IF(AO1143&gt;=AO1142,AO1142-AN1144,AO1143-AN1144)+0.00000001),1)</f>
        <v>0</v>
      </c>
      <c r="AP1146" s="68">
        <f t="shared" ref="AP1146" si="21676">FLOOR(IF(OR(AP1141=0,AP1141=1),IF(AP1145&gt;AP1142,AP1142,IF(AP1139&gt;=AP1145,AP1145,AP1139)+0.00000001),IF(AP1143&gt;=AP1142,AP1142-AO1144,AP1143-AO1144)+0.00000001),1)</f>
        <v>0</v>
      </c>
      <c r="AQ1146" s="68">
        <f t="shared" ref="AQ1146" si="21677">FLOOR(IF(OR(AQ1141=0,AQ1141=1),IF(AQ1145&gt;AQ1142,AQ1142,IF(AQ1139&gt;=AQ1145,AQ1145,AQ1139)+0.00000001),IF(AQ1143&gt;=AQ1142,AQ1142-AP1144,AQ1143-AP1144)+0.00000001),1)</f>
        <v>0</v>
      </c>
      <c r="AR1146" s="68">
        <f t="shared" ref="AR1146" si="21678">FLOOR(IF(OR(AR1141=0,AR1141=1),IF(AR1145&gt;AR1142,AR1142,IF(AR1139&gt;=AR1145,AR1145,AR1139)+0.00000001),IF(AR1143&gt;=AR1142,AR1142-AQ1144,AR1143-AQ1144)+0.00000001),1)</f>
        <v>0</v>
      </c>
      <c r="AS1146" s="68">
        <f t="shared" ref="AS1146" si="21679">FLOOR(IF(OR(AS1141=0,AS1141=1),IF(AS1145&gt;AS1142,AS1142,IF(AS1139&gt;=AS1145,AS1145,AS1139)+0.00000001),IF(AS1143&gt;=AS1142,AS1142-AR1144,AS1143-AR1144)+0.00000001),1)</f>
        <v>0</v>
      </c>
      <c r="AT1146" s="68">
        <f t="shared" ref="AT1146" si="21680">FLOOR(IF(OR(AT1141=0,AT1141=1),IF(AT1145&gt;AT1142,AT1142,IF(AT1139&gt;=AT1145,AT1145,AT1139)+0.00000001),IF(AT1143&gt;=AT1142,AT1142-AS1144,AT1143-AS1144)+0.00000001),1)</f>
        <v>0</v>
      </c>
      <c r="AU1146" s="68">
        <f t="shared" ref="AU1146" si="21681">FLOOR(IF(OR(AU1141=0,AU1141=1),IF(AU1145&gt;AU1142,AU1142,IF(AU1139&gt;=AU1145,AU1145,AU1139)+0.00000001),IF(AU1143&gt;=AU1142,AU1142-AT1144,AU1143-AT1144)+0.00000001),1)</f>
        <v>0</v>
      </c>
      <c r="AV1146" s="68">
        <f t="shared" ref="AV1146" si="21682">FLOOR(IF(OR(AV1141=0,AV1141=1),IF(AV1145&gt;AV1142,AV1142,IF(AV1139&gt;=AV1145,AV1145,AV1139)+0.00000001),IF(AV1143&gt;=AV1142,AV1142-AU1144,AV1143-AU1144)+0.00000001),1)</f>
        <v>0</v>
      </c>
      <c r="AW1146" s="68">
        <f t="shared" ref="AW1146" si="21683">FLOOR(IF(OR(AW1141=0,AW1141=1),IF(AW1145&gt;AW1142,AW1142,IF(AW1139&gt;=AW1145,AW1145,AW1139)+0.00000001),IF(AW1143&gt;=AW1142,AW1142-AV1144,AW1143-AV1144)+0.00000001),1)</f>
        <v>0</v>
      </c>
      <c r="AX1146" s="68">
        <f t="shared" ref="AX1146" si="21684">FLOOR(IF(OR(AX1141=0,AX1141=1),IF(AX1145&gt;AX1142,AX1142,IF(AX1139&gt;=AX1145,AX1145,AX1139)+0.00000001),IF(AX1143&gt;=AX1142,AX1142-AW1144,AX1143-AW1144)+0.00000001),1)</f>
        <v>0</v>
      </c>
      <c r="AY1146" s="68">
        <f t="shared" ref="AY1146" si="21685">FLOOR(IF(OR(AY1141=0,AY1141=1),IF(AY1145&gt;AY1142,AY1142,IF(AY1139&gt;=AY1145,AY1145,AY1139)+0.00000001),IF(AY1143&gt;=AY1142,AY1142-AX1144,AY1143-AX1144)+0.00000001),1)</f>
        <v>0</v>
      </c>
      <c r="AZ1146" s="68">
        <f t="shared" ref="AZ1146" si="21686">FLOOR(IF(OR(AZ1141=0,AZ1141=1),IF(AZ1145&gt;AZ1142,AZ1142,IF(AZ1139&gt;=AZ1145,AZ1145,AZ1139)+0.00000001),IF(AZ1143&gt;=AZ1142,AZ1142-AY1144,AZ1143-AY1144)+0.00000001),1)</f>
        <v>0</v>
      </c>
      <c r="BA1146" s="68">
        <f t="shared" ref="BA1146" si="21687">FLOOR(IF(OR(BA1141=0,BA1141=1),IF(BA1145&gt;BA1142,BA1142,IF(BA1139&gt;=BA1145,BA1145,BA1139)+0.00000001),IF(BA1143&gt;=BA1142,BA1142-AZ1144,BA1143-AZ1144)+0.00000001),1)</f>
        <v>0</v>
      </c>
      <c r="BB1146" s="68">
        <f t="shared" ref="BB1146" si="21688">FLOOR(IF(OR(BB1141=0,BB1141=1),IF(BB1145&gt;BB1142,BB1142,IF(BB1139&gt;=BB1145,BB1145,BB1139)+0.00000001),IF(BB1143&gt;=BB1142,BB1142-BA1144,BB1143-BA1144)+0.00000001),1)</f>
        <v>0</v>
      </c>
      <c r="BC1146" s="68">
        <f t="shared" ref="BC1146" si="21689">FLOOR(IF(OR(BC1141=0,BC1141=1),IF(BC1145&gt;BC1142,BC1142,IF(BC1139&gt;=BC1145,BC1145,BC1139)+0.00000001),IF(BC1143&gt;=BC1142,BC1142-BB1144,BC1143-BB1144)+0.00000001),1)</f>
        <v>0</v>
      </c>
      <c r="BD1146" s="68">
        <f t="shared" ref="BD1146" si="21690">FLOOR(IF(OR(BD1141=0,BD1141=1),IF(BD1145&gt;BD1142,BD1142,IF(BD1139&gt;=BD1145,BD1145,BD1139)+0.00000001),IF(BD1143&gt;=BD1142,BD1142-BC1144,BD1143-BC1144)+0.00000001),1)</f>
        <v>0</v>
      </c>
      <c r="BE1146" s="68">
        <f t="shared" ref="BE1146" si="21691">FLOOR(IF(OR(BE1141=0,BE1141=1),IF(BE1145&gt;BE1142,BE1142,IF(BE1139&gt;=BE1145,BE1145,BE1139)+0.00000001),IF(BE1143&gt;=BE1142,BE1142-BD1144,BE1143-BD1144)+0.00000001),1)</f>
        <v>0</v>
      </c>
      <c r="BF1146" s="68">
        <f t="shared" ref="BF1146" si="21692">FLOOR(IF(OR(BF1141=0,BF1141=1),IF(BF1145&gt;BF1142,BF1142,IF(BF1139&gt;=BF1145,BF1145,BF1139)+0.00000001),IF(BF1143&gt;=BF1142,BF1142-BE1144,BF1143-BE1144)+0.00000001),1)</f>
        <v>0</v>
      </c>
      <c r="BG1146" s="68">
        <f t="shared" ref="BG1146" si="21693">FLOOR(IF(OR(BG1141=0,BG1141=1),IF(BG1145&gt;BG1142,BG1142,IF(BG1139&gt;=BG1145,BG1145,BG1139)+0.00000001),IF(BG1143&gt;=BG1142,BG1142-BF1144,BG1143-BF1144)+0.00000001),1)</f>
        <v>0</v>
      </c>
      <c r="BH1146" s="68">
        <f t="shared" ref="BH1146" si="21694">FLOOR(IF(OR(BH1141=0,BH1141=1),IF(BH1145&gt;BH1142,BH1142,IF(BH1139&gt;=BH1145,BH1145,BH1139)+0.00000001),IF(BH1143&gt;=BH1142,BH1142-BG1144,BH1143-BG1144)+0.00000001),1)</f>
        <v>0</v>
      </c>
      <c r="BI1146" s="68">
        <f t="shared" ref="BI1146" si="21695">FLOOR(IF(OR(BI1141=0,BI1141=1),IF(BI1145&gt;BI1142,BI1142,IF(BI1139&gt;=BI1145,BI1145,BI1139)+0.00000001),IF(BI1143&gt;=BI1142,BI1142-BH1144,BI1143-BH1144)+0.00000001),1)</f>
        <v>0</v>
      </c>
      <c r="BJ1146" s="68">
        <f t="shared" ref="BJ1146" si="21696">FLOOR(IF(OR(BJ1141=0,BJ1141=1),IF(BJ1145&gt;BJ1142,BJ1142,IF(BJ1139&gt;=BJ1145,BJ1145,BJ1139)+0.00000001),IF(BJ1143&gt;=BJ1142,BJ1142-BI1144,BJ1143-BI1144)+0.00000001),1)</f>
        <v>0</v>
      </c>
      <c r="BK1146" s="68">
        <f t="shared" ref="BK1146" si="21697">FLOOR(IF(OR(BK1141=0,BK1141=1),IF(BK1145&gt;BK1142,BK1142,IF(BK1139&gt;=BK1145,BK1145,BK1139)+0.00000001),IF(BK1143&gt;=BK1142,BK1142-BJ1144,BK1143-BJ1144)+0.00000001),1)</f>
        <v>0</v>
      </c>
      <c r="BL1146" s="68">
        <f t="shared" ref="BL1146" si="21698">FLOOR(IF(OR(BL1141=0,BL1141=1),IF(BL1145&gt;BL1142,BL1142,IF(BL1139&gt;=BL1145,BL1145,BL1139)+0.00000001),IF(BL1143&gt;=BL1142,BL1142-BK1144,BL1143-BK1144)+0.00000001),1)</f>
        <v>0</v>
      </c>
      <c r="BM1146" s="68">
        <f t="shared" ref="BM1146" si="21699">FLOOR(IF(OR(BM1141=0,BM1141=1),IF(BM1145&gt;BM1142,BM1142,IF(BM1139&gt;=BM1145,BM1145,BM1139)+0.00000001),IF(BM1143&gt;=BM1142,BM1142-BL1144,BM1143-BL1144)+0.00000001),1)</f>
        <v>0</v>
      </c>
      <c r="BN1146" s="362"/>
      <c r="BO1146" s="364"/>
      <c r="BP1146" s="366"/>
      <c r="BQ1146" s="366"/>
      <c r="BR1146" s="106"/>
      <c r="BS1146" s="106"/>
      <c r="BT1146" s="106"/>
      <c r="BU1146" s="106"/>
      <c r="BV1146" s="106"/>
      <c r="BW1146" s="106"/>
      <c r="BX1146" s="106"/>
      <c r="BY1146" s="106"/>
      <c r="BZ1146" s="106"/>
      <c r="CA1146" s="106"/>
      <c r="CB1146" s="106"/>
      <c r="CC1146" s="106"/>
      <c r="CD1146" s="106"/>
      <c r="CE1146" s="106"/>
      <c r="CF1146" s="106"/>
      <c r="CG1146" s="106"/>
    </row>
    <row r="1147" spans="1:85" s="245" customFormat="1" ht="25.4" customHeight="1" thickBot="1" x14ac:dyDescent="0.4">
      <c r="A1147" s="243"/>
      <c r="B1147" s="129"/>
      <c r="C1147" s="69"/>
      <c r="D1147" s="69"/>
      <c r="E1147" s="69"/>
      <c r="F1147" s="69"/>
      <c r="G1147" s="69"/>
      <c r="H1147" s="69"/>
      <c r="I1147" s="69"/>
      <c r="J1147" s="69"/>
      <c r="K1147" s="69"/>
      <c r="L1147" s="69"/>
      <c r="M1147" s="70"/>
      <c r="N1147" s="7"/>
      <c r="O1147" s="193"/>
      <c r="P1147" s="106"/>
      <c r="Q1147" s="216" t="s">
        <v>145</v>
      </c>
      <c r="R1147" s="72">
        <f>IF($J1138="Ano",R1146*'Podpůrná data'!$B$5,R1146*'Podpůrná data'!$B$3)</f>
        <v>0</v>
      </c>
      <c r="S1147" s="72">
        <f>IF($J1138="Ano",S1146*'Podpůrná data'!$B$5,S1146*'Podpůrná data'!$B$3)</f>
        <v>0</v>
      </c>
      <c r="T1147" s="72">
        <f>IF($J1138="Ano",T1146*'Podpůrná data'!$B$5,T1146*'Podpůrná data'!$B$3)</f>
        <v>0</v>
      </c>
      <c r="U1147" s="72">
        <f>IF($J1138="Ano",U1146*'Podpůrná data'!$B$5,U1146*'Podpůrná data'!$B$3)</f>
        <v>0</v>
      </c>
      <c r="V1147" s="72">
        <f>IF($J1138="Ano",V1146*'Podpůrná data'!$B$5,V1146*'Podpůrná data'!$B$3)</f>
        <v>0</v>
      </c>
      <c r="W1147" s="72">
        <f>IF($J1138="Ano",W1146*'Podpůrná data'!$B$5,W1146*'Podpůrná data'!$B$3)</f>
        <v>0</v>
      </c>
      <c r="X1147" s="72">
        <f>IF($J1138="Ano",X1146*'Podpůrná data'!$B$5,X1146*'Podpůrná data'!$B$3)</f>
        <v>0</v>
      </c>
      <c r="Y1147" s="72">
        <f>IF($J1138="Ano",Y1146*'Podpůrná data'!$B$5,Y1146*'Podpůrná data'!$B$3)</f>
        <v>0</v>
      </c>
      <c r="Z1147" s="72">
        <f>IF($J1138="Ano",Z1146*'Podpůrná data'!$B$5,Z1146*'Podpůrná data'!$B$3)</f>
        <v>0</v>
      </c>
      <c r="AA1147" s="72">
        <f>IF($J1138="Ano",AA1146*'Podpůrná data'!$B$5,AA1146*'Podpůrná data'!$B$3)</f>
        <v>0</v>
      </c>
      <c r="AB1147" s="72">
        <f>IF($J1138="Ano",AB1146*'Podpůrná data'!$B$5,AB1146*'Podpůrná data'!$B$3)</f>
        <v>0</v>
      </c>
      <c r="AC1147" s="72">
        <f>IF($J1138="Ano",AC1146*'Podpůrná data'!$B$5,AC1146*'Podpůrná data'!$B$3)</f>
        <v>0</v>
      </c>
      <c r="AD1147" s="72">
        <f>IF($J1138="Ano",AD1146*'Podpůrná data'!$B$5,AD1146*'Podpůrná data'!$B$3)</f>
        <v>0</v>
      </c>
      <c r="AE1147" s="72">
        <f>IF($J1138="Ano",AE1146*'Podpůrná data'!$B$5,AE1146*'Podpůrná data'!$B$3)</f>
        <v>0</v>
      </c>
      <c r="AF1147" s="72">
        <f>IF($J1138="Ano",AF1146*'Podpůrná data'!$B$5,AF1146*'Podpůrná data'!$B$3)</f>
        <v>0</v>
      </c>
      <c r="AG1147" s="72">
        <f>IF($J1138="Ano",AG1146*'Podpůrná data'!$B$5,AG1146*'Podpůrná data'!$B$3)</f>
        <v>0</v>
      </c>
      <c r="AH1147" s="72">
        <f>IF($J1138="Ano",AH1146*'Podpůrná data'!$B$5,AH1146*'Podpůrná data'!$B$3)</f>
        <v>0</v>
      </c>
      <c r="AI1147" s="72">
        <f>IF($J1138="Ano",AI1146*'Podpůrná data'!$B$5,AI1146*'Podpůrná data'!$B$3)</f>
        <v>0</v>
      </c>
      <c r="AJ1147" s="72">
        <f>IF($J1138="Ano",AJ1146*'Podpůrná data'!$B$5,AJ1146*'Podpůrná data'!$B$3)</f>
        <v>0</v>
      </c>
      <c r="AK1147" s="72">
        <f>IF($J1138="Ano",AK1146*'Podpůrná data'!$B$5,AK1146*'Podpůrná data'!$B$3)</f>
        <v>0</v>
      </c>
      <c r="AL1147" s="72">
        <f>IF($J1138="Ano",AL1146*'Podpůrná data'!$B$5,AL1146*'Podpůrná data'!$B$3)</f>
        <v>0</v>
      </c>
      <c r="AM1147" s="72">
        <f>IF($J1138="Ano",AM1146*'Podpůrná data'!$B$5,AM1146*'Podpůrná data'!$B$3)</f>
        <v>0</v>
      </c>
      <c r="AN1147" s="72">
        <f>IF($J1138="Ano",AN1146*'Podpůrná data'!$B$5,AN1146*'Podpůrná data'!$B$3)</f>
        <v>0</v>
      </c>
      <c r="AO1147" s="72">
        <f>IF($J1138="Ano",AO1146*'Podpůrná data'!$B$5,AO1146*'Podpůrná data'!$B$3)</f>
        <v>0</v>
      </c>
      <c r="AP1147" s="72">
        <f>IF($J1138="Ano",AP1146*'Podpůrná data'!$B$5,AP1146*'Podpůrná data'!$B$3)</f>
        <v>0</v>
      </c>
      <c r="AQ1147" s="72">
        <f>IF($J1138="Ano",AQ1146*'Podpůrná data'!$B$5,AQ1146*'Podpůrná data'!$B$3)</f>
        <v>0</v>
      </c>
      <c r="AR1147" s="72">
        <f>IF($J1138="Ano",AR1146*'Podpůrná data'!$B$5,AR1146*'Podpůrná data'!$B$3)</f>
        <v>0</v>
      </c>
      <c r="AS1147" s="72">
        <f>IF($J1138="Ano",AS1146*'Podpůrná data'!$B$5,AS1146*'Podpůrná data'!$B$3)</f>
        <v>0</v>
      </c>
      <c r="AT1147" s="72">
        <f>IF($J1138="Ano",AT1146*'Podpůrná data'!$B$5,AT1146*'Podpůrná data'!$B$3)</f>
        <v>0</v>
      </c>
      <c r="AU1147" s="72">
        <f>IF($J1138="Ano",AU1146*'Podpůrná data'!$B$5,AU1146*'Podpůrná data'!$B$3)</f>
        <v>0</v>
      </c>
      <c r="AV1147" s="72">
        <f>IF($J1138="Ano",AV1146*'Podpůrná data'!$B$5,AV1146*'Podpůrná data'!$B$3)</f>
        <v>0</v>
      </c>
      <c r="AW1147" s="72">
        <f>IF($J1138="Ano",AW1146*'Podpůrná data'!$B$5,AW1146*'Podpůrná data'!$B$3)</f>
        <v>0</v>
      </c>
      <c r="AX1147" s="72">
        <f>IF($J1138="Ano",AX1146*'Podpůrná data'!$B$5,AX1146*'Podpůrná data'!$B$3)</f>
        <v>0</v>
      </c>
      <c r="AY1147" s="72">
        <f>IF($J1138="Ano",AY1146*'Podpůrná data'!$B$5,AY1146*'Podpůrná data'!$B$3)</f>
        <v>0</v>
      </c>
      <c r="AZ1147" s="72">
        <f>IF($J1138="Ano",AZ1146*'Podpůrná data'!$B$5,AZ1146*'Podpůrná data'!$B$3)</f>
        <v>0</v>
      </c>
      <c r="BA1147" s="72">
        <f>IF($J1138="Ano",BA1146*'Podpůrná data'!$B$5,BA1146*'Podpůrná data'!$B$3)</f>
        <v>0</v>
      </c>
      <c r="BB1147" s="72">
        <f>IF($J1138="Ano",BB1146*'Podpůrná data'!$B$5,BB1146*'Podpůrná data'!$B$3)</f>
        <v>0</v>
      </c>
      <c r="BC1147" s="72">
        <f>IF($J1138="Ano",BC1146*'Podpůrná data'!$B$5,BC1146*'Podpůrná data'!$B$3)</f>
        <v>0</v>
      </c>
      <c r="BD1147" s="72">
        <f>IF($J1138="Ano",BD1146*'Podpůrná data'!$B$5,BD1146*'Podpůrná data'!$B$3)</f>
        <v>0</v>
      </c>
      <c r="BE1147" s="72">
        <f>IF($J1138="Ano",BE1146*'Podpůrná data'!$B$5,BE1146*'Podpůrná data'!$B$3)</f>
        <v>0</v>
      </c>
      <c r="BF1147" s="72">
        <f>IF($J1138="Ano",BF1146*'Podpůrná data'!$B$5,BF1146*'Podpůrná data'!$B$3)</f>
        <v>0</v>
      </c>
      <c r="BG1147" s="72">
        <f>IF($J1138="Ano",BG1146*'Podpůrná data'!$B$5,BG1146*'Podpůrná data'!$B$3)</f>
        <v>0</v>
      </c>
      <c r="BH1147" s="72">
        <f>IF($J1138="Ano",BH1146*'Podpůrná data'!$B$5,BH1146*'Podpůrná data'!$B$3)</f>
        <v>0</v>
      </c>
      <c r="BI1147" s="72">
        <f>IF($J1138="Ano",BI1146*'Podpůrná data'!$B$5,BI1146*'Podpůrná data'!$B$3)</f>
        <v>0</v>
      </c>
      <c r="BJ1147" s="72">
        <f>IF($J1138="Ano",BJ1146*'Podpůrná data'!$B$5,BJ1146*'Podpůrná data'!$B$3)</f>
        <v>0</v>
      </c>
      <c r="BK1147" s="72">
        <f>IF($J1138="Ano",BK1146*'Podpůrná data'!$B$5,BK1146*'Podpůrná data'!$B$3)</f>
        <v>0</v>
      </c>
      <c r="BL1147" s="72">
        <f>IF($J1138="Ano",BL1146*'Podpůrná data'!$B$5,BL1146*'Podpůrná data'!$B$3)</f>
        <v>0</v>
      </c>
      <c r="BM1147" s="72">
        <f>IF($J1138="Ano",BM1146*'Podpůrná data'!$B$5,BM1146*'Podpůrná data'!$B$3)</f>
        <v>0</v>
      </c>
      <c r="BN1147" s="363"/>
      <c r="BO1147" s="365"/>
      <c r="BP1147" s="367"/>
      <c r="BQ1147" s="367"/>
      <c r="BR1147" s="106"/>
      <c r="BS1147" s="178">
        <f>SUMIFS($R1147:$BM1147,$R1137:$BM1137,"1. ZoR")</f>
        <v>0</v>
      </c>
      <c r="BT1147" s="178">
        <f>SUMIFS($R1147:$BM1147,$R1137:$BM1137,"2. ZoR")</f>
        <v>0</v>
      </c>
      <c r="BU1147" s="178">
        <f>SUMIFS($R1147:$BM1147,$R1137:$BM1137,"3. ZoR")</f>
        <v>0</v>
      </c>
      <c r="BV1147" s="178">
        <f>SUMIFS($R1147:$BM1147,$R1137:$BM1137,"4. ZoR")</f>
        <v>0</v>
      </c>
      <c r="BW1147" s="178">
        <f>SUMIFS($R1147:$BM1147,$R1137:$BM1137,"5. ZoR")</f>
        <v>0</v>
      </c>
      <c r="BX1147" s="178">
        <f>SUMIFS($R1147:$BM1147,$R1137:$BM1137,"6. ZoR")</f>
        <v>0</v>
      </c>
      <c r="BY1147" s="178">
        <f>SUMIFS($R1147:$BM1147,$R1137:$BM1137,"7. ZoR")</f>
        <v>0</v>
      </c>
      <c r="BZ1147" s="178">
        <f>SUMIFS($R1147:$BM1147,$R1137:$BM1137,"8. ZoR")</f>
        <v>0</v>
      </c>
      <c r="CA1147" s="178">
        <f>SUMIFS($R1147:$BM1147,$R1137:$BM1137,"9. ZoR")</f>
        <v>0</v>
      </c>
      <c r="CB1147" s="178">
        <f>SUMIFS($R1147:$BM1147,$R1137:$BM1137,"10. ZoR")</f>
        <v>0</v>
      </c>
      <c r="CC1147" s="178">
        <f>SUMIFS($R1147:$BM1147,$R1137:$BM1137,"11. ZoR")</f>
        <v>0</v>
      </c>
      <c r="CD1147" s="178">
        <f>SUMIFS($R1147:$BM1147,$R1137:$BM1137,"12. ZoR")</f>
        <v>0</v>
      </c>
      <c r="CE1147" s="178">
        <f>SUMIFS($R1147:$BM1147,$R1137:$BM1137,"13. ZoR")</f>
        <v>0</v>
      </c>
      <c r="CF1147" s="178">
        <f>SUMIFS($R1147:$BM1147,$R1137:$BM1137,"14. ZoR")</f>
        <v>0</v>
      </c>
      <c r="CG1147" s="178">
        <f>SUMIFS($R1147:$BM1147,$R1137:$BM1137,"15. ZoR")</f>
        <v>0</v>
      </c>
    </row>
    <row r="1148" spans="1:85" ht="15" hidden="1" thickBot="1" x14ac:dyDescent="0.4">
      <c r="B1148" s="105"/>
      <c r="C1148" s="130"/>
      <c r="D1148" s="130"/>
      <c r="E1148" s="130"/>
      <c r="F1148" s="130"/>
      <c r="G1148" s="130"/>
      <c r="H1148" s="105"/>
      <c r="I1148" s="105"/>
      <c r="J1148" s="105"/>
      <c r="K1148" s="105"/>
      <c r="L1148" s="105"/>
      <c r="M1148" s="105"/>
      <c r="N1148" s="7"/>
      <c r="O1148" s="105"/>
      <c r="P1148" s="105"/>
      <c r="Q1148" s="105"/>
      <c r="R1148" s="105"/>
      <c r="S1148" s="105"/>
      <c r="T1148" s="7"/>
      <c r="U1148" s="105"/>
      <c r="V1148" s="105"/>
      <c r="W1148" s="105"/>
      <c r="X1148" s="105"/>
      <c r="Y1148" s="105"/>
      <c r="Z1148" s="105"/>
      <c r="AA1148" s="105"/>
      <c r="AB1148" s="105"/>
      <c r="AC1148" s="105"/>
      <c r="AD1148" s="105"/>
      <c r="AE1148" s="105"/>
      <c r="AF1148" s="105"/>
      <c r="AG1148" s="105"/>
      <c r="AH1148" s="105"/>
      <c r="AI1148" s="105"/>
      <c r="AJ1148" s="105"/>
      <c r="AK1148" s="105"/>
      <c r="AL1148" s="105"/>
      <c r="AM1148" s="105"/>
      <c r="AN1148" s="105"/>
      <c r="AO1148" s="105"/>
      <c r="AP1148" s="105"/>
      <c r="AQ1148" s="105"/>
      <c r="AR1148" s="105"/>
      <c r="AS1148" s="105"/>
      <c r="AT1148" s="105"/>
      <c r="AU1148" s="105"/>
      <c r="AV1148" s="105"/>
      <c r="AW1148" s="105"/>
      <c r="AX1148" s="105"/>
      <c r="AY1148" s="105"/>
      <c r="AZ1148" s="105"/>
      <c r="BA1148" s="105"/>
      <c r="BB1148" s="105"/>
      <c r="BC1148" s="105"/>
      <c r="BD1148" s="105"/>
      <c r="BE1148" s="105"/>
      <c r="BF1148" s="105"/>
      <c r="BG1148" s="105"/>
      <c r="BH1148" s="105"/>
      <c r="BI1148" s="105"/>
      <c r="BJ1148" s="105"/>
      <c r="BK1148" s="105"/>
      <c r="BL1148" s="105"/>
      <c r="BM1148" s="105"/>
      <c r="BN1148" s="105"/>
      <c r="BO1148" s="105"/>
      <c r="BP1148" s="105"/>
      <c r="BQ1148" s="105"/>
      <c r="BR1148" s="105"/>
      <c r="BS1148" s="105"/>
      <c r="BT1148" s="105"/>
      <c r="BU1148" s="105"/>
      <c r="BV1148" s="105"/>
      <c r="BW1148" s="105"/>
      <c r="BX1148" s="105"/>
      <c r="BY1148" s="105"/>
      <c r="BZ1148" s="105"/>
      <c r="CA1148" s="105"/>
      <c r="CB1148" s="105"/>
      <c r="CC1148" s="105"/>
      <c r="CD1148" s="105"/>
      <c r="CE1148" s="105"/>
      <c r="CF1148" s="105"/>
      <c r="CG1148" s="105"/>
    </row>
    <row r="1149" spans="1:85" s="245" customFormat="1" ht="69.650000000000006" customHeight="1" thickBot="1" x14ac:dyDescent="0.4">
      <c r="A1149" s="249"/>
      <c r="B1149" s="120"/>
      <c r="C1149" s="360" t="s">
        <v>2</v>
      </c>
      <c r="D1149" s="121"/>
      <c r="E1149" s="131" t="s">
        <v>206</v>
      </c>
      <c r="F1149" s="131" t="s">
        <v>444</v>
      </c>
      <c r="G1149" s="131" t="s">
        <v>208</v>
      </c>
      <c r="H1149" s="122" t="s">
        <v>94</v>
      </c>
      <c r="I1149" s="122" t="s">
        <v>95</v>
      </c>
      <c r="J1149" s="122" t="s">
        <v>96</v>
      </c>
      <c r="K1149" s="122" t="s">
        <v>216</v>
      </c>
      <c r="L1149" s="122" t="s">
        <v>218</v>
      </c>
      <c r="M1149" s="138" t="s">
        <v>1</v>
      </c>
      <c r="N1149" s="7"/>
      <c r="O1149" s="124">
        <v>208002</v>
      </c>
      <c r="P1149" s="106"/>
      <c r="Q1149" s="194" t="s">
        <v>128</v>
      </c>
      <c r="R1149" s="83" t="s">
        <v>4</v>
      </c>
      <c r="S1149" s="83" t="s">
        <v>5</v>
      </c>
      <c r="T1149" s="83" t="s">
        <v>6</v>
      </c>
      <c r="U1149" s="83" t="s">
        <v>7</v>
      </c>
      <c r="V1149" s="83" t="s">
        <v>8</v>
      </c>
      <c r="W1149" s="83" t="s">
        <v>9</v>
      </c>
      <c r="X1149" s="83" t="s">
        <v>10</v>
      </c>
      <c r="Y1149" s="83" t="s">
        <v>11</v>
      </c>
      <c r="Z1149" s="83" t="s">
        <v>12</v>
      </c>
      <c r="AA1149" s="83" t="s">
        <v>13</v>
      </c>
      <c r="AB1149" s="83" t="s">
        <v>14</v>
      </c>
      <c r="AC1149" s="83" t="s">
        <v>15</v>
      </c>
      <c r="AD1149" s="83" t="s">
        <v>16</v>
      </c>
      <c r="AE1149" s="83" t="s">
        <v>17</v>
      </c>
      <c r="AF1149" s="83" t="s">
        <v>18</v>
      </c>
      <c r="AG1149" s="83" t="s">
        <v>19</v>
      </c>
      <c r="AH1149" s="83" t="s">
        <v>20</v>
      </c>
      <c r="AI1149" s="83" t="s">
        <v>21</v>
      </c>
      <c r="AJ1149" s="83" t="s">
        <v>22</v>
      </c>
      <c r="AK1149" s="83" t="s">
        <v>23</v>
      </c>
      <c r="AL1149" s="83" t="s">
        <v>24</v>
      </c>
      <c r="AM1149" s="83" t="s">
        <v>25</v>
      </c>
      <c r="AN1149" s="83" t="s">
        <v>26</v>
      </c>
      <c r="AO1149" s="83" t="s">
        <v>27</v>
      </c>
      <c r="AP1149" s="83" t="s">
        <v>28</v>
      </c>
      <c r="AQ1149" s="83" t="s">
        <v>29</v>
      </c>
      <c r="AR1149" s="83" t="s">
        <v>30</v>
      </c>
      <c r="AS1149" s="83" t="s">
        <v>31</v>
      </c>
      <c r="AT1149" s="83" t="s">
        <v>32</v>
      </c>
      <c r="AU1149" s="83" t="s">
        <v>33</v>
      </c>
      <c r="AV1149" s="83" t="s">
        <v>34</v>
      </c>
      <c r="AW1149" s="83" t="s">
        <v>35</v>
      </c>
      <c r="AX1149" s="83" t="s">
        <v>36</v>
      </c>
      <c r="AY1149" s="83" t="s">
        <v>37</v>
      </c>
      <c r="AZ1149" s="83" t="s">
        <v>38</v>
      </c>
      <c r="BA1149" s="83" t="s">
        <v>39</v>
      </c>
      <c r="BB1149" s="83" t="s">
        <v>40</v>
      </c>
      <c r="BC1149" s="83" t="s">
        <v>41</v>
      </c>
      <c r="BD1149" s="83" t="s">
        <v>42</v>
      </c>
      <c r="BE1149" s="83" t="s">
        <v>43</v>
      </c>
      <c r="BF1149" s="83" t="s">
        <v>44</v>
      </c>
      <c r="BG1149" s="83" t="s">
        <v>45</v>
      </c>
      <c r="BH1149" s="83" t="s">
        <v>46</v>
      </c>
      <c r="BI1149" s="83" t="s">
        <v>47</v>
      </c>
      <c r="BJ1149" s="83" t="s">
        <v>48</v>
      </c>
      <c r="BK1149" s="83" t="s">
        <v>49</v>
      </c>
      <c r="BL1149" s="83" t="s">
        <v>50</v>
      </c>
      <c r="BM1149" s="83" t="s">
        <v>51</v>
      </c>
      <c r="BN1149" s="134" t="s">
        <v>163</v>
      </c>
      <c r="BO1149" s="135" t="s">
        <v>164</v>
      </c>
      <c r="BP1149" s="135" t="s">
        <v>146</v>
      </c>
      <c r="BQ1149" s="135" t="s">
        <v>214</v>
      </c>
      <c r="BR1149" s="106"/>
      <c r="BS1149" s="368" t="s">
        <v>238</v>
      </c>
      <c r="BT1149" s="369"/>
      <c r="BU1149" s="369"/>
      <c r="BV1149" s="369"/>
      <c r="BW1149" s="369"/>
      <c r="BX1149" s="369"/>
      <c r="BY1149" s="369"/>
      <c r="BZ1149" s="369"/>
      <c r="CA1149" s="369"/>
      <c r="CB1149" s="369"/>
      <c r="CC1149" s="369"/>
      <c r="CD1149" s="369"/>
      <c r="CE1149" s="369"/>
      <c r="CF1149" s="369"/>
      <c r="CG1149" s="369"/>
    </row>
    <row r="1150" spans="1:85" s="245" customFormat="1" ht="21" hidden="1" customHeight="1" x14ac:dyDescent="0.35">
      <c r="A1150" s="250"/>
      <c r="B1150" s="113"/>
      <c r="C1150" s="361"/>
      <c r="D1150" s="125"/>
      <c r="E1150" s="125"/>
      <c r="F1150" s="125"/>
      <c r="G1150" s="125"/>
      <c r="H1150" s="370" t="s">
        <v>250</v>
      </c>
      <c r="I1150" s="371" t="s">
        <v>425</v>
      </c>
      <c r="J1150" s="357" t="s">
        <v>97</v>
      </c>
      <c r="K1150" s="357" t="s">
        <v>217</v>
      </c>
      <c r="L1150" s="137"/>
      <c r="M1150" s="373" t="s">
        <v>93</v>
      </c>
      <c r="N1150" s="7"/>
      <c r="O1150" s="375" t="s">
        <v>3</v>
      </c>
      <c r="P1150" s="106"/>
      <c r="Q1150" s="84"/>
      <c r="R1150" s="74">
        <f>MONTH(Úvod!$F$10)</f>
        <v>1</v>
      </c>
      <c r="S1150" s="75">
        <f t="shared" ref="S1150" si="21700">IF(R1150=12,1,R1150+1)</f>
        <v>2</v>
      </c>
      <c r="T1150" s="75">
        <f t="shared" ref="T1150" si="21701">IF(S1150=12,1,S1150+1)</f>
        <v>3</v>
      </c>
      <c r="U1150" s="76">
        <f t="shared" ref="U1150" si="21702">IF(T1150=12,1,T1150+1)</f>
        <v>4</v>
      </c>
      <c r="V1150" s="76">
        <f t="shared" ref="V1150" si="21703">IF(U1150=12,1,U1150+1)</f>
        <v>5</v>
      </c>
      <c r="W1150" s="76">
        <f t="shared" ref="W1150" si="21704">IF(V1150=12,1,V1150+1)</f>
        <v>6</v>
      </c>
      <c r="X1150" s="76">
        <f t="shared" ref="X1150" si="21705">IF(W1150=12,1,W1150+1)</f>
        <v>7</v>
      </c>
      <c r="Y1150" s="76">
        <f t="shared" ref="Y1150" si="21706">IF(X1150=12,1,X1150+1)</f>
        <v>8</v>
      </c>
      <c r="Z1150" s="76">
        <f t="shared" ref="Z1150" si="21707">IF(Y1150=12,1,Y1150+1)</f>
        <v>9</v>
      </c>
      <c r="AA1150" s="76">
        <f>IF(Z1150=12,1,Z1150+1)</f>
        <v>10</v>
      </c>
      <c r="AB1150" s="76">
        <f t="shared" ref="AB1150" si="21708">IF(AA1150=12,1,AA1150+1)</f>
        <v>11</v>
      </c>
      <c r="AC1150" s="76">
        <f t="shared" ref="AC1150" si="21709">IF(AB1150=12,1,AB1150+1)</f>
        <v>12</v>
      </c>
      <c r="AD1150" s="76">
        <f t="shared" ref="AD1150" si="21710">IF(AC1150=12,1,AC1150+1)</f>
        <v>1</v>
      </c>
      <c r="AE1150" s="76">
        <f t="shared" ref="AE1150" si="21711">IF(AD1150=12,1,AD1150+1)</f>
        <v>2</v>
      </c>
      <c r="AF1150" s="76">
        <f t="shared" ref="AF1150" si="21712">IF(AE1150=12,1,AE1150+1)</f>
        <v>3</v>
      </c>
      <c r="AG1150" s="76">
        <f t="shared" ref="AG1150" si="21713">IF(AF1150=12,1,AF1150+1)</f>
        <v>4</v>
      </c>
      <c r="AH1150" s="76">
        <f t="shared" ref="AH1150" si="21714">IF(AG1150=12,1,AG1150+1)</f>
        <v>5</v>
      </c>
      <c r="AI1150" s="76">
        <f t="shared" ref="AI1150" si="21715">IF(AH1150=12,1,AH1150+1)</f>
        <v>6</v>
      </c>
      <c r="AJ1150" s="76">
        <f>IF(AI1150=12,1,AI1150+1)</f>
        <v>7</v>
      </c>
      <c r="AK1150" s="76">
        <f t="shared" ref="AK1150" si="21716">IF(AJ1150=12,1,AJ1150+1)</f>
        <v>8</v>
      </c>
      <c r="AL1150" s="76">
        <f t="shared" ref="AL1150" si="21717">IF(AK1150=12,1,AK1150+1)</f>
        <v>9</v>
      </c>
      <c r="AM1150" s="76">
        <f t="shared" ref="AM1150" si="21718">IF(AL1150=12,1,AL1150+1)</f>
        <v>10</v>
      </c>
      <c r="AN1150" s="76">
        <f t="shared" ref="AN1150" si="21719">IF(AM1150=12,1,AM1150+1)</f>
        <v>11</v>
      </c>
      <c r="AO1150" s="76">
        <f t="shared" ref="AO1150" si="21720">IF(AN1150=12,1,AN1150+1)</f>
        <v>12</v>
      </c>
      <c r="AP1150" s="76">
        <f t="shared" ref="AP1150" si="21721">IF(AO1150=12,1,AO1150+1)</f>
        <v>1</v>
      </c>
      <c r="AQ1150" s="76">
        <f t="shared" ref="AQ1150" si="21722">IF(AP1150=12,1,AP1150+1)</f>
        <v>2</v>
      </c>
      <c r="AR1150" s="76">
        <f t="shared" ref="AR1150" si="21723">IF(AQ1150=12,1,AQ1150+1)</f>
        <v>3</v>
      </c>
      <c r="AS1150" s="76">
        <f t="shared" ref="AS1150" si="21724">IF(AR1150=12,1,AR1150+1)</f>
        <v>4</v>
      </c>
      <c r="AT1150" s="76">
        <f t="shared" ref="AT1150" si="21725">IF(AS1150=12,1,AS1150+1)</f>
        <v>5</v>
      </c>
      <c r="AU1150" s="76">
        <f t="shared" ref="AU1150" si="21726">IF(AT1150=12,1,AT1150+1)</f>
        <v>6</v>
      </c>
      <c r="AV1150" s="76">
        <f t="shared" ref="AV1150" si="21727">IF(AU1150=12,1,AU1150+1)</f>
        <v>7</v>
      </c>
      <c r="AW1150" s="76">
        <f t="shared" ref="AW1150" si="21728">IF(AV1150=12,1,AV1150+1)</f>
        <v>8</v>
      </c>
      <c r="AX1150" s="76">
        <f t="shared" ref="AX1150" si="21729">IF(AW1150=12,1,AW1150+1)</f>
        <v>9</v>
      </c>
      <c r="AY1150" s="76">
        <f t="shared" ref="AY1150" si="21730">IF(AX1150=12,1,AX1150+1)</f>
        <v>10</v>
      </c>
      <c r="AZ1150" s="76">
        <f t="shared" ref="AZ1150" si="21731">IF(AY1150=12,1,AY1150+1)</f>
        <v>11</v>
      </c>
      <c r="BA1150" s="76">
        <f t="shared" ref="BA1150" si="21732">IF(AZ1150=12,1,AZ1150+1)</f>
        <v>12</v>
      </c>
      <c r="BB1150" s="76">
        <f t="shared" ref="BB1150" si="21733">IF(BA1150=12,1,BA1150+1)</f>
        <v>1</v>
      </c>
      <c r="BC1150" s="76">
        <f t="shared" ref="BC1150" si="21734">IF(BB1150=12,1,BB1150+1)</f>
        <v>2</v>
      </c>
      <c r="BD1150" s="76">
        <f t="shared" ref="BD1150" si="21735">IF(BC1150=12,1,BC1150+1)</f>
        <v>3</v>
      </c>
      <c r="BE1150" s="76">
        <f t="shared" ref="BE1150" si="21736">IF(BD1150=12,1,BD1150+1)</f>
        <v>4</v>
      </c>
      <c r="BF1150" s="76">
        <f t="shared" ref="BF1150" si="21737">IF(BE1150=12,1,BE1150+1)</f>
        <v>5</v>
      </c>
      <c r="BG1150" s="76">
        <f t="shared" ref="BG1150" si="21738">IF(BF1150=12,1,BF1150+1)</f>
        <v>6</v>
      </c>
      <c r="BH1150" s="76">
        <f t="shared" ref="BH1150" si="21739">IF(BG1150=12,1,BG1150+1)</f>
        <v>7</v>
      </c>
      <c r="BI1150" s="76">
        <f t="shared" ref="BI1150" si="21740">IF(BH1150=12,1,BH1150+1)</f>
        <v>8</v>
      </c>
      <c r="BJ1150" s="76">
        <f t="shared" ref="BJ1150" si="21741">IF(BI1150=12,1,BI1150+1)</f>
        <v>9</v>
      </c>
      <c r="BK1150" s="76">
        <f t="shared" ref="BK1150" si="21742">IF(BJ1150=12,1,BJ1150+1)</f>
        <v>10</v>
      </c>
      <c r="BL1150" s="76">
        <f t="shared" ref="BL1150" si="21743">IF(BK1150=12,1,BK1150+1)</f>
        <v>11</v>
      </c>
      <c r="BM1150" s="76">
        <f t="shared" ref="BM1150" si="21744">IF(BL1150=12,1,BL1150+1)</f>
        <v>12</v>
      </c>
      <c r="BN1150" s="81"/>
      <c r="BO1150" s="78"/>
      <c r="BP1150" s="78"/>
      <c r="BQ1150" s="78"/>
      <c r="BR1150" s="106"/>
      <c r="BS1150" s="106"/>
      <c r="BT1150" s="106"/>
      <c r="BU1150" s="106"/>
      <c r="BV1150" s="106"/>
      <c r="BW1150" s="106"/>
      <c r="BX1150" s="106"/>
      <c r="BY1150" s="106"/>
      <c r="BZ1150" s="106"/>
      <c r="CA1150" s="106"/>
      <c r="CB1150" s="106"/>
      <c r="CC1150" s="106"/>
      <c r="CD1150" s="106"/>
      <c r="CE1150" s="106"/>
      <c r="CF1150" s="106"/>
      <c r="CG1150" s="106"/>
    </row>
    <row r="1151" spans="1:85" s="245" customFormat="1" ht="18" hidden="1" customHeight="1" x14ac:dyDescent="0.35">
      <c r="A1151" s="250"/>
      <c r="B1151" s="113"/>
      <c r="C1151" s="361"/>
      <c r="D1151" s="125"/>
      <c r="E1151" s="125"/>
      <c r="F1151" s="125"/>
      <c r="G1151" s="125"/>
      <c r="H1151" s="370"/>
      <c r="I1151" s="371"/>
      <c r="J1151" s="357"/>
      <c r="K1151" s="357"/>
      <c r="L1151" s="137"/>
      <c r="M1151" s="373"/>
      <c r="N1151" s="7"/>
      <c r="O1151" s="376"/>
      <c r="P1151" s="106"/>
      <c r="Q1151" s="77"/>
      <c r="R1151" s="59">
        <f t="shared" ref="R1151:BM1151" si="21745">VALUE(_xlfn.CONCAT(R1150,".",R1153))</f>
        <v>1</v>
      </c>
      <c r="S1151" s="73">
        <f t="shared" si="21745"/>
        <v>32</v>
      </c>
      <c r="T1151" s="73">
        <f t="shared" si="21745"/>
        <v>61</v>
      </c>
      <c r="U1151" s="73">
        <f t="shared" si="21745"/>
        <v>92</v>
      </c>
      <c r="V1151" s="73">
        <f t="shared" si="21745"/>
        <v>122</v>
      </c>
      <c r="W1151" s="73">
        <f t="shared" si="21745"/>
        <v>153</v>
      </c>
      <c r="X1151" s="73">
        <f t="shared" si="21745"/>
        <v>183</v>
      </c>
      <c r="Y1151" s="73">
        <f t="shared" si="21745"/>
        <v>214</v>
      </c>
      <c r="Z1151" s="73">
        <f t="shared" si="21745"/>
        <v>245</v>
      </c>
      <c r="AA1151" s="73">
        <f t="shared" si="21745"/>
        <v>275</v>
      </c>
      <c r="AB1151" s="73">
        <f t="shared" si="21745"/>
        <v>306</v>
      </c>
      <c r="AC1151" s="73">
        <f t="shared" si="21745"/>
        <v>336</v>
      </c>
      <c r="AD1151" s="73">
        <f t="shared" si="21745"/>
        <v>367</v>
      </c>
      <c r="AE1151" s="73">
        <f t="shared" si="21745"/>
        <v>398</v>
      </c>
      <c r="AF1151" s="73">
        <f t="shared" si="21745"/>
        <v>426</v>
      </c>
      <c r="AG1151" s="73">
        <f t="shared" si="21745"/>
        <v>457</v>
      </c>
      <c r="AH1151" s="73">
        <f t="shared" si="21745"/>
        <v>487</v>
      </c>
      <c r="AI1151" s="73">
        <f t="shared" si="21745"/>
        <v>518</v>
      </c>
      <c r="AJ1151" s="73">
        <f t="shared" si="21745"/>
        <v>548</v>
      </c>
      <c r="AK1151" s="73">
        <f t="shared" si="21745"/>
        <v>579</v>
      </c>
      <c r="AL1151" s="73">
        <f t="shared" si="21745"/>
        <v>610</v>
      </c>
      <c r="AM1151" s="73">
        <f t="shared" si="21745"/>
        <v>640</v>
      </c>
      <c r="AN1151" s="73">
        <f t="shared" si="21745"/>
        <v>671</v>
      </c>
      <c r="AO1151" s="73">
        <f t="shared" si="21745"/>
        <v>701</v>
      </c>
      <c r="AP1151" s="73">
        <f t="shared" si="21745"/>
        <v>732</v>
      </c>
      <c r="AQ1151" s="73">
        <f t="shared" si="21745"/>
        <v>763</v>
      </c>
      <c r="AR1151" s="73">
        <f t="shared" si="21745"/>
        <v>791</v>
      </c>
      <c r="AS1151" s="73">
        <f t="shared" si="21745"/>
        <v>822</v>
      </c>
      <c r="AT1151" s="73">
        <f t="shared" si="21745"/>
        <v>852</v>
      </c>
      <c r="AU1151" s="73">
        <f t="shared" si="21745"/>
        <v>883</v>
      </c>
      <c r="AV1151" s="73">
        <f t="shared" si="21745"/>
        <v>913</v>
      </c>
      <c r="AW1151" s="73">
        <f t="shared" si="21745"/>
        <v>944</v>
      </c>
      <c r="AX1151" s="73">
        <f t="shared" si="21745"/>
        <v>975</v>
      </c>
      <c r="AY1151" s="73">
        <f t="shared" si="21745"/>
        <v>1005</v>
      </c>
      <c r="AZ1151" s="73">
        <f t="shared" si="21745"/>
        <v>1036</v>
      </c>
      <c r="BA1151" s="73">
        <f t="shared" si="21745"/>
        <v>1066</v>
      </c>
      <c r="BB1151" s="73">
        <f t="shared" si="21745"/>
        <v>1097</v>
      </c>
      <c r="BC1151" s="73">
        <f t="shared" si="21745"/>
        <v>1128</v>
      </c>
      <c r="BD1151" s="73">
        <f t="shared" si="21745"/>
        <v>1156</v>
      </c>
      <c r="BE1151" s="73">
        <f t="shared" si="21745"/>
        <v>1187</v>
      </c>
      <c r="BF1151" s="73">
        <f t="shared" si="21745"/>
        <v>1217</v>
      </c>
      <c r="BG1151" s="73">
        <f t="shared" si="21745"/>
        <v>1248</v>
      </c>
      <c r="BH1151" s="73">
        <f t="shared" si="21745"/>
        <v>1278</v>
      </c>
      <c r="BI1151" s="73">
        <f t="shared" si="21745"/>
        <v>1309</v>
      </c>
      <c r="BJ1151" s="73">
        <f t="shared" si="21745"/>
        <v>1340</v>
      </c>
      <c r="BK1151" s="73">
        <f t="shared" si="21745"/>
        <v>1370</v>
      </c>
      <c r="BL1151" s="73">
        <f t="shared" si="21745"/>
        <v>1401</v>
      </c>
      <c r="BM1151" s="73">
        <f t="shared" si="21745"/>
        <v>1431</v>
      </c>
      <c r="BN1151" s="82"/>
      <c r="BO1151" s="79"/>
      <c r="BP1151" s="79"/>
      <c r="BQ1151" s="79"/>
      <c r="BR1151" s="106"/>
      <c r="BS1151" s="106"/>
      <c r="BT1151" s="106"/>
      <c r="BU1151" s="106"/>
      <c r="BV1151" s="106"/>
      <c r="BW1151" s="106"/>
      <c r="BX1151" s="106"/>
      <c r="BY1151" s="106"/>
      <c r="BZ1151" s="106"/>
      <c r="CA1151" s="106"/>
      <c r="CB1151" s="106"/>
      <c r="CC1151" s="106"/>
      <c r="CD1151" s="106"/>
      <c r="CE1151" s="106"/>
      <c r="CF1151" s="106"/>
      <c r="CG1151" s="106"/>
    </row>
    <row r="1152" spans="1:85" s="245" customFormat="1" ht="18" customHeight="1" x14ac:dyDescent="0.35">
      <c r="A1152" s="250"/>
      <c r="B1152" s="113"/>
      <c r="C1152" s="361"/>
      <c r="D1152" s="125"/>
      <c r="E1152" s="357" t="s">
        <v>207</v>
      </c>
      <c r="F1152" s="357" t="s">
        <v>207</v>
      </c>
      <c r="G1152" s="357" t="s">
        <v>207</v>
      </c>
      <c r="H1152" s="370"/>
      <c r="I1152" s="371"/>
      <c r="J1152" s="357"/>
      <c r="K1152" s="357"/>
      <c r="L1152" s="357" t="s">
        <v>219</v>
      </c>
      <c r="M1152" s="373"/>
      <c r="N1152" s="7"/>
      <c r="O1152" s="376"/>
      <c r="P1152" s="106"/>
      <c r="Q1152" s="77"/>
      <c r="R1152" s="60" t="str">
        <f>VLOOKUP(R1150,'Podpůrná data'!$I$188:$J$199,2)</f>
        <v>leden</v>
      </c>
      <c r="S1152" s="60" t="str">
        <f>VLOOKUP(S1150,'Podpůrná data'!$I$188:$J$199,2)</f>
        <v>únor</v>
      </c>
      <c r="T1152" s="60" t="str">
        <f>VLOOKUP(T1150,'Podpůrná data'!$I$188:$J$199,2)</f>
        <v>březen</v>
      </c>
      <c r="U1152" s="60" t="str">
        <f>VLOOKUP(U1150,'Podpůrná data'!$I$188:$J$199,2)</f>
        <v>duben</v>
      </c>
      <c r="V1152" s="60" t="str">
        <f>VLOOKUP(V1150,'Podpůrná data'!$I$188:$J$199,2)</f>
        <v>květen</v>
      </c>
      <c r="W1152" s="60" t="str">
        <f>VLOOKUP(W1150,'Podpůrná data'!$I$188:$J$199,2)</f>
        <v>červen</v>
      </c>
      <c r="X1152" s="60" t="str">
        <f>VLOOKUP(X1150,'Podpůrná data'!$I$188:$J$199,2)</f>
        <v>červenec</v>
      </c>
      <c r="Y1152" s="60" t="str">
        <f>VLOOKUP(Y1150,'Podpůrná data'!$I$188:$J$199,2)</f>
        <v>srpen</v>
      </c>
      <c r="Z1152" s="60" t="str">
        <f>VLOOKUP(Z1150,'Podpůrná data'!$I$188:$J$199,2)</f>
        <v>září</v>
      </c>
      <c r="AA1152" s="60" t="str">
        <f>VLOOKUP(AA1150,'Podpůrná data'!$I$188:$J$199,2)</f>
        <v>říjen</v>
      </c>
      <c r="AB1152" s="60" t="str">
        <f>VLOOKUP(AB1150,'Podpůrná data'!$I$188:$J$199,2)</f>
        <v>listopad</v>
      </c>
      <c r="AC1152" s="60" t="str">
        <f>VLOOKUP(AC1150,'Podpůrná data'!$I$188:$J$199,2)</f>
        <v>prosinec</v>
      </c>
      <c r="AD1152" s="60" t="str">
        <f>VLOOKUP(AD1150,'Podpůrná data'!$I$188:$J$199,2)</f>
        <v>leden</v>
      </c>
      <c r="AE1152" s="60" t="str">
        <f>VLOOKUP(AE1150,'Podpůrná data'!$I$188:$J$199,2)</f>
        <v>únor</v>
      </c>
      <c r="AF1152" s="60" t="str">
        <f>VLOOKUP(AF1150,'Podpůrná data'!$I$188:$J$199,2)</f>
        <v>březen</v>
      </c>
      <c r="AG1152" s="60" t="str">
        <f>VLOOKUP(AG1150,'Podpůrná data'!$I$188:$J$199,2)</f>
        <v>duben</v>
      </c>
      <c r="AH1152" s="60" t="str">
        <f>VLOOKUP(AH1150,'Podpůrná data'!$I$188:$J$199,2)</f>
        <v>květen</v>
      </c>
      <c r="AI1152" s="60" t="str">
        <f>VLOOKUP(AI1150,'Podpůrná data'!$I$188:$J$199,2)</f>
        <v>červen</v>
      </c>
      <c r="AJ1152" s="60" t="str">
        <f>VLOOKUP(AJ1150,'Podpůrná data'!$I$188:$J$199,2)</f>
        <v>červenec</v>
      </c>
      <c r="AK1152" s="60" t="str">
        <f>VLOOKUP(AK1150,'Podpůrná data'!$I$188:$J$199,2)</f>
        <v>srpen</v>
      </c>
      <c r="AL1152" s="60" t="str">
        <f>VLOOKUP(AL1150,'Podpůrná data'!$I$188:$J$199,2)</f>
        <v>září</v>
      </c>
      <c r="AM1152" s="60" t="str">
        <f>VLOOKUP(AM1150,'Podpůrná data'!$I$188:$J$199,2)</f>
        <v>říjen</v>
      </c>
      <c r="AN1152" s="60" t="str">
        <f>VLOOKUP(AN1150,'Podpůrná data'!$I$188:$J$199,2)</f>
        <v>listopad</v>
      </c>
      <c r="AO1152" s="60" t="str">
        <f>VLOOKUP(AO1150,'Podpůrná data'!$I$188:$J$199,2)</f>
        <v>prosinec</v>
      </c>
      <c r="AP1152" s="60" t="str">
        <f>VLOOKUP(AP1150,'Podpůrná data'!$I$188:$J$199,2)</f>
        <v>leden</v>
      </c>
      <c r="AQ1152" s="60" t="str">
        <f>VLOOKUP(AQ1150,'Podpůrná data'!$I$188:$J$199,2)</f>
        <v>únor</v>
      </c>
      <c r="AR1152" s="60" t="str">
        <f>VLOOKUP(AR1150,'Podpůrná data'!$I$188:$J$199,2)</f>
        <v>březen</v>
      </c>
      <c r="AS1152" s="60" t="str">
        <f>VLOOKUP(AS1150,'Podpůrná data'!$I$188:$J$199,2)</f>
        <v>duben</v>
      </c>
      <c r="AT1152" s="60" t="str">
        <f>VLOOKUP(AT1150,'Podpůrná data'!$I$188:$J$199,2)</f>
        <v>květen</v>
      </c>
      <c r="AU1152" s="60" t="str">
        <f>VLOOKUP(AU1150,'Podpůrná data'!$I$188:$J$199,2)</f>
        <v>červen</v>
      </c>
      <c r="AV1152" s="60" t="str">
        <f>VLOOKUP(AV1150,'Podpůrná data'!$I$188:$J$199,2)</f>
        <v>červenec</v>
      </c>
      <c r="AW1152" s="60" t="str">
        <f>VLOOKUP(AW1150,'Podpůrná data'!$I$188:$J$199,2)</f>
        <v>srpen</v>
      </c>
      <c r="AX1152" s="60" t="str">
        <f>VLOOKUP(AX1150,'Podpůrná data'!$I$188:$J$199,2)</f>
        <v>září</v>
      </c>
      <c r="AY1152" s="60" t="str">
        <f>VLOOKUP(AY1150,'Podpůrná data'!$I$188:$J$199,2)</f>
        <v>říjen</v>
      </c>
      <c r="AZ1152" s="60" t="str">
        <f>VLOOKUP(AZ1150,'Podpůrná data'!$I$188:$J$199,2)</f>
        <v>listopad</v>
      </c>
      <c r="BA1152" s="60" t="str">
        <f>VLOOKUP(BA1150,'Podpůrná data'!$I$188:$J$199,2)</f>
        <v>prosinec</v>
      </c>
      <c r="BB1152" s="60" t="str">
        <f>VLOOKUP(BB1150,'Podpůrná data'!$I$188:$J$199,2)</f>
        <v>leden</v>
      </c>
      <c r="BC1152" s="60" t="str">
        <f>VLOOKUP(BC1150,'Podpůrná data'!$I$188:$J$199,2)</f>
        <v>únor</v>
      </c>
      <c r="BD1152" s="60" t="str">
        <f>VLOOKUP(BD1150,'Podpůrná data'!$I$188:$J$199,2)</f>
        <v>březen</v>
      </c>
      <c r="BE1152" s="60" t="str">
        <f>VLOOKUP(BE1150,'Podpůrná data'!$I$188:$J$199,2)</f>
        <v>duben</v>
      </c>
      <c r="BF1152" s="60" t="str">
        <f>VLOOKUP(BF1150,'Podpůrná data'!$I$188:$J$199,2)</f>
        <v>květen</v>
      </c>
      <c r="BG1152" s="60" t="str">
        <f>VLOOKUP(BG1150,'Podpůrná data'!$I$188:$J$199,2)</f>
        <v>červen</v>
      </c>
      <c r="BH1152" s="60" t="str">
        <f>VLOOKUP(BH1150,'Podpůrná data'!$I$188:$J$199,2)</f>
        <v>červenec</v>
      </c>
      <c r="BI1152" s="60" t="str">
        <f>VLOOKUP(BI1150,'Podpůrná data'!$I$188:$J$199,2)</f>
        <v>srpen</v>
      </c>
      <c r="BJ1152" s="60" t="str">
        <f>VLOOKUP(BJ1150,'Podpůrná data'!$I$188:$J$199,2)</f>
        <v>září</v>
      </c>
      <c r="BK1152" s="60" t="str">
        <f>VLOOKUP(BK1150,'Podpůrná data'!$I$188:$J$199,2)</f>
        <v>říjen</v>
      </c>
      <c r="BL1152" s="60" t="str">
        <f>VLOOKUP(BL1150,'Podpůrná data'!$I$188:$J$199,2)</f>
        <v>listopad</v>
      </c>
      <c r="BM1152" s="60" t="str">
        <f>VLOOKUP(BM1150,'Podpůrná data'!$I$188:$J$199,2)</f>
        <v>prosinec</v>
      </c>
      <c r="BN1152" s="171"/>
      <c r="BO1152" s="175"/>
      <c r="BP1152" s="197"/>
      <c r="BQ1152" s="197"/>
      <c r="BR1152" s="106"/>
      <c r="BS1152" s="179" t="s">
        <v>105</v>
      </c>
      <c r="BT1152" s="179" t="s">
        <v>106</v>
      </c>
      <c r="BU1152" s="179" t="s">
        <v>107</v>
      </c>
      <c r="BV1152" s="179" t="s">
        <v>108</v>
      </c>
      <c r="BW1152" s="179" t="s">
        <v>109</v>
      </c>
      <c r="BX1152" s="179" t="s">
        <v>110</v>
      </c>
      <c r="BY1152" s="179" t="s">
        <v>111</v>
      </c>
      <c r="BZ1152" s="179" t="s">
        <v>112</v>
      </c>
      <c r="CA1152" s="179" t="s">
        <v>113</v>
      </c>
      <c r="CB1152" s="179" t="s">
        <v>155</v>
      </c>
      <c r="CC1152" s="179" t="s">
        <v>156</v>
      </c>
      <c r="CD1152" s="179" t="s">
        <v>157</v>
      </c>
      <c r="CE1152" s="179" t="s">
        <v>202</v>
      </c>
      <c r="CF1152" s="179" t="s">
        <v>203</v>
      </c>
      <c r="CG1152" s="179" t="s">
        <v>204</v>
      </c>
    </row>
    <row r="1153" spans="1:85" s="245" customFormat="1" ht="16.399999999999999" customHeight="1" x14ac:dyDescent="0.35">
      <c r="A1153" s="250"/>
      <c r="B1153" s="113"/>
      <c r="C1153" s="361"/>
      <c r="D1153" s="125"/>
      <c r="E1153" s="357"/>
      <c r="F1153" s="357"/>
      <c r="G1153" s="357"/>
      <c r="H1153" s="370"/>
      <c r="I1153" s="371"/>
      <c r="J1153" s="357"/>
      <c r="K1153" s="357"/>
      <c r="L1153" s="357"/>
      <c r="M1153" s="373"/>
      <c r="N1153" s="7"/>
      <c r="O1153" s="376"/>
      <c r="P1153" s="106"/>
      <c r="Q1153" s="77"/>
      <c r="R1153" s="60">
        <f>YEAR(Úvod!$F$10)</f>
        <v>1900</v>
      </c>
      <c r="S1153" s="60">
        <f t="shared" ref="S1153" si="21746">IF(S1150=1,R1153+1,R1153)</f>
        <v>1900</v>
      </c>
      <c r="T1153" s="60">
        <f t="shared" ref="T1153" si="21747">IF(T1150=1,S1153+1,S1153)</f>
        <v>1900</v>
      </c>
      <c r="U1153" s="60">
        <f t="shared" ref="U1153" si="21748">IF(U1150=1,T1153+1,T1153)</f>
        <v>1900</v>
      </c>
      <c r="V1153" s="60">
        <f t="shared" ref="V1153" si="21749">IF(V1150=1,U1153+1,U1153)</f>
        <v>1900</v>
      </c>
      <c r="W1153" s="60">
        <f t="shared" ref="W1153" si="21750">IF(W1150=1,V1153+1,V1153)</f>
        <v>1900</v>
      </c>
      <c r="X1153" s="60">
        <f t="shared" ref="X1153" si="21751">IF(X1150=1,W1153+1,W1153)</f>
        <v>1900</v>
      </c>
      <c r="Y1153" s="60">
        <f t="shared" ref="Y1153" si="21752">IF(Y1150=1,X1153+1,X1153)</f>
        <v>1900</v>
      </c>
      <c r="Z1153" s="60">
        <f t="shared" ref="Z1153" si="21753">IF(Z1150=1,Y1153+1,Y1153)</f>
        <v>1900</v>
      </c>
      <c r="AA1153" s="60">
        <f t="shared" ref="AA1153" si="21754">IF(AA1150=1,Z1153+1,Z1153)</f>
        <v>1900</v>
      </c>
      <c r="AB1153" s="60">
        <f t="shared" ref="AB1153" si="21755">IF(AB1150=1,AA1153+1,AA1153)</f>
        <v>1900</v>
      </c>
      <c r="AC1153" s="60">
        <f t="shared" ref="AC1153" si="21756">IF(AC1150=1,AB1153+1,AB1153)</f>
        <v>1900</v>
      </c>
      <c r="AD1153" s="60">
        <f t="shared" ref="AD1153" si="21757">IF(AD1150=1,AC1153+1,AC1153)</f>
        <v>1901</v>
      </c>
      <c r="AE1153" s="60">
        <f t="shared" ref="AE1153" si="21758">IF(AE1150=1,AD1153+1,AD1153)</f>
        <v>1901</v>
      </c>
      <c r="AF1153" s="60">
        <f t="shared" ref="AF1153" si="21759">IF(AF1150=1,AE1153+1,AE1153)</f>
        <v>1901</v>
      </c>
      <c r="AG1153" s="60">
        <f t="shared" ref="AG1153" si="21760">IF(AG1150=1,AF1153+1,AF1153)</f>
        <v>1901</v>
      </c>
      <c r="AH1153" s="60">
        <f t="shared" ref="AH1153" si="21761">IF(AH1150=1,AG1153+1,AG1153)</f>
        <v>1901</v>
      </c>
      <c r="AI1153" s="60">
        <f t="shared" ref="AI1153" si="21762">IF(AI1150=1,AH1153+1,AH1153)</f>
        <v>1901</v>
      </c>
      <c r="AJ1153" s="60">
        <f t="shared" ref="AJ1153" si="21763">IF(AJ1150=1,AI1153+1,AI1153)</f>
        <v>1901</v>
      </c>
      <c r="AK1153" s="60">
        <f t="shared" ref="AK1153" si="21764">IF(AK1150=1,AJ1153+1,AJ1153)</f>
        <v>1901</v>
      </c>
      <c r="AL1153" s="60">
        <f t="shared" ref="AL1153" si="21765">IF(AL1150=1,AK1153+1,AK1153)</f>
        <v>1901</v>
      </c>
      <c r="AM1153" s="60">
        <f t="shared" ref="AM1153" si="21766">IF(AM1150=1,AL1153+1,AL1153)</f>
        <v>1901</v>
      </c>
      <c r="AN1153" s="60">
        <f t="shared" ref="AN1153" si="21767">IF(AN1150=1,AM1153+1,AM1153)</f>
        <v>1901</v>
      </c>
      <c r="AO1153" s="60">
        <f t="shared" ref="AO1153" si="21768">IF(AO1150=1,AN1153+1,AN1153)</f>
        <v>1901</v>
      </c>
      <c r="AP1153" s="60">
        <f t="shared" ref="AP1153" si="21769">IF(AP1150=1,AO1153+1,AO1153)</f>
        <v>1902</v>
      </c>
      <c r="AQ1153" s="60">
        <f t="shared" ref="AQ1153" si="21770">IF(AQ1150=1,AP1153+1,AP1153)</f>
        <v>1902</v>
      </c>
      <c r="AR1153" s="60">
        <f t="shared" ref="AR1153" si="21771">IF(AR1150=1,AQ1153+1,AQ1153)</f>
        <v>1902</v>
      </c>
      <c r="AS1153" s="60">
        <f t="shared" ref="AS1153" si="21772">IF(AS1150=1,AR1153+1,AR1153)</f>
        <v>1902</v>
      </c>
      <c r="AT1153" s="60">
        <f t="shared" ref="AT1153" si="21773">IF(AT1150=1,AS1153+1,AS1153)</f>
        <v>1902</v>
      </c>
      <c r="AU1153" s="60">
        <f t="shared" ref="AU1153" si="21774">IF(AU1150=1,AT1153+1,AT1153)</f>
        <v>1902</v>
      </c>
      <c r="AV1153" s="60">
        <f t="shared" ref="AV1153" si="21775">IF(AV1150=1,AU1153+1,AU1153)</f>
        <v>1902</v>
      </c>
      <c r="AW1153" s="60">
        <f t="shared" ref="AW1153" si="21776">IF(AW1150=1,AV1153+1,AV1153)</f>
        <v>1902</v>
      </c>
      <c r="AX1153" s="60">
        <f t="shared" ref="AX1153" si="21777">IF(AX1150=1,AW1153+1,AW1153)</f>
        <v>1902</v>
      </c>
      <c r="AY1153" s="60">
        <f t="shared" ref="AY1153" si="21778">IF(AY1150=1,AX1153+1,AX1153)</f>
        <v>1902</v>
      </c>
      <c r="AZ1153" s="60">
        <f t="shared" ref="AZ1153" si="21779">IF(AZ1150=1,AY1153+1,AY1153)</f>
        <v>1902</v>
      </c>
      <c r="BA1153" s="60">
        <f t="shared" ref="BA1153" si="21780">IF(BA1150=1,AZ1153+1,AZ1153)</f>
        <v>1902</v>
      </c>
      <c r="BB1153" s="60">
        <f t="shared" ref="BB1153" si="21781">IF(BB1150=1,BA1153+1,BA1153)</f>
        <v>1903</v>
      </c>
      <c r="BC1153" s="60">
        <f t="shared" ref="BC1153" si="21782">IF(BC1150=1,BB1153+1,BB1153)</f>
        <v>1903</v>
      </c>
      <c r="BD1153" s="60">
        <f t="shared" ref="BD1153" si="21783">IF(BD1150=1,BC1153+1,BC1153)</f>
        <v>1903</v>
      </c>
      <c r="BE1153" s="60">
        <f t="shared" ref="BE1153" si="21784">IF(BE1150=1,BD1153+1,BD1153)</f>
        <v>1903</v>
      </c>
      <c r="BF1153" s="60">
        <f t="shared" ref="BF1153" si="21785">IF(BF1150=1,BE1153+1,BE1153)</f>
        <v>1903</v>
      </c>
      <c r="BG1153" s="60">
        <f t="shared" ref="BG1153" si="21786">IF(BG1150=1,BF1153+1,BF1153)</f>
        <v>1903</v>
      </c>
      <c r="BH1153" s="60">
        <f t="shared" ref="BH1153" si="21787">IF(BH1150=1,BG1153+1,BG1153)</f>
        <v>1903</v>
      </c>
      <c r="BI1153" s="60">
        <f t="shared" ref="BI1153" si="21788">IF(BI1150=1,BH1153+1,BH1153)</f>
        <v>1903</v>
      </c>
      <c r="BJ1153" s="60">
        <f t="shared" ref="BJ1153" si="21789">IF(BJ1150=1,BI1153+1,BI1153)</f>
        <v>1903</v>
      </c>
      <c r="BK1153" s="60">
        <f t="shared" ref="BK1153" si="21790">IF(BK1150=1,BJ1153+1,BJ1153)</f>
        <v>1903</v>
      </c>
      <c r="BL1153" s="60">
        <f t="shared" ref="BL1153" si="21791">IF(BL1150=1,BK1153+1,BK1153)</f>
        <v>1903</v>
      </c>
      <c r="BM1153" s="60">
        <f t="shared" ref="BM1153" si="21792">IF(BM1150=1,BL1153+1,BL1153)</f>
        <v>1903</v>
      </c>
      <c r="BN1153" s="195"/>
      <c r="BO1153" s="196"/>
      <c r="BP1153" s="197"/>
      <c r="BQ1153" s="197"/>
      <c r="BR1153" s="106"/>
      <c r="BS1153" s="106"/>
      <c r="BT1153" s="106"/>
      <c r="BU1153" s="106"/>
      <c r="BV1153" s="106"/>
      <c r="BW1153" s="106"/>
      <c r="BX1153" s="106"/>
      <c r="BY1153" s="106"/>
      <c r="BZ1153" s="106"/>
      <c r="CA1153" s="106"/>
      <c r="CB1153" s="106"/>
      <c r="CC1153" s="106"/>
      <c r="CD1153" s="106"/>
      <c r="CE1153" s="106"/>
      <c r="CF1153" s="106"/>
      <c r="CG1153" s="106"/>
    </row>
    <row r="1154" spans="1:85" s="245" customFormat="1" ht="16.399999999999999" customHeight="1" x14ac:dyDescent="0.35">
      <c r="A1154" s="250"/>
      <c r="B1154" s="113"/>
      <c r="C1154" s="125"/>
      <c r="D1154" s="125"/>
      <c r="E1154" s="357"/>
      <c r="F1154" s="357"/>
      <c r="G1154" s="357"/>
      <c r="H1154" s="370"/>
      <c r="I1154" s="371"/>
      <c r="J1154" s="357"/>
      <c r="K1154" s="372"/>
      <c r="L1154" s="357"/>
      <c r="M1154" s="374"/>
      <c r="N1154" s="7"/>
      <c r="O1154" s="377"/>
      <c r="P1154" s="106"/>
      <c r="Q1154" s="63" t="s">
        <v>159</v>
      </c>
      <c r="R1154" s="251"/>
      <c r="S1154" s="251"/>
      <c r="T1154" s="251"/>
      <c r="U1154" s="251"/>
      <c r="V1154" s="251"/>
      <c r="W1154" s="251"/>
      <c r="X1154" s="251"/>
      <c r="Y1154" s="251"/>
      <c r="Z1154" s="251"/>
      <c r="AA1154" s="251"/>
      <c r="AB1154" s="251"/>
      <c r="AC1154" s="251"/>
      <c r="AD1154" s="251"/>
      <c r="AE1154" s="251"/>
      <c r="AF1154" s="251"/>
      <c r="AG1154" s="251"/>
      <c r="AH1154" s="251"/>
      <c r="AI1154" s="251"/>
      <c r="AJ1154" s="251"/>
      <c r="AK1154" s="251"/>
      <c r="AL1154" s="251"/>
      <c r="AM1154" s="251"/>
      <c r="AN1154" s="251"/>
      <c r="AO1154" s="251"/>
      <c r="AP1154" s="251"/>
      <c r="AQ1154" s="251"/>
      <c r="AR1154" s="251"/>
      <c r="AS1154" s="251"/>
      <c r="AT1154" s="251"/>
      <c r="AU1154" s="251"/>
      <c r="AV1154" s="251"/>
      <c r="AW1154" s="251"/>
      <c r="AX1154" s="251"/>
      <c r="AY1154" s="251"/>
      <c r="AZ1154" s="251"/>
      <c r="BA1154" s="251"/>
      <c r="BB1154" s="251"/>
      <c r="BC1154" s="251"/>
      <c r="BD1154" s="251"/>
      <c r="BE1154" s="251"/>
      <c r="BF1154" s="251"/>
      <c r="BG1154" s="251"/>
      <c r="BH1154" s="251"/>
      <c r="BI1154" s="251"/>
      <c r="BJ1154" s="251"/>
      <c r="BK1154" s="251"/>
      <c r="BL1154" s="251"/>
      <c r="BM1154" s="251"/>
      <c r="BN1154" s="195"/>
      <c r="BO1154" s="196"/>
      <c r="BP1154" s="197"/>
      <c r="BQ1154" s="197"/>
      <c r="BR1154" s="106"/>
      <c r="BS1154" s="106"/>
      <c r="BT1154" s="106"/>
      <c r="BU1154" s="106"/>
      <c r="BV1154" s="106"/>
      <c r="BW1154" s="106"/>
      <c r="BX1154" s="106"/>
      <c r="BY1154" s="106"/>
      <c r="BZ1154" s="106"/>
      <c r="CA1154" s="106"/>
      <c r="CB1154" s="106"/>
      <c r="CC1154" s="106"/>
      <c r="CD1154" s="106"/>
      <c r="CE1154" s="106"/>
      <c r="CF1154" s="106"/>
      <c r="CG1154" s="106"/>
    </row>
    <row r="1155" spans="1:85" s="245" customFormat="1" ht="23.5" customHeight="1" x14ac:dyDescent="0.35">
      <c r="A1155" s="243"/>
      <c r="B1155" s="126" t="s">
        <v>410</v>
      </c>
      <c r="C1155" s="359"/>
      <c r="D1155" s="359"/>
      <c r="E1155" s="252"/>
      <c r="F1155" s="252"/>
      <c r="G1155" s="241"/>
      <c r="H1155" s="253"/>
      <c r="I1155" s="254"/>
      <c r="J1155" s="253"/>
      <c r="K1155" s="205">
        <f>IF(J1155="",0,IF(J1155="ANO",'Podpůrná data'!$B$5,'Podpůrná data'!$B$3))</f>
        <v>0</v>
      </c>
      <c r="L1155" s="203">
        <f>IFERROR(INT(ROUND(I1155,2)*(VLOOKUP(INT(H1155),'Podpůrná data'!$A$189:$B$233,2,FALSE))*(H1155/(INT(H1155)))),0)</f>
        <v>0</v>
      </c>
      <c r="M1155" s="61">
        <f>K1155*L1155</f>
        <v>0</v>
      </c>
      <c r="N1155" s="62">
        <f>IF(M1155&gt;0,IF(ISTEXT(C1155)=TRUE,0,1),0)</f>
        <v>0</v>
      </c>
      <c r="O1155" s="166">
        <f>IF(M1155&gt;0,1,0)</f>
        <v>0</v>
      </c>
      <c r="P1155" s="127"/>
      <c r="Q1155" s="63" t="s">
        <v>95</v>
      </c>
      <c r="R1155" s="255"/>
      <c r="S1155" s="255"/>
      <c r="T1155" s="255"/>
      <c r="U1155" s="255"/>
      <c r="V1155" s="255"/>
      <c r="W1155" s="255"/>
      <c r="X1155" s="255"/>
      <c r="Y1155" s="255"/>
      <c r="Z1155" s="255"/>
      <c r="AA1155" s="255"/>
      <c r="AB1155" s="255"/>
      <c r="AC1155" s="255"/>
      <c r="AD1155" s="255"/>
      <c r="AE1155" s="255"/>
      <c r="AF1155" s="255"/>
      <c r="AG1155" s="255"/>
      <c r="AH1155" s="255"/>
      <c r="AI1155" s="255"/>
      <c r="AJ1155" s="255"/>
      <c r="AK1155" s="255"/>
      <c r="AL1155" s="255"/>
      <c r="AM1155" s="255"/>
      <c r="AN1155" s="255"/>
      <c r="AO1155" s="255"/>
      <c r="AP1155" s="255"/>
      <c r="AQ1155" s="255"/>
      <c r="AR1155" s="255"/>
      <c r="AS1155" s="255"/>
      <c r="AT1155" s="255"/>
      <c r="AU1155" s="255"/>
      <c r="AV1155" s="255"/>
      <c r="AW1155" s="255"/>
      <c r="AX1155" s="255"/>
      <c r="AY1155" s="255"/>
      <c r="AZ1155" s="255"/>
      <c r="BA1155" s="255"/>
      <c r="BB1155" s="255"/>
      <c r="BC1155" s="255"/>
      <c r="BD1155" s="255"/>
      <c r="BE1155" s="255"/>
      <c r="BF1155" s="255"/>
      <c r="BG1155" s="255"/>
      <c r="BH1155" s="255"/>
      <c r="BI1155" s="255"/>
      <c r="BJ1155" s="255"/>
      <c r="BK1155" s="255"/>
      <c r="BL1155" s="255"/>
      <c r="BM1155" s="255"/>
      <c r="BN1155" s="362">
        <f>SUM(R1163:BM1163)</f>
        <v>0</v>
      </c>
      <c r="BO1155" s="364">
        <f>SUM(R1164:BM1164)</f>
        <v>0</v>
      </c>
      <c r="BP1155" s="366">
        <f>IF($O1155=0,0,IF($BN1155&gt;=143*$I1155,1,0))</f>
        <v>0</v>
      </c>
      <c r="BQ1155" s="366">
        <f>IF($BN1155&gt;=143*$I1155,0,(CEILING(143*$I1155,1)-$BN1155))</f>
        <v>0</v>
      </c>
      <c r="BR1155" s="106"/>
      <c r="BS1155" s="106"/>
      <c r="BT1155" s="106"/>
      <c r="BU1155" s="106"/>
      <c r="BV1155" s="106"/>
      <c r="BW1155" s="106"/>
      <c r="BX1155" s="106"/>
      <c r="BY1155" s="106"/>
      <c r="BZ1155" s="106"/>
      <c r="CA1155" s="106"/>
      <c r="CB1155" s="106"/>
      <c r="CC1155" s="106"/>
      <c r="CD1155" s="106"/>
      <c r="CE1155" s="106"/>
      <c r="CF1155" s="106"/>
      <c r="CG1155" s="106"/>
    </row>
    <row r="1156" spans="1:85" s="245" customFormat="1" ht="29" x14ac:dyDescent="0.35">
      <c r="A1156" s="243"/>
      <c r="B1156" s="128"/>
      <c r="C1156" s="80"/>
      <c r="D1156" s="80"/>
      <c r="E1156" s="80"/>
      <c r="F1156" s="80"/>
      <c r="G1156" s="80"/>
      <c r="H1156" s="80"/>
      <c r="I1156" s="80"/>
      <c r="J1156" s="80"/>
      <c r="K1156" s="80"/>
      <c r="L1156" s="80"/>
      <c r="M1156" s="64"/>
      <c r="N1156" s="7"/>
      <c r="O1156" s="192"/>
      <c r="P1156" s="106"/>
      <c r="Q1156" s="63" t="s">
        <v>129</v>
      </c>
      <c r="R1156" s="256"/>
      <c r="S1156" s="256"/>
      <c r="T1156" s="256"/>
      <c r="U1156" s="256"/>
      <c r="V1156" s="256"/>
      <c r="W1156" s="256"/>
      <c r="X1156" s="256"/>
      <c r="Y1156" s="256"/>
      <c r="Z1156" s="256"/>
      <c r="AA1156" s="256"/>
      <c r="AB1156" s="256"/>
      <c r="AC1156" s="256"/>
      <c r="AD1156" s="256"/>
      <c r="AE1156" s="256"/>
      <c r="AF1156" s="256"/>
      <c r="AG1156" s="256"/>
      <c r="AH1156" s="256"/>
      <c r="AI1156" s="256"/>
      <c r="AJ1156" s="256"/>
      <c r="AK1156" s="256"/>
      <c r="AL1156" s="256"/>
      <c r="AM1156" s="256"/>
      <c r="AN1156" s="256"/>
      <c r="AO1156" s="256"/>
      <c r="AP1156" s="256"/>
      <c r="AQ1156" s="256"/>
      <c r="AR1156" s="256"/>
      <c r="AS1156" s="256"/>
      <c r="AT1156" s="256"/>
      <c r="AU1156" s="256"/>
      <c r="AV1156" s="256"/>
      <c r="AW1156" s="256"/>
      <c r="AX1156" s="256"/>
      <c r="AY1156" s="256"/>
      <c r="AZ1156" s="256"/>
      <c r="BA1156" s="256"/>
      <c r="BB1156" s="256"/>
      <c r="BC1156" s="256"/>
      <c r="BD1156" s="256"/>
      <c r="BE1156" s="256"/>
      <c r="BF1156" s="256"/>
      <c r="BG1156" s="256"/>
      <c r="BH1156" s="256"/>
      <c r="BI1156" s="256"/>
      <c r="BJ1156" s="256"/>
      <c r="BK1156" s="256"/>
      <c r="BL1156" s="256"/>
      <c r="BM1156" s="256"/>
      <c r="BN1156" s="362"/>
      <c r="BO1156" s="364"/>
      <c r="BP1156" s="366"/>
      <c r="BQ1156" s="366"/>
      <c r="BR1156" s="106"/>
      <c r="BS1156" s="106"/>
      <c r="BT1156" s="106"/>
      <c r="BU1156" s="106"/>
      <c r="BV1156" s="106"/>
      <c r="BW1156" s="106"/>
      <c r="BX1156" s="106"/>
      <c r="BY1156" s="106"/>
      <c r="BZ1156" s="106"/>
      <c r="CA1156" s="106"/>
      <c r="CB1156" s="106"/>
      <c r="CC1156" s="106"/>
      <c r="CD1156" s="106"/>
      <c r="CE1156" s="106"/>
      <c r="CF1156" s="106"/>
      <c r="CG1156" s="106"/>
    </row>
    <row r="1157" spans="1:85" s="245" customFormat="1" ht="14.5" hidden="1" customHeight="1" x14ac:dyDescent="0.35">
      <c r="A1157" s="243"/>
      <c r="B1157" s="128"/>
      <c r="C1157" s="80"/>
      <c r="D1157" s="80"/>
      <c r="E1157" s="80"/>
      <c r="F1157" s="80"/>
      <c r="G1157" s="80"/>
      <c r="H1157" s="80"/>
      <c r="I1157" s="80"/>
      <c r="J1157" s="80"/>
      <c r="K1157" s="80"/>
      <c r="L1157" s="80"/>
      <c r="M1157" s="64"/>
      <c r="N1157" s="7"/>
      <c r="O1157" s="192"/>
      <c r="P1157" s="106"/>
      <c r="Q1157" s="65" t="s">
        <v>130</v>
      </c>
      <c r="R1157" s="66">
        <f>IF(R1155&lt;&gt;0,1,0)</f>
        <v>0</v>
      </c>
      <c r="S1157" s="66">
        <f t="shared" ref="S1157" si="21793">IF(R1157&gt;0,R1157+1,IF(S1155&lt;&gt;0,1,0))</f>
        <v>0</v>
      </c>
      <c r="T1157" s="66">
        <f t="shared" ref="T1157" si="21794">IF(S1157&gt;0,S1157+1,IF(T1155&lt;&gt;0,1,0))</f>
        <v>0</v>
      </c>
      <c r="U1157" s="66">
        <f t="shared" ref="U1157" si="21795">IF(T1157&gt;0,T1157+1,IF(U1155&lt;&gt;0,1,0))</f>
        <v>0</v>
      </c>
      <c r="V1157" s="66">
        <f t="shared" ref="V1157" si="21796">IF(U1157&gt;0,U1157+1,IF(V1155&lt;&gt;0,1,0))</f>
        <v>0</v>
      </c>
      <c r="W1157" s="66">
        <f t="shared" ref="W1157" si="21797">IF(V1157&gt;0,V1157+1,IF(W1155&lt;&gt;0,1,0))</f>
        <v>0</v>
      </c>
      <c r="X1157" s="66">
        <f t="shared" ref="X1157" si="21798">IF(W1157&gt;0,W1157+1,IF(X1155&lt;&gt;0,1,0))</f>
        <v>0</v>
      </c>
      <c r="Y1157" s="66">
        <f t="shared" ref="Y1157" si="21799">IF(X1157&gt;0,X1157+1,IF(Y1155&lt;&gt;0,1,0))</f>
        <v>0</v>
      </c>
      <c r="Z1157" s="66">
        <f t="shared" ref="Z1157" si="21800">IF(Y1157&gt;0,Y1157+1,IF(Z1155&lt;&gt;0,1,0))</f>
        <v>0</v>
      </c>
      <c r="AA1157" s="66">
        <f t="shared" ref="AA1157" si="21801">IF(Z1157&gt;0,Z1157+1,IF(AA1155&lt;&gt;0,1,0))</f>
        <v>0</v>
      </c>
      <c r="AB1157" s="66">
        <f t="shared" ref="AB1157" si="21802">IF(AA1157&gt;0,AA1157+1,IF(AB1155&lt;&gt;0,1,0))</f>
        <v>0</v>
      </c>
      <c r="AC1157" s="66">
        <f t="shared" ref="AC1157" si="21803">IF(AB1157&gt;0,AB1157+1,IF(AC1155&lt;&gt;0,1,0))</f>
        <v>0</v>
      </c>
      <c r="AD1157" s="66">
        <f t="shared" ref="AD1157" si="21804">IF(AC1157&gt;0,AC1157+1,IF(AD1155&lt;&gt;0,1,0))</f>
        <v>0</v>
      </c>
      <c r="AE1157" s="66">
        <f t="shared" ref="AE1157" si="21805">IF(AD1157&gt;0,AD1157+1,IF(AE1155&lt;&gt;0,1,0))</f>
        <v>0</v>
      </c>
      <c r="AF1157" s="66">
        <f t="shared" ref="AF1157" si="21806">IF(AE1157&gt;0,AE1157+1,IF(AF1155&lt;&gt;0,1,0))</f>
        <v>0</v>
      </c>
      <c r="AG1157" s="66">
        <f t="shared" ref="AG1157" si="21807">IF(AF1157&gt;0,AF1157+1,IF(AG1155&lt;&gt;0,1,0))</f>
        <v>0</v>
      </c>
      <c r="AH1157" s="66">
        <f t="shared" ref="AH1157" si="21808">IF(AG1157&gt;0,AG1157+1,IF(AH1155&lt;&gt;0,1,0))</f>
        <v>0</v>
      </c>
      <c r="AI1157" s="66">
        <f t="shared" ref="AI1157" si="21809">IF(AH1157&gt;0,AH1157+1,IF(AI1155&lt;&gt;0,1,0))</f>
        <v>0</v>
      </c>
      <c r="AJ1157" s="66">
        <f t="shared" ref="AJ1157" si="21810">IF(AI1157&gt;0,AI1157+1,IF(AJ1155&lt;&gt;0,1,0))</f>
        <v>0</v>
      </c>
      <c r="AK1157" s="66">
        <f t="shared" ref="AK1157" si="21811">IF(AJ1157&gt;0,AJ1157+1,IF(AK1155&lt;&gt;0,1,0))</f>
        <v>0</v>
      </c>
      <c r="AL1157" s="66">
        <f t="shared" ref="AL1157" si="21812">IF(AK1157&gt;0,AK1157+1,IF(AL1155&lt;&gt;0,1,0))</f>
        <v>0</v>
      </c>
      <c r="AM1157" s="66">
        <f t="shared" ref="AM1157" si="21813">IF(AL1157&gt;0,AL1157+1,IF(AM1155&lt;&gt;0,1,0))</f>
        <v>0</v>
      </c>
      <c r="AN1157" s="66">
        <f t="shared" ref="AN1157" si="21814">IF(AM1157&gt;0,AM1157+1,IF(AN1155&lt;&gt;0,1,0))</f>
        <v>0</v>
      </c>
      <c r="AO1157" s="66">
        <f t="shared" ref="AO1157" si="21815">IF(AN1157&gt;0,AN1157+1,IF(AO1155&lt;&gt;0,1,0))</f>
        <v>0</v>
      </c>
      <c r="AP1157" s="66">
        <f t="shared" ref="AP1157" si="21816">IF(AO1157&gt;0,AO1157+1,IF(AP1155&lt;&gt;0,1,0))</f>
        <v>0</v>
      </c>
      <c r="AQ1157" s="66">
        <f t="shared" ref="AQ1157" si="21817">IF(AP1157&gt;0,AP1157+1,IF(AQ1155&lt;&gt;0,1,0))</f>
        <v>0</v>
      </c>
      <c r="AR1157" s="66">
        <f t="shared" ref="AR1157" si="21818">IF(AQ1157&gt;0,AQ1157+1,IF(AR1155&lt;&gt;0,1,0))</f>
        <v>0</v>
      </c>
      <c r="AS1157" s="66">
        <f t="shared" ref="AS1157" si="21819">IF(AR1157&gt;0,AR1157+1,IF(AS1155&lt;&gt;0,1,0))</f>
        <v>0</v>
      </c>
      <c r="AT1157" s="66">
        <f t="shared" ref="AT1157" si="21820">IF(AS1157&gt;0,AS1157+1,IF(AT1155&lt;&gt;0,1,0))</f>
        <v>0</v>
      </c>
      <c r="AU1157" s="66">
        <f t="shared" ref="AU1157" si="21821">IF(AT1157&gt;0,AT1157+1,IF(AU1155&lt;&gt;0,1,0))</f>
        <v>0</v>
      </c>
      <c r="AV1157" s="66">
        <f t="shared" ref="AV1157" si="21822">IF(AU1157&gt;0,AU1157+1,IF(AV1155&lt;&gt;0,1,0))</f>
        <v>0</v>
      </c>
      <c r="AW1157" s="66">
        <f t="shared" ref="AW1157" si="21823">IF(AV1157&gt;0,AV1157+1,IF(AW1155&lt;&gt;0,1,0))</f>
        <v>0</v>
      </c>
      <c r="AX1157" s="66">
        <f t="shared" ref="AX1157" si="21824">IF(AW1157&gt;0,AW1157+1,IF(AX1155&lt;&gt;0,1,0))</f>
        <v>0</v>
      </c>
      <c r="AY1157" s="66">
        <f t="shared" ref="AY1157" si="21825">IF(AX1157&gt;0,AX1157+1,IF(AY1155&lt;&gt;0,1,0))</f>
        <v>0</v>
      </c>
      <c r="AZ1157" s="66">
        <f t="shared" ref="AZ1157" si="21826">IF(AY1157&gt;0,AY1157+1,IF(AZ1155&lt;&gt;0,1,0))</f>
        <v>0</v>
      </c>
      <c r="BA1157" s="66">
        <f t="shared" ref="BA1157" si="21827">IF(AZ1157&gt;0,AZ1157+1,IF(BA1155&lt;&gt;0,1,0))</f>
        <v>0</v>
      </c>
      <c r="BB1157" s="66">
        <f t="shared" ref="BB1157" si="21828">IF(BA1157&gt;0,BA1157+1,IF(BB1155&lt;&gt;0,1,0))</f>
        <v>0</v>
      </c>
      <c r="BC1157" s="66">
        <f t="shared" ref="BC1157" si="21829">IF(BB1157&gt;0,BB1157+1,IF(BC1155&lt;&gt;0,1,0))</f>
        <v>0</v>
      </c>
      <c r="BD1157" s="66">
        <f t="shared" ref="BD1157" si="21830">IF(BC1157&gt;0,BC1157+1,IF(BD1155&lt;&gt;0,1,0))</f>
        <v>0</v>
      </c>
      <c r="BE1157" s="66">
        <f t="shared" ref="BE1157" si="21831">IF(BD1157&gt;0,BD1157+1,IF(BE1155&lt;&gt;0,1,0))</f>
        <v>0</v>
      </c>
      <c r="BF1157" s="66">
        <f t="shared" ref="BF1157" si="21832">IF(BE1157&gt;0,BE1157+1,IF(BF1155&lt;&gt;0,1,0))</f>
        <v>0</v>
      </c>
      <c r="BG1157" s="66">
        <f t="shared" ref="BG1157" si="21833">IF(BF1157&gt;0,BF1157+1,IF(BG1155&lt;&gt;0,1,0))</f>
        <v>0</v>
      </c>
      <c r="BH1157" s="66">
        <f t="shared" ref="BH1157" si="21834">IF(BG1157&gt;0,BG1157+1,IF(BH1155&lt;&gt;0,1,0))</f>
        <v>0</v>
      </c>
      <c r="BI1157" s="66">
        <f t="shared" ref="BI1157" si="21835">IF(BH1157&gt;0,BH1157+1,IF(BI1155&lt;&gt;0,1,0))</f>
        <v>0</v>
      </c>
      <c r="BJ1157" s="66">
        <f t="shared" ref="BJ1157" si="21836">IF(BI1157&gt;0,BI1157+1,IF(BJ1155&lt;&gt;0,1,0))</f>
        <v>0</v>
      </c>
      <c r="BK1157" s="66">
        <f t="shared" ref="BK1157" si="21837">IF(BJ1157&gt;0,BJ1157+1,IF(BK1155&lt;&gt;0,1,0))</f>
        <v>0</v>
      </c>
      <c r="BL1157" s="66">
        <f t="shared" ref="BL1157" si="21838">IF(BK1157&gt;0,BK1157+1,IF(BL1155&lt;&gt;0,1,0))</f>
        <v>0</v>
      </c>
      <c r="BM1157" s="66">
        <f t="shared" ref="BM1157" si="21839">IF(BL1157&gt;0,BL1157+1,IF(BM1155&lt;&gt;0,1,0))</f>
        <v>0</v>
      </c>
      <c r="BN1157" s="362"/>
      <c r="BO1157" s="364"/>
      <c r="BP1157" s="366"/>
      <c r="BQ1157" s="366"/>
      <c r="BR1157" s="106"/>
      <c r="BS1157" s="106"/>
      <c r="BT1157" s="106"/>
      <c r="BU1157" s="106"/>
      <c r="BV1157" s="106"/>
      <c r="BW1157" s="106"/>
      <c r="BX1157" s="106"/>
      <c r="BY1157" s="106"/>
      <c r="BZ1157" s="106"/>
      <c r="CA1157" s="106"/>
      <c r="CB1157" s="106"/>
      <c r="CC1157" s="106"/>
      <c r="CD1157" s="106"/>
      <c r="CE1157" s="106"/>
      <c r="CF1157" s="106"/>
      <c r="CG1157" s="106"/>
    </row>
    <row r="1158" spans="1:85" s="245" customFormat="1" ht="14.5" hidden="1" customHeight="1" x14ac:dyDescent="0.35">
      <c r="A1158" s="243"/>
      <c r="B1158" s="128"/>
      <c r="C1158" s="80"/>
      <c r="D1158" s="80"/>
      <c r="E1158" s="80"/>
      <c r="F1158" s="80"/>
      <c r="G1158" s="80"/>
      <c r="H1158" s="80"/>
      <c r="I1158" s="80"/>
      <c r="J1158" s="80"/>
      <c r="K1158" s="80"/>
      <c r="L1158" s="80"/>
      <c r="M1158" s="64"/>
      <c r="N1158" s="7"/>
      <c r="O1158" s="192"/>
      <c r="P1158" s="106"/>
      <c r="Q1158" s="65" t="s">
        <v>131</v>
      </c>
      <c r="R1158" s="66">
        <f>R1157</f>
        <v>0</v>
      </c>
      <c r="S1158" s="66">
        <f>IF(S1157=0,0,IF(OR(R1158=0,R1158=12),1,R1158+1))</f>
        <v>0</v>
      </c>
      <c r="T1158" s="66">
        <f t="shared" ref="T1158" si="21840">IF(T1157=0,0,IF(OR(S1158=0,S1158=12),1,S1158+1))</f>
        <v>0</v>
      </c>
      <c r="U1158" s="66">
        <f t="shared" ref="U1158" si="21841">IF(U1157=0,0,IF(OR(T1158=0,T1158=12),1,T1158+1))</f>
        <v>0</v>
      </c>
      <c r="V1158" s="66">
        <f t="shared" ref="V1158" si="21842">IF(V1157=0,0,IF(OR(U1158=0,U1158=12),1,U1158+1))</f>
        <v>0</v>
      </c>
      <c r="W1158" s="66">
        <f t="shared" ref="W1158" si="21843">IF(W1157=0,0,IF(OR(V1158=0,V1158=12),1,V1158+1))</f>
        <v>0</v>
      </c>
      <c r="X1158" s="66">
        <f t="shared" ref="X1158" si="21844">IF(X1157=0,0,IF(OR(W1158=0,W1158=12),1,W1158+1))</f>
        <v>0</v>
      </c>
      <c r="Y1158" s="66">
        <f t="shared" ref="Y1158" si="21845">IF(Y1157=0,0,IF(OR(X1158=0,X1158=12),1,X1158+1))</f>
        <v>0</v>
      </c>
      <c r="Z1158" s="66">
        <f t="shared" ref="Z1158" si="21846">IF(Z1157=0,0,IF(OR(Y1158=0,Y1158=12),1,Y1158+1))</f>
        <v>0</v>
      </c>
      <c r="AA1158" s="66">
        <f t="shared" ref="AA1158" si="21847">IF(AA1157=0,0,IF(OR(Z1158=0,Z1158=12),1,Z1158+1))</f>
        <v>0</v>
      </c>
      <c r="AB1158" s="66">
        <f t="shared" ref="AB1158" si="21848">IF(AB1157=0,0,IF(OR(AA1158=0,AA1158=12),1,AA1158+1))</f>
        <v>0</v>
      </c>
      <c r="AC1158" s="66">
        <f t="shared" ref="AC1158" si="21849">IF(AC1157=0,0,IF(OR(AB1158=0,AB1158=12),1,AB1158+1))</f>
        <v>0</v>
      </c>
      <c r="AD1158" s="66">
        <f t="shared" ref="AD1158" si="21850">IF(AD1157=0,0,IF(OR(AC1158=0,AC1158=12),1,AC1158+1))</f>
        <v>0</v>
      </c>
      <c r="AE1158" s="66">
        <f t="shared" ref="AE1158" si="21851">IF(AE1157=0,0,IF(OR(AD1158=0,AD1158=12),1,AD1158+1))</f>
        <v>0</v>
      </c>
      <c r="AF1158" s="66">
        <f t="shared" ref="AF1158" si="21852">IF(AF1157=0,0,IF(OR(AE1158=0,AE1158=12),1,AE1158+1))</f>
        <v>0</v>
      </c>
      <c r="AG1158" s="66">
        <f t="shared" ref="AG1158" si="21853">IF(AG1157=0,0,IF(OR(AF1158=0,AF1158=12),1,AF1158+1))</f>
        <v>0</v>
      </c>
      <c r="AH1158" s="66">
        <f t="shared" ref="AH1158" si="21854">IF(AH1157=0,0,IF(OR(AG1158=0,AG1158=12),1,AG1158+1))</f>
        <v>0</v>
      </c>
      <c r="AI1158" s="66">
        <f t="shared" ref="AI1158" si="21855">IF(AI1157=0,0,IF(OR(AH1158=0,AH1158=12),1,AH1158+1))</f>
        <v>0</v>
      </c>
      <c r="AJ1158" s="66">
        <f t="shared" ref="AJ1158" si="21856">IF(AJ1157=0,0,IF(OR(AI1158=0,AI1158=12),1,AI1158+1))</f>
        <v>0</v>
      </c>
      <c r="AK1158" s="66">
        <f t="shared" ref="AK1158" si="21857">IF(AK1157=0,0,IF(OR(AJ1158=0,AJ1158=12),1,AJ1158+1))</f>
        <v>0</v>
      </c>
      <c r="AL1158" s="66">
        <f t="shared" ref="AL1158" si="21858">IF(AL1157=0,0,IF(OR(AK1158=0,AK1158=12),1,AK1158+1))</f>
        <v>0</v>
      </c>
      <c r="AM1158" s="66">
        <f t="shared" ref="AM1158" si="21859">IF(AM1157=0,0,IF(OR(AL1158=0,AL1158=12),1,AL1158+1))</f>
        <v>0</v>
      </c>
      <c r="AN1158" s="66">
        <f t="shared" ref="AN1158" si="21860">IF(AN1157=0,0,IF(OR(AM1158=0,AM1158=12),1,AM1158+1))</f>
        <v>0</v>
      </c>
      <c r="AO1158" s="66">
        <f t="shared" ref="AO1158" si="21861">IF(AO1157=0,0,IF(OR(AN1158=0,AN1158=12),1,AN1158+1))</f>
        <v>0</v>
      </c>
      <c r="AP1158" s="66">
        <f t="shared" ref="AP1158" si="21862">IF(AP1157=0,0,IF(OR(AO1158=0,AO1158=12),1,AO1158+1))</f>
        <v>0</v>
      </c>
      <c r="AQ1158" s="66">
        <f t="shared" ref="AQ1158" si="21863">IF(AQ1157=0,0,IF(OR(AP1158=0,AP1158=12),1,AP1158+1))</f>
        <v>0</v>
      </c>
      <c r="AR1158" s="66">
        <f t="shared" ref="AR1158" si="21864">IF(AR1157=0,0,IF(OR(AQ1158=0,AQ1158=12),1,AQ1158+1))</f>
        <v>0</v>
      </c>
      <c r="AS1158" s="66">
        <f t="shared" ref="AS1158" si="21865">IF(AS1157=0,0,IF(OR(AR1158=0,AR1158=12),1,AR1158+1))</f>
        <v>0</v>
      </c>
      <c r="AT1158" s="66">
        <f t="shared" ref="AT1158" si="21866">IF(AT1157=0,0,IF(OR(AS1158=0,AS1158=12),1,AS1158+1))</f>
        <v>0</v>
      </c>
      <c r="AU1158" s="66">
        <f t="shared" ref="AU1158" si="21867">IF(AU1157=0,0,IF(OR(AT1158=0,AT1158=12),1,AT1158+1))</f>
        <v>0</v>
      </c>
      <c r="AV1158" s="66">
        <f t="shared" ref="AV1158" si="21868">IF(AV1157=0,0,IF(OR(AU1158=0,AU1158=12),1,AU1158+1))</f>
        <v>0</v>
      </c>
      <c r="AW1158" s="66">
        <f t="shared" ref="AW1158" si="21869">IF(AW1157=0,0,IF(OR(AV1158=0,AV1158=12),1,AV1158+1))</f>
        <v>0</v>
      </c>
      <c r="AX1158" s="66">
        <f t="shared" ref="AX1158" si="21870">IF(AX1157=0,0,IF(OR(AW1158=0,AW1158=12),1,AW1158+1))</f>
        <v>0</v>
      </c>
      <c r="AY1158" s="66">
        <f t="shared" ref="AY1158" si="21871">IF(AY1157=0,0,IF(OR(AX1158=0,AX1158=12),1,AX1158+1))</f>
        <v>0</v>
      </c>
      <c r="AZ1158" s="66">
        <f t="shared" ref="AZ1158" si="21872">IF(AZ1157=0,0,IF(OR(AY1158=0,AY1158=12),1,AY1158+1))</f>
        <v>0</v>
      </c>
      <c r="BA1158" s="66">
        <f t="shared" ref="BA1158" si="21873">IF(BA1157=0,0,IF(OR(AZ1158=0,AZ1158=12),1,AZ1158+1))</f>
        <v>0</v>
      </c>
      <c r="BB1158" s="66">
        <f t="shared" ref="BB1158" si="21874">IF(BB1157=0,0,IF(OR(BA1158=0,BA1158=12),1,BA1158+1))</f>
        <v>0</v>
      </c>
      <c r="BC1158" s="66">
        <f t="shared" ref="BC1158" si="21875">IF(BC1157=0,0,IF(OR(BB1158=0,BB1158=12),1,BB1158+1))</f>
        <v>0</v>
      </c>
      <c r="BD1158" s="66">
        <f t="shared" ref="BD1158" si="21876">IF(BD1157=0,0,IF(OR(BC1158=0,BC1158=12),1,BC1158+1))</f>
        <v>0</v>
      </c>
      <c r="BE1158" s="66">
        <f t="shared" ref="BE1158" si="21877">IF(BE1157=0,0,IF(OR(BD1158=0,BD1158=12),1,BD1158+1))</f>
        <v>0</v>
      </c>
      <c r="BF1158" s="66">
        <f t="shared" ref="BF1158" si="21878">IF(BF1157=0,0,IF(OR(BE1158=0,BE1158=12),1,BE1158+1))</f>
        <v>0</v>
      </c>
      <c r="BG1158" s="66">
        <f t="shared" ref="BG1158" si="21879">IF(BG1157=0,0,IF(OR(BF1158=0,BF1158=12),1,BF1158+1))</f>
        <v>0</v>
      </c>
      <c r="BH1158" s="66">
        <f t="shared" ref="BH1158" si="21880">IF(BH1157=0,0,IF(OR(BG1158=0,BG1158=12),1,BG1158+1))</f>
        <v>0</v>
      </c>
      <c r="BI1158" s="66">
        <f t="shared" ref="BI1158" si="21881">IF(BI1157=0,0,IF(OR(BH1158=0,BH1158=12),1,BH1158+1))</f>
        <v>0</v>
      </c>
      <c r="BJ1158" s="66">
        <f t="shared" ref="BJ1158" si="21882">IF(BJ1157=0,0,IF(OR(BI1158=0,BI1158=12),1,BI1158+1))</f>
        <v>0</v>
      </c>
      <c r="BK1158" s="66">
        <f t="shared" ref="BK1158" si="21883">IF(BK1157=0,0,IF(OR(BJ1158=0,BJ1158=12),1,BJ1158+1))</f>
        <v>0</v>
      </c>
      <c r="BL1158" s="66">
        <f t="shared" ref="BL1158" si="21884">IF(BL1157=0,0,IF(OR(BK1158=0,BK1158=12),1,BK1158+1))</f>
        <v>0</v>
      </c>
      <c r="BM1158" s="66">
        <f t="shared" ref="BM1158" si="21885">IF(BM1157=0,0,IF(OR(BL1158=0,BL1158=12),1,BL1158+1))</f>
        <v>0</v>
      </c>
      <c r="BN1158" s="362"/>
      <c r="BO1158" s="364"/>
      <c r="BP1158" s="366"/>
      <c r="BQ1158" s="366"/>
      <c r="BR1158" s="106"/>
      <c r="BS1158" s="106"/>
      <c r="BT1158" s="106"/>
      <c r="BU1158" s="106"/>
      <c r="BV1158" s="106"/>
      <c r="BW1158" s="106"/>
      <c r="BX1158" s="106"/>
      <c r="BY1158" s="106"/>
      <c r="BZ1158" s="106"/>
      <c r="CA1158" s="106"/>
      <c r="CB1158" s="106"/>
      <c r="CC1158" s="106"/>
      <c r="CD1158" s="106"/>
      <c r="CE1158" s="106"/>
      <c r="CF1158" s="106"/>
      <c r="CG1158" s="106"/>
    </row>
    <row r="1159" spans="1:85" s="245" customFormat="1" ht="43.5" x14ac:dyDescent="0.35">
      <c r="A1159" s="243"/>
      <c r="B1159" s="128"/>
      <c r="C1159" s="80"/>
      <c r="D1159" s="80"/>
      <c r="E1159" s="80"/>
      <c r="F1159" s="80"/>
      <c r="G1159" s="80"/>
      <c r="H1159" s="80"/>
      <c r="I1159" s="80"/>
      <c r="J1159" s="80"/>
      <c r="K1159" s="80"/>
      <c r="L1159" s="80"/>
      <c r="M1159" s="64"/>
      <c r="N1159" s="7"/>
      <c r="O1159" s="192"/>
      <c r="P1159" s="106"/>
      <c r="Q1159" s="63" t="s">
        <v>237</v>
      </c>
      <c r="R1159" s="68">
        <f>IF(R1158&gt;0,IF(R1162&gt;$L1155,$L1155,R1162),0)</f>
        <v>0</v>
      </c>
      <c r="S1159" s="68">
        <f>IF(S1158&gt;0,IF((SUMIFS($R1161:R1161,$R1158:R1158,12)+IF(R1158=12,0,R1159)+S1162)&gt;=$L1155,$L1155-FLOOR(SUMIFS($R1161:R1161,$R1158:R1158,12),1),IF(S1158=1,S1162,S1162+R1159)),0)</f>
        <v>0</v>
      </c>
      <c r="T1159" s="68">
        <f>IF(T1158&gt;0,IF((SUMIFS($R1161:S1161,$R1158:S1158,12)+IF(S1158=12,0,S1159)+T1162)&gt;=$L1155,$L1155-FLOOR(SUMIFS($R1161:S1161,$R1158:S1158,12),1),IF(T1158=1,T1162,T1162+S1159)),0)</f>
        <v>0</v>
      </c>
      <c r="U1159" s="68">
        <f>IF(U1158&gt;0,IF((SUMIFS($R1161:T1161,$R1158:T1158,12)+IF(T1158=12,0,T1159)+U1162)&gt;=$L1155,$L1155-FLOOR(SUMIFS($R1161:T1161,$R1158:T1158,12),1),IF(U1158=1,U1162,U1162+T1159)),0)</f>
        <v>0</v>
      </c>
      <c r="V1159" s="68">
        <f>IF(V1158&gt;0,IF((SUMIFS($R1161:U1161,$R1158:U1158,12)+IF(U1158=12,0,U1159)+V1162)&gt;=$L1155,$L1155-FLOOR(SUMIFS($R1161:U1161,$R1158:U1158,12),1),IF(V1158=1,V1162,V1162+U1159)),0)</f>
        <v>0</v>
      </c>
      <c r="W1159" s="68">
        <f>IF(W1158&gt;0,IF((SUMIFS($R1161:V1161,$R1158:V1158,12)+IF(V1158=12,0,V1159)+W1162)&gt;=$L1155,$L1155-FLOOR(SUMIFS($R1161:V1161,$R1158:V1158,12),1),IF(W1158=1,W1162,W1162+V1159)),0)</f>
        <v>0</v>
      </c>
      <c r="X1159" s="68">
        <f>IF(X1158&gt;0,IF((SUMIFS($R1161:W1161,$R1158:W1158,12)+IF(W1158=12,0,W1159)+X1162)&gt;=$L1155,$L1155-FLOOR(SUMIFS($R1161:W1161,$R1158:W1158,12),1),IF(X1158=1,X1162,X1162+W1159)),0)</f>
        <v>0</v>
      </c>
      <c r="Y1159" s="68">
        <f>IF(Y1158&gt;0,IF((SUMIFS($R1161:X1161,$R1158:X1158,12)+IF(X1158=12,0,X1159)+Y1162)&gt;=$L1155,$L1155-FLOOR(SUMIFS($R1161:X1161,$R1158:X1158,12),1),IF(Y1158=1,Y1162,Y1162+X1159)),0)</f>
        <v>0</v>
      </c>
      <c r="Z1159" s="68">
        <f>IF(Z1158&gt;0,IF((SUMIFS($R1161:Y1161,$R1158:Y1158,12)+IF(Y1158=12,0,Y1159)+Z1162)&gt;=$L1155,$L1155-FLOOR(SUMIFS($R1161:Y1161,$R1158:Y1158,12),1),IF(Z1158=1,Z1162,Z1162+Y1159)),0)</f>
        <v>0</v>
      </c>
      <c r="AA1159" s="68">
        <f>IF(AA1158&gt;0,IF((SUMIFS($R1161:Z1161,$R1158:Z1158,12)+IF(Z1158=12,0,Z1159)+AA1162)&gt;=$L1155,$L1155-FLOOR(SUMIFS($R1161:Z1161,$R1158:Z1158,12),1),IF(AA1158=1,AA1162,AA1162+Z1159)),0)</f>
        <v>0</v>
      </c>
      <c r="AB1159" s="68">
        <f>IF(AB1158&gt;0,IF((SUMIFS($R1161:AA1161,$R1158:AA1158,12)+IF(AA1158=12,0,AA1159)+AB1162)&gt;=$L1155,$L1155-FLOOR(SUMIFS($R1161:AA1161,$R1158:AA1158,12),1),IF(AB1158=1,AB1162,AB1162+AA1159)),0)</f>
        <v>0</v>
      </c>
      <c r="AC1159" s="68">
        <f>IF(AC1158&gt;0,IF((SUMIFS($R1161:AB1161,$R1158:AB1158,12)+IF(AB1158=12,0,AB1159)+AC1162)&gt;=$L1155,$L1155-FLOOR(SUMIFS($R1161:AB1161,$R1158:AB1158,12),1),IF(AC1158=1,AC1162,AC1162+AB1159)),0)</f>
        <v>0</v>
      </c>
      <c r="AD1159" s="68">
        <f>IF(AD1158&gt;0,IF((SUMIFS($R1161:AC1161,$R1158:AC1158,12)+IF(AC1158=12,0,AC1159)+AD1162)&gt;=$L1155,$L1155-FLOOR(SUMIFS($R1161:AC1161,$R1158:AC1158,12),1),IF(AD1158=1,AD1162,AD1162+AC1159)),0)</f>
        <v>0</v>
      </c>
      <c r="AE1159" s="68">
        <f>IF(AE1158&gt;0,IF((SUMIFS($R1161:AD1161,$R1158:AD1158,12)+IF(AD1158=12,0,AD1159)+AE1162)&gt;=$L1155,$L1155-FLOOR(SUMIFS($R1161:AD1161,$R1158:AD1158,12),1),IF(AE1158=1,AE1162,AE1162+AD1159)),0)</f>
        <v>0</v>
      </c>
      <c r="AF1159" s="68">
        <f>IF(AF1158&gt;0,IF((SUMIFS($R1161:AE1161,$R1158:AE1158,12)+IF(AE1158=12,0,AE1159)+AF1162)&gt;=$L1155,$L1155-FLOOR(SUMIFS($R1161:AE1161,$R1158:AE1158,12),1),IF(AF1158=1,AF1162,AF1162+AE1159)),0)</f>
        <v>0</v>
      </c>
      <c r="AG1159" s="68">
        <f>IF(AG1158&gt;0,IF((SUMIFS($R1161:AF1161,$R1158:AF1158,12)+IF(AF1158=12,0,AF1159)+AG1162)&gt;=$L1155,$L1155-FLOOR(SUMIFS($R1161:AF1161,$R1158:AF1158,12),1),IF(AG1158=1,AG1162,AG1162+AF1159)),0)</f>
        <v>0</v>
      </c>
      <c r="AH1159" s="68">
        <f>IF(AH1158&gt;0,IF((SUMIFS($R1161:AG1161,$R1158:AG1158,12)+IF(AG1158=12,0,AG1159)+AH1162)&gt;=$L1155,$L1155-FLOOR(SUMIFS($R1161:AG1161,$R1158:AG1158,12),1),IF(AH1158=1,AH1162,AH1162+AG1159)),0)</f>
        <v>0</v>
      </c>
      <c r="AI1159" s="68">
        <f>IF(AI1158&gt;0,IF((SUMIFS($R1161:AH1161,$R1158:AH1158,12)+IF(AH1158=12,0,AH1159)+AI1162)&gt;=$L1155,$L1155-FLOOR(SUMIFS($R1161:AH1161,$R1158:AH1158,12),1),IF(AI1158=1,AI1162,AI1162+AH1159)),0)</f>
        <v>0</v>
      </c>
      <c r="AJ1159" s="68">
        <f>IF(AJ1158&gt;0,IF((SUMIFS($R1161:AI1161,$R1158:AI1158,12)+IF(AI1158=12,0,AI1159)+AJ1162)&gt;=$L1155,$L1155-FLOOR(SUMIFS($R1161:AI1161,$R1158:AI1158,12),1),IF(AJ1158=1,AJ1162,AJ1162+AI1159)),0)</f>
        <v>0</v>
      </c>
      <c r="AK1159" s="68">
        <f>IF(AK1158&gt;0,IF((SUMIFS($R1161:AJ1161,$R1158:AJ1158,12)+IF(AJ1158=12,0,AJ1159)+AK1162)&gt;=$L1155,$L1155-FLOOR(SUMIFS($R1161:AJ1161,$R1158:AJ1158,12),1),IF(AK1158=1,AK1162,AK1162+AJ1159)),0)</f>
        <v>0</v>
      </c>
      <c r="AL1159" s="68">
        <f>IF(AL1158&gt;0,IF((SUMIFS($R1161:AK1161,$R1158:AK1158,12)+IF(AK1158=12,0,AK1159)+AL1162)&gt;=$L1155,$L1155-FLOOR(SUMIFS($R1161:AK1161,$R1158:AK1158,12),1),IF(AL1158=1,AL1162,AL1162+AK1159)),0)</f>
        <v>0</v>
      </c>
      <c r="AM1159" s="68">
        <f>IF(AM1158&gt;0,IF((SUMIFS($R1161:AL1161,$R1158:AL1158,12)+IF(AL1158=12,0,AL1159)+AM1162)&gt;=$L1155,$L1155-FLOOR(SUMIFS($R1161:AL1161,$R1158:AL1158,12),1),IF(AM1158=1,AM1162,AM1162+AL1159)),0)</f>
        <v>0</v>
      </c>
      <c r="AN1159" s="68">
        <f>IF(AN1158&gt;0,IF((SUMIFS($R1161:AM1161,$R1158:AM1158,12)+IF(AM1158=12,0,AM1159)+AN1162)&gt;=$L1155,$L1155-FLOOR(SUMIFS($R1161:AM1161,$R1158:AM1158,12),1),IF(AN1158=1,AN1162,AN1162+AM1159)),0)</f>
        <v>0</v>
      </c>
      <c r="AO1159" s="68">
        <f>IF(AO1158&gt;0,IF((SUMIFS($R1161:AN1161,$R1158:AN1158,12)+IF(AN1158=12,0,AN1159)+AO1162)&gt;=$L1155,$L1155-FLOOR(SUMIFS($R1161:AN1161,$R1158:AN1158,12),1),IF(AO1158=1,AO1162,AO1162+AN1159)),0)</f>
        <v>0</v>
      </c>
      <c r="AP1159" s="68">
        <f>IF(AP1158&gt;0,IF((SUMIFS($R1161:AO1161,$R1158:AO1158,12)+IF(AO1158=12,0,AO1159)+AP1162)&gt;=$L1155,$L1155-FLOOR(SUMIFS($R1161:AO1161,$R1158:AO1158,12),1),IF(AP1158=1,AP1162,AP1162+AO1159)),0)</f>
        <v>0</v>
      </c>
      <c r="AQ1159" s="68">
        <f>IF(AQ1158&gt;0,IF((SUMIFS($R1161:AP1161,$R1158:AP1158,12)+IF(AP1158=12,0,AP1159)+AQ1162)&gt;=$L1155,$L1155-FLOOR(SUMIFS($R1161:AP1161,$R1158:AP1158,12),1),IF(AQ1158=1,AQ1162,AQ1162+AP1159)),0)</f>
        <v>0</v>
      </c>
      <c r="AR1159" s="68">
        <f>IF(AR1158&gt;0,IF((SUMIFS($R1161:AQ1161,$R1158:AQ1158,12)+IF(AQ1158=12,0,AQ1159)+AR1162)&gt;=$L1155,$L1155-FLOOR(SUMIFS($R1161:AQ1161,$R1158:AQ1158,12),1),IF(AR1158=1,AR1162,AR1162+AQ1159)),0)</f>
        <v>0</v>
      </c>
      <c r="AS1159" s="68">
        <f>IF(AS1158&gt;0,IF((SUMIFS($R1161:AR1161,$R1158:AR1158,12)+IF(AR1158=12,0,AR1159)+AS1162)&gt;=$L1155,$L1155-FLOOR(SUMIFS($R1161:AR1161,$R1158:AR1158,12),1),IF(AS1158=1,AS1162,AS1162+AR1159)),0)</f>
        <v>0</v>
      </c>
      <c r="AT1159" s="68">
        <f>IF(AT1158&gt;0,IF((SUMIFS($R1161:AS1161,$R1158:AS1158,12)+IF(AS1158=12,0,AS1159)+AT1162)&gt;=$L1155,$L1155-FLOOR(SUMIFS($R1161:AS1161,$R1158:AS1158,12),1),IF(AT1158=1,AT1162,AT1162+AS1159)),0)</f>
        <v>0</v>
      </c>
      <c r="AU1159" s="68">
        <f>IF(AU1158&gt;0,IF((SUMIFS($R1161:AT1161,$R1158:AT1158,12)+IF(AT1158=12,0,AT1159)+AU1162)&gt;=$L1155,$L1155-FLOOR(SUMIFS($R1161:AT1161,$R1158:AT1158,12),1),IF(AU1158=1,AU1162,AU1162+AT1159)),0)</f>
        <v>0</v>
      </c>
      <c r="AV1159" s="68">
        <f>IF(AV1158&gt;0,IF((SUMIFS($R1161:AU1161,$R1158:AU1158,12)+IF(AU1158=12,0,AU1159)+AV1162)&gt;=$L1155,$L1155-FLOOR(SUMIFS($R1161:AU1161,$R1158:AU1158,12),1),IF(AV1158=1,AV1162,AV1162+AU1159)),0)</f>
        <v>0</v>
      </c>
      <c r="AW1159" s="68">
        <f>IF(AW1158&gt;0,IF((SUMIFS($R1161:AV1161,$R1158:AV1158,12)+IF(AV1158=12,0,AV1159)+AW1162)&gt;=$L1155,$L1155-FLOOR(SUMIFS($R1161:AV1161,$R1158:AV1158,12),1),IF(AW1158=1,AW1162,AW1162+AV1159)),0)</f>
        <v>0</v>
      </c>
      <c r="AX1159" s="68">
        <f>IF(AX1158&gt;0,IF((SUMIFS($R1161:AW1161,$R1158:AW1158,12)+IF(AW1158=12,0,AW1159)+AX1162)&gt;=$L1155,$L1155-FLOOR(SUMIFS($R1161:AW1161,$R1158:AW1158,12),1),IF(AX1158=1,AX1162,AX1162+AW1159)),0)</f>
        <v>0</v>
      </c>
      <c r="AY1159" s="68">
        <f>IF(AY1158&gt;0,IF((SUMIFS($R1161:AX1161,$R1158:AX1158,12)+IF(AX1158=12,0,AX1159)+AY1162)&gt;=$L1155,$L1155-FLOOR(SUMIFS($R1161:AX1161,$R1158:AX1158,12),1),IF(AY1158=1,AY1162,AY1162+AX1159)),0)</f>
        <v>0</v>
      </c>
      <c r="AZ1159" s="68">
        <f>IF(AZ1158&gt;0,IF((SUMIFS($R1161:AY1161,$R1158:AY1158,12)+IF(AY1158=12,0,AY1159)+AZ1162)&gt;=$L1155,$L1155-FLOOR(SUMIFS($R1161:AY1161,$R1158:AY1158,12),1),IF(AZ1158=1,AZ1162,AZ1162+AY1159)),0)</f>
        <v>0</v>
      </c>
      <c r="BA1159" s="68">
        <f>IF(BA1158&gt;0,IF((SUMIFS($R1161:AZ1161,$R1158:AZ1158,12)+IF(AZ1158=12,0,AZ1159)+BA1162)&gt;=$L1155,$L1155-FLOOR(SUMIFS($R1161:AZ1161,$R1158:AZ1158,12),1),IF(BA1158=1,BA1162,BA1162+AZ1159)),0)</f>
        <v>0</v>
      </c>
      <c r="BB1159" s="68">
        <f>IF(BB1158&gt;0,IF((SUMIFS($R1161:BA1161,$R1158:BA1158,12)+IF(BA1158=12,0,BA1159)+BB1162)&gt;=$L1155,$L1155-FLOOR(SUMIFS($R1161:BA1161,$R1158:BA1158,12),1),IF(BB1158=1,BB1162,BB1162+BA1159)),0)</f>
        <v>0</v>
      </c>
      <c r="BC1159" s="68">
        <f>IF(BC1158&gt;0,IF((SUMIFS($R1161:BB1161,$R1158:BB1158,12)+IF(BB1158=12,0,BB1159)+BC1162)&gt;=$L1155,$L1155-FLOOR(SUMIFS($R1161:BB1161,$R1158:BB1158,12),1),IF(BC1158=1,BC1162,BC1162+BB1159)),0)</f>
        <v>0</v>
      </c>
      <c r="BD1159" s="68">
        <f>IF(BD1158&gt;0,IF((SUMIFS($R1161:BC1161,$R1158:BC1158,12)+IF(BC1158=12,0,BC1159)+BD1162)&gt;=$L1155,$L1155-FLOOR(SUMIFS($R1161:BC1161,$R1158:BC1158,12),1),IF(BD1158=1,BD1162,BD1162+BC1159)),0)</f>
        <v>0</v>
      </c>
      <c r="BE1159" s="68">
        <f>IF(BE1158&gt;0,IF((SUMIFS($R1161:BD1161,$R1158:BD1158,12)+IF(BD1158=12,0,BD1159)+BE1162)&gt;=$L1155,$L1155-FLOOR(SUMIFS($R1161:BD1161,$R1158:BD1158,12),1),IF(BE1158=1,BE1162,BE1162+BD1159)),0)</f>
        <v>0</v>
      </c>
      <c r="BF1159" s="68">
        <f>IF(BF1158&gt;0,IF((SUMIFS($R1161:BE1161,$R1158:BE1158,12)+IF(BE1158=12,0,BE1159)+BF1162)&gt;=$L1155,$L1155-FLOOR(SUMIFS($R1161:BE1161,$R1158:BE1158,12),1),IF(BF1158=1,BF1162,BF1162+BE1159)),0)</f>
        <v>0</v>
      </c>
      <c r="BG1159" s="68">
        <f>IF(BG1158&gt;0,IF((SUMIFS($R1161:BF1161,$R1158:BF1158,12)+IF(BF1158=12,0,BF1159)+BG1162)&gt;=$L1155,$L1155-FLOOR(SUMIFS($R1161:BF1161,$R1158:BF1158,12),1),IF(BG1158=1,BG1162,BG1162+BF1159)),0)</f>
        <v>0</v>
      </c>
      <c r="BH1159" s="68">
        <f>IF(BH1158&gt;0,IF((SUMIFS($R1161:BG1161,$R1158:BG1158,12)+IF(BG1158=12,0,BG1159)+BH1162)&gt;=$L1155,$L1155-FLOOR(SUMIFS($R1161:BG1161,$R1158:BG1158,12),1),IF(BH1158=1,BH1162,BH1162+BG1159)),0)</f>
        <v>0</v>
      </c>
      <c r="BI1159" s="68">
        <f>IF(BI1158&gt;0,IF((SUMIFS($R1161:BH1161,$R1158:BH1158,12)+IF(BH1158=12,0,BH1159)+BI1162)&gt;=$L1155,$L1155-FLOOR(SUMIFS($R1161:BH1161,$R1158:BH1158,12),1),IF(BI1158=1,BI1162,BI1162+BH1159)),0)</f>
        <v>0</v>
      </c>
      <c r="BJ1159" s="68">
        <f>IF(BJ1158&gt;0,IF((SUMIFS($R1161:BI1161,$R1158:BI1158,12)+IF(BI1158=12,0,BI1159)+BJ1162)&gt;=$L1155,$L1155-FLOOR(SUMIFS($R1161:BI1161,$R1158:BI1158,12),1),IF(BJ1158=1,BJ1162,BJ1162+BI1159)),0)</f>
        <v>0</v>
      </c>
      <c r="BK1159" s="68">
        <f>IF(BK1158&gt;0,IF((SUMIFS($R1161:BJ1161,$R1158:BJ1158,12)+IF(BJ1158=12,0,BJ1159)+BK1162)&gt;=$L1155,$L1155-FLOOR(SUMIFS($R1161:BJ1161,$R1158:BJ1158,12),1),IF(BK1158=1,BK1162,BK1162+BJ1159)),0)</f>
        <v>0</v>
      </c>
      <c r="BL1159" s="68">
        <f>IF(BL1158&gt;0,IF((SUMIFS($R1161:BK1161,$R1158:BK1158,12)+IF(BK1158=12,0,BK1159)+BL1162)&gt;=$L1155,$L1155-FLOOR(SUMIFS($R1161:BK1161,$R1158:BK1158,12),1),IF(BL1158=1,BL1162,BL1162+BK1159)),0)</f>
        <v>0</v>
      </c>
      <c r="BM1159" s="68">
        <f>IF(BM1158&gt;0,IF((SUMIFS($R1161:BL1161,$R1158:BL1158,12)+IF(BL1158=12,0,BL1159)+BM1162)&gt;=$L1155,$L1155-FLOOR(SUMIFS($R1161:BL1161,$R1158:BL1158,12),1),IF(BM1158=1,BM1162,BM1162+BL1159)),0)</f>
        <v>0</v>
      </c>
      <c r="BN1159" s="362"/>
      <c r="BO1159" s="364"/>
      <c r="BP1159" s="366"/>
      <c r="BQ1159" s="366"/>
      <c r="BR1159" s="106"/>
      <c r="BS1159" s="106"/>
      <c r="BT1159" s="106"/>
      <c r="BU1159" s="106"/>
      <c r="BV1159" s="106"/>
      <c r="BW1159" s="106"/>
      <c r="BX1159" s="106"/>
      <c r="BY1159" s="106"/>
      <c r="BZ1159" s="106"/>
      <c r="CA1159" s="106"/>
      <c r="CB1159" s="106"/>
      <c r="CC1159" s="106"/>
      <c r="CD1159" s="106"/>
      <c r="CE1159" s="106"/>
      <c r="CF1159" s="106"/>
      <c r="CG1159" s="106"/>
    </row>
    <row r="1160" spans="1:85" s="245" customFormat="1" ht="41.5" hidden="1" customHeight="1" x14ac:dyDescent="0.35">
      <c r="A1160" s="243"/>
      <c r="B1160" s="128"/>
      <c r="C1160" s="80"/>
      <c r="D1160" s="80"/>
      <c r="E1160" s="80"/>
      <c r="F1160" s="80"/>
      <c r="G1160" s="80"/>
      <c r="H1160" s="80"/>
      <c r="I1160" s="80"/>
      <c r="J1160" s="80"/>
      <c r="K1160" s="80"/>
      <c r="L1160" s="80"/>
      <c r="M1160" s="64"/>
      <c r="N1160" s="7"/>
      <c r="O1160" s="192"/>
      <c r="P1160" s="106"/>
      <c r="Q1160" s="65" t="s">
        <v>161</v>
      </c>
      <c r="R1160" s="67">
        <f>IF(R1155&gt;0,R1156,0)</f>
        <v>0</v>
      </c>
      <c r="S1160" s="67">
        <f t="shared" ref="S1160" si="21886">IF(S1155&gt;0,IF(S1158=1,S1156,S1156+R1160),R1160)</f>
        <v>0</v>
      </c>
      <c r="T1160" s="67">
        <f t="shared" ref="T1160" si="21887">IF(T1155&gt;0,IF(T1158=1,T1156,T1156+S1160),S1160)</f>
        <v>0</v>
      </c>
      <c r="U1160" s="67">
        <f t="shared" ref="U1160" si="21888">IF(U1155&gt;0,IF(U1158=1,U1156,U1156+T1160),T1160)</f>
        <v>0</v>
      </c>
      <c r="V1160" s="67">
        <f t="shared" ref="V1160" si="21889">IF(V1155&gt;0,IF(V1158=1,V1156,V1156+U1160),U1160)</f>
        <v>0</v>
      </c>
      <c r="W1160" s="67">
        <f t="shared" ref="W1160" si="21890">IF(W1155&gt;0,IF(W1158=1,W1156,W1156+V1160),V1160)</f>
        <v>0</v>
      </c>
      <c r="X1160" s="67">
        <f t="shared" ref="X1160" si="21891">IF(X1155&gt;0,IF(X1158=1,X1156,X1156+W1160),W1160)</f>
        <v>0</v>
      </c>
      <c r="Y1160" s="67">
        <f t="shared" ref="Y1160" si="21892">IF(Y1155&gt;0,IF(Y1158=1,Y1156,Y1156+X1160),X1160)</f>
        <v>0</v>
      </c>
      <c r="Z1160" s="67">
        <f t="shared" ref="Z1160" si="21893">IF(Z1155&gt;0,IF(Z1158=1,Z1156,Z1156+Y1160),Y1160)</f>
        <v>0</v>
      </c>
      <c r="AA1160" s="67">
        <f t="shared" ref="AA1160" si="21894">IF(AA1155&gt;0,IF(AA1158=1,AA1156,AA1156+Z1160),Z1160)</f>
        <v>0</v>
      </c>
      <c r="AB1160" s="67">
        <f t="shared" ref="AB1160" si="21895">IF(AB1155&gt;0,IF(AB1158=1,AB1156,AB1156+AA1160),AA1160)</f>
        <v>0</v>
      </c>
      <c r="AC1160" s="67">
        <f t="shared" ref="AC1160" si="21896">IF(AC1155&gt;0,IF(AC1158=1,AC1156,AC1156+AB1160),AB1160)</f>
        <v>0</v>
      </c>
      <c r="AD1160" s="67">
        <f t="shared" ref="AD1160" si="21897">IF(AD1155&gt;0,IF(AD1158=1,AD1156,AD1156+AC1160),AC1160)</f>
        <v>0</v>
      </c>
      <c r="AE1160" s="67">
        <f t="shared" ref="AE1160" si="21898">IF(AE1155&gt;0,IF(AE1158=1,AE1156,AE1156+AD1160),AD1160)</f>
        <v>0</v>
      </c>
      <c r="AF1160" s="67">
        <f t="shared" ref="AF1160" si="21899">IF(AF1155&gt;0,IF(AF1158=1,AF1156,AF1156+AE1160),AE1160)</f>
        <v>0</v>
      </c>
      <c r="AG1160" s="67">
        <f t="shared" ref="AG1160" si="21900">IF(AG1155&gt;0,IF(AG1158=1,AG1156,AG1156+AF1160),AF1160)</f>
        <v>0</v>
      </c>
      <c r="AH1160" s="67">
        <f t="shared" ref="AH1160" si="21901">IF(AH1155&gt;0,IF(AH1158=1,AH1156,AH1156+AG1160),AG1160)</f>
        <v>0</v>
      </c>
      <c r="AI1160" s="67">
        <f t="shared" ref="AI1160" si="21902">IF(AI1155&gt;0,IF(AI1158=1,AI1156,AI1156+AH1160),AH1160)</f>
        <v>0</v>
      </c>
      <c r="AJ1160" s="67">
        <f t="shared" ref="AJ1160" si="21903">IF(AJ1155&gt;0,IF(AJ1158=1,AJ1156,AJ1156+AI1160),AI1160)</f>
        <v>0</v>
      </c>
      <c r="AK1160" s="67">
        <f t="shared" ref="AK1160" si="21904">IF(AK1155&gt;0,IF(AK1158=1,AK1156,AK1156+AJ1160),AJ1160)</f>
        <v>0</v>
      </c>
      <c r="AL1160" s="67">
        <f t="shared" ref="AL1160" si="21905">IF(AL1155&gt;0,IF(AL1158=1,AL1156,AL1156+AK1160),AK1160)</f>
        <v>0</v>
      </c>
      <c r="AM1160" s="67">
        <f t="shared" ref="AM1160" si="21906">IF(AM1155&gt;0,IF(AM1158=1,AM1156,AM1156+AL1160),AL1160)</f>
        <v>0</v>
      </c>
      <c r="AN1160" s="67">
        <f t="shared" ref="AN1160" si="21907">IF(AN1155&gt;0,IF(AN1158=1,AN1156,AN1156+AM1160),AM1160)</f>
        <v>0</v>
      </c>
      <c r="AO1160" s="67">
        <f t="shared" ref="AO1160" si="21908">IF(AO1155&gt;0,IF(AO1158=1,AO1156,AO1156+AN1160),AN1160)</f>
        <v>0</v>
      </c>
      <c r="AP1160" s="67">
        <f t="shared" ref="AP1160" si="21909">IF(AP1155&gt;0,IF(AP1158=1,AP1156,AP1156+AO1160),AO1160)</f>
        <v>0</v>
      </c>
      <c r="AQ1160" s="67">
        <f t="shared" ref="AQ1160" si="21910">IF(AQ1155&gt;0,IF(AQ1158=1,AQ1156,AQ1156+AP1160),AP1160)</f>
        <v>0</v>
      </c>
      <c r="AR1160" s="67">
        <f t="shared" ref="AR1160" si="21911">IF(AR1155&gt;0,IF(AR1158=1,AR1156,AR1156+AQ1160),AQ1160)</f>
        <v>0</v>
      </c>
      <c r="AS1160" s="67">
        <f t="shared" ref="AS1160" si="21912">IF(AS1155&gt;0,IF(AS1158=1,AS1156,AS1156+AR1160),AR1160)</f>
        <v>0</v>
      </c>
      <c r="AT1160" s="67">
        <f t="shared" ref="AT1160" si="21913">IF(AT1155&gt;0,IF(AT1158=1,AT1156,AT1156+AS1160),AS1160)</f>
        <v>0</v>
      </c>
      <c r="AU1160" s="67">
        <f t="shared" ref="AU1160" si="21914">IF(AU1155&gt;0,IF(AU1158=1,AU1156,AU1156+AT1160),AT1160)</f>
        <v>0</v>
      </c>
      <c r="AV1160" s="67">
        <f t="shared" ref="AV1160" si="21915">IF(AV1155&gt;0,IF(AV1158=1,AV1156,AV1156+AU1160),AU1160)</f>
        <v>0</v>
      </c>
      <c r="AW1160" s="67">
        <f t="shared" ref="AW1160" si="21916">IF(AW1155&gt;0,IF(AW1158=1,AW1156,AW1156+AV1160),AV1160)</f>
        <v>0</v>
      </c>
      <c r="AX1160" s="67">
        <f t="shared" ref="AX1160" si="21917">IF(AX1155&gt;0,IF(AX1158=1,AX1156,AX1156+AW1160),AW1160)</f>
        <v>0</v>
      </c>
      <c r="AY1160" s="67">
        <f t="shared" ref="AY1160" si="21918">IF(AY1155&gt;0,IF(AY1158=1,AY1156,AY1156+AX1160),AX1160)</f>
        <v>0</v>
      </c>
      <c r="AZ1160" s="67">
        <f t="shared" ref="AZ1160" si="21919">IF(AZ1155&gt;0,IF(AZ1158=1,AZ1156,AZ1156+AY1160),AY1160)</f>
        <v>0</v>
      </c>
      <c r="BA1160" s="67">
        <f t="shared" ref="BA1160" si="21920">IF(BA1155&gt;0,IF(BA1158=1,BA1156,BA1156+AZ1160),AZ1160)</f>
        <v>0</v>
      </c>
      <c r="BB1160" s="67">
        <f t="shared" ref="BB1160" si="21921">IF(BB1155&gt;0,IF(BB1158=1,BB1156,BB1156+BA1160),BA1160)</f>
        <v>0</v>
      </c>
      <c r="BC1160" s="67">
        <f t="shared" ref="BC1160" si="21922">IF(BC1155&gt;0,IF(BC1158=1,BC1156,BC1156+BB1160),BB1160)</f>
        <v>0</v>
      </c>
      <c r="BD1160" s="67">
        <f t="shared" ref="BD1160" si="21923">IF(BD1155&gt;0,IF(BD1158=1,BD1156,BD1156+BC1160),BC1160)</f>
        <v>0</v>
      </c>
      <c r="BE1160" s="67">
        <f t="shared" ref="BE1160" si="21924">IF(BE1155&gt;0,IF(BE1158=1,BE1156,BE1156+BD1160),BD1160)</f>
        <v>0</v>
      </c>
      <c r="BF1160" s="67">
        <f t="shared" ref="BF1160" si="21925">IF(BF1155&gt;0,IF(BF1158=1,BF1156,BF1156+BE1160),BE1160)</f>
        <v>0</v>
      </c>
      <c r="BG1160" s="67">
        <f t="shared" ref="BG1160" si="21926">IF(BG1155&gt;0,IF(BG1158=1,BG1156,BG1156+BF1160),BF1160)</f>
        <v>0</v>
      </c>
      <c r="BH1160" s="67">
        <f t="shared" ref="BH1160" si="21927">IF(BH1155&gt;0,IF(BH1158=1,BH1156,BH1156+BG1160),BG1160)</f>
        <v>0</v>
      </c>
      <c r="BI1160" s="67">
        <f t="shared" ref="BI1160" si="21928">IF(BI1155&gt;0,IF(BI1158=1,BI1156,BI1156+BH1160),BH1160)</f>
        <v>0</v>
      </c>
      <c r="BJ1160" s="67">
        <f t="shared" ref="BJ1160" si="21929">IF(BJ1155&gt;0,IF(BJ1158=1,BJ1156,BJ1156+BI1160),BI1160)</f>
        <v>0</v>
      </c>
      <c r="BK1160" s="67">
        <f t="shared" ref="BK1160" si="21930">IF(BK1155&gt;0,IF(BK1158=1,BK1156,BK1156+BJ1160),BJ1160)</f>
        <v>0</v>
      </c>
      <c r="BL1160" s="67">
        <f t="shared" ref="BL1160" si="21931">IF(BL1155&gt;0,IF(BL1158=1,BL1156,BL1156+BK1160),BK1160)</f>
        <v>0</v>
      </c>
      <c r="BM1160" s="67">
        <f t="shared" ref="BM1160" si="21932">IF(BM1155&gt;0,IF(BM1158=1,BM1156,BM1156+BL1160),BL1160)</f>
        <v>0</v>
      </c>
      <c r="BN1160" s="362"/>
      <c r="BO1160" s="364"/>
      <c r="BP1160" s="366"/>
      <c r="BQ1160" s="366"/>
      <c r="BR1160" s="106"/>
      <c r="BS1160" s="106"/>
      <c r="BT1160" s="106"/>
      <c r="BU1160" s="106"/>
      <c r="BV1160" s="106"/>
      <c r="BW1160" s="106"/>
      <c r="BX1160" s="106"/>
      <c r="BY1160" s="106"/>
      <c r="BZ1160" s="106"/>
      <c r="CA1160" s="106"/>
      <c r="CB1160" s="106"/>
      <c r="CC1160" s="106"/>
      <c r="CD1160" s="106"/>
      <c r="CE1160" s="106"/>
      <c r="CF1160" s="106"/>
      <c r="CG1160" s="106"/>
    </row>
    <row r="1161" spans="1:85" s="245" customFormat="1" ht="41.5" hidden="1" customHeight="1" x14ac:dyDescent="0.35">
      <c r="A1161" s="243"/>
      <c r="B1161" s="128"/>
      <c r="C1161" s="80"/>
      <c r="D1161" s="80"/>
      <c r="E1161" s="80"/>
      <c r="F1161" s="80"/>
      <c r="G1161" s="80"/>
      <c r="H1161" s="80"/>
      <c r="I1161" s="80"/>
      <c r="J1161" s="80"/>
      <c r="K1161" s="80"/>
      <c r="L1161" s="80"/>
      <c r="M1161" s="64"/>
      <c r="N1161" s="7"/>
      <c r="O1161" s="192"/>
      <c r="P1161" s="106"/>
      <c r="Q1161" s="65" t="s">
        <v>162</v>
      </c>
      <c r="R1161" s="67">
        <f>R1163</f>
        <v>0</v>
      </c>
      <c r="S1161" s="67">
        <f t="shared" ref="S1161" si="21933">IF(S1158=1,S1163,S1163+R1161)</f>
        <v>0</v>
      </c>
      <c r="T1161" s="67">
        <f t="shared" ref="T1161" si="21934">IF(T1158=1,T1163,T1163+S1161)</f>
        <v>0</v>
      </c>
      <c r="U1161" s="67">
        <f t="shared" ref="U1161" si="21935">IF(U1158=1,U1163,U1163+T1161)</f>
        <v>0</v>
      </c>
      <c r="V1161" s="67">
        <f t="shared" ref="V1161" si="21936">IF(V1158=1,V1163,V1163+U1161)</f>
        <v>0</v>
      </c>
      <c r="W1161" s="67">
        <f t="shared" ref="W1161" si="21937">IF(W1158=1,W1163,W1163+V1161)</f>
        <v>0</v>
      </c>
      <c r="X1161" s="67">
        <f t="shared" ref="X1161" si="21938">IF(X1158=1,X1163,X1163+W1161)</f>
        <v>0</v>
      </c>
      <c r="Y1161" s="67">
        <f t="shared" ref="Y1161" si="21939">IF(Y1158=1,Y1163,Y1163+X1161)</f>
        <v>0</v>
      </c>
      <c r="Z1161" s="67">
        <f t="shared" ref="Z1161" si="21940">IF(Z1158=1,Z1163,Z1163+Y1161)</f>
        <v>0</v>
      </c>
      <c r="AA1161" s="67">
        <f t="shared" ref="AA1161" si="21941">IF(AA1158=1,AA1163,AA1163+Z1161)</f>
        <v>0</v>
      </c>
      <c r="AB1161" s="67">
        <f t="shared" ref="AB1161" si="21942">IF(AB1158=1,AB1163,AB1163+AA1161)</f>
        <v>0</v>
      </c>
      <c r="AC1161" s="67">
        <f t="shared" ref="AC1161" si="21943">IF(AC1158=1,AC1163,AC1163+AB1161)</f>
        <v>0</v>
      </c>
      <c r="AD1161" s="67">
        <f t="shared" ref="AD1161" si="21944">IF(AD1158=1,AD1163,AD1163+AC1161)</f>
        <v>0</v>
      </c>
      <c r="AE1161" s="67">
        <f t="shared" ref="AE1161" si="21945">IF(AE1158=1,AE1163,AE1163+AD1161)</f>
        <v>0</v>
      </c>
      <c r="AF1161" s="67">
        <f t="shared" ref="AF1161" si="21946">IF(AF1158=1,AF1163,AF1163+AE1161)</f>
        <v>0</v>
      </c>
      <c r="AG1161" s="67">
        <f t="shared" ref="AG1161" si="21947">IF(AG1158=1,AG1163,AG1163+AF1161)</f>
        <v>0</v>
      </c>
      <c r="AH1161" s="67">
        <f t="shared" ref="AH1161" si="21948">IF(AH1158=1,AH1163,AH1163+AG1161)</f>
        <v>0</v>
      </c>
      <c r="AI1161" s="67">
        <f t="shared" ref="AI1161" si="21949">IF(AI1158=1,AI1163,AI1163+AH1161)</f>
        <v>0</v>
      </c>
      <c r="AJ1161" s="67">
        <f t="shared" ref="AJ1161" si="21950">IF(AJ1158=1,AJ1163,AJ1163+AI1161)</f>
        <v>0</v>
      </c>
      <c r="AK1161" s="67">
        <f t="shared" ref="AK1161" si="21951">IF(AK1158=1,AK1163,AK1163+AJ1161)</f>
        <v>0</v>
      </c>
      <c r="AL1161" s="67">
        <f t="shared" ref="AL1161" si="21952">IF(AL1158=1,AL1163,AL1163+AK1161)</f>
        <v>0</v>
      </c>
      <c r="AM1161" s="67">
        <f t="shared" ref="AM1161" si="21953">IF(AM1158=1,AM1163,AM1163+AL1161)</f>
        <v>0</v>
      </c>
      <c r="AN1161" s="67">
        <f t="shared" ref="AN1161" si="21954">IF(AN1158=1,AN1163,AN1163+AM1161)</f>
        <v>0</v>
      </c>
      <c r="AO1161" s="67">
        <f t="shared" ref="AO1161" si="21955">IF(AO1158=1,AO1163,AO1163+AN1161)</f>
        <v>0</v>
      </c>
      <c r="AP1161" s="67">
        <f t="shared" ref="AP1161" si="21956">IF(AP1158=1,AP1163,AP1163+AO1161)</f>
        <v>0</v>
      </c>
      <c r="AQ1161" s="67">
        <f t="shared" ref="AQ1161" si="21957">IF(AQ1158=1,AQ1163,AQ1163+AP1161)</f>
        <v>0</v>
      </c>
      <c r="AR1161" s="67">
        <f t="shared" ref="AR1161" si="21958">IF(AR1158=1,AR1163,AR1163+AQ1161)</f>
        <v>0</v>
      </c>
      <c r="AS1161" s="67">
        <f t="shared" ref="AS1161" si="21959">IF(AS1158=1,AS1163,AS1163+AR1161)</f>
        <v>0</v>
      </c>
      <c r="AT1161" s="67">
        <f t="shared" ref="AT1161" si="21960">IF(AT1158=1,AT1163,AT1163+AS1161)</f>
        <v>0</v>
      </c>
      <c r="AU1161" s="67">
        <f t="shared" ref="AU1161" si="21961">IF(AU1158=1,AU1163,AU1163+AT1161)</f>
        <v>0</v>
      </c>
      <c r="AV1161" s="67">
        <f t="shared" ref="AV1161" si="21962">IF(AV1158=1,AV1163,AV1163+AU1161)</f>
        <v>0</v>
      </c>
      <c r="AW1161" s="67">
        <f t="shared" ref="AW1161" si="21963">IF(AW1158=1,AW1163,AW1163+AV1161)</f>
        <v>0</v>
      </c>
      <c r="AX1161" s="67">
        <f t="shared" ref="AX1161" si="21964">IF(AX1158=1,AX1163,AX1163+AW1161)</f>
        <v>0</v>
      </c>
      <c r="AY1161" s="67">
        <f t="shared" ref="AY1161" si="21965">IF(AY1158=1,AY1163,AY1163+AX1161)</f>
        <v>0</v>
      </c>
      <c r="AZ1161" s="67">
        <f t="shared" ref="AZ1161" si="21966">IF(AZ1158=1,AZ1163,AZ1163+AY1161)</f>
        <v>0</v>
      </c>
      <c r="BA1161" s="67">
        <f t="shared" ref="BA1161" si="21967">IF(BA1158=1,BA1163,BA1163+AZ1161)</f>
        <v>0</v>
      </c>
      <c r="BB1161" s="67">
        <f t="shared" ref="BB1161" si="21968">IF(BB1158=1,BB1163,BB1163+BA1161)</f>
        <v>0</v>
      </c>
      <c r="BC1161" s="67">
        <f t="shared" ref="BC1161" si="21969">IF(BC1158=1,BC1163,BC1163+BB1161)</f>
        <v>0</v>
      </c>
      <c r="BD1161" s="67">
        <f t="shared" ref="BD1161" si="21970">IF(BD1158=1,BD1163,BD1163+BC1161)</f>
        <v>0</v>
      </c>
      <c r="BE1161" s="67">
        <f t="shared" ref="BE1161" si="21971">IF(BE1158=1,BE1163,BE1163+BD1161)</f>
        <v>0</v>
      </c>
      <c r="BF1161" s="67">
        <f t="shared" ref="BF1161" si="21972">IF(BF1158=1,BF1163,BF1163+BE1161)</f>
        <v>0</v>
      </c>
      <c r="BG1161" s="67">
        <f t="shared" ref="BG1161" si="21973">IF(BG1158=1,BG1163,BG1163+BF1161)</f>
        <v>0</v>
      </c>
      <c r="BH1161" s="67">
        <f t="shared" ref="BH1161" si="21974">IF(BH1158=1,BH1163,BH1163+BG1161)</f>
        <v>0</v>
      </c>
      <c r="BI1161" s="67">
        <f t="shared" ref="BI1161" si="21975">IF(BI1158=1,BI1163,BI1163+BH1161)</f>
        <v>0</v>
      </c>
      <c r="BJ1161" s="67">
        <f t="shared" ref="BJ1161" si="21976">IF(BJ1158=1,BJ1163,BJ1163+BI1161)</f>
        <v>0</v>
      </c>
      <c r="BK1161" s="67">
        <f t="shared" ref="BK1161" si="21977">IF(BK1158=1,BK1163,BK1163+BJ1161)</f>
        <v>0</v>
      </c>
      <c r="BL1161" s="67">
        <f t="shared" ref="BL1161" si="21978">IF(BL1158=1,BL1163,BL1163+BK1161)</f>
        <v>0</v>
      </c>
      <c r="BM1161" s="67">
        <f t="shared" ref="BM1161" si="21979">IF(BM1158=1,BM1163,BM1163+BL1161)</f>
        <v>0</v>
      </c>
      <c r="BN1161" s="362"/>
      <c r="BO1161" s="364"/>
      <c r="BP1161" s="366"/>
      <c r="BQ1161" s="366"/>
      <c r="BR1161" s="106"/>
      <c r="BS1161" s="106"/>
      <c r="BT1161" s="106"/>
      <c r="BU1161" s="106"/>
      <c r="BV1161" s="106"/>
      <c r="BW1161" s="106"/>
      <c r="BX1161" s="106"/>
      <c r="BY1161" s="106"/>
      <c r="BZ1161" s="106"/>
      <c r="CA1161" s="106"/>
      <c r="CB1161" s="106"/>
      <c r="CC1161" s="106"/>
      <c r="CD1161" s="106"/>
      <c r="CE1161" s="106"/>
      <c r="CF1161" s="106"/>
      <c r="CG1161" s="106"/>
    </row>
    <row r="1162" spans="1:85" s="245" customFormat="1" ht="29" x14ac:dyDescent="0.35">
      <c r="A1162" s="243"/>
      <c r="B1162" s="128"/>
      <c r="C1162" s="80"/>
      <c r="D1162" s="80"/>
      <c r="E1162" s="80"/>
      <c r="F1162" s="80"/>
      <c r="G1162" s="80"/>
      <c r="H1162" s="80"/>
      <c r="I1162" s="80"/>
      <c r="J1162" s="80"/>
      <c r="K1162" s="80"/>
      <c r="L1162" s="80"/>
      <c r="M1162" s="64"/>
      <c r="N1162" s="7"/>
      <c r="O1162" s="192"/>
      <c r="P1162" s="106"/>
      <c r="Q1162" s="63" t="s">
        <v>160</v>
      </c>
      <c r="R1162" s="68">
        <f t="shared" ref="R1162:BM1162" si="21980">1720/12*R1155</f>
        <v>0</v>
      </c>
      <c r="S1162" s="68">
        <f t="shared" si="21980"/>
        <v>0</v>
      </c>
      <c r="T1162" s="68">
        <f t="shared" si="21980"/>
        <v>0</v>
      </c>
      <c r="U1162" s="68">
        <f t="shared" si="21980"/>
        <v>0</v>
      </c>
      <c r="V1162" s="68">
        <f t="shared" si="21980"/>
        <v>0</v>
      </c>
      <c r="W1162" s="68">
        <f t="shared" si="21980"/>
        <v>0</v>
      </c>
      <c r="X1162" s="68">
        <f t="shared" si="21980"/>
        <v>0</v>
      </c>
      <c r="Y1162" s="68">
        <f t="shared" si="21980"/>
        <v>0</v>
      </c>
      <c r="Z1162" s="68">
        <f t="shared" si="21980"/>
        <v>0</v>
      </c>
      <c r="AA1162" s="68">
        <f t="shared" si="21980"/>
        <v>0</v>
      </c>
      <c r="AB1162" s="68">
        <f t="shared" si="21980"/>
        <v>0</v>
      </c>
      <c r="AC1162" s="68">
        <f t="shared" si="21980"/>
        <v>0</v>
      </c>
      <c r="AD1162" s="68">
        <f t="shared" si="21980"/>
        <v>0</v>
      </c>
      <c r="AE1162" s="68">
        <f t="shared" si="21980"/>
        <v>0</v>
      </c>
      <c r="AF1162" s="68">
        <f t="shared" si="21980"/>
        <v>0</v>
      </c>
      <c r="AG1162" s="68">
        <f t="shared" si="21980"/>
        <v>0</v>
      </c>
      <c r="AH1162" s="68">
        <f t="shared" si="21980"/>
        <v>0</v>
      </c>
      <c r="AI1162" s="68">
        <f t="shared" si="21980"/>
        <v>0</v>
      </c>
      <c r="AJ1162" s="68">
        <f t="shared" si="21980"/>
        <v>0</v>
      </c>
      <c r="AK1162" s="68">
        <f t="shared" si="21980"/>
        <v>0</v>
      </c>
      <c r="AL1162" s="68">
        <f t="shared" si="21980"/>
        <v>0</v>
      </c>
      <c r="AM1162" s="68">
        <f t="shared" si="21980"/>
        <v>0</v>
      </c>
      <c r="AN1162" s="68">
        <f t="shared" si="21980"/>
        <v>0</v>
      </c>
      <c r="AO1162" s="68">
        <f t="shared" si="21980"/>
        <v>0</v>
      </c>
      <c r="AP1162" s="68">
        <f t="shared" si="21980"/>
        <v>0</v>
      </c>
      <c r="AQ1162" s="68">
        <f t="shared" si="21980"/>
        <v>0</v>
      </c>
      <c r="AR1162" s="68">
        <f t="shared" si="21980"/>
        <v>0</v>
      </c>
      <c r="AS1162" s="68">
        <f t="shared" si="21980"/>
        <v>0</v>
      </c>
      <c r="AT1162" s="68">
        <f t="shared" si="21980"/>
        <v>0</v>
      </c>
      <c r="AU1162" s="68">
        <f t="shared" si="21980"/>
        <v>0</v>
      </c>
      <c r="AV1162" s="68">
        <f t="shared" si="21980"/>
        <v>0</v>
      </c>
      <c r="AW1162" s="68">
        <f t="shared" si="21980"/>
        <v>0</v>
      </c>
      <c r="AX1162" s="68">
        <f t="shared" si="21980"/>
        <v>0</v>
      </c>
      <c r="AY1162" s="68">
        <f t="shared" si="21980"/>
        <v>0</v>
      </c>
      <c r="AZ1162" s="68">
        <f t="shared" si="21980"/>
        <v>0</v>
      </c>
      <c r="BA1162" s="68">
        <f t="shared" si="21980"/>
        <v>0</v>
      </c>
      <c r="BB1162" s="68">
        <f t="shared" si="21980"/>
        <v>0</v>
      </c>
      <c r="BC1162" s="68">
        <f t="shared" si="21980"/>
        <v>0</v>
      </c>
      <c r="BD1162" s="68">
        <f t="shared" si="21980"/>
        <v>0</v>
      </c>
      <c r="BE1162" s="68">
        <f t="shared" si="21980"/>
        <v>0</v>
      </c>
      <c r="BF1162" s="68">
        <f t="shared" si="21980"/>
        <v>0</v>
      </c>
      <c r="BG1162" s="68">
        <f t="shared" si="21980"/>
        <v>0</v>
      </c>
      <c r="BH1162" s="68">
        <f t="shared" si="21980"/>
        <v>0</v>
      </c>
      <c r="BI1162" s="68">
        <f t="shared" si="21980"/>
        <v>0</v>
      </c>
      <c r="BJ1162" s="68">
        <f t="shared" si="21980"/>
        <v>0</v>
      </c>
      <c r="BK1162" s="68">
        <f t="shared" si="21980"/>
        <v>0</v>
      </c>
      <c r="BL1162" s="68">
        <f t="shared" si="21980"/>
        <v>0</v>
      </c>
      <c r="BM1162" s="68">
        <f t="shared" si="21980"/>
        <v>0</v>
      </c>
      <c r="BN1162" s="362"/>
      <c r="BO1162" s="364"/>
      <c r="BP1162" s="366"/>
      <c r="BQ1162" s="366"/>
      <c r="BR1162" s="106"/>
      <c r="BS1162" s="106"/>
      <c r="BT1162" s="106"/>
      <c r="BU1162" s="106"/>
      <c r="BV1162" s="106"/>
      <c r="BW1162" s="106"/>
      <c r="BX1162" s="106"/>
      <c r="BY1162" s="106"/>
      <c r="BZ1162" s="106"/>
      <c r="CA1162" s="106"/>
      <c r="CB1162" s="106"/>
      <c r="CC1162" s="106"/>
      <c r="CD1162" s="106"/>
      <c r="CE1162" s="106"/>
      <c r="CF1162" s="106"/>
      <c r="CG1162" s="106"/>
    </row>
    <row r="1163" spans="1:85" s="245" customFormat="1" ht="29" x14ac:dyDescent="0.35">
      <c r="A1163" s="243"/>
      <c r="B1163" s="128"/>
      <c r="C1163" s="80"/>
      <c r="D1163" s="80"/>
      <c r="E1163" s="80"/>
      <c r="F1163" s="80"/>
      <c r="G1163" s="80"/>
      <c r="H1163" s="80"/>
      <c r="I1163" s="80"/>
      <c r="J1163" s="80"/>
      <c r="K1163" s="80"/>
      <c r="L1163" s="80"/>
      <c r="M1163" s="64"/>
      <c r="N1163" s="7"/>
      <c r="O1163" s="192"/>
      <c r="P1163" s="106"/>
      <c r="Q1163" s="63" t="s">
        <v>144</v>
      </c>
      <c r="R1163" s="68">
        <f>FLOOR(IF(OR(R1158=0,R1158=1),IF(R1156&gt;=R1162,R1162,R1156)+0.00000001,IF(R1160&gt;=R1159,R1159,R1160))+0.00000001,1)</f>
        <v>0</v>
      </c>
      <c r="S1163" s="68">
        <f t="shared" ref="S1163" si="21981">FLOOR(IF(OR(S1158=0,S1158=1),IF(S1162&gt;S1159,S1159,IF(S1156&gt;=S1162,S1162,S1156)+0.00000001),IF(S1160&gt;=S1159,S1159-R1161,S1160-R1161)+0.00000001),1)</f>
        <v>0</v>
      </c>
      <c r="T1163" s="68">
        <f t="shared" ref="T1163" si="21982">FLOOR(IF(OR(T1158=0,T1158=1),IF(T1162&gt;T1159,T1159,IF(T1156&gt;=T1162,T1162,T1156)+0.00000001),IF(T1160&gt;=T1159,T1159-S1161,T1160-S1161)+0.00000001),1)</f>
        <v>0</v>
      </c>
      <c r="U1163" s="68">
        <f t="shared" ref="U1163" si="21983">FLOOR(IF(OR(U1158=0,U1158=1),IF(U1162&gt;U1159,U1159,IF(U1156&gt;=U1162,U1162,U1156)+0.00000001),IF(U1160&gt;=U1159,U1159-T1161,U1160-T1161)+0.00000001),1)</f>
        <v>0</v>
      </c>
      <c r="V1163" s="68">
        <f t="shared" ref="V1163" si="21984">FLOOR(IF(OR(V1158=0,V1158=1),IF(V1162&gt;V1159,V1159,IF(V1156&gt;=V1162,V1162,V1156)+0.00000001),IF(V1160&gt;=V1159,V1159-U1161,V1160-U1161)+0.00000001),1)</f>
        <v>0</v>
      </c>
      <c r="W1163" s="68">
        <f t="shared" ref="W1163" si="21985">FLOOR(IF(OR(W1158=0,W1158=1),IF(W1162&gt;W1159,W1159,IF(W1156&gt;=W1162,W1162,W1156)+0.00000001),IF(W1160&gt;=W1159,W1159-V1161,W1160-V1161)+0.00000001),1)</f>
        <v>0</v>
      </c>
      <c r="X1163" s="68">
        <f t="shared" ref="X1163" si="21986">FLOOR(IF(OR(X1158=0,X1158=1),IF(X1162&gt;X1159,X1159,IF(X1156&gt;=X1162,X1162,X1156)+0.00000001),IF(X1160&gt;=X1159,X1159-W1161,X1160-W1161)+0.00000001),1)</f>
        <v>0</v>
      </c>
      <c r="Y1163" s="68">
        <f t="shared" ref="Y1163" si="21987">FLOOR(IF(OR(Y1158=0,Y1158=1),IF(Y1162&gt;Y1159,Y1159,IF(Y1156&gt;=Y1162,Y1162,Y1156)+0.00000001),IF(Y1160&gt;=Y1159,Y1159-X1161,Y1160-X1161)+0.00000001),1)</f>
        <v>0</v>
      </c>
      <c r="Z1163" s="68">
        <f t="shared" ref="Z1163" si="21988">FLOOR(IF(OR(Z1158=0,Z1158=1),IF(Z1162&gt;Z1159,Z1159,IF(Z1156&gt;=Z1162,Z1162,Z1156)+0.00000001),IF(Z1160&gt;=Z1159,Z1159-Y1161,Z1160-Y1161)+0.00000001),1)</f>
        <v>0</v>
      </c>
      <c r="AA1163" s="68">
        <f t="shared" ref="AA1163" si="21989">FLOOR(IF(OR(AA1158=0,AA1158=1),IF(AA1162&gt;AA1159,AA1159,IF(AA1156&gt;=AA1162,AA1162,AA1156)+0.00000001),IF(AA1160&gt;=AA1159,AA1159-Z1161,AA1160-Z1161)+0.00000001),1)</f>
        <v>0</v>
      </c>
      <c r="AB1163" s="68">
        <f t="shared" ref="AB1163" si="21990">FLOOR(IF(OR(AB1158=0,AB1158=1),IF(AB1162&gt;AB1159,AB1159,IF(AB1156&gt;=AB1162,AB1162,AB1156)+0.00000001),IF(AB1160&gt;=AB1159,AB1159-AA1161,AB1160-AA1161)+0.00000001),1)</f>
        <v>0</v>
      </c>
      <c r="AC1163" s="68">
        <f t="shared" ref="AC1163" si="21991">FLOOR(IF(OR(AC1158=0,AC1158=1),IF(AC1162&gt;AC1159,AC1159,IF(AC1156&gt;=AC1162,AC1162,AC1156)+0.00000001),IF(AC1160&gt;=AC1159,AC1159-AB1161,AC1160-AB1161)+0.00000001),1)</f>
        <v>0</v>
      </c>
      <c r="AD1163" s="68">
        <f t="shared" ref="AD1163" si="21992">FLOOR(IF(OR(AD1158=0,AD1158=1),IF(AD1162&gt;AD1159,AD1159,IF(AD1156&gt;=AD1162,AD1162,AD1156)+0.00000001),IF(AD1160&gt;=AD1159,AD1159-AC1161,AD1160-AC1161)+0.00000001),1)</f>
        <v>0</v>
      </c>
      <c r="AE1163" s="68">
        <f t="shared" ref="AE1163" si="21993">FLOOR(IF(OR(AE1158=0,AE1158=1),IF(AE1162&gt;AE1159,AE1159,IF(AE1156&gt;=AE1162,AE1162,AE1156)+0.00000001),IF(AE1160&gt;=AE1159,AE1159-AD1161,AE1160-AD1161)+0.00000001),1)</f>
        <v>0</v>
      </c>
      <c r="AF1163" s="68">
        <f t="shared" ref="AF1163" si="21994">FLOOR(IF(OR(AF1158=0,AF1158=1),IF(AF1162&gt;AF1159,AF1159,IF(AF1156&gt;=AF1162,AF1162,AF1156)+0.00000001),IF(AF1160&gt;=AF1159,AF1159-AE1161,AF1160-AE1161)+0.00000001),1)</f>
        <v>0</v>
      </c>
      <c r="AG1163" s="68">
        <f t="shared" ref="AG1163" si="21995">FLOOR(IF(OR(AG1158=0,AG1158=1),IF(AG1162&gt;AG1159,AG1159,IF(AG1156&gt;=AG1162,AG1162,AG1156)+0.00000001),IF(AG1160&gt;=AG1159,AG1159-AF1161,AG1160-AF1161)+0.00000001),1)</f>
        <v>0</v>
      </c>
      <c r="AH1163" s="68">
        <f t="shared" ref="AH1163" si="21996">FLOOR(IF(OR(AH1158=0,AH1158=1),IF(AH1162&gt;AH1159,AH1159,IF(AH1156&gt;=AH1162,AH1162,AH1156)+0.00000001),IF(AH1160&gt;=AH1159,AH1159-AG1161,AH1160-AG1161)+0.00000001),1)</f>
        <v>0</v>
      </c>
      <c r="AI1163" s="68">
        <f t="shared" ref="AI1163" si="21997">FLOOR(IF(OR(AI1158=0,AI1158=1),IF(AI1162&gt;AI1159,AI1159,IF(AI1156&gt;=AI1162,AI1162,AI1156)+0.00000001),IF(AI1160&gt;=AI1159,AI1159-AH1161,AI1160-AH1161)+0.00000001),1)</f>
        <v>0</v>
      </c>
      <c r="AJ1163" s="68">
        <f t="shared" ref="AJ1163" si="21998">FLOOR(IF(OR(AJ1158=0,AJ1158=1),IF(AJ1162&gt;AJ1159,AJ1159,IF(AJ1156&gt;=AJ1162,AJ1162,AJ1156)+0.00000001),IF(AJ1160&gt;=AJ1159,AJ1159-AI1161,AJ1160-AI1161)+0.00000001),1)</f>
        <v>0</v>
      </c>
      <c r="AK1163" s="68">
        <f t="shared" ref="AK1163" si="21999">FLOOR(IF(OR(AK1158=0,AK1158=1),IF(AK1162&gt;AK1159,AK1159,IF(AK1156&gt;=AK1162,AK1162,AK1156)+0.00000001),IF(AK1160&gt;=AK1159,AK1159-AJ1161,AK1160-AJ1161)+0.00000001),1)</f>
        <v>0</v>
      </c>
      <c r="AL1163" s="68">
        <f t="shared" ref="AL1163" si="22000">FLOOR(IF(OR(AL1158=0,AL1158=1),IF(AL1162&gt;AL1159,AL1159,IF(AL1156&gt;=AL1162,AL1162,AL1156)+0.00000001),IF(AL1160&gt;=AL1159,AL1159-AK1161,AL1160-AK1161)+0.00000001),1)</f>
        <v>0</v>
      </c>
      <c r="AM1163" s="68">
        <f t="shared" ref="AM1163" si="22001">FLOOR(IF(OR(AM1158=0,AM1158=1),IF(AM1162&gt;AM1159,AM1159,IF(AM1156&gt;=AM1162,AM1162,AM1156)+0.00000001),IF(AM1160&gt;=AM1159,AM1159-AL1161,AM1160-AL1161)+0.00000001),1)</f>
        <v>0</v>
      </c>
      <c r="AN1163" s="68">
        <f t="shared" ref="AN1163" si="22002">FLOOR(IF(OR(AN1158=0,AN1158=1),IF(AN1162&gt;AN1159,AN1159,IF(AN1156&gt;=AN1162,AN1162,AN1156)+0.00000001),IF(AN1160&gt;=AN1159,AN1159-AM1161,AN1160-AM1161)+0.00000001),1)</f>
        <v>0</v>
      </c>
      <c r="AO1163" s="68">
        <f t="shared" ref="AO1163" si="22003">FLOOR(IF(OR(AO1158=0,AO1158=1),IF(AO1162&gt;AO1159,AO1159,IF(AO1156&gt;=AO1162,AO1162,AO1156)+0.00000001),IF(AO1160&gt;=AO1159,AO1159-AN1161,AO1160-AN1161)+0.00000001),1)</f>
        <v>0</v>
      </c>
      <c r="AP1163" s="68">
        <f t="shared" ref="AP1163" si="22004">FLOOR(IF(OR(AP1158=0,AP1158=1),IF(AP1162&gt;AP1159,AP1159,IF(AP1156&gt;=AP1162,AP1162,AP1156)+0.00000001),IF(AP1160&gt;=AP1159,AP1159-AO1161,AP1160-AO1161)+0.00000001),1)</f>
        <v>0</v>
      </c>
      <c r="AQ1163" s="68">
        <f t="shared" ref="AQ1163" si="22005">FLOOR(IF(OR(AQ1158=0,AQ1158=1),IF(AQ1162&gt;AQ1159,AQ1159,IF(AQ1156&gt;=AQ1162,AQ1162,AQ1156)+0.00000001),IF(AQ1160&gt;=AQ1159,AQ1159-AP1161,AQ1160-AP1161)+0.00000001),1)</f>
        <v>0</v>
      </c>
      <c r="AR1163" s="68">
        <f t="shared" ref="AR1163" si="22006">FLOOR(IF(OR(AR1158=0,AR1158=1),IF(AR1162&gt;AR1159,AR1159,IF(AR1156&gt;=AR1162,AR1162,AR1156)+0.00000001),IF(AR1160&gt;=AR1159,AR1159-AQ1161,AR1160-AQ1161)+0.00000001),1)</f>
        <v>0</v>
      </c>
      <c r="AS1163" s="68">
        <f t="shared" ref="AS1163" si="22007">FLOOR(IF(OR(AS1158=0,AS1158=1),IF(AS1162&gt;AS1159,AS1159,IF(AS1156&gt;=AS1162,AS1162,AS1156)+0.00000001),IF(AS1160&gt;=AS1159,AS1159-AR1161,AS1160-AR1161)+0.00000001),1)</f>
        <v>0</v>
      </c>
      <c r="AT1163" s="68">
        <f t="shared" ref="AT1163" si="22008">FLOOR(IF(OR(AT1158=0,AT1158=1),IF(AT1162&gt;AT1159,AT1159,IF(AT1156&gt;=AT1162,AT1162,AT1156)+0.00000001),IF(AT1160&gt;=AT1159,AT1159-AS1161,AT1160-AS1161)+0.00000001),1)</f>
        <v>0</v>
      </c>
      <c r="AU1163" s="68">
        <f t="shared" ref="AU1163" si="22009">FLOOR(IF(OR(AU1158=0,AU1158=1),IF(AU1162&gt;AU1159,AU1159,IF(AU1156&gt;=AU1162,AU1162,AU1156)+0.00000001),IF(AU1160&gt;=AU1159,AU1159-AT1161,AU1160-AT1161)+0.00000001),1)</f>
        <v>0</v>
      </c>
      <c r="AV1163" s="68">
        <f t="shared" ref="AV1163" si="22010">FLOOR(IF(OR(AV1158=0,AV1158=1),IF(AV1162&gt;AV1159,AV1159,IF(AV1156&gt;=AV1162,AV1162,AV1156)+0.00000001),IF(AV1160&gt;=AV1159,AV1159-AU1161,AV1160-AU1161)+0.00000001),1)</f>
        <v>0</v>
      </c>
      <c r="AW1163" s="68">
        <f t="shared" ref="AW1163" si="22011">FLOOR(IF(OR(AW1158=0,AW1158=1),IF(AW1162&gt;AW1159,AW1159,IF(AW1156&gt;=AW1162,AW1162,AW1156)+0.00000001),IF(AW1160&gt;=AW1159,AW1159-AV1161,AW1160-AV1161)+0.00000001),1)</f>
        <v>0</v>
      </c>
      <c r="AX1163" s="68">
        <f t="shared" ref="AX1163" si="22012">FLOOR(IF(OR(AX1158=0,AX1158=1),IF(AX1162&gt;AX1159,AX1159,IF(AX1156&gt;=AX1162,AX1162,AX1156)+0.00000001),IF(AX1160&gt;=AX1159,AX1159-AW1161,AX1160-AW1161)+0.00000001),1)</f>
        <v>0</v>
      </c>
      <c r="AY1163" s="68">
        <f t="shared" ref="AY1163" si="22013">FLOOR(IF(OR(AY1158=0,AY1158=1),IF(AY1162&gt;AY1159,AY1159,IF(AY1156&gt;=AY1162,AY1162,AY1156)+0.00000001),IF(AY1160&gt;=AY1159,AY1159-AX1161,AY1160-AX1161)+0.00000001),1)</f>
        <v>0</v>
      </c>
      <c r="AZ1163" s="68">
        <f t="shared" ref="AZ1163" si="22014">FLOOR(IF(OR(AZ1158=0,AZ1158=1),IF(AZ1162&gt;AZ1159,AZ1159,IF(AZ1156&gt;=AZ1162,AZ1162,AZ1156)+0.00000001),IF(AZ1160&gt;=AZ1159,AZ1159-AY1161,AZ1160-AY1161)+0.00000001),1)</f>
        <v>0</v>
      </c>
      <c r="BA1163" s="68">
        <f t="shared" ref="BA1163" si="22015">FLOOR(IF(OR(BA1158=0,BA1158=1),IF(BA1162&gt;BA1159,BA1159,IF(BA1156&gt;=BA1162,BA1162,BA1156)+0.00000001),IF(BA1160&gt;=BA1159,BA1159-AZ1161,BA1160-AZ1161)+0.00000001),1)</f>
        <v>0</v>
      </c>
      <c r="BB1163" s="68">
        <f t="shared" ref="BB1163" si="22016">FLOOR(IF(OR(BB1158=0,BB1158=1),IF(BB1162&gt;BB1159,BB1159,IF(BB1156&gt;=BB1162,BB1162,BB1156)+0.00000001),IF(BB1160&gt;=BB1159,BB1159-BA1161,BB1160-BA1161)+0.00000001),1)</f>
        <v>0</v>
      </c>
      <c r="BC1163" s="68">
        <f t="shared" ref="BC1163" si="22017">FLOOR(IF(OR(BC1158=0,BC1158=1),IF(BC1162&gt;BC1159,BC1159,IF(BC1156&gt;=BC1162,BC1162,BC1156)+0.00000001),IF(BC1160&gt;=BC1159,BC1159-BB1161,BC1160-BB1161)+0.00000001),1)</f>
        <v>0</v>
      </c>
      <c r="BD1163" s="68">
        <f t="shared" ref="BD1163" si="22018">FLOOR(IF(OR(BD1158=0,BD1158=1),IF(BD1162&gt;BD1159,BD1159,IF(BD1156&gt;=BD1162,BD1162,BD1156)+0.00000001),IF(BD1160&gt;=BD1159,BD1159-BC1161,BD1160-BC1161)+0.00000001),1)</f>
        <v>0</v>
      </c>
      <c r="BE1163" s="68">
        <f t="shared" ref="BE1163" si="22019">FLOOR(IF(OR(BE1158=0,BE1158=1),IF(BE1162&gt;BE1159,BE1159,IF(BE1156&gt;=BE1162,BE1162,BE1156)+0.00000001),IF(BE1160&gt;=BE1159,BE1159-BD1161,BE1160-BD1161)+0.00000001),1)</f>
        <v>0</v>
      </c>
      <c r="BF1163" s="68">
        <f t="shared" ref="BF1163" si="22020">FLOOR(IF(OR(BF1158=0,BF1158=1),IF(BF1162&gt;BF1159,BF1159,IF(BF1156&gt;=BF1162,BF1162,BF1156)+0.00000001),IF(BF1160&gt;=BF1159,BF1159-BE1161,BF1160-BE1161)+0.00000001),1)</f>
        <v>0</v>
      </c>
      <c r="BG1163" s="68">
        <f t="shared" ref="BG1163" si="22021">FLOOR(IF(OR(BG1158=0,BG1158=1),IF(BG1162&gt;BG1159,BG1159,IF(BG1156&gt;=BG1162,BG1162,BG1156)+0.00000001),IF(BG1160&gt;=BG1159,BG1159-BF1161,BG1160-BF1161)+0.00000001),1)</f>
        <v>0</v>
      </c>
      <c r="BH1163" s="68">
        <f t="shared" ref="BH1163" si="22022">FLOOR(IF(OR(BH1158=0,BH1158=1),IF(BH1162&gt;BH1159,BH1159,IF(BH1156&gt;=BH1162,BH1162,BH1156)+0.00000001),IF(BH1160&gt;=BH1159,BH1159-BG1161,BH1160-BG1161)+0.00000001),1)</f>
        <v>0</v>
      </c>
      <c r="BI1163" s="68">
        <f t="shared" ref="BI1163" si="22023">FLOOR(IF(OR(BI1158=0,BI1158=1),IF(BI1162&gt;BI1159,BI1159,IF(BI1156&gt;=BI1162,BI1162,BI1156)+0.00000001),IF(BI1160&gt;=BI1159,BI1159-BH1161,BI1160-BH1161)+0.00000001),1)</f>
        <v>0</v>
      </c>
      <c r="BJ1163" s="68">
        <f t="shared" ref="BJ1163" si="22024">FLOOR(IF(OR(BJ1158=0,BJ1158=1),IF(BJ1162&gt;BJ1159,BJ1159,IF(BJ1156&gt;=BJ1162,BJ1162,BJ1156)+0.00000001),IF(BJ1160&gt;=BJ1159,BJ1159-BI1161,BJ1160-BI1161)+0.00000001),1)</f>
        <v>0</v>
      </c>
      <c r="BK1163" s="68">
        <f t="shared" ref="BK1163" si="22025">FLOOR(IF(OR(BK1158=0,BK1158=1),IF(BK1162&gt;BK1159,BK1159,IF(BK1156&gt;=BK1162,BK1162,BK1156)+0.00000001),IF(BK1160&gt;=BK1159,BK1159-BJ1161,BK1160-BJ1161)+0.00000001),1)</f>
        <v>0</v>
      </c>
      <c r="BL1163" s="68">
        <f t="shared" ref="BL1163" si="22026">FLOOR(IF(OR(BL1158=0,BL1158=1),IF(BL1162&gt;BL1159,BL1159,IF(BL1156&gt;=BL1162,BL1162,BL1156)+0.00000001),IF(BL1160&gt;=BL1159,BL1159-BK1161,BL1160-BK1161)+0.00000001),1)</f>
        <v>0</v>
      </c>
      <c r="BM1163" s="68">
        <f t="shared" ref="BM1163" si="22027">FLOOR(IF(OR(BM1158=0,BM1158=1),IF(BM1162&gt;BM1159,BM1159,IF(BM1156&gt;=BM1162,BM1162,BM1156)+0.00000001),IF(BM1160&gt;=BM1159,BM1159-BL1161,BM1160-BL1161)+0.00000001),1)</f>
        <v>0</v>
      </c>
      <c r="BN1163" s="362"/>
      <c r="BO1163" s="364"/>
      <c r="BP1163" s="366"/>
      <c r="BQ1163" s="366"/>
      <c r="BR1163" s="106"/>
      <c r="BS1163" s="106"/>
      <c r="BT1163" s="106"/>
      <c r="BU1163" s="106"/>
      <c r="BV1163" s="106"/>
      <c r="BW1163" s="106"/>
      <c r="BX1163" s="106"/>
      <c r="BY1163" s="106"/>
      <c r="BZ1163" s="106"/>
      <c r="CA1163" s="106"/>
      <c r="CB1163" s="106"/>
      <c r="CC1163" s="106"/>
      <c r="CD1163" s="106"/>
      <c r="CE1163" s="106"/>
      <c r="CF1163" s="106"/>
      <c r="CG1163" s="106"/>
    </row>
    <row r="1164" spans="1:85" s="245" customFormat="1" ht="25.4" customHeight="1" thickBot="1" x14ac:dyDescent="0.4">
      <c r="A1164" s="243"/>
      <c r="B1164" s="129"/>
      <c r="C1164" s="69"/>
      <c r="D1164" s="69"/>
      <c r="E1164" s="69"/>
      <c r="F1164" s="69"/>
      <c r="G1164" s="69"/>
      <c r="H1164" s="69"/>
      <c r="I1164" s="69"/>
      <c r="J1164" s="69"/>
      <c r="K1164" s="69"/>
      <c r="L1164" s="69"/>
      <c r="M1164" s="70"/>
      <c r="N1164" s="7"/>
      <c r="O1164" s="193"/>
      <c r="P1164" s="106"/>
      <c r="Q1164" s="216" t="s">
        <v>145</v>
      </c>
      <c r="R1164" s="72">
        <f>IF($J1155="Ano",R1163*'Podpůrná data'!$B$5,R1163*'Podpůrná data'!$B$3)</f>
        <v>0</v>
      </c>
      <c r="S1164" s="72">
        <f>IF($J1155="Ano",S1163*'Podpůrná data'!$B$5,S1163*'Podpůrná data'!$B$3)</f>
        <v>0</v>
      </c>
      <c r="T1164" s="72">
        <f>IF($J1155="Ano",T1163*'Podpůrná data'!$B$5,T1163*'Podpůrná data'!$B$3)</f>
        <v>0</v>
      </c>
      <c r="U1164" s="72">
        <f>IF($J1155="Ano",U1163*'Podpůrná data'!$B$5,U1163*'Podpůrná data'!$B$3)</f>
        <v>0</v>
      </c>
      <c r="V1164" s="72">
        <f>IF($J1155="Ano",V1163*'Podpůrná data'!$B$5,V1163*'Podpůrná data'!$B$3)</f>
        <v>0</v>
      </c>
      <c r="W1164" s="72">
        <f>IF($J1155="Ano",W1163*'Podpůrná data'!$B$5,W1163*'Podpůrná data'!$B$3)</f>
        <v>0</v>
      </c>
      <c r="X1164" s="72">
        <f>IF($J1155="Ano",X1163*'Podpůrná data'!$B$5,X1163*'Podpůrná data'!$B$3)</f>
        <v>0</v>
      </c>
      <c r="Y1164" s="72">
        <f>IF($J1155="Ano",Y1163*'Podpůrná data'!$B$5,Y1163*'Podpůrná data'!$B$3)</f>
        <v>0</v>
      </c>
      <c r="Z1164" s="72">
        <f>IF($J1155="Ano",Z1163*'Podpůrná data'!$B$5,Z1163*'Podpůrná data'!$B$3)</f>
        <v>0</v>
      </c>
      <c r="AA1164" s="72">
        <f>IF($J1155="Ano",AA1163*'Podpůrná data'!$B$5,AA1163*'Podpůrná data'!$B$3)</f>
        <v>0</v>
      </c>
      <c r="AB1164" s="72">
        <f>IF($J1155="Ano",AB1163*'Podpůrná data'!$B$5,AB1163*'Podpůrná data'!$B$3)</f>
        <v>0</v>
      </c>
      <c r="AC1164" s="72">
        <f>IF($J1155="Ano",AC1163*'Podpůrná data'!$B$5,AC1163*'Podpůrná data'!$B$3)</f>
        <v>0</v>
      </c>
      <c r="AD1164" s="72">
        <f>IF($J1155="Ano",AD1163*'Podpůrná data'!$B$5,AD1163*'Podpůrná data'!$B$3)</f>
        <v>0</v>
      </c>
      <c r="AE1164" s="72">
        <f>IF($J1155="Ano",AE1163*'Podpůrná data'!$B$5,AE1163*'Podpůrná data'!$B$3)</f>
        <v>0</v>
      </c>
      <c r="AF1164" s="72">
        <f>IF($J1155="Ano",AF1163*'Podpůrná data'!$B$5,AF1163*'Podpůrná data'!$B$3)</f>
        <v>0</v>
      </c>
      <c r="AG1164" s="72">
        <f>IF($J1155="Ano",AG1163*'Podpůrná data'!$B$5,AG1163*'Podpůrná data'!$B$3)</f>
        <v>0</v>
      </c>
      <c r="AH1164" s="72">
        <f>IF($J1155="Ano",AH1163*'Podpůrná data'!$B$5,AH1163*'Podpůrná data'!$B$3)</f>
        <v>0</v>
      </c>
      <c r="AI1164" s="72">
        <f>IF($J1155="Ano",AI1163*'Podpůrná data'!$B$5,AI1163*'Podpůrná data'!$B$3)</f>
        <v>0</v>
      </c>
      <c r="AJ1164" s="72">
        <f>IF($J1155="Ano",AJ1163*'Podpůrná data'!$B$5,AJ1163*'Podpůrná data'!$B$3)</f>
        <v>0</v>
      </c>
      <c r="AK1164" s="72">
        <f>IF($J1155="Ano",AK1163*'Podpůrná data'!$B$5,AK1163*'Podpůrná data'!$B$3)</f>
        <v>0</v>
      </c>
      <c r="AL1164" s="72">
        <f>IF($J1155="Ano",AL1163*'Podpůrná data'!$B$5,AL1163*'Podpůrná data'!$B$3)</f>
        <v>0</v>
      </c>
      <c r="AM1164" s="72">
        <f>IF($J1155="Ano",AM1163*'Podpůrná data'!$B$5,AM1163*'Podpůrná data'!$B$3)</f>
        <v>0</v>
      </c>
      <c r="AN1164" s="72">
        <f>IF($J1155="Ano",AN1163*'Podpůrná data'!$B$5,AN1163*'Podpůrná data'!$B$3)</f>
        <v>0</v>
      </c>
      <c r="AO1164" s="72">
        <f>IF($J1155="Ano",AO1163*'Podpůrná data'!$B$5,AO1163*'Podpůrná data'!$B$3)</f>
        <v>0</v>
      </c>
      <c r="AP1164" s="72">
        <f>IF($J1155="Ano",AP1163*'Podpůrná data'!$B$5,AP1163*'Podpůrná data'!$B$3)</f>
        <v>0</v>
      </c>
      <c r="AQ1164" s="72">
        <f>IF($J1155="Ano",AQ1163*'Podpůrná data'!$B$5,AQ1163*'Podpůrná data'!$B$3)</f>
        <v>0</v>
      </c>
      <c r="AR1164" s="72">
        <f>IF($J1155="Ano",AR1163*'Podpůrná data'!$B$5,AR1163*'Podpůrná data'!$B$3)</f>
        <v>0</v>
      </c>
      <c r="AS1164" s="72">
        <f>IF($J1155="Ano",AS1163*'Podpůrná data'!$B$5,AS1163*'Podpůrná data'!$B$3)</f>
        <v>0</v>
      </c>
      <c r="AT1164" s="72">
        <f>IF($J1155="Ano",AT1163*'Podpůrná data'!$B$5,AT1163*'Podpůrná data'!$B$3)</f>
        <v>0</v>
      </c>
      <c r="AU1164" s="72">
        <f>IF($J1155="Ano",AU1163*'Podpůrná data'!$B$5,AU1163*'Podpůrná data'!$B$3)</f>
        <v>0</v>
      </c>
      <c r="AV1164" s="72">
        <f>IF($J1155="Ano",AV1163*'Podpůrná data'!$B$5,AV1163*'Podpůrná data'!$B$3)</f>
        <v>0</v>
      </c>
      <c r="AW1164" s="72">
        <f>IF($J1155="Ano",AW1163*'Podpůrná data'!$B$5,AW1163*'Podpůrná data'!$B$3)</f>
        <v>0</v>
      </c>
      <c r="AX1164" s="72">
        <f>IF($J1155="Ano",AX1163*'Podpůrná data'!$B$5,AX1163*'Podpůrná data'!$B$3)</f>
        <v>0</v>
      </c>
      <c r="AY1164" s="72">
        <f>IF($J1155="Ano",AY1163*'Podpůrná data'!$B$5,AY1163*'Podpůrná data'!$B$3)</f>
        <v>0</v>
      </c>
      <c r="AZ1164" s="72">
        <f>IF($J1155="Ano",AZ1163*'Podpůrná data'!$B$5,AZ1163*'Podpůrná data'!$B$3)</f>
        <v>0</v>
      </c>
      <c r="BA1164" s="72">
        <f>IF($J1155="Ano",BA1163*'Podpůrná data'!$B$5,BA1163*'Podpůrná data'!$B$3)</f>
        <v>0</v>
      </c>
      <c r="BB1164" s="72">
        <f>IF($J1155="Ano",BB1163*'Podpůrná data'!$B$5,BB1163*'Podpůrná data'!$B$3)</f>
        <v>0</v>
      </c>
      <c r="BC1164" s="72">
        <f>IF($J1155="Ano",BC1163*'Podpůrná data'!$B$5,BC1163*'Podpůrná data'!$B$3)</f>
        <v>0</v>
      </c>
      <c r="BD1164" s="72">
        <f>IF($J1155="Ano",BD1163*'Podpůrná data'!$B$5,BD1163*'Podpůrná data'!$B$3)</f>
        <v>0</v>
      </c>
      <c r="BE1164" s="72">
        <f>IF($J1155="Ano",BE1163*'Podpůrná data'!$B$5,BE1163*'Podpůrná data'!$B$3)</f>
        <v>0</v>
      </c>
      <c r="BF1164" s="72">
        <f>IF($J1155="Ano",BF1163*'Podpůrná data'!$B$5,BF1163*'Podpůrná data'!$B$3)</f>
        <v>0</v>
      </c>
      <c r="BG1164" s="72">
        <f>IF($J1155="Ano",BG1163*'Podpůrná data'!$B$5,BG1163*'Podpůrná data'!$B$3)</f>
        <v>0</v>
      </c>
      <c r="BH1164" s="72">
        <f>IF($J1155="Ano",BH1163*'Podpůrná data'!$B$5,BH1163*'Podpůrná data'!$B$3)</f>
        <v>0</v>
      </c>
      <c r="BI1164" s="72">
        <f>IF($J1155="Ano",BI1163*'Podpůrná data'!$B$5,BI1163*'Podpůrná data'!$B$3)</f>
        <v>0</v>
      </c>
      <c r="BJ1164" s="72">
        <f>IF($J1155="Ano",BJ1163*'Podpůrná data'!$B$5,BJ1163*'Podpůrná data'!$B$3)</f>
        <v>0</v>
      </c>
      <c r="BK1164" s="72">
        <f>IF($J1155="Ano",BK1163*'Podpůrná data'!$B$5,BK1163*'Podpůrná data'!$B$3)</f>
        <v>0</v>
      </c>
      <c r="BL1164" s="72">
        <f>IF($J1155="Ano",BL1163*'Podpůrná data'!$B$5,BL1163*'Podpůrná data'!$B$3)</f>
        <v>0</v>
      </c>
      <c r="BM1164" s="72">
        <f>IF($J1155="Ano",BM1163*'Podpůrná data'!$B$5,BM1163*'Podpůrná data'!$B$3)</f>
        <v>0</v>
      </c>
      <c r="BN1164" s="363"/>
      <c r="BO1164" s="365"/>
      <c r="BP1164" s="367"/>
      <c r="BQ1164" s="367"/>
      <c r="BR1164" s="106"/>
      <c r="BS1164" s="178">
        <f>SUMIFS($R1164:$BM1164,$R1154:$BM1154,"1. ZoR")</f>
        <v>0</v>
      </c>
      <c r="BT1164" s="178">
        <f>SUMIFS($R1164:$BM1164,$R1154:$BM1154,"2. ZoR")</f>
        <v>0</v>
      </c>
      <c r="BU1164" s="178">
        <f>SUMIFS($R1164:$BM1164,$R1154:$BM1154,"3. ZoR")</f>
        <v>0</v>
      </c>
      <c r="BV1164" s="178">
        <f>SUMIFS($R1164:$BM1164,$R1154:$BM1154,"4. ZoR")</f>
        <v>0</v>
      </c>
      <c r="BW1164" s="178">
        <f>SUMIFS($R1164:$BM1164,$R1154:$BM1154,"5. ZoR")</f>
        <v>0</v>
      </c>
      <c r="BX1164" s="178">
        <f>SUMIFS($R1164:$BM1164,$R1154:$BM1154,"6. ZoR")</f>
        <v>0</v>
      </c>
      <c r="BY1164" s="178">
        <f>SUMIFS($R1164:$BM1164,$R1154:$BM1154,"7. ZoR")</f>
        <v>0</v>
      </c>
      <c r="BZ1164" s="178">
        <f>SUMIFS($R1164:$BM1164,$R1154:$BM1154,"8. ZoR")</f>
        <v>0</v>
      </c>
      <c r="CA1164" s="178">
        <f>SUMIFS($R1164:$BM1164,$R1154:$BM1154,"9. ZoR")</f>
        <v>0</v>
      </c>
      <c r="CB1164" s="178">
        <f>SUMIFS($R1164:$BM1164,$R1154:$BM1154,"10. ZoR")</f>
        <v>0</v>
      </c>
      <c r="CC1164" s="178">
        <f>SUMIFS($R1164:$BM1164,$R1154:$BM1154,"11. ZoR")</f>
        <v>0</v>
      </c>
      <c r="CD1164" s="178">
        <f>SUMIFS($R1164:$BM1164,$R1154:$BM1154,"12. ZoR")</f>
        <v>0</v>
      </c>
      <c r="CE1164" s="178">
        <f>SUMIFS($R1164:$BM1164,$R1154:$BM1154,"13. ZoR")</f>
        <v>0</v>
      </c>
      <c r="CF1164" s="178">
        <f>SUMIFS($R1164:$BM1164,$R1154:$BM1154,"14. ZoR")</f>
        <v>0</v>
      </c>
      <c r="CG1164" s="178">
        <f>SUMIFS($R1164:$BM1164,$R1154:$BM1154,"15. ZoR")</f>
        <v>0</v>
      </c>
    </row>
    <row r="1165" spans="1:85" ht="15" hidden="1" thickBot="1" x14ac:dyDescent="0.4">
      <c r="B1165" s="105"/>
      <c r="C1165" s="130"/>
      <c r="D1165" s="130"/>
      <c r="E1165" s="130"/>
      <c r="F1165" s="130"/>
      <c r="G1165" s="130"/>
      <c r="H1165" s="105"/>
      <c r="I1165" s="105"/>
      <c r="J1165" s="105"/>
      <c r="K1165" s="105"/>
      <c r="L1165" s="105"/>
      <c r="M1165" s="105"/>
      <c r="N1165" s="7"/>
      <c r="O1165" s="105"/>
      <c r="P1165" s="105"/>
      <c r="Q1165" s="105"/>
      <c r="R1165" s="105"/>
      <c r="S1165" s="105"/>
      <c r="T1165" s="7"/>
      <c r="U1165" s="105"/>
      <c r="V1165" s="105"/>
      <c r="W1165" s="105"/>
      <c r="X1165" s="105"/>
      <c r="Y1165" s="105"/>
      <c r="Z1165" s="105"/>
      <c r="AA1165" s="105"/>
      <c r="AB1165" s="105"/>
      <c r="AC1165" s="105"/>
      <c r="AD1165" s="105"/>
      <c r="AE1165" s="105"/>
      <c r="AF1165" s="105"/>
      <c r="AG1165" s="105"/>
      <c r="AH1165" s="105"/>
      <c r="AI1165" s="105"/>
      <c r="AJ1165" s="105"/>
      <c r="AK1165" s="105"/>
      <c r="AL1165" s="105"/>
      <c r="AM1165" s="105"/>
      <c r="AN1165" s="105"/>
      <c r="AO1165" s="105"/>
      <c r="AP1165" s="105"/>
      <c r="AQ1165" s="105"/>
      <c r="AR1165" s="105"/>
      <c r="AS1165" s="105"/>
      <c r="AT1165" s="105"/>
      <c r="AU1165" s="105"/>
      <c r="AV1165" s="105"/>
      <c r="AW1165" s="105"/>
      <c r="AX1165" s="105"/>
      <c r="AY1165" s="105"/>
      <c r="AZ1165" s="105"/>
      <c r="BA1165" s="105"/>
      <c r="BB1165" s="105"/>
      <c r="BC1165" s="105"/>
      <c r="BD1165" s="105"/>
      <c r="BE1165" s="105"/>
      <c r="BF1165" s="105"/>
      <c r="BG1165" s="105"/>
      <c r="BH1165" s="105"/>
      <c r="BI1165" s="105"/>
      <c r="BJ1165" s="105"/>
      <c r="BK1165" s="105"/>
      <c r="BL1165" s="105"/>
      <c r="BM1165" s="105"/>
      <c r="BN1165" s="105"/>
      <c r="BO1165" s="105"/>
      <c r="BP1165" s="105"/>
      <c r="BQ1165" s="105"/>
      <c r="BR1165" s="105"/>
      <c r="BS1165" s="105"/>
      <c r="BT1165" s="105"/>
      <c r="BU1165" s="105"/>
      <c r="BV1165" s="105"/>
      <c r="BW1165" s="105"/>
      <c r="BX1165" s="105"/>
      <c r="BY1165" s="105"/>
      <c r="BZ1165" s="105"/>
      <c r="CA1165" s="105"/>
      <c r="CB1165" s="105"/>
      <c r="CC1165" s="105"/>
      <c r="CD1165" s="105"/>
      <c r="CE1165" s="105"/>
      <c r="CF1165" s="105"/>
      <c r="CG1165" s="105"/>
    </row>
    <row r="1166" spans="1:85" s="245" customFormat="1" ht="69.650000000000006" customHeight="1" thickBot="1" x14ac:dyDescent="0.4">
      <c r="A1166" s="249"/>
      <c r="B1166" s="120"/>
      <c r="C1166" s="360" t="s">
        <v>2</v>
      </c>
      <c r="D1166" s="121"/>
      <c r="E1166" s="131" t="s">
        <v>206</v>
      </c>
      <c r="F1166" s="131" t="s">
        <v>444</v>
      </c>
      <c r="G1166" s="131" t="s">
        <v>208</v>
      </c>
      <c r="H1166" s="122" t="s">
        <v>94</v>
      </c>
      <c r="I1166" s="122" t="s">
        <v>95</v>
      </c>
      <c r="J1166" s="122" t="s">
        <v>96</v>
      </c>
      <c r="K1166" s="122" t="s">
        <v>216</v>
      </c>
      <c r="L1166" s="122" t="s">
        <v>218</v>
      </c>
      <c r="M1166" s="138" t="s">
        <v>1</v>
      </c>
      <c r="N1166" s="7"/>
      <c r="O1166" s="124">
        <v>208002</v>
      </c>
      <c r="P1166" s="106"/>
      <c r="Q1166" s="194" t="s">
        <v>128</v>
      </c>
      <c r="R1166" s="83" t="s">
        <v>4</v>
      </c>
      <c r="S1166" s="83" t="s">
        <v>5</v>
      </c>
      <c r="T1166" s="83" t="s">
        <v>6</v>
      </c>
      <c r="U1166" s="83" t="s">
        <v>7</v>
      </c>
      <c r="V1166" s="83" t="s">
        <v>8</v>
      </c>
      <c r="W1166" s="83" t="s">
        <v>9</v>
      </c>
      <c r="X1166" s="83" t="s">
        <v>10</v>
      </c>
      <c r="Y1166" s="83" t="s">
        <v>11</v>
      </c>
      <c r="Z1166" s="83" t="s">
        <v>12</v>
      </c>
      <c r="AA1166" s="83" t="s">
        <v>13</v>
      </c>
      <c r="AB1166" s="83" t="s">
        <v>14</v>
      </c>
      <c r="AC1166" s="83" t="s">
        <v>15</v>
      </c>
      <c r="AD1166" s="83" t="s">
        <v>16</v>
      </c>
      <c r="AE1166" s="83" t="s">
        <v>17</v>
      </c>
      <c r="AF1166" s="83" t="s">
        <v>18</v>
      </c>
      <c r="AG1166" s="83" t="s">
        <v>19</v>
      </c>
      <c r="AH1166" s="83" t="s">
        <v>20</v>
      </c>
      <c r="AI1166" s="83" t="s">
        <v>21</v>
      </c>
      <c r="AJ1166" s="83" t="s">
        <v>22</v>
      </c>
      <c r="AK1166" s="83" t="s">
        <v>23</v>
      </c>
      <c r="AL1166" s="83" t="s">
        <v>24</v>
      </c>
      <c r="AM1166" s="83" t="s">
        <v>25</v>
      </c>
      <c r="AN1166" s="83" t="s">
        <v>26</v>
      </c>
      <c r="AO1166" s="83" t="s">
        <v>27</v>
      </c>
      <c r="AP1166" s="83" t="s">
        <v>28</v>
      </c>
      <c r="AQ1166" s="83" t="s">
        <v>29</v>
      </c>
      <c r="AR1166" s="83" t="s">
        <v>30</v>
      </c>
      <c r="AS1166" s="83" t="s">
        <v>31</v>
      </c>
      <c r="AT1166" s="83" t="s">
        <v>32</v>
      </c>
      <c r="AU1166" s="83" t="s">
        <v>33</v>
      </c>
      <c r="AV1166" s="83" t="s">
        <v>34</v>
      </c>
      <c r="AW1166" s="83" t="s">
        <v>35</v>
      </c>
      <c r="AX1166" s="83" t="s">
        <v>36</v>
      </c>
      <c r="AY1166" s="83" t="s">
        <v>37</v>
      </c>
      <c r="AZ1166" s="83" t="s">
        <v>38</v>
      </c>
      <c r="BA1166" s="83" t="s">
        <v>39</v>
      </c>
      <c r="BB1166" s="83" t="s">
        <v>40</v>
      </c>
      <c r="BC1166" s="83" t="s">
        <v>41</v>
      </c>
      <c r="BD1166" s="83" t="s">
        <v>42</v>
      </c>
      <c r="BE1166" s="83" t="s">
        <v>43</v>
      </c>
      <c r="BF1166" s="83" t="s">
        <v>44</v>
      </c>
      <c r="BG1166" s="83" t="s">
        <v>45</v>
      </c>
      <c r="BH1166" s="83" t="s">
        <v>46</v>
      </c>
      <c r="BI1166" s="83" t="s">
        <v>47</v>
      </c>
      <c r="BJ1166" s="83" t="s">
        <v>48</v>
      </c>
      <c r="BK1166" s="83" t="s">
        <v>49</v>
      </c>
      <c r="BL1166" s="83" t="s">
        <v>50</v>
      </c>
      <c r="BM1166" s="83" t="s">
        <v>51</v>
      </c>
      <c r="BN1166" s="134" t="s">
        <v>163</v>
      </c>
      <c r="BO1166" s="135" t="s">
        <v>164</v>
      </c>
      <c r="BP1166" s="135" t="s">
        <v>146</v>
      </c>
      <c r="BQ1166" s="135" t="s">
        <v>214</v>
      </c>
      <c r="BR1166" s="106"/>
      <c r="BS1166" s="368" t="s">
        <v>238</v>
      </c>
      <c r="BT1166" s="369"/>
      <c r="BU1166" s="369"/>
      <c r="BV1166" s="369"/>
      <c r="BW1166" s="369"/>
      <c r="BX1166" s="369"/>
      <c r="BY1166" s="369"/>
      <c r="BZ1166" s="369"/>
      <c r="CA1166" s="369"/>
      <c r="CB1166" s="369"/>
      <c r="CC1166" s="369"/>
      <c r="CD1166" s="369"/>
      <c r="CE1166" s="369"/>
      <c r="CF1166" s="369"/>
      <c r="CG1166" s="369"/>
    </row>
    <row r="1167" spans="1:85" s="245" customFormat="1" ht="21" hidden="1" customHeight="1" x14ac:dyDescent="0.35">
      <c r="A1167" s="250"/>
      <c r="B1167" s="113"/>
      <c r="C1167" s="361"/>
      <c r="D1167" s="125"/>
      <c r="E1167" s="125"/>
      <c r="F1167" s="125"/>
      <c r="G1167" s="125"/>
      <c r="H1167" s="370" t="s">
        <v>250</v>
      </c>
      <c r="I1167" s="371" t="s">
        <v>425</v>
      </c>
      <c r="J1167" s="357" t="s">
        <v>97</v>
      </c>
      <c r="K1167" s="357" t="s">
        <v>217</v>
      </c>
      <c r="L1167" s="137"/>
      <c r="M1167" s="373" t="s">
        <v>93</v>
      </c>
      <c r="N1167" s="7"/>
      <c r="O1167" s="375" t="s">
        <v>3</v>
      </c>
      <c r="P1167" s="106"/>
      <c r="Q1167" s="84"/>
      <c r="R1167" s="74">
        <f>MONTH(Úvod!$F$10)</f>
        <v>1</v>
      </c>
      <c r="S1167" s="75">
        <f t="shared" ref="S1167" si="22028">IF(R1167=12,1,R1167+1)</f>
        <v>2</v>
      </c>
      <c r="T1167" s="75">
        <f t="shared" ref="T1167" si="22029">IF(S1167=12,1,S1167+1)</f>
        <v>3</v>
      </c>
      <c r="U1167" s="76">
        <f t="shared" ref="U1167" si="22030">IF(T1167=12,1,T1167+1)</f>
        <v>4</v>
      </c>
      <c r="V1167" s="76">
        <f t="shared" ref="V1167" si="22031">IF(U1167=12,1,U1167+1)</f>
        <v>5</v>
      </c>
      <c r="W1167" s="76">
        <f t="shared" ref="W1167" si="22032">IF(V1167=12,1,V1167+1)</f>
        <v>6</v>
      </c>
      <c r="X1167" s="76">
        <f t="shared" ref="X1167" si="22033">IF(W1167=12,1,W1167+1)</f>
        <v>7</v>
      </c>
      <c r="Y1167" s="76">
        <f t="shared" ref="Y1167" si="22034">IF(X1167=12,1,X1167+1)</f>
        <v>8</v>
      </c>
      <c r="Z1167" s="76">
        <f t="shared" ref="Z1167" si="22035">IF(Y1167=12,1,Y1167+1)</f>
        <v>9</v>
      </c>
      <c r="AA1167" s="76">
        <f>IF(Z1167=12,1,Z1167+1)</f>
        <v>10</v>
      </c>
      <c r="AB1167" s="76">
        <f t="shared" ref="AB1167" si="22036">IF(AA1167=12,1,AA1167+1)</f>
        <v>11</v>
      </c>
      <c r="AC1167" s="76">
        <f t="shared" ref="AC1167" si="22037">IF(AB1167=12,1,AB1167+1)</f>
        <v>12</v>
      </c>
      <c r="AD1167" s="76">
        <f t="shared" ref="AD1167" si="22038">IF(AC1167=12,1,AC1167+1)</f>
        <v>1</v>
      </c>
      <c r="AE1167" s="76">
        <f t="shared" ref="AE1167" si="22039">IF(AD1167=12,1,AD1167+1)</f>
        <v>2</v>
      </c>
      <c r="AF1167" s="76">
        <f t="shared" ref="AF1167" si="22040">IF(AE1167=12,1,AE1167+1)</f>
        <v>3</v>
      </c>
      <c r="AG1167" s="76">
        <f t="shared" ref="AG1167" si="22041">IF(AF1167=12,1,AF1167+1)</f>
        <v>4</v>
      </c>
      <c r="AH1167" s="76">
        <f t="shared" ref="AH1167" si="22042">IF(AG1167=12,1,AG1167+1)</f>
        <v>5</v>
      </c>
      <c r="AI1167" s="76">
        <f t="shared" ref="AI1167" si="22043">IF(AH1167=12,1,AH1167+1)</f>
        <v>6</v>
      </c>
      <c r="AJ1167" s="76">
        <f>IF(AI1167=12,1,AI1167+1)</f>
        <v>7</v>
      </c>
      <c r="AK1167" s="76">
        <f t="shared" ref="AK1167" si="22044">IF(AJ1167=12,1,AJ1167+1)</f>
        <v>8</v>
      </c>
      <c r="AL1167" s="76">
        <f t="shared" ref="AL1167" si="22045">IF(AK1167=12,1,AK1167+1)</f>
        <v>9</v>
      </c>
      <c r="AM1167" s="76">
        <f t="shared" ref="AM1167" si="22046">IF(AL1167=12,1,AL1167+1)</f>
        <v>10</v>
      </c>
      <c r="AN1167" s="76">
        <f t="shared" ref="AN1167" si="22047">IF(AM1167=12,1,AM1167+1)</f>
        <v>11</v>
      </c>
      <c r="AO1167" s="76">
        <f t="shared" ref="AO1167" si="22048">IF(AN1167=12,1,AN1167+1)</f>
        <v>12</v>
      </c>
      <c r="AP1167" s="76">
        <f t="shared" ref="AP1167" si="22049">IF(AO1167=12,1,AO1167+1)</f>
        <v>1</v>
      </c>
      <c r="AQ1167" s="76">
        <f t="shared" ref="AQ1167" si="22050">IF(AP1167=12,1,AP1167+1)</f>
        <v>2</v>
      </c>
      <c r="AR1167" s="76">
        <f t="shared" ref="AR1167" si="22051">IF(AQ1167=12,1,AQ1167+1)</f>
        <v>3</v>
      </c>
      <c r="AS1167" s="76">
        <f t="shared" ref="AS1167" si="22052">IF(AR1167=12,1,AR1167+1)</f>
        <v>4</v>
      </c>
      <c r="AT1167" s="76">
        <f t="shared" ref="AT1167" si="22053">IF(AS1167=12,1,AS1167+1)</f>
        <v>5</v>
      </c>
      <c r="AU1167" s="76">
        <f t="shared" ref="AU1167" si="22054">IF(AT1167=12,1,AT1167+1)</f>
        <v>6</v>
      </c>
      <c r="AV1167" s="76">
        <f t="shared" ref="AV1167" si="22055">IF(AU1167=12,1,AU1167+1)</f>
        <v>7</v>
      </c>
      <c r="AW1167" s="76">
        <f t="shared" ref="AW1167" si="22056">IF(AV1167=12,1,AV1167+1)</f>
        <v>8</v>
      </c>
      <c r="AX1167" s="76">
        <f t="shared" ref="AX1167" si="22057">IF(AW1167=12,1,AW1167+1)</f>
        <v>9</v>
      </c>
      <c r="AY1167" s="76">
        <f t="shared" ref="AY1167" si="22058">IF(AX1167=12,1,AX1167+1)</f>
        <v>10</v>
      </c>
      <c r="AZ1167" s="76">
        <f t="shared" ref="AZ1167" si="22059">IF(AY1167=12,1,AY1167+1)</f>
        <v>11</v>
      </c>
      <c r="BA1167" s="76">
        <f t="shared" ref="BA1167" si="22060">IF(AZ1167=12,1,AZ1167+1)</f>
        <v>12</v>
      </c>
      <c r="BB1167" s="76">
        <f t="shared" ref="BB1167" si="22061">IF(BA1167=12,1,BA1167+1)</f>
        <v>1</v>
      </c>
      <c r="BC1167" s="76">
        <f t="shared" ref="BC1167" si="22062">IF(BB1167=12,1,BB1167+1)</f>
        <v>2</v>
      </c>
      <c r="BD1167" s="76">
        <f t="shared" ref="BD1167" si="22063">IF(BC1167=12,1,BC1167+1)</f>
        <v>3</v>
      </c>
      <c r="BE1167" s="76">
        <f t="shared" ref="BE1167" si="22064">IF(BD1167=12,1,BD1167+1)</f>
        <v>4</v>
      </c>
      <c r="BF1167" s="76">
        <f t="shared" ref="BF1167" si="22065">IF(BE1167=12,1,BE1167+1)</f>
        <v>5</v>
      </c>
      <c r="BG1167" s="76">
        <f t="shared" ref="BG1167" si="22066">IF(BF1167=12,1,BF1167+1)</f>
        <v>6</v>
      </c>
      <c r="BH1167" s="76">
        <f t="shared" ref="BH1167" si="22067">IF(BG1167=12,1,BG1167+1)</f>
        <v>7</v>
      </c>
      <c r="BI1167" s="76">
        <f t="shared" ref="BI1167" si="22068">IF(BH1167=12,1,BH1167+1)</f>
        <v>8</v>
      </c>
      <c r="BJ1167" s="76">
        <f t="shared" ref="BJ1167" si="22069">IF(BI1167=12,1,BI1167+1)</f>
        <v>9</v>
      </c>
      <c r="BK1167" s="76">
        <f t="shared" ref="BK1167" si="22070">IF(BJ1167=12,1,BJ1167+1)</f>
        <v>10</v>
      </c>
      <c r="BL1167" s="76">
        <f t="shared" ref="BL1167" si="22071">IF(BK1167=12,1,BK1167+1)</f>
        <v>11</v>
      </c>
      <c r="BM1167" s="76">
        <f t="shared" ref="BM1167" si="22072">IF(BL1167=12,1,BL1167+1)</f>
        <v>12</v>
      </c>
      <c r="BN1167" s="81"/>
      <c r="BO1167" s="78"/>
      <c r="BP1167" s="78"/>
      <c r="BQ1167" s="78"/>
      <c r="BR1167" s="106"/>
      <c r="BS1167" s="106"/>
      <c r="BT1167" s="106"/>
      <c r="BU1167" s="106"/>
      <c r="BV1167" s="106"/>
      <c r="BW1167" s="106"/>
      <c r="BX1167" s="106"/>
      <c r="BY1167" s="106"/>
      <c r="BZ1167" s="106"/>
      <c r="CA1167" s="106"/>
      <c r="CB1167" s="106"/>
      <c r="CC1167" s="106"/>
      <c r="CD1167" s="106"/>
      <c r="CE1167" s="106"/>
      <c r="CF1167" s="106"/>
      <c r="CG1167" s="106"/>
    </row>
    <row r="1168" spans="1:85" s="245" customFormat="1" ht="18" hidden="1" customHeight="1" x14ac:dyDescent="0.35">
      <c r="A1168" s="250"/>
      <c r="B1168" s="113"/>
      <c r="C1168" s="361"/>
      <c r="D1168" s="125"/>
      <c r="E1168" s="125"/>
      <c r="F1168" s="125"/>
      <c r="G1168" s="125"/>
      <c r="H1168" s="370"/>
      <c r="I1168" s="371"/>
      <c r="J1168" s="357"/>
      <c r="K1168" s="357"/>
      <c r="L1168" s="137"/>
      <c r="M1168" s="373"/>
      <c r="N1168" s="7"/>
      <c r="O1168" s="376"/>
      <c r="P1168" s="106"/>
      <c r="Q1168" s="77"/>
      <c r="R1168" s="59">
        <f t="shared" ref="R1168:BM1168" si="22073">VALUE(_xlfn.CONCAT(R1167,".",R1170))</f>
        <v>1</v>
      </c>
      <c r="S1168" s="73">
        <f t="shared" si="22073"/>
        <v>32</v>
      </c>
      <c r="T1168" s="73">
        <f t="shared" si="22073"/>
        <v>61</v>
      </c>
      <c r="U1168" s="73">
        <f t="shared" si="22073"/>
        <v>92</v>
      </c>
      <c r="V1168" s="73">
        <f t="shared" si="22073"/>
        <v>122</v>
      </c>
      <c r="W1168" s="73">
        <f t="shared" si="22073"/>
        <v>153</v>
      </c>
      <c r="X1168" s="73">
        <f t="shared" si="22073"/>
        <v>183</v>
      </c>
      <c r="Y1168" s="73">
        <f t="shared" si="22073"/>
        <v>214</v>
      </c>
      <c r="Z1168" s="73">
        <f t="shared" si="22073"/>
        <v>245</v>
      </c>
      <c r="AA1168" s="73">
        <f t="shared" si="22073"/>
        <v>275</v>
      </c>
      <c r="AB1168" s="73">
        <f t="shared" si="22073"/>
        <v>306</v>
      </c>
      <c r="AC1168" s="73">
        <f t="shared" si="22073"/>
        <v>336</v>
      </c>
      <c r="AD1168" s="73">
        <f t="shared" si="22073"/>
        <v>367</v>
      </c>
      <c r="AE1168" s="73">
        <f t="shared" si="22073"/>
        <v>398</v>
      </c>
      <c r="AF1168" s="73">
        <f t="shared" si="22073"/>
        <v>426</v>
      </c>
      <c r="AG1168" s="73">
        <f t="shared" si="22073"/>
        <v>457</v>
      </c>
      <c r="AH1168" s="73">
        <f t="shared" si="22073"/>
        <v>487</v>
      </c>
      <c r="AI1168" s="73">
        <f t="shared" si="22073"/>
        <v>518</v>
      </c>
      <c r="AJ1168" s="73">
        <f t="shared" si="22073"/>
        <v>548</v>
      </c>
      <c r="AK1168" s="73">
        <f t="shared" si="22073"/>
        <v>579</v>
      </c>
      <c r="AL1168" s="73">
        <f t="shared" si="22073"/>
        <v>610</v>
      </c>
      <c r="AM1168" s="73">
        <f t="shared" si="22073"/>
        <v>640</v>
      </c>
      <c r="AN1168" s="73">
        <f t="shared" si="22073"/>
        <v>671</v>
      </c>
      <c r="AO1168" s="73">
        <f t="shared" si="22073"/>
        <v>701</v>
      </c>
      <c r="AP1168" s="73">
        <f t="shared" si="22073"/>
        <v>732</v>
      </c>
      <c r="AQ1168" s="73">
        <f t="shared" si="22073"/>
        <v>763</v>
      </c>
      <c r="AR1168" s="73">
        <f t="shared" si="22073"/>
        <v>791</v>
      </c>
      <c r="AS1168" s="73">
        <f t="shared" si="22073"/>
        <v>822</v>
      </c>
      <c r="AT1168" s="73">
        <f t="shared" si="22073"/>
        <v>852</v>
      </c>
      <c r="AU1168" s="73">
        <f t="shared" si="22073"/>
        <v>883</v>
      </c>
      <c r="AV1168" s="73">
        <f t="shared" si="22073"/>
        <v>913</v>
      </c>
      <c r="AW1168" s="73">
        <f t="shared" si="22073"/>
        <v>944</v>
      </c>
      <c r="AX1168" s="73">
        <f t="shared" si="22073"/>
        <v>975</v>
      </c>
      <c r="AY1168" s="73">
        <f t="shared" si="22073"/>
        <v>1005</v>
      </c>
      <c r="AZ1168" s="73">
        <f t="shared" si="22073"/>
        <v>1036</v>
      </c>
      <c r="BA1168" s="73">
        <f t="shared" si="22073"/>
        <v>1066</v>
      </c>
      <c r="BB1168" s="73">
        <f t="shared" si="22073"/>
        <v>1097</v>
      </c>
      <c r="BC1168" s="73">
        <f t="shared" si="22073"/>
        <v>1128</v>
      </c>
      <c r="BD1168" s="73">
        <f t="shared" si="22073"/>
        <v>1156</v>
      </c>
      <c r="BE1168" s="73">
        <f t="shared" si="22073"/>
        <v>1187</v>
      </c>
      <c r="BF1168" s="73">
        <f t="shared" si="22073"/>
        <v>1217</v>
      </c>
      <c r="BG1168" s="73">
        <f t="shared" si="22073"/>
        <v>1248</v>
      </c>
      <c r="BH1168" s="73">
        <f t="shared" si="22073"/>
        <v>1278</v>
      </c>
      <c r="BI1168" s="73">
        <f t="shared" si="22073"/>
        <v>1309</v>
      </c>
      <c r="BJ1168" s="73">
        <f t="shared" si="22073"/>
        <v>1340</v>
      </c>
      <c r="BK1168" s="73">
        <f t="shared" si="22073"/>
        <v>1370</v>
      </c>
      <c r="BL1168" s="73">
        <f t="shared" si="22073"/>
        <v>1401</v>
      </c>
      <c r="BM1168" s="73">
        <f t="shared" si="22073"/>
        <v>1431</v>
      </c>
      <c r="BN1168" s="82"/>
      <c r="BO1168" s="79"/>
      <c r="BP1168" s="79"/>
      <c r="BQ1168" s="79"/>
      <c r="BR1168" s="106"/>
      <c r="BS1168" s="106"/>
      <c r="BT1168" s="106"/>
      <c r="BU1168" s="106"/>
      <c r="BV1168" s="106"/>
      <c r="BW1168" s="106"/>
      <c r="BX1168" s="106"/>
      <c r="BY1168" s="106"/>
      <c r="BZ1168" s="106"/>
      <c r="CA1168" s="106"/>
      <c r="CB1168" s="106"/>
      <c r="CC1168" s="106"/>
      <c r="CD1168" s="106"/>
      <c r="CE1168" s="106"/>
      <c r="CF1168" s="106"/>
      <c r="CG1168" s="106"/>
    </row>
    <row r="1169" spans="1:85" s="245" customFormat="1" ht="18" customHeight="1" x14ac:dyDescent="0.35">
      <c r="A1169" s="250"/>
      <c r="B1169" s="113"/>
      <c r="C1169" s="361"/>
      <c r="D1169" s="125"/>
      <c r="E1169" s="357" t="s">
        <v>207</v>
      </c>
      <c r="F1169" s="357" t="s">
        <v>207</v>
      </c>
      <c r="G1169" s="357" t="s">
        <v>207</v>
      </c>
      <c r="H1169" s="370"/>
      <c r="I1169" s="371"/>
      <c r="J1169" s="357"/>
      <c r="K1169" s="357"/>
      <c r="L1169" s="357" t="s">
        <v>219</v>
      </c>
      <c r="M1169" s="373"/>
      <c r="N1169" s="7"/>
      <c r="O1169" s="376"/>
      <c r="P1169" s="106"/>
      <c r="Q1169" s="77"/>
      <c r="R1169" s="60" t="str">
        <f>VLOOKUP(R1167,'Podpůrná data'!$I$188:$J$199,2)</f>
        <v>leden</v>
      </c>
      <c r="S1169" s="60" t="str">
        <f>VLOOKUP(S1167,'Podpůrná data'!$I$188:$J$199,2)</f>
        <v>únor</v>
      </c>
      <c r="T1169" s="60" t="str">
        <f>VLOOKUP(T1167,'Podpůrná data'!$I$188:$J$199,2)</f>
        <v>březen</v>
      </c>
      <c r="U1169" s="60" t="str">
        <f>VLOOKUP(U1167,'Podpůrná data'!$I$188:$J$199,2)</f>
        <v>duben</v>
      </c>
      <c r="V1169" s="60" t="str">
        <f>VLOOKUP(V1167,'Podpůrná data'!$I$188:$J$199,2)</f>
        <v>květen</v>
      </c>
      <c r="W1169" s="60" t="str">
        <f>VLOOKUP(W1167,'Podpůrná data'!$I$188:$J$199,2)</f>
        <v>červen</v>
      </c>
      <c r="X1169" s="60" t="str">
        <f>VLOOKUP(X1167,'Podpůrná data'!$I$188:$J$199,2)</f>
        <v>červenec</v>
      </c>
      <c r="Y1169" s="60" t="str">
        <f>VLOOKUP(Y1167,'Podpůrná data'!$I$188:$J$199,2)</f>
        <v>srpen</v>
      </c>
      <c r="Z1169" s="60" t="str">
        <f>VLOOKUP(Z1167,'Podpůrná data'!$I$188:$J$199,2)</f>
        <v>září</v>
      </c>
      <c r="AA1169" s="60" t="str">
        <f>VLOOKUP(AA1167,'Podpůrná data'!$I$188:$J$199,2)</f>
        <v>říjen</v>
      </c>
      <c r="AB1169" s="60" t="str">
        <f>VLOOKUP(AB1167,'Podpůrná data'!$I$188:$J$199,2)</f>
        <v>listopad</v>
      </c>
      <c r="AC1169" s="60" t="str">
        <f>VLOOKUP(AC1167,'Podpůrná data'!$I$188:$J$199,2)</f>
        <v>prosinec</v>
      </c>
      <c r="AD1169" s="60" t="str">
        <f>VLOOKUP(AD1167,'Podpůrná data'!$I$188:$J$199,2)</f>
        <v>leden</v>
      </c>
      <c r="AE1169" s="60" t="str">
        <f>VLOOKUP(AE1167,'Podpůrná data'!$I$188:$J$199,2)</f>
        <v>únor</v>
      </c>
      <c r="AF1169" s="60" t="str">
        <f>VLOOKUP(AF1167,'Podpůrná data'!$I$188:$J$199,2)</f>
        <v>březen</v>
      </c>
      <c r="AG1169" s="60" t="str">
        <f>VLOOKUP(AG1167,'Podpůrná data'!$I$188:$J$199,2)</f>
        <v>duben</v>
      </c>
      <c r="AH1169" s="60" t="str">
        <f>VLOOKUP(AH1167,'Podpůrná data'!$I$188:$J$199,2)</f>
        <v>květen</v>
      </c>
      <c r="AI1169" s="60" t="str">
        <f>VLOOKUP(AI1167,'Podpůrná data'!$I$188:$J$199,2)</f>
        <v>červen</v>
      </c>
      <c r="AJ1169" s="60" t="str">
        <f>VLOOKUP(AJ1167,'Podpůrná data'!$I$188:$J$199,2)</f>
        <v>červenec</v>
      </c>
      <c r="AK1169" s="60" t="str">
        <f>VLOOKUP(AK1167,'Podpůrná data'!$I$188:$J$199,2)</f>
        <v>srpen</v>
      </c>
      <c r="AL1169" s="60" t="str">
        <f>VLOOKUP(AL1167,'Podpůrná data'!$I$188:$J$199,2)</f>
        <v>září</v>
      </c>
      <c r="AM1169" s="60" t="str">
        <f>VLOOKUP(AM1167,'Podpůrná data'!$I$188:$J$199,2)</f>
        <v>říjen</v>
      </c>
      <c r="AN1169" s="60" t="str">
        <f>VLOOKUP(AN1167,'Podpůrná data'!$I$188:$J$199,2)</f>
        <v>listopad</v>
      </c>
      <c r="AO1169" s="60" t="str">
        <f>VLOOKUP(AO1167,'Podpůrná data'!$I$188:$J$199,2)</f>
        <v>prosinec</v>
      </c>
      <c r="AP1169" s="60" t="str">
        <f>VLOOKUP(AP1167,'Podpůrná data'!$I$188:$J$199,2)</f>
        <v>leden</v>
      </c>
      <c r="AQ1169" s="60" t="str">
        <f>VLOOKUP(AQ1167,'Podpůrná data'!$I$188:$J$199,2)</f>
        <v>únor</v>
      </c>
      <c r="AR1169" s="60" t="str">
        <f>VLOOKUP(AR1167,'Podpůrná data'!$I$188:$J$199,2)</f>
        <v>březen</v>
      </c>
      <c r="AS1169" s="60" t="str">
        <f>VLOOKUP(AS1167,'Podpůrná data'!$I$188:$J$199,2)</f>
        <v>duben</v>
      </c>
      <c r="AT1169" s="60" t="str">
        <f>VLOOKUP(AT1167,'Podpůrná data'!$I$188:$J$199,2)</f>
        <v>květen</v>
      </c>
      <c r="AU1169" s="60" t="str">
        <f>VLOOKUP(AU1167,'Podpůrná data'!$I$188:$J$199,2)</f>
        <v>červen</v>
      </c>
      <c r="AV1169" s="60" t="str">
        <f>VLOOKUP(AV1167,'Podpůrná data'!$I$188:$J$199,2)</f>
        <v>červenec</v>
      </c>
      <c r="AW1169" s="60" t="str">
        <f>VLOOKUP(AW1167,'Podpůrná data'!$I$188:$J$199,2)</f>
        <v>srpen</v>
      </c>
      <c r="AX1169" s="60" t="str">
        <f>VLOOKUP(AX1167,'Podpůrná data'!$I$188:$J$199,2)</f>
        <v>září</v>
      </c>
      <c r="AY1169" s="60" t="str">
        <f>VLOOKUP(AY1167,'Podpůrná data'!$I$188:$J$199,2)</f>
        <v>říjen</v>
      </c>
      <c r="AZ1169" s="60" t="str">
        <f>VLOOKUP(AZ1167,'Podpůrná data'!$I$188:$J$199,2)</f>
        <v>listopad</v>
      </c>
      <c r="BA1169" s="60" t="str">
        <f>VLOOKUP(BA1167,'Podpůrná data'!$I$188:$J$199,2)</f>
        <v>prosinec</v>
      </c>
      <c r="BB1169" s="60" t="str">
        <f>VLOOKUP(BB1167,'Podpůrná data'!$I$188:$J$199,2)</f>
        <v>leden</v>
      </c>
      <c r="BC1169" s="60" t="str">
        <f>VLOOKUP(BC1167,'Podpůrná data'!$I$188:$J$199,2)</f>
        <v>únor</v>
      </c>
      <c r="BD1169" s="60" t="str">
        <f>VLOOKUP(BD1167,'Podpůrná data'!$I$188:$J$199,2)</f>
        <v>březen</v>
      </c>
      <c r="BE1169" s="60" t="str">
        <f>VLOOKUP(BE1167,'Podpůrná data'!$I$188:$J$199,2)</f>
        <v>duben</v>
      </c>
      <c r="BF1169" s="60" t="str">
        <f>VLOOKUP(BF1167,'Podpůrná data'!$I$188:$J$199,2)</f>
        <v>květen</v>
      </c>
      <c r="BG1169" s="60" t="str">
        <f>VLOOKUP(BG1167,'Podpůrná data'!$I$188:$J$199,2)</f>
        <v>červen</v>
      </c>
      <c r="BH1169" s="60" t="str">
        <f>VLOOKUP(BH1167,'Podpůrná data'!$I$188:$J$199,2)</f>
        <v>červenec</v>
      </c>
      <c r="BI1169" s="60" t="str">
        <f>VLOOKUP(BI1167,'Podpůrná data'!$I$188:$J$199,2)</f>
        <v>srpen</v>
      </c>
      <c r="BJ1169" s="60" t="str">
        <f>VLOOKUP(BJ1167,'Podpůrná data'!$I$188:$J$199,2)</f>
        <v>září</v>
      </c>
      <c r="BK1169" s="60" t="str">
        <f>VLOOKUP(BK1167,'Podpůrná data'!$I$188:$J$199,2)</f>
        <v>říjen</v>
      </c>
      <c r="BL1169" s="60" t="str">
        <f>VLOOKUP(BL1167,'Podpůrná data'!$I$188:$J$199,2)</f>
        <v>listopad</v>
      </c>
      <c r="BM1169" s="60" t="str">
        <f>VLOOKUP(BM1167,'Podpůrná data'!$I$188:$J$199,2)</f>
        <v>prosinec</v>
      </c>
      <c r="BN1169" s="171"/>
      <c r="BO1169" s="175"/>
      <c r="BP1169" s="197"/>
      <c r="BQ1169" s="197"/>
      <c r="BR1169" s="106"/>
      <c r="BS1169" s="179" t="s">
        <v>105</v>
      </c>
      <c r="BT1169" s="179" t="s">
        <v>106</v>
      </c>
      <c r="BU1169" s="179" t="s">
        <v>107</v>
      </c>
      <c r="BV1169" s="179" t="s">
        <v>108</v>
      </c>
      <c r="BW1169" s="179" t="s">
        <v>109</v>
      </c>
      <c r="BX1169" s="179" t="s">
        <v>110</v>
      </c>
      <c r="BY1169" s="179" t="s">
        <v>111</v>
      </c>
      <c r="BZ1169" s="179" t="s">
        <v>112</v>
      </c>
      <c r="CA1169" s="179" t="s">
        <v>113</v>
      </c>
      <c r="CB1169" s="179" t="s">
        <v>155</v>
      </c>
      <c r="CC1169" s="179" t="s">
        <v>156</v>
      </c>
      <c r="CD1169" s="179" t="s">
        <v>157</v>
      </c>
      <c r="CE1169" s="179" t="s">
        <v>202</v>
      </c>
      <c r="CF1169" s="179" t="s">
        <v>203</v>
      </c>
      <c r="CG1169" s="179" t="s">
        <v>204</v>
      </c>
    </row>
    <row r="1170" spans="1:85" s="245" customFormat="1" ht="16.399999999999999" customHeight="1" x14ac:dyDescent="0.35">
      <c r="A1170" s="250"/>
      <c r="B1170" s="113"/>
      <c r="C1170" s="361"/>
      <c r="D1170" s="125"/>
      <c r="E1170" s="357"/>
      <c r="F1170" s="357"/>
      <c r="G1170" s="357"/>
      <c r="H1170" s="370"/>
      <c r="I1170" s="371"/>
      <c r="J1170" s="357"/>
      <c r="K1170" s="357"/>
      <c r="L1170" s="357"/>
      <c r="M1170" s="373"/>
      <c r="N1170" s="7"/>
      <c r="O1170" s="376"/>
      <c r="P1170" s="106"/>
      <c r="Q1170" s="77"/>
      <c r="R1170" s="60">
        <f>YEAR(Úvod!$F$10)</f>
        <v>1900</v>
      </c>
      <c r="S1170" s="60">
        <f t="shared" ref="S1170" si="22074">IF(S1167=1,R1170+1,R1170)</f>
        <v>1900</v>
      </c>
      <c r="T1170" s="60">
        <f t="shared" ref="T1170" si="22075">IF(T1167=1,S1170+1,S1170)</f>
        <v>1900</v>
      </c>
      <c r="U1170" s="60">
        <f t="shared" ref="U1170" si="22076">IF(U1167=1,T1170+1,T1170)</f>
        <v>1900</v>
      </c>
      <c r="V1170" s="60">
        <f t="shared" ref="V1170" si="22077">IF(V1167=1,U1170+1,U1170)</f>
        <v>1900</v>
      </c>
      <c r="W1170" s="60">
        <f t="shared" ref="W1170" si="22078">IF(W1167=1,V1170+1,V1170)</f>
        <v>1900</v>
      </c>
      <c r="X1170" s="60">
        <f t="shared" ref="X1170" si="22079">IF(X1167=1,W1170+1,W1170)</f>
        <v>1900</v>
      </c>
      <c r="Y1170" s="60">
        <f t="shared" ref="Y1170" si="22080">IF(Y1167=1,X1170+1,X1170)</f>
        <v>1900</v>
      </c>
      <c r="Z1170" s="60">
        <f t="shared" ref="Z1170" si="22081">IF(Z1167=1,Y1170+1,Y1170)</f>
        <v>1900</v>
      </c>
      <c r="AA1170" s="60">
        <f t="shared" ref="AA1170" si="22082">IF(AA1167=1,Z1170+1,Z1170)</f>
        <v>1900</v>
      </c>
      <c r="AB1170" s="60">
        <f t="shared" ref="AB1170" si="22083">IF(AB1167=1,AA1170+1,AA1170)</f>
        <v>1900</v>
      </c>
      <c r="AC1170" s="60">
        <f t="shared" ref="AC1170" si="22084">IF(AC1167=1,AB1170+1,AB1170)</f>
        <v>1900</v>
      </c>
      <c r="AD1170" s="60">
        <f t="shared" ref="AD1170" si="22085">IF(AD1167=1,AC1170+1,AC1170)</f>
        <v>1901</v>
      </c>
      <c r="AE1170" s="60">
        <f t="shared" ref="AE1170" si="22086">IF(AE1167=1,AD1170+1,AD1170)</f>
        <v>1901</v>
      </c>
      <c r="AF1170" s="60">
        <f t="shared" ref="AF1170" si="22087">IF(AF1167=1,AE1170+1,AE1170)</f>
        <v>1901</v>
      </c>
      <c r="AG1170" s="60">
        <f t="shared" ref="AG1170" si="22088">IF(AG1167=1,AF1170+1,AF1170)</f>
        <v>1901</v>
      </c>
      <c r="AH1170" s="60">
        <f t="shared" ref="AH1170" si="22089">IF(AH1167=1,AG1170+1,AG1170)</f>
        <v>1901</v>
      </c>
      <c r="AI1170" s="60">
        <f t="shared" ref="AI1170" si="22090">IF(AI1167=1,AH1170+1,AH1170)</f>
        <v>1901</v>
      </c>
      <c r="AJ1170" s="60">
        <f t="shared" ref="AJ1170" si="22091">IF(AJ1167=1,AI1170+1,AI1170)</f>
        <v>1901</v>
      </c>
      <c r="AK1170" s="60">
        <f t="shared" ref="AK1170" si="22092">IF(AK1167=1,AJ1170+1,AJ1170)</f>
        <v>1901</v>
      </c>
      <c r="AL1170" s="60">
        <f t="shared" ref="AL1170" si="22093">IF(AL1167=1,AK1170+1,AK1170)</f>
        <v>1901</v>
      </c>
      <c r="AM1170" s="60">
        <f t="shared" ref="AM1170" si="22094">IF(AM1167=1,AL1170+1,AL1170)</f>
        <v>1901</v>
      </c>
      <c r="AN1170" s="60">
        <f t="shared" ref="AN1170" si="22095">IF(AN1167=1,AM1170+1,AM1170)</f>
        <v>1901</v>
      </c>
      <c r="AO1170" s="60">
        <f t="shared" ref="AO1170" si="22096">IF(AO1167=1,AN1170+1,AN1170)</f>
        <v>1901</v>
      </c>
      <c r="AP1170" s="60">
        <f t="shared" ref="AP1170" si="22097">IF(AP1167=1,AO1170+1,AO1170)</f>
        <v>1902</v>
      </c>
      <c r="AQ1170" s="60">
        <f t="shared" ref="AQ1170" si="22098">IF(AQ1167=1,AP1170+1,AP1170)</f>
        <v>1902</v>
      </c>
      <c r="AR1170" s="60">
        <f t="shared" ref="AR1170" si="22099">IF(AR1167=1,AQ1170+1,AQ1170)</f>
        <v>1902</v>
      </c>
      <c r="AS1170" s="60">
        <f t="shared" ref="AS1170" si="22100">IF(AS1167=1,AR1170+1,AR1170)</f>
        <v>1902</v>
      </c>
      <c r="AT1170" s="60">
        <f t="shared" ref="AT1170" si="22101">IF(AT1167=1,AS1170+1,AS1170)</f>
        <v>1902</v>
      </c>
      <c r="AU1170" s="60">
        <f t="shared" ref="AU1170" si="22102">IF(AU1167=1,AT1170+1,AT1170)</f>
        <v>1902</v>
      </c>
      <c r="AV1170" s="60">
        <f t="shared" ref="AV1170" si="22103">IF(AV1167=1,AU1170+1,AU1170)</f>
        <v>1902</v>
      </c>
      <c r="AW1170" s="60">
        <f t="shared" ref="AW1170" si="22104">IF(AW1167=1,AV1170+1,AV1170)</f>
        <v>1902</v>
      </c>
      <c r="AX1170" s="60">
        <f t="shared" ref="AX1170" si="22105">IF(AX1167=1,AW1170+1,AW1170)</f>
        <v>1902</v>
      </c>
      <c r="AY1170" s="60">
        <f t="shared" ref="AY1170" si="22106">IF(AY1167=1,AX1170+1,AX1170)</f>
        <v>1902</v>
      </c>
      <c r="AZ1170" s="60">
        <f t="shared" ref="AZ1170" si="22107">IF(AZ1167=1,AY1170+1,AY1170)</f>
        <v>1902</v>
      </c>
      <c r="BA1170" s="60">
        <f t="shared" ref="BA1170" si="22108">IF(BA1167=1,AZ1170+1,AZ1170)</f>
        <v>1902</v>
      </c>
      <c r="BB1170" s="60">
        <f t="shared" ref="BB1170" si="22109">IF(BB1167=1,BA1170+1,BA1170)</f>
        <v>1903</v>
      </c>
      <c r="BC1170" s="60">
        <f t="shared" ref="BC1170" si="22110">IF(BC1167=1,BB1170+1,BB1170)</f>
        <v>1903</v>
      </c>
      <c r="BD1170" s="60">
        <f t="shared" ref="BD1170" si="22111">IF(BD1167=1,BC1170+1,BC1170)</f>
        <v>1903</v>
      </c>
      <c r="BE1170" s="60">
        <f t="shared" ref="BE1170" si="22112">IF(BE1167=1,BD1170+1,BD1170)</f>
        <v>1903</v>
      </c>
      <c r="BF1170" s="60">
        <f t="shared" ref="BF1170" si="22113">IF(BF1167=1,BE1170+1,BE1170)</f>
        <v>1903</v>
      </c>
      <c r="BG1170" s="60">
        <f t="shared" ref="BG1170" si="22114">IF(BG1167=1,BF1170+1,BF1170)</f>
        <v>1903</v>
      </c>
      <c r="BH1170" s="60">
        <f t="shared" ref="BH1170" si="22115">IF(BH1167=1,BG1170+1,BG1170)</f>
        <v>1903</v>
      </c>
      <c r="BI1170" s="60">
        <f t="shared" ref="BI1170" si="22116">IF(BI1167=1,BH1170+1,BH1170)</f>
        <v>1903</v>
      </c>
      <c r="BJ1170" s="60">
        <f t="shared" ref="BJ1170" si="22117">IF(BJ1167=1,BI1170+1,BI1170)</f>
        <v>1903</v>
      </c>
      <c r="BK1170" s="60">
        <f t="shared" ref="BK1170" si="22118">IF(BK1167=1,BJ1170+1,BJ1170)</f>
        <v>1903</v>
      </c>
      <c r="BL1170" s="60">
        <f t="shared" ref="BL1170" si="22119">IF(BL1167=1,BK1170+1,BK1170)</f>
        <v>1903</v>
      </c>
      <c r="BM1170" s="60">
        <f t="shared" ref="BM1170" si="22120">IF(BM1167=1,BL1170+1,BL1170)</f>
        <v>1903</v>
      </c>
      <c r="BN1170" s="195"/>
      <c r="BO1170" s="196"/>
      <c r="BP1170" s="197"/>
      <c r="BQ1170" s="197"/>
      <c r="BR1170" s="106"/>
      <c r="BS1170" s="106"/>
      <c r="BT1170" s="106"/>
      <c r="BU1170" s="106"/>
      <c r="BV1170" s="106"/>
      <c r="BW1170" s="106"/>
      <c r="BX1170" s="106"/>
      <c r="BY1170" s="106"/>
      <c r="BZ1170" s="106"/>
      <c r="CA1170" s="106"/>
      <c r="CB1170" s="106"/>
      <c r="CC1170" s="106"/>
      <c r="CD1170" s="106"/>
      <c r="CE1170" s="106"/>
      <c r="CF1170" s="106"/>
      <c r="CG1170" s="106"/>
    </row>
    <row r="1171" spans="1:85" s="245" customFormat="1" ht="16.399999999999999" customHeight="1" x14ac:dyDescent="0.35">
      <c r="A1171" s="250"/>
      <c r="B1171" s="113"/>
      <c r="C1171" s="125"/>
      <c r="D1171" s="125"/>
      <c r="E1171" s="357"/>
      <c r="F1171" s="357"/>
      <c r="G1171" s="357"/>
      <c r="H1171" s="370"/>
      <c r="I1171" s="371"/>
      <c r="J1171" s="357"/>
      <c r="K1171" s="372"/>
      <c r="L1171" s="357"/>
      <c r="M1171" s="374"/>
      <c r="N1171" s="7"/>
      <c r="O1171" s="377"/>
      <c r="P1171" s="106"/>
      <c r="Q1171" s="63" t="s">
        <v>159</v>
      </c>
      <c r="R1171" s="251"/>
      <c r="S1171" s="251"/>
      <c r="T1171" s="251"/>
      <c r="U1171" s="251"/>
      <c r="V1171" s="251"/>
      <c r="W1171" s="251"/>
      <c r="X1171" s="251"/>
      <c r="Y1171" s="251"/>
      <c r="Z1171" s="251"/>
      <c r="AA1171" s="251"/>
      <c r="AB1171" s="251"/>
      <c r="AC1171" s="251"/>
      <c r="AD1171" s="251"/>
      <c r="AE1171" s="251"/>
      <c r="AF1171" s="251"/>
      <c r="AG1171" s="251"/>
      <c r="AH1171" s="251"/>
      <c r="AI1171" s="251"/>
      <c r="AJ1171" s="251"/>
      <c r="AK1171" s="251"/>
      <c r="AL1171" s="251"/>
      <c r="AM1171" s="251"/>
      <c r="AN1171" s="251"/>
      <c r="AO1171" s="251"/>
      <c r="AP1171" s="251"/>
      <c r="AQ1171" s="251"/>
      <c r="AR1171" s="251"/>
      <c r="AS1171" s="251"/>
      <c r="AT1171" s="251"/>
      <c r="AU1171" s="251"/>
      <c r="AV1171" s="251"/>
      <c r="AW1171" s="251"/>
      <c r="AX1171" s="251"/>
      <c r="AY1171" s="251"/>
      <c r="AZ1171" s="251"/>
      <c r="BA1171" s="251"/>
      <c r="BB1171" s="251"/>
      <c r="BC1171" s="251"/>
      <c r="BD1171" s="251"/>
      <c r="BE1171" s="251"/>
      <c r="BF1171" s="251"/>
      <c r="BG1171" s="251"/>
      <c r="BH1171" s="251"/>
      <c r="BI1171" s="251"/>
      <c r="BJ1171" s="251"/>
      <c r="BK1171" s="251"/>
      <c r="BL1171" s="251"/>
      <c r="BM1171" s="251"/>
      <c r="BN1171" s="195"/>
      <c r="BO1171" s="196"/>
      <c r="BP1171" s="197"/>
      <c r="BQ1171" s="197"/>
      <c r="BR1171" s="106"/>
      <c r="BS1171" s="106"/>
      <c r="BT1171" s="106"/>
      <c r="BU1171" s="106"/>
      <c r="BV1171" s="106"/>
      <c r="BW1171" s="106"/>
      <c r="BX1171" s="106"/>
      <c r="BY1171" s="106"/>
      <c r="BZ1171" s="106"/>
      <c r="CA1171" s="106"/>
      <c r="CB1171" s="106"/>
      <c r="CC1171" s="106"/>
      <c r="CD1171" s="106"/>
      <c r="CE1171" s="106"/>
      <c r="CF1171" s="106"/>
      <c r="CG1171" s="106"/>
    </row>
    <row r="1172" spans="1:85" s="245" customFormat="1" ht="23.5" customHeight="1" x14ac:dyDescent="0.35">
      <c r="A1172" s="243"/>
      <c r="B1172" s="126" t="s">
        <v>411</v>
      </c>
      <c r="C1172" s="359"/>
      <c r="D1172" s="359"/>
      <c r="E1172" s="252"/>
      <c r="F1172" s="252"/>
      <c r="G1172" s="241"/>
      <c r="H1172" s="253"/>
      <c r="I1172" s="254"/>
      <c r="J1172" s="253"/>
      <c r="K1172" s="205">
        <f>IF(J1172="",0,IF(J1172="ANO",'Podpůrná data'!$B$5,'Podpůrná data'!$B$3))</f>
        <v>0</v>
      </c>
      <c r="L1172" s="203">
        <f>IFERROR(INT(ROUND(I1172,2)*(VLOOKUP(INT(H1172),'Podpůrná data'!$A$189:$B$233,2,FALSE))*(H1172/(INT(H1172)))),0)</f>
        <v>0</v>
      </c>
      <c r="M1172" s="61">
        <f>K1172*L1172</f>
        <v>0</v>
      </c>
      <c r="N1172" s="62">
        <f>IF(M1172&gt;0,IF(ISTEXT(C1172)=TRUE,0,1),0)</f>
        <v>0</v>
      </c>
      <c r="O1172" s="166">
        <f>IF(M1172&gt;0,1,0)</f>
        <v>0</v>
      </c>
      <c r="P1172" s="127"/>
      <c r="Q1172" s="63" t="s">
        <v>95</v>
      </c>
      <c r="R1172" s="255"/>
      <c r="S1172" s="255"/>
      <c r="T1172" s="255"/>
      <c r="U1172" s="255"/>
      <c r="V1172" s="255"/>
      <c r="W1172" s="255"/>
      <c r="X1172" s="255"/>
      <c r="Y1172" s="255"/>
      <c r="Z1172" s="255"/>
      <c r="AA1172" s="255"/>
      <c r="AB1172" s="255"/>
      <c r="AC1172" s="255"/>
      <c r="AD1172" s="255"/>
      <c r="AE1172" s="255"/>
      <c r="AF1172" s="255"/>
      <c r="AG1172" s="255"/>
      <c r="AH1172" s="255"/>
      <c r="AI1172" s="255"/>
      <c r="AJ1172" s="255"/>
      <c r="AK1172" s="255"/>
      <c r="AL1172" s="255"/>
      <c r="AM1172" s="255"/>
      <c r="AN1172" s="255"/>
      <c r="AO1172" s="255"/>
      <c r="AP1172" s="255"/>
      <c r="AQ1172" s="255"/>
      <c r="AR1172" s="255"/>
      <c r="AS1172" s="255"/>
      <c r="AT1172" s="255"/>
      <c r="AU1172" s="255"/>
      <c r="AV1172" s="255"/>
      <c r="AW1172" s="255"/>
      <c r="AX1172" s="255"/>
      <c r="AY1172" s="255"/>
      <c r="AZ1172" s="255"/>
      <c r="BA1172" s="255"/>
      <c r="BB1172" s="255"/>
      <c r="BC1172" s="255"/>
      <c r="BD1172" s="255"/>
      <c r="BE1172" s="255"/>
      <c r="BF1172" s="255"/>
      <c r="BG1172" s="255"/>
      <c r="BH1172" s="255"/>
      <c r="BI1172" s="255"/>
      <c r="BJ1172" s="255"/>
      <c r="BK1172" s="255"/>
      <c r="BL1172" s="255"/>
      <c r="BM1172" s="255"/>
      <c r="BN1172" s="362">
        <f>SUM(R1180:BM1180)</f>
        <v>0</v>
      </c>
      <c r="BO1172" s="364">
        <f>SUM(R1181:BM1181)</f>
        <v>0</v>
      </c>
      <c r="BP1172" s="366">
        <f>IF($O1172=0,0,IF($BN1172&gt;=143*$I1172,1,0))</f>
        <v>0</v>
      </c>
      <c r="BQ1172" s="366">
        <f>IF($BN1172&gt;=143*$I1172,0,(CEILING(143*$I1172,1)-$BN1172))</f>
        <v>0</v>
      </c>
      <c r="BR1172" s="106"/>
      <c r="BS1172" s="106"/>
      <c r="BT1172" s="106"/>
      <c r="BU1172" s="106"/>
      <c r="BV1172" s="106"/>
      <c r="BW1172" s="106"/>
      <c r="BX1172" s="106"/>
      <c r="BY1172" s="106"/>
      <c r="BZ1172" s="106"/>
      <c r="CA1172" s="106"/>
      <c r="CB1172" s="106"/>
      <c r="CC1172" s="106"/>
      <c r="CD1172" s="106"/>
      <c r="CE1172" s="106"/>
      <c r="CF1172" s="106"/>
      <c r="CG1172" s="106"/>
    </row>
    <row r="1173" spans="1:85" s="245" customFormat="1" ht="29" x14ac:dyDescent="0.35">
      <c r="A1173" s="243"/>
      <c r="B1173" s="128"/>
      <c r="C1173" s="80"/>
      <c r="D1173" s="80"/>
      <c r="E1173" s="80"/>
      <c r="F1173" s="80"/>
      <c r="G1173" s="80"/>
      <c r="H1173" s="80"/>
      <c r="I1173" s="80"/>
      <c r="J1173" s="80"/>
      <c r="K1173" s="80"/>
      <c r="L1173" s="80"/>
      <c r="M1173" s="64"/>
      <c r="N1173" s="7"/>
      <c r="O1173" s="192"/>
      <c r="P1173" s="106"/>
      <c r="Q1173" s="63" t="s">
        <v>129</v>
      </c>
      <c r="R1173" s="256"/>
      <c r="S1173" s="256"/>
      <c r="T1173" s="256"/>
      <c r="U1173" s="256"/>
      <c r="V1173" s="256"/>
      <c r="W1173" s="256"/>
      <c r="X1173" s="256"/>
      <c r="Y1173" s="256"/>
      <c r="Z1173" s="256"/>
      <c r="AA1173" s="256"/>
      <c r="AB1173" s="256"/>
      <c r="AC1173" s="256"/>
      <c r="AD1173" s="256"/>
      <c r="AE1173" s="256"/>
      <c r="AF1173" s="256"/>
      <c r="AG1173" s="256"/>
      <c r="AH1173" s="256"/>
      <c r="AI1173" s="256"/>
      <c r="AJ1173" s="256"/>
      <c r="AK1173" s="256"/>
      <c r="AL1173" s="256"/>
      <c r="AM1173" s="256"/>
      <c r="AN1173" s="256"/>
      <c r="AO1173" s="256"/>
      <c r="AP1173" s="256"/>
      <c r="AQ1173" s="256"/>
      <c r="AR1173" s="256"/>
      <c r="AS1173" s="256"/>
      <c r="AT1173" s="256"/>
      <c r="AU1173" s="256"/>
      <c r="AV1173" s="256"/>
      <c r="AW1173" s="256"/>
      <c r="AX1173" s="256"/>
      <c r="AY1173" s="256"/>
      <c r="AZ1173" s="256"/>
      <c r="BA1173" s="256"/>
      <c r="BB1173" s="256"/>
      <c r="BC1173" s="256"/>
      <c r="BD1173" s="256"/>
      <c r="BE1173" s="256"/>
      <c r="BF1173" s="256"/>
      <c r="BG1173" s="256"/>
      <c r="BH1173" s="256"/>
      <c r="BI1173" s="256"/>
      <c r="BJ1173" s="256"/>
      <c r="BK1173" s="256"/>
      <c r="BL1173" s="256"/>
      <c r="BM1173" s="256"/>
      <c r="BN1173" s="362"/>
      <c r="BO1173" s="364"/>
      <c r="BP1173" s="366"/>
      <c r="BQ1173" s="366"/>
      <c r="BR1173" s="106"/>
      <c r="BS1173" s="106"/>
      <c r="BT1173" s="106"/>
      <c r="BU1173" s="106"/>
      <c r="BV1173" s="106"/>
      <c r="BW1173" s="106"/>
      <c r="BX1173" s="106"/>
      <c r="BY1173" s="106"/>
      <c r="BZ1173" s="106"/>
      <c r="CA1173" s="106"/>
      <c r="CB1173" s="106"/>
      <c r="CC1173" s="106"/>
      <c r="CD1173" s="106"/>
      <c r="CE1173" s="106"/>
      <c r="CF1173" s="106"/>
      <c r="CG1173" s="106"/>
    </row>
    <row r="1174" spans="1:85" s="245" customFormat="1" ht="14.5" hidden="1" customHeight="1" x14ac:dyDescent="0.35">
      <c r="A1174" s="243"/>
      <c r="B1174" s="128"/>
      <c r="C1174" s="80"/>
      <c r="D1174" s="80"/>
      <c r="E1174" s="80"/>
      <c r="F1174" s="80"/>
      <c r="G1174" s="80"/>
      <c r="H1174" s="80"/>
      <c r="I1174" s="80"/>
      <c r="J1174" s="80"/>
      <c r="K1174" s="80"/>
      <c r="L1174" s="80"/>
      <c r="M1174" s="64"/>
      <c r="N1174" s="7"/>
      <c r="O1174" s="192"/>
      <c r="P1174" s="106"/>
      <c r="Q1174" s="65" t="s">
        <v>130</v>
      </c>
      <c r="R1174" s="66">
        <f>IF(R1172&lt;&gt;0,1,0)</f>
        <v>0</v>
      </c>
      <c r="S1174" s="66">
        <f t="shared" ref="S1174" si="22121">IF(R1174&gt;0,R1174+1,IF(S1172&lt;&gt;0,1,0))</f>
        <v>0</v>
      </c>
      <c r="T1174" s="66">
        <f t="shared" ref="T1174" si="22122">IF(S1174&gt;0,S1174+1,IF(T1172&lt;&gt;0,1,0))</f>
        <v>0</v>
      </c>
      <c r="U1174" s="66">
        <f t="shared" ref="U1174" si="22123">IF(T1174&gt;0,T1174+1,IF(U1172&lt;&gt;0,1,0))</f>
        <v>0</v>
      </c>
      <c r="V1174" s="66">
        <f t="shared" ref="V1174" si="22124">IF(U1174&gt;0,U1174+1,IF(V1172&lt;&gt;0,1,0))</f>
        <v>0</v>
      </c>
      <c r="W1174" s="66">
        <f t="shared" ref="W1174" si="22125">IF(V1174&gt;0,V1174+1,IF(W1172&lt;&gt;0,1,0))</f>
        <v>0</v>
      </c>
      <c r="X1174" s="66">
        <f t="shared" ref="X1174" si="22126">IF(W1174&gt;0,W1174+1,IF(X1172&lt;&gt;0,1,0))</f>
        <v>0</v>
      </c>
      <c r="Y1174" s="66">
        <f t="shared" ref="Y1174" si="22127">IF(X1174&gt;0,X1174+1,IF(Y1172&lt;&gt;0,1,0))</f>
        <v>0</v>
      </c>
      <c r="Z1174" s="66">
        <f t="shared" ref="Z1174" si="22128">IF(Y1174&gt;0,Y1174+1,IF(Z1172&lt;&gt;0,1,0))</f>
        <v>0</v>
      </c>
      <c r="AA1174" s="66">
        <f t="shared" ref="AA1174" si="22129">IF(Z1174&gt;0,Z1174+1,IF(AA1172&lt;&gt;0,1,0))</f>
        <v>0</v>
      </c>
      <c r="AB1174" s="66">
        <f t="shared" ref="AB1174" si="22130">IF(AA1174&gt;0,AA1174+1,IF(AB1172&lt;&gt;0,1,0))</f>
        <v>0</v>
      </c>
      <c r="AC1174" s="66">
        <f t="shared" ref="AC1174" si="22131">IF(AB1174&gt;0,AB1174+1,IF(AC1172&lt;&gt;0,1,0))</f>
        <v>0</v>
      </c>
      <c r="AD1174" s="66">
        <f t="shared" ref="AD1174" si="22132">IF(AC1174&gt;0,AC1174+1,IF(AD1172&lt;&gt;0,1,0))</f>
        <v>0</v>
      </c>
      <c r="AE1174" s="66">
        <f t="shared" ref="AE1174" si="22133">IF(AD1174&gt;0,AD1174+1,IF(AE1172&lt;&gt;0,1,0))</f>
        <v>0</v>
      </c>
      <c r="AF1174" s="66">
        <f t="shared" ref="AF1174" si="22134">IF(AE1174&gt;0,AE1174+1,IF(AF1172&lt;&gt;0,1,0))</f>
        <v>0</v>
      </c>
      <c r="AG1174" s="66">
        <f t="shared" ref="AG1174" si="22135">IF(AF1174&gt;0,AF1174+1,IF(AG1172&lt;&gt;0,1,0))</f>
        <v>0</v>
      </c>
      <c r="AH1174" s="66">
        <f t="shared" ref="AH1174" si="22136">IF(AG1174&gt;0,AG1174+1,IF(AH1172&lt;&gt;0,1,0))</f>
        <v>0</v>
      </c>
      <c r="AI1174" s="66">
        <f t="shared" ref="AI1174" si="22137">IF(AH1174&gt;0,AH1174+1,IF(AI1172&lt;&gt;0,1,0))</f>
        <v>0</v>
      </c>
      <c r="AJ1174" s="66">
        <f t="shared" ref="AJ1174" si="22138">IF(AI1174&gt;0,AI1174+1,IF(AJ1172&lt;&gt;0,1,0))</f>
        <v>0</v>
      </c>
      <c r="AK1174" s="66">
        <f t="shared" ref="AK1174" si="22139">IF(AJ1174&gt;0,AJ1174+1,IF(AK1172&lt;&gt;0,1,0))</f>
        <v>0</v>
      </c>
      <c r="AL1174" s="66">
        <f t="shared" ref="AL1174" si="22140">IF(AK1174&gt;0,AK1174+1,IF(AL1172&lt;&gt;0,1,0))</f>
        <v>0</v>
      </c>
      <c r="AM1174" s="66">
        <f t="shared" ref="AM1174" si="22141">IF(AL1174&gt;0,AL1174+1,IF(AM1172&lt;&gt;0,1,0))</f>
        <v>0</v>
      </c>
      <c r="AN1174" s="66">
        <f t="shared" ref="AN1174" si="22142">IF(AM1174&gt;0,AM1174+1,IF(AN1172&lt;&gt;0,1,0))</f>
        <v>0</v>
      </c>
      <c r="AO1174" s="66">
        <f t="shared" ref="AO1174" si="22143">IF(AN1174&gt;0,AN1174+1,IF(AO1172&lt;&gt;0,1,0))</f>
        <v>0</v>
      </c>
      <c r="AP1174" s="66">
        <f t="shared" ref="AP1174" si="22144">IF(AO1174&gt;0,AO1174+1,IF(AP1172&lt;&gt;0,1,0))</f>
        <v>0</v>
      </c>
      <c r="AQ1174" s="66">
        <f t="shared" ref="AQ1174" si="22145">IF(AP1174&gt;0,AP1174+1,IF(AQ1172&lt;&gt;0,1,0))</f>
        <v>0</v>
      </c>
      <c r="AR1174" s="66">
        <f t="shared" ref="AR1174" si="22146">IF(AQ1174&gt;0,AQ1174+1,IF(AR1172&lt;&gt;0,1,0))</f>
        <v>0</v>
      </c>
      <c r="AS1174" s="66">
        <f t="shared" ref="AS1174" si="22147">IF(AR1174&gt;0,AR1174+1,IF(AS1172&lt;&gt;0,1,0))</f>
        <v>0</v>
      </c>
      <c r="AT1174" s="66">
        <f t="shared" ref="AT1174" si="22148">IF(AS1174&gt;0,AS1174+1,IF(AT1172&lt;&gt;0,1,0))</f>
        <v>0</v>
      </c>
      <c r="AU1174" s="66">
        <f t="shared" ref="AU1174" si="22149">IF(AT1174&gt;0,AT1174+1,IF(AU1172&lt;&gt;0,1,0))</f>
        <v>0</v>
      </c>
      <c r="AV1174" s="66">
        <f t="shared" ref="AV1174" si="22150">IF(AU1174&gt;0,AU1174+1,IF(AV1172&lt;&gt;0,1,0))</f>
        <v>0</v>
      </c>
      <c r="AW1174" s="66">
        <f t="shared" ref="AW1174" si="22151">IF(AV1174&gt;0,AV1174+1,IF(AW1172&lt;&gt;0,1,0))</f>
        <v>0</v>
      </c>
      <c r="AX1174" s="66">
        <f t="shared" ref="AX1174" si="22152">IF(AW1174&gt;0,AW1174+1,IF(AX1172&lt;&gt;0,1,0))</f>
        <v>0</v>
      </c>
      <c r="AY1174" s="66">
        <f t="shared" ref="AY1174" si="22153">IF(AX1174&gt;0,AX1174+1,IF(AY1172&lt;&gt;0,1,0))</f>
        <v>0</v>
      </c>
      <c r="AZ1174" s="66">
        <f t="shared" ref="AZ1174" si="22154">IF(AY1174&gt;0,AY1174+1,IF(AZ1172&lt;&gt;0,1,0))</f>
        <v>0</v>
      </c>
      <c r="BA1174" s="66">
        <f t="shared" ref="BA1174" si="22155">IF(AZ1174&gt;0,AZ1174+1,IF(BA1172&lt;&gt;0,1,0))</f>
        <v>0</v>
      </c>
      <c r="BB1174" s="66">
        <f t="shared" ref="BB1174" si="22156">IF(BA1174&gt;0,BA1174+1,IF(BB1172&lt;&gt;0,1,0))</f>
        <v>0</v>
      </c>
      <c r="BC1174" s="66">
        <f t="shared" ref="BC1174" si="22157">IF(BB1174&gt;0,BB1174+1,IF(BC1172&lt;&gt;0,1,0))</f>
        <v>0</v>
      </c>
      <c r="BD1174" s="66">
        <f t="shared" ref="BD1174" si="22158">IF(BC1174&gt;0,BC1174+1,IF(BD1172&lt;&gt;0,1,0))</f>
        <v>0</v>
      </c>
      <c r="BE1174" s="66">
        <f t="shared" ref="BE1174" si="22159">IF(BD1174&gt;0,BD1174+1,IF(BE1172&lt;&gt;0,1,0))</f>
        <v>0</v>
      </c>
      <c r="BF1174" s="66">
        <f t="shared" ref="BF1174" si="22160">IF(BE1174&gt;0,BE1174+1,IF(BF1172&lt;&gt;0,1,0))</f>
        <v>0</v>
      </c>
      <c r="BG1174" s="66">
        <f t="shared" ref="BG1174" si="22161">IF(BF1174&gt;0,BF1174+1,IF(BG1172&lt;&gt;0,1,0))</f>
        <v>0</v>
      </c>
      <c r="BH1174" s="66">
        <f t="shared" ref="BH1174" si="22162">IF(BG1174&gt;0,BG1174+1,IF(BH1172&lt;&gt;0,1,0))</f>
        <v>0</v>
      </c>
      <c r="BI1174" s="66">
        <f t="shared" ref="BI1174" si="22163">IF(BH1174&gt;0,BH1174+1,IF(BI1172&lt;&gt;0,1,0))</f>
        <v>0</v>
      </c>
      <c r="BJ1174" s="66">
        <f t="shared" ref="BJ1174" si="22164">IF(BI1174&gt;0,BI1174+1,IF(BJ1172&lt;&gt;0,1,0))</f>
        <v>0</v>
      </c>
      <c r="BK1174" s="66">
        <f t="shared" ref="BK1174" si="22165">IF(BJ1174&gt;0,BJ1174+1,IF(BK1172&lt;&gt;0,1,0))</f>
        <v>0</v>
      </c>
      <c r="BL1174" s="66">
        <f t="shared" ref="BL1174" si="22166">IF(BK1174&gt;0,BK1174+1,IF(BL1172&lt;&gt;0,1,0))</f>
        <v>0</v>
      </c>
      <c r="BM1174" s="66">
        <f t="shared" ref="BM1174" si="22167">IF(BL1174&gt;0,BL1174+1,IF(BM1172&lt;&gt;0,1,0))</f>
        <v>0</v>
      </c>
      <c r="BN1174" s="362"/>
      <c r="BO1174" s="364"/>
      <c r="BP1174" s="366"/>
      <c r="BQ1174" s="366"/>
      <c r="BR1174" s="106"/>
      <c r="BS1174" s="106"/>
      <c r="BT1174" s="106"/>
      <c r="BU1174" s="106"/>
      <c r="BV1174" s="106"/>
      <c r="BW1174" s="106"/>
      <c r="BX1174" s="106"/>
      <c r="BY1174" s="106"/>
      <c r="BZ1174" s="106"/>
      <c r="CA1174" s="106"/>
      <c r="CB1174" s="106"/>
      <c r="CC1174" s="106"/>
      <c r="CD1174" s="106"/>
      <c r="CE1174" s="106"/>
      <c r="CF1174" s="106"/>
      <c r="CG1174" s="106"/>
    </row>
    <row r="1175" spans="1:85" s="245" customFormat="1" ht="14.5" hidden="1" customHeight="1" x14ac:dyDescent="0.35">
      <c r="A1175" s="243"/>
      <c r="B1175" s="128"/>
      <c r="C1175" s="80"/>
      <c r="D1175" s="80"/>
      <c r="E1175" s="80"/>
      <c r="F1175" s="80"/>
      <c r="G1175" s="80"/>
      <c r="H1175" s="80"/>
      <c r="I1175" s="80"/>
      <c r="J1175" s="80"/>
      <c r="K1175" s="80"/>
      <c r="L1175" s="80"/>
      <c r="M1175" s="64"/>
      <c r="N1175" s="7"/>
      <c r="O1175" s="192"/>
      <c r="P1175" s="106"/>
      <c r="Q1175" s="65" t="s">
        <v>131</v>
      </c>
      <c r="R1175" s="66">
        <f>R1174</f>
        <v>0</v>
      </c>
      <c r="S1175" s="66">
        <f>IF(S1174=0,0,IF(OR(R1175=0,R1175=12),1,R1175+1))</f>
        <v>0</v>
      </c>
      <c r="T1175" s="66">
        <f t="shared" ref="T1175" si="22168">IF(T1174=0,0,IF(OR(S1175=0,S1175=12),1,S1175+1))</f>
        <v>0</v>
      </c>
      <c r="U1175" s="66">
        <f t="shared" ref="U1175" si="22169">IF(U1174=0,0,IF(OR(T1175=0,T1175=12),1,T1175+1))</f>
        <v>0</v>
      </c>
      <c r="V1175" s="66">
        <f t="shared" ref="V1175" si="22170">IF(V1174=0,0,IF(OR(U1175=0,U1175=12),1,U1175+1))</f>
        <v>0</v>
      </c>
      <c r="W1175" s="66">
        <f t="shared" ref="W1175" si="22171">IF(W1174=0,0,IF(OR(V1175=0,V1175=12),1,V1175+1))</f>
        <v>0</v>
      </c>
      <c r="X1175" s="66">
        <f t="shared" ref="X1175" si="22172">IF(X1174=0,0,IF(OR(W1175=0,W1175=12),1,W1175+1))</f>
        <v>0</v>
      </c>
      <c r="Y1175" s="66">
        <f t="shared" ref="Y1175" si="22173">IF(Y1174=0,0,IF(OR(X1175=0,X1175=12),1,X1175+1))</f>
        <v>0</v>
      </c>
      <c r="Z1175" s="66">
        <f t="shared" ref="Z1175" si="22174">IF(Z1174=0,0,IF(OR(Y1175=0,Y1175=12),1,Y1175+1))</f>
        <v>0</v>
      </c>
      <c r="AA1175" s="66">
        <f t="shared" ref="AA1175" si="22175">IF(AA1174=0,0,IF(OR(Z1175=0,Z1175=12),1,Z1175+1))</f>
        <v>0</v>
      </c>
      <c r="AB1175" s="66">
        <f t="shared" ref="AB1175" si="22176">IF(AB1174=0,0,IF(OR(AA1175=0,AA1175=12),1,AA1175+1))</f>
        <v>0</v>
      </c>
      <c r="AC1175" s="66">
        <f t="shared" ref="AC1175" si="22177">IF(AC1174=0,0,IF(OR(AB1175=0,AB1175=12),1,AB1175+1))</f>
        <v>0</v>
      </c>
      <c r="AD1175" s="66">
        <f t="shared" ref="AD1175" si="22178">IF(AD1174=0,0,IF(OR(AC1175=0,AC1175=12),1,AC1175+1))</f>
        <v>0</v>
      </c>
      <c r="AE1175" s="66">
        <f t="shared" ref="AE1175" si="22179">IF(AE1174=0,0,IF(OR(AD1175=0,AD1175=12),1,AD1175+1))</f>
        <v>0</v>
      </c>
      <c r="AF1175" s="66">
        <f t="shared" ref="AF1175" si="22180">IF(AF1174=0,0,IF(OR(AE1175=0,AE1175=12),1,AE1175+1))</f>
        <v>0</v>
      </c>
      <c r="AG1175" s="66">
        <f t="shared" ref="AG1175" si="22181">IF(AG1174=0,0,IF(OR(AF1175=0,AF1175=12),1,AF1175+1))</f>
        <v>0</v>
      </c>
      <c r="AH1175" s="66">
        <f t="shared" ref="AH1175" si="22182">IF(AH1174=0,0,IF(OR(AG1175=0,AG1175=12),1,AG1175+1))</f>
        <v>0</v>
      </c>
      <c r="AI1175" s="66">
        <f t="shared" ref="AI1175" si="22183">IF(AI1174=0,0,IF(OR(AH1175=0,AH1175=12),1,AH1175+1))</f>
        <v>0</v>
      </c>
      <c r="AJ1175" s="66">
        <f t="shared" ref="AJ1175" si="22184">IF(AJ1174=0,0,IF(OR(AI1175=0,AI1175=12),1,AI1175+1))</f>
        <v>0</v>
      </c>
      <c r="AK1175" s="66">
        <f t="shared" ref="AK1175" si="22185">IF(AK1174=0,0,IF(OR(AJ1175=0,AJ1175=12),1,AJ1175+1))</f>
        <v>0</v>
      </c>
      <c r="AL1175" s="66">
        <f t="shared" ref="AL1175" si="22186">IF(AL1174=0,0,IF(OR(AK1175=0,AK1175=12),1,AK1175+1))</f>
        <v>0</v>
      </c>
      <c r="AM1175" s="66">
        <f t="shared" ref="AM1175" si="22187">IF(AM1174=0,0,IF(OR(AL1175=0,AL1175=12),1,AL1175+1))</f>
        <v>0</v>
      </c>
      <c r="AN1175" s="66">
        <f t="shared" ref="AN1175" si="22188">IF(AN1174=0,0,IF(OR(AM1175=0,AM1175=12),1,AM1175+1))</f>
        <v>0</v>
      </c>
      <c r="AO1175" s="66">
        <f t="shared" ref="AO1175" si="22189">IF(AO1174=0,0,IF(OR(AN1175=0,AN1175=12),1,AN1175+1))</f>
        <v>0</v>
      </c>
      <c r="AP1175" s="66">
        <f t="shared" ref="AP1175" si="22190">IF(AP1174=0,0,IF(OR(AO1175=0,AO1175=12),1,AO1175+1))</f>
        <v>0</v>
      </c>
      <c r="AQ1175" s="66">
        <f t="shared" ref="AQ1175" si="22191">IF(AQ1174=0,0,IF(OR(AP1175=0,AP1175=12),1,AP1175+1))</f>
        <v>0</v>
      </c>
      <c r="AR1175" s="66">
        <f t="shared" ref="AR1175" si="22192">IF(AR1174=0,0,IF(OR(AQ1175=0,AQ1175=12),1,AQ1175+1))</f>
        <v>0</v>
      </c>
      <c r="AS1175" s="66">
        <f t="shared" ref="AS1175" si="22193">IF(AS1174=0,0,IF(OR(AR1175=0,AR1175=12),1,AR1175+1))</f>
        <v>0</v>
      </c>
      <c r="AT1175" s="66">
        <f t="shared" ref="AT1175" si="22194">IF(AT1174=0,0,IF(OR(AS1175=0,AS1175=12),1,AS1175+1))</f>
        <v>0</v>
      </c>
      <c r="AU1175" s="66">
        <f t="shared" ref="AU1175" si="22195">IF(AU1174=0,0,IF(OR(AT1175=0,AT1175=12),1,AT1175+1))</f>
        <v>0</v>
      </c>
      <c r="AV1175" s="66">
        <f t="shared" ref="AV1175" si="22196">IF(AV1174=0,0,IF(OR(AU1175=0,AU1175=12),1,AU1175+1))</f>
        <v>0</v>
      </c>
      <c r="AW1175" s="66">
        <f t="shared" ref="AW1175" si="22197">IF(AW1174=0,0,IF(OR(AV1175=0,AV1175=12),1,AV1175+1))</f>
        <v>0</v>
      </c>
      <c r="AX1175" s="66">
        <f t="shared" ref="AX1175" si="22198">IF(AX1174=0,0,IF(OR(AW1175=0,AW1175=12),1,AW1175+1))</f>
        <v>0</v>
      </c>
      <c r="AY1175" s="66">
        <f t="shared" ref="AY1175" si="22199">IF(AY1174=0,0,IF(OR(AX1175=0,AX1175=12),1,AX1175+1))</f>
        <v>0</v>
      </c>
      <c r="AZ1175" s="66">
        <f t="shared" ref="AZ1175" si="22200">IF(AZ1174=0,0,IF(OR(AY1175=0,AY1175=12),1,AY1175+1))</f>
        <v>0</v>
      </c>
      <c r="BA1175" s="66">
        <f t="shared" ref="BA1175" si="22201">IF(BA1174=0,0,IF(OR(AZ1175=0,AZ1175=12),1,AZ1175+1))</f>
        <v>0</v>
      </c>
      <c r="BB1175" s="66">
        <f t="shared" ref="BB1175" si="22202">IF(BB1174=0,0,IF(OR(BA1175=0,BA1175=12),1,BA1175+1))</f>
        <v>0</v>
      </c>
      <c r="BC1175" s="66">
        <f t="shared" ref="BC1175" si="22203">IF(BC1174=0,0,IF(OR(BB1175=0,BB1175=12),1,BB1175+1))</f>
        <v>0</v>
      </c>
      <c r="BD1175" s="66">
        <f t="shared" ref="BD1175" si="22204">IF(BD1174=0,0,IF(OR(BC1175=0,BC1175=12),1,BC1175+1))</f>
        <v>0</v>
      </c>
      <c r="BE1175" s="66">
        <f t="shared" ref="BE1175" si="22205">IF(BE1174=0,0,IF(OR(BD1175=0,BD1175=12),1,BD1175+1))</f>
        <v>0</v>
      </c>
      <c r="BF1175" s="66">
        <f t="shared" ref="BF1175" si="22206">IF(BF1174=0,0,IF(OR(BE1175=0,BE1175=12),1,BE1175+1))</f>
        <v>0</v>
      </c>
      <c r="BG1175" s="66">
        <f t="shared" ref="BG1175" si="22207">IF(BG1174=0,0,IF(OR(BF1175=0,BF1175=12),1,BF1175+1))</f>
        <v>0</v>
      </c>
      <c r="BH1175" s="66">
        <f t="shared" ref="BH1175" si="22208">IF(BH1174=0,0,IF(OR(BG1175=0,BG1175=12),1,BG1175+1))</f>
        <v>0</v>
      </c>
      <c r="BI1175" s="66">
        <f t="shared" ref="BI1175" si="22209">IF(BI1174=0,0,IF(OR(BH1175=0,BH1175=12),1,BH1175+1))</f>
        <v>0</v>
      </c>
      <c r="BJ1175" s="66">
        <f t="shared" ref="BJ1175" si="22210">IF(BJ1174=0,0,IF(OR(BI1175=0,BI1175=12),1,BI1175+1))</f>
        <v>0</v>
      </c>
      <c r="BK1175" s="66">
        <f t="shared" ref="BK1175" si="22211">IF(BK1174=0,0,IF(OR(BJ1175=0,BJ1175=12),1,BJ1175+1))</f>
        <v>0</v>
      </c>
      <c r="BL1175" s="66">
        <f t="shared" ref="BL1175" si="22212">IF(BL1174=0,0,IF(OR(BK1175=0,BK1175=12),1,BK1175+1))</f>
        <v>0</v>
      </c>
      <c r="BM1175" s="66">
        <f t="shared" ref="BM1175" si="22213">IF(BM1174=0,0,IF(OR(BL1175=0,BL1175=12),1,BL1175+1))</f>
        <v>0</v>
      </c>
      <c r="BN1175" s="362"/>
      <c r="BO1175" s="364"/>
      <c r="BP1175" s="366"/>
      <c r="BQ1175" s="366"/>
      <c r="BR1175" s="106"/>
      <c r="BS1175" s="106"/>
      <c r="BT1175" s="106"/>
      <c r="BU1175" s="106"/>
      <c r="BV1175" s="106"/>
      <c r="BW1175" s="106"/>
      <c r="BX1175" s="106"/>
      <c r="BY1175" s="106"/>
      <c r="BZ1175" s="106"/>
      <c r="CA1175" s="106"/>
      <c r="CB1175" s="106"/>
      <c r="CC1175" s="106"/>
      <c r="CD1175" s="106"/>
      <c r="CE1175" s="106"/>
      <c r="CF1175" s="106"/>
      <c r="CG1175" s="106"/>
    </row>
    <row r="1176" spans="1:85" s="245" customFormat="1" ht="43.5" x14ac:dyDescent="0.35">
      <c r="A1176" s="243"/>
      <c r="B1176" s="128"/>
      <c r="C1176" s="80"/>
      <c r="D1176" s="80"/>
      <c r="E1176" s="80"/>
      <c r="F1176" s="80"/>
      <c r="G1176" s="80"/>
      <c r="H1176" s="80"/>
      <c r="I1176" s="80"/>
      <c r="J1176" s="80"/>
      <c r="K1176" s="80"/>
      <c r="L1176" s="80"/>
      <c r="M1176" s="64"/>
      <c r="N1176" s="7"/>
      <c r="O1176" s="192"/>
      <c r="P1176" s="106"/>
      <c r="Q1176" s="63" t="s">
        <v>237</v>
      </c>
      <c r="R1176" s="68">
        <f>IF(R1175&gt;0,IF(R1179&gt;$L1172,$L1172,R1179),0)</f>
        <v>0</v>
      </c>
      <c r="S1176" s="68">
        <f>IF(S1175&gt;0,IF((SUMIFS($R1178:R1178,$R1175:R1175,12)+IF(R1175=12,0,R1176)+S1179)&gt;=$L1172,$L1172-FLOOR(SUMIFS($R1178:R1178,$R1175:R1175,12),1),IF(S1175=1,S1179,S1179+R1176)),0)</f>
        <v>0</v>
      </c>
      <c r="T1176" s="68">
        <f>IF(T1175&gt;0,IF((SUMIFS($R1178:S1178,$R1175:S1175,12)+IF(S1175=12,0,S1176)+T1179)&gt;=$L1172,$L1172-FLOOR(SUMIFS($R1178:S1178,$R1175:S1175,12),1),IF(T1175=1,T1179,T1179+S1176)),0)</f>
        <v>0</v>
      </c>
      <c r="U1176" s="68">
        <f>IF(U1175&gt;0,IF((SUMIFS($R1178:T1178,$R1175:T1175,12)+IF(T1175=12,0,T1176)+U1179)&gt;=$L1172,$L1172-FLOOR(SUMIFS($R1178:T1178,$R1175:T1175,12),1),IF(U1175=1,U1179,U1179+T1176)),0)</f>
        <v>0</v>
      </c>
      <c r="V1176" s="68">
        <f>IF(V1175&gt;0,IF((SUMIFS($R1178:U1178,$R1175:U1175,12)+IF(U1175=12,0,U1176)+V1179)&gt;=$L1172,$L1172-FLOOR(SUMIFS($R1178:U1178,$R1175:U1175,12),1),IF(V1175=1,V1179,V1179+U1176)),0)</f>
        <v>0</v>
      </c>
      <c r="W1176" s="68">
        <f>IF(W1175&gt;0,IF((SUMIFS($R1178:V1178,$R1175:V1175,12)+IF(V1175=12,0,V1176)+W1179)&gt;=$L1172,$L1172-FLOOR(SUMIFS($R1178:V1178,$R1175:V1175,12),1),IF(W1175=1,W1179,W1179+V1176)),0)</f>
        <v>0</v>
      </c>
      <c r="X1176" s="68">
        <f>IF(X1175&gt;0,IF((SUMIFS($R1178:W1178,$R1175:W1175,12)+IF(W1175=12,0,W1176)+X1179)&gt;=$L1172,$L1172-FLOOR(SUMIFS($R1178:W1178,$R1175:W1175,12),1),IF(X1175=1,X1179,X1179+W1176)),0)</f>
        <v>0</v>
      </c>
      <c r="Y1176" s="68">
        <f>IF(Y1175&gt;0,IF((SUMIFS($R1178:X1178,$R1175:X1175,12)+IF(X1175=12,0,X1176)+Y1179)&gt;=$L1172,$L1172-FLOOR(SUMIFS($R1178:X1178,$R1175:X1175,12),1),IF(Y1175=1,Y1179,Y1179+X1176)),0)</f>
        <v>0</v>
      </c>
      <c r="Z1176" s="68">
        <f>IF(Z1175&gt;0,IF((SUMIFS($R1178:Y1178,$R1175:Y1175,12)+IF(Y1175=12,0,Y1176)+Z1179)&gt;=$L1172,$L1172-FLOOR(SUMIFS($R1178:Y1178,$R1175:Y1175,12),1),IF(Z1175=1,Z1179,Z1179+Y1176)),0)</f>
        <v>0</v>
      </c>
      <c r="AA1176" s="68">
        <f>IF(AA1175&gt;0,IF((SUMIFS($R1178:Z1178,$R1175:Z1175,12)+IF(Z1175=12,0,Z1176)+AA1179)&gt;=$L1172,$L1172-FLOOR(SUMIFS($R1178:Z1178,$R1175:Z1175,12),1),IF(AA1175=1,AA1179,AA1179+Z1176)),0)</f>
        <v>0</v>
      </c>
      <c r="AB1176" s="68">
        <f>IF(AB1175&gt;0,IF((SUMIFS($R1178:AA1178,$R1175:AA1175,12)+IF(AA1175=12,0,AA1176)+AB1179)&gt;=$L1172,$L1172-FLOOR(SUMIFS($R1178:AA1178,$R1175:AA1175,12),1),IF(AB1175=1,AB1179,AB1179+AA1176)),0)</f>
        <v>0</v>
      </c>
      <c r="AC1176" s="68">
        <f>IF(AC1175&gt;0,IF((SUMIFS($R1178:AB1178,$R1175:AB1175,12)+IF(AB1175=12,0,AB1176)+AC1179)&gt;=$L1172,$L1172-FLOOR(SUMIFS($R1178:AB1178,$R1175:AB1175,12),1),IF(AC1175=1,AC1179,AC1179+AB1176)),0)</f>
        <v>0</v>
      </c>
      <c r="AD1176" s="68">
        <f>IF(AD1175&gt;0,IF((SUMIFS($R1178:AC1178,$R1175:AC1175,12)+IF(AC1175=12,0,AC1176)+AD1179)&gt;=$L1172,$L1172-FLOOR(SUMIFS($R1178:AC1178,$R1175:AC1175,12),1),IF(AD1175=1,AD1179,AD1179+AC1176)),0)</f>
        <v>0</v>
      </c>
      <c r="AE1176" s="68">
        <f>IF(AE1175&gt;0,IF((SUMIFS($R1178:AD1178,$R1175:AD1175,12)+IF(AD1175=12,0,AD1176)+AE1179)&gt;=$L1172,$L1172-FLOOR(SUMIFS($R1178:AD1178,$R1175:AD1175,12),1),IF(AE1175=1,AE1179,AE1179+AD1176)),0)</f>
        <v>0</v>
      </c>
      <c r="AF1176" s="68">
        <f>IF(AF1175&gt;0,IF((SUMIFS($R1178:AE1178,$R1175:AE1175,12)+IF(AE1175=12,0,AE1176)+AF1179)&gt;=$L1172,$L1172-FLOOR(SUMIFS($R1178:AE1178,$R1175:AE1175,12),1),IF(AF1175=1,AF1179,AF1179+AE1176)),0)</f>
        <v>0</v>
      </c>
      <c r="AG1176" s="68">
        <f>IF(AG1175&gt;0,IF((SUMIFS($R1178:AF1178,$R1175:AF1175,12)+IF(AF1175=12,0,AF1176)+AG1179)&gt;=$L1172,$L1172-FLOOR(SUMIFS($R1178:AF1178,$R1175:AF1175,12),1),IF(AG1175=1,AG1179,AG1179+AF1176)),0)</f>
        <v>0</v>
      </c>
      <c r="AH1176" s="68">
        <f>IF(AH1175&gt;0,IF((SUMIFS($R1178:AG1178,$R1175:AG1175,12)+IF(AG1175=12,0,AG1176)+AH1179)&gt;=$L1172,$L1172-FLOOR(SUMIFS($R1178:AG1178,$R1175:AG1175,12),1),IF(AH1175=1,AH1179,AH1179+AG1176)),0)</f>
        <v>0</v>
      </c>
      <c r="AI1176" s="68">
        <f>IF(AI1175&gt;0,IF((SUMIFS($R1178:AH1178,$R1175:AH1175,12)+IF(AH1175=12,0,AH1176)+AI1179)&gt;=$L1172,$L1172-FLOOR(SUMIFS($R1178:AH1178,$R1175:AH1175,12),1),IF(AI1175=1,AI1179,AI1179+AH1176)),0)</f>
        <v>0</v>
      </c>
      <c r="AJ1176" s="68">
        <f>IF(AJ1175&gt;0,IF((SUMIFS($R1178:AI1178,$R1175:AI1175,12)+IF(AI1175=12,0,AI1176)+AJ1179)&gt;=$L1172,$L1172-FLOOR(SUMIFS($R1178:AI1178,$R1175:AI1175,12),1),IF(AJ1175=1,AJ1179,AJ1179+AI1176)),0)</f>
        <v>0</v>
      </c>
      <c r="AK1176" s="68">
        <f>IF(AK1175&gt;0,IF((SUMIFS($R1178:AJ1178,$R1175:AJ1175,12)+IF(AJ1175=12,0,AJ1176)+AK1179)&gt;=$L1172,$L1172-FLOOR(SUMIFS($R1178:AJ1178,$R1175:AJ1175,12),1),IF(AK1175=1,AK1179,AK1179+AJ1176)),0)</f>
        <v>0</v>
      </c>
      <c r="AL1176" s="68">
        <f>IF(AL1175&gt;0,IF((SUMIFS($R1178:AK1178,$R1175:AK1175,12)+IF(AK1175=12,0,AK1176)+AL1179)&gt;=$L1172,$L1172-FLOOR(SUMIFS($R1178:AK1178,$R1175:AK1175,12),1),IF(AL1175=1,AL1179,AL1179+AK1176)),0)</f>
        <v>0</v>
      </c>
      <c r="AM1176" s="68">
        <f>IF(AM1175&gt;0,IF((SUMIFS($R1178:AL1178,$R1175:AL1175,12)+IF(AL1175=12,0,AL1176)+AM1179)&gt;=$L1172,$L1172-FLOOR(SUMIFS($R1178:AL1178,$R1175:AL1175,12),1),IF(AM1175=1,AM1179,AM1179+AL1176)),0)</f>
        <v>0</v>
      </c>
      <c r="AN1176" s="68">
        <f>IF(AN1175&gt;0,IF((SUMIFS($R1178:AM1178,$R1175:AM1175,12)+IF(AM1175=12,0,AM1176)+AN1179)&gt;=$L1172,$L1172-FLOOR(SUMIFS($R1178:AM1178,$R1175:AM1175,12),1),IF(AN1175=1,AN1179,AN1179+AM1176)),0)</f>
        <v>0</v>
      </c>
      <c r="AO1176" s="68">
        <f>IF(AO1175&gt;0,IF((SUMIFS($R1178:AN1178,$R1175:AN1175,12)+IF(AN1175=12,0,AN1176)+AO1179)&gt;=$L1172,$L1172-FLOOR(SUMIFS($R1178:AN1178,$R1175:AN1175,12),1),IF(AO1175=1,AO1179,AO1179+AN1176)),0)</f>
        <v>0</v>
      </c>
      <c r="AP1176" s="68">
        <f>IF(AP1175&gt;0,IF((SUMIFS($R1178:AO1178,$R1175:AO1175,12)+IF(AO1175=12,0,AO1176)+AP1179)&gt;=$L1172,$L1172-FLOOR(SUMIFS($R1178:AO1178,$R1175:AO1175,12),1),IF(AP1175=1,AP1179,AP1179+AO1176)),0)</f>
        <v>0</v>
      </c>
      <c r="AQ1176" s="68">
        <f>IF(AQ1175&gt;0,IF((SUMIFS($R1178:AP1178,$R1175:AP1175,12)+IF(AP1175=12,0,AP1176)+AQ1179)&gt;=$L1172,$L1172-FLOOR(SUMIFS($R1178:AP1178,$R1175:AP1175,12),1),IF(AQ1175=1,AQ1179,AQ1179+AP1176)),0)</f>
        <v>0</v>
      </c>
      <c r="AR1176" s="68">
        <f>IF(AR1175&gt;0,IF((SUMIFS($R1178:AQ1178,$R1175:AQ1175,12)+IF(AQ1175=12,0,AQ1176)+AR1179)&gt;=$L1172,$L1172-FLOOR(SUMIFS($R1178:AQ1178,$R1175:AQ1175,12),1),IF(AR1175=1,AR1179,AR1179+AQ1176)),0)</f>
        <v>0</v>
      </c>
      <c r="AS1176" s="68">
        <f>IF(AS1175&gt;0,IF((SUMIFS($R1178:AR1178,$R1175:AR1175,12)+IF(AR1175=12,0,AR1176)+AS1179)&gt;=$L1172,$L1172-FLOOR(SUMIFS($R1178:AR1178,$R1175:AR1175,12),1),IF(AS1175=1,AS1179,AS1179+AR1176)),0)</f>
        <v>0</v>
      </c>
      <c r="AT1176" s="68">
        <f>IF(AT1175&gt;0,IF((SUMIFS($R1178:AS1178,$R1175:AS1175,12)+IF(AS1175=12,0,AS1176)+AT1179)&gt;=$L1172,$L1172-FLOOR(SUMIFS($R1178:AS1178,$R1175:AS1175,12),1),IF(AT1175=1,AT1179,AT1179+AS1176)),0)</f>
        <v>0</v>
      </c>
      <c r="AU1176" s="68">
        <f>IF(AU1175&gt;0,IF((SUMIFS($R1178:AT1178,$R1175:AT1175,12)+IF(AT1175=12,0,AT1176)+AU1179)&gt;=$L1172,$L1172-FLOOR(SUMIFS($R1178:AT1178,$R1175:AT1175,12),1),IF(AU1175=1,AU1179,AU1179+AT1176)),0)</f>
        <v>0</v>
      </c>
      <c r="AV1176" s="68">
        <f>IF(AV1175&gt;0,IF((SUMIFS($R1178:AU1178,$R1175:AU1175,12)+IF(AU1175=12,0,AU1176)+AV1179)&gt;=$L1172,$L1172-FLOOR(SUMIFS($R1178:AU1178,$R1175:AU1175,12),1),IF(AV1175=1,AV1179,AV1179+AU1176)),0)</f>
        <v>0</v>
      </c>
      <c r="AW1176" s="68">
        <f>IF(AW1175&gt;0,IF((SUMIFS($R1178:AV1178,$R1175:AV1175,12)+IF(AV1175=12,0,AV1176)+AW1179)&gt;=$L1172,$L1172-FLOOR(SUMIFS($R1178:AV1178,$R1175:AV1175,12),1),IF(AW1175=1,AW1179,AW1179+AV1176)),0)</f>
        <v>0</v>
      </c>
      <c r="AX1176" s="68">
        <f>IF(AX1175&gt;0,IF((SUMIFS($R1178:AW1178,$R1175:AW1175,12)+IF(AW1175=12,0,AW1176)+AX1179)&gt;=$L1172,$L1172-FLOOR(SUMIFS($R1178:AW1178,$R1175:AW1175,12),1),IF(AX1175=1,AX1179,AX1179+AW1176)),0)</f>
        <v>0</v>
      </c>
      <c r="AY1176" s="68">
        <f>IF(AY1175&gt;0,IF((SUMIFS($R1178:AX1178,$R1175:AX1175,12)+IF(AX1175=12,0,AX1176)+AY1179)&gt;=$L1172,$L1172-FLOOR(SUMIFS($R1178:AX1178,$R1175:AX1175,12),1),IF(AY1175=1,AY1179,AY1179+AX1176)),0)</f>
        <v>0</v>
      </c>
      <c r="AZ1176" s="68">
        <f>IF(AZ1175&gt;0,IF((SUMIFS($R1178:AY1178,$R1175:AY1175,12)+IF(AY1175=12,0,AY1176)+AZ1179)&gt;=$L1172,$L1172-FLOOR(SUMIFS($R1178:AY1178,$R1175:AY1175,12),1),IF(AZ1175=1,AZ1179,AZ1179+AY1176)),0)</f>
        <v>0</v>
      </c>
      <c r="BA1176" s="68">
        <f>IF(BA1175&gt;0,IF((SUMIFS($R1178:AZ1178,$R1175:AZ1175,12)+IF(AZ1175=12,0,AZ1176)+BA1179)&gt;=$L1172,$L1172-FLOOR(SUMIFS($R1178:AZ1178,$R1175:AZ1175,12),1),IF(BA1175=1,BA1179,BA1179+AZ1176)),0)</f>
        <v>0</v>
      </c>
      <c r="BB1176" s="68">
        <f>IF(BB1175&gt;0,IF((SUMIFS($R1178:BA1178,$R1175:BA1175,12)+IF(BA1175=12,0,BA1176)+BB1179)&gt;=$L1172,$L1172-FLOOR(SUMIFS($R1178:BA1178,$R1175:BA1175,12),1),IF(BB1175=1,BB1179,BB1179+BA1176)),0)</f>
        <v>0</v>
      </c>
      <c r="BC1176" s="68">
        <f>IF(BC1175&gt;0,IF((SUMIFS($R1178:BB1178,$R1175:BB1175,12)+IF(BB1175=12,0,BB1176)+BC1179)&gt;=$L1172,$L1172-FLOOR(SUMIFS($R1178:BB1178,$R1175:BB1175,12),1),IF(BC1175=1,BC1179,BC1179+BB1176)),0)</f>
        <v>0</v>
      </c>
      <c r="BD1176" s="68">
        <f>IF(BD1175&gt;0,IF((SUMIFS($R1178:BC1178,$R1175:BC1175,12)+IF(BC1175=12,0,BC1176)+BD1179)&gt;=$L1172,$L1172-FLOOR(SUMIFS($R1178:BC1178,$R1175:BC1175,12),1),IF(BD1175=1,BD1179,BD1179+BC1176)),0)</f>
        <v>0</v>
      </c>
      <c r="BE1176" s="68">
        <f>IF(BE1175&gt;0,IF((SUMIFS($R1178:BD1178,$R1175:BD1175,12)+IF(BD1175=12,0,BD1176)+BE1179)&gt;=$L1172,$L1172-FLOOR(SUMIFS($R1178:BD1178,$R1175:BD1175,12),1),IF(BE1175=1,BE1179,BE1179+BD1176)),0)</f>
        <v>0</v>
      </c>
      <c r="BF1176" s="68">
        <f>IF(BF1175&gt;0,IF((SUMIFS($R1178:BE1178,$R1175:BE1175,12)+IF(BE1175=12,0,BE1176)+BF1179)&gt;=$L1172,$L1172-FLOOR(SUMIFS($R1178:BE1178,$R1175:BE1175,12),1),IF(BF1175=1,BF1179,BF1179+BE1176)),0)</f>
        <v>0</v>
      </c>
      <c r="BG1176" s="68">
        <f>IF(BG1175&gt;0,IF((SUMIFS($R1178:BF1178,$R1175:BF1175,12)+IF(BF1175=12,0,BF1176)+BG1179)&gt;=$L1172,$L1172-FLOOR(SUMIFS($R1178:BF1178,$R1175:BF1175,12),1),IF(BG1175=1,BG1179,BG1179+BF1176)),0)</f>
        <v>0</v>
      </c>
      <c r="BH1176" s="68">
        <f>IF(BH1175&gt;0,IF((SUMIFS($R1178:BG1178,$R1175:BG1175,12)+IF(BG1175=12,0,BG1176)+BH1179)&gt;=$L1172,$L1172-FLOOR(SUMIFS($R1178:BG1178,$R1175:BG1175,12),1),IF(BH1175=1,BH1179,BH1179+BG1176)),0)</f>
        <v>0</v>
      </c>
      <c r="BI1176" s="68">
        <f>IF(BI1175&gt;0,IF((SUMIFS($R1178:BH1178,$R1175:BH1175,12)+IF(BH1175=12,0,BH1176)+BI1179)&gt;=$L1172,$L1172-FLOOR(SUMIFS($R1178:BH1178,$R1175:BH1175,12),1),IF(BI1175=1,BI1179,BI1179+BH1176)),0)</f>
        <v>0</v>
      </c>
      <c r="BJ1176" s="68">
        <f>IF(BJ1175&gt;0,IF((SUMIFS($R1178:BI1178,$R1175:BI1175,12)+IF(BI1175=12,0,BI1176)+BJ1179)&gt;=$L1172,$L1172-FLOOR(SUMIFS($R1178:BI1178,$R1175:BI1175,12),1),IF(BJ1175=1,BJ1179,BJ1179+BI1176)),0)</f>
        <v>0</v>
      </c>
      <c r="BK1176" s="68">
        <f>IF(BK1175&gt;0,IF((SUMIFS($R1178:BJ1178,$R1175:BJ1175,12)+IF(BJ1175=12,0,BJ1176)+BK1179)&gt;=$L1172,$L1172-FLOOR(SUMIFS($R1178:BJ1178,$R1175:BJ1175,12),1),IF(BK1175=1,BK1179,BK1179+BJ1176)),0)</f>
        <v>0</v>
      </c>
      <c r="BL1176" s="68">
        <f>IF(BL1175&gt;0,IF((SUMIFS($R1178:BK1178,$R1175:BK1175,12)+IF(BK1175=12,0,BK1176)+BL1179)&gt;=$L1172,$L1172-FLOOR(SUMIFS($R1178:BK1178,$R1175:BK1175,12),1),IF(BL1175=1,BL1179,BL1179+BK1176)),0)</f>
        <v>0</v>
      </c>
      <c r="BM1176" s="68">
        <f>IF(BM1175&gt;0,IF((SUMIFS($R1178:BL1178,$R1175:BL1175,12)+IF(BL1175=12,0,BL1176)+BM1179)&gt;=$L1172,$L1172-FLOOR(SUMIFS($R1178:BL1178,$R1175:BL1175,12),1),IF(BM1175=1,BM1179,BM1179+BL1176)),0)</f>
        <v>0</v>
      </c>
      <c r="BN1176" s="362"/>
      <c r="BO1176" s="364"/>
      <c r="BP1176" s="366"/>
      <c r="BQ1176" s="366"/>
      <c r="BR1176" s="106"/>
      <c r="BS1176" s="106"/>
      <c r="BT1176" s="106"/>
      <c r="BU1176" s="106"/>
      <c r="BV1176" s="106"/>
      <c r="BW1176" s="106"/>
      <c r="BX1176" s="106"/>
      <c r="BY1176" s="106"/>
      <c r="BZ1176" s="106"/>
      <c r="CA1176" s="106"/>
      <c r="CB1176" s="106"/>
      <c r="CC1176" s="106"/>
      <c r="CD1176" s="106"/>
      <c r="CE1176" s="106"/>
      <c r="CF1176" s="106"/>
      <c r="CG1176" s="106"/>
    </row>
    <row r="1177" spans="1:85" s="245" customFormat="1" ht="41.5" hidden="1" customHeight="1" x14ac:dyDescent="0.35">
      <c r="A1177" s="243"/>
      <c r="B1177" s="128"/>
      <c r="C1177" s="80"/>
      <c r="D1177" s="80"/>
      <c r="E1177" s="80"/>
      <c r="F1177" s="80"/>
      <c r="G1177" s="80"/>
      <c r="H1177" s="80"/>
      <c r="I1177" s="80"/>
      <c r="J1177" s="80"/>
      <c r="K1177" s="80"/>
      <c r="L1177" s="80"/>
      <c r="M1177" s="64"/>
      <c r="N1177" s="7"/>
      <c r="O1177" s="192"/>
      <c r="P1177" s="106"/>
      <c r="Q1177" s="65" t="s">
        <v>161</v>
      </c>
      <c r="R1177" s="67">
        <f>IF(R1172&gt;0,R1173,0)</f>
        <v>0</v>
      </c>
      <c r="S1177" s="67">
        <f t="shared" ref="S1177" si="22214">IF(S1172&gt;0,IF(S1175=1,S1173,S1173+R1177),R1177)</f>
        <v>0</v>
      </c>
      <c r="T1177" s="67">
        <f t="shared" ref="T1177" si="22215">IF(T1172&gt;0,IF(T1175=1,T1173,T1173+S1177),S1177)</f>
        <v>0</v>
      </c>
      <c r="U1177" s="67">
        <f t="shared" ref="U1177" si="22216">IF(U1172&gt;0,IF(U1175=1,U1173,U1173+T1177),T1177)</f>
        <v>0</v>
      </c>
      <c r="V1177" s="67">
        <f t="shared" ref="V1177" si="22217">IF(V1172&gt;0,IF(V1175=1,V1173,V1173+U1177),U1177)</f>
        <v>0</v>
      </c>
      <c r="W1177" s="67">
        <f t="shared" ref="W1177" si="22218">IF(W1172&gt;0,IF(W1175=1,W1173,W1173+V1177),V1177)</f>
        <v>0</v>
      </c>
      <c r="X1177" s="67">
        <f t="shared" ref="X1177" si="22219">IF(X1172&gt;0,IF(X1175=1,X1173,X1173+W1177),W1177)</f>
        <v>0</v>
      </c>
      <c r="Y1177" s="67">
        <f t="shared" ref="Y1177" si="22220">IF(Y1172&gt;0,IF(Y1175=1,Y1173,Y1173+X1177),X1177)</f>
        <v>0</v>
      </c>
      <c r="Z1177" s="67">
        <f t="shared" ref="Z1177" si="22221">IF(Z1172&gt;0,IF(Z1175=1,Z1173,Z1173+Y1177),Y1177)</f>
        <v>0</v>
      </c>
      <c r="AA1177" s="67">
        <f t="shared" ref="AA1177" si="22222">IF(AA1172&gt;0,IF(AA1175=1,AA1173,AA1173+Z1177),Z1177)</f>
        <v>0</v>
      </c>
      <c r="AB1177" s="67">
        <f t="shared" ref="AB1177" si="22223">IF(AB1172&gt;0,IF(AB1175=1,AB1173,AB1173+AA1177),AA1177)</f>
        <v>0</v>
      </c>
      <c r="AC1177" s="67">
        <f t="shared" ref="AC1177" si="22224">IF(AC1172&gt;0,IF(AC1175=1,AC1173,AC1173+AB1177),AB1177)</f>
        <v>0</v>
      </c>
      <c r="AD1177" s="67">
        <f t="shared" ref="AD1177" si="22225">IF(AD1172&gt;0,IF(AD1175=1,AD1173,AD1173+AC1177),AC1177)</f>
        <v>0</v>
      </c>
      <c r="AE1177" s="67">
        <f t="shared" ref="AE1177" si="22226">IF(AE1172&gt;0,IF(AE1175=1,AE1173,AE1173+AD1177),AD1177)</f>
        <v>0</v>
      </c>
      <c r="AF1177" s="67">
        <f t="shared" ref="AF1177" si="22227">IF(AF1172&gt;0,IF(AF1175=1,AF1173,AF1173+AE1177),AE1177)</f>
        <v>0</v>
      </c>
      <c r="AG1177" s="67">
        <f t="shared" ref="AG1177" si="22228">IF(AG1172&gt;0,IF(AG1175=1,AG1173,AG1173+AF1177),AF1177)</f>
        <v>0</v>
      </c>
      <c r="AH1177" s="67">
        <f t="shared" ref="AH1177" si="22229">IF(AH1172&gt;0,IF(AH1175=1,AH1173,AH1173+AG1177),AG1177)</f>
        <v>0</v>
      </c>
      <c r="AI1177" s="67">
        <f t="shared" ref="AI1177" si="22230">IF(AI1172&gt;0,IF(AI1175=1,AI1173,AI1173+AH1177),AH1177)</f>
        <v>0</v>
      </c>
      <c r="AJ1177" s="67">
        <f t="shared" ref="AJ1177" si="22231">IF(AJ1172&gt;0,IF(AJ1175=1,AJ1173,AJ1173+AI1177),AI1177)</f>
        <v>0</v>
      </c>
      <c r="AK1177" s="67">
        <f t="shared" ref="AK1177" si="22232">IF(AK1172&gt;0,IF(AK1175=1,AK1173,AK1173+AJ1177),AJ1177)</f>
        <v>0</v>
      </c>
      <c r="AL1177" s="67">
        <f t="shared" ref="AL1177" si="22233">IF(AL1172&gt;0,IF(AL1175=1,AL1173,AL1173+AK1177),AK1177)</f>
        <v>0</v>
      </c>
      <c r="AM1177" s="67">
        <f t="shared" ref="AM1177" si="22234">IF(AM1172&gt;0,IF(AM1175=1,AM1173,AM1173+AL1177),AL1177)</f>
        <v>0</v>
      </c>
      <c r="AN1177" s="67">
        <f t="shared" ref="AN1177" si="22235">IF(AN1172&gt;0,IF(AN1175=1,AN1173,AN1173+AM1177),AM1177)</f>
        <v>0</v>
      </c>
      <c r="AO1177" s="67">
        <f t="shared" ref="AO1177" si="22236">IF(AO1172&gt;0,IF(AO1175=1,AO1173,AO1173+AN1177),AN1177)</f>
        <v>0</v>
      </c>
      <c r="AP1177" s="67">
        <f t="shared" ref="AP1177" si="22237">IF(AP1172&gt;0,IF(AP1175=1,AP1173,AP1173+AO1177),AO1177)</f>
        <v>0</v>
      </c>
      <c r="AQ1177" s="67">
        <f t="shared" ref="AQ1177" si="22238">IF(AQ1172&gt;0,IF(AQ1175=1,AQ1173,AQ1173+AP1177),AP1177)</f>
        <v>0</v>
      </c>
      <c r="AR1177" s="67">
        <f t="shared" ref="AR1177" si="22239">IF(AR1172&gt;0,IF(AR1175=1,AR1173,AR1173+AQ1177),AQ1177)</f>
        <v>0</v>
      </c>
      <c r="AS1177" s="67">
        <f t="shared" ref="AS1177" si="22240">IF(AS1172&gt;0,IF(AS1175=1,AS1173,AS1173+AR1177),AR1177)</f>
        <v>0</v>
      </c>
      <c r="AT1177" s="67">
        <f t="shared" ref="AT1177" si="22241">IF(AT1172&gt;0,IF(AT1175=1,AT1173,AT1173+AS1177),AS1177)</f>
        <v>0</v>
      </c>
      <c r="AU1177" s="67">
        <f t="shared" ref="AU1177" si="22242">IF(AU1172&gt;0,IF(AU1175=1,AU1173,AU1173+AT1177),AT1177)</f>
        <v>0</v>
      </c>
      <c r="AV1177" s="67">
        <f t="shared" ref="AV1177" si="22243">IF(AV1172&gt;0,IF(AV1175=1,AV1173,AV1173+AU1177),AU1177)</f>
        <v>0</v>
      </c>
      <c r="AW1177" s="67">
        <f t="shared" ref="AW1177" si="22244">IF(AW1172&gt;0,IF(AW1175=1,AW1173,AW1173+AV1177),AV1177)</f>
        <v>0</v>
      </c>
      <c r="AX1177" s="67">
        <f t="shared" ref="AX1177" si="22245">IF(AX1172&gt;0,IF(AX1175=1,AX1173,AX1173+AW1177),AW1177)</f>
        <v>0</v>
      </c>
      <c r="AY1177" s="67">
        <f t="shared" ref="AY1177" si="22246">IF(AY1172&gt;0,IF(AY1175=1,AY1173,AY1173+AX1177),AX1177)</f>
        <v>0</v>
      </c>
      <c r="AZ1177" s="67">
        <f t="shared" ref="AZ1177" si="22247">IF(AZ1172&gt;0,IF(AZ1175=1,AZ1173,AZ1173+AY1177),AY1177)</f>
        <v>0</v>
      </c>
      <c r="BA1177" s="67">
        <f t="shared" ref="BA1177" si="22248">IF(BA1172&gt;0,IF(BA1175=1,BA1173,BA1173+AZ1177),AZ1177)</f>
        <v>0</v>
      </c>
      <c r="BB1177" s="67">
        <f t="shared" ref="BB1177" si="22249">IF(BB1172&gt;0,IF(BB1175=1,BB1173,BB1173+BA1177),BA1177)</f>
        <v>0</v>
      </c>
      <c r="BC1177" s="67">
        <f t="shared" ref="BC1177" si="22250">IF(BC1172&gt;0,IF(BC1175=1,BC1173,BC1173+BB1177),BB1177)</f>
        <v>0</v>
      </c>
      <c r="BD1177" s="67">
        <f t="shared" ref="BD1177" si="22251">IF(BD1172&gt;0,IF(BD1175=1,BD1173,BD1173+BC1177),BC1177)</f>
        <v>0</v>
      </c>
      <c r="BE1177" s="67">
        <f t="shared" ref="BE1177" si="22252">IF(BE1172&gt;0,IF(BE1175=1,BE1173,BE1173+BD1177),BD1177)</f>
        <v>0</v>
      </c>
      <c r="BF1177" s="67">
        <f t="shared" ref="BF1177" si="22253">IF(BF1172&gt;0,IF(BF1175=1,BF1173,BF1173+BE1177),BE1177)</f>
        <v>0</v>
      </c>
      <c r="BG1177" s="67">
        <f t="shared" ref="BG1177" si="22254">IF(BG1172&gt;0,IF(BG1175=1,BG1173,BG1173+BF1177),BF1177)</f>
        <v>0</v>
      </c>
      <c r="BH1177" s="67">
        <f t="shared" ref="BH1177" si="22255">IF(BH1172&gt;0,IF(BH1175=1,BH1173,BH1173+BG1177),BG1177)</f>
        <v>0</v>
      </c>
      <c r="BI1177" s="67">
        <f t="shared" ref="BI1177" si="22256">IF(BI1172&gt;0,IF(BI1175=1,BI1173,BI1173+BH1177),BH1177)</f>
        <v>0</v>
      </c>
      <c r="BJ1177" s="67">
        <f t="shared" ref="BJ1177" si="22257">IF(BJ1172&gt;0,IF(BJ1175=1,BJ1173,BJ1173+BI1177),BI1177)</f>
        <v>0</v>
      </c>
      <c r="BK1177" s="67">
        <f t="shared" ref="BK1177" si="22258">IF(BK1172&gt;0,IF(BK1175=1,BK1173,BK1173+BJ1177),BJ1177)</f>
        <v>0</v>
      </c>
      <c r="BL1177" s="67">
        <f t="shared" ref="BL1177" si="22259">IF(BL1172&gt;0,IF(BL1175=1,BL1173,BL1173+BK1177),BK1177)</f>
        <v>0</v>
      </c>
      <c r="BM1177" s="67">
        <f t="shared" ref="BM1177" si="22260">IF(BM1172&gt;0,IF(BM1175=1,BM1173,BM1173+BL1177),BL1177)</f>
        <v>0</v>
      </c>
      <c r="BN1177" s="362"/>
      <c r="BO1177" s="364"/>
      <c r="BP1177" s="366"/>
      <c r="BQ1177" s="366"/>
      <c r="BR1177" s="106"/>
      <c r="BS1177" s="106"/>
      <c r="BT1177" s="106"/>
      <c r="BU1177" s="106"/>
      <c r="BV1177" s="106"/>
      <c r="BW1177" s="106"/>
      <c r="BX1177" s="106"/>
      <c r="BY1177" s="106"/>
      <c r="BZ1177" s="106"/>
      <c r="CA1177" s="106"/>
      <c r="CB1177" s="106"/>
      <c r="CC1177" s="106"/>
      <c r="CD1177" s="106"/>
      <c r="CE1177" s="106"/>
      <c r="CF1177" s="106"/>
      <c r="CG1177" s="106"/>
    </row>
    <row r="1178" spans="1:85" s="245" customFormat="1" ht="41.5" hidden="1" customHeight="1" x14ac:dyDescent="0.35">
      <c r="A1178" s="243"/>
      <c r="B1178" s="128"/>
      <c r="C1178" s="80"/>
      <c r="D1178" s="80"/>
      <c r="E1178" s="80"/>
      <c r="F1178" s="80"/>
      <c r="G1178" s="80"/>
      <c r="H1178" s="80"/>
      <c r="I1178" s="80"/>
      <c r="J1178" s="80"/>
      <c r="K1178" s="80"/>
      <c r="L1178" s="80"/>
      <c r="M1178" s="64"/>
      <c r="N1178" s="7"/>
      <c r="O1178" s="192"/>
      <c r="P1178" s="106"/>
      <c r="Q1178" s="65" t="s">
        <v>162</v>
      </c>
      <c r="R1178" s="67">
        <f>R1180</f>
        <v>0</v>
      </c>
      <c r="S1178" s="67">
        <f t="shared" ref="S1178" si="22261">IF(S1175=1,S1180,S1180+R1178)</f>
        <v>0</v>
      </c>
      <c r="T1178" s="67">
        <f t="shared" ref="T1178" si="22262">IF(T1175=1,T1180,T1180+S1178)</f>
        <v>0</v>
      </c>
      <c r="U1178" s="67">
        <f t="shared" ref="U1178" si="22263">IF(U1175=1,U1180,U1180+T1178)</f>
        <v>0</v>
      </c>
      <c r="V1178" s="67">
        <f t="shared" ref="V1178" si="22264">IF(V1175=1,V1180,V1180+U1178)</f>
        <v>0</v>
      </c>
      <c r="W1178" s="67">
        <f t="shared" ref="W1178" si="22265">IF(W1175=1,W1180,W1180+V1178)</f>
        <v>0</v>
      </c>
      <c r="X1178" s="67">
        <f t="shared" ref="X1178" si="22266">IF(X1175=1,X1180,X1180+W1178)</f>
        <v>0</v>
      </c>
      <c r="Y1178" s="67">
        <f t="shared" ref="Y1178" si="22267">IF(Y1175=1,Y1180,Y1180+X1178)</f>
        <v>0</v>
      </c>
      <c r="Z1178" s="67">
        <f t="shared" ref="Z1178" si="22268">IF(Z1175=1,Z1180,Z1180+Y1178)</f>
        <v>0</v>
      </c>
      <c r="AA1178" s="67">
        <f t="shared" ref="AA1178" si="22269">IF(AA1175=1,AA1180,AA1180+Z1178)</f>
        <v>0</v>
      </c>
      <c r="AB1178" s="67">
        <f t="shared" ref="AB1178" si="22270">IF(AB1175=1,AB1180,AB1180+AA1178)</f>
        <v>0</v>
      </c>
      <c r="AC1178" s="67">
        <f t="shared" ref="AC1178" si="22271">IF(AC1175=1,AC1180,AC1180+AB1178)</f>
        <v>0</v>
      </c>
      <c r="AD1178" s="67">
        <f t="shared" ref="AD1178" si="22272">IF(AD1175=1,AD1180,AD1180+AC1178)</f>
        <v>0</v>
      </c>
      <c r="AE1178" s="67">
        <f t="shared" ref="AE1178" si="22273">IF(AE1175=1,AE1180,AE1180+AD1178)</f>
        <v>0</v>
      </c>
      <c r="AF1178" s="67">
        <f t="shared" ref="AF1178" si="22274">IF(AF1175=1,AF1180,AF1180+AE1178)</f>
        <v>0</v>
      </c>
      <c r="AG1178" s="67">
        <f t="shared" ref="AG1178" si="22275">IF(AG1175=1,AG1180,AG1180+AF1178)</f>
        <v>0</v>
      </c>
      <c r="AH1178" s="67">
        <f t="shared" ref="AH1178" si="22276">IF(AH1175=1,AH1180,AH1180+AG1178)</f>
        <v>0</v>
      </c>
      <c r="AI1178" s="67">
        <f t="shared" ref="AI1178" si="22277">IF(AI1175=1,AI1180,AI1180+AH1178)</f>
        <v>0</v>
      </c>
      <c r="AJ1178" s="67">
        <f t="shared" ref="AJ1178" si="22278">IF(AJ1175=1,AJ1180,AJ1180+AI1178)</f>
        <v>0</v>
      </c>
      <c r="AK1178" s="67">
        <f t="shared" ref="AK1178" si="22279">IF(AK1175=1,AK1180,AK1180+AJ1178)</f>
        <v>0</v>
      </c>
      <c r="AL1178" s="67">
        <f t="shared" ref="AL1178" si="22280">IF(AL1175=1,AL1180,AL1180+AK1178)</f>
        <v>0</v>
      </c>
      <c r="AM1178" s="67">
        <f t="shared" ref="AM1178" si="22281">IF(AM1175=1,AM1180,AM1180+AL1178)</f>
        <v>0</v>
      </c>
      <c r="AN1178" s="67">
        <f t="shared" ref="AN1178" si="22282">IF(AN1175=1,AN1180,AN1180+AM1178)</f>
        <v>0</v>
      </c>
      <c r="AO1178" s="67">
        <f t="shared" ref="AO1178" si="22283">IF(AO1175=1,AO1180,AO1180+AN1178)</f>
        <v>0</v>
      </c>
      <c r="AP1178" s="67">
        <f t="shared" ref="AP1178" si="22284">IF(AP1175=1,AP1180,AP1180+AO1178)</f>
        <v>0</v>
      </c>
      <c r="AQ1178" s="67">
        <f t="shared" ref="AQ1178" si="22285">IF(AQ1175=1,AQ1180,AQ1180+AP1178)</f>
        <v>0</v>
      </c>
      <c r="AR1178" s="67">
        <f t="shared" ref="AR1178" si="22286">IF(AR1175=1,AR1180,AR1180+AQ1178)</f>
        <v>0</v>
      </c>
      <c r="AS1178" s="67">
        <f t="shared" ref="AS1178" si="22287">IF(AS1175=1,AS1180,AS1180+AR1178)</f>
        <v>0</v>
      </c>
      <c r="AT1178" s="67">
        <f t="shared" ref="AT1178" si="22288">IF(AT1175=1,AT1180,AT1180+AS1178)</f>
        <v>0</v>
      </c>
      <c r="AU1178" s="67">
        <f t="shared" ref="AU1178" si="22289">IF(AU1175=1,AU1180,AU1180+AT1178)</f>
        <v>0</v>
      </c>
      <c r="AV1178" s="67">
        <f t="shared" ref="AV1178" si="22290">IF(AV1175=1,AV1180,AV1180+AU1178)</f>
        <v>0</v>
      </c>
      <c r="AW1178" s="67">
        <f t="shared" ref="AW1178" si="22291">IF(AW1175=1,AW1180,AW1180+AV1178)</f>
        <v>0</v>
      </c>
      <c r="AX1178" s="67">
        <f t="shared" ref="AX1178" si="22292">IF(AX1175=1,AX1180,AX1180+AW1178)</f>
        <v>0</v>
      </c>
      <c r="AY1178" s="67">
        <f t="shared" ref="AY1178" si="22293">IF(AY1175=1,AY1180,AY1180+AX1178)</f>
        <v>0</v>
      </c>
      <c r="AZ1178" s="67">
        <f t="shared" ref="AZ1178" si="22294">IF(AZ1175=1,AZ1180,AZ1180+AY1178)</f>
        <v>0</v>
      </c>
      <c r="BA1178" s="67">
        <f t="shared" ref="BA1178" si="22295">IF(BA1175=1,BA1180,BA1180+AZ1178)</f>
        <v>0</v>
      </c>
      <c r="BB1178" s="67">
        <f t="shared" ref="BB1178" si="22296">IF(BB1175=1,BB1180,BB1180+BA1178)</f>
        <v>0</v>
      </c>
      <c r="BC1178" s="67">
        <f t="shared" ref="BC1178" si="22297">IF(BC1175=1,BC1180,BC1180+BB1178)</f>
        <v>0</v>
      </c>
      <c r="BD1178" s="67">
        <f t="shared" ref="BD1178" si="22298">IF(BD1175=1,BD1180,BD1180+BC1178)</f>
        <v>0</v>
      </c>
      <c r="BE1178" s="67">
        <f t="shared" ref="BE1178" si="22299">IF(BE1175=1,BE1180,BE1180+BD1178)</f>
        <v>0</v>
      </c>
      <c r="BF1178" s="67">
        <f t="shared" ref="BF1178" si="22300">IF(BF1175=1,BF1180,BF1180+BE1178)</f>
        <v>0</v>
      </c>
      <c r="BG1178" s="67">
        <f t="shared" ref="BG1178" si="22301">IF(BG1175=1,BG1180,BG1180+BF1178)</f>
        <v>0</v>
      </c>
      <c r="BH1178" s="67">
        <f t="shared" ref="BH1178" si="22302">IF(BH1175=1,BH1180,BH1180+BG1178)</f>
        <v>0</v>
      </c>
      <c r="BI1178" s="67">
        <f t="shared" ref="BI1178" si="22303">IF(BI1175=1,BI1180,BI1180+BH1178)</f>
        <v>0</v>
      </c>
      <c r="BJ1178" s="67">
        <f t="shared" ref="BJ1178" si="22304">IF(BJ1175=1,BJ1180,BJ1180+BI1178)</f>
        <v>0</v>
      </c>
      <c r="BK1178" s="67">
        <f t="shared" ref="BK1178" si="22305">IF(BK1175=1,BK1180,BK1180+BJ1178)</f>
        <v>0</v>
      </c>
      <c r="BL1178" s="67">
        <f t="shared" ref="BL1178" si="22306">IF(BL1175=1,BL1180,BL1180+BK1178)</f>
        <v>0</v>
      </c>
      <c r="BM1178" s="67">
        <f t="shared" ref="BM1178" si="22307">IF(BM1175=1,BM1180,BM1180+BL1178)</f>
        <v>0</v>
      </c>
      <c r="BN1178" s="362"/>
      <c r="BO1178" s="364"/>
      <c r="BP1178" s="366"/>
      <c r="BQ1178" s="366"/>
      <c r="BR1178" s="106"/>
      <c r="BS1178" s="106"/>
      <c r="BT1178" s="106"/>
      <c r="BU1178" s="106"/>
      <c r="BV1178" s="106"/>
      <c r="BW1178" s="106"/>
      <c r="BX1178" s="106"/>
      <c r="BY1178" s="106"/>
      <c r="BZ1178" s="106"/>
      <c r="CA1178" s="106"/>
      <c r="CB1178" s="106"/>
      <c r="CC1178" s="106"/>
      <c r="CD1178" s="106"/>
      <c r="CE1178" s="106"/>
      <c r="CF1178" s="106"/>
      <c r="CG1178" s="106"/>
    </row>
    <row r="1179" spans="1:85" s="245" customFormat="1" ht="29" x14ac:dyDescent="0.35">
      <c r="A1179" s="243"/>
      <c r="B1179" s="128"/>
      <c r="C1179" s="80"/>
      <c r="D1179" s="80"/>
      <c r="E1179" s="80"/>
      <c r="F1179" s="80"/>
      <c r="G1179" s="80"/>
      <c r="H1179" s="80"/>
      <c r="I1179" s="80"/>
      <c r="J1179" s="80"/>
      <c r="K1179" s="80"/>
      <c r="L1179" s="80"/>
      <c r="M1179" s="64"/>
      <c r="N1179" s="7"/>
      <c r="O1179" s="192"/>
      <c r="P1179" s="106"/>
      <c r="Q1179" s="63" t="s">
        <v>160</v>
      </c>
      <c r="R1179" s="68">
        <f t="shared" ref="R1179:BM1179" si="22308">1720/12*R1172</f>
        <v>0</v>
      </c>
      <c r="S1179" s="68">
        <f t="shared" si="22308"/>
        <v>0</v>
      </c>
      <c r="T1179" s="68">
        <f t="shared" si="22308"/>
        <v>0</v>
      </c>
      <c r="U1179" s="68">
        <f t="shared" si="22308"/>
        <v>0</v>
      </c>
      <c r="V1179" s="68">
        <f t="shared" si="22308"/>
        <v>0</v>
      </c>
      <c r="W1179" s="68">
        <f t="shared" si="22308"/>
        <v>0</v>
      </c>
      <c r="X1179" s="68">
        <f t="shared" si="22308"/>
        <v>0</v>
      </c>
      <c r="Y1179" s="68">
        <f t="shared" si="22308"/>
        <v>0</v>
      </c>
      <c r="Z1179" s="68">
        <f t="shared" si="22308"/>
        <v>0</v>
      </c>
      <c r="AA1179" s="68">
        <f t="shared" si="22308"/>
        <v>0</v>
      </c>
      <c r="AB1179" s="68">
        <f t="shared" si="22308"/>
        <v>0</v>
      </c>
      <c r="AC1179" s="68">
        <f t="shared" si="22308"/>
        <v>0</v>
      </c>
      <c r="AD1179" s="68">
        <f t="shared" si="22308"/>
        <v>0</v>
      </c>
      <c r="AE1179" s="68">
        <f t="shared" si="22308"/>
        <v>0</v>
      </c>
      <c r="AF1179" s="68">
        <f t="shared" si="22308"/>
        <v>0</v>
      </c>
      <c r="AG1179" s="68">
        <f t="shared" si="22308"/>
        <v>0</v>
      </c>
      <c r="AH1179" s="68">
        <f t="shared" si="22308"/>
        <v>0</v>
      </c>
      <c r="AI1179" s="68">
        <f t="shared" si="22308"/>
        <v>0</v>
      </c>
      <c r="AJ1179" s="68">
        <f t="shared" si="22308"/>
        <v>0</v>
      </c>
      <c r="AK1179" s="68">
        <f t="shared" si="22308"/>
        <v>0</v>
      </c>
      <c r="AL1179" s="68">
        <f t="shared" si="22308"/>
        <v>0</v>
      </c>
      <c r="AM1179" s="68">
        <f t="shared" si="22308"/>
        <v>0</v>
      </c>
      <c r="AN1179" s="68">
        <f t="shared" si="22308"/>
        <v>0</v>
      </c>
      <c r="AO1179" s="68">
        <f t="shared" si="22308"/>
        <v>0</v>
      </c>
      <c r="AP1179" s="68">
        <f t="shared" si="22308"/>
        <v>0</v>
      </c>
      <c r="AQ1179" s="68">
        <f t="shared" si="22308"/>
        <v>0</v>
      </c>
      <c r="AR1179" s="68">
        <f t="shared" si="22308"/>
        <v>0</v>
      </c>
      <c r="AS1179" s="68">
        <f t="shared" si="22308"/>
        <v>0</v>
      </c>
      <c r="AT1179" s="68">
        <f t="shared" si="22308"/>
        <v>0</v>
      </c>
      <c r="AU1179" s="68">
        <f t="shared" si="22308"/>
        <v>0</v>
      </c>
      <c r="AV1179" s="68">
        <f t="shared" si="22308"/>
        <v>0</v>
      </c>
      <c r="AW1179" s="68">
        <f t="shared" si="22308"/>
        <v>0</v>
      </c>
      <c r="AX1179" s="68">
        <f t="shared" si="22308"/>
        <v>0</v>
      </c>
      <c r="AY1179" s="68">
        <f t="shared" si="22308"/>
        <v>0</v>
      </c>
      <c r="AZ1179" s="68">
        <f t="shared" si="22308"/>
        <v>0</v>
      </c>
      <c r="BA1179" s="68">
        <f t="shared" si="22308"/>
        <v>0</v>
      </c>
      <c r="BB1179" s="68">
        <f t="shared" si="22308"/>
        <v>0</v>
      </c>
      <c r="BC1179" s="68">
        <f t="shared" si="22308"/>
        <v>0</v>
      </c>
      <c r="BD1179" s="68">
        <f t="shared" si="22308"/>
        <v>0</v>
      </c>
      <c r="BE1179" s="68">
        <f t="shared" si="22308"/>
        <v>0</v>
      </c>
      <c r="BF1179" s="68">
        <f t="shared" si="22308"/>
        <v>0</v>
      </c>
      <c r="BG1179" s="68">
        <f t="shared" si="22308"/>
        <v>0</v>
      </c>
      <c r="BH1179" s="68">
        <f t="shared" si="22308"/>
        <v>0</v>
      </c>
      <c r="BI1179" s="68">
        <f t="shared" si="22308"/>
        <v>0</v>
      </c>
      <c r="BJ1179" s="68">
        <f t="shared" si="22308"/>
        <v>0</v>
      </c>
      <c r="BK1179" s="68">
        <f t="shared" si="22308"/>
        <v>0</v>
      </c>
      <c r="BL1179" s="68">
        <f t="shared" si="22308"/>
        <v>0</v>
      </c>
      <c r="BM1179" s="68">
        <f t="shared" si="22308"/>
        <v>0</v>
      </c>
      <c r="BN1179" s="362"/>
      <c r="BO1179" s="364"/>
      <c r="BP1179" s="366"/>
      <c r="BQ1179" s="366"/>
      <c r="BR1179" s="106"/>
      <c r="BS1179" s="106"/>
      <c r="BT1179" s="106"/>
      <c r="BU1179" s="106"/>
      <c r="BV1179" s="106"/>
      <c r="BW1179" s="106"/>
      <c r="BX1179" s="106"/>
      <c r="BY1179" s="106"/>
      <c r="BZ1179" s="106"/>
      <c r="CA1179" s="106"/>
      <c r="CB1179" s="106"/>
      <c r="CC1179" s="106"/>
      <c r="CD1179" s="106"/>
      <c r="CE1179" s="106"/>
      <c r="CF1179" s="106"/>
      <c r="CG1179" s="106"/>
    </row>
    <row r="1180" spans="1:85" s="245" customFormat="1" ht="29" x14ac:dyDescent="0.35">
      <c r="A1180" s="243"/>
      <c r="B1180" s="128"/>
      <c r="C1180" s="80"/>
      <c r="D1180" s="80"/>
      <c r="E1180" s="80"/>
      <c r="F1180" s="80"/>
      <c r="G1180" s="80"/>
      <c r="H1180" s="80"/>
      <c r="I1180" s="80"/>
      <c r="J1180" s="80"/>
      <c r="K1180" s="80"/>
      <c r="L1180" s="80"/>
      <c r="M1180" s="64"/>
      <c r="N1180" s="7"/>
      <c r="O1180" s="192"/>
      <c r="P1180" s="106"/>
      <c r="Q1180" s="63" t="s">
        <v>144</v>
      </c>
      <c r="R1180" s="68">
        <f>FLOOR(IF(OR(R1175=0,R1175=1),IF(R1173&gt;=R1179,R1179,R1173)+0.00000001,IF(R1177&gt;=R1176,R1176,R1177))+0.00000001,1)</f>
        <v>0</v>
      </c>
      <c r="S1180" s="68">
        <f t="shared" ref="S1180" si="22309">FLOOR(IF(OR(S1175=0,S1175=1),IF(S1179&gt;S1176,S1176,IF(S1173&gt;=S1179,S1179,S1173)+0.00000001),IF(S1177&gt;=S1176,S1176-R1178,S1177-R1178)+0.00000001),1)</f>
        <v>0</v>
      </c>
      <c r="T1180" s="68">
        <f t="shared" ref="T1180" si="22310">FLOOR(IF(OR(T1175=0,T1175=1),IF(T1179&gt;T1176,T1176,IF(T1173&gt;=T1179,T1179,T1173)+0.00000001),IF(T1177&gt;=T1176,T1176-S1178,T1177-S1178)+0.00000001),1)</f>
        <v>0</v>
      </c>
      <c r="U1180" s="68">
        <f t="shared" ref="U1180" si="22311">FLOOR(IF(OR(U1175=0,U1175=1),IF(U1179&gt;U1176,U1176,IF(U1173&gt;=U1179,U1179,U1173)+0.00000001),IF(U1177&gt;=U1176,U1176-T1178,U1177-T1178)+0.00000001),1)</f>
        <v>0</v>
      </c>
      <c r="V1180" s="68">
        <f t="shared" ref="V1180" si="22312">FLOOR(IF(OR(V1175=0,V1175=1),IF(V1179&gt;V1176,V1176,IF(V1173&gt;=V1179,V1179,V1173)+0.00000001),IF(V1177&gt;=V1176,V1176-U1178,V1177-U1178)+0.00000001),1)</f>
        <v>0</v>
      </c>
      <c r="W1180" s="68">
        <f t="shared" ref="W1180" si="22313">FLOOR(IF(OR(W1175=0,W1175=1),IF(W1179&gt;W1176,W1176,IF(W1173&gt;=W1179,W1179,W1173)+0.00000001),IF(W1177&gt;=W1176,W1176-V1178,W1177-V1178)+0.00000001),1)</f>
        <v>0</v>
      </c>
      <c r="X1180" s="68">
        <f t="shared" ref="X1180" si="22314">FLOOR(IF(OR(X1175=0,X1175=1),IF(X1179&gt;X1176,X1176,IF(X1173&gt;=X1179,X1179,X1173)+0.00000001),IF(X1177&gt;=X1176,X1176-W1178,X1177-W1178)+0.00000001),1)</f>
        <v>0</v>
      </c>
      <c r="Y1180" s="68">
        <f t="shared" ref="Y1180" si="22315">FLOOR(IF(OR(Y1175=0,Y1175=1),IF(Y1179&gt;Y1176,Y1176,IF(Y1173&gt;=Y1179,Y1179,Y1173)+0.00000001),IF(Y1177&gt;=Y1176,Y1176-X1178,Y1177-X1178)+0.00000001),1)</f>
        <v>0</v>
      </c>
      <c r="Z1180" s="68">
        <f t="shared" ref="Z1180" si="22316">FLOOR(IF(OR(Z1175=0,Z1175=1),IF(Z1179&gt;Z1176,Z1176,IF(Z1173&gt;=Z1179,Z1179,Z1173)+0.00000001),IF(Z1177&gt;=Z1176,Z1176-Y1178,Z1177-Y1178)+0.00000001),1)</f>
        <v>0</v>
      </c>
      <c r="AA1180" s="68">
        <f t="shared" ref="AA1180" si="22317">FLOOR(IF(OR(AA1175=0,AA1175=1),IF(AA1179&gt;AA1176,AA1176,IF(AA1173&gt;=AA1179,AA1179,AA1173)+0.00000001),IF(AA1177&gt;=AA1176,AA1176-Z1178,AA1177-Z1178)+0.00000001),1)</f>
        <v>0</v>
      </c>
      <c r="AB1180" s="68">
        <f t="shared" ref="AB1180" si="22318">FLOOR(IF(OR(AB1175=0,AB1175=1),IF(AB1179&gt;AB1176,AB1176,IF(AB1173&gt;=AB1179,AB1179,AB1173)+0.00000001),IF(AB1177&gt;=AB1176,AB1176-AA1178,AB1177-AA1178)+0.00000001),1)</f>
        <v>0</v>
      </c>
      <c r="AC1180" s="68">
        <f t="shared" ref="AC1180" si="22319">FLOOR(IF(OR(AC1175=0,AC1175=1),IF(AC1179&gt;AC1176,AC1176,IF(AC1173&gt;=AC1179,AC1179,AC1173)+0.00000001),IF(AC1177&gt;=AC1176,AC1176-AB1178,AC1177-AB1178)+0.00000001),1)</f>
        <v>0</v>
      </c>
      <c r="AD1180" s="68">
        <f t="shared" ref="AD1180" si="22320">FLOOR(IF(OR(AD1175=0,AD1175=1),IF(AD1179&gt;AD1176,AD1176,IF(AD1173&gt;=AD1179,AD1179,AD1173)+0.00000001),IF(AD1177&gt;=AD1176,AD1176-AC1178,AD1177-AC1178)+0.00000001),1)</f>
        <v>0</v>
      </c>
      <c r="AE1180" s="68">
        <f t="shared" ref="AE1180" si="22321">FLOOR(IF(OR(AE1175=0,AE1175=1),IF(AE1179&gt;AE1176,AE1176,IF(AE1173&gt;=AE1179,AE1179,AE1173)+0.00000001),IF(AE1177&gt;=AE1176,AE1176-AD1178,AE1177-AD1178)+0.00000001),1)</f>
        <v>0</v>
      </c>
      <c r="AF1180" s="68">
        <f t="shared" ref="AF1180" si="22322">FLOOR(IF(OR(AF1175=0,AF1175=1),IF(AF1179&gt;AF1176,AF1176,IF(AF1173&gt;=AF1179,AF1179,AF1173)+0.00000001),IF(AF1177&gt;=AF1176,AF1176-AE1178,AF1177-AE1178)+0.00000001),1)</f>
        <v>0</v>
      </c>
      <c r="AG1180" s="68">
        <f t="shared" ref="AG1180" si="22323">FLOOR(IF(OR(AG1175=0,AG1175=1),IF(AG1179&gt;AG1176,AG1176,IF(AG1173&gt;=AG1179,AG1179,AG1173)+0.00000001),IF(AG1177&gt;=AG1176,AG1176-AF1178,AG1177-AF1178)+0.00000001),1)</f>
        <v>0</v>
      </c>
      <c r="AH1180" s="68">
        <f t="shared" ref="AH1180" si="22324">FLOOR(IF(OR(AH1175=0,AH1175=1),IF(AH1179&gt;AH1176,AH1176,IF(AH1173&gt;=AH1179,AH1179,AH1173)+0.00000001),IF(AH1177&gt;=AH1176,AH1176-AG1178,AH1177-AG1178)+0.00000001),1)</f>
        <v>0</v>
      </c>
      <c r="AI1180" s="68">
        <f t="shared" ref="AI1180" si="22325">FLOOR(IF(OR(AI1175=0,AI1175=1),IF(AI1179&gt;AI1176,AI1176,IF(AI1173&gt;=AI1179,AI1179,AI1173)+0.00000001),IF(AI1177&gt;=AI1176,AI1176-AH1178,AI1177-AH1178)+0.00000001),1)</f>
        <v>0</v>
      </c>
      <c r="AJ1180" s="68">
        <f t="shared" ref="AJ1180" si="22326">FLOOR(IF(OR(AJ1175=0,AJ1175=1),IF(AJ1179&gt;AJ1176,AJ1176,IF(AJ1173&gt;=AJ1179,AJ1179,AJ1173)+0.00000001),IF(AJ1177&gt;=AJ1176,AJ1176-AI1178,AJ1177-AI1178)+0.00000001),1)</f>
        <v>0</v>
      </c>
      <c r="AK1180" s="68">
        <f t="shared" ref="AK1180" si="22327">FLOOR(IF(OR(AK1175=0,AK1175=1),IF(AK1179&gt;AK1176,AK1176,IF(AK1173&gt;=AK1179,AK1179,AK1173)+0.00000001),IF(AK1177&gt;=AK1176,AK1176-AJ1178,AK1177-AJ1178)+0.00000001),1)</f>
        <v>0</v>
      </c>
      <c r="AL1180" s="68">
        <f t="shared" ref="AL1180" si="22328">FLOOR(IF(OR(AL1175=0,AL1175=1),IF(AL1179&gt;AL1176,AL1176,IF(AL1173&gt;=AL1179,AL1179,AL1173)+0.00000001),IF(AL1177&gt;=AL1176,AL1176-AK1178,AL1177-AK1178)+0.00000001),1)</f>
        <v>0</v>
      </c>
      <c r="AM1180" s="68">
        <f t="shared" ref="AM1180" si="22329">FLOOR(IF(OR(AM1175=0,AM1175=1),IF(AM1179&gt;AM1176,AM1176,IF(AM1173&gt;=AM1179,AM1179,AM1173)+0.00000001),IF(AM1177&gt;=AM1176,AM1176-AL1178,AM1177-AL1178)+0.00000001),1)</f>
        <v>0</v>
      </c>
      <c r="AN1180" s="68">
        <f t="shared" ref="AN1180" si="22330">FLOOR(IF(OR(AN1175=0,AN1175=1),IF(AN1179&gt;AN1176,AN1176,IF(AN1173&gt;=AN1179,AN1179,AN1173)+0.00000001),IF(AN1177&gt;=AN1176,AN1176-AM1178,AN1177-AM1178)+0.00000001),1)</f>
        <v>0</v>
      </c>
      <c r="AO1180" s="68">
        <f t="shared" ref="AO1180" si="22331">FLOOR(IF(OR(AO1175=0,AO1175=1),IF(AO1179&gt;AO1176,AO1176,IF(AO1173&gt;=AO1179,AO1179,AO1173)+0.00000001),IF(AO1177&gt;=AO1176,AO1176-AN1178,AO1177-AN1178)+0.00000001),1)</f>
        <v>0</v>
      </c>
      <c r="AP1180" s="68">
        <f t="shared" ref="AP1180" si="22332">FLOOR(IF(OR(AP1175=0,AP1175=1),IF(AP1179&gt;AP1176,AP1176,IF(AP1173&gt;=AP1179,AP1179,AP1173)+0.00000001),IF(AP1177&gt;=AP1176,AP1176-AO1178,AP1177-AO1178)+0.00000001),1)</f>
        <v>0</v>
      </c>
      <c r="AQ1180" s="68">
        <f t="shared" ref="AQ1180" si="22333">FLOOR(IF(OR(AQ1175=0,AQ1175=1),IF(AQ1179&gt;AQ1176,AQ1176,IF(AQ1173&gt;=AQ1179,AQ1179,AQ1173)+0.00000001),IF(AQ1177&gt;=AQ1176,AQ1176-AP1178,AQ1177-AP1178)+0.00000001),1)</f>
        <v>0</v>
      </c>
      <c r="AR1180" s="68">
        <f t="shared" ref="AR1180" si="22334">FLOOR(IF(OR(AR1175=0,AR1175=1),IF(AR1179&gt;AR1176,AR1176,IF(AR1173&gt;=AR1179,AR1179,AR1173)+0.00000001),IF(AR1177&gt;=AR1176,AR1176-AQ1178,AR1177-AQ1178)+0.00000001),1)</f>
        <v>0</v>
      </c>
      <c r="AS1180" s="68">
        <f t="shared" ref="AS1180" si="22335">FLOOR(IF(OR(AS1175=0,AS1175=1),IF(AS1179&gt;AS1176,AS1176,IF(AS1173&gt;=AS1179,AS1179,AS1173)+0.00000001),IF(AS1177&gt;=AS1176,AS1176-AR1178,AS1177-AR1178)+0.00000001),1)</f>
        <v>0</v>
      </c>
      <c r="AT1180" s="68">
        <f t="shared" ref="AT1180" si="22336">FLOOR(IF(OR(AT1175=0,AT1175=1),IF(AT1179&gt;AT1176,AT1176,IF(AT1173&gt;=AT1179,AT1179,AT1173)+0.00000001),IF(AT1177&gt;=AT1176,AT1176-AS1178,AT1177-AS1178)+0.00000001),1)</f>
        <v>0</v>
      </c>
      <c r="AU1180" s="68">
        <f t="shared" ref="AU1180" si="22337">FLOOR(IF(OR(AU1175=0,AU1175=1),IF(AU1179&gt;AU1176,AU1176,IF(AU1173&gt;=AU1179,AU1179,AU1173)+0.00000001),IF(AU1177&gt;=AU1176,AU1176-AT1178,AU1177-AT1178)+0.00000001),1)</f>
        <v>0</v>
      </c>
      <c r="AV1180" s="68">
        <f t="shared" ref="AV1180" si="22338">FLOOR(IF(OR(AV1175=0,AV1175=1),IF(AV1179&gt;AV1176,AV1176,IF(AV1173&gt;=AV1179,AV1179,AV1173)+0.00000001),IF(AV1177&gt;=AV1176,AV1176-AU1178,AV1177-AU1178)+0.00000001),1)</f>
        <v>0</v>
      </c>
      <c r="AW1180" s="68">
        <f t="shared" ref="AW1180" si="22339">FLOOR(IF(OR(AW1175=0,AW1175=1),IF(AW1179&gt;AW1176,AW1176,IF(AW1173&gt;=AW1179,AW1179,AW1173)+0.00000001),IF(AW1177&gt;=AW1176,AW1176-AV1178,AW1177-AV1178)+0.00000001),1)</f>
        <v>0</v>
      </c>
      <c r="AX1180" s="68">
        <f t="shared" ref="AX1180" si="22340">FLOOR(IF(OR(AX1175=0,AX1175=1),IF(AX1179&gt;AX1176,AX1176,IF(AX1173&gt;=AX1179,AX1179,AX1173)+0.00000001),IF(AX1177&gt;=AX1176,AX1176-AW1178,AX1177-AW1178)+0.00000001),1)</f>
        <v>0</v>
      </c>
      <c r="AY1180" s="68">
        <f t="shared" ref="AY1180" si="22341">FLOOR(IF(OR(AY1175=0,AY1175=1),IF(AY1179&gt;AY1176,AY1176,IF(AY1173&gt;=AY1179,AY1179,AY1173)+0.00000001),IF(AY1177&gt;=AY1176,AY1176-AX1178,AY1177-AX1178)+0.00000001),1)</f>
        <v>0</v>
      </c>
      <c r="AZ1180" s="68">
        <f t="shared" ref="AZ1180" si="22342">FLOOR(IF(OR(AZ1175=0,AZ1175=1),IF(AZ1179&gt;AZ1176,AZ1176,IF(AZ1173&gt;=AZ1179,AZ1179,AZ1173)+0.00000001),IF(AZ1177&gt;=AZ1176,AZ1176-AY1178,AZ1177-AY1178)+0.00000001),1)</f>
        <v>0</v>
      </c>
      <c r="BA1180" s="68">
        <f t="shared" ref="BA1180" si="22343">FLOOR(IF(OR(BA1175=0,BA1175=1),IF(BA1179&gt;BA1176,BA1176,IF(BA1173&gt;=BA1179,BA1179,BA1173)+0.00000001),IF(BA1177&gt;=BA1176,BA1176-AZ1178,BA1177-AZ1178)+0.00000001),1)</f>
        <v>0</v>
      </c>
      <c r="BB1180" s="68">
        <f t="shared" ref="BB1180" si="22344">FLOOR(IF(OR(BB1175=0,BB1175=1),IF(BB1179&gt;BB1176,BB1176,IF(BB1173&gt;=BB1179,BB1179,BB1173)+0.00000001),IF(BB1177&gt;=BB1176,BB1176-BA1178,BB1177-BA1178)+0.00000001),1)</f>
        <v>0</v>
      </c>
      <c r="BC1180" s="68">
        <f t="shared" ref="BC1180" si="22345">FLOOR(IF(OR(BC1175=0,BC1175=1),IF(BC1179&gt;BC1176,BC1176,IF(BC1173&gt;=BC1179,BC1179,BC1173)+0.00000001),IF(BC1177&gt;=BC1176,BC1176-BB1178,BC1177-BB1178)+0.00000001),1)</f>
        <v>0</v>
      </c>
      <c r="BD1180" s="68">
        <f t="shared" ref="BD1180" si="22346">FLOOR(IF(OR(BD1175=0,BD1175=1),IF(BD1179&gt;BD1176,BD1176,IF(BD1173&gt;=BD1179,BD1179,BD1173)+0.00000001),IF(BD1177&gt;=BD1176,BD1176-BC1178,BD1177-BC1178)+0.00000001),1)</f>
        <v>0</v>
      </c>
      <c r="BE1180" s="68">
        <f t="shared" ref="BE1180" si="22347">FLOOR(IF(OR(BE1175=0,BE1175=1),IF(BE1179&gt;BE1176,BE1176,IF(BE1173&gt;=BE1179,BE1179,BE1173)+0.00000001),IF(BE1177&gt;=BE1176,BE1176-BD1178,BE1177-BD1178)+0.00000001),1)</f>
        <v>0</v>
      </c>
      <c r="BF1180" s="68">
        <f t="shared" ref="BF1180" si="22348">FLOOR(IF(OR(BF1175=0,BF1175=1),IF(BF1179&gt;BF1176,BF1176,IF(BF1173&gt;=BF1179,BF1179,BF1173)+0.00000001),IF(BF1177&gt;=BF1176,BF1176-BE1178,BF1177-BE1178)+0.00000001),1)</f>
        <v>0</v>
      </c>
      <c r="BG1180" s="68">
        <f t="shared" ref="BG1180" si="22349">FLOOR(IF(OR(BG1175=0,BG1175=1),IF(BG1179&gt;BG1176,BG1176,IF(BG1173&gt;=BG1179,BG1179,BG1173)+0.00000001),IF(BG1177&gt;=BG1176,BG1176-BF1178,BG1177-BF1178)+0.00000001),1)</f>
        <v>0</v>
      </c>
      <c r="BH1180" s="68">
        <f t="shared" ref="BH1180" si="22350">FLOOR(IF(OR(BH1175=0,BH1175=1),IF(BH1179&gt;BH1176,BH1176,IF(BH1173&gt;=BH1179,BH1179,BH1173)+0.00000001),IF(BH1177&gt;=BH1176,BH1176-BG1178,BH1177-BG1178)+0.00000001),1)</f>
        <v>0</v>
      </c>
      <c r="BI1180" s="68">
        <f t="shared" ref="BI1180" si="22351">FLOOR(IF(OR(BI1175=0,BI1175=1),IF(BI1179&gt;BI1176,BI1176,IF(BI1173&gt;=BI1179,BI1179,BI1173)+0.00000001),IF(BI1177&gt;=BI1176,BI1176-BH1178,BI1177-BH1178)+0.00000001),1)</f>
        <v>0</v>
      </c>
      <c r="BJ1180" s="68">
        <f t="shared" ref="BJ1180" si="22352">FLOOR(IF(OR(BJ1175=0,BJ1175=1),IF(BJ1179&gt;BJ1176,BJ1176,IF(BJ1173&gt;=BJ1179,BJ1179,BJ1173)+0.00000001),IF(BJ1177&gt;=BJ1176,BJ1176-BI1178,BJ1177-BI1178)+0.00000001),1)</f>
        <v>0</v>
      </c>
      <c r="BK1180" s="68">
        <f t="shared" ref="BK1180" si="22353">FLOOR(IF(OR(BK1175=0,BK1175=1),IF(BK1179&gt;BK1176,BK1176,IF(BK1173&gt;=BK1179,BK1179,BK1173)+0.00000001),IF(BK1177&gt;=BK1176,BK1176-BJ1178,BK1177-BJ1178)+0.00000001),1)</f>
        <v>0</v>
      </c>
      <c r="BL1180" s="68">
        <f t="shared" ref="BL1180" si="22354">FLOOR(IF(OR(BL1175=0,BL1175=1),IF(BL1179&gt;BL1176,BL1176,IF(BL1173&gt;=BL1179,BL1179,BL1173)+0.00000001),IF(BL1177&gt;=BL1176,BL1176-BK1178,BL1177-BK1178)+0.00000001),1)</f>
        <v>0</v>
      </c>
      <c r="BM1180" s="68">
        <f t="shared" ref="BM1180" si="22355">FLOOR(IF(OR(BM1175=0,BM1175=1),IF(BM1179&gt;BM1176,BM1176,IF(BM1173&gt;=BM1179,BM1179,BM1173)+0.00000001),IF(BM1177&gt;=BM1176,BM1176-BL1178,BM1177-BL1178)+0.00000001),1)</f>
        <v>0</v>
      </c>
      <c r="BN1180" s="362"/>
      <c r="BO1180" s="364"/>
      <c r="BP1180" s="366"/>
      <c r="BQ1180" s="366"/>
      <c r="BR1180" s="106"/>
      <c r="BS1180" s="106"/>
      <c r="BT1180" s="106"/>
      <c r="BU1180" s="106"/>
      <c r="BV1180" s="106"/>
      <c r="BW1180" s="106"/>
      <c r="BX1180" s="106"/>
      <c r="BY1180" s="106"/>
      <c r="BZ1180" s="106"/>
      <c r="CA1180" s="106"/>
      <c r="CB1180" s="106"/>
      <c r="CC1180" s="106"/>
      <c r="CD1180" s="106"/>
      <c r="CE1180" s="106"/>
      <c r="CF1180" s="106"/>
      <c r="CG1180" s="106"/>
    </row>
    <row r="1181" spans="1:85" s="245" customFormat="1" ht="25.4" customHeight="1" thickBot="1" x14ac:dyDescent="0.4">
      <c r="A1181" s="243"/>
      <c r="B1181" s="129"/>
      <c r="C1181" s="69"/>
      <c r="D1181" s="69"/>
      <c r="E1181" s="69"/>
      <c r="F1181" s="69"/>
      <c r="G1181" s="69"/>
      <c r="H1181" s="69"/>
      <c r="I1181" s="69"/>
      <c r="J1181" s="69"/>
      <c r="K1181" s="69"/>
      <c r="L1181" s="69"/>
      <c r="M1181" s="70"/>
      <c r="N1181" s="7"/>
      <c r="O1181" s="193"/>
      <c r="P1181" s="106"/>
      <c r="Q1181" s="216" t="s">
        <v>145</v>
      </c>
      <c r="R1181" s="72">
        <f>IF($J1172="Ano",R1180*'Podpůrná data'!$B$5,R1180*'Podpůrná data'!$B$3)</f>
        <v>0</v>
      </c>
      <c r="S1181" s="72">
        <f>IF($J1172="Ano",S1180*'Podpůrná data'!$B$5,S1180*'Podpůrná data'!$B$3)</f>
        <v>0</v>
      </c>
      <c r="T1181" s="72">
        <f>IF($J1172="Ano",T1180*'Podpůrná data'!$B$5,T1180*'Podpůrná data'!$B$3)</f>
        <v>0</v>
      </c>
      <c r="U1181" s="72">
        <f>IF($J1172="Ano",U1180*'Podpůrná data'!$B$5,U1180*'Podpůrná data'!$B$3)</f>
        <v>0</v>
      </c>
      <c r="V1181" s="72">
        <f>IF($J1172="Ano",V1180*'Podpůrná data'!$B$5,V1180*'Podpůrná data'!$B$3)</f>
        <v>0</v>
      </c>
      <c r="W1181" s="72">
        <f>IF($J1172="Ano",W1180*'Podpůrná data'!$B$5,W1180*'Podpůrná data'!$B$3)</f>
        <v>0</v>
      </c>
      <c r="X1181" s="72">
        <f>IF($J1172="Ano",X1180*'Podpůrná data'!$B$5,X1180*'Podpůrná data'!$B$3)</f>
        <v>0</v>
      </c>
      <c r="Y1181" s="72">
        <f>IF($J1172="Ano",Y1180*'Podpůrná data'!$B$5,Y1180*'Podpůrná data'!$B$3)</f>
        <v>0</v>
      </c>
      <c r="Z1181" s="72">
        <f>IF($J1172="Ano",Z1180*'Podpůrná data'!$B$5,Z1180*'Podpůrná data'!$B$3)</f>
        <v>0</v>
      </c>
      <c r="AA1181" s="72">
        <f>IF($J1172="Ano",AA1180*'Podpůrná data'!$B$5,AA1180*'Podpůrná data'!$B$3)</f>
        <v>0</v>
      </c>
      <c r="AB1181" s="72">
        <f>IF($J1172="Ano",AB1180*'Podpůrná data'!$B$5,AB1180*'Podpůrná data'!$B$3)</f>
        <v>0</v>
      </c>
      <c r="AC1181" s="72">
        <f>IF($J1172="Ano",AC1180*'Podpůrná data'!$B$5,AC1180*'Podpůrná data'!$B$3)</f>
        <v>0</v>
      </c>
      <c r="AD1181" s="72">
        <f>IF($J1172="Ano",AD1180*'Podpůrná data'!$B$5,AD1180*'Podpůrná data'!$B$3)</f>
        <v>0</v>
      </c>
      <c r="AE1181" s="72">
        <f>IF($J1172="Ano",AE1180*'Podpůrná data'!$B$5,AE1180*'Podpůrná data'!$B$3)</f>
        <v>0</v>
      </c>
      <c r="AF1181" s="72">
        <f>IF($J1172="Ano",AF1180*'Podpůrná data'!$B$5,AF1180*'Podpůrná data'!$B$3)</f>
        <v>0</v>
      </c>
      <c r="AG1181" s="72">
        <f>IF($J1172="Ano",AG1180*'Podpůrná data'!$B$5,AG1180*'Podpůrná data'!$B$3)</f>
        <v>0</v>
      </c>
      <c r="AH1181" s="72">
        <f>IF($J1172="Ano",AH1180*'Podpůrná data'!$B$5,AH1180*'Podpůrná data'!$B$3)</f>
        <v>0</v>
      </c>
      <c r="AI1181" s="72">
        <f>IF($J1172="Ano",AI1180*'Podpůrná data'!$B$5,AI1180*'Podpůrná data'!$B$3)</f>
        <v>0</v>
      </c>
      <c r="AJ1181" s="72">
        <f>IF($J1172="Ano",AJ1180*'Podpůrná data'!$B$5,AJ1180*'Podpůrná data'!$B$3)</f>
        <v>0</v>
      </c>
      <c r="AK1181" s="72">
        <f>IF($J1172="Ano",AK1180*'Podpůrná data'!$B$5,AK1180*'Podpůrná data'!$B$3)</f>
        <v>0</v>
      </c>
      <c r="AL1181" s="72">
        <f>IF($J1172="Ano",AL1180*'Podpůrná data'!$B$5,AL1180*'Podpůrná data'!$B$3)</f>
        <v>0</v>
      </c>
      <c r="AM1181" s="72">
        <f>IF($J1172="Ano",AM1180*'Podpůrná data'!$B$5,AM1180*'Podpůrná data'!$B$3)</f>
        <v>0</v>
      </c>
      <c r="AN1181" s="72">
        <f>IF($J1172="Ano",AN1180*'Podpůrná data'!$B$5,AN1180*'Podpůrná data'!$B$3)</f>
        <v>0</v>
      </c>
      <c r="AO1181" s="72">
        <f>IF($J1172="Ano",AO1180*'Podpůrná data'!$B$5,AO1180*'Podpůrná data'!$B$3)</f>
        <v>0</v>
      </c>
      <c r="AP1181" s="72">
        <f>IF($J1172="Ano",AP1180*'Podpůrná data'!$B$5,AP1180*'Podpůrná data'!$B$3)</f>
        <v>0</v>
      </c>
      <c r="AQ1181" s="72">
        <f>IF($J1172="Ano",AQ1180*'Podpůrná data'!$B$5,AQ1180*'Podpůrná data'!$B$3)</f>
        <v>0</v>
      </c>
      <c r="AR1181" s="72">
        <f>IF($J1172="Ano",AR1180*'Podpůrná data'!$B$5,AR1180*'Podpůrná data'!$B$3)</f>
        <v>0</v>
      </c>
      <c r="AS1181" s="72">
        <f>IF($J1172="Ano",AS1180*'Podpůrná data'!$B$5,AS1180*'Podpůrná data'!$B$3)</f>
        <v>0</v>
      </c>
      <c r="AT1181" s="72">
        <f>IF($J1172="Ano",AT1180*'Podpůrná data'!$B$5,AT1180*'Podpůrná data'!$B$3)</f>
        <v>0</v>
      </c>
      <c r="AU1181" s="72">
        <f>IF($J1172="Ano",AU1180*'Podpůrná data'!$B$5,AU1180*'Podpůrná data'!$B$3)</f>
        <v>0</v>
      </c>
      <c r="AV1181" s="72">
        <f>IF($J1172="Ano",AV1180*'Podpůrná data'!$B$5,AV1180*'Podpůrná data'!$B$3)</f>
        <v>0</v>
      </c>
      <c r="AW1181" s="72">
        <f>IF($J1172="Ano",AW1180*'Podpůrná data'!$B$5,AW1180*'Podpůrná data'!$B$3)</f>
        <v>0</v>
      </c>
      <c r="AX1181" s="72">
        <f>IF($J1172="Ano",AX1180*'Podpůrná data'!$B$5,AX1180*'Podpůrná data'!$B$3)</f>
        <v>0</v>
      </c>
      <c r="AY1181" s="72">
        <f>IF($J1172="Ano",AY1180*'Podpůrná data'!$B$5,AY1180*'Podpůrná data'!$B$3)</f>
        <v>0</v>
      </c>
      <c r="AZ1181" s="72">
        <f>IF($J1172="Ano",AZ1180*'Podpůrná data'!$B$5,AZ1180*'Podpůrná data'!$B$3)</f>
        <v>0</v>
      </c>
      <c r="BA1181" s="72">
        <f>IF($J1172="Ano",BA1180*'Podpůrná data'!$B$5,BA1180*'Podpůrná data'!$B$3)</f>
        <v>0</v>
      </c>
      <c r="BB1181" s="72">
        <f>IF($J1172="Ano",BB1180*'Podpůrná data'!$B$5,BB1180*'Podpůrná data'!$B$3)</f>
        <v>0</v>
      </c>
      <c r="BC1181" s="72">
        <f>IF($J1172="Ano",BC1180*'Podpůrná data'!$B$5,BC1180*'Podpůrná data'!$B$3)</f>
        <v>0</v>
      </c>
      <c r="BD1181" s="72">
        <f>IF($J1172="Ano",BD1180*'Podpůrná data'!$B$5,BD1180*'Podpůrná data'!$B$3)</f>
        <v>0</v>
      </c>
      <c r="BE1181" s="72">
        <f>IF($J1172="Ano",BE1180*'Podpůrná data'!$B$5,BE1180*'Podpůrná data'!$B$3)</f>
        <v>0</v>
      </c>
      <c r="BF1181" s="72">
        <f>IF($J1172="Ano",BF1180*'Podpůrná data'!$B$5,BF1180*'Podpůrná data'!$B$3)</f>
        <v>0</v>
      </c>
      <c r="BG1181" s="72">
        <f>IF($J1172="Ano",BG1180*'Podpůrná data'!$B$5,BG1180*'Podpůrná data'!$B$3)</f>
        <v>0</v>
      </c>
      <c r="BH1181" s="72">
        <f>IF($J1172="Ano",BH1180*'Podpůrná data'!$B$5,BH1180*'Podpůrná data'!$B$3)</f>
        <v>0</v>
      </c>
      <c r="BI1181" s="72">
        <f>IF($J1172="Ano",BI1180*'Podpůrná data'!$B$5,BI1180*'Podpůrná data'!$B$3)</f>
        <v>0</v>
      </c>
      <c r="BJ1181" s="72">
        <f>IF($J1172="Ano",BJ1180*'Podpůrná data'!$B$5,BJ1180*'Podpůrná data'!$B$3)</f>
        <v>0</v>
      </c>
      <c r="BK1181" s="72">
        <f>IF($J1172="Ano",BK1180*'Podpůrná data'!$B$5,BK1180*'Podpůrná data'!$B$3)</f>
        <v>0</v>
      </c>
      <c r="BL1181" s="72">
        <f>IF($J1172="Ano",BL1180*'Podpůrná data'!$B$5,BL1180*'Podpůrná data'!$B$3)</f>
        <v>0</v>
      </c>
      <c r="BM1181" s="72">
        <f>IF($J1172="Ano",BM1180*'Podpůrná data'!$B$5,BM1180*'Podpůrná data'!$B$3)</f>
        <v>0</v>
      </c>
      <c r="BN1181" s="363"/>
      <c r="BO1181" s="365"/>
      <c r="BP1181" s="367"/>
      <c r="BQ1181" s="367"/>
      <c r="BR1181" s="106"/>
      <c r="BS1181" s="178">
        <f>SUMIFS($R1181:$BM1181,$R1171:$BM1171,"1. ZoR")</f>
        <v>0</v>
      </c>
      <c r="BT1181" s="178">
        <f>SUMIFS($R1181:$BM1181,$R1171:$BM1171,"2. ZoR")</f>
        <v>0</v>
      </c>
      <c r="BU1181" s="178">
        <f>SUMIFS($R1181:$BM1181,$R1171:$BM1171,"3. ZoR")</f>
        <v>0</v>
      </c>
      <c r="BV1181" s="178">
        <f>SUMIFS($R1181:$BM1181,$R1171:$BM1171,"4. ZoR")</f>
        <v>0</v>
      </c>
      <c r="BW1181" s="178">
        <f>SUMIFS($R1181:$BM1181,$R1171:$BM1171,"5. ZoR")</f>
        <v>0</v>
      </c>
      <c r="BX1181" s="178">
        <f>SUMIFS($R1181:$BM1181,$R1171:$BM1171,"6. ZoR")</f>
        <v>0</v>
      </c>
      <c r="BY1181" s="178">
        <f>SUMIFS($R1181:$BM1181,$R1171:$BM1171,"7. ZoR")</f>
        <v>0</v>
      </c>
      <c r="BZ1181" s="178">
        <f>SUMIFS($R1181:$BM1181,$R1171:$BM1171,"8. ZoR")</f>
        <v>0</v>
      </c>
      <c r="CA1181" s="178">
        <f>SUMIFS($R1181:$BM1181,$R1171:$BM1171,"9. ZoR")</f>
        <v>0</v>
      </c>
      <c r="CB1181" s="178">
        <f>SUMIFS($R1181:$BM1181,$R1171:$BM1171,"10. ZoR")</f>
        <v>0</v>
      </c>
      <c r="CC1181" s="178">
        <f>SUMIFS($R1181:$BM1181,$R1171:$BM1171,"11. ZoR")</f>
        <v>0</v>
      </c>
      <c r="CD1181" s="178">
        <f>SUMIFS($R1181:$BM1181,$R1171:$BM1171,"12. ZoR")</f>
        <v>0</v>
      </c>
      <c r="CE1181" s="178">
        <f>SUMIFS($R1181:$BM1181,$R1171:$BM1171,"13. ZoR")</f>
        <v>0</v>
      </c>
      <c r="CF1181" s="178">
        <f>SUMIFS($R1181:$BM1181,$R1171:$BM1171,"14. ZoR")</f>
        <v>0</v>
      </c>
      <c r="CG1181" s="178">
        <f>SUMIFS($R1181:$BM1181,$R1171:$BM1171,"15. ZoR")</f>
        <v>0</v>
      </c>
    </row>
    <row r="1182" spans="1:85" ht="15" hidden="1" thickBot="1" x14ac:dyDescent="0.4">
      <c r="B1182" s="105"/>
      <c r="C1182" s="130"/>
      <c r="D1182" s="130"/>
      <c r="E1182" s="130"/>
      <c r="F1182" s="130"/>
      <c r="G1182" s="130"/>
      <c r="H1182" s="105"/>
      <c r="I1182" s="105"/>
      <c r="J1182" s="105"/>
      <c r="K1182" s="105"/>
      <c r="L1182" s="105"/>
      <c r="M1182" s="105"/>
      <c r="N1182" s="7"/>
      <c r="O1182" s="105"/>
      <c r="P1182" s="105"/>
      <c r="Q1182" s="105"/>
      <c r="R1182" s="105"/>
      <c r="S1182" s="105"/>
      <c r="T1182" s="7"/>
      <c r="U1182" s="105"/>
      <c r="V1182" s="105"/>
      <c r="W1182" s="105"/>
      <c r="X1182" s="105"/>
      <c r="Y1182" s="105"/>
      <c r="Z1182" s="105"/>
      <c r="AA1182" s="105"/>
      <c r="AB1182" s="105"/>
      <c r="AC1182" s="105"/>
      <c r="AD1182" s="105"/>
      <c r="AE1182" s="105"/>
      <c r="AF1182" s="105"/>
      <c r="AG1182" s="105"/>
      <c r="AH1182" s="105"/>
      <c r="AI1182" s="105"/>
      <c r="AJ1182" s="105"/>
      <c r="AK1182" s="105"/>
      <c r="AL1182" s="105"/>
      <c r="AM1182" s="105"/>
      <c r="AN1182" s="105"/>
      <c r="AO1182" s="105"/>
      <c r="AP1182" s="105"/>
      <c r="AQ1182" s="105"/>
      <c r="AR1182" s="105"/>
      <c r="AS1182" s="105"/>
      <c r="AT1182" s="105"/>
      <c r="AU1182" s="105"/>
      <c r="AV1182" s="105"/>
      <c r="AW1182" s="105"/>
      <c r="AX1182" s="105"/>
      <c r="AY1182" s="105"/>
      <c r="AZ1182" s="105"/>
      <c r="BA1182" s="105"/>
      <c r="BB1182" s="105"/>
      <c r="BC1182" s="105"/>
      <c r="BD1182" s="105"/>
      <c r="BE1182" s="105"/>
      <c r="BF1182" s="105"/>
      <c r="BG1182" s="105"/>
      <c r="BH1182" s="105"/>
      <c r="BI1182" s="105"/>
      <c r="BJ1182" s="105"/>
      <c r="BK1182" s="105"/>
      <c r="BL1182" s="105"/>
      <c r="BM1182" s="105"/>
      <c r="BN1182" s="105"/>
      <c r="BO1182" s="105"/>
      <c r="BP1182" s="105"/>
      <c r="BQ1182" s="105"/>
      <c r="BR1182" s="105"/>
      <c r="BS1182" s="105"/>
      <c r="BT1182" s="105"/>
      <c r="BU1182" s="105"/>
      <c r="BV1182" s="105"/>
      <c r="BW1182" s="105"/>
      <c r="BX1182" s="105"/>
      <c r="BY1182" s="105"/>
      <c r="BZ1182" s="105"/>
      <c r="CA1182" s="105"/>
      <c r="CB1182" s="105"/>
      <c r="CC1182" s="105"/>
      <c r="CD1182" s="105"/>
      <c r="CE1182" s="105"/>
      <c r="CF1182" s="105"/>
      <c r="CG1182" s="105"/>
    </row>
    <row r="1183" spans="1:85" s="245" customFormat="1" ht="69.650000000000006" customHeight="1" thickBot="1" x14ac:dyDescent="0.4">
      <c r="A1183" s="249"/>
      <c r="B1183" s="120"/>
      <c r="C1183" s="360" t="s">
        <v>2</v>
      </c>
      <c r="D1183" s="121"/>
      <c r="E1183" s="131" t="s">
        <v>206</v>
      </c>
      <c r="F1183" s="131" t="s">
        <v>444</v>
      </c>
      <c r="G1183" s="131" t="s">
        <v>208</v>
      </c>
      <c r="H1183" s="122" t="s">
        <v>94</v>
      </c>
      <c r="I1183" s="122" t="s">
        <v>95</v>
      </c>
      <c r="J1183" s="122" t="s">
        <v>96</v>
      </c>
      <c r="K1183" s="122" t="s">
        <v>216</v>
      </c>
      <c r="L1183" s="122" t="s">
        <v>218</v>
      </c>
      <c r="M1183" s="138" t="s">
        <v>1</v>
      </c>
      <c r="N1183" s="7"/>
      <c r="O1183" s="124">
        <v>208002</v>
      </c>
      <c r="P1183" s="106"/>
      <c r="Q1183" s="194" t="s">
        <v>128</v>
      </c>
      <c r="R1183" s="83" t="s">
        <v>4</v>
      </c>
      <c r="S1183" s="83" t="s">
        <v>5</v>
      </c>
      <c r="T1183" s="83" t="s">
        <v>6</v>
      </c>
      <c r="U1183" s="83" t="s">
        <v>7</v>
      </c>
      <c r="V1183" s="83" t="s">
        <v>8</v>
      </c>
      <c r="W1183" s="83" t="s">
        <v>9</v>
      </c>
      <c r="X1183" s="83" t="s">
        <v>10</v>
      </c>
      <c r="Y1183" s="83" t="s">
        <v>11</v>
      </c>
      <c r="Z1183" s="83" t="s">
        <v>12</v>
      </c>
      <c r="AA1183" s="83" t="s">
        <v>13</v>
      </c>
      <c r="AB1183" s="83" t="s">
        <v>14</v>
      </c>
      <c r="AC1183" s="83" t="s">
        <v>15</v>
      </c>
      <c r="AD1183" s="83" t="s">
        <v>16</v>
      </c>
      <c r="AE1183" s="83" t="s">
        <v>17</v>
      </c>
      <c r="AF1183" s="83" t="s">
        <v>18</v>
      </c>
      <c r="AG1183" s="83" t="s">
        <v>19</v>
      </c>
      <c r="AH1183" s="83" t="s">
        <v>20</v>
      </c>
      <c r="AI1183" s="83" t="s">
        <v>21</v>
      </c>
      <c r="AJ1183" s="83" t="s">
        <v>22</v>
      </c>
      <c r="AK1183" s="83" t="s">
        <v>23</v>
      </c>
      <c r="AL1183" s="83" t="s">
        <v>24</v>
      </c>
      <c r="AM1183" s="83" t="s">
        <v>25</v>
      </c>
      <c r="AN1183" s="83" t="s">
        <v>26</v>
      </c>
      <c r="AO1183" s="83" t="s">
        <v>27</v>
      </c>
      <c r="AP1183" s="83" t="s">
        <v>28</v>
      </c>
      <c r="AQ1183" s="83" t="s">
        <v>29</v>
      </c>
      <c r="AR1183" s="83" t="s">
        <v>30</v>
      </c>
      <c r="AS1183" s="83" t="s">
        <v>31</v>
      </c>
      <c r="AT1183" s="83" t="s">
        <v>32</v>
      </c>
      <c r="AU1183" s="83" t="s">
        <v>33</v>
      </c>
      <c r="AV1183" s="83" t="s">
        <v>34</v>
      </c>
      <c r="AW1183" s="83" t="s">
        <v>35</v>
      </c>
      <c r="AX1183" s="83" t="s">
        <v>36</v>
      </c>
      <c r="AY1183" s="83" t="s">
        <v>37</v>
      </c>
      <c r="AZ1183" s="83" t="s">
        <v>38</v>
      </c>
      <c r="BA1183" s="83" t="s">
        <v>39</v>
      </c>
      <c r="BB1183" s="83" t="s">
        <v>40</v>
      </c>
      <c r="BC1183" s="83" t="s">
        <v>41</v>
      </c>
      <c r="BD1183" s="83" t="s">
        <v>42</v>
      </c>
      <c r="BE1183" s="83" t="s">
        <v>43</v>
      </c>
      <c r="BF1183" s="83" t="s">
        <v>44</v>
      </c>
      <c r="BG1183" s="83" t="s">
        <v>45</v>
      </c>
      <c r="BH1183" s="83" t="s">
        <v>46</v>
      </c>
      <c r="BI1183" s="83" t="s">
        <v>47</v>
      </c>
      <c r="BJ1183" s="83" t="s">
        <v>48</v>
      </c>
      <c r="BK1183" s="83" t="s">
        <v>49</v>
      </c>
      <c r="BL1183" s="83" t="s">
        <v>50</v>
      </c>
      <c r="BM1183" s="83" t="s">
        <v>51</v>
      </c>
      <c r="BN1183" s="134" t="s">
        <v>163</v>
      </c>
      <c r="BO1183" s="135" t="s">
        <v>164</v>
      </c>
      <c r="BP1183" s="135" t="s">
        <v>146</v>
      </c>
      <c r="BQ1183" s="135" t="s">
        <v>214</v>
      </c>
      <c r="BR1183" s="106"/>
      <c r="BS1183" s="368" t="s">
        <v>238</v>
      </c>
      <c r="BT1183" s="369"/>
      <c r="BU1183" s="369"/>
      <c r="BV1183" s="369"/>
      <c r="BW1183" s="369"/>
      <c r="BX1183" s="369"/>
      <c r="BY1183" s="369"/>
      <c r="BZ1183" s="369"/>
      <c r="CA1183" s="369"/>
      <c r="CB1183" s="369"/>
      <c r="CC1183" s="369"/>
      <c r="CD1183" s="369"/>
      <c r="CE1183" s="369"/>
      <c r="CF1183" s="369"/>
      <c r="CG1183" s="369"/>
    </row>
    <row r="1184" spans="1:85" s="245" customFormat="1" ht="21" hidden="1" customHeight="1" x14ac:dyDescent="0.35">
      <c r="A1184" s="250"/>
      <c r="B1184" s="113"/>
      <c r="C1184" s="361"/>
      <c r="D1184" s="125"/>
      <c r="E1184" s="125"/>
      <c r="F1184" s="125"/>
      <c r="G1184" s="125"/>
      <c r="H1184" s="370" t="s">
        <v>250</v>
      </c>
      <c r="I1184" s="371" t="s">
        <v>425</v>
      </c>
      <c r="J1184" s="357" t="s">
        <v>97</v>
      </c>
      <c r="K1184" s="357" t="s">
        <v>217</v>
      </c>
      <c r="L1184" s="137"/>
      <c r="M1184" s="373" t="s">
        <v>93</v>
      </c>
      <c r="N1184" s="7"/>
      <c r="O1184" s="375" t="s">
        <v>3</v>
      </c>
      <c r="P1184" s="106"/>
      <c r="Q1184" s="84"/>
      <c r="R1184" s="74">
        <f>MONTH(Úvod!$F$10)</f>
        <v>1</v>
      </c>
      <c r="S1184" s="75">
        <f t="shared" ref="S1184" si="22356">IF(R1184=12,1,R1184+1)</f>
        <v>2</v>
      </c>
      <c r="T1184" s="75">
        <f t="shared" ref="T1184" si="22357">IF(S1184=12,1,S1184+1)</f>
        <v>3</v>
      </c>
      <c r="U1184" s="76">
        <f t="shared" ref="U1184" si="22358">IF(T1184=12,1,T1184+1)</f>
        <v>4</v>
      </c>
      <c r="V1184" s="76">
        <f t="shared" ref="V1184" si="22359">IF(U1184=12,1,U1184+1)</f>
        <v>5</v>
      </c>
      <c r="W1184" s="76">
        <f t="shared" ref="W1184" si="22360">IF(V1184=12,1,V1184+1)</f>
        <v>6</v>
      </c>
      <c r="X1184" s="76">
        <f t="shared" ref="X1184" si="22361">IF(W1184=12,1,W1184+1)</f>
        <v>7</v>
      </c>
      <c r="Y1184" s="76">
        <f t="shared" ref="Y1184" si="22362">IF(X1184=12,1,X1184+1)</f>
        <v>8</v>
      </c>
      <c r="Z1184" s="76">
        <f t="shared" ref="Z1184" si="22363">IF(Y1184=12,1,Y1184+1)</f>
        <v>9</v>
      </c>
      <c r="AA1184" s="76">
        <f>IF(Z1184=12,1,Z1184+1)</f>
        <v>10</v>
      </c>
      <c r="AB1184" s="76">
        <f t="shared" ref="AB1184" si="22364">IF(AA1184=12,1,AA1184+1)</f>
        <v>11</v>
      </c>
      <c r="AC1184" s="76">
        <f t="shared" ref="AC1184" si="22365">IF(AB1184=12,1,AB1184+1)</f>
        <v>12</v>
      </c>
      <c r="AD1184" s="76">
        <f t="shared" ref="AD1184" si="22366">IF(AC1184=12,1,AC1184+1)</f>
        <v>1</v>
      </c>
      <c r="AE1184" s="76">
        <f t="shared" ref="AE1184" si="22367">IF(AD1184=12,1,AD1184+1)</f>
        <v>2</v>
      </c>
      <c r="AF1184" s="76">
        <f t="shared" ref="AF1184" si="22368">IF(AE1184=12,1,AE1184+1)</f>
        <v>3</v>
      </c>
      <c r="AG1184" s="76">
        <f t="shared" ref="AG1184" si="22369">IF(AF1184=12,1,AF1184+1)</f>
        <v>4</v>
      </c>
      <c r="AH1184" s="76">
        <f t="shared" ref="AH1184" si="22370">IF(AG1184=12,1,AG1184+1)</f>
        <v>5</v>
      </c>
      <c r="AI1184" s="76">
        <f t="shared" ref="AI1184" si="22371">IF(AH1184=12,1,AH1184+1)</f>
        <v>6</v>
      </c>
      <c r="AJ1184" s="76">
        <f>IF(AI1184=12,1,AI1184+1)</f>
        <v>7</v>
      </c>
      <c r="AK1184" s="76">
        <f t="shared" ref="AK1184" si="22372">IF(AJ1184=12,1,AJ1184+1)</f>
        <v>8</v>
      </c>
      <c r="AL1184" s="76">
        <f t="shared" ref="AL1184" si="22373">IF(AK1184=12,1,AK1184+1)</f>
        <v>9</v>
      </c>
      <c r="AM1184" s="76">
        <f t="shared" ref="AM1184" si="22374">IF(AL1184=12,1,AL1184+1)</f>
        <v>10</v>
      </c>
      <c r="AN1184" s="76">
        <f t="shared" ref="AN1184" si="22375">IF(AM1184=12,1,AM1184+1)</f>
        <v>11</v>
      </c>
      <c r="AO1184" s="76">
        <f t="shared" ref="AO1184" si="22376">IF(AN1184=12,1,AN1184+1)</f>
        <v>12</v>
      </c>
      <c r="AP1184" s="76">
        <f t="shared" ref="AP1184" si="22377">IF(AO1184=12,1,AO1184+1)</f>
        <v>1</v>
      </c>
      <c r="AQ1184" s="76">
        <f t="shared" ref="AQ1184" si="22378">IF(AP1184=12,1,AP1184+1)</f>
        <v>2</v>
      </c>
      <c r="AR1184" s="76">
        <f t="shared" ref="AR1184" si="22379">IF(AQ1184=12,1,AQ1184+1)</f>
        <v>3</v>
      </c>
      <c r="AS1184" s="76">
        <f t="shared" ref="AS1184" si="22380">IF(AR1184=12,1,AR1184+1)</f>
        <v>4</v>
      </c>
      <c r="AT1184" s="76">
        <f t="shared" ref="AT1184" si="22381">IF(AS1184=12,1,AS1184+1)</f>
        <v>5</v>
      </c>
      <c r="AU1184" s="76">
        <f t="shared" ref="AU1184" si="22382">IF(AT1184=12,1,AT1184+1)</f>
        <v>6</v>
      </c>
      <c r="AV1184" s="76">
        <f t="shared" ref="AV1184" si="22383">IF(AU1184=12,1,AU1184+1)</f>
        <v>7</v>
      </c>
      <c r="AW1184" s="76">
        <f t="shared" ref="AW1184" si="22384">IF(AV1184=12,1,AV1184+1)</f>
        <v>8</v>
      </c>
      <c r="AX1184" s="76">
        <f t="shared" ref="AX1184" si="22385">IF(AW1184=12,1,AW1184+1)</f>
        <v>9</v>
      </c>
      <c r="AY1184" s="76">
        <f t="shared" ref="AY1184" si="22386">IF(AX1184=12,1,AX1184+1)</f>
        <v>10</v>
      </c>
      <c r="AZ1184" s="76">
        <f t="shared" ref="AZ1184" si="22387">IF(AY1184=12,1,AY1184+1)</f>
        <v>11</v>
      </c>
      <c r="BA1184" s="76">
        <f t="shared" ref="BA1184" si="22388">IF(AZ1184=12,1,AZ1184+1)</f>
        <v>12</v>
      </c>
      <c r="BB1184" s="76">
        <f t="shared" ref="BB1184" si="22389">IF(BA1184=12,1,BA1184+1)</f>
        <v>1</v>
      </c>
      <c r="BC1184" s="76">
        <f t="shared" ref="BC1184" si="22390">IF(BB1184=12,1,BB1184+1)</f>
        <v>2</v>
      </c>
      <c r="BD1184" s="76">
        <f t="shared" ref="BD1184" si="22391">IF(BC1184=12,1,BC1184+1)</f>
        <v>3</v>
      </c>
      <c r="BE1184" s="76">
        <f t="shared" ref="BE1184" si="22392">IF(BD1184=12,1,BD1184+1)</f>
        <v>4</v>
      </c>
      <c r="BF1184" s="76">
        <f t="shared" ref="BF1184" si="22393">IF(BE1184=12,1,BE1184+1)</f>
        <v>5</v>
      </c>
      <c r="BG1184" s="76">
        <f t="shared" ref="BG1184" si="22394">IF(BF1184=12,1,BF1184+1)</f>
        <v>6</v>
      </c>
      <c r="BH1184" s="76">
        <f t="shared" ref="BH1184" si="22395">IF(BG1184=12,1,BG1184+1)</f>
        <v>7</v>
      </c>
      <c r="BI1184" s="76">
        <f t="shared" ref="BI1184" si="22396">IF(BH1184=12,1,BH1184+1)</f>
        <v>8</v>
      </c>
      <c r="BJ1184" s="76">
        <f t="shared" ref="BJ1184" si="22397">IF(BI1184=12,1,BI1184+1)</f>
        <v>9</v>
      </c>
      <c r="BK1184" s="76">
        <f t="shared" ref="BK1184" si="22398">IF(BJ1184=12,1,BJ1184+1)</f>
        <v>10</v>
      </c>
      <c r="BL1184" s="76">
        <f t="shared" ref="BL1184" si="22399">IF(BK1184=12,1,BK1184+1)</f>
        <v>11</v>
      </c>
      <c r="BM1184" s="76">
        <f t="shared" ref="BM1184" si="22400">IF(BL1184=12,1,BL1184+1)</f>
        <v>12</v>
      </c>
      <c r="BN1184" s="81"/>
      <c r="BO1184" s="78"/>
      <c r="BP1184" s="78"/>
      <c r="BQ1184" s="78"/>
      <c r="BR1184" s="106"/>
      <c r="BS1184" s="106"/>
      <c r="BT1184" s="106"/>
      <c r="BU1184" s="106"/>
      <c r="BV1184" s="106"/>
      <c r="BW1184" s="106"/>
      <c r="BX1184" s="106"/>
      <c r="BY1184" s="106"/>
      <c r="BZ1184" s="106"/>
      <c r="CA1184" s="106"/>
      <c r="CB1184" s="106"/>
      <c r="CC1184" s="106"/>
      <c r="CD1184" s="106"/>
      <c r="CE1184" s="106"/>
      <c r="CF1184" s="106"/>
      <c r="CG1184" s="106"/>
    </row>
    <row r="1185" spans="1:85" s="245" customFormat="1" ht="18" hidden="1" customHeight="1" x14ac:dyDescent="0.35">
      <c r="A1185" s="250"/>
      <c r="B1185" s="113"/>
      <c r="C1185" s="361"/>
      <c r="D1185" s="125"/>
      <c r="E1185" s="125"/>
      <c r="F1185" s="125"/>
      <c r="G1185" s="125"/>
      <c r="H1185" s="370"/>
      <c r="I1185" s="371"/>
      <c r="J1185" s="357"/>
      <c r="K1185" s="357"/>
      <c r="L1185" s="137"/>
      <c r="M1185" s="373"/>
      <c r="N1185" s="7"/>
      <c r="O1185" s="376"/>
      <c r="P1185" s="106"/>
      <c r="Q1185" s="77"/>
      <c r="R1185" s="59">
        <f t="shared" ref="R1185:BM1185" si="22401">VALUE(_xlfn.CONCAT(R1184,".",R1187))</f>
        <v>1</v>
      </c>
      <c r="S1185" s="73">
        <f t="shared" si="22401"/>
        <v>32</v>
      </c>
      <c r="T1185" s="73">
        <f t="shared" si="22401"/>
        <v>61</v>
      </c>
      <c r="U1185" s="73">
        <f t="shared" si="22401"/>
        <v>92</v>
      </c>
      <c r="V1185" s="73">
        <f t="shared" si="22401"/>
        <v>122</v>
      </c>
      <c r="W1185" s="73">
        <f t="shared" si="22401"/>
        <v>153</v>
      </c>
      <c r="X1185" s="73">
        <f t="shared" si="22401"/>
        <v>183</v>
      </c>
      <c r="Y1185" s="73">
        <f t="shared" si="22401"/>
        <v>214</v>
      </c>
      <c r="Z1185" s="73">
        <f t="shared" si="22401"/>
        <v>245</v>
      </c>
      <c r="AA1185" s="73">
        <f t="shared" si="22401"/>
        <v>275</v>
      </c>
      <c r="AB1185" s="73">
        <f t="shared" si="22401"/>
        <v>306</v>
      </c>
      <c r="AC1185" s="73">
        <f t="shared" si="22401"/>
        <v>336</v>
      </c>
      <c r="AD1185" s="73">
        <f t="shared" si="22401"/>
        <v>367</v>
      </c>
      <c r="AE1185" s="73">
        <f t="shared" si="22401"/>
        <v>398</v>
      </c>
      <c r="AF1185" s="73">
        <f t="shared" si="22401"/>
        <v>426</v>
      </c>
      <c r="AG1185" s="73">
        <f t="shared" si="22401"/>
        <v>457</v>
      </c>
      <c r="AH1185" s="73">
        <f t="shared" si="22401"/>
        <v>487</v>
      </c>
      <c r="AI1185" s="73">
        <f t="shared" si="22401"/>
        <v>518</v>
      </c>
      <c r="AJ1185" s="73">
        <f t="shared" si="22401"/>
        <v>548</v>
      </c>
      <c r="AK1185" s="73">
        <f t="shared" si="22401"/>
        <v>579</v>
      </c>
      <c r="AL1185" s="73">
        <f t="shared" si="22401"/>
        <v>610</v>
      </c>
      <c r="AM1185" s="73">
        <f t="shared" si="22401"/>
        <v>640</v>
      </c>
      <c r="AN1185" s="73">
        <f t="shared" si="22401"/>
        <v>671</v>
      </c>
      <c r="AO1185" s="73">
        <f t="shared" si="22401"/>
        <v>701</v>
      </c>
      <c r="AP1185" s="73">
        <f t="shared" si="22401"/>
        <v>732</v>
      </c>
      <c r="AQ1185" s="73">
        <f t="shared" si="22401"/>
        <v>763</v>
      </c>
      <c r="AR1185" s="73">
        <f t="shared" si="22401"/>
        <v>791</v>
      </c>
      <c r="AS1185" s="73">
        <f t="shared" si="22401"/>
        <v>822</v>
      </c>
      <c r="AT1185" s="73">
        <f t="shared" si="22401"/>
        <v>852</v>
      </c>
      <c r="AU1185" s="73">
        <f t="shared" si="22401"/>
        <v>883</v>
      </c>
      <c r="AV1185" s="73">
        <f t="shared" si="22401"/>
        <v>913</v>
      </c>
      <c r="AW1185" s="73">
        <f t="shared" si="22401"/>
        <v>944</v>
      </c>
      <c r="AX1185" s="73">
        <f t="shared" si="22401"/>
        <v>975</v>
      </c>
      <c r="AY1185" s="73">
        <f t="shared" si="22401"/>
        <v>1005</v>
      </c>
      <c r="AZ1185" s="73">
        <f t="shared" si="22401"/>
        <v>1036</v>
      </c>
      <c r="BA1185" s="73">
        <f t="shared" si="22401"/>
        <v>1066</v>
      </c>
      <c r="BB1185" s="73">
        <f t="shared" si="22401"/>
        <v>1097</v>
      </c>
      <c r="BC1185" s="73">
        <f t="shared" si="22401"/>
        <v>1128</v>
      </c>
      <c r="BD1185" s="73">
        <f t="shared" si="22401"/>
        <v>1156</v>
      </c>
      <c r="BE1185" s="73">
        <f t="shared" si="22401"/>
        <v>1187</v>
      </c>
      <c r="BF1185" s="73">
        <f t="shared" si="22401"/>
        <v>1217</v>
      </c>
      <c r="BG1185" s="73">
        <f t="shared" si="22401"/>
        <v>1248</v>
      </c>
      <c r="BH1185" s="73">
        <f t="shared" si="22401"/>
        <v>1278</v>
      </c>
      <c r="BI1185" s="73">
        <f t="shared" si="22401"/>
        <v>1309</v>
      </c>
      <c r="BJ1185" s="73">
        <f t="shared" si="22401"/>
        <v>1340</v>
      </c>
      <c r="BK1185" s="73">
        <f t="shared" si="22401"/>
        <v>1370</v>
      </c>
      <c r="BL1185" s="73">
        <f t="shared" si="22401"/>
        <v>1401</v>
      </c>
      <c r="BM1185" s="73">
        <f t="shared" si="22401"/>
        <v>1431</v>
      </c>
      <c r="BN1185" s="82"/>
      <c r="BO1185" s="79"/>
      <c r="BP1185" s="79"/>
      <c r="BQ1185" s="79"/>
      <c r="BR1185" s="106"/>
      <c r="BS1185" s="106"/>
      <c r="BT1185" s="106"/>
      <c r="BU1185" s="106"/>
      <c r="BV1185" s="106"/>
      <c r="BW1185" s="106"/>
      <c r="BX1185" s="106"/>
      <c r="BY1185" s="106"/>
      <c r="BZ1185" s="106"/>
      <c r="CA1185" s="106"/>
      <c r="CB1185" s="106"/>
      <c r="CC1185" s="106"/>
      <c r="CD1185" s="106"/>
      <c r="CE1185" s="106"/>
      <c r="CF1185" s="106"/>
      <c r="CG1185" s="106"/>
    </row>
    <row r="1186" spans="1:85" s="245" customFormat="1" ht="18" customHeight="1" x14ac:dyDescent="0.35">
      <c r="A1186" s="250"/>
      <c r="B1186" s="113"/>
      <c r="C1186" s="361"/>
      <c r="D1186" s="125"/>
      <c r="E1186" s="357" t="s">
        <v>207</v>
      </c>
      <c r="F1186" s="357" t="s">
        <v>207</v>
      </c>
      <c r="G1186" s="357" t="s">
        <v>207</v>
      </c>
      <c r="H1186" s="370"/>
      <c r="I1186" s="371"/>
      <c r="J1186" s="357"/>
      <c r="K1186" s="357"/>
      <c r="L1186" s="357" t="s">
        <v>219</v>
      </c>
      <c r="M1186" s="373"/>
      <c r="N1186" s="7"/>
      <c r="O1186" s="376"/>
      <c r="P1186" s="106"/>
      <c r="Q1186" s="77"/>
      <c r="R1186" s="60" t="str">
        <f>VLOOKUP(R1184,'Podpůrná data'!$I$188:$J$199,2)</f>
        <v>leden</v>
      </c>
      <c r="S1186" s="60" t="str">
        <f>VLOOKUP(S1184,'Podpůrná data'!$I$188:$J$199,2)</f>
        <v>únor</v>
      </c>
      <c r="T1186" s="60" t="str">
        <f>VLOOKUP(T1184,'Podpůrná data'!$I$188:$J$199,2)</f>
        <v>březen</v>
      </c>
      <c r="U1186" s="60" t="str">
        <f>VLOOKUP(U1184,'Podpůrná data'!$I$188:$J$199,2)</f>
        <v>duben</v>
      </c>
      <c r="V1186" s="60" t="str">
        <f>VLOOKUP(V1184,'Podpůrná data'!$I$188:$J$199,2)</f>
        <v>květen</v>
      </c>
      <c r="W1186" s="60" t="str">
        <f>VLOOKUP(W1184,'Podpůrná data'!$I$188:$J$199,2)</f>
        <v>červen</v>
      </c>
      <c r="X1186" s="60" t="str">
        <f>VLOOKUP(X1184,'Podpůrná data'!$I$188:$J$199,2)</f>
        <v>červenec</v>
      </c>
      <c r="Y1186" s="60" t="str">
        <f>VLOOKUP(Y1184,'Podpůrná data'!$I$188:$J$199,2)</f>
        <v>srpen</v>
      </c>
      <c r="Z1186" s="60" t="str">
        <f>VLOOKUP(Z1184,'Podpůrná data'!$I$188:$J$199,2)</f>
        <v>září</v>
      </c>
      <c r="AA1186" s="60" t="str">
        <f>VLOOKUP(AA1184,'Podpůrná data'!$I$188:$J$199,2)</f>
        <v>říjen</v>
      </c>
      <c r="AB1186" s="60" t="str">
        <f>VLOOKUP(AB1184,'Podpůrná data'!$I$188:$J$199,2)</f>
        <v>listopad</v>
      </c>
      <c r="AC1186" s="60" t="str">
        <f>VLOOKUP(AC1184,'Podpůrná data'!$I$188:$J$199,2)</f>
        <v>prosinec</v>
      </c>
      <c r="AD1186" s="60" t="str">
        <f>VLOOKUP(AD1184,'Podpůrná data'!$I$188:$J$199,2)</f>
        <v>leden</v>
      </c>
      <c r="AE1186" s="60" t="str">
        <f>VLOOKUP(AE1184,'Podpůrná data'!$I$188:$J$199,2)</f>
        <v>únor</v>
      </c>
      <c r="AF1186" s="60" t="str">
        <f>VLOOKUP(AF1184,'Podpůrná data'!$I$188:$J$199,2)</f>
        <v>březen</v>
      </c>
      <c r="AG1186" s="60" t="str">
        <f>VLOOKUP(AG1184,'Podpůrná data'!$I$188:$J$199,2)</f>
        <v>duben</v>
      </c>
      <c r="AH1186" s="60" t="str">
        <f>VLOOKUP(AH1184,'Podpůrná data'!$I$188:$J$199,2)</f>
        <v>květen</v>
      </c>
      <c r="AI1186" s="60" t="str">
        <f>VLOOKUP(AI1184,'Podpůrná data'!$I$188:$J$199,2)</f>
        <v>červen</v>
      </c>
      <c r="AJ1186" s="60" t="str">
        <f>VLOOKUP(AJ1184,'Podpůrná data'!$I$188:$J$199,2)</f>
        <v>červenec</v>
      </c>
      <c r="AK1186" s="60" t="str">
        <f>VLOOKUP(AK1184,'Podpůrná data'!$I$188:$J$199,2)</f>
        <v>srpen</v>
      </c>
      <c r="AL1186" s="60" t="str">
        <f>VLOOKUP(AL1184,'Podpůrná data'!$I$188:$J$199,2)</f>
        <v>září</v>
      </c>
      <c r="AM1186" s="60" t="str">
        <f>VLOOKUP(AM1184,'Podpůrná data'!$I$188:$J$199,2)</f>
        <v>říjen</v>
      </c>
      <c r="AN1186" s="60" t="str">
        <f>VLOOKUP(AN1184,'Podpůrná data'!$I$188:$J$199,2)</f>
        <v>listopad</v>
      </c>
      <c r="AO1186" s="60" t="str">
        <f>VLOOKUP(AO1184,'Podpůrná data'!$I$188:$J$199,2)</f>
        <v>prosinec</v>
      </c>
      <c r="AP1186" s="60" t="str">
        <f>VLOOKUP(AP1184,'Podpůrná data'!$I$188:$J$199,2)</f>
        <v>leden</v>
      </c>
      <c r="AQ1186" s="60" t="str">
        <f>VLOOKUP(AQ1184,'Podpůrná data'!$I$188:$J$199,2)</f>
        <v>únor</v>
      </c>
      <c r="AR1186" s="60" t="str">
        <f>VLOOKUP(AR1184,'Podpůrná data'!$I$188:$J$199,2)</f>
        <v>březen</v>
      </c>
      <c r="AS1186" s="60" t="str">
        <f>VLOOKUP(AS1184,'Podpůrná data'!$I$188:$J$199,2)</f>
        <v>duben</v>
      </c>
      <c r="AT1186" s="60" t="str">
        <f>VLOOKUP(AT1184,'Podpůrná data'!$I$188:$J$199,2)</f>
        <v>květen</v>
      </c>
      <c r="AU1186" s="60" t="str">
        <f>VLOOKUP(AU1184,'Podpůrná data'!$I$188:$J$199,2)</f>
        <v>červen</v>
      </c>
      <c r="AV1186" s="60" t="str">
        <f>VLOOKUP(AV1184,'Podpůrná data'!$I$188:$J$199,2)</f>
        <v>červenec</v>
      </c>
      <c r="AW1186" s="60" t="str">
        <f>VLOOKUP(AW1184,'Podpůrná data'!$I$188:$J$199,2)</f>
        <v>srpen</v>
      </c>
      <c r="AX1186" s="60" t="str">
        <f>VLOOKUP(AX1184,'Podpůrná data'!$I$188:$J$199,2)</f>
        <v>září</v>
      </c>
      <c r="AY1186" s="60" t="str">
        <f>VLOOKUP(AY1184,'Podpůrná data'!$I$188:$J$199,2)</f>
        <v>říjen</v>
      </c>
      <c r="AZ1186" s="60" t="str">
        <f>VLOOKUP(AZ1184,'Podpůrná data'!$I$188:$J$199,2)</f>
        <v>listopad</v>
      </c>
      <c r="BA1186" s="60" t="str">
        <f>VLOOKUP(BA1184,'Podpůrná data'!$I$188:$J$199,2)</f>
        <v>prosinec</v>
      </c>
      <c r="BB1186" s="60" t="str">
        <f>VLOOKUP(BB1184,'Podpůrná data'!$I$188:$J$199,2)</f>
        <v>leden</v>
      </c>
      <c r="BC1186" s="60" t="str">
        <f>VLOOKUP(BC1184,'Podpůrná data'!$I$188:$J$199,2)</f>
        <v>únor</v>
      </c>
      <c r="BD1186" s="60" t="str">
        <f>VLOOKUP(BD1184,'Podpůrná data'!$I$188:$J$199,2)</f>
        <v>březen</v>
      </c>
      <c r="BE1186" s="60" t="str">
        <f>VLOOKUP(BE1184,'Podpůrná data'!$I$188:$J$199,2)</f>
        <v>duben</v>
      </c>
      <c r="BF1186" s="60" t="str">
        <f>VLOOKUP(BF1184,'Podpůrná data'!$I$188:$J$199,2)</f>
        <v>květen</v>
      </c>
      <c r="BG1186" s="60" t="str">
        <f>VLOOKUP(BG1184,'Podpůrná data'!$I$188:$J$199,2)</f>
        <v>červen</v>
      </c>
      <c r="BH1186" s="60" t="str">
        <f>VLOOKUP(BH1184,'Podpůrná data'!$I$188:$J$199,2)</f>
        <v>červenec</v>
      </c>
      <c r="BI1186" s="60" t="str">
        <f>VLOOKUP(BI1184,'Podpůrná data'!$I$188:$J$199,2)</f>
        <v>srpen</v>
      </c>
      <c r="BJ1186" s="60" t="str">
        <f>VLOOKUP(BJ1184,'Podpůrná data'!$I$188:$J$199,2)</f>
        <v>září</v>
      </c>
      <c r="BK1186" s="60" t="str">
        <f>VLOOKUP(BK1184,'Podpůrná data'!$I$188:$J$199,2)</f>
        <v>říjen</v>
      </c>
      <c r="BL1186" s="60" t="str">
        <f>VLOOKUP(BL1184,'Podpůrná data'!$I$188:$J$199,2)</f>
        <v>listopad</v>
      </c>
      <c r="BM1186" s="60" t="str">
        <f>VLOOKUP(BM1184,'Podpůrná data'!$I$188:$J$199,2)</f>
        <v>prosinec</v>
      </c>
      <c r="BN1186" s="171"/>
      <c r="BO1186" s="175"/>
      <c r="BP1186" s="197"/>
      <c r="BQ1186" s="197"/>
      <c r="BR1186" s="106"/>
      <c r="BS1186" s="179" t="s">
        <v>105</v>
      </c>
      <c r="BT1186" s="179" t="s">
        <v>106</v>
      </c>
      <c r="BU1186" s="179" t="s">
        <v>107</v>
      </c>
      <c r="BV1186" s="179" t="s">
        <v>108</v>
      </c>
      <c r="BW1186" s="179" t="s">
        <v>109</v>
      </c>
      <c r="BX1186" s="179" t="s">
        <v>110</v>
      </c>
      <c r="BY1186" s="179" t="s">
        <v>111</v>
      </c>
      <c r="BZ1186" s="179" t="s">
        <v>112</v>
      </c>
      <c r="CA1186" s="179" t="s">
        <v>113</v>
      </c>
      <c r="CB1186" s="179" t="s">
        <v>155</v>
      </c>
      <c r="CC1186" s="179" t="s">
        <v>156</v>
      </c>
      <c r="CD1186" s="179" t="s">
        <v>157</v>
      </c>
      <c r="CE1186" s="179" t="s">
        <v>202</v>
      </c>
      <c r="CF1186" s="179" t="s">
        <v>203</v>
      </c>
      <c r="CG1186" s="179" t="s">
        <v>204</v>
      </c>
    </row>
    <row r="1187" spans="1:85" s="245" customFormat="1" ht="16.399999999999999" customHeight="1" x14ac:dyDescent="0.35">
      <c r="A1187" s="250"/>
      <c r="B1187" s="113"/>
      <c r="C1187" s="361"/>
      <c r="D1187" s="125"/>
      <c r="E1187" s="357"/>
      <c r="F1187" s="357"/>
      <c r="G1187" s="357"/>
      <c r="H1187" s="370"/>
      <c r="I1187" s="371"/>
      <c r="J1187" s="357"/>
      <c r="K1187" s="357"/>
      <c r="L1187" s="357"/>
      <c r="M1187" s="373"/>
      <c r="N1187" s="7"/>
      <c r="O1187" s="376"/>
      <c r="P1187" s="106"/>
      <c r="Q1187" s="77"/>
      <c r="R1187" s="60">
        <f>YEAR(Úvod!$F$10)</f>
        <v>1900</v>
      </c>
      <c r="S1187" s="60">
        <f t="shared" ref="S1187" si="22402">IF(S1184=1,R1187+1,R1187)</f>
        <v>1900</v>
      </c>
      <c r="T1187" s="60">
        <f t="shared" ref="T1187" si="22403">IF(T1184=1,S1187+1,S1187)</f>
        <v>1900</v>
      </c>
      <c r="U1187" s="60">
        <f t="shared" ref="U1187" si="22404">IF(U1184=1,T1187+1,T1187)</f>
        <v>1900</v>
      </c>
      <c r="V1187" s="60">
        <f t="shared" ref="V1187" si="22405">IF(V1184=1,U1187+1,U1187)</f>
        <v>1900</v>
      </c>
      <c r="W1187" s="60">
        <f t="shared" ref="W1187" si="22406">IF(W1184=1,V1187+1,V1187)</f>
        <v>1900</v>
      </c>
      <c r="X1187" s="60">
        <f t="shared" ref="X1187" si="22407">IF(X1184=1,W1187+1,W1187)</f>
        <v>1900</v>
      </c>
      <c r="Y1187" s="60">
        <f t="shared" ref="Y1187" si="22408">IF(Y1184=1,X1187+1,X1187)</f>
        <v>1900</v>
      </c>
      <c r="Z1187" s="60">
        <f t="shared" ref="Z1187" si="22409">IF(Z1184=1,Y1187+1,Y1187)</f>
        <v>1900</v>
      </c>
      <c r="AA1187" s="60">
        <f t="shared" ref="AA1187" si="22410">IF(AA1184=1,Z1187+1,Z1187)</f>
        <v>1900</v>
      </c>
      <c r="AB1187" s="60">
        <f t="shared" ref="AB1187" si="22411">IF(AB1184=1,AA1187+1,AA1187)</f>
        <v>1900</v>
      </c>
      <c r="AC1187" s="60">
        <f t="shared" ref="AC1187" si="22412">IF(AC1184=1,AB1187+1,AB1187)</f>
        <v>1900</v>
      </c>
      <c r="AD1187" s="60">
        <f t="shared" ref="AD1187" si="22413">IF(AD1184=1,AC1187+1,AC1187)</f>
        <v>1901</v>
      </c>
      <c r="AE1187" s="60">
        <f t="shared" ref="AE1187" si="22414">IF(AE1184=1,AD1187+1,AD1187)</f>
        <v>1901</v>
      </c>
      <c r="AF1187" s="60">
        <f t="shared" ref="AF1187" si="22415">IF(AF1184=1,AE1187+1,AE1187)</f>
        <v>1901</v>
      </c>
      <c r="AG1187" s="60">
        <f t="shared" ref="AG1187" si="22416">IF(AG1184=1,AF1187+1,AF1187)</f>
        <v>1901</v>
      </c>
      <c r="AH1187" s="60">
        <f t="shared" ref="AH1187" si="22417">IF(AH1184=1,AG1187+1,AG1187)</f>
        <v>1901</v>
      </c>
      <c r="AI1187" s="60">
        <f t="shared" ref="AI1187" si="22418">IF(AI1184=1,AH1187+1,AH1187)</f>
        <v>1901</v>
      </c>
      <c r="AJ1187" s="60">
        <f t="shared" ref="AJ1187" si="22419">IF(AJ1184=1,AI1187+1,AI1187)</f>
        <v>1901</v>
      </c>
      <c r="AK1187" s="60">
        <f t="shared" ref="AK1187" si="22420">IF(AK1184=1,AJ1187+1,AJ1187)</f>
        <v>1901</v>
      </c>
      <c r="AL1187" s="60">
        <f t="shared" ref="AL1187" si="22421">IF(AL1184=1,AK1187+1,AK1187)</f>
        <v>1901</v>
      </c>
      <c r="AM1187" s="60">
        <f t="shared" ref="AM1187" si="22422">IF(AM1184=1,AL1187+1,AL1187)</f>
        <v>1901</v>
      </c>
      <c r="AN1187" s="60">
        <f t="shared" ref="AN1187" si="22423">IF(AN1184=1,AM1187+1,AM1187)</f>
        <v>1901</v>
      </c>
      <c r="AO1187" s="60">
        <f t="shared" ref="AO1187" si="22424">IF(AO1184=1,AN1187+1,AN1187)</f>
        <v>1901</v>
      </c>
      <c r="AP1187" s="60">
        <f t="shared" ref="AP1187" si="22425">IF(AP1184=1,AO1187+1,AO1187)</f>
        <v>1902</v>
      </c>
      <c r="AQ1187" s="60">
        <f t="shared" ref="AQ1187" si="22426">IF(AQ1184=1,AP1187+1,AP1187)</f>
        <v>1902</v>
      </c>
      <c r="AR1187" s="60">
        <f t="shared" ref="AR1187" si="22427">IF(AR1184=1,AQ1187+1,AQ1187)</f>
        <v>1902</v>
      </c>
      <c r="AS1187" s="60">
        <f t="shared" ref="AS1187" si="22428">IF(AS1184=1,AR1187+1,AR1187)</f>
        <v>1902</v>
      </c>
      <c r="AT1187" s="60">
        <f t="shared" ref="AT1187" si="22429">IF(AT1184=1,AS1187+1,AS1187)</f>
        <v>1902</v>
      </c>
      <c r="AU1187" s="60">
        <f t="shared" ref="AU1187" si="22430">IF(AU1184=1,AT1187+1,AT1187)</f>
        <v>1902</v>
      </c>
      <c r="AV1187" s="60">
        <f t="shared" ref="AV1187" si="22431">IF(AV1184=1,AU1187+1,AU1187)</f>
        <v>1902</v>
      </c>
      <c r="AW1187" s="60">
        <f t="shared" ref="AW1187" si="22432">IF(AW1184=1,AV1187+1,AV1187)</f>
        <v>1902</v>
      </c>
      <c r="AX1187" s="60">
        <f t="shared" ref="AX1187" si="22433">IF(AX1184=1,AW1187+1,AW1187)</f>
        <v>1902</v>
      </c>
      <c r="AY1187" s="60">
        <f t="shared" ref="AY1187" si="22434">IF(AY1184=1,AX1187+1,AX1187)</f>
        <v>1902</v>
      </c>
      <c r="AZ1187" s="60">
        <f t="shared" ref="AZ1187" si="22435">IF(AZ1184=1,AY1187+1,AY1187)</f>
        <v>1902</v>
      </c>
      <c r="BA1187" s="60">
        <f t="shared" ref="BA1187" si="22436">IF(BA1184=1,AZ1187+1,AZ1187)</f>
        <v>1902</v>
      </c>
      <c r="BB1187" s="60">
        <f t="shared" ref="BB1187" si="22437">IF(BB1184=1,BA1187+1,BA1187)</f>
        <v>1903</v>
      </c>
      <c r="BC1187" s="60">
        <f t="shared" ref="BC1187" si="22438">IF(BC1184=1,BB1187+1,BB1187)</f>
        <v>1903</v>
      </c>
      <c r="BD1187" s="60">
        <f t="shared" ref="BD1187" si="22439">IF(BD1184=1,BC1187+1,BC1187)</f>
        <v>1903</v>
      </c>
      <c r="BE1187" s="60">
        <f t="shared" ref="BE1187" si="22440">IF(BE1184=1,BD1187+1,BD1187)</f>
        <v>1903</v>
      </c>
      <c r="BF1187" s="60">
        <f t="shared" ref="BF1187" si="22441">IF(BF1184=1,BE1187+1,BE1187)</f>
        <v>1903</v>
      </c>
      <c r="BG1187" s="60">
        <f t="shared" ref="BG1187" si="22442">IF(BG1184=1,BF1187+1,BF1187)</f>
        <v>1903</v>
      </c>
      <c r="BH1187" s="60">
        <f t="shared" ref="BH1187" si="22443">IF(BH1184=1,BG1187+1,BG1187)</f>
        <v>1903</v>
      </c>
      <c r="BI1187" s="60">
        <f t="shared" ref="BI1187" si="22444">IF(BI1184=1,BH1187+1,BH1187)</f>
        <v>1903</v>
      </c>
      <c r="BJ1187" s="60">
        <f t="shared" ref="BJ1187" si="22445">IF(BJ1184=1,BI1187+1,BI1187)</f>
        <v>1903</v>
      </c>
      <c r="BK1187" s="60">
        <f t="shared" ref="BK1187" si="22446">IF(BK1184=1,BJ1187+1,BJ1187)</f>
        <v>1903</v>
      </c>
      <c r="BL1187" s="60">
        <f t="shared" ref="BL1187" si="22447">IF(BL1184=1,BK1187+1,BK1187)</f>
        <v>1903</v>
      </c>
      <c r="BM1187" s="60">
        <f t="shared" ref="BM1187" si="22448">IF(BM1184=1,BL1187+1,BL1187)</f>
        <v>1903</v>
      </c>
      <c r="BN1187" s="195"/>
      <c r="BO1187" s="196"/>
      <c r="BP1187" s="197"/>
      <c r="BQ1187" s="197"/>
      <c r="BR1187" s="106"/>
      <c r="BS1187" s="106"/>
      <c r="BT1187" s="106"/>
      <c r="BU1187" s="106"/>
      <c r="BV1187" s="106"/>
      <c r="BW1187" s="106"/>
      <c r="BX1187" s="106"/>
      <c r="BY1187" s="106"/>
      <c r="BZ1187" s="106"/>
      <c r="CA1187" s="106"/>
      <c r="CB1187" s="106"/>
      <c r="CC1187" s="106"/>
      <c r="CD1187" s="106"/>
      <c r="CE1187" s="106"/>
      <c r="CF1187" s="106"/>
      <c r="CG1187" s="106"/>
    </row>
    <row r="1188" spans="1:85" s="245" customFormat="1" ht="16.399999999999999" customHeight="1" x14ac:dyDescent="0.35">
      <c r="A1188" s="250"/>
      <c r="B1188" s="113"/>
      <c r="C1188" s="125"/>
      <c r="D1188" s="125"/>
      <c r="E1188" s="357"/>
      <c r="F1188" s="357"/>
      <c r="G1188" s="357"/>
      <c r="H1188" s="370"/>
      <c r="I1188" s="371"/>
      <c r="J1188" s="357"/>
      <c r="K1188" s="372"/>
      <c r="L1188" s="357"/>
      <c r="M1188" s="374"/>
      <c r="N1188" s="7"/>
      <c r="O1188" s="377"/>
      <c r="P1188" s="106"/>
      <c r="Q1188" s="63" t="s">
        <v>159</v>
      </c>
      <c r="R1188" s="251"/>
      <c r="S1188" s="251"/>
      <c r="T1188" s="251"/>
      <c r="U1188" s="251"/>
      <c r="V1188" s="251"/>
      <c r="W1188" s="251"/>
      <c r="X1188" s="251"/>
      <c r="Y1188" s="251"/>
      <c r="Z1188" s="251"/>
      <c r="AA1188" s="251"/>
      <c r="AB1188" s="251"/>
      <c r="AC1188" s="251"/>
      <c r="AD1188" s="251"/>
      <c r="AE1188" s="251"/>
      <c r="AF1188" s="251"/>
      <c r="AG1188" s="251"/>
      <c r="AH1188" s="251"/>
      <c r="AI1188" s="251"/>
      <c r="AJ1188" s="251"/>
      <c r="AK1188" s="251"/>
      <c r="AL1188" s="251"/>
      <c r="AM1188" s="251"/>
      <c r="AN1188" s="251"/>
      <c r="AO1188" s="251"/>
      <c r="AP1188" s="251"/>
      <c r="AQ1188" s="251"/>
      <c r="AR1188" s="251"/>
      <c r="AS1188" s="251"/>
      <c r="AT1188" s="251"/>
      <c r="AU1188" s="251"/>
      <c r="AV1188" s="251"/>
      <c r="AW1188" s="251"/>
      <c r="AX1188" s="251"/>
      <c r="AY1188" s="251"/>
      <c r="AZ1188" s="251"/>
      <c r="BA1188" s="251"/>
      <c r="BB1188" s="251"/>
      <c r="BC1188" s="251"/>
      <c r="BD1188" s="251"/>
      <c r="BE1188" s="251"/>
      <c r="BF1188" s="251"/>
      <c r="BG1188" s="251"/>
      <c r="BH1188" s="251"/>
      <c r="BI1188" s="251"/>
      <c r="BJ1188" s="251"/>
      <c r="BK1188" s="251"/>
      <c r="BL1188" s="251"/>
      <c r="BM1188" s="251"/>
      <c r="BN1188" s="195"/>
      <c r="BO1188" s="196"/>
      <c r="BP1188" s="197"/>
      <c r="BQ1188" s="197"/>
      <c r="BR1188" s="106"/>
      <c r="BS1188" s="106"/>
      <c r="BT1188" s="106"/>
      <c r="BU1188" s="106"/>
      <c r="BV1188" s="106"/>
      <c r="BW1188" s="106"/>
      <c r="BX1188" s="106"/>
      <c r="BY1188" s="106"/>
      <c r="BZ1188" s="106"/>
      <c r="CA1188" s="106"/>
      <c r="CB1188" s="106"/>
      <c r="CC1188" s="106"/>
      <c r="CD1188" s="106"/>
      <c r="CE1188" s="106"/>
      <c r="CF1188" s="106"/>
      <c r="CG1188" s="106"/>
    </row>
    <row r="1189" spans="1:85" s="245" customFormat="1" ht="23.5" customHeight="1" x14ac:dyDescent="0.35">
      <c r="A1189" s="243"/>
      <c r="B1189" s="126" t="s">
        <v>412</v>
      </c>
      <c r="C1189" s="359"/>
      <c r="D1189" s="359"/>
      <c r="E1189" s="252"/>
      <c r="F1189" s="252"/>
      <c r="G1189" s="241"/>
      <c r="H1189" s="253"/>
      <c r="I1189" s="254"/>
      <c r="J1189" s="253"/>
      <c r="K1189" s="205">
        <f>IF(J1189="",0,IF(J1189="ANO",'Podpůrná data'!$B$5,'Podpůrná data'!$B$3))</f>
        <v>0</v>
      </c>
      <c r="L1189" s="203">
        <f>IFERROR(INT(ROUND(I1189,2)*(VLOOKUP(INT(H1189),'Podpůrná data'!$A$189:$B$233,2,FALSE))*(H1189/(INT(H1189)))),0)</f>
        <v>0</v>
      </c>
      <c r="M1189" s="61">
        <f>K1189*L1189</f>
        <v>0</v>
      </c>
      <c r="N1189" s="62">
        <f>IF(M1189&gt;0,IF(ISTEXT(C1189)=TRUE,0,1),0)</f>
        <v>0</v>
      </c>
      <c r="O1189" s="166">
        <f>IF(M1189&gt;0,1,0)</f>
        <v>0</v>
      </c>
      <c r="P1189" s="127"/>
      <c r="Q1189" s="63" t="s">
        <v>95</v>
      </c>
      <c r="R1189" s="255"/>
      <c r="S1189" s="255"/>
      <c r="T1189" s="255"/>
      <c r="U1189" s="255"/>
      <c r="V1189" s="255"/>
      <c r="W1189" s="255"/>
      <c r="X1189" s="255"/>
      <c r="Y1189" s="255"/>
      <c r="Z1189" s="255"/>
      <c r="AA1189" s="255"/>
      <c r="AB1189" s="255"/>
      <c r="AC1189" s="255"/>
      <c r="AD1189" s="255"/>
      <c r="AE1189" s="255"/>
      <c r="AF1189" s="255"/>
      <c r="AG1189" s="255"/>
      <c r="AH1189" s="255"/>
      <c r="AI1189" s="255"/>
      <c r="AJ1189" s="255"/>
      <c r="AK1189" s="255"/>
      <c r="AL1189" s="255"/>
      <c r="AM1189" s="255"/>
      <c r="AN1189" s="255"/>
      <c r="AO1189" s="255"/>
      <c r="AP1189" s="255"/>
      <c r="AQ1189" s="255"/>
      <c r="AR1189" s="255"/>
      <c r="AS1189" s="255"/>
      <c r="AT1189" s="255"/>
      <c r="AU1189" s="255"/>
      <c r="AV1189" s="255"/>
      <c r="AW1189" s="255"/>
      <c r="AX1189" s="255"/>
      <c r="AY1189" s="255"/>
      <c r="AZ1189" s="255"/>
      <c r="BA1189" s="255"/>
      <c r="BB1189" s="255"/>
      <c r="BC1189" s="255"/>
      <c r="BD1189" s="255"/>
      <c r="BE1189" s="255"/>
      <c r="BF1189" s="255"/>
      <c r="BG1189" s="255"/>
      <c r="BH1189" s="255"/>
      <c r="BI1189" s="255"/>
      <c r="BJ1189" s="255"/>
      <c r="BK1189" s="255"/>
      <c r="BL1189" s="255"/>
      <c r="BM1189" s="255"/>
      <c r="BN1189" s="362">
        <f>SUM(R1197:BM1197)</f>
        <v>0</v>
      </c>
      <c r="BO1189" s="364">
        <f>SUM(R1198:BM1198)</f>
        <v>0</v>
      </c>
      <c r="BP1189" s="366">
        <f>IF($O1189=0,0,IF($BN1189&gt;=143*$I1189,1,0))</f>
        <v>0</v>
      </c>
      <c r="BQ1189" s="366">
        <f>IF($BN1189&gt;=143*$I1189,0,(CEILING(143*$I1189,1)-$BN1189))</f>
        <v>0</v>
      </c>
      <c r="BR1189" s="106"/>
      <c r="BS1189" s="106"/>
      <c r="BT1189" s="106"/>
      <c r="BU1189" s="106"/>
      <c r="BV1189" s="106"/>
      <c r="BW1189" s="106"/>
      <c r="BX1189" s="106"/>
      <c r="BY1189" s="106"/>
      <c r="BZ1189" s="106"/>
      <c r="CA1189" s="106"/>
      <c r="CB1189" s="106"/>
      <c r="CC1189" s="106"/>
      <c r="CD1189" s="106"/>
      <c r="CE1189" s="106"/>
      <c r="CF1189" s="106"/>
      <c r="CG1189" s="106"/>
    </row>
    <row r="1190" spans="1:85" s="245" customFormat="1" ht="29" x14ac:dyDescent="0.35">
      <c r="A1190" s="243"/>
      <c r="B1190" s="128"/>
      <c r="C1190" s="80"/>
      <c r="D1190" s="80"/>
      <c r="E1190" s="80"/>
      <c r="F1190" s="80"/>
      <c r="G1190" s="80"/>
      <c r="H1190" s="80"/>
      <c r="I1190" s="80"/>
      <c r="J1190" s="80"/>
      <c r="K1190" s="80"/>
      <c r="L1190" s="80"/>
      <c r="M1190" s="64"/>
      <c r="N1190" s="7"/>
      <c r="O1190" s="192"/>
      <c r="P1190" s="106"/>
      <c r="Q1190" s="63" t="s">
        <v>129</v>
      </c>
      <c r="R1190" s="256"/>
      <c r="S1190" s="256"/>
      <c r="T1190" s="256"/>
      <c r="U1190" s="256"/>
      <c r="V1190" s="256"/>
      <c r="W1190" s="256"/>
      <c r="X1190" s="256"/>
      <c r="Y1190" s="256"/>
      <c r="Z1190" s="256"/>
      <c r="AA1190" s="256"/>
      <c r="AB1190" s="256"/>
      <c r="AC1190" s="256"/>
      <c r="AD1190" s="256"/>
      <c r="AE1190" s="256"/>
      <c r="AF1190" s="256"/>
      <c r="AG1190" s="256"/>
      <c r="AH1190" s="256"/>
      <c r="AI1190" s="256"/>
      <c r="AJ1190" s="256"/>
      <c r="AK1190" s="256"/>
      <c r="AL1190" s="256"/>
      <c r="AM1190" s="256"/>
      <c r="AN1190" s="256"/>
      <c r="AO1190" s="256"/>
      <c r="AP1190" s="256"/>
      <c r="AQ1190" s="256"/>
      <c r="AR1190" s="256"/>
      <c r="AS1190" s="256"/>
      <c r="AT1190" s="256"/>
      <c r="AU1190" s="256"/>
      <c r="AV1190" s="256"/>
      <c r="AW1190" s="256"/>
      <c r="AX1190" s="256"/>
      <c r="AY1190" s="256"/>
      <c r="AZ1190" s="256"/>
      <c r="BA1190" s="256"/>
      <c r="BB1190" s="256"/>
      <c r="BC1190" s="256"/>
      <c r="BD1190" s="256"/>
      <c r="BE1190" s="256"/>
      <c r="BF1190" s="256"/>
      <c r="BG1190" s="256"/>
      <c r="BH1190" s="256"/>
      <c r="BI1190" s="256"/>
      <c r="BJ1190" s="256"/>
      <c r="BK1190" s="256"/>
      <c r="BL1190" s="256"/>
      <c r="BM1190" s="256"/>
      <c r="BN1190" s="362"/>
      <c r="BO1190" s="364"/>
      <c r="BP1190" s="366"/>
      <c r="BQ1190" s="366"/>
      <c r="BR1190" s="106"/>
      <c r="BS1190" s="106"/>
      <c r="BT1190" s="106"/>
      <c r="BU1190" s="106"/>
      <c r="BV1190" s="106"/>
      <c r="BW1190" s="106"/>
      <c r="BX1190" s="106"/>
      <c r="BY1190" s="106"/>
      <c r="BZ1190" s="106"/>
      <c r="CA1190" s="106"/>
      <c r="CB1190" s="106"/>
      <c r="CC1190" s="106"/>
      <c r="CD1190" s="106"/>
      <c r="CE1190" s="106"/>
      <c r="CF1190" s="106"/>
      <c r="CG1190" s="106"/>
    </row>
    <row r="1191" spans="1:85" s="245" customFormat="1" ht="14.5" hidden="1" customHeight="1" x14ac:dyDescent="0.35">
      <c r="A1191" s="243"/>
      <c r="B1191" s="128"/>
      <c r="C1191" s="80"/>
      <c r="D1191" s="80"/>
      <c r="E1191" s="80"/>
      <c r="F1191" s="80"/>
      <c r="G1191" s="80"/>
      <c r="H1191" s="80"/>
      <c r="I1191" s="80"/>
      <c r="J1191" s="80"/>
      <c r="K1191" s="80"/>
      <c r="L1191" s="80"/>
      <c r="M1191" s="64"/>
      <c r="N1191" s="7"/>
      <c r="O1191" s="192"/>
      <c r="P1191" s="106"/>
      <c r="Q1191" s="65" t="s">
        <v>130</v>
      </c>
      <c r="R1191" s="66">
        <f>IF(R1189&lt;&gt;0,1,0)</f>
        <v>0</v>
      </c>
      <c r="S1191" s="66">
        <f t="shared" ref="S1191" si="22449">IF(R1191&gt;0,R1191+1,IF(S1189&lt;&gt;0,1,0))</f>
        <v>0</v>
      </c>
      <c r="T1191" s="66">
        <f t="shared" ref="T1191" si="22450">IF(S1191&gt;0,S1191+1,IF(T1189&lt;&gt;0,1,0))</f>
        <v>0</v>
      </c>
      <c r="U1191" s="66">
        <f t="shared" ref="U1191" si="22451">IF(T1191&gt;0,T1191+1,IF(U1189&lt;&gt;0,1,0))</f>
        <v>0</v>
      </c>
      <c r="V1191" s="66">
        <f t="shared" ref="V1191" si="22452">IF(U1191&gt;0,U1191+1,IF(V1189&lt;&gt;0,1,0))</f>
        <v>0</v>
      </c>
      <c r="W1191" s="66">
        <f t="shared" ref="W1191" si="22453">IF(V1191&gt;0,V1191+1,IF(W1189&lt;&gt;0,1,0))</f>
        <v>0</v>
      </c>
      <c r="X1191" s="66">
        <f t="shared" ref="X1191" si="22454">IF(W1191&gt;0,W1191+1,IF(X1189&lt;&gt;0,1,0))</f>
        <v>0</v>
      </c>
      <c r="Y1191" s="66">
        <f t="shared" ref="Y1191" si="22455">IF(X1191&gt;0,X1191+1,IF(Y1189&lt;&gt;0,1,0))</f>
        <v>0</v>
      </c>
      <c r="Z1191" s="66">
        <f t="shared" ref="Z1191" si="22456">IF(Y1191&gt;0,Y1191+1,IF(Z1189&lt;&gt;0,1,0))</f>
        <v>0</v>
      </c>
      <c r="AA1191" s="66">
        <f t="shared" ref="AA1191" si="22457">IF(Z1191&gt;0,Z1191+1,IF(AA1189&lt;&gt;0,1,0))</f>
        <v>0</v>
      </c>
      <c r="AB1191" s="66">
        <f t="shared" ref="AB1191" si="22458">IF(AA1191&gt;0,AA1191+1,IF(AB1189&lt;&gt;0,1,0))</f>
        <v>0</v>
      </c>
      <c r="AC1191" s="66">
        <f t="shared" ref="AC1191" si="22459">IF(AB1191&gt;0,AB1191+1,IF(AC1189&lt;&gt;0,1,0))</f>
        <v>0</v>
      </c>
      <c r="AD1191" s="66">
        <f t="shared" ref="AD1191" si="22460">IF(AC1191&gt;0,AC1191+1,IF(AD1189&lt;&gt;0,1,0))</f>
        <v>0</v>
      </c>
      <c r="AE1191" s="66">
        <f t="shared" ref="AE1191" si="22461">IF(AD1191&gt;0,AD1191+1,IF(AE1189&lt;&gt;0,1,0))</f>
        <v>0</v>
      </c>
      <c r="AF1191" s="66">
        <f t="shared" ref="AF1191" si="22462">IF(AE1191&gt;0,AE1191+1,IF(AF1189&lt;&gt;0,1,0))</f>
        <v>0</v>
      </c>
      <c r="AG1191" s="66">
        <f t="shared" ref="AG1191" si="22463">IF(AF1191&gt;0,AF1191+1,IF(AG1189&lt;&gt;0,1,0))</f>
        <v>0</v>
      </c>
      <c r="AH1191" s="66">
        <f t="shared" ref="AH1191" si="22464">IF(AG1191&gt;0,AG1191+1,IF(AH1189&lt;&gt;0,1,0))</f>
        <v>0</v>
      </c>
      <c r="AI1191" s="66">
        <f t="shared" ref="AI1191" si="22465">IF(AH1191&gt;0,AH1191+1,IF(AI1189&lt;&gt;0,1,0))</f>
        <v>0</v>
      </c>
      <c r="AJ1191" s="66">
        <f t="shared" ref="AJ1191" si="22466">IF(AI1191&gt;0,AI1191+1,IF(AJ1189&lt;&gt;0,1,0))</f>
        <v>0</v>
      </c>
      <c r="AK1191" s="66">
        <f t="shared" ref="AK1191" si="22467">IF(AJ1191&gt;0,AJ1191+1,IF(AK1189&lt;&gt;0,1,0))</f>
        <v>0</v>
      </c>
      <c r="AL1191" s="66">
        <f t="shared" ref="AL1191" si="22468">IF(AK1191&gt;0,AK1191+1,IF(AL1189&lt;&gt;0,1,0))</f>
        <v>0</v>
      </c>
      <c r="AM1191" s="66">
        <f t="shared" ref="AM1191" si="22469">IF(AL1191&gt;0,AL1191+1,IF(AM1189&lt;&gt;0,1,0))</f>
        <v>0</v>
      </c>
      <c r="AN1191" s="66">
        <f t="shared" ref="AN1191" si="22470">IF(AM1191&gt;0,AM1191+1,IF(AN1189&lt;&gt;0,1,0))</f>
        <v>0</v>
      </c>
      <c r="AO1191" s="66">
        <f t="shared" ref="AO1191" si="22471">IF(AN1191&gt;0,AN1191+1,IF(AO1189&lt;&gt;0,1,0))</f>
        <v>0</v>
      </c>
      <c r="AP1191" s="66">
        <f t="shared" ref="AP1191" si="22472">IF(AO1191&gt;0,AO1191+1,IF(AP1189&lt;&gt;0,1,0))</f>
        <v>0</v>
      </c>
      <c r="AQ1191" s="66">
        <f t="shared" ref="AQ1191" si="22473">IF(AP1191&gt;0,AP1191+1,IF(AQ1189&lt;&gt;0,1,0))</f>
        <v>0</v>
      </c>
      <c r="AR1191" s="66">
        <f t="shared" ref="AR1191" si="22474">IF(AQ1191&gt;0,AQ1191+1,IF(AR1189&lt;&gt;0,1,0))</f>
        <v>0</v>
      </c>
      <c r="AS1191" s="66">
        <f t="shared" ref="AS1191" si="22475">IF(AR1191&gt;0,AR1191+1,IF(AS1189&lt;&gt;0,1,0))</f>
        <v>0</v>
      </c>
      <c r="AT1191" s="66">
        <f t="shared" ref="AT1191" si="22476">IF(AS1191&gt;0,AS1191+1,IF(AT1189&lt;&gt;0,1,0))</f>
        <v>0</v>
      </c>
      <c r="AU1191" s="66">
        <f t="shared" ref="AU1191" si="22477">IF(AT1191&gt;0,AT1191+1,IF(AU1189&lt;&gt;0,1,0))</f>
        <v>0</v>
      </c>
      <c r="AV1191" s="66">
        <f t="shared" ref="AV1191" si="22478">IF(AU1191&gt;0,AU1191+1,IF(AV1189&lt;&gt;0,1,0))</f>
        <v>0</v>
      </c>
      <c r="AW1191" s="66">
        <f t="shared" ref="AW1191" si="22479">IF(AV1191&gt;0,AV1191+1,IF(AW1189&lt;&gt;0,1,0))</f>
        <v>0</v>
      </c>
      <c r="AX1191" s="66">
        <f t="shared" ref="AX1191" si="22480">IF(AW1191&gt;0,AW1191+1,IF(AX1189&lt;&gt;0,1,0))</f>
        <v>0</v>
      </c>
      <c r="AY1191" s="66">
        <f t="shared" ref="AY1191" si="22481">IF(AX1191&gt;0,AX1191+1,IF(AY1189&lt;&gt;0,1,0))</f>
        <v>0</v>
      </c>
      <c r="AZ1191" s="66">
        <f t="shared" ref="AZ1191" si="22482">IF(AY1191&gt;0,AY1191+1,IF(AZ1189&lt;&gt;0,1,0))</f>
        <v>0</v>
      </c>
      <c r="BA1191" s="66">
        <f t="shared" ref="BA1191" si="22483">IF(AZ1191&gt;0,AZ1191+1,IF(BA1189&lt;&gt;0,1,0))</f>
        <v>0</v>
      </c>
      <c r="BB1191" s="66">
        <f t="shared" ref="BB1191" si="22484">IF(BA1191&gt;0,BA1191+1,IF(BB1189&lt;&gt;0,1,0))</f>
        <v>0</v>
      </c>
      <c r="BC1191" s="66">
        <f t="shared" ref="BC1191" si="22485">IF(BB1191&gt;0,BB1191+1,IF(BC1189&lt;&gt;0,1,0))</f>
        <v>0</v>
      </c>
      <c r="BD1191" s="66">
        <f t="shared" ref="BD1191" si="22486">IF(BC1191&gt;0,BC1191+1,IF(BD1189&lt;&gt;0,1,0))</f>
        <v>0</v>
      </c>
      <c r="BE1191" s="66">
        <f t="shared" ref="BE1191" si="22487">IF(BD1191&gt;0,BD1191+1,IF(BE1189&lt;&gt;0,1,0))</f>
        <v>0</v>
      </c>
      <c r="BF1191" s="66">
        <f t="shared" ref="BF1191" si="22488">IF(BE1191&gt;0,BE1191+1,IF(BF1189&lt;&gt;0,1,0))</f>
        <v>0</v>
      </c>
      <c r="BG1191" s="66">
        <f t="shared" ref="BG1191" si="22489">IF(BF1191&gt;0,BF1191+1,IF(BG1189&lt;&gt;0,1,0))</f>
        <v>0</v>
      </c>
      <c r="BH1191" s="66">
        <f t="shared" ref="BH1191" si="22490">IF(BG1191&gt;0,BG1191+1,IF(BH1189&lt;&gt;0,1,0))</f>
        <v>0</v>
      </c>
      <c r="BI1191" s="66">
        <f t="shared" ref="BI1191" si="22491">IF(BH1191&gt;0,BH1191+1,IF(BI1189&lt;&gt;0,1,0))</f>
        <v>0</v>
      </c>
      <c r="BJ1191" s="66">
        <f t="shared" ref="BJ1191" si="22492">IF(BI1191&gt;0,BI1191+1,IF(BJ1189&lt;&gt;0,1,0))</f>
        <v>0</v>
      </c>
      <c r="BK1191" s="66">
        <f t="shared" ref="BK1191" si="22493">IF(BJ1191&gt;0,BJ1191+1,IF(BK1189&lt;&gt;0,1,0))</f>
        <v>0</v>
      </c>
      <c r="BL1191" s="66">
        <f t="shared" ref="BL1191" si="22494">IF(BK1191&gt;0,BK1191+1,IF(BL1189&lt;&gt;0,1,0))</f>
        <v>0</v>
      </c>
      <c r="BM1191" s="66">
        <f t="shared" ref="BM1191" si="22495">IF(BL1191&gt;0,BL1191+1,IF(BM1189&lt;&gt;0,1,0))</f>
        <v>0</v>
      </c>
      <c r="BN1191" s="362"/>
      <c r="BO1191" s="364"/>
      <c r="BP1191" s="366"/>
      <c r="BQ1191" s="366"/>
      <c r="BR1191" s="106"/>
      <c r="BS1191" s="106"/>
      <c r="BT1191" s="106"/>
      <c r="BU1191" s="106"/>
      <c r="BV1191" s="106"/>
      <c r="BW1191" s="106"/>
      <c r="BX1191" s="106"/>
      <c r="BY1191" s="106"/>
      <c r="BZ1191" s="106"/>
      <c r="CA1191" s="106"/>
      <c r="CB1191" s="106"/>
      <c r="CC1191" s="106"/>
      <c r="CD1191" s="106"/>
      <c r="CE1191" s="106"/>
      <c r="CF1191" s="106"/>
      <c r="CG1191" s="106"/>
    </row>
    <row r="1192" spans="1:85" s="245" customFormat="1" ht="14.5" hidden="1" customHeight="1" x14ac:dyDescent="0.35">
      <c r="A1192" s="243"/>
      <c r="B1192" s="128"/>
      <c r="C1192" s="80"/>
      <c r="D1192" s="80"/>
      <c r="E1192" s="80"/>
      <c r="F1192" s="80"/>
      <c r="G1192" s="80"/>
      <c r="H1192" s="80"/>
      <c r="I1192" s="80"/>
      <c r="J1192" s="80"/>
      <c r="K1192" s="80"/>
      <c r="L1192" s="80"/>
      <c r="M1192" s="64"/>
      <c r="N1192" s="7"/>
      <c r="O1192" s="192"/>
      <c r="P1192" s="106"/>
      <c r="Q1192" s="65" t="s">
        <v>131</v>
      </c>
      <c r="R1192" s="66">
        <f>R1191</f>
        <v>0</v>
      </c>
      <c r="S1192" s="66">
        <f>IF(S1191=0,0,IF(OR(R1192=0,R1192=12),1,R1192+1))</f>
        <v>0</v>
      </c>
      <c r="T1192" s="66">
        <f t="shared" ref="T1192" si="22496">IF(T1191=0,0,IF(OR(S1192=0,S1192=12),1,S1192+1))</f>
        <v>0</v>
      </c>
      <c r="U1192" s="66">
        <f t="shared" ref="U1192" si="22497">IF(U1191=0,0,IF(OR(T1192=0,T1192=12),1,T1192+1))</f>
        <v>0</v>
      </c>
      <c r="V1192" s="66">
        <f t="shared" ref="V1192" si="22498">IF(V1191=0,0,IF(OR(U1192=0,U1192=12),1,U1192+1))</f>
        <v>0</v>
      </c>
      <c r="W1192" s="66">
        <f t="shared" ref="W1192" si="22499">IF(W1191=0,0,IF(OR(V1192=0,V1192=12),1,V1192+1))</f>
        <v>0</v>
      </c>
      <c r="X1192" s="66">
        <f t="shared" ref="X1192" si="22500">IF(X1191=0,0,IF(OR(W1192=0,W1192=12),1,W1192+1))</f>
        <v>0</v>
      </c>
      <c r="Y1192" s="66">
        <f t="shared" ref="Y1192" si="22501">IF(Y1191=0,0,IF(OR(X1192=0,X1192=12),1,X1192+1))</f>
        <v>0</v>
      </c>
      <c r="Z1192" s="66">
        <f t="shared" ref="Z1192" si="22502">IF(Z1191=0,0,IF(OR(Y1192=0,Y1192=12),1,Y1192+1))</f>
        <v>0</v>
      </c>
      <c r="AA1192" s="66">
        <f t="shared" ref="AA1192" si="22503">IF(AA1191=0,0,IF(OR(Z1192=0,Z1192=12),1,Z1192+1))</f>
        <v>0</v>
      </c>
      <c r="AB1192" s="66">
        <f t="shared" ref="AB1192" si="22504">IF(AB1191=0,0,IF(OR(AA1192=0,AA1192=12),1,AA1192+1))</f>
        <v>0</v>
      </c>
      <c r="AC1192" s="66">
        <f t="shared" ref="AC1192" si="22505">IF(AC1191=0,0,IF(OR(AB1192=0,AB1192=12),1,AB1192+1))</f>
        <v>0</v>
      </c>
      <c r="AD1192" s="66">
        <f t="shared" ref="AD1192" si="22506">IF(AD1191=0,0,IF(OR(AC1192=0,AC1192=12),1,AC1192+1))</f>
        <v>0</v>
      </c>
      <c r="AE1192" s="66">
        <f t="shared" ref="AE1192" si="22507">IF(AE1191=0,0,IF(OR(AD1192=0,AD1192=12),1,AD1192+1))</f>
        <v>0</v>
      </c>
      <c r="AF1192" s="66">
        <f t="shared" ref="AF1192" si="22508">IF(AF1191=0,0,IF(OR(AE1192=0,AE1192=12),1,AE1192+1))</f>
        <v>0</v>
      </c>
      <c r="AG1192" s="66">
        <f t="shared" ref="AG1192" si="22509">IF(AG1191=0,0,IF(OR(AF1192=0,AF1192=12),1,AF1192+1))</f>
        <v>0</v>
      </c>
      <c r="AH1192" s="66">
        <f t="shared" ref="AH1192" si="22510">IF(AH1191=0,0,IF(OR(AG1192=0,AG1192=12),1,AG1192+1))</f>
        <v>0</v>
      </c>
      <c r="AI1192" s="66">
        <f t="shared" ref="AI1192" si="22511">IF(AI1191=0,0,IF(OR(AH1192=0,AH1192=12),1,AH1192+1))</f>
        <v>0</v>
      </c>
      <c r="AJ1192" s="66">
        <f t="shared" ref="AJ1192" si="22512">IF(AJ1191=0,0,IF(OR(AI1192=0,AI1192=12),1,AI1192+1))</f>
        <v>0</v>
      </c>
      <c r="AK1192" s="66">
        <f t="shared" ref="AK1192" si="22513">IF(AK1191=0,0,IF(OR(AJ1192=0,AJ1192=12),1,AJ1192+1))</f>
        <v>0</v>
      </c>
      <c r="AL1192" s="66">
        <f t="shared" ref="AL1192" si="22514">IF(AL1191=0,0,IF(OR(AK1192=0,AK1192=12),1,AK1192+1))</f>
        <v>0</v>
      </c>
      <c r="AM1192" s="66">
        <f t="shared" ref="AM1192" si="22515">IF(AM1191=0,0,IF(OR(AL1192=0,AL1192=12),1,AL1192+1))</f>
        <v>0</v>
      </c>
      <c r="AN1192" s="66">
        <f t="shared" ref="AN1192" si="22516">IF(AN1191=0,0,IF(OR(AM1192=0,AM1192=12),1,AM1192+1))</f>
        <v>0</v>
      </c>
      <c r="AO1192" s="66">
        <f t="shared" ref="AO1192" si="22517">IF(AO1191=0,0,IF(OR(AN1192=0,AN1192=12),1,AN1192+1))</f>
        <v>0</v>
      </c>
      <c r="AP1192" s="66">
        <f t="shared" ref="AP1192" si="22518">IF(AP1191=0,0,IF(OR(AO1192=0,AO1192=12),1,AO1192+1))</f>
        <v>0</v>
      </c>
      <c r="AQ1192" s="66">
        <f t="shared" ref="AQ1192" si="22519">IF(AQ1191=0,0,IF(OR(AP1192=0,AP1192=12),1,AP1192+1))</f>
        <v>0</v>
      </c>
      <c r="AR1192" s="66">
        <f t="shared" ref="AR1192" si="22520">IF(AR1191=0,0,IF(OR(AQ1192=0,AQ1192=12),1,AQ1192+1))</f>
        <v>0</v>
      </c>
      <c r="AS1192" s="66">
        <f t="shared" ref="AS1192" si="22521">IF(AS1191=0,0,IF(OR(AR1192=0,AR1192=12),1,AR1192+1))</f>
        <v>0</v>
      </c>
      <c r="AT1192" s="66">
        <f t="shared" ref="AT1192" si="22522">IF(AT1191=0,0,IF(OR(AS1192=0,AS1192=12),1,AS1192+1))</f>
        <v>0</v>
      </c>
      <c r="AU1192" s="66">
        <f t="shared" ref="AU1192" si="22523">IF(AU1191=0,0,IF(OR(AT1192=0,AT1192=12),1,AT1192+1))</f>
        <v>0</v>
      </c>
      <c r="AV1192" s="66">
        <f t="shared" ref="AV1192" si="22524">IF(AV1191=0,0,IF(OR(AU1192=0,AU1192=12),1,AU1192+1))</f>
        <v>0</v>
      </c>
      <c r="AW1192" s="66">
        <f t="shared" ref="AW1192" si="22525">IF(AW1191=0,0,IF(OR(AV1192=0,AV1192=12),1,AV1192+1))</f>
        <v>0</v>
      </c>
      <c r="AX1192" s="66">
        <f t="shared" ref="AX1192" si="22526">IF(AX1191=0,0,IF(OR(AW1192=0,AW1192=12),1,AW1192+1))</f>
        <v>0</v>
      </c>
      <c r="AY1192" s="66">
        <f t="shared" ref="AY1192" si="22527">IF(AY1191=0,0,IF(OR(AX1192=0,AX1192=12),1,AX1192+1))</f>
        <v>0</v>
      </c>
      <c r="AZ1192" s="66">
        <f t="shared" ref="AZ1192" si="22528">IF(AZ1191=0,0,IF(OR(AY1192=0,AY1192=12),1,AY1192+1))</f>
        <v>0</v>
      </c>
      <c r="BA1192" s="66">
        <f t="shared" ref="BA1192" si="22529">IF(BA1191=0,0,IF(OR(AZ1192=0,AZ1192=12),1,AZ1192+1))</f>
        <v>0</v>
      </c>
      <c r="BB1192" s="66">
        <f t="shared" ref="BB1192" si="22530">IF(BB1191=0,0,IF(OR(BA1192=0,BA1192=12),1,BA1192+1))</f>
        <v>0</v>
      </c>
      <c r="BC1192" s="66">
        <f t="shared" ref="BC1192" si="22531">IF(BC1191=0,0,IF(OR(BB1192=0,BB1192=12),1,BB1192+1))</f>
        <v>0</v>
      </c>
      <c r="BD1192" s="66">
        <f t="shared" ref="BD1192" si="22532">IF(BD1191=0,0,IF(OR(BC1192=0,BC1192=12),1,BC1192+1))</f>
        <v>0</v>
      </c>
      <c r="BE1192" s="66">
        <f t="shared" ref="BE1192" si="22533">IF(BE1191=0,0,IF(OR(BD1192=0,BD1192=12),1,BD1192+1))</f>
        <v>0</v>
      </c>
      <c r="BF1192" s="66">
        <f t="shared" ref="BF1192" si="22534">IF(BF1191=0,0,IF(OR(BE1192=0,BE1192=12),1,BE1192+1))</f>
        <v>0</v>
      </c>
      <c r="BG1192" s="66">
        <f t="shared" ref="BG1192" si="22535">IF(BG1191=0,0,IF(OR(BF1192=0,BF1192=12),1,BF1192+1))</f>
        <v>0</v>
      </c>
      <c r="BH1192" s="66">
        <f t="shared" ref="BH1192" si="22536">IF(BH1191=0,0,IF(OR(BG1192=0,BG1192=12),1,BG1192+1))</f>
        <v>0</v>
      </c>
      <c r="BI1192" s="66">
        <f t="shared" ref="BI1192" si="22537">IF(BI1191=0,0,IF(OR(BH1192=0,BH1192=12),1,BH1192+1))</f>
        <v>0</v>
      </c>
      <c r="BJ1192" s="66">
        <f t="shared" ref="BJ1192" si="22538">IF(BJ1191=0,0,IF(OR(BI1192=0,BI1192=12),1,BI1192+1))</f>
        <v>0</v>
      </c>
      <c r="BK1192" s="66">
        <f t="shared" ref="BK1192" si="22539">IF(BK1191=0,0,IF(OR(BJ1192=0,BJ1192=12),1,BJ1192+1))</f>
        <v>0</v>
      </c>
      <c r="BL1192" s="66">
        <f t="shared" ref="BL1192" si="22540">IF(BL1191=0,0,IF(OR(BK1192=0,BK1192=12),1,BK1192+1))</f>
        <v>0</v>
      </c>
      <c r="BM1192" s="66">
        <f t="shared" ref="BM1192" si="22541">IF(BM1191=0,0,IF(OR(BL1192=0,BL1192=12),1,BL1192+1))</f>
        <v>0</v>
      </c>
      <c r="BN1192" s="362"/>
      <c r="BO1192" s="364"/>
      <c r="BP1192" s="366"/>
      <c r="BQ1192" s="366"/>
      <c r="BR1192" s="106"/>
      <c r="BS1192" s="106"/>
      <c r="BT1192" s="106"/>
      <c r="BU1192" s="106"/>
      <c r="BV1192" s="106"/>
      <c r="BW1192" s="106"/>
      <c r="BX1192" s="106"/>
      <c r="BY1192" s="106"/>
      <c r="BZ1192" s="106"/>
      <c r="CA1192" s="106"/>
      <c r="CB1192" s="106"/>
      <c r="CC1192" s="106"/>
      <c r="CD1192" s="106"/>
      <c r="CE1192" s="106"/>
      <c r="CF1192" s="106"/>
      <c r="CG1192" s="106"/>
    </row>
    <row r="1193" spans="1:85" s="245" customFormat="1" ht="43.5" x14ac:dyDescent="0.35">
      <c r="A1193" s="243"/>
      <c r="B1193" s="128"/>
      <c r="C1193" s="80"/>
      <c r="D1193" s="80"/>
      <c r="E1193" s="80"/>
      <c r="F1193" s="80"/>
      <c r="G1193" s="80"/>
      <c r="H1193" s="80"/>
      <c r="I1193" s="80"/>
      <c r="J1193" s="80"/>
      <c r="K1193" s="80"/>
      <c r="L1193" s="80"/>
      <c r="M1193" s="64"/>
      <c r="N1193" s="7"/>
      <c r="O1193" s="192"/>
      <c r="P1193" s="106"/>
      <c r="Q1193" s="63" t="s">
        <v>237</v>
      </c>
      <c r="R1193" s="68">
        <f>IF(R1192&gt;0,IF(R1196&gt;$L1189,$L1189,R1196),0)</f>
        <v>0</v>
      </c>
      <c r="S1193" s="68">
        <f>IF(S1192&gt;0,IF((SUMIFS($R1195:R1195,$R1192:R1192,12)+IF(R1192=12,0,R1193)+S1196)&gt;=$L1189,$L1189-FLOOR(SUMIFS($R1195:R1195,$R1192:R1192,12),1),IF(S1192=1,S1196,S1196+R1193)),0)</f>
        <v>0</v>
      </c>
      <c r="T1193" s="68">
        <f>IF(T1192&gt;0,IF((SUMIFS($R1195:S1195,$R1192:S1192,12)+IF(S1192=12,0,S1193)+T1196)&gt;=$L1189,$L1189-FLOOR(SUMIFS($R1195:S1195,$R1192:S1192,12),1),IF(T1192=1,T1196,T1196+S1193)),0)</f>
        <v>0</v>
      </c>
      <c r="U1193" s="68">
        <f>IF(U1192&gt;0,IF((SUMIFS($R1195:T1195,$R1192:T1192,12)+IF(T1192=12,0,T1193)+U1196)&gt;=$L1189,$L1189-FLOOR(SUMIFS($R1195:T1195,$R1192:T1192,12),1),IF(U1192=1,U1196,U1196+T1193)),0)</f>
        <v>0</v>
      </c>
      <c r="V1193" s="68">
        <f>IF(V1192&gt;0,IF((SUMIFS($R1195:U1195,$R1192:U1192,12)+IF(U1192=12,0,U1193)+V1196)&gt;=$L1189,$L1189-FLOOR(SUMIFS($R1195:U1195,$R1192:U1192,12),1),IF(V1192=1,V1196,V1196+U1193)),0)</f>
        <v>0</v>
      </c>
      <c r="W1193" s="68">
        <f>IF(W1192&gt;0,IF((SUMIFS($R1195:V1195,$R1192:V1192,12)+IF(V1192=12,0,V1193)+W1196)&gt;=$L1189,$L1189-FLOOR(SUMIFS($R1195:V1195,$R1192:V1192,12),1),IF(W1192=1,W1196,W1196+V1193)),0)</f>
        <v>0</v>
      </c>
      <c r="X1193" s="68">
        <f>IF(X1192&gt;0,IF((SUMIFS($R1195:W1195,$R1192:W1192,12)+IF(W1192=12,0,W1193)+X1196)&gt;=$L1189,$L1189-FLOOR(SUMIFS($R1195:W1195,$R1192:W1192,12),1),IF(X1192=1,X1196,X1196+W1193)),0)</f>
        <v>0</v>
      </c>
      <c r="Y1193" s="68">
        <f>IF(Y1192&gt;0,IF((SUMIFS($R1195:X1195,$R1192:X1192,12)+IF(X1192=12,0,X1193)+Y1196)&gt;=$L1189,$L1189-FLOOR(SUMIFS($R1195:X1195,$R1192:X1192,12),1),IF(Y1192=1,Y1196,Y1196+X1193)),0)</f>
        <v>0</v>
      </c>
      <c r="Z1193" s="68">
        <f>IF(Z1192&gt;0,IF((SUMIFS($R1195:Y1195,$R1192:Y1192,12)+IF(Y1192=12,0,Y1193)+Z1196)&gt;=$L1189,$L1189-FLOOR(SUMIFS($R1195:Y1195,$R1192:Y1192,12),1),IF(Z1192=1,Z1196,Z1196+Y1193)),0)</f>
        <v>0</v>
      </c>
      <c r="AA1193" s="68">
        <f>IF(AA1192&gt;0,IF((SUMIFS($R1195:Z1195,$R1192:Z1192,12)+IF(Z1192=12,0,Z1193)+AA1196)&gt;=$L1189,$L1189-FLOOR(SUMIFS($R1195:Z1195,$R1192:Z1192,12),1),IF(AA1192=1,AA1196,AA1196+Z1193)),0)</f>
        <v>0</v>
      </c>
      <c r="AB1193" s="68">
        <f>IF(AB1192&gt;0,IF((SUMIFS($R1195:AA1195,$R1192:AA1192,12)+IF(AA1192=12,0,AA1193)+AB1196)&gt;=$L1189,$L1189-FLOOR(SUMIFS($R1195:AA1195,$R1192:AA1192,12),1),IF(AB1192=1,AB1196,AB1196+AA1193)),0)</f>
        <v>0</v>
      </c>
      <c r="AC1193" s="68">
        <f>IF(AC1192&gt;0,IF((SUMIFS($R1195:AB1195,$R1192:AB1192,12)+IF(AB1192=12,0,AB1193)+AC1196)&gt;=$L1189,$L1189-FLOOR(SUMIFS($R1195:AB1195,$R1192:AB1192,12),1),IF(AC1192=1,AC1196,AC1196+AB1193)),0)</f>
        <v>0</v>
      </c>
      <c r="AD1193" s="68">
        <f>IF(AD1192&gt;0,IF((SUMIFS($R1195:AC1195,$R1192:AC1192,12)+IF(AC1192=12,0,AC1193)+AD1196)&gt;=$L1189,$L1189-FLOOR(SUMIFS($R1195:AC1195,$R1192:AC1192,12),1),IF(AD1192=1,AD1196,AD1196+AC1193)),0)</f>
        <v>0</v>
      </c>
      <c r="AE1193" s="68">
        <f>IF(AE1192&gt;0,IF((SUMIFS($R1195:AD1195,$R1192:AD1192,12)+IF(AD1192=12,0,AD1193)+AE1196)&gt;=$L1189,$L1189-FLOOR(SUMIFS($R1195:AD1195,$R1192:AD1192,12),1),IF(AE1192=1,AE1196,AE1196+AD1193)),0)</f>
        <v>0</v>
      </c>
      <c r="AF1193" s="68">
        <f>IF(AF1192&gt;0,IF((SUMIFS($R1195:AE1195,$R1192:AE1192,12)+IF(AE1192=12,0,AE1193)+AF1196)&gt;=$L1189,$L1189-FLOOR(SUMIFS($R1195:AE1195,$R1192:AE1192,12),1),IF(AF1192=1,AF1196,AF1196+AE1193)),0)</f>
        <v>0</v>
      </c>
      <c r="AG1193" s="68">
        <f>IF(AG1192&gt;0,IF((SUMIFS($R1195:AF1195,$R1192:AF1192,12)+IF(AF1192=12,0,AF1193)+AG1196)&gt;=$L1189,$L1189-FLOOR(SUMIFS($R1195:AF1195,$R1192:AF1192,12),1),IF(AG1192=1,AG1196,AG1196+AF1193)),0)</f>
        <v>0</v>
      </c>
      <c r="AH1193" s="68">
        <f>IF(AH1192&gt;0,IF((SUMIFS($R1195:AG1195,$R1192:AG1192,12)+IF(AG1192=12,0,AG1193)+AH1196)&gt;=$L1189,$L1189-FLOOR(SUMIFS($R1195:AG1195,$R1192:AG1192,12),1),IF(AH1192=1,AH1196,AH1196+AG1193)),0)</f>
        <v>0</v>
      </c>
      <c r="AI1193" s="68">
        <f>IF(AI1192&gt;0,IF((SUMIFS($R1195:AH1195,$R1192:AH1192,12)+IF(AH1192=12,0,AH1193)+AI1196)&gt;=$L1189,$L1189-FLOOR(SUMIFS($R1195:AH1195,$R1192:AH1192,12),1),IF(AI1192=1,AI1196,AI1196+AH1193)),0)</f>
        <v>0</v>
      </c>
      <c r="AJ1193" s="68">
        <f>IF(AJ1192&gt;0,IF((SUMIFS($R1195:AI1195,$R1192:AI1192,12)+IF(AI1192=12,0,AI1193)+AJ1196)&gt;=$L1189,$L1189-FLOOR(SUMIFS($R1195:AI1195,$R1192:AI1192,12),1),IF(AJ1192=1,AJ1196,AJ1196+AI1193)),0)</f>
        <v>0</v>
      </c>
      <c r="AK1193" s="68">
        <f>IF(AK1192&gt;0,IF((SUMIFS($R1195:AJ1195,$R1192:AJ1192,12)+IF(AJ1192=12,0,AJ1193)+AK1196)&gt;=$L1189,$L1189-FLOOR(SUMIFS($R1195:AJ1195,$R1192:AJ1192,12),1),IF(AK1192=1,AK1196,AK1196+AJ1193)),0)</f>
        <v>0</v>
      </c>
      <c r="AL1193" s="68">
        <f>IF(AL1192&gt;0,IF((SUMIFS($R1195:AK1195,$R1192:AK1192,12)+IF(AK1192=12,0,AK1193)+AL1196)&gt;=$L1189,$L1189-FLOOR(SUMIFS($R1195:AK1195,$R1192:AK1192,12),1),IF(AL1192=1,AL1196,AL1196+AK1193)),0)</f>
        <v>0</v>
      </c>
      <c r="AM1193" s="68">
        <f>IF(AM1192&gt;0,IF((SUMIFS($R1195:AL1195,$R1192:AL1192,12)+IF(AL1192=12,0,AL1193)+AM1196)&gt;=$L1189,$L1189-FLOOR(SUMIFS($R1195:AL1195,$R1192:AL1192,12),1),IF(AM1192=1,AM1196,AM1196+AL1193)),0)</f>
        <v>0</v>
      </c>
      <c r="AN1193" s="68">
        <f>IF(AN1192&gt;0,IF((SUMIFS($R1195:AM1195,$R1192:AM1192,12)+IF(AM1192=12,0,AM1193)+AN1196)&gt;=$L1189,$L1189-FLOOR(SUMIFS($R1195:AM1195,$R1192:AM1192,12),1),IF(AN1192=1,AN1196,AN1196+AM1193)),0)</f>
        <v>0</v>
      </c>
      <c r="AO1193" s="68">
        <f>IF(AO1192&gt;0,IF((SUMIFS($R1195:AN1195,$R1192:AN1192,12)+IF(AN1192=12,0,AN1193)+AO1196)&gt;=$L1189,$L1189-FLOOR(SUMIFS($R1195:AN1195,$R1192:AN1192,12),1),IF(AO1192=1,AO1196,AO1196+AN1193)),0)</f>
        <v>0</v>
      </c>
      <c r="AP1193" s="68">
        <f>IF(AP1192&gt;0,IF((SUMIFS($R1195:AO1195,$R1192:AO1192,12)+IF(AO1192=12,0,AO1193)+AP1196)&gt;=$L1189,$L1189-FLOOR(SUMIFS($R1195:AO1195,$R1192:AO1192,12),1),IF(AP1192=1,AP1196,AP1196+AO1193)),0)</f>
        <v>0</v>
      </c>
      <c r="AQ1193" s="68">
        <f>IF(AQ1192&gt;0,IF((SUMIFS($R1195:AP1195,$R1192:AP1192,12)+IF(AP1192=12,0,AP1193)+AQ1196)&gt;=$L1189,$L1189-FLOOR(SUMIFS($R1195:AP1195,$R1192:AP1192,12),1),IF(AQ1192=1,AQ1196,AQ1196+AP1193)),0)</f>
        <v>0</v>
      </c>
      <c r="AR1193" s="68">
        <f>IF(AR1192&gt;0,IF((SUMIFS($R1195:AQ1195,$R1192:AQ1192,12)+IF(AQ1192=12,0,AQ1193)+AR1196)&gt;=$L1189,$L1189-FLOOR(SUMIFS($R1195:AQ1195,$R1192:AQ1192,12),1),IF(AR1192=1,AR1196,AR1196+AQ1193)),0)</f>
        <v>0</v>
      </c>
      <c r="AS1193" s="68">
        <f>IF(AS1192&gt;0,IF((SUMIFS($R1195:AR1195,$R1192:AR1192,12)+IF(AR1192=12,0,AR1193)+AS1196)&gt;=$L1189,$L1189-FLOOR(SUMIFS($R1195:AR1195,$R1192:AR1192,12),1),IF(AS1192=1,AS1196,AS1196+AR1193)),0)</f>
        <v>0</v>
      </c>
      <c r="AT1193" s="68">
        <f>IF(AT1192&gt;0,IF((SUMIFS($R1195:AS1195,$R1192:AS1192,12)+IF(AS1192=12,0,AS1193)+AT1196)&gt;=$L1189,$L1189-FLOOR(SUMIFS($R1195:AS1195,$R1192:AS1192,12),1),IF(AT1192=1,AT1196,AT1196+AS1193)),0)</f>
        <v>0</v>
      </c>
      <c r="AU1193" s="68">
        <f>IF(AU1192&gt;0,IF((SUMIFS($R1195:AT1195,$R1192:AT1192,12)+IF(AT1192=12,0,AT1193)+AU1196)&gt;=$L1189,$L1189-FLOOR(SUMIFS($R1195:AT1195,$R1192:AT1192,12),1),IF(AU1192=1,AU1196,AU1196+AT1193)),0)</f>
        <v>0</v>
      </c>
      <c r="AV1193" s="68">
        <f>IF(AV1192&gt;0,IF((SUMIFS($R1195:AU1195,$R1192:AU1192,12)+IF(AU1192=12,0,AU1193)+AV1196)&gt;=$L1189,$L1189-FLOOR(SUMIFS($R1195:AU1195,$R1192:AU1192,12),1),IF(AV1192=1,AV1196,AV1196+AU1193)),0)</f>
        <v>0</v>
      </c>
      <c r="AW1193" s="68">
        <f>IF(AW1192&gt;0,IF((SUMIFS($R1195:AV1195,$R1192:AV1192,12)+IF(AV1192=12,0,AV1193)+AW1196)&gt;=$L1189,$L1189-FLOOR(SUMIFS($R1195:AV1195,$R1192:AV1192,12),1),IF(AW1192=1,AW1196,AW1196+AV1193)),0)</f>
        <v>0</v>
      </c>
      <c r="AX1193" s="68">
        <f>IF(AX1192&gt;0,IF((SUMIFS($R1195:AW1195,$R1192:AW1192,12)+IF(AW1192=12,0,AW1193)+AX1196)&gt;=$L1189,$L1189-FLOOR(SUMIFS($R1195:AW1195,$R1192:AW1192,12),1),IF(AX1192=1,AX1196,AX1196+AW1193)),0)</f>
        <v>0</v>
      </c>
      <c r="AY1193" s="68">
        <f>IF(AY1192&gt;0,IF((SUMIFS($R1195:AX1195,$R1192:AX1192,12)+IF(AX1192=12,0,AX1193)+AY1196)&gt;=$L1189,$L1189-FLOOR(SUMIFS($R1195:AX1195,$R1192:AX1192,12),1),IF(AY1192=1,AY1196,AY1196+AX1193)),0)</f>
        <v>0</v>
      </c>
      <c r="AZ1193" s="68">
        <f>IF(AZ1192&gt;0,IF((SUMIFS($R1195:AY1195,$R1192:AY1192,12)+IF(AY1192=12,0,AY1193)+AZ1196)&gt;=$L1189,$L1189-FLOOR(SUMIFS($R1195:AY1195,$R1192:AY1192,12),1),IF(AZ1192=1,AZ1196,AZ1196+AY1193)),0)</f>
        <v>0</v>
      </c>
      <c r="BA1193" s="68">
        <f>IF(BA1192&gt;0,IF((SUMIFS($R1195:AZ1195,$R1192:AZ1192,12)+IF(AZ1192=12,0,AZ1193)+BA1196)&gt;=$L1189,$L1189-FLOOR(SUMIFS($R1195:AZ1195,$R1192:AZ1192,12),1),IF(BA1192=1,BA1196,BA1196+AZ1193)),0)</f>
        <v>0</v>
      </c>
      <c r="BB1193" s="68">
        <f>IF(BB1192&gt;0,IF((SUMIFS($R1195:BA1195,$R1192:BA1192,12)+IF(BA1192=12,0,BA1193)+BB1196)&gt;=$L1189,$L1189-FLOOR(SUMIFS($R1195:BA1195,$R1192:BA1192,12),1),IF(BB1192=1,BB1196,BB1196+BA1193)),0)</f>
        <v>0</v>
      </c>
      <c r="BC1193" s="68">
        <f>IF(BC1192&gt;0,IF((SUMIFS($R1195:BB1195,$R1192:BB1192,12)+IF(BB1192=12,0,BB1193)+BC1196)&gt;=$L1189,$L1189-FLOOR(SUMIFS($R1195:BB1195,$R1192:BB1192,12),1),IF(BC1192=1,BC1196,BC1196+BB1193)),0)</f>
        <v>0</v>
      </c>
      <c r="BD1193" s="68">
        <f>IF(BD1192&gt;0,IF((SUMIFS($R1195:BC1195,$R1192:BC1192,12)+IF(BC1192=12,0,BC1193)+BD1196)&gt;=$L1189,$L1189-FLOOR(SUMIFS($R1195:BC1195,$R1192:BC1192,12),1),IF(BD1192=1,BD1196,BD1196+BC1193)),0)</f>
        <v>0</v>
      </c>
      <c r="BE1193" s="68">
        <f>IF(BE1192&gt;0,IF((SUMIFS($R1195:BD1195,$R1192:BD1192,12)+IF(BD1192=12,0,BD1193)+BE1196)&gt;=$L1189,$L1189-FLOOR(SUMIFS($R1195:BD1195,$R1192:BD1192,12),1),IF(BE1192=1,BE1196,BE1196+BD1193)),0)</f>
        <v>0</v>
      </c>
      <c r="BF1193" s="68">
        <f>IF(BF1192&gt;0,IF((SUMIFS($R1195:BE1195,$R1192:BE1192,12)+IF(BE1192=12,0,BE1193)+BF1196)&gt;=$L1189,$L1189-FLOOR(SUMIFS($R1195:BE1195,$R1192:BE1192,12),1),IF(BF1192=1,BF1196,BF1196+BE1193)),0)</f>
        <v>0</v>
      </c>
      <c r="BG1193" s="68">
        <f>IF(BG1192&gt;0,IF((SUMIFS($R1195:BF1195,$R1192:BF1192,12)+IF(BF1192=12,0,BF1193)+BG1196)&gt;=$L1189,$L1189-FLOOR(SUMIFS($R1195:BF1195,$R1192:BF1192,12),1),IF(BG1192=1,BG1196,BG1196+BF1193)),0)</f>
        <v>0</v>
      </c>
      <c r="BH1193" s="68">
        <f>IF(BH1192&gt;0,IF((SUMIFS($R1195:BG1195,$R1192:BG1192,12)+IF(BG1192=12,0,BG1193)+BH1196)&gt;=$L1189,$L1189-FLOOR(SUMIFS($R1195:BG1195,$R1192:BG1192,12),1),IF(BH1192=1,BH1196,BH1196+BG1193)),0)</f>
        <v>0</v>
      </c>
      <c r="BI1193" s="68">
        <f>IF(BI1192&gt;0,IF((SUMIFS($R1195:BH1195,$R1192:BH1192,12)+IF(BH1192=12,0,BH1193)+BI1196)&gt;=$L1189,$L1189-FLOOR(SUMIFS($R1195:BH1195,$R1192:BH1192,12),1),IF(BI1192=1,BI1196,BI1196+BH1193)),0)</f>
        <v>0</v>
      </c>
      <c r="BJ1193" s="68">
        <f>IF(BJ1192&gt;0,IF((SUMIFS($R1195:BI1195,$R1192:BI1192,12)+IF(BI1192=12,0,BI1193)+BJ1196)&gt;=$L1189,$L1189-FLOOR(SUMIFS($R1195:BI1195,$R1192:BI1192,12),1),IF(BJ1192=1,BJ1196,BJ1196+BI1193)),0)</f>
        <v>0</v>
      </c>
      <c r="BK1193" s="68">
        <f>IF(BK1192&gt;0,IF((SUMIFS($R1195:BJ1195,$R1192:BJ1192,12)+IF(BJ1192=12,0,BJ1193)+BK1196)&gt;=$L1189,$L1189-FLOOR(SUMIFS($R1195:BJ1195,$R1192:BJ1192,12),1),IF(BK1192=1,BK1196,BK1196+BJ1193)),0)</f>
        <v>0</v>
      </c>
      <c r="BL1193" s="68">
        <f>IF(BL1192&gt;0,IF((SUMIFS($R1195:BK1195,$R1192:BK1192,12)+IF(BK1192=12,0,BK1193)+BL1196)&gt;=$L1189,$L1189-FLOOR(SUMIFS($R1195:BK1195,$R1192:BK1192,12),1),IF(BL1192=1,BL1196,BL1196+BK1193)),0)</f>
        <v>0</v>
      </c>
      <c r="BM1193" s="68">
        <f>IF(BM1192&gt;0,IF((SUMIFS($R1195:BL1195,$R1192:BL1192,12)+IF(BL1192=12,0,BL1193)+BM1196)&gt;=$L1189,$L1189-FLOOR(SUMIFS($R1195:BL1195,$R1192:BL1192,12),1),IF(BM1192=1,BM1196,BM1196+BL1193)),0)</f>
        <v>0</v>
      </c>
      <c r="BN1193" s="362"/>
      <c r="BO1193" s="364"/>
      <c r="BP1193" s="366"/>
      <c r="BQ1193" s="366"/>
      <c r="BR1193" s="106"/>
      <c r="BS1193" s="106"/>
      <c r="BT1193" s="106"/>
      <c r="BU1193" s="106"/>
      <c r="BV1193" s="106"/>
      <c r="BW1193" s="106"/>
      <c r="BX1193" s="106"/>
      <c r="BY1193" s="106"/>
      <c r="BZ1193" s="106"/>
      <c r="CA1193" s="106"/>
      <c r="CB1193" s="106"/>
      <c r="CC1193" s="106"/>
      <c r="CD1193" s="106"/>
      <c r="CE1193" s="106"/>
      <c r="CF1193" s="106"/>
      <c r="CG1193" s="106"/>
    </row>
    <row r="1194" spans="1:85" s="245" customFormat="1" ht="41.5" hidden="1" customHeight="1" x14ac:dyDescent="0.35">
      <c r="A1194" s="243"/>
      <c r="B1194" s="128"/>
      <c r="C1194" s="80"/>
      <c r="D1194" s="80"/>
      <c r="E1194" s="80"/>
      <c r="F1194" s="80"/>
      <c r="G1194" s="80"/>
      <c r="H1194" s="80"/>
      <c r="I1194" s="80"/>
      <c r="J1194" s="80"/>
      <c r="K1194" s="80"/>
      <c r="L1194" s="80"/>
      <c r="M1194" s="64"/>
      <c r="N1194" s="7"/>
      <c r="O1194" s="192"/>
      <c r="P1194" s="106"/>
      <c r="Q1194" s="65" t="s">
        <v>161</v>
      </c>
      <c r="R1194" s="67">
        <f>IF(R1189&gt;0,R1190,0)</f>
        <v>0</v>
      </c>
      <c r="S1194" s="67">
        <f t="shared" ref="S1194" si="22542">IF(S1189&gt;0,IF(S1192=1,S1190,S1190+R1194),R1194)</f>
        <v>0</v>
      </c>
      <c r="T1194" s="67">
        <f t="shared" ref="T1194" si="22543">IF(T1189&gt;0,IF(T1192=1,T1190,T1190+S1194),S1194)</f>
        <v>0</v>
      </c>
      <c r="U1194" s="67">
        <f t="shared" ref="U1194" si="22544">IF(U1189&gt;0,IF(U1192=1,U1190,U1190+T1194),T1194)</f>
        <v>0</v>
      </c>
      <c r="V1194" s="67">
        <f t="shared" ref="V1194" si="22545">IF(V1189&gt;0,IF(V1192=1,V1190,V1190+U1194),U1194)</f>
        <v>0</v>
      </c>
      <c r="W1194" s="67">
        <f t="shared" ref="W1194" si="22546">IF(W1189&gt;0,IF(W1192=1,W1190,W1190+V1194),V1194)</f>
        <v>0</v>
      </c>
      <c r="X1194" s="67">
        <f t="shared" ref="X1194" si="22547">IF(X1189&gt;0,IF(X1192=1,X1190,X1190+W1194),W1194)</f>
        <v>0</v>
      </c>
      <c r="Y1194" s="67">
        <f t="shared" ref="Y1194" si="22548">IF(Y1189&gt;0,IF(Y1192=1,Y1190,Y1190+X1194),X1194)</f>
        <v>0</v>
      </c>
      <c r="Z1194" s="67">
        <f t="shared" ref="Z1194" si="22549">IF(Z1189&gt;0,IF(Z1192=1,Z1190,Z1190+Y1194),Y1194)</f>
        <v>0</v>
      </c>
      <c r="AA1194" s="67">
        <f t="shared" ref="AA1194" si="22550">IF(AA1189&gt;0,IF(AA1192=1,AA1190,AA1190+Z1194),Z1194)</f>
        <v>0</v>
      </c>
      <c r="AB1194" s="67">
        <f t="shared" ref="AB1194" si="22551">IF(AB1189&gt;0,IF(AB1192=1,AB1190,AB1190+AA1194),AA1194)</f>
        <v>0</v>
      </c>
      <c r="AC1194" s="67">
        <f t="shared" ref="AC1194" si="22552">IF(AC1189&gt;0,IF(AC1192=1,AC1190,AC1190+AB1194),AB1194)</f>
        <v>0</v>
      </c>
      <c r="AD1194" s="67">
        <f t="shared" ref="AD1194" si="22553">IF(AD1189&gt;0,IF(AD1192=1,AD1190,AD1190+AC1194),AC1194)</f>
        <v>0</v>
      </c>
      <c r="AE1194" s="67">
        <f t="shared" ref="AE1194" si="22554">IF(AE1189&gt;0,IF(AE1192=1,AE1190,AE1190+AD1194),AD1194)</f>
        <v>0</v>
      </c>
      <c r="AF1194" s="67">
        <f t="shared" ref="AF1194" si="22555">IF(AF1189&gt;0,IF(AF1192=1,AF1190,AF1190+AE1194),AE1194)</f>
        <v>0</v>
      </c>
      <c r="AG1194" s="67">
        <f t="shared" ref="AG1194" si="22556">IF(AG1189&gt;0,IF(AG1192=1,AG1190,AG1190+AF1194),AF1194)</f>
        <v>0</v>
      </c>
      <c r="AH1194" s="67">
        <f t="shared" ref="AH1194" si="22557">IF(AH1189&gt;0,IF(AH1192=1,AH1190,AH1190+AG1194),AG1194)</f>
        <v>0</v>
      </c>
      <c r="AI1194" s="67">
        <f t="shared" ref="AI1194" si="22558">IF(AI1189&gt;0,IF(AI1192=1,AI1190,AI1190+AH1194),AH1194)</f>
        <v>0</v>
      </c>
      <c r="AJ1194" s="67">
        <f t="shared" ref="AJ1194" si="22559">IF(AJ1189&gt;0,IF(AJ1192=1,AJ1190,AJ1190+AI1194),AI1194)</f>
        <v>0</v>
      </c>
      <c r="AK1194" s="67">
        <f t="shared" ref="AK1194" si="22560">IF(AK1189&gt;0,IF(AK1192=1,AK1190,AK1190+AJ1194),AJ1194)</f>
        <v>0</v>
      </c>
      <c r="AL1194" s="67">
        <f t="shared" ref="AL1194" si="22561">IF(AL1189&gt;0,IF(AL1192=1,AL1190,AL1190+AK1194),AK1194)</f>
        <v>0</v>
      </c>
      <c r="AM1194" s="67">
        <f t="shared" ref="AM1194" si="22562">IF(AM1189&gt;0,IF(AM1192=1,AM1190,AM1190+AL1194),AL1194)</f>
        <v>0</v>
      </c>
      <c r="AN1194" s="67">
        <f t="shared" ref="AN1194" si="22563">IF(AN1189&gt;0,IF(AN1192=1,AN1190,AN1190+AM1194),AM1194)</f>
        <v>0</v>
      </c>
      <c r="AO1194" s="67">
        <f t="shared" ref="AO1194" si="22564">IF(AO1189&gt;0,IF(AO1192=1,AO1190,AO1190+AN1194),AN1194)</f>
        <v>0</v>
      </c>
      <c r="AP1194" s="67">
        <f t="shared" ref="AP1194" si="22565">IF(AP1189&gt;0,IF(AP1192=1,AP1190,AP1190+AO1194),AO1194)</f>
        <v>0</v>
      </c>
      <c r="AQ1194" s="67">
        <f t="shared" ref="AQ1194" si="22566">IF(AQ1189&gt;0,IF(AQ1192=1,AQ1190,AQ1190+AP1194),AP1194)</f>
        <v>0</v>
      </c>
      <c r="AR1194" s="67">
        <f t="shared" ref="AR1194" si="22567">IF(AR1189&gt;0,IF(AR1192=1,AR1190,AR1190+AQ1194),AQ1194)</f>
        <v>0</v>
      </c>
      <c r="AS1194" s="67">
        <f t="shared" ref="AS1194" si="22568">IF(AS1189&gt;0,IF(AS1192=1,AS1190,AS1190+AR1194),AR1194)</f>
        <v>0</v>
      </c>
      <c r="AT1194" s="67">
        <f t="shared" ref="AT1194" si="22569">IF(AT1189&gt;0,IF(AT1192=1,AT1190,AT1190+AS1194),AS1194)</f>
        <v>0</v>
      </c>
      <c r="AU1194" s="67">
        <f t="shared" ref="AU1194" si="22570">IF(AU1189&gt;0,IF(AU1192=1,AU1190,AU1190+AT1194),AT1194)</f>
        <v>0</v>
      </c>
      <c r="AV1194" s="67">
        <f t="shared" ref="AV1194" si="22571">IF(AV1189&gt;0,IF(AV1192=1,AV1190,AV1190+AU1194),AU1194)</f>
        <v>0</v>
      </c>
      <c r="AW1194" s="67">
        <f t="shared" ref="AW1194" si="22572">IF(AW1189&gt;0,IF(AW1192=1,AW1190,AW1190+AV1194),AV1194)</f>
        <v>0</v>
      </c>
      <c r="AX1194" s="67">
        <f t="shared" ref="AX1194" si="22573">IF(AX1189&gt;0,IF(AX1192=1,AX1190,AX1190+AW1194),AW1194)</f>
        <v>0</v>
      </c>
      <c r="AY1194" s="67">
        <f t="shared" ref="AY1194" si="22574">IF(AY1189&gt;0,IF(AY1192=1,AY1190,AY1190+AX1194),AX1194)</f>
        <v>0</v>
      </c>
      <c r="AZ1194" s="67">
        <f t="shared" ref="AZ1194" si="22575">IF(AZ1189&gt;0,IF(AZ1192=1,AZ1190,AZ1190+AY1194),AY1194)</f>
        <v>0</v>
      </c>
      <c r="BA1194" s="67">
        <f t="shared" ref="BA1194" si="22576">IF(BA1189&gt;0,IF(BA1192=1,BA1190,BA1190+AZ1194),AZ1194)</f>
        <v>0</v>
      </c>
      <c r="BB1194" s="67">
        <f t="shared" ref="BB1194" si="22577">IF(BB1189&gt;0,IF(BB1192=1,BB1190,BB1190+BA1194),BA1194)</f>
        <v>0</v>
      </c>
      <c r="BC1194" s="67">
        <f t="shared" ref="BC1194" si="22578">IF(BC1189&gt;0,IF(BC1192=1,BC1190,BC1190+BB1194),BB1194)</f>
        <v>0</v>
      </c>
      <c r="BD1194" s="67">
        <f t="shared" ref="BD1194" si="22579">IF(BD1189&gt;0,IF(BD1192=1,BD1190,BD1190+BC1194),BC1194)</f>
        <v>0</v>
      </c>
      <c r="BE1194" s="67">
        <f t="shared" ref="BE1194" si="22580">IF(BE1189&gt;0,IF(BE1192=1,BE1190,BE1190+BD1194),BD1194)</f>
        <v>0</v>
      </c>
      <c r="BF1194" s="67">
        <f t="shared" ref="BF1194" si="22581">IF(BF1189&gt;0,IF(BF1192=1,BF1190,BF1190+BE1194),BE1194)</f>
        <v>0</v>
      </c>
      <c r="BG1194" s="67">
        <f t="shared" ref="BG1194" si="22582">IF(BG1189&gt;0,IF(BG1192=1,BG1190,BG1190+BF1194),BF1194)</f>
        <v>0</v>
      </c>
      <c r="BH1194" s="67">
        <f t="shared" ref="BH1194" si="22583">IF(BH1189&gt;0,IF(BH1192=1,BH1190,BH1190+BG1194),BG1194)</f>
        <v>0</v>
      </c>
      <c r="BI1194" s="67">
        <f t="shared" ref="BI1194" si="22584">IF(BI1189&gt;0,IF(BI1192=1,BI1190,BI1190+BH1194),BH1194)</f>
        <v>0</v>
      </c>
      <c r="BJ1194" s="67">
        <f t="shared" ref="BJ1194" si="22585">IF(BJ1189&gt;0,IF(BJ1192=1,BJ1190,BJ1190+BI1194),BI1194)</f>
        <v>0</v>
      </c>
      <c r="BK1194" s="67">
        <f t="shared" ref="BK1194" si="22586">IF(BK1189&gt;0,IF(BK1192=1,BK1190,BK1190+BJ1194),BJ1194)</f>
        <v>0</v>
      </c>
      <c r="BL1194" s="67">
        <f t="shared" ref="BL1194" si="22587">IF(BL1189&gt;0,IF(BL1192=1,BL1190,BL1190+BK1194),BK1194)</f>
        <v>0</v>
      </c>
      <c r="BM1194" s="67">
        <f t="shared" ref="BM1194" si="22588">IF(BM1189&gt;0,IF(BM1192=1,BM1190,BM1190+BL1194),BL1194)</f>
        <v>0</v>
      </c>
      <c r="BN1194" s="362"/>
      <c r="BO1194" s="364"/>
      <c r="BP1194" s="366"/>
      <c r="BQ1194" s="366"/>
      <c r="BR1194" s="106"/>
      <c r="BS1194" s="106"/>
      <c r="BT1194" s="106"/>
      <c r="BU1194" s="106"/>
      <c r="BV1194" s="106"/>
      <c r="BW1194" s="106"/>
      <c r="BX1194" s="106"/>
      <c r="BY1194" s="106"/>
      <c r="BZ1194" s="106"/>
      <c r="CA1194" s="106"/>
      <c r="CB1194" s="106"/>
      <c r="CC1194" s="106"/>
      <c r="CD1194" s="106"/>
      <c r="CE1194" s="106"/>
      <c r="CF1194" s="106"/>
      <c r="CG1194" s="106"/>
    </row>
    <row r="1195" spans="1:85" s="245" customFormat="1" ht="41.5" hidden="1" customHeight="1" x14ac:dyDescent="0.35">
      <c r="A1195" s="243"/>
      <c r="B1195" s="128"/>
      <c r="C1195" s="80"/>
      <c r="D1195" s="80"/>
      <c r="E1195" s="80"/>
      <c r="F1195" s="80"/>
      <c r="G1195" s="80"/>
      <c r="H1195" s="80"/>
      <c r="I1195" s="80"/>
      <c r="J1195" s="80"/>
      <c r="K1195" s="80"/>
      <c r="L1195" s="80"/>
      <c r="M1195" s="64"/>
      <c r="N1195" s="7"/>
      <c r="O1195" s="192"/>
      <c r="P1195" s="106"/>
      <c r="Q1195" s="65" t="s">
        <v>162</v>
      </c>
      <c r="R1195" s="67">
        <f>R1197</f>
        <v>0</v>
      </c>
      <c r="S1195" s="67">
        <f t="shared" ref="S1195" si="22589">IF(S1192=1,S1197,S1197+R1195)</f>
        <v>0</v>
      </c>
      <c r="T1195" s="67">
        <f t="shared" ref="T1195" si="22590">IF(T1192=1,T1197,T1197+S1195)</f>
        <v>0</v>
      </c>
      <c r="U1195" s="67">
        <f t="shared" ref="U1195" si="22591">IF(U1192=1,U1197,U1197+T1195)</f>
        <v>0</v>
      </c>
      <c r="V1195" s="67">
        <f t="shared" ref="V1195" si="22592">IF(V1192=1,V1197,V1197+U1195)</f>
        <v>0</v>
      </c>
      <c r="W1195" s="67">
        <f t="shared" ref="W1195" si="22593">IF(W1192=1,W1197,W1197+V1195)</f>
        <v>0</v>
      </c>
      <c r="X1195" s="67">
        <f t="shared" ref="X1195" si="22594">IF(X1192=1,X1197,X1197+W1195)</f>
        <v>0</v>
      </c>
      <c r="Y1195" s="67">
        <f t="shared" ref="Y1195" si="22595">IF(Y1192=1,Y1197,Y1197+X1195)</f>
        <v>0</v>
      </c>
      <c r="Z1195" s="67">
        <f t="shared" ref="Z1195" si="22596">IF(Z1192=1,Z1197,Z1197+Y1195)</f>
        <v>0</v>
      </c>
      <c r="AA1195" s="67">
        <f t="shared" ref="AA1195" si="22597">IF(AA1192=1,AA1197,AA1197+Z1195)</f>
        <v>0</v>
      </c>
      <c r="AB1195" s="67">
        <f t="shared" ref="AB1195" si="22598">IF(AB1192=1,AB1197,AB1197+AA1195)</f>
        <v>0</v>
      </c>
      <c r="AC1195" s="67">
        <f t="shared" ref="AC1195" si="22599">IF(AC1192=1,AC1197,AC1197+AB1195)</f>
        <v>0</v>
      </c>
      <c r="AD1195" s="67">
        <f t="shared" ref="AD1195" si="22600">IF(AD1192=1,AD1197,AD1197+AC1195)</f>
        <v>0</v>
      </c>
      <c r="AE1195" s="67">
        <f t="shared" ref="AE1195" si="22601">IF(AE1192=1,AE1197,AE1197+AD1195)</f>
        <v>0</v>
      </c>
      <c r="AF1195" s="67">
        <f t="shared" ref="AF1195" si="22602">IF(AF1192=1,AF1197,AF1197+AE1195)</f>
        <v>0</v>
      </c>
      <c r="AG1195" s="67">
        <f t="shared" ref="AG1195" si="22603">IF(AG1192=1,AG1197,AG1197+AF1195)</f>
        <v>0</v>
      </c>
      <c r="AH1195" s="67">
        <f t="shared" ref="AH1195" si="22604">IF(AH1192=1,AH1197,AH1197+AG1195)</f>
        <v>0</v>
      </c>
      <c r="AI1195" s="67">
        <f t="shared" ref="AI1195" si="22605">IF(AI1192=1,AI1197,AI1197+AH1195)</f>
        <v>0</v>
      </c>
      <c r="AJ1195" s="67">
        <f t="shared" ref="AJ1195" si="22606">IF(AJ1192=1,AJ1197,AJ1197+AI1195)</f>
        <v>0</v>
      </c>
      <c r="AK1195" s="67">
        <f t="shared" ref="AK1195" si="22607">IF(AK1192=1,AK1197,AK1197+AJ1195)</f>
        <v>0</v>
      </c>
      <c r="AL1195" s="67">
        <f t="shared" ref="AL1195" si="22608">IF(AL1192=1,AL1197,AL1197+AK1195)</f>
        <v>0</v>
      </c>
      <c r="AM1195" s="67">
        <f t="shared" ref="AM1195" si="22609">IF(AM1192=1,AM1197,AM1197+AL1195)</f>
        <v>0</v>
      </c>
      <c r="AN1195" s="67">
        <f t="shared" ref="AN1195" si="22610">IF(AN1192=1,AN1197,AN1197+AM1195)</f>
        <v>0</v>
      </c>
      <c r="AO1195" s="67">
        <f t="shared" ref="AO1195" si="22611">IF(AO1192=1,AO1197,AO1197+AN1195)</f>
        <v>0</v>
      </c>
      <c r="AP1195" s="67">
        <f t="shared" ref="AP1195" si="22612">IF(AP1192=1,AP1197,AP1197+AO1195)</f>
        <v>0</v>
      </c>
      <c r="AQ1195" s="67">
        <f t="shared" ref="AQ1195" si="22613">IF(AQ1192=1,AQ1197,AQ1197+AP1195)</f>
        <v>0</v>
      </c>
      <c r="AR1195" s="67">
        <f t="shared" ref="AR1195" si="22614">IF(AR1192=1,AR1197,AR1197+AQ1195)</f>
        <v>0</v>
      </c>
      <c r="AS1195" s="67">
        <f t="shared" ref="AS1195" si="22615">IF(AS1192=1,AS1197,AS1197+AR1195)</f>
        <v>0</v>
      </c>
      <c r="AT1195" s="67">
        <f t="shared" ref="AT1195" si="22616">IF(AT1192=1,AT1197,AT1197+AS1195)</f>
        <v>0</v>
      </c>
      <c r="AU1195" s="67">
        <f t="shared" ref="AU1195" si="22617">IF(AU1192=1,AU1197,AU1197+AT1195)</f>
        <v>0</v>
      </c>
      <c r="AV1195" s="67">
        <f t="shared" ref="AV1195" si="22618">IF(AV1192=1,AV1197,AV1197+AU1195)</f>
        <v>0</v>
      </c>
      <c r="AW1195" s="67">
        <f t="shared" ref="AW1195" si="22619">IF(AW1192=1,AW1197,AW1197+AV1195)</f>
        <v>0</v>
      </c>
      <c r="AX1195" s="67">
        <f t="shared" ref="AX1195" si="22620">IF(AX1192=1,AX1197,AX1197+AW1195)</f>
        <v>0</v>
      </c>
      <c r="AY1195" s="67">
        <f t="shared" ref="AY1195" si="22621">IF(AY1192=1,AY1197,AY1197+AX1195)</f>
        <v>0</v>
      </c>
      <c r="AZ1195" s="67">
        <f t="shared" ref="AZ1195" si="22622">IF(AZ1192=1,AZ1197,AZ1197+AY1195)</f>
        <v>0</v>
      </c>
      <c r="BA1195" s="67">
        <f t="shared" ref="BA1195" si="22623">IF(BA1192=1,BA1197,BA1197+AZ1195)</f>
        <v>0</v>
      </c>
      <c r="BB1195" s="67">
        <f t="shared" ref="BB1195" si="22624">IF(BB1192=1,BB1197,BB1197+BA1195)</f>
        <v>0</v>
      </c>
      <c r="BC1195" s="67">
        <f t="shared" ref="BC1195" si="22625">IF(BC1192=1,BC1197,BC1197+BB1195)</f>
        <v>0</v>
      </c>
      <c r="BD1195" s="67">
        <f t="shared" ref="BD1195" si="22626">IF(BD1192=1,BD1197,BD1197+BC1195)</f>
        <v>0</v>
      </c>
      <c r="BE1195" s="67">
        <f t="shared" ref="BE1195" si="22627">IF(BE1192=1,BE1197,BE1197+BD1195)</f>
        <v>0</v>
      </c>
      <c r="BF1195" s="67">
        <f t="shared" ref="BF1195" si="22628">IF(BF1192=1,BF1197,BF1197+BE1195)</f>
        <v>0</v>
      </c>
      <c r="BG1195" s="67">
        <f t="shared" ref="BG1195" si="22629">IF(BG1192=1,BG1197,BG1197+BF1195)</f>
        <v>0</v>
      </c>
      <c r="BH1195" s="67">
        <f t="shared" ref="BH1195" si="22630">IF(BH1192=1,BH1197,BH1197+BG1195)</f>
        <v>0</v>
      </c>
      <c r="BI1195" s="67">
        <f t="shared" ref="BI1195" si="22631">IF(BI1192=1,BI1197,BI1197+BH1195)</f>
        <v>0</v>
      </c>
      <c r="BJ1195" s="67">
        <f t="shared" ref="BJ1195" si="22632">IF(BJ1192=1,BJ1197,BJ1197+BI1195)</f>
        <v>0</v>
      </c>
      <c r="BK1195" s="67">
        <f t="shared" ref="BK1195" si="22633">IF(BK1192=1,BK1197,BK1197+BJ1195)</f>
        <v>0</v>
      </c>
      <c r="BL1195" s="67">
        <f t="shared" ref="BL1195" si="22634">IF(BL1192=1,BL1197,BL1197+BK1195)</f>
        <v>0</v>
      </c>
      <c r="BM1195" s="67">
        <f t="shared" ref="BM1195" si="22635">IF(BM1192=1,BM1197,BM1197+BL1195)</f>
        <v>0</v>
      </c>
      <c r="BN1195" s="362"/>
      <c r="BO1195" s="364"/>
      <c r="BP1195" s="366"/>
      <c r="BQ1195" s="366"/>
      <c r="BR1195" s="106"/>
      <c r="BS1195" s="106"/>
      <c r="BT1195" s="106"/>
      <c r="BU1195" s="106"/>
      <c r="BV1195" s="106"/>
      <c r="BW1195" s="106"/>
      <c r="BX1195" s="106"/>
      <c r="BY1195" s="106"/>
      <c r="BZ1195" s="106"/>
      <c r="CA1195" s="106"/>
      <c r="CB1195" s="106"/>
      <c r="CC1195" s="106"/>
      <c r="CD1195" s="106"/>
      <c r="CE1195" s="106"/>
      <c r="CF1195" s="106"/>
      <c r="CG1195" s="106"/>
    </row>
    <row r="1196" spans="1:85" s="245" customFormat="1" ht="29" x14ac:dyDescent="0.35">
      <c r="A1196" s="243"/>
      <c r="B1196" s="128"/>
      <c r="C1196" s="80"/>
      <c r="D1196" s="80"/>
      <c r="E1196" s="80"/>
      <c r="F1196" s="80"/>
      <c r="G1196" s="80"/>
      <c r="H1196" s="80"/>
      <c r="I1196" s="80"/>
      <c r="J1196" s="80"/>
      <c r="K1196" s="80"/>
      <c r="L1196" s="80"/>
      <c r="M1196" s="64"/>
      <c r="N1196" s="7"/>
      <c r="O1196" s="192"/>
      <c r="P1196" s="106"/>
      <c r="Q1196" s="63" t="s">
        <v>160</v>
      </c>
      <c r="R1196" s="68">
        <f t="shared" ref="R1196:BM1196" si="22636">1720/12*R1189</f>
        <v>0</v>
      </c>
      <c r="S1196" s="68">
        <f t="shared" si="22636"/>
        <v>0</v>
      </c>
      <c r="T1196" s="68">
        <f t="shared" si="22636"/>
        <v>0</v>
      </c>
      <c r="U1196" s="68">
        <f t="shared" si="22636"/>
        <v>0</v>
      </c>
      <c r="V1196" s="68">
        <f t="shared" si="22636"/>
        <v>0</v>
      </c>
      <c r="W1196" s="68">
        <f t="shared" si="22636"/>
        <v>0</v>
      </c>
      <c r="X1196" s="68">
        <f t="shared" si="22636"/>
        <v>0</v>
      </c>
      <c r="Y1196" s="68">
        <f t="shared" si="22636"/>
        <v>0</v>
      </c>
      <c r="Z1196" s="68">
        <f t="shared" si="22636"/>
        <v>0</v>
      </c>
      <c r="AA1196" s="68">
        <f t="shared" si="22636"/>
        <v>0</v>
      </c>
      <c r="AB1196" s="68">
        <f t="shared" si="22636"/>
        <v>0</v>
      </c>
      <c r="AC1196" s="68">
        <f t="shared" si="22636"/>
        <v>0</v>
      </c>
      <c r="AD1196" s="68">
        <f t="shared" si="22636"/>
        <v>0</v>
      </c>
      <c r="AE1196" s="68">
        <f t="shared" si="22636"/>
        <v>0</v>
      </c>
      <c r="AF1196" s="68">
        <f t="shared" si="22636"/>
        <v>0</v>
      </c>
      <c r="AG1196" s="68">
        <f t="shared" si="22636"/>
        <v>0</v>
      </c>
      <c r="AH1196" s="68">
        <f t="shared" si="22636"/>
        <v>0</v>
      </c>
      <c r="AI1196" s="68">
        <f t="shared" si="22636"/>
        <v>0</v>
      </c>
      <c r="AJ1196" s="68">
        <f t="shared" si="22636"/>
        <v>0</v>
      </c>
      <c r="AK1196" s="68">
        <f t="shared" si="22636"/>
        <v>0</v>
      </c>
      <c r="AL1196" s="68">
        <f t="shared" si="22636"/>
        <v>0</v>
      </c>
      <c r="AM1196" s="68">
        <f t="shared" si="22636"/>
        <v>0</v>
      </c>
      <c r="AN1196" s="68">
        <f t="shared" si="22636"/>
        <v>0</v>
      </c>
      <c r="AO1196" s="68">
        <f t="shared" si="22636"/>
        <v>0</v>
      </c>
      <c r="AP1196" s="68">
        <f t="shared" si="22636"/>
        <v>0</v>
      </c>
      <c r="AQ1196" s="68">
        <f t="shared" si="22636"/>
        <v>0</v>
      </c>
      <c r="AR1196" s="68">
        <f t="shared" si="22636"/>
        <v>0</v>
      </c>
      <c r="AS1196" s="68">
        <f t="shared" si="22636"/>
        <v>0</v>
      </c>
      <c r="AT1196" s="68">
        <f t="shared" si="22636"/>
        <v>0</v>
      </c>
      <c r="AU1196" s="68">
        <f t="shared" si="22636"/>
        <v>0</v>
      </c>
      <c r="AV1196" s="68">
        <f t="shared" si="22636"/>
        <v>0</v>
      </c>
      <c r="AW1196" s="68">
        <f t="shared" si="22636"/>
        <v>0</v>
      </c>
      <c r="AX1196" s="68">
        <f t="shared" si="22636"/>
        <v>0</v>
      </c>
      <c r="AY1196" s="68">
        <f t="shared" si="22636"/>
        <v>0</v>
      </c>
      <c r="AZ1196" s="68">
        <f t="shared" si="22636"/>
        <v>0</v>
      </c>
      <c r="BA1196" s="68">
        <f t="shared" si="22636"/>
        <v>0</v>
      </c>
      <c r="BB1196" s="68">
        <f t="shared" si="22636"/>
        <v>0</v>
      </c>
      <c r="BC1196" s="68">
        <f t="shared" si="22636"/>
        <v>0</v>
      </c>
      <c r="BD1196" s="68">
        <f t="shared" si="22636"/>
        <v>0</v>
      </c>
      <c r="BE1196" s="68">
        <f t="shared" si="22636"/>
        <v>0</v>
      </c>
      <c r="BF1196" s="68">
        <f t="shared" si="22636"/>
        <v>0</v>
      </c>
      <c r="BG1196" s="68">
        <f t="shared" si="22636"/>
        <v>0</v>
      </c>
      <c r="BH1196" s="68">
        <f t="shared" si="22636"/>
        <v>0</v>
      </c>
      <c r="BI1196" s="68">
        <f t="shared" si="22636"/>
        <v>0</v>
      </c>
      <c r="BJ1196" s="68">
        <f t="shared" si="22636"/>
        <v>0</v>
      </c>
      <c r="BK1196" s="68">
        <f t="shared" si="22636"/>
        <v>0</v>
      </c>
      <c r="BL1196" s="68">
        <f t="shared" si="22636"/>
        <v>0</v>
      </c>
      <c r="BM1196" s="68">
        <f t="shared" si="22636"/>
        <v>0</v>
      </c>
      <c r="BN1196" s="362"/>
      <c r="BO1196" s="364"/>
      <c r="BP1196" s="366"/>
      <c r="BQ1196" s="366"/>
      <c r="BR1196" s="106"/>
      <c r="BS1196" s="106"/>
      <c r="BT1196" s="106"/>
      <c r="BU1196" s="106"/>
      <c r="BV1196" s="106"/>
      <c r="BW1196" s="106"/>
      <c r="BX1196" s="106"/>
      <c r="BY1196" s="106"/>
      <c r="BZ1196" s="106"/>
      <c r="CA1196" s="106"/>
      <c r="CB1196" s="106"/>
      <c r="CC1196" s="106"/>
      <c r="CD1196" s="106"/>
      <c r="CE1196" s="106"/>
      <c r="CF1196" s="106"/>
      <c r="CG1196" s="106"/>
    </row>
    <row r="1197" spans="1:85" s="245" customFormat="1" ht="29" x14ac:dyDescent="0.35">
      <c r="A1197" s="243"/>
      <c r="B1197" s="128"/>
      <c r="C1197" s="80"/>
      <c r="D1197" s="80"/>
      <c r="E1197" s="80"/>
      <c r="F1197" s="80"/>
      <c r="G1197" s="80"/>
      <c r="H1197" s="80"/>
      <c r="I1197" s="80"/>
      <c r="J1197" s="80"/>
      <c r="K1197" s="80"/>
      <c r="L1197" s="80"/>
      <c r="M1197" s="64"/>
      <c r="N1197" s="7"/>
      <c r="O1197" s="192"/>
      <c r="P1197" s="106"/>
      <c r="Q1197" s="63" t="s">
        <v>144</v>
      </c>
      <c r="R1197" s="68">
        <f>FLOOR(IF(OR(R1192=0,R1192=1),IF(R1190&gt;=R1196,R1196,R1190)+0.00000001,IF(R1194&gt;=R1193,R1193,R1194))+0.00000001,1)</f>
        <v>0</v>
      </c>
      <c r="S1197" s="68">
        <f t="shared" ref="S1197" si="22637">FLOOR(IF(OR(S1192=0,S1192=1),IF(S1196&gt;S1193,S1193,IF(S1190&gt;=S1196,S1196,S1190)+0.00000001),IF(S1194&gt;=S1193,S1193-R1195,S1194-R1195)+0.00000001),1)</f>
        <v>0</v>
      </c>
      <c r="T1197" s="68">
        <f t="shared" ref="T1197" si="22638">FLOOR(IF(OR(T1192=0,T1192=1),IF(T1196&gt;T1193,T1193,IF(T1190&gt;=T1196,T1196,T1190)+0.00000001),IF(T1194&gt;=T1193,T1193-S1195,T1194-S1195)+0.00000001),1)</f>
        <v>0</v>
      </c>
      <c r="U1197" s="68">
        <f t="shared" ref="U1197" si="22639">FLOOR(IF(OR(U1192=0,U1192=1),IF(U1196&gt;U1193,U1193,IF(U1190&gt;=U1196,U1196,U1190)+0.00000001),IF(U1194&gt;=U1193,U1193-T1195,U1194-T1195)+0.00000001),1)</f>
        <v>0</v>
      </c>
      <c r="V1197" s="68">
        <f t="shared" ref="V1197" si="22640">FLOOR(IF(OR(V1192=0,V1192=1),IF(V1196&gt;V1193,V1193,IF(V1190&gt;=V1196,V1196,V1190)+0.00000001),IF(V1194&gt;=V1193,V1193-U1195,V1194-U1195)+0.00000001),1)</f>
        <v>0</v>
      </c>
      <c r="W1197" s="68">
        <f t="shared" ref="W1197" si="22641">FLOOR(IF(OR(W1192=0,W1192=1),IF(W1196&gt;W1193,W1193,IF(W1190&gt;=W1196,W1196,W1190)+0.00000001),IF(W1194&gt;=W1193,W1193-V1195,W1194-V1195)+0.00000001),1)</f>
        <v>0</v>
      </c>
      <c r="X1197" s="68">
        <f t="shared" ref="X1197" si="22642">FLOOR(IF(OR(X1192=0,X1192=1),IF(X1196&gt;X1193,X1193,IF(X1190&gt;=X1196,X1196,X1190)+0.00000001),IF(X1194&gt;=X1193,X1193-W1195,X1194-W1195)+0.00000001),1)</f>
        <v>0</v>
      </c>
      <c r="Y1197" s="68">
        <f t="shared" ref="Y1197" si="22643">FLOOR(IF(OR(Y1192=0,Y1192=1),IF(Y1196&gt;Y1193,Y1193,IF(Y1190&gt;=Y1196,Y1196,Y1190)+0.00000001),IF(Y1194&gt;=Y1193,Y1193-X1195,Y1194-X1195)+0.00000001),1)</f>
        <v>0</v>
      </c>
      <c r="Z1197" s="68">
        <f t="shared" ref="Z1197" si="22644">FLOOR(IF(OR(Z1192=0,Z1192=1),IF(Z1196&gt;Z1193,Z1193,IF(Z1190&gt;=Z1196,Z1196,Z1190)+0.00000001),IF(Z1194&gt;=Z1193,Z1193-Y1195,Z1194-Y1195)+0.00000001),1)</f>
        <v>0</v>
      </c>
      <c r="AA1197" s="68">
        <f t="shared" ref="AA1197" si="22645">FLOOR(IF(OR(AA1192=0,AA1192=1),IF(AA1196&gt;AA1193,AA1193,IF(AA1190&gt;=AA1196,AA1196,AA1190)+0.00000001),IF(AA1194&gt;=AA1193,AA1193-Z1195,AA1194-Z1195)+0.00000001),1)</f>
        <v>0</v>
      </c>
      <c r="AB1197" s="68">
        <f t="shared" ref="AB1197" si="22646">FLOOR(IF(OR(AB1192=0,AB1192=1),IF(AB1196&gt;AB1193,AB1193,IF(AB1190&gt;=AB1196,AB1196,AB1190)+0.00000001),IF(AB1194&gt;=AB1193,AB1193-AA1195,AB1194-AA1195)+0.00000001),1)</f>
        <v>0</v>
      </c>
      <c r="AC1197" s="68">
        <f t="shared" ref="AC1197" si="22647">FLOOR(IF(OR(AC1192=0,AC1192=1),IF(AC1196&gt;AC1193,AC1193,IF(AC1190&gt;=AC1196,AC1196,AC1190)+0.00000001),IF(AC1194&gt;=AC1193,AC1193-AB1195,AC1194-AB1195)+0.00000001),1)</f>
        <v>0</v>
      </c>
      <c r="AD1197" s="68">
        <f t="shared" ref="AD1197" si="22648">FLOOR(IF(OR(AD1192=0,AD1192=1),IF(AD1196&gt;AD1193,AD1193,IF(AD1190&gt;=AD1196,AD1196,AD1190)+0.00000001),IF(AD1194&gt;=AD1193,AD1193-AC1195,AD1194-AC1195)+0.00000001),1)</f>
        <v>0</v>
      </c>
      <c r="AE1197" s="68">
        <f t="shared" ref="AE1197" si="22649">FLOOR(IF(OR(AE1192=0,AE1192=1),IF(AE1196&gt;AE1193,AE1193,IF(AE1190&gt;=AE1196,AE1196,AE1190)+0.00000001),IF(AE1194&gt;=AE1193,AE1193-AD1195,AE1194-AD1195)+0.00000001),1)</f>
        <v>0</v>
      </c>
      <c r="AF1197" s="68">
        <f t="shared" ref="AF1197" si="22650">FLOOR(IF(OR(AF1192=0,AF1192=1),IF(AF1196&gt;AF1193,AF1193,IF(AF1190&gt;=AF1196,AF1196,AF1190)+0.00000001),IF(AF1194&gt;=AF1193,AF1193-AE1195,AF1194-AE1195)+0.00000001),1)</f>
        <v>0</v>
      </c>
      <c r="AG1197" s="68">
        <f t="shared" ref="AG1197" si="22651">FLOOR(IF(OR(AG1192=0,AG1192=1),IF(AG1196&gt;AG1193,AG1193,IF(AG1190&gt;=AG1196,AG1196,AG1190)+0.00000001),IF(AG1194&gt;=AG1193,AG1193-AF1195,AG1194-AF1195)+0.00000001),1)</f>
        <v>0</v>
      </c>
      <c r="AH1197" s="68">
        <f t="shared" ref="AH1197" si="22652">FLOOR(IF(OR(AH1192=0,AH1192=1),IF(AH1196&gt;AH1193,AH1193,IF(AH1190&gt;=AH1196,AH1196,AH1190)+0.00000001),IF(AH1194&gt;=AH1193,AH1193-AG1195,AH1194-AG1195)+0.00000001),1)</f>
        <v>0</v>
      </c>
      <c r="AI1197" s="68">
        <f t="shared" ref="AI1197" si="22653">FLOOR(IF(OR(AI1192=0,AI1192=1),IF(AI1196&gt;AI1193,AI1193,IF(AI1190&gt;=AI1196,AI1196,AI1190)+0.00000001),IF(AI1194&gt;=AI1193,AI1193-AH1195,AI1194-AH1195)+0.00000001),1)</f>
        <v>0</v>
      </c>
      <c r="AJ1197" s="68">
        <f t="shared" ref="AJ1197" si="22654">FLOOR(IF(OR(AJ1192=0,AJ1192=1),IF(AJ1196&gt;AJ1193,AJ1193,IF(AJ1190&gt;=AJ1196,AJ1196,AJ1190)+0.00000001),IF(AJ1194&gt;=AJ1193,AJ1193-AI1195,AJ1194-AI1195)+0.00000001),1)</f>
        <v>0</v>
      </c>
      <c r="AK1197" s="68">
        <f t="shared" ref="AK1197" si="22655">FLOOR(IF(OR(AK1192=0,AK1192=1),IF(AK1196&gt;AK1193,AK1193,IF(AK1190&gt;=AK1196,AK1196,AK1190)+0.00000001),IF(AK1194&gt;=AK1193,AK1193-AJ1195,AK1194-AJ1195)+0.00000001),1)</f>
        <v>0</v>
      </c>
      <c r="AL1197" s="68">
        <f t="shared" ref="AL1197" si="22656">FLOOR(IF(OR(AL1192=0,AL1192=1),IF(AL1196&gt;AL1193,AL1193,IF(AL1190&gt;=AL1196,AL1196,AL1190)+0.00000001),IF(AL1194&gt;=AL1193,AL1193-AK1195,AL1194-AK1195)+0.00000001),1)</f>
        <v>0</v>
      </c>
      <c r="AM1197" s="68">
        <f t="shared" ref="AM1197" si="22657">FLOOR(IF(OR(AM1192=0,AM1192=1),IF(AM1196&gt;AM1193,AM1193,IF(AM1190&gt;=AM1196,AM1196,AM1190)+0.00000001),IF(AM1194&gt;=AM1193,AM1193-AL1195,AM1194-AL1195)+0.00000001),1)</f>
        <v>0</v>
      </c>
      <c r="AN1197" s="68">
        <f t="shared" ref="AN1197" si="22658">FLOOR(IF(OR(AN1192=0,AN1192=1),IF(AN1196&gt;AN1193,AN1193,IF(AN1190&gt;=AN1196,AN1196,AN1190)+0.00000001),IF(AN1194&gt;=AN1193,AN1193-AM1195,AN1194-AM1195)+0.00000001),1)</f>
        <v>0</v>
      </c>
      <c r="AO1197" s="68">
        <f t="shared" ref="AO1197" si="22659">FLOOR(IF(OR(AO1192=0,AO1192=1),IF(AO1196&gt;AO1193,AO1193,IF(AO1190&gt;=AO1196,AO1196,AO1190)+0.00000001),IF(AO1194&gt;=AO1193,AO1193-AN1195,AO1194-AN1195)+0.00000001),1)</f>
        <v>0</v>
      </c>
      <c r="AP1197" s="68">
        <f t="shared" ref="AP1197" si="22660">FLOOR(IF(OR(AP1192=0,AP1192=1),IF(AP1196&gt;AP1193,AP1193,IF(AP1190&gt;=AP1196,AP1196,AP1190)+0.00000001),IF(AP1194&gt;=AP1193,AP1193-AO1195,AP1194-AO1195)+0.00000001),1)</f>
        <v>0</v>
      </c>
      <c r="AQ1197" s="68">
        <f t="shared" ref="AQ1197" si="22661">FLOOR(IF(OR(AQ1192=0,AQ1192=1),IF(AQ1196&gt;AQ1193,AQ1193,IF(AQ1190&gt;=AQ1196,AQ1196,AQ1190)+0.00000001),IF(AQ1194&gt;=AQ1193,AQ1193-AP1195,AQ1194-AP1195)+0.00000001),1)</f>
        <v>0</v>
      </c>
      <c r="AR1197" s="68">
        <f t="shared" ref="AR1197" si="22662">FLOOR(IF(OR(AR1192=0,AR1192=1),IF(AR1196&gt;AR1193,AR1193,IF(AR1190&gt;=AR1196,AR1196,AR1190)+0.00000001),IF(AR1194&gt;=AR1193,AR1193-AQ1195,AR1194-AQ1195)+0.00000001),1)</f>
        <v>0</v>
      </c>
      <c r="AS1197" s="68">
        <f t="shared" ref="AS1197" si="22663">FLOOR(IF(OR(AS1192=0,AS1192=1),IF(AS1196&gt;AS1193,AS1193,IF(AS1190&gt;=AS1196,AS1196,AS1190)+0.00000001),IF(AS1194&gt;=AS1193,AS1193-AR1195,AS1194-AR1195)+0.00000001),1)</f>
        <v>0</v>
      </c>
      <c r="AT1197" s="68">
        <f t="shared" ref="AT1197" si="22664">FLOOR(IF(OR(AT1192=0,AT1192=1),IF(AT1196&gt;AT1193,AT1193,IF(AT1190&gt;=AT1196,AT1196,AT1190)+0.00000001),IF(AT1194&gt;=AT1193,AT1193-AS1195,AT1194-AS1195)+0.00000001),1)</f>
        <v>0</v>
      </c>
      <c r="AU1197" s="68">
        <f t="shared" ref="AU1197" si="22665">FLOOR(IF(OR(AU1192=0,AU1192=1),IF(AU1196&gt;AU1193,AU1193,IF(AU1190&gt;=AU1196,AU1196,AU1190)+0.00000001),IF(AU1194&gt;=AU1193,AU1193-AT1195,AU1194-AT1195)+0.00000001),1)</f>
        <v>0</v>
      </c>
      <c r="AV1197" s="68">
        <f t="shared" ref="AV1197" si="22666">FLOOR(IF(OR(AV1192=0,AV1192=1),IF(AV1196&gt;AV1193,AV1193,IF(AV1190&gt;=AV1196,AV1196,AV1190)+0.00000001),IF(AV1194&gt;=AV1193,AV1193-AU1195,AV1194-AU1195)+0.00000001),1)</f>
        <v>0</v>
      </c>
      <c r="AW1197" s="68">
        <f t="shared" ref="AW1197" si="22667">FLOOR(IF(OR(AW1192=0,AW1192=1),IF(AW1196&gt;AW1193,AW1193,IF(AW1190&gt;=AW1196,AW1196,AW1190)+0.00000001),IF(AW1194&gt;=AW1193,AW1193-AV1195,AW1194-AV1195)+0.00000001),1)</f>
        <v>0</v>
      </c>
      <c r="AX1197" s="68">
        <f t="shared" ref="AX1197" si="22668">FLOOR(IF(OR(AX1192=0,AX1192=1),IF(AX1196&gt;AX1193,AX1193,IF(AX1190&gt;=AX1196,AX1196,AX1190)+0.00000001),IF(AX1194&gt;=AX1193,AX1193-AW1195,AX1194-AW1195)+0.00000001),1)</f>
        <v>0</v>
      </c>
      <c r="AY1197" s="68">
        <f t="shared" ref="AY1197" si="22669">FLOOR(IF(OR(AY1192=0,AY1192=1),IF(AY1196&gt;AY1193,AY1193,IF(AY1190&gt;=AY1196,AY1196,AY1190)+0.00000001),IF(AY1194&gt;=AY1193,AY1193-AX1195,AY1194-AX1195)+0.00000001),1)</f>
        <v>0</v>
      </c>
      <c r="AZ1197" s="68">
        <f t="shared" ref="AZ1197" si="22670">FLOOR(IF(OR(AZ1192=0,AZ1192=1),IF(AZ1196&gt;AZ1193,AZ1193,IF(AZ1190&gt;=AZ1196,AZ1196,AZ1190)+0.00000001),IF(AZ1194&gt;=AZ1193,AZ1193-AY1195,AZ1194-AY1195)+0.00000001),1)</f>
        <v>0</v>
      </c>
      <c r="BA1197" s="68">
        <f t="shared" ref="BA1197" si="22671">FLOOR(IF(OR(BA1192=0,BA1192=1),IF(BA1196&gt;BA1193,BA1193,IF(BA1190&gt;=BA1196,BA1196,BA1190)+0.00000001),IF(BA1194&gt;=BA1193,BA1193-AZ1195,BA1194-AZ1195)+0.00000001),1)</f>
        <v>0</v>
      </c>
      <c r="BB1197" s="68">
        <f t="shared" ref="BB1197" si="22672">FLOOR(IF(OR(BB1192=0,BB1192=1),IF(BB1196&gt;BB1193,BB1193,IF(BB1190&gt;=BB1196,BB1196,BB1190)+0.00000001),IF(BB1194&gt;=BB1193,BB1193-BA1195,BB1194-BA1195)+0.00000001),1)</f>
        <v>0</v>
      </c>
      <c r="BC1197" s="68">
        <f t="shared" ref="BC1197" si="22673">FLOOR(IF(OR(BC1192=0,BC1192=1),IF(BC1196&gt;BC1193,BC1193,IF(BC1190&gt;=BC1196,BC1196,BC1190)+0.00000001),IF(BC1194&gt;=BC1193,BC1193-BB1195,BC1194-BB1195)+0.00000001),1)</f>
        <v>0</v>
      </c>
      <c r="BD1197" s="68">
        <f t="shared" ref="BD1197" si="22674">FLOOR(IF(OR(BD1192=0,BD1192=1),IF(BD1196&gt;BD1193,BD1193,IF(BD1190&gt;=BD1196,BD1196,BD1190)+0.00000001),IF(BD1194&gt;=BD1193,BD1193-BC1195,BD1194-BC1195)+0.00000001),1)</f>
        <v>0</v>
      </c>
      <c r="BE1197" s="68">
        <f t="shared" ref="BE1197" si="22675">FLOOR(IF(OR(BE1192=0,BE1192=1),IF(BE1196&gt;BE1193,BE1193,IF(BE1190&gt;=BE1196,BE1196,BE1190)+0.00000001),IF(BE1194&gt;=BE1193,BE1193-BD1195,BE1194-BD1195)+0.00000001),1)</f>
        <v>0</v>
      </c>
      <c r="BF1197" s="68">
        <f t="shared" ref="BF1197" si="22676">FLOOR(IF(OR(BF1192=0,BF1192=1),IF(BF1196&gt;BF1193,BF1193,IF(BF1190&gt;=BF1196,BF1196,BF1190)+0.00000001),IF(BF1194&gt;=BF1193,BF1193-BE1195,BF1194-BE1195)+0.00000001),1)</f>
        <v>0</v>
      </c>
      <c r="BG1197" s="68">
        <f t="shared" ref="BG1197" si="22677">FLOOR(IF(OR(BG1192=0,BG1192=1),IF(BG1196&gt;BG1193,BG1193,IF(BG1190&gt;=BG1196,BG1196,BG1190)+0.00000001),IF(BG1194&gt;=BG1193,BG1193-BF1195,BG1194-BF1195)+0.00000001),1)</f>
        <v>0</v>
      </c>
      <c r="BH1197" s="68">
        <f t="shared" ref="BH1197" si="22678">FLOOR(IF(OR(BH1192=0,BH1192=1),IF(BH1196&gt;BH1193,BH1193,IF(BH1190&gt;=BH1196,BH1196,BH1190)+0.00000001),IF(BH1194&gt;=BH1193,BH1193-BG1195,BH1194-BG1195)+0.00000001),1)</f>
        <v>0</v>
      </c>
      <c r="BI1197" s="68">
        <f t="shared" ref="BI1197" si="22679">FLOOR(IF(OR(BI1192=0,BI1192=1),IF(BI1196&gt;BI1193,BI1193,IF(BI1190&gt;=BI1196,BI1196,BI1190)+0.00000001),IF(BI1194&gt;=BI1193,BI1193-BH1195,BI1194-BH1195)+0.00000001),1)</f>
        <v>0</v>
      </c>
      <c r="BJ1197" s="68">
        <f t="shared" ref="BJ1197" si="22680">FLOOR(IF(OR(BJ1192=0,BJ1192=1),IF(BJ1196&gt;BJ1193,BJ1193,IF(BJ1190&gt;=BJ1196,BJ1196,BJ1190)+0.00000001),IF(BJ1194&gt;=BJ1193,BJ1193-BI1195,BJ1194-BI1195)+0.00000001),1)</f>
        <v>0</v>
      </c>
      <c r="BK1197" s="68">
        <f t="shared" ref="BK1197" si="22681">FLOOR(IF(OR(BK1192=0,BK1192=1),IF(BK1196&gt;BK1193,BK1193,IF(BK1190&gt;=BK1196,BK1196,BK1190)+0.00000001),IF(BK1194&gt;=BK1193,BK1193-BJ1195,BK1194-BJ1195)+0.00000001),1)</f>
        <v>0</v>
      </c>
      <c r="BL1197" s="68">
        <f t="shared" ref="BL1197" si="22682">FLOOR(IF(OR(BL1192=0,BL1192=1),IF(BL1196&gt;BL1193,BL1193,IF(BL1190&gt;=BL1196,BL1196,BL1190)+0.00000001),IF(BL1194&gt;=BL1193,BL1193-BK1195,BL1194-BK1195)+0.00000001),1)</f>
        <v>0</v>
      </c>
      <c r="BM1197" s="68">
        <f t="shared" ref="BM1197" si="22683">FLOOR(IF(OR(BM1192=0,BM1192=1),IF(BM1196&gt;BM1193,BM1193,IF(BM1190&gt;=BM1196,BM1196,BM1190)+0.00000001),IF(BM1194&gt;=BM1193,BM1193-BL1195,BM1194-BL1195)+0.00000001),1)</f>
        <v>0</v>
      </c>
      <c r="BN1197" s="362"/>
      <c r="BO1197" s="364"/>
      <c r="BP1197" s="366"/>
      <c r="BQ1197" s="366"/>
      <c r="BR1197" s="106"/>
      <c r="BS1197" s="106"/>
      <c r="BT1197" s="106"/>
      <c r="BU1197" s="106"/>
      <c r="BV1197" s="106"/>
      <c r="BW1197" s="106"/>
      <c r="BX1197" s="106"/>
      <c r="BY1197" s="106"/>
      <c r="BZ1197" s="106"/>
      <c r="CA1197" s="106"/>
      <c r="CB1197" s="106"/>
      <c r="CC1197" s="106"/>
      <c r="CD1197" s="106"/>
      <c r="CE1197" s="106"/>
      <c r="CF1197" s="106"/>
      <c r="CG1197" s="106"/>
    </row>
    <row r="1198" spans="1:85" s="245" customFormat="1" ht="25.4" customHeight="1" thickBot="1" x14ac:dyDescent="0.4">
      <c r="A1198" s="243"/>
      <c r="B1198" s="129"/>
      <c r="C1198" s="69"/>
      <c r="D1198" s="69"/>
      <c r="E1198" s="69"/>
      <c r="F1198" s="69"/>
      <c r="G1198" s="69"/>
      <c r="H1198" s="69"/>
      <c r="I1198" s="69"/>
      <c r="J1198" s="69"/>
      <c r="K1198" s="69"/>
      <c r="L1198" s="69"/>
      <c r="M1198" s="70"/>
      <c r="N1198" s="7"/>
      <c r="O1198" s="193"/>
      <c r="P1198" s="106"/>
      <c r="Q1198" s="216" t="s">
        <v>145</v>
      </c>
      <c r="R1198" s="72">
        <f>IF($J1189="Ano",R1197*'Podpůrná data'!$B$5,R1197*'Podpůrná data'!$B$3)</f>
        <v>0</v>
      </c>
      <c r="S1198" s="72">
        <f>IF($J1189="Ano",S1197*'Podpůrná data'!$B$5,S1197*'Podpůrná data'!$B$3)</f>
        <v>0</v>
      </c>
      <c r="T1198" s="72">
        <f>IF($J1189="Ano",T1197*'Podpůrná data'!$B$5,T1197*'Podpůrná data'!$B$3)</f>
        <v>0</v>
      </c>
      <c r="U1198" s="72">
        <f>IF($J1189="Ano",U1197*'Podpůrná data'!$B$5,U1197*'Podpůrná data'!$B$3)</f>
        <v>0</v>
      </c>
      <c r="V1198" s="72">
        <f>IF($J1189="Ano",V1197*'Podpůrná data'!$B$5,V1197*'Podpůrná data'!$B$3)</f>
        <v>0</v>
      </c>
      <c r="W1198" s="72">
        <f>IF($J1189="Ano",W1197*'Podpůrná data'!$B$5,W1197*'Podpůrná data'!$B$3)</f>
        <v>0</v>
      </c>
      <c r="X1198" s="72">
        <f>IF($J1189="Ano",X1197*'Podpůrná data'!$B$5,X1197*'Podpůrná data'!$B$3)</f>
        <v>0</v>
      </c>
      <c r="Y1198" s="72">
        <f>IF($J1189="Ano",Y1197*'Podpůrná data'!$B$5,Y1197*'Podpůrná data'!$B$3)</f>
        <v>0</v>
      </c>
      <c r="Z1198" s="72">
        <f>IF($J1189="Ano",Z1197*'Podpůrná data'!$B$5,Z1197*'Podpůrná data'!$B$3)</f>
        <v>0</v>
      </c>
      <c r="AA1198" s="72">
        <f>IF($J1189="Ano",AA1197*'Podpůrná data'!$B$5,AA1197*'Podpůrná data'!$B$3)</f>
        <v>0</v>
      </c>
      <c r="AB1198" s="72">
        <f>IF($J1189="Ano",AB1197*'Podpůrná data'!$B$5,AB1197*'Podpůrná data'!$B$3)</f>
        <v>0</v>
      </c>
      <c r="AC1198" s="72">
        <f>IF($J1189="Ano",AC1197*'Podpůrná data'!$B$5,AC1197*'Podpůrná data'!$B$3)</f>
        <v>0</v>
      </c>
      <c r="AD1198" s="72">
        <f>IF($J1189="Ano",AD1197*'Podpůrná data'!$B$5,AD1197*'Podpůrná data'!$B$3)</f>
        <v>0</v>
      </c>
      <c r="AE1198" s="72">
        <f>IF($J1189="Ano",AE1197*'Podpůrná data'!$B$5,AE1197*'Podpůrná data'!$B$3)</f>
        <v>0</v>
      </c>
      <c r="AF1198" s="72">
        <f>IF($J1189="Ano",AF1197*'Podpůrná data'!$B$5,AF1197*'Podpůrná data'!$B$3)</f>
        <v>0</v>
      </c>
      <c r="AG1198" s="72">
        <f>IF($J1189="Ano",AG1197*'Podpůrná data'!$B$5,AG1197*'Podpůrná data'!$B$3)</f>
        <v>0</v>
      </c>
      <c r="AH1198" s="72">
        <f>IF($J1189="Ano",AH1197*'Podpůrná data'!$B$5,AH1197*'Podpůrná data'!$B$3)</f>
        <v>0</v>
      </c>
      <c r="AI1198" s="72">
        <f>IF($J1189="Ano",AI1197*'Podpůrná data'!$B$5,AI1197*'Podpůrná data'!$B$3)</f>
        <v>0</v>
      </c>
      <c r="AJ1198" s="72">
        <f>IF($J1189="Ano",AJ1197*'Podpůrná data'!$B$5,AJ1197*'Podpůrná data'!$B$3)</f>
        <v>0</v>
      </c>
      <c r="AK1198" s="72">
        <f>IF($J1189="Ano",AK1197*'Podpůrná data'!$B$5,AK1197*'Podpůrná data'!$B$3)</f>
        <v>0</v>
      </c>
      <c r="AL1198" s="72">
        <f>IF($J1189="Ano",AL1197*'Podpůrná data'!$B$5,AL1197*'Podpůrná data'!$B$3)</f>
        <v>0</v>
      </c>
      <c r="AM1198" s="72">
        <f>IF($J1189="Ano",AM1197*'Podpůrná data'!$B$5,AM1197*'Podpůrná data'!$B$3)</f>
        <v>0</v>
      </c>
      <c r="AN1198" s="72">
        <f>IF($J1189="Ano",AN1197*'Podpůrná data'!$B$5,AN1197*'Podpůrná data'!$B$3)</f>
        <v>0</v>
      </c>
      <c r="AO1198" s="72">
        <f>IF($J1189="Ano",AO1197*'Podpůrná data'!$B$5,AO1197*'Podpůrná data'!$B$3)</f>
        <v>0</v>
      </c>
      <c r="AP1198" s="72">
        <f>IF($J1189="Ano",AP1197*'Podpůrná data'!$B$5,AP1197*'Podpůrná data'!$B$3)</f>
        <v>0</v>
      </c>
      <c r="AQ1198" s="72">
        <f>IF($J1189="Ano",AQ1197*'Podpůrná data'!$B$5,AQ1197*'Podpůrná data'!$B$3)</f>
        <v>0</v>
      </c>
      <c r="AR1198" s="72">
        <f>IF($J1189="Ano",AR1197*'Podpůrná data'!$B$5,AR1197*'Podpůrná data'!$B$3)</f>
        <v>0</v>
      </c>
      <c r="AS1198" s="72">
        <f>IF($J1189="Ano",AS1197*'Podpůrná data'!$B$5,AS1197*'Podpůrná data'!$B$3)</f>
        <v>0</v>
      </c>
      <c r="AT1198" s="72">
        <f>IF($J1189="Ano",AT1197*'Podpůrná data'!$B$5,AT1197*'Podpůrná data'!$B$3)</f>
        <v>0</v>
      </c>
      <c r="AU1198" s="72">
        <f>IF($J1189="Ano",AU1197*'Podpůrná data'!$B$5,AU1197*'Podpůrná data'!$B$3)</f>
        <v>0</v>
      </c>
      <c r="AV1198" s="72">
        <f>IF($J1189="Ano",AV1197*'Podpůrná data'!$B$5,AV1197*'Podpůrná data'!$B$3)</f>
        <v>0</v>
      </c>
      <c r="AW1198" s="72">
        <f>IF($J1189="Ano",AW1197*'Podpůrná data'!$B$5,AW1197*'Podpůrná data'!$B$3)</f>
        <v>0</v>
      </c>
      <c r="AX1198" s="72">
        <f>IF($J1189="Ano",AX1197*'Podpůrná data'!$B$5,AX1197*'Podpůrná data'!$B$3)</f>
        <v>0</v>
      </c>
      <c r="AY1198" s="72">
        <f>IF($J1189="Ano",AY1197*'Podpůrná data'!$B$5,AY1197*'Podpůrná data'!$B$3)</f>
        <v>0</v>
      </c>
      <c r="AZ1198" s="72">
        <f>IF($J1189="Ano",AZ1197*'Podpůrná data'!$B$5,AZ1197*'Podpůrná data'!$B$3)</f>
        <v>0</v>
      </c>
      <c r="BA1198" s="72">
        <f>IF($J1189="Ano",BA1197*'Podpůrná data'!$B$5,BA1197*'Podpůrná data'!$B$3)</f>
        <v>0</v>
      </c>
      <c r="BB1198" s="72">
        <f>IF($J1189="Ano",BB1197*'Podpůrná data'!$B$5,BB1197*'Podpůrná data'!$B$3)</f>
        <v>0</v>
      </c>
      <c r="BC1198" s="72">
        <f>IF($J1189="Ano",BC1197*'Podpůrná data'!$B$5,BC1197*'Podpůrná data'!$B$3)</f>
        <v>0</v>
      </c>
      <c r="BD1198" s="72">
        <f>IF($J1189="Ano",BD1197*'Podpůrná data'!$B$5,BD1197*'Podpůrná data'!$B$3)</f>
        <v>0</v>
      </c>
      <c r="BE1198" s="72">
        <f>IF($J1189="Ano",BE1197*'Podpůrná data'!$B$5,BE1197*'Podpůrná data'!$B$3)</f>
        <v>0</v>
      </c>
      <c r="BF1198" s="72">
        <f>IF($J1189="Ano",BF1197*'Podpůrná data'!$B$5,BF1197*'Podpůrná data'!$B$3)</f>
        <v>0</v>
      </c>
      <c r="BG1198" s="72">
        <f>IF($J1189="Ano",BG1197*'Podpůrná data'!$B$5,BG1197*'Podpůrná data'!$B$3)</f>
        <v>0</v>
      </c>
      <c r="BH1198" s="72">
        <f>IF($J1189="Ano",BH1197*'Podpůrná data'!$B$5,BH1197*'Podpůrná data'!$B$3)</f>
        <v>0</v>
      </c>
      <c r="BI1198" s="72">
        <f>IF($J1189="Ano",BI1197*'Podpůrná data'!$B$5,BI1197*'Podpůrná data'!$B$3)</f>
        <v>0</v>
      </c>
      <c r="BJ1198" s="72">
        <f>IF($J1189="Ano",BJ1197*'Podpůrná data'!$B$5,BJ1197*'Podpůrná data'!$B$3)</f>
        <v>0</v>
      </c>
      <c r="BK1198" s="72">
        <f>IF($J1189="Ano",BK1197*'Podpůrná data'!$B$5,BK1197*'Podpůrná data'!$B$3)</f>
        <v>0</v>
      </c>
      <c r="BL1198" s="72">
        <f>IF($J1189="Ano",BL1197*'Podpůrná data'!$B$5,BL1197*'Podpůrná data'!$B$3)</f>
        <v>0</v>
      </c>
      <c r="BM1198" s="72">
        <f>IF($J1189="Ano",BM1197*'Podpůrná data'!$B$5,BM1197*'Podpůrná data'!$B$3)</f>
        <v>0</v>
      </c>
      <c r="BN1198" s="363"/>
      <c r="BO1198" s="365"/>
      <c r="BP1198" s="367"/>
      <c r="BQ1198" s="367"/>
      <c r="BR1198" s="106"/>
      <c r="BS1198" s="178">
        <f>SUMIFS($R1198:$BM1198,$R1188:$BM1188,"1. ZoR")</f>
        <v>0</v>
      </c>
      <c r="BT1198" s="178">
        <f>SUMIFS($R1198:$BM1198,$R1188:$BM1188,"2. ZoR")</f>
        <v>0</v>
      </c>
      <c r="BU1198" s="178">
        <f>SUMIFS($R1198:$BM1198,$R1188:$BM1188,"3. ZoR")</f>
        <v>0</v>
      </c>
      <c r="BV1198" s="178">
        <f>SUMIFS($R1198:$BM1198,$R1188:$BM1188,"4. ZoR")</f>
        <v>0</v>
      </c>
      <c r="BW1198" s="178">
        <f>SUMIFS($R1198:$BM1198,$R1188:$BM1188,"5. ZoR")</f>
        <v>0</v>
      </c>
      <c r="BX1198" s="178">
        <f>SUMIFS($R1198:$BM1198,$R1188:$BM1188,"6. ZoR")</f>
        <v>0</v>
      </c>
      <c r="BY1198" s="178">
        <f>SUMIFS($R1198:$BM1198,$R1188:$BM1188,"7. ZoR")</f>
        <v>0</v>
      </c>
      <c r="BZ1198" s="178">
        <f>SUMIFS($R1198:$BM1198,$R1188:$BM1188,"8. ZoR")</f>
        <v>0</v>
      </c>
      <c r="CA1198" s="178">
        <f>SUMIFS($R1198:$BM1198,$R1188:$BM1188,"9. ZoR")</f>
        <v>0</v>
      </c>
      <c r="CB1198" s="178">
        <f>SUMIFS($R1198:$BM1198,$R1188:$BM1188,"10. ZoR")</f>
        <v>0</v>
      </c>
      <c r="CC1198" s="178">
        <f>SUMIFS($R1198:$BM1198,$R1188:$BM1188,"11. ZoR")</f>
        <v>0</v>
      </c>
      <c r="CD1198" s="178">
        <f>SUMIFS($R1198:$BM1198,$R1188:$BM1188,"12. ZoR")</f>
        <v>0</v>
      </c>
      <c r="CE1198" s="178">
        <f>SUMIFS($R1198:$BM1198,$R1188:$BM1188,"13. ZoR")</f>
        <v>0</v>
      </c>
      <c r="CF1198" s="178">
        <f>SUMIFS($R1198:$BM1198,$R1188:$BM1188,"14. ZoR")</f>
        <v>0</v>
      </c>
      <c r="CG1198" s="178">
        <f>SUMIFS($R1198:$BM1198,$R1188:$BM1188,"15. ZoR")</f>
        <v>0</v>
      </c>
    </row>
    <row r="1199" spans="1:85" ht="15" hidden="1" thickBot="1" x14ac:dyDescent="0.4">
      <c r="B1199" s="105"/>
      <c r="C1199" s="130"/>
      <c r="D1199" s="130"/>
      <c r="E1199" s="130"/>
      <c r="F1199" s="130"/>
      <c r="G1199" s="130"/>
      <c r="H1199" s="105"/>
      <c r="I1199" s="105"/>
      <c r="J1199" s="105"/>
      <c r="K1199" s="105"/>
      <c r="L1199" s="105"/>
      <c r="M1199" s="105"/>
      <c r="N1199" s="7"/>
      <c r="O1199" s="105"/>
      <c r="P1199" s="105"/>
      <c r="Q1199" s="105"/>
      <c r="R1199" s="105"/>
      <c r="S1199" s="105"/>
      <c r="T1199" s="7"/>
      <c r="U1199" s="105"/>
      <c r="V1199" s="105"/>
      <c r="W1199" s="105"/>
      <c r="X1199" s="105"/>
      <c r="Y1199" s="105"/>
      <c r="Z1199" s="105"/>
      <c r="AA1199" s="105"/>
      <c r="AB1199" s="105"/>
      <c r="AC1199" s="105"/>
      <c r="AD1199" s="105"/>
      <c r="AE1199" s="105"/>
      <c r="AF1199" s="105"/>
      <c r="AG1199" s="105"/>
      <c r="AH1199" s="105"/>
      <c r="AI1199" s="105"/>
      <c r="AJ1199" s="105"/>
      <c r="AK1199" s="105"/>
      <c r="AL1199" s="105"/>
      <c r="AM1199" s="105"/>
      <c r="AN1199" s="105"/>
      <c r="AO1199" s="105"/>
      <c r="AP1199" s="105"/>
      <c r="AQ1199" s="105"/>
      <c r="AR1199" s="105"/>
      <c r="AS1199" s="105"/>
      <c r="AT1199" s="105"/>
      <c r="AU1199" s="105"/>
      <c r="AV1199" s="105"/>
      <c r="AW1199" s="105"/>
      <c r="AX1199" s="105"/>
      <c r="AY1199" s="105"/>
      <c r="AZ1199" s="105"/>
      <c r="BA1199" s="105"/>
      <c r="BB1199" s="105"/>
      <c r="BC1199" s="105"/>
      <c r="BD1199" s="105"/>
      <c r="BE1199" s="105"/>
      <c r="BF1199" s="105"/>
      <c r="BG1199" s="105"/>
      <c r="BH1199" s="105"/>
      <c r="BI1199" s="105"/>
      <c r="BJ1199" s="105"/>
      <c r="BK1199" s="105"/>
      <c r="BL1199" s="105"/>
      <c r="BM1199" s="105"/>
      <c r="BN1199" s="105"/>
      <c r="BO1199" s="105"/>
      <c r="BP1199" s="105"/>
      <c r="BQ1199" s="105"/>
      <c r="BR1199" s="105"/>
      <c r="BS1199" s="105"/>
      <c r="BT1199" s="105"/>
      <c r="BU1199" s="105"/>
      <c r="BV1199" s="105"/>
      <c r="BW1199" s="105"/>
      <c r="BX1199" s="105"/>
      <c r="BY1199" s="105"/>
      <c r="BZ1199" s="105"/>
      <c r="CA1199" s="105"/>
      <c r="CB1199" s="105"/>
      <c r="CC1199" s="105"/>
      <c r="CD1199" s="105"/>
      <c r="CE1199" s="105"/>
      <c r="CF1199" s="105"/>
      <c r="CG1199" s="105"/>
    </row>
    <row r="1200" spans="1:85" s="245" customFormat="1" ht="69.650000000000006" customHeight="1" thickBot="1" x14ac:dyDescent="0.4">
      <c r="A1200" s="249"/>
      <c r="B1200" s="120"/>
      <c r="C1200" s="360" t="s">
        <v>2</v>
      </c>
      <c r="D1200" s="121"/>
      <c r="E1200" s="131" t="s">
        <v>206</v>
      </c>
      <c r="F1200" s="131" t="s">
        <v>444</v>
      </c>
      <c r="G1200" s="131" t="s">
        <v>208</v>
      </c>
      <c r="H1200" s="122" t="s">
        <v>94</v>
      </c>
      <c r="I1200" s="122" t="s">
        <v>95</v>
      </c>
      <c r="J1200" s="122" t="s">
        <v>96</v>
      </c>
      <c r="K1200" s="122" t="s">
        <v>216</v>
      </c>
      <c r="L1200" s="122" t="s">
        <v>218</v>
      </c>
      <c r="M1200" s="138" t="s">
        <v>1</v>
      </c>
      <c r="N1200" s="7"/>
      <c r="O1200" s="124">
        <v>208002</v>
      </c>
      <c r="P1200" s="106"/>
      <c r="Q1200" s="194" t="s">
        <v>128</v>
      </c>
      <c r="R1200" s="83" t="s">
        <v>4</v>
      </c>
      <c r="S1200" s="83" t="s">
        <v>5</v>
      </c>
      <c r="T1200" s="83" t="s">
        <v>6</v>
      </c>
      <c r="U1200" s="83" t="s">
        <v>7</v>
      </c>
      <c r="V1200" s="83" t="s">
        <v>8</v>
      </c>
      <c r="W1200" s="83" t="s">
        <v>9</v>
      </c>
      <c r="X1200" s="83" t="s">
        <v>10</v>
      </c>
      <c r="Y1200" s="83" t="s">
        <v>11</v>
      </c>
      <c r="Z1200" s="83" t="s">
        <v>12</v>
      </c>
      <c r="AA1200" s="83" t="s">
        <v>13</v>
      </c>
      <c r="AB1200" s="83" t="s">
        <v>14</v>
      </c>
      <c r="AC1200" s="83" t="s">
        <v>15</v>
      </c>
      <c r="AD1200" s="83" t="s">
        <v>16</v>
      </c>
      <c r="AE1200" s="83" t="s">
        <v>17</v>
      </c>
      <c r="AF1200" s="83" t="s">
        <v>18</v>
      </c>
      <c r="AG1200" s="83" t="s">
        <v>19</v>
      </c>
      <c r="AH1200" s="83" t="s">
        <v>20</v>
      </c>
      <c r="AI1200" s="83" t="s">
        <v>21</v>
      </c>
      <c r="AJ1200" s="83" t="s">
        <v>22</v>
      </c>
      <c r="AK1200" s="83" t="s">
        <v>23</v>
      </c>
      <c r="AL1200" s="83" t="s">
        <v>24</v>
      </c>
      <c r="AM1200" s="83" t="s">
        <v>25</v>
      </c>
      <c r="AN1200" s="83" t="s">
        <v>26</v>
      </c>
      <c r="AO1200" s="83" t="s">
        <v>27</v>
      </c>
      <c r="AP1200" s="83" t="s">
        <v>28</v>
      </c>
      <c r="AQ1200" s="83" t="s">
        <v>29</v>
      </c>
      <c r="AR1200" s="83" t="s">
        <v>30</v>
      </c>
      <c r="AS1200" s="83" t="s">
        <v>31</v>
      </c>
      <c r="AT1200" s="83" t="s">
        <v>32</v>
      </c>
      <c r="AU1200" s="83" t="s">
        <v>33</v>
      </c>
      <c r="AV1200" s="83" t="s">
        <v>34</v>
      </c>
      <c r="AW1200" s="83" t="s">
        <v>35</v>
      </c>
      <c r="AX1200" s="83" t="s">
        <v>36</v>
      </c>
      <c r="AY1200" s="83" t="s">
        <v>37</v>
      </c>
      <c r="AZ1200" s="83" t="s">
        <v>38</v>
      </c>
      <c r="BA1200" s="83" t="s">
        <v>39</v>
      </c>
      <c r="BB1200" s="83" t="s">
        <v>40</v>
      </c>
      <c r="BC1200" s="83" t="s">
        <v>41</v>
      </c>
      <c r="BD1200" s="83" t="s">
        <v>42</v>
      </c>
      <c r="BE1200" s="83" t="s">
        <v>43</v>
      </c>
      <c r="BF1200" s="83" t="s">
        <v>44</v>
      </c>
      <c r="BG1200" s="83" t="s">
        <v>45</v>
      </c>
      <c r="BH1200" s="83" t="s">
        <v>46</v>
      </c>
      <c r="BI1200" s="83" t="s">
        <v>47</v>
      </c>
      <c r="BJ1200" s="83" t="s">
        <v>48</v>
      </c>
      <c r="BK1200" s="83" t="s">
        <v>49</v>
      </c>
      <c r="BL1200" s="83" t="s">
        <v>50</v>
      </c>
      <c r="BM1200" s="83" t="s">
        <v>51</v>
      </c>
      <c r="BN1200" s="134" t="s">
        <v>163</v>
      </c>
      <c r="BO1200" s="135" t="s">
        <v>164</v>
      </c>
      <c r="BP1200" s="135" t="s">
        <v>146</v>
      </c>
      <c r="BQ1200" s="135" t="s">
        <v>214</v>
      </c>
      <c r="BR1200" s="106"/>
      <c r="BS1200" s="368" t="s">
        <v>238</v>
      </c>
      <c r="BT1200" s="369"/>
      <c r="BU1200" s="369"/>
      <c r="BV1200" s="369"/>
      <c r="BW1200" s="369"/>
      <c r="BX1200" s="369"/>
      <c r="BY1200" s="369"/>
      <c r="BZ1200" s="369"/>
      <c r="CA1200" s="369"/>
      <c r="CB1200" s="369"/>
      <c r="CC1200" s="369"/>
      <c r="CD1200" s="369"/>
      <c r="CE1200" s="369"/>
      <c r="CF1200" s="369"/>
      <c r="CG1200" s="369"/>
    </row>
    <row r="1201" spans="1:85" s="245" customFormat="1" ht="21" hidden="1" customHeight="1" x14ac:dyDescent="0.35">
      <c r="A1201" s="250"/>
      <c r="B1201" s="113"/>
      <c r="C1201" s="361"/>
      <c r="D1201" s="125"/>
      <c r="E1201" s="125"/>
      <c r="F1201" s="125"/>
      <c r="G1201" s="125"/>
      <c r="H1201" s="370" t="s">
        <v>250</v>
      </c>
      <c r="I1201" s="371" t="s">
        <v>425</v>
      </c>
      <c r="J1201" s="357" t="s">
        <v>97</v>
      </c>
      <c r="K1201" s="357" t="s">
        <v>217</v>
      </c>
      <c r="L1201" s="137"/>
      <c r="M1201" s="373" t="s">
        <v>93</v>
      </c>
      <c r="N1201" s="7"/>
      <c r="O1201" s="375" t="s">
        <v>3</v>
      </c>
      <c r="P1201" s="106"/>
      <c r="Q1201" s="84"/>
      <c r="R1201" s="74">
        <f>MONTH(Úvod!$F$10)</f>
        <v>1</v>
      </c>
      <c r="S1201" s="75">
        <f t="shared" ref="S1201" si="22684">IF(R1201=12,1,R1201+1)</f>
        <v>2</v>
      </c>
      <c r="T1201" s="75">
        <f t="shared" ref="T1201" si="22685">IF(S1201=12,1,S1201+1)</f>
        <v>3</v>
      </c>
      <c r="U1201" s="76">
        <f t="shared" ref="U1201" si="22686">IF(T1201=12,1,T1201+1)</f>
        <v>4</v>
      </c>
      <c r="V1201" s="76">
        <f t="shared" ref="V1201" si="22687">IF(U1201=12,1,U1201+1)</f>
        <v>5</v>
      </c>
      <c r="W1201" s="76">
        <f t="shared" ref="W1201" si="22688">IF(V1201=12,1,V1201+1)</f>
        <v>6</v>
      </c>
      <c r="X1201" s="76">
        <f t="shared" ref="X1201" si="22689">IF(W1201=12,1,W1201+1)</f>
        <v>7</v>
      </c>
      <c r="Y1201" s="76">
        <f t="shared" ref="Y1201" si="22690">IF(X1201=12,1,X1201+1)</f>
        <v>8</v>
      </c>
      <c r="Z1201" s="76">
        <f t="shared" ref="Z1201" si="22691">IF(Y1201=12,1,Y1201+1)</f>
        <v>9</v>
      </c>
      <c r="AA1201" s="76">
        <f>IF(Z1201=12,1,Z1201+1)</f>
        <v>10</v>
      </c>
      <c r="AB1201" s="76">
        <f t="shared" ref="AB1201" si="22692">IF(AA1201=12,1,AA1201+1)</f>
        <v>11</v>
      </c>
      <c r="AC1201" s="76">
        <f t="shared" ref="AC1201" si="22693">IF(AB1201=12,1,AB1201+1)</f>
        <v>12</v>
      </c>
      <c r="AD1201" s="76">
        <f t="shared" ref="AD1201" si="22694">IF(AC1201=12,1,AC1201+1)</f>
        <v>1</v>
      </c>
      <c r="AE1201" s="76">
        <f t="shared" ref="AE1201" si="22695">IF(AD1201=12,1,AD1201+1)</f>
        <v>2</v>
      </c>
      <c r="AF1201" s="76">
        <f t="shared" ref="AF1201" si="22696">IF(AE1201=12,1,AE1201+1)</f>
        <v>3</v>
      </c>
      <c r="AG1201" s="76">
        <f t="shared" ref="AG1201" si="22697">IF(AF1201=12,1,AF1201+1)</f>
        <v>4</v>
      </c>
      <c r="AH1201" s="76">
        <f t="shared" ref="AH1201" si="22698">IF(AG1201=12,1,AG1201+1)</f>
        <v>5</v>
      </c>
      <c r="AI1201" s="76">
        <f t="shared" ref="AI1201" si="22699">IF(AH1201=12,1,AH1201+1)</f>
        <v>6</v>
      </c>
      <c r="AJ1201" s="76">
        <f>IF(AI1201=12,1,AI1201+1)</f>
        <v>7</v>
      </c>
      <c r="AK1201" s="76">
        <f t="shared" ref="AK1201" si="22700">IF(AJ1201=12,1,AJ1201+1)</f>
        <v>8</v>
      </c>
      <c r="AL1201" s="76">
        <f t="shared" ref="AL1201" si="22701">IF(AK1201=12,1,AK1201+1)</f>
        <v>9</v>
      </c>
      <c r="AM1201" s="76">
        <f t="shared" ref="AM1201" si="22702">IF(AL1201=12,1,AL1201+1)</f>
        <v>10</v>
      </c>
      <c r="AN1201" s="76">
        <f t="shared" ref="AN1201" si="22703">IF(AM1201=12,1,AM1201+1)</f>
        <v>11</v>
      </c>
      <c r="AO1201" s="76">
        <f t="shared" ref="AO1201" si="22704">IF(AN1201=12,1,AN1201+1)</f>
        <v>12</v>
      </c>
      <c r="AP1201" s="76">
        <f t="shared" ref="AP1201" si="22705">IF(AO1201=12,1,AO1201+1)</f>
        <v>1</v>
      </c>
      <c r="AQ1201" s="76">
        <f t="shared" ref="AQ1201" si="22706">IF(AP1201=12,1,AP1201+1)</f>
        <v>2</v>
      </c>
      <c r="AR1201" s="76">
        <f t="shared" ref="AR1201" si="22707">IF(AQ1201=12,1,AQ1201+1)</f>
        <v>3</v>
      </c>
      <c r="AS1201" s="76">
        <f t="shared" ref="AS1201" si="22708">IF(AR1201=12,1,AR1201+1)</f>
        <v>4</v>
      </c>
      <c r="AT1201" s="76">
        <f t="shared" ref="AT1201" si="22709">IF(AS1201=12,1,AS1201+1)</f>
        <v>5</v>
      </c>
      <c r="AU1201" s="76">
        <f t="shared" ref="AU1201" si="22710">IF(AT1201=12,1,AT1201+1)</f>
        <v>6</v>
      </c>
      <c r="AV1201" s="76">
        <f t="shared" ref="AV1201" si="22711">IF(AU1201=12,1,AU1201+1)</f>
        <v>7</v>
      </c>
      <c r="AW1201" s="76">
        <f t="shared" ref="AW1201" si="22712">IF(AV1201=12,1,AV1201+1)</f>
        <v>8</v>
      </c>
      <c r="AX1201" s="76">
        <f t="shared" ref="AX1201" si="22713">IF(AW1201=12,1,AW1201+1)</f>
        <v>9</v>
      </c>
      <c r="AY1201" s="76">
        <f t="shared" ref="AY1201" si="22714">IF(AX1201=12,1,AX1201+1)</f>
        <v>10</v>
      </c>
      <c r="AZ1201" s="76">
        <f t="shared" ref="AZ1201" si="22715">IF(AY1201=12,1,AY1201+1)</f>
        <v>11</v>
      </c>
      <c r="BA1201" s="76">
        <f t="shared" ref="BA1201" si="22716">IF(AZ1201=12,1,AZ1201+1)</f>
        <v>12</v>
      </c>
      <c r="BB1201" s="76">
        <f t="shared" ref="BB1201" si="22717">IF(BA1201=12,1,BA1201+1)</f>
        <v>1</v>
      </c>
      <c r="BC1201" s="76">
        <f t="shared" ref="BC1201" si="22718">IF(BB1201=12,1,BB1201+1)</f>
        <v>2</v>
      </c>
      <c r="BD1201" s="76">
        <f t="shared" ref="BD1201" si="22719">IF(BC1201=12,1,BC1201+1)</f>
        <v>3</v>
      </c>
      <c r="BE1201" s="76">
        <f t="shared" ref="BE1201" si="22720">IF(BD1201=12,1,BD1201+1)</f>
        <v>4</v>
      </c>
      <c r="BF1201" s="76">
        <f t="shared" ref="BF1201" si="22721">IF(BE1201=12,1,BE1201+1)</f>
        <v>5</v>
      </c>
      <c r="BG1201" s="76">
        <f t="shared" ref="BG1201" si="22722">IF(BF1201=12,1,BF1201+1)</f>
        <v>6</v>
      </c>
      <c r="BH1201" s="76">
        <f t="shared" ref="BH1201" si="22723">IF(BG1201=12,1,BG1201+1)</f>
        <v>7</v>
      </c>
      <c r="BI1201" s="76">
        <f t="shared" ref="BI1201" si="22724">IF(BH1201=12,1,BH1201+1)</f>
        <v>8</v>
      </c>
      <c r="BJ1201" s="76">
        <f t="shared" ref="BJ1201" si="22725">IF(BI1201=12,1,BI1201+1)</f>
        <v>9</v>
      </c>
      <c r="BK1201" s="76">
        <f t="shared" ref="BK1201" si="22726">IF(BJ1201=12,1,BJ1201+1)</f>
        <v>10</v>
      </c>
      <c r="BL1201" s="76">
        <f t="shared" ref="BL1201" si="22727">IF(BK1201=12,1,BK1201+1)</f>
        <v>11</v>
      </c>
      <c r="BM1201" s="76">
        <f t="shared" ref="BM1201" si="22728">IF(BL1201=12,1,BL1201+1)</f>
        <v>12</v>
      </c>
      <c r="BN1201" s="81"/>
      <c r="BO1201" s="78"/>
      <c r="BP1201" s="78"/>
      <c r="BQ1201" s="78"/>
      <c r="BR1201" s="106"/>
      <c r="BS1201" s="106"/>
      <c r="BT1201" s="106"/>
      <c r="BU1201" s="106"/>
      <c r="BV1201" s="106"/>
      <c r="BW1201" s="106"/>
      <c r="BX1201" s="106"/>
      <c r="BY1201" s="106"/>
      <c r="BZ1201" s="106"/>
      <c r="CA1201" s="106"/>
      <c r="CB1201" s="106"/>
      <c r="CC1201" s="106"/>
      <c r="CD1201" s="106"/>
      <c r="CE1201" s="106"/>
      <c r="CF1201" s="106"/>
      <c r="CG1201" s="106"/>
    </row>
    <row r="1202" spans="1:85" s="245" customFormat="1" ht="18" hidden="1" customHeight="1" x14ac:dyDescent="0.35">
      <c r="A1202" s="250"/>
      <c r="B1202" s="113"/>
      <c r="C1202" s="361"/>
      <c r="D1202" s="125"/>
      <c r="E1202" s="125"/>
      <c r="F1202" s="125"/>
      <c r="G1202" s="125"/>
      <c r="H1202" s="370"/>
      <c r="I1202" s="371"/>
      <c r="J1202" s="357"/>
      <c r="K1202" s="357"/>
      <c r="L1202" s="137"/>
      <c r="M1202" s="373"/>
      <c r="N1202" s="7"/>
      <c r="O1202" s="376"/>
      <c r="P1202" s="106"/>
      <c r="Q1202" s="77"/>
      <c r="R1202" s="59">
        <f t="shared" ref="R1202:BM1202" si="22729">VALUE(_xlfn.CONCAT(R1201,".",R1204))</f>
        <v>1</v>
      </c>
      <c r="S1202" s="73">
        <f t="shared" si="22729"/>
        <v>32</v>
      </c>
      <c r="T1202" s="73">
        <f t="shared" si="22729"/>
        <v>61</v>
      </c>
      <c r="U1202" s="73">
        <f t="shared" si="22729"/>
        <v>92</v>
      </c>
      <c r="V1202" s="73">
        <f t="shared" si="22729"/>
        <v>122</v>
      </c>
      <c r="W1202" s="73">
        <f t="shared" si="22729"/>
        <v>153</v>
      </c>
      <c r="X1202" s="73">
        <f t="shared" si="22729"/>
        <v>183</v>
      </c>
      <c r="Y1202" s="73">
        <f t="shared" si="22729"/>
        <v>214</v>
      </c>
      <c r="Z1202" s="73">
        <f t="shared" si="22729"/>
        <v>245</v>
      </c>
      <c r="AA1202" s="73">
        <f t="shared" si="22729"/>
        <v>275</v>
      </c>
      <c r="AB1202" s="73">
        <f t="shared" si="22729"/>
        <v>306</v>
      </c>
      <c r="AC1202" s="73">
        <f t="shared" si="22729"/>
        <v>336</v>
      </c>
      <c r="AD1202" s="73">
        <f t="shared" si="22729"/>
        <v>367</v>
      </c>
      <c r="AE1202" s="73">
        <f t="shared" si="22729"/>
        <v>398</v>
      </c>
      <c r="AF1202" s="73">
        <f t="shared" si="22729"/>
        <v>426</v>
      </c>
      <c r="AG1202" s="73">
        <f t="shared" si="22729"/>
        <v>457</v>
      </c>
      <c r="AH1202" s="73">
        <f t="shared" si="22729"/>
        <v>487</v>
      </c>
      <c r="AI1202" s="73">
        <f t="shared" si="22729"/>
        <v>518</v>
      </c>
      <c r="AJ1202" s="73">
        <f t="shared" si="22729"/>
        <v>548</v>
      </c>
      <c r="AK1202" s="73">
        <f t="shared" si="22729"/>
        <v>579</v>
      </c>
      <c r="AL1202" s="73">
        <f t="shared" si="22729"/>
        <v>610</v>
      </c>
      <c r="AM1202" s="73">
        <f t="shared" si="22729"/>
        <v>640</v>
      </c>
      <c r="AN1202" s="73">
        <f t="shared" si="22729"/>
        <v>671</v>
      </c>
      <c r="AO1202" s="73">
        <f t="shared" si="22729"/>
        <v>701</v>
      </c>
      <c r="AP1202" s="73">
        <f t="shared" si="22729"/>
        <v>732</v>
      </c>
      <c r="AQ1202" s="73">
        <f t="shared" si="22729"/>
        <v>763</v>
      </c>
      <c r="AR1202" s="73">
        <f t="shared" si="22729"/>
        <v>791</v>
      </c>
      <c r="AS1202" s="73">
        <f t="shared" si="22729"/>
        <v>822</v>
      </c>
      <c r="AT1202" s="73">
        <f t="shared" si="22729"/>
        <v>852</v>
      </c>
      <c r="AU1202" s="73">
        <f t="shared" si="22729"/>
        <v>883</v>
      </c>
      <c r="AV1202" s="73">
        <f t="shared" si="22729"/>
        <v>913</v>
      </c>
      <c r="AW1202" s="73">
        <f t="shared" si="22729"/>
        <v>944</v>
      </c>
      <c r="AX1202" s="73">
        <f t="shared" si="22729"/>
        <v>975</v>
      </c>
      <c r="AY1202" s="73">
        <f t="shared" si="22729"/>
        <v>1005</v>
      </c>
      <c r="AZ1202" s="73">
        <f t="shared" si="22729"/>
        <v>1036</v>
      </c>
      <c r="BA1202" s="73">
        <f t="shared" si="22729"/>
        <v>1066</v>
      </c>
      <c r="BB1202" s="73">
        <f t="shared" si="22729"/>
        <v>1097</v>
      </c>
      <c r="BC1202" s="73">
        <f t="shared" si="22729"/>
        <v>1128</v>
      </c>
      <c r="BD1202" s="73">
        <f t="shared" si="22729"/>
        <v>1156</v>
      </c>
      <c r="BE1202" s="73">
        <f t="shared" si="22729"/>
        <v>1187</v>
      </c>
      <c r="BF1202" s="73">
        <f t="shared" si="22729"/>
        <v>1217</v>
      </c>
      <c r="BG1202" s="73">
        <f t="shared" si="22729"/>
        <v>1248</v>
      </c>
      <c r="BH1202" s="73">
        <f t="shared" si="22729"/>
        <v>1278</v>
      </c>
      <c r="BI1202" s="73">
        <f t="shared" si="22729"/>
        <v>1309</v>
      </c>
      <c r="BJ1202" s="73">
        <f t="shared" si="22729"/>
        <v>1340</v>
      </c>
      <c r="BK1202" s="73">
        <f t="shared" si="22729"/>
        <v>1370</v>
      </c>
      <c r="BL1202" s="73">
        <f t="shared" si="22729"/>
        <v>1401</v>
      </c>
      <c r="BM1202" s="73">
        <f t="shared" si="22729"/>
        <v>1431</v>
      </c>
      <c r="BN1202" s="82"/>
      <c r="BO1202" s="79"/>
      <c r="BP1202" s="79"/>
      <c r="BQ1202" s="79"/>
      <c r="BR1202" s="106"/>
      <c r="BS1202" s="106"/>
      <c r="BT1202" s="106"/>
      <c r="BU1202" s="106"/>
      <c r="BV1202" s="106"/>
      <c r="BW1202" s="106"/>
      <c r="BX1202" s="106"/>
      <c r="BY1202" s="106"/>
      <c r="BZ1202" s="106"/>
      <c r="CA1202" s="106"/>
      <c r="CB1202" s="106"/>
      <c r="CC1202" s="106"/>
      <c r="CD1202" s="106"/>
      <c r="CE1202" s="106"/>
      <c r="CF1202" s="106"/>
      <c r="CG1202" s="106"/>
    </row>
    <row r="1203" spans="1:85" s="245" customFormat="1" ht="18" customHeight="1" x14ac:dyDescent="0.35">
      <c r="A1203" s="250"/>
      <c r="B1203" s="113"/>
      <c r="C1203" s="361"/>
      <c r="D1203" s="125"/>
      <c r="E1203" s="357" t="s">
        <v>207</v>
      </c>
      <c r="F1203" s="357" t="s">
        <v>207</v>
      </c>
      <c r="G1203" s="357" t="s">
        <v>207</v>
      </c>
      <c r="H1203" s="370"/>
      <c r="I1203" s="371"/>
      <c r="J1203" s="357"/>
      <c r="K1203" s="357"/>
      <c r="L1203" s="357" t="s">
        <v>219</v>
      </c>
      <c r="M1203" s="373"/>
      <c r="N1203" s="7"/>
      <c r="O1203" s="376"/>
      <c r="P1203" s="106"/>
      <c r="Q1203" s="77"/>
      <c r="R1203" s="60" t="str">
        <f>VLOOKUP(R1201,'Podpůrná data'!$I$188:$J$199,2)</f>
        <v>leden</v>
      </c>
      <c r="S1203" s="60" t="str">
        <f>VLOOKUP(S1201,'Podpůrná data'!$I$188:$J$199,2)</f>
        <v>únor</v>
      </c>
      <c r="T1203" s="60" t="str">
        <f>VLOOKUP(T1201,'Podpůrná data'!$I$188:$J$199,2)</f>
        <v>březen</v>
      </c>
      <c r="U1203" s="60" t="str">
        <f>VLOOKUP(U1201,'Podpůrná data'!$I$188:$J$199,2)</f>
        <v>duben</v>
      </c>
      <c r="V1203" s="60" t="str">
        <f>VLOOKUP(V1201,'Podpůrná data'!$I$188:$J$199,2)</f>
        <v>květen</v>
      </c>
      <c r="W1203" s="60" t="str">
        <f>VLOOKUP(W1201,'Podpůrná data'!$I$188:$J$199,2)</f>
        <v>červen</v>
      </c>
      <c r="X1203" s="60" t="str">
        <f>VLOOKUP(X1201,'Podpůrná data'!$I$188:$J$199,2)</f>
        <v>červenec</v>
      </c>
      <c r="Y1203" s="60" t="str">
        <f>VLOOKUP(Y1201,'Podpůrná data'!$I$188:$J$199,2)</f>
        <v>srpen</v>
      </c>
      <c r="Z1203" s="60" t="str">
        <f>VLOOKUP(Z1201,'Podpůrná data'!$I$188:$J$199,2)</f>
        <v>září</v>
      </c>
      <c r="AA1203" s="60" t="str">
        <f>VLOOKUP(AA1201,'Podpůrná data'!$I$188:$J$199,2)</f>
        <v>říjen</v>
      </c>
      <c r="AB1203" s="60" t="str">
        <f>VLOOKUP(AB1201,'Podpůrná data'!$I$188:$J$199,2)</f>
        <v>listopad</v>
      </c>
      <c r="AC1203" s="60" t="str">
        <f>VLOOKUP(AC1201,'Podpůrná data'!$I$188:$J$199,2)</f>
        <v>prosinec</v>
      </c>
      <c r="AD1203" s="60" t="str">
        <f>VLOOKUP(AD1201,'Podpůrná data'!$I$188:$J$199,2)</f>
        <v>leden</v>
      </c>
      <c r="AE1203" s="60" t="str">
        <f>VLOOKUP(AE1201,'Podpůrná data'!$I$188:$J$199,2)</f>
        <v>únor</v>
      </c>
      <c r="AF1203" s="60" t="str">
        <f>VLOOKUP(AF1201,'Podpůrná data'!$I$188:$J$199,2)</f>
        <v>březen</v>
      </c>
      <c r="AG1203" s="60" t="str">
        <f>VLOOKUP(AG1201,'Podpůrná data'!$I$188:$J$199,2)</f>
        <v>duben</v>
      </c>
      <c r="AH1203" s="60" t="str">
        <f>VLOOKUP(AH1201,'Podpůrná data'!$I$188:$J$199,2)</f>
        <v>květen</v>
      </c>
      <c r="AI1203" s="60" t="str">
        <f>VLOOKUP(AI1201,'Podpůrná data'!$I$188:$J$199,2)</f>
        <v>červen</v>
      </c>
      <c r="AJ1203" s="60" t="str">
        <f>VLOOKUP(AJ1201,'Podpůrná data'!$I$188:$J$199,2)</f>
        <v>červenec</v>
      </c>
      <c r="AK1203" s="60" t="str">
        <f>VLOOKUP(AK1201,'Podpůrná data'!$I$188:$J$199,2)</f>
        <v>srpen</v>
      </c>
      <c r="AL1203" s="60" t="str">
        <f>VLOOKUP(AL1201,'Podpůrná data'!$I$188:$J$199,2)</f>
        <v>září</v>
      </c>
      <c r="AM1203" s="60" t="str">
        <f>VLOOKUP(AM1201,'Podpůrná data'!$I$188:$J$199,2)</f>
        <v>říjen</v>
      </c>
      <c r="AN1203" s="60" t="str">
        <f>VLOOKUP(AN1201,'Podpůrná data'!$I$188:$J$199,2)</f>
        <v>listopad</v>
      </c>
      <c r="AO1203" s="60" t="str">
        <f>VLOOKUP(AO1201,'Podpůrná data'!$I$188:$J$199,2)</f>
        <v>prosinec</v>
      </c>
      <c r="AP1203" s="60" t="str">
        <f>VLOOKUP(AP1201,'Podpůrná data'!$I$188:$J$199,2)</f>
        <v>leden</v>
      </c>
      <c r="AQ1203" s="60" t="str">
        <f>VLOOKUP(AQ1201,'Podpůrná data'!$I$188:$J$199,2)</f>
        <v>únor</v>
      </c>
      <c r="AR1203" s="60" t="str">
        <f>VLOOKUP(AR1201,'Podpůrná data'!$I$188:$J$199,2)</f>
        <v>březen</v>
      </c>
      <c r="AS1203" s="60" t="str">
        <f>VLOOKUP(AS1201,'Podpůrná data'!$I$188:$J$199,2)</f>
        <v>duben</v>
      </c>
      <c r="AT1203" s="60" t="str">
        <f>VLOOKUP(AT1201,'Podpůrná data'!$I$188:$J$199,2)</f>
        <v>květen</v>
      </c>
      <c r="AU1203" s="60" t="str">
        <f>VLOOKUP(AU1201,'Podpůrná data'!$I$188:$J$199,2)</f>
        <v>červen</v>
      </c>
      <c r="AV1203" s="60" t="str">
        <f>VLOOKUP(AV1201,'Podpůrná data'!$I$188:$J$199,2)</f>
        <v>červenec</v>
      </c>
      <c r="AW1203" s="60" t="str">
        <f>VLOOKUP(AW1201,'Podpůrná data'!$I$188:$J$199,2)</f>
        <v>srpen</v>
      </c>
      <c r="AX1203" s="60" t="str">
        <f>VLOOKUP(AX1201,'Podpůrná data'!$I$188:$J$199,2)</f>
        <v>září</v>
      </c>
      <c r="AY1203" s="60" t="str">
        <f>VLOOKUP(AY1201,'Podpůrná data'!$I$188:$J$199,2)</f>
        <v>říjen</v>
      </c>
      <c r="AZ1203" s="60" t="str">
        <f>VLOOKUP(AZ1201,'Podpůrná data'!$I$188:$J$199,2)</f>
        <v>listopad</v>
      </c>
      <c r="BA1203" s="60" t="str">
        <f>VLOOKUP(BA1201,'Podpůrná data'!$I$188:$J$199,2)</f>
        <v>prosinec</v>
      </c>
      <c r="BB1203" s="60" t="str">
        <f>VLOOKUP(BB1201,'Podpůrná data'!$I$188:$J$199,2)</f>
        <v>leden</v>
      </c>
      <c r="BC1203" s="60" t="str">
        <f>VLOOKUP(BC1201,'Podpůrná data'!$I$188:$J$199,2)</f>
        <v>únor</v>
      </c>
      <c r="BD1203" s="60" t="str">
        <f>VLOOKUP(BD1201,'Podpůrná data'!$I$188:$J$199,2)</f>
        <v>březen</v>
      </c>
      <c r="BE1203" s="60" t="str">
        <f>VLOOKUP(BE1201,'Podpůrná data'!$I$188:$J$199,2)</f>
        <v>duben</v>
      </c>
      <c r="BF1203" s="60" t="str">
        <f>VLOOKUP(BF1201,'Podpůrná data'!$I$188:$J$199,2)</f>
        <v>květen</v>
      </c>
      <c r="BG1203" s="60" t="str">
        <f>VLOOKUP(BG1201,'Podpůrná data'!$I$188:$J$199,2)</f>
        <v>červen</v>
      </c>
      <c r="BH1203" s="60" t="str">
        <f>VLOOKUP(BH1201,'Podpůrná data'!$I$188:$J$199,2)</f>
        <v>červenec</v>
      </c>
      <c r="BI1203" s="60" t="str">
        <f>VLOOKUP(BI1201,'Podpůrná data'!$I$188:$J$199,2)</f>
        <v>srpen</v>
      </c>
      <c r="BJ1203" s="60" t="str">
        <f>VLOOKUP(BJ1201,'Podpůrná data'!$I$188:$J$199,2)</f>
        <v>září</v>
      </c>
      <c r="BK1203" s="60" t="str">
        <f>VLOOKUP(BK1201,'Podpůrná data'!$I$188:$J$199,2)</f>
        <v>říjen</v>
      </c>
      <c r="BL1203" s="60" t="str">
        <f>VLOOKUP(BL1201,'Podpůrná data'!$I$188:$J$199,2)</f>
        <v>listopad</v>
      </c>
      <c r="BM1203" s="60" t="str">
        <f>VLOOKUP(BM1201,'Podpůrná data'!$I$188:$J$199,2)</f>
        <v>prosinec</v>
      </c>
      <c r="BN1203" s="171"/>
      <c r="BO1203" s="175"/>
      <c r="BP1203" s="197"/>
      <c r="BQ1203" s="197"/>
      <c r="BR1203" s="106"/>
      <c r="BS1203" s="179" t="s">
        <v>105</v>
      </c>
      <c r="BT1203" s="179" t="s">
        <v>106</v>
      </c>
      <c r="BU1203" s="179" t="s">
        <v>107</v>
      </c>
      <c r="BV1203" s="179" t="s">
        <v>108</v>
      </c>
      <c r="BW1203" s="179" t="s">
        <v>109</v>
      </c>
      <c r="BX1203" s="179" t="s">
        <v>110</v>
      </c>
      <c r="BY1203" s="179" t="s">
        <v>111</v>
      </c>
      <c r="BZ1203" s="179" t="s">
        <v>112</v>
      </c>
      <c r="CA1203" s="179" t="s">
        <v>113</v>
      </c>
      <c r="CB1203" s="179" t="s">
        <v>155</v>
      </c>
      <c r="CC1203" s="179" t="s">
        <v>156</v>
      </c>
      <c r="CD1203" s="179" t="s">
        <v>157</v>
      </c>
      <c r="CE1203" s="179" t="s">
        <v>202</v>
      </c>
      <c r="CF1203" s="179" t="s">
        <v>203</v>
      </c>
      <c r="CG1203" s="179" t="s">
        <v>204</v>
      </c>
    </row>
    <row r="1204" spans="1:85" s="245" customFormat="1" ht="16.399999999999999" customHeight="1" x14ac:dyDescent="0.35">
      <c r="A1204" s="250"/>
      <c r="B1204" s="113"/>
      <c r="C1204" s="361"/>
      <c r="D1204" s="125"/>
      <c r="E1204" s="357"/>
      <c r="F1204" s="357"/>
      <c r="G1204" s="357"/>
      <c r="H1204" s="370"/>
      <c r="I1204" s="371"/>
      <c r="J1204" s="357"/>
      <c r="K1204" s="357"/>
      <c r="L1204" s="357"/>
      <c r="M1204" s="373"/>
      <c r="N1204" s="7"/>
      <c r="O1204" s="376"/>
      <c r="P1204" s="106"/>
      <c r="Q1204" s="77"/>
      <c r="R1204" s="60">
        <f>YEAR(Úvod!$F$10)</f>
        <v>1900</v>
      </c>
      <c r="S1204" s="60">
        <f t="shared" ref="S1204" si="22730">IF(S1201=1,R1204+1,R1204)</f>
        <v>1900</v>
      </c>
      <c r="T1204" s="60">
        <f t="shared" ref="T1204" si="22731">IF(T1201=1,S1204+1,S1204)</f>
        <v>1900</v>
      </c>
      <c r="U1204" s="60">
        <f t="shared" ref="U1204" si="22732">IF(U1201=1,T1204+1,T1204)</f>
        <v>1900</v>
      </c>
      <c r="V1204" s="60">
        <f t="shared" ref="V1204" si="22733">IF(V1201=1,U1204+1,U1204)</f>
        <v>1900</v>
      </c>
      <c r="W1204" s="60">
        <f t="shared" ref="W1204" si="22734">IF(W1201=1,V1204+1,V1204)</f>
        <v>1900</v>
      </c>
      <c r="X1204" s="60">
        <f t="shared" ref="X1204" si="22735">IF(X1201=1,W1204+1,W1204)</f>
        <v>1900</v>
      </c>
      <c r="Y1204" s="60">
        <f t="shared" ref="Y1204" si="22736">IF(Y1201=1,X1204+1,X1204)</f>
        <v>1900</v>
      </c>
      <c r="Z1204" s="60">
        <f t="shared" ref="Z1204" si="22737">IF(Z1201=1,Y1204+1,Y1204)</f>
        <v>1900</v>
      </c>
      <c r="AA1204" s="60">
        <f t="shared" ref="AA1204" si="22738">IF(AA1201=1,Z1204+1,Z1204)</f>
        <v>1900</v>
      </c>
      <c r="AB1204" s="60">
        <f t="shared" ref="AB1204" si="22739">IF(AB1201=1,AA1204+1,AA1204)</f>
        <v>1900</v>
      </c>
      <c r="AC1204" s="60">
        <f t="shared" ref="AC1204" si="22740">IF(AC1201=1,AB1204+1,AB1204)</f>
        <v>1900</v>
      </c>
      <c r="AD1204" s="60">
        <f t="shared" ref="AD1204" si="22741">IF(AD1201=1,AC1204+1,AC1204)</f>
        <v>1901</v>
      </c>
      <c r="AE1204" s="60">
        <f t="shared" ref="AE1204" si="22742">IF(AE1201=1,AD1204+1,AD1204)</f>
        <v>1901</v>
      </c>
      <c r="AF1204" s="60">
        <f t="shared" ref="AF1204" si="22743">IF(AF1201=1,AE1204+1,AE1204)</f>
        <v>1901</v>
      </c>
      <c r="AG1204" s="60">
        <f t="shared" ref="AG1204" si="22744">IF(AG1201=1,AF1204+1,AF1204)</f>
        <v>1901</v>
      </c>
      <c r="AH1204" s="60">
        <f t="shared" ref="AH1204" si="22745">IF(AH1201=1,AG1204+1,AG1204)</f>
        <v>1901</v>
      </c>
      <c r="AI1204" s="60">
        <f t="shared" ref="AI1204" si="22746">IF(AI1201=1,AH1204+1,AH1204)</f>
        <v>1901</v>
      </c>
      <c r="AJ1204" s="60">
        <f t="shared" ref="AJ1204" si="22747">IF(AJ1201=1,AI1204+1,AI1204)</f>
        <v>1901</v>
      </c>
      <c r="AK1204" s="60">
        <f t="shared" ref="AK1204" si="22748">IF(AK1201=1,AJ1204+1,AJ1204)</f>
        <v>1901</v>
      </c>
      <c r="AL1204" s="60">
        <f t="shared" ref="AL1204" si="22749">IF(AL1201=1,AK1204+1,AK1204)</f>
        <v>1901</v>
      </c>
      <c r="AM1204" s="60">
        <f t="shared" ref="AM1204" si="22750">IF(AM1201=1,AL1204+1,AL1204)</f>
        <v>1901</v>
      </c>
      <c r="AN1204" s="60">
        <f t="shared" ref="AN1204" si="22751">IF(AN1201=1,AM1204+1,AM1204)</f>
        <v>1901</v>
      </c>
      <c r="AO1204" s="60">
        <f t="shared" ref="AO1204" si="22752">IF(AO1201=1,AN1204+1,AN1204)</f>
        <v>1901</v>
      </c>
      <c r="AP1204" s="60">
        <f t="shared" ref="AP1204" si="22753">IF(AP1201=1,AO1204+1,AO1204)</f>
        <v>1902</v>
      </c>
      <c r="AQ1204" s="60">
        <f t="shared" ref="AQ1204" si="22754">IF(AQ1201=1,AP1204+1,AP1204)</f>
        <v>1902</v>
      </c>
      <c r="AR1204" s="60">
        <f t="shared" ref="AR1204" si="22755">IF(AR1201=1,AQ1204+1,AQ1204)</f>
        <v>1902</v>
      </c>
      <c r="AS1204" s="60">
        <f t="shared" ref="AS1204" si="22756">IF(AS1201=1,AR1204+1,AR1204)</f>
        <v>1902</v>
      </c>
      <c r="AT1204" s="60">
        <f t="shared" ref="AT1204" si="22757">IF(AT1201=1,AS1204+1,AS1204)</f>
        <v>1902</v>
      </c>
      <c r="AU1204" s="60">
        <f t="shared" ref="AU1204" si="22758">IF(AU1201=1,AT1204+1,AT1204)</f>
        <v>1902</v>
      </c>
      <c r="AV1204" s="60">
        <f t="shared" ref="AV1204" si="22759">IF(AV1201=1,AU1204+1,AU1204)</f>
        <v>1902</v>
      </c>
      <c r="AW1204" s="60">
        <f t="shared" ref="AW1204" si="22760">IF(AW1201=1,AV1204+1,AV1204)</f>
        <v>1902</v>
      </c>
      <c r="AX1204" s="60">
        <f t="shared" ref="AX1204" si="22761">IF(AX1201=1,AW1204+1,AW1204)</f>
        <v>1902</v>
      </c>
      <c r="AY1204" s="60">
        <f t="shared" ref="AY1204" si="22762">IF(AY1201=1,AX1204+1,AX1204)</f>
        <v>1902</v>
      </c>
      <c r="AZ1204" s="60">
        <f t="shared" ref="AZ1204" si="22763">IF(AZ1201=1,AY1204+1,AY1204)</f>
        <v>1902</v>
      </c>
      <c r="BA1204" s="60">
        <f t="shared" ref="BA1204" si="22764">IF(BA1201=1,AZ1204+1,AZ1204)</f>
        <v>1902</v>
      </c>
      <c r="BB1204" s="60">
        <f t="shared" ref="BB1204" si="22765">IF(BB1201=1,BA1204+1,BA1204)</f>
        <v>1903</v>
      </c>
      <c r="BC1204" s="60">
        <f t="shared" ref="BC1204" si="22766">IF(BC1201=1,BB1204+1,BB1204)</f>
        <v>1903</v>
      </c>
      <c r="BD1204" s="60">
        <f t="shared" ref="BD1204" si="22767">IF(BD1201=1,BC1204+1,BC1204)</f>
        <v>1903</v>
      </c>
      <c r="BE1204" s="60">
        <f t="shared" ref="BE1204" si="22768">IF(BE1201=1,BD1204+1,BD1204)</f>
        <v>1903</v>
      </c>
      <c r="BF1204" s="60">
        <f t="shared" ref="BF1204" si="22769">IF(BF1201=1,BE1204+1,BE1204)</f>
        <v>1903</v>
      </c>
      <c r="BG1204" s="60">
        <f t="shared" ref="BG1204" si="22770">IF(BG1201=1,BF1204+1,BF1204)</f>
        <v>1903</v>
      </c>
      <c r="BH1204" s="60">
        <f t="shared" ref="BH1204" si="22771">IF(BH1201=1,BG1204+1,BG1204)</f>
        <v>1903</v>
      </c>
      <c r="BI1204" s="60">
        <f t="shared" ref="BI1204" si="22772">IF(BI1201=1,BH1204+1,BH1204)</f>
        <v>1903</v>
      </c>
      <c r="BJ1204" s="60">
        <f t="shared" ref="BJ1204" si="22773">IF(BJ1201=1,BI1204+1,BI1204)</f>
        <v>1903</v>
      </c>
      <c r="BK1204" s="60">
        <f t="shared" ref="BK1204" si="22774">IF(BK1201=1,BJ1204+1,BJ1204)</f>
        <v>1903</v>
      </c>
      <c r="BL1204" s="60">
        <f t="shared" ref="BL1204" si="22775">IF(BL1201=1,BK1204+1,BK1204)</f>
        <v>1903</v>
      </c>
      <c r="BM1204" s="60">
        <f t="shared" ref="BM1204" si="22776">IF(BM1201=1,BL1204+1,BL1204)</f>
        <v>1903</v>
      </c>
      <c r="BN1204" s="195"/>
      <c r="BO1204" s="196"/>
      <c r="BP1204" s="197"/>
      <c r="BQ1204" s="197"/>
      <c r="BR1204" s="106"/>
      <c r="BS1204" s="106"/>
      <c r="BT1204" s="106"/>
      <c r="BU1204" s="106"/>
      <c r="BV1204" s="106"/>
      <c r="BW1204" s="106"/>
      <c r="BX1204" s="106"/>
      <c r="BY1204" s="106"/>
      <c r="BZ1204" s="106"/>
      <c r="CA1204" s="106"/>
      <c r="CB1204" s="106"/>
      <c r="CC1204" s="106"/>
      <c r="CD1204" s="106"/>
      <c r="CE1204" s="106"/>
      <c r="CF1204" s="106"/>
      <c r="CG1204" s="106"/>
    </row>
    <row r="1205" spans="1:85" s="245" customFormat="1" ht="16.399999999999999" customHeight="1" x14ac:dyDescent="0.35">
      <c r="A1205" s="250"/>
      <c r="B1205" s="113"/>
      <c r="C1205" s="125"/>
      <c r="D1205" s="125"/>
      <c r="E1205" s="357"/>
      <c r="F1205" s="357"/>
      <c r="G1205" s="357"/>
      <c r="H1205" s="370"/>
      <c r="I1205" s="371"/>
      <c r="J1205" s="357"/>
      <c r="K1205" s="372"/>
      <c r="L1205" s="357"/>
      <c r="M1205" s="374"/>
      <c r="N1205" s="7"/>
      <c r="O1205" s="377"/>
      <c r="P1205" s="106"/>
      <c r="Q1205" s="63" t="s">
        <v>159</v>
      </c>
      <c r="R1205" s="251"/>
      <c r="S1205" s="251"/>
      <c r="T1205" s="251"/>
      <c r="U1205" s="251"/>
      <c r="V1205" s="251"/>
      <c r="W1205" s="251"/>
      <c r="X1205" s="251"/>
      <c r="Y1205" s="251"/>
      <c r="Z1205" s="251"/>
      <c r="AA1205" s="251"/>
      <c r="AB1205" s="251"/>
      <c r="AC1205" s="251"/>
      <c r="AD1205" s="251"/>
      <c r="AE1205" s="251"/>
      <c r="AF1205" s="251"/>
      <c r="AG1205" s="251"/>
      <c r="AH1205" s="251"/>
      <c r="AI1205" s="251"/>
      <c r="AJ1205" s="251"/>
      <c r="AK1205" s="251"/>
      <c r="AL1205" s="251"/>
      <c r="AM1205" s="251"/>
      <c r="AN1205" s="251"/>
      <c r="AO1205" s="251"/>
      <c r="AP1205" s="251"/>
      <c r="AQ1205" s="251"/>
      <c r="AR1205" s="251"/>
      <c r="AS1205" s="251"/>
      <c r="AT1205" s="251"/>
      <c r="AU1205" s="251"/>
      <c r="AV1205" s="251"/>
      <c r="AW1205" s="251"/>
      <c r="AX1205" s="251"/>
      <c r="AY1205" s="251"/>
      <c r="AZ1205" s="251"/>
      <c r="BA1205" s="251"/>
      <c r="BB1205" s="251"/>
      <c r="BC1205" s="251"/>
      <c r="BD1205" s="251"/>
      <c r="BE1205" s="251"/>
      <c r="BF1205" s="251"/>
      <c r="BG1205" s="251"/>
      <c r="BH1205" s="251"/>
      <c r="BI1205" s="251"/>
      <c r="BJ1205" s="251"/>
      <c r="BK1205" s="251"/>
      <c r="BL1205" s="251"/>
      <c r="BM1205" s="251"/>
      <c r="BN1205" s="195"/>
      <c r="BO1205" s="196"/>
      <c r="BP1205" s="197"/>
      <c r="BQ1205" s="197"/>
      <c r="BR1205" s="106"/>
      <c r="BS1205" s="106"/>
      <c r="BT1205" s="106"/>
      <c r="BU1205" s="106"/>
      <c r="BV1205" s="106"/>
      <c r="BW1205" s="106"/>
      <c r="BX1205" s="106"/>
      <c r="BY1205" s="106"/>
      <c r="BZ1205" s="106"/>
      <c r="CA1205" s="106"/>
      <c r="CB1205" s="106"/>
      <c r="CC1205" s="106"/>
      <c r="CD1205" s="106"/>
      <c r="CE1205" s="106"/>
      <c r="CF1205" s="106"/>
      <c r="CG1205" s="106"/>
    </row>
    <row r="1206" spans="1:85" s="245" customFormat="1" ht="23.5" customHeight="1" x14ac:dyDescent="0.35">
      <c r="A1206" s="243"/>
      <c r="B1206" s="126" t="s">
        <v>413</v>
      </c>
      <c r="C1206" s="359"/>
      <c r="D1206" s="359"/>
      <c r="E1206" s="252"/>
      <c r="F1206" s="252"/>
      <c r="G1206" s="241"/>
      <c r="H1206" s="253"/>
      <c r="I1206" s="254"/>
      <c r="J1206" s="253"/>
      <c r="K1206" s="205">
        <f>IF(J1206="",0,IF(J1206="ANO",'Podpůrná data'!$B$5,'Podpůrná data'!$B$3))</f>
        <v>0</v>
      </c>
      <c r="L1206" s="203">
        <f>IFERROR(INT(ROUND(I1206,2)*(VLOOKUP(INT(H1206),'Podpůrná data'!$A$189:$B$233,2,FALSE))*(H1206/(INT(H1206)))),0)</f>
        <v>0</v>
      </c>
      <c r="M1206" s="61">
        <f>K1206*L1206</f>
        <v>0</v>
      </c>
      <c r="N1206" s="62">
        <f>IF(M1206&gt;0,IF(ISTEXT(C1206)=TRUE,0,1),0)</f>
        <v>0</v>
      </c>
      <c r="O1206" s="166">
        <f>IF(M1206&gt;0,1,0)</f>
        <v>0</v>
      </c>
      <c r="P1206" s="127"/>
      <c r="Q1206" s="63" t="s">
        <v>95</v>
      </c>
      <c r="R1206" s="255"/>
      <c r="S1206" s="255"/>
      <c r="T1206" s="255"/>
      <c r="U1206" s="255"/>
      <c r="V1206" s="255"/>
      <c r="W1206" s="255"/>
      <c r="X1206" s="255"/>
      <c r="Y1206" s="255"/>
      <c r="Z1206" s="255"/>
      <c r="AA1206" s="255"/>
      <c r="AB1206" s="255"/>
      <c r="AC1206" s="255"/>
      <c r="AD1206" s="255"/>
      <c r="AE1206" s="255"/>
      <c r="AF1206" s="255"/>
      <c r="AG1206" s="255"/>
      <c r="AH1206" s="255"/>
      <c r="AI1206" s="255"/>
      <c r="AJ1206" s="255"/>
      <c r="AK1206" s="255"/>
      <c r="AL1206" s="255"/>
      <c r="AM1206" s="255"/>
      <c r="AN1206" s="255"/>
      <c r="AO1206" s="255"/>
      <c r="AP1206" s="255"/>
      <c r="AQ1206" s="255"/>
      <c r="AR1206" s="255"/>
      <c r="AS1206" s="255"/>
      <c r="AT1206" s="255"/>
      <c r="AU1206" s="255"/>
      <c r="AV1206" s="255"/>
      <c r="AW1206" s="255"/>
      <c r="AX1206" s="255"/>
      <c r="AY1206" s="255"/>
      <c r="AZ1206" s="255"/>
      <c r="BA1206" s="255"/>
      <c r="BB1206" s="255"/>
      <c r="BC1206" s="255"/>
      <c r="BD1206" s="255"/>
      <c r="BE1206" s="255"/>
      <c r="BF1206" s="255"/>
      <c r="BG1206" s="255"/>
      <c r="BH1206" s="255"/>
      <c r="BI1206" s="255"/>
      <c r="BJ1206" s="255"/>
      <c r="BK1206" s="255"/>
      <c r="BL1206" s="255"/>
      <c r="BM1206" s="255"/>
      <c r="BN1206" s="362">
        <f>SUM(R1214:BM1214)</f>
        <v>0</v>
      </c>
      <c r="BO1206" s="364">
        <f>SUM(R1215:BM1215)</f>
        <v>0</v>
      </c>
      <c r="BP1206" s="366">
        <f>IF($O1206=0,0,IF($BN1206&gt;=143*$I1206,1,0))</f>
        <v>0</v>
      </c>
      <c r="BQ1206" s="366">
        <f>IF($BN1206&gt;=143*$I1206,0,(CEILING(143*$I1206,1)-$BN1206))</f>
        <v>0</v>
      </c>
      <c r="BR1206" s="106"/>
      <c r="BS1206" s="106"/>
      <c r="BT1206" s="106"/>
      <c r="BU1206" s="106"/>
      <c r="BV1206" s="106"/>
      <c r="BW1206" s="106"/>
      <c r="BX1206" s="106"/>
      <c r="BY1206" s="106"/>
      <c r="BZ1206" s="106"/>
      <c r="CA1206" s="106"/>
      <c r="CB1206" s="106"/>
      <c r="CC1206" s="106"/>
      <c r="CD1206" s="106"/>
      <c r="CE1206" s="106"/>
      <c r="CF1206" s="106"/>
      <c r="CG1206" s="106"/>
    </row>
    <row r="1207" spans="1:85" s="245" customFormat="1" ht="29" x14ac:dyDescent="0.35">
      <c r="A1207" s="243"/>
      <c r="B1207" s="128"/>
      <c r="C1207" s="80"/>
      <c r="D1207" s="80"/>
      <c r="E1207" s="80"/>
      <c r="F1207" s="80"/>
      <c r="G1207" s="80"/>
      <c r="H1207" s="80"/>
      <c r="I1207" s="80"/>
      <c r="J1207" s="80"/>
      <c r="K1207" s="80"/>
      <c r="L1207" s="80"/>
      <c r="M1207" s="64"/>
      <c r="N1207" s="7"/>
      <c r="O1207" s="192"/>
      <c r="P1207" s="106"/>
      <c r="Q1207" s="63" t="s">
        <v>129</v>
      </c>
      <c r="R1207" s="256"/>
      <c r="S1207" s="256"/>
      <c r="T1207" s="256"/>
      <c r="U1207" s="256"/>
      <c r="V1207" s="256"/>
      <c r="W1207" s="256"/>
      <c r="X1207" s="256"/>
      <c r="Y1207" s="256"/>
      <c r="Z1207" s="256"/>
      <c r="AA1207" s="256"/>
      <c r="AB1207" s="256"/>
      <c r="AC1207" s="256"/>
      <c r="AD1207" s="256"/>
      <c r="AE1207" s="256"/>
      <c r="AF1207" s="256"/>
      <c r="AG1207" s="256"/>
      <c r="AH1207" s="256"/>
      <c r="AI1207" s="256"/>
      <c r="AJ1207" s="256"/>
      <c r="AK1207" s="256"/>
      <c r="AL1207" s="256"/>
      <c r="AM1207" s="256"/>
      <c r="AN1207" s="256"/>
      <c r="AO1207" s="256"/>
      <c r="AP1207" s="256"/>
      <c r="AQ1207" s="256"/>
      <c r="AR1207" s="256"/>
      <c r="AS1207" s="256"/>
      <c r="AT1207" s="256"/>
      <c r="AU1207" s="256"/>
      <c r="AV1207" s="256"/>
      <c r="AW1207" s="256"/>
      <c r="AX1207" s="256"/>
      <c r="AY1207" s="256"/>
      <c r="AZ1207" s="256"/>
      <c r="BA1207" s="256"/>
      <c r="BB1207" s="256"/>
      <c r="BC1207" s="256"/>
      <c r="BD1207" s="256"/>
      <c r="BE1207" s="256"/>
      <c r="BF1207" s="256"/>
      <c r="BG1207" s="256"/>
      <c r="BH1207" s="256"/>
      <c r="BI1207" s="256"/>
      <c r="BJ1207" s="256"/>
      <c r="BK1207" s="256"/>
      <c r="BL1207" s="256"/>
      <c r="BM1207" s="256"/>
      <c r="BN1207" s="362"/>
      <c r="BO1207" s="364"/>
      <c r="BP1207" s="366"/>
      <c r="BQ1207" s="366"/>
      <c r="BR1207" s="106"/>
      <c r="BS1207" s="106"/>
      <c r="BT1207" s="106"/>
      <c r="BU1207" s="106"/>
      <c r="BV1207" s="106"/>
      <c r="BW1207" s="106"/>
      <c r="BX1207" s="106"/>
      <c r="BY1207" s="106"/>
      <c r="BZ1207" s="106"/>
      <c r="CA1207" s="106"/>
      <c r="CB1207" s="106"/>
      <c r="CC1207" s="106"/>
      <c r="CD1207" s="106"/>
      <c r="CE1207" s="106"/>
      <c r="CF1207" s="106"/>
      <c r="CG1207" s="106"/>
    </row>
    <row r="1208" spans="1:85" s="245" customFormat="1" ht="14.5" hidden="1" customHeight="1" x14ac:dyDescent="0.35">
      <c r="A1208" s="243"/>
      <c r="B1208" s="128"/>
      <c r="C1208" s="80"/>
      <c r="D1208" s="80"/>
      <c r="E1208" s="80"/>
      <c r="F1208" s="80"/>
      <c r="G1208" s="80"/>
      <c r="H1208" s="80"/>
      <c r="I1208" s="80"/>
      <c r="J1208" s="80"/>
      <c r="K1208" s="80"/>
      <c r="L1208" s="80"/>
      <c r="M1208" s="64"/>
      <c r="N1208" s="7"/>
      <c r="O1208" s="192"/>
      <c r="P1208" s="106"/>
      <c r="Q1208" s="65" t="s">
        <v>130</v>
      </c>
      <c r="R1208" s="66">
        <f>IF(R1206&lt;&gt;0,1,0)</f>
        <v>0</v>
      </c>
      <c r="S1208" s="66">
        <f t="shared" ref="S1208" si="22777">IF(R1208&gt;0,R1208+1,IF(S1206&lt;&gt;0,1,0))</f>
        <v>0</v>
      </c>
      <c r="T1208" s="66">
        <f t="shared" ref="T1208" si="22778">IF(S1208&gt;0,S1208+1,IF(T1206&lt;&gt;0,1,0))</f>
        <v>0</v>
      </c>
      <c r="U1208" s="66">
        <f t="shared" ref="U1208" si="22779">IF(T1208&gt;0,T1208+1,IF(U1206&lt;&gt;0,1,0))</f>
        <v>0</v>
      </c>
      <c r="V1208" s="66">
        <f t="shared" ref="V1208" si="22780">IF(U1208&gt;0,U1208+1,IF(V1206&lt;&gt;0,1,0))</f>
        <v>0</v>
      </c>
      <c r="W1208" s="66">
        <f t="shared" ref="W1208" si="22781">IF(V1208&gt;0,V1208+1,IF(W1206&lt;&gt;0,1,0))</f>
        <v>0</v>
      </c>
      <c r="X1208" s="66">
        <f t="shared" ref="X1208" si="22782">IF(W1208&gt;0,W1208+1,IF(X1206&lt;&gt;0,1,0))</f>
        <v>0</v>
      </c>
      <c r="Y1208" s="66">
        <f t="shared" ref="Y1208" si="22783">IF(X1208&gt;0,X1208+1,IF(Y1206&lt;&gt;0,1,0))</f>
        <v>0</v>
      </c>
      <c r="Z1208" s="66">
        <f t="shared" ref="Z1208" si="22784">IF(Y1208&gt;0,Y1208+1,IF(Z1206&lt;&gt;0,1,0))</f>
        <v>0</v>
      </c>
      <c r="AA1208" s="66">
        <f t="shared" ref="AA1208" si="22785">IF(Z1208&gt;0,Z1208+1,IF(AA1206&lt;&gt;0,1,0))</f>
        <v>0</v>
      </c>
      <c r="AB1208" s="66">
        <f t="shared" ref="AB1208" si="22786">IF(AA1208&gt;0,AA1208+1,IF(AB1206&lt;&gt;0,1,0))</f>
        <v>0</v>
      </c>
      <c r="AC1208" s="66">
        <f t="shared" ref="AC1208" si="22787">IF(AB1208&gt;0,AB1208+1,IF(AC1206&lt;&gt;0,1,0))</f>
        <v>0</v>
      </c>
      <c r="AD1208" s="66">
        <f t="shared" ref="AD1208" si="22788">IF(AC1208&gt;0,AC1208+1,IF(AD1206&lt;&gt;0,1,0))</f>
        <v>0</v>
      </c>
      <c r="AE1208" s="66">
        <f t="shared" ref="AE1208" si="22789">IF(AD1208&gt;0,AD1208+1,IF(AE1206&lt;&gt;0,1,0))</f>
        <v>0</v>
      </c>
      <c r="AF1208" s="66">
        <f t="shared" ref="AF1208" si="22790">IF(AE1208&gt;0,AE1208+1,IF(AF1206&lt;&gt;0,1,0))</f>
        <v>0</v>
      </c>
      <c r="AG1208" s="66">
        <f t="shared" ref="AG1208" si="22791">IF(AF1208&gt;0,AF1208+1,IF(AG1206&lt;&gt;0,1,0))</f>
        <v>0</v>
      </c>
      <c r="AH1208" s="66">
        <f t="shared" ref="AH1208" si="22792">IF(AG1208&gt;0,AG1208+1,IF(AH1206&lt;&gt;0,1,0))</f>
        <v>0</v>
      </c>
      <c r="AI1208" s="66">
        <f t="shared" ref="AI1208" si="22793">IF(AH1208&gt;0,AH1208+1,IF(AI1206&lt;&gt;0,1,0))</f>
        <v>0</v>
      </c>
      <c r="AJ1208" s="66">
        <f t="shared" ref="AJ1208" si="22794">IF(AI1208&gt;0,AI1208+1,IF(AJ1206&lt;&gt;0,1,0))</f>
        <v>0</v>
      </c>
      <c r="AK1208" s="66">
        <f t="shared" ref="AK1208" si="22795">IF(AJ1208&gt;0,AJ1208+1,IF(AK1206&lt;&gt;0,1,0))</f>
        <v>0</v>
      </c>
      <c r="AL1208" s="66">
        <f t="shared" ref="AL1208" si="22796">IF(AK1208&gt;0,AK1208+1,IF(AL1206&lt;&gt;0,1,0))</f>
        <v>0</v>
      </c>
      <c r="AM1208" s="66">
        <f t="shared" ref="AM1208" si="22797">IF(AL1208&gt;0,AL1208+1,IF(AM1206&lt;&gt;0,1,0))</f>
        <v>0</v>
      </c>
      <c r="AN1208" s="66">
        <f t="shared" ref="AN1208" si="22798">IF(AM1208&gt;0,AM1208+1,IF(AN1206&lt;&gt;0,1,0))</f>
        <v>0</v>
      </c>
      <c r="AO1208" s="66">
        <f t="shared" ref="AO1208" si="22799">IF(AN1208&gt;0,AN1208+1,IF(AO1206&lt;&gt;0,1,0))</f>
        <v>0</v>
      </c>
      <c r="AP1208" s="66">
        <f t="shared" ref="AP1208" si="22800">IF(AO1208&gt;0,AO1208+1,IF(AP1206&lt;&gt;0,1,0))</f>
        <v>0</v>
      </c>
      <c r="AQ1208" s="66">
        <f t="shared" ref="AQ1208" si="22801">IF(AP1208&gt;0,AP1208+1,IF(AQ1206&lt;&gt;0,1,0))</f>
        <v>0</v>
      </c>
      <c r="AR1208" s="66">
        <f t="shared" ref="AR1208" si="22802">IF(AQ1208&gt;0,AQ1208+1,IF(AR1206&lt;&gt;0,1,0))</f>
        <v>0</v>
      </c>
      <c r="AS1208" s="66">
        <f t="shared" ref="AS1208" si="22803">IF(AR1208&gt;0,AR1208+1,IF(AS1206&lt;&gt;0,1,0))</f>
        <v>0</v>
      </c>
      <c r="AT1208" s="66">
        <f t="shared" ref="AT1208" si="22804">IF(AS1208&gt;0,AS1208+1,IF(AT1206&lt;&gt;0,1,0))</f>
        <v>0</v>
      </c>
      <c r="AU1208" s="66">
        <f t="shared" ref="AU1208" si="22805">IF(AT1208&gt;0,AT1208+1,IF(AU1206&lt;&gt;0,1,0))</f>
        <v>0</v>
      </c>
      <c r="AV1208" s="66">
        <f t="shared" ref="AV1208" si="22806">IF(AU1208&gt;0,AU1208+1,IF(AV1206&lt;&gt;0,1,0))</f>
        <v>0</v>
      </c>
      <c r="AW1208" s="66">
        <f t="shared" ref="AW1208" si="22807">IF(AV1208&gt;0,AV1208+1,IF(AW1206&lt;&gt;0,1,0))</f>
        <v>0</v>
      </c>
      <c r="AX1208" s="66">
        <f t="shared" ref="AX1208" si="22808">IF(AW1208&gt;0,AW1208+1,IF(AX1206&lt;&gt;0,1,0))</f>
        <v>0</v>
      </c>
      <c r="AY1208" s="66">
        <f t="shared" ref="AY1208" si="22809">IF(AX1208&gt;0,AX1208+1,IF(AY1206&lt;&gt;0,1,0))</f>
        <v>0</v>
      </c>
      <c r="AZ1208" s="66">
        <f t="shared" ref="AZ1208" si="22810">IF(AY1208&gt;0,AY1208+1,IF(AZ1206&lt;&gt;0,1,0))</f>
        <v>0</v>
      </c>
      <c r="BA1208" s="66">
        <f t="shared" ref="BA1208" si="22811">IF(AZ1208&gt;0,AZ1208+1,IF(BA1206&lt;&gt;0,1,0))</f>
        <v>0</v>
      </c>
      <c r="BB1208" s="66">
        <f t="shared" ref="BB1208" si="22812">IF(BA1208&gt;0,BA1208+1,IF(BB1206&lt;&gt;0,1,0))</f>
        <v>0</v>
      </c>
      <c r="BC1208" s="66">
        <f t="shared" ref="BC1208" si="22813">IF(BB1208&gt;0,BB1208+1,IF(BC1206&lt;&gt;0,1,0))</f>
        <v>0</v>
      </c>
      <c r="BD1208" s="66">
        <f t="shared" ref="BD1208" si="22814">IF(BC1208&gt;0,BC1208+1,IF(BD1206&lt;&gt;0,1,0))</f>
        <v>0</v>
      </c>
      <c r="BE1208" s="66">
        <f t="shared" ref="BE1208" si="22815">IF(BD1208&gt;0,BD1208+1,IF(BE1206&lt;&gt;0,1,0))</f>
        <v>0</v>
      </c>
      <c r="BF1208" s="66">
        <f t="shared" ref="BF1208" si="22816">IF(BE1208&gt;0,BE1208+1,IF(BF1206&lt;&gt;0,1,0))</f>
        <v>0</v>
      </c>
      <c r="BG1208" s="66">
        <f t="shared" ref="BG1208" si="22817">IF(BF1208&gt;0,BF1208+1,IF(BG1206&lt;&gt;0,1,0))</f>
        <v>0</v>
      </c>
      <c r="BH1208" s="66">
        <f t="shared" ref="BH1208" si="22818">IF(BG1208&gt;0,BG1208+1,IF(BH1206&lt;&gt;0,1,0))</f>
        <v>0</v>
      </c>
      <c r="BI1208" s="66">
        <f t="shared" ref="BI1208" si="22819">IF(BH1208&gt;0,BH1208+1,IF(BI1206&lt;&gt;0,1,0))</f>
        <v>0</v>
      </c>
      <c r="BJ1208" s="66">
        <f t="shared" ref="BJ1208" si="22820">IF(BI1208&gt;0,BI1208+1,IF(BJ1206&lt;&gt;0,1,0))</f>
        <v>0</v>
      </c>
      <c r="BK1208" s="66">
        <f t="shared" ref="BK1208" si="22821">IF(BJ1208&gt;0,BJ1208+1,IF(BK1206&lt;&gt;0,1,0))</f>
        <v>0</v>
      </c>
      <c r="BL1208" s="66">
        <f t="shared" ref="BL1208" si="22822">IF(BK1208&gt;0,BK1208+1,IF(BL1206&lt;&gt;0,1,0))</f>
        <v>0</v>
      </c>
      <c r="BM1208" s="66">
        <f t="shared" ref="BM1208" si="22823">IF(BL1208&gt;0,BL1208+1,IF(BM1206&lt;&gt;0,1,0))</f>
        <v>0</v>
      </c>
      <c r="BN1208" s="362"/>
      <c r="BO1208" s="364"/>
      <c r="BP1208" s="366"/>
      <c r="BQ1208" s="366"/>
      <c r="BR1208" s="106"/>
      <c r="BS1208" s="106"/>
      <c r="BT1208" s="106"/>
      <c r="BU1208" s="106"/>
      <c r="BV1208" s="106"/>
      <c r="BW1208" s="106"/>
      <c r="BX1208" s="106"/>
      <c r="BY1208" s="106"/>
      <c r="BZ1208" s="106"/>
      <c r="CA1208" s="106"/>
      <c r="CB1208" s="106"/>
      <c r="CC1208" s="106"/>
      <c r="CD1208" s="106"/>
      <c r="CE1208" s="106"/>
      <c r="CF1208" s="106"/>
      <c r="CG1208" s="106"/>
    </row>
    <row r="1209" spans="1:85" s="245" customFormat="1" ht="14.5" hidden="1" customHeight="1" x14ac:dyDescent="0.35">
      <c r="A1209" s="243"/>
      <c r="B1209" s="128"/>
      <c r="C1209" s="80"/>
      <c r="D1209" s="80"/>
      <c r="E1209" s="80"/>
      <c r="F1209" s="80"/>
      <c r="G1209" s="80"/>
      <c r="H1209" s="80"/>
      <c r="I1209" s="80"/>
      <c r="J1209" s="80"/>
      <c r="K1209" s="80"/>
      <c r="L1209" s="80"/>
      <c r="M1209" s="64"/>
      <c r="N1209" s="7"/>
      <c r="O1209" s="192"/>
      <c r="P1209" s="106"/>
      <c r="Q1209" s="65" t="s">
        <v>131</v>
      </c>
      <c r="R1209" s="66">
        <f>R1208</f>
        <v>0</v>
      </c>
      <c r="S1209" s="66">
        <f>IF(S1208=0,0,IF(OR(R1209=0,R1209=12),1,R1209+1))</f>
        <v>0</v>
      </c>
      <c r="T1209" s="66">
        <f t="shared" ref="T1209" si="22824">IF(T1208=0,0,IF(OR(S1209=0,S1209=12),1,S1209+1))</f>
        <v>0</v>
      </c>
      <c r="U1209" s="66">
        <f t="shared" ref="U1209" si="22825">IF(U1208=0,0,IF(OR(T1209=0,T1209=12),1,T1209+1))</f>
        <v>0</v>
      </c>
      <c r="V1209" s="66">
        <f t="shared" ref="V1209" si="22826">IF(V1208=0,0,IF(OR(U1209=0,U1209=12),1,U1209+1))</f>
        <v>0</v>
      </c>
      <c r="W1209" s="66">
        <f t="shared" ref="W1209" si="22827">IF(W1208=0,0,IF(OR(V1209=0,V1209=12),1,V1209+1))</f>
        <v>0</v>
      </c>
      <c r="X1209" s="66">
        <f t="shared" ref="X1209" si="22828">IF(X1208=0,0,IF(OR(W1209=0,W1209=12),1,W1209+1))</f>
        <v>0</v>
      </c>
      <c r="Y1209" s="66">
        <f t="shared" ref="Y1209" si="22829">IF(Y1208=0,0,IF(OR(X1209=0,X1209=12),1,X1209+1))</f>
        <v>0</v>
      </c>
      <c r="Z1209" s="66">
        <f t="shared" ref="Z1209" si="22830">IF(Z1208=0,0,IF(OR(Y1209=0,Y1209=12),1,Y1209+1))</f>
        <v>0</v>
      </c>
      <c r="AA1209" s="66">
        <f t="shared" ref="AA1209" si="22831">IF(AA1208=0,0,IF(OR(Z1209=0,Z1209=12),1,Z1209+1))</f>
        <v>0</v>
      </c>
      <c r="AB1209" s="66">
        <f t="shared" ref="AB1209" si="22832">IF(AB1208=0,0,IF(OR(AA1209=0,AA1209=12),1,AA1209+1))</f>
        <v>0</v>
      </c>
      <c r="AC1209" s="66">
        <f t="shared" ref="AC1209" si="22833">IF(AC1208=0,0,IF(OR(AB1209=0,AB1209=12),1,AB1209+1))</f>
        <v>0</v>
      </c>
      <c r="AD1209" s="66">
        <f t="shared" ref="AD1209" si="22834">IF(AD1208=0,0,IF(OR(AC1209=0,AC1209=12),1,AC1209+1))</f>
        <v>0</v>
      </c>
      <c r="AE1209" s="66">
        <f t="shared" ref="AE1209" si="22835">IF(AE1208=0,0,IF(OR(AD1209=0,AD1209=12),1,AD1209+1))</f>
        <v>0</v>
      </c>
      <c r="AF1209" s="66">
        <f t="shared" ref="AF1209" si="22836">IF(AF1208=0,0,IF(OR(AE1209=0,AE1209=12),1,AE1209+1))</f>
        <v>0</v>
      </c>
      <c r="AG1209" s="66">
        <f t="shared" ref="AG1209" si="22837">IF(AG1208=0,0,IF(OR(AF1209=0,AF1209=12),1,AF1209+1))</f>
        <v>0</v>
      </c>
      <c r="AH1209" s="66">
        <f t="shared" ref="AH1209" si="22838">IF(AH1208=0,0,IF(OR(AG1209=0,AG1209=12),1,AG1209+1))</f>
        <v>0</v>
      </c>
      <c r="AI1209" s="66">
        <f t="shared" ref="AI1209" si="22839">IF(AI1208=0,0,IF(OR(AH1209=0,AH1209=12),1,AH1209+1))</f>
        <v>0</v>
      </c>
      <c r="AJ1209" s="66">
        <f t="shared" ref="AJ1209" si="22840">IF(AJ1208=0,0,IF(OR(AI1209=0,AI1209=12),1,AI1209+1))</f>
        <v>0</v>
      </c>
      <c r="AK1209" s="66">
        <f t="shared" ref="AK1209" si="22841">IF(AK1208=0,0,IF(OR(AJ1209=0,AJ1209=12),1,AJ1209+1))</f>
        <v>0</v>
      </c>
      <c r="AL1209" s="66">
        <f t="shared" ref="AL1209" si="22842">IF(AL1208=0,0,IF(OR(AK1209=0,AK1209=12),1,AK1209+1))</f>
        <v>0</v>
      </c>
      <c r="AM1209" s="66">
        <f t="shared" ref="AM1209" si="22843">IF(AM1208=0,0,IF(OR(AL1209=0,AL1209=12),1,AL1209+1))</f>
        <v>0</v>
      </c>
      <c r="AN1209" s="66">
        <f t="shared" ref="AN1209" si="22844">IF(AN1208=0,0,IF(OR(AM1209=0,AM1209=12),1,AM1209+1))</f>
        <v>0</v>
      </c>
      <c r="AO1209" s="66">
        <f t="shared" ref="AO1209" si="22845">IF(AO1208=0,0,IF(OR(AN1209=0,AN1209=12),1,AN1209+1))</f>
        <v>0</v>
      </c>
      <c r="AP1209" s="66">
        <f t="shared" ref="AP1209" si="22846">IF(AP1208=0,0,IF(OR(AO1209=0,AO1209=12),1,AO1209+1))</f>
        <v>0</v>
      </c>
      <c r="AQ1209" s="66">
        <f t="shared" ref="AQ1209" si="22847">IF(AQ1208=0,0,IF(OR(AP1209=0,AP1209=12),1,AP1209+1))</f>
        <v>0</v>
      </c>
      <c r="AR1209" s="66">
        <f t="shared" ref="AR1209" si="22848">IF(AR1208=0,0,IF(OR(AQ1209=0,AQ1209=12),1,AQ1209+1))</f>
        <v>0</v>
      </c>
      <c r="AS1209" s="66">
        <f t="shared" ref="AS1209" si="22849">IF(AS1208=0,0,IF(OR(AR1209=0,AR1209=12),1,AR1209+1))</f>
        <v>0</v>
      </c>
      <c r="AT1209" s="66">
        <f t="shared" ref="AT1209" si="22850">IF(AT1208=0,0,IF(OR(AS1209=0,AS1209=12),1,AS1209+1))</f>
        <v>0</v>
      </c>
      <c r="AU1209" s="66">
        <f t="shared" ref="AU1209" si="22851">IF(AU1208=0,0,IF(OR(AT1209=0,AT1209=12),1,AT1209+1))</f>
        <v>0</v>
      </c>
      <c r="AV1209" s="66">
        <f t="shared" ref="AV1209" si="22852">IF(AV1208=0,0,IF(OR(AU1209=0,AU1209=12),1,AU1209+1))</f>
        <v>0</v>
      </c>
      <c r="AW1209" s="66">
        <f t="shared" ref="AW1209" si="22853">IF(AW1208=0,0,IF(OR(AV1209=0,AV1209=12),1,AV1209+1))</f>
        <v>0</v>
      </c>
      <c r="AX1209" s="66">
        <f t="shared" ref="AX1209" si="22854">IF(AX1208=0,0,IF(OR(AW1209=0,AW1209=12),1,AW1209+1))</f>
        <v>0</v>
      </c>
      <c r="AY1209" s="66">
        <f t="shared" ref="AY1209" si="22855">IF(AY1208=0,0,IF(OR(AX1209=0,AX1209=12),1,AX1209+1))</f>
        <v>0</v>
      </c>
      <c r="AZ1209" s="66">
        <f t="shared" ref="AZ1209" si="22856">IF(AZ1208=0,0,IF(OR(AY1209=0,AY1209=12),1,AY1209+1))</f>
        <v>0</v>
      </c>
      <c r="BA1209" s="66">
        <f t="shared" ref="BA1209" si="22857">IF(BA1208=0,0,IF(OR(AZ1209=0,AZ1209=12),1,AZ1209+1))</f>
        <v>0</v>
      </c>
      <c r="BB1209" s="66">
        <f t="shared" ref="BB1209" si="22858">IF(BB1208=0,0,IF(OR(BA1209=0,BA1209=12),1,BA1209+1))</f>
        <v>0</v>
      </c>
      <c r="BC1209" s="66">
        <f t="shared" ref="BC1209" si="22859">IF(BC1208=0,0,IF(OR(BB1209=0,BB1209=12),1,BB1209+1))</f>
        <v>0</v>
      </c>
      <c r="BD1209" s="66">
        <f t="shared" ref="BD1209" si="22860">IF(BD1208=0,0,IF(OR(BC1209=0,BC1209=12),1,BC1209+1))</f>
        <v>0</v>
      </c>
      <c r="BE1209" s="66">
        <f t="shared" ref="BE1209" si="22861">IF(BE1208=0,0,IF(OR(BD1209=0,BD1209=12),1,BD1209+1))</f>
        <v>0</v>
      </c>
      <c r="BF1209" s="66">
        <f t="shared" ref="BF1209" si="22862">IF(BF1208=0,0,IF(OR(BE1209=0,BE1209=12),1,BE1209+1))</f>
        <v>0</v>
      </c>
      <c r="BG1209" s="66">
        <f t="shared" ref="BG1209" si="22863">IF(BG1208=0,0,IF(OR(BF1209=0,BF1209=12),1,BF1209+1))</f>
        <v>0</v>
      </c>
      <c r="BH1209" s="66">
        <f t="shared" ref="BH1209" si="22864">IF(BH1208=0,0,IF(OR(BG1209=0,BG1209=12),1,BG1209+1))</f>
        <v>0</v>
      </c>
      <c r="BI1209" s="66">
        <f t="shared" ref="BI1209" si="22865">IF(BI1208=0,0,IF(OR(BH1209=0,BH1209=12),1,BH1209+1))</f>
        <v>0</v>
      </c>
      <c r="BJ1209" s="66">
        <f t="shared" ref="BJ1209" si="22866">IF(BJ1208=0,0,IF(OR(BI1209=0,BI1209=12),1,BI1209+1))</f>
        <v>0</v>
      </c>
      <c r="BK1209" s="66">
        <f t="shared" ref="BK1209" si="22867">IF(BK1208=0,0,IF(OR(BJ1209=0,BJ1209=12),1,BJ1209+1))</f>
        <v>0</v>
      </c>
      <c r="BL1209" s="66">
        <f t="shared" ref="BL1209" si="22868">IF(BL1208=0,0,IF(OR(BK1209=0,BK1209=12),1,BK1209+1))</f>
        <v>0</v>
      </c>
      <c r="BM1209" s="66">
        <f t="shared" ref="BM1209" si="22869">IF(BM1208=0,0,IF(OR(BL1209=0,BL1209=12),1,BL1209+1))</f>
        <v>0</v>
      </c>
      <c r="BN1209" s="362"/>
      <c r="BO1209" s="364"/>
      <c r="BP1209" s="366"/>
      <c r="BQ1209" s="366"/>
      <c r="BR1209" s="106"/>
      <c r="BS1209" s="106"/>
      <c r="BT1209" s="106"/>
      <c r="BU1209" s="106"/>
      <c r="BV1209" s="106"/>
      <c r="BW1209" s="106"/>
      <c r="BX1209" s="106"/>
      <c r="BY1209" s="106"/>
      <c r="BZ1209" s="106"/>
      <c r="CA1209" s="106"/>
      <c r="CB1209" s="106"/>
      <c r="CC1209" s="106"/>
      <c r="CD1209" s="106"/>
      <c r="CE1209" s="106"/>
      <c r="CF1209" s="106"/>
      <c r="CG1209" s="106"/>
    </row>
    <row r="1210" spans="1:85" s="245" customFormat="1" ht="43.5" x14ac:dyDescent="0.35">
      <c r="A1210" s="243"/>
      <c r="B1210" s="128"/>
      <c r="C1210" s="80"/>
      <c r="D1210" s="80"/>
      <c r="E1210" s="80"/>
      <c r="F1210" s="80"/>
      <c r="G1210" s="80"/>
      <c r="H1210" s="80"/>
      <c r="I1210" s="80"/>
      <c r="J1210" s="80"/>
      <c r="K1210" s="80"/>
      <c r="L1210" s="80"/>
      <c r="M1210" s="64"/>
      <c r="N1210" s="7"/>
      <c r="O1210" s="192"/>
      <c r="P1210" s="106"/>
      <c r="Q1210" s="63" t="s">
        <v>237</v>
      </c>
      <c r="R1210" s="68">
        <f>IF(R1209&gt;0,IF(R1213&gt;$L1206,$L1206,R1213),0)</f>
        <v>0</v>
      </c>
      <c r="S1210" s="68">
        <f>IF(S1209&gt;0,IF((SUMIFS($R1212:R1212,$R1209:R1209,12)+IF(R1209=12,0,R1210)+S1213)&gt;=$L1206,$L1206-FLOOR(SUMIFS($R1212:R1212,$R1209:R1209,12),1),IF(S1209=1,S1213,S1213+R1210)),0)</f>
        <v>0</v>
      </c>
      <c r="T1210" s="68">
        <f>IF(T1209&gt;0,IF((SUMIFS($R1212:S1212,$R1209:S1209,12)+IF(S1209=12,0,S1210)+T1213)&gt;=$L1206,$L1206-FLOOR(SUMIFS($R1212:S1212,$R1209:S1209,12),1),IF(T1209=1,T1213,T1213+S1210)),0)</f>
        <v>0</v>
      </c>
      <c r="U1210" s="68">
        <f>IF(U1209&gt;0,IF((SUMIFS($R1212:T1212,$R1209:T1209,12)+IF(T1209=12,0,T1210)+U1213)&gt;=$L1206,$L1206-FLOOR(SUMIFS($R1212:T1212,$R1209:T1209,12),1),IF(U1209=1,U1213,U1213+T1210)),0)</f>
        <v>0</v>
      </c>
      <c r="V1210" s="68">
        <f>IF(V1209&gt;0,IF((SUMIFS($R1212:U1212,$R1209:U1209,12)+IF(U1209=12,0,U1210)+V1213)&gt;=$L1206,$L1206-FLOOR(SUMIFS($R1212:U1212,$R1209:U1209,12),1),IF(V1209=1,V1213,V1213+U1210)),0)</f>
        <v>0</v>
      </c>
      <c r="W1210" s="68">
        <f>IF(W1209&gt;0,IF((SUMIFS($R1212:V1212,$R1209:V1209,12)+IF(V1209=12,0,V1210)+W1213)&gt;=$L1206,$L1206-FLOOR(SUMIFS($R1212:V1212,$R1209:V1209,12),1),IF(W1209=1,W1213,W1213+V1210)),0)</f>
        <v>0</v>
      </c>
      <c r="X1210" s="68">
        <f>IF(X1209&gt;0,IF((SUMIFS($R1212:W1212,$R1209:W1209,12)+IF(W1209=12,0,W1210)+X1213)&gt;=$L1206,$L1206-FLOOR(SUMIFS($R1212:W1212,$R1209:W1209,12),1),IF(X1209=1,X1213,X1213+W1210)),0)</f>
        <v>0</v>
      </c>
      <c r="Y1210" s="68">
        <f>IF(Y1209&gt;0,IF((SUMIFS($R1212:X1212,$R1209:X1209,12)+IF(X1209=12,0,X1210)+Y1213)&gt;=$L1206,$L1206-FLOOR(SUMIFS($R1212:X1212,$R1209:X1209,12),1),IF(Y1209=1,Y1213,Y1213+X1210)),0)</f>
        <v>0</v>
      </c>
      <c r="Z1210" s="68">
        <f>IF(Z1209&gt;0,IF((SUMIFS($R1212:Y1212,$R1209:Y1209,12)+IF(Y1209=12,0,Y1210)+Z1213)&gt;=$L1206,$L1206-FLOOR(SUMIFS($R1212:Y1212,$R1209:Y1209,12),1),IF(Z1209=1,Z1213,Z1213+Y1210)),0)</f>
        <v>0</v>
      </c>
      <c r="AA1210" s="68">
        <f>IF(AA1209&gt;0,IF((SUMIFS($R1212:Z1212,$R1209:Z1209,12)+IF(Z1209=12,0,Z1210)+AA1213)&gt;=$L1206,$L1206-FLOOR(SUMIFS($R1212:Z1212,$R1209:Z1209,12),1),IF(AA1209=1,AA1213,AA1213+Z1210)),0)</f>
        <v>0</v>
      </c>
      <c r="AB1210" s="68">
        <f>IF(AB1209&gt;0,IF((SUMIFS($R1212:AA1212,$R1209:AA1209,12)+IF(AA1209=12,0,AA1210)+AB1213)&gt;=$L1206,$L1206-FLOOR(SUMIFS($R1212:AA1212,$R1209:AA1209,12),1),IF(AB1209=1,AB1213,AB1213+AA1210)),0)</f>
        <v>0</v>
      </c>
      <c r="AC1210" s="68">
        <f>IF(AC1209&gt;0,IF((SUMIFS($R1212:AB1212,$R1209:AB1209,12)+IF(AB1209=12,0,AB1210)+AC1213)&gt;=$L1206,$L1206-FLOOR(SUMIFS($R1212:AB1212,$R1209:AB1209,12),1),IF(AC1209=1,AC1213,AC1213+AB1210)),0)</f>
        <v>0</v>
      </c>
      <c r="AD1210" s="68">
        <f>IF(AD1209&gt;0,IF((SUMIFS($R1212:AC1212,$R1209:AC1209,12)+IF(AC1209=12,0,AC1210)+AD1213)&gt;=$L1206,$L1206-FLOOR(SUMIFS($R1212:AC1212,$R1209:AC1209,12),1),IF(AD1209=1,AD1213,AD1213+AC1210)),0)</f>
        <v>0</v>
      </c>
      <c r="AE1210" s="68">
        <f>IF(AE1209&gt;0,IF((SUMIFS($R1212:AD1212,$R1209:AD1209,12)+IF(AD1209=12,0,AD1210)+AE1213)&gt;=$L1206,$L1206-FLOOR(SUMIFS($R1212:AD1212,$R1209:AD1209,12),1),IF(AE1209=1,AE1213,AE1213+AD1210)),0)</f>
        <v>0</v>
      </c>
      <c r="AF1210" s="68">
        <f>IF(AF1209&gt;0,IF((SUMIFS($R1212:AE1212,$R1209:AE1209,12)+IF(AE1209=12,0,AE1210)+AF1213)&gt;=$L1206,$L1206-FLOOR(SUMIFS($R1212:AE1212,$R1209:AE1209,12),1),IF(AF1209=1,AF1213,AF1213+AE1210)),0)</f>
        <v>0</v>
      </c>
      <c r="AG1210" s="68">
        <f>IF(AG1209&gt;0,IF((SUMIFS($R1212:AF1212,$R1209:AF1209,12)+IF(AF1209=12,0,AF1210)+AG1213)&gt;=$L1206,$L1206-FLOOR(SUMIFS($R1212:AF1212,$R1209:AF1209,12),1),IF(AG1209=1,AG1213,AG1213+AF1210)),0)</f>
        <v>0</v>
      </c>
      <c r="AH1210" s="68">
        <f>IF(AH1209&gt;0,IF((SUMIFS($R1212:AG1212,$R1209:AG1209,12)+IF(AG1209=12,0,AG1210)+AH1213)&gt;=$L1206,$L1206-FLOOR(SUMIFS($R1212:AG1212,$R1209:AG1209,12),1),IF(AH1209=1,AH1213,AH1213+AG1210)),0)</f>
        <v>0</v>
      </c>
      <c r="AI1210" s="68">
        <f>IF(AI1209&gt;0,IF((SUMIFS($R1212:AH1212,$R1209:AH1209,12)+IF(AH1209=12,0,AH1210)+AI1213)&gt;=$L1206,$L1206-FLOOR(SUMIFS($R1212:AH1212,$R1209:AH1209,12),1),IF(AI1209=1,AI1213,AI1213+AH1210)),0)</f>
        <v>0</v>
      </c>
      <c r="AJ1210" s="68">
        <f>IF(AJ1209&gt;0,IF((SUMIFS($R1212:AI1212,$R1209:AI1209,12)+IF(AI1209=12,0,AI1210)+AJ1213)&gt;=$L1206,$L1206-FLOOR(SUMIFS($R1212:AI1212,$R1209:AI1209,12),1),IF(AJ1209=1,AJ1213,AJ1213+AI1210)),0)</f>
        <v>0</v>
      </c>
      <c r="AK1210" s="68">
        <f>IF(AK1209&gt;0,IF((SUMIFS($R1212:AJ1212,$R1209:AJ1209,12)+IF(AJ1209=12,0,AJ1210)+AK1213)&gt;=$L1206,$L1206-FLOOR(SUMIFS($R1212:AJ1212,$R1209:AJ1209,12),1),IF(AK1209=1,AK1213,AK1213+AJ1210)),0)</f>
        <v>0</v>
      </c>
      <c r="AL1210" s="68">
        <f>IF(AL1209&gt;0,IF((SUMIFS($R1212:AK1212,$R1209:AK1209,12)+IF(AK1209=12,0,AK1210)+AL1213)&gt;=$L1206,$L1206-FLOOR(SUMIFS($R1212:AK1212,$R1209:AK1209,12),1),IF(AL1209=1,AL1213,AL1213+AK1210)),0)</f>
        <v>0</v>
      </c>
      <c r="AM1210" s="68">
        <f>IF(AM1209&gt;0,IF((SUMIFS($R1212:AL1212,$R1209:AL1209,12)+IF(AL1209=12,0,AL1210)+AM1213)&gt;=$L1206,$L1206-FLOOR(SUMIFS($R1212:AL1212,$R1209:AL1209,12),1),IF(AM1209=1,AM1213,AM1213+AL1210)),0)</f>
        <v>0</v>
      </c>
      <c r="AN1210" s="68">
        <f>IF(AN1209&gt;0,IF((SUMIFS($R1212:AM1212,$R1209:AM1209,12)+IF(AM1209=12,0,AM1210)+AN1213)&gt;=$L1206,$L1206-FLOOR(SUMIFS($R1212:AM1212,$R1209:AM1209,12),1),IF(AN1209=1,AN1213,AN1213+AM1210)),0)</f>
        <v>0</v>
      </c>
      <c r="AO1210" s="68">
        <f>IF(AO1209&gt;0,IF((SUMIFS($R1212:AN1212,$R1209:AN1209,12)+IF(AN1209=12,0,AN1210)+AO1213)&gt;=$L1206,$L1206-FLOOR(SUMIFS($R1212:AN1212,$R1209:AN1209,12),1),IF(AO1209=1,AO1213,AO1213+AN1210)),0)</f>
        <v>0</v>
      </c>
      <c r="AP1210" s="68">
        <f>IF(AP1209&gt;0,IF((SUMIFS($R1212:AO1212,$R1209:AO1209,12)+IF(AO1209=12,0,AO1210)+AP1213)&gt;=$L1206,$L1206-FLOOR(SUMIFS($R1212:AO1212,$R1209:AO1209,12),1),IF(AP1209=1,AP1213,AP1213+AO1210)),0)</f>
        <v>0</v>
      </c>
      <c r="AQ1210" s="68">
        <f>IF(AQ1209&gt;0,IF((SUMIFS($R1212:AP1212,$R1209:AP1209,12)+IF(AP1209=12,0,AP1210)+AQ1213)&gt;=$L1206,$L1206-FLOOR(SUMIFS($R1212:AP1212,$R1209:AP1209,12),1),IF(AQ1209=1,AQ1213,AQ1213+AP1210)),0)</f>
        <v>0</v>
      </c>
      <c r="AR1210" s="68">
        <f>IF(AR1209&gt;0,IF((SUMIFS($R1212:AQ1212,$R1209:AQ1209,12)+IF(AQ1209=12,0,AQ1210)+AR1213)&gt;=$L1206,$L1206-FLOOR(SUMIFS($R1212:AQ1212,$R1209:AQ1209,12),1),IF(AR1209=1,AR1213,AR1213+AQ1210)),0)</f>
        <v>0</v>
      </c>
      <c r="AS1210" s="68">
        <f>IF(AS1209&gt;0,IF((SUMIFS($R1212:AR1212,$R1209:AR1209,12)+IF(AR1209=12,0,AR1210)+AS1213)&gt;=$L1206,$L1206-FLOOR(SUMIFS($R1212:AR1212,$R1209:AR1209,12),1),IF(AS1209=1,AS1213,AS1213+AR1210)),0)</f>
        <v>0</v>
      </c>
      <c r="AT1210" s="68">
        <f>IF(AT1209&gt;0,IF((SUMIFS($R1212:AS1212,$R1209:AS1209,12)+IF(AS1209=12,0,AS1210)+AT1213)&gt;=$L1206,$L1206-FLOOR(SUMIFS($R1212:AS1212,$R1209:AS1209,12),1),IF(AT1209=1,AT1213,AT1213+AS1210)),0)</f>
        <v>0</v>
      </c>
      <c r="AU1210" s="68">
        <f>IF(AU1209&gt;0,IF((SUMIFS($R1212:AT1212,$R1209:AT1209,12)+IF(AT1209=12,0,AT1210)+AU1213)&gt;=$L1206,$L1206-FLOOR(SUMIFS($R1212:AT1212,$R1209:AT1209,12),1),IF(AU1209=1,AU1213,AU1213+AT1210)),0)</f>
        <v>0</v>
      </c>
      <c r="AV1210" s="68">
        <f>IF(AV1209&gt;0,IF((SUMIFS($R1212:AU1212,$R1209:AU1209,12)+IF(AU1209=12,0,AU1210)+AV1213)&gt;=$L1206,$L1206-FLOOR(SUMIFS($R1212:AU1212,$R1209:AU1209,12),1),IF(AV1209=1,AV1213,AV1213+AU1210)),0)</f>
        <v>0</v>
      </c>
      <c r="AW1210" s="68">
        <f>IF(AW1209&gt;0,IF((SUMIFS($R1212:AV1212,$R1209:AV1209,12)+IF(AV1209=12,0,AV1210)+AW1213)&gt;=$L1206,$L1206-FLOOR(SUMIFS($R1212:AV1212,$R1209:AV1209,12),1),IF(AW1209=1,AW1213,AW1213+AV1210)),0)</f>
        <v>0</v>
      </c>
      <c r="AX1210" s="68">
        <f>IF(AX1209&gt;0,IF((SUMIFS($R1212:AW1212,$R1209:AW1209,12)+IF(AW1209=12,0,AW1210)+AX1213)&gt;=$L1206,$L1206-FLOOR(SUMIFS($R1212:AW1212,$R1209:AW1209,12),1),IF(AX1209=1,AX1213,AX1213+AW1210)),0)</f>
        <v>0</v>
      </c>
      <c r="AY1210" s="68">
        <f>IF(AY1209&gt;0,IF((SUMIFS($R1212:AX1212,$R1209:AX1209,12)+IF(AX1209=12,0,AX1210)+AY1213)&gt;=$L1206,$L1206-FLOOR(SUMIFS($R1212:AX1212,$R1209:AX1209,12),1),IF(AY1209=1,AY1213,AY1213+AX1210)),0)</f>
        <v>0</v>
      </c>
      <c r="AZ1210" s="68">
        <f>IF(AZ1209&gt;0,IF((SUMIFS($R1212:AY1212,$R1209:AY1209,12)+IF(AY1209=12,0,AY1210)+AZ1213)&gt;=$L1206,$L1206-FLOOR(SUMIFS($R1212:AY1212,$R1209:AY1209,12),1),IF(AZ1209=1,AZ1213,AZ1213+AY1210)),0)</f>
        <v>0</v>
      </c>
      <c r="BA1210" s="68">
        <f>IF(BA1209&gt;0,IF((SUMIFS($R1212:AZ1212,$R1209:AZ1209,12)+IF(AZ1209=12,0,AZ1210)+BA1213)&gt;=$L1206,$L1206-FLOOR(SUMIFS($R1212:AZ1212,$R1209:AZ1209,12),1),IF(BA1209=1,BA1213,BA1213+AZ1210)),0)</f>
        <v>0</v>
      </c>
      <c r="BB1210" s="68">
        <f>IF(BB1209&gt;0,IF((SUMIFS($R1212:BA1212,$R1209:BA1209,12)+IF(BA1209=12,0,BA1210)+BB1213)&gt;=$L1206,$L1206-FLOOR(SUMIFS($R1212:BA1212,$R1209:BA1209,12),1),IF(BB1209=1,BB1213,BB1213+BA1210)),0)</f>
        <v>0</v>
      </c>
      <c r="BC1210" s="68">
        <f>IF(BC1209&gt;0,IF((SUMIFS($R1212:BB1212,$R1209:BB1209,12)+IF(BB1209=12,0,BB1210)+BC1213)&gt;=$L1206,$L1206-FLOOR(SUMIFS($R1212:BB1212,$R1209:BB1209,12),1),IF(BC1209=1,BC1213,BC1213+BB1210)),0)</f>
        <v>0</v>
      </c>
      <c r="BD1210" s="68">
        <f>IF(BD1209&gt;0,IF((SUMIFS($R1212:BC1212,$R1209:BC1209,12)+IF(BC1209=12,0,BC1210)+BD1213)&gt;=$L1206,$L1206-FLOOR(SUMIFS($R1212:BC1212,$R1209:BC1209,12),1),IF(BD1209=1,BD1213,BD1213+BC1210)),0)</f>
        <v>0</v>
      </c>
      <c r="BE1210" s="68">
        <f>IF(BE1209&gt;0,IF((SUMIFS($R1212:BD1212,$R1209:BD1209,12)+IF(BD1209=12,0,BD1210)+BE1213)&gt;=$L1206,$L1206-FLOOR(SUMIFS($R1212:BD1212,$R1209:BD1209,12),1),IF(BE1209=1,BE1213,BE1213+BD1210)),0)</f>
        <v>0</v>
      </c>
      <c r="BF1210" s="68">
        <f>IF(BF1209&gt;0,IF((SUMIFS($R1212:BE1212,$R1209:BE1209,12)+IF(BE1209=12,0,BE1210)+BF1213)&gt;=$L1206,$L1206-FLOOR(SUMIFS($R1212:BE1212,$R1209:BE1209,12),1),IF(BF1209=1,BF1213,BF1213+BE1210)),0)</f>
        <v>0</v>
      </c>
      <c r="BG1210" s="68">
        <f>IF(BG1209&gt;0,IF((SUMIFS($R1212:BF1212,$R1209:BF1209,12)+IF(BF1209=12,0,BF1210)+BG1213)&gt;=$L1206,$L1206-FLOOR(SUMIFS($R1212:BF1212,$R1209:BF1209,12),1),IF(BG1209=1,BG1213,BG1213+BF1210)),0)</f>
        <v>0</v>
      </c>
      <c r="BH1210" s="68">
        <f>IF(BH1209&gt;0,IF((SUMIFS($R1212:BG1212,$R1209:BG1209,12)+IF(BG1209=12,0,BG1210)+BH1213)&gt;=$L1206,$L1206-FLOOR(SUMIFS($R1212:BG1212,$R1209:BG1209,12),1),IF(BH1209=1,BH1213,BH1213+BG1210)),0)</f>
        <v>0</v>
      </c>
      <c r="BI1210" s="68">
        <f>IF(BI1209&gt;0,IF((SUMIFS($R1212:BH1212,$R1209:BH1209,12)+IF(BH1209=12,0,BH1210)+BI1213)&gt;=$L1206,$L1206-FLOOR(SUMIFS($R1212:BH1212,$R1209:BH1209,12),1),IF(BI1209=1,BI1213,BI1213+BH1210)),0)</f>
        <v>0</v>
      </c>
      <c r="BJ1210" s="68">
        <f>IF(BJ1209&gt;0,IF((SUMIFS($R1212:BI1212,$R1209:BI1209,12)+IF(BI1209=12,0,BI1210)+BJ1213)&gt;=$L1206,$L1206-FLOOR(SUMIFS($R1212:BI1212,$R1209:BI1209,12),1),IF(BJ1209=1,BJ1213,BJ1213+BI1210)),0)</f>
        <v>0</v>
      </c>
      <c r="BK1210" s="68">
        <f>IF(BK1209&gt;0,IF((SUMIFS($R1212:BJ1212,$R1209:BJ1209,12)+IF(BJ1209=12,0,BJ1210)+BK1213)&gt;=$L1206,$L1206-FLOOR(SUMIFS($R1212:BJ1212,$R1209:BJ1209,12),1),IF(BK1209=1,BK1213,BK1213+BJ1210)),0)</f>
        <v>0</v>
      </c>
      <c r="BL1210" s="68">
        <f>IF(BL1209&gt;0,IF((SUMIFS($R1212:BK1212,$R1209:BK1209,12)+IF(BK1209=12,0,BK1210)+BL1213)&gt;=$L1206,$L1206-FLOOR(SUMIFS($R1212:BK1212,$R1209:BK1209,12),1),IF(BL1209=1,BL1213,BL1213+BK1210)),0)</f>
        <v>0</v>
      </c>
      <c r="BM1210" s="68">
        <f>IF(BM1209&gt;0,IF((SUMIFS($R1212:BL1212,$R1209:BL1209,12)+IF(BL1209=12,0,BL1210)+BM1213)&gt;=$L1206,$L1206-FLOOR(SUMIFS($R1212:BL1212,$R1209:BL1209,12),1),IF(BM1209=1,BM1213,BM1213+BL1210)),0)</f>
        <v>0</v>
      </c>
      <c r="BN1210" s="362"/>
      <c r="BO1210" s="364"/>
      <c r="BP1210" s="366"/>
      <c r="BQ1210" s="366"/>
      <c r="BR1210" s="106"/>
      <c r="BS1210" s="106"/>
      <c r="BT1210" s="106"/>
      <c r="BU1210" s="106"/>
      <c r="BV1210" s="106"/>
      <c r="BW1210" s="106"/>
      <c r="BX1210" s="106"/>
      <c r="BY1210" s="106"/>
      <c r="BZ1210" s="106"/>
      <c r="CA1210" s="106"/>
      <c r="CB1210" s="106"/>
      <c r="CC1210" s="106"/>
      <c r="CD1210" s="106"/>
      <c r="CE1210" s="106"/>
      <c r="CF1210" s="106"/>
      <c r="CG1210" s="106"/>
    </row>
    <row r="1211" spans="1:85" s="245" customFormat="1" ht="41.5" hidden="1" customHeight="1" x14ac:dyDescent="0.35">
      <c r="A1211" s="243"/>
      <c r="B1211" s="128"/>
      <c r="C1211" s="80"/>
      <c r="D1211" s="80"/>
      <c r="E1211" s="80"/>
      <c r="F1211" s="80"/>
      <c r="G1211" s="80"/>
      <c r="H1211" s="80"/>
      <c r="I1211" s="80"/>
      <c r="J1211" s="80"/>
      <c r="K1211" s="80"/>
      <c r="L1211" s="80"/>
      <c r="M1211" s="64"/>
      <c r="N1211" s="7"/>
      <c r="O1211" s="192"/>
      <c r="P1211" s="106"/>
      <c r="Q1211" s="65" t="s">
        <v>161</v>
      </c>
      <c r="R1211" s="67">
        <f>IF(R1206&gt;0,R1207,0)</f>
        <v>0</v>
      </c>
      <c r="S1211" s="67">
        <f t="shared" ref="S1211" si="22870">IF(S1206&gt;0,IF(S1209=1,S1207,S1207+R1211),R1211)</f>
        <v>0</v>
      </c>
      <c r="T1211" s="67">
        <f t="shared" ref="T1211" si="22871">IF(T1206&gt;0,IF(T1209=1,T1207,T1207+S1211),S1211)</f>
        <v>0</v>
      </c>
      <c r="U1211" s="67">
        <f t="shared" ref="U1211" si="22872">IF(U1206&gt;0,IF(U1209=1,U1207,U1207+T1211),T1211)</f>
        <v>0</v>
      </c>
      <c r="V1211" s="67">
        <f t="shared" ref="V1211" si="22873">IF(V1206&gt;0,IF(V1209=1,V1207,V1207+U1211),U1211)</f>
        <v>0</v>
      </c>
      <c r="W1211" s="67">
        <f t="shared" ref="W1211" si="22874">IF(W1206&gt;0,IF(W1209=1,W1207,W1207+V1211),V1211)</f>
        <v>0</v>
      </c>
      <c r="X1211" s="67">
        <f t="shared" ref="X1211" si="22875">IF(X1206&gt;0,IF(X1209=1,X1207,X1207+W1211),W1211)</f>
        <v>0</v>
      </c>
      <c r="Y1211" s="67">
        <f t="shared" ref="Y1211" si="22876">IF(Y1206&gt;0,IF(Y1209=1,Y1207,Y1207+X1211),X1211)</f>
        <v>0</v>
      </c>
      <c r="Z1211" s="67">
        <f t="shared" ref="Z1211" si="22877">IF(Z1206&gt;0,IF(Z1209=1,Z1207,Z1207+Y1211),Y1211)</f>
        <v>0</v>
      </c>
      <c r="AA1211" s="67">
        <f t="shared" ref="AA1211" si="22878">IF(AA1206&gt;0,IF(AA1209=1,AA1207,AA1207+Z1211),Z1211)</f>
        <v>0</v>
      </c>
      <c r="AB1211" s="67">
        <f t="shared" ref="AB1211" si="22879">IF(AB1206&gt;0,IF(AB1209=1,AB1207,AB1207+AA1211),AA1211)</f>
        <v>0</v>
      </c>
      <c r="AC1211" s="67">
        <f t="shared" ref="AC1211" si="22880">IF(AC1206&gt;0,IF(AC1209=1,AC1207,AC1207+AB1211),AB1211)</f>
        <v>0</v>
      </c>
      <c r="AD1211" s="67">
        <f t="shared" ref="AD1211" si="22881">IF(AD1206&gt;0,IF(AD1209=1,AD1207,AD1207+AC1211),AC1211)</f>
        <v>0</v>
      </c>
      <c r="AE1211" s="67">
        <f t="shared" ref="AE1211" si="22882">IF(AE1206&gt;0,IF(AE1209=1,AE1207,AE1207+AD1211),AD1211)</f>
        <v>0</v>
      </c>
      <c r="AF1211" s="67">
        <f t="shared" ref="AF1211" si="22883">IF(AF1206&gt;0,IF(AF1209=1,AF1207,AF1207+AE1211),AE1211)</f>
        <v>0</v>
      </c>
      <c r="AG1211" s="67">
        <f t="shared" ref="AG1211" si="22884">IF(AG1206&gt;0,IF(AG1209=1,AG1207,AG1207+AF1211),AF1211)</f>
        <v>0</v>
      </c>
      <c r="AH1211" s="67">
        <f t="shared" ref="AH1211" si="22885">IF(AH1206&gt;0,IF(AH1209=1,AH1207,AH1207+AG1211),AG1211)</f>
        <v>0</v>
      </c>
      <c r="AI1211" s="67">
        <f t="shared" ref="AI1211" si="22886">IF(AI1206&gt;0,IF(AI1209=1,AI1207,AI1207+AH1211),AH1211)</f>
        <v>0</v>
      </c>
      <c r="AJ1211" s="67">
        <f t="shared" ref="AJ1211" si="22887">IF(AJ1206&gt;0,IF(AJ1209=1,AJ1207,AJ1207+AI1211),AI1211)</f>
        <v>0</v>
      </c>
      <c r="AK1211" s="67">
        <f t="shared" ref="AK1211" si="22888">IF(AK1206&gt;0,IF(AK1209=1,AK1207,AK1207+AJ1211),AJ1211)</f>
        <v>0</v>
      </c>
      <c r="AL1211" s="67">
        <f t="shared" ref="AL1211" si="22889">IF(AL1206&gt;0,IF(AL1209=1,AL1207,AL1207+AK1211),AK1211)</f>
        <v>0</v>
      </c>
      <c r="AM1211" s="67">
        <f t="shared" ref="AM1211" si="22890">IF(AM1206&gt;0,IF(AM1209=1,AM1207,AM1207+AL1211),AL1211)</f>
        <v>0</v>
      </c>
      <c r="AN1211" s="67">
        <f t="shared" ref="AN1211" si="22891">IF(AN1206&gt;0,IF(AN1209=1,AN1207,AN1207+AM1211),AM1211)</f>
        <v>0</v>
      </c>
      <c r="AO1211" s="67">
        <f t="shared" ref="AO1211" si="22892">IF(AO1206&gt;0,IF(AO1209=1,AO1207,AO1207+AN1211),AN1211)</f>
        <v>0</v>
      </c>
      <c r="AP1211" s="67">
        <f t="shared" ref="AP1211" si="22893">IF(AP1206&gt;0,IF(AP1209=1,AP1207,AP1207+AO1211),AO1211)</f>
        <v>0</v>
      </c>
      <c r="AQ1211" s="67">
        <f t="shared" ref="AQ1211" si="22894">IF(AQ1206&gt;0,IF(AQ1209=1,AQ1207,AQ1207+AP1211),AP1211)</f>
        <v>0</v>
      </c>
      <c r="AR1211" s="67">
        <f t="shared" ref="AR1211" si="22895">IF(AR1206&gt;0,IF(AR1209=1,AR1207,AR1207+AQ1211),AQ1211)</f>
        <v>0</v>
      </c>
      <c r="AS1211" s="67">
        <f t="shared" ref="AS1211" si="22896">IF(AS1206&gt;0,IF(AS1209=1,AS1207,AS1207+AR1211),AR1211)</f>
        <v>0</v>
      </c>
      <c r="AT1211" s="67">
        <f t="shared" ref="AT1211" si="22897">IF(AT1206&gt;0,IF(AT1209=1,AT1207,AT1207+AS1211),AS1211)</f>
        <v>0</v>
      </c>
      <c r="AU1211" s="67">
        <f t="shared" ref="AU1211" si="22898">IF(AU1206&gt;0,IF(AU1209=1,AU1207,AU1207+AT1211),AT1211)</f>
        <v>0</v>
      </c>
      <c r="AV1211" s="67">
        <f t="shared" ref="AV1211" si="22899">IF(AV1206&gt;0,IF(AV1209=1,AV1207,AV1207+AU1211),AU1211)</f>
        <v>0</v>
      </c>
      <c r="AW1211" s="67">
        <f t="shared" ref="AW1211" si="22900">IF(AW1206&gt;0,IF(AW1209=1,AW1207,AW1207+AV1211),AV1211)</f>
        <v>0</v>
      </c>
      <c r="AX1211" s="67">
        <f t="shared" ref="AX1211" si="22901">IF(AX1206&gt;0,IF(AX1209=1,AX1207,AX1207+AW1211),AW1211)</f>
        <v>0</v>
      </c>
      <c r="AY1211" s="67">
        <f t="shared" ref="AY1211" si="22902">IF(AY1206&gt;0,IF(AY1209=1,AY1207,AY1207+AX1211),AX1211)</f>
        <v>0</v>
      </c>
      <c r="AZ1211" s="67">
        <f t="shared" ref="AZ1211" si="22903">IF(AZ1206&gt;0,IF(AZ1209=1,AZ1207,AZ1207+AY1211),AY1211)</f>
        <v>0</v>
      </c>
      <c r="BA1211" s="67">
        <f t="shared" ref="BA1211" si="22904">IF(BA1206&gt;0,IF(BA1209=1,BA1207,BA1207+AZ1211),AZ1211)</f>
        <v>0</v>
      </c>
      <c r="BB1211" s="67">
        <f t="shared" ref="BB1211" si="22905">IF(BB1206&gt;0,IF(BB1209=1,BB1207,BB1207+BA1211),BA1211)</f>
        <v>0</v>
      </c>
      <c r="BC1211" s="67">
        <f t="shared" ref="BC1211" si="22906">IF(BC1206&gt;0,IF(BC1209=1,BC1207,BC1207+BB1211),BB1211)</f>
        <v>0</v>
      </c>
      <c r="BD1211" s="67">
        <f t="shared" ref="BD1211" si="22907">IF(BD1206&gt;0,IF(BD1209=1,BD1207,BD1207+BC1211),BC1211)</f>
        <v>0</v>
      </c>
      <c r="BE1211" s="67">
        <f t="shared" ref="BE1211" si="22908">IF(BE1206&gt;0,IF(BE1209=1,BE1207,BE1207+BD1211),BD1211)</f>
        <v>0</v>
      </c>
      <c r="BF1211" s="67">
        <f t="shared" ref="BF1211" si="22909">IF(BF1206&gt;0,IF(BF1209=1,BF1207,BF1207+BE1211),BE1211)</f>
        <v>0</v>
      </c>
      <c r="BG1211" s="67">
        <f t="shared" ref="BG1211" si="22910">IF(BG1206&gt;0,IF(BG1209=1,BG1207,BG1207+BF1211),BF1211)</f>
        <v>0</v>
      </c>
      <c r="BH1211" s="67">
        <f t="shared" ref="BH1211" si="22911">IF(BH1206&gt;0,IF(BH1209=1,BH1207,BH1207+BG1211),BG1211)</f>
        <v>0</v>
      </c>
      <c r="BI1211" s="67">
        <f t="shared" ref="BI1211" si="22912">IF(BI1206&gt;0,IF(BI1209=1,BI1207,BI1207+BH1211),BH1211)</f>
        <v>0</v>
      </c>
      <c r="BJ1211" s="67">
        <f t="shared" ref="BJ1211" si="22913">IF(BJ1206&gt;0,IF(BJ1209=1,BJ1207,BJ1207+BI1211),BI1211)</f>
        <v>0</v>
      </c>
      <c r="BK1211" s="67">
        <f t="shared" ref="BK1211" si="22914">IF(BK1206&gt;0,IF(BK1209=1,BK1207,BK1207+BJ1211),BJ1211)</f>
        <v>0</v>
      </c>
      <c r="BL1211" s="67">
        <f t="shared" ref="BL1211" si="22915">IF(BL1206&gt;0,IF(BL1209=1,BL1207,BL1207+BK1211),BK1211)</f>
        <v>0</v>
      </c>
      <c r="BM1211" s="67">
        <f t="shared" ref="BM1211" si="22916">IF(BM1206&gt;0,IF(BM1209=1,BM1207,BM1207+BL1211),BL1211)</f>
        <v>0</v>
      </c>
      <c r="BN1211" s="362"/>
      <c r="BO1211" s="364"/>
      <c r="BP1211" s="366"/>
      <c r="BQ1211" s="366"/>
      <c r="BR1211" s="106"/>
      <c r="BS1211" s="106"/>
      <c r="BT1211" s="106"/>
      <c r="BU1211" s="106"/>
      <c r="BV1211" s="106"/>
      <c r="BW1211" s="106"/>
      <c r="BX1211" s="106"/>
      <c r="BY1211" s="106"/>
      <c r="BZ1211" s="106"/>
      <c r="CA1211" s="106"/>
      <c r="CB1211" s="106"/>
      <c r="CC1211" s="106"/>
      <c r="CD1211" s="106"/>
      <c r="CE1211" s="106"/>
      <c r="CF1211" s="106"/>
      <c r="CG1211" s="106"/>
    </row>
    <row r="1212" spans="1:85" s="245" customFormat="1" ht="41.5" hidden="1" customHeight="1" x14ac:dyDescent="0.35">
      <c r="A1212" s="243"/>
      <c r="B1212" s="128"/>
      <c r="C1212" s="80"/>
      <c r="D1212" s="80"/>
      <c r="E1212" s="80"/>
      <c r="F1212" s="80"/>
      <c r="G1212" s="80"/>
      <c r="H1212" s="80"/>
      <c r="I1212" s="80"/>
      <c r="J1212" s="80"/>
      <c r="K1212" s="80"/>
      <c r="L1212" s="80"/>
      <c r="M1212" s="64"/>
      <c r="N1212" s="7"/>
      <c r="O1212" s="192"/>
      <c r="P1212" s="106"/>
      <c r="Q1212" s="65" t="s">
        <v>162</v>
      </c>
      <c r="R1212" s="67">
        <f>R1214</f>
        <v>0</v>
      </c>
      <c r="S1212" s="67">
        <f t="shared" ref="S1212" si="22917">IF(S1209=1,S1214,S1214+R1212)</f>
        <v>0</v>
      </c>
      <c r="T1212" s="67">
        <f t="shared" ref="T1212" si="22918">IF(T1209=1,T1214,T1214+S1212)</f>
        <v>0</v>
      </c>
      <c r="U1212" s="67">
        <f t="shared" ref="U1212" si="22919">IF(U1209=1,U1214,U1214+T1212)</f>
        <v>0</v>
      </c>
      <c r="V1212" s="67">
        <f t="shared" ref="V1212" si="22920">IF(V1209=1,V1214,V1214+U1212)</f>
        <v>0</v>
      </c>
      <c r="W1212" s="67">
        <f t="shared" ref="W1212" si="22921">IF(W1209=1,W1214,W1214+V1212)</f>
        <v>0</v>
      </c>
      <c r="X1212" s="67">
        <f t="shared" ref="X1212" si="22922">IF(X1209=1,X1214,X1214+W1212)</f>
        <v>0</v>
      </c>
      <c r="Y1212" s="67">
        <f t="shared" ref="Y1212" si="22923">IF(Y1209=1,Y1214,Y1214+X1212)</f>
        <v>0</v>
      </c>
      <c r="Z1212" s="67">
        <f t="shared" ref="Z1212" si="22924">IF(Z1209=1,Z1214,Z1214+Y1212)</f>
        <v>0</v>
      </c>
      <c r="AA1212" s="67">
        <f t="shared" ref="AA1212" si="22925">IF(AA1209=1,AA1214,AA1214+Z1212)</f>
        <v>0</v>
      </c>
      <c r="AB1212" s="67">
        <f t="shared" ref="AB1212" si="22926">IF(AB1209=1,AB1214,AB1214+AA1212)</f>
        <v>0</v>
      </c>
      <c r="AC1212" s="67">
        <f t="shared" ref="AC1212" si="22927">IF(AC1209=1,AC1214,AC1214+AB1212)</f>
        <v>0</v>
      </c>
      <c r="AD1212" s="67">
        <f t="shared" ref="AD1212" si="22928">IF(AD1209=1,AD1214,AD1214+AC1212)</f>
        <v>0</v>
      </c>
      <c r="AE1212" s="67">
        <f t="shared" ref="AE1212" si="22929">IF(AE1209=1,AE1214,AE1214+AD1212)</f>
        <v>0</v>
      </c>
      <c r="AF1212" s="67">
        <f t="shared" ref="AF1212" si="22930">IF(AF1209=1,AF1214,AF1214+AE1212)</f>
        <v>0</v>
      </c>
      <c r="AG1212" s="67">
        <f t="shared" ref="AG1212" si="22931">IF(AG1209=1,AG1214,AG1214+AF1212)</f>
        <v>0</v>
      </c>
      <c r="AH1212" s="67">
        <f t="shared" ref="AH1212" si="22932">IF(AH1209=1,AH1214,AH1214+AG1212)</f>
        <v>0</v>
      </c>
      <c r="AI1212" s="67">
        <f t="shared" ref="AI1212" si="22933">IF(AI1209=1,AI1214,AI1214+AH1212)</f>
        <v>0</v>
      </c>
      <c r="AJ1212" s="67">
        <f t="shared" ref="AJ1212" si="22934">IF(AJ1209=1,AJ1214,AJ1214+AI1212)</f>
        <v>0</v>
      </c>
      <c r="AK1212" s="67">
        <f t="shared" ref="AK1212" si="22935">IF(AK1209=1,AK1214,AK1214+AJ1212)</f>
        <v>0</v>
      </c>
      <c r="AL1212" s="67">
        <f t="shared" ref="AL1212" si="22936">IF(AL1209=1,AL1214,AL1214+AK1212)</f>
        <v>0</v>
      </c>
      <c r="AM1212" s="67">
        <f t="shared" ref="AM1212" si="22937">IF(AM1209=1,AM1214,AM1214+AL1212)</f>
        <v>0</v>
      </c>
      <c r="AN1212" s="67">
        <f t="shared" ref="AN1212" si="22938">IF(AN1209=1,AN1214,AN1214+AM1212)</f>
        <v>0</v>
      </c>
      <c r="AO1212" s="67">
        <f t="shared" ref="AO1212" si="22939">IF(AO1209=1,AO1214,AO1214+AN1212)</f>
        <v>0</v>
      </c>
      <c r="AP1212" s="67">
        <f t="shared" ref="AP1212" si="22940">IF(AP1209=1,AP1214,AP1214+AO1212)</f>
        <v>0</v>
      </c>
      <c r="AQ1212" s="67">
        <f t="shared" ref="AQ1212" si="22941">IF(AQ1209=1,AQ1214,AQ1214+AP1212)</f>
        <v>0</v>
      </c>
      <c r="AR1212" s="67">
        <f t="shared" ref="AR1212" si="22942">IF(AR1209=1,AR1214,AR1214+AQ1212)</f>
        <v>0</v>
      </c>
      <c r="AS1212" s="67">
        <f t="shared" ref="AS1212" si="22943">IF(AS1209=1,AS1214,AS1214+AR1212)</f>
        <v>0</v>
      </c>
      <c r="AT1212" s="67">
        <f t="shared" ref="AT1212" si="22944">IF(AT1209=1,AT1214,AT1214+AS1212)</f>
        <v>0</v>
      </c>
      <c r="AU1212" s="67">
        <f t="shared" ref="AU1212" si="22945">IF(AU1209=1,AU1214,AU1214+AT1212)</f>
        <v>0</v>
      </c>
      <c r="AV1212" s="67">
        <f t="shared" ref="AV1212" si="22946">IF(AV1209=1,AV1214,AV1214+AU1212)</f>
        <v>0</v>
      </c>
      <c r="AW1212" s="67">
        <f t="shared" ref="AW1212" si="22947">IF(AW1209=1,AW1214,AW1214+AV1212)</f>
        <v>0</v>
      </c>
      <c r="AX1212" s="67">
        <f t="shared" ref="AX1212" si="22948">IF(AX1209=1,AX1214,AX1214+AW1212)</f>
        <v>0</v>
      </c>
      <c r="AY1212" s="67">
        <f t="shared" ref="AY1212" si="22949">IF(AY1209=1,AY1214,AY1214+AX1212)</f>
        <v>0</v>
      </c>
      <c r="AZ1212" s="67">
        <f t="shared" ref="AZ1212" si="22950">IF(AZ1209=1,AZ1214,AZ1214+AY1212)</f>
        <v>0</v>
      </c>
      <c r="BA1212" s="67">
        <f t="shared" ref="BA1212" si="22951">IF(BA1209=1,BA1214,BA1214+AZ1212)</f>
        <v>0</v>
      </c>
      <c r="BB1212" s="67">
        <f t="shared" ref="BB1212" si="22952">IF(BB1209=1,BB1214,BB1214+BA1212)</f>
        <v>0</v>
      </c>
      <c r="BC1212" s="67">
        <f t="shared" ref="BC1212" si="22953">IF(BC1209=1,BC1214,BC1214+BB1212)</f>
        <v>0</v>
      </c>
      <c r="BD1212" s="67">
        <f t="shared" ref="BD1212" si="22954">IF(BD1209=1,BD1214,BD1214+BC1212)</f>
        <v>0</v>
      </c>
      <c r="BE1212" s="67">
        <f t="shared" ref="BE1212" si="22955">IF(BE1209=1,BE1214,BE1214+BD1212)</f>
        <v>0</v>
      </c>
      <c r="BF1212" s="67">
        <f t="shared" ref="BF1212" si="22956">IF(BF1209=1,BF1214,BF1214+BE1212)</f>
        <v>0</v>
      </c>
      <c r="BG1212" s="67">
        <f t="shared" ref="BG1212" si="22957">IF(BG1209=1,BG1214,BG1214+BF1212)</f>
        <v>0</v>
      </c>
      <c r="BH1212" s="67">
        <f t="shared" ref="BH1212" si="22958">IF(BH1209=1,BH1214,BH1214+BG1212)</f>
        <v>0</v>
      </c>
      <c r="BI1212" s="67">
        <f t="shared" ref="BI1212" si="22959">IF(BI1209=1,BI1214,BI1214+BH1212)</f>
        <v>0</v>
      </c>
      <c r="BJ1212" s="67">
        <f t="shared" ref="BJ1212" si="22960">IF(BJ1209=1,BJ1214,BJ1214+BI1212)</f>
        <v>0</v>
      </c>
      <c r="BK1212" s="67">
        <f t="shared" ref="BK1212" si="22961">IF(BK1209=1,BK1214,BK1214+BJ1212)</f>
        <v>0</v>
      </c>
      <c r="BL1212" s="67">
        <f t="shared" ref="BL1212" si="22962">IF(BL1209=1,BL1214,BL1214+BK1212)</f>
        <v>0</v>
      </c>
      <c r="BM1212" s="67">
        <f t="shared" ref="BM1212" si="22963">IF(BM1209=1,BM1214,BM1214+BL1212)</f>
        <v>0</v>
      </c>
      <c r="BN1212" s="362"/>
      <c r="BO1212" s="364"/>
      <c r="BP1212" s="366"/>
      <c r="BQ1212" s="366"/>
      <c r="BR1212" s="106"/>
      <c r="BS1212" s="106"/>
      <c r="BT1212" s="106"/>
      <c r="BU1212" s="106"/>
      <c r="BV1212" s="106"/>
      <c r="BW1212" s="106"/>
      <c r="BX1212" s="106"/>
      <c r="BY1212" s="106"/>
      <c r="BZ1212" s="106"/>
      <c r="CA1212" s="106"/>
      <c r="CB1212" s="106"/>
      <c r="CC1212" s="106"/>
      <c r="CD1212" s="106"/>
      <c r="CE1212" s="106"/>
      <c r="CF1212" s="106"/>
      <c r="CG1212" s="106"/>
    </row>
    <row r="1213" spans="1:85" s="245" customFormat="1" ht="29" x14ac:dyDescent="0.35">
      <c r="A1213" s="243"/>
      <c r="B1213" s="128"/>
      <c r="C1213" s="80"/>
      <c r="D1213" s="80"/>
      <c r="E1213" s="80"/>
      <c r="F1213" s="80"/>
      <c r="G1213" s="80"/>
      <c r="H1213" s="80"/>
      <c r="I1213" s="80"/>
      <c r="J1213" s="80"/>
      <c r="K1213" s="80"/>
      <c r="L1213" s="80"/>
      <c r="M1213" s="64"/>
      <c r="N1213" s="7"/>
      <c r="O1213" s="192"/>
      <c r="P1213" s="106"/>
      <c r="Q1213" s="63" t="s">
        <v>160</v>
      </c>
      <c r="R1213" s="68">
        <f t="shared" ref="R1213:BM1213" si="22964">1720/12*R1206</f>
        <v>0</v>
      </c>
      <c r="S1213" s="68">
        <f t="shared" si="22964"/>
        <v>0</v>
      </c>
      <c r="T1213" s="68">
        <f t="shared" si="22964"/>
        <v>0</v>
      </c>
      <c r="U1213" s="68">
        <f t="shared" si="22964"/>
        <v>0</v>
      </c>
      <c r="V1213" s="68">
        <f t="shared" si="22964"/>
        <v>0</v>
      </c>
      <c r="W1213" s="68">
        <f t="shared" si="22964"/>
        <v>0</v>
      </c>
      <c r="X1213" s="68">
        <f t="shared" si="22964"/>
        <v>0</v>
      </c>
      <c r="Y1213" s="68">
        <f t="shared" si="22964"/>
        <v>0</v>
      </c>
      <c r="Z1213" s="68">
        <f t="shared" si="22964"/>
        <v>0</v>
      </c>
      <c r="AA1213" s="68">
        <f t="shared" si="22964"/>
        <v>0</v>
      </c>
      <c r="AB1213" s="68">
        <f t="shared" si="22964"/>
        <v>0</v>
      </c>
      <c r="AC1213" s="68">
        <f t="shared" si="22964"/>
        <v>0</v>
      </c>
      <c r="AD1213" s="68">
        <f t="shared" si="22964"/>
        <v>0</v>
      </c>
      <c r="AE1213" s="68">
        <f t="shared" si="22964"/>
        <v>0</v>
      </c>
      <c r="AF1213" s="68">
        <f t="shared" si="22964"/>
        <v>0</v>
      </c>
      <c r="AG1213" s="68">
        <f t="shared" si="22964"/>
        <v>0</v>
      </c>
      <c r="AH1213" s="68">
        <f t="shared" si="22964"/>
        <v>0</v>
      </c>
      <c r="AI1213" s="68">
        <f t="shared" si="22964"/>
        <v>0</v>
      </c>
      <c r="AJ1213" s="68">
        <f t="shared" si="22964"/>
        <v>0</v>
      </c>
      <c r="AK1213" s="68">
        <f t="shared" si="22964"/>
        <v>0</v>
      </c>
      <c r="AL1213" s="68">
        <f t="shared" si="22964"/>
        <v>0</v>
      </c>
      <c r="AM1213" s="68">
        <f t="shared" si="22964"/>
        <v>0</v>
      </c>
      <c r="AN1213" s="68">
        <f t="shared" si="22964"/>
        <v>0</v>
      </c>
      <c r="AO1213" s="68">
        <f t="shared" si="22964"/>
        <v>0</v>
      </c>
      <c r="AP1213" s="68">
        <f t="shared" si="22964"/>
        <v>0</v>
      </c>
      <c r="AQ1213" s="68">
        <f t="shared" si="22964"/>
        <v>0</v>
      </c>
      <c r="AR1213" s="68">
        <f t="shared" si="22964"/>
        <v>0</v>
      </c>
      <c r="AS1213" s="68">
        <f t="shared" si="22964"/>
        <v>0</v>
      </c>
      <c r="AT1213" s="68">
        <f t="shared" si="22964"/>
        <v>0</v>
      </c>
      <c r="AU1213" s="68">
        <f t="shared" si="22964"/>
        <v>0</v>
      </c>
      <c r="AV1213" s="68">
        <f t="shared" si="22964"/>
        <v>0</v>
      </c>
      <c r="AW1213" s="68">
        <f t="shared" si="22964"/>
        <v>0</v>
      </c>
      <c r="AX1213" s="68">
        <f t="shared" si="22964"/>
        <v>0</v>
      </c>
      <c r="AY1213" s="68">
        <f t="shared" si="22964"/>
        <v>0</v>
      </c>
      <c r="AZ1213" s="68">
        <f t="shared" si="22964"/>
        <v>0</v>
      </c>
      <c r="BA1213" s="68">
        <f t="shared" si="22964"/>
        <v>0</v>
      </c>
      <c r="BB1213" s="68">
        <f t="shared" si="22964"/>
        <v>0</v>
      </c>
      <c r="BC1213" s="68">
        <f t="shared" si="22964"/>
        <v>0</v>
      </c>
      <c r="BD1213" s="68">
        <f t="shared" si="22964"/>
        <v>0</v>
      </c>
      <c r="BE1213" s="68">
        <f t="shared" si="22964"/>
        <v>0</v>
      </c>
      <c r="BF1213" s="68">
        <f t="shared" si="22964"/>
        <v>0</v>
      </c>
      <c r="BG1213" s="68">
        <f t="shared" si="22964"/>
        <v>0</v>
      </c>
      <c r="BH1213" s="68">
        <f t="shared" si="22964"/>
        <v>0</v>
      </c>
      <c r="BI1213" s="68">
        <f t="shared" si="22964"/>
        <v>0</v>
      </c>
      <c r="BJ1213" s="68">
        <f t="shared" si="22964"/>
        <v>0</v>
      </c>
      <c r="BK1213" s="68">
        <f t="shared" si="22964"/>
        <v>0</v>
      </c>
      <c r="BL1213" s="68">
        <f t="shared" si="22964"/>
        <v>0</v>
      </c>
      <c r="BM1213" s="68">
        <f t="shared" si="22964"/>
        <v>0</v>
      </c>
      <c r="BN1213" s="362"/>
      <c r="BO1213" s="364"/>
      <c r="BP1213" s="366"/>
      <c r="BQ1213" s="366"/>
      <c r="BR1213" s="106"/>
      <c r="BS1213" s="106"/>
      <c r="BT1213" s="106"/>
      <c r="BU1213" s="106"/>
      <c r="BV1213" s="106"/>
      <c r="BW1213" s="106"/>
      <c r="BX1213" s="106"/>
      <c r="BY1213" s="106"/>
      <c r="BZ1213" s="106"/>
      <c r="CA1213" s="106"/>
      <c r="CB1213" s="106"/>
      <c r="CC1213" s="106"/>
      <c r="CD1213" s="106"/>
      <c r="CE1213" s="106"/>
      <c r="CF1213" s="106"/>
      <c r="CG1213" s="106"/>
    </row>
    <row r="1214" spans="1:85" s="245" customFormat="1" ht="29" x14ac:dyDescent="0.35">
      <c r="A1214" s="243"/>
      <c r="B1214" s="128"/>
      <c r="C1214" s="80"/>
      <c r="D1214" s="80"/>
      <c r="E1214" s="80"/>
      <c r="F1214" s="80"/>
      <c r="G1214" s="80"/>
      <c r="H1214" s="80"/>
      <c r="I1214" s="80"/>
      <c r="J1214" s="80"/>
      <c r="K1214" s="80"/>
      <c r="L1214" s="80"/>
      <c r="M1214" s="64"/>
      <c r="N1214" s="7"/>
      <c r="O1214" s="192"/>
      <c r="P1214" s="106"/>
      <c r="Q1214" s="63" t="s">
        <v>144</v>
      </c>
      <c r="R1214" s="68">
        <f>FLOOR(IF(OR(R1209=0,R1209=1),IF(R1207&gt;=R1213,R1213,R1207)+0.00000001,IF(R1211&gt;=R1210,R1210,R1211))+0.00000001,1)</f>
        <v>0</v>
      </c>
      <c r="S1214" s="68">
        <f t="shared" ref="S1214" si="22965">FLOOR(IF(OR(S1209=0,S1209=1),IF(S1213&gt;S1210,S1210,IF(S1207&gt;=S1213,S1213,S1207)+0.00000001),IF(S1211&gt;=S1210,S1210-R1212,S1211-R1212)+0.00000001),1)</f>
        <v>0</v>
      </c>
      <c r="T1214" s="68">
        <f t="shared" ref="T1214" si="22966">FLOOR(IF(OR(T1209=0,T1209=1),IF(T1213&gt;T1210,T1210,IF(T1207&gt;=T1213,T1213,T1207)+0.00000001),IF(T1211&gt;=T1210,T1210-S1212,T1211-S1212)+0.00000001),1)</f>
        <v>0</v>
      </c>
      <c r="U1214" s="68">
        <f t="shared" ref="U1214" si="22967">FLOOR(IF(OR(U1209=0,U1209=1),IF(U1213&gt;U1210,U1210,IF(U1207&gt;=U1213,U1213,U1207)+0.00000001),IF(U1211&gt;=U1210,U1210-T1212,U1211-T1212)+0.00000001),1)</f>
        <v>0</v>
      </c>
      <c r="V1214" s="68">
        <f t="shared" ref="V1214" si="22968">FLOOR(IF(OR(V1209=0,V1209=1),IF(V1213&gt;V1210,V1210,IF(V1207&gt;=V1213,V1213,V1207)+0.00000001),IF(V1211&gt;=V1210,V1210-U1212,V1211-U1212)+0.00000001),1)</f>
        <v>0</v>
      </c>
      <c r="W1214" s="68">
        <f t="shared" ref="W1214" si="22969">FLOOR(IF(OR(W1209=0,W1209=1),IF(W1213&gt;W1210,W1210,IF(W1207&gt;=W1213,W1213,W1207)+0.00000001),IF(W1211&gt;=W1210,W1210-V1212,W1211-V1212)+0.00000001),1)</f>
        <v>0</v>
      </c>
      <c r="X1214" s="68">
        <f t="shared" ref="X1214" si="22970">FLOOR(IF(OR(X1209=0,X1209=1),IF(X1213&gt;X1210,X1210,IF(X1207&gt;=X1213,X1213,X1207)+0.00000001),IF(X1211&gt;=X1210,X1210-W1212,X1211-W1212)+0.00000001),1)</f>
        <v>0</v>
      </c>
      <c r="Y1214" s="68">
        <f t="shared" ref="Y1214" si="22971">FLOOR(IF(OR(Y1209=0,Y1209=1),IF(Y1213&gt;Y1210,Y1210,IF(Y1207&gt;=Y1213,Y1213,Y1207)+0.00000001),IF(Y1211&gt;=Y1210,Y1210-X1212,Y1211-X1212)+0.00000001),1)</f>
        <v>0</v>
      </c>
      <c r="Z1214" s="68">
        <f t="shared" ref="Z1214" si="22972">FLOOR(IF(OR(Z1209=0,Z1209=1),IF(Z1213&gt;Z1210,Z1210,IF(Z1207&gt;=Z1213,Z1213,Z1207)+0.00000001),IF(Z1211&gt;=Z1210,Z1210-Y1212,Z1211-Y1212)+0.00000001),1)</f>
        <v>0</v>
      </c>
      <c r="AA1214" s="68">
        <f t="shared" ref="AA1214" si="22973">FLOOR(IF(OR(AA1209=0,AA1209=1),IF(AA1213&gt;AA1210,AA1210,IF(AA1207&gt;=AA1213,AA1213,AA1207)+0.00000001),IF(AA1211&gt;=AA1210,AA1210-Z1212,AA1211-Z1212)+0.00000001),1)</f>
        <v>0</v>
      </c>
      <c r="AB1214" s="68">
        <f t="shared" ref="AB1214" si="22974">FLOOR(IF(OR(AB1209=0,AB1209=1),IF(AB1213&gt;AB1210,AB1210,IF(AB1207&gt;=AB1213,AB1213,AB1207)+0.00000001),IF(AB1211&gt;=AB1210,AB1210-AA1212,AB1211-AA1212)+0.00000001),1)</f>
        <v>0</v>
      </c>
      <c r="AC1214" s="68">
        <f t="shared" ref="AC1214" si="22975">FLOOR(IF(OR(AC1209=0,AC1209=1),IF(AC1213&gt;AC1210,AC1210,IF(AC1207&gt;=AC1213,AC1213,AC1207)+0.00000001),IF(AC1211&gt;=AC1210,AC1210-AB1212,AC1211-AB1212)+0.00000001),1)</f>
        <v>0</v>
      </c>
      <c r="AD1214" s="68">
        <f t="shared" ref="AD1214" si="22976">FLOOR(IF(OR(AD1209=0,AD1209=1),IF(AD1213&gt;AD1210,AD1210,IF(AD1207&gt;=AD1213,AD1213,AD1207)+0.00000001),IF(AD1211&gt;=AD1210,AD1210-AC1212,AD1211-AC1212)+0.00000001),1)</f>
        <v>0</v>
      </c>
      <c r="AE1214" s="68">
        <f t="shared" ref="AE1214" si="22977">FLOOR(IF(OR(AE1209=0,AE1209=1),IF(AE1213&gt;AE1210,AE1210,IF(AE1207&gt;=AE1213,AE1213,AE1207)+0.00000001),IF(AE1211&gt;=AE1210,AE1210-AD1212,AE1211-AD1212)+0.00000001),1)</f>
        <v>0</v>
      </c>
      <c r="AF1214" s="68">
        <f t="shared" ref="AF1214" si="22978">FLOOR(IF(OR(AF1209=0,AF1209=1),IF(AF1213&gt;AF1210,AF1210,IF(AF1207&gt;=AF1213,AF1213,AF1207)+0.00000001),IF(AF1211&gt;=AF1210,AF1210-AE1212,AF1211-AE1212)+0.00000001),1)</f>
        <v>0</v>
      </c>
      <c r="AG1214" s="68">
        <f t="shared" ref="AG1214" si="22979">FLOOR(IF(OR(AG1209=0,AG1209=1),IF(AG1213&gt;AG1210,AG1210,IF(AG1207&gt;=AG1213,AG1213,AG1207)+0.00000001),IF(AG1211&gt;=AG1210,AG1210-AF1212,AG1211-AF1212)+0.00000001),1)</f>
        <v>0</v>
      </c>
      <c r="AH1214" s="68">
        <f t="shared" ref="AH1214" si="22980">FLOOR(IF(OR(AH1209=0,AH1209=1),IF(AH1213&gt;AH1210,AH1210,IF(AH1207&gt;=AH1213,AH1213,AH1207)+0.00000001),IF(AH1211&gt;=AH1210,AH1210-AG1212,AH1211-AG1212)+0.00000001),1)</f>
        <v>0</v>
      </c>
      <c r="AI1214" s="68">
        <f t="shared" ref="AI1214" si="22981">FLOOR(IF(OR(AI1209=0,AI1209=1),IF(AI1213&gt;AI1210,AI1210,IF(AI1207&gt;=AI1213,AI1213,AI1207)+0.00000001),IF(AI1211&gt;=AI1210,AI1210-AH1212,AI1211-AH1212)+0.00000001),1)</f>
        <v>0</v>
      </c>
      <c r="AJ1214" s="68">
        <f t="shared" ref="AJ1214" si="22982">FLOOR(IF(OR(AJ1209=0,AJ1209=1),IF(AJ1213&gt;AJ1210,AJ1210,IF(AJ1207&gt;=AJ1213,AJ1213,AJ1207)+0.00000001),IF(AJ1211&gt;=AJ1210,AJ1210-AI1212,AJ1211-AI1212)+0.00000001),1)</f>
        <v>0</v>
      </c>
      <c r="AK1214" s="68">
        <f t="shared" ref="AK1214" si="22983">FLOOR(IF(OR(AK1209=0,AK1209=1),IF(AK1213&gt;AK1210,AK1210,IF(AK1207&gt;=AK1213,AK1213,AK1207)+0.00000001),IF(AK1211&gt;=AK1210,AK1210-AJ1212,AK1211-AJ1212)+0.00000001),1)</f>
        <v>0</v>
      </c>
      <c r="AL1214" s="68">
        <f t="shared" ref="AL1214" si="22984">FLOOR(IF(OR(AL1209=0,AL1209=1),IF(AL1213&gt;AL1210,AL1210,IF(AL1207&gt;=AL1213,AL1213,AL1207)+0.00000001),IF(AL1211&gt;=AL1210,AL1210-AK1212,AL1211-AK1212)+0.00000001),1)</f>
        <v>0</v>
      </c>
      <c r="AM1214" s="68">
        <f t="shared" ref="AM1214" si="22985">FLOOR(IF(OR(AM1209=0,AM1209=1),IF(AM1213&gt;AM1210,AM1210,IF(AM1207&gt;=AM1213,AM1213,AM1207)+0.00000001),IF(AM1211&gt;=AM1210,AM1210-AL1212,AM1211-AL1212)+0.00000001),1)</f>
        <v>0</v>
      </c>
      <c r="AN1214" s="68">
        <f t="shared" ref="AN1214" si="22986">FLOOR(IF(OR(AN1209=0,AN1209=1),IF(AN1213&gt;AN1210,AN1210,IF(AN1207&gt;=AN1213,AN1213,AN1207)+0.00000001),IF(AN1211&gt;=AN1210,AN1210-AM1212,AN1211-AM1212)+0.00000001),1)</f>
        <v>0</v>
      </c>
      <c r="AO1214" s="68">
        <f t="shared" ref="AO1214" si="22987">FLOOR(IF(OR(AO1209=0,AO1209=1),IF(AO1213&gt;AO1210,AO1210,IF(AO1207&gt;=AO1213,AO1213,AO1207)+0.00000001),IF(AO1211&gt;=AO1210,AO1210-AN1212,AO1211-AN1212)+0.00000001),1)</f>
        <v>0</v>
      </c>
      <c r="AP1214" s="68">
        <f t="shared" ref="AP1214" si="22988">FLOOR(IF(OR(AP1209=0,AP1209=1),IF(AP1213&gt;AP1210,AP1210,IF(AP1207&gt;=AP1213,AP1213,AP1207)+0.00000001),IF(AP1211&gt;=AP1210,AP1210-AO1212,AP1211-AO1212)+0.00000001),1)</f>
        <v>0</v>
      </c>
      <c r="AQ1214" s="68">
        <f t="shared" ref="AQ1214" si="22989">FLOOR(IF(OR(AQ1209=0,AQ1209=1),IF(AQ1213&gt;AQ1210,AQ1210,IF(AQ1207&gt;=AQ1213,AQ1213,AQ1207)+0.00000001),IF(AQ1211&gt;=AQ1210,AQ1210-AP1212,AQ1211-AP1212)+0.00000001),1)</f>
        <v>0</v>
      </c>
      <c r="AR1214" s="68">
        <f t="shared" ref="AR1214" si="22990">FLOOR(IF(OR(AR1209=0,AR1209=1),IF(AR1213&gt;AR1210,AR1210,IF(AR1207&gt;=AR1213,AR1213,AR1207)+0.00000001),IF(AR1211&gt;=AR1210,AR1210-AQ1212,AR1211-AQ1212)+0.00000001),1)</f>
        <v>0</v>
      </c>
      <c r="AS1214" s="68">
        <f t="shared" ref="AS1214" si="22991">FLOOR(IF(OR(AS1209=0,AS1209=1),IF(AS1213&gt;AS1210,AS1210,IF(AS1207&gt;=AS1213,AS1213,AS1207)+0.00000001),IF(AS1211&gt;=AS1210,AS1210-AR1212,AS1211-AR1212)+0.00000001),1)</f>
        <v>0</v>
      </c>
      <c r="AT1214" s="68">
        <f t="shared" ref="AT1214" si="22992">FLOOR(IF(OR(AT1209=0,AT1209=1),IF(AT1213&gt;AT1210,AT1210,IF(AT1207&gt;=AT1213,AT1213,AT1207)+0.00000001),IF(AT1211&gt;=AT1210,AT1210-AS1212,AT1211-AS1212)+0.00000001),1)</f>
        <v>0</v>
      </c>
      <c r="AU1214" s="68">
        <f t="shared" ref="AU1214" si="22993">FLOOR(IF(OR(AU1209=0,AU1209=1),IF(AU1213&gt;AU1210,AU1210,IF(AU1207&gt;=AU1213,AU1213,AU1207)+0.00000001),IF(AU1211&gt;=AU1210,AU1210-AT1212,AU1211-AT1212)+0.00000001),1)</f>
        <v>0</v>
      </c>
      <c r="AV1214" s="68">
        <f t="shared" ref="AV1214" si="22994">FLOOR(IF(OR(AV1209=0,AV1209=1),IF(AV1213&gt;AV1210,AV1210,IF(AV1207&gt;=AV1213,AV1213,AV1207)+0.00000001),IF(AV1211&gt;=AV1210,AV1210-AU1212,AV1211-AU1212)+0.00000001),1)</f>
        <v>0</v>
      </c>
      <c r="AW1214" s="68">
        <f t="shared" ref="AW1214" si="22995">FLOOR(IF(OR(AW1209=0,AW1209=1),IF(AW1213&gt;AW1210,AW1210,IF(AW1207&gt;=AW1213,AW1213,AW1207)+0.00000001),IF(AW1211&gt;=AW1210,AW1210-AV1212,AW1211-AV1212)+0.00000001),1)</f>
        <v>0</v>
      </c>
      <c r="AX1214" s="68">
        <f t="shared" ref="AX1214" si="22996">FLOOR(IF(OR(AX1209=0,AX1209=1),IF(AX1213&gt;AX1210,AX1210,IF(AX1207&gt;=AX1213,AX1213,AX1207)+0.00000001),IF(AX1211&gt;=AX1210,AX1210-AW1212,AX1211-AW1212)+0.00000001),1)</f>
        <v>0</v>
      </c>
      <c r="AY1214" s="68">
        <f t="shared" ref="AY1214" si="22997">FLOOR(IF(OR(AY1209=0,AY1209=1),IF(AY1213&gt;AY1210,AY1210,IF(AY1207&gt;=AY1213,AY1213,AY1207)+0.00000001),IF(AY1211&gt;=AY1210,AY1210-AX1212,AY1211-AX1212)+0.00000001),1)</f>
        <v>0</v>
      </c>
      <c r="AZ1214" s="68">
        <f t="shared" ref="AZ1214" si="22998">FLOOR(IF(OR(AZ1209=0,AZ1209=1),IF(AZ1213&gt;AZ1210,AZ1210,IF(AZ1207&gt;=AZ1213,AZ1213,AZ1207)+0.00000001),IF(AZ1211&gt;=AZ1210,AZ1210-AY1212,AZ1211-AY1212)+0.00000001),1)</f>
        <v>0</v>
      </c>
      <c r="BA1214" s="68">
        <f t="shared" ref="BA1214" si="22999">FLOOR(IF(OR(BA1209=0,BA1209=1),IF(BA1213&gt;BA1210,BA1210,IF(BA1207&gt;=BA1213,BA1213,BA1207)+0.00000001),IF(BA1211&gt;=BA1210,BA1210-AZ1212,BA1211-AZ1212)+0.00000001),1)</f>
        <v>0</v>
      </c>
      <c r="BB1214" s="68">
        <f t="shared" ref="BB1214" si="23000">FLOOR(IF(OR(BB1209=0,BB1209=1),IF(BB1213&gt;BB1210,BB1210,IF(BB1207&gt;=BB1213,BB1213,BB1207)+0.00000001),IF(BB1211&gt;=BB1210,BB1210-BA1212,BB1211-BA1212)+0.00000001),1)</f>
        <v>0</v>
      </c>
      <c r="BC1214" s="68">
        <f t="shared" ref="BC1214" si="23001">FLOOR(IF(OR(BC1209=0,BC1209=1),IF(BC1213&gt;BC1210,BC1210,IF(BC1207&gt;=BC1213,BC1213,BC1207)+0.00000001),IF(BC1211&gt;=BC1210,BC1210-BB1212,BC1211-BB1212)+0.00000001),1)</f>
        <v>0</v>
      </c>
      <c r="BD1214" s="68">
        <f t="shared" ref="BD1214" si="23002">FLOOR(IF(OR(BD1209=0,BD1209=1),IF(BD1213&gt;BD1210,BD1210,IF(BD1207&gt;=BD1213,BD1213,BD1207)+0.00000001),IF(BD1211&gt;=BD1210,BD1210-BC1212,BD1211-BC1212)+0.00000001),1)</f>
        <v>0</v>
      </c>
      <c r="BE1214" s="68">
        <f t="shared" ref="BE1214" si="23003">FLOOR(IF(OR(BE1209=0,BE1209=1),IF(BE1213&gt;BE1210,BE1210,IF(BE1207&gt;=BE1213,BE1213,BE1207)+0.00000001),IF(BE1211&gt;=BE1210,BE1210-BD1212,BE1211-BD1212)+0.00000001),1)</f>
        <v>0</v>
      </c>
      <c r="BF1214" s="68">
        <f t="shared" ref="BF1214" si="23004">FLOOR(IF(OR(BF1209=0,BF1209=1),IF(BF1213&gt;BF1210,BF1210,IF(BF1207&gt;=BF1213,BF1213,BF1207)+0.00000001),IF(BF1211&gt;=BF1210,BF1210-BE1212,BF1211-BE1212)+0.00000001),1)</f>
        <v>0</v>
      </c>
      <c r="BG1214" s="68">
        <f t="shared" ref="BG1214" si="23005">FLOOR(IF(OR(BG1209=0,BG1209=1),IF(BG1213&gt;BG1210,BG1210,IF(BG1207&gt;=BG1213,BG1213,BG1207)+0.00000001),IF(BG1211&gt;=BG1210,BG1210-BF1212,BG1211-BF1212)+0.00000001),1)</f>
        <v>0</v>
      </c>
      <c r="BH1214" s="68">
        <f t="shared" ref="BH1214" si="23006">FLOOR(IF(OR(BH1209=0,BH1209=1),IF(BH1213&gt;BH1210,BH1210,IF(BH1207&gt;=BH1213,BH1213,BH1207)+0.00000001),IF(BH1211&gt;=BH1210,BH1210-BG1212,BH1211-BG1212)+0.00000001),1)</f>
        <v>0</v>
      </c>
      <c r="BI1214" s="68">
        <f t="shared" ref="BI1214" si="23007">FLOOR(IF(OR(BI1209=0,BI1209=1),IF(BI1213&gt;BI1210,BI1210,IF(BI1207&gt;=BI1213,BI1213,BI1207)+0.00000001),IF(BI1211&gt;=BI1210,BI1210-BH1212,BI1211-BH1212)+0.00000001),1)</f>
        <v>0</v>
      </c>
      <c r="BJ1214" s="68">
        <f t="shared" ref="BJ1214" si="23008">FLOOR(IF(OR(BJ1209=0,BJ1209=1),IF(BJ1213&gt;BJ1210,BJ1210,IF(BJ1207&gt;=BJ1213,BJ1213,BJ1207)+0.00000001),IF(BJ1211&gt;=BJ1210,BJ1210-BI1212,BJ1211-BI1212)+0.00000001),1)</f>
        <v>0</v>
      </c>
      <c r="BK1214" s="68">
        <f t="shared" ref="BK1214" si="23009">FLOOR(IF(OR(BK1209=0,BK1209=1),IF(BK1213&gt;BK1210,BK1210,IF(BK1207&gt;=BK1213,BK1213,BK1207)+0.00000001),IF(BK1211&gt;=BK1210,BK1210-BJ1212,BK1211-BJ1212)+0.00000001),1)</f>
        <v>0</v>
      </c>
      <c r="BL1214" s="68">
        <f t="shared" ref="BL1214" si="23010">FLOOR(IF(OR(BL1209=0,BL1209=1),IF(BL1213&gt;BL1210,BL1210,IF(BL1207&gt;=BL1213,BL1213,BL1207)+0.00000001),IF(BL1211&gt;=BL1210,BL1210-BK1212,BL1211-BK1212)+0.00000001),1)</f>
        <v>0</v>
      </c>
      <c r="BM1214" s="68">
        <f t="shared" ref="BM1214" si="23011">FLOOR(IF(OR(BM1209=0,BM1209=1),IF(BM1213&gt;BM1210,BM1210,IF(BM1207&gt;=BM1213,BM1213,BM1207)+0.00000001),IF(BM1211&gt;=BM1210,BM1210-BL1212,BM1211-BL1212)+0.00000001),1)</f>
        <v>0</v>
      </c>
      <c r="BN1214" s="362"/>
      <c r="BO1214" s="364"/>
      <c r="BP1214" s="366"/>
      <c r="BQ1214" s="366"/>
      <c r="BR1214" s="106"/>
      <c r="BS1214" s="106"/>
      <c r="BT1214" s="106"/>
      <c r="BU1214" s="106"/>
      <c r="BV1214" s="106"/>
      <c r="BW1214" s="106"/>
      <c r="BX1214" s="106"/>
      <c r="BY1214" s="106"/>
      <c r="BZ1214" s="106"/>
      <c r="CA1214" s="106"/>
      <c r="CB1214" s="106"/>
      <c r="CC1214" s="106"/>
      <c r="CD1214" s="106"/>
      <c r="CE1214" s="106"/>
      <c r="CF1214" s="106"/>
      <c r="CG1214" s="106"/>
    </row>
    <row r="1215" spans="1:85" s="245" customFormat="1" ht="25.4" customHeight="1" thickBot="1" x14ac:dyDescent="0.4">
      <c r="A1215" s="243"/>
      <c r="B1215" s="129"/>
      <c r="C1215" s="69"/>
      <c r="D1215" s="69"/>
      <c r="E1215" s="69"/>
      <c r="F1215" s="69"/>
      <c r="G1215" s="69"/>
      <c r="H1215" s="69"/>
      <c r="I1215" s="69"/>
      <c r="J1215" s="69"/>
      <c r="K1215" s="69"/>
      <c r="L1215" s="69"/>
      <c r="M1215" s="70"/>
      <c r="N1215" s="7"/>
      <c r="O1215" s="193"/>
      <c r="P1215" s="106"/>
      <c r="Q1215" s="216" t="s">
        <v>145</v>
      </c>
      <c r="R1215" s="72">
        <f>IF($J1206="Ano",R1214*'Podpůrná data'!$B$5,R1214*'Podpůrná data'!$B$3)</f>
        <v>0</v>
      </c>
      <c r="S1215" s="72">
        <f>IF($J1206="Ano",S1214*'Podpůrná data'!$B$5,S1214*'Podpůrná data'!$B$3)</f>
        <v>0</v>
      </c>
      <c r="T1215" s="72">
        <f>IF($J1206="Ano",T1214*'Podpůrná data'!$B$5,T1214*'Podpůrná data'!$B$3)</f>
        <v>0</v>
      </c>
      <c r="U1215" s="72">
        <f>IF($J1206="Ano",U1214*'Podpůrná data'!$B$5,U1214*'Podpůrná data'!$B$3)</f>
        <v>0</v>
      </c>
      <c r="V1215" s="72">
        <f>IF($J1206="Ano",V1214*'Podpůrná data'!$B$5,V1214*'Podpůrná data'!$B$3)</f>
        <v>0</v>
      </c>
      <c r="W1215" s="72">
        <f>IF($J1206="Ano",W1214*'Podpůrná data'!$B$5,W1214*'Podpůrná data'!$B$3)</f>
        <v>0</v>
      </c>
      <c r="X1215" s="72">
        <f>IF($J1206="Ano",X1214*'Podpůrná data'!$B$5,X1214*'Podpůrná data'!$B$3)</f>
        <v>0</v>
      </c>
      <c r="Y1215" s="72">
        <f>IF($J1206="Ano",Y1214*'Podpůrná data'!$B$5,Y1214*'Podpůrná data'!$B$3)</f>
        <v>0</v>
      </c>
      <c r="Z1215" s="72">
        <f>IF($J1206="Ano",Z1214*'Podpůrná data'!$B$5,Z1214*'Podpůrná data'!$B$3)</f>
        <v>0</v>
      </c>
      <c r="AA1215" s="72">
        <f>IF($J1206="Ano",AA1214*'Podpůrná data'!$B$5,AA1214*'Podpůrná data'!$B$3)</f>
        <v>0</v>
      </c>
      <c r="AB1215" s="72">
        <f>IF($J1206="Ano",AB1214*'Podpůrná data'!$B$5,AB1214*'Podpůrná data'!$B$3)</f>
        <v>0</v>
      </c>
      <c r="AC1215" s="72">
        <f>IF($J1206="Ano",AC1214*'Podpůrná data'!$B$5,AC1214*'Podpůrná data'!$B$3)</f>
        <v>0</v>
      </c>
      <c r="AD1215" s="72">
        <f>IF($J1206="Ano",AD1214*'Podpůrná data'!$B$5,AD1214*'Podpůrná data'!$B$3)</f>
        <v>0</v>
      </c>
      <c r="AE1215" s="72">
        <f>IF($J1206="Ano",AE1214*'Podpůrná data'!$B$5,AE1214*'Podpůrná data'!$B$3)</f>
        <v>0</v>
      </c>
      <c r="AF1215" s="72">
        <f>IF($J1206="Ano",AF1214*'Podpůrná data'!$B$5,AF1214*'Podpůrná data'!$B$3)</f>
        <v>0</v>
      </c>
      <c r="AG1215" s="72">
        <f>IF($J1206="Ano",AG1214*'Podpůrná data'!$B$5,AG1214*'Podpůrná data'!$B$3)</f>
        <v>0</v>
      </c>
      <c r="AH1215" s="72">
        <f>IF($J1206="Ano",AH1214*'Podpůrná data'!$B$5,AH1214*'Podpůrná data'!$B$3)</f>
        <v>0</v>
      </c>
      <c r="AI1215" s="72">
        <f>IF($J1206="Ano",AI1214*'Podpůrná data'!$B$5,AI1214*'Podpůrná data'!$B$3)</f>
        <v>0</v>
      </c>
      <c r="AJ1215" s="72">
        <f>IF($J1206="Ano",AJ1214*'Podpůrná data'!$B$5,AJ1214*'Podpůrná data'!$B$3)</f>
        <v>0</v>
      </c>
      <c r="AK1215" s="72">
        <f>IF($J1206="Ano",AK1214*'Podpůrná data'!$B$5,AK1214*'Podpůrná data'!$B$3)</f>
        <v>0</v>
      </c>
      <c r="AL1215" s="72">
        <f>IF($J1206="Ano",AL1214*'Podpůrná data'!$B$5,AL1214*'Podpůrná data'!$B$3)</f>
        <v>0</v>
      </c>
      <c r="AM1215" s="72">
        <f>IF($J1206="Ano",AM1214*'Podpůrná data'!$B$5,AM1214*'Podpůrná data'!$B$3)</f>
        <v>0</v>
      </c>
      <c r="AN1215" s="72">
        <f>IF($J1206="Ano",AN1214*'Podpůrná data'!$B$5,AN1214*'Podpůrná data'!$B$3)</f>
        <v>0</v>
      </c>
      <c r="AO1215" s="72">
        <f>IF($J1206="Ano",AO1214*'Podpůrná data'!$B$5,AO1214*'Podpůrná data'!$B$3)</f>
        <v>0</v>
      </c>
      <c r="AP1215" s="72">
        <f>IF($J1206="Ano",AP1214*'Podpůrná data'!$B$5,AP1214*'Podpůrná data'!$B$3)</f>
        <v>0</v>
      </c>
      <c r="AQ1215" s="72">
        <f>IF($J1206="Ano",AQ1214*'Podpůrná data'!$B$5,AQ1214*'Podpůrná data'!$B$3)</f>
        <v>0</v>
      </c>
      <c r="AR1215" s="72">
        <f>IF($J1206="Ano",AR1214*'Podpůrná data'!$B$5,AR1214*'Podpůrná data'!$B$3)</f>
        <v>0</v>
      </c>
      <c r="AS1215" s="72">
        <f>IF($J1206="Ano",AS1214*'Podpůrná data'!$B$5,AS1214*'Podpůrná data'!$B$3)</f>
        <v>0</v>
      </c>
      <c r="AT1215" s="72">
        <f>IF($J1206="Ano",AT1214*'Podpůrná data'!$B$5,AT1214*'Podpůrná data'!$B$3)</f>
        <v>0</v>
      </c>
      <c r="AU1215" s="72">
        <f>IF($J1206="Ano",AU1214*'Podpůrná data'!$B$5,AU1214*'Podpůrná data'!$B$3)</f>
        <v>0</v>
      </c>
      <c r="AV1215" s="72">
        <f>IF($J1206="Ano",AV1214*'Podpůrná data'!$B$5,AV1214*'Podpůrná data'!$B$3)</f>
        <v>0</v>
      </c>
      <c r="AW1215" s="72">
        <f>IF($J1206="Ano",AW1214*'Podpůrná data'!$B$5,AW1214*'Podpůrná data'!$B$3)</f>
        <v>0</v>
      </c>
      <c r="AX1215" s="72">
        <f>IF($J1206="Ano",AX1214*'Podpůrná data'!$B$5,AX1214*'Podpůrná data'!$B$3)</f>
        <v>0</v>
      </c>
      <c r="AY1215" s="72">
        <f>IF($J1206="Ano",AY1214*'Podpůrná data'!$B$5,AY1214*'Podpůrná data'!$B$3)</f>
        <v>0</v>
      </c>
      <c r="AZ1215" s="72">
        <f>IF($J1206="Ano",AZ1214*'Podpůrná data'!$B$5,AZ1214*'Podpůrná data'!$B$3)</f>
        <v>0</v>
      </c>
      <c r="BA1215" s="72">
        <f>IF($J1206="Ano",BA1214*'Podpůrná data'!$B$5,BA1214*'Podpůrná data'!$B$3)</f>
        <v>0</v>
      </c>
      <c r="BB1215" s="72">
        <f>IF($J1206="Ano",BB1214*'Podpůrná data'!$B$5,BB1214*'Podpůrná data'!$B$3)</f>
        <v>0</v>
      </c>
      <c r="BC1215" s="72">
        <f>IF($J1206="Ano",BC1214*'Podpůrná data'!$B$5,BC1214*'Podpůrná data'!$B$3)</f>
        <v>0</v>
      </c>
      <c r="BD1215" s="72">
        <f>IF($J1206="Ano",BD1214*'Podpůrná data'!$B$5,BD1214*'Podpůrná data'!$B$3)</f>
        <v>0</v>
      </c>
      <c r="BE1215" s="72">
        <f>IF($J1206="Ano",BE1214*'Podpůrná data'!$B$5,BE1214*'Podpůrná data'!$B$3)</f>
        <v>0</v>
      </c>
      <c r="BF1215" s="72">
        <f>IF($J1206="Ano",BF1214*'Podpůrná data'!$B$5,BF1214*'Podpůrná data'!$B$3)</f>
        <v>0</v>
      </c>
      <c r="BG1215" s="72">
        <f>IF($J1206="Ano",BG1214*'Podpůrná data'!$B$5,BG1214*'Podpůrná data'!$B$3)</f>
        <v>0</v>
      </c>
      <c r="BH1215" s="72">
        <f>IF($J1206="Ano",BH1214*'Podpůrná data'!$B$5,BH1214*'Podpůrná data'!$B$3)</f>
        <v>0</v>
      </c>
      <c r="BI1215" s="72">
        <f>IF($J1206="Ano",BI1214*'Podpůrná data'!$B$5,BI1214*'Podpůrná data'!$B$3)</f>
        <v>0</v>
      </c>
      <c r="BJ1215" s="72">
        <f>IF($J1206="Ano",BJ1214*'Podpůrná data'!$B$5,BJ1214*'Podpůrná data'!$B$3)</f>
        <v>0</v>
      </c>
      <c r="BK1215" s="72">
        <f>IF($J1206="Ano",BK1214*'Podpůrná data'!$B$5,BK1214*'Podpůrná data'!$B$3)</f>
        <v>0</v>
      </c>
      <c r="BL1215" s="72">
        <f>IF($J1206="Ano",BL1214*'Podpůrná data'!$B$5,BL1214*'Podpůrná data'!$B$3)</f>
        <v>0</v>
      </c>
      <c r="BM1215" s="72">
        <f>IF($J1206="Ano",BM1214*'Podpůrná data'!$B$5,BM1214*'Podpůrná data'!$B$3)</f>
        <v>0</v>
      </c>
      <c r="BN1215" s="363"/>
      <c r="BO1215" s="365"/>
      <c r="BP1215" s="367"/>
      <c r="BQ1215" s="367"/>
      <c r="BR1215" s="106"/>
      <c r="BS1215" s="178">
        <f>SUMIFS($R1215:$BM1215,$R1205:$BM1205,"1. ZoR")</f>
        <v>0</v>
      </c>
      <c r="BT1215" s="178">
        <f>SUMIFS($R1215:$BM1215,$R1205:$BM1205,"2. ZoR")</f>
        <v>0</v>
      </c>
      <c r="BU1215" s="178">
        <f>SUMIFS($R1215:$BM1215,$R1205:$BM1205,"3. ZoR")</f>
        <v>0</v>
      </c>
      <c r="BV1215" s="178">
        <f>SUMIFS($R1215:$BM1215,$R1205:$BM1205,"4. ZoR")</f>
        <v>0</v>
      </c>
      <c r="BW1215" s="178">
        <f>SUMIFS($R1215:$BM1215,$R1205:$BM1205,"5. ZoR")</f>
        <v>0</v>
      </c>
      <c r="BX1215" s="178">
        <f>SUMIFS($R1215:$BM1215,$R1205:$BM1205,"6. ZoR")</f>
        <v>0</v>
      </c>
      <c r="BY1215" s="178">
        <f>SUMIFS($R1215:$BM1215,$R1205:$BM1205,"7. ZoR")</f>
        <v>0</v>
      </c>
      <c r="BZ1215" s="178">
        <f>SUMIFS($R1215:$BM1215,$R1205:$BM1205,"8. ZoR")</f>
        <v>0</v>
      </c>
      <c r="CA1215" s="178">
        <f>SUMIFS($R1215:$BM1215,$R1205:$BM1205,"9. ZoR")</f>
        <v>0</v>
      </c>
      <c r="CB1215" s="178">
        <f>SUMIFS($R1215:$BM1215,$R1205:$BM1205,"10. ZoR")</f>
        <v>0</v>
      </c>
      <c r="CC1215" s="178">
        <f>SUMIFS($R1215:$BM1215,$R1205:$BM1205,"11. ZoR")</f>
        <v>0</v>
      </c>
      <c r="CD1215" s="178">
        <f>SUMIFS($R1215:$BM1215,$R1205:$BM1205,"12. ZoR")</f>
        <v>0</v>
      </c>
      <c r="CE1215" s="178">
        <f>SUMIFS($R1215:$BM1215,$R1205:$BM1205,"13. ZoR")</f>
        <v>0</v>
      </c>
      <c r="CF1215" s="178">
        <f>SUMIFS($R1215:$BM1215,$R1205:$BM1205,"14. ZoR")</f>
        <v>0</v>
      </c>
      <c r="CG1215" s="178">
        <f>SUMIFS($R1215:$BM1215,$R1205:$BM1205,"15. ZoR")</f>
        <v>0</v>
      </c>
    </row>
    <row r="1216" spans="1:85" ht="15" hidden="1" thickBot="1" x14ac:dyDescent="0.4">
      <c r="B1216" s="105"/>
      <c r="C1216" s="130"/>
      <c r="D1216" s="130"/>
      <c r="E1216" s="130"/>
      <c r="F1216" s="130"/>
      <c r="G1216" s="130"/>
      <c r="H1216" s="105"/>
      <c r="I1216" s="105"/>
      <c r="J1216" s="105"/>
      <c r="K1216" s="105"/>
      <c r="L1216" s="105"/>
      <c r="M1216" s="105"/>
      <c r="N1216" s="7"/>
      <c r="O1216" s="105"/>
      <c r="P1216" s="105"/>
      <c r="Q1216" s="105"/>
      <c r="R1216" s="105"/>
      <c r="S1216" s="105"/>
      <c r="T1216" s="7"/>
      <c r="U1216" s="105"/>
      <c r="V1216" s="105"/>
      <c r="W1216" s="105"/>
      <c r="X1216" s="105"/>
      <c r="Y1216" s="105"/>
      <c r="Z1216" s="105"/>
      <c r="AA1216" s="105"/>
      <c r="AB1216" s="105"/>
      <c r="AC1216" s="105"/>
      <c r="AD1216" s="105"/>
      <c r="AE1216" s="105"/>
      <c r="AF1216" s="105"/>
      <c r="AG1216" s="105"/>
      <c r="AH1216" s="105"/>
      <c r="AI1216" s="105"/>
      <c r="AJ1216" s="105"/>
      <c r="AK1216" s="105"/>
      <c r="AL1216" s="105"/>
      <c r="AM1216" s="105"/>
      <c r="AN1216" s="105"/>
      <c r="AO1216" s="105"/>
      <c r="AP1216" s="105"/>
      <c r="AQ1216" s="105"/>
      <c r="AR1216" s="105"/>
      <c r="AS1216" s="105"/>
      <c r="AT1216" s="105"/>
      <c r="AU1216" s="105"/>
      <c r="AV1216" s="105"/>
      <c r="AW1216" s="105"/>
      <c r="AX1216" s="105"/>
      <c r="AY1216" s="105"/>
      <c r="AZ1216" s="105"/>
      <c r="BA1216" s="105"/>
      <c r="BB1216" s="105"/>
      <c r="BC1216" s="105"/>
      <c r="BD1216" s="105"/>
      <c r="BE1216" s="105"/>
      <c r="BF1216" s="105"/>
      <c r="BG1216" s="105"/>
      <c r="BH1216" s="105"/>
      <c r="BI1216" s="105"/>
      <c r="BJ1216" s="105"/>
      <c r="BK1216" s="105"/>
      <c r="BL1216" s="105"/>
      <c r="BM1216" s="105"/>
      <c r="BN1216" s="105"/>
      <c r="BO1216" s="105"/>
      <c r="BP1216" s="105"/>
      <c r="BQ1216" s="105"/>
      <c r="BR1216" s="105"/>
      <c r="BS1216" s="105"/>
      <c r="BT1216" s="105"/>
      <c r="BU1216" s="105"/>
      <c r="BV1216" s="105"/>
      <c r="BW1216" s="105"/>
      <c r="BX1216" s="105"/>
      <c r="BY1216" s="105"/>
      <c r="BZ1216" s="105"/>
      <c r="CA1216" s="105"/>
      <c r="CB1216" s="105"/>
      <c r="CC1216" s="105"/>
      <c r="CD1216" s="105"/>
      <c r="CE1216" s="105"/>
      <c r="CF1216" s="105"/>
      <c r="CG1216" s="105"/>
    </row>
    <row r="1217" spans="1:85" s="245" customFormat="1" ht="69.650000000000006" customHeight="1" thickBot="1" x14ac:dyDescent="0.4">
      <c r="A1217" s="249"/>
      <c r="B1217" s="120"/>
      <c r="C1217" s="360" t="s">
        <v>2</v>
      </c>
      <c r="D1217" s="121"/>
      <c r="E1217" s="131" t="s">
        <v>206</v>
      </c>
      <c r="F1217" s="131" t="s">
        <v>444</v>
      </c>
      <c r="G1217" s="131" t="s">
        <v>208</v>
      </c>
      <c r="H1217" s="122" t="s">
        <v>94</v>
      </c>
      <c r="I1217" s="122" t="s">
        <v>95</v>
      </c>
      <c r="J1217" s="122" t="s">
        <v>96</v>
      </c>
      <c r="K1217" s="122" t="s">
        <v>216</v>
      </c>
      <c r="L1217" s="122" t="s">
        <v>218</v>
      </c>
      <c r="M1217" s="138" t="s">
        <v>1</v>
      </c>
      <c r="N1217" s="7"/>
      <c r="O1217" s="124">
        <v>208002</v>
      </c>
      <c r="P1217" s="106"/>
      <c r="Q1217" s="194" t="s">
        <v>128</v>
      </c>
      <c r="R1217" s="83" t="s">
        <v>4</v>
      </c>
      <c r="S1217" s="83" t="s">
        <v>5</v>
      </c>
      <c r="T1217" s="83" t="s">
        <v>6</v>
      </c>
      <c r="U1217" s="83" t="s">
        <v>7</v>
      </c>
      <c r="V1217" s="83" t="s">
        <v>8</v>
      </c>
      <c r="W1217" s="83" t="s">
        <v>9</v>
      </c>
      <c r="X1217" s="83" t="s">
        <v>10</v>
      </c>
      <c r="Y1217" s="83" t="s">
        <v>11</v>
      </c>
      <c r="Z1217" s="83" t="s">
        <v>12</v>
      </c>
      <c r="AA1217" s="83" t="s">
        <v>13</v>
      </c>
      <c r="AB1217" s="83" t="s">
        <v>14</v>
      </c>
      <c r="AC1217" s="83" t="s">
        <v>15</v>
      </c>
      <c r="AD1217" s="83" t="s">
        <v>16</v>
      </c>
      <c r="AE1217" s="83" t="s">
        <v>17</v>
      </c>
      <c r="AF1217" s="83" t="s">
        <v>18</v>
      </c>
      <c r="AG1217" s="83" t="s">
        <v>19</v>
      </c>
      <c r="AH1217" s="83" t="s">
        <v>20</v>
      </c>
      <c r="AI1217" s="83" t="s">
        <v>21</v>
      </c>
      <c r="AJ1217" s="83" t="s">
        <v>22</v>
      </c>
      <c r="AK1217" s="83" t="s">
        <v>23</v>
      </c>
      <c r="AL1217" s="83" t="s">
        <v>24</v>
      </c>
      <c r="AM1217" s="83" t="s">
        <v>25</v>
      </c>
      <c r="AN1217" s="83" t="s">
        <v>26</v>
      </c>
      <c r="AO1217" s="83" t="s">
        <v>27</v>
      </c>
      <c r="AP1217" s="83" t="s">
        <v>28</v>
      </c>
      <c r="AQ1217" s="83" t="s">
        <v>29</v>
      </c>
      <c r="AR1217" s="83" t="s">
        <v>30</v>
      </c>
      <c r="AS1217" s="83" t="s">
        <v>31</v>
      </c>
      <c r="AT1217" s="83" t="s">
        <v>32</v>
      </c>
      <c r="AU1217" s="83" t="s">
        <v>33</v>
      </c>
      <c r="AV1217" s="83" t="s">
        <v>34</v>
      </c>
      <c r="AW1217" s="83" t="s">
        <v>35</v>
      </c>
      <c r="AX1217" s="83" t="s">
        <v>36</v>
      </c>
      <c r="AY1217" s="83" t="s">
        <v>37</v>
      </c>
      <c r="AZ1217" s="83" t="s">
        <v>38</v>
      </c>
      <c r="BA1217" s="83" t="s">
        <v>39</v>
      </c>
      <c r="BB1217" s="83" t="s">
        <v>40</v>
      </c>
      <c r="BC1217" s="83" t="s">
        <v>41</v>
      </c>
      <c r="BD1217" s="83" t="s">
        <v>42</v>
      </c>
      <c r="BE1217" s="83" t="s">
        <v>43</v>
      </c>
      <c r="BF1217" s="83" t="s">
        <v>44</v>
      </c>
      <c r="BG1217" s="83" t="s">
        <v>45</v>
      </c>
      <c r="BH1217" s="83" t="s">
        <v>46</v>
      </c>
      <c r="BI1217" s="83" t="s">
        <v>47</v>
      </c>
      <c r="BJ1217" s="83" t="s">
        <v>48</v>
      </c>
      <c r="BK1217" s="83" t="s">
        <v>49</v>
      </c>
      <c r="BL1217" s="83" t="s">
        <v>50</v>
      </c>
      <c r="BM1217" s="83" t="s">
        <v>51</v>
      </c>
      <c r="BN1217" s="134" t="s">
        <v>163</v>
      </c>
      <c r="BO1217" s="135" t="s">
        <v>164</v>
      </c>
      <c r="BP1217" s="135" t="s">
        <v>146</v>
      </c>
      <c r="BQ1217" s="135" t="s">
        <v>214</v>
      </c>
      <c r="BR1217" s="106"/>
      <c r="BS1217" s="368" t="s">
        <v>238</v>
      </c>
      <c r="BT1217" s="369"/>
      <c r="BU1217" s="369"/>
      <c r="BV1217" s="369"/>
      <c r="BW1217" s="369"/>
      <c r="BX1217" s="369"/>
      <c r="BY1217" s="369"/>
      <c r="BZ1217" s="369"/>
      <c r="CA1217" s="369"/>
      <c r="CB1217" s="369"/>
      <c r="CC1217" s="369"/>
      <c r="CD1217" s="369"/>
      <c r="CE1217" s="369"/>
      <c r="CF1217" s="369"/>
      <c r="CG1217" s="369"/>
    </row>
    <row r="1218" spans="1:85" s="245" customFormat="1" ht="21" hidden="1" customHeight="1" x14ac:dyDescent="0.35">
      <c r="A1218" s="250"/>
      <c r="B1218" s="113"/>
      <c r="C1218" s="361"/>
      <c r="D1218" s="125"/>
      <c r="E1218" s="125"/>
      <c r="F1218" s="125"/>
      <c r="G1218" s="125"/>
      <c r="H1218" s="370" t="s">
        <v>250</v>
      </c>
      <c r="I1218" s="371" t="s">
        <v>425</v>
      </c>
      <c r="J1218" s="357" t="s">
        <v>97</v>
      </c>
      <c r="K1218" s="357" t="s">
        <v>217</v>
      </c>
      <c r="L1218" s="137"/>
      <c r="M1218" s="373" t="s">
        <v>93</v>
      </c>
      <c r="N1218" s="7"/>
      <c r="O1218" s="375" t="s">
        <v>3</v>
      </c>
      <c r="P1218" s="106"/>
      <c r="Q1218" s="84"/>
      <c r="R1218" s="74">
        <f>MONTH(Úvod!$F$10)</f>
        <v>1</v>
      </c>
      <c r="S1218" s="75">
        <f t="shared" ref="S1218" si="23012">IF(R1218=12,1,R1218+1)</f>
        <v>2</v>
      </c>
      <c r="T1218" s="75">
        <f t="shared" ref="T1218" si="23013">IF(S1218=12,1,S1218+1)</f>
        <v>3</v>
      </c>
      <c r="U1218" s="76">
        <f t="shared" ref="U1218" si="23014">IF(T1218=12,1,T1218+1)</f>
        <v>4</v>
      </c>
      <c r="V1218" s="76">
        <f t="shared" ref="V1218" si="23015">IF(U1218=12,1,U1218+1)</f>
        <v>5</v>
      </c>
      <c r="W1218" s="76">
        <f t="shared" ref="W1218" si="23016">IF(V1218=12,1,V1218+1)</f>
        <v>6</v>
      </c>
      <c r="X1218" s="76">
        <f t="shared" ref="X1218" si="23017">IF(W1218=12,1,W1218+1)</f>
        <v>7</v>
      </c>
      <c r="Y1218" s="76">
        <f t="shared" ref="Y1218" si="23018">IF(X1218=12,1,X1218+1)</f>
        <v>8</v>
      </c>
      <c r="Z1218" s="76">
        <f t="shared" ref="Z1218" si="23019">IF(Y1218=12,1,Y1218+1)</f>
        <v>9</v>
      </c>
      <c r="AA1218" s="76">
        <f>IF(Z1218=12,1,Z1218+1)</f>
        <v>10</v>
      </c>
      <c r="AB1218" s="76">
        <f t="shared" ref="AB1218" si="23020">IF(AA1218=12,1,AA1218+1)</f>
        <v>11</v>
      </c>
      <c r="AC1218" s="76">
        <f t="shared" ref="AC1218" si="23021">IF(AB1218=12,1,AB1218+1)</f>
        <v>12</v>
      </c>
      <c r="AD1218" s="76">
        <f t="shared" ref="AD1218" si="23022">IF(AC1218=12,1,AC1218+1)</f>
        <v>1</v>
      </c>
      <c r="AE1218" s="76">
        <f t="shared" ref="AE1218" si="23023">IF(AD1218=12,1,AD1218+1)</f>
        <v>2</v>
      </c>
      <c r="AF1218" s="76">
        <f t="shared" ref="AF1218" si="23024">IF(AE1218=12,1,AE1218+1)</f>
        <v>3</v>
      </c>
      <c r="AG1218" s="76">
        <f t="shared" ref="AG1218" si="23025">IF(AF1218=12,1,AF1218+1)</f>
        <v>4</v>
      </c>
      <c r="AH1218" s="76">
        <f t="shared" ref="AH1218" si="23026">IF(AG1218=12,1,AG1218+1)</f>
        <v>5</v>
      </c>
      <c r="AI1218" s="76">
        <f t="shared" ref="AI1218" si="23027">IF(AH1218=12,1,AH1218+1)</f>
        <v>6</v>
      </c>
      <c r="AJ1218" s="76">
        <f>IF(AI1218=12,1,AI1218+1)</f>
        <v>7</v>
      </c>
      <c r="AK1218" s="76">
        <f t="shared" ref="AK1218" si="23028">IF(AJ1218=12,1,AJ1218+1)</f>
        <v>8</v>
      </c>
      <c r="AL1218" s="76">
        <f t="shared" ref="AL1218" si="23029">IF(AK1218=12,1,AK1218+1)</f>
        <v>9</v>
      </c>
      <c r="AM1218" s="76">
        <f t="shared" ref="AM1218" si="23030">IF(AL1218=12,1,AL1218+1)</f>
        <v>10</v>
      </c>
      <c r="AN1218" s="76">
        <f t="shared" ref="AN1218" si="23031">IF(AM1218=12,1,AM1218+1)</f>
        <v>11</v>
      </c>
      <c r="AO1218" s="76">
        <f t="shared" ref="AO1218" si="23032">IF(AN1218=12,1,AN1218+1)</f>
        <v>12</v>
      </c>
      <c r="AP1218" s="76">
        <f t="shared" ref="AP1218" si="23033">IF(AO1218=12,1,AO1218+1)</f>
        <v>1</v>
      </c>
      <c r="AQ1218" s="76">
        <f t="shared" ref="AQ1218" si="23034">IF(AP1218=12,1,AP1218+1)</f>
        <v>2</v>
      </c>
      <c r="AR1218" s="76">
        <f t="shared" ref="AR1218" si="23035">IF(AQ1218=12,1,AQ1218+1)</f>
        <v>3</v>
      </c>
      <c r="AS1218" s="76">
        <f t="shared" ref="AS1218" si="23036">IF(AR1218=12,1,AR1218+1)</f>
        <v>4</v>
      </c>
      <c r="AT1218" s="76">
        <f t="shared" ref="AT1218" si="23037">IF(AS1218=12,1,AS1218+1)</f>
        <v>5</v>
      </c>
      <c r="AU1218" s="76">
        <f t="shared" ref="AU1218" si="23038">IF(AT1218=12,1,AT1218+1)</f>
        <v>6</v>
      </c>
      <c r="AV1218" s="76">
        <f t="shared" ref="AV1218" si="23039">IF(AU1218=12,1,AU1218+1)</f>
        <v>7</v>
      </c>
      <c r="AW1218" s="76">
        <f t="shared" ref="AW1218" si="23040">IF(AV1218=12,1,AV1218+1)</f>
        <v>8</v>
      </c>
      <c r="AX1218" s="76">
        <f t="shared" ref="AX1218" si="23041">IF(AW1218=12,1,AW1218+1)</f>
        <v>9</v>
      </c>
      <c r="AY1218" s="76">
        <f t="shared" ref="AY1218" si="23042">IF(AX1218=12,1,AX1218+1)</f>
        <v>10</v>
      </c>
      <c r="AZ1218" s="76">
        <f t="shared" ref="AZ1218" si="23043">IF(AY1218=12,1,AY1218+1)</f>
        <v>11</v>
      </c>
      <c r="BA1218" s="76">
        <f t="shared" ref="BA1218" si="23044">IF(AZ1218=12,1,AZ1218+1)</f>
        <v>12</v>
      </c>
      <c r="BB1218" s="76">
        <f t="shared" ref="BB1218" si="23045">IF(BA1218=12,1,BA1218+1)</f>
        <v>1</v>
      </c>
      <c r="BC1218" s="76">
        <f t="shared" ref="BC1218" si="23046">IF(BB1218=12,1,BB1218+1)</f>
        <v>2</v>
      </c>
      <c r="BD1218" s="76">
        <f t="shared" ref="BD1218" si="23047">IF(BC1218=12,1,BC1218+1)</f>
        <v>3</v>
      </c>
      <c r="BE1218" s="76">
        <f t="shared" ref="BE1218" si="23048">IF(BD1218=12,1,BD1218+1)</f>
        <v>4</v>
      </c>
      <c r="BF1218" s="76">
        <f t="shared" ref="BF1218" si="23049">IF(BE1218=12,1,BE1218+1)</f>
        <v>5</v>
      </c>
      <c r="BG1218" s="76">
        <f t="shared" ref="BG1218" si="23050">IF(BF1218=12,1,BF1218+1)</f>
        <v>6</v>
      </c>
      <c r="BH1218" s="76">
        <f t="shared" ref="BH1218" si="23051">IF(BG1218=12,1,BG1218+1)</f>
        <v>7</v>
      </c>
      <c r="BI1218" s="76">
        <f t="shared" ref="BI1218" si="23052">IF(BH1218=12,1,BH1218+1)</f>
        <v>8</v>
      </c>
      <c r="BJ1218" s="76">
        <f t="shared" ref="BJ1218" si="23053">IF(BI1218=12,1,BI1218+1)</f>
        <v>9</v>
      </c>
      <c r="BK1218" s="76">
        <f t="shared" ref="BK1218" si="23054">IF(BJ1218=12,1,BJ1218+1)</f>
        <v>10</v>
      </c>
      <c r="BL1218" s="76">
        <f t="shared" ref="BL1218" si="23055">IF(BK1218=12,1,BK1218+1)</f>
        <v>11</v>
      </c>
      <c r="BM1218" s="76">
        <f t="shared" ref="BM1218" si="23056">IF(BL1218=12,1,BL1218+1)</f>
        <v>12</v>
      </c>
      <c r="BN1218" s="81"/>
      <c r="BO1218" s="78"/>
      <c r="BP1218" s="78"/>
      <c r="BQ1218" s="78"/>
      <c r="BR1218" s="106"/>
      <c r="BS1218" s="106"/>
      <c r="BT1218" s="106"/>
      <c r="BU1218" s="106"/>
      <c r="BV1218" s="106"/>
      <c r="BW1218" s="106"/>
      <c r="BX1218" s="106"/>
      <c r="BY1218" s="106"/>
      <c r="BZ1218" s="106"/>
      <c r="CA1218" s="106"/>
      <c r="CB1218" s="106"/>
      <c r="CC1218" s="106"/>
      <c r="CD1218" s="106"/>
      <c r="CE1218" s="106"/>
      <c r="CF1218" s="106"/>
      <c r="CG1218" s="106"/>
    </row>
    <row r="1219" spans="1:85" s="245" customFormat="1" ht="18" hidden="1" customHeight="1" x14ac:dyDescent="0.35">
      <c r="A1219" s="250"/>
      <c r="B1219" s="113"/>
      <c r="C1219" s="361"/>
      <c r="D1219" s="125"/>
      <c r="E1219" s="125"/>
      <c r="F1219" s="125"/>
      <c r="G1219" s="125"/>
      <c r="H1219" s="370"/>
      <c r="I1219" s="371"/>
      <c r="J1219" s="357"/>
      <c r="K1219" s="357"/>
      <c r="L1219" s="137"/>
      <c r="M1219" s="373"/>
      <c r="N1219" s="7"/>
      <c r="O1219" s="376"/>
      <c r="P1219" s="106"/>
      <c r="Q1219" s="77"/>
      <c r="R1219" s="59">
        <f t="shared" ref="R1219:BM1219" si="23057">VALUE(_xlfn.CONCAT(R1218,".",R1221))</f>
        <v>1</v>
      </c>
      <c r="S1219" s="73">
        <f t="shared" si="23057"/>
        <v>32</v>
      </c>
      <c r="T1219" s="73">
        <f t="shared" si="23057"/>
        <v>61</v>
      </c>
      <c r="U1219" s="73">
        <f t="shared" si="23057"/>
        <v>92</v>
      </c>
      <c r="V1219" s="73">
        <f t="shared" si="23057"/>
        <v>122</v>
      </c>
      <c r="W1219" s="73">
        <f t="shared" si="23057"/>
        <v>153</v>
      </c>
      <c r="X1219" s="73">
        <f t="shared" si="23057"/>
        <v>183</v>
      </c>
      <c r="Y1219" s="73">
        <f t="shared" si="23057"/>
        <v>214</v>
      </c>
      <c r="Z1219" s="73">
        <f t="shared" si="23057"/>
        <v>245</v>
      </c>
      <c r="AA1219" s="73">
        <f t="shared" si="23057"/>
        <v>275</v>
      </c>
      <c r="AB1219" s="73">
        <f t="shared" si="23057"/>
        <v>306</v>
      </c>
      <c r="AC1219" s="73">
        <f t="shared" si="23057"/>
        <v>336</v>
      </c>
      <c r="AD1219" s="73">
        <f t="shared" si="23057"/>
        <v>367</v>
      </c>
      <c r="AE1219" s="73">
        <f t="shared" si="23057"/>
        <v>398</v>
      </c>
      <c r="AF1219" s="73">
        <f t="shared" si="23057"/>
        <v>426</v>
      </c>
      <c r="AG1219" s="73">
        <f t="shared" si="23057"/>
        <v>457</v>
      </c>
      <c r="AH1219" s="73">
        <f t="shared" si="23057"/>
        <v>487</v>
      </c>
      <c r="AI1219" s="73">
        <f t="shared" si="23057"/>
        <v>518</v>
      </c>
      <c r="AJ1219" s="73">
        <f t="shared" si="23057"/>
        <v>548</v>
      </c>
      <c r="AK1219" s="73">
        <f t="shared" si="23057"/>
        <v>579</v>
      </c>
      <c r="AL1219" s="73">
        <f t="shared" si="23057"/>
        <v>610</v>
      </c>
      <c r="AM1219" s="73">
        <f t="shared" si="23057"/>
        <v>640</v>
      </c>
      <c r="AN1219" s="73">
        <f t="shared" si="23057"/>
        <v>671</v>
      </c>
      <c r="AO1219" s="73">
        <f t="shared" si="23057"/>
        <v>701</v>
      </c>
      <c r="AP1219" s="73">
        <f t="shared" si="23057"/>
        <v>732</v>
      </c>
      <c r="AQ1219" s="73">
        <f t="shared" si="23057"/>
        <v>763</v>
      </c>
      <c r="AR1219" s="73">
        <f t="shared" si="23057"/>
        <v>791</v>
      </c>
      <c r="AS1219" s="73">
        <f t="shared" si="23057"/>
        <v>822</v>
      </c>
      <c r="AT1219" s="73">
        <f t="shared" si="23057"/>
        <v>852</v>
      </c>
      <c r="AU1219" s="73">
        <f t="shared" si="23057"/>
        <v>883</v>
      </c>
      <c r="AV1219" s="73">
        <f t="shared" si="23057"/>
        <v>913</v>
      </c>
      <c r="AW1219" s="73">
        <f t="shared" si="23057"/>
        <v>944</v>
      </c>
      <c r="AX1219" s="73">
        <f t="shared" si="23057"/>
        <v>975</v>
      </c>
      <c r="AY1219" s="73">
        <f t="shared" si="23057"/>
        <v>1005</v>
      </c>
      <c r="AZ1219" s="73">
        <f t="shared" si="23057"/>
        <v>1036</v>
      </c>
      <c r="BA1219" s="73">
        <f t="shared" si="23057"/>
        <v>1066</v>
      </c>
      <c r="BB1219" s="73">
        <f t="shared" si="23057"/>
        <v>1097</v>
      </c>
      <c r="BC1219" s="73">
        <f t="shared" si="23057"/>
        <v>1128</v>
      </c>
      <c r="BD1219" s="73">
        <f t="shared" si="23057"/>
        <v>1156</v>
      </c>
      <c r="BE1219" s="73">
        <f t="shared" si="23057"/>
        <v>1187</v>
      </c>
      <c r="BF1219" s="73">
        <f t="shared" si="23057"/>
        <v>1217</v>
      </c>
      <c r="BG1219" s="73">
        <f t="shared" si="23057"/>
        <v>1248</v>
      </c>
      <c r="BH1219" s="73">
        <f t="shared" si="23057"/>
        <v>1278</v>
      </c>
      <c r="BI1219" s="73">
        <f t="shared" si="23057"/>
        <v>1309</v>
      </c>
      <c r="BJ1219" s="73">
        <f t="shared" si="23057"/>
        <v>1340</v>
      </c>
      <c r="BK1219" s="73">
        <f t="shared" si="23057"/>
        <v>1370</v>
      </c>
      <c r="BL1219" s="73">
        <f t="shared" si="23057"/>
        <v>1401</v>
      </c>
      <c r="BM1219" s="73">
        <f t="shared" si="23057"/>
        <v>1431</v>
      </c>
      <c r="BN1219" s="82"/>
      <c r="BO1219" s="79"/>
      <c r="BP1219" s="79"/>
      <c r="BQ1219" s="79"/>
      <c r="BR1219" s="106"/>
      <c r="BS1219" s="106"/>
      <c r="BT1219" s="106"/>
      <c r="BU1219" s="106"/>
      <c r="BV1219" s="106"/>
      <c r="BW1219" s="106"/>
      <c r="BX1219" s="106"/>
      <c r="BY1219" s="106"/>
      <c r="BZ1219" s="106"/>
      <c r="CA1219" s="106"/>
      <c r="CB1219" s="106"/>
      <c r="CC1219" s="106"/>
      <c r="CD1219" s="106"/>
      <c r="CE1219" s="106"/>
      <c r="CF1219" s="106"/>
      <c r="CG1219" s="106"/>
    </row>
    <row r="1220" spans="1:85" s="245" customFormat="1" ht="18" customHeight="1" x14ac:dyDescent="0.35">
      <c r="A1220" s="250"/>
      <c r="B1220" s="113"/>
      <c r="C1220" s="361"/>
      <c r="D1220" s="125"/>
      <c r="E1220" s="357" t="s">
        <v>207</v>
      </c>
      <c r="F1220" s="357" t="s">
        <v>207</v>
      </c>
      <c r="G1220" s="357" t="s">
        <v>207</v>
      </c>
      <c r="H1220" s="370"/>
      <c r="I1220" s="371"/>
      <c r="J1220" s="357"/>
      <c r="K1220" s="357"/>
      <c r="L1220" s="357" t="s">
        <v>219</v>
      </c>
      <c r="M1220" s="373"/>
      <c r="N1220" s="7"/>
      <c r="O1220" s="376"/>
      <c r="P1220" s="106"/>
      <c r="Q1220" s="77"/>
      <c r="R1220" s="60" t="str">
        <f>VLOOKUP(R1218,'Podpůrná data'!$I$188:$J$199,2)</f>
        <v>leden</v>
      </c>
      <c r="S1220" s="60" t="str">
        <f>VLOOKUP(S1218,'Podpůrná data'!$I$188:$J$199,2)</f>
        <v>únor</v>
      </c>
      <c r="T1220" s="60" t="str">
        <f>VLOOKUP(T1218,'Podpůrná data'!$I$188:$J$199,2)</f>
        <v>březen</v>
      </c>
      <c r="U1220" s="60" t="str">
        <f>VLOOKUP(U1218,'Podpůrná data'!$I$188:$J$199,2)</f>
        <v>duben</v>
      </c>
      <c r="V1220" s="60" t="str">
        <f>VLOOKUP(V1218,'Podpůrná data'!$I$188:$J$199,2)</f>
        <v>květen</v>
      </c>
      <c r="W1220" s="60" t="str">
        <f>VLOOKUP(W1218,'Podpůrná data'!$I$188:$J$199,2)</f>
        <v>červen</v>
      </c>
      <c r="X1220" s="60" t="str">
        <f>VLOOKUP(X1218,'Podpůrná data'!$I$188:$J$199,2)</f>
        <v>červenec</v>
      </c>
      <c r="Y1220" s="60" t="str">
        <f>VLOOKUP(Y1218,'Podpůrná data'!$I$188:$J$199,2)</f>
        <v>srpen</v>
      </c>
      <c r="Z1220" s="60" t="str">
        <f>VLOOKUP(Z1218,'Podpůrná data'!$I$188:$J$199,2)</f>
        <v>září</v>
      </c>
      <c r="AA1220" s="60" t="str">
        <f>VLOOKUP(AA1218,'Podpůrná data'!$I$188:$J$199,2)</f>
        <v>říjen</v>
      </c>
      <c r="AB1220" s="60" t="str">
        <f>VLOOKUP(AB1218,'Podpůrná data'!$I$188:$J$199,2)</f>
        <v>listopad</v>
      </c>
      <c r="AC1220" s="60" t="str">
        <f>VLOOKUP(AC1218,'Podpůrná data'!$I$188:$J$199,2)</f>
        <v>prosinec</v>
      </c>
      <c r="AD1220" s="60" t="str">
        <f>VLOOKUP(AD1218,'Podpůrná data'!$I$188:$J$199,2)</f>
        <v>leden</v>
      </c>
      <c r="AE1220" s="60" t="str">
        <f>VLOOKUP(AE1218,'Podpůrná data'!$I$188:$J$199,2)</f>
        <v>únor</v>
      </c>
      <c r="AF1220" s="60" t="str">
        <f>VLOOKUP(AF1218,'Podpůrná data'!$I$188:$J$199,2)</f>
        <v>březen</v>
      </c>
      <c r="AG1220" s="60" t="str">
        <f>VLOOKUP(AG1218,'Podpůrná data'!$I$188:$J$199,2)</f>
        <v>duben</v>
      </c>
      <c r="AH1220" s="60" t="str">
        <f>VLOOKUP(AH1218,'Podpůrná data'!$I$188:$J$199,2)</f>
        <v>květen</v>
      </c>
      <c r="AI1220" s="60" t="str">
        <f>VLOOKUP(AI1218,'Podpůrná data'!$I$188:$J$199,2)</f>
        <v>červen</v>
      </c>
      <c r="AJ1220" s="60" t="str">
        <f>VLOOKUP(AJ1218,'Podpůrná data'!$I$188:$J$199,2)</f>
        <v>červenec</v>
      </c>
      <c r="AK1220" s="60" t="str">
        <f>VLOOKUP(AK1218,'Podpůrná data'!$I$188:$J$199,2)</f>
        <v>srpen</v>
      </c>
      <c r="AL1220" s="60" t="str">
        <f>VLOOKUP(AL1218,'Podpůrná data'!$I$188:$J$199,2)</f>
        <v>září</v>
      </c>
      <c r="AM1220" s="60" t="str">
        <f>VLOOKUP(AM1218,'Podpůrná data'!$I$188:$J$199,2)</f>
        <v>říjen</v>
      </c>
      <c r="AN1220" s="60" t="str">
        <f>VLOOKUP(AN1218,'Podpůrná data'!$I$188:$J$199,2)</f>
        <v>listopad</v>
      </c>
      <c r="AO1220" s="60" t="str">
        <f>VLOOKUP(AO1218,'Podpůrná data'!$I$188:$J$199,2)</f>
        <v>prosinec</v>
      </c>
      <c r="AP1220" s="60" t="str">
        <f>VLOOKUP(AP1218,'Podpůrná data'!$I$188:$J$199,2)</f>
        <v>leden</v>
      </c>
      <c r="AQ1220" s="60" t="str">
        <f>VLOOKUP(AQ1218,'Podpůrná data'!$I$188:$J$199,2)</f>
        <v>únor</v>
      </c>
      <c r="AR1220" s="60" t="str">
        <f>VLOOKUP(AR1218,'Podpůrná data'!$I$188:$J$199,2)</f>
        <v>březen</v>
      </c>
      <c r="AS1220" s="60" t="str">
        <f>VLOOKUP(AS1218,'Podpůrná data'!$I$188:$J$199,2)</f>
        <v>duben</v>
      </c>
      <c r="AT1220" s="60" t="str">
        <f>VLOOKUP(AT1218,'Podpůrná data'!$I$188:$J$199,2)</f>
        <v>květen</v>
      </c>
      <c r="AU1220" s="60" t="str">
        <f>VLOOKUP(AU1218,'Podpůrná data'!$I$188:$J$199,2)</f>
        <v>červen</v>
      </c>
      <c r="AV1220" s="60" t="str">
        <f>VLOOKUP(AV1218,'Podpůrná data'!$I$188:$J$199,2)</f>
        <v>červenec</v>
      </c>
      <c r="AW1220" s="60" t="str">
        <f>VLOOKUP(AW1218,'Podpůrná data'!$I$188:$J$199,2)</f>
        <v>srpen</v>
      </c>
      <c r="AX1220" s="60" t="str">
        <f>VLOOKUP(AX1218,'Podpůrná data'!$I$188:$J$199,2)</f>
        <v>září</v>
      </c>
      <c r="AY1220" s="60" t="str">
        <f>VLOOKUP(AY1218,'Podpůrná data'!$I$188:$J$199,2)</f>
        <v>říjen</v>
      </c>
      <c r="AZ1220" s="60" t="str">
        <f>VLOOKUP(AZ1218,'Podpůrná data'!$I$188:$J$199,2)</f>
        <v>listopad</v>
      </c>
      <c r="BA1220" s="60" t="str">
        <f>VLOOKUP(BA1218,'Podpůrná data'!$I$188:$J$199,2)</f>
        <v>prosinec</v>
      </c>
      <c r="BB1220" s="60" t="str">
        <f>VLOOKUP(BB1218,'Podpůrná data'!$I$188:$J$199,2)</f>
        <v>leden</v>
      </c>
      <c r="BC1220" s="60" t="str">
        <f>VLOOKUP(BC1218,'Podpůrná data'!$I$188:$J$199,2)</f>
        <v>únor</v>
      </c>
      <c r="BD1220" s="60" t="str">
        <f>VLOOKUP(BD1218,'Podpůrná data'!$I$188:$J$199,2)</f>
        <v>březen</v>
      </c>
      <c r="BE1220" s="60" t="str">
        <f>VLOOKUP(BE1218,'Podpůrná data'!$I$188:$J$199,2)</f>
        <v>duben</v>
      </c>
      <c r="BF1220" s="60" t="str">
        <f>VLOOKUP(BF1218,'Podpůrná data'!$I$188:$J$199,2)</f>
        <v>květen</v>
      </c>
      <c r="BG1220" s="60" t="str">
        <f>VLOOKUP(BG1218,'Podpůrná data'!$I$188:$J$199,2)</f>
        <v>červen</v>
      </c>
      <c r="BH1220" s="60" t="str">
        <f>VLOOKUP(BH1218,'Podpůrná data'!$I$188:$J$199,2)</f>
        <v>červenec</v>
      </c>
      <c r="BI1220" s="60" t="str">
        <f>VLOOKUP(BI1218,'Podpůrná data'!$I$188:$J$199,2)</f>
        <v>srpen</v>
      </c>
      <c r="BJ1220" s="60" t="str">
        <f>VLOOKUP(BJ1218,'Podpůrná data'!$I$188:$J$199,2)</f>
        <v>září</v>
      </c>
      <c r="BK1220" s="60" t="str">
        <f>VLOOKUP(BK1218,'Podpůrná data'!$I$188:$J$199,2)</f>
        <v>říjen</v>
      </c>
      <c r="BL1220" s="60" t="str">
        <f>VLOOKUP(BL1218,'Podpůrná data'!$I$188:$J$199,2)</f>
        <v>listopad</v>
      </c>
      <c r="BM1220" s="60" t="str">
        <f>VLOOKUP(BM1218,'Podpůrná data'!$I$188:$J$199,2)</f>
        <v>prosinec</v>
      </c>
      <c r="BN1220" s="171"/>
      <c r="BO1220" s="175"/>
      <c r="BP1220" s="197"/>
      <c r="BQ1220" s="197"/>
      <c r="BR1220" s="106"/>
      <c r="BS1220" s="179" t="s">
        <v>105</v>
      </c>
      <c r="BT1220" s="179" t="s">
        <v>106</v>
      </c>
      <c r="BU1220" s="179" t="s">
        <v>107</v>
      </c>
      <c r="BV1220" s="179" t="s">
        <v>108</v>
      </c>
      <c r="BW1220" s="179" t="s">
        <v>109</v>
      </c>
      <c r="BX1220" s="179" t="s">
        <v>110</v>
      </c>
      <c r="BY1220" s="179" t="s">
        <v>111</v>
      </c>
      <c r="BZ1220" s="179" t="s">
        <v>112</v>
      </c>
      <c r="CA1220" s="179" t="s">
        <v>113</v>
      </c>
      <c r="CB1220" s="179" t="s">
        <v>155</v>
      </c>
      <c r="CC1220" s="179" t="s">
        <v>156</v>
      </c>
      <c r="CD1220" s="179" t="s">
        <v>157</v>
      </c>
      <c r="CE1220" s="179" t="s">
        <v>202</v>
      </c>
      <c r="CF1220" s="179" t="s">
        <v>203</v>
      </c>
      <c r="CG1220" s="179" t="s">
        <v>204</v>
      </c>
    </row>
    <row r="1221" spans="1:85" s="245" customFormat="1" ht="16.399999999999999" customHeight="1" x14ac:dyDescent="0.35">
      <c r="A1221" s="250"/>
      <c r="B1221" s="113"/>
      <c r="C1221" s="361"/>
      <c r="D1221" s="125"/>
      <c r="E1221" s="357"/>
      <c r="F1221" s="357"/>
      <c r="G1221" s="357"/>
      <c r="H1221" s="370"/>
      <c r="I1221" s="371"/>
      <c r="J1221" s="357"/>
      <c r="K1221" s="357"/>
      <c r="L1221" s="357"/>
      <c r="M1221" s="373"/>
      <c r="N1221" s="7"/>
      <c r="O1221" s="376"/>
      <c r="P1221" s="106"/>
      <c r="Q1221" s="77"/>
      <c r="R1221" s="60">
        <f>YEAR(Úvod!$F$10)</f>
        <v>1900</v>
      </c>
      <c r="S1221" s="60">
        <f t="shared" ref="S1221" si="23058">IF(S1218=1,R1221+1,R1221)</f>
        <v>1900</v>
      </c>
      <c r="T1221" s="60">
        <f t="shared" ref="T1221" si="23059">IF(T1218=1,S1221+1,S1221)</f>
        <v>1900</v>
      </c>
      <c r="U1221" s="60">
        <f t="shared" ref="U1221" si="23060">IF(U1218=1,T1221+1,T1221)</f>
        <v>1900</v>
      </c>
      <c r="V1221" s="60">
        <f t="shared" ref="V1221" si="23061">IF(V1218=1,U1221+1,U1221)</f>
        <v>1900</v>
      </c>
      <c r="W1221" s="60">
        <f t="shared" ref="W1221" si="23062">IF(W1218=1,V1221+1,V1221)</f>
        <v>1900</v>
      </c>
      <c r="X1221" s="60">
        <f t="shared" ref="X1221" si="23063">IF(X1218=1,W1221+1,W1221)</f>
        <v>1900</v>
      </c>
      <c r="Y1221" s="60">
        <f t="shared" ref="Y1221" si="23064">IF(Y1218=1,X1221+1,X1221)</f>
        <v>1900</v>
      </c>
      <c r="Z1221" s="60">
        <f t="shared" ref="Z1221" si="23065">IF(Z1218=1,Y1221+1,Y1221)</f>
        <v>1900</v>
      </c>
      <c r="AA1221" s="60">
        <f t="shared" ref="AA1221" si="23066">IF(AA1218=1,Z1221+1,Z1221)</f>
        <v>1900</v>
      </c>
      <c r="AB1221" s="60">
        <f t="shared" ref="AB1221" si="23067">IF(AB1218=1,AA1221+1,AA1221)</f>
        <v>1900</v>
      </c>
      <c r="AC1221" s="60">
        <f t="shared" ref="AC1221" si="23068">IF(AC1218=1,AB1221+1,AB1221)</f>
        <v>1900</v>
      </c>
      <c r="AD1221" s="60">
        <f t="shared" ref="AD1221" si="23069">IF(AD1218=1,AC1221+1,AC1221)</f>
        <v>1901</v>
      </c>
      <c r="AE1221" s="60">
        <f t="shared" ref="AE1221" si="23070">IF(AE1218=1,AD1221+1,AD1221)</f>
        <v>1901</v>
      </c>
      <c r="AF1221" s="60">
        <f t="shared" ref="AF1221" si="23071">IF(AF1218=1,AE1221+1,AE1221)</f>
        <v>1901</v>
      </c>
      <c r="AG1221" s="60">
        <f t="shared" ref="AG1221" si="23072">IF(AG1218=1,AF1221+1,AF1221)</f>
        <v>1901</v>
      </c>
      <c r="AH1221" s="60">
        <f t="shared" ref="AH1221" si="23073">IF(AH1218=1,AG1221+1,AG1221)</f>
        <v>1901</v>
      </c>
      <c r="AI1221" s="60">
        <f t="shared" ref="AI1221" si="23074">IF(AI1218=1,AH1221+1,AH1221)</f>
        <v>1901</v>
      </c>
      <c r="AJ1221" s="60">
        <f t="shared" ref="AJ1221" si="23075">IF(AJ1218=1,AI1221+1,AI1221)</f>
        <v>1901</v>
      </c>
      <c r="AK1221" s="60">
        <f t="shared" ref="AK1221" si="23076">IF(AK1218=1,AJ1221+1,AJ1221)</f>
        <v>1901</v>
      </c>
      <c r="AL1221" s="60">
        <f t="shared" ref="AL1221" si="23077">IF(AL1218=1,AK1221+1,AK1221)</f>
        <v>1901</v>
      </c>
      <c r="AM1221" s="60">
        <f t="shared" ref="AM1221" si="23078">IF(AM1218=1,AL1221+1,AL1221)</f>
        <v>1901</v>
      </c>
      <c r="AN1221" s="60">
        <f t="shared" ref="AN1221" si="23079">IF(AN1218=1,AM1221+1,AM1221)</f>
        <v>1901</v>
      </c>
      <c r="AO1221" s="60">
        <f t="shared" ref="AO1221" si="23080">IF(AO1218=1,AN1221+1,AN1221)</f>
        <v>1901</v>
      </c>
      <c r="AP1221" s="60">
        <f t="shared" ref="AP1221" si="23081">IF(AP1218=1,AO1221+1,AO1221)</f>
        <v>1902</v>
      </c>
      <c r="AQ1221" s="60">
        <f t="shared" ref="AQ1221" si="23082">IF(AQ1218=1,AP1221+1,AP1221)</f>
        <v>1902</v>
      </c>
      <c r="AR1221" s="60">
        <f t="shared" ref="AR1221" si="23083">IF(AR1218=1,AQ1221+1,AQ1221)</f>
        <v>1902</v>
      </c>
      <c r="AS1221" s="60">
        <f t="shared" ref="AS1221" si="23084">IF(AS1218=1,AR1221+1,AR1221)</f>
        <v>1902</v>
      </c>
      <c r="AT1221" s="60">
        <f t="shared" ref="AT1221" si="23085">IF(AT1218=1,AS1221+1,AS1221)</f>
        <v>1902</v>
      </c>
      <c r="AU1221" s="60">
        <f t="shared" ref="AU1221" si="23086">IF(AU1218=1,AT1221+1,AT1221)</f>
        <v>1902</v>
      </c>
      <c r="AV1221" s="60">
        <f t="shared" ref="AV1221" si="23087">IF(AV1218=1,AU1221+1,AU1221)</f>
        <v>1902</v>
      </c>
      <c r="AW1221" s="60">
        <f t="shared" ref="AW1221" si="23088">IF(AW1218=1,AV1221+1,AV1221)</f>
        <v>1902</v>
      </c>
      <c r="AX1221" s="60">
        <f t="shared" ref="AX1221" si="23089">IF(AX1218=1,AW1221+1,AW1221)</f>
        <v>1902</v>
      </c>
      <c r="AY1221" s="60">
        <f t="shared" ref="AY1221" si="23090">IF(AY1218=1,AX1221+1,AX1221)</f>
        <v>1902</v>
      </c>
      <c r="AZ1221" s="60">
        <f t="shared" ref="AZ1221" si="23091">IF(AZ1218=1,AY1221+1,AY1221)</f>
        <v>1902</v>
      </c>
      <c r="BA1221" s="60">
        <f t="shared" ref="BA1221" si="23092">IF(BA1218=1,AZ1221+1,AZ1221)</f>
        <v>1902</v>
      </c>
      <c r="BB1221" s="60">
        <f t="shared" ref="BB1221" si="23093">IF(BB1218=1,BA1221+1,BA1221)</f>
        <v>1903</v>
      </c>
      <c r="BC1221" s="60">
        <f t="shared" ref="BC1221" si="23094">IF(BC1218=1,BB1221+1,BB1221)</f>
        <v>1903</v>
      </c>
      <c r="BD1221" s="60">
        <f t="shared" ref="BD1221" si="23095">IF(BD1218=1,BC1221+1,BC1221)</f>
        <v>1903</v>
      </c>
      <c r="BE1221" s="60">
        <f t="shared" ref="BE1221" si="23096">IF(BE1218=1,BD1221+1,BD1221)</f>
        <v>1903</v>
      </c>
      <c r="BF1221" s="60">
        <f t="shared" ref="BF1221" si="23097">IF(BF1218=1,BE1221+1,BE1221)</f>
        <v>1903</v>
      </c>
      <c r="BG1221" s="60">
        <f t="shared" ref="BG1221" si="23098">IF(BG1218=1,BF1221+1,BF1221)</f>
        <v>1903</v>
      </c>
      <c r="BH1221" s="60">
        <f t="shared" ref="BH1221" si="23099">IF(BH1218=1,BG1221+1,BG1221)</f>
        <v>1903</v>
      </c>
      <c r="BI1221" s="60">
        <f t="shared" ref="BI1221" si="23100">IF(BI1218=1,BH1221+1,BH1221)</f>
        <v>1903</v>
      </c>
      <c r="BJ1221" s="60">
        <f t="shared" ref="BJ1221" si="23101">IF(BJ1218=1,BI1221+1,BI1221)</f>
        <v>1903</v>
      </c>
      <c r="BK1221" s="60">
        <f t="shared" ref="BK1221" si="23102">IF(BK1218=1,BJ1221+1,BJ1221)</f>
        <v>1903</v>
      </c>
      <c r="BL1221" s="60">
        <f t="shared" ref="BL1221" si="23103">IF(BL1218=1,BK1221+1,BK1221)</f>
        <v>1903</v>
      </c>
      <c r="BM1221" s="60">
        <f t="shared" ref="BM1221" si="23104">IF(BM1218=1,BL1221+1,BL1221)</f>
        <v>1903</v>
      </c>
      <c r="BN1221" s="195"/>
      <c r="BO1221" s="196"/>
      <c r="BP1221" s="197"/>
      <c r="BQ1221" s="197"/>
      <c r="BR1221" s="106"/>
      <c r="BS1221" s="106"/>
      <c r="BT1221" s="106"/>
      <c r="BU1221" s="106"/>
      <c r="BV1221" s="106"/>
      <c r="BW1221" s="106"/>
      <c r="BX1221" s="106"/>
      <c r="BY1221" s="106"/>
      <c r="BZ1221" s="106"/>
      <c r="CA1221" s="106"/>
      <c r="CB1221" s="106"/>
      <c r="CC1221" s="106"/>
      <c r="CD1221" s="106"/>
      <c r="CE1221" s="106"/>
      <c r="CF1221" s="106"/>
      <c r="CG1221" s="106"/>
    </row>
    <row r="1222" spans="1:85" s="245" customFormat="1" ht="16.399999999999999" customHeight="1" x14ac:dyDescent="0.35">
      <c r="A1222" s="250"/>
      <c r="B1222" s="113"/>
      <c r="C1222" s="125"/>
      <c r="D1222" s="125"/>
      <c r="E1222" s="357"/>
      <c r="F1222" s="357"/>
      <c r="G1222" s="357"/>
      <c r="H1222" s="370"/>
      <c r="I1222" s="371"/>
      <c r="J1222" s="357"/>
      <c r="K1222" s="372"/>
      <c r="L1222" s="357"/>
      <c r="M1222" s="374"/>
      <c r="N1222" s="7"/>
      <c r="O1222" s="377"/>
      <c r="P1222" s="106"/>
      <c r="Q1222" s="63" t="s">
        <v>159</v>
      </c>
      <c r="R1222" s="251"/>
      <c r="S1222" s="251"/>
      <c r="T1222" s="251"/>
      <c r="U1222" s="251"/>
      <c r="V1222" s="251"/>
      <c r="W1222" s="251"/>
      <c r="X1222" s="251"/>
      <c r="Y1222" s="251"/>
      <c r="Z1222" s="251"/>
      <c r="AA1222" s="251"/>
      <c r="AB1222" s="251"/>
      <c r="AC1222" s="251"/>
      <c r="AD1222" s="251"/>
      <c r="AE1222" s="251"/>
      <c r="AF1222" s="251"/>
      <c r="AG1222" s="251"/>
      <c r="AH1222" s="251"/>
      <c r="AI1222" s="251"/>
      <c r="AJ1222" s="251"/>
      <c r="AK1222" s="251"/>
      <c r="AL1222" s="251"/>
      <c r="AM1222" s="251"/>
      <c r="AN1222" s="251"/>
      <c r="AO1222" s="251"/>
      <c r="AP1222" s="251"/>
      <c r="AQ1222" s="251"/>
      <c r="AR1222" s="251"/>
      <c r="AS1222" s="251"/>
      <c r="AT1222" s="251"/>
      <c r="AU1222" s="251"/>
      <c r="AV1222" s="251"/>
      <c r="AW1222" s="251"/>
      <c r="AX1222" s="251"/>
      <c r="AY1222" s="251"/>
      <c r="AZ1222" s="251"/>
      <c r="BA1222" s="251"/>
      <c r="BB1222" s="251"/>
      <c r="BC1222" s="251"/>
      <c r="BD1222" s="251"/>
      <c r="BE1222" s="251"/>
      <c r="BF1222" s="251"/>
      <c r="BG1222" s="251"/>
      <c r="BH1222" s="251"/>
      <c r="BI1222" s="251"/>
      <c r="BJ1222" s="251"/>
      <c r="BK1222" s="251"/>
      <c r="BL1222" s="251"/>
      <c r="BM1222" s="251"/>
      <c r="BN1222" s="195"/>
      <c r="BO1222" s="196"/>
      <c r="BP1222" s="197"/>
      <c r="BQ1222" s="197"/>
      <c r="BR1222" s="106"/>
      <c r="BS1222" s="106"/>
      <c r="BT1222" s="106"/>
      <c r="BU1222" s="106"/>
      <c r="BV1222" s="106"/>
      <c r="BW1222" s="106"/>
      <c r="BX1222" s="106"/>
      <c r="BY1222" s="106"/>
      <c r="BZ1222" s="106"/>
      <c r="CA1222" s="106"/>
      <c r="CB1222" s="106"/>
      <c r="CC1222" s="106"/>
      <c r="CD1222" s="106"/>
      <c r="CE1222" s="106"/>
      <c r="CF1222" s="106"/>
      <c r="CG1222" s="106"/>
    </row>
    <row r="1223" spans="1:85" s="245" customFormat="1" ht="23.5" customHeight="1" x14ac:dyDescent="0.35">
      <c r="A1223" s="243"/>
      <c r="B1223" s="126" t="s">
        <v>414</v>
      </c>
      <c r="C1223" s="359"/>
      <c r="D1223" s="359"/>
      <c r="E1223" s="252"/>
      <c r="F1223" s="252"/>
      <c r="G1223" s="241"/>
      <c r="H1223" s="253"/>
      <c r="I1223" s="254"/>
      <c r="J1223" s="253"/>
      <c r="K1223" s="205">
        <f>IF(J1223="",0,IF(J1223="ANO",'Podpůrná data'!$B$5,'Podpůrná data'!$B$3))</f>
        <v>0</v>
      </c>
      <c r="L1223" s="203">
        <f>IFERROR(INT(ROUND(I1223,2)*(VLOOKUP(INT(H1223),'Podpůrná data'!$A$189:$B$233,2,FALSE))*(H1223/(INT(H1223)))),0)</f>
        <v>0</v>
      </c>
      <c r="M1223" s="61">
        <f>K1223*L1223</f>
        <v>0</v>
      </c>
      <c r="N1223" s="62">
        <f>IF(M1223&gt;0,IF(ISTEXT(C1223)=TRUE,0,1),0)</f>
        <v>0</v>
      </c>
      <c r="O1223" s="166">
        <f>IF(M1223&gt;0,1,0)</f>
        <v>0</v>
      </c>
      <c r="P1223" s="127"/>
      <c r="Q1223" s="63" t="s">
        <v>95</v>
      </c>
      <c r="R1223" s="255"/>
      <c r="S1223" s="255"/>
      <c r="T1223" s="255"/>
      <c r="U1223" s="255"/>
      <c r="V1223" s="255"/>
      <c r="W1223" s="255"/>
      <c r="X1223" s="255"/>
      <c r="Y1223" s="255"/>
      <c r="Z1223" s="255"/>
      <c r="AA1223" s="255"/>
      <c r="AB1223" s="255"/>
      <c r="AC1223" s="255"/>
      <c r="AD1223" s="255"/>
      <c r="AE1223" s="255"/>
      <c r="AF1223" s="255"/>
      <c r="AG1223" s="255"/>
      <c r="AH1223" s="255"/>
      <c r="AI1223" s="255"/>
      <c r="AJ1223" s="255"/>
      <c r="AK1223" s="255"/>
      <c r="AL1223" s="255"/>
      <c r="AM1223" s="255"/>
      <c r="AN1223" s="255"/>
      <c r="AO1223" s="255"/>
      <c r="AP1223" s="255"/>
      <c r="AQ1223" s="255"/>
      <c r="AR1223" s="255"/>
      <c r="AS1223" s="255"/>
      <c r="AT1223" s="255"/>
      <c r="AU1223" s="255"/>
      <c r="AV1223" s="255"/>
      <c r="AW1223" s="255"/>
      <c r="AX1223" s="255"/>
      <c r="AY1223" s="255"/>
      <c r="AZ1223" s="255"/>
      <c r="BA1223" s="255"/>
      <c r="BB1223" s="255"/>
      <c r="BC1223" s="255"/>
      <c r="BD1223" s="255"/>
      <c r="BE1223" s="255"/>
      <c r="BF1223" s="255"/>
      <c r="BG1223" s="255"/>
      <c r="BH1223" s="255"/>
      <c r="BI1223" s="255"/>
      <c r="BJ1223" s="255"/>
      <c r="BK1223" s="255"/>
      <c r="BL1223" s="255"/>
      <c r="BM1223" s="255"/>
      <c r="BN1223" s="362">
        <f>SUM(R1231:BM1231)</f>
        <v>0</v>
      </c>
      <c r="BO1223" s="364">
        <f>SUM(R1232:BM1232)</f>
        <v>0</v>
      </c>
      <c r="BP1223" s="366">
        <f>IF($O1223=0,0,IF($BN1223&gt;=143*$I1223,1,0))</f>
        <v>0</v>
      </c>
      <c r="BQ1223" s="366">
        <f>IF($BN1223&gt;=143*$I1223,0,(CEILING(143*$I1223,1)-$BN1223))</f>
        <v>0</v>
      </c>
      <c r="BR1223" s="106"/>
      <c r="BS1223" s="106"/>
      <c r="BT1223" s="106"/>
      <c r="BU1223" s="106"/>
      <c r="BV1223" s="106"/>
      <c r="BW1223" s="106"/>
      <c r="BX1223" s="106"/>
      <c r="BY1223" s="106"/>
      <c r="BZ1223" s="106"/>
      <c r="CA1223" s="106"/>
      <c r="CB1223" s="106"/>
      <c r="CC1223" s="106"/>
      <c r="CD1223" s="106"/>
      <c r="CE1223" s="106"/>
      <c r="CF1223" s="106"/>
      <c r="CG1223" s="106"/>
    </row>
    <row r="1224" spans="1:85" s="245" customFormat="1" ht="29" x14ac:dyDescent="0.35">
      <c r="A1224" s="243"/>
      <c r="B1224" s="128"/>
      <c r="C1224" s="80"/>
      <c r="D1224" s="80"/>
      <c r="E1224" s="80"/>
      <c r="F1224" s="80"/>
      <c r="G1224" s="80"/>
      <c r="H1224" s="80"/>
      <c r="I1224" s="80"/>
      <c r="J1224" s="80"/>
      <c r="K1224" s="80"/>
      <c r="L1224" s="80"/>
      <c r="M1224" s="64"/>
      <c r="N1224" s="7"/>
      <c r="O1224" s="192"/>
      <c r="P1224" s="106"/>
      <c r="Q1224" s="63" t="s">
        <v>129</v>
      </c>
      <c r="R1224" s="256"/>
      <c r="S1224" s="256"/>
      <c r="T1224" s="256"/>
      <c r="U1224" s="256"/>
      <c r="V1224" s="256"/>
      <c r="W1224" s="256"/>
      <c r="X1224" s="256"/>
      <c r="Y1224" s="256"/>
      <c r="Z1224" s="256"/>
      <c r="AA1224" s="256"/>
      <c r="AB1224" s="256"/>
      <c r="AC1224" s="256"/>
      <c r="AD1224" s="256"/>
      <c r="AE1224" s="256"/>
      <c r="AF1224" s="256"/>
      <c r="AG1224" s="256"/>
      <c r="AH1224" s="256"/>
      <c r="AI1224" s="256"/>
      <c r="AJ1224" s="256"/>
      <c r="AK1224" s="256"/>
      <c r="AL1224" s="256"/>
      <c r="AM1224" s="256"/>
      <c r="AN1224" s="256"/>
      <c r="AO1224" s="256"/>
      <c r="AP1224" s="256"/>
      <c r="AQ1224" s="256"/>
      <c r="AR1224" s="256"/>
      <c r="AS1224" s="256"/>
      <c r="AT1224" s="256"/>
      <c r="AU1224" s="256"/>
      <c r="AV1224" s="256"/>
      <c r="AW1224" s="256"/>
      <c r="AX1224" s="256"/>
      <c r="AY1224" s="256"/>
      <c r="AZ1224" s="256"/>
      <c r="BA1224" s="256"/>
      <c r="BB1224" s="256"/>
      <c r="BC1224" s="256"/>
      <c r="BD1224" s="256"/>
      <c r="BE1224" s="256"/>
      <c r="BF1224" s="256"/>
      <c r="BG1224" s="256"/>
      <c r="BH1224" s="256"/>
      <c r="BI1224" s="256"/>
      <c r="BJ1224" s="256"/>
      <c r="BK1224" s="256"/>
      <c r="BL1224" s="256"/>
      <c r="BM1224" s="256"/>
      <c r="BN1224" s="362"/>
      <c r="BO1224" s="364"/>
      <c r="BP1224" s="366"/>
      <c r="BQ1224" s="366"/>
      <c r="BR1224" s="106"/>
      <c r="BS1224" s="106"/>
      <c r="BT1224" s="106"/>
      <c r="BU1224" s="106"/>
      <c r="BV1224" s="106"/>
      <c r="BW1224" s="106"/>
      <c r="BX1224" s="106"/>
      <c r="BY1224" s="106"/>
      <c r="BZ1224" s="106"/>
      <c r="CA1224" s="106"/>
      <c r="CB1224" s="106"/>
      <c r="CC1224" s="106"/>
      <c r="CD1224" s="106"/>
      <c r="CE1224" s="106"/>
      <c r="CF1224" s="106"/>
      <c r="CG1224" s="106"/>
    </row>
    <row r="1225" spans="1:85" s="245" customFormat="1" ht="14.5" hidden="1" customHeight="1" x14ac:dyDescent="0.35">
      <c r="A1225" s="243"/>
      <c r="B1225" s="128"/>
      <c r="C1225" s="80"/>
      <c r="D1225" s="80"/>
      <c r="E1225" s="80"/>
      <c r="F1225" s="80"/>
      <c r="G1225" s="80"/>
      <c r="H1225" s="80"/>
      <c r="I1225" s="80"/>
      <c r="J1225" s="80"/>
      <c r="K1225" s="80"/>
      <c r="L1225" s="80"/>
      <c r="M1225" s="64"/>
      <c r="N1225" s="7"/>
      <c r="O1225" s="192"/>
      <c r="P1225" s="106"/>
      <c r="Q1225" s="65" t="s">
        <v>130</v>
      </c>
      <c r="R1225" s="66">
        <f>IF(R1223&lt;&gt;0,1,0)</f>
        <v>0</v>
      </c>
      <c r="S1225" s="66">
        <f t="shared" ref="S1225" si="23105">IF(R1225&gt;0,R1225+1,IF(S1223&lt;&gt;0,1,0))</f>
        <v>0</v>
      </c>
      <c r="T1225" s="66">
        <f t="shared" ref="T1225" si="23106">IF(S1225&gt;0,S1225+1,IF(T1223&lt;&gt;0,1,0))</f>
        <v>0</v>
      </c>
      <c r="U1225" s="66">
        <f t="shared" ref="U1225" si="23107">IF(T1225&gt;0,T1225+1,IF(U1223&lt;&gt;0,1,0))</f>
        <v>0</v>
      </c>
      <c r="V1225" s="66">
        <f t="shared" ref="V1225" si="23108">IF(U1225&gt;0,U1225+1,IF(V1223&lt;&gt;0,1,0))</f>
        <v>0</v>
      </c>
      <c r="W1225" s="66">
        <f t="shared" ref="W1225" si="23109">IF(V1225&gt;0,V1225+1,IF(W1223&lt;&gt;0,1,0))</f>
        <v>0</v>
      </c>
      <c r="X1225" s="66">
        <f t="shared" ref="X1225" si="23110">IF(W1225&gt;0,W1225+1,IF(X1223&lt;&gt;0,1,0))</f>
        <v>0</v>
      </c>
      <c r="Y1225" s="66">
        <f t="shared" ref="Y1225" si="23111">IF(X1225&gt;0,X1225+1,IF(Y1223&lt;&gt;0,1,0))</f>
        <v>0</v>
      </c>
      <c r="Z1225" s="66">
        <f t="shared" ref="Z1225" si="23112">IF(Y1225&gt;0,Y1225+1,IF(Z1223&lt;&gt;0,1,0))</f>
        <v>0</v>
      </c>
      <c r="AA1225" s="66">
        <f t="shared" ref="AA1225" si="23113">IF(Z1225&gt;0,Z1225+1,IF(AA1223&lt;&gt;0,1,0))</f>
        <v>0</v>
      </c>
      <c r="AB1225" s="66">
        <f t="shared" ref="AB1225" si="23114">IF(AA1225&gt;0,AA1225+1,IF(AB1223&lt;&gt;0,1,0))</f>
        <v>0</v>
      </c>
      <c r="AC1225" s="66">
        <f t="shared" ref="AC1225" si="23115">IF(AB1225&gt;0,AB1225+1,IF(AC1223&lt;&gt;0,1,0))</f>
        <v>0</v>
      </c>
      <c r="AD1225" s="66">
        <f t="shared" ref="AD1225" si="23116">IF(AC1225&gt;0,AC1225+1,IF(AD1223&lt;&gt;0,1,0))</f>
        <v>0</v>
      </c>
      <c r="AE1225" s="66">
        <f t="shared" ref="AE1225" si="23117">IF(AD1225&gt;0,AD1225+1,IF(AE1223&lt;&gt;0,1,0))</f>
        <v>0</v>
      </c>
      <c r="AF1225" s="66">
        <f t="shared" ref="AF1225" si="23118">IF(AE1225&gt;0,AE1225+1,IF(AF1223&lt;&gt;0,1,0))</f>
        <v>0</v>
      </c>
      <c r="AG1225" s="66">
        <f t="shared" ref="AG1225" si="23119">IF(AF1225&gt;0,AF1225+1,IF(AG1223&lt;&gt;0,1,0))</f>
        <v>0</v>
      </c>
      <c r="AH1225" s="66">
        <f t="shared" ref="AH1225" si="23120">IF(AG1225&gt;0,AG1225+1,IF(AH1223&lt;&gt;0,1,0))</f>
        <v>0</v>
      </c>
      <c r="AI1225" s="66">
        <f t="shared" ref="AI1225" si="23121">IF(AH1225&gt;0,AH1225+1,IF(AI1223&lt;&gt;0,1,0))</f>
        <v>0</v>
      </c>
      <c r="AJ1225" s="66">
        <f t="shared" ref="AJ1225" si="23122">IF(AI1225&gt;0,AI1225+1,IF(AJ1223&lt;&gt;0,1,0))</f>
        <v>0</v>
      </c>
      <c r="AK1225" s="66">
        <f t="shared" ref="AK1225" si="23123">IF(AJ1225&gt;0,AJ1225+1,IF(AK1223&lt;&gt;0,1,0))</f>
        <v>0</v>
      </c>
      <c r="AL1225" s="66">
        <f t="shared" ref="AL1225" si="23124">IF(AK1225&gt;0,AK1225+1,IF(AL1223&lt;&gt;0,1,0))</f>
        <v>0</v>
      </c>
      <c r="AM1225" s="66">
        <f t="shared" ref="AM1225" si="23125">IF(AL1225&gt;0,AL1225+1,IF(AM1223&lt;&gt;0,1,0))</f>
        <v>0</v>
      </c>
      <c r="AN1225" s="66">
        <f t="shared" ref="AN1225" si="23126">IF(AM1225&gt;0,AM1225+1,IF(AN1223&lt;&gt;0,1,0))</f>
        <v>0</v>
      </c>
      <c r="AO1225" s="66">
        <f t="shared" ref="AO1225" si="23127">IF(AN1225&gt;0,AN1225+1,IF(AO1223&lt;&gt;0,1,0))</f>
        <v>0</v>
      </c>
      <c r="AP1225" s="66">
        <f t="shared" ref="AP1225" si="23128">IF(AO1225&gt;0,AO1225+1,IF(AP1223&lt;&gt;0,1,0))</f>
        <v>0</v>
      </c>
      <c r="AQ1225" s="66">
        <f t="shared" ref="AQ1225" si="23129">IF(AP1225&gt;0,AP1225+1,IF(AQ1223&lt;&gt;0,1,0))</f>
        <v>0</v>
      </c>
      <c r="AR1225" s="66">
        <f t="shared" ref="AR1225" si="23130">IF(AQ1225&gt;0,AQ1225+1,IF(AR1223&lt;&gt;0,1,0))</f>
        <v>0</v>
      </c>
      <c r="AS1225" s="66">
        <f t="shared" ref="AS1225" si="23131">IF(AR1225&gt;0,AR1225+1,IF(AS1223&lt;&gt;0,1,0))</f>
        <v>0</v>
      </c>
      <c r="AT1225" s="66">
        <f t="shared" ref="AT1225" si="23132">IF(AS1225&gt;0,AS1225+1,IF(AT1223&lt;&gt;0,1,0))</f>
        <v>0</v>
      </c>
      <c r="AU1225" s="66">
        <f t="shared" ref="AU1225" si="23133">IF(AT1225&gt;0,AT1225+1,IF(AU1223&lt;&gt;0,1,0))</f>
        <v>0</v>
      </c>
      <c r="AV1225" s="66">
        <f t="shared" ref="AV1225" si="23134">IF(AU1225&gt;0,AU1225+1,IF(AV1223&lt;&gt;0,1,0))</f>
        <v>0</v>
      </c>
      <c r="AW1225" s="66">
        <f t="shared" ref="AW1225" si="23135">IF(AV1225&gt;0,AV1225+1,IF(AW1223&lt;&gt;0,1,0))</f>
        <v>0</v>
      </c>
      <c r="AX1225" s="66">
        <f t="shared" ref="AX1225" si="23136">IF(AW1225&gt;0,AW1225+1,IF(AX1223&lt;&gt;0,1,0))</f>
        <v>0</v>
      </c>
      <c r="AY1225" s="66">
        <f t="shared" ref="AY1225" si="23137">IF(AX1225&gt;0,AX1225+1,IF(AY1223&lt;&gt;0,1,0))</f>
        <v>0</v>
      </c>
      <c r="AZ1225" s="66">
        <f t="shared" ref="AZ1225" si="23138">IF(AY1225&gt;0,AY1225+1,IF(AZ1223&lt;&gt;0,1,0))</f>
        <v>0</v>
      </c>
      <c r="BA1225" s="66">
        <f t="shared" ref="BA1225" si="23139">IF(AZ1225&gt;0,AZ1225+1,IF(BA1223&lt;&gt;0,1,0))</f>
        <v>0</v>
      </c>
      <c r="BB1225" s="66">
        <f t="shared" ref="BB1225" si="23140">IF(BA1225&gt;0,BA1225+1,IF(BB1223&lt;&gt;0,1,0))</f>
        <v>0</v>
      </c>
      <c r="BC1225" s="66">
        <f t="shared" ref="BC1225" si="23141">IF(BB1225&gt;0,BB1225+1,IF(BC1223&lt;&gt;0,1,0))</f>
        <v>0</v>
      </c>
      <c r="BD1225" s="66">
        <f t="shared" ref="BD1225" si="23142">IF(BC1225&gt;0,BC1225+1,IF(BD1223&lt;&gt;0,1,0))</f>
        <v>0</v>
      </c>
      <c r="BE1225" s="66">
        <f t="shared" ref="BE1225" si="23143">IF(BD1225&gt;0,BD1225+1,IF(BE1223&lt;&gt;0,1,0))</f>
        <v>0</v>
      </c>
      <c r="BF1225" s="66">
        <f t="shared" ref="BF1225" si="23144">IF(BE1225&gt;0,BE1225+1,IF(BF1223&lt;&gt;0,1,0))</f>
        <v>0</v>
      </c>
      <c r="BG1225" s="66">
        <f t="shared" ref="BG1225" si="23145">IF(BF1225&gt;0,BF1225+1,IF(BG1223&lt;&gt;0,1,0))</f>
        <v>0</v>
      </c>
      <c r="BH1225" s="66">
        <f t="shared" ref="BH1225" si="23146">IF(BG1225&gt;0,BG1225+1,IF(BH1223&lt;&gt;0,1,0))</f>
        <v>0</v>
      </c>
      <c r="BI1225" s="66">
        <f t="shared" ref="BI1225" si="23147">IF(BH1225&gt;0,BH1225+1,IF(BI1223&lt;&gt;0,1,0))</f>
        <v>0</v>
      </c>
      <c r="BJ1225" s="66">
        <f t="shared" ref="BJ1225" si="23148">IF(BI1225&gt;0,BI1225+1,IF(BJ1223&lt;&gt;0,1,0))</f>
        <v>0</v>
      </c>
      <c r="BK1225" s="66">
        <f t="shared" ref="BK1225" si="23149">IF(BJ1225&gt;0,BJ1225+1,IF(BK1223&lt;&gt;0,1,0))</f>
        <v>0</v>
      </c>
      <c r="BL1225" s="66">
        <f t="shared" ref="BL1225" si="23150">IF(BK1225&gt;0,BK1225+1,IF(BL1223&lt;&gt;0,1,0))</f>
        <v>0</v>
      </c>
      <c r="BM1225" s="66">
        <f t="shared" ref="BM1225" si="23151">IF(BL1225&gt;0,BL1225+1,IF(BM1223&lt;&gt;0,1,0))</f>
        <v>0</v>
      </c>
      <c r="BN1225" s="362"/>
      <c r="BO1225" s="364"/>
      <c r="BP1225" s="366"/>
      <c r="BQ1225" s="366"/>
      <c r="BR1225" s="106"/>
      <c r="BS1225" s="106"/>
      <c r="BT1225" s="106"/>
      <c r="BU1225" s="106"/>
      <c r="BV1225" s="106"/>
      <c r="BW1225" s="106"/>
      <c r="BX1225" s="106"/>
      <c r="BY1225" s="106"/>
      <c r="BZ1225" s="106"/>
      <c r="CA1225" s="106"/>
      <c r="CB1225" s="106"/>
      <c r="CC1225" s="106"/>
      <c r="CD1225" s="106"/>
      <c r="CE1225" s="106"/>
      <c r="CF1225" s="106"/>
      <c r="CG1225" s="106"/>
    </row>
    <row r="1226" spans="1:85" s="245" customFormat="1" ht="14.5" hidden="1" customHeight="1" x14ac:dyDescent="0.35">
      <c r="A1226" s="243"/>
      <c r="B1226" s="128"/>
      <c r="C1226" s="80"/>
      <c r="D1226" s="80"/>
      <c r="E1226" s="80"/>
      <c r="F1226" s="80"/>
      <c r="G1226" s="80"/>
      <c r="H1226" s="80"/>
      <c r="I1226" s="80"/>
      <c r="J1226" s="80"/>
      <c r="K1226" s="80"/>
      <c r="L1226" s="80"/>
      <c r="M1226" s="64"/>
      <c r="N1226" s="7"/>
      <c r="O1226" s="192"/>
      <c r="P1226" s="106"/>
      <c r="Q1226" s="65" t="s">
        <v>131</v>
      </c>
      <c r="R1226" s="66">
        <f>R1225</f>
        <v>0</v>
      </c>
      <c r="S1226" s="66">
        <f>IF(S1225=0,0,IF(OR(R1226=0,R1226=12),1,R1226+1))</f>
        <v>0</v>
      </c>
      <c r="T1226" s="66">
        <f t="shared" ref="T1226" si="23152">IF(T1225=0,0,IF(OR(S1226=0,S1226=12),1,S1226+1))</f>
        <v>0</v>
      </c>
      <c r="U1226" s="66">
        <f t="shared" ref="U1226" si="23153">IF(U1225=0,0,IF(OR(T1226=0,T1226=12),1,T1226+1))</f>
        <v>0</v>
      </c>
      <c r="V1226" s="66">
        <f t="shared" ref="V1226" si="23154">IF(V1225=0,0,IF(OR(U1226=0,U1226=12),1,U1226+1))</f>
        <v>0</v>
      </c>
      <c r="W1226" s="66">
        <f t="shared" ref="W1226" si="23155">IF(W1225=0,0,IF(OR(V1226=0,V1226=12),1,V1226+1))</f>
        <v>0</v>
      </c>
      <c r="X1226" s="66">
        <f t="shared" ref="X1226" si="23156">IF(X1225=0,0,IF(OR(W1226=0,W1226=12),1,W1226+1))</f>
        <v>0</v>
      </c>
      <c r="Y1226" s="66">
        <f t="shared" ref="Y1226" si="23157">IF(Y1225=0,0,IF(OR(X1226=0,X1226=12),1,X1226+1))</f>
        <v>0</v>
      </c>
      <c r="Z1226" s="66">
        <f t="shared" ref="Z1226" si="23158">IF(Z1225=0,0,IF(OR(Y1226=0,Y1226=12),1,Y1226+1))</f>
        <v>0</v>
      </c>
      <c r="AA1226" s="66">
        <f t="shared" ref="AA1226" si="23159">IF(AA1225=0,0,IF(OR(Z1226=0,Z1226=12),1,Z1226+1))</f>
        <v>0</v>
      </c>
      <c r="AB1226" s="66">
        <f t="shared" ref="AB1226" si="23160">IF(AB1225=0,0,IF(OR(AA1226=0,AA1226=12),1,AA1226+1))</f>
        <v>0</v>
      </c>
      <c r="AC1226" s="66">
        <f t="shared" ref="AC1226" si="23161">IF(AC1225=0,0,IF(OR(AB1226=0,AB1226=12),1,AB1226+1))</f>
        <v>0</v>
      </c>
      <c r="AD1226" s="66">
        <f t="shared" ref="AD1226" si="23162">IF(AD1225=0,0,IF(OR(AC1226=0,AC1226=12),1,AC1226+1))</f>
        <v>0</v>
      </c>
      <c r="AE1226" s="66">
        <f t="shared" ref="AE1226" si="23163">IF(AE1225=0,0,IF(OR(AD1226=0,AD1226=12),1,AD1226+1))</f>
        <v>0</v>
      </c>
      <c r="AF1226" s="66">
        <f t="shared" ref="AF1226" si="23164">IF(AF1225=0,0,IF(OR(AE1226=0,AE1226=12),1,AE1226+1))</f>
        <v>0</v>
      </c>
      <c r="AG1226" s="66">
        <f t="shared" ref="AG1226" si="23165">IF(AG1225=0,0,IF(OR(AF1226=0,AF1226=12),1,AF1226+1))</f>
        <v>0</v>
      </c>
      <c r="AH1226" s="66">
        <f t="shared" ref="AH1226" si="23166">IF(AH1225=0,0,IF(OR(AG1226=0,AG1226=12),1,AG1226+1))</f>
        <v>0</v>
      </c>
      <c r="AI1226" s="66">
        <f t="shared" ref="AI1226" si="23167">IF(AI1225=0,0,IF(OR(AH1226=0,AH1226=12),1,AH1226+1))</f>
        <v>0</v>
      </c>
      <c r="AJ1226" s="66">
        <f t="shared" ref="AJ1226" si="23168">IF(AJ1225=0,0,IF(OR(AI1226=0,AI1226=12),1,AI1226+1))</f>
        <v>0</v>
      </c>
      <c r="AK1226" s="66">
        <f t="shared" ref="AK1226" si="23169">IF(AK1225=0,0,IF(OR(AJ1226=0,AJ1226=12),1,AJ1226+1))</f>
        <v>0</v>
      </c>
      <c r="AL1226" s="66">
        <f t="shared" ref="AL1226" si="23170">IF(AL1225=0,0,IF(OR(AK1226=0,AK1226=12),1,AK1226+1))</f>
        <v>0</v>
      </c>
      <c r="AM1226" s="66">
        <f t="shared" ref="AM1226" si="23171">IF(AM1225=0,0,IF(OR(AL1226=0,AL1226=12),1,AL1226+1))</f>
        <v>0</v>
      </c>
      <c r="AN1226" s="66">
        <f t="shared" ref="AN1226" si="23172">IF(AN1225=0,0,IF(OR(AM1226=0,AM1226=12),1,AM1226+1))</f>
        <v>0</v>
      </c>
      <c r="AO1226" s="66">
        <f t="shared" ref="AO1226" si="23173">IF(AO1225=0,0,IF(OR(AN1226=0,AN1226=12),1,AN1226+1))</f>
        <v>0</v>
      </c>
      <c r="AP1226" s="66">
        <f t="shared" ref="AP1226" si="23174">IF(AP1225=0,0,IF(OR(AO1226=0,AO1226=12),1,AO1226+1))</f>
        <v>0</v>
      </c>
      <c r="AQ1226" s="66">
        <f t="shared" ref="AQ1226" si="23175">IF(AQ1225=0,0,IF(OR(AP1226=0,AP1226=12),1,AP1226+1))</f>
        <v>0</v>
      </c>
      <c r="AR1226" s="66">
        <f t="shared" ref="AR1226" si="23176">IF(AR1225=0,0,IF(OR(AQ1226=0,AQ1226=12),1,AQ1226+1))</f>
        <v>0</v>
      </c>
      <c r="AS1226" s="66">
        <f t="shared" ref="AS1226" si="23177">IF(AS1225=0,0,IF(OR(AR1226=0,AR1226=12),1,AR1226+1))</f>
        <v>0</v>
      </c>
      <c r="AT1226" s="66">
        <f t="shared" ref="AT1226" si="23178">IF(AT1225=0,0,IF(OR(AS1226=0,AS1226=12),1,AS1226+1))</f>
        <v>0</v>
      </c>
      <c r="AU1226" s="66">
        <f t="shared" ref="AU1226" si="23179">IF(AU1225=0,0,IF(OR(AT1226=0,AT1226=12),1,AT1226+1))</f>
        <v>0</v>
      </c>
      <c r="AV1226" s="66">
        <f t="shared" ref="AV1226" si="23180">IF(AV1225=0,0,IF(OR(AU1226=0,AU1226=12),1,AU1226+1))</f>
        <v>0</v>
      </c>
      <c r="AW1226" s="66">
        <f t="shared" ref="AW1226" si="23181">IF(AW1225=0,0,IF(OR(AV1226=0,AV1226=12),1,AV1226+1))</f>
        <v>0</v>
      </c>
      <c r="AX1226" s="66">
        <f t="shared" ref="AX1226" si="23182">IF(AX1225=0,0,IF(OR(AW1226=0,AW1226=12),1,AW1226+1))</f>
        <v>0</v>
      </c>
      <c r="AY1226" s="66">
        <f t="shared" ref="AY1226" si="23183">IF(AY1225=0,0,IF(OR(AX1226=0,AX1226=12),1,AX1226+1))</f>
        <v>0</v>
      </c>
      <c r="AZ1226" s="66">
        <f t="shared" ref="AZ1226" si="23184">IF(AZ1225=0,0,IF(OR(AY1226=0,AY1226=12),1,AY1226+1))</f>
        <v>0</v>
      </c>
      <c r="BA1226" s="66">
        <f t="shared" ref="BA1226" si="23185">IF(BA1225=0,0,IF(OR(AZ1226=0,AZ1226=12),1,AZ1226+1))</f>
        <v>0</v>
      </c>
      <c r="BB1226" s="66">
        <f t="shared" ref="BB1226" si="23186">IF(BB1225=0,0,IF(OR(BA1226=0,BA1226=12),1,BA1226+1))</f>
        <v>0</v>
      </c>
      <c r="BC1226" s="66">
        <f t="shared" ref="BC1226" si="23187">IF(BC1225=0,0,IF(OR(BB1226=0,BB1226=12),1,BB1226+1))</f>
        <v>0</v>
      </c>
      <c r="BD1226" s="66">
        <f t="shared" ref="BD1226" si="23188">IF(BD1225=0,0,IF(OR(BC1226=0,BC1226=12),1,BC1226+1))</f>
        <v>0</v>
      </c>
      <c r="BE1226" s="66">
        <f t="shared" ref="BE1226" si="23189">IF(BE1225=0,0,IF(OR(BD1226=0,BD1226=12),1,BD1226+1))</f>
        <v>0</v>
      </c>
      <c r="BF1226" s="66">
        <f t="shared" ref="BF1226" si="23190">IF(BF1225=0,0,IF(OR(BE1226=0,BE1226=12),1,BE1226+1))</f>
        <v>0</v>
      </c>
      <c r="BG1226" s="66">
        <f t="shared" ref="BG1226" si="23191">IF(BG1225=0,0,IF(OR(BF1226=0,BF1226=12),1,BF1226+1))</f>
        <v>0</v>
      </c>
      <c r="BH1226" s="66">
        <f t="shared" ref="BH1226" si="23192">IF(BH1225=0,0,IF(OR(BG1226=0,BG1226=12),1,BG1226+1))</f>
        <v>0</v>
      </c>
      <c r="BI1226" s="66">
        <f t="shared" ref="BI1226" si="23193">IF(BI1225=0,0,IF(OR(BH1226=0,BH1226=12),1,BH1226+1))</f>
        <v>0</v>
      </c>
      <c r="BJ1226" s="66">
        <f t="shared" ref="BJ1226" si="23194">IF(BJ1225=0,0,IF(OR(BI1226=0,BI1226=12),1,BI1226+1))</f>
        <v>0</v>
      </c>
      <c r="BK1226" s="66">
        <f t="shared" ref="BK1226" si="23195">IF(BK1225=0,0,IF(OR(BJ1226=0,BJ1226=12),1,BJ1226+1))</f>
        <v>0</v>
      </c>
      <c r="BL1226" s="66">
        <f t="shared" ref="BL1226" si="23196">IF(BL1225=0,0,IF(OR(BK1226=0,BK1226=12),1,BK1226+1))</f>
        <v>0</v>
      </c>
      <c r="BM1226" s="66">
        <f t="shared" ref="BM1226" si="23197">IF(BM1225=0,0,IF(OR(BL1226=0,BL1226=12),1,BL1226+1))</f>
        <v>0</v>
      </c>
      <c r="BN1226" s="362"/>
      <c r="BO1226" s="364"/>
      <c r="BP1226" s="366"/>
      <c r="BQ1226" s="366"/>
      <c r="BR1226" s="106"/>
      <c r="BS1226" s="106"/>
      <c r="BT1226" s="106"/>
      <c r="BU1226" s="106"/>
      <c r="BV1226" s="106"/>
      <c r="BW1226" s="106"/>
      <c r="BX1226" s="106"/>
      <c r="BY1226" s="106"/>
      <c r="BZ1226" s="106"/>
      <c r="CA1226" s="106"/>
      <c r="CB1226" s="106"/>
      <c r="CC1226" s="106"/>
      <c r="CD1226" s="106"/>
      <c r="CE1226" s="106"/>
      <c r="CF1226" s="106"/>
      <c r="CG1226" s="106"/>
    </row>
    <row r="1227" spans="1:85" s="245" customFormat="1" ht="43.5" x14ac:dyDescent="0.35">
      <c r="A1227" s="243"/>
      <c r="B1227" s="128"/>
      <c r="C1227" s="80"/>
      <c r="D1227" s="80"/>
      <c r="E1227" s="80"/>
      <c r="F1227" s="80"/>
      <c r="G1227" s="80"/>
      <c r="H1227" s="80"/>
      <c r="I1227" s="80"/>
      <c r="J1227" s="80"/>
      <c r="K1227" s="80"/>
      <c r="L1227" s="80"/>
      <c r="M1227" s="64"/>
      <c r="N1227" s="7"/>
      <c r="O1227" s="192"/>
      <c r="P1227" s="106"/>
      <c r="Q1227" s="63" t="s">
        <v>237</v>
      </c>
      <c r="R1227" s="68">
        <f>IF(R1226&gt;0,IF(R1230&gt;$L1223,$L1223,R1230),0)</f>
        <v>0</v>
      </c>
      <c r="S1227" s="68">
        <f>IF(S1226&gt;0,IF((SUMIFS($R1229:R1229,$R1226:R1226,12)+IF(R1226=12,0,R1227)+S1230)&gt;=$L1223,$L1223-FLOOR(SUMIFS($R1229:R1229,$R1226:R1226,12),1),IF(S1226=1,S1230,S1230+R1227)),0)</f>
        <v>0</v>
      </c>
      <c r="T1227" s="68">
        <f>IF(T1226&gt;0,IF((SUMIFS($R1229:S1229,$R1226:S1226,12)+IF(S1226=12,0,S1227)+T1230)&gt;=$L1223,$L1223-FLOOR(SUMIFS($R1229:S1229,$R1226:S1226,12),1),IF(T1226=1,T1230,T1230+S1227)),0)</f>
        <v>0</v>
      </c>
      <c r="U1227" s="68">
        <f>IF(U1226&gt;0,IF((SUMIFS($R1229:T1229,$R1226:T1226,12)+IF(T1226=12,0,T1227)+U1230)&gt;=$L1223,$L1223-FLOOR(SUMIFS($R1229:T1229,$R1226:T1226,12),1),IF(U1226=1,U1230,U1230+T1227)),0)</f>
        <v>0</v>
      </c>
      <c r="V1227" s="68">
        <f>IF(V1226&gt;0,IF((SUMIFS($R1229:U1229,$R1226:U1226,12)+IF(U1226=12,0,U1227)+V1230)&gt;=$L1223,$L1223-FLOOR(SUMIFS($R1229:U1229,$R1226:U1226,12),1),IF(V1226=1,V1230,V1230+U1227)),0)</f>
        <v>0</v>
      </c>
      <c r="W1227" s="68">
        <f>IF(W1226&gt;0,IF((SUMIFS($R1229:V1229,$R1226:V1226,12)+IF(V1226=12,0,V1227)+W1230)&gt;=$L1223,$L1223-FLOOR(SUMIFS($R1229:V1229,$R1226:V1226,12),1),IF(W1226=1,W1230,W1230+V1227)),0)</f>
        <v>0</v>
      </c>
      <c r="X1227" s="68">
        <f>IF(X1226&gt;0,IF((SUMIFS($R1229:W1229,$R1226:W1226,12)+IF(W1226=12,0,W1227)+X1230)&gt;=$L1223,$L1223-FLOOR(SUMIFS($R1229:W1229,$R1226:W1226,12),1),IF(X1226=1,X1230,X1230+W1227)),0)</f>
        <v>0</v>
      </c>
      <c r="Y1227" s="68">
        <f>IF(Y1226&gt;0,IF((SUMIFS($R1229:X1229,$R1226:X1226,12)+IF(X1226=12,0,X1227)+Y1230)&gt;=$L1223,$L1223-FLOOR(SUMIFS($R1229:X1229,$R1226:X1226,12),1),IF(Y1226=1,Y1230,Y1230+X1227)),0)</f>
        <v>0</v>
      </c>
      <c r="Z1227" s="68">
        <f>IF(Z1226&gt;0,IF((SUMIFS($R1229:Y1229,$R1226:Y1226,12)+IF(Y1226=12,0,Y1227)+Z1230)&gt;=$L1223,$L1223-FLOOR(SUMIFS($R1229:Y1229,$R1226:Y1226,12),1),IF(Z1226=1,Z1230,Z1230+Y1227)),0)</f>
        <v>0</v>
      </c>
      <c r="AA1227" s="68">
        <f>IF(AA1226&gt;0,IF((SUMIFS($R1229:Z1229,$R1226:Z1226,12)+IF(Z1226=12,0,Z1227)+AA1230)&gt;=$L1223,$L1223-FLOOR(SUMIFS($R1229:Z1229,$R1226:Z1226,12),1),IF(AA1226=1,AA1230,AA1230+Z1227)),0)</f>
        <v>0</v>
      </c>
      <c r="AB1227" s="68">
        <f>IF(AB1226&gt;0,IF((SUMIFS($R1229:AA1229,$R1226:AA1226,12)+IF(AA1226=12,0,AA1227)+AB1230)&gt;=$L1223,$L1223-FLOOR(SUMIFS($R1229:AA1229,$R1226:AA1226,12),1),IF(AB1226=1,AB1230,AB1230+AA1227)),0)</f>
        <v>0</v>
      </c>
      <c r="AC1227" s="68">
        <f>IF(AC1226&gt;0,IF((SUMIFS($R1229:AB1229,$R1226:AB1226,12)+IF(AB1226=12,0,AB1227)+AC1230)&gt;=$L1223,$L1223-FLOOR(SUMIFS($R1229:AB1229,$R1226:AB1226,12),1),IF(AC1226=1,AC1230,AC1230+AB1227)),0)</f>
        <v>0</v>
      </c>
      <c r="AD1227" s="68">
        <f>IF(AD1226&gt;0,IF((SUMIFS($R1229:AC1229,$R1226:AC1226,12)+IF(AC1226=12,0,AC1227)+AD1230)&gt;=$L1223,$L1223-FLOOR(SUMIFS($R1229:AC1229,$R1226:AC1226,12),1),IF(AD1226=1,AD1230,AD1230+AC1227)),0)</f>
        <v>0</v>
      </c>
      <c r="AE1227" s="68">
        <f>IF(AE1226&gt;0,IF((SUMIFS($R1229:AD1229,$R1226:AD1226,12)+IF(AD1226=12,0,AD1227)+AE1230)&gt;=$L1223,$L1223-FLOOR(SUMIFS($R1229:AD1229,$R1226:AD1226,12),1),IF(AE1226=1,AE1230,AE1230+AD1227)),0)</f>
        <v>0</v>
      </c>
      <c r="AF1227" s="68">
        <f>IF(AF1226&gt;0,IF((SUMIFS($R1229:AE1229,$R1226:AE1226,12)+IF(AE1226=12,0,AE1227)+AF1230)&gt;=$L1223,$L1223-FLOOR(SUMIFS($R1229:AE1229,$R1226:AE1226,12),1),IF(AF1226=1,AF1230,AF1230+AE1227)),0)</f>
        <v>0</v>
      </c>
      <c r="AG1227" s="68">
        <f>IF(AG1226&gt;0,IF((SUMIFS($R1229:AF1229,$R1226:AF1226,12)+IF(AF1226=12,0,AF1227)+AG1230)&gt;=$L1223,$L1223-FLOOR(SUMIFS($R1229:AF1229,$R1226:AF1226,12),1),IF(AG1226=1,AG1230,AG1230+AF1227)),0)</f>
        <v>0</v>
      </c>
      <c r="AH1227" s="68">
        <f>IF(AH1226&gt;0,IF((SUMIFS($R1229:AG1229,$R1226:AG1226,12)+IF(AG1226=12,0,AG1227)+AH1230)&gt;=$L1223,$L1223-FLOOR(SUMIFS($R1229:AG1229,$R1226:AG1226,12),1),IF(AH1226=1,AH1230,AH1230+AG1227)),0)</f>
        <v>0</v>
      </c>
      <c r="AI1227" s="68">
        <f>IF(AI1226&gt;0,IF((SUMIFS($R1229:AH1229,$R1226:AH1226,12)+IF(AH1226=12,0,AH1227)+AI1230)&gt;=$L1223,$L1223-FLOOR(SUMIFS($R1229:AH1229,$R1226:AH1226,12),1),IF(AI1226=1,AI1230,AI1230+AH1227)),0)</f>
        <v>0</v>
      </c>
      <c r="AJ1227" s="68">
        <f>IF(AJ1226&gt;0,IF((SUMIFS($R1229:AI1229,$R1226:AI1226,12)+IF(AI1226=12,0,AI1227)+AJ1230)&gt;=$L1223,$L1223-FLOOR(SUMIFS($R1229:AI1229,$R1226:AI1226,12),1),IF(AJ1226=1,AJ1230,AJ1230+AI1227)),0)</f>
        <v>0</v>
      </c>
      <c r="AK1227" s="68">
        <f>IF(AK1226&gt;0,IF((SUMIFS($R1229:AJ1229,$R1226:AJ1226,12)+IF(AJ1226=12,0,AJ1227)+AK1230)&gt;=$L1223,$L1223-FLOOR(SUMIFS($R1229:AJ1229,$R1226:AJ1226,12),1),IF(AK1226=1,AK1230,AK1230+AJ1227)),0)</f>
        <v>0</v>
      </c>
      <c r="AL1227" s="68">
        <f>IF(AL1226&gt;0,IF((SUMIFS($R1229:AK1229,$R1226:AK1226,12)+IF(AK1226=12,0,AK1227)+AL1230)&gt;=$L1223,$L1223-FLOOR(SUMIFS($R1229:AK1229,$R1226:AK1226,12),1),IF(AL1226=1,AL1230,AL1230+AK1227)),0)</f>
        <v>0</v>
      </c>
      <c r="AM1227" s="68">
        <f>IF(AM1226&gt;0,IF((SUMIFS($R1229:AL1229,$R1226:AL1226,12)+IF(AL1226=12,0,AL1227)+AM1230)&gt;=$L1223,$L1223-FLOOR(SUMIFS($R1229:AL1229,$R1226:AL1226,12),1),IF(AM1226=1,AM1230,AM1230+AL1227)),0)</f>
        <v>0</v>
      </c>
      <c r="AN1227" s="68">
        <f>IF(AN1226&gt;0,IF((SUMIFS($R1229:AM1229,$R1226:AM1226,12)+IF(AM1226=12,0,AM1227)+AN1230)&gt;=$L1223,$L1223-FLOOR(SUMIFS($R1229:AM1229,$R1226:AM1226,12),1),IF(AN1226=1,AN1230,AN1230+AM1227)),0)</f>
        <v>0</v>
      </c>
      <c r="AO1227" s="68">
        <f>IF(AO1226&gt;0,IF((SUMIFS($R1229:AN1229,$R1226:AN1226,12)+IF(AN1226=12,0,AN1227)+AO1230)&gt;=$L1223,$L1223-FLOOR(SUMIFS($R1229:AN1229,$R1226:AN1226,12),1),IF(AO1226=1,AO1230,AO1230+AN1227)),0)</f>
        <v>0</v>
      </c>
      <c r="AP1227" s="68">
        <f>IF(AP1226&gt;0,IF((SUMIFS($R1229:AO1229,$R1226:AO1226,12)+IF(AO1226=12,0,AO1227)+AP1230)&gt;=$L1223,$L1223-FLOOR(SUMIFS($R1229:AO1229,$R1226:AO1226,12),1),IF(AP1226=1,AP1230,AP1230+AO1227)),0)</f>
        <v>0</v>
      </c>
      <c r="AQ1227" s="68">
        <f>IF(AQ1226&gt;0,IF((SUMIFS($R1229:AP1229,$R1226:AP1226,12)+IF(AP1226=12,0,AP1227)+AQ1230)&gt;=$L1223,$L1223-FLOOR(SUMIFS($R1229:AP1229,$R1226:AP1226,12),1),IF(AQ1226=1,AQ1230,AQ1230+AP1227)),0)</f>
        <v>0</v>
      </c>
      <c r="AR1227" s="68">
        <f>IF(AR1226&gt;0,IF((SUMIFS($R1229:AQ1229,$R1226:AQ1226,12)+IF(AQ1226=12,0,AQ1227)+AR1230)&gt;=$L1223,$L1223-FLOOR(SUMIFS($R1229:AQ1229,$R1226:AQ1226,12),1),IF(AR1226=1,AR1230,AR1230+AQ1227)),0)</f>
        <v>0</v>
      </c>
      <c r="AS1227" s="68">
        <f>IF(AS1226&gt;0,IF((SUMIFS($R1229:AR1229,$R1226:AR1226,12)+IF(AR1226=12,0,AR1227)+AS1230)&gt;=$L1223,$L1223-FLOOR(SUMIFS($R1229:AR1229,$R1226:AR1226,12),1),IF(AS1226=1,AS1230,AS1230+AR1227)),0)</f>
        <v>0</v>
      </c>
      <c r="AT1227" s="68">
        <f>IF(AT1226&gt;0,IF((SUMIFS($R1229:AS1229,$R1226:AS1226,12)+IF(AS1226=12,0,AS1227)+AT1230)&gt;=$L1223,$L1223-FLOOR(SUMIFS($R1229:AS1229,$R1226:AS1226,12),1),IF(AT1226=1,AT1230,AT1230+AS1227)),0)</f>
        <v>0</v>
      </c>
      <c r="AU1227" s="68">
        <f>IF(AU1226&gt;0,IF((SUMIFS($R1229:AT1229,$R1226:AT1226,12)+IF(AT1226=12,0,AT1227)+AU1230)&gt;=$L1223,$L1223-FLOOR(SUMIFS($R1229:AT1229,$R1226:AT1226,12),1),IF(AU1226=1,AU1230,AU1230+AT1227)),0)</f>
        <v>0</v>
      </c>
      <c r="AV1227" s="68">
        <f>IF(AV1226&gt;0,IF((SUMIFS($R1229:AU1229,$R1226:AU1226,12)+IF(AU1226=12,0,AU1227)+AV1230)&gt;=$L1223,$L1223-FLOOR(SUMIFS($R1229:AU1229,$R1226:AU1226,12),1),IF(AV1226=1,AV1230,AV1230+AU1227)),0)</f>
        <v>0</v>
      </c>
      <c r="AW1227" s="68">
        <f>IF(AW1226&gt;0,IF((SUMIFS($R1229:AV1229,$R1226:AV1226,12)+IF(AV1226=12,0,AV1227)+AW1230)&gt;=$L1223,$L1223-FLOOR(SUMIFS($R1229:AV1229,$R1226:AV1226,12),1),IF(AW1226=1,AW1230,AW1230+AV1227)),0)</f>
        <v>0</v>
      </c>
      <c r="AX1227" s="68">
        <f>IF(AX1226&gt;0,IF((SUMIFS($R1229:AW1229,$R1226:AW1226,12)+IF(AW1226=12,0,AW1227)+AX1230)&gt;=$L1223,$L1223-FLOOR(SUMIFS($R1229:AW1229,$R1226:AW1226,12),1),IF(AX1226=1,AX1230,AX1230+AW1227)),0)</f>
        <v>0</v>
      </c>
      <c r="AY1227" s="68">
        <f>IF(AY1226&gt;0,IF((SUMIFS($R1229:AX1229,$R1226:AX1226,12)+IF(AX1226=12,0,AX1227)+AY1230)&gt;=$L1223,$L1223-FLOOR(SUMIFS($R1229:AX1229,$R1226:AX1226,12),1),IF(AY1226=1,AY1230,AY1230+AX1227)),0)</f>
        <v>0</v>
      </c>
      <c r="AZ1227" s="68">
        <f>IF(AZ1226&gt;0,IF((SUMIFS($R1229:AY1229,$R1226:AY1226,12)+IF(AY1226=12,0,AY1227)+AZ1230)&gt;=$L1223,$L1223-FLOOR(SUMIFS($R1229:AY1229,$R1226:AY1226,12),1),IF(AZ1226=1,AZ1230,AZ1230+AY1227)),0)</f>
        <v>0</v>
      </c>
      <c r="BA1227" s="68">
        <f>IF(BA1226&gt;0,IF((SUMIFS($R1229:AZ1229,$R1226:AZ1226,12)+IF(AZ1226=12,0,AZ1227)+BA1230)&gt;=$L1223,$L1223-FLOOR(SUMIFS($R1229:AZ1229,$R1226:AZ1226,12),1),IF(BA1226=1,BA1230,BA1230+AZ1227)),0)</f>
        <v>0</v>
      </c>
      <c r="BB1227" s="68">
        <f>IF(BB1226&gt;0,IF((SUMIFS($R1229:BA1229,$R1226:BA1226,12)+IF(BA1226=12,0,BA1227)+BB1230)&gt;=$L1223,$L1223-FLOOR(SUMIFS($R1229:BA1229,$R1226:BA1226,12),1),IF(BB1226=1,BB1230,BB1230+BA1227)),0)</f>
        <v>0</v>
      </c>
      <c r="BC1227" s="68">
        <f>IF(BC1226&gt;0,IF((SUMIFS($R1229:BB1229,$R1226:BB1226,12)+IF(BB1226=12,0,BB1227)+BC1230)&gt;=$L1223,$L1223-FLOOR(SUMIFS($R1229:BB1229,$R1226:BB1226,12),1),IF(BC1226=1,BC1230,BC1230+BB1227)),0)</f>
        <v>0</v>
      </c>
      <c r="BD1227" s="68">
        <f>IF(BD1226&gt;0,IF((SUMIFS($R1229:BC1229,$R1226:BC1226,12)+IF(BC1226=12,0,BC1227)+BD1230)&gt;=$L1223,$L1223-FLOOR(SUMIFS($R1229:BC1229,$R1226:BC1226,12),1),IF(BD1226=1,BD1230,BD1230+BC1227)),0)</f>
        <v>0</v>
      </c>
      <c r="BE1227" s="68">
        <f>IF(BE1226&gt;0,IF((SUMIFS($R1229:BD1229,$R1226:BD1226,12)+IF(BD1226=12,0,BD1227)+BE1230)&gt;=$L1223,$L1223-FLOOR(SUMIFS($R1229:BD1229,$R1226:BD1226,12),1),IF(BE1226=1,BE1230,BE1230+BD1227)),0)</f>
        <v>0</v>
      </c>
      <c r="BF1227" s="68">
        <f>IF(BF1226&gt;0,IF((SUMIFS($R1229:BE1229,$R1226:BE1226,12)+IF(BE1226=12,0,BE1227)+BF1230)&gt;=$L1223,$L1223-FLOOR(SUMIFS($R1229:BE1229,$R1226:BE1226,12),1),IF(BF1226=1,BF1230,BF1230+BE1227)),0)</f>
        <v>0</v>
      </c>
      <c r="BG1227" s="68">
        <f>IF(BG1226&gt;0,IF((SUMIFS($R1229:BF1229,$R1226:BF1226,12)+IF(BF1226=12,0,BF1227)+BG1230)&gt;=$L1223,$L1223-FLOOR(SUMIFS($R1229:BF1229,$R1226:BF1226,12),1),IF(BG1226=1,BG1230,BG1230+BF1227)),0)</f>
        <v>0</v>
      </c>
      <c r="BH1227" s="68">
        <f>IF(BH1226&gt;0,IF((SUMIFS($R1229:BG1229,$R1226:BG1226,12)+IF(BG1226=12,0,BG1227)+BH1230)&gt;=$L1223,$L1223-FLOOR(SUMIFS($R1229:BG1229,$R1226:BG1226,12),1),IF(BH1226=1,BH1230,BH1230+BG1227)),0)</f>
        <v>0</v>
      </c>
      <c r="BI1227" s="68">
        <f>IF(BI1226&gt;0,IF((SUMIFS($R1229:BH1229,$R1226:BH1226,12)+IF(BH1226=12,0,BH1227)+BI1230)&gt;=$L1223,$L1223-FLOOR(SUMIFS($R1229:BH1229,$R1226:BH1226,12),1),IF(BI1226=1,BI1230,BI1230+BH1227)),0)</f>
        <v>0</v>
      </c>
      <c r="BJ1227" s="68">
        <f>IF(BJ1226&gt;0,IF((SUMIFS($R1229:BI1229,$R1226:BI1226,12)+IF(BI1226=12,0,BI1227)+BJ1230)&gt;=$L1223,$L1223-FLOOR(SUMIFS($R1229:BI1229,$R1226:BI1226,12),1),IF(BJ1226=1,BJ1230,BJ1230+BI1227)),0)</f>
        <v>0</v>
      </c>
      <c r="BK1227" s="68">
        <f>IF(BK1226&gt;0,IF((SUMIFS($R1229:BJ1229,$R1226:BJ1226,12)+IF(BJ1226=12,0,BJ1227)+BK1230)&gt;=$L1223,$L1223-FLOOR(SUMIFS($R1229:BJ1229,$R1226:BJ1226,12),1),IF(BK1226=1,BK1230,BK1230+BJ1227)),0)</f>
        <v>0</v>
      </c>
      <c r="BL1227" s="68">
        <f>IF(BL1226&gt;0,IF((SUMIFS($R1229:BK1229,$R1226:BK1226,12)+IF(BK1226=12,0,BK1227)+BL1230)&gt;=$L1223,$L1223-FLOOR(SUMIFS($R1229:BK1229,$R1226:BK1226,12),1),IF(BL1226=1,BL1230,BL1230+BK1227)),0)</f>
        <v>0</v>
      </c>
      <c r="BM1227" s="68">
        <f>IF(BM1226&gt;0,IF((SUMIFS($R1229:BL1229,$R1226:BL1226,12)+IF(BL1226=12,0,BL1227)+BM1230)&gt;=$L1223,$L1223-FLOOR(SUMIFS($R1229:BL1229,$R1226:BL1226,12),1),IF(BM1226=1,BM1230,BM1230+BL1227)),0)</f>
        <v>0</v>
      </c>
      <c r="BN1227" s="362"/>
      <c r="BO1227" s="364"/>
      <c r="BP1227" s="366"/>
      <c r="BQ1227" s="366"/>
      <c r="BR1227" s="106"/>
      <c r="BS1227" s="106"/>
      <c r="BT1227" s="106"/>
      <c r="BU1227" s="106"/>
      <c r="BV1227" s="106"/>
      <c r="BW1227" s="106"/>
      <c r="BX1227" s="106"/>
      <c r="BY1227" s="106"/>
      <c r="BZ1227" s="106"/>
      <c r="CA1227" s="106"/>
      <c r="CB1227" s="106"/>
      <c r="CC1227" s="106"/>
      <c r="CD1227" s="106"/>
      <c r="CE1227" s="106"/>
      <c r="CF1227" s="106"/>
      <c r="CG1227" s="106"/>
    </row>
    <row r="1228" spans="1:85" s="245" customFormat="1" ht="41.5" hidden="1" customHeight="1" x14ac:dyDescent="0.35">
      <c r="A1228" s="243"/>
      <c r="B1228" s="128"/>
      <c r="C1228" s="80"/>
      <c r="D1228" s="80"/>
      <c r="E1228" s="80"/>
      <c r="F1228" s="80"/>
      <c r="G1228" s="80"/>
      <c r="H1228" s="80"/>
      <c r="I1228" s="80"/>
      <c r="J1228" s="80"/>
      <c r="K1228" s="80"/>
      <c r="L1228" s="80"/>
      <c r="M1228" s="64"/>
      <c r="N1228" s="7"/>
      <c r="O1228" s="192"/>
      <c r="P1228" s="106"/>
      <c r="Q1228" s="65" t="s">
        <v>161</v>
      </c>
      <c r="R1228" s="67">
        <f>IF(R1223&gt;0,R1224,0)</f>
        <v>0</v>
      </c>
      <c r="S1228" s="67">
        <f t="shared" ref="S1228" si="23198">IF(S1223&gt;0,IF(S1226=1,S1224,S1224+R1228),R1228)</f>
        <v>0</v>
      </c>
      <c r="T1228" s="67">
        <f t="shared" ref="T1228" si="23199">IF(T1223&gt;0,IF(T1226=1,T1224,T1224+S1228),S1228)</f>
        <v>0</v>
      </c>
      <c r="U1228" s="67">
        <f t="shared" ref="U1228" si="23200">IF(U1223&gt;0,IF(U1226=1,U1224,U1224+T1228),T1228)</f>
        <v>0</v>
      </c>
      <c r="V1228" s="67">
        <f t="shared" ref="V1228" si="23201">IF(V1223&gt;0,IF(V1226=1,V1224,V1224+U1228),U1228)</f>
        <v>0</v>
      </c>
      <c r="W1228" s="67">
        <f t="shared" ref="W1228" si="23202">IF(W1223&gt;0,IF(W1226=1,W1224,W1224+V1228),V1228)</f>
        <v>0</v>
      </c>
      <c r="X1228" s="67">
        <f t="shared" ref="X1228" si="23203">IF(X1223&gt;0,IF(X1226=1,X1224,X1224+W1228),W1228)</f>
        <v>0</v>
      </c>
      <c r="Y1228" s="67">
        <f t="shared" ref="Y1228" si="23204">IF(Y1223&gt;0,IF(Y1226=1,Y1224,Y1224+X1228),X1228)</f>
        <v>0</v>
      </c>
      <c r="Z1228" s="67">
        <f t="shared" ref="Z1228" si="23205">IF(Z1223&gt;0,IF(Z1226=1,Z1224,Z1224+Y1228),Y1228)</f>
        <v>0</v>
      </c>
      <c r="AA1228" s="67">
        <f t="shared" ref="AA1228" si="23206">IF(AA1223&gt;0,IF(AA1226=1,AA1224,AA1224+Z1228),Z1228)</f>
        <v>0</v>
      </c>
      <c r="AB1228" s="67">
        <f t="shared" ref="AB1228" si="23207">IF(AB1223&gt;0,IF(AB1226=1,AB1224,AB1224+AA1228),AA1228)</f>
        <v>0</v>
      </c>
      <c r="AC1228" s="67">
        <f t="shared" ref="AC1228" si="23208">IF(AC1223&gt;0,IF(AC1226=1,AC1224,AC1224+AB1228),AB1228)</f>
        <v>0</v>
      </c>
      <c r="AD1228" s="67">
        <f t="shared" ref="AD1228" si="23209">IF(AD1223&gt;0,IF(AD1226=1,AD1224,AD1224+AC1228),AC1228)</f>
        <v>0</v>
      </c>
      <c r="AE1228" s="67">
        <f t="shared" ref="AE1228" si="23210">IF(AE1223&gt;0,IF(AE1226=1,AE1224,AE1224+AD1228),AD1228)</f>
        <v>0</v>
      </c>
      <c r="AF1228" s="67">
        <f t="shared" ref="AF1228" si="23211">IF(AF1223&gt;0,IF(AF1226=1,AF1224,AF1224+AE1228),AE1228)</f>
        <v>0</v>
      </c>
      <c r="AG1228" s="67">
        <f t="shared" ref="AG1228" si="23212">IF(AG1223&gt;0,IF(AG1226=1,AG1224,AG1224+AF1228),AF1228)</f>
        <v>0</v>
      </c>
      <c r="AH1228" s="67">
        <f t="shared" ref="AH1228" si="23213">IF(AH1223&gt;0,IF(AH1226=1,AH1224,AH1224+AG1228),AG1228)</f>
        <v>0</v>
      </c>
      <c r="AI1228" s="67">
        <f t="shared" ref="AI1228" si="23214">IF(AI1223&gt;0,IF(AI1226=1,AI1224,AI1224+AH1228),AH1228)</f>
        <v>0</v>
      </c>
      <c r="AJ1228" s="67">
        <f t="shared" ref="AJ1228" si="23215">IF(AJ1223&gt;0,IF(AJ1226=1,AJ1224,AJ1224+AI1228),AI1228)</f>
        <v>0</v>
      </c>
      <c r="AK1228" s="67">
        <f t="shared" ref="AK1228" si="23216">IF(AK1223&gt;0,IF(AK1226=1,AK1224,AK1224+AJ1228),AJ1228)</f>
        <v>0</v>
      </c>
      <c r="AL1228" s="67">
        <f t="shared" ref="AL1228" si="23217">IF(AL1223&gt;0,IF(AL1226=1,AL1224,AL1224+AK1228),AK1228)</f>
        <v>0</v>
      </c>
      <c r="AM1228" s="67">
        <f t="shared" ref="AM1228" si="23218">IF(AM1223&gt;0,IF(AM1226=1,AM1224,AM1224+AL1228),AL1228)</f>
        <v>0</v>
      </c>
      <c r="AN1228" s="67">
        <f t="shared" ref="AN1228" si="23219">IF(AN1223&gt;0,IF(AN1226=1,AN1224,AN1224+AM1228),AM1228)</f>
        <v>0</v>
      </c>
      <c r="AO1228" s="67">
        <f t="shared" ref="AO1228" si="23220">IF(AO1223&gt;0,IF(AO1226=1,AO1224,AO1224+AN1228),AN1228)</f>
        <v>0</v>
      </c>
      <c r="AP1228" s="67">
        <f t="shared" ref="AP1228" si="23221">IF(AP1223&gt;0,IF(AP1226=1,AP1224,AP1224+AO1228),AO1228)</f>
        <v>0</v>
      </c>
      <c r="AQ1228" s="67">
        <f t="shared" ref="AQ1228" si="23222">IF(AQ1223&gt;0,IF(AQ1226=1,AQ1224,AQ1224+AP1228),AP1228)</f>
        <v>0</v>
      </c>
      <c r="AR1228" s="67">
        <f t="shared" ref="AR1228" si="23223">IF(AR1223&gt;0,IF(AR1226=1,AR1224,AR1224+AQ1228),AQ1228)</f>
        <v>0</v>
      </c>
      <c r="AS1228" s="67">
        <f t="shared" ref="AS1228" si="23224">IF(AS1223&gt;0,IF(AS1226=1,AS1224,AS1224+AR1228),AR1228)</f>
        <v>0</v>
      </c>
      <c r="AT1228" s="67">
        <f t="shared" ref="AT1228" si="23225">IF(AT1223&gt;0,IF(AT1226=1,AT1224,AT1224+AS1228),AS1228)</f>
        <v>0</v>
      </c>
      <c r="AU1228" s="67">
        <f t="shared" ref="AU1228" si="23226">IF(AU1223&gt;0,IF(AU1226=1,AU1224,AU1224+AT1228),AT1228)</f>
        <v>0</v>
      </c>
      <c r="AV1228" s="67">
        <f t="shared" ref="AV1228" si="23227">IF(AV1223&gt;0,IF(AV1226=1,AV1224,AV1224+AU1228),AU1228)</f>
        <v>0</v>
      </c>
      <c r="AW1228" s="67">
        <f t="shared" ref="AW1228" si="23228">IF(AW1223&gt;0,IF(AW1226=1,AW1224,AW1224+AV1228),AV1228)</f>
        <v>0</v>
      </c>
      <c r="AX1228" s="67">
        <f t="shared" ref="AX1228" si="23229">IF(AX1223&gt;0,IF(AX1226=1,AX1224,AX1224+AW1228),AW1228)</f>
        <v>0</v>
      </c>
      <c r="AY1228" s="67">
        <f t="shared" ref="AY1228" si="23230">IF(AY1223&gt;0,IF(AY1226=1,AY1224,AY1224+AX1228),AX1228)</f>
        <v>0</v>
      </c>
      <c r="AZ1228" s="67">
        <f t="shared" ref="AZ1228" si="23231">IF(AZ1223&gt;0,IF(AZ1226=1,AZ1224,AZ1224+AY1228),AY1228)</f>
        <v>0</v>
      </c>
      <c r="BA1228" s="67">
        <f t="shared" ref="BA1228" si="23232">IF(BA1223&gt;0,IF(BA1226=1,BA1224,BA1224+AZ1228),AZ1228)</f>
        <v>0</v>
      </c>
      <c r="BB1228" s="67">
        <f t="shared" ref="BB1228" si="23233">IF(BB1223&gt;0,IF(BB1226=1,BB1224,BB1224+BA1228),BA1228)</f>
        <v>0</v>
      </c>
      <c r="BC1228" s="67">
        <f t="shared" ref="BC1228" si="23234">IF(BC1223&gt;0,IF(BC1226=1,BC1224,BC1224+BB1228),BB1228)</f>
        <v>0</v>
      </c>
      <c r="BD1228" s="67">
        <f t="shared" ref="BD1228" si="23235">IF(BD1223&gt;0,IF(BD1226=1,BD1224,BD1224+BC1228),BC1228)</f>
        <v>0</v>
      </c>
      <c r="BE1228" s="67">
        <f t="shared" ref="BE1228" si="23236">IF(BE1223&gt;0,IF(BE1226=1,BE1224,BE1224+BD1228),BD1228)</f>
        <v>0</v>
      </c>
      <c r="BF1228" s="67">
        <f t="shared" ref="BF1228" si="23237">IF(BF1223&gt;0,IF(BF1226=1,BF1224,BF1224+BE1228),BE1228)</f>
        <v>0</v>
      </c>
      <c r="BG1228" s="67">
        <f t="shared" ref="BG1228" si="23238">IF(BG1223&gt;0,IF(BG1226=1,BG1224,BG1224+BF1228),BF1228)</f>
        <v>0</v>
      </c>
      <c r="BH1228" s="67">
        <f t="shared" ref="BH1228" si="23239">IF(BH1223&gt;0,IF(BH1226=1,BH1224,BH1224+BG1228),BG1228)</f>
        <v>0</v>
      </c>
      <c r="BI1228" s="67">
        <f t="shared" ref="BI1228" si="23240">IF(BI1223&gt;0,IF(BI1226=1,BI1224,BI1224+BH1228),BH1228)</f>
        <v>0</v>
      </c>
      <c r="BJ1228" s="67">
        <f t="shared" ref="BJ1228" si="23241">IF(BJ1223&gt;0,IF(BJ1226=1,BJ1224,BJ1224+BI1228),BI1228)</f>
        <v>0</v>
      </c>
      <c r="BK1228" s="67">
        <f t="shared" ref="BK1228" si="23242">IF(BK1223&gt;0,IF(BK1226=1,BK1224,BK1224+BJ1228),BJ1228)</f>
        <v>0</v>
      </c>
      <c r="BL1228" s="67">
        <f t="shared" ref="BL1228" si="23243">IF(BL1223&gt;0,IF(BL1226=1,BL1224,BL1224+BK1228),BK1228)</f>
        <v>0</v>
      </c>
      <c r="BM1228" s="67">
        <f t="shared" ref="BM1228" si="23244">IF(BM1223&gt;0,IF(BM1226=1,BM1224,BM1224+BL1228),BL1228)</f>
        <v>0</v>
      </c>
      <c r="BN1228" s="362"/>
      <c r="BO1228" s="364"/>
      <c r="BP1228" s="366"/>
      <c r="BQ1228" s="366"/>
      <c r="BR1228" s="106"/>
      <c r="BS1228" s="106"/>
      <c r="BT1228" s="106"/>
      <c r="BU1228" s="106"/>
      <c r="BV1228" s="106"/>
      <c r="BW1228" s="106"/>
      <c r="BX1228" s="106"/>
      <c r="BY1228" s="106"/>
      <c r="BZ1228" s="106"/>
      <c r="CA1228" s="106"/>
      <c r="CB1228" s="106"/>
      <c r="CC1228" s="106"/>
      <c r="CD1228" s="106"/>
      <c r="CE1228" s="106"/>
      <c r="CF1228" s="106"/>
      <c r="CG1228" s="106"/>
    </row>
    <row r="1229" spans="1:85" s="245" customFormat="1" ht="41.5" hidden="1" customHeight="1" x14ac:dyDescent="0.35">
      <c r="A1229" s="243"/>
      <c r="B1229" s="128"/>
      <c r="C1229" s="80"/>
      <c r="D1229" s="80"/>
      <c r="E1229" s="80"/>
      <c r="F1229" s="80"/>
      <c r="G1229" s="80"/>
      <c r="H1229" s="80"/>
      <c r="I1229" s="80"/>
      <c r="J1229" s="80"/>
      <c r="K1229" s="80"/>
      <c r="L1229" s="80"/>
      <c r="M1229" s="64"/>
      <c r="N1229" s="7"/>
      <c r="O1229" s="192"/>
      <c r="P1229" s="106"/>
      <c r="Q1229" s="65" t="s">
        <v>162</v>
      </c>
      <c r="R1229" s="67">
        <f>R1231</f>
        <v>0</v>
      </c>
      <c r="S1229" s="67">
        <f t="shared" ref="S1229" si="23245">IF(S1226=1,S1231,S1231+R1229)</f>
        <v>0</v>
      </c>
      <c r="T1229" s="67">
        <f t="shared" ref="T1229" si="23246">IF(T1226=1,T1231,T1231+S1229)</f>
        <v>0</v>
      </c>
      <c r="U1229" s="67">
        <f t="shared" ref="U1229" si="23247">IF(U1226=1,U1231,U1231+T1229)</f>
        <v>0</v>
      </c>
      <c r="V1229" s="67">
        <f t="shared" ref="V1229" si="23248">IF(V1226=1,V1231,V1231+U1229)</f>
        <v>0</v>
      </c>
      <c r="W1229" s="67">
        <f t="shared" ref="W1229" si="23249">IF(W1226=1,W1231,W1231+V1229)</f>
        <v>0</v>
      </c>
      <c r="X1229" s="67">
        <f t="shared" ref="X1229" si="23250">IF(X1226=1,X1231,X1231+W1229)</f>
        <v>0</v>
      </c>
      <c r="Y1229" s="67">
        <f t="shared" ref="Y1229" si="23251">IF(Y1226=1,Y1231,Y1231+X1229)</f>
        <v>0</v>
      </c>
      <c r="Z1229" s="67">
        <f t="shared" ref="Z1229" si="23252">IF(Z1226=1,Z1231,Z1231+Y1229)</f>
        <v>0</v>
      </c>
      <c r="AA1229" s="67">
        <f t="shared" ref="AA1229" si="23253">IF(AA1226=1,AA1231,AA1231+Z1229)</f>
        <v>0</v>
      </c>
      <c r="AB1229" s="67">
        <f t="shared" ref="AB1229" si="23254">IF(AB1226=1,AB1231,AB1231+AA1229)</f>
        <v>0</v>
      </c>
      <c r="AC1229" s="67">
        <f t="shared" ref="AC1229" si="23255">IF(AC1226=1,AC1231,AC1231+AB1229)</f>
        <v>0</v>
      </c>
      <c r="AD1229" s="67">
        <f t="shared" ref="AD1229" si="23256">IF(AD1226=1,AD1231,AD1231+AC1229)</f>
        <v>0</v>
      </c>
      <c r="AE1229" s="67">
        <f t="shared" ref="AE1229" si="23257">IF(AE1226=1,AE1231,AE1231+AD1229)</f>
        <v>0</v>
      </c>
      <c r="AF1229" s="67">
        <f t="shared" ref="AF1229" si="23258">IF(AF1226=1,AF1231,AF1231+AE1229)</f>
        <v>0</v>
      </c>
      <c r="AG1229" s="67">
        <f t="shared" ref="AG1229" si="23259">IF(AG1226=1,AG1231,AG1231+AF1229)</f>
        <v>0</v>
      </c>
      <c r="AH1229" s="67">
        <f t="shared" ref="AH1229" si="23260">IF(AH1226=1,AH1231,AH1231+AG1229)</f>
        <v>0</v>
      </c>
      <c r="AI1229" s="67">
        <f t="shared" ref="AI1229" si="23261">IF(AI1226=1,AI1231,AI1231+AH1229)</f>
        <v>0</v>
      </c>
      <c r="AJ1229" s="67">
        <f t="shared" ref="AJ1229" si="23262">IF(AJ1226=1,AJ1231,AJ1231+AI1229)</f>
        <v>0</v>
      </c>
      <c r="AK1229" s="67">
        <f t="shared" ref="AK1229" si="23263">IF(AK1226=1,AK1231,AK1231+AJ1229)</f>
        <v>0</v>
      </c>
      <c r="AL1229" s="67">
        <f t="shared" ref="AL1229" si="23264">IF(AL1226=1,AL1231,AL1231+AK1229)</f>
        <v>0</v>
      </c>
      <c r="AM1229" s="67">
        <f t="shared" ref="AM1229" si="23265">IF(AM1226=1,AM1231,AM1231+AL1229)</f>
        <v>0</v>
      </c>
      <c r="AN1229" s="67">
        <f t="shared" ref="AN1229" si="23266">IF(AN1226=1,AN1231,AN1231+AM1229)</f>
        <v>0</v>
      </c>
      <c r="AO1229" s="67">
        <f t="shared" ref="AO1229" si="23267">IF(AO1226=1,AO1231,AO1231+AN1229)</f>
        <v>0</v>
      </c>
      <c r="AP1229" s="67">
        <f t="shared" ref="AP1229" si="23268">IF(AP1226=1,AP1231,AP1231+AO1229)</f>
        <v>0</v>
      </c>
      <c r="AQ1229" s="67">
        <f t="shared" ref="AQ1229" si="23269">IF(AQ1226=1,AQ1231,AQ1231+AP1229)</f>
        <v>0</v>
      </c>
      <c r="AR1229" s="67">
        <f t="shared" ref="AR1229" si="23270">IF(AR1226=1,AR1231,AR1231+AQ1229)</f>
        <v>0</v>
      </c>
      <c r="AS1229" s="67">
        <f t="shared" ref="AS1229" si="23271">IF(AS1226=1,AS1231,AS1231+AR1229)</f>
        <v>0</v>
      </c>
      <c r="AT1229" s="67">
        <f t="shared" ref="AT1229" si="23272">IF(AT1226=1,AT1231,AT1231+AS1229)</f>
        <v>0</v>
      </c>
      <c r="AU1229" s="67">
        <f t="shared" ref="AU1229" si="23273">IF(AU1226=1,AU1231,AU1231+AT1229)</f>
        <v>0</v>
      </c>
      <c r="AV1229" s="67">
        <f t="shared" ref="AV1229" si="23274">IF(AV1226=1,AV1231,AV1231+AU1229)</f>
        <v>0</v>
      </c>
      <c r="AW1229" s="67">
        <f t="shared" ref="AW1229" si="23275">IF(AW1226=1,AW1231,AW1231+AV1229)</f>
        <v>0</v>
      </c>
      <c r="AX1229" s="67">
        <f t="shared" ref="AX1229" si="23276">IF(AX1226=1,AX1231,AX1231+AW1229)</f>
        <v>0</v>
      </c>
      <c r="AY1229" s="67">
        <f t="shared" ref="AY1229" si="23277">IF(AY1226=1,AY1231,AY1231+AX1229)</f>
        <v>0</v>
      </c>
      <c r="AZ1229" s="67">
        <f t="shared" ref="AZ1229" si="23278">IF(AZ1226=1,AZ1231,AZ1231+AY1229)</f>
        <v>0</v>
      </c>
      <c r="BA1229" s="67">
        <f t="shared" ref="BA1229" si="23279">IF(BA1226=1,BA1231,BA1231+AZ1229)</f>
        <v>0</v>
      </c>
      <c r="BB1229" s="67">
        <f t="shared" ref="BB1229" si="23280">IF(BB1226=1,BB1231,BB1231+BA1229)</f>
        <v>0</v>
      </c>
      <c r="BC1229" s="67">
        <f t="shared" ref="BC1229" si="23281">IF(BC1226=1,BC1231,BC1231+BB1229)</f>
        <v>0</v>
      </c>
      <c r="BD1229" s="67">
        <f t="shared" ref="BD1229" si="23282">IF(BD1226=1,BD1231,BD1231+BC1229)</f>
        <v>0</v>
      </c>
      <c r="BE1229" s="67">
        <f t="shared" ref="BE1229" si="23283">IF(BE1226=1,BE1231,BE1231+BD1229)</f>
        <v>0</v>
      </c>
      <c r="BF1229" s="67">
        <f t="shared" ref="BF1229" si="23284">IF(BF1226=1,BF1231,BF1231+BE1229)</f>
        <v>0</v>
      </c>
      <c r="BG1229" s="67">
        <f t="shared" ref="BG1229" si="23285">IF(BG1226=1,BG1231,BG1231+BF1229)</f>
        <v>0</v>
      </c>
      <c r="BH1229" s="67">
        <f t="shared" ref="BH1229" si="23286">IF(BH1226=1,BH1231,BH1231+BG1229)</f>
        <v>0</v>
      </c>
      <c r="BI1229" s="67">
        <f t="shared" ref="BI1229" si="23287">IF(BI1226=1,BI1231,BI1231+BH1229)</f>
        <v>0</v>
      </c>
      <c r="BJ1229" s="67">
        <f t="shared" ref="BJ1229" si="23288">IF(BJ1226=1,BJ1231,BJ1231+BI1229)</f>
        <v>0</v>
      </c>
      <c r="BK1229" s="67">
        <f t="shared" ref="BK1229" si="23289">IF(BK1226=1,BK1231,BK1231+BJ1229)</f>
        <v>0</v>
      </c>
      <c r="BL1229" s="67">
        <f t="shared" ref="BL1229" si="23290">IF(BL1226=1,BL1231,BL1231+BK1229)</f>
        <v>0</v>
      </c>
      <c r="BM1229" s="67">
        <f t="shared" ref="BM1229" si="23291">IF(BM1226=1,BM1231,BM1231+BL1229)</f>
        <v>0</v>
      </c>
      <c r="BN1229" s="362"/>
      <c r="BO1229" s="364"/>
      <c r="BP1229" s="366"/>
      <c r="BQ1229" s="366"/>
      <c r="BR1229" s="106"/>
      <c r="BS1229" s="106"/>
      <c r="BT1229" s="106"/>
      <c r="BU1229" s="106"/>
      <c r="BV1229" s="106"/>
      <c r="BW1229" s="106"/>
      <c r="BX1229" s="106"/>
      <c r="BY1229" s="106"/>
      <c r="BZ1229" s="106"/>
      <c r="CA1229" s="106"/>
      <c r="CB1229" s="106"/>
      <c r="CC1229" s="106"/>
      <c r="CD1229" s="106"/>
      <c r="CE1229" s="106"/>
      <c r="CF1229" s="106"/>
      <c r="CG1229" s="106"/>
    </row>
    <row r="1230" spans="1:85" s="245" customFormat="1" ht="29" x14ac:dyDescent="0.35">
      <c r="A1230" s="243"/>
      <c r="B1230" s="128"/>
      <c r="C1230" s="80"/>
      <c r="D1230" s="80"/>
      <c r="E1230" s="80"/>
      <c r="F1230" s="80"/>
      <c r="G1230" s="80"/>
      <c r="H1230" s="80"/>
      <c r="I1230" s="80"/>
      <c r="J1230" s="80"/>
      <c r="K1230" s="80"/>
      <c r="L1230" s="80"/>
      <c r="M1230" s="64"/>
      <c r="N1230" s="7"/>
      <c r="O1230" s="192"/>
      <c r="P1230" s="106"/>
      <c r="Q1230" s="63" t="s">
        <v>160</v>
      </c>
      <c r="R1230" s="68">
        <f t="shared" ref="R1230:BM1230" si="23292">1720/12*R1223</f>
        <v>0</v>
      </c>
      <c r="S1230" s="68">
        <f t="shared" si="23292"/>
        <v>0</v>
      </c>
      <c r="T1230" s="68">
        <f t="shared" si="23292"/>
        <v>0</v>
      </c>
      <c r="U1230" s="68">
        <f t="shared" si="23292"/>
        <v>0</v>
      </c>
      <c r="V1230" s="68">
        <f t="shared" si="23292"/>
        <v>0</v>
      </c>
      <c r="W1230" s="68">
        <f t="shared" si="23292"/>
        <v>0</v>
      </c>
      <c r="X1230" s="68">
        <f t="shared" si="23292"/>
        <v>0</v>
      </c>
      <c r="Y1230" s="68">
        <f t="shared" si="23292"/>
        <v>0</v>
      </c>
      <c r="Z1230" s="68">
        <f t="shared" si="23292"/>
        <v>0</v>
      </c>
      <c r="AA1230" s="68">
        <f t="shared" si="23292"/>
        <v>0</v>
      </c>
      <c r="AB1230" s="68">
        <f t="shared" si="23292"/>
        <v>0</v>
      </c>
      <c r="AC1230" s="68">
        <f t="shared" si="23292"/>
        <v>0</v>
      </c>
      <c r="AD1230" s="68">
        <f t="shared" si="23292"/>
        <v>0</v>
      </c>
      <c r="AE1230" s="68">
        <f t="shared" si="23292"/>
        <v>0</v>
      </c>
      <c r="AF1230" s="68">
        <f t="shared" si="23292"/>
        <v>0</v>
      </c>
      <c r="AG1230" s="68">
        <f t="shared" si="23292"/>
        <v>0</v>
      </c>
      <c r="AH1230" s="68">
        <f t="shared" si="23292"/>
        <v>0</v>
      </c>
      <c r="AI1230" s="68">
        <f t="shared" si="23292"/>
        <v>0</v>
      </c>
      <c r="AJ1230" s="68">
        <f t="shared" si="23292"/>
        <v>0</v>
      </c>
      <c r="AK1230" s="68">
        <f t="shared" si="23292"/>
        <v>0</v>
      </c>
      <c r="AL1230" s="68">
        <f t="shared" si="23292"/>
        <v>0</v>
      </c>
      <c r="AM1230" s="68">
        <f t="shared" si="23292"/>
        <v>0</v>
      </c>
      <c r="AN1230" s="68">
        <f t="shared" si="23292"/>
        <v>0</v>
      </c>
      <c r="AO1230" s="68">
        <f t="shared" si="23292"/>
        <v>0</v>
      </c>
      <c r="AP1230" s="68">
        <f t="shared" si="23292"/>
        <v>0</v>
      </c>
      <c r="AQ1230" s="68">
        <f t="shared" si="23292"/>
        <v>0</v>
      </c>
      <c r="AR1230" s="68">
        <f t="shared" si="23292"/>
        <v>0</v>
      </c>
      <c r="AS1230" s="68">
        <f t="shared" si="23292"/>
        <v>0</v>
      </c>
      <c r="AT1230" s="68">
        <f t="shared" si="23292"/>
        <v>0</v>
      </c>
      <c r="AU1230" s="68">
        <f t="shared" si="23292"/>
        <v>0</v>
      </c>
      <c r="AV1230" s="68">
        <f t="shared" si="23292"/>
        <v>0</v>
      </c>
      <c r="AW1230" s="68">
        <f t="shared" si="23292"/>
        <v>0</v>
      </c>
      <c r="AX1230" s="68">
        <f t="shared" si="23292"/>
        <v>0</v>
      </c>
      <c r="AY1230" s="68">
        <f t="shared" si="23292"/>
        <v>0</v>
      </c>
      <c r="AZ1230" s="68">
        <f t="shared" si="23292"/>
        <v>0</v>
      </c>
      <c r="BA1230" s="68">
        <f t="shared" si="23292"/>
        <v>0</v>
      </c>
      <c r="BB1230" s="68">
        <f t="shared" si="23292"/>
        <v>0</v>
      </c>
      <c r="BC1230" s="68">
        <f t="shared" si="23292"/>
        <v>0</v>
      </c>
      <c r="BD1230" s="68">
        <f t="shared" si="23292"/>
        <v>0</v>
      </c>
      <c r="BE1230" s="68">
        <f t="shared" si="23292"/>
        <v>0</v>
      </c>
      <c r="BF1230" s="68">
        <f t="shared" si="23292"/>
        <v>0</v>
      </c>
      <c r="BG1230" s="68">
        <f t="shared" si="23292"/>
        <v>0</v>
      </c>
      <c r="BH1230" s="68">
        <f t="shared" si="23292"/>
        <v>0</v>
      </c>
      <c r="BI1230" s="68">
        <f t="shared" si="23292"/>
        <v>0</v>
      </c>
      <c r="BJ1230" s="68">
        <f t="shared" si="23292"/>
        <v>0</v>
      </c>
      <c r="BK1230" s="68">
        <f t="shared" si="23292"/>
        <v>0</v>
      </c>
      <c r="BL1230" s="68">
        <f t="shared" si="23292"/>
        <v>0</v>
      </c>
      <c r="BM1230" s="68">
        <f t="shared" si="23292"/>
        <v>0</v>
      </c>
      <c r="BN1230" s="362"/>
      <c r="BO1230" s="364"/>
      <c r="BP1230" s="366"/>
      <c r="BQ1230" s="366"/>
      <c r="BR1230" s="106"/>
      <c r="BS1230" s="106"/>
      <c r="BT1230" s="106"/>
      <c r="BU1230" s="106"/>
      <c r="BV1230" s="106"/>
      <c r="BW1230" s="106"/>
      <c r="BX1230" s="106"/>
      <c r="BY1230" s="106"/>
      <c r="BZ1230" s="106"/>
      <c r="CA1230" s="106"/>
      <c r="CB1230" s="106"/>
      <c r="CC1230" s="106"/>
      <c r="CD1230" s="106"/>
      <c r="CE1230" s="106"/>
      <c r="CF1230" s="106"/>
      <c r="CG1230" s="106"/>
    </row>
    <row r="1231" spans="1:85" s="245" customFormat="1" ht="29" x14ac:dyDescent="0.35">
      <c r="A1231" s="243"/>
      <c r="B1231" s="128"/>
      <c r="C1231" s="80"/>
      <c r="D1231" s="80"/>
      <c r="E1231" s="80"/>
      <c r="F1231" s="80"/>
      <c r="G1231" s="80"/>
      <c r="H1231" s="80"/>
      <c r="I1231" s="80"/>
      <c r="J1231" s="80"/>
      <c r="K1231" s="80"/>
      <c r="L1231" s="80"/>
      <c r="M1231" s="64"/>
      <c r="N1231" s="7"/>
      <c r="O1231" s="192"/>
      <c r="P1231" s="106"/>
      <c r="Q1231" s="63" t="s">
        <v>144</v>
      </c>
      <c r="R1231" s="68">
        <f>FLOOR(IF(OR(R1226=0,R1226=1),IF(R1224&gt;=R1230,R1230,R1224)+0.00000001,IF(R1228&gt;=R1227,R1227,R1228))+0.00000001,1)</f>
        <v>0</v>
      </c>
      <c r="S1231" s="68">
        <f t="shared" ref="S1231" si="23293">FLOOR(IF(OR(S1226=0,S1226=1),IF(S1230&gt;S1227,S1227,IF(S1224&gt;=S1230,S1230,S1224)+0.00000001),IF(S1228&gt;=S1227,S1227-R1229,S1228-R1229)+0.00000001),1)</f>
        <v>0</v>
      </c>
      <c r="T1231" s="68">
        <f t="shared" ref="T1231" si="23294">FLOOR(IF(OR(T1226=0,T1226=1),IF(T1230&gt;T1227,T1227,IF(T1224&gt;=T1230,T1230,T1224)+0.00000001),IF(T1228&gt;=T1227,T1227-S1229,T1228-S1229)+0.00000001),1)</f>
        <v>0</v>
      </c>
      <c r="U1231" s="68">
        <f t="shared" ref="U1231" si="23295">FLOOR(IF(OR(U1226=0,U1226=1),IF(U1230&gt;U1227,U1227,IF(U1224&gt;=U1230,U1230,U1224)+0.00000001),IF(U1228&gt;=U1227,U1227-T1229,U1228-T1229)+0.00000001),1)</f>
        <v>0</v>
      </c>
      <c r="V1231" s="68">
        <f t="shared" ref="V1231" si="23296">FLOOR(IF(OR(V1226=0,V1226=1),IF(V1230&gt;V1227,V1227,IF(V1224&gt;=V1230,V1230,V1224)+0.00000001),IF(V1228&gt;=V1227,V1227-U1229,V1228-U1229)+0.00000001),1)</f>
        <v>0</v>
      </c>
      <c r="W1231" s="68">
        <f t="shared" ref="W1231" si="23297">FLOOR(IF(OR(W1226=0,W1226=1),IF(W1230&gt;W1227,W1227,IF(W1224&gt;=W1230,W1230,W1224)+0.00000001),IF(W1228&gt;=W1227,W1227-V1229,W1228-V1229)+0.00000001),1)</f>
        <v>0</v>
      </c>
      <c r="X1231" s="68">
        <f t="shared" ref="X1231" si="23298">FLOOR(IF(OR(X1226=0,X1226=1),IF(X1230&gt;X1227,X1227,IF(X1224&gt;=X1230,X1230,X1224)+0.00000001),IF(X1228&gt;=X1227,X1227-W1229,X1228-W1229)+0.00000001),1)</f>
        <v>0</v>
      </c>
      <c r="Y1231" s="68">
        <f t="shared" ref="Y1231" si="23299">FLOOR(IF(OR(Y1226=0,Y1226=1),IF(Y1230&gt;Y1227,Y1227,IF(Y1224&gt;=Y1230,Y1230,Y1224)+0.00000001),IF(Y1228&gt;=Y1227,Y1227-X1229,Y1228-X1229)+0.00000001),1)</f>
        <v>0</v>
      </c>
      <c r="Z1231" s="68">
        <f t="shared" ref="Z1231" si="23300">FLOOR(IF(OR(Z1226=0,Z1226=1),IF(Z1230&gt;Z1227,Z1227,IF(Z1224&gt;=Z1230,Z1230,Z1224)+0.00000001),IF(Z1228&gt;=Z1227,Z1227-Y1229,Z1228-Y1229)+0.00000001),1)</f>
        <v>0</v>
      </c>
      <c r="AA1231" s="68">
        <f t="shared" ref="AA1231" si="23301">FLOOR(IF(OR(AA1226=0,AA1226=1),IF(AA1230&gt;AA1227,AA1227,IF(AA1224&gt;=AA1230,AA1230,AA1224)+0.00000001),IF(AA1228&gt;=AA1227,AA1227-Z1229,AA1228-Z1229)+0.00000001),1)</f>
        <v>0</v>
      </c>
      <c r="AB1231" s="68">
        <f t="shared" ref="AB1231" si="23302">FLOOR(IF(OR(AB1226=0,AB1226=1),IF(AB1230&gt;AB1227,AB1227,IF(AB1224&gt;=AB1230,AB1230,AB1224)+0.00000001),IF(AB1228&gt;=AB1227,AB1227-AA1229,AB1228-AA1229)+0.00000001),1)</f>
        <v>0</v>
      </c>
      <c r="AC1231" s="68">
        <f t="shared" ref="AC1231" si="23303">FLOOR(IF(OR(AC1226=0,AC1226=1),IF(AC1230&gt;AC1227,AC1227,IF(AC1224&gt;=AC1230,AC1230,AC1224)+0.00000001),IF(AC1228&gt;=AC1227,AC1227-AB1229,AC1228-AB1229)+0.00000001),1)</f>
        <v>0</v>
      </c>
      <c r="AD1231" s="68">
        <f t="shared" ref="AD1231" si="23304">FLOOR(IF(OR(AD1226=0,AD1226=1),IF(AD1230&gt;AD1227,AD1227,IF(AD1224&gt;=AD1230,AD1230,AD1224)+0.00000001),IF(AD1228&gt;=AD1227,AD1227-AC1229,AD1228-AC1229)+0.00000001),1)</f>
        <v>0</v>
      </c>
      <c r="AE1231" s="68">
        <f t="shared" ref="AE1231" si="23305">FLOOR(IF(OR(AE1226=0,AE1226=1),IF(AE1230&gt;AE1227,AE1227,IF(AE1224&gt;=AE1230,AE1230,AE1224)+0.00000001),IF(AE1228&gt;=AE1227,AE1227-AD1229,AE1228-AD1229)+0.00000001),1)</f>
        <v>0</v>
      </c>
      <c r="AF1231" s="68">
        <f t="shared" ref="AF1231" si="23306">FLOOR(IF(OR(AF1226=0,AF1226=1),IF(AF1230&gt;AF1227,AF1227,IF(AF1224&gt;=AF1230,AF1230,AF1224)+0.00000001),IF(AF1228&gt;=AF1227,AF1227-AE1229,AF1228-AE1229)+0.00000001),1)</f>
        <v>0</v>
      </c>
      <c r="AG1231" s="68">
        <f t="shared" ref="AG1231" si="23307">FLOOR(IF(OR(AG1226=0,AG1226=1),IF(AG1230&gt;AG1227,AG1227,IF(AG1224&gt;=AG1230,AG1230,AG1224)+0.00000001),IF(AG1228&gt;=AG1227,AG1227-AF1229,AG1228-AF1229)+0.00000001),1)</f>
        <v>0</v>
      </c>
      <c r="AH1231" s="68">
        <f t="shared" ref="AH1231" si="23308">FLOOR(IF(OR(AH1226=0,AH1226=1),IF(AH1230&gt;AH1227,AH1227,IF(AH1224&gt;=AH1230,AH1230,AH1224)+0.00000001),IF(AH1228&gt;=AH1227,AH1227-AG1229,AH1228-AG1229)+0.00000001),1)</f>
        <v>0</v>
      </c>
      <c r="AI1231" s="68">
        <f t="shared" ref="AI1231" si="23309">FLOOR(IF(OR(AI1226=0,AI1226=1),IF(AI1230&gt;AI1227,AI1227,IF(AI1224&gt;=AI1230,AI1230,AI1224)+0.00000001),IF(AI1228&gt;=AI1227,AI1227-AH1229,AI1228-AH1229)+0.00000001),1)</f>
        <v>0</v>
      </c>
      <c r="AJ1231" s="68">
        <f t="shared" ref="AJ1231" si="23310">FLOOR(IF(OR(AJ1226=0,AJ1226=1),IF(AJ1230&gt;AJ1227,AJ1227,IF(AJ1224&gt;=AJ1230,AJ1230,AJ1224)+0.00000001),IF(AJ1228&gt;=AJ1227,AJ1227-AI1229,AJ1228-AI1229)+0.00000001),1)</f>
        <v>0</v>
      </c>
      <c r="AK1231" s="68">
        <f t="shared" ref="AK1231" si="23311">FLOOR(IF(OR(AK1226=0,AK1226=1),IF(AK1230&gt;AK1227,AK1227,IF(AK1224&gt;=AK1230,AK1230,AK1224)+0.00000001),IF(AK1228&gt;=AK1227,AK1227-AJ1229,AK1228-AJ1229)+0.00000001),1)</f>
        <v>0</v>
      </c>
      <c r="AL1231" s="68">
        <f t="shared" ref="AL1231" si="23312">FLOOR(IF(OR(AL1226=0,AL1226=1),IF(AL1230&gt;AL1227,AL1227,IF(AL1224&gt;=AL1230,AL1230,AL1224)+0.00000001),IF(AL1228&gt;=AL1227,AL1227-AK1229,AL1228-AK1229)+0.00000001),1)</f>
        <v>0</v>
      </c>
      <c r="AM1231" s="68">
        <f t="shared" ref="AM1231" si="23313">FLOOR(IF(OR(AM1226=0,AM1226=1),IF(AM1230&gt;AM1227,AM1227,IF(AM1224&gt;=AM1230,AM1230,AM1224)+0.00000001),IF(AM1228&gt;=AM1227,AM1227-AL1229,AM1228-AL1229)+0.00000001),1)</f>
        <v>0</v>
      </c>
      <c r="AN1231" s="68">
        <f t="shared" ref="AN1231" si="23314">FLOOR(IF(OR(AN1226=0,AN1226=1),IF(AN1230&gt;AN1227,AN1227,IF(AN1224&gt;=AN1230,AN1230,AN1224)+0.00000001),IF(AN1228&gt;=AN1227,AN1227-AM1229,AN1228-AM1229)+0.00000001),1)</f>
        <v>0</v>
      </c>
      <c r="AO1231" s="68">
        <f t="shared" ref="AO1231" si="23315">FLOOR(IF(OR(AO1226=0,AO1226=1),IF(AO1230&gt;AO1227,AO1227,IF(AO1224&gt;=AO1230,AO1230,AO1224)+0.00000001),IF(AO1228&gt;=AO1227,AO1227-AN1229,AO1228-AN1229)+0.00000001),1)</f>
        <v>0</v>
      </c>
      <c r="AP1231" s="68">
        <f t="shared" ref="AP1231" si="23316">FLOOR(IF(OR(AP1226=0,AP1226=1),IF(AP1230&gt;AP1227,AP1227,IF(AP1224&gt;=AP1230,AP1230,AP1224)+0.00000001),IF(AP1228&gt;=AP1227,AP1227-AO1229,AP1228-AO1229)+0.00000001),1)</f>
        <v>0</v>
      </c>
      <c r="AQ1231" s="68">
        <f t="shared" ref="AQ1231" si="23317">FLOOR(IF(OR(AQ1226=0,AQ1226=1),IF(AQ1230&gt;AQ1227,AQ1227,IF(AQ1224&gt;=AQ1230,AQ1230,AQ1224)+0.00000001),IF(AQ1228&gt;=AQ1227,AQ1227-AP1229,AQ1228-AP1229)+0.00000001),1)</f>
        <v>0</v>
      </c>
      <c r="AR1231" s="68">
        <f t="shared" ref="AR1231" si="23318">FLOOR(IF(OR(AR1226=0,AR1226=1),IF(AR1230&gt;AR1227,AR1227,IF(AR1224&gt;=AR1230,AR1230,AR1224)+0.00000001),IF(AR1228&gt;=AR1227,AR1227-AQ1229,AR1228-AQ1229)+0.00000001),1)</f>
        <v>0</v>
      </c>
      <c r="AS1231" s="68">
        <f t="shared" ref="AS1231" si="23319">FLOOR(IF(OR(AS1226=0,AS1226=1),IF(AS1230&gt;AS1227,AS1227,IF(AS1224&gt;=AS1230,AS1230,AS1224)+0.00000001),IF(AS1228&gt;=AS1227,AS1227-AR1229,AS1228-AR1229)+0.00000001),1)</f>
        <v>0</v>
      </c>
      <c r="AT1231" s="68">
        <f t="shared" ref="AT1231" si="23320">FLOOR(IF(OR(AT1226=0,AT1226=1),IF(AT1230&gt;AT1227,AT1227,IF(AT1224&gt;=AT1230,AT1230,AT1224)+0.00000001),IF(AT1228&gt;=AT1227,AT1227-AS1229,AT1228-AS1229)+0.00000001),1)</f>
        <v>0</v>
      </c>
      <c r="AU1231" s="68">
        <f t="shared" ref="AU1231" si="23321">FLOOR(IF(OR(AU1226=0,AU1226=1),IF(AU1230&gt;AU1227,AU1227,IF(AU1224&gt;=AU1230,AU1230,AU1224)+0.00000001),IF(AU1228&gt;=AU1227,AU1227-AT1229,AU1228-AT1229)+0.00000001),1)</f>
        <v>0</v>
      </c>
      <c r="AV1231" s="68">
        <f t="shared" ref="AV1231" si="23322">FLOOR(IF(OR(AV1226=0,AV1226=1),IF(AV1230&gt;AV1227,AV1227,IF(AV1224&gt;=AV1230,AV1230,AV1224)+0.00000001),IF(AV1228&gt;=AV1227,AV1227-AU1229,AV1228-AU1229)+0.00000001),1)</f>
        <v>0</v>
      </c>
      <c r="AW1231" s="68">
        <f t="shared" ref="AW1231" si="23323">FLOOR(IF(OR(AW1226=0,AW1226=1),IF(AW1230&gt;AW1227,AW1227,IF(AW1224&gt;=AW1230,AW1230,AW1224)+0.00000001),IF(AW1228&gt;=AW1227,AW1227-AV1229,AW1228-AV1229)+0.00000001),1)</f>
        <v>0</v>
      </c>
      <c r="AX1231" s="68">
        <f t="shared" ref="AX1231" si="23324">FLOOR(IF(OR(AX1226=0,AX1226=1),IF(AX1230&gt;AX1227,AX1227,IF(AX1224&gt;=AX1230,AX1230,AX1224)+0.00000001),IF(AX1228&gt;=AX1227,AX1227-AW1229,AX1228-AW1229)+0.00000001),1)</f>
        <v>0</v>
      </c>
      <c r="AY1231" s="68">
        <f t="shared" ref="AY1231" si="23325">FLOOR(IF(OR(AY1226=0,AY1226=1),IF(AY1230&gt;AY1227,AY1227,IF(AY1224&gt;=AY1230,AY1230,AY1224)+0.00000001),IF(AY1228&gt;=AY1227,AY1227-AX1229,AY1228-AX1229)+0.00000001),1)</f>
        <v>0</v>
      </c>
      <c r="AZ1231" s="68">
        <f t="shared" ref="AZ1231" si="23326">FLOOR(IF(OR(AZ1226=0,AZ1226=1),IF(AZ1230&gt;AZ1227,AZ1227,IF(AZ1224&gt;=AZ1230,AZ1230,AZ1224)+0.00000001),IF(AZ1228&gt;=AZ1227,AZ1227-AY1229,AZ1228-AY1229)+0.00000001),1)</f>
        <v>0</v>
      </c>
      <c r="BA1231" s="68">
        <f t="shared" ref="BA1231" si="23327">FLOOR(IF(OR(BA1226=0,BA1226=1),IF(BA1230&gt;BA1227,BA1227,IF(BA1224&gt;=BA1230,BA1230,BA1224)+0.00000001),IF(BA1228&gt;=BA1227,BA1227-AZ1229,BA1228-AZ1229)+0.00000001),1)</f>
        <v>0</v>
      </c>
      <c r="BB1231" s="68">
        <f t="shared" ref="BB1231" si="23328">FLOOR(IF(OR(BB1226=0,BB1226=1),IF(BB1230&gt;BB1227,BB1227,IF(BB1224&gt;=BB1230,BB1230,BB1224)+0.00000001),IF(BB1228&gt;=BB1227,BB1227-BA1229,BB1228-BA1229)+0.00000001),1)</f>
        <v>0</v>
      </c>
      <c r="BC1231" s="68">
        <f t="shared" ref="BC1231" si="23329">FLOOR(IF(OR(BC1226=0,BC1226=1),IF(BC1230&gt;BC1227,BC1227,IF(BC1224&gt;=BC1230,BC1230,BC1224)+0.00000001),IF(BC1228&gt;=BC1227,BC1227-BB1229,BC1228-BB1229)+0.00000001),1)</f>
        <v>0</v>
      </c>
      <c r="BD1231" s="68">
        <f t="shared" ref="BD1231" si="23330">FLOOR(IF(OR(BD1226=0,BD1226=1),IF(BD1230&gt;BD1227,BD1227,IF(BD1224&gt;=BD1230,BD1230,BD1224)+0.00000001),IF(BD1228&gt;=BD1227,BD1227-BC1229,BD1228-BC1229)+0.00000001),1)</f>
        <v>0</v>
      </c>
      <c r="BE1231" s="68">
        <f t="shared" ref="BE1231" si="23331">FLOOR(IF(OR(BE1226=0,BE1226=1),IF(BE1230&gt;BE1227,BE1227,IF(BE1224&gt;=BE1230,BE1230,BE1224)+0.00000001),IF(BE1228&gt;=BE1227,BE1227-BD1229,BE1228-BD1229)+0.00000001),1)</f>
        <v>0</v>
      </c>
      <c r="BF1231" s="68">
        <f t="shared" ref="BF1231" si="23332">FLOOR(IF(OR(BF1226=0,BF1226=1),IF(BF1230&gt;BF1227,BF1227,IF(BF1224&gt;=BF1230,BF1230,BF1224)+0.00000001),IF(BF1228&gt;=BF1227,BF1227-BE1229,BF1228-BE1229)+0.00000001),1)</f>
        <v>0</v>
      </c>
      <c r="BG1231" s="68">
        <f t="shared" ref="BG1231" si="23333">FLOOR(IF(OR(BG1226=0,BG1226=1),IF(BG1230&gt;BG1227,BG1227,IF(BG1224&gt;=BG1230,BG1230,BG1224)+0.00000001),IF(BG1228&gt;=BG1227,BG1227-BF1229,BG1228-BF1229)+0.00000001),1)</f>
        <v>0</v>
      </c>
      <c r="BH1231" s="68">
        <f t="shared" ref="BH1231" si="23334">FLOOR(IF(OR(BH1226=0,BH1226=1),IF(BH1230&gt;BH1227,BH1227,IF(BH1224&gt;=BH1230,BH1230,BH1224)+0.00000001),IF(BH1228&gt;=BH1227,BH1227-BG1229,BH1228-BG1229)+0.00000001),1)</f>
        <v>0</v>
      </c>
      <c r="BI1231" s="68">
        <f t="shared" ref="BI1231" si="23335">FLOOR(IF(OR(BI1226=0,BI1226=1),IF(BI1230&gt;BI1227,BI1227,IF(BI1224&gt;=BI1230,BI1230,BI1224)+0.00000001),IF(BI1228&gt;=BI1227,BI1227-BH1229,BI1228-BH1229)+0.00000001),1)</f>
        <v>0</v>
      </c>
      <c r="BJ1231" s="68">
        <f t="shared" ref="BJ1231" si="23336">FLOOR(IF(OR(BJ1226=0,BJ1226=1),IF(BJ1230&gt;BJ1227,BJ1227,IF(BJ1224&gt;=BJ1230,BJ1230,BJ1224)+0.00000001),IF(BJ1228&gt;=BJ1227,BJ1227-BI1229,BJ1228-BI1229)+0.00000001),1)</f>
        <v>0</v>
      </c>
      <c r="BK1231" s="68">
        <f t="shared" ref="BK1231" si="23337">FLOOR(IF(OR(BK1226=0,BK1226=1),IF(BK1230&gt;BK1227,BK1227,IF(BK1224&gt;=BK1230,BK1230,BK1224)+0.00000001),IF(BK1228&gt;=BK1227,BK1227-BJ1229,BK1228-BJ1229)+0.00000001),1)</f>
        <v>0</v>
      </c>
      <c r="BL1231" s="68">
        <f t="shared" ref="BL1231" si="23338">FLOOR(IF(OR(BL1226=0,BL1226=1),IF(BL1230&gt;BL1227,BL1227,IF(BL1224&gt;=BL1230,BL1230,BL1224)+0.00000001),IF(BL1228&gt;=BL1227,BL1227-BK1229,BL1228-BK1229)+0.00000001),1)</f>
        <v>0</v>
      </c>
      <c r="BM1231" s="68">
        <f t="shared" ref="BM1231" si="23339">FLOOR(IF(OR(BM1226=0,BM1226=1),IF(BM1230&gt;BM1227,BM1227,IF(BM1224&gt;=BM1230,BM1230,BM1224)+0.00000001),IF(BM1228&gt;=BM1227,BM1227-BL1229,BM1228-BL1229)+0.00000001),1)</f>
        <v>0</v>
      </c>
      <c r="BN1231" s="362"/>
      <c r="BO1231" s="364"/>
      <c r="BP1231" s="366"/>
      <c r="BQ1231" s="366"/>
      <c r="BR1231" s="106"/>
      <c r="BS1231" s="106"/>
      <c r="BT1231" s="106"/>
      <c r="BU1231" s="106"/>
      <c r="BV1231" s="106"/>
      <c r="BW1231" s="106"/>
      <c r="BX1231" s="106"/>
      <c r="BY1231" s="106"/>
      <c r="BZ1231" s="106"/>
      <c r="CA1231" s="106"/>
      <c r="CB1231" s="106"/>
      <c r="CC1231" s="106"/>
      <c r="CD1231" s="106"/>
      <c r="CE1231" s="106"/>
      <c r="CF1231" s="106"/>
      <c r="CG1231" s="106"/>
    </row>
    <row r="1232" spans="1:85" s="245" customFormat="1" ht="25.4" customHeight="1" thickBot="1" x14ac:dyDescent="0.4">
      <c r="A1232" s="243"/>
      <c r="B1232" s="129"/>
      <c r="C1232" s="69"/>
      <c r="D1232" s="69"/>
      <c r="E1232" s="69"/>
      <c r="F1232" s="69"/>
      <c r="G1232" s="69"/>
      <c r="H1232" s="69"/>
      <c r="I1232" s="69"/>
      <c r="J1232" s="69"/>
      <c r="K1232" s="69"/>
      <c r="L1232" s="69"/>
      <c r="M1232" s="70"/>
      <c r="N1232" s="7"/>
      <c r="O1232" s="193"/>
      <c r="P1232" s="106"/>
      <c r="Q1232" s="216" t="s">
        <v>145</v>
      </c>
      <c r="R1232" s="72">
        <f>IF($J1223="Ano",R1231*'Podpůrná data'!$B$5,R1231*'Podpůrná data'!$B$3)</f>
        <v>0</v>
      </c>
      <c r="S1232" s="72">
        <f>IF($J1223="Ano",S1231*'Podpůrná data'!$B$5,S1231*'Podpůrná data'!$B$3)</f>
        <v>0</v>
      </c>
      <c r="T1232" s="72">
        <f>IF($J1223="Ano",T1231*'Podpůrná data'!$B$5,T1231*'Podpůrná data'!$B$3)</f>
        <v>0</v>
      </c>
      <c r="U1232" s="72">
        <f>IF($J1223="Ano",U1231*'Podpůrná data'!$B$5,U1231*'Podpůrná data'!$B$3)</f>
        <v>0</v>
      </c>
      <c r="V1232" s="72">
        <f>IF($J1223="Ano",V1231*'Podpůrná data'!$B$5,V1231*'Podpůrná data'!$B$3)</f>
        <v>0</v>
      </c>
      <c r="W1232" s="72">
        <f>IF($J1223="Ano",W1231*'Podpůrná data'!$B$5,W1231*'Podpůrná data'!$B$3)</f>
        <v>0</v>
      </c>
      <c r="X1232" s="72">
        <f>IF($J1223="Ano",X1231*'Podpůrná data'!$B$5,X1231*'Podpůrná data'!$B$3)</f>
        <v>0</v>
      </c>
      <c r="Y1232" s="72">
        <f>IF($J1223="Ano",Y1231*'Podpůrná data'!$B$5,Y1231*'Podpůrná data'!$B$3)</f>
        <v>0</v>
      </c>
      <c r="Z1232" s="72">
        <f>IF($J1223="Ano",Z1231*'Podpůrná data'!$B$5,Z1231*'Podpůrná data'!$B$3)</f>
        <v>0</v>
      </c>
      <c r="AA1232" s="72">
        <f>IF($J1223="Ano",AA1231*'Podpůrná data'!$B$5,AA1231*'Podpůrná data'!$B$3)</f>
        <v>0</v>
      </c>
      <c r="AB1232" s="72">
        <f>IF($J1223="Ano",AB1231*'Podpůrná data'!$B$5,AB1231*'Podpůrná data'!$B$3)</f>
        <v>0</v>
      </c>
      <c r="AC1232" s="72">
        <f>IF($J1223="Ano",AC1231*'Podpůrná data'!$B$5,AC1231*'Podpůrná data'!$B$3)</f>
        <v>0</v>
      </c>
      <c r="AD1232" s="72">
        <f>IF($J1223="Ano",AD1231*'Podpůrná data'!$B$5,AD1231*'Podpůrná data'!$B$3)</f>
        <v>0</v>
      </c>
      <c r="AE1232" s="72">
        <f>IF($J1223="Ano",AE1231*'Podpůrná data'!$B$5,AE1231*'Podpůrná data'!$B$3)</f>
        <v>0</v>
      </c>
      <c r="AF1232" s="72">
        <f>IF($J1223="Ano",AF1231*'Podpůrná data'!$B$5,AF1231*'Podpůrná data'!$B$3)</f>
        <v>0</v>
      </c>
      <c r="AG1232" s="72">
        <f>IF($J1223="Ano",AG1231*'Podpůrná data'!$B$5,AG1231*'Podpůrná data'!$B$3)</f>
        <v>0</v>
      </c>
      <c r="AH1232" s="72">
        <f>IF($J1223="Ano",AH1231*'Podpůrná data'!$B$5,AH1231*'Podpůrná data'!$B$3)</f>
        <v>0</v>
      </c>
      <c r="AI1232" s="72">
        <f>IF($J1223="Ano",AI1231*'Podpůrná data'!$B$5,AI1231*'Podpůrná data'!$B$3)</f>
        <v>0</v>
      </c>
      <c r="AJ1232" s="72">
        <f>IF($J1223="Ano",AJ1231*'Podpůrná data'!$B$5,AJ1231*'Podpůrná data'!$B$3)</f>
        <v>0</v>
      </c>
      <c r="AK1232" s="72">
        <f>IF($J1223="Ano",AK1231*'Podpůrná data'!$B$5,AK1231*'Podpůrná data'!$B$3)</f>
        <v>0</v>
      </c>
      <c r="AL1232" s="72">
        <f>IF($J1223="Ano",AL1231*'Podpůrná data'!$B$5,AL1231*'Podpůrná data'!$B$3)</f>
        <v>0</v>
      </c>
      <c r="AM1232" s="72">
        <f>IF($J1223="Ano",AM1231*'Podpůrná data'!$B$5,AM1231*'Podpůrná data'!$B$3)</f>
        <v>0</v>
      </c>
      <c r="AN1232" s="72">
        <f>IF($J1223="Ano",AN1231*'Podpůrná data'!$B$5,AN1231*'Podpůrná data'!$B$3)</f>
        <v>0</v>
      </c>
      <c r="AO1232" s="72">
        <f>IF($J1223="Ano",AO1231*'Podpůrná data'!$B$5,AO1231*'Podpůrná data'!$B$3)</f>
        <v>0</v>
      </c>
      <c r="AP1232" s="72">
        <f>IF($J1223="Ano",AP1231*'Podpůrná data'!$B$5,AP1231*'Podpůrná data'!$B$3)</f>
        <v>0</v>
      </c>
      <c r="AQ1232" s="72">
        <f>IF($J1223="Ano",AQ1231*'Podpůrná data'!$B$5,AQ1231*'Podpůrná data'!$B$3)</f>
        <v>0</v>
      </c>
      <c r="AR1232" s="72">
        <f>IF($J1223="Ano",AR1231*'Podpůrná data'!$B$5,AR1231*'Podpůrná data'!$B$3)</f>
        <v>0</v>
      </c>
      <c r="AS1232" s="72">
        <f>IF($J1223="Ano",AS1231*'Podpůrná data'!$B$5,AS1231*'Podpůrná data'!$B$3)</f>
        <v>0</v>
      </c>
      <c r="AT1232" s="72">
        <f>IF($J1223="Ano",AT1231*'Podpůrná data'!$B$5,AT1231*'Podpůrná data'!$B$3)</f>
        <v>0</v>
      </c>
      <c r="AU1232" s="72">
        <f>IF($J1223="Ano",AU1231*'Podpůrná data'!$B$5,AU1231*'Podpůrná data'!$B$3)</f>
        <v>0</v>
      </c>
      <c r="AV1232" s="72">
        <f>IF($J1223="Ano",AV1231*'Podpůrná data'!$B$5,AV1231*'Podpůrná data'!$B$3)</f>
        <v>0</v>
      </c>
      <c r="AW1232" s="72">
        <f>IF($J1223="Ano",AW1231*'Podpůrná data'!$B$5,AW1231*'Podpůrná data'!$B$3)</f>
        <v>0</v>
      </c>
      <c r="AX1232" s="72">
        <f>IF($J1223="Ano",AX1231*'Podpůrná data'!$B$5,AX1231*'Podpůrná data'!$B$3)</f>
        <v>0</v>
      </c>
      <c r="AY1232" s="72">
        <f>IF($J1223="Ano",AY1231*'Podpůrná data'!$B$5,AY1231*'Podpůrná data'!$B$3)</f>
        <v>0</v>
      </c>
      <c r="AZ1232" s="72">
        <f>IF($J1223="Ano",AZ1231*'Podpůrná data'!$B$5,AZ1231*'Podpůrná data'!$B$3)</f>
        <v>0</v>
      </c>
      <c r="BA1232" s="72">
        <f>IF($J1223="Ano",BA1231*'Podpůrná data'!$B$5,BA1231*'Podpůrná data'!$B$3)</f>
        <v>0</v>
      </c>
      <c r="BB1232" s="72">
        <f>IF($J1223="Ano",BB1231*'Podpůrná data'!$B$5,BB1231*'Podpůrná data'!$B$3)</f>
        <v>0</v>
      </c>
      <c r="BC1232" s="72">
        <f>IF($J1223="Ano",BC1231*'Podpůrná data'!$B$5,BC1231*'Podpůrná data'!$B$3)</f>
        <v>0</v>
      </c>
      <c r="BD1232" s="72">
        <f>IF($J1223="Ano",BD1231*'Podpůrná data'!$B$5,BD1231*'Podpůrná data'!$B$3)</f>
        <v>0</v>
      </c>
      <c r="BE1232" s="72">
        <f>IF($J1223="Ano",BE1231*'Podpůrná data'!$B$5,BE1231*'Podpůrná data'!$B$3)</f>
        <v>0</v>
      </c>
      <c r="BF1232" s="72">
        <f>IF($J1223="Ano",BF1231*'Podpůrná data'!$B$5,BF1231*'Podpůrná data'!$B$3)</f>
        <v>0</v>
      </c>
      <c r="BG1232" s="72">
        <f>IF($J1223="Ano",BG1231*'Podpůrná data'!$B$5,BG1231*'Podpůrná data'!$B$3)</f>
        <v>0</v>
      </c>
      <c r="BH1232" s="72">
        <f>IF($J1223="Ano",BH1231*'Podpůrná data'!$B$5,BH1231*'Podpůrná data'!$B$3)</f>
        <v>0</v>
      </c>
      <c r="BI1232" s="72">
        <f>IF($J1223="Ano",BI1231*'Podpůrná data'!$B$5,BI1231*'Podpůrná data'!$B$3)</f>
        <v>0</v>
      </c>
      <c r="BJ1232" s="72">
        <f>IF($J1223="Ano",BJ1231*'Podpůrná data'!$B$5,BJ1231*'Podpůrná data'!$B$3)</f>
        <v>0</v>
      </c>
      <c r="BK1232" s="72">
        <f>IF($J1223="Ano",BK1231*'Podpůrná data'!$B$5,BK1231*'Podpůrná data'!$B$3)</f>
        <v>0</v>
      </c>
      <c r="BL1232" s="72">
        <f>IF($J1223="Ano",BL1231*'Podpůrná data'!$B$5,BL1231*'Podpůrná data'!$B$3)</f>
        <v>0</v>
      </c>
      <c r="BM1232" s="72">
        <f>IF($J1223="Ano",BM1231*'Podpůrná data'!$B$5,BM1231*'Podpůrná data'!$B$3)</f>
        <v>0</v>
      </c>
      <c r="BN1232" s="363"/>
      <c r="BO1232" s="365"/>
      <c r="BP1232" s="367"/>
      <c r="BQ1232" s="367"/>
      <c r="BR1232" s="106"/>
      <c r="BS1232" s="178">
        <f>SUMIFS($R1232:$BM1232,$R1222:$BM1222,"1. ZoR")</f>
        <v>0</v>
      </c>
      <c r="BT1232" s="178">
        <f>SUMIFS($R1232:$BM1232,$R1222:$BM1222,"2. ZoR")</f>
        <v>0</v>
      </c>
      <c r="BU1232" s="178">
        <f>SUMIFS($R1232:$BM1232,$R1222:$BM1222,"3. ZoR")</f>
        <v>0</v>
      </c>
      <c r="BV1232" s="178">
        <f>SUMIFS($R1232:$BM1232,$R1222:$BM1222,"4. ZoR")</f>
        <v>0</v>
      </c>
      <c r="BW1232" s="178">
        <f>SUMIFS($R1232:$BM1232,$R1222:$BM1222,"5. ZoR")</f>
        <v>0</v>
      </c>
      <c r="BX1232" s="178">
        <f>SUMIFS($R1232:$BM1232,$R1222:$BM1222,"6. ZoR")</f>
        <v>0</v>
      </c>
      <c r="BY1232" s="178">
        <f>SUMIFS($R1232:$BM1232,$R1222:$BM1222,"7. ZoR")</f>
        <v>0</v>
      </c>
      <c r="BZ1232" s="178">
        <f>SUMIFS($R1232:$BM1232,$R1222:$BM1222,"8. ZoR")</f>
        <v>0</v>
      </c>
      <c r="CA1232" s="178">
        <f>SUMIFS($R1232:$BM1232,$R1222:$BM1222,"9. ZoR")</f>
        <v>0</v>
      </c>
      <c r="CB1232" s="178">
        <f>SUMIFS($R1232:$BM1232,$R1222:$BM1222,"10. ZoR")</f>
        <v>0</v>
      </c>
      <c r="CC1232" s="178">
        <f>SUMIFS($R1232:$BM1232,$R1222:$BM1222,"11. ZoR")</f>
        <v>0</v>
      </c>
      <c r="CD1232" s="178">
        <f>SUMIFS($R1232:$BM1232,$R1222:$BM1222,"12. ZoR")</f>
        <v>0</v>
      </c>
      <c r="CE1232" s="178">
        <f>SUMIFS($R1232:$BM1232,$R1222:$BM1222,"13. ZoR")</f>
        <v>0</v>
      </c>
      <c r="CF1232" s="178">
        <f>SUMIFS($R1232:$BM1232,$R1222:$BM1222,"14. ZoR")</f>
        <v>0</v>
      </c>
      <c r="CG1232" s="178">
        <f>SUMIFS($R1232:$BM1232,$R1222:$BM1222,"15. ZoR")</f>
        <v>0</v>
      </c>
    </row>
    <row r="1233" spans="1:85" ht="15" hidden="1" thickBot="1" x14ac:dyDescent="0.4">
      <c r="B1233" s="105"/>
      <c r="C1233" s="130"/>
      <c r="D1233" s="130"/>
      <c r="E1233" s="130"/>
      <c r="F1233" s="130"/>
      <c r="G1233" s="130"/>
      <c r="H1233" s="105"/>
      <c r="I1233" s="105"/>
      <c r="J1233" s="105"/>
      <c r="K1233" s="105"/>
      <c r="L1233" s="105"/>
      <c r="M1233" s="105"/>
      <c r="N1233" s="7"/>
      <c r="O1233" s="105"/>
      <c r="P1233" s="105"/>
      <c r="Q1233" s="105"/>
      <c r="R1233" s="105"/>
      <c r="S1233" s="105"/>
      <c r="T1233" s="7"/>
      <c r="U1233" s="105"/>
      <c r="V1233" s="105"/>
      <c r="W1233" s="105"/>
      <c r="X1233" s="105"/>
      <c r="Y1233" s="105"/>
      <c r="Z1233" s="105"/>
      <c r="AA1233" s="105"/>
      <c r="AB1233" s="105"/>
      <c r="AC1233" s="105"/>
      <c r="AD1233" s="105"/>
      <c r="AE1233" s="105"/>
      <c r="AF1233" s="105"/>
      <c r="AG1233" s="105"/>
      <c r="AH1233" s="105"/>
      <c r="AI1233" s="105"/>
      <c r="AJ1233" s="105"/>
      <c r="AK1233" s="105"/>
      <c r="AL1233" s="105"/>
      <c r="AM1233" s="105"/>
      <c r="AN1233" s="105"/>
      <c r="AO1233" s="105"/>
      <c r="AP1233" s="105"/>
      <c r="AQ1233" s="105"/>
      <c r="AR1233" s="105"/>
      <c r="AS1233" s="105"/>
      <c r="AT1233" s="105"/>
      <c r="AU1233" s="105"/>
      <c r="AV1233" s="105"/>
      <c r="AW1233" s="105"/>
      <c r="AX1233" s="105"/>
      <c r="AY1233" s="105"/>
      <c r="AZ1233" s="105"/>
      <c r="BA1233" s="105"/>
      <c r="BB1233" s="105"/>
      <c r="BC1233" s="105"/>
      <c r="BD1233" s="105"/>
      <c r="BE1233" s="105"/>
      <c r="BF1233" s="105"/>
      <c r="BG1233" s="105"/>
      <c r="BH1233" s="105"/>
      <c r="BI1233" s="105"/>
      <c r="BJ1233" s="105"/>
      <c r="BK1233" s="105"/>
      <c r="BL1233" s="105"/>
      <c r="BM1233" s="105"/>
      <c r="BN1233" s="105"/>
      <c r="BO1233" s="105"/>
      <c r="BP1233" s="105"/>
      <c r="BQ1233" s="105"/>
      <c r="BR1233" s="105"/>
      <c r="BS1233" s="105"/>
      <c r="BT1233" s="105"/>
      <c r="BU1233" s="105"/>
      <c r="BV1233" s="105"/>
      <c r="BW1233" s="105"/>
      <c r="BX1233" s="105"/>
      <c r="BY1233" s="105"/>
      <c r="BZ1233" s="105"/>
      <c r="CA1233" s="105"/>
      <c r="CB1233" s="105"/>
      <c r="CC1233" s="105"/>
      <c r="CD1233" s="105"/>
      <c r="CE1233" s="105"/>
      <c r="CF1233" s="105"/>
      <c r="CG1233" s="105"/>
    </row>
    <row r="1234" spans="1:85" s="245" customFormat="1" ht="69.650000000000006" customHeight="1" thickBot="1" x14ac:dyDescent="0.4">
      <c r="A1234" s="249"/>
      <c r="B1234" s="120"/>
      <c r="C1234" s="360" t="s">
        <v>2</v>
      </c>
      <c r="D1234" s="121"/>
      <c r="E1234" s="131" t="s">
        <v>206</v>
      </c>
      <c r="F1234" s="131" t="s">
        <v>444</v>
      </c>
      <c r="G1234" s="131" t="s">
        <v>208</v>
      </c>
      <c r="H1234" s="122" t="s">
        <v>94</v>
      </c>
      <c r="I1234" s="122" t="s">
        <v>95</v>
      </c>
      <c r="J1234" s="122" t="s">
        <v>96</v>
      </c>
      <c r="K1234" s="122" t="s">
        <v>216</v>
      </c>
      <c r="L1234" s="122" t="s">
        <v>218</v>
      </c>
      <c r="M1234" s="138" t="s">
        <v>1</v>
      </c>
      <c r="N1234" s="7"/>
      <c r="O1234" s="124">
        <v>208002</v>
      </c>
      <c r="P1234" s="106"/>
      <c r="Q1234" s="194" t="s">
        <v>128</v>
      </c>
      <c r="R1234" s="83" t="s">
        <v>4</v>
      </c>
      <c r="S1234" s="83" t="s">
        <v>5</v>
      </c>
      <c r="T1234" s="83" t="s">
        <v>6</v>
      </c>
      <c r="U1234" s="83" t="s">
        <v>7</v>
      </c>
      <c r="V1234" s="83" t="s">
        <v>8</v>
      </c>
      <c r="W1234" s="83" t="s">
        <v>9</v>
      </c>
      <c r="X1234" s="83" t="s">
        <v>10</v>
      </c>
      <c r="Y1234" s="83" t="s">
        <v>11</v>
      </c>
      <c r="Z1234" s="83" t="s">
        <v>12</v>
      </c>
      <c r="AA1234" s="83" t="s">
        <v>13</v>
      </c>
      <c r="AB1234" s="83" t="s">
        <v>14</v>
      </c>
      <c r="AC1234" s="83" t="s">
        <v>15</v>
      </c>
      <c r="AD1234" s="83" t="s">
        <v>16</v>
      </c>
      <c r="AE1234" s="83" t="s">
        <v>17</v>
      </c>
      <c r="AF1234" s="83" t="s">
        <v>18</v>
      </c>
      <c r="AG1234" s="83" t="s">
        <v>19</v>
      </c>
      <c r="AH1234" s="83" t="s">
        <v>20</v>
      </c>
      <c r="AI1234" s="83" t="s">
        <v>21</v>
      </c>
      <c r="AJ1234" s="83" t="s">
        <v>22</v>
      </c>
      <c r="AK1234" s="83" t="s">
        <v>23</v>
      </c>
      <c r="AL1234" s="83" t="s">
        <v>24</v>
      </c>
      <c r="AM1234" s="83" t="s">
        <v>25</v>
      </c>
      <c r="AN1234" s="83" t="s">
        <v>26</v>
      </c>
      <c r="AO1234" s="83" t="s">
        <v>27</v>
      </c>
      <c r="AP1234" s="83" t="s">
        <v>28</v>
      </c>
      <c r="AQ1234" s="83" t="s">
        <v>29</v>
      </c>
      <c r="AR1234" s="83" t="s">
        <v>30</v>
      </c>
      <c r="AS1234" s="83" t="s">
        <v>31</v>
      </c>
      <c r="AT1234" s="83" t="s">
        <v>32</v>
      </c>
      <c r="AU1234" s="83" t="s">
        <v>33</v>
      </c>
      <c r="AV1234" s="83" t="s">
        <v>34</v>
      </c>
      <c r="AW1234" s="83" t="s">
        <v>35</v>
      </c>
      <c r="AX1234" s="83" t="s">
        <v>36</v>
      </c>
      <c r="AY1234" s="83" t="s">
        <v>37</v>
      </c>
      <c r="AZ1234" s="83" t="s">
        <v>38</v>
      </c>
      <c r="BA1234" s="83" t="s">
        <v>39</v>
      </c>
      <c r="BB1234" s="83" t="s">
        <v>40</v>
      </c>
      <c r="BC1234" s="83" t="s">
        <v>41</v>
      </c>
      <c r="BD1234" s="83" t="s">
        <v>42</v>
      </c>
      <c r="BE1234" s="83" t="s">
        <v>43</v>
      </c>
      <c r="BF1234" s="83" t="s">
        <v>44</v>
      </c>
      <c r="BG1234" s="83" t="s">
        <v>45</v>
      </c>
      <c r="BH1234" s="83" t="s">
        <v>46</v>
      </c>
      <c r="BI1234" s="83" t="s">
        <v>47</v>
      </c>
      <c r="BJ1234" s="83" t="s">
        <v>48</v>
      </c>
      <c r="BK1234" s="83" t="s">
        <v>49</v>
      </c>
      <c r="BL1234" s="83" t="s">
        <v>50</v>
      </c>
      <c r="BM1234" s="83" t="s">
        <v>51</v>
      </c>
      <c r="BN1234" s="134" t="s">
        <v>163</v>
      </c>
      <c r="BO1234" s="135" t="s">
        <v>164</v>
      </c>
      <c r="BP1234" s="135" t="s">
        <v>146</v>
      </c>
      <c r="BQ1234" s="135" t="s">
        <v>214</v>
      </c>
      <c r="BR1234" s="106"/>
      <c r="BS1234" s="368" t="s">
        <v>238</v>
      </c>
      <c r="BT1234" s="369"/>
      <c r="BU1234" s="369"/>
      <c r="BV1234" s="369"/>
      <c r="BW1234" s="369"/>
      <c r="BX1234" s="369"/>
      <c r="BY1234" s="369"/>
      <c r="BZ1234" s="369"/>
      <c r="CA1234" s="369"/>
      <c r="CB1234" s="369"/>
      <c r="CC1234" s="369"/>
      <c r="CD1234" s="369"/>
      <c r="CE1234" s="369"/>
      <c r="CF1234" s="369"/>
      <c r="CG1234" s="369"/>
    </row>
    <row r="1235" spans="1:85" s="245" customFormat="1" ht="21" hidden="1" customHeight="1" x14ac:dyDescent="0.35">
      <c r="A1235" s="250"/>
      <c r="B1235" s="113"/>
      <c r="C1235" s="361"/>
      <c r="D1235" s="125"/>
      <c r="E1235" s="125"/>
      <c r="F1235" s="125"/>
      <c r="G1235" s="125"/>
      <c r="H1235" s="370" t="s">
        <v>250</v>
      </c>
      <c r="I1235" s="371" t="s">
        <v>425</v>
      </c>
      <c r="J1235" s="357" t="s">
        <v>97</v>
      </c>
      <c r="K1235" s="357" t="s">
        <v>217</v>
      </c>
      <c r="L1235" s="137"/>
      <c r="M1235" s="373" t="s">
        <v>93</v>
      </c>
      <c r="N1235" s="7"/>
      <c r="O1235" s="375" t="s">
        <v>3</v>
      </c>
      <c r="P1235" s="106"/>
      <c r="Q1235" s="84"/>
      <c r="R1235" s="74">
        <f>MONTH(Úvod!$F$10)</f>
        <v>1</v>
      </c>
      <c r="S1235" s="75">
        <f t="shared" ref="S1235" si="23340">IF(R1235=12,1,R1235+1)</f>
        <v>2</v>
      </c>
      <c r="T1235" s="75">
        <f t="shared" ref="T1235" si="23341">IF(S1235=12,1,S1235+1)</f>
        <v>3</v>
      </c>
      <c r="U1235" s="76">
        <f t="shared" ref="U1235" si="23342">IF(T1235=12,1,T1235+1)</f>
        <v>4</v>
      </c>
      <c r="V1235" s="76">
        <f t="shared" ref="V1235" si="23343">IF(U1235=12,1,U1235+1)</f>
        <v>5</v>
      </c>
      <c r="W1235" s="76">
        <f t="shared" ref="W1235" si="23344">IF(V1235=12,1,V1235+1)</f>
        <v>6</v>
      </c>
      <c r="X1235" s="76">
        <f t="shared" ref="X1235" si="23345">IF(W1235=12,1,W1235+1)</f>
        <v>7</v>
      </c>
      <c r="Y1235" s="76">
        <f t="shared" ref="Y1235" si="23346">IF(X1235=12,1,X1235+1)</f>
        <v>8</v>
      </c>
      <c r="Z1235" s="76">
        <f t="shared" ref="Z1235" si="23347">IF(Y1235=12,1,Y1235+1)</f>
        <v>9</v>
      </c>
      <c r="AA1235" s="76">
        <f>IF(Z1235=12,1,Z1235+1)</f>
        <v>10</v>
      </c>
      <c r="AB1235" s="76">
        <f t="shared" ref="AB1235" si="23348">IF(AA1235=12,1,AA1235+1)</f>
        <v>11</v>
      </c>
      <c r="AC1235" s="76">
        <f t="shared" ref="AC1235" si="23349">IF(AB1235=12,1,AB1235+1)</f>
        <v>12</v>
      </c>
      <c r="AD1235" s="76">
        <f t="shared" ref="AD1235" si="23350">IF(AC1235=12,1,AC1235+1)</f>
        <v>1</v>
      </c>
      <c r="AE1235" s="76">
        <f t="shared" ref="AE1235" si="23351">IF(AD1235=12,1,AD1235+1)</f>
        <v>2</v>
      </c>
      <c r="AF1235" s="76">
        <f t="shared" ref="AF1235" si="23352">IF(AE1235=12,1,AE1235+1)</f>
        <v>3</v>
      </c>
      <c r="AG1235" s="76">
        <f t="shared" ref="AG1235" si="23353">IF(AF1235=12,1,AF1235+1)</f>
        <v>4</v>
      </c>
      <c r="AH1235" s="76">
        <f t="shared" ref="AH1235" si="23354">IF(AG1235=12,1,AG1235+1)</f>
        <v>5</v>
      </c>
      <c r="AI1235" s="76">
        <f t="shared" ref="AI1235" si="23355">IF(AH1235=12,1,AH1235+1)</f>
        <v>6</v>
      </c>
      <c r="AJ1235" s="76">
        <f>IF(AI1235=12,1,AI1235+1)</f>
        <v>7</v>
      </c>
      <c r="AK1235" s="76">
        <f t="shared" ref="AK1235" si="23356">IF(AJ1235=12,1,AJ1235+1)</f>
        <v>8</v>
      </c>
      <c r="AL1235" s="76">
        <f t="shared" ref="AL1235" si="23357">IF(AK1235=12,1,AK1235+1)</f>
        <v>9</v>
      </c>
      <c r="AM1235" s="76">
        <f t="shared" ref="AM1235" si="23358">IF(AL1235=12,1,AL1235+1)</f>
        <v>10</v>
      </c>
      <c r="AN1235" s="76">
        <f t="shared" ref="AN1235" si="23359">IF(AM1235=12,1,AM1235+1)</f>
        <v>11</v>
      </c>
      <c r="AO1235" s="76">
        <f t="shared" ref="AO1235" si="23360">IF(AN1235=12,1,AN1235+1)</f>
        <v>12</v>
      </c>
      <c r="AP1235" s="76">
        <f t="shared" ref="AP1235" si="23361">IF(AO1235=12,1,AO1235+1)</f>
        <v>1</v>
      </c>
      <c r="AQ1235" s="76">
        <f t="shared" ref="AQ1235" si="23362">IF(AP1235=12,1,AP1235+1)</f>
        <v>2</v>
      </c>
      <c r="AR1235" s="76">
        <f t="shared" ref="AR1235" si="23363">IF(AQ1235=12,1,AQ1235+1)</f>
        <v>3</v>
      </c>
      <c r="AS1235" s="76">
        <f t="shared" ref="AS1235" si="23364">IF(AR1235=12,1,AR1235+1)</f>
        <v>4</v>
      </c>
      <c r="AT1235" s="76">
        <f t="shared" ref="AT1235" si="23365">IF(AS1235=12,1,AS1235+1)</f>
        <v>5</v>
      </c>
      <c r="AU1235" s="76">
        <f t="shared" ref="AU1235" si="23366">IF(AT1235=12,1,AT1235+1)</f>
        <v>6</v>
      </c>
      <c r="AV1235" s="76">
        <f t="shared" ref="AV1235" si="23367">IF(AU1235=12,1,AU1235+1)</f>
        <v>7</v>
      </c>
      <c r="AW1235" s="76">
        <f t="shared" ref="AW1235" si="23368">IF(AV1235=12,1,AV1235+1)</f>
        <v>8</v>
      </c>
      <c r="AX1235" s="76">
        <f t="shared" ref="AX1235" si="23369">IF(AW1235=12,1,AW1235+1)</f>
        <v>9</v>
      </c>
      <c r="AY1235" s="76">
        <f t="shared" ref="AY1235" si="23370">IF(AX1235=12,1,AX1235+1)</f>
        <v>10</v>
      </c>
      <c r="AZ1235" s="76">
        <f t="shared" ref="AZ1235" si="23371">IF(AY1235=12,1,AY1235+1)</f>
        <v>11</v>
      </c>
      <c r="BA1235" s="76">
        <f t="shared" ref="BA1235" si="23372">IF(AZ1235=12,1,AZ1235+1)</f>
        <v>12</v>
      </c>
      <c r="BB1235" s="76">
        <f t="shared" ref="BB1235" si="23373">IF(BA1235=12,1,BA1235+1)</f>
        <v>1</v>
      </c>
      <c r="BC1235" s="76">
        <f t="shared" ref="BC1235" si="23374">IF(BB1235=12,1,BB1235+1)</f>
        <v>2</v>
      </c>
      <c r="BD1235" s="76">
        <f t="shared" ref="BD1235" si="23375">IF(BC1235=12,1,BC1235+1)</f>
        <v>3</v>
      </c>
      <c r="BE1235" s="76">
        <f t="shared" ref="BE1235" si="23376">IF(BD1235=12,1,BD1235+1)</f>
        <v>4</v>
      </c>
      <c r="BF1235" s="76">
        <f t="shared" ref="BF1235" si="23377">IF(BE1235=12,1,BE1235+1)</f>
        <v>5</v>
      </c>
      <c r="BG1235" s="76">
        <f t="shared" ref="BG1235" si="23378">IF(BF1235=12,1,BF1235+1)</f>
        <v>6</v>
      </c>
      <c r="BH1235" s="76">
        <f t="shared" ref="BH1235" si="23379">IF(BG1235=12,1,BG1235+1)</f>
        <v>7</v>
      </c>
      <c r="BI1235" s="76">
        <f t="shared" ref="BI1235" si="23380">IF(BH1235=12,1,BH1235+1)</f>
        <v>8</v>
      </c>
      <c r="BJ1235" s="76">
        <f t="shared" ref="BJ1235" si="23381">IF(BI1235=12,1,BI1235+1)</f>
        <v>9</v>
      </c>
      <c r="BK1235" s="76">
        <f t="shared" ref="BK1235" si="23382">IF(BJ1235=12,1,BJ1235+1)</f>
        <v>10</v>
      </c>
      <c r="BL1235" s="76">
        <f t="shared" ref="BL1235" si="23383">IF(BK1235=12,1,BK1235+1)</f>
        <v>11</v>
      </c>
      <c r="BM1235" s="76">
        <f t="shared" ref="BM1235" si="23384">IF(BL1235=12,1,BL1235+1)</f>
        <v>12</v>
      </c>
      <c r="BN1235" s="81"/>
      <c r="BO1235" s="78"/>
      <c r="BP1235" s="78"/>
      <c r="BQ1235" s="78"/>
      <c r="BR1235" s="106"/>
      <c r="BS1235" s="106"/>
      <c r="BT1235" s="106"/>
      <c r="BU1235" s="106"/>
      <c r="BV1235" s="106"/>
      <c r="BW1235" s="106"/>
      <c r="BX1235" s="106"/>
      <c r="BY1235" s="106"/>
      <c r="BZ1235" s="106"/>
      <c r="CA1235" s="106"/>
      <c r="CB1235" s="106"/>
      <c r="CC1235" s="106"/>
      <c r="CD1235" s="106"/>
      <c r="CE1235" s="106"/>
      <c r="CF1235" s="106"/>
      <c r="CG1235" s="106"/>
    </row>
    <row r="1236" spans="1:85" s="245" customFormat="1" ht="18" hidden="1" customHeight="1" x14ac:dyDescent="0.35">
      <c r="A1236" s="250"/>
      <c r="B1236" s="113"/>
      <c r="C1236" s="361"/>
      <c r="D1236" s="125"/>
      <c r="E1236" s="125"/>
      <c r="F1236" s="125"/>
      <c r="G1236" s="125"/>
      <c r="H1236" s="370"/>
      <c r="I1236" s="371"/>
      <c r="J1236" s="357"/>
      <c r="K1236" s="357"/>
      <c r="L1236" s="137"/>
      <c r="M1236" s="373"/>
      <c r="N1236" s="7"/>
      <c r="O1236" s="376"/>
      <c r="P1236" s="106"/>
      <c r="Q1236" s="77"/>
      <c r="R1236" s="59">
        <f t="shared" ref="R1236:BM1236" si="23385">VALUE(_xlfn.CONCAT(R1235,".",R1238))</f>
        <v>1</v>
      </c>
      <c r="S1236" s="73">
        <f t="shared" si="23385"/>
        <v>32</v>
      </c>
      <c r="T1236" s="73">
        <f t="shared" si="23385"/>
        <v>61</v>
      </c>
      <c r="U1236" s="73">
        <f t="shared" si="23385"/>
        <v>92</v>
      </c>
      <c r="V1236" s="73">
        <f t="shared" si="23385"/>
        <v>122</v>
      </c>
      <c r="W1236" s="73">
        <f t="shared" si="23385"/>
        <v>153</v>
      </c>
      <c r="X1236" s="73">
        <f t="shared" si="23385"/>
        <v>183</v>
      </c>
      <c r="Y1236" s="73">
        <f t="shared" si="23385"/>
        <v>214</v>
      </c>
      <c r="Z1236" s="73">
        <f t="shared" si="23385"/>
        <v>245</v>
      </c>
      <c r="AA1236" s="73">
        <f t="shared" si="23385"/>
        <v>275</v>
      </c>
      <c r="AB1236" s="73">
        <f t="shared" si="23385"/>
        <v>306</v>
      </c>
      <c r="AC1236" s="73">
        <f t="shared" si="23385"/>
        <v>336</v>
      </c>
      <c r="AD1236" s="73">
        <f t="shared" si="23385"/>
        <v>367</v>
      </c>
      <c r="AE1236" s="73">
        <f t="shared" si="23385"/>
        <v>398</v>
      </c>
      <c r="AF1236" s="73">
        <f t="shared" si="23385"/>
        <v>426</v>
      </c>
      <c r="AG1236" s="73">
        <f t="shared" si="23385"/>
        <v>457</v>
      </c>
      <c r="AH1236" s="73">
        <f t="shared" si="23385"/>
        <v>487</v>
      </c>
      <c r="AI1236" s="73">
        <f t="shared" si="23385"/>
        <v>518</v>
      </c>
      <c r="AJ1236" s="73">
        <f t="shared" si="23385"/>
        <v>548</v>
      </c>
      <c r="AK1236" s="73">
        <f t="shared" si="23385"/>
        <v>579</v>
      </c>
      <c r="AL1236" s="73">
        <f t="shared" si="23385"/>
        <v>610</v>
      </c>
      <c r="AM1236" s="73">
        <f t="shared" si="23385"/>
        <v>640</v>
      </c>
      <c r="AN1236" s="73">
        <f t="shared" si="23385"/>
        <v>671</v>
      </c>
      <c r="AO1236" s="73">
        <f t="shared" si="23385"/>
        <v>701</v>
      </c>
      <c r="AP1236" s="73">
        <f t="shared" si="23385"/>
        <v>732</v>
      </c>
      <c r="AQ1236" s="73">
        <f t="shared" si="23385"/>
        <v>763</v>
      </c>
      <c r="AR1236" s="73">
        <f t="shared" si="23385"/>
        <v>791</v>
      </c>
      <c r="AS1236" s="73">
        <f t="shared" si="23385"/>
        <v>822</v>
      </c>
      <c r="AT1236" s="73">
        <f t="shared" si="23385"/>
        <v>852</v>
      </c>
      <c r="AU1236" s="73">
        <f t="shared" si="23385"/>
        <v>883</v>
      </c>
      <c r="AV1236" s="73">
        <f t="shared" si="23385"/>
        <v>913</v>
      </c>
      <c r="AW1236" s="73">
        <f t="shared" si="23385"/>
        <v>944</v>
      </c>
      <c r="AX1236" s="73">
        <f t="shared" si="23385"/>
        <v>975</v>
      </c>
      <c r="AY1236" s="73">
        <f t="shared" si="23385"/>
        <v>1005</v>
      </c>
      <c r="AZ1236" s="73">
        <f t="shared" si="23385"/>
        <v>1036</v>
      </c>
      <c r="BA1236" s="73">
        <f t="shared" si="23385"/>
        <v>1066</v>
      </c>
      <c r="BB1236" s="73">
        <f t="shared" si="23385"/>
        <v>1097</v>
      </c>
      <c r="BC1236" s="73">
        <f t="shared" si="23385"/>
        <v>1128</v>
      </c>
      <c r="BD1236" s="73">
        <f t="shared" si="23385"/>
        <v>1156</v>
      </c>
      <c r="BE1236" s="73">
        <f t="shared" si="23385"/>
        <v>1187</v>
      </c>
      <c r="BF1236" s="73">
        <f t="shared" si="23385"/>
        <v>1217</v>
      </c>
      <c r="BG1236" s="73">
        <f t="shared" si="23385"/>
        <v>1248</v>
      </c>
      <c r="BH1236" s="73">
        <f t="shared" si="23385"/>
        <v>1278</v>
      </c>
      <c r="BI1236" s="73">
        <f t="shared" si="23385"/>
        <v>1309</v>
      </c>
      <c r="BJ1236" s="73">
        <f t="shared" si="23385"/>
        <v>1340</v>
      </c>
      <c r="BK1236" s="73">
        <f t="shared" si="23385"/>
        <v>1370</v>
      </c>
      <c r="BL1236" s="73">
        <f t="shared" si="23385"/>
        <v>1401</v>
      </c>
      <c r="BM1236" s="73">
        <f t="shared" si="23385"/>
        <v>1431</v>
      </c>
      <c r="BN1236" s="82"/>
      <c r="BO1236" s="79"/>
      <c r="BP1236" s="79"/>
      <c r="BQ1236" s="79"/>
      <c r="BR1236" s="106"/>
      <c r="BS1236" s="106"/>
      <c r="BT1236" s="106"/>
      <c r="BU1236" s="106"/>
      <c r="BV1236" s="106"/>
      <c r="BW1236" s="106"/>
      <c r="BX1236" s="106"/>
      <c r="BY1236" s="106"/>
      <c r="BZ1236" s="106"/>
      <c r="CA1236" s="106"/>
      <c r="CB1236" s="106"/>
      <c r="CC1236" s="106"/>
      <c r="CD1236" s="106"/>
      <c r="CE1236" s="106"/>
      <c r="CF1236" s="106"/>
      <c r="CG1236" s="106"/>
    </row>
    <row r="1237" spans="1:85" s="245" customFormat="1" ht="18" customHeight="1" x14ac:dyDescent="0.35">
      <c r="A1237" s="250"/>
      <c r="B1237" s="113"/>
      <c r="C1237" s="361"/>
      <c r="D1237" s="125"/>
      <c r="E1237" s="357" t="s">
        <v>207</v>
      </c>
      <c r="F1237" s="357" t="s">
        <v>207</v>
      </c>
      <c r="G1237" s="357" t="s">
        <v>207</v>
      </c>
      <c r="H1237" s="370"/>
      <c r="I1237" s="371"/>
      <c r="J1237" s="357"/>
      <c r="K1237" s="357"/>
      <c r="L1237" s="357" t="s">
        <v>219</v>
      </c>
      <c r="M1237" s="373"/>
      <c r="N1237" s="7"/>
      <c r="O1237" s="376"/>
      <c r="P1237" s="106"/>
      <c r="Q1237" s="77"/>
      <c r="R1237" s="60" t="str">
        <f>VLOOKUP(R1235,'Podpůrná data'!$I$188:$J$199,2)</f>
        <v>leden</v>
      </c>
      <c r="S1237" s="60" t="str">
        <f>VLOOKUP(S1235,'Podpůrná data'!$I$188:$J$199,2)</f>
        <v>únor</v>
      </c>
      <c r="T1237" s="60" t="str">
        <f>VLOOKUP(T1235,'Podpůrná data'!$I$188:$J$199,2)</f>
        <v>březen</v>
      </c>
      <c r="U1237" s="60" t="str">
        <f>VLOOKUP(U1235,'Podpůrná data'!$I$188:$J$199,2)</f>
        <v>duben</v>
      </c>
      <c r="V1237" s="60" t="str">
        <f>VLOOKUP(V1235,'Podpůrná data'!$I$188:$J$199,2)</f>
        <v>květen</v>
      </c>
      <c r="W1237" s="60" t="str">
        <f>VLOOKUP(W1235,'Podpůrná data'!$I$188:$J$199,2)</f>
        <v>červen</v>
      </c>
      <c r="X1237" s="60" t="str">
        <f>VLOOKUP(X1235,'Podpůrná data'!$I$188:$J$199,2)</f>
        <v>červenec</v>
      </c>
      <c r="Y1237" s="60" t="str">
        <f>VLOOKUP(Y1235,'Podpůrná data'!$I$188:$J$199,2)</f>
        <v>srpen</v>
      </c>
      <c r="Z1237" s="60" t="str">
        <f>VLOOKUP(Z1235,'Podpůrná data'!$I$188:$J$199,2)</f>
        <v>září</v>
      </c>
      <c r="AA1237" s="60" t="str">
        <f>VLOOKUP(AA1235,'Podpůrná data'!$I$188:$J$199,2)</f>
        <v>říjen</v>
      </c>
      <c r="AB1237" s="60" t="str">
        <f>VLOOKUP(AB1235,'Podpůrná data'!$I$188:$J$199,2)</f>
        <v>listopad</v>
      </c>
      <c r="AC1237" s="60" t="str">
        <f>VLOOKUP(AC1235,'Podpůrná data'!$I$188:$J$199,2)</f>
        <v>prosinec</v>
      </c>
      <c r="AD1237" s="60" t="str">
        <f>VLOOKUP(AD1235,'Podpůrná data'!$I$188:$J$199,2)</f>
        <v>leden</v>
      </c>
      <c r="AE1237" s="60" t="str">
        <f>VLOOKUP(AE1235,'Podpůrná data'!$I$188:$J$199,2)</f>
        <v>únor</v>
      </c>
      <c r="AF1237" s="60" t="str">
        <f>VLOOKUP(AF1235,'Podpůrná data'!$I$188:$J$199,2)</f>
        <v>březen</v>
      </c>
      <c r="AG1237" s="60" t="str">
        <f>VLOOKUP(AG1235,'Podpůrná data'!$I$188:$J$199,2)</f>
        <v>duben</v>
      </c>
      <c r="AH1237" s="60" t="str">
        <f>VLOOKUP(AH1235,'Podpůrná data'!$I$188:$J$199,2)</f>
        <v>květen</v>
      </c>
      <c r="AI1237" s="60" t="str">
        <f>VLOOKUP(AI1235,'Podpůrná data'!$I$188:$J$199,2)</f>
        <v>červen</v>
      </c>
      <c r="AJ1237" s="60" t="str">
        <f>VLOOKUP(AJ1235,'Podpůrná data'!$I$188:$J$199,2)</f>
        <v>červenec</v>
      </c>
      <c r="AK1237" s="60" t="str">
        <f>VLOOKUP(AK1235,'Podpůrná data'!$I$188:$J$199,2)</f>
        <v>srpen</v>
      </c>
      <c r="AL1237" s="60" t="str">
        <f>VLOOKUP(AL1235,'Podpůrná data'!$I$188:$J$199,2)</f>
        <v>září</v>
      </c>
      <c r="AM1237" s="60" t="str">
        <f>VLOOKUP(AM1235,'Podpůrná data'!$I$188:$J$199,2)</f>
        <v>říjen</v>
      </c>
      <c r="AN1237" s="60" t="str">
        <f>VLOOKUP(AN1235,'Podpůrná data'!$I$188:$J$199,2)</f>
        <v>listopad</v>
      </c>
      <c r="AO1237" s="60" t="str">
        <f>VLOOKUP(AO1235,'Podpůrná data'!$I$188:$J$199,2)</f>
        <v>prosinec</v>
      </c>
      <c r="AP1237" s="60" t="str">
        <f>VLOOKUP(AP1235,'Podpůrná data'!$I$188:$J$199,2)</f>
        <v>leden</v>
      </c>
      <c r="AQ1237" s="60" t="str">
        <f>VLOOKUP(AQ1235,'Podpůrná data'!$I$188:$J$199,2)</f>
        <v>únor</v>
      </c>
      <c r="AR1237" s="60" t="str">
        <f>VLOOKUP(AR1235,'Podpůrná data'!$I$188:$J$199,2)</f>
        <v>březen</v>
      </c>
      <c r="AS1237" s="60" t="str">
        <f>VLOOKUP(AS1235,'Podpůrná data'!$I$188:$J$199,2)</f>
        <v>duben</v>
      </c>
      <c r="AT1237" s="60" t="str">
        <f>VLOOKUP(AT1235,'Podpůrná data'!$I$188:$J$199,2)</f>
        <v>květen</v>
      </c>
      <c r="AU1237" s="60" t="str">
        <f>VLOOKUP(AU1235,'Podpůrná data'!$I$188:$J$199,2)</f>
        <v>červen</v>
      </c>
      <c r="AV1237" s="60" t="str">
        <f>VLOOKUP(AV1235,'Podpůrná data'!$I$188:$J$199,2)</f>
        <v>červenec</v>
      </c>
      <c r="AW1237" s="60" t="str">
        <f>VLOOKUP(AW1235,'Podpůrná data'!$I$188:$J$199,2)</f>
        <v>srpen</v>
      </c>
      <c r="AX1237" s="60" t="str">
        <f>VLOOKUP(AX1235,'Podpůrná data'!$I$188:$J$199,2)</f>
        <v>září</v>
      </c>
      <c r="AY1237" s="60" t="str">
        <f>VLOOKUP(AY1235,'Podpůrná data'!$I$188:$J$199,2)</f>
        <v>říjen</v>
      </c>
      <c r="AZ1237" s="60" t="str">
        <f>VLOOKUP(AZ1235,'Podpůrná data'!$I$188:$J$199,2)</f>
        <v>listopad</v>
      </c>
      <c r="BA1237" s="60" t="str">
        <f>VLOOKUP(BA1235,'Podpůrná data'!$I$188:$J$199,2)</f>
        <v>prosinec</v>
      </c>
      <c r="BB1237" s="60" t="str">
        <f>VLOOKUP(BB1235,'Podpůrná data'!$I$188:$J$199,2)</f>
        <v>leden</v>
      </c>
      <c r="BC1237" s="60" t="str">
        <f>VLOOKUP(BC1235,'Podpůrná data'!$I$188:$J$199,2)</f>
        <v>únor</v>
      </c>
      <c r="BD1237" s="60" t="str">
        <f>VLOOKUP(BD1235,'Podpůrná data'!$I$188:$J$199,2)</f>
        <v>březen</v>
      </c>
      <c r="BE1237" s="60" t="str">
        <f>VLOOKUP(BE1235,'Podpůrná data'!$I$188:$J$199,2)</f>
        <v>duben</v>
      </c>
      <c r="BF1237" s="60" t="str">
        <f>VLOOKUP(BF1235,'Podpůrná data'!$I$188:$J$199,2)</f>
        <v>květen</v>
      </c>
      <c r="BG1237" s="60" t="str">
        <f>VLOOKUP(BG1235,'Podpůrná data'!$I$188:$J$199,2)</f>
        <v>červen</v>
      </c>
      <c r="BH1237" s="60" t="str">
        <f>VLOOKUP(BH1235,'Podpůrná data'!$I$188:$J$199,2)</f>
        <v>červenec</v>
      </c>
      <c r="BI1237" s="60" t="str">
        <f>VLOOKUP(BI1235,'Podpůrná data'!$I$188:$J$199,2)</f>
        <v>srpen</v>
      </c>
      <c r="BJ1237" s="60" t="str">
        <f>VLOOKUP(BJ1235,'Podpůrná data'!$I$188:$J$199,2)</f>
        <v>září</v>
      </c>
      <c r="BK1237" s="60" t="str">
        <f>VLOOKUP(BK1235,'Podpůrná data'!$I$188:$J$199,2)</f>
        <v>říjen</v>
      </c>
      <c r="BL1237" s="60" t="str">
        <f>VLOOKUP(BL1235,'Podpůrná data'!$I$188:$J$199,2)</f>
        <v>listopad</v>
      </c>
      <c r="BM1237" s="60" t="str">
        <f>VLOOKUP(BM1235,'Podpůrná data'!$I$188:$J$199,2)</f>
        <v>prosinec</v>
      </c>
      <c r="BN1237" s="171"/>
      <c r="BO1237" s="175"/>
      <c r="BP1237" s="197"/>
      <c r="BQ1237" s="197"/>
      <c r="BR1237" s="106"/>
      <c r="BS1237" s="179" t="s">
        <v>105</v>
      </c>
      <c r="BT1237" s="179" t="s">
        <v>106</v>
      </c>
      <c r="BU1237" s="179" t="s">
        <v>107</v>
      </c>
      <c r="BV1237" s="179" t="s">
        <v>108</v>
      </c>
      <c r="BW1237" s="179" t="s">
        <v>109</v>
      </c>
      <c r="BX1237" s="179" t="s">
        <v>110</v>
      </c>
      <c r="BY1237" s="179" t="s">
        <v>111</v>
      </c>
      <c r="BZ1237" s="179" t="s">
        <v>112</v>
      </c>
      <c r="CA1237" s="179" t="s">
        <v>113</v>
      </c>
      <c r="CB1237" s="179" t="s">
        <v>155</v>
      </c>
      <c r="CC1237" s="179" t="s">
        <v>156</v>
      </c>
      <c r="CD1237" s="179" t="s">
        <v>157</v>
      </c>
      <c r="CE1237" s="179" t="s">
        <v>202</v>
      </c>
      <c r="CF1237" s="179" t="s">
        <v>203</v>
      </c>
      <c r="CG1237" s="179" t="s">
        <v>204</v>
      </c>
    </row>
    <row r="1238" spans="1:85" s="245" customFormat="1" ht="16.399999999999999" customHeight="1" x14ac:dyDescent="0.35">
      <c r="A1238" s="250"/>
      <c r="B1238" s="113"/>
      <c r="C1238" s="361"/>
      <c r="D1238" s="125"/>
      <c r="E1238" s="357"/>
      <c r="F1238" s="357"/>
      <c r="G1238" s="357"/>
      <c r="H1238" s="370"/>
      <c r="I1238" s="371"/>
      <c r="J1238" s="357"/>
      <c r="K1238" s="357"/>
      <c r="L1238" s="357"/>
      <c r="M1238" s="373"/>
      <c r="N1238" s="7"/>
      <c r="O1238" s="376"/>
      <c r="P1238" s="106"/>
      <c r="Q1238" s="77"/>
      <c r="R1238" s="60">
        <f>YEAR(Úvod!$F$10)</f>
        <v>1900</v>
      </c>
      <c r="S1238" s="60">
        <f t="shared" ref="S1238" si="23386">IF(S1235=1,R1238+1,R1238)</f>
        <v>1900</v>
      </c>
      <c r="T1238" s="60">
        <f t="shared" ref="T1238" si="23387">IF(T1235=1,S1238+1,S1238)</f>
        <v>1900</v>
      </c>
      <c r="U1238" s="60">
        <f t="shared" ref="U1238" si="23388">IF(U1235=1,T1238+1,T1238)</f>
        <v>1900</v>
      </c>
      <c r="V1238" s="60">
        <f t="shared" ref="V1238" si="23389">IF(V1235=1,U1238+1,U1238)</f>
        <v>1900</v>
      </c>
      <c r="W1238" s="60">
        <f t="shared" ref="W1238" si="23390">IF(W1235=1,V1238+1,V1238)</f>
        <v>1900</v>
      </c>
      <c r="X1238" s="60">
        <f t="shared" ref="X1238" si="23391">IF(X1235=1,W1238+1,W1238)</f>
        <v>1900</v>
      </c>
      <c r="Y1238" s="60">
        <f t="shared" ref="Y1238" si="23392">IF(Y1235=1,X1238+1,X1238)</f>
        <v>1900</v>
      </c>
      <c r="Z1238" s="60">
        <f t="shared" ref="Z1238" si="23393">IF(Z1235=1,Y1238+1,Y1238)</f>
        <v>1900</v>
      </c>
      <c r="AA1238" s="60">
        <f t="shared" ref="AA1238" si="23394">IF(AA1235=1,Z1238+1,Z1238)</f>
        <v>1900</v>
      </c>
      <c r="AB1238" s="60">
        <f t="shared" ref="AB1238" si="23395">IF(AB1235=1,AA1238+1,AA1238)</f>
        <v>1900</v>
      </c>
      <c r="AC1238" s="60">
        <f t="shared" ref="AC1238" si="23396">IF(AC1235=1,AB1238+1,AB1238)</f>
        <v>1900</v>
      </c>
      <c r="AD1238" s="60">
        <f t="shared" ref="AD1238" si="23397">IF(AD1235=1,AC1238+1,AC1238)</f>
        <v>1901</v>
      </c>
      <c r="AE1238" s="60">
        <f t="shared" ref="AE1238" si="23398">IF(AE1235=1,AD1238+1,AD1238)</f>
        <v>1901</v>
      </c>
      <c r="AF1238" s="60">
        <f t="shared" ref="AF1238" si="23399">IF(AF1235=1,AE1238+1,AE1238)</f>
        <v>1901</v>
      </c>
      <c r="AG1238" s="60">
        <f t="shared" ref="AG1238" si="23400">IF(AG1235=1,AF1238+1,AF1238)</f>
        <v>1901</v>
      </c>
      <c r="AH1238" s="60">
        <f t="shared" ref="AH1238" si="23401">IF(AH1235=1,AG1238+1,AG1238)</f>
        <v>1901</v>
      </c>
      <c r="AI1238" s="60">
        <f t="shared" ref="AI1238" si="23402">IF(AI1235=1,AH1238+1,AH1238)</f>
        <v>1901</v>
      </c>
      <c r="AJ1238" s="60">
        <f t="shared" ref="AJ1238" si="23403">IF(AJ1235=1,AI1238+1,AI1238)</f>
        <v>1901</v>
      </c>
      <c r="AK1238" s="60">
        <f t="shared" ref="AK1238" si="23404">IF(AK1235=1,AJ1238+1,AJ1238)</f>
        <v>1901</v>
      </c>
      <c r="AL1238" s="60">
        <f t="shared" ref="AL1238" si="23405">IF(AL1235=1,AK1238+1,AK1238)</f>
        <v>1901</v>
      </c>
      <c r="AM1238" s="60">
        <f t="shared" ref="AM1238" si="23406">IF(AM1235=1,AL1238+1,AL1238)</f>
        <v>1901</v>
      </c>
      <c r="AN1238" s="60">
        <f t="shared" ref="AN1238" si="23407">IF(AN1235=1,AM1238+1,AM1238)</f>
        <v>1901</v>
      </c>
      <c r="AO1238" s="60">
        <f t="shared" ref="AO1238" si="23408">IF(AO1235=1,AN1238+1,AN1238)</f>
        <v>1901</v>
      </c>
      <c r="AP1238" s="60">
        <f t="shared" ref="AP1238" si="23409">IF(AP1235=1,AO1238+1,AO1238)</f>
        <v>1902</v>
      </c>
      <c r="AQ1238" s="60">
        <f t="shared" ref="AQ1238" si="23410">IF(AQ1235=1,AP1238+1,AP1238)</f>
        <v>1902</v>
      </c>
      <c r="AR1238" s="60">
        <f t="shared" ref="AR1238" si="23411">IF(AR1235=1,AQ1238+1,AQ1238)</f>
        <v>1902</v>
      </c>
      <c r="AS1238" s="60">
        <f t="shared" ref="AS1238" si="23412">IF(AS1235=1,AR1238+1,AR1238)</f>
        <v>1902</v>
      </c>
      <c r="AT1238" s="60">
        <f t="shared" ref="AT1238" si="23413">IF(AT1235=1,AS1238+1,AS1238)</f>
        <v>1902</v>
      </c>
      <c r="AU1238" s="60">
        <f t="shared" ref="AU1238" si="23414">IF(AU1235=1,AT1238+1,AT1238)</f>
        <v>1902</v>
      </c>
      <c r="AV1238" s="60">
        <f t="shared" ref="AV1238" si="23415">IF(AV1235=1,AU1238+1,AU1238)</f>
        <v>1902</v>
      </c>
      <c r="AW1238" s="60">
        <f t="shared" ref="AW1238" si="23416">IF(AW1235=1,AV1238+1,AV1238)</f>
        <v>1902</v>
      </c>
      <c r="AX1238" s="60">
        <f t="shared" ref="AX1238" si="23417">IF(AX1235=1,AW1238+1,AW1238)</f>
        <v>1902</v>
      </c>
      <c r="AY1238" s="60">
        <f t="shared" ref="AY1238" si="23418">IF(AY1235=1,AX1238+1,AX1238)</f>
        <v>1902</v>
      </c>
      <c r="AZ1238" s="60">
        <f t="shared" ref="AZ1238" si="23419">IF(AZ1235=1,AY1238+1,AY1238)</f>
        <v>1902</v>
      </c>
      <c r="BA1238" s="60">
        <f t="shared" ref="BA1238" si="23420">IF(BA1235=1,AZ1238+1,AZ1238)</f>
        <v>1902</v>
      </c>
      <c r="BB1238" s="60">
        <f t="shared" ref="BB1238" si="23421">IF(BB1235=1,BA1238+1,BA1238)</f>
        <v>1903</v>
      </c>
      <c r="BC1238" s="60">
        <f t="shared" ref="BC1238" si="23422">IF(BC1235=1,BB1238+1,BB1238)</f>
        <v>1903</v>
      </c>
      <c r="BD1238" s="60">
        <f t="shared" ref="BD1238" si="23423">IF(BD1235=1,BC1238+1,BC1238)</f>
        <v>1903</v>
      </c>
      <c r="BE1238" s="60">
        <f t="shared" ref="BE1238" si="23424">IF(BE1235=1,BD1238+1,BD1238)</f>
        <v>1903</v>
      </c>
      <c r="BF1238" s="60">
        <f t="shared" ref="BF1238" si="23425">IF(BF1235=1,BE1238+1,BE1238)</f>
        <v>1903</v>
      </c>
      <c r="BG1238" s="60">
        <f t="shared" ref="BG1238" si="23426">IF(BG1235=1,BF1238+1,BF1238)</f>
        <v>1903</v>
      </c>
      <c r="BH1238" s="60">
        <f t="shared" ref="BH1238" si="23427">IF(BH1235=1,BG1238+1,BG1238)</f>
        <v>1903</v>
      </c>
      <c r="BI1238" s="60">
        <f t="shared" ref="BI1238" si="23428">IF(BI1235=1,BH1238+1,BH1238)</f>
        <v>1903</v>
      </c>
      <c r="BJ1238" s="60">
        <f t="shared" ref="BJ1238" si="23429">IF(BJ1235=1,BI1238+1,BI1238)</f>
        <v>1903</v>
      </c>
      <c r="BK1238" s="60">
        <f t="shared" ref="BK1238" si="23430">IF(BK1235=1,BJ1238+1,BJ1238)</f>
        <v>1903</v>
      </c>
      <c r="BL1238" s="60">
        <f t="shared" ref="BL1238" si="23431">IF(BL1235=1,BK1238+1,BK1238)</f>
        <v>1903</v>
      </c>
      <c r="BM1238" s="60">
        <f t="shared" ref="BM1238" si="23432">IF(BM1235=1,BL1238+1,BL1238)</f>
        <v>1903</v>
      </c>
      <c r="BN1238" s="195"/>
      <c r="BO1238" s="196"/>
      <c r="BP1238" s="197"/>
      <c r="BQ1238" s="197"/>
      <c r="BR1238" s="106"/>
      <c r="BS1238" s="106"/>
      <c r="BT1238" s="106"/>
      <c r="BU1238" s="106"/>
      <c r="BV1238" s="106"/>
      <c r="BW1238" s="106"/>
      <c r="BX1238" s="106"/>
      <c r="BY1238" s="106"/>
      <c r="BZ1238" s="106"/>
      <c r="CA1238" s="106"/>
      <c r="CB1238" s="106"/>
      <c r="CC1238" s="106"/>
      <c r="CD1238" s="106"/>
      <c r="CE1238" s="106"/>
      <c r="CF1238" s="106"/>
      <c r="CG1238" s="106"/>
    </row>
    <row r="1239" spans="1:85" s="245" customFormat="1" ht="16.399999999999999" customHeight="1" x14ac:dyDescent="0.35">
      <c r="A1239" s="250"/>
      <c r="B1239" s="113"/>
      <c r="C1239" s="125"/>
      <c r="D1239" s="125"/>
      <c r="E1239" s="357"/>
      <c r="F1239" s="357"/>
      <c r="G1239" s="357"/>
      <c r="H1239" s="370"/>
      <c r="I1239" s="371"/>
      <c r="J1239" s="357"/>
      <c r="K1239" s="372"/>
      <c r="L1239" s="357"/>
      <c r="M1239" s="374"/>
      <c r="N1239" s="7"/>
      <c r="O1239" s="377"/>
      <c r="P1239" s="106"/>
      <c r="Q1239" s="63" t="s">
        <v>159</v>
      </c>
      <c r="R1239" s="251"/>
      <c r="S1239" s="251"/>
      <c r="T1239" s="251"/>
      <c r="U1239" s="251"/>
      <c r="V1239" s="251"/>
      <c r="W1239" s="251"/>
      <c r="X1239" s="251"/>
      <c r="Y1239" s="251"/>
      <c r="Z1239" s="251"/>
      <c r="AA1239" s="251"/>
      <c r="AB1239" s="251"/>
      <c r="AC1239" s="251"/>
      <c r="AD1239" s="251"/>
      <c r="AE1239" s="251"/>
      <c r="AF1239" s="251"/>
      <c r="AG1239" s="251"/>
      <c r="AH1239" s="251"/>
      <c r="AI1239" s="251"/>
      <c r="AJ1239" s="251"/>
      <c r="AK1239" s="251"/>
      <c r="AL1239" s="251"/>
      <c r="AM1239" s="251"/>
      <c r="AN1239" s="251"/>
      <c r="AO1239" s="251"/>
      <c r="AP1239" s="251"/>
      <c r="AQ1239" s="251"/>
      <c r="AR1239" s="251"/>
      <c r="AS1239" s="251"/>
      <c r="AT1239" s="251"/>
      <c r="AU1239" s="251"/>
      <c r="AV1239" s="251"/>
      <c r="AW1239" s="251"/>
      <c r="AX1239" s="251"/>
      <c r="AY1239" s="251"/>
      <c r="AZ1239" s="251"/>
      <c r="BA1239" s="251"/>
      <c r="BB1239" s="251"/>
      <c r="BC1239" s="251"/>
      <c r="BD1239" s="251"/>
      <c r="BE1239" s="251"/>
      <c r="BF1239" s="251"/>
      <c r="BG1239" s="251"/>
      <c r="BH1239" s="251"/>
      <c r="BI1239" s="251"/>
      <c r="BJ1239" s="251"/>
      <c r="BK1239" s="251"/>
      <c r="BL1239" s="251"/>
      <c r="BM1239" s="251"/>
      <c r="BN1239" s="195"/>
      <c r="BO1239" s="196"/>
      <c r="BP1239" s="197"/>
      <c r="BQ1239" s="197"/>
      <c r="BR1239" s="106"/>
      <c r="BS1239" s="106"/>
      <c r="BT1239" s="106"/>
      <c r="BU1239" s="106"/>
      <c r="BV1239" s="106"/>
      <c r="BW1239" s="106"/>
      <c r="BX1239" s="106"/>
      <c r="BY1239" s="106"/>
      <c r="BZ1239" s="106"/>
      <c r="CA1239" s="106"/>
      <c r="CB1239" s="106"/>
      <c r="CC1239" s="106"/>
      <c r="CD1239" s="106"/>
      <c r="CE1239" s="106"/>
      <c r="CF1239" s="106"/>
      <c r="CG1239" s="106"/>
    </row>
    <row r="1240" spans="1:85" s="245" customFormat="1" ht="23.5" customHeight="1" x14ac:dyDescent="0.35">
      <c r="A1240" s="243"/>
      <c r="B1240" s="126" t="s">
        <v>415</v>
      </c>
      <c r="C1240" s="359"/>
      <c r="D1240" s="359"/>
      <c r="E1240" s="252"/>
      <c r="F1240" s="252"/>
      <c r="G1240" s="241"/>
      <c r="H1240" s="253"/>
      <c r="I1240" s="254"/>
      <c r="J1240" s="253"/>
      <c r="K1240" s="205">
        <f>IF(J1240="",0,IF(J1240="ANO",'Podpůrná data'!$B$5,'Podpůrná data'!$B$3))</f>
        <v>0</v>
      </c>
      <c r="L1240" s="203">
        <f>IFERROR(INT(ROUND(I1240,2)*(VLOOKUP(INT(H1240),'Podpůrná data'!$A$189:$B$233,2,FALSE))*(H1240/(INT(H1240)))),0)</f>
        <v>0</v>
      </c>
      <c r="M1240" s="61">
        <f>K1240*L1240</f>
        <v>0</v>
      </c>
      <c r="N1240" s="62">
        <f>IF(M1240&gt;0,IF(ISTEXT(C1240)=TRUE,0,1),0)</f>
        <v>0</v>
      </c>
      <c r="O1240" s="166">
        <f>IF(M1240&gt;0,1,0)</f>
        <v>0</v>
      </c>
      <c r="P1240" s="127"/>
      <c r="Q1240" s="63" t="s">
        <v>95</v>
      </c>
      <c r="R1240" s="255"/>
      <c r="S1240" s="255"/>
      <c r="T1240" s="255"/>
      <c r="U1240" s="255"/>
      <c r="V1240" s="255"/>
      <c r="W1240" s="255"/>
      <c r="X1240" s="255"/>
      <c r="Y1240" s="255"/>
      <c r="Z1240" s="255"/>
      <c r="AA1240" s="255"/>
      <c r="AB1240" s="255"/>
      <c r="AC1240" s="255"/>
      <c r="AD1240" s="255"/>
      <c r="AE1240" s="255"/>
      <c r="AF1240" s="255"/>
      <c r="AG1240" s="255"/>
      <c r="AH1240" s="255"/>
      <c r="AI1240" s="255"/>
      <c r="AJ1240" s="255"/>
      <c r="AK1240" s="255"/>
      <c r="AL1240" s="255"/>
      <c r="AM1240" s="255"/>
      <c r="AN1240" s="255"/>
      <c r="AO1240" s="255"/>
      <c r="AP1240" s="255"/>
      <c r="AQ1240" s="255"/>
      <c r="AR1240" s="255"/>
      <c r="AS1240" s="255"/>
      <c r="AT1240" s="255"/>
      <c r="AU1240" s="255"/>
      <c r="AV1240" s="255"/>
      <c r="AW1240" s="255"/>
      <c r="AX1240" s="255"/>
      <c r="AY1240" s="255"/>
      <c r="AZ1240" s="255"/>
      <c r="BA1240" s="255"/>
      <c r="BB1240" s="255"/>
      <c r="BC1240" s="255"/>
      <c r="BD1240" s="255"/>
      <c r="BE1240" s="255"/>
      <c r="BF1240" s="255"/>
      <c r="BG1240" s="255"/>
      <c r="BH1240" s="255"/>
      <c r="BI1240" s="255"/>
      <c r="BJ1240" s="255"/>
      <c r="BK1240" s="255"/>
      <c r="BL1240" s="255"/>
      <c r="BM1240" s="255"/>
      <c r="BN1240" s="362">
        <f>SUM(R1248:BM1248)</f>
        <v>0</v>
      </c>
      <c r="BO1240" s="364">
        <f>SUM(R1249:BM1249)</f>
        <v>0</v>
      </c>
      <c r="BP1240" s="366">
        <f>IF($O1240=0,0,IF($BN1240&gt;=143*$I1240,1,0))</f>
        <v>0</v>
      </c>
      <c r="BQ1240" s="366">
        <f>IF($BN1240&gt;=143*$I1240,0,(CEILING(143*$I1240,1)-$BN1240))</f>
        <v>0</v>
      </c>
      <c r="BR1240" s="106"/>
      <c r="BS1240" s="106"/>
      <c r="BT1240" s="106"/>
      <c r="BU1240" s="106"/>
      <c r="BV1240" s="106"/>
      <c r="BW1240" s="106"/>
      <c r="BX1240" s="106"/>
      <c r="BY1240" s="106"/>
      <c r="BZ1240" s="106"/>
      <c r="CA1240" s="106"/>
      <c r="CB1240" s="106"/>
      <c r="CC1240" s="106"/>
      <c r="CD1240" s="106"/>
      <c r="CE1240" s="106"/>
      <c r="CF1240" s="106"/>
      <c r="CG1240" s="106"/>
    </row>
    <row r="1241" spans="1:85" s="245" customFormat="1" ht="29" x14ac:dyDescent="0.35">
      <c r="A1241" s="243"/>
      <c r="B1241" s="128"/>
      <c r="C1241" s="80"/>
      <c r="D1241" s="80"/>
      <c r="E1241" s="80"/>
      <c r="F1241" s="80"/>
      <c r="G1241" s="80"/>
      <c r="H1241" s="80"/>
      <c r="I1241" s="80"/>
      <c r="J1241" s="80"/>
      <c r="K1241" s="80"/>
      <c r="L1241" s="80"/>
      <c r="M1241" s="64"/>
      <c r="N1241" s="7"/>
      <c r="O1241" s="192"/>
      <c r="P1241" s="106"/>
      <c r="Q1241" s="63" t="s">
        <v>129</v>
      </c>
      <c r="R1241" s="256"/>
      <c r="S1241" s="256"/>
      <c r="T1241" s="256"/>
      <c r="U1241" s="256"/>
      <c r="V1241" s="256"/>
      <c r="W1241" s="256"/>
      <c r="X1241" s="256"/>
      <c r="Y1241" s="256"/>
      <c r="Z1241" s="256"/>
      <c r="AA1241" s="256"/>
      <c r="AB1241" s="256"/>
      <c r="AC1241" s="256"/>
      <c r="AD1241" s="256"/>
      <c r="AE1241" s="256"/>
      <c r="AF1241" s="256"/>
      <c r="AG1241" s="256"/>
      <c r="AH1241" s="256"/>
      <c r="AI1241" s="256"/>
      <c r="AJ1241" s="256"/>
      <c r="AK1241" s="256"/>
      <c r="AL1241" s="256"/>
      <c r="AM1241" s="256"/>
      <c r="AN1241" s="256"/>
      <c r="AO1241" s="256"/>
      <c r="AP1241" s="256"/>
      <c r="AQ1241" s="256"/>
      <c r="AR1241" s="256"/>
      <c r="AS1241" s="256"/>
      <c r="AT1241" s="256"/>
      <c r="AU1241" s="256"/>
      <c r="AV1241" s="256"/>
      <c r="AW1241" s="256"/>
      <c r="AX1241" s="256"/>
      <c r="AY1241" s="256"/>
      <c r="AZ1241" s="256"/>
      <c r="BA1241" s="256"/>
      <c r="BB1241" s="256"/>
      <c r="BC1241" s="256"/>
      <c r="BD1241" s="256"/>
      <c r="BE1241" s="256"/>
      <c r="BF1241" s="256"/>
      <c r="BG1241" s="256"/>
      <c r="BH1241" s="256"/>
      <c r="BI1241" s="256"/>
      <c r="BJ1241" s="256"/>
      <c r="BK1241" s="256"/>
      <c r="BL1241" s="256"/>
      <c r="BM1241" s="256"/>
      <c r="BN1241" s="362"/>
      <c r="BO1241" s="364"/>
      <c r="BP1241" s="366"/>
      <c r="BQ1241" s="366"/>
      <c r="BR1241" s="106"/>
      <c r="BS1241" s="106"/>
      <c r="BT1241" s="106"/>
      <c r="BU1241" s="106"/>
      <c r="BV1241" s="106"/>
      <c r="BW1241" s="106"/>
      <c r="BX1241" s="106"/>
      <c r="BY1241" s="106"/>
      <c r="BZ1241" s="106"/>
      <c r="CA1241" s="106"/>
      <c r="CB1241" s="106"/>
      <c r="CC1241" s="106"/>
      <c r="CD1241" s="106"/>
      <c r="CE1241" s="106"/>
      <c r="CF1241" s="106"/>
      <c r="CG1241" s="106"/>
    </row>
    <row r="1242" spans="1:85" s="245" customFormat="1" ht="14.5" hidden="1" customHeight="1" x14ac:dyDescent="0.35">
      <c r="A1242" s="243"/>
      <c r="B1242" s="128"/>
      <c r="C1242" s="80"/>
      <c r="D1242" s="80"/>
      <c r="E1242" s="80"/>
      <c r="F1242" s="80"/>
      <c r="G1242" s="80"/>
      <c r="H1242" s="80"/>
      <c r="I1242" s="80"/>
      <c r="J1242" s="80"/>
      <c r="K1242" s="80"/>
      <c r="L1242" s="80"/>
      <c r="M1242" s="64"/>
      <c r="N1242" s="7"/>
      <c r="O1242" s="192"/>
      <c r="P1242" s="106"/>
      <c r="Q1242" s="65" t="s">
        <v>130</v>
      </c>
      <c r="R1242" s="66">
        <f>IF(R1240&lt;&gt;0,1,0)</f>
        <v>0</v>
      </c>
      <c r="S1242" s="66">
        <f t="shared" ref="S1242" si="23433">IF(R1242&gt;0,R1242+1,IF(S1240&lt;&gt;0,1,0))</f>
        <v>0</v>
      </c>
      <c r="T1242" s="66">
        <f t="shared" ref="T1242" si="23434">IF(S1242&gt;0,S1242+1,IF(T1240&lt;&gt;0,1,0))</f>
        <v>0</v>
      </c>
      <c r="U1242" s="66">
        <f t="shared" ref="U1242" si="23435">IF(T1242&gt;0,T1242+1,IF(U1240&lt;&gt;0,1,0))</f>
        <v>0</v>
      </c>
      <c r="V1242" s="66">
        <f t="shared" ref="V1242" si="23436">IF(U1242&gt;0,U1242+1,IF(V1240&lt;&gt;0,1,0))</f>
        <v>0</v>
      </c>
      <c r="W1242" s="66">
        <f t="shared" ref="W1242" si="23437">IF(V1242&gt;0,V1242+1,IF(W1240&lt;&gt;0,1,0))</f>
        <v>0</v>
      </c>
      <c r="X1242" s="66">
        <f t="shared" ref="X1242" si="23438">IF(W1242&gt;0,W1242+1,IF(X1240&lt;&gt;0,1,0))</f>
        <v>0</v>
      </c>
      <c r="Y1242" s="66">
        <f t="shared" ref="Y1242" si="23439">IF(X1242&gt;0,X1242+1,IF(Y1240&lt;&gt;0,1,0))</f>
        <v>0</v>
      </c>
      <c r="Z1242" s="66">
        <f t="shared" ref="Z1242" si="23440">IF(Y1242&gt;0,Y1242+1,IF(Z1240&lt;&gt;0,1,0))</f>
        <v>0</v>
      </c>
      <c r="AA1242" s="66">
        <f t="shared" ref="AA1242" si="23441">IF(Z1242&gt;0,Z1242+1,IF(AA1240&lt;&gt;0,1,0))</f>
        <v>0</v>
      </c>
      <c r="AB1242" s="66">
        <f t="shared" ref="AB1242" si="23442">IF(AA1242&gt;0,AA1242+1,IF(AB1240&lt;&gt;0,1,0))</f>
        <v>0</v>
      </c>
      <c r="AC1242" s="66">
        <f t="shared" ref="AC1242" si="23443">IF(AB1242&gt;0,AB1242+1,IF(AC1240&lt;&gt;0,1,0))</f>
        <v>0</v>
      </c>
      <c r="AD1242" s="66">
        <f t="shared" ref="AD1242" si="23444">IF(AC1242&gt;0,AC1242+1,IF(AD1240&lt;&gt;0,1,0))</f>
        <v>0</v>
      </c>
      <c r="AE1242" s="66">
        <f t="shared" ref="AE1242" si="23445">IF(AD1242&gt;0,AD1242+1,IF(AE1240&lt;&gt;0,1,0))</f>
        <v>0</v>
      </c>
      <c r="AF1242" s="66">
        <f t="shared" ref="AF1242" si="23446">IF(AE1242&gt;0,AE1242+1,IF(AF1240&lt;&gt;0,1,0))</f>
        <v>0</v>
      </c>
      <c r="AG1242" s="66">
        <f t="shared" ref="AG1242" si="23447">IF(AF1242&gt;0,AF1242+1,IF(AG1240&lt;&gt;0,1,0))</f>
        <v>0</v>
      </c>
      <c r="AH1242" s="66">
        <f t="shared" ref="AH1242" si="23448">IF(AG1242&gt;0,AG1242+1,IF(AH1240&lt;&gt;0,1,0))</f>
        <v>0</v>
      </c>
      <c r="AI1242" s="66">
        <f t="shared" ref="AI1242" si="23449">IF(AH1242&gt;0,AH1242+1,IF(AI1240&lt;&gt;0,1,0))</f>
        <v>0</v>
      </c>
      <c r="AJ1242" s="66">
        <f t="shared" ref="AJ1242" si="23450">IF(AI1242&gt;0,AI1242+1,IF(AJ1240&lt;&gt;0,1,0))</f>
        <v>0</v>
      </c>
      <c r="AK1242" s="66">
        <f t="shared" ref="AK1242" si="23451">IF(AJ1242&gt;0,AJ1242+1,IF(AK1240&lt;&gt;0,1,0))</f>
        <v>0</v>
      </c>
      <c r="AL1242" s="66">
        <f t="shared" ref="AL1242" si="23452">IF(AK1242&gt;0,AK1242+1,IF(AL1240&lt;&gt;0,1,0))</f>
        <v>0</v>
      </c>
      <c r="AM1242" s="66">
        <f t="shared" ref="AM1242" si="23453">IF(AL1242&gt;0,AL1242+1,IF(AM1240&lt;&gt;0,1,0))</f>
        <v>0</v>
      </c>
      <c r="AN1242" s="66">
        <f t="shared" ref="AN1242" si="23454">IF(AM1242&gt;0,AM1242+1,IF(AN1240&lt;&gt;0,1,0))</f>
        <v>0</v>
      </c>
      <c r="AO1242" s="66">
        <f t="shared" ref="AO1242" si="23455">IF(AN1242&gt;0,AN1242+1,IF(AO1240&lt;&gt;0,1,0))</f>
        <v>0</v>
      </c>
      <c r="AP1242" s="66">
        <f t="shared" ref="AP1242" si="23456">IF(AO1242&gt;0,AO1242+1,IF(AP1240&lt;&gt;0,1,0))</f>
        <v>0</v>
      </c>
      <c r="AQ1242" s="66">
        <f t="shared" ref="AQ1242" si="23457">IF(AP1242&gt;0,AP1242+1,IF(AQ1240&lt;&gt;0,1,0))</f>
        <v>0</v>
      </c>
      <c r="AR1242" s="66">
        <f t="shared" ref="AR1242" si="23458">IF(AQ1242&gt;0,AQ1242+1,IF(AR1240&lt;&gt;0,1,0))</f>
        <v>0</v>
      </c>
      <c r="AS1242" s="66">
        <f t="shared" ref="AS1242" si="23459">IF(AR1242&gt;0,AR1242+1,IF(AS1240&lt;&gt;0,1,0))</f>
        <v>0</v>
      </c>
      <c r="AT1242" s="66">
        <f t="shared" ref="AT1242" si="23460">IF(AS1242&gt;0,AS1242+1,IF(AT1240&lt;&gt;0,1,0))</f>
        <v>0</v>
      </c>
      <c r="AU1242" s="66">
        <f t="shared" ref="AU1242" si="23461">IF(AT1242&gt;0,AT1242+1,IF(AU1240&lt;&gt;0,1,0))</f>
        <v>0</v>
      </c>
      <c r="AV1242" s="66">
        <f t="shared" ref="AV1242" si="23462">IF(AU1242&gt;0,AU1242+1,IF(AV1240&lt;&gt;0,1,0))</f>
        <v>0</v>
      </c>
      <c r="AW1242" s="66">
        <f t="shared" ref="AW1242" si="23463">IF(AV1242&gt;0,AV1242+1,IF(AW1240&lt;&gt;0,1,0))</f>
        <v>0</v>
      </c>
      <c r="AX1242" s="66">
        <f t="shared" ref="AX1242" si="23464">IF(AW1242&gt;0,AW1242+1,IF(AX1240&lt;&gt;0,1,0))</f>
        <v>0</v>
      </c>
      <c r="AY1242" s="66">
        <f t="shared" ref="AY1242" si="23465">IF(AX1242&gt;0,AX1242+1,IF(AY1240&lt;&gt;0,1,0))</f>
        <v>0</v>
      </c>
      <c r="AZ1242" s="66">
        <f t="shared" ref="AZ1242" si="23466">IF(AY1242&gt;0,AY1242+1,IF(AZ1240&lt;&gt;0,1,0))</f>
        <v>0</v>
      </c>
      <c r="BA1242" s="66">
        <f t="shared" ref="BA1242" si="23467">IF(AZ1242&gt;0,AZ1242+1,IF(BA1240&lt;&gt;0,1,0))</f>
        <v>0</v>
      </c>
      <c r="BB1242" s="66">
        <f t="shared" ref="BB1242" si="23468">IF(BA1242&gt;0,BA1242+1,IF(BB1240&lt;&gt;0,1,0))</f>
        <v>0</v>
      </c>
      <c r="BC1242" s="66">
        <f t="shared" ref="BC1242" si="23469">IF(BB1242&gt;0,BB1242+1,IF(BC1240&lt;&gt;0,1,0))</f>
        <v>0</v>
      </c>
      <c r="BD1242" s="66">
        <f t="shared" ref="BD1242" si="23470">IF(BC1242&gt;0,BC1242+1,IF(BD1240&lt;&gt;0,1,0))</f>
        <v>0</v>
      </c>
      <c r="BE1242" s="66">
        <f t="shared" ref="BE1242" si="23471">IF(BD1242&gt;0,BD1242+1,IF(BE1240&lt;&gt;0,1,0))</f>
        <v>0</v>
      </c>
      <c r="BF1242" s="66">
        <f t="shared" ref="BF1242" si="23472">IF(BE1242&gt;0,BE1242+1,IF(BF1240&lt;&gt;0,1,0))</f>
        <v>0</v>
      </c>
      <c r="BG1242" s="66">
        <f t="shared" ref="BG1242" si="23473">IF(BF1242&gt;0,BF1242+1,IF(BG1240&lt;&gt;0,1,0))</f>
        <v>0</v>
      </c>
      <c r="BH1242" s="66">
        <f t="shared" ref="BH1242" si="23474">IF(BG1242&gt;0,BG1242+1,IF(BH1240&lt;&gt;0,1,0))</f>
        <v>0</v>
      </c>
      <c r="BI1242" s="66">
        <f t="shared" ref="BI1242" si="23475">IF(BH1242&gt;0,BH1242+1,IF(BI1240&lt;&gt;0,1,0))</f>
        <v>0</v>
      </c>
      <c r="BJ1242" s="66">
        <f t="shared" ref="BJ1242" si="23476">IF(BI1242&gt;0,BI1242+1,IF(BJ1240&lt;&gt;0,1,0))</f>
        <v>0</v>
      </c>
      <c r="BK1242" s="66">
        <f t="shared" ref="BK1242" si="23477">IF(BJ1242&gt;0,BJ1242+1,IF(BK1240&lt;&gt;0,1,0))</f>
        <v>0</v>
      </c>
      <c r="BL1242" s="66">
        <f t="shared" ref="BL1242" si="23478">IF(BK1242&gt;0,BK1242+1,IF(BL1240&lt;&gt;0,1,0))</f>
        <v>0</v>
      </c>
      <c r="BM1242" s="66">
        <f t="shared" ref="BM1242" si="23479">IF(BL1242&gt;0,BL1242+1,IF(BM1240&lt;&gt;0,1,0))</f>
        <v>0</v>
      </c>
      <c r="BN1242" s="362"/>
      <c r="BO1242" s="364"/>
      <c r="BP1242" s="366"/>
      <c r="BQ1242" s="366"/>
      <c r="BR1242" s="106"/>
      <c r="BS1242" s="106"/>
      <c r="BT1242" s="106"/>
      <c r="BU1242" s="106"/>
      <c r="BV1242" s="106"/>
      <c r="BW1242" s="106"/>
      <c r="BX1242" s="106"/>
      <c r="BY1242" s="106"/>
      <c r="BZ1242" s="106"/>
      <c r="CA1242" s="106"/>
      <c r="CB1242" s="106"/>
      <c r="CC1242" s="106"/>
      <c r="CD1242" s="106"/>
      <c r="CE1242" s="106"/>
      <c r="CF1242" s="106"/>
      <c r="CG1242" s="106"/>
    </row>
    <row r="1243" spans="1:85" s="245" customFormat="1" ht="14.5" hidden="1" customHeight="1" x14ac:dyDescent="0.35">
      <c r="A1243" s="243"/>
      <c r="B1243" s="128"/>
      <c r="C1243" s="80"/>
      <c r="D1243" s="80"/>
      <c r="E1243" s="80"/>
      <c r="F1243" s="80"/>
      <c r="G1243" s="80"/>
      <c r="H1243" s="80"/>
      <c r="I1243" s="80"/>
      <c r="J1243" s="80"/>
      <c r="K1243" s="80"/>
      <c r="L1243" s="80"/>
      <c r="M1243" s="64"/>
      <c r="N1243" s="7"/>
      <c r="O1243" s="192"/>
      <c r="P1243" s="106"/>
      <c r="Q1243" s="65" t="s">
        <v>131</v>
      </c>
      <c r="R1243" s="66">
        <f>R1242</f>
        <v>0</v>
      </c>
      <c r="S1243" s="66">
        <f>IF(S1242=0,0,IF(OR(R1243=0,R1243=12),1,R1243+1))</f>
        <v>0</v>
      </c>
      <c r="T1243" s="66">
        <f t="shared" ref="T1243" si="23480">IF(T1242=0,0,IF(OR(S1243=0,S1243=12),1,S1243+1))</f>
        <v>0</v>
      </c>
      <c r="U1243" s="66">
        <f t="shared" ref="U1243" si="23481">IF(U1242=0,0,IF(OR(T1243=0,T1243=12),1,T1243+1))</f>
        <v>0</v>
      </c>
      <c r="V1243" s="66">
        <f t="shared" ref="V1243" si="23482">IF(V1242=0,0,IF(OR(U1243=0,U1243=12),1,U1243+1))</f>
        <v>0</v>
      </c>
      <c r="W1243" s="66">
        <f t="shared" ref="W1243" si="23483">IF(W1242=0,0,IF(OR(V1243=0,V1243=12),1,V1243+1))</f>
        <v>0</v>
      </c>
      <c r="X1243" s="66">
        <f t="shared" ref="X1243" si="23484">IF(X1242=0,0,IF(OR(W1243=0,W1243=12),1,W1243+1))</f>
        <v>0</v>
      </c>
      <c r="Y1243" s="66">
        <f t="shared" ref="Y1243" si="23485">IF(Y1242=0,0,IF(OR(X1243=0,X1243=12),1,X1243+1))</f>
        <v>0</v>
      </c>
      <c r="Z1243" s="66">
        <f t="shared" ref="Z1243" si="23486">IF(Z1242=0,0,IF(OR(Y1243=0,Y1243=12),1,Y1243+1))</f>
        <v>0</v>
      </c>
      <c r="AA1243" s="66">
        <f t="shared" ref="AA1243" si="23487">IF(AA1242=0,0,IF(OR(Z1243=0,Z1243=12),1,Z1243+1))</f>
        <v>0</v>
      </c>
      <c r="AB1243" s="66">
        <f t="shared" ref="AB1243" si="23488">IF(AB1242=0,0,IF(OR(AA1243=0,AA1243=12),1,AA1243+1))</f>
        <v>0</v>
      </c>
      <c r="AC1243" s="66">
        <f t="shared" ref="AC1243" si="23489">IF(AC1242=0,0,IF(OR(AB1243=0,AB1243=12),1,AB1243+1))</f>
        <v>0</v>
      </c>
      <c r="AD1243" s="66">
        <f t="shared" ref="AD1243" si="23490">IF(AD1242=0,0,IF(OR(AC1243=0,AC1243=12),1,AC1243+1))</f>
        <v>0</v>
      </c>
      <c r="AE1243" s="66">
        <f t="shared" ref="AE1243" si="23491">IF(AE1242=0,0,IF(OR(AD1243=0,AD1243=12),1,AD1243+1))</f>
        <v>0</v>
      </c>
      <c r="AF1243" s="66">
        <f t="shared" ref="AF1243" si="23492">IF(AF1242=0,0,IF(OR(AE1243=0,AE1243=12),1,AE1243+1))</f>
        <v>0</v>
      </c>
      <c r="AG1243" s="66">
        <f t="shared" ref="AG1243" si="23493">IF(AG1242=0,0,IF(OR(AF1243=0,AF1243=12),1,AF1243+1))</f>
        <v>0</v>
      </c>
      <c r="AH1243" s="66">
        <f t="shared" ref="AH1243" si="23494">IF(AH1242=0,0,IF(OR(AG1243=0,AG1243=12),1,AG1243+1))</f>
        <v>0</v>
      </c>
      <c r="AI1243" s="66">
        <f t="shared" ref="AI1243" si="23495">IF(AI1242=0,0,IF(OR(AH1243=0,AH1243=12),1,AH1243+1))</f>
        <v>0</v>
      </c>
      <c r="AJ1243" s="66">
        <f t="shared" ref="AJ1243" si="23496">IF(AJ1242=0,0,IF(OR(AI1243=0,AI1243=12),1,AI1243+1))</f>
        <v>0</v>
      </c>
      <c r="AK1243" s="66">
        <f t="shared" ref="AK1243" si="23497">IF(AK1242=0,0,IF(OR(AJ1243=0,AJ1243=12),1,AJ1243+1))</f>
        <v>0</v>
      </c>
      <c r="AL1243" s="66">
        <f t="shared" ref="AL1243" si="23498">IF(AL1242=0,0,IF(OR(AK1243=0,AK1243=12),1,AK1243+1))</f>
        <v>0</v>
      </c>
      <c r="AM1243" s="66">
        <f t="shared" ref="AM1243" si="23499">IF(AM1242=0,0,IF(OR(AL1243=0,AL1243=12),1,AL1243+1))</f>
        <v>0</v>
      </c>
      <c r="AN1243" s="66">
        <f t="shared" ref="AN1243" si="23500">IF(AN1242=0,0,IF(OR(AM1243=0,AM1243=12),1,AM1243+1))</f>
        <v>0</v>
      </c>
      <c r="AO1243" s="66">
        <f t="shared" ref="AO1243" si="23501">IF(AO1242=0,0,IF(OR(AN1243=0,AN1243=12),1,AN1243+1))</f>
        <v>0</v>
      </c>
      <c r="AP1243" s="66">
        <f t="shared" ref="AP1243" si="23502">IF(AP1242=0,0,IF(OR(AO1243=0,AO1243=12),1,AO1243+1))</f>
        <v>0</v>
      </c>
      <c r="AQ1243" s="66">
        <f t="shared" ref="AQ1243" si="23503">IF(AQ1242=0,0,IF(OR(AP1243=0,AP1243=12),1,AP1243+1))</f>
        <v>0</v>
      </c>
      <c r="AR1243" s="66">
        <f t="shared" ref="AR1243" si="23504">IF(AR1242=0,0,IF(OR(AQ1243=0,AQ1243=12),1,AQ1243+1))</f>
        <v>0</v>
      </c>
      <c r="AS1243" s="66">
        <f t="shared" ref="AS1243" si="23505">IF(AS1242=0,0,IF(OR(AR1243=0,AR1243=12),1,AR1243+1))</f>
        <v>0</v>
      </c>
      <c r="AT1243" s="66">
        <f t="shared" ref="AT1243" si="23506">IF(AT1242=0,0,IF(OR(AS1243=0,AS1243=12),1,AS1243+1))</f>
        <v>0</v>
      </c>
      <c r="AU1243" s="66">
        <f t="shared" ref="AU1243" si="23507">IF(AU1242=0,0,IF(OR(AT1243=0,AT1243=12),1,AT1243+1))</f>
        <v>0</v>
      </c>
      <c r="AV1243" s="66">
        <f t="shared" ref="AV1243" si="23508">IF(AV1242=0,0,IF(OR(AU1243=0,AU1243=12),1,AU1243+1))</f>
        <v>0</v>
      </c>
      <c r="AW1243" s="66">
        <f t="shared" ref="AW1243" si="23509">IF(AW1242=0,0,IF(OR(AV1243=0,AV1243=12),1,AV1243+1))</f>
        <v>0</v>
      </c>
      <c r="AX1243" s="66">
        <f t="shared" ref="AX1243" si="23510">IF(AX1242=0,0,IF(OR(AW1243=0,AW1243=12),1,AW1243+1))</f>
        <v>0</v>
      </c>
      <c r="AY1243" s="66">
        <f t="shared" ref="AY1243" si="23511">IF(AY1242=0,0,IF(OR(AX1243=0,AX1243=12),1,AX1243+1))</f>
        <v>0</v>
      </c>
      <c r="AZ1243" s="66">
        <f t="shared" ref="AZ1243" si="23512">IF(AZ1242=0,0,IF(OR(AY1243=0,AY1243=12),1,AY1243+1))</f>
        <v>0</v>
      </c>
      <c r="BA1243" s="66">
        <f t="shared" ref="BA1243" si="23513">IF(BA1242=0,0,IF(OR(AZ1243=0,AZ1243=12),1,AZ1243+1))</f>
        <v>0</v>
      </c>
      <c r="BB1243" s="66">
        <f t="shared" ref="BB1243" si="23514">IF(BB1242=0,0,IF(OR(BA1243=0,BA1243=12),1,BA1243+1))</f>
        <v>0</v>
      </c>
      <c r="BC1243" s="66">
        <f t="shared" ref="BC1243" si="23515">IF(BC1242=0,0,IF(OR(BB1243=0,BB1243=12),1,BB1243+1))</f>
        <v>0</v>
      </c>
      <c r="BD1243" s="66">
        <f t="shared" ref="BD1243" si="23516">IF(BD1242=0,0,IF(OR(BC1243=0,BC1243=12),1,BC1243+1))</f>
        <v>0</v>
      </c>
      <c r="BE1243" s="66">
        <f t="shared" ref="BE1243" si="23517">IF(BE1242=0,0,IF(OR(BD1243=0,BD1243=12),1,BD1243+1))</f>
        <v>0</v>
      </c>
      <c r="BF1243" s="66">
        <f t="shared" ref="BF1243" si="23518">IF(BF1242=0,0,IF(OR(BE1243=0,BE1243=12),1,BE1243+1))</f>
        <v>0</v>
      </c>
      <c r="BG1243" s="66">
        <f t="shared" ref="BG1243" si="23519">IF(BG1242=0,0,IF(OR(BF1243=0,BF1243=12),1,BF1243+1))</f>
        <v>0</v>
      </c>
      <c r="BH1243" s="66">
        <f t="shared" ref="BH1243" si="23520">IF(BH1242=0,0,IF(OR(BG1243=0,BG1243=12),1,BG1243+1))</f>
        <v>0</v>
      </c>
      <c r="BI1243" s="66">
        <f t="shared" ref="BI1243" si="23521">IF(BI1242=0,0,IF(OR(BH1243=0,BH1243=12),1,BH1243+1))</f>
        <v>0</v>
      </c>
      <c r="BJ1243" s="66">
        <f t="shared" ref="BJ1243" si="23522">IF(BJ1242=0,0,IF(OR(BI1243=0,BI1243=12),1,BI1243+1))</f>
        <v>0</v>
      </c>
      <c r="BK1243" s="66">
        <f t="shared" ref="BK1243" si="23523">IF(BK1242=0,0,IF(OR(BJ1243=0,BJ1243=12),1,BJ1243+1))</f>
        <v>0</v>
      </c>
      <c r="BL1243" s="66">
        <f t="shared" ref="BL1243" si="23524">IF(BL1242=0,0,IF(OR(BK1243=0,BK1243=12),1,BK1243+1))</f>
        <v>0</v>
      </c>
      <c r="BM1243" s="66">
        <f t="shared" ref="BM1243" si="23525">IF(BM1242=0,0,IF(OR(BL1243=0,BL1243=12),1,BL1243+1))</f>
        <v>0</v>
      </c>
      <c r="BN1243" s="362"/>
      <c r="BO1243" s="364"/>
      <c r="BP1243" s="366"/>
      <c r="BQ1243" s="366"/>
      <c r="BR1243" s="106"/>
      <c r="BS1243" s="106"/>
      <c r="BT1243" s="106"/>
      <c r="BU1243" s="106"/>
      <c r="BV1243" s="106"/>
      <c r="BW1243" s="106"/>
      <c r="BX1243" s="106"/>
      <c r="BY1243" s="106"/>
      <c r="BZ1243" s="106"/>
      <c r="CA1243" s="106"/>
      <c r="CB1243" s="106"/>
      <c r="CC1243" s="106"/>
      <c r="CD1243" s="106"/>
      <c r="CE1243" s="106"/>
      <c r="CF1243" s="106"/>
      <c r="CG1243" s="106"/>
    </row>
    <row r="1244" spans="1:85" s="245" customFormat="1" ht="43.5" x14ac:dyDescent="0.35">
      <c r="A1244" s="243"/>
      <c r="B1244" s="128"/>
      <c r="C1244" s="80"/>
      <c r="D1244" s="80"/>
      <c r="E1244" s="80"/>
      <c r="F1244" s="80"/>
      <c r="G1244" s="80"/>
      <c r="H1244" s="80"/>
      <c r="I1244" s="80"/>
      <c r="J1244" s="80"/>
      <c r="K1244" s="80"/>
      <c r="L1244" s="80"/>
      <c r="M1244" s="64"/>
      <c r="N1244" s="7"/>
      <c r="O1244" s="192"/>
      <c r="P1244" s="106"/>
      <c r="Q1244" s="63" t="s">
        <v>237</v>
      </c>
      <c r="R1244" s="68">
        <f>IF(R1243&gt;0,IF(R1247&gt;$L1240,$L1240,R1247),0)</f>
        <v>0</v>
      </c>
      <c r="S1244" s="68">
        <f>IF(S1243&gt;0,IF((SUMIFS($R1246:R1246,$R1243:R1243,12)+IF(R1243=12,0,R1244)+S1247)&gt;=$L1240,$L1240-FLOOR(SUMIFS($R1246:R1246,$R1243:R1243,12),1),IF(S1243=1,S1247,S1247+R1244)),0)</f>
        <v>0</v>
      </c>
      <c r="T1244" s="68">
        <f>IF(T1243&gt;0,IF((SUMIFS($R1246:S1246,$R1243:S1243,12)+IF(S1243=12,0,S1244)+T1247)&gt;=$L1240,$L1240-FLOOR(SUMIFS($R1246:S1246,$R1243:S1243,12),1),IF(T1243=1,T1247,T1247+S1244)),0)</f>
        <v>0</v>
      </c>
      <c r="U1244" s="68">
        <f>IF(U1243&gt;0,IF((SUMIFS($R1246:T1246,$R1243:T1243,12)+IF(T1243=12,0,T1244)+U1247)&gt;=$L1240,$L1240-FLOOR(SUMIFS($R1246:T1246,$R1243:T1243,12),1),IF(U1243=1,U1247,U1247+T1244)),0)</f>
        <v>0</v>
      </c>
      <c r="V1244" s="68">
        <f>IF(V1243&gt;0,IF((SUMIFS($R1246:U1246,$R1243:U1243,12)+IF(U1243=12,0,U1244)+V1247)&gt;=$L1240,$L1240-FLOOR(SUMIFS($R1246:U1246,$R1243:U1243,12),1),IF(V1243=1,V1247,V1247+U1244)),0)</f>
        <v>0</v>
      </c>
      <c r="W1244" s="68">
        <f>IF(W1243&gt;0,IF((SUMIFS($R1246:V1246,$R1243:V1243,12)+IF(V1243=12,0,V1244)+W1247)&gt;=$L1240,$L1240-FLOOR(SUMIFS($R1246:V1246,$R1243:V1243,12),1),IF(W1243=1,W1247,W1247+V1244)),0)</f>
        <v>0</v>
      </c>
      <c r="X1244" s="68">
        <f>IF(X1243&gt;0,IF((SUMIFS($R1246:W1246,$R1243:W1243,12)+IF(W1243=12,0,W1244)+X1247)&gt;=$L1240,$L1240-FLOOR(SUMIFS($R1246:W1246,$R1243:W1243,12),1),IF(X1243=1,X1247,X1247+W1244)),0)</f>
        <v>0</v>
      </c>
      <c r="Y1244" s="68">
        <f>IF(Y1243&gt;0,IF((SUMIFS($R1246:X1246,$R1243:X1243,12)+IF(X1243=12,0,X1244)+Y1247)&gt;=$L1240,$L1240-FLOOR(SUMIFS($R1246:X1246,$R1243:X1243,12),1),IF(Y1243=1,Y1247,Y1247+X1244)),0)</f>
        <v>0</v>
      </c>
      <c r="Z1244" s="68">
        <f>IF(Z1243&gt;0,IF((SUMIFS($R1246:Y1246,$R1243:Y1243,12)+IF(Y1243=12,0,Y1244)+Z1247)&gt;=$L1240,$L1240-FLOOR(SUMIFS($R1246:Y1246,$R1243:Y1243,12),1),IF(Z1243=1,Z1247,Z1247+Y1244)),0)</f>
        <v>0</v>
      </c>
      <c r="AA1244" s="68">
        <f>IF(AA1243&gt;0,IF((SUMIFS($R1246:Z1246,$R1243:Z1243,12)+IF(Z1243=12,0,Z1244)+AA1247)&gt;=$L1240,$L1240-FLOOR(SUMIFS($R1246:Z1246,$R1243:Z1243,12),1),IF(AA1243=1,AA1247,AA1247+Z1244)),0)</f>
        <v>0</v>
      </c>
      <c r="AB1244" s="68">
        <f>IF(AB1243&gt;0,IF((SUMIFS($R1246:AA1246,$R1243:AA1243,12)+IF(AA1243=12,0,AA1244)+AB1247)&gt;=$L1240,$L1240-FLOOR(SUMIFS($R1246:AA1246,$R1243:AA1243,12),1),IF(AB1243=1,AB1247,AB1247+AA1244)),0)</f>
        <v>0</v>
      </c>
      <c r="AC1244" s="68">
        <f>IF(AC1243&gt;0,IF((SUMIFS($R1246:AB1246,$R1243:AB1243,12)+IF(AB1243=12,0,AB1244)+AC1247)&gt;=$L1240,$L1240-FLOOR(SUMIFS($R1246:AB1246,$R1243:AB1243,12),1),IF(AC1243=1,AC1247,AC1247+AB1244)),0)</f>
        <v>0</v>
      </c>
      <c r="AD1244" s="68">
        <f>IF(AD1243&gt;0,IF((SUMIFS($R1246:AC1246,$R1243:AC1243,12)+IF(AC1243=12,0,AC1244)+AD1247)&gt;=$L1240,$L1240-FLOOR(SUMIFS($R1246:AC1246,$R1243:AC1243,12),1),IF(AD1243=1,AD1247,AD1247+AC1244)),0)</f>
        <v>0</v>
      </c>
      <c r="AE1244" s="68">
        <f>IF(AE1243&gt;0,IF((SUMIFS($R1246:AD1246,$R1243:AD1243,12)+IF(AD1243=12,0,AD1244)+AE1247)&gt;=$L1240,$L1240-FLOOR(SUMIFS($R1246:AD1246,$R1243:AD1243,12),1),IF(AE1243=1,AE1247,AE1247+AD1244)),0)</f>
        <v>0</v>
      </c>
      <c r="AF1244" s="68">
        <f>IF(AF1243&gt;0,IF((SUMIFS($R1246:AE1246,$R1243:AE1243,12)+IF(AE1243=12,0,AE1244)+AF1247)&gt;=$L1240,$L1240-FLOOR(SUMIFS($R1246:AE1246,$R1243:AE1243,12),1),IF(AF1243=1,AF1247,AF1247+AE1244)),0)</f>
        <v>0</v>
      </c>
      <c r="AG1244" s="68">
        <f>IF(AG1243&gt;0,IF((SUMIFS($R1246:AF1246,$R1243:AF1243,12)+IF(AF1243=12,0,AF1244)+AG1247)&gt;=$L1240,$L1240-FLOOR(SUMIFS($R1246:AF1246,$R1243:AF1243,12),1),IF(AG1243=1,AG1247,AG1247+AF1244)),0)</f>
        <v>0</v>
      </c>
      <c r="AH1244" s="68">
        <f>IF(AH1243&gt;0,IF((SUMIFS($R1246:AG1246,$R1243:AG1243,12)+IF(AG1243=12,0,AG1244)+AH1247)&gt;=$L1240,$L1240-FLOOR(SUMIFS($R1246:AG1246,$R1243:AG1243,12),1),IF(AH1243=1,AH1247,AH1247+AG1244)),0)</f>
        <v>0</v>
      </c>
      <c r="AI1244" s="68">
        <f>IF(AI1243&gt;0,IF((SUMIFS($R1246:AH1246,$R1243:AH1243,12)+IF(AH1243=12,0,AH1244)+AI1247)&gt;=$L1240,$L1240-FLOOR(SUMIFS($R1246:AH1246,$R1243:AH1243,12),1),IF(AI1243=1,AI1247,AI1247+AH1244)),0)</f>
        <v>0</v>
      </c>
      <c r="AJ1244" s="68">
        <f>IF(AJ1243&gt;0,IF((SUMIFS($R1246:AI1246,$R1243:AI1243,12)+IF(AI1243=12,0,AI1244)+AJ1247)&gt;=$L1240,$L1240-FLOOR(SUMIFS($R1246:AI1246,$R1243:AI1243,12),1),IF(AJ1243=1,AJ1247,AJ1247+AI1244)),0)</f>
        <v>0</v>
      </c>
      <c r="AK1244" s="68">
        <f>IF(AK1243&gt;0,IF((SUMIFS($R1246:AJ1246,$R1243:AJ1243,12)+IF(AJ1243=12,0,AJ1244)+AK1247)&gt;=$L1240,$L1240-FLOOR(SUMIFS($R1246:AJ1246,$R1243:AJ1243,12),1),IF(AK1243=1,AK1247,AK1247+AJ1244)),0)</f>
        <v>0</v>
      </c>
      <c r="AL1244" s="68">
        <f>IF(AL1243&gt;0,IF((SUMIFS($R1246:AK1246,$R1243:AK1243,12)+IF(AK1243=12,0,AK1244)+AL1247)&gt;=$L1240,$L1240-FLOOR(SUMIFS($R1246:AK1246,$R1243:AK1243,12),1),IF(AL1243=1,AL1247,AL1247+AK1244)),0)</f>
        <v>0</v>
      </c>
      <c r="AM1244" s="68">
        <f>IF(AM1243&gt;0,IF((SUMIFS($R1246:AL1246,$R1243:AL1243,12)+IF(AL1243=12,0,AL1244)+AM1247)&gt;=$L1240,$L1240-FLOOR(SUMIFS($R1246:AL1246,$R1243:AL1243,12),1),IF(AM1243=1,AM1247,AM1247+AL1244)),0)</f>
        <v>0</v>
      </c>
      <c r="AN1244" s="68">
        <f>IF(AN1243&gt;0,IF((SUMIFS($R1246:AM1246,$R1243:AM1243,12)+IF(AM1243=12,0,AM1244)+AN1247)&gt;=$L1240,$L1240-FLOOR(SUMIFS($R1246:AM1246,$R1243:AM1243,12),1),IF(AN1243=1,AN1247,AN1247+AM1244)),0)</f>
        <v>0</v>
      </c>
      <c r="AO1244" s="68">
        <f>IF(AO1243&gt;0,IF((SUMIFS($R1246:AN1246,$R1243:AN1243,12)+IF(AN1243=12,0,AN1244)+AO1247)&gt;=$L1240,$L1240-FLOOR(SUMIFS($R1246:AN1246,$R1243:AN1243,12),1),IF(AO1243=1,AO1247,AO1247+AN1244)),0)</f>
        <v>0</v>
      </c>
      <c r="AP1244" s="68">
        <f>IF(AP1243&gt;0,IF((SUMIFS($R1246:AO1246,$R1243:AO1243,12)+IF(AO1243=12,0,AO1244)+AP1247)&gt;=$L1240,$L1240-FLOOR(SUMIFS($R1246:AO1246,$R1243:AO1243,12),1),IF(AP1243=1,AP1247,AP1247+AO1244)),0)</f>
        <v>0</v>
      </c>
      <c r="AQ1244" s="68">
        <f>IF(AQ1243&gt;0,IF((SUMIFS($R1246:AP1246,$R1243:AP1243,12)+IF(AP1243=12,0,AP1244)+AQ1247)&gt;=$L1240,$L1240-FLOOR(SUMIFS($R1246:AP1246,$R1243:AP1243,12),1),IF(AQ1243=1,AQ1247,AQ1247+AP1244)),0)</f>
        <v>0</v>
      </c>
      <c r="AR1244" s="68">
        <f>IF(AR1243&gt;0,IF((SUMIFS($R1246:AQ1246,$R1243:AQ1243,12)+IF(AQ1243=12,0,AQ1244)+AR1247)&gt;=$L1240,$L1240-FLOOR(SUMIFS($R1246:AQ1246,$R1243:AQ1243,12),1),IF(AR1243=1,AR1247,AR1247+AQ1244)),0)</f>
        <v>0</v>
      </c>
      <c r="AS1244" s="68">
        <f>IF(AS1243&gt;0,IF((SUMIFS($R1246:AR1246,$R1243:AR1243,12)+IF(AR1243=12,0,AR1244)+AS1247)&gt;=$L1240,$L1240-FLOOR(SUMIFS($R1246:AR1246,$R1243:AR1243,12),1),IF(AS1243=1,AS1247,AS1247+AR1244)),0)</f>
        <v>0</v>
      </c>
      <c r="AT1244" s="68">
        <f>IF(AT1243&gt;0,IF((SUMIFS($R1246:AS1246,$R1243:AS1243,12)+IF(AS1243=12,0,AS1244)+AT1247)&gt;=$L1240,$L1240-FLOOR(SUMIFS($R1246:AS1246,$R1243:AS1243,12),1),IF(AT1243=1,AT1247,AT1247+AS1244)),0)</f>
        <v>0</v>
      </c>
      <c r="AU1244" s="68">
        <f>IF(AU1243&gt;0,IF((SUMIFS($R1246:AT1246,$R1243:AT1243,12)+IF(AT1243=12,0,AT1244)+AU1247)&gt;=$L1240,$L1240-FLOOR(SUMIFS($R1246:AT1246,$R1243:AT1243,12),1),IF(AU1243=1,AU1247,AU1247+AT1244)),0)</f>
        <v>0</v>
      </c>
      <c r="AV1244" s="68">
        <f>IF(AV1243&gt;0,IF((SUMIFS($R1246:AU1246,$R1243:AU1243,12)+IF(AU1243=12,0,AU1244)+AV1247)&gt;=$L1240,$L1240-FLOOR(SUMIFS($R1246:AU1246,$R1243:AU1243,12),1),IF(AV1243=1,AV1247,AV1247+AU1244)),0)</f>
        <v>0</v>
      </c>
      <c r="AW1244" s="68">
        <f>IF(AW1243&gt;0,IF((SUMIFS($R1246:AV1246,$R1243:AV1243,12)+IF(AV1243=12,0,AV1244)+AW1247)&gt;=$L1240,$L1240-FLOOR(SUMIFS($R1246:AV1246,$R1243:AV1243,12),1),IF(AW1243=1,AW1247,AW1247+AV1244)),0)</f>
        <v>0</v>
      </c>
      <c r="AX1244" s="68">
        <f>IF(AX1243&gt;0,IF((SUMIFS($R1246:AW1246,$R1243:AW1243,12)+IF(AW1243=12,0,AW1244)+AX1247)&gt;=$L1240,$L1240-FLOOR(SUMIFS($R1246:AW1246,$R1243:AW1243,12),1),IF(AX1243=1,AX1247,AX1247+AW1244)),0)</f>
        <v>0</v>
      </c>
      <c r="AY1244" s="68">
        <f>IF(AY1243&gt;0,IF((SUMIFS($R1246:AX1246,$R1243:AX1243,12)+IF(AX1243=12,0,AX1244)+AY1247)&gt;=$L1240,$L1240-FLOOR(SUMIFS($R1246:AX1246,$R1243:AX1243,12),1),IF(AY1243=1,AY1247,AY1247+AX1244)),0)</f>
        <v>0</v>
      </c>
      <c r="AZ1244" s="68">
        <f>IF(AZ1243&gt;0,IF((SUMIFS($R1246:AY1246,$R1243:AY1243,12)+IF(AY1243=12,0,AY1244)+AZ1247)&gt;=$L1240,$L1240-FLOOR(SUMIFS($R1246:AY1246,$R1243:AY1243,12),1),IF(AZ1243=1,AZ1247,AZ1247+AY1244)),0)</f>
        <v>0</v>
      </c>
      <c r="BA1244" s="68">
        <f>IF(BA1243&gt;0,IF((SUMIFS($R1246:AZ1246,$R1243:AZ1243,12)+IF(AZ1243=12,0,AZ1244)+BA1247)&gt;=$L1240,$L1240-FLOOR(SUMIFS($R1246:AZ1246,$R1243:AZ1243,12),1),IF(BA1243=1,BA1247,BA1247+AZ1244)),0)</f>
        <v>0</v>
      </c>
      <c r="BB1244" s="68">
        <f>IF(BB1243&gt;0,IF((SUMIFS($R1246:BA1246,$R1243:BA1243,12)+IF(BA1243=12,0,BA1244)+BB1247)&gt;=$L1240,$L1240-FLOOR(SUMIFS($R1246:BA1246,$R1243:BA1243,12),1),IF(BB1243=1,BB1247,BB1247+BA1244)),0)</f>
        <v>0</v>
      </c>
      <c r="BC1244" s="68">
        <f>IF(BC1243&gt;0,IF((SUMIFS($R1246:BB1246,$R1243:BB1243,12)+IF(BB1243=12,0,BB1244)+BC1247)&gt;=$L1240,$L1240-FLOOR(SUMIFS($R1246:BB1246,$R1243:BB1243,12),1),IF(BC1243=1,BC1247,BC1247+BB1244)),0)</f>
        <v>0</v>
      </c>
      <c r="BD1244" s="68">
        <f>IF(BD1243&gt;0,IF((SUMIFS($R1246:BC1246,$R1243:BC1243,12)+IF(BC1243=12,0,BC1244)+BD1247)&gt;=$L1240,$L1240-FLOOR(SUMIFS($R1246:BC1246,$R1243:BC1243,12),1),IF(BD1243=1,BD1247,BD1247+BC1244)),0)</f>
        <v>0</v>
      </c>
      <c r="BE1244" s="68">
        <f>IF(BE1243&gt;0,IF((SUMIFS($R1246:BD1246,$R1243:BD1243,12)+IF(BD1243=12,0,BD1244)+BE1247)&gt;=$L1240,$L1240-FLOOR(SUMIFS($R1246:BD1246,$R1243:BD1243,12),1),IF(BE1243=1,BE1247,BE1247+BD1244)),0)</f>
        <v>0</v>
      </c>
      <c r="BF1244" s="68">
        <f>IF(BF1243&gt;0,IF((SUMIFS($R1246:BE1246,$R1243:BE1243,12)+IF(BE1243=12,0,BE1244)+BF1247)&gt;=$L1240,$L1240-FLOOR(SUMIFS($R1246:BE1246,$R1243:BE1243,12),1),IF(BF1243=1,BF1247,BF1247+BE1244)),0)</f>
        <v>0</v>
      </c>
      <c r="BG1244" s="68">
        <f>IF(BG1243&gt;0,IF((SUMIFS($R1246:BF1246,$R1243:BF1243,12)+IF(BF1243=12,0,BF1244)+BG1247)&gt;=$L1240,$L1240-FLOOR(SUMIFS($R1246:BF1246,$R1243:BF1243,12),1),IF(BG1243=1,BG1247,BG1247+BF1244)),0)</f>
        <v>0</v>
      </c>
      <c r="BH1244" s="68">
        <f>IF(BH1243&gt;0,IF((SUMIFS($R1246:BG1246,$R1243:BG1243,12)+IF(BG1243=12,0,BG1244)+BH1247)&gt;=$L1240,$L1240-FLOOR(SUMIFS($R1246:BG1246,$R1243:BG1243,12),1),IF(BH1243=1,BH1247,BH1247+BG1244)),0)</f>
        <v>0</v>
      </c>
      <c r="BI1244" s="68">
        <f>IF(BI1243&gt;0,IF((SUMIFS($R1246:BH1246,$R1243:BH1243,12)+IF(BH1243=12,0,BH1244)+BI1247)&gt;=$L1240,$L1240-FLOOR(SUMIFS($R1246:BH1246,$R1243:BH1243,12),1),IF(BI1243=1,BI1247,BI1247+BH1244)),0)</f>
        <v>0</v>
      </c>
      <c r="BJ1244" s="68">
        <f>IF(BJ1243&gt;0,IF((SUMIFS($R1246:BI1246,$R1243:BI1243,12)+IF(BI1243=12,0,BI1244)+BJ1247)&gt;=$L1240,$L1240-FLOOR(SUMIFS($R1246:BI1246,$R1243:BI1243,12),1),IF(BJ1243=1,BJ1247,BJ1247+BI1244)),0)</f>
        <v>0</v>
      </c>
      <c r="BK1244" s="68">
        <f>IF(BK1243&gt;0,IF((SUMIFS($R1246:BJ1246,$R1243:BJ1243,12)+IF(BJ1243=12,0,BJ1244)+BK1247)&gt;=$L1240,$L1240-FLOOR(SUMIFS($R1246:BJ1246,$R1243:BJ1243,12),1),IF(BK1243=1,BK1247,BK1247+BJ1244)),0)</f>
        <v>0</v>
      </c>
      <c r="BL1244" s="68">
        <f>IF(BL1243&gt;0,IF((SUMIFS($R1246:BK1246,$R1243:BK1243,12)+IF(BK1243=12,0,BK1244)+BL1247)&gt;=$L1240,$L1240-FLOOR(SUMIFS($R1246:BK1246,$R1243:BK1243,12),1),IF(BL1243=1,BL1247,BL1247+BK1244)),0)</f>
        <v>0</v>
      </c>
      <c r="BM1244" s="68">
        <f>IF(BM1243&gt;0,IF((SUMIFS($R1246:BL1246,$R1243:BL1243,12)+IF(BL1243=12,0,BL1244)+BM1247)&gt;=$L1240,$L1240-FLOOR(SUMIFS($R1246:BL1246,$R1243:BL1243,12),1),IF(BM1243=1,BM1247,BM1247+BL1244)),0)</f>
        <v>0</v>
      </c>
      <c r="BN1244" s="362"/>
      <c r="BO1244" s="364"/>
      <c r="BP1244" s="366"/>
      <c r="BQ1244" s="366"/>
      <c r="BR1244" s="106"/>
      <c r="BS1244" s="106"/>
      <c r="BT1244" s="106"/>
      <c r="BU1244" s="106"/>
      <c r="BV1244" s="106"/>
      <c r="BW1244" s="106"/>
      <c r="BX1244" s="106"/>
      <c r="BY1244" s="106"/>
      <c r="BZ1244" s="106"/>
      <c r="CA1244" s="106"/>
      <c r="CB1244" s="106"/>
      <c r="CC1244" s="106"/>
      <c r="CD1244" s="106"/>
      <c r="CE1244" s="106"/>
      <c r="CF1244" s="106"/>
      <c r="CG1244" s="106"/>
    </row>
    <row r="1245" spans="1:85" s="245" customFormat="1" ht="41.5" hidden="1" customHeight="1" x14ac:dyDescent="0.35">
      <c r="A1245" s="243"/>
      <c r="B1245" s="128"/>
      <c r="C1245" s="80"/>
      <c r="D1245" s="80"/>
      <c r="E1245" s="80"/>
      <c r="F1245" s="80"/>
      <c r="G1245" s="80"/>
      <c r="H1245" s="80"/>
      <c r="I1245" s="80"/>
      <c r="J1245" s="80"/>
      <c r="K1245" s="80"/>
      <c r="L1245" s="80"/>
      <c r="M1245" s="64"/>
      <c r="N1245" s="7"/>
      <c r="O1245" s="192"/>
      <c r="P1245" s="106"/>
      <c r="Q1245" s="65" t="s">
        <v>161</v>
      </c>
      <c r="R1245" s="67">
        <f>IF(R1240&gt;0,R1241,0)</f>
        <v>0</v>
      </c>
      <c r="S1245" s="67">
        <f t="shared" ref="S1245" si="23526">IF(S1240&gt;0,IF(S1243=1,S1241,S1241+R1245),R1245)</f>
        <v>0</v>
      </c>
      <c r="T1245" s="67">
        <f t="shared" ref="T1245" si="23527">IF(T1240&gt;0,IF(T1243=1,T1241,T1241+S1245),S1245)</f>
        <v>0</v>
      </c>
      <c r="U1245" s="67">
        <f t="shared" ref="U1245" si="23528">IF(U1240&gt;0,IF(U1243=1,U1241,U1241+T1245),T1245)</f>
        <v>0</v>
      </c>
      <c r="V1245" s="67">
        <f t="shared" ref="V1245" si="23529">IF(V1240&gt;0,IF(V1243=1,V1241,V1241+U1245),U1245)</f>
        <v>0</v>
      </c>
      <c r="W1245" s="67">
        <f t="shared" ref="W1245" si="23530">IF(W1240&gt;0,IF(W1243=1,W1241,W1241+V1245),V1245)</f>
        <v>0</v>
      </c>
      <c r="X1245" s="67">
        <f t="shared" ref="X1245" si="23531">IF(X1240&gt;0,IF(X1243=1,X1241,X1241+W1245),W1245)</f>
        <v>0</v>
      </c>
      <c r="Y1245" s="67">
        <f t="shared" ref="Y1245" si="23532">IF(Y1240&gt;0,IF(Y1243=1,Y1241,Y1241+X1245),X1245)</f>
        <v>0</v>
      </c>
      <c r="Z1245" s="67">
        <f t="shared" ref="Z1245" si="23533">IF(Z1240&gt;0,IF(Z1243=1,Z1241,Z1241+Y1245),Y1245)</f>
        <v>0</v>
      </c>
      <c r="AA1245" s="67">
        <f t="shared" ref="AA1245" si="23534">IF(AA1240&gt;0,IF(AA1243=1,AA1241,AA1241+Z1245),Z1245)</f>
        <v>0</v>
      </c>
      <c r="AB1245" s="67">
        <f t="shared" ref="AB1245" si="23535">IF(AB1240&gt;0,IF(AB1243=1,AB1241,AB1241+AA1245),AA1245)</f>
        <v>0</v>
      </c>
      <c r="AC1245" s="67">
        <f t="shared" ref="AC1245" si="23536">IF(AC1240&gt;0,IF(AC1243=1,AC1241,AC1241+AB1245),AB1245)</f>
        <v>0</v>
      </c>
      <c r="AD1245" s="67">
        <f t="shared" ref="AD1245" si="23537">IF(AD1240&gt;0,IF(AD1243=1,AD1241,AD1241+AC1245),AC1245)</f>
        <v>0</v>
      </c>
      <c r="AE1245" s="67">
        <f t="shared" ref="AE1245" si="23538">IF(AE1240&gt;0,IF(AE1243=1,AE1241,AE1241+AD1245),AD1245)</f>
        <v>0</v>
      </c>
      <c r="AF1245" s="67">
        <f t="shared" ref="AF1245" si="23539">IF(AF1240&gt;0,IF(AF1243=1,AF1241,AF1241+AE1245),AE1245)</f>
        <v>0</v>
      </c>
      <c r="AG1245" s="67">
        <f t="shared" ref="AG1245" si="23540">IF(AG1240&gt;0,IF(AG1243=1,AG1241,AG1241+AF1245),AF1245)</f>
        <v>0</v>
      </c>
      <c r="AH1245" s="67">
        <f t="shared" ref="AH1245" si="23541">IF(AH1240&gt;0,IF(AH1243=1,AH1241,AH1241+AG1245),AG1245)</f>
        <v>0</v>
      </c>
      <c r="AI1245" s="67">
        <f t="shared" ref="AI1245" si="23542">IF(AI1240&gt;0,IF(AI1243=1,AI1241,AI1241+AH1245),AH1245)</f>
        <v>0</v>
      </c>
      <c r="AJ1245" s="67">
        <f t="shared" ref="AJ1245" si="23543">IF(AJ1240&gt;0,IF(AJ1243=1,AJ1241,AJ1241+AI1245),AI1245)</f>
        <v>0</v>
      </c>
      <c r="AK1245" s="67">
        <f t="shared" ref="AK1245" si="23544">IF(AK1240&gt;0,IF(AK1243=1,AK1241,AK1241+AJ1245),AJ1245)</f>
        <v>0</v>
      </c>
      <c r="AL1245" s="67">
        <f t="shared" ref="AL1245" si="23545">IF(AL1240&gt;0,IF(AL1243=1,AL1241,AL1241+AK1245),AK1245)</f>
        <v>0</v>
      </c>
      <c r="AM1245" s="67">
        <f t="shared" ref="AM1245" si="23546">IF(AM1240&gt;0,IF(AM1243=1,AM1241,AM1241+AL1245),AL1245)</f>
        <v>0</v>
      </c>
      <c r="AN1245" s="67">
        <f t="shared" ref="AN1245" si="23547">IF(AN1240&gt;0,IF(AN1243=1,AN1241,AN1241+AM1245),AM1245)</f>
        <v>0</v>
      </c>
      <c r="AO1245" s="67">
        <f t="shared" ref="AO1245" si="23548">IF(AO1240&gt;0,IF(AO1243=1,AO1241,AO1241+AN1245),AN1245)</f>
        <v>0</v>
      </c>
      <c r="AP1245" s="67">
        <f t="shared" ref="AP1245" si="23549">IF(AP1240&gt;0,IF(AP1243=1,AP1241,AP1241+AO1245),AO1245)</f>
        <v>0</v>
      </c>
      <c r="AQ1245" s="67">
        <f t="shared" ref="AQ1245" si="23550">IF(AQ1240&gt;0,IF(AQ1243=1,AQ1241,AQ1241+AP1245),AP1245)</f>
        <v>0</v>
      </c>
      <c r="AR1245" s="67">
        <f t="shared" ref="AR1245" si="23551">IF(AR1240&gt;0,IF(AR1243=1,AR1241,AR1241+AQ1245),AQ1245)</f>
        <v>0</v>
      </c>
      <c r="AS1245" s="67">
        <f t="shared" ref="AS1245" si="23552">IF(AS1240&gt;0,IF(AS1243=1,AS1241,AS1241+AR1245),AR1245)</f>
        <v>0</v>
      </c>
      <c r="AT1245" s="67">
        <f t="shared" ref="AT1245" si="23553">IF(AT1240&gt;0,IF(AT1243=1,AT1241,AT1241+AS1245),AS1245)</f>
        <v>0</v>
      </c>
      <c r="AU1245" s="67">
        <f t="shared" ref="AU1245" si="23554">IF(AU1240&gt;0,IF(AU1243=1,AU1241,AU1241+AT1245),AT1245)</f>
        <v>0</v>
      </c>
      <c r="AV1245" s="67">
        <f t="shared" ref="AV1245" si="23555">IF(AV1240&gt;0,IF(AV1243=1,AV1241,AV1241+AU1245),AU1245)</f>
        <v>0</v>
      </c>
      <c r="AW1245" s="67">
        <f t="shared" ref="AW1245" si="23556">IF(AW1240&gt;0,IF(AW1243=1,AW1241,AW1241+AV1245),AV1245)</f>
        <v>0</v>
      </c>
      <c r="AX1245" s="67">
        <f t="shared" ref="AX1245" si="23557">IF(AX1240&gt;0,IF(AX1243=1,AX1241,AX1241+AW1245),AW1245)</f>
        <v>0</v>
      </c>
      <c r="AY1245" s="67">
        <f t="shared" ref="AY1245" si="23558">IF(AY1240&gt;0,IF(AY1243=1,AY1241,AY1241+AX1245),AX1245)</f>
        <v>0</v>
      </c>
      <c r="AZ1245" s="67">
        <f t="shared" ref="AZ1245" si="23559">IF(AZ1240&gt;0,IF(AZ1243=1,AZ1241,AZ1241+AY1245),AY1245)</f>
        <v>0</v>
      </c>
      <c r="BA1245" s="67">
        <f t="shared" ref="BA1245" si="23560">IF(BA1240&gt;0,IF(BA1243=1,BA1241,BA1241+AZ1245),AZ1245)</f>
        <v>0</v>
      </c>
      <c r="BB1245" s="67">
        <f t="shared" ref="BB1245" si="23561">IF(BB1240&gt;0,IF(BB1243=1,BB1241,BB1241+BA1245),BA1245)</f>
        <v>0</v>
      </c>
      <c r="BC1245" s="67">
        <f t="shared" ref="BC1245" si="23562">IF(BC1240&gt;0,IF(BC1243=1,BC1241,BC1241+BB1245),BB1245)</f>
        <v>0</v>
      </c>
      <c r="BD1245" s="67">
        <f t="shared" ref="BD1245" si="23563">IF(BD1240&gt;0,IF(BD1243=1,BD1241,BD1241+BC1245),BC1245)</f>
        <v>0</v>
      </c>
      <c r="BE1245" s="67">
        <f t="shared" ref="BE1245" si="23564">IF(BE1240&gt;0,IF(BE1243=1,BE1241,BE1241+BD1245),BD1245)</f>
        <v>0</v>
      </c>
      <c r="BF1245" s="67">
        <f t="shared" ref="BF1245" si="23565">IF(BF1240&gt;0,IF(BF1243=1,BF1241,BF1241+BE1245),BE1245)</f>
        <v>0</v>
      </c>
      <c r="BG1245" s="67">
        <f t="shared" ref="BG1245" si="23566">IF(BG1240&gt;0,IF(BG1243=1,BG1241,BG1241+BF1245),BF1245)</f>
        <v>0</v>
      </c>
      <c r="BH1245" s="67">
        <f t="shared" ref="BH1245" si="23567">IF(BH1240&gt;0,IF(BH1243=1,BH1241,BH1241+BG1245),BG1245)</f>
        <v>0</v>
      </c>
      <c r="BI1245" s="67">
        <f t="shared" ref="BI1245" si="23568">IF(BI1240&gt;0,IF(BI1243=1,BI1241,BI1241+BH1245),BH1245)</f>
        <v>0</v>
      </c>
      <c r="BJ1245" s="67">
        <f t="shared" ref="BJ1245" si="23569">IF(BJ1240&gt;0,IF(BJ1243=1,BJ1241,BJ1241+BI1245),BI1245)</f>
        <v>0</v>
      </c>
      <c r="BK1245" s="67">
        <f t="shared" ref="BK1245" si="23570">IF(BK1240&gt;0,IF(BK1243=1,BK1241,BK1241+BJ1245),BJ1245)</f>
        <v>0</v>
      </c>
      <c r="BL1245" s="67">
        <f t="shared" ref="BL1245" si="23571">IF(BL1240&gt;0,IF(BL1243=1,BL1241,BL1241+BK1245),BK1245)</f>
        <v>0</v>
      </c>
      <c r="BM1245" s="67">
        <f t="shared" ref="BM1245" si="23572">IF(BM1240&gt;0,IF(BM1243=1,BM1241,BM1241+BL1245),BL1245)</f>
        <v>0</v>
      </c>
      <c r="BN1245" s="362"/>
      <c r="BO1245" s="364"/>
      <c r="BP1245" s="366"/>
      <c r="BQ1245" s="366"/>
      <c r="BR1245" s="106"/>
      <c r="BS1245" s="106"/>
      <c r="BT1245" s="106"/>
      <c r="BU1245" s="106"/>
      <c r="BV1245" s="106"/>
      <c r="BW1245" s="106"/>
      <c r="BX1245" s="106"/>
      <c r="BY1245" s="106"/>
      <c r="BZ1245" s="106"/>
      <c r="CA1245" s="106"/>
      <c r="CB1245" s="106"/>
      <c r="CC1245" s="106"/>
      <c r="CD1245" s="106"/>
      <c r="CE1245" s="106"/>
      <c r="CF1245" s="106"/>
      <c r="CG1245" s="106"/>
    </row>
    <row r="1246" spans="1:85" s="245" customFormat="1" ht="41.5" hidden="1" customHeight="1" x14ac:dyDescent="0.35">
      <c r="A1246" s="243"/>
      <c r="B1246" s="128"/>
      <c r="C1246" s="80"/>
      <c r="D1246" s="80"/>
      <c r="E1246" s="80"/>
      <c r="F1246" s="80"/>
      <c r="G1246" s="80"/>
      <c r="H1246" s="80"/>
      <c r="I1246" s="80"/>
      <c r="J1246" s="80"/>
      <c r="K1246" s="80"/>
      <c r="L1246" s="80"/>
      <c r="M1246" s="64"/>
      <c r="N1246" s="7"/>
      <c r="O1246" s="192"/>
      <c r="P1246" s="106"/>
      <c r="Q1246" s="65" t="s">
        <v>162</v>
      </c>
      <c r="R1246" s="67">
        <f>R1248</f>
        <v>0</v>
      </c>
      <c r="S1246" s="67">
        <f t="shared" ref="S1246" si="23573">IF(S1243=1,S1248,S1248+R1246)</f>
        <v>0</v>
      </c>
      <c r="T1246" s="67">
        <f t="shared" ref="T1246" si="23574">IF(T1243=1,T1248,T1248+S1246)</f>
        <v>0</v>
      </c>
      <c r="U1246" s="67">
        <f t="shared" ref="U1246" si="23575">IF(U1243=1,U1248,U1248+T1246)</f>
        <v>0</v>
      </c>
      <c r="V1246" s="67">
        <f t="shared" ref="V1246" si="23576">IF(V1243=1,V1248,V1248+U1246)</f>
        <v>0</v>
      </c>
      <c r="W1246" s="67">
        <f t="shared" ref="W1246" si="23577">IF(W1243=1,W1248,W1248+V1246)</f>
        <v>0</v>
      </c>
      <c r="X1246" s="67">
        <f t="shared" ref="X1246" si="23578">IF(X1243=1,X1248,X1248+W1246)</f>
        <v>0</v>
      </c>
      <c r="Y1246" s="67">
        <f t="shared" ref="Y1246" si="23579">IF(Y1243=1,Y1248,Y1248+X1246)</f>
        <v>0</v>
      </c>
      <c r="Z1246" s="67">
        <f t="shared" ref="Z1246" si="23580">IF(Z1243=1,Z1248,Z1248+Y1246)</f>
        <v>0</v>
      </c>
      <c r="AA1246" s="67">
        <f t="shared" ref="AA1246" si="23581">IF(AA1243=1,AA1248,AA1248+Z1246)</f>
        <v>0</v>
      </c>
      <c r="AB1246" s="67">
        <f t="shared" ref="AB1246" si="23582">IF(AB1243=1,AB1248,AB1248+AA1246)</f>
        <v>0</v>
      </c>
      <c r="AC1246" s="67">
        <f t="shared" ref="AC1246" si="23583">IF(AC1243=1,AC1248,AC1248+AB1246)</f>
        <v>0</v>
      </c>
      <c r="AD1246" s="67">
        <f t="shared" ref="AD1246" si="23584">IF(AD1243=1,AD1248,AD1248+AC1246)</f>
        <v>0</v>
      </c>
      <c r="AE1246" s="67">
        <f t="shared" ref="AE1246" si="23585">IF(AE1243=1,AE1248,AE1248+AD1246)</f>
        <v>0</v>
      </c>
      <c r="AF1246" s="67">
        <f t="shared" ref="AF1246" si="23586">IF(AF1243=1,AF1248,AF1248+AE1246)</f>
        <v>0</v>
      </c>
      <c r="AG1246" s="67">
        <f t="shared" ref="AG1246" si="23587">IF(AG1243=1,AG1248,AG1248+AF1246)</f>
        <v>0</v>
      </c>
      <c r="AH1246" s="67">
        <f t="shared" ref="AH1246" si="23588">IF(AH1243=1,AH1248,AH1248+AG1246)</f>
        <v>0</v>
      </c>
      <c r="AI1246" s="67">
        <f t="shared" ref="AI1246" si="23589">IF(AI1243=1,AI1248,AI1248+AH1246)</f>
        <v>0</v>
      </c>
      <c r="AJ1246" s="67">
        <f t="shared" ref="AJ1246" si="23590">IF(AJ1243=1,AJ1248,AJ1248+AI1246)</f>
        <v>0</v>
      </c>
      <c r="AK1246" s="67">
        <f t="shared" ref="AK1246" si="23591">IF(AK1243=1,AK1248,AK1248+AJ1246)</f>
        <v>0</v>
      </c>
      <c r="AL1246" s="67">
        <f t="shared" ref="AL1246" si="23592">IF(AL1243=1,AL1248,AL1248+AK1246)</f>
        <v>0</v>
      </c>
      <c r="AM1246" s="67">
        <f t="shared" ref="AM1246" si="23593">IF(AM1243=1,AM1248,AM1248+AL1246)</f>
        <v>0</v>
      </c>
      <c r="AN1246" s="67">
        <f t="shared" ref="AN1246" si="23594">IF(AN1243=1,AN1248,AN1248+AM1246)</f>
        <v>0</v>
      </c>
      <c r="AO1246" s="67">
        <f t="shared" ref="AO1246" si="23595">IF(AO1243=1,AO1248,AO1248+AN1246)</f>
        <v>0</v>
      </c>
      <c r="AP1246" s="67">
        <f t="shared" ref="AP1246" si="23596">IF(AP1243=1,AP1248,AP1248+AO1246)</f>
        <v>0</v>
      </c>
      <c r="AQ1246" s="67">
        <f t="shared" ref="AQ1246" si="23597">IF(AQ1243=1,AQ1248,AQ1248+AP1246)</f>
        <v>0</v>
      </c>
      <c r="AR1246" s="67">
        <f t="shared" ref="AR1246" si="23598">IF(AR1243=1,AR1248,AR1248+AQ1246)</f>
        <v>0</v>
      </c>
      <c r="AS1246" s="67">
        <f t="shared" ref="AS1246" si="23599">IF(AS1243=1,AS1248,AS1248+AR1246)</f>
        <v>0</v>
      </c>
      <c r="AT1246" s="67">
        <f t="shared" ref="AT1246" si="23600">IF(AT1243=1,AT1248,AT1248+AS1246)</f>
        <v>0</v>
      </c>
      <c r="AU1246" s="67">
        <f t="shared" ref="AU1246" si="23601">IF(AU1243=1,AU1248,AU1248+AT1246)</f>
        <v>0</v>
      </c>
      <c r="AV1246" s="67">
        <f t="shared" ref="AV1246" si="23602">IF(AV1243=1,AV1248,AV1248+AU1246)</f>
        <v>0</v>
      </c>
      <c r="AW1246" s="67">
        <f t="shared" ref="AW1246" si="23603">IF(AW1243=1,AW1248,AW1248+AV1246)</f>
        <v>0</v>
      </c>
      <c r="AX1246" s="67">
        <f t="shared" ref="AX1246" si="23604">IF(AX1243=1,AX1248,AX1248+AW1246)</f>
        <v>0</v>
      </c>
      <c r="AY1246" s="67">
        <f t="shared" ref="AY1246" si="23605">IF(AY1243=1,AY1248,AY1248+AX1246)</f>
        <v>0</v>
      </c>
      <c r="AZ1246" s="67">
        <f t="shared" ref="AZ1246" si="23606">IF(AZ1243=1,AZ1248,AZ1248+AY1246)</f>
        <v>0</v>
      </c>
      <c r="BA1246" s="67">
        <f t="shared" ref="BA1246" si="23607">IF(BA1243=1,BA1248,BA1248+AZ1246)</f>
        <v>0</v>
      </c>
      <c r="BB1246" s="67">
        <f t="shared" ref="BB1246" si="23608">IF(BB1243=1,BB1248,BB1248+BA1246)</f>
        <v>0</v>
      </c>
      <c r="BC1246" s="67">
        <f t="shared" ref="BC1246" si="23609">IF(BC1243=1,BC1248,BC1248+BB1246)</f>
        <v>0</v>
      </c>
      <c r="BD1246" s="67">
        <f t="shared" ref="BD1246" si="23610">IF(BD1243=1,BD1248,BD1248+BC1246)</f>
        <v>0</v>
      </c>
      <c r="BE1246" s="67">
        <f t="shared" ref="BE1246" si="23611">IF(BE1243=1,BE1248,BE1248+BD1246)</f>
        <v>0</v>
      </c>
      <c r="BF1246" s="67">
        <f t="shared" ref="BF1246" si="23612">IF(BF1243=1,BF1248,BF1248+BE1246)</f>
        <v>0</v>
      </c>
      <c r="BG1246" s="67">
        <f t="shared" ref="BG1246" si="23613">IF(BG1243=1,BG1248,BG1248+BF1246)</f>
        <v>0</v>
      </c>
      <c r="BH1246" s="67">
        <f t="shared" ref="BH1246" si="23614">IF(BH1243=1,BH1248,BH1248+BG1246)</f>
        <v>0</v>
      </c>
      <c r="BI1246" s="67">
        <f t="shared" ref="BI1246" si="23615">IF(BI1243=1,BI1248,BI1248+BH1246)</f>
        <v>0</v>
      </c>
      <c r="BJ1246" s="67">
        <f t="shared" ref="BJ1246" si="23616">IF(BJ1243=1,BJ1248,BJ1248+BI1246)</f>
        <v>0</v>
      </c>
      <c r="BK1246" s="67">
        <f t="shared" ref="BK1246" si="23617">IF(BK1243=1,BK1248,BK1248+BJ1246)</f>
        <v>0</v>
      </c>
      <c r="BL1246" s="67">
        <f t="shared" ref="BL1246" si="23618">IF(BL1243=1,BL1248,BL1248+BK1246)</f>
        <v>0</v>
      </c>
      <c r="BM1246" s="67">
        <f t="shared" ref="BM1246" si="23619">IF(BM1243=1,BM1248,BM1248+BL1246)</f>
        <v>0</v>
      </c>
      <c r="BN1246" s="362"/>
      <c r="BO1246" s="364"/>
      <c r="BP1246" s="366"/>
      <c r="BQ1246" s="366"/>
      <c r="BR1246" s="106"/>
      <c r="BS1246" s="106"/>
      <c r="BT1246" s="106"/>
      <c r="BU1246" s="106"/>
      <c r="BV1246" s="106"/>
      <c r="BW1246" s="106"/>
      <c r="BX1246" s="106"/>
      <c r="BY1246" s="106"/>
      <c r="BZ1246" s="106"/>
      <c r="CA1246" s="106"/>
      <c r="CB1246" s="106"/>
      <c r="CC1246" s="106"/>
      <c r="CD1246" s="106"/>
      <c r="CE1246" s="106"/>
      <c r="CF1246" s="106"/>
      <c r="CG1246" s="106"/>
    </row>
    <row r="1247" spans="1:85" s="245" customFormat="1" ht="29" x14ac:dyDescent="0.35">
      <c r="A1247" s="243"/>
      <c r="B1247" s="128"/>
      <c r="C1247" s="80"/>
      <c r="D1247" s="80"/>
      <c r="E1247" s="80"/>
      <c r="F1247" s="80"/>
      <c r="G1247" s="80"/>
      <c r="H1247" s="80"/>
      <c r="I1247" s="80"/>
      <c r="J1247" s="80"/>
      <c r="K1247" s="80"/>
      <c r="L1247" s="80"/>
      <c r="M1247" s="64"/>
      <c r="N1247" s="7"/>
      <c r="O1247" s="192"/>
      <c r="P1247" s="106"/>
      <c r="Q1247" s="63" t="s">
        <v>160</v>
      </c>
      <c r="R1247" s="68">
        <f t="shared" ref="R1247:BM1247" si="23620">1720/12*R1240</f>
        <v>0</v>
      </c>
      <c r="S1247" s="68">
        <f t="shared" si="23620"/>
        <v>0</v>
      </c>
      <c r="T1247" s="68">
        <f t="shared" si="23620"/>
        <v>0</v>
      </c>
      <c r="U1247" s="68">
        <f t="shared" si="23620"/>
        <v>0</v>
      </c>
      <c r="V1247" s="68">
        <f t="shared" si="23620"/>
        <v>0</v>
      </c>
      <c r="W1247" s="68">
        <f t="shared" si="23620"/>
        <v>0</v>
      </c>
      <c r="X1247" s="68">
        <f t="shared" si="23620"/>
        <v>0</v>
      </c>
      <c r="Y1247" s="68">
        <f t="shared" si="23620"/>
        <v>0</v>
      </c>
      <c r="Z1247" s="68">
        <f t="shared" si="23620"/>
        <v>0</v>
      </c>
      <c r="AA1247" s="68">
        <f t="shared" si="23620"/>
        <v>0</v>
      </c>
      <c r="AB1247" s="68">
        <f t="shared" si="23620"/>
        <v>0</v>
      </c>
      <c r="AC1247" s="68">
        <f t="shared" si="23620"/>
        <v>0</v>
      </c>
      <c r="AD1247" s="68">
        <f t="shared" si="23620"/>
        <v>0</v>
      </c>
      <c r="AE1247" s="68">
        <f t="shared" si="23620"/>
        <v>0</v>
      </c>
      <c r="AF1247" s="68">
        <f t="shared" si="23620"/>
        <v>0</v>
      </c>
      <c r="AG1247" s="68">
        <f t="shared" si="23620"/>
        <v>0</v>
      </c>
      <c r="AH1247" s="68">
        <f t="shared" si="23620"/>
        <v>0</v>
      </c>
      <c r="AI1247" s="68">
        <f t="shared" si="23620"/>
        <v>0</v>
      </c>
      <c r="AJ1247" s="68">
        <f t="shared" si="23620"/>
        <v>0</v>
      </c>
      <c r="AK1247" s="68">
        <f t="shared" si="23620"/>
        <v>0</v>
      </c>
      <c r="AL1247" s="68">
        <f t="shared" si="23620"/>
        <v>0</v>
      </c>
      <c r="AM1247" s="68">
        <f t="shared" si="23620"/>
        <v>0</v>
      </c>
      <c r="AN1247" s="68">
        <f t="shared" si="23620"/>
        <v>0</v>
      </c>
      <c r="AO1247" s="68">
        <f t="shared" si="23620"/>
        <v>0</v>
      </c>
      <c r="AP1247" s="68">
        <f t="shared" si="23620"/>
        <v>0</v>
      </c>
      <c r="AQ1247" s="68">
        <f t="shared" si="23620"/>
        <v>0</v>
      </c>
      <c r="AR1247" s="68">
        <f t="shared" si="23620"/>
        <v>0</v>
      </c>
      <c r="AS1247" s="68">
        <f t="shared" si="23620"/>
        <v>0</v>
      </c>
      <c r="AT1247" s="68">
        <f t="shared" si="23620"/>
        <v>0</v>
      </c>
      <c r="AU1247" s="68">
        <f t="shared" si="23620"/>
        <v>0</v>
      </c>
      <c r="AV1247" s="68">
        <f t="shared" si="23620"/>
        <v>0</v>
      </c>
      <c r="AW1247" s="68">
        <f t="shared" si="23620"/>
        <v>0</v>
      </c>
      <c r="AX1247" s="68">
        <f t="shared" si="23620"/>
        <v>0</v>
      </c>
      <c r="AY1247" s="68">
        <f t="shared" si="23620"/>
        <v>0</v>
      </c>
      <c r="AZ1247" s="68">
        <f t="shared" si="23620"/>
        <v>0</v>
      </c>
      <c r="BA1247" s="68">
        <f t="shared" si="23620"/>
        <v>0</v>
      </c>
      <c r="BB1247" s="68">
        <f t="shared" si="23620"/>
        <v>0</v>
      </c>
      <c r="BC1247" s="68">
        <f t="shared" si="23620"/>
        <v>0</v>
      </c>
      <c r="BD1247" s="68">
        <f t="shared" si="23620"/>
        <v>0</v>
      </c>
      <c r="BE1247" s="68">
        <f t="shared" si="23620"/>
        <v>0</v>
      </c>
      <c r="BF1247" s="68">
        <f t="shared" si="23620"/>
        <v>0</v>
      </c>
      <c r="BG1247" s="68">
        <f t="shared" si="23620"/>
        <v>0</v>
      </c>
      <c r="BH1247" s="68">
        <f t="shared" si="23620"/>
        <v>0</v>
      </c>
      <c r="BI1247" s="68">
        <f t="shared" si="23620"/>
        <v>0</v>
      </c>
      <c r="BJ1247" s="68">
        <f t="shared" si="23620"/>
        <v>0</v>
      </c>
      <c r="BK1247" s="68">
        <f t="shared" si="23620"/>
        <v>0</v>
      </c>
      <c r="BL1247" s="68">
        <f t="shared" si="23620"/>
        <v>0</v>
      </c>
      <c r="BM1247" s="68">
        <f t="shared" si="23620"/>
        <v>0</v>
      </c>
      <c r="BN1247" s="362"/>
      <c r="BO1247" s="364"/>
      <c r="BP1247" s="366"/>
      <c r="BQ1247" s="366"/>
      <c r="BR1247" s="106"/>
      <c r="BS1247" s="106"/>
      <c r="BT1247" s="106"/>
      <c r="BU1247" s="106"/>
      <c r="BV1247" s="106"/>
      <c r="BW1247" s="106"/>
      <c r="BX1247" s="106"/>
      <c r="BY1247" s="106"/>
      <c r="BZ1247" s="106"/>
      <c r="CA1247" s="106"/>
      <c r="CB1247" s="106"/>
      <c r="CC1247" s="106"/>
      <c r="CD1247" s="106"/>
      <c r="CE1247" s="106"/>
      <c r="CF1247" s="106"/>
      <c r="CG1247" s="106"/>
    </row>
    <row r="1248" spans="1:85" s="245" customFormat="1" ht="29" x14ac:dyDescent="0.35">
      <c r="A1248" s="243"/>
      <c r="B1248" s="128"/>
      <c r="C1248" s="80"/>
      <c r="D1248" s="80"/>
      <c r="E1248" s="80"/>
      <c r="F1248" s="80"/>
      <c r="G1248" s="80"/>
      <c r="H1248" s="80"/>
      <c r="I1248" s="80"/>
      <c r="J1248" s="80"/>
      <c r="K1248" s="80"/>
      <c r="L1248" s="80"/>
      <c r="M1248" s="64"/>
      <c r="N1248" s="7"/>
      <c r="O1248" s="192"/>
      <c r="P1248" s="106"/>
      <c r="Q1248" s="63" t="s">
        <v>144</v>
      </c>
      <c r="R1248" s="68">
        <f>FLOOR(IF(OR(R1243=0,R1243=1),IF(R1241&gt;=R1247,R1247,R1241)+0.00000001,IF(R1245&gt;=R1244,R1244,R1245))+0.00000001,1)</f>
        <v>0</v>
      </c>
      <c r="S1248" s="68">
        <f t="shared" ref="S1248" si="23621">FLOOR(IF(OR(S1243=0,S1243=1),IF(S1247&gt;S1244,S1244,IF(S1241&gt;=S1247,S1247,S1241)+0.00000001),IF(S1245&gt;=S1244,S1244-R1246,S1245-R1246)+0.00000001),1)</f>
        <v>0</v>
      </c>
      <c r="T1248" s="68">
        <f t="shared" ref="T1248" si="23622">FLOOR(IF(OR(T1243=0,T1243=1),IF(T1247&gt;T1244,T1244,IF(T1241&gt;=T1247,T1247,T1241)+0.00000001),IF(T1245&gt;=T1244,T1244-S1246,T1245-S1246)+0.00000001),1)</f>
        <v>0</v>
      </c>
      <c r="U1248" s="68">
        <f t="shared" ref="U1248" si="23623">FLOOR(IF(OR(U1243=0,U1243=1),IF(U1247&gt;U1244,U1244,IF(U1241&gt;=U1247,U1247,U1241)+0.00000001),IF(U1245&gt;=U1244,U1244-T1246,U1245-T1246)+0.00000001),1)</f>
        <v>0</v>
      </c>
      <c r="V1248" s="68">
        <f t="shared" ref="V1248" si="23624">FLOOR(IF(OR(V1243=0,V1243=1),IF(V1247&gt;V1244,V1244,IF(V1241&gt;=V1247,V1247,V1241)+0.00000001),IF(V1245&gt;=V1244,V1244-U1246,V1245-U1246)+0.00000001),1)</f>
        <v>0</v>
      </c>
      <c r="W1248" s="68">
        <f t="shared" ref="W1248" si="23625">FLOOR(IF(OR(W1243=0,W1243=1),IF(W1247&gt;W1244,W1244,IF(W1241&gt;=W1247,W1247,W1241)+0.00000001),IF(W1245&gt;=W1244,W1244-V1246,W1245-V1246)+0.00000001),1)</f>
        <v>0</v>
      </c>
      <c r="X1248" s="68">
        <f t="shared" ref="X1248" si="23626">FLOOR(IF(OR(X1243=0,X1243=1),IF(X1247&gt;X1244,X1244,IF(X1241&gt;=X1247,X1247,X1241)+0.00000001),IF(X1245&gt;=X1244,X1244-W1246,X1245-W1246)+0.00000001),1)</f>
        <v>0</v>
      </c>
      <c r="Y1248" s="68">
        <f t="shared" ref="Y1248" si="23627">FLOOR(IF(OR(Y1243=0,Y1243=1),IF(Y1247&gt;Y1244,Y1244,IF(Y1241&gt;=Y1247,Y1247,Y1241)+0.00000001),IF(Y1245&gt;=Y1244,Y1244-X1246,Y1245-X1246)+0.00000001),1)</f>
        <v>0</v>
      </c>
      <c r="Z1248" s="68">
        <f t="shared" ref="Z1248" si="23628">FLOOR(IF(OR(Z1243=0,Z1243=1),IF(Z1247&gt;Z1244,Z1244,IF(Z1241&gt;=Z1247,Z1247,Z1241)+0.00000001),IF(Z1245&gt;=Z1244,Z1244-Y1246,Z1245-Y1246)+0.00000001),1)</f>
        <v>0</v>
      </c>
      <c r="AA1248" s="68">
        <f t="shared" ref="AA1248" si="23629">FLOOR(IF(OR(AA1243=0,AA1243=1),IF(AA1247&gt;AA1244,AA1244,IF(AA1241&gt;=AA1247,AA1247,AA1241)+0.00000001),IF(AA1245&gt;=AA1244,AA1244-Z1246,AA1245-Z1246)+0.00000001),1)</f>
        <v>0</v>
      </c>
      <c r="AB1248" s="68">
        <f t="shared" ref="AB1248" si="23630">FLOOR(IF(OR(AB1243=0,AB1243=1),IF(AB1247&gt;AB1244,AB1244,IF(AB1241&gt;=AB1247,AB1247,AB1241)+0.00000001),IF(AB1245&gt;=AB1244,AB1244-AA1246,AB1245-AA1246)+0.00000001),1)</f>
        <v>0</v>
      </c>
      <c r="AC1248" s="68">
        <f t="shared" ref="AC1248" si="23631">FLOOR(IF(OR(AC1243=0,AC1243=1),IF(AC1247&gt;AC1244,AC1244,IF(AC1241&gt;=AC1247,AC1247,AC1241)+0.00000001),IF(AC1245&gt;=AC1244,AC1244-AB1246,AC1245-AB1246)+0.00000001),1)</f>
        <v>0</v>
      </c>
      <c r="AD1248" s="68">
        <f t="shared" ref="AD1248" si="23632">FLOOR(IF(OR(AD1243=0,AD1243=1),IF(AD1247&gt;AD1244,AD1244,IF(AD1241&gt;=AD1247,AD1247,AD1241)+0.00000001),IF(AD1245&gt;=AD1244,AD1244-AC1246,AD1245-AC1246)+0.00000001),1)</f>
        <v>0</v>
      </c>
      <c r="AE1248" s="68">
        <f t="shared" ref="AE1248" si="23633">FLOOR(IF(OR(AE1243=0,AE1243=1),IF(AE1247&gt;AE1244,AE1244,IF(AE1241&gt;=AE1247,AE1247,AE1241)+0.00000001),IF(AE1245&gt;=AE1244,AE1244-AD1246,AE1245-AD1246)+0.00000001),1)</f>
        <v>0</v>
      </c>
      <c r="AF1248" s="68">
        <f t="shared" ref="AF1248" si="23634">FLOOR(IF(OR(AF1243=0,AF1243=1),IF(AF1247&gt;AF1244,AF1244,IF(AF1241&gt;=AF1247,AF1247,AF1241)+0.00000001),IF(AF1245&gt;=AF1244,AF1244-AE1246,AF1245-AE1246)+0.00000001),1)</f>
        <v>0</v>
      </c>
      <c r="AG1248" s="68">
        <f t="shared" ref="AG1248" si="23635">FLOOR(IF(OR(AG1243=0,AG1243=1),IF(AG1247&gt;AG1244,AG1244,IF(AG1241&gt;=AG1247,AG1247,AG1241)+0.00000001),IF(AG1245&gt;=AG1244,AG1244-AF1246,AG1245-AF1246)+0.00000001),1)</f>
        <v>0</v>
      </c>
      <c r="AH1248" s="68">
        <f t="shared" ref="AH1248" si="23636">FLOOR(IF(OR(AH1243=0,AH1243=1),IF(AH1247&gt;AH1244,AH1244,IF(AH1241&gt;=AH1247,AH1247,AH1241)+0.00000001),IF(AH1245&gt;=AH1244,AH1244-AG1246,AH1245-AG1246)+0.00000001),1)</f>
        <v>0</v>
      </c>
      <c r="AI1248" s="68">
        <f t="shared" ref="AI1248" si="23637">FLOOR(IF(OR(AI1243=0,AI1243=1),IF(AI1247&gt;AI1244,AI1244,IF(AI1241&gt;=AI1247,AI1247,AI1241)+0.00000001),IF(AI1245&gt;=AI1244,AI1244-AH1246,AI1245-AH1246)+0.00000001),1)</f>
        <v>0</v>
      </c>
      <c r="AJ1248" s="68">
        <f t="shared" ref="AJ1248" si="23638">FLOOR(IF(OR(AJ1243=0,AJ1243=1),IF(AJ1247&gt;AJ1244,AJ1244,IF(AJ1241&gt;=AJ1247,AJ1247,AJ1241)+0.00000001),IF(AJ1245&gt;=AJ1244,AJ1244-AI1246,AJ1245-AI1246)+0.00000001),1)</f>
        <v>0</v>
      </c>
      <c r="AK1248" s="68">
        <f t="shared" ref="AK1248" si="23639">FLOOR(IF(OR(AK1243=0,AK1243=1),IF(AK1247&gt;AK1244,AK1244,IF(AK1241&gt;=AK1247,AK1247,AK1241)+0.00000001),IF(AK1245&gt;=AK1244,AK1244-AJ1246,AK1245-AJ1246)+0.00000001),1)</f>
        <v>0</v>
      </c>
      <c r="AL1248" s="68">
        <f t="shared" ref="AL1248" si="23640">FLOOR(IF(OR(AL1243=0,AL1243=1),IF(AL1247&gt;AL1244,AL1244,IF(AL1241&gt;=AL1247,AL1247,AL1241)+0.00000001),IF(AL1245&gt;=AL1244,AL1244-AK1246,AL1245-AK1246)+0.00000001),1)</f>
        <v>0</v>
      </c>
      <c r="AM1248" s="68">
        <f t="shared" ref="AM1248" si="23641">FLOOR(IF(OR(AM1243=0,AM1243=1),IF(AM1247&gt;AM1244,AM1244,IF(AM1241&gt;=AM1247,AM1247,AM1241)+0.00000001),IF(AM1245&gt;=AM1244,AM1244-AL1246,AM1245-AL1246)+0.00000001),1)</f>
        <v>0</v>
      </c>
      <c r="AN1248" s="68">
        <f t="shared" ref="AN1248" si="23642">FLOOR(IF(OR(AN1243=0,AN1243=1),IF(AN1247&gt;AN1244,AN1244,IF(AN1241&gt;=AN1247,AN1247,AN1241)+0.00000001),IF(AN1245&gt;=AN1244,AN1244-AM1246,AN1245-AM1246)+0.00000001),1)</f>
        <v>0</v>
      </c>
      <c r="AO1248" s="68">
        <f t="shared" ref="AO1248" si="23643">FLOOR(IF(OR(AO1243=0,AO1243=1),IF(AO1247&gt;AO1244,AO1244,IF(AO1241&gt;=AO1247,AO1247,AO1241)+0.00000001),IF(AO1245&gt;=AO1244,AO1244-AN1246,AO1245-AN1246)+0.00000001),1)</f>
        <v>0</v>
      </c>
      <c r="AP1248" s="68">
        <f t="shared" ref="AP1248" si="23644">FLOOR(IF(OR(AP1243=0,AP1243=1),IF(AP1247&gt;AP1244,AP1244,IF(AP1241&gt;=AP1247,AP1247,AP1241)+0.00000001),IF(AP1245&gt;=AP1244,AP1244-AO1246,AP1245-AO1246)+0.00000001),1)</f>
        <v>0</v>
      </c>
      <c r="AQ1248" s="68">
        <f t="shared" ref="AQ1248" si="23645">FLOOR(IF(OR(AQ1243=0,AQ1243=1),IF(AQ1247&gt;AQ1244,AQ1244,IF(AQ1241&gt;=AQ1247,AQ1247,AQ1241)+0.00000001),IF(AQ1245&gt;=AQ1244,AQ1244-AP1246,AQ1245-AP1246)+0.00000001),1)</f>
        <v>0</v>
      </c>
      <c r="AR1248" s="68">
        <f t="shared" ref="AR1248" si="23646">FLOOR(IF(OR(AR1243=0,AR1243=1),IF(AR1247&gt;AR1244,AR1244,IF(AR1241&gt;=AR1247,AR1247,AR1241)+0.00000001),IF(AR1245&gt;=AR1244,AR1244-AQ1246,AR1245-AQ1246)+0.00000001),1)</f>
        <v>0</v>
      </c>
      <c r="AS1248" s="68">
        <f t="shared" ref="AS1248" si="23647">FLOOR(IF(OR(AS1243=0,AS1243=1),IF(AS1247&gt;AS1244,AS1244,IF(AS1241&gt;=AS1247,AS1247,AS1241)+0.00000001),IF(AS1245&gt;=AS1244,AS1244-AR1246,AS1245-AR1246)+0.00000001),1)</f>
        <v>0</v>
      </c>
      <c r="AT1248" s="68">
        <f t="shared" ref="AT1248" si="23648">FLOOR(IF(OR(AT1243=0,AT1243=1),IF(AT1247&gt;AT1244,AT1244,IF(AT1241&gt;=AT1247,AT1247,AT1241)+0.00000001),IF(AT1245&gt;=AT1244,AT1244-AS1246,AT1245-AS1246)+0.00000001),1)</f>
        <v>0</v>
      </c>
      <c r="AU1248" s="68">
        <f t="shared" ref="AU1248" si="23649">FLOOR(IF(OR(AU1243=0,AU1243=1),IF(AU1247&gt;AU1244,AU1244,IF(AU1241&gt;=AU1247,AU1247,AU1241)+0.00000001),IF(AU1245&gt;=AU1244,AU1244-AT1246,AU1245-AT1246)+0.00000001),1)</f>
        <v>0</v>
      </c>
      <c r="AV1248" s="68">
        <f t="shared" ref="AV1248" si="23650">FLOOR(IF(OR(AV1243=0,AV1243=1),IF(AV1247&gt;AV1244,AV1244,IF(AV1241&gt;=AV1247,AV1247,AV1241)+0.00000001),IF(AV1245&gt;=AV1244,AV1244-AU1246,AV1245-AU1246)+0.00000001),1)</f>
        <v>0</v>
      </c>
      <c r="AW1248" s="68">
        <f t="shared" ref="AW1248" si="23651">FLOOR(IF(OR(AW1243=0,AW1243=1),IF(AW1247&gt;AW1244,AW1244,IF(AW1241&gt;=AW1247,AW1247,AW1241)+0.00000001),IF(AW1245&gt;=AW1244,AW1244-AV1246,AW1245-AV1246)+0.00000001),1)</f>
        <v>0</v>
      </c>
      <c r="AX1248" s="68">
        <f t="shared" ref="AX1248" si="23652">FLOOR(IF(OR(AX1243=0,AX1243=1),IF(AX1247&gt;AX1244,AX1244,IF(AX1241&gt;=AX1247,AX1247,AX1241)+0.00000001),IF(AX1245&gt;=AX1244,AX1244-AW1246,AX1245-AW1246)+0.00000001),1)</f>
        <v>0</v>
      </c>
      <c r="AY1248" s="68">
        <f t="shared" ref="AY1248" si="23653">FLOOR(IF(OR(AY1243=0,AY1243=1),IF(AY1247&gt;AY1244,AY1244,IF(AY1241&gt;=AY1247,AY1247,AY1241)+0.00000001),IF(AY1245&gt;=AY1244,AY1244-AX1246,AY1245-AX1246)+0.00000001),1)</f>
        <v>0</v>
      </c>
      <c r="AZ1248" s="68">
        <f t="shared" ref="AZ1248" si="23654">FLOOR(IF(OR(AZ1243=0,AZ1243=1),IF(AZ1247&gt;AZ1244,AZ1244,IF(AZ1241&gt;=AZ1247,AZ1247,AZ1241)+0.00000001),IF(AZ1245&gt;=AZ1244,AZ1244-AY1246,AZ1245-AY1246)+0.00000001),1)</f>
        <v>0</v>
      </c>
      <c r="BA1248" s="68">
        <f t="shared" ref="BA1248" si="23655">FLOOR(IF(OR(BA1243=0,BA1243=1),IF(BA1247&gt;BA1244,BA1244,IF(BA1241&gt;=BA1247,BA1247,BA1241)+0.00000001),IF(BA1245&gt;=BA1244,BA1244-AZ1246,BA1245-AZ1246)+0.00000001),1)</f>
        <v>0</v>
      </c>
      <c r="BB1248" s="68">
        <f t="shared" ref="BB1248" si="23656">FLOOR(IF(OR(BB1243=0,BB1243=1),IF(BB1247&gt;BB1244,BB1244,IF(BB1241&gt;=BB1247,BB1247,BB1241)+0.00000001),IF(BB1245&gt;=BB1244,BB1244-BA1246,BB1245-BA1246)+0.00000001),1)</f>
        <v>0</v>
      </c>
      <c r="BC1248" s="68">
        <f t="shared" ref="BC1248" si="23657">FLOOR(IF(OR(BC1243=0,BC1243=1),IF(BC1247&gt;BC1244,BC1244,IF(BC1241&gt;=BC1247,BC1247,BC1241)+0.00000001),IF(BC1245&gt;=BC1244,BC1244-BB1246,BC1245-BB1246)+0.00000001),1)</f>
        <v>0</v>
      </c>
      <c r="BD1248" s="68">
        <f t="shared" ref="BD1248" si="23658">FLOOR(IF(OR(BD1243=0,BD1243=1),IF(BD1247&gt;BD1244,BD1244,IF(BD1241&gt;=BD1247,BD1247,BD1241)+0.00000001),IF(BD1245&gt;=BD1244,BD1244-BC1246,BD1245-BC1246)+0.00000001),1)</f>
        <v>0</v>
      </c>
      <c r="BE1248" s="68">
        <f t="shared" ref="BE1248" si="23659">FLOOR(IF(OR(BE1243=0,BE1243=1),IF(BE1247&gt;BE1244,BE1244,IF(BE1241&gt;=BE1247,BE1247,BE1241)+0.00000001),IF(BE1245&gt;=BE1244,BE1244-BD1246,BE1245-BD1246)+0.00000001),1)</f>
        <v>0</v>
      </c>
      <c r="BF1248" s="68">
        <f t="shared" ref="BF1248" si="23660">FLOOR(IF(OR(BF1243=0,BF1243=1),IF(BF1247&gt;BF1244,BF1244,IF(BF1241&gt;=BF1247,BF1247,BF1241)+0.00000001),IF(BF1245&gt;=BF1244,BF1244-BE1246,BF1245-BE1246)+0.00000001),1)</f>
        <v>0</v>
      </c>
      <c r="BG1248" s="68">
        <f t="shared" ref="BG1248" si="23661">FLOOR(IF(OR(BG1243=0,BG1243=1),IF(BG1247&gt;BG1244,BG1244,IF(BG1241&gt;=BG1247,BG1247,BG1241)+0.00000001),IF(BG1245&gt;=BG1244,BG1244-BF1246,BG1245-BF1246)+0.00000001),1)</f>
        <v>0</v>
      </c>
      <c r="BH1248" s="68">
        <f t="shared" ref="BH1248" si="23662">FLOOR(IF(OR(BH1243=0,BH1243=1),IF(BH1247&gt;BH1244,BH1244,IF(BH1241&gt;=BH1247,BH1247,BH1241)+0.00000001),IF(BH1245&gt;=BH1244,BH1244-BG1246,BH1245-BG1246)+0.00000001),1)</f>
        <v>0</v>
      </c>
      <c r="BI1248" s="68">
        <f t="shared" ref="BI1248" si="23663">FLOOR(IF(OR(BI1243=0,BI1243=1),IF(BI1247&gt;BI1244,BI1244,IF(BI1241&gt;=BI1247,BI1247,BI1241)+0.00000001),IF(BI1245&gt;=BI1244,BI1244-BH1246,BI1245-BH1246)+0.00000001),1)</f>
        <v>0</v>
      </c>
      <c r="BJ1248" s="68">
        <f t="shared" ref="BJ1248" si="23664">FLOOR(IF(OR(BJ1243=0,BJ1243=1),IF(BJ1247&gt;BJ1244,BJ1244,IF(BJ1241&gt;=BJ1247,BJ1247,BJ1241)+0.00000001),IF(BJ1245&gt;=BJ1244,BJ1244-BI1246,BJ1245-BI1246)+0.00000001),1)</f>
        <v>0</v>
      </c>
      <c r="BK1248" s="68">
        <f t="shared" ref="BK1248" si="23665">FLOOR(IF(OR(BK1243=0,BK1243=1),IF(BK1247&gt;BK1244,BK1244,IF(BK1241&gt;=BK1247,BK1247,BK1241)+0.00000001),IF(BK1245&gt;=BK1244,BK1244-BJ1246,BK1245-BJ1246)+0.00000001),1)</f>
        <v>0</v>
      </c>
      <c r="BL1248" s="68">
        <f t="shared" ref="BL1248" si="23666">FLOOR(IF(OR(BL1243=0,BL1243=1),IF(BL1247&gt;BL1244,BL1244,IF(BL1241&gt;=BL1247,BL1247,BL1241)+0.00000001),IF(BL1245&gt;=BL1244,BL1244-BK1246,BL1245-BK1246)+0.00000001),1)</f>
        <v>0</v>
      </c>
      <c r="BM1248" s="68">
        <f t="shared" ref="BM1248" si="23667">FLOOR(IF(OR(BM1243=0,BM1243=1),IF(BM1247&gt;BM1244,BM1244,IF(BM1241&gt;=BM1247,BM1247,BM1241)+0.00000001),IF(BM1245&gt;=BM1244,BM1244-BL1246,BM1245-BL1246)+0.00000001),1)</f>
        <v>0</v>
      </c>
      <c r="BN1248" s="362"/>
      <c r="BO1248" s="364"/>
      <c r="BP1248" s="366"/>
      <c r="BQ1248" s="366"/>
      <c r="BR1248" s="106"/>
      <c r="BS1248" s="106"/>
      <c r="BT1248" s="106"/>
      <c r="BU1248" s="106"/>
      <c r="BV1248" s="106"/>
      <c r="BW1248" s="106"/>
      <c r="BX1248" s="106"/>
      <c r="BY1248" s="106"/>
      <c r="BZ1248" s="106"/>
      <c r="CA1248" s="106"/>
      <c r="CB1248" s="106"/>
      <c r="CC1248" s="106"/>
      <c r="CD1248" s="106"/>
      <c r="CE1248" s="106"/>
      <c r="CF1248" s="106"/>
      <c r="CG1248" s="106"/>
    </row>
    <row r="1249" spans="1:85" s="245" customFormat="1" ht="25.4" customHeight="1" thickBot="1" x14ac:dyDescent="0.4">
      <c r="A1249" s="243"/>
      <c r="B1249" s="129"/>
      <c r="C1249" s="69"/>
      <c r="D1249" s="69"/>
      <c r="E1249" s="69"/>
      <c r="F1249" s="69"/>
      <c r="G1249" s="69"/>
      <c r="H1249" s="69"/>
      <c r="I1249" s="69"/>
      <c r="J1249" s="69"/>
      <c r="K1249" s="69"/>
      <c r="L1249" s="69"/>
      <c r="M1249" s="70"/>
      <c r="N1249" s="7"/>
      <c r="O1249" s="193"/>
      <c r="P1249" s="106"/>
      <c r="Q1249" s="216" t="s">
        <v>145</v>
      </c>
      <c r="R1249" s="72">
        <f>IF($J1240="Ano",R1248*'Podpůrná data'!$B$5,R1248*'Podpůrná data'!$B$3)</f>
        <v>0</v>
      </c>
      <c r="S1249" s="72">
        <f>IF($J1240="Ano",S1248*'Podpůrná data'!$B$5,S1248*'Podpůrná data'!$B$3)</f>
        <v>0</v>
      </c>
      <c r="T1249" s="72">
        <f>IF($J1240="Ano",T1248*'Podpůrná data'!$B$5,T1248*'Podpůrná data'!$B$3)</f>
        <v>0</v>
      </c>
      <c r="U1249" s="72">
        <f>IF($J1240="Ano",U1248*'Podpůrná data'!$B$5,U1248*'Podpůrná data'!$B$3)</f>
        <v>0</v>
      </c>
      <c r="V1249" s="72">
        <f>IF($J1240="Ano",V1248*'Podpůrná data'!$B$5,V1248*'Podpůrná data'!$B$3)</f>
        <v>0</v>
      </c>
      <c r="W1249" s="72">
        <f>IF($J1240="Ano",W1248*'Podpůrná data'!$B$5,W1248*'Podpůrná data'!$B$3)</f>
        <v>0</v>
      </c>
      <c r="X1249" s="72">
        <f>IF($J1240="Ano",X1248*'Podpůrná data'!$B$5,X1248*'Podpůrná data'!$B$3)</f>
        <v>0</v>
      </c>
      <c r="Y1249" s="72">
        <f>IF($J1240="Ano",Y1248*'Podpůrná data'!$B$5,Y1248*'Podpůrná data'!$B$3)</f>
        <v>0</v>
      </c>
      <c r="Z1249" s="72">
        <f>IF($J1240="Ano",Z1248*'Podpůrná data'!$B$5,Z1248*'Podpůrná data'!$B$3)</f>
        <v>0</v>
      </c>
      <c r="AA1249" s="72">
        <f>IF($J1240="Ano",AA1248*'Podpůrná data'!$B$5,AA1248*'Podpůrná data'!$B$3)</f>
        <v>0</v>
      </c>
      <c r="AB1249" s="72">
        <f>IF($J1240="Ano",AB1248*'Podpůrná data'!$B$5,AB1248*'Podpůrná data'!$B$3)</f>
        <v>0</v>
      </c>
      <c r="AC1249" s="72">
        <f>IF($J1240="Ano",AC1248*'Podpůrná data'!$B$5,AC1248*'Podpůrná data'!$B$3)</f>
        <v>0</v>
      </c>
      <c r="AD1249" s="72">
        <f>IF($J1240="Ano",AD1248*'Podpůrná data'!$B$5,AD1248*'Podpůrná data'!$B$3)</f>
        <v>0</v>
      </c>
      <c r="AE1249" s="72">
        <f>IF($J1240="Ano",AE1248*'Podpůrná data'!$B$5,AE1248*'Podpůrná data'!$B$3)</f>
        <v>0</v>
      </c>
      <c r="AF1249" s="72">
        <f>IF($J1240="Ano",AF1248*'Podpůrná data'!$B$5,AF1248*'Podpůrná data'!$B$3)</f>
        <v>0</v>
      </c>
      <c r="AG1249" s="72">
        <f>IF($J1240="Ano",AG1248*'Podpůrná data'!$B$5,AG1248*'Podpůrná data'!$B$3)</f>
        <v>0</v>
      </c>
      <c r="AH1249" s="72">
        <f>IF($J1240="Ano",AH1248*'Podpůrná data'!$B$5,AH1248*'Podpůrná data'!$B$3)</f>
        <v>0</v>
      </c>
      <c r="AI1249" s="72">
        <f>IF($J1240="Ano",AI1248*'Podpůrná data'!$B$5,AI1248*'Podpůrná data'!$B$3)</f>
        <v>0</v>
      </c>
      <c r="AJ1249" s="72">
        <f>IF($J1240="Ano",AJ1248*'Podpůrná data'!$B$5,AJ1248*'Podpůrná data'!$B$3)</f>
        <v>0</v>
      </c>
      <c r="AK1249" s="72">
        <f>IF($J1240="Ano",AK1248*'Podpůrná data'!$B$5,AK1248*'Podpůrná data'!$B$3)</f>
        <v>0</v>
      </c>
      <c r="AL1249" s="72">
        <f>IF($J1240="Ano",AL1248*'Podpůrná data'!$B$5,AL1248*'Podpůrná data'!$B$3)</f>
        <v>0</v>
      </c>
      <c r="AM1249" s="72">
        <f>IF($J1240="Ano",AM1248*'Podpůrná data'!$B$5,AM1248*'Podpůrná data'!$B$3)</f>
        <v>0</v>
      </c>
      <c r="AN1249" s="72">
        <f>IF($J1240="Ano",AN1248*'Podpůrná data'!$B$5,AN1248*'Podpůrná data'!$B$3)</f>
        <v>0</v>
      </c>
      <c r="AO1249" s="72">
        <f>IF($J1240="Ano",AO1248*'Podpůrná data'!$B$5,AO1248*'Podpůrná data'!$B$3)</f>
        <v>0</v>
      </c>
      <c r="AP1249" s="72">
        <f>IF($J1240="Ano",AP1248*'Podpůrná data'!$B$5,AP1248*'Podpůrná data'!$B$3)</f>
        <v>0</v>
      </c>
      <c r="AQ1249" s="72">
        <f>IF($J1240="Ano",AQ1248*'Podpůrná data'!$B$5,AQ1248*'Podpůrná data'!$B$3)</f>
        <v>0</v>
      </c>
      <c r="AR1249" s="72">
        <f>IF($J1240="Ano",AR1248*'Podpůrná data'!$B$5,AR1248*'Podpůrná data'!$B$3)</f>
        <v>0</v>
      </c>
      <c r="AS1249" s="72">
        <f>IF($J1240="Ano",AS1248*'Podpůrná data'!$B$5,AS1248*'Podpůrná data'!$B$3)</f>
        <v>0</v>
      </c>
      <c r="AT1249" s="72">
        <f>IF($J1240="Ano",AT1248*'Podpůrná data'!$B$5,AT1248*'Podpůrná data'!$B$3)</f>
        <v>0</v>
      </c>
      <c r="AU1249" s="72">
        <f>IF($J1240="Ano",AU1248*'Podpůrná data'!$B$5,AU1248*'Podpůrná data'!$B$3)</f>
        <v>0</v>
      </c>
      <c r="AV1249" s="72">
        <f>IF($J1240="Ano",AV1248*'Podpůrná data'!$B$5,AV1248*'Podpůrná data'!$B$3)</f>
        <v>0</v>
      </c>
      <c r="AW1249" s="72">
        <f>IF($J1240="Ano",AW1248*'Podpůrná data'!$B$5,AW1248*'Podpůrná data'!$B$3)</f>
        <v>0</v>
      </c>
      <c r="AX1249" s="72">
        <f>IF($J1240="Ano",AX1248*'Podpůrná data'!$B$5,AX1248*'Podpůrná data'!$B$3)</f>
        <v>0</v>
      </c>
      <c r="AY1249" s="72">
        <f>IF($J1240="Ano",AY1248*'Podpůrná data'!$B$5,AY1248*'Podpůrná data'!$B$3)</f>
        <v>0</v>
      </c>
      <c r="AZ1249" s="72">
        <f>IF($J1240="Ano",AZ1248*'Podpůrná data'!$B$5,AZ1248*'Podpůrná data'!$B$3)</f>
        <v>0</v>
      </c>
      <c r="BA1249" s="72">
        <f>IF($J1240="Ano",BA1248*'Podpůrná data'!$B$5,BA1248*'Podpůrná data'!$B$3)</f>
        <v>0</v>
      </c>
      <c r="BB1249" s="72">
        <f>IF($J1240="Ano",BB1248*'Podpůrná data'!$B$5,BB1248*'Podpůrná data'!$B$3)</f>
        <v>0</v>
      </c>
      <c r="BC1249" s="72">
        <f>IF($J1240="Ano",BC1248*'Podpůrná data'!$B$5,BC1248*'Podpůrná data'!$B$3)</f>
        <v>0</v>
      </c>
      <c r="BD1249" s="72">
        <f>IF($J1240="Ano",BD1248*'Podpůrná data'!$B$5,BD1248*'Podpůrná data'!$B$3)</f>
        <v>0</v>
      </c>
      <c r="BE1249" s="72">
        <f>IF($J1240="Ano",BE1248*'Podpůrná data'!$B$5,BE1248*'Podpůrná data'!$B$3)</f>
        <v>0</v>
      </c>
      <c r="BF1249" s="72">
        <f>IF($J1240="Ano",BF1248*'Podpůrná data'!$B$5,BF1248*'Podpůrná data'!$B$3)</f>
        <v>0</v>
      </c>
      <c r="BG1249" s="72">
        <f>IF($J1240="Ano",BG1248*'Podpůrná data'!$B$5,BG1248*'Podpůrná data'!$B$3)</f>
        <v>0</v>
      </c>
      <c r="BH1249" s="72">
        <f>IF($J1240="Ano",BH1248*'Podpůrná data'!$B$5,BH1248*'Podpůrná data'!$B$3)</f>
        <v>0</v>
      </c>
      <c r="BI1249" s="72">
        <f>IF($J1240="Ano",BI1248*'Podpůrná data'!$B$5,BI1248*'Podpůrná data'!$B$3)</f>
        <v>0</v>
      </c>
      <c r="BJ1249" s="72">
        <f>IF($J1240="Ano",BJ1248*'Podpůrná data'!$B$5,BJ1248*'Podpůrná data'!$B$3)</f>
        <v>0</v>
      </c>
      <c r="BK1249" s="72">
        <f>IF($J1240="Ano",BK1248*'Podpůrná data'!$B$5,BK1248*'Podpůrná data'!$B$3)</f>
        <v>0</v>
      </c>
      <c r="BL1249" s="72">
        <f>IF($J1240="Ano",BL1248*'Podpůrná data'!$B$5,BL1248*'Podpůrná data'!$B$3)</f>
        <v>0</v>
      </c>
      <c r="BM1249" s="72">
        <f>IF($J1240="Ano",BM1248*'Podpůrná data'!$B$5,BM1248*'Podpůrná data'!$B$3)</f>
        <v>0</v>
      </c>
      <c r="BN1249" s="363"/>
      <c r="BO1249" s="365"/>
      <c r="BP1249" s="367"/>
      <c r="BQ1249" s="367"/>
      <c r="BR1249" s="106"/>
      <c r="BS1249" s="178">
        <f>SUMIFS($R1249:$BM1249,$R1239:$BM1239,"1. ZoR")</f>
        <v>0</v>
      </c>
      <c r="BT1249" s="178">
        <f>SUMIFS($R1249:$BM1249,$R1239:$BM1239,"2. ZoR")</f>
        <v>0</v>
      </c>
      <c r="BU1249" s="178">
        <f>SUMIFS($R1249:$BM1249,$R1239:$BM1239,"3. ZoR")</f>
        <v>0</v>
      </c>
      <c r="BV1249" s="178">
        <f>SUMIFS($R1249:$BM1249,$R1239:$BM1239,"4. ZoR")</f>
        <v>0</v>
      </c>
      <c r="BW1249" s="178">
        <f>SUMIFS($R1249:$BM1249,$R1239:$BM1239,"5. ZoR")</f>
        <v>0</v>
      </c>
      <c r="BX1249" s="178">
        <f>SUMIFS($R1249:$BM1249,$R1239:$BM1239,"6. ZoR")</f>
        <v>0</v>
      </c>
      <c r="BY1249" s="178">
        <f>SUMIFS($R1249:$BM1249,$R1239:$BM1239,"7. ZoR")</f>
        <v>0</v>
      </c>
      <c r="BZ1249" s="178">
        <f>SUMIFS($R1249:$BM1249,$R1239:$BM1239,"8. ZoR")</f>
        <v>0</v>
      </c>
      <c r="CA1249" s="178">
        <f>SUMIFS($R1249:$BM1249,$R1239:$BM1239,"9. ZoR")</f>
        <v>0</v>
      </c>
      <c r="CB1249" s="178">
        <f>SUMIFS($R1249:$BM1249,$R1239:$BM1239,"10. ZoR")</f>
        <v>0</v>
      </c>
      <c r="CC1249" s="178">
        <f>SUMIFS($R1249:$BM1249,$R1239:$BM1239,"11. ZoR")</f>
        <v>0</v>
      </c>
      <c r="CD1249" s="178">
        <f>SUMIFS($R1249:$BM1249,$R1239:$BM1239,"12. ZoR")</f>
        <v>0</v>
      </c>
      <c r="CE1249" s="178">
        <f>SUMIFS($R1249:$BM1249,$R1239:$BM1239,"13. ZoR")</f>
        <v>0</v>
      </c>
      <c r="CF1249" s="178">
        <f>SUMIFS($R1249:$BM1249,$R1239:$BM1239,"14. ZoR")</f>
        <v>0</v>
      </c>
      <c r="CG1249" s="178">
        <f>SUMIFS($R1249:$BM1249,$R1239:$BM1239,"15. ZoR")</f>
        <v>0</v>
      </c>
    </row>
    <row r="1250" spans="1:85" ht="15" hidden="1" thickBot="1" x14ac:dyDescent="0.4">
      <c r="B1250" s="105"/>
      <c r="C1250" s="130"/>
      <c r="D1250" s="130"/>
      <c r="E1250" s="130"/>
      <c r="F1250" s="130"/>
      <c r="G1250" s="130"/>
      <c r="H1250" s="105"/>
      <c r="I1250" s="105"/>
      <c r="J1250" s="105"/>
      <c r="K1250" s="105"/>
      <c r="L1250" s="105"/>
      <c r="M1250" s="105"/>
      <c r="N1250" s="7"/>
      <c r="O1250" s="105"/>
      <c r="P1250" s="105"/>
      <c r="Q1250" s="105"/>
      <c r="R1250" s="105"/>
      <c r="S1250" s="105"/>
      <c r="T1250" s="7"/>
      <c r="U1250" s="105"/>
      <c r="V1250" s="105"/>
      <c r="W1250" s="105"/>
      <c r="X1250" s="105"/>
      <c r="Y1250" s="105"/>
      <c r="Z1250" s="105"/>
      <c r="AA1250" s="105"/>
      <c r="AB1250" s="105"/>
      <c r="AC1250" s="105"/>
      <c r="AD1250" s="105"/>
      <c r="AE1250" s="105"/>
      <c r="AF1250" s="105"/>
      <c r="AG1250" s="105"/>
      <c r="AH1250" s="105"/>
      <c r="AI1250" s="105"/>
      <c r="AJ1250" s="105"/>
      <c r="AK1250" s="105"/>
      <c r="AL1250" s="105"/>
      <c r="AM1250" s="105"/>
      <c r="AN1250" s="105"/>
      <c r="AO1250" s="105"/>
      <c r="AP1250" s="105"/>
      <c r="AQ1250" s="105"/>
      <c r="AR1250" s="105"/>
      <c r="AS1250" s="105"/>
      <c r="AT1250" s="105"/>
      <c r="AU1250" s="105"/>
      <c r="AV1250" s="105"/>
      <c r="AW1250" s="105"/>
      <c r="AX1250" s="105"/>
      <c r="AY1250" s="105"/>
      <c r="AZ1250" s="105"/>
      <c r="BA1250" s="105"/>
      <c r="BB1250" s="105"/>
      <c r="BC1250" s="105"/>
      <c r="BD1250" s="105"/>
      <c r="BE1250" s="105"/>
      <c r="BF1250" s="105"/>
      <c r="BG1250" s="105"/>
      <c r="BH1250" s="105"/>
      <c r="BI1250" s="105"/>
      <c r="BJ1250" s="105"/>
      <c r="BK1250" s="105"/>
      <c r="BL1250" s="105"/>
      <c r="BM1250" s="105"/>
      <c r="BN1250" s="105"/>
      <c r="BO1250" s="105"/>
      <c r="BP1250" s="105"/>
      <c r="BQ1250" s="105"/>
      <c r="BR1250" s="105"/>
      <c r="BS1250" s="105"/>
      <c r="BT1250" s="105"/>
      <c r="BU1250" s="105"/>
      <c r="BV1250" s="105"/>
      <c r="BW1250" s="105"/>
      <c r="BX1250" s="105"/>
      <c r="BY1250" s="105"/>
      <c r="BZ1250" s="105"/>
      <c r="CA1250" s="105"/>
      <c r="CB1250" s="105"/>
      <c r="CC1250" s="105"/>
      <c r="CD1250" s="105"/>
      <c r="CE1250" s="105"/>
      <c r="CF1250" s="105"/>
      <c r="CG1250" s="105"/>
    </row>
    <row r="1251" spans="1:85" s="245" customFormat="1" ht="69.650000000000006" customHeight="1" thickBot="1" x14ac:dyDescent="0.4">
      <c r="A1251" s="249"/>
      <c r="B1251" s="120"/>
      <c r="C1251" s="360" t="s">
        <v>2</v>
      </c>
      <c r="D1251" s="121"/>
      <c r="E1251" s="131" t="s">
        <v>206</v>
      </c>
      <c r="F1251" s="131" t="s">
        <v>444</v>
      </c>
      <c r="G1251" s="131" t="s">
        <v>208</v>
      </c>
      <c r="H1251" s="122" t="s">
        <v>94</v>
      </c>
      <c r="I1251" s="122" t="s">
        <v>95</v>
      </c>
      <c r="J1251" s="122" t="s">
        <v>96</v>
      </c>
      <c r="K1251" s="122" t="s">
        <v>216</v>
      </c>
      <c r="L1251" s="122" t="s">
        <v>218</v>
      </c>
      <c r="M1251" s="138" t="s">
        <v>1</v>
      </c>
      <c r="N1251" s="7"/>
      <c r="O1251" s="124">
        <v>208002</v>
      </c>
      <c r="P1251" s="106"/>
      <c r="Q1251" s="194" t="s">
        <v>128</v>
      </c>
      <c r="R1251" s="83" t="s">
        <v>4</v>
      </c>
      <c r="S1251" s="83" t="s">
        <v>5</v>
      </c>
      <c r="T1251" s="83" t="s">
        <v>6</v>
      </c>
      <c r="U1251" s="83" t="s">
        <v>7</v>
      </c>
      <c r="V1251" s="83" t="s">
        <v>8</v>
      </c>
      <c r="W1251" s="83" t="s">
        <v>9</v>
      </c>
      <c r="X1251" s="83" t="s">
        <v>10</v>
      </c>
      <c r="Y1251" s="83" t="s">
        <v>11</v>
      </c>
      <c r="Z1251" s="83" t="s">
        <v>12</v>
      </c>
      <c r="AA1251" s="83" t="s">
        <v>13</v>
      </c>
      <c r="AB1251" s="83" t="s">
        <v>14</v>
      </c>
      <c r="AC1251" s="83" t="s">
        <v>15</v>
      </c>
      <c r="AD1251" s="83" t="s">
        <v>16</v>
      </c>
      <c r="AE1251" s="83" t="s">
        <v>17</v>
      </c>
      <c r="AF1251" s="83" t="s">
        <v>18</v>
      </c>
      <c r="AG1251" s="83" t="s">
        <v>19</v>
      </c>
      <c r="AH1251" s="83" t="s">
        <v>20</v>
      </c>
      <c r="AI1251" s="83" t="s">
        <v>21</v>
      </c>
      <c r="AJ1251" s="83" t="s">
        <v>22</v>
      </c>
      <c r="AK1251" s="83" t="s">
        <v>23</v>
      </c>
      <c r="AL1251" s="83" t="s">
        <v>24</v>
      </c>
      <c r="AM1251" s="83" t="s">
        <v>25</v>
      </c>
      <c r="AN1251" s="83" t="s">
        <v>26</v>
      </c>
      <c r="AO1251" s="83" t="s">
        <v>27</v>
      </c>
      <c r="AP1251" s="83" t="s">
        <v>28</v>
      </c>
      <c r="AQ1251" s="83" t="s">
        <v>29</v>
      </c>
      <c r="AR1251" s="83" t="s">
        <v>30</v>
      </c>
      <c r="AS1251" s="83" t="s">
        <v>31</v>
      </c>
      <c r="AT1251" s="83" t="s">
        <v>32</v>
      </c>
      <c r="AU1251" s="83" t="s">
        <v>33</v>
      </c>
      <c r="AV1251" s="83" t="s">
        <v>34</v>
      </c>
      <c r="AW1251" s="83" t="s">
        <v>35</v>
      </c>
      <c r="AX1251" s="83" t="s">
        <v>36</v>
      </c>
      <c r="AY1251" s="83" t="s">
        <v>37</v>
      </c>
      <c r="AZ1251" s="83" t="s">
        <v>38</v>
      </c>
      <c r="BA1251" s="83" t="s">
        <v>39</v>
      </c>
      <c r="BB1251" s="83" t="s">
        <v>40</v>
      </c>
      <c r="BC1251" s="83" t="s">
        <v>41</v>
      </c>
      <c r="BD1251" s="83" t="s">
        <v>42</v>
      </c>
      <c r="BE1251" s="83" t="s">
        <v>43</v>
      </c>
      <c r="BF1251" s="83" t="s">
        <v>44</v>
      </c>
      <c r="BG1251" s="83" t="s">
        <v>45</v>
      </c>
      <c r="BH1251" s="83" t="s">
        <v>46</v>
      </c>
      <c r="BI1251" s="83" t="s">
        <v>47</v>
      </c>
      <c r="BJ1251" s="83" t="s">
        <v>48</v>
      </c>
      <c r="BK1251" s="83" t="s">
        <v>49</v>
      </c>
      <c r="BL1251" s="83" t="s">
        <v>50</v>
      </c>
      <c r="BM1251" s="83" t="s">
        <v>51</v>
      </c>
      <c r="BN1251" s="134" t="s">
        <v>163</v>
      </c>
      <c r="BO1251" s="135" t="s">
        <v>164</v>
      </c>
      <c r="BP1251" s="135" t="s">
        <v>146</v>
      </c>
      <c r="BQ1251" s="135" t="s">
        <v>214</v>
      </c>
      <c r="BR1251" s="106"/>
      <c r="BS1251" s="368" t="s">
        <v>238</v>
      </c>
      <c r="BT1251" s="369"/>
      <c r="BU1251" s="369"/>
      <c r="BV1251" s="369"/>
      <c r="BW1251" s="369"/>
      <c r="BX1251" s="369"/>
      <c r="BY1251" s="369"/>
      <c r="BZ1251" s="369"/>
      <c r="CA1251" s="369"/>
      <c r="CB1251" s="369"/>
      <c r="CC1251" s="369"/>
      <c r="CD1251" s="369"/>
      <c r="CE1251" s="369"/>
      <c r="CF1251" s="369"/>
      <c r="CG1251" s="369"/>
    </row>
    <row r="1252" spans="1:85" s="245" customFormat="1" ht="21" hidden="1" customHeight="1" x14ac:dyDescent="0.35">
      <c r="A1252" s="250"/>
      <c r="B1252" s="113"/>
      <c r="C1252" s="361"/>
      <c r="D1252" s="125"/>
      <c r="E1252" s="125"/>
      <c r="F1252" s="125"/>
      <c r="G1252" s="125"/>
      <c r="H1252" s="370" t="s">
        <v>250</v>
      </c>
      <c r="I1252" s="371" t="s">
        <v>425</v>
      </c>
      <c r="J1252" s="357" t="s">
        <v>97</v>
      </c>
      <c r="K1252" s="357" t="s">
        <v>217</v>
      </c>
      <c r="L1252" s="137"/>
      <c r="M1252" s="373" t="s">
        <v>93</v>
      </c>
      <c r="N1252" s="7"/>
      <c r="O1252" s="375" t="s">
        <v>3</v>
      </c>
      <c r="P1252" s="106"/>
      <c r="Q1252" s="84"/>
      <c r="R1252" s="74">
        <f>MONTH(Úvod!$F$10)</f>
        <v>1</v>
      </c>
      <c r="S1252" s="75">
        <f t="shared" ref="S1252" si="23668">IF(R1252=12,1,R1252+1)</f>
        <v>2</v>
      </c>
      <c r="T1252" s="75">
        <f t="shared" ref="T1252" si="23669">IF(S1252=12,1,S1252+1)</f>
        <v>3</v>
      </c>
      <c r="U1252" s="76">
        <f t="shared" ref="U1252" si="23670">IF(T1252=12,1,T1252+1)</f>
        <v>4</v>
      </c>
      <c r="V1252" s="76">
        <f t="shared" ref="V1252" si="23671">IF(U1252=12,1,U1252+1)</f>
        <v>5</v>
      </c>
      <c r="W1252" s="76">
        <f t="shared" ref="W1252" si="23672">IF(V1252=12,1,V1252+1)</f>
        <v>6</v>
      </c>
      <c r="X1252" s="76">
        <f t="shared" ref="X1252" si="23673">IF(W1252=12,1,W1252+1)</f>
        <v>7</v>
      </c>
      <c r="Y1252" s="76">
        <f t="shared" ref="Y1252" si="23674">IF(X1252=12,1,X1252+1)</f>
        <v>8</v>
      </c>
      <c r="Z1252" s="76">
        <f t="shared" ref="Z1252" si="23675">IF(Y1252=12,1,Y1252+1)</f>
        <v>9</v>
      </c>
      <c r="AA1252" s="76">
        <f>IF(Z1252=12,1,Z1252+1)</f>
        <v>10</v>
      </c>
      <c r="AB1252" s="76">
        <f t="shared" ref="AB1252" si="23676">IF(AA1252=12,1,AA1252+1)</f>
        <v>11</v>
      </c>
      <c r="AC1252" s="76">
        <f t="shared" ref="AC1252" si="23677">IF(AB1252=12,1,AB1252+1)</f>
        <v>12</v>
      </c>
      <c r="AD1252" s="76">
        <f t="shared" ref="AD1252" si="23678">IF(AC1252=12,1,AC1252+1)</f>
        <v>1</v>
      </c>
      <c r="AE1252" s="76">
        <f t="shared" ref="AE1252" si="23679">IF(AD1252=12,1,AD1252+1)</f>
        <v>2</v>
      </c>
      <c r="AF1252" s="76">
        <f t="shared" ref="AF1252" si="23680">IF(AE1252=12,1,AE1252+1)</f>
        <v>3</v>
      </c>
      <c r="AG1252" s="76">
        <f t="shared" ref="AG1252" si="23681">IF(AF1252=12,1,AF1252+1)</f>
        <v>4</v>
      </c>
      <c r="AH1252" s="76">
        <f t="shared" ref="AH1252" si="23682">IF(AG1252=12,1,AG1252+1)</f>
        <v>5</v>
      </c>
      <c r="AI1252" s="76">
        <f t="shared" ref="AI1252" si="23683">IF(AH1252=12,1,AH1252+1)</f>
        <v>6</v>
      </c>
      <c r="AJ1252" s="76">
        <f>IF(AI1252=12,1,AI1252+1)</f>
        <v>7</v>
      </c>
      <c r="AK1252" s="76">
        <f t="shared" ref="AK1252" si="23684">IF(AJ1252=12,1,AJ1252+1)</f>
        <v>8</v>
      </c>
      <c r="AL1252" s="76">
        <f t="shared" ref="AL1252" si="23685">IF(AK1252=12,1,AK1252+1)</f>
        <v>9</v>
      </c>
      <c r="AM1252" s="76">
        <f t="shared" ref="AM1252" si="23686">IF(AL1252=12,1,AL1252+1)</f>
        <v>10</v>
      </c>
      <c r="AN1252" s="76">
        <f t="shared" ref="AN1252" si="23687">IF(AM1252=12,1,AM1252+1)</f>
        <v>11</v>
      </c>
      <c r="AO1252" s="76">
        <f t="shared" ref="AO1252" si="23688">IF(AN1252=12,1,AN1252+1)</f>
        <v>12</v>
      </c>
      <c r="AP1252" s="76">
        <f t="shared" ref="AP1252" si="23689">IF(AO1252=12,1,AO1252+1)</f>
        <v>1</v>
      </c>
      <c r="AQ1252" s="76">
        <f t="shared" ref="AQ1252" si="23690">IF(AP1252=12,1,AP1252+1)</f>
        <v>2</v>
      </c>
      <c r="AR1252" s="76">
        <f t="shared" ref="AR1252" si="23691">IF(AQ1252=12,1,AQ1252+1)</f>
        <v>3</v>
      </c>
      <c r="AS1252" s="76">
        <f t="shared" ref="AS1252" si="23692">IF(AR1252=12,1,AR1252+1)</f>
        <v>4</v>
      </c>
      <c r="AT1252" s="76">
        <f t="shared" ref="AT1252" si="23693">IF(AS1252=12,1,AS1252+1)</f>
        <v>5</v>
      </c>
      <c r="AU1252" s="76">
        <f t="shared" ref="AU1252" si="23694">IF(AT1252=12,1,AT1252+1)</f>
        <v>6</v>
      </c>
      <c r="AV1252" s="76">
        <f t="shared" ref="AV1252" si="23695">IF(AU1252=12,1,AU1252+1)</f>
        <v>7</v>
      </c>
      <c r="AW1252" s="76">
        <f t="shared" ref="AW1252" si="23696">IF(AV1252=12,1,AV1252+1)</f>
        <v>8</v>
      </c>
      <c r="AX1252" s="76">
        <f t="shared" ref="AX1252" si="23697">IF(AW1252=12,1,AW1252+1)</f>
        <v>9</v>
      </c>
      <c r="AY1252" s="76">
        <f t="shared" ref="AY1252" si="23698">IF(AX1252=12,1,AX1252+1)</f>
        <v>10</v>
      </c>
      <c r="AZ1252" s="76">
        <f t="shared" ref="AZ1252" si="23699">IF(AY1252=12,1,AY1252+1)</f>
        <v>11</v>
      </c>
      <c r="BA1252" s="76">
        <f t="shared" ref="BA1252" si="23700">IF(AZ1252=12,1,AZ1252+1)</f>
        <v>12</v>
      </c>
      <c r="BB1252" s="76">
        <f t="shared" ref="BB1252" si="23701">IF(BA1252=12,1,BA1252+1)</f>
        <v>1</v>
      </c>
      <c r="BC1252" s="76">
        <f t="shared" ref="BC1252" si="23702">IF(BB1252=12,1,BB1252+1)</f>
        <v>2</v>
      </c>
      <c r="BD1252" s="76">
        <f t="shared" ref="BD1252" si="23703">IF(BC1252=12,1,BC1252+1)</f>
        <v>3</v>
      </c>
      <c r="BE1252" s="76">
        <f t="shared" ref="BE1252" si="23704">IF(BD1252=12,1,BD1252+1)</f>
        <v>4</v>
      </c>
      <c r="BF1252" s="76">
        <f t="shared" ref="BF1252" si="23705">IF(BE1252=12,1,BE1252+1)</f>
        <v>5</v>
      </c>
      <c r="BG1252" s="76">
        <f t="shared" ref="BG1252" si="23706">IF(BF1252=12,1,BF1252+1)</f>
        <v>6</v>
      </c>
      <c r="BH1252" s="76">
        <f t="shared" ref="BH1252" si="23707">IF(BG1252=12,1,BG1252+1)</f>
        <v>7</v>
      </c>
      <c r="BI1252" s="76">
        <f t="shared" ref="BI1252" si="23708">IF(BH1252=12,1,BH1252+1)</f>
        <v>8</v>
      </c>
      <c r="BJ1252" s="76">
        <f t="shared" ref="BJ1252" si="23709">IF(BI1252=12,1,BI1252+1)</f>
        <v>9</v>
      </c>
      <c r="BK1252" s="76">
        <f t="shared" ref="BK1252" si="23710">IF(BJ1252=12,1,BJ1252+1)</f>
        <v>10</v>
      </c>
      <c r="BL1252" s="76">
        <f t="shared" ref="BL1252" si="23711">IF(BK1252=12,1,BK1252+1)</f>
        <v>11</v>
      </c>
      <c r="BM1252" s="76">
        <f t="shared" ref="BM1252" si="23712">IF(BL1252=12,1,BL1252+1)</f>
        <v>12</v>
      </c>
      <c r="BN1252" s="81"/>
      <c r="BO1252" s="78"/>
      <c r="BP1252" s="78"/>
      <c r="BQ1252" s="78"/>
      <c r="BR1252" s="106"/>
      <c r="BS1252" s="106"/>
      <c r="BT1252" s="106"/>
      <c r="BU1252" s="106"/>
      <c r="BV1252" s="106"/>
      <c r="BW1252" s="106"/>
      <c r="BX1252" s="106"/>
      <c r="BY1252" s="106"/>
      <c r="BZ1252" s="106"/>
      <c r="CA1252" s="106"/>
      <c r="CB1252" s="106"/>
      <c r="CC1252" s="106"/>
      <c r="CD1252" s="106"/>
      <c r="CE1252" s="106"/>
      <c r="CF1252" s="106"/>
      <c r="CG1252" s="106"/>
    </row>
    <row r="1253" spans="1:85" s="245" customFormat="1" ht="18" hidden="1" customHeight="1" x14ac:dyDescent="0.35">
      <c r="A1253" s="250"/>
      <c r="B1253" s="113"/>
      <c r="C1253" s="361"/>
      <c r="D1253" s="125"/>
      <c r="E1253" s="125"/>
      <c r="F1253" s="125"/>
      <c r="G1253" s="125"/>
      <c r="H1253" s="370"/>
      <c r="I1253" s="371"/>
      <c r="J1253" s="357"/>
      <c r="K1253" s="357"/>
      <c r="L1253" s="137"/>
      <c r="M1253" s="373"/>
      <c r="N1253" s="7"/>
      <c r="O1253" s="376"/>
      <c r="P1253" s="106"/>
      <c r="Q1253" s="77"/>
      <c r="R1253" s="59">
        <f t="shared" ref="R1253:BM1253" si="23713">VALUE(_xlfn.CONCAT(R1252,".",R1255))</f>
        <v>1</v>
      </c>
      <c r="S1253" s="73">
        <f t="shared" si="23713"/>
        <v>32</v>
      </c>
      <c r="T1253" s="73">
        <f t="shared" si="23713"/>
        <v>61</v>
      </c>
      <c r="U1253" s="73">
        <f t="shared" si="23713"/>
        <v>92</v>
      </c>
      <c r="V1253" s="73">
        <f t="shared" si="23713"/>
        <v>122</v>
      </c>
      <c r="W1253" s="73">
        <f t="shared" si="23713"/>
        <v>153</v>
      </c>
      <c r="X1253" s="73">
        <f t="shared" si="23713"/>
        <v>183</v>
      </c>
      <c r="Y1253" s="73">
        <f t="shared" si="23713"/>
        <v>214</v>
      </c>
      <c r="Z1253" s="73">
        <f t="shared" si="23713"/>
        <v>245</v>
      </c>
      <c r="AA1253" s="73">
        <f t="shared" si="23713"/>
        <v>275</v>
      </c>
      <c r="AB1253" s="73">
        <f t="shared" si="23713"/>
        <v>306</v>
      </c>
      <c r="AC1253" s="73">
        <f t="shared" si="23713"/>
        <v>336</v>
      </c>
      <c r="AD1253" s="73">
        <f t="shared" si="23713"/>
        <v>367</v>
      </c>
      <c r="AE1253" s="73">
        <f t="shared" si="23713"/>
        <v>398</v>
      </c>
      <c r="AF1253" s="73">
        <f t="shared" si="23713"/>
        <v>426</v>
      </c>
      <c r="AG1253" s="73">
        <f t="shared" si="23713"/>
        <v>457</v>
      </c>
      <c r="AH1253" s="73">
        <f t="shared" si="23713"/>
        <v>487</v>
      </c>
      <c r="AI1253" s="73">
        <f t="shared" si="23713"/>
        <v>518</v>
      </c>
      <c r="AJ1253" s="73">
        <f t="shared" si="23713"/>
        <v>548</v>
      </c>
      <c r="AK1253" s="73">
        <f t="shared" si="23713"/>
        <v>579</v>
      </c>
      <c r="AL1253" s="73">
        <f t="shared" si="23713"/>
        <v>610</v>
      </c>
      <c r="AM1253" s="73">
        <f t="shared" si="23713"/>
        <v>640</v>
      </c>
      <c r="AN1253" s="73">
        <f t="shared" si="23713"/>
        <v>671</v>
      </c>
      <c r="AO1253" s="73">
        <f t="shared" si="23713"/>
        <v>701</v>
      </c>
      <c r="AP1253" s="73">
        <f t="shared" si="23713"/>
        <v>732</v>
      </c>
      <c r="AQ1253" s="73">
        <f t="shared" si="23713"/>
        <v>763</v>
      </c>
      <c r="AR1253" s="73">
        <f t="shared" si="23713"/>
        <v>791</v>
      </c>
      <c r="AS1253" s="73">
        <f t="shared" si="23713"/>
        <v>822</v>
      </c>
      <c r="AT1253" s="73">
        <f t="shared" si="23713"/>
        <v>852</v>
      </c>
      <c r="AU1253" s="73">
        <f t="shared" si="23713"/>
        <v>883</v>
      </c>
      <c r="AV1253" s="73">
        <f t="shared" si="23713"/>
        <v>913</v>
      </c>
      <c r="AW1253" s="73">
        <f t="shared" si="23713"/>
        <v>944</v>
      </c>
      <c r="AX1253" s="73">
        <f t="shared" si="23713"/>
        <v>975</v>
      </c>
      <c r="AY1253" s="73">
        <f t="shared" si="23713"/>
        <v>1005</v>
      </c>
      <c r="AZ1253" s="73">
        <f t="shared" si="23713"/>
        <v>1036</v>
      </c>
      <c r="BA1253" s="73">
        <f t="shared" si="23713"/>
        <v>1066</v>
      </c>
      <c r="BB1253" s="73">
        <f t="shared" si="23713"/>
        <v>1097</v>
      </c>
      <c r="BC1253" s="73">
        <f t="shared" si="23713"/>
        <v>1128</v>
      </c>
      <c r="BD1253" s="73">
        <f t="shared" si="23713"/>
        <v>1156</v>
      </c>
      <c r="BE1253" s="73">
        <f t="shared" si="23713"/>
        <v>1187</v>
      </c>
      <c r="BF1253" s="73">
        <f t="shared" si="23713"/>
        <v>1217</v>
      </c>
      <c r="BG1253" s="73">
        <f t="shared" si="23713"/>
        <v>1248</v>
      </c>
      <c r="BH1253" s="73">
        <f t="shared" si="23713"/>
        <v>1278</v>
      </c>
      <c r="BI1253" s="73">
        <f t="shared" si="23713"/>
        <v>1309</v>
      </c>
      <c r="BJ1253" s="73">
        <f t="shared" si="23713"/>
        <v>1340</v>
      </c>
      <c r="BK1253" s="73">
        <f t="shared" si="23713"/>
        <v>1370</v>
      </c>
      <c r="BL1253" s="73">
        <f t="shared" si="23713"/>
        <v>1401</v>
      </c>
      <c r="BM1253" s="73">
        <f t="shared" si="23713"/>
        <v>1431</v>
      </c>
      <c r="BN1253" s="82"/>
      <c r="BO1253" s="79"/>
      <c r="BP1253" s="79"/>
      <c r="BQ1253" s="79"/>
      <c r="BR1253" s="106"/>
      <c r="BS1253" s="106"/>
      <c r="BT1253" s="106"/>
      <c r="BU1253" s="106"/>
      <c r="BV1253" s="106"/>
      <c r="BW1253" s="106"/>
      <c r="BX1253" s="106"/>
      <c r="BY1253" s="106"/>
      <c r="BZ1253" s="106"/>
      <c r="CA1253" s="106"/>
      <c r="CB1253" s="106"/>
      <c r="CC1253" s="106"/>
      <c r="CD1253" s="106"/>
      <c r="CE1253" s="106"/>
      <c r="CF1253" s="106"/>
      <c r="CG1253" s="106"/>
    </row>
    <row r="1254" spans="1:85" s="245" customFormat="1" ht="18" customHeight="1" x14ac:dyDescent="0.35">
      <c r="A1254" s="250"/>
      <c r="B1254" s="113"/>
      <c r="C1254" s="361"/>
      <c r="D1254" s="125"/>
      <c r="E1254" s="357" t="s">
        <v>207</v>
      </c>
      <c r="F1254" s="357" t="s">
        <v>207</v>
      </c>
      <c r="G1254" s="357" t="s">
        <v>207</v>
      </c>
      <c r="H1254" s="370"/>
      <c r="I1254" s="371"/>
      <c r="J1254" s="357"/>
      <c r="K1254" s="357"/>
      <c r="L1254" s="357" t="s">
        <v>219</v>
      </c>
      <c r="M1254" s="373"/>
      <c r="N1254" s="7"/>
      <c r="O1254" s="376"/>
      <c r="P1254" s="106"/>
      <c r="Q1254" s="77"/>
      <c r="R1254" s="60" t="str">
        <f>VLOOKUP(R1252,'Podpůrná data'!$I$188:$J$199,2)</f>
        <v>leden</v>
      </c>
      <c r="S1254" s="60" t="str">
        <f>VLOOKUP(S1252,'Podpůrná data'!$I$188:$J$199,2)</f>
        <v>únor</v>
      </c>
      <c r="T1254" s="60" t="str">
        <f>VLOOKUP(T1252,'Podpůrná data'!$I$188:$J$199,2)</f>
        <v>březen</v>
      </c>
      <c r="U1254" s="60" t="str">
        <f>VLOOKUP(U1252,'Podpůrná data'!$I$188:$J$199,2)</f>
        <v>duben</v>
      </c>
      <c r="V1254" s="60" t="str">
        <f>VLOOKUP(V1252,'Podpůrná data'!$I$188:$J$199,2)</f>
        <v>květen</v>
      </c>
      <c r="W1254" s="60" t="str">
        <f>VLOOKUP(W1252,'Podpůrná data'!$I$188:$J$199,2)</f>
        <v>červen</v>
      </c>
      <c r="X1254" s="60" t="str">
        <f>VLOOKUP(X1252,'Podpůrná data'!$I$188:$J$199,2)</f>
        <v>červenec</v>
      </c>
      <c r="Y1254" s="60" t="str">
        <f>VLOOKUP(Y1252,'Podpůrná data'!$I$188:$J$199,2)</f>
        <v>srpen</v>
      </c>
      <c r="Z1254" s="60" t="str">
        <f>VLOOKUP(Z1252,'Podpůrná data'!$I$188:$J$199,2)</f>
        <v>září</v>
      </c>
      <c r="AA1254" s="60" t="str">
        <f>VLOOKUP(AA1252,'Podpůrná data'!$I$188:$J$199,2)</f>
        <v>říjen</v>
      </c>
      <c r="AB1254" s="60" t="str">
        <f>VLOOKUP(AB1252,'Podpůrná data'!$I$188:$J$199,2)</f>
        <v>listopad</v>
      </c>
      <c r="AC1254" s="60" t="str">
        <f>VLOOKUP(AC1252,'Podpůrná data'!$I$188:$J$199,2)</f>
        <v>prosinec</v>
      </c>
      <c r="AD1254" s="60" t="str">
        <f>VLOOKUP(AD1252,'Podpůrná data'!$I$188:$J$199,2)</f>
        <v>leden</v>
      </c>
      <c r="AE1254" s="60" t="str">
        <f>VLOOKUP(AE1252,'Podpůrná data'!$I$188:$J$199,2)</f>
        <v>únor</v>
      </c>
      <c r="AF1254" s="60" t="str">
        <f>VLOOKUP(AF1252,'Podpůrná data'!$I$188:$J$199,2)</f>
        <v>březen</v>
      </c>
      <c r="AG1254" s="60" t="str">
        <f>VLOOKUP(AG1252,'Podpůrná data'!$I$188:$J$199,2)</f>
        <v>duben</v>
      </c>
      <c r="AH1254" s="60" t="str">
        <f>VLOOKUP(AH1252,'Podpůrná data'!$I$188:$J$199,2)</f>
        <v>květen</v>
      </c>
      <c r="AI1254" s="60" t="str">
        <f>VLOOKUP(AI1252,'Podpůrná data'!$I$188:$J$199,2)</f>
        <v>červen</v>
      </c>
      <c r="AJ1254" s="60" t="str">
        <f>VLOOKUP(AJ1252,'Podpůrná data'!$I$188:$J$199,2)</f>
        <v>červenec</v>
      </c>
      <c r="AK1254" s="60" t="str">
        <f>VLOOKUP(AK1252,'Podpůrná data'!$I$188:$J$199,2)</f>
        <v>srpen</v>
      </c>
      <c r="AL1254" s="60" t="str">
        <f>VLOOKUP(AL1252,'Podpůrná data'!$I$188:$J$199,2)</f>
        <v>září</v>
      </c>
      <c r="AM1254" s="60" t="str">
        <f>VLOOKUP(AM1252,'Podpůrná data'!$I$188:$J$199,2)</f>
        <v>říjen</v>
      </c>
      <c r="AN1254" s="60" t="str">
        <f>VLOOKUP(AN1252,'Podpůrná data'!$I$188:$J$199,2)</f>
        <v>listopad</v>
      </c>
      <c r="AO1254" s="60" t="str">
        <f>VLOOKUP(AO1252,'Podpůrná data'!$I$188:$J$199,2)</f>
        <v>prosinec</v>
      </c>
      <c r="AP1254" s="60" t="str">
        <f>VLOOKUP(AP1252,'Podpůrná data'!$I$188:$J$199,2)</f>
        <v>leden</v>
      </c>
      <c r="AQ1254" s="60" t="str">
        <f>VLOOKUP(AQ1252,'Podpůrná data'!$I$188:$J$199,2)</f>
        <v>únor</v>
      </c>
      <c r="AR1254" s="60" t="str">
        <f>VLOOKUP(AR1252,'Podpůrná data'!$I$188:$J$199,2)</f>
        <v>březen</v>
      </c>
      <c r="AS1254" s="60" t="str">
        <f>VLOOKUP(AS1252,'Podpůrná data'!$I$188:$J$199,2)</f>
        <v>duben</v>
      </c>
      <c r="AT1254" s="60" t="str">
        <f>VLOOKUP(AT1252,'Podpůrná data'!$I$188:$J$199,2)</f>
        <v>květen</v>
      </c>
      <c r="AU1254" s="60" t="str">
        <f>VLOOKUP(AU1252,'Podpůrná data'!$I$188:$J$199,2)</f>
        <v>červen</v>
      </c>
      <c r="AV1254" s="60" t="str">
        <f>VLOOKUP(AV1252,'Podpůrná data'!$I$188:$J$199,2)</f>
        <v>červenec</v>
      </c>
      <c r="AW1254" s="60" t="str">
        <f>VLOOKUP(AW1252,'Podpůrná data'!$I$188:$J$199,2)</f>
        <v>srpen</v>
      </c>
      <c r="AX1254" s="60" t="str">
        <f>VLOOKUP(AX1252,'Podpůrná data'!$I$188:$J$199,2)</f>
        <v>září</v>
      </c>
      <c r="AY1254" s="60" t="str">
        <f>VLOOKUP(AY1252,'Podpůrná data'!$I$188:$J$199,2)</f>
        <v>říjen</v>
      </c>
      <c r="AZ1254" s="60" t="str">
        <f>VLOOKUP(AZ1252,'Podpůrná data'!$I$188:$J$199,2)</f>
        <v>listopad</v>
      </c>
      <c r="BA1254" s="60" t="str">
        <f>VLOOKUP(BA1252,'Podpůrná data'!$I$188:$J$199,2)</f>
        <v>prosinec</v>
      </c>
      <c r="BB1254" s="60" t="str">
        <f>VLOOKUP(BB1252,'Podpůrná data'!$I$188:$J$199,2)</f>
        <v>leden</v>
      </c>
      <c r="BC1254" s="60" t="str">
        <f>VLOOKUP(BC1252,'Podpůrná data'!$I$188:$J$199,2)</f>
        <v>únor</v>
      </c>
      <c r="BD1254" s="60" t="str">
        <f>VLOOKUP(BD1252,'Podpůrná data'!$I$188:$J$199,2)</f>
        <v>březen</v>
      </c>
      <c r="BE1254" s="60" t="str">
        <f>VLOOKUP(BE1252,'Podpůrná data'!$I$188:$J$199,2)</f>
        <v>duben</v>
      </c>
      <c r="BF1254" s="60" t="str">
        <f>VLOOKUP(BF1252,'Podpůrná data'!$I$188:$J$199,2)</f>
        <v>květen</v>
      </c>
      <c r="BG1254" s="60" t="str">
        <f>VLOOKUP(BG1252,'Podpůrná data'!$I$188:$J$199,2)</f>
        <v>červen</v>
      </c>
      <c r="BH1254" s="60" t="str">
        <f>VLOOKUP(BH1252,'Podpůrná data'!$I$188:$J$199,2)</f>
        <v>červenec</v>
      </c>
      <c r="BI1254" s="60" t="str">
        <f>VLOOKUP(BI1252,'Podpůrná data'!$I$188:$J$199,2)</f>
        <v>srpen</v>
      </c>
      <c r="BJ1254" s="60" t="str">
        <f>VLOOKUP(BJ1252,'Podpůrná data'!$I$188:$J$199,2)</f>
        <v>září</v>
      </c>
      <c r="BK1254" s="60" t="str">
        <f>VLOOKUP(BK1252,'Podpůrná data'!$I$188:$J$199,2)</f>
        <v>říjen</v>
      </c>
      <c r="BL1254" s="60" t="str">
        <f>VLOOKUP(BL1252,'Podpůrná data'!$I$188:$J$199,2)</f>
        <v>listopad</v>
      </c>
      <c r="BM1254" s="60" t="str">
        <f>VLOOKUP(BM1252,'Podpůrná data'!$I$188:$J$199,2)</f>
        <v>prosinec</v>
      </c>
      <c r="BN1254" s="171"/>
      <c r="BO1254" s="175"/>
      <c r="BP1254" s="197"/>
      <c r="BQ1254" s="197"/>
      <c r="BR1254" s="106"/>
      <c r="BS1254" s="179" t="s">
        <v>105</v>
      </c>
      <c r="BT1254" s="179" t="s">
        <v>106</v>
      </c>
      <c r="BU1254" s="179" t="s">
        <v>107</v>
      </c>
      <c r="BV1254" s="179" t="s">
        <v>108</v>
      </c>
      <c r="BW1254" s="179" t="s">
        <v>109</v>
      </c>
      <c r="BX1254" s="179" t="s">
        <v>110</v>
      </c>
      <c r="BY1254" s="179" t="s">
        <v>111</v>
      </c>
      <c r="BZ1254" s="179" t="s">
        <v>112</v>
      </c>
      <c r="CA1254" s="179" t="s">
        <v>113</v>
      </c>
      <c r="CB1254" s="179" t="s">
        <v>155</v>
      </c>
      <c r="CC1254" s="179" t="s">
        <v>156</v>
      </c>
      <c r="CD1254" s="179" t="s">
        <v>157</v>
      </c>
      <c r="CE1254" s="179" t="s">
        <v>202</v>
      </c>
      <c r="CF1254" s="179" t="s">
        <v>203</v>
      </c>
      <c r="CG1254" s="179" t="s">
        <v>204</v>
      </c>
    </row>
    <row r="1255" spans="1:85" s="245" customFormat="1" ht="16.399999999999999" customHeight="1" x14ac:dyDescent="0.35">
      <c r="A1255" s="250"/>
      <c r="B1255" s="113"/>
      <c r="C1255" s="361"/>
      <c r="D1255" s="125"/>
      <c r="E1255" s="357"/>
      <c r="F1255" s="357"/>
      <c r="G1255" s="357"/>
      <c r="H1255" s="370"/>
      <c r="I1255" s="371"/>
      <c r="J1255" s="357"/>
      <c r="K1255" s="357"/>
      <c r="L1255" s="357"/>
      <c r="M1255" s="373"/>
      <c r="N1255" s="7"/>
      <c r="O1255" s="376"/>
      <c r="P1255" s="106"/>
      <c r="Q1255" s="77"/>
      <c r="R1255" s="60">
        <f>YEAR(Úvod!$F$10)</f>
        <v>1900</v>
      </c>
      <c r="S1255" s="60">
        <f t="shared" ref="S1255" si="23714">IF(S1252=1,R1255+1,R1255)</f>
        <v>1900</v>
      </c>
      <c r="T1255" s="60">
        <f t="shared" ref="T1255" si="23715">IF(T1252=1,S1255+1,S1255)</f>
        <v>1900</v>
      </c>
      <c r="U1255" s="60">
        <f t="shared" ref="U1255" si="23716">IF(U1252=1,T1255+1,T1255)</f>
        <v>1900</v>
      </c>
      <c r="V1255" s="60">
        <f t="shared" ref="V1255" si="23717">IF(V1252=1,U1255+1,U1255)</f>
        <v>1900</v>
      </c>
      <c r="W1255" s="60">
        <f t="shared" ref="W1255" si="23718">IF(W1252=1,V1255+1,V1255)</f>
        <v>1900</v>
      </c>
      <c r="X1255" s="60">
        <f t="shared" ref="X1255" si="23719">IF(X1252=1,W1255+1,W1255)</f>
        <v>1900</v>
      </c>
      <c r="Y1255" s="60">
        <f t="shared" ref="Y1255" si="23720">IF(Y1252=1,X1255+1,X1255)</f>
        <v>1900</v>
      </c>
      <c r="Z1255" s="60">
        <f t="shared" ref="Z1255" si="23721">IF(Z1252=1,Y1255+1,Y1255)</f>
        <v>1900</v>
      </c>
      <c r="AA1255" s="60">
        <f t="shared" ref="AA1255" si="23722">IF(AA1252=1,Z1255+1,Z1255)</f>
        <v>1900</v>
      </c>
      <c r="AB1255" s="60">
        <f t="shared" ref="AB1255" si="23723">IF(AB1252=1,AA1255+1,AA1255)</f>
        <v>1900</v>
      </c>
      <c r="AC1255" s="60">
        <f t="shared" ref="AC1255" si="23724">IF(AC1252=1,AB1255+1,AB1255)</f>
        <v>1900</v>
      </c>
      <c r="AD1255" s="60">
        <f t="shared" ref="AD1255" si="23725">IF(AD1252=1,AC1255+1,AC1255)</f>
        <v>1901</v>
      </c>
      <c r="AE1255" s="60">
        <f t="shared" ref="AE1255" si="23726">IF(AE1252=1,AD1255+1,AD1255)</f>
        <v>1901</v>
      </c>
      <c r="AF1255" s="60">
        <f t="shared" ref="AF1255" si="23727">IF(AF1252=1,AE1255+1,AE1255)</f>
        <v>1901</v>
      </c>
      <c r="AG1255" s="60">
        <f t="shared" ref="AG1255" si="23728">IF(AG1252=1,AF1255+1,AF1255)</f>
        <v>1901</v>
      </c>
      <c r="AH1255" s="60">
        <f t="shared" ref="AH1255" si="23729">IF(AH1252=1,AG1255+1,AG1255)</f>
        <v>1901</v>
      </c>
      <c r="AI1255" s="60">
        <f t="shared" ref="AI1255" si="23730">IF(AI1252=1,AH1255+1,AH1255)</f>
        <v>1901</v>
      </c>
      <c r="AJ1255" s="60">
        <f t="shared" ref="AJ1255" si="23731">IF(AJ1252=1,AI1255+1,AI1255)</f>
        <v>1901</v>
      </c>
      <c r="AK1255" s="60">
        <f t="shared" ref="AK1255" si="23732">IF(AK1252=1,AJ1255+1,AJ1255)</f>
        <v>1901</v>
      </c>
      <c r="AL1255" s="60">
        <f t="shared" ref="AL1255" si="23733">IF(AL1252=1,AK1255+1,AK1255)</f>
        <v>1901</v>
      </c>
      <c r="AM1255" s="60">
        <f t="shared" ref="AM1255" si="23734">IF(AM1252=1,AL1255+1,AL1255)</f>
        <v>1901</v>
      </c>
      <c r="AN1255" s="60">
        <f t="shared" ref="AN1255" si="23735">IF(AN1252=1,AM1255+1,AM1255)</f>
        <v>1901</v>
      </c>
      <c r="AO1255" s="60">
        <f t="shared" ref="AO1255" si="23736">IF(AO1252=1,AN1255+1,AN1255)</f>
        <v>1901</v>
      </c>
      <c r="AP1255" s="60">
        <f t="shared" ref="AP1255" si="23737">IF(AP1252=1,AO1255+1,AO1255)</f>
        <v>1902</v>
      </c>
      <c r="AQ1255" s="60">
        <f t="shared" ref="AQ1255" si="23738">IF(AQ1252=1,AP1255+1,AP1255)</f>
        <v>1902</v>
      </c>
      <c r="AR1255" s="60">
        <f t="shared" ref="AR1255" si="23739">IF(AR1252=1,AQ1255+1,AQ1255)</f>
        <v>1902</v>
      </c>
      <c r="AS1255" s="60">
        <f t="shared" ref="AS1255" si="23740">IF(AS1252=1,AR1255+1,AR1255)</f>
        <v>1902</v>
      </c>
      <c r="AT1255" s="60">
        <f t="shared" ref="AT1255" si="23741">IF(AT1252=1,AS1255+1,AS1255)</f>
        <v>1902</v>
      </c>
      <c r="AU1255" s="60">
        <f t="shared" ref="AU1255" si="23742">IF(AU1252=1,AT1255+1,AT1255)</f>
        <v>1902</v>
      </c>
      <c r="AV1255" s="60">
        <f t="shared" ref="AV1255" si="23743">IF(AV1252=1,AU1255+1,AU1255)</f>
        <v>1902</v>
      </c>
      <c r="AW1255" s="60">
        <f t="shared" ref="AW1255" si="23744">IF(AW1252=1,AV1255+1,AV1255)</f>
        <v>1902</v>
      </c>
      <c r="AX1255" s="60">
        <f t="shared" ref="AX1255" si="23745">IF(AX1252=1,AW1255+1,AW1255)</f>
        <v>1902</v>
      </c>
      <c r="AY1255" s="60">
        <f t="shared" ref="AY1255" si="23746">IF(AY1252=1,AX1255+1,AX1255)</f>
        <v>1902</v>
      </c>
      <c r="AZ1255" s="60">
        <f t="shared" ref="AZ1255" si="23747">IF(AZ1252=1,AY1255+1,AY1255)</f>
        <v>1902</v>
      </c>
      <c r="BA1255" s="60">
        <f t="shared" ref="BA1255" si="23748">IF(BA1252=1,AZ1255+1,AZ1255)</f>
        <v>1902</v>
      </c>
      <c r="BB1255" s="60">
        <f t="shared" ref="BB1255" si="23749">IF(BB1252=1,BA1255+1,BA1255)</f>
        <v>1903</v>
      </c>
      <c r="BC1255" s="60">
        <f t="shared" ref="BC1255" si="23750">IF(BC1252=1,BB1255+1,BB1255)</f>
        <v>1903</v>
      </c>
      <c r="BD1255" s="60">
        <f t="shared" ref="BD1255" si="23751">IF(BD1252=1,BC1255+1,BC1255)</f>
        <v>1903</v>
      </c>
      <c r="BE1255" s="60">
        <f t="shared" ref="BE1255" si="23752">IF(BE1252=1,BD1255+1,BD1255)</f>
        <v>1903</v>
      </c>
      <c r="BF1255" s="60">
        <f t="shared" ref="BF1255" si="23753">IF(BF1252=1,BE1255+1,BE1255)</f>
        <v>1903</v>
      </c>
      <c r="BG1255" s="60">
        <f t="shared" ref="BG1255" si="23754">IF(BG1252=1,BF1255+1,BF1255)</f>
        <v>1903</v>
      </c>
      <c r="BH1255" s="60">
        <f t="shared" ref="BH1255" si="23755">IF(BH1252=1,BG1255+1,BG1255)</f>
        <v>1903</v>
      </c>
      <c r="BI1255" s="60">
        <f t="shared" ref="BI1255" si="23756">IF(BI1252=1,BH1255+1,BH1255)</f>
        <v>1903</v>
      </c>
      <c r="BJ1255" s="60">
        <f t="shared" ref="BJ1255" si="23757">IF(BJ1252=1,BI1255+1,BI1255)</f>
        <v>1903</v>
      </c>
      <c r="BK1255" s="60">
        <f t="shared" ref="BK1255" si="23758">IF(BK1252=1,BJ1255+1,BJ1255)</f>
        <v>1903</v>
      </c>
      <c r="BL1255" s="60">
        <f t="shared" ref="BL1255" si="23759">IF(BL1252=1,BK1255+1,BK1255)</f>
        <v>1903</v>
      </c>
      <c r="BM1255" s="60">
        <f t="shared" ref="BM1255" si="23760">IF(BM1252=1,BL1255+1,BL1255)</f>
        <v>1903</v>
      </c>
      <c r="BN1255" s="195"/>
      <c r="BO1255" s="196"/>
      <c r="BP1255" s="197"/>
      <c r="BQ1255" s="197"/>
      <c r="BR1255" s="106"/>
      <c r="BS1255" s="106"/>
      <c r="BT1255" s="106"/>
      <c r="BU1255" s="106"/>
      <c r="BV1255" s="106"/>
      <c r="BW1255" s="106"/>
      <c r="BX1255" s="106"/>
      <c r="BY1255" s="106"/>
      <c r="BZ1255" s="106"/>
      <c r="CA1255" s="106"/>
      <c r="CB1255" s="106"/>
      <c r="CC1255" s="106"/>
      <c r="CD1255" s="106"/>
      <c r="CE1255" s="106"/>
      <c r="CF1255" s="106"/>
      <c r="CG1255" s="106"/>
    </row>
    <row r="1256" spans="1:85" s="245" customFormat="1" ht="16.399999999999999" customHeight="1" x14ac:dyDescent="0.35">
      <c r="A1256" s="250"/>
      <c r="B1256" s="113"/>
      <c r="C1256" s="125"/>
      <c r="D1256" s="125"/>
      <c r="E1256" s="357"/>
      <c r="F1256" s="357"/>
      <c r="G1256" s="357"/>
      <c r="H1256" s="370"/>
      <c r="I1256" s="371"/>
      <c r="J1256" s="357"/>
      <c r="K1256" s="372"/>
      <c r="L1256" s="357"/>
      <c r="M1256" s="374"/>
      <c r="N1256" s="7"/>
      <c r="O1256" s="377"/>
      <c r="P1256" s="106"/>
      <c r="Q1256" s="63" t="s">
        <v>159</v>
      </c>
      <c r="R1256" s="251"/>
      <c r="S1256" s="251"/>
      <c r="T1256" s="251"/>
      <c r="U1256" s="251"/>
      <c r="V1256" s="251"/>
      <c r="W1256" s="251"/>
      <c r="X1256" s="251"/>
      <c r="Y1256" s="251"/>
      <c r="Z1256" s="251"/>
      <c r="AA1256" s="251"/>
      <c r="AB1256" s="251"/>
      <c r="AC1256" s="251"/>
      <c r="AD1256" s="251"/>
      <c r="AE1256" s="251"/>
      <c r="AF1256" s="251"/>
      <c r="AG1256" s="251"/>
      <c r="AH1256" s="251"/>
      <c r="AI1256" s="251"/>
      <c r="AJ1256" s="251"/>
      <c r="AK1256" s="251"/>
      <c r="AL1256" s="251"/>
      <c r="AM1256" s="251"/>
      <c r="AN1256" s="251"/>
      <c r="AO1256" s="251"/>
      <c r="AP1256" s="251"/>
      <c r="AQ1256" s="251"/>
      <c r="AR1256" s="251"/>
      <c r="AS1256" s="251"/>
      <c r="AT1256" s="251"/>
      <c r="AU1256" s="251"/>
      <c r="AV1256" s="251"/>
      <c r="AW1256" s="251"/>
      <c r="AX1256" s="251"/>
      <c r="AY1256" s="251"/>
      <c r="AZ1256" s="251"/>
      <c r="BA1256" s="251"/>
      <c r="BB1256" s="251"/>
      <c r="BC1256" s="251"/>
      <c r="BD1256" s="251"/>
      <c r="BE1256" s="251"/>
      <c r="BF1256" s="251"/>
      <c r="BG1256" s="251"/>
      <c r="BH1256" s="251"/>
      <c r="BI1256" s="251"/>
      <c r="BJ1256" s="251"/>
      <c r="BK1256" s="251"/>
      <c r="BL1256" s="251"/>
      <c r="BM1256" s="251"/>
      <c r="BN1256" s="195"/>
      <c r="BO1256" s="196"/>
      <c r="BP1256" s="197"/>
      <c r="BQ1256" s="197"/>
      <c r="BR1256" s="106"/>
      <c r="BS1256" s="106"/>
      <c r="BT1256" s="106"/>
      <c r="BU1256" s="106"/>
      <c r="BV1256" s="106"/>
      <c r="BW1256" s="106"/>
      <c r="BX1256" s="106"/>
      <c r="BY1256" s="106"/>
      <c r="BZ1256" s="106"/>
      <c r="CA1256" s="106"/>
      <c r="CB1256" s="106"/>
      <c r="CC1256" s="106"/>
      <c r="CD1256" s="106"/>
      <c r="CE1256" s="106"/>
      <c r="CF1256" s="106"/>
      <c r="CG1256" s="106"/>
    </row>
    <row r="1257" spans="1:85" s="245" customFormat="1" ht="23.5" customHeight="1" x14ac:dyDescent="0.35">
      <c r="A1257" s="243"/>
      <c r="B1257" s="126" t="s">
        <v>416</v>
      </c>
      <c r="C1257" s="359"/>
      <c r="D1257" s="359"/>
      <c r="E1257" s="252"/>
      <c r="F1257" s="252"/>
      <c r="G1257" s="241"/>
      <c r="H1257" s="253"/>
      <c r="I1257" s="254"/>
      <c r="J1257" s="253"/>
      <c r="K1257" s="205">
        <f>IF(J1257="",0,IF(J1257="ANO",'Podpůrná data'!$B$5,'Podpůrná data'!$B$3))</f>
        <v>0</v>
      </c>
      <c r="L1257" s="203">
        <f>IFERROR(INT(ROUND(I1257,2)*(VLOOKUP(INT(H1257),'Podpůrná data'!$A$189:$B$233,2,FALSE))*(H1257/(INT(H1257)))),0)</f>
        <v>0</v>
      </c>
      <c r="M1257" s="61">
        <f>K1257*L1257</f>
        <v>0</v>
      </c>
      <c r="N1257" s="62">
        <f>IF(M1257&gt;0,IF(ISTEXT(C1257)=TRUE,0,1),0)</f>
        <v>0</v>
      </c>
      <c r="O1257" s="166">
        <f>IF(M1257&gt;0,1,0)</f>
        <v>0</v>
      </c>
      <c r="P1257" s="127"/>
      <c r="Q1257" s="63" t="s">
        <v>95</v>
      </c>
      <c r="R1257" s="255"/>
      <c r="S1257" s="255"/>
      <c r="T1257" s="255"/>
      <c r="U1257" s="255"/>
      <c r="V1257" s="255"/>
      <c r="W1257" s="255"/>
      <c r="X1257" s="255"/>
      <c r="Y1257" s="255"/>
      <c r="Z1257" s="255"/>
      <c r="AA1257" s="255"/>
      <c r="AB1257" s="255"/>
      <c r="AC1257" s="255"/>
      <c r="AD1257" s="255"/>
      <c r="AE1257" s="255"/>
      <c r="AF1257" s="255"/>
      <c r="AG1257" s="255"/>
      <c r="AH1257" s="255"/>
      <c r="AI1257" s="255"/>
      <c r="AJ1257" s="255"/>
      <c r="AK1257" s="255"/>
      <c r="AL1257" s="255"/>
      <c r="AM1257" s="255"/>
      <c r="AN1257" s="255"/>
      <c r="AO1257" s="255"/>
      <c r="AP1257" s="255"/>
      <c r="AQ1257" s="255"/>
      <c r="AR1257" s="255"/>
      <c r="AS1257" s="255"/>
      <c r="AT1257" s="255"/>
      <c r="AU1257" s="255"/>
      <c r="AV1257" s="255"/>
      <c r="AW1257" s="255"/>
      <c r="AX1257" s="255"/>
      <c r="AY1257" s="255"/>
      <c r="AZ1257" s="255"/>
      <c r="BA1257" s="255"/>
      <c r="BB1257" s="255"/>
      <c r="BC1257" s="255"/>
      <c r="BD1257" s="255"/>
      <c r="BE1257" s="255"/>
      <c r="BF1257" s="255"/>
      <c r="BG1257" s="255"/>
      <c r="BH1257" s="255"/>
      <c r="BI1257" s="255"/>
      <c r="BJ1257" s="255"/>
      <c r="BK1257" s="255"/>
      <c r="BL1257" s="255"/>
      <c r="BM1257" s="255"/>
      <c r="BN1257" s="362">
        <f>SUM(R1265:BM1265)</f>
        <v>0</v>
      </c>
      <c r="BO1257" s="364">
        <f>SUM(R1266:BM1266)</f>
        <v>0</v>
      </c>
      <c r="BP1257" s="366">
        <f>IF($O1257=0,0,IF($BN1257&gt;=143*$I1257,1,0))</f>
        <v>0</v>
      </c>
      <c r="BQ1257" s="366">
        <f>IF($BN1257&gt;=143*$I1257,0,(CEILING(143*$I1257,1)-$BN1257))</f>
        <v>0</v>
      </c>
      <c r="BR1257" s="106"/>
      <c r="BS1257" s="106"/>
      <c r="BT1257" s="106"/>
      <c r="BU1257" s="106"/>
      <c r="BV1257" s="106"/>
      <c r="BW1257" s="106"/>
      <c r="BX1257" s="106"/>
      <c r="BY1257" s="106"/>
      <c r="BZ1257" s="106"/>
      <c r="CA1257" s="106"/>
      <c r="CB1257" s="106"/>
      <c r="CC1257" s="106"/>
      <c r="CD1257" s="106"/>
      <c r="CE1257" s="106"/>
      <c r="CF1257" s="106"/>
      <c r="CG1257" s="106"/>
    </row>
    <row r="1258" spans="1:85" s="245" customFormat="1" ht="29" x14ac:dyDescent="0.35">
      <c r="A1258" s="243"/>
      <c r="B1258" s="128"/>
      <c r="C1258" s="80"/>
      <c r="D1258" s="80"/>
      <c r="E1258" s="80"/>
      <c r="F1258" s="80"/>
      <c r="G1258" s="80"/>
      <c r="H1258" s="80"/>
      <c r="I1258" s="80"/>
      <c r="J1258" s="80"/>
      <c r="K1258" s="80"/>
      <c r="L1258" s="80"/>
      <c r="M1258" s="64"/>
      <c r="N1258" s="7"/>
      <c r="O1258" s="192"/>
      <c r="P1258" s="106"/>
      <c r="Q1258" s="63" t="s">
        <v>129</v>
      </c>
      <c r="R1258" s="256"/>
      <c r="S1258" s="256"/>
      <c r="T1258" s="256"/>
      <c r="U1258" s="256"/>
      <c r="V1258" s="256"/>
      <c r="W1258" s="256"/>
      <c r="X1258" s="256"/>
      <c r="Y1258" s="256"/>
      <c r="Z1258" s="256"/>
      <c r="AA1258" s="256"/>
      <c r="AB1258" s="256"/>
      <c r="AC1258" s="256"/>
      <c r="AD1258" s="256"/>
      <c r="AE1258" s="256"/>
      <c r="AF1258" s="256"/>
      <c r="AG1258" s="256"/>
      <c r="AH1258" s="256"/>
      <c r="AI1258" s="256"/>
      <c r="AJ1258" s="256"/>
      <c r="AK1258" s="256"/>
      <c r="AL1258" s="256"/>
      <c r="AM1258" s="256"/>
      <c r="AN1258" s="256"/>
      <c r="AO1258" s="256"/>
      <c r="AP1258" s="256"/>
      <c r="AQ1258" s="256"/>
      <c r="AR1258" s="256"/>
      <c r="AS1258" s="256"/>
      <c r="AT1258" s="256"/>
      <c r="AU1258" s="256"/>
      <c r="AV1258" s="256"/>
      <c r="AW1258" s="256"/>
      <c r="AX1258" s="256"/>
      <c r="AY1258" s="256"/>
      <c r="AZ1258" s="256"/>
      <c r="BA1258" s="256"/>
      <c r="BB1258" s="256"/>
      <c r="BC1258" s="256"/>
      <c r="BD1258" s="256"/>
      <c r="BE1258" s="256"/>
      <c r="BF1258" s="256"/>
      <c r="BG1258" s="256"/>
      <c r="BH1258" s="256"/>
      <c r="BI1258" s="256"/>
      <c r="BJ1258" s="256"/>
      <c r="BK1258" s="256"/>
      <c r="BL1258" s="256"/>
      <c r="BM1258" s="256"/>
      <c r="BN1258" s="362"/>
      <c r="BO1258" s="364"/>
      <c r="BP1258" s="366"/>
      <c r="BQ1258" s="366"/>
      <c r="BR1258" s="106"/>
      <c r="BS1258" s="106"/>
      <c r="BT1258" s="106"/>
      <c r="BU1258" s="106"/>
      <c r="BV1258" s="106"/>
      <c r="BW1258" s="106"/>
      <c r="BX1258" s="106"/>
      <c r="BY1258" s="106"/>
      <c r="BZ1258" s="106"/>
      <c r="CA1258" s="106"/>
      <c r="CB1258" s="106"/>
      <c r="CC1258" s="106"/>
      <c r="CD1258" s="106"/>
      <c r="CE1258" s="106"/>
      <c r="CF1258" s="106"/>
      <c r="CG1258" s="106"/>
    </row>
    <row r="1259" spans="1:85" s="245" customFormat="1" ht="14.5" hidden="1" customHeight="1" x14ac:dyDescent="0.35">
      <c r="A1259" s="243"/>
      <c r="B1259" s="128"/>
      <c r="C1259" s="80"/>
      <c r="D1259" s="80"/>
      <c r="E1259" s="80"/>
      <c r="F1259" s="80"/>
      <c r="G1259" s="80"/>
      <c r="H1259" s="80"/>
      <c r="I1259" s="80"/>
      <c r="J1259" s="80"/>
      <c r="K1259" s="80"/>
      <c r="L1259" s="80"/>
      <c r="M1259" s="64"/>
      <c r="N1259" s="7"/>
      <c r="O1259" s="192"/>
      <c r="P1259" s="106"/>
      <c r="Q1259" s="65" t="s">
        <v>130</v>
      </c>
      <c r="R1259" s="66">
        <f>IF(R1257&lt;&gt;0,1,0)</f>
        <v>0</v>
      </c>
      <c r="S1259" s="66">
        <f t="shared" ref="S1259" si="23761">IF(R1259&gt;0,R1259+1,IF(S1257&lt;&gt;0,1,0))</f>
        <v>0</v>
      </c>
      <c r="T1259" s="66">
        <f t="shared" ref="T1259" si="23762">IF(S1259&gt;0,S1259+1,IF(T1257&lt;&gt;0,1,0))</f>
        <v>0</v>
      </c>
      <c r="U1259" s="66">
        <f t="shared" ref="U1259" si="23763">IF(T1259&gt;0,T1259+1,IF(U1257&lt;&gt;0,1,0))</f>
        <v>0</v>
      </c>
      <c r="V1259" s="66">
        <f t="shared" ref="V1259" si="23764">IF(U1259&gt;0,U1259+1,IF(V1257&lt;&gt;0,1,0))</f>
        <v>0</v>
      </c>
      <c r="W1259" s="66">
        <f t="shared" ref="W1259" si="23765">IF(V1259&gt;0,V1259+1,IF(W1257&lt;&gt;0,1,0))</f>
        <v>0</v>
      </c>
      <c r="X1259" s="66">
        <f t="shared" ref="X1259" si="23766">IF(W1259&gt;0,W1259+1,IF(X1257&lt;&gt;0,1,0))</f>
        <v>0</v>
      </c>
      <c r="Y1259" s="66">
        <f t="shared" ref="Y1259" si="23767">IF(X1259&gt;0,X1259+1,IF(Y1257&lt;&gt;0,1,0))</f>
        <v>0</v>
      </c>
      <c r="Z1259" s="66">
        <f t="shared" ref="Z1259" si="23768">IF(Y1259&gt;0,Y1259+1,IF(Z1257&lt;&gt;0,1,0))</f>
        <v>0</v>
      </c>
      <c r="AA1259" s="66">
        <f t="shared" ref="AA1259" si="23769">IF(Z1259&gt;0,Z1259+1,IF(AA1257&lt;&gt;0,1,0))</f>
        <v>0</v>
      </c>
      <c r="AB1259" s="66">
        <f t="shared" ref="AB1259" si="23770">IF(AA1259&gt;0,AA1259+1,IF(AB1257&lt;&gt;0,1,0))</f>
        <v>0</v>
      </c>
      <c r="AC1259" s="66">
        <f t="shared" ref="AC1259" si="23771">IF(AB1259&gt;0,AB1259+1,IF(AC1257&lt;&gt;0,1,0))</f>
        <v>0</v>
      </c>
      <c r="AD1259" s="66">
        <f t="shared" ref="AD1259" si="23772">IF(AC1259&gt;0,AC1259+1,IF(AD1257&lt;&gt;0,1,0))</f>
        <v>0</v>
      </c>
      <c r="AE1259" s="66">
        <f t="shared" ref="AE1259" si="23773">IF(AD1259&gt;0,AD1259+1,IF(AE1257&lt;&gt;0,1,0))</f>
        <v>0</v>
      </c>
      <c r="AF1259" s="66">
        <f t="shared" ref="AF1259" si="23774">IF(AE1259&gt;0,AE1259+1,IF(AF1257&lt;&gt;0,1,0))</f>
        <v>0</v>
      </c>
      <c r="AG1259" s="66">
        <f t="shared" ref="AG1259" si="23775">IF(AF1259&gt;0,AF1259+1,IF(AG1257&lt;&gt;0,1,0))</f>
        <v>0</v>
      </c>
      <c r="AH1259" s="66">
        <f t="shared" ref="AH1259" si="23776">IF(AG1259&gt;0,AG1259+1,IF(AH1257&lt;&gt;0,1,0))</f>
        <v>0</v>
      </c>
      <c r="AI1259" s="66">
        <f t="shared" ref="AI1259" si="23777">IF(AH1259&gt;0,AH1259+1,IF(AI1257&lt;&gt;0,1,0))</f>
        <v>0</v>
      </c>
      <c r="AJ1259" s="66">
        <f t="shared" ref="AJ1259" si="23778">IF(AI1259&gt;0,AI1259+1,IF(AJ1257&lt;&gt;0,1,0))</f>
        <v>0</v>
      </c>
      <c r="AK1259" s="66">
        <f t="shared" ref="AK1259" si="23779">IF(AJ1259&gt;0,AJ1259+1,IF(AK1257&lt;&gt;0,1,0))</f>
        <v>0</v>
      </c>
      <c r="AL1259" s="66">
        <f t="shared" ref="AL1259" si="23780">IF(AK1259&gt;0,AK1259+1,IF(AL1257&lt;&gt;0,1,0))</f>
        <v>0</v>
      </c>
      <c r="AM1259" s="66">
        <f t="shared" ref="AM1259" si="23781">IF(AL1259&gt;0,AL1259+1,IF(AM1257&lt;&gt;0,1,0))</f>
        <v>0</v>
      </c>
      <c r="AN1259" s="66">
        <f t="shared" ref="AN1259" si="23782">IF(AM1259&gt;0,AM1259+1,IF(AN1257&lt;&gt;0,1,0))</f>
        <v>0</v>
      </c>
      <c r="AO1259" s="66">
        <f t="shared" ref="AO1259" si="23783">IF(AN1259&gt;0,AN1259+1,IF(AO1257&lt;&gt;0,1,0))</f>
        <v>0</v>
      </c>
      <c r="AP1259" s="66">
        <f t="shared" ref="AP1259" si="23784">IF(AO1259&gt;0,AO1259+1,IF(AP1257&lt;&gt;0,1,0))</f>
        <v>0</v>
      </c>
      <c r="AQ1259" s="66">
        <f t="shared" ref="AQ1259" si="23785">IF(AP1259&gt;0,AP1259+1,IF(AQ1257&lt;&gt;0,1,0))</f>
        <v>0</v>
      </c>
      <c r="AR1259" s="66">
        <f t="shared" ref="AR1259" si="23786">IF(AQ1259&gt;0,AQ1259+1,IF(AR1257&lt;&gt;0,1,0))</f>
        <v>0</v>
      </c>
      <c r="AS1259" s="66">
        <f t="shared" ref="AS1259" si="23787">IF(AR1259&gt;0,AR1259+1,IF(AS1257&lt;&gt;0,1,0))</f>
        <v>0</v>
      </c>
      <c r="AT1259" s="66">
        <f t="shared" ref="AT1259" si="23788">IF(AS1259&gt;0,AS1259+1,IF(AT1257&lt;&gt;0,1,0))</f>
        <v>0</v>
      </c>
      <c r="AU1259" s="66">
        <f t="shared" ref="AU1259" si="23789">IF(AT1259&gt;0,AT1259+1,IF(AU1257&lt;&gt;0,1,0))</f>
        <v>0</v>
      </c>
      <c r="AV1259" s="66">
        <f t="shared" ref="AV1259" si="23790">IF(AU1259&gt;0,AU1259+1,IF(AV1257&lt;&gt;0,1,0))</f>
        <v>0</v>
      </c>
      <c r="AW1259" s="66">
        <f t="shared" ref="AW1259" si="23791">IF(AV1259&gt;0,AV1259+1,IF(AW1257&lt;&gt;0,1,0))</f>
        <v>0</v>
      </c>
      <c r="AX1259" s="66">
        <f t="shared" ref="AX1259" si="23792">IF(AW1259&gt;0,AW1259+1,IF(AX1257&lt;&gt;0,1,0))</f>
        <v>0</v>
      </c>
      <c r="AY1259" s="66">
        <f t="shared" ref="AY1259" si="23793">IF(AX1259&gt;0,AX1259+1,IF(AY1257&lt;&gt;0,1,0))</f>
        <v>0</v>
      </c>
      <c r="AZ1259" s="66">
        <f t="shared" ref="AZ1259" si="23794">IF(AY1259&gt;0,AY1259+1,IF(AZ1257&lt;&gt;0,1,0))</f>
        <v>0</v>
      </c>
      <c r="BA1259" s="66">
        <f t="shared" ref="BA1259" si="23795">IF(AZ1259&gt;0,AZ1259+1,IF(BA1257&lt;&gt;0,1,0))</f>
        <v>0</v>
      </c>
      <c r="BB1259" s="66">
        <f t="shared" ref="BB1259" si="23796">IF(BA1259&gt;0,BA1259+1,IF(BB1257&lt;&gt;0,1,0))</f>
        <v>0</v>
      </c>
      <c r="BC1259" s="66">
        <f t="shared" ref="BC1259" si="23797">IF(BB1259&gt;0,BB1259+1,IF(BC1257&lt;&gt;0,1,0))</f>
        <v>0</v>
      </c>
      <c r="BD1259" s="66">
        <f t="shared" ref="BD1259" si="23798">IF(BC1259&gt;0,BC1259+1,IF(BD1257&lt;&gt;0,1,0))</f>
        <v>0</v>
      </c>
      <c r="BE1259" s="66">
        <f t="shared" ref="BE1259" si="23799">IF(BD1259&gt;0,BD1259+1,IF(BE1257&lt;&gt;0,1,0))</f>
        <v>0</v>
      </c>
      <c r="BF1259" s="66">
        <f t="shared" ref="BF1259" si="23800">IF(BE1259&gt;0,BE1259+1,IF(BF1257&lt;&gt;0,1,0))</f>
        <v>0</v>
      </c>
      <c r="BG1259" s="66">
        <f t="shared" ref="BG1259" si="23801">IF(BF1259&gt;0,BF1259+1,IF(BG1257&lt;&gt;0,1,0))</f>
        <v>0</v>
      </c>
      <c r="BH1259" s="66">
        <f t="shared" ref="BH1259" si="23802">IF(BG1259&gt;0,BG1259+1,IF(BH1257&lt;&gt;0,1,0))</f>
        <v>0</v>
      </c>
      <c r="BI1259" s="66">
        <f t="shared" ref="BI1259" si="23803">IF(BH1259&gt;0,BH1259+1,IF(BI1257&lt;&gt;0,1,0))</f>
        <v>0</v>
      </c>
      <c r="BJ1259" s="66">
        <f t="shared" ref="BJ1259" si="23804">IF(BI1259&gt;0,BI1259+1,IF(BJ1257&lt;&gt;0,1,0))</f>
        <v>0</v>
      </c>
      <c r="BK1259" s="66">
        <f t="shared" ref="BK1259" si="23805">IF(BJ1259&gt;0,BJ1259+1,IF(BK1257&lt;&gt;0,1,0))</f>
        <v>0</v>
      </c>
      <c r="BL1259" s="66">
        <f t="shared" ref="BL1259" si="23806">IF(BK1259&gt;0,BK1259+1,IF(BL1257&lt;&gt;0,1,0))</f>
        <v>0</v>
      </c>
      <c r="BM1259" s="66">
        <f t="shared" ref="BM1259" si="23807">IF(BL1259&gt;0,BL1259+1,IF(BM1257&lt;&gt;0,1,0))</f>
        <v>0</v>
      </c>
      <c r="BN1259" s="362"/>
      <c r="BO1259" s="364"/>
      <c r="BP1259" s="366"/>
      <c r="BQ1259" s="366"/>
      <c r="BR1259" s="106"/>
      <c r="BS1259" s="106"/>
      <c r="BT1259" s="106"/>
      <c r="BU1259" s="106"/>
      <c r="BV1259" s="106"/>
      <c r="BW1259" s="106"/>
      <c r="BX1259" s="106"/>
      <c r="BY1259" s="106"/>
      <c r="BZ1259" s="106"/>
      <c r="CA1259" s="106"/>
      <c r="CB1259" s="106"/>
      <c r="CC1259" s="106"/>
      <c r="CD1259" s="106"/>
      <c r="CE1259" s="106"/>
      <c r="CF1259" s="106"/>
      <c r="CG1259" s="106"/>
    </row>
    <row r="1260" spans="1:85" s="245" customFormat="1" ht="14.5" hidden="1" customHeight="1" x14ac:dyDescent="0.35">
      <c r="A1260" s="243"/>
      <c r="B1260" s="128"/>
      <c r="C1260" s="80"/>
      <c r="D1260" s="80"/>
      <c r="E1260" s="80"/>
      <c r="F1260" s="80"/>
      <c r="G1260" s="80"/>
      <c r="H1260" s="80"/>
      <c r="I1260" s="80"/>
      <c r="J1260" s="80"/>
      <c r="K1260" s="80"/>
      <c r="L1260" s="80"/>
      <c r="M1260" s="64"/>
      <c r="N1260" s="7"/>
      <c r="O1260" s="192"/>
      <c r="P1260" s="106"/>
      <c r="Q1260" s="65" t="s">
        <v>131</v>
      </c>
      <c r="R1260" s="66">
        <f>R1259</f>
        <v>0</v>
      </c>
      <c r="S1260" s="66">
        <f>IF(S1259=0,0,IF(OR(R1260=0,R1260=12),1,R1260+1))</f>
        <v>0</v>
      </c>
      <c r="T1260" s="66">
        <f t="shared" ref="T1260" si="23808">IF(T1259=0,0,IF(OR(S1260=0,S1260=12),1,S1260+1))</f>
        <v>0</v>
      </c>
      <c r="U1260" s="66">
        <f t="shared" ref="U1260" si="23809">IF(U1259=0,0,IF(OR(T1260=0,T1260=12),1,T1260+1))</f>
        <v>0</v>
      </c>
      <c r="V1260" s="66">
        <f t="shared" ref="V1260" si="23810">IF(V1259=0,0,IF(OR(U1260=0,U1260=12),1,U1260+1))</f>
        <v>0</v>
      </c>
      <c r="W1260" s="66">
        <f t="shared" ref="W1260" si="23811">IF(W1259=0,0,IF(OR(V1260=0,V1260=12),1,V1260+1))</f>
        <v>0</v>
      </c>
      <c r="X1260" s="66">
        <f t="shared" ref="X1260" si="23812">IF(X1259=0,0,IF(OR(W1260=0,W1260=12),1,W1260+1))</f>
        <v>0</v>
      </c>
      <c r="Y1260" s="66">
        <f t="shared" ref="Y1260" si="23813">IF(Y1259=0,0,IF(OR(X1260=0,X1260=12),1,X1260+1))</f>
        <v>0</v>
      </c>
      <c r="Z1260" s="66">
        <f t="shared" ref="Z1260" si="23814">IF(Z1259=0,0,IF(OR(Y1260=0,Y1260=12),1,Y1260+1))</f>
        <v>0</v>
      </c>
      <c r="AA1260" s="66">
        <f t="shared" ref="AA1260" si="23815">IF(AA1259=0,0,IF(OR(Z1260=0,Z1260=12),1,Z1260+1))</f>
        <v>0</v>
      </c>
      <c r="AB1260" s="66">
        <f t="shared" ref="AB1260" si="23816">IF(AB1259=0,0,IF(OR(AA1260=0,AA1260=12),1,AA1260+1))</f>
        <v>0</v>
      </c>
      <c r="AC1260" s="66">
        <f t="shared" ref="AC1260" si="23817">IF(AC1259=0,0,IF(OR(AB1260=0,AB1260=12),1,AB1260+1))</f>
        <v>0</v>
      </c>
      <c r="AD1260" s="66">
        <f t="shared" ref="AD1260" si="23818">IF(AD1259=0,0,IF(OR(AC1260=0,AC1260=12),1,AC1260+1))</f>
        <v>0</v>
      </c>
      <c r="AE1260" s="66">
        <f t="shared" ref="AE1260" si="23819">IF(AE1259=0,0,IF(OR(AD1260=0,AD1260=12),1,AD1260+1))</f>
        <v>0</v>
      </c>
      <c r="AF1260" s="66">
        <f t="shared" ref="AF1260" si="23820">IF(AF1259=0,0,IF(OR(AE1260=0,AE1260=12),1,AE1260+1))</f>
        <v>0</v>
      </c>
      <c r="AG1260" s="66">
        <f t="shared" ref="AG1260" si="23821">IF(AG1259=0,0,IF(OR(AF1260=0,AF1260=12),1,AF1260+1))</f>
        <v>0</v>
      </c>
      <c r="AH1260" s="66">
        <f t="shared" ref="AH1260" si="23822">IF(AH1259=0,0,IF(OR(AG1260=0,AG1260=12),1,AG1260+1))</f>
        <v>0</v>
      </c>
      <c r="AI1260" s="66">
        <f t="shared" ref="AI1260" si="23823">IF(AI1259=0,0,IF(OR(AH1260=0,AH1260=12),1,AH1260+1))</f>
        <v>0</v>
      </c>
      <c r="AJ1260" s="66">
        <f t="shared" ref="AJ1260" si="23824">IF(AJ1259=0,0,IF(OR(AI1260=0,AI1260=12),1,AI1260+1))</f>
        <v>0</v>
      </c>
      <c r="AK1260" s="66">
        <f t="shared" ref="AK1260" si="23825">IF(AK1259=0,0,IF(OR(AJ1260=0,AJ1260=12),1,AJ1260+1))</f>
        <v>0</v>
      </c>
      <c r="AL1260" s="66">
        <f t="shared" ref="AL1260" si="23826">IF(AL1259=0,0,IF(OR(AK1260=0,AK1260=12),1,AK1260+1))</f>
        <v>0</v>
      </c>
      <c r="AM1260" s="66">
        <f t="shared" ref="AM1260" si="23827">IF(AM1259=0,0,IF(OR(AL1260=0,AL1260=12),1,AL1260+1))</f>
        <v>0</v>
      </c>
      <c r="AN1260" s="66">
        <f t="shared" ref="AN1260" si="23828">IF(AN1259=0,0,IF(OR(AM1260=0,AM1260=12),1,AM1260+1))</f>
        <v>0</v>
      </c>
      <c r="AO1260" s="66">
        <f t="shared" ref="AO1260" si="23829">IF(AO1259=0,0,IF(OR(AN1260=0,AN1260=12),1,AN1260+1))</f>
        <v>0</v>
      </c>
      <c r="AP1260" s="66">
        <f t="shared" ref="AP1260" si="23830">IF(AP1259=0,0,IF(OR(AO1260=0,AO1260=12),1,AO1260+1))</f>
        <v>0</v>
      </c>
      <c r="AQ1260" s="66">
        <f t="shared" ref="AQ1260" si="23831">IF(AQ1259=0,0,IF(OR(AP1260=0,AP1260=12),1,AP1260+1))</f>
        <v>0</v>
      </c>
      <c r="AR1260" s="66">
        <f t="shared" ref="AR1260" si="23832">IF(AR1259=0,0,IF(OR(AQ1260=0,AQ1260=12),1,AQ1260+1))</f>
        <v>0</v>
      </c>
      <c r="AS1260" s="66">
        <f t="shared" ref="AS1260" si="23833">IF(AS1259=0,0,IF(OR(AR1260=0,AR1260=12),1,AR1260+1))</f>
        <v>0</v>
      </c>
      <c r="AT1260" s="66">
        <f t="shared" ref="AT1260" si="23834">IF(AT1259=0,0,IF(OR(AS1260=0,AS1260=12),1,AS1260+1))</f>
        <v>0</v>
      </c>
      <c r="AU1260" s="66">
        <f t="shared" ref="AU1260" si="23835">IF(AU1259=0,0,IF(OR(AT1260=0,AT1260=12),1,AT1260+1))</f>
        <v>0</v>
      </c>
      <c r="AV1260" s="66">
        <f t="shared" ref="AV1260" si="23836">IF(AV1259=0,0,IF(OR(AU1260=0,AU1260=12),1,AU1260+1))</f>
        <v>0</v>
      </c>
      <c r="AW1260" s="66">
        <f t="shared" ref="AW1260" si="23837">IF(AW1259=0,0,IF(OR(AV1260=0,AV1260=12),1,AV1260+1))</f>
        <v>0</v>
      </c>
      <c r="AX1260" s="66">
        <f t="shared" ref="AX1260" si="23838">IF(AX1259=0,0,IF(OR(AW1260=0,AW1260=12),1,AW1260+1))</f>
        <v>0</v>
      </c>
      <c r="AY1260" s="66">
        <f t="shared" ref="AY1260" si="23839">IF(AY1259=0,0,IF(OR(AX1260=0,AX1260=12),1,AX1260+1))</f>
        <v>0</v>
      </c>
      <c r="AZ1260" s="66">
        <f t="shared" ref="AZ1260" si="23840">IF(AZ1259=0,0,IF(OR(AY1260=0,AY1260=12),1,AY1260+1))</f>
        <v>0</v>
      </c>
      <c r="BA1260" s="66">
        <f t="shared" ref="BA1260" si="23841">IF(BA1259=0,0,IF(OR(AZ1260=0,AZ1260=12),1,AZ1260+1))</f>
        <v>0</v>
      </c>
      <c r="BB1260" s="66">
        <f t="shared" ref="BB1260" si="23842">IF(BB1259=0,0,IF(OR(BA1260=0,BA1260=12),1,BA1260+1))</f>
        <v>0</v>
      </c>
      <c r="BC1260" s="66">
        <f t="shared" ref="BC1260" si="23843">IF(BC1259=0,0,IF(OR(BB1260=0,BB1260=12),1,BB1260+1))</f>
        <v>0</v>
      </c>
      <c r="BD1260" s="66">
        <f t="shared" ref="BD1260" si="23844">IF(BD1259=0,0,IF(OR(BC1260=0,BC1260=12),1,BC1260+1))</f>
        <v>0</v>
      </c>
      <c r="BE1260" s="66">
        <f t="shared" ref="BE1260" si="23845">IF(BE1259=0,0,IF(OR(BD1260=0,BD1260=12),1,BD1260+1))</f>
        <v>0</v>
      </c>
      <c r="BF1260" s="66">
        <f t="shared" ref="BF1260" si="23846">IF(BF1259=0,0,IF(OR(BE1260=0,BE1260=12),1,BE1260+1))</f>
        <v>0</v>
      </c>
      <c r="BG1260" s="66">
        <f t="shared" ref="BG1260" si="23847">IF(BG1259=0,0,IF(OR(BF1260=0,BF1260=12),1,BF1260+1))</f>
        <v>0</v>
      </c>
      <c r="BH1260" s="66">
        <f t="shared" ref="BH1260" si="23848">IF(BH1259=0,0,IF(OR(BG1260=0,BG1260=12),1,BG1260+1))</f>
        <v>0</v>
      </c>
      <c r="BI1260" s="66">
        <f t="shared" ref="BI1260" si="23849">IF(BI1259=0,0,IF(OR(BH1260=0,BH1260=12),1,BH1260+1))</f>
        <v>0</v>
      </c>
      <c r="BJ1260" s="66">
        <f t="shared" ref="BJ1260" si="23850">IF(BJ1259=0,0,IF(OR(BI1260=0,BI1260=12),1,BI1260+1))</f>
        <v>0</v>
      </c>
      <c r="BK1260" s="66">
        <f t="shared" ref="BK1260" si="23851">IF(BK1259=0,0,IF(OR(BJ1260=0,BJ1260=12),1,BJ1260+1))</f>
        <v>0</v>
      </c>
      <c r="BL1260" s="66">
        <f t="shared" ref="BL1260" si="23852">IF(BL1259=0,0,IF(OR(BK1260=0,BK1260=12),1,BK1260+1))</f>
        <v>0</v>
      </c>
      <c r="BM1260" s="66">
        <f t="shared" ref="BM1260" si="23853">IF(BM1259=0,0,IF(OR(BL1260=0,BL1260=12),1,BL1260+1))</f>
        <v>0</v>
      </c>
      <c r="BN1260" s="362"/>
      <c r="BO1260" s="364"/>
      <c r="BP1260" s="366"/>
      <c r="BQ1260" s="366"/>
      <c r="BR1260" s="106"/>
      <c r="BS1260" s="106"/>
      <c r="BT1260" s="106"/>
      <c r="BU1260" s="106"/>
      <c r="BV1260" s="106"/>
      <c r="BW1260" s="106"/>
      <c r="BX1260" s="106"/>
      <c r="BY1260" s="106"/>
      <c r="BZ1260" s="106"/>
      <c r="CA1260" s="106"/>
      <c r="CB1260" s="106"/>
      <c r="CC1260" s="106"/>
      <c r="CD1260" s="106"/>
      <c r="CE1260" s="106"/>
      <c r="CF1260" s="106"/>
      <c r="CG1260" s="106"/>
    </row>
    <row r="1261" spans="1:85" s="245" customFormat="1" ht="43.5" x14ac:dyDescent="0.35">
      <c r="A1261" s="243"/>
      <c r="B1261" s="128"/>
      <c r="C1261" s="80"/>
      <c r="D1261" s="80"/>
      <c r="E1261" s="80"/>
      <c r="F1261" s="80"/>
      <c r="G1261" s="80"/>
      <c r="H1261" s="80"/>
      <c r="I1261" s="80"/>
      <c r="J1261" s="80"/>
      <c r="K1261" s="80"/>
      <c r="L1261" s="80"/>
      <c r="M1261" s="64"/>
      <c r="N1261" s="7"/>
      <c r="O1261" s="192"/>
      <c r="P1261" s="106"/>
      <c r="Q1261" s="63" t="s">
        <v>237</v>
      </c>
      <c r="R1261" s="68">
        <f>IF(R1260&gt;0,IF(R1264&gt;$L1257,$L1257,R1264),0)</f>
        <v>0</v>
      </c>
      <c r="S1261" s="68">
        <f>IF(S1260&gt;0,IF((SUMIFS($R1263:R1263,$R1260:R1260,12)+IF(R1260=12,0,R1261)+S1264)&gt;=$L1257,$L1257-FLOOR(SUMIFS($R1263:R1263,$R1260:R1260,12),1),IF(S1260=1,S1264,S1264+R1261)),0)</f>
        <v>0</v>
      </c>
      <c r="T1261" s="68">
        <f>IF(T1260&gt;0,IF((SUMIFS($R1263:S1263,$R1260:S1260,12)+IF(S1260=12,0,S1261)+T1264)&gt;=$L1257,$L1257-FLOOR(SUMIFS($R1263:S1263,$R1260:S1260,12),1),IF(T1260=1,T1264,T1264+S1261)),0)</f>
        <v>0</v>
      </c>
      <c r="U1261" s="68">
        <f>IF(U1260&gt;0,IF((SUMIFS($R1263:T1263,$R1260:T1260,12)+IF(T1260=12,0,T1261)+U1264)&gt;=$L1257,$L1257-FLOOR(SUMIFS($R1263:T1263,$R1260:T1260,12),1),IF(U1260=1,U1264,U1264+T1261)),0)</f>
        <v>0</v>
      </c>
      <c r="V1261" s="68">
        <f>IF(V1260&gt;0,IF((SUMIFS($R1263:U1263,$R1260:U1260,12)+IF(U1260=12,0,U1261)+V1264)&gt;=$L1257,$L1257-FLOOR(SUMIFS($R1263:U1263,$R1260:U1260,12),1),IF(V1260=1,V1264,V1264+U1261)),0)</f>
        <v>0</v>
      </c>
      <c r="W1261" s="68">
        <f>IF(W1260&gt;0,IF((SUMIFS($R1263:V1263,$R1260:V1260,12)+IF(V1260=12,0,V1261)+W1264)&gt;=$L1257,$L1257-FLOOR(SUMIFS($R1263:V1263,$R1260:V1260,12),1),IF(W1260=1,W1264,W1264+V1261)),0)</f>
        <v>0</v>
      </c>
      <c r="X1261" s="68">
        <f>IF(X1260&gt;0,IF((SUMIFS($R1263:W1263,$R1260:W1260,12)+IF(W1260=12,0,W1261)+X1264)&gt;=$L1257,$L1257-FLOOR(SUMIFS($R1263:W1263,$R1260:W1260,12),1),IF(X1260=1,X1264,X1264+W1261)),0)</f>
        <v>0</v>
      </c>
      <c r="Y1261" s="68">
        <f>IF(Y1260&gt;0,IF((SUMIFS($R1263:X1263,$R1260:X1260,12)+IF(X1260=12,0,X1261)+Y1264)&gt;=$L1257,$L1257-FLOOR(SUMIFS($R1263:X1263,$R1260:X1260,12),1),IF(Y1260=1,Y1264,Y1264+X1261)),0)</f>
        <v>0</v>
      </c>
      <c r="Z1261" s="68">
        <f>IF(Z1260&gt;0,IF((SUMIFS($R1263:Y1263,$R1260:Y1260,12)+IF(Y1260=12,0,Y1261)+Z1264)&gt;=$L1257,$L1257-FLOOR(SUMIFS($R1263:Y1263,$R1260:Y1260,12),1),IF(Z1260=1,Z1264,Z1264+Y1261)),0)</f>
        <v>0</v>
      </c>
      <c r="AA1261" s="68">
        <f>IF(AA1260&gt;0,IF((SUMIFS($R1263:Z1263,$R1260:Z1260,12)+IF(Z1260=12,0,Z1261)+AA1264)&gt;=$L1257,$L1257-FLOOR(SUMIFS($R1263:Z1263,$R1260:Z1260,12),1),IF(AA1260=1,AA1264,AA1264+Z1261)),0)</f>
        <v>0</v>
      </c>
      <c r="AB1261" s="68">
        <f>IF(AB1260&gt;0,IF((SUMIFS($R1263:AA1263,$R1260:AA1260,12)+IF(AA1260=12,0,AA1261)+AB1264)&gt;=$L1257,$L1257-FLOOR(SUMIFS($R1263:AA1263,$R1260:AA1260,12),1),IF(AB1260=1,AB1264,AB1264+AA1261)),0)</f>
        <v>0</v>
      </c>
      <c r="AC1261" s="68">
        <f>IF(AC1260&gt;0,IF((SUMIFS($R1263:AB1263,$R1260:AB1260,12)+IF(AB1260=12,0,AB1261)+AC1264)&gt;=$L1257,$L1257-FLOOR(SUMIFS($R1263:AB1263,$R1260:AB1260,12),1),IF(AC1260=1,AC1264,AC1264+AB1261)),0)</f>
        <v>0</v>
      </c>
      <c r="AD1261" s="68">
        <f>IF(AD1260&gt;0,IF((SUMIFS($R1263:AC1263,$R1260:AC1260,12)+IF(AC1260=12,0,AC1261)+AD1264)&gt;=$L1257,$L1257-FLOOR(SUMIFS($R1263:AC1263,$R1260:AC1260,12),1),IF(AD1260=1,AD1264,AD1264+AC1261)),0)</f>
        <v>0</v>
      </c>
      <c r="AE1261" s="68">
        <f>IF(AE1260&gt;0,IF((SUMIFS($R1263:AD1263,$R1260:AD1260,12)+IF(AD1260=12,0,AD1261)+AE1264)&gt;=$L1257,$L1257-FLOOR(SUMIFS($R1263:AD1263,$R1260:AD1260,12),1),IF(AE1260=1,AE1264,AE1264+AD1261)),0)</f>
        <v>0</v>
      </c>
      <c r="AF1261" s="68">
        <f>IF(AF1260&gt;0,IF((SUMIFS($R1263:AE1263,$R1260:AE1260,12)+IF(AE1260=12,0,AE1261)+AF1264)&gt;=$L1257,$L1257-FLOOR(SUMIFS($R1263:AE1263,$R1260:AE1260,12),1),IF(AF1260=1,AF1264,AF1264+AE1261)),0)</f>
        <v>0</v>
      </c>
      <c r="AG1261" s="68">
        <f>IF(AG1260&gt;0,IF((SUMIFS($R1263:AF1263,$R1260:AF1260,12)+IF(AF1260=12,0,AF1261)+AG1264)&gt;=$L1257,$L1257-FLOOR(SUMIFS($R1263:AF1263,$R1260:AF1260,12),1),IF(AG1260=1,AG1264,AG1264+AF1261)),0)</f>
        <v>0</v>
      </c>
      <c r="AH1261" s="68">
        <f>IF(AH1260&gt;0,IF((SUMIFS($R1263:AG1263,$R1260:AG1260,12)+IF(AG1260=12,0,AG1261)+AH1264)&gt;=$L1257,$L1257-FLOOR(SUMIFS($R1263:AG1263,$R1260:AG1260,12),1),IF(AH1260=1,AH1264,AH1264+AG1261)),0)</f>
        <v>0</v>
      </c>
      <c r="AI1261" s="68">
        <f>IF(AI1260&gt;0,IF((SUMIFS($R1263:AH1263,$R1260:AH1260,12)+IF(AH1260=12,0,AH1261)+AI1264)&gt;=$L1257,$L1257-FLOOR(SUMIFS($R1263:AH1263,$R1260:AH1260,12),1),IF(AI1260=1,AI1264,AI1264+AH1261)),0)</f>
        <v>0</v>
      </c>
      <c r="AJ1261" s="68">
        <f>IF(AJ1260&gt;0,IF((SUMIFS($R1263:AI1263,$R1260:AI1260,12)+IF(AI1260=12,0,AI1261)+AJ1264)&gt;=$L1257,$L1257-FLOOR(SUMIFS($R1263:AI1263,$R1260:AI1260,12),1),IF(AJ1260=1,AJ1264,AJ1264+AI1261)),0)</f>
        <v>0</v>
      </c>
      <c r="AK1261" s="68">
        <f>IF(AK1260&gt;0,IF((SUMIFS($R1263:AJ1263,$R1260:AJ1260,12)+IF(AJ1260=12,0,AJ1261)+AK1264)&gt;=$L1257,$L1257-FLOOR(SUMIFS($R1263:AJ1263,$R1260:AJ1260,12),1),IF(AK1260=1,AK1264,AK1264+AJ1261)),0)</f>
        <v>0</v>
      </c>
      <c r="AL1261" s="68">
        <f>IF(AL1260&gt;0,IF((SUMIFS($R1263:AK1263,$R1260:AK1260,12)+IF(AK1260=12,0,AK1261)+AL1264)&gt;=$L1257,$L1257-FLOOR(SUMIFS($R1263:AK1263,$R1260:AK1260,12),1),IF(AL1260=1,AL1264,AL1264+AK1261)),0)</f>
        <v>0</v>
      </c>
      <c r="AM1261" s="68">
        <f>IF(AM1260&gt;0,IF((SUMIFS($R1263:AL1263,$R1260:AL1260,12)+IF(AL1260=12,0,AL1261)+AM1264)&gt;=$L1257,$L1257-FLOOR(SUMIFS($R1263:AL1263,$R1260:AL1260,12),1),IF(AM1260=1,AM1264,AM1264+AL1261)),0)</f>
        <v>0</v>
      </c>
      <c r="AN1261" s="68">
        <f>IF(AN1260&gt;0,IF((SUMIFS($R1263:AM1263,$R1260:AM1260,12)+IF(AM1260=12,0,AM1261)+AN1264)&gt;=$L1257,$L1257-FLOOR(SUMIFS($R1263:AM1263,$R1260:AM1260,12),1),IF(AN1260=1,AN1264,AN1264+AM1261)),0)</f>
        <v>0</v>
      </c>
      <c r="AO1261" s="68">
        <f>IF(AO1260&gt;0,IF((SUMIFS($R1263:AN1263,$R1260:AN1260,12)+IF(AN1260=12,0,AN1261)+AO1264)&gt;=$L1257,$L1257-FLOOR(SUMIFS($R1263:AN1263,$R1260:AN1260,12),1),IF(AO1260=1,AO1264,AO1264+AN1261)),0)</f>
        <v>0</v>
      </c>
      <c r="AP1261" s="68">
        <f>IF(AP1260&gt;0,IF((SUMIFS($R1263:AO1263,$R1260:AO1260,12)+IF(AO1260=12,0,AO1261)+AP1264)&gt;=$L1257,$L1257-FLOOR(SUMIFS($R1263:AO1263,$R1260:AO1260,12),1),IF(AP1260=1,AP1264,AP1264+AO1261)),0)</f>
        <v>0</v>
      </c>
      <c r="AQ1261" s="68">
        <f>IF(AQ1260&gt;0,IF((SUMIFS($R1263:AP1263,$R1260:AP1260,12)+IF(AP1260=12,0,AP1261)+AQ1264)&gt;=$L1257,$L1257-FLOOR(SUMIFS($R1263:AP1263,$R1260:AP1260,12),1),IF(AQ1260=1,AQ1264,AQ1264+AP1261)),0)</f>
        <v>0</v>
      </c>
      <c r="AR1261" s="68">
        <f>IF(AR1260&gt;0,IF((SUMIFS($R1263:AQ1263,$R1260:AQ1260,12)+IF(AQ1260=12,0,AQ1261)+AR1264)&gt;=$L1257,$L1257-FLOOR(SUMIFS($R1263:AQ1263,$R1260:AQ1260,12),1),IF(AR1260=1,AR1264,AR1264+AQ1261)),0)</f>
        <v>0</v>
      </c>
      <c r="AS1261" s="68">
        <f>IF(AS1260&gt;0,IF((SUMIFS($R1263:AR1263,$R1260:AR1260,12)+IF(AR1260=12,0,AR1261)+AS1264)&gt;=$L1257,$L1257-FLOOR(SUMIFS($R1263:AR1263,$R1260:AR1260,12),1),IF(AS1260=1,AS1264,AS1264+AR1261)),0)</f>
        <v>0</v>
      </c>
      <c r="AT1261" s="68">
        <f>IF(AT1260&gt;0,IF((SUMIFS($R1263:AS1263,$R1260:AS1260,12)+IF(AS1260=12,0,AS1261)+AT1264)&gt;=$L1257,$L1257-FLOOR(SUMIFS($R1263:AS1263,$R1260:AS1260,12),1),IF(AT1260=1,AT1264,AT1264+AS1261)),0)</f>
        <v>0</v>
      </c>
      <c r="AU1261" s="68">
        <f>IF(AU1260&gt;0,IF((SUMIFS($R1263:AT1263,$R1260:AT1260,12)+IF(AT1260=12,0,AT1261)+AU1264)&gt;=$L1257,$L1257-FLOOR(SUMIFS($R1263:AT1263,$R1260:AT1260,12),1),IF(AU1260=1,AU1264,AU1264+AT1261)),0)</f>
        <v>0</v>
      </c>
      <c r="AV1261" s="68">
        <f>IF(AV1260&gt;0,IF((SUMIFS($R1263:AU1263,$R1260:AU1260,12)+IF(AU1260=12,0,AU1261)+AV1264)&gt;=$L1257,$L1257-FLOOR(SUMIFS($R1263:AU1263,$R1260:AU1260,12),1),IF(AV1260=1,AV1264,AV1264+AU1261)),0)</f>
        <v>0</v>
      </c>
      <c r="AW1261" s="68">
        <f>IF(AW1260&gt;0,IF((SUMIFS($R1263:AV1263,$R1260:AV1260,12)+IF(AV1260=12,0,AV1261)+AW1264)&gt;=$L1257,$L1257-FLOOR(SUMIFS($R1263:AV1263,$R1260:AV1260,12),1),IF(AW1260=1,AW1264,AW1264+AV1261)),0)</f>
        <v>0</v>
      </c>
      <c r="AX1261" s="68">
        <f>IF(AX1260&gt;0,IF((SUMIFS($R1263:AW1263,$R1260:AW1260,12)+IF(AW1260=12,0,AW1261)+AX1264)&gt;=$L1257,$L1257-FLOOR(SUMIFS($R1263:AW1263,$R1260:AW1260,12),1),IF(AX1260=1,AX1264,AX1264+AW1261)),0)</f>
        <v>0</v>
      </c>
      <c r="AY1261" s="68">
        <f>IF(AY1260&gt;0,IF((SUMIFS($R1263:AX1263,$R1260:AX1260,12)+IF(AX1260=12,0,AX1261)+AY1264)&gt;=$L1257,$L1257-FLOOR(SUMIFS($R1263:AX1263,$R1260:AX1260,12),1),IF(AY1260=1,AY1264,AY1264+AX1261)),0)</f>
        <v>0</v>
      </c>
      <c r="AZ1261" s="68">
        <f>IF(AZ1260&gt;0,IF((SUMIFS($R1263:AY1263,$R1260:AY1260,12)+IF(AY1260=12,0,AY1261)+AZ1264)&gt;=$L1257,$L1257-FLOOR(SUMIFS($R1263:AY1263,$R1260:AY1260,12),1),IF(AZ1260=1,AZ1264,AZ1264+AY1261)),0)</f>
        <v>0</v>
      </c>
      <c r="BA1261" s="68">
        <f>IF(BA1260&gt;0,IF((SUMIFS($R1263:AZ1263,$R1260:AZ1260,12)+IF(AZ1260=12,0,AZ1261)+BA1264)&gt;=$L1257,$L1257-FLOOR(SUMIFS($R1263:AZ1263,$R1260:AZ1260,12),1),IF(BA1260=1,BA1264,BA1264+AZ1261)),0)</f>
        <v>0</v>
      </c>
      <c r="BB1261" s="68">
        <f>IF(BB1260&gt;0,IF((SUMIFS($R1263:BA1263,$R1260:BA1260,12)+IF(BA1260=12,0,BA1261)+BB1264)&gt;=$L1257,$L1257-FLOOR(SUMIFS($R1263:BA1263,$R1260:BA1260,12),1),IF(BB1260=1,BB1264,BB1264+BA1261)),0)</f>
        <v>0</v>
      </c>
      <c r="BC1261" s="68">
        <f>IF(BC1260&gt;0,IF((SUMIFS($R1263:BB1263,$R1260:BB1260,12)+IF(BB1260=12,0,BB1261)+BC1264)&gt;=$L1257,$L1257-FLOOR(SUMIFS($R1263:BB1263,$R1260:BB1260,12),1),IF(BC1260=1,BC1264,BC1264+BB1261)),0)</f>
        <v>0</v>
      </c>
      <c r="BD1261" s="68">
        <f>IF(BD1260&gt;0,IF((SUMIFS($R1263:BC1263,$R1260:BC1260,12)+IF(BC1260=12,0,BC1261)+BD1264)&gt;=$L1257,$L1257-FLOOR(SUMIFS($R1263:BC1263,$R1260:BC1260,12),1),IF(BD1260=1,BD1264,BD1264+BC1261)),0)</f>
        <v>0</v>
      </c>
      <c r="BE1261" s="68">
        <f>IF(BE1260&gt;0,IF((SUMIFS($R1263:BD1263,$R1260:BD1260,12)+IF(BD1260=12,0,BD1261)+BE1264)&gt;=$L1257,$L1257-FLOOR(SUMIFS($R1263:BD1263,$R1260:BD1260,12),1),IF(BE1260=1,BE1264,BE1264+BD1261)),0)</f>
        <v>0</v>
      </c>
      <c r="BF1261" s="68">
        <f>IF(BF1260&gt;0,IF((SUMIFS($R1263:BE1263,$R1260:BE1260,12)+IF(BE1260=12,0,BE1261)+BF1264)&gt;=$L1257,$L1257-FLOOR(SUMIFS($R1263:BE1263,$R1260:BE1260,12),1),IF(BF1260=1,BF1264,BF1264+BE1261)),0)</f>
        <v>0</v>
      </c>
      <c r="BG1261" s="68">
        <f>IF(BG1260&gt;0,IF((SUMIFS($R1263:BF1263,$R1260:BF1260,12)+IF(BF1260=12,0,BF1261)+BG1264)&gt;=$L1257,$L1257-FLOOR(SUMIFS($R1263:BF1263,$R1260:BF1260,12),1),IF(BG1260=1,BG1264,BG1264+BF1261)),0)</f>
        <v>0</v>
      </c>
      <c r="BH1261" s="68">
        <f>IF(BH1260&gt;0,IF((SUMIFS($R1263:BG1263,$R1260:BG1260,12)+IF(BG1260=12,0,BG1261)+BH1264)&gt;=$L1257,$L1257-FLOOR(SUMIFS($R1263:BG1263,$R1260:BG1260,12),1),IF(BH1260=1,BH1264,BH1264+BG1261)),0)</f>
        <v>0</v>
      </c>
      <c r="BI1261" s="68">
        <f>IF(BI1260&gt;0,IF((SUMIFS($R1263:BH1263,$R1260:BH1260,12)+IF(BH1260=12,0,BH1261)+BI1264)&gt;=$L1257,$L1257-FLOOR(SUMIFS($R1263:BH1263,$R1260:BH1260,12),1),IF(BI1260=1,BI1264,BI1264+BH1261)),0)</f>
        <v>0</v>
      </c>
      <c r="BJ1261" s="68">
        <f>IF(BJ1260&gt;0,IF((SUMIFS($R1263:BI1263,$R1260:BI1260,12)+IF(BI1260=12,0,BI1261)+BJ1264)&gt;=$L1257,$L1257-FLOOR(SUMIFS($R1263:BI1263,$R1260:BI1260,12),1),IF(BJ1260=1,BJ1264,BJ1264+BI1261)),0)</f>
        <v>0</v>
      </c>
      <c r="BK1261" s="68">
        <f>IF(BK1260&gt;0,IF((SUMIFS($R1263:BJ1263,$R1260:BJ1260,12)+IF(BJ1260=12,0,BJ1261)+BK1264)&gt;=$L1257,$L1257-FLOOR(SUMIFS($R1263:BJ1263,$R1260:BJ1260,12),1),IF(BK1260=1,BK1264,BK1264+BJ1261)),0)</f>
        <v>0</v>
      </c>
      <c r="BL1261" s="68">
        <f>IF(BL1260&gt;0,IF((SUMIFS($R1263:BK1263,$R1260:BK1260,12)+IF(BK1260=12,0,BK1261)+BL1264)&gt;=$L1257,$L1257-FLOOR(SUMIFS($R1263:BK1263,$R1260:BK1260,12),1),IF(BL1260=1,BL1264,BL1264+BK1261)),0)</f>
        <v>0</v>
      </c>
      <c r="BM1261" s="68">
        <f>IF(BM1260&gt;0,IF((SUMIFS($R1263:BL1263,$R1260:BL1260,12)+IF(BL1260=12,0,BL1261)+BM1264)&gt;=$L1257,$L1257-FLOOR(SUMIFS($R1263:BL1263,$R1260:BL1260,12),1),IF(BM1260=1,BM1264,BM1264+BL1261)),0)</f>
        <v>0</v>
      </c>
      <c r="BN1261" s="362"/>
      <c r="BO1261" s="364"/>
      <c r="BP1261" s="366"/>
      <c r="BQ1261" s="366"/>
      <c r="BR1261" s="106"/>
      <c r="BS1261" s="106"/>
      <c r="BT1261" s="106"/>
      <c r="BU1261" s="106"/>
      <c r="BV1261" s="106"/>
      <c r="BW1261" s="106"/>
      <c r="BX1261" s="106"/>
      <c r="BY1261" s="106"/>
      <c r="BZ1261" s="106"/>
      <c r="CA1261" s="106"/>
      <c r="CB1261" s="106"/>
      <c r="CC1261" s="106"/>
      <c r="CD1261" s="106"/>
      <c r="CE1261" s="106"/>
      <c r="CF1261" s="106"/>
      <c r="CG1261" s="106"/>
    </row>
    <row r="1262" spans="1:85" s="245" customFormat="1" ht="41.5" hidden="1" customHeight="1" x14ac:dyDescent="0.35">
      <c r="A1262" s="243"/>
      <c r="B1262" s="128"/>
      <c r="C1262" s="80"/>
      <c r="D1262" s="80"/>
      <c r="E1262" s="80"/>
      <c r="F1262" s="80"/>
      <c r="G1262" s="80"/>
      <c r="H1262" s="80"/>
      <c r="I1262" s="80"/>
      <c r="J1262" s="80"/>
      <c r="K1262" s="80"/>
      <c r="L1262" s="80"/>
      <c r="M1262" s="64"/>
      <c r="N1262" s="7"/>
      <c r="O1262" s="192"/>
      <c r="P1262" s="106"/>
      <c r="Q1262" s="65" t="s">
        <v>161</v>
      </c>
      <c r="R1262" s="67">
        <f>IF(R1257&gt;0,R1258,0)</f>
        <v>0</v>
      </c>
      <c r="S1262" s="67">
        <f t="shared" ref="S1262" si="23854">IF(S1257&gt;0,IF(S1260=1,S1258,S1258+R1262),R1262)</f>
        <v>0</v>
      </c>
      <c r="T1262" s="67">
        <f t="shared" ref="T1262" si="23855">IF(T1257&gt;0,IF(T1260=1,T1258,T1258+S1262),S1262)</f>
        <v>0</v>
      </c>
      <c r="U1262" s="67">
        <f t="shared" ref="U1262" si="23856">IF(U1257&gt;0,IF(U1260=1,U1258,U1258+T1262),T1262)</f>
        <v>0</v>
      </c>
      <c r="V1262" s="67">
        <f t="shared" ref="V1262" si="23857">IF(V1257&gt;0,IF(V1260=1,V1258,V1258+U1262),U1262)</f>
        <v>0</v>
      </c>
      <c r="W1262" s="67">
        <f t="shared" ref="W1262" si="23858">IF(W1257&gt;0,IF(W1260=1,W1258,W1258+V1262),V1262)</f>
        <v>0</v>
      </c>
      <c r="X1262" s="67">
        <f t="shared" ref="X1262" si="23859">IF(X1257&gt;0,IF(X1260=1,X1258,X1258+W1262),W1262)</f>
        <v>0</v>
      </c>
      <c r="Y1262" s="67">
        <f t="shared" ref="Y1262" si="23860">IF(Y1257&gt;0,IF(Y1260=1,Y1258,Y1258+X1262),X1262)</f>
        <v>0</v>
      </c>
      <c r="Z1262" s="67">
        <f t="shared" ref="Z1262" si="23861">IF(Z1257&gt;0,IF(Z1260=1,Z1258,Z1258+Y1262),Y1262)</f>
        <v>0</v>
      </c>
      <c r="AA1262" s="67">
        <f t="shared" ref="AA1262" si="23862">IF(AA1257&gt;0,IF(AA1260=1,AA1258,AA1258+Z1262),Z1262)</f>
        <v>0</v>
      </c>
      <c r="AB1262" s="67">
        <f t="shared" ref="AB1262" si="23863">IF(AB1257&gt;0,IF(AB1260=1,AB1258,AB1258+AA1262),AA1262)</f>
        <v>0</v>
      </c>
      <c r="AC1262" s="67">
        <f t="shared" ref="AC1262" si="23864">IF(AC1257&gt;0,IF(AC1260=1,AC1258,AC1258+AB1262),AB1262)</f>
        <v>0</v>
      </c>
      <c r="AD1262" s="67">
        <f t="shared" ref="AD1262" si="23865">IF(AD1257&gt;0,IF(AD1260=1,AD1258,AD1258+AC1262),AC1262)</f>
        <v>0</v>
      </c>
      <c r="AE1262" s="67">
        <f t="shared" ref="AE1262" si="23866">IF(AE1257&gt;0,IF(AE1260=1,AE1258,AE1258+AD1262),AD1262)</f>
        <v>0</v>
      </c>
      <c r="AF1262" s="67">
        <f t="shared" ref="AF1262" si="23867">IF(AF1257&gt;0,IF(AF1260=1,AF1258,AF1258+AE1262),AE1262)</f>
        <v>0</v>
      </c>
      <c r="AG1262" s="67">
        <f t="shared" ref="AG1262" si="23868">IF(AG1257&gt;0,IF(AG1260=1,AG1258,AG1258+AF1262),AF1262)</f>
        <v>0</v>
      </c>
      <c r="AH1262" s="67">
        <f t="shared" ref="AH1262" si="23869">IF(AH1257&gt;0,IF(AH1260=1,AH1258,AH1258+AG1262),AG1262)</f>
        <v>0</v>
      </c>
      <c r="AI1262" s="67">
        <f t="shared" ref="AI1262" si="23870">IF(AI1257&gt;0,IF(AI1260=1,AI1258,AI1258+AH1262),AH1262)</f>
        <v>0</v>
      </c>
      <c r="AJ1262" s="67">
        <f t="shared" ref="AJ1262" si="23871">IF(AJ1257&gt;0,IF(AJ1260=1,AJ1258,AJ1258+AI1262),AI1262)</f>
        <v>0</v>
      </c>
      <c r="AK1262" s="67">
        <f t="shared" ref="AK1262" si="23872">IF(AK1257&gt;0,IF(AK1260=1,AK1258,AK1258+AJ1262),AJ1262)</f>
        <v>0</v>
      </c>
      <c r="AL1262" s="67">
        <f t="shared" ref="AL1262" si="23873">IF(AL1257&gt;0,IF(AL1260=1,AL1258,AL1258+AK1262),AK1262)</f>
        <v>0</v>
      </c>
      <c r="AM1262" s="67">
        <f t="shared" ref="AM1262" si="23874">IF(AM1257&gt;0,IF(AM1260=1,AM1258,AM1258+AL1262),AL1262)</f>
        <v>0</v>
      </c>
      <c r="AN1262" s="67">
        <f t="shared" ref="AN1262" si="23875">IF(AN1257&gt;0,IF(AN1260=1,AN1258,AN1258+AM1262),AM1262)</f>
        <v>0</v>
      </c>
      <c r="AO1262" s="67">
        <f t="shared" ref="AO1262" si="23876">IF(AO1257&gt;0,IF(AO1260=1,AO1258,AO1258+AN1262),AN1262)</f>
        <v>0</v>
      </c>
      <c r="AP1262" s="67">
        <f t="shared" ref="AP1262" si="23877">IF(AP1257&gt;0,IF(AP1260=1,AP1258,AP1258+AO1262),AO1262)</f>
        <v>0</v>
      </c>
      <c r="AQ1262" s="67">
        <f t="shared" ref="AQ1262" si="23878">IF(AQ1257&gt;0,IF(AQ1260=1,AQ1258,AQ1258+AP1262),AP1262)</f>
        <v>0</v>
      </c>
      <c r="AR1262" s="67">
        <f t="shared" ref="AR1262" si="23879">IF(AR1257&gt;0,IF(AR1260=1,AR1258,AR1258+AQ1262),AQ1262)</f>
        <v>0</v>
      </c>
      <c r="AS1262" s="67">
        <f t="shared" ref="AS1262" si="23880">IF(AS1257&gt;0,IF(AS1260=1,AS1258,AS1258+AR1262),AR1262)</f>
        <v>0</v>
      </c>
      <c r="AT1262" s="67">
        <f t="shared" ref="AT1262" si="23881">IF(AT1257&gt;0,IF(AT1260=1,AT1258,AT1258+AS1262),AS1262)</f>
        <v>0</v>
      </c>
      <c r="AU1262" s="67">
        <f t="shared" ref="AU1262" si="23882">IF(AU1257&gt;0,IF(AU1260=1,AU1258,AU1258+AT1262),AT1262)</f>
        <v>0</v>
      </c>
      <c r="AV1262" s="67">
        <f t="shared" ref="AV1262" si="23883">IF(AV1257&gt;0,IF(AV1260=1,AV1258,AV1258+AU1262),AU1262)</f>
        <v>0</v>
      </c>
      <c r="AW1262" s="67">
        <f t="shared" ref="AW1262" si="23884">IF(AW1257&gt;0,IF(AW1260=1,AW1258,AW1258+AV1262),AV1262)</f>
        <v>0</v>
      </c>
      <c r="AX1262" s="67">
        <f t="shared" ref="AX1262" si="23885">IF(AX1257&gt;0,IF(AX1260=1,AX1258,AX1258+AW1262),AW1262)</f>
        <v>0</v>
      </c>
      <c r="AY1262" s="67">
        <f t="shared" ref="AY1262" si="23886">IF(AY1257&gt;0,IF(AY1260=1,AY1258,AY1258+AX1262),AX1262)</f>
        <v>0</v>
      </c>
      <c r="AZ1262" s="67">
        <f t="shared" ref="AZ1262" si="23887">IF(AZ1257&gt;0,IF(AZ1260=1,AZ1258,AZ1258+AY1262),AY1262)</f>
        <v>0</v>
      </c>
      <c r="BA1262" s="67">
        <f t="shared" ref="BA1262" si="23888">IF(BA1257&gt;0,IF(BA1260=1,BA1258,BA1258+AZ1262),AZ1262)</f>
        <v>0</v>
      </c>
      <c r="BB1262" s="67">
        <f t="shared" ref="BB1262" si="23889">IF(BB1257&gt;0,IF(BB1260=1,BB1258,BB1258+BA1262),BA1262)</f>
        <v>0</v>
      </c>
      <c r="BC1262" s="67">
        <f t="shared" ref="BC1262" si="23890">IF(BC1257&gt;0,IF(BC1260=1,BC1258,BC1258+BB1262),BB1262)</f>
        <v>0</v>
      </c>
      <c r="BD1262" s="67">
        <f t="shared" ref="BD1262" si="23891">IF(BD1257&gt;0,IF(BD1260=1,BD1258,BD1258+BC1262),BC1262)</f>
        <v>0</v>
      </c>
      <c r="BE1262" s="67">
        <f t="shared" ref="BE1262" si="23892">IF(BE1257&gt;0,IF(BE1260=1,BE1258,BE1258+BD1262),BD1262)</f>
        <v>0</v>
      </c>
      <c r="BF1262" s="67">
        <f t="shared" ref="BF1262" si="23893">IF(BF1257&gt;0,IF(BF1260=1,BF1258,BF1258+BE1262),BE1262)</f>
        <v>0</v>
      </c>
      <c r="BG1262" s="67">
        <f t="shared" ref="BG1262" si="23894">IF(BG1257&gt;0,IF(BG1260=1,BG1258,BG1258+BF1262),BF1262)</f>
        <v>0</v>
      </c>
      <c r="BH1262" s="67">
        <f t="shared" ref="BH1262" si="23895">IF(BH1257&gt;0,IF(BH1260=1,BH1258,BH1258+BG1262),BG1262)</f>
        <v>0</v>
      </c>
      <c r="BI1262" s="67">
        <f t="shared" ref="BI1262" si="23896">IF(BI1257&gt;0,IF(BI1260=1,BI1258,BI1258+BH1262),BH1262)</f>
        <v>0</v>
      </c>
      <c r="BJ1262" s="67">
        <f t="shared" ref="BJ1262" si="23897">IF(BJ1257&gt;0,IF(BJ1260=1,BJ1258,BJ1258+BI1262),BI1262)</f>
        <v>0</v>
      </c>
      <c r="BK1262" s="67">
        <f t="shared" ref="BK1262" si="23898">IF(BK1257&gt;0,IF(BK1260=1,BK1258,BK1258+BJ1262),BJ1262)</f>
        <v>0</v>
      </c>
      <c r="BL1262" s="67">
        <f t="shared" ref="BL1262" si="23899">IF(BL1257&gt;0,IF(BL1260=1,BL1258,BL1258+BK1262),BK1262)</f>
        <v>0</v>
      </c>
      <c r="BM1262" s="67">
        <f t="shared" ref="BM1262" si="23900">IF(BM1257&gt;0,IF(BM1260=1,BM1258,BM1258+BL1262),BL1262)</f>
        <v>0</v>
      </c>
      <c r="BN1262" s="362"/>
      <c r="BO1262" s="364"/>
      <c r="BP1262" s="366"/>
      <c r="BQ1262" s="366"/>
      <c r="BR1262" s="106"/>
      <c r="BS1262" s="106"/>
      <c r="BT1262" s="106"/>
      <c r="BU1262" s="106"/>
      <c r="BV1262" s="106"/>
      <c r="BW1262" s="106"/>
      <c r="BX1262" s="106"/>
      <c r="BY1262" s="106"/>
      <c r="BZ1262" s="106"/>
      <c r="CA1262" s="106"/>
      <c r="CB1262" s="106"/>
      <c r="CC1262" s="106"/>
      <c r="CD1262" s="106"/>
      <c r="CE1262" s="106"/>
      <c r="CF1262" s="106"/>
      <c r="CG1262" s="106"/>
    </row>
    <row r="1263" spans="1:85" s="245" customFormat="1" ht="41.5" hidden="1" customHeight="1" x14ac:dyDescent="0.35">
      <c r="A1263" s="243"/>
      <c r="B1263" s="128"/>
      <c r="C1263" s="80"/>
      <c r="D1263" s="80"/>
      <c r="E1263" s="80"/>
      <c r="F1263" s="80"/>
      <c r="G1263" s="80"/>
      <c r="H1263" s="80"/>
      <c r="I1263" s="80"/>
      <c r="J1263" s="80"/>
      <c r="K1263" s="80"/>
      <c r="L1263" s="80"/>
      <c r="M1263" s="64"/>
      <c r="N1263" s="7"/>
      <c r="O1263" s="192"/>
      <c r="P1263" s="106"/>
      <c r="Q1263" s="65" t="s">
        <v>162</v>
      </c>
      <c r="R1263" s="67">
        <f>R1265</f>
        <v>0</v>
      </c>
      <c r="S1263" s="67">
        <f t="shared" ref="S1263" si="23901">IF(S1260=1,S1265,S1265+R1263)</f>
        <v>0</v>
      </c>
      <c r="T1263" s="67">
        <f t="shared" ref="T1263" si="23902">IF(T1260=1,T1265,T1265+S1263)</f>
        <v>0</v>
      </c>
      <c r="U1263" s="67">
        <f t="shared" ref="U1263" si="23903">IF(U1260=1,U1265,U1265+T1263)</f>
        <v>0</v>
      </c>
      <c r="V1263" s="67">
        <f t="shared" ref="V1263" si="23904">IF(V1260=1,V1265,V1265+U1263)</f>
        <v>0</v>
      </c>
      <c r="W1263" s="67">
        <f t="shared" ref="W1263" si="23905">IF(W1260=1,W1265,W1265+V1263)</f>
        <v>0</v>
      </c>
      <c r="X1263" s="67">
        <f t="shared" ref="X1263" si="23906">IF(X1260=1,X1265,X1265+W1263)</f>
        <v>0</v>
      </c>
      <c r="Y1263" s="67">
        <f t="shared" ref="Y1263" si="23907">IF(Y1260=1,Y1265,Y1265+X1263)</f>
        <v>0</v>
      </c>
      <c r="Z1263" s="67">
        <f t="shared" ref="Z1263" si="23908">IF(Z1260=1,Z1265,Z1265+Y1263)</f>
        <v>0</v>
      </c>
      <c r="AA1263" s="67">
        <f t="shared" ref="AA1263" si="23909">IF(AA1260=1,AA1265,AA1265+Z1263)</f>
        <v>0</v>
      </c>
      <c r="AB1263" s="67">
        <f t="shared" ref="AB1263" si="23910">IF(AB1260=1,AB1265,AB1265+AA1263)</f>
        <v>0</v>
      </c>
      <c r="AC1263" s="67">
        <f t="shared" ref="AC1263" si="23911">IF(AC1260=1,AC1265,AC1265+AB1263)</f>
        <v>0</v>
      </c>
      <c r="AD1263" s="67">
        <f t="shared" ref="AD1263" si="23912">IF(AD1260=1,AD1265,AD1265+AC1263)</f>
        <v>0</v>
      </c>
      <c r="AE1263" s="67">
        <f t="shared" ref="AE1263" si="23913">IF(AE1260=1,AE1265,AE1265+AD1263)</f>
        <v>0</v>
      </c>
      <c r="AF1263" s="67">
        <f t="shared" ref="AF1263" si="23914">IF(AF1260=1,AF1265,AF1265+AE1263)</f>
        <v>0</v>
      </c>
      <c r="AG1263" s="67">
        <f t="shared" ref="AG1263" si="23915">IF(AG1260=1,AG1265,AG1265+AF1263)</f>
        <v>0</v>
      </c>
      <c r="AH1263" s="67">
        <f t="shared" ref="AH1263" si="23916">IF(AH1260=1,AH1265,AH1265+AG1263)</f>
        <v>0</v>
      </c>
      <c r="AI1263" s="67">
        <f t="shared" ref="AI1263" si="23917">IF(AI1260=1,AI1265,AI1265+AH1263)</f>
        <v>0</v>
      </c>
      <c r="AJ1263" s="67">
        <f t="shared" ref="AJ1263" si="23918">IF(AJ1260=1,AJ1265,AJ1265+AI1263)</f>
        <v>0</v>
      </c>
      <c r="AK1263" s="67">
        <f t="shared" ref="AK1263" si="23919">IF(AK1260=1,AK1265,AK1265+AJ1263)</f>
        <v>0</v>
      </c>
      <c r="AL1263" s="67">
        <f t="shared" ref="AL1263" si="23920">IF(AL1260=1,AL1265,AL1265+AK1263)</f>
        <v>0</v>
      </c>
      <c r="AM1263" s="67">
        <f t="shared" ref="AM1263" si="23921">IF(AM1260=1,AM1265,AM1265+AL1263)</f>
        <v>0</v>
      </c>
      <c r="AN1263" s="67">
        <f t="shared" ref="AN1263" si="23922">IF(AN1260=1,AN1265,AN1265+AM1263)</f>
        <v>0</v>
      </c>
      <c r="AO1263" s="67">
        <f t="shared" ref="AO1263" si="23923">IF(AO1260=1,AO1265,AO1265+AN1263)</f>
        <v>0</v>
      </c>
      <c r="AP1263" s="67">
        <f t="shared" ref="AP1263" si="23924">IF(AP1260=1,AP1265,AP1265+AO1263)</f>
        <v>0</v>
      </c>
      <c r="AQ1263" s="67">
        <f t="shared" ref="AQ1263" si="23925">IF(AQ1260=1,AQ1265,AQ1265+AP1263)</f>
        <v>0</v>
      </c>
      <c r="AR1263" s="67">
        <f t="shared" ref="AR1263" si="23926">IF(AR1260=1,AR1265,AR1265+AQ1263)</f>
        <v>0</v>
      </c>
      <c r="AS1263" s="67">
        <f t="shared" ref="AS1263" si="23927">IF(AS1260=1,AS1265,AS1265+AR1263)</f>
        <v>0</v>
      </c>
      <c r="AT1263" s="67">
        <f t="shared" ref="AT1263" si="23928">IF(AT1260=1,AT1265,AT1265+AS1263)</f>
        <v>0</v>
      </c>
      <c r="AU1263" s="67">
        <f t="shared" ref="AU1263" si="23929">IF(AU1260=1,AU1265,AU1265+AT1263)</f>
        <v>0</v>
      </c>
      <c r="AV1263" s="67">
        <f t="shared" ref="AV1263" si="23930">IF(AV1260=1,AV1265,AV1265+AU1263)</f>
        <v>0</v>
      </c>
      <c r="AW1263" s="67">
        <f t="shared" ref="AW1263" si="23931">IF(AW1260=1,AW1265,AW1265+AV1263)</f>
        <v>0</v>
      </c>
      <c r="AX1263" s="67">
        <f t="shared" ref="AX1263" si="23932">IF(AX1260=1,AX1265,AX1265+AW1263)</f>
        <v>0</v>
      </c>
      <c r="AY1263" s="67">
        <f t="shared" ref="AY1263" si="23933">IF(AY1260=1,AY1265,AY1265+AX1263)</f>
        <v>0</v>
      </c>
      <c r="AZ1263" s="67">
        <f t="shared" ref="AZ1263" si="23934">IF(AZ1260=1,AZ1265,AZ1265+AY1263)</f>
        <v>0</v>
      </c>
      <c r="BA1263" s="67">
        <f t="shared" ref="BA1263" si="23935">IF(BA1260=1,BA1265,BA1265+AZ1263)</f>
        <v>0</v>
      </c>
      <c r="BB1263" s="67">
        <f t="shared" ref="BB1263" si="23936">IF(BB1260=1,BB1265,BB1265+BA1263)</f>
        <v>0</v>
      </c>
      <c r="BC1263" s="67">
        <f t="shared" ref="BC1263" si="23937">IF(BC1260=1,BC1265,BC1265+BB1263)</f>
        <v>0</v>
      </c>
      <c r="BD1263" s="67">
        <f t="shared" ref="BD1263" si="23938">IF(BD1260=1,BD1265,BD1265+BC1263)</f>
        <v>0</v>
      </c>
      <c r="BE1263" s="67">
        <f t="shared" ref="BE1263" si="23939">IF(BE1260=1,BE1265,BE1265+BD1263)</f>
        <v>0</v>
      </c>
      <c r="BF1263" s="67">
        <f t="shared" ref="BF1263" si="23940">IF(BF1260=1,BF1265,BF1265+BE1263)</f>
        <v>0</v>
      </c>
      <c r="BG1263" s="67">
        <f t="shared" ref="BG1263" si="23941">IF(BG1260=1,BG1265,BG1265+BF1263)</f>
        <v>0</v>
      </c>
      <c r="BH1263" s="67">
        <f t="shared" ref="BH1263" si="23942">IF(BH1260=1,BH1265,BH1265+BG1263)</f>
        <v>0</v>
      </c>
      <c r="BI1263" s="67">
        <f t="shared" ref="BI1263" si="23943">IF(BI1260=1,BI1265,BI1265+BH1263)</f>
        <v>0</v>
      </c>
      <c r="BJ1263" s="67">
        <f t="shared" ref="BJ1263" si="23944">IF(BJ1260=1,BJ1265,BJ1265+BI1263)</f>
        <v>0</v>
      </c>
      <c r="BK1263" s="67">
        <f t="shared" ref="BK1263" si="23945">IF(BK1260=1,BK1265,BK1265+BJ1263)</f>
        <v>0</v>
      </c>
      <c r="BL1263" s="67">
        <f t="shared" ref="BL1263" si="23946">IF(BL1260=1,BL1265,BL1265+BK1263)</f>
        <v>0</v>
      </c>
      <c r="BM1263" s="67">
        <f t="shared" ref="BM1263" si="23947">IF(BM1260=1,BM1265,BM1265+BL1263)</f>
        <v>0</v>
      </c>
      <c r="BN1263" s="362"/>
      <c r="BO1263" s="364"/>
      <c r="BP1263" s="366"/>
      <c r="BQ1263" s="366"/>
      <c r="BR1263" s="106"/>
      <c r="BS1263" s="106"/>
      <c r="BT1263" s="106"/>
      <c r="BU1263" s="106"/>
      <c r="BV1263" s="106"/>
      <c r="BW1263" s="106"/>
      <c r="BX1263" s="106"/>
      <c r="BY1263" s="106"/>
      <c r="BZ1263" s="106"/>
      <c r="CA1263" s="106"/>
      <c r="CB1263" s="106"/>
      <c r="CC1263" s="106"/>
      <c r="CD1263" s="106"/>
      <c r="CE1263" s="106"/>
      <c r="CF1263" s="106"/>
      <c r="CG1263" s="106"/>
    </row>
    <row r="1264" spans="1:85" s="245" customFormat="1" ht="29" x14ac:dyDescent="0.35">
      <c r="A1264" s="243"/>
      <c r="B1264" s="128"/>
      <c r="C1264" s="80"/>
      <c r="D1264" s="80"/>
      <c r="E1264" s="80"/>
      <c r="F1264" s="80"/>
      <c r="G1264" s="80"/>
      <c r="H1264" s="80"/>
      <c r="I1264" s="80"/>
      <c r="J1264" s="80"/>
      <c r="K1264" s="80"/>
      <c r="L1264" s="80"/>
      <c r="M1264" s="64"/>
      <c r="N1264" s="7"/>
      <c r="O1264" s="192"/>
      <c r="P1264" s="106"/>
      <c r="Q1264" s="63" t="s">
        <v>160</v>
      </c>
      <c r="R1264" s="68">
        <f t="shared" ref="R1264:BM1264" si="23948">1720/12*R1257</f>
        <v>0</v>
      </c>
      <c r="S1264" s="68">
        <f t="shared" si="23948"/>
        <v>0</v>
      </c>
      <c r="T1264" s="68">
        <f t="shared" si="23948"/>
        <v>0</v>
      </c>
      <c r="U1264" s="68">
        <f t="shared" si="23948"/>
        <v>0</v>
      </c>
      <c r="V1264" s="68">
        <f t="shared" si="23948"/>
        <v>0</v>
      </c>
      <c r="W1264" s="68">
        <f t="shared" si="23948"/>
        <v>0</v>
      </c>
      <c r="X1264" s="68">
        <f t="shared" si="23948"/>
        <v>0</v>
      </c>
      <c r="Y1264" s="68">
        <f t="shared" si="23948"/>
        <v>0</v>
      </c>
      <c r="Z1264" s="68">
        <f t="shared" si="23948"/>
        <v>0</v>
      </c>
      <c r="AA1264" s="68">
        <f t="shared" si="23948"/>
        <v>0</v>
      </c>
      <c r="AB1264" s="68">
        <f t="shared" si="23948"/>
        <v>0</v>
      </c>
      <c r="AC1264" s="68">
        <f t="shared" si="23948"/>
        <v>0</v>
      </c>
      <c r="AD1264" s="68">
        <f t="shared" si="23948"/>
        <v>0</v>
      </c>
      <c r="AE1264" s="68">
        <f t="shared" si="23948"/>
        <v>0</v>
      </c>
      <c r="AF1264" s="68">
        <f t="shared" si="23948"/>
        <v>0</v>
      </c>
      <c r="AG1264" s="68">
        <f t="shared" si="23948"/>
        <v>0</v>
      </c>
      <c r="AH1264" s="68">
        <f t="shared" si="23948"/>
        <v>0</v>
      </c>
      <c r="AI1264" s="68">
        <f t="shared" si="23948"/>
        <v>0</v>
      </c>
      <c r="AJ1264" s="68">
        <f t="shared" si="23948"/>
        <v>0</v>
      </c>
      <c r="AK1264" s="68">
        <f t="shared" si="23948"/>
        <v>0</v>
      </c>
      <c r="AL1264" s="68">
        <f t="shared" si="23948"/>
        <v>0</v>
      </c>
      <c r="AM1264" s="68">
        <f t="shared" si="23948"/>
        <v>0</v>
      </c>
      <c r="AN1264" s="68">
        <f t="shared" si="23948"/>
        <v>0</v>
      </c>
      <c r="AO1264" s="68">
        <f t="shared" si="23948"/>
        <v>0</v>
      </c>
      <c r="AP1264" s="68">
        <f t="shared" si="23948"/>
        <v>0</v>
      </c>
      <c r="AQ1264" s="68">
        <f t="shared" si="23948"/>
        <v>0</v>
      </c>
      <c r="AR1264" s="68">
        <f t="shared" si="23948"/>
        <v>0</v>
      </c>
      <c r="AS1264" s="68">
        <f t="shared" si="23948"/>
        <v>0</v>
      </c>
      <c r="AT1264" s="68">
        <f t="shared" si="23948"/>
        <v>0</v>
      </c>
      <c r="AU1264" s="68">
        <f t="shared" si="23948"/>
        <v>0</v>
      </c>
      <c r="AV1264" s="68">
        <f t="shared" si="23948"/>
        <v>0</v>
      </c>
      <c r="AW1264" s="68">
        <f t="shared" si="23948"/>
        <v>0</v>
      </c>
      <c r="AX1264" s="68">
        <f t="shared" si="23948"/>
        <v>0</v>
      </c>
      <c r="AY1264" s="68">
        <f t="shared" si="23948"/>
        <v>0</v>
      </c>
      <c r="AZ1264" s="68">
        <f t="shared" si="23948"/>
        <v>0</v>
      </c>
      <c r="BA1264" s="68">
        <f t="shared" si="23948"/>
        <v>0</v>
      </c>
      <c r="BB1264" s="68">
        <f t="shared" si="23948"/>
        <v>0</v>
      </c>
      <c r="BC1264" s="68">
        <f t="shared" si="23948"/>
        <v>0</v>
      </c>
      <c r="BD1264" s="68">
        <f t="shared" si="23948"/>
        <v>0</v>
      </c>
      <c r="BE1264" s="68">
        <f t="shared" si="23948"/>
        <v>0</v>
      </c>
      <c r="BF1264" s="68">
        <f t="shared" si="23948"/>
        <v>0</v>
      </c>
      <c r="BG1264" s="68">
        <f t="shared" si="23948"/>
        <v>0</v>
      </c>
      <c r="BH1264" s="68">
        <f t="shared" si="23948"/>
        <v>0</v>
      </c>
      <c r="BI1264" s="68">
        <f t="shared" si="23948"/>
        <v>0</v>
      </c>
      <c r="BJ1264" s="68">
        <f t="shared" si="23948"/>
        <v>0</v>
      </c>
      <c r="BK1264" s="68">
        <f t="shared" si="23948"/>
        <v>0</v>
      </c>
      <c r="BL1264" s="68">
        <f t="shared" si="23948"/>
        <v>0</v>
      </c>
      <c r="BM1264" s="68">
        <f t="shared" si="23948"/>
        <v>0</v>
      </c>
      <c r="BN1264" s="362"/>
      <c r="BO1264" s="364"/>
      <c r="BP1264" s="366"/>
      <c r="BQ1264" s="366"/>
      <c r="BR1264" s="106"/>
      <c r="BS1264" s="106"/>
      <c r="BT1264" s="106"/>
      <c r="BU1264" s="106"/>
      <c r="BV1264" s="106"/>
      <c r="BW1264" s="106"/>
      <c r="BX1264" s="106"/>
      <c r="BY1264" s="106"/>
      <c r="BZ1264" s="106"/>
      <c r="CA1264" s="106"/>
      <c r="CB1264" s="106"/>
      <c r="CC1264" s="106"/>
      <c r="CD1264" s="106"/>
      <c r="CE1264" s="106"/>
      <c r="CF1264" s="106"/>
      <c r="CG1264" s="106"/>
    </row>
    <row r="1265" spans="1:85" s="245" customFormat="1" ht="29" x14ac:dyDescent="0.35">
      <c r="A1265" s="243"/>
      <c r="B1265" s="128"/>
      <c r="C1265" s="80"/>
      <c r="D1265" s="80"/>
      <c r="E1265" s="80"/>
      <c r="F1265" s="80"/>
      <c r="G1265" s="80"/>
      <c r="H1265" s="80"/>
      <c r="I1265" s="80"/>
      <c r="J1265" s="80"/>
      <c r="K1265" s="80"/>
      <c r="L1265" s="80"/>
      <c r="M1265" s="64"/>
      <c r="N1265" s="7"/>
      <c r="O1265" s="192"/>
      <c r="P1265" s="106"/>
      <c r="Q1265" s="63" t="s">
        <v>144</v>
      </c>
      <c r="R1265" s="68">
        <f>FLOOR(IF(OR(R1260=0,R1260=1),IF(R1258&gt;=R1264,R1264,R1258)+0.00000001,IF(R1262&gt;=R1261,R1261,R1262))+0.00000001,1)</f>
        <v>0</v>
      </c>
      <c r="S1265" s="68">
        <f t="shared" ref="S1265" si="23949">FLOOR(IF(OR(S1260=0,S1260=1),IF(S1264&gt;S1261,S1261,IF(S1258&gt;=S1264,S1264,S1258)+0.00000001),IF(S1262&gt;=S1261,S1261-R1263,S1262-R1263)+0.00000001),1)</f>
        <v>0</v>
      </c>
      <c r="T1265" s="68">
        <f t="shared" ref="T1265" si="23950">FLOOR(IF(OR(T1260=0,T1260=1),IF(T1264&gt;T1261,T1261,IF(T1258&gt;=T1264,T1264,T1258)+0.00000001),IF(T1262&gt;=T1261,T1261-S1263,T1262-S1263)+0.00000001),1)</f>
        <v>0</v>
      </c>
      <c r="U1265" s="68">
        <f t="shared" ref="U1265" si="23951">FLOOR(IF(OR(U1260=0,U1260=1),IF(U1264&gt;U1261,U1261,IF(U1258&gt;=U1264,U1264,U1258)+0.00000001),IF(U1262&gt;=U1261,U1261-T1263,U1262-T1263)+0.00000001),1)</f>
        <v>0</v>
      </c>
      <c r="V1265" s="68">
        <f t="shared" ref="V1265" si="23952">FLOOR(IF(OR(V1260=0,V1260=1),IF(V1264&gt;V1261,V1261,IF(V1258&gt;=V1264,V1264,V1258)+0.00000001),IF(V1262&gt;=V1261,V1261-U1263,V1262-U1263)+0.00000001),1)</f>
        <v>0</v>
      </c>
      <c r="W1265" s="68">
        <f t="shared" ref="W1265" si="23953">FLOOR(IF(OR(W1260=0,W1260=1),IF(W1264&gt;W1261,W1261,IF(W1258&gt;=W1264,W1264,W1258)+0.00000001),IF(W1262&gt;=W1261,W1261-V1263,W1262-V1263)+0.00000001),1)</f>
        <v>0</v>
      </c>
      <c r="X1265" s="68">
        <f t="shared" ref="X1265" si="23954">FLOOR(IF(OR(X1260=0,X1260=1),IF(X1264&gt;X1261,X1261,IF(X1258&gt;=X1264,X1264,X1258)+0.00000001),IF(X1262&gt;=X1261,X1261-W1263,X1262-W1263)+0.00000001),1)</f>
        <v>0</v>
      </c>
      <c r="Y1265" s="68">
        <f t="shared" ref="Y1265" si="23955">FLOOR(IF(OR(Y1260=0,Y1260=1),IF(Y1264&gt;Y1261,Y1261,IF(Y1258&gt;=Y1264,Y1264,Y1258)+0.00000001),IF(Y1262&gt;=Y1261,Y1261-X1263,Y1262-X1263)+0.00000001),1)</f>
        <v>0</v>
      </c>
      <c r="Z1265" s="68">
        <f t="shared" ref="Z1265" si="23956">FLOOR(IF(OR(Z1260=0,Z1260=1),IF(Z1264&gt;Z1261,Z1261,IF(Z1258&gt;=Z1264,Z1264,Z1258)+0.00000001),IF(Z1262&gt;=Z1261,Z1261-Y1263,Z1262-Y1263)+0.00000001),1)</f>
        <v>0</v>
      </c>
      <c r="AA1265" s="68">
        <f t="shared" ref="AA1265" si="23957">FLOOR(IF(OR(AA1260=0,AA1260=1),IF(AA1264&gt;AA1261,AA1261,IF(AA1258&gt;=AA1264,AA1264,AA1258)+0.00000001),IF(AA1262&gt;=AA1261,AA1261-Z1263,AA1262-Z1263)+0.00000001),1)</f>
        <v>0</v>
      </c>
      <c r="AB1265" s="68">
        <f t="shared" ref="AB1265" si="23958">FLOOR(IF(OR(AB1260=0,AB1260=1),IF(AB1264&gt;AB1261,AB1261,IF(AB1258&gt;=AB1264,AB1264,AB1258)+0.00000001),IF(AB1262&gt;=AB1261,AB1261-AA1263,AB1262-AA1263)+0.00000001),1)</f>
        <v>0</v>
      </c>
      <c r="AC1265" s="68">
        <f t="shared" ref="AC1265" si="23959">FLOOR(IF(OR(AC1260=0,AC1260=1),IF(AC1264&gt;AC1261,AC1261,IF(AC1258&gt;=AC1264,AC1264,AC1258)+0.00000001),IF(AC1262&gt;=AC1261,AC1261-AB1263,AC1262-AB1263)+0.00000001),1)</f>
        <v>0</v>
      </c>
      <c r="AD1265" s="68">
        <f t="shared" ref="AD1265" si="23960">FLOOR(IF(OR(AD1260=0,AD1260=1),IF(AD1264&gt;AD1261,AD1261,IF(AD1258&gt;=AD1264,AD1264,AD1258)+0.00000001),IF(AD1262&gt;=AD1261,AD1261-AC1263,AD1262-AC1263)+0.00000001),1)</f>
        <v>0</v>
      </c>
      <c r="AE1265" s="68">
        <f t="shared" ref="AE1265" si="23961">FLOOR(IF(OR(AE1260=0,AE1260=1),IF(AE1264&gt;AE1261,AE1261,IF(AE1258&gt;=AE1264,AE1264,AE1258)+0.00000001),IF(AE1262&gt;=AE1261,AE1261-AD1263,AE1262-AD1263)+0.00000001),1)</f>
        <v>0</v>
      </c>
      <c r="AF1265" s="68">
        <f t="shared" ref="AF1265" si="23962">FLOOR(IF(OR(AF1260=0,AF1260=1),IF(AF1264&gt;AF1261,AF1261,IF(AF1258&gt;=AF1264,AF1264,AF1258)+0.00000001),IF(AF1262&gt;=AF1261,AF1261-AE1263,AF1262-AE1263)+0.00000001),1)</f>
        <v>0</v>
      </c>
      <c r="AG1265" s="68">
        <f t="shared" ref="AG1265" si="23963">FLOOR(IF(OR(AG1260=0,AG1260=1),IF(AG1264&gt;AG1261,AG1261,IF(AG1258&gt;=AG1264,AG1264,AG1258)+0.00000001),IF(AG1262&gt;=AG1261,AG1261-AF1263,AG1262-AF1263)+0.00000001),1)</f>
        <v>0</v>
      </c>
      <c r="AH1265" s="68">
        <f t="shared" ref="AH1265" si="23964">FLOOR(IF(OR(AH1260=0,AH1260=1),IF(AH1264&gt;AH1261,AH1261,IF(AH1258&gt;=AH1264,AH1264,AH1258)+0.00000001),IF(AH1262&gt;=AH1261,AH1261-AG1263,AH1262-AG1263)+0.00000001),1)</f>
        <v>0</v>
      </c>
      <c r="AI1265" s="68">
        <f t="shared" ref="AI1265" si="23965">FLOOR(IF(OR(AI1260=0,AI1260=1),IF(AI1264&gt;AI1261,AI1261,IF(AI1258&gt;=AI1264,AI1264,AI1258)+0.00000001),IF(AI1262&gt;=AI1261,AI1261-AH1263,AI1262-AH1263)+0.00000001),1)</f>
        <v>0</v>
      </c>
      <c r="AJ1265" s="68">
        <f t="shared" ref="AJ1265" si="23966">FLOOR(IF(OR(AJ1260=0,AJ1260=1),IF(AJ1264&gt;AJ1261,AJ1261,IF(AJ1258&gt;=AJ1264,AJ1264,AJ1258)+0.00000001),IF(AJ1262&gt;=AJ1261,AJ1261-AI1263,AJ1262-AI1263)+0.00000001),1)</f>
        <v>0</v>
      </c>
      <c r="AK1265" s="68">
        <f t="shared" ref="AK1265" si="23967">FLOOR(IF(OR(AK1260=0,AK1260=1),IF(AK1264&gt;AK1261,AK1261,IF(AK1258&gt;=AK1264,AK1264,AK1258)+0.00000001),IF(AK1262&gt;=AK1261,AK1261-AJ1263,AK1262-AJ1263)+0.00000001),1)</f>
        <v>0</v>
      </c>
      <c r="AL1265" s="68">
        <f t="shared" ref="AL1265" si="23968">FLOOR(IF(OR(AL1260=0,AL1260=1),IF(AL1264&gt;AL1261,AL1261,IF(AL1258&gt;=AL1264,AL1264,AL1258)+0.00000001),IF(AL1262&gt;=AL1261,AL1261-AK1263,AL1262-AK1263)+0.00000001),1)</f>
        <v>0</v>
      </c>
      <c r="AM1265" s="68">
        <f t="shared" ref="AM1265" si="23969">FLOOR(IF(OR(AM1260=0,AM1260=1),IF(AM1264&gt;AM1261,AM1261,IF(AM1258&gt;=AM1264,AM1264,AM1258)+0.00000001),IF(AM1262&gt;=AM1261,AM1261-AL1263,AM1262-AL1263)+0.00000001),1)</f>
        <v>0</v>
      </c>
      <c r="AN1265" s="68">
        <f t="shared" ref="AN1265" si="23970">FLOOR(IF(OR(AN1260=0,AN1260=1),IF(AN1264&gt;AN1261,AN1261,IF(AN1258&gt;=AN1264,AN1264,AN1258)+0.00000001),IF(AN1262&gt;=AN1261,AN1261-AM1263,AN1262-AM1263)+0.00000001),1)</f>
        <v>0</v>
      </c>
      <c r="AO1265" s="68">
        <f t="shared" ref="AO1265" si="23971">FLOOR(IF(OR(AO1260=0,AO1260=1),IF(AO1264&gt;AO1261,AO1261,IF(AO1258&gt;=AO1264,AO1264,AO1258)+0.00000001),IF(AO1262&gt;=AO1261,AO1261-AN1263,AO1262-AN1263)+0.00000001),1)</f>
        <v>0</v>
      </c>
      <c r="AP1265" s="68">
        <f t="shared" ref="AP1265" si="23972">FLOOR(IF(OR(AP1260=0,AP1260=1),IF(AP1264&gt;AP1261,AP1261,IF(AP1258&gt;=AP1264,AP1264,AP1258)+0.00000001),IF(AP1262&gt;=AP1261,AP1261-AO1263,AP1262-AO1263)+0.00000001),1)</f>
        <v>0</v>
      </c>
      <c r="AQ1265" s="68">
        <f t="shared" ref="AQ1265" si="23973">FLOOR(IF(OR(AQ1260=0,AQ1260=1),IF(AQ1264&gt;AQ1261,AQ1261,IF(AQ1258&gt;=AQ1264,AQ1264,AQ1258)+0.00000001),IF(AQ1262&gt;=AQ1261,AQ1261-AP1263,AQ1262-AP1263)+0.00000001),1)</f>
        <v>0</v>
      </c>
      <c r="AR1265" s="68">
        <f t="shared" ref="AR1265" si="23974">FLOOR(IF(OR(AR1260=0,AR1260=1),IF(AR1264&gt;AR1261,AR1261,IF(AR1258&gt;=AR1264,AR1264,AR1258)+0.00000001),IF(AR1262&gt;=AR1261,AR1261-AQ1263,AR1262-AQ1263)+0.00000001),1)</f>
        <v>0</v>
      </c>
      <c r="AS1265" s="68">
        <f t="shared" ref="AS1265" si="23975">FLOOR(IF(OR(AS1260=0,AS1260=1),IF(AS1264&gt;AS1261,AS1261,IF(AS1258&gt;=AS1264,AS1264,AS1258)+0.00000001),IF(AS1262&gt;=AS1261,AS1261-AR1263,AS1262-AR1263)+0.00000001),1)</f>
        <v>0</v>
      </c>
      <c r="AT1265" s="68">
        <f t="shared" ref="AT1265" si="23976">FLOOR(IF(OR(AT1260=0,AT1260=1),IF(AT1264&gt;AT1261,AT1261,IF(AT1258&gt;=AT1264,AT1264,AT1258)+0.00000001),IF(AT1262&gt;=AT1261,AT1261-AS1263,AT1262-AS1263)+0.00000001),1)</f>
        <v>0</v>
      </c>
      <c r="AU1265" s="68">
        <f t="shared" ref="AU1265" si="23977">FLOOR(IF(OR(AU1260=0,AU1260=1),IF(AU1264&gt;AU1261,AU1261,IF(AU1258&gt;=AU1264,AU1264,AU1258)+0.00000001),IF(AU1262&gt;=AU1261,AU1261-AT1263,AU1262-AT1263)+0.00000001),1)</f>
        <v>0</v>
      </c>
      <c r="AV1265" s="68">
        <f t="shared" ref="AV1265" si="23978">FLOOR(IF(OR(AV1260=0,AV1260=1),IF(AV1264&gt;AV1261,AV1261,IF(AV1258&gt;=AV1264,AV1264,AV1258)+0.00000001),IF(AV1262&gt;=AV1261,AV1261-AU1263,AV1262-AU1263)+0.00000001),1)</f>
        <v>0</v>
      </c>
      <c r="AW1265" s="68">
        <f t="shared" ref="AW1265" si="23979">FLOOR(IF(OR(AW1260=0,AW1260=1),IF(AW1264&gt;AW1261,AW1261,IF(AW1258&gt;=AW1264,AW1264,AW1258)+0.00000001),IF(AW1262&gt;=AW1261,AW1261-AV1263,AW1262-AV1263)+0.00000001),1)</f>
        <v>0</v>
      </c>
      <c r="AX1265" s="68">
        <f t="shared" ref="AX1265" si="23980">FLOOR(IF(OR(AX1260=0,AX1260=1),IF(AX1264&gt;AX1261,AX1261,IF(AX1258&gt;=AX1264,AX1264,AX1258)+0.00000001),IF(AX1262&gt;=AX1261,AX1261-AW1263,AX1262-AW1263)+0.00000001),1)</f>
        <v>0</v>
      </c>
      <c r="AY1265" s="68">
        <f t="shared" ref="AY1265" si="23981">FLOOR(IF(OR(AY1260=0,AY1260=1),IF(AY1264&gt;AY1261,AY1261,IF(AY1258&gt;=AY1264,AY1264,AY1258)+0.00000001),IF(AY1262&gt;=AY1261,AY1261-AX1263,AY1262-AX1263)+0.00000001),1)</f>
        <v>0</v>
      </c>
      <c r="AZ1265" s="68">
        <f t="shared" ref="AZ1265" si="23982">FLOOR(IF(OR(AZ1260=0,AZ1260=1),IF(AZ1264&gt;AZ1261,AZ1261,IF(AZ1258&gt;=AZ1264,AZ1264,AZ1258)+0.00000001),IF(AZ1262&gt;=AZ1261,AZ1261-AY1263,AZ1262-AY1263)+0.00000001),1)</f>
        <v>0</v>
      </c>
      <c r="BA1265" s="68">
        <f t="shared" ref="BA1265" si="23983">FLOOR(IF(OR(BA1260=0,BA1260=1),IF(BA1264&gt;BA1261,BA1261,IF(BA1258&gt;=BA1264,BA1264,BA1258)+0.00000001),IF(BA1262&gt;=BA1261,BA1261-AZ1263,BA1262-AZ1263)+0.00000001),1)</f>
        <v>0</v>
      </c>
      <c r="BB1265" s="68">
        <f t="shared" ref="BB1265" si="23984">FLOOR(IF(OR(BB1260=0,BB1260=1),IF(BB1264&gt;BB1261,BB1261,IF(BB1258&gt;=BB1264,BB1264,BB1258)+0.00000001),IF(BB1262&gt;=BB1261,BB1261-BA1263,BB1262-BA1263)+0.00000001),1)</f>
        <v>0</v>
      </c>
      <c r="BC1265" s="68">
        <f t="shared" ref="BC1265" si="23985">FLOOR(IF(OR(BC1260=0,BC1260=1),IF(BC1264&gt;BC1261,BC1261,IF(BC1258&gt;=BC1264,BC1264,BC1258)+0.00000001),IF(BC1262&gt;=BC1261,BC1261-BB1263,BC1262-BB1263)+0.00000001),1)</f>
        <v>0</v>
      </c>
      <c r="BD1265" s="68">
        <f t="shared" ref="BD1265" si="23986">FLOOR(IF(OR(BD1260=0,BD1260=1),IF(BD1264&gt;BD1261,BD1261,IF(BD1258&gt;=BD1264,BD1264,BD1258)+0.00000001),IF(BD1262&gt;=BD1261,BD1261-BC1263,BD1262-BC1263)+0.00000001),1)</f>
        <v>0</v>
      </c>
      <c r="BE1265" s="68">
        <f t="shared" ref="BE1265" si="23987">FLOOR(IF(OR(BE1260=0,BE1260=1),IF(BE1264&gt;BE1261,BE1261,IF(BE1258&gt;=BE1264,BE1264,BE1258)+0.00000001),IF(BE1262&gt;=BE1261,BE1261-BD1263,BE1262-BD1263)+0.00000001),1)</f>
        <v>0</v>
      </c>
      <c r="BF1265" s="68">
        <f t="shared" ref="BF1265" si="23988">FLOOR(IF(OR(BF1260=0,BF1260=1),IF(BF1264&gt;BF1261,BF1261,IF(BF1258&gt;=BF1264,BF1264,BF1258)+0.00000001),IF(BF1262&gt;=BF1261,BF1261-BE1263,BF1262-BE1263)+0.00000001),1)</f>
        <v>0</v>
      </c>
      <c r="BG1265" s="68">
        <f t="shared" ref="BG1265" si="23989">FLOOR(IF(OR(BG1260=0,BG1260=1),IF(BG1264&gt;BG1261,BG1261,IF(BG1258&gt;=BG1264,BG1264,BG1258)+0.00000001),IF(BG1262&gt;=BG1261,BG1261-BF1263,BG1262-BF1263)+0.00000001),1)</f>
        <v>0</v>
      </c>
      <c r="BH1265" s="68">
        <f t="shared" ref="BH1265" si="23990">FLOOR(IF(OR(BH1260=0,BH1260=1),IF(BH1264&gt;BH1261,BH1261,IF(BH1258&gt;=BH1264,BH1264,BH1258)+0.00000001),IF(BH1262&gt;=BH1261,BH1261-BG1263,BH1262-BG1263)+0.00000001),1)</f>
        <v>0</v>
      </c>
      <c r="BI1265" s="68">
        <f t="shared" ref="BI1265" si="23991">FLOOR(IF(OR(BI1260=0,BI1260=1),IF(BI1264&gt;BI1261,BI1261,IF(BI1258&gt;=BI1264,BI1264,BI1258)+0.00000001),IF(BI1262&gt;=BI1261,BI1261-BH1263,BI1262-BH1263)+0.00000001),1)</f>
        <v>0</v>
      </c>
      <c r="BJ1265" s="68">
        <f t="shared" ref="BJ1265" si="23992">FLOOR(IF(OR(BJ1260=0,BJ1260=1),IF(BJ1264&gt;BJ1261,BJ1261,IF(BJ1258&gt;=BJ1264,BJ1264,BJ1258)+0.00000001),IF(BJ1262&gt;=BJ1261,BJ1261-BI1263,BJ1262-BI1263)+0.00000001),1)</f>
        <v>0</v>
      </c>
      <c r="BK1265" s="68">
        <f t="shared" ref="BK1265" si="23993">FLOOR(IF(OR(BK1260=0,BK1260=1),IF(BK1264&gt;BK1261,BK1261,IF(BK1258&gt;=BK1264,BK1264,BK1258)+0.00000001),IF(BK1262&gt;=BK1261,BK1261-BJ1263,BK1262-BJ1263)+0.00000001),1)</f>
        <v>0</v>
      </c>
      <c r="BL1265" s="68">
        <f t="shared" ref="BL1265" si="23994">FLOOR(IF(OR(BL1260=0,BL1260=1),IF(BL1264&gt;BL1261,BL1261,IF(BL1258&gt;=BL1264,BL1264,BL1258)+0.00000001),IF(BL1262&gt;=BL1261,BL1261-BK1263,BL1262-BK1263)+0.00000001),1)</f>
        <v>0</v>
      </c>
      <c r="BM1265" s="68">
        <f t="shared" ref="BM1265" si="23995">FLOOR(IF(OR(BM1260=0,BM1260=1),IF(BM1264&gt;BM1261,BM1261,IF(BM1258&gt;=BM1264,BM1264,BM1258)+0.00000001),IF(BM1262&gt;=BM1261,BM1261-BL1263,BM1262-BL1263)+0.00000001),1)</f>
        <v>0</v>
      </c>
      <c r="BN1265" s="362"/>
      <c r="BO1265" s="364"/>
      <c r="BP1265" s="366"/>
      <c r="BQ1265" s="366"/>
      <c r="BR1265" s="106"/>
      <c r="BS1265" s="106"/>
      <c r="BT1265" s="106"/>
      <c r="BU1265" s="106"/>
      <c r="BV1265" s="106"/>
      <c r="BW1265" s="106"/>
      <c r="BX1265" s="106"/>
      <c r="BY1265" s="106"/>
      <c r="BZ1265" s="106"/>
      <c r="CA1265" s="106"/>
      <c r="CB1265" s="106"/>
      <c r="CC1265" s="106"/>
      <c r="CD1265" s="106"/>
      <c r="CE1265" s="106"/>
      <c r="CF1265" s="106"/>
      <c r="CG1265" s="106"/>
    </row>
    <row r="1266" spans="1:85" s="245" customFormat="1" ht="25.4" customHeight="1" thickBot="1" x14ac:dyDescent="0.4">
      <c r="A1266" s="243"/>
      <c r="B1266" s="129"/>
      <c r="C1266" s="69"/>
      <c r="D1266" s="69"/>
      <c r="E1266" s="69"/>
      <c r="F1266" s="69"/>
      <c r="G1266" s="69"/>
      <c r="H1266" s="69"/>
      <c r="I1266" s="69"/>
      <c r="J1266" s="69"/>
      <c r="K1266" s="69"/>
      <c r="L1266" s="69"/>
      <c r="M1266" s="70"/>
      <c r="N1266" s="7"/>
      <c r="O1266" s="193"/>
      <c r="P1266" s="106"/>
      <c r="Q1266" s="216" t="s">
        <v>145</v>
      </c>
      <c r="R1266" s="72">
        <f>IF($J1257="Ano",R1265*'Podpůrná data'!$B$5,R1265*'Podpůrná data'!$B$3)</f>
        <v>0</v>
      </c>
      <c r="S1266" s="72">
        <f>IF($J1257="Ano",S1265*'Podpůrná data'!$B$5,S1265*'Podpůrná data'!$B$3)</f>
        <v>0</v>
      </c>
      <c r="T1266" s="72">
        <f>IF($J1257="Ano",T1265*'Podpůrná data'!$B$5,T1265*'Podpůrná data'!$B$3)</f>
        <v>0</v>
      </c>
      <c r="U1266" s="72">
        <f>IF($J1257="Ano",U1265*'Podpůrná data'!$B$5,U1265*'Podpůrná data'!$B$3)</f>
        <v>0</v>
      </c>
      <c r="V1266" s="72">
        <f>IF($J1257="Ano",V1265*'Podpůrná data'!$B$5,V1265*'Podpůrná data'!$B$3)</f>
        <v>0</v>
      </c>
      <c r="W1266" s="72">
        <f>IF($J1257="Ano",W1265*'Podpůrná data'!$B$5,W1265*'Podpůrná data'!$B$3)</f>
        <v>0</v>
      </c>
      <c r="X1266" s="72">
        <f>IF($J1257="Ano",X1265*'Podpůrná data'!$B$5,X1265*'Podpůrná data'!$B$3)</f>
        <v>0</v>
      </c>
      <c r="Y1266" s="72">
        <f>IF($J1257="Ano",Y1265*'Podpůrná data'!$B$5,Y1265*'Podpůrná data'!$B$3)</f>
        <v>0</v>
      </c>
      <c r="Z1266" s="72">
        <f>IF($J1257="Ano",Z1265*'Podpůrná data'!$B$5,Z1265*'Podpůrná data'!$B$3)</f>
        <v>0</v>
      </c>
      <c r="AA1266" s="72">
        <f>IF($J1257="Ano",AA1265*'Podpůrná data'!$B$5,AA1265*'Podpůrná data'!$B$3)</f>
        <v>0</v>
      </c>
      <c r="AB1266" s="72">
        <f>IF($J1257="Ano",AB1265*'Podpůrná data'!$B$5,AB1265*'Podpůrná data'!$B$3)</f>
        <v>0</v>
      </c>
      <c r="AC1266" s="72">
        <f>IF($J1257="Ano",AC1265*'Podpůrná data'!$B$5,AC1265*'Podpůrná data'!$B$3)</f>
        <v>0</v>
      </c>
      <c r="AD1266" s="72">
        <f>IF($J1257="Ano",AD1265*'Podpůrná data'!$B$5,AD1265*'Podpůrná data'!$B$3)</f>
        <v>0</v>
      </c>
      <c r="AE1266" s="72">
        <f>IF($J1257="Ano",AE1265*'Podpůrná data'!$B$5,AE1265*'Podpůrná data'!$B$3)</f>
        <v>0</v>
      </c>
      <c r="AF1266" s="72">
        <f>IF($J1257="Ano",AF1265*'Podpůrná data'!$B$5,AF1265*'Podpůrná data'!$B$3)</f>
        <v>0</v>
      </c>
      <c r="AG1266" s="72">
        <f>IF($J1257="Ano",AG1265*'Podpůrná data'!$B$5,AG1265*'Podpůrná data'!$B$3)</f>
        <v>0</v>
      </c>
      <c r="AH1266" s="72">
        <f>IF($J1257="Ano",AH1265*'Podpůrná data'!$B$5,AH1265*'Podpůrná data'!$B$3)</f>
        <v>0</v>
      </c>
      <c r="AI1266" s="72">
        <f>IF($J1257="Ano",AI1265*'Podpůrná data'!$B$5,AI1265*'Podpůrná data'!$B$3)</f>
        <v>0</v>
      </c>
      <c r="AJ1266" s="72">
        <f>IF($J1257="Ano",AJ1265*'Podpůrná data'!$B$5,AJ1265*'Podpůrná data'!$B$3)</f>
        <v>0</v>
      </c>
      <c r="AK1266" s="72">
        <f>IF($J1257="Ano",AK1265*'Podpůrná data'!$B$5,AK1265*'Podpůrná data'!$B$3)</f>
        <v>0</v>
      </c>
      <c r="AL1266" s="72">
        <f>IF($J1257="Ano",AL1265*'Podpůrná data'!$B$5,AL1265*'Podpůrná data'!$B$3)</f>
        <v>0</v>
      </c>
      <c r="AM1266" s="72">
        <f>IF($J1257="Ano",AM1265*'Podpůrná data'!$B$5,AM1265*'Podpůrná data'!$B$3)</f>
        <v>0</v>
      </c>
      <c r="AN1266" s="72">
        <f>IF($J1257="Ano",AN1265*'Podpůrná data'!$B$5,AN1265*'Podpůrná data'!$B$3)</f>
        <v>0</v>
      </c>
      <c r="AO1266" s="72">
        <f>IF($J1257="Ano",AO1265*'Podpůrná data'!$B$5,AO1265*'Podpůrná data'!$B$3)</f>
        <v>0</v>
      </c>
      <c r="AP1266" s="72">
        <f>IF($J1257="Ano",AP1265*'Podpůrná data'!$B$5,AP1265*'Podpůrná data'!$B$3)</f>
        <v>0</v>
      </c>
      <c r="AQ1266" s="72">
        <f>IF($J1257="Ano",AQ1265*'Podpůrná data'!$B$5,AQ1265*'Podpůrná data'!$B$3)</f>
        <v>0</v>
      </c>
      <c r="AR1266" s="72">
        <f>IF($J1257="Ano",AR1265*'Podpůrná data'!$B$5,AR1265*'Podpůrná data'!$B$3)</f>
        <v>0</v>
      </c>
      <c r="AS1266" s="72">
        <f>IF($J1257="Ano",AS1265*'Podpůrná data'!$B$5,AS1265*'Podpůrná data'!$B$3)</f>
        <v>0</v>
      </c>
      <c r="AT1266" s="72">
        <f>IF($J1257="Ano",AT1265*'Podpůrná data'!$B$5,AT1265*'Podpůrná data'!$B$3)</f>
        <v>0</v>
      </c>
      <c r="AU1266" s="72">
        <f>IF($J1257="Ano",AU1265*'Podpůrná data'!$B$5,AU1265*'Podpůrná data'!$B$3)</f>
        <v>0</v>
      </c>
      <c r="AV1266" s="72">
        <f>IF($J1257="Ano",AV1265*'Podpůrná data'!$B$5,AV1265*'Podpůrná data'!$B$3)</f>
        <v>0</v>
      </c>
      <c r="AW1266" s="72">
        <f>IF($J1257="Ano",AW1265*'Podpůrná data'!$B$5,AW1265*'Podpůrná data'!$B$3)</f>
        <v>0</v>
      </c>
      <c r="AX1266" s="72">
        <f>IF($J1257="Ano",AX1265*'Podpůrná data'!$B$5,AX1265*'Podpůrná data'!$B$3)</f>
        <v>0</v>
      </c>
      <c r="AY1266" s="72">
        <f>IF($J1257="Ano",AY1265*'Podpůrná data'!$B$5,AY1265*'Podpůrná data'!$B$3)</f>
        <v>0</v>
      </c>
      <c r="AZ1266" s="72">
        <f>IF($J1257="Ano",AZ1265*'Podpůrná data'!$B$5,AZ1265*'Podpůrná data'!$B$3)</f>
        <v>0</v>
      </c>
      <c r="BA1266" s="72">
        <f>IF($J1257="Ano",BA1265*'Podpůrná data'!$B$5,BA1265*'Podpůrná data'!$B$3)</f>
        <v>0</v>
      </c>
      <c r="BB1266" s="72">
        <f>IF($J1257="Ano",BB1265*'Podpůrná data'!$B$5,BB1265*'Podpůrná data'!$B$3)</f>
        <v>0</v>
      </c>
      <c r="BC1266" s="72">
        <f>IF($J1257="Ano",BC1265*'Podpůrná data'!$B$5,BC1265*'Podpůrná data'!$B$3)</f>
        <v>0</v>
      </c>
      <c r="BD1266" s="72">
        <f>IF($J1257="Ano",BD1265*'Podpůrná data'!$B$5,BD1265*'Podpůrná data'!$B$3)</f>
        <v>0</v>
      </c>
      <c r="BE1266" s="72">
        <f>IF($J1257="Ano",BE1265*'Podpůrná data'!$B$5,BE1265*'Podpůrná data'!$B$3)</f>
        <v>0</v>
      </c>
      <c r="BF1266" s="72">
        <f>IF($J1257="Ano",BF1265*'Podpůrná data'!$B$5,BF1265*'Podpůrná data'!$B$3)</f>
        <v>0</v>
      </c>
      <c r="BG1266" s="72">
        <f>IF($J1257="Ano",BG1265*'Podpůrná data'!$B$5,BG1265*'Podpůrná data'!$B$3)</f>
        <v>0</v>
      </c>
      <c r="BH1266" s="72">
        <f>IF($J1257="Ano",BH1265*'Podpůrná data'!$B$5,BH1265*'Podpůrná data'!$B$3)</f>
        <v>0</v>
      </c>
      <c r="BI1266" s="72">
        <f>IF($J1257="Ano",BI1265*'Podpůrná data'!$B$5,BI1265*'Podpůrná data'!$B$3)</f>
        <v>0</v>
      </c>
      <c r="BJ1266" s="72">
        <f>IF($J1257="Ano",BJ1265*'Podpůrná data'!$B$5,BJ1265*'Podpůrná data'!$B$3)</f>
        <v>0</v>
      </c>
      <c r="BK1266" s="72">
        <f>IF($J1257="Ano",BK1265*'Podpůrná data'!$B$5,BK1265*'Podpůrná data'!$B$3)</f>
        <v>0</v>
      </c>
      <c r="BL1266" s="72">
        <f>IF($J1257="Ano",BL1265*'Podpůrná data'!$B$5,BL1265*'Podpůrná data'!$B$3)</f>
        <v>0</v>
      </c>
      <c r="BM1266" s="72">
        <f>IF($J1257="Ano",BM1265*'Podpůrná data'!$B$5,BM1265*'Podpůrná data'!$B$3)</f>
        <v>0</v>
      </c>
      <c r="BN1266" s="363"/>
      <c r="BO1266" s="365"/>
      <c r="BP1266" s="367"/>
      <c r="BQ1266" s="367"/>
      <c r="BR1266" s="106"/>
      <c r="BS1266" s="178">
        <f>SUMIFS($R1266:$BM1266,$R1256:$BM1256,"1. ZoR")</f>
        <v>0</v>
      </c>
      <c r="BT1266" s="178">
        <f>SUMIFS($R1266:$BM1266,$R1256:$BM1256,"2. ZoR")</f>
        <v>0</v>
      </c>
      <c r="BU1266" s="178">
        <f>SUMIFS($R1266:$BM1266,$R1256:$BM1256,"3. ZoR")</f>
        <v>0</v>
      </c>
      <c r="BV1266" s="178">
        <f>SUMIFS($R1266:$BM1266,$R1256:$BM1256,"4. ZoR")</f>
        <v>0</v>
      </c>
      <c r="BW1266" s="178">
        <f>SUMIFS($R1266:$BM1266,$R1256:$BM1256,"5. ZoR")</f>
        <v>0</v>
      </c>
      <c r="BX1266" s="178">
        <f>SUMIFS($R1266:$BM1266,$R1256:$BM1256,"6. ZoR")</f>
        <v>0</v>
      </c>
      <c r="BY1266" s="178">
        <f>SUMIFS($R1266:$BM1266,$R1256:$BM1256,"7. ZoR")</f>
        <v>0</v>
      </c>
      <c r="BZ1266" s="178">
        <f>SUMIFS($R1266:$BM1266,$R1256:$BM1256,"8. ZoR")</f>
        <v>0</v>
      </c>
      <c r="CA1266" s="178">
        <f>SUMIFS($R1266:$BM1266,$R1256:$BM1256,"9. ZoR")</f>
        <v>0</v>
      </c>
      <c r="CB1266" s="178">
        <f>SUMIFS($R1266:$BM1266,$R1256:$BM1256,"10. ZoR")</f>
        <v>0</v>
      </c>
      <c r="CC1266" s="178">
        <f>SUMIFS($R1266:$BM1266,$R1256:$BM1256,"11. ZoR")</f>
        <v>0</v>
      </c>
      <c r="CD1266" s="178">
        <f>SUMIFS($R1266:$BM1266,$R1256:$BM1256,"12. ZoR")</f>
        <v>0</v>
      </c>
      <c r="CE1266" s="178">
        <f>SUMIFS($R1266:$BM1266,$R1256:$BM1256,"13. ZoR")</f>
        <v>0</v>
      </c>
      <c r="CF1266" s="178">
        <f>SUMIFS($R1266:$BM1266,$R1256:$BM1256,"14. ZoR")</f>
        <v>0</v>
      </c>
      <c r="CG1266" s="178">
        <f>SUMIFS($R1266:$BM1266,$R1256:$BM1256,"15. ZoR")</f>
        <v>0</v>
      </c>
    </row>
    <row r="1267" spans="1:85" ht="15" hidden="1" thickBot="1" x14ac:dyDescent="0.4">
      <c r="B1267" s="105"/>
      <c r="C1267" s="130"/>
      <c r="D1267" s="130"/>
      <c r="E1267" s="130"/>
      <c r="F1267" s="130"/>
      <c r="G1267" s="130"/>
      <c r="H1267" s="105"/>
      <c r="I1267" s="105"/>
      <c r="J1267" s="105"/>
      <c r="K1267" s="105"/>
      <c r="L1267" s="105"/>
      <c r="M1267" s="105"/>
      <c r="N1267" s="7"/>
      <c r="O1267" s="105"/>
      <c r="P1267" s="105"/>
      <c r="Q1267" s="105"/>
      <c r="R1267" s="105"/>
      <c r="S1267" s="105"/>
      <c r="T1267" s="7"/>
      <c r="U1267" s="105"/>
      <c r="V1267" s="105"/>
      <c r="W1267" s="105"/>
      <c r="X1267" s="105"/>
      <c r="Y1267" s="105"/>
      <c r="Z1267" s="105"/>
      <c r="AA1267" s="105"/>
      <c r="AB1267" s="105"/>
      <c r="AC1267" s="105"/>
      <c r="AD1267" s="105"/>
      <c r="AE1267" s="105"/>
      <c r="AF1267" s="105"/>
      <c r="AG1267" s="105"/>
      <c r="AH1267" s="105"/>
      <c r="AI1267" s="105"/>
      <c r="AJ1267" s="105"/>
      <c r="AK1267" s="105"/>
      <c r="AL1267" s="105"/>
      <c r="AM1267" s="105"/>
      <c r="AN1267" s="105"/>
      <c r="AO1267" s="105"/>
      <c r="AP1267" s="105"/>
      <c r="AQ1267" s="105"/>
      <c r="AR1267" s="105"/>
      <c r="AS1267" s="105"/>
      <c r="AT1267" s="105"/>
      <c r="AU1267" s="105"/>
      <c r="AV1267" s="105"/>
      <c r="AW1267" s="105"/>
      <c r="AX1267" s="105"/>
      <c r="AY1267" s="105"/>
      <c r="AZ1267" s="105"/>
      <c r="BA1267" s="105"/>
      <c r="BB1267" s="105"/>
      <c r="BC1267" s="105"/>
      <c r="BD1267" s="105"/>
      <c r="BE1267" s="105"/>
      <c r="BF1267" s="105"/>
      <c r="BG1267" s="105"/>
      <c r="BH1267" s="105"/>
      <c r="BI1267" s="105"/>
      <c r="BJ1267" s="105"/>
      <c r="BK1267" s="105"/>
      <c r="BL1267" s="105"/>
      <c r="BM1267" s="105"/>
      <c r="BN1267" s="105"/>
      <c r="BO1267" s="105"/>
      <c r="BP1267" s="105"/>
      <c r="BQ1267" s="105"/>
      <c r="BR1267" s="105"/>
      <c r="BS1267" s="105"/>
      <c r="BT1267" s="105"/>
      <c r="BU1267" s="105"/>
      <c r="BV1267" s="105"/>
      <c r="BW1267" s="105"/>
      <c r="BX1267" s="105"/>
      <c r="BY1267" s="105"/>
      <c r="BZ1267" s="105"/>
      <c r="CA1267" s="105"/>
      <c r="CB1267" s="105"/>
      <c r="CC1267" s="105"/>
      <c r="CD1267" s="105"/>
      <c r="CE1267" s="105"/>
      <c r="CF1267" s="105"/>
      <c r="CG1267" s="105"/>
    </row>
    <row r="1268" spans="1:85" s="245" customFormat="1" ht="69.650000000000006" customHeight="1" thickBot="1" x14ac:dyDescent="0.4">
      <c r="A1268" s="249"/>
      <c r="B1268" s="120"/>
      <c r="C1268" s="360" t="s">
        <v>2</v>
      </c>
      <c r="D1268" s="121"/>
      <c r="E1268" s="131" t="s">
        <v>206</v>
      </c>
      <c r="F1268" s="131" t="s">
        <v>444</v>
      </c>
      <c r="G1268" s="131" t="s">
        <v>208</v>
      </c>
      <c r="H1268" s="122" t="s">
        <v>94</v>
      </c>
      <c r="I1268" s="122" t="s">
        <v>95</v>
      </c>
      <c r="J1268" s="122" t="s">
        <v>96</v>
      </c>
      <c r="K1268" s="122" t="s">
        <v>216</v>
      </c>
      <c r="L1268" s="122" t="s">
        <v>218</v>
      </c>
      <c r="M1268" s="138" t="s">
        <v>1</v>
      </c>
      <c r="N1268" s="7"/>
      <c r="O1268" s="124">
        <v>208002</v>
      </c>
      <c r="P1268" s="106"/>
      <c r="Q1268" s="194" t="s">
        <v>128</v>
      </c>
      <c r="R1268" s="83" t="s">
        <v>4</v>
      </c>
      <c r="S1268" s="83" t="s">
        <v>5</v>
      </c>
      <c r="T1268" s="83" t="s">
        <v>6</v>
      </c>
      <c r="U1268" s="83" t="s">
        <v>7</v>
      </c>
      <c r="V1268" s="83" t="s">
        <v>8</v>
      </c>
      <c r="W1268" s="83" t="s">
        <v>9</v>
      </c>
      <c r="X1268" s="83" t="s">
        <v>10</v>
      </c>
      <c r="Y1268" s="83" t="s">
        <v>11</v>
      </c>
      <c r="Z1268" s="83" t="s">
        <v>12</v>
      </c>
      <c r="AA1268" s="83" t="s">
        <v>13</v>
      </c>
      <c r="AB1268" s="83" t="s">
        <v>14</v>
      </c>
      <c r="AC1268" s="83" t="s">
        <v>15</v>
      </c>
      <c r="AD1268" s="83" t="s">
        <v>16</v>
      </c>
      <c r="AE1268" s="83" t="s">
        <v>17</v>
      </c>
      <c r="AF1268" s="83" t="s">
        <v>18</v>
      </c>
      <c r="AG1268" s="83" t="s">
        <v>19</v>
      </c>
      <c r="AH1268" s="83" t="s">
        <v>20</v>
      </c>
      <c r="AI1268" s="83" t="s">
        <v>21</v>
      </c>
      <c r="AJ1268" s="83" t="s">
        <v>22</v>
      </c>
      <c r="AK1268" s="83" t="s">
        <v>23</v>
      </c>
      <c r="AL1268" s="83" t="s">
        <v>24</v>
      </c>
      <c r="AM1268" s="83" t="s">
        <v>25</v>
      </c>
      <c r="AN1268" s="83" t="s">
        <v>26</v>
      </c>
      <c r="AO1268" s="83" t="s">
        <v>27</v>
      </c>
      <c r="AP1268" s="83" t="s">
        <v>28</v>
      </c>
      <c r="AQ1268" s="83" t="s">
        <v>29</v>
      </c>
      <c r="AR1268" s="83" t="s">
        <v>30</v>
      </c>
      <c r="AS1268" s="83" t="s">
        <v>31</v>
      </c>
      <c r="AT1268" s="83" t="s">
        <v>32</v>
      </c>
      <c r="AU1268" s="83" t="s">
        <v>33</v>
      </c>
      <c r="AV1268" s="83" t="s">
        <v>34</v>
      </c>
      <c r="AW1268" s="83" t="s">
        <v>35</v>
      </c>
      <c r="AX1268" s="83" t="s">
        <v>36</v>
      </c>
      <c r="AY1268" s="83" t="s">
        <v>37</v>
      </c>
      <c r="AZ1268" s="83" t="s">
        <v>38</v>
      </c>
      <c r="BA1268" s="83" t="s">
        <v>39</v>
      </c>
      <c r="BB1268" s="83" t="s">
        <v>40</v>
      </c>
      <c r="BC1268" s="83" t="s">
        <v>41</v>
      </c>
      <c r="BD1268" s="83" t="s">
        <v>42</v>
      </c>
      <c r="BE1268" s="83" t="s">
        <v>43</v>
      </c>
      <c r="BF1268" s="83" t="s">
        <v>44</v>
      </c>
      <c r="BG1268" s="83" t="s">
        <v>45</v>
      </c>
      <c r="BH1268" s="83" t="s">
        <v>46</v>
      </c>
      <c r="BI1268" s="83" t="s">
        <v>47</v>
      </c>
      <c r="BJ1268" s="83" t="s">
        <v>48</v>
      </c>
      <c r="BK1268" s="83" t="s">
        <v>49</v>
      </c>
      <c r="BL1268" s="83" t="s">
        <v>50</v>
      </c>
      <c r="BM1268" s="83" t="s">
        <v>51</v>
      </c>
      <c r="BN1268" s="134" t="s">
        <v>163</v>
      </c>
      <c r="BO1268" s="135" t="s">
        <v>164</v>
      </c>
      <c r="BP1268" s="135" t="s">
        <v>146</v>
      </c>
      <c r="BQ1268" s="135" t="s">
        <v>214</v>
      </c>
      <c r="BR1268" s="106"/>
      <c r="BS1268" s="368" t="s">
        <v>238</v>
      </c>
      <c r="BT1268" s="369"/>
      <c r="BU1268" s="369"/>
      <c r="BV1268" s="369"/>
      <c r="BW1268" s="369"/>
      <c r="BX1268" s="369"/>
      <c r="BY1268" s="369"/>
      <c r="BZ1268" s="369"/>
      <c r="CA1268" s="369"/>
      <c r="CB1268" s="369"/>
      <c r="CC1268" s="369"/>
      <c r="CD1268" s="369"/>
      <c r="CE1268" s="369"/>
      <c r="CF1268" s="369"/>
      <c r="CG1268" s="369"/>
    </row>
    <row r="1269" spans="1:85" s="245" customFormat="1" ht="21" hidden="1" customHeight="1" x14ac:dyDescent="0.35">
      <c r="A1269" s="250"/>
      <c r="B1269" s="113"/>
      <c r="C1269" s="361"/>
      <c r="D1269" s="125"/>
      <c r="E1269" s="125"/>
      <c r="F1269" s="125"/>
      <c r="G1269" s="125"/>
      <c r="H1269" s="370" t="s">
        <v>250</v>
      </c>
      <c r="I1269" s="371" t="s">
        <v>425</v>
      </c>
      <c r="J1269" s="357" t="s">
        <v>97</v>
      </c>
      <c r="K1269" s="357" t="s">
        <v>217</v>
      </c>
      <c r="L1269" s="137"/>
      <c r="M1269" s="373" t="s">
        <v>93</v>
      </c>
      <c r="N1269" s="7"/>
      <c r="O1269" s="375" t="s">
        <v>3</v>
      </c>
      <c r="P1269" s="106"/>
      <c r="Q1269" s="84"/>
      <c r="R1269" s="74">
        <f>MONTH(Úvod!$F$10)</f>
        <v>1</v>
      </c>
      <c r="S1269" s="75">
        <f t="shared" ref="S1269" si="23996">IF(R1269=12,1,R1269+1)</f>
        <v>2</v>
      </c>
      <c r="T1269" s="75">
        <f t="shared" ref="T1269" si="23997">IF(S1269=12,1,S1269+1)</f>
        <v>3</v>
      </c>
      <c r="U1269" s="76">
        <f t="shared" ref="U1269" si="23998">IF(T1269=12,1,T1269+1)</f>
        <v>4</v>
      </c>
      <c r="V1269" s="76">
        <f t="shared" ref="V1269" si="23999">IF(U1269=12,1,U1269+1)</f>
        <v>5</v>
      </c>
      <c r="W1269" s="76">
        <f t="shared" ref="W1269" si="24000">IF(V1269=12,1,V1269+1)</f>
        <v>6</v>
      </c>
      <c r="X1269" s="76">
        <f t="shared" ref="X1269" si="24001">IF(W1269=12,1,W1269+1)</f>
        <v>7</v>
      </c>
      <c r="Y1269" s="76">
        <f t="shared" ref="Y1269" si="24002">IF(X1269=12,1,X1269+1)</f>
        <v>8</v>
      </c>
      <c r="Z1269" s="76">
        <f t="shared" ref="Z1269" si="24003">IF(Y1269=12,1,Y1269+1)</f>
        <v>9</v>
      </c>
      <c r="AA1269" s="76">
        <f>IF(Z1269=12,1,Z1269+1)</f>
        <v>10</v>
      </c>
      <c r="AB1269" s="76">
        <f t="shared" ref="AB1269" si="24004">IF(AA1269=12,1,AA1269+1)</f>
        <v>11</v>
      </c>
      <c r="AC1269" s="76">
        <f t="shared" ref="AC1269" si="24005">IF(AB1269=12,1,AB1269+1)</f>
        <v>12</v>
      </c>
      <c r="AD1269" s="76">
        <f t="shared" ref="AD1269" si="24006">IF(AC1269=12,1,AC1269+1)</f>
        <v>1</v>
      </c>
      <c r="AE1269" s="76">
        <f t="shared" ref="AE1269" si="24007">IF(AD1269=12,1,AD1269+1)</f>
        <v>2</v>
      </c>
      <c r="AF1269" s="76">
        <f t="shared" ref="AF1269" si="24008">IF(AE1269=12,1,AE1269+1)</f>
        <v>3</v>
      </c>
      <c r="AG1269" s="76">
        <f t="shared" ref="AG1269" si="24009">IF(AF1269=12,1,AF1269+1)</f>
        <v>4</v>
      </c>
      <c r="AH1269" s="76">
        <f t="shared" ref="AH1269" si="24010">IF(AG1269=12,1,AG1269+1)</f>
        <v>5</v>
      </c>
      <c r="AI1269" s="76">
        <f t="shared" ref="AI1269" si="24011">IF(AH1269=12,1,AH1269+1)</f>
        <v>6</v>
      </c>
      <c r="AJ1269" s="76">
        <f>IF(AI1269=12,1,AI1269+1)</f>
        <v>7</v>
      </c>
      <c r="AK1269" s="76">
        <f t="shared" ref="AK1269" si="24012">IF(AJ1269=12,1,AJ1269+1)</f>
        <v>8</v>
      </c>
      <c r="AL1269" s="76">
        <f t="shared" ref="AL1269" si="24013">IF(AK1269=12,1,AK1269+1)</f>
        <v>9</v>
      </c>
      <c r="AM1269" s="76">
        <f t="shared" ref="AM1269" si="24014">IF(AL1269=12,1,AL1269+1)</f>
        <v>10</v>
      </c>
      <c r="AN1269" s="76">
        <f t="shared" ref="AN1269" si="24015">IF(AM1269=12,1,AM1269+1)</f>
        <v>11</v>
      </c>
      <c r="AO1269" s="76">
        <f t="shared" ref="AO1269" si="24016">IF(AN1269=12,1,AN1269+1)</f>
        <v>12</v>
      </c>
      <c r="AP1269" s="76">
        <f t="shared" ref="AP1269" si="24017">IF(AO1269=12,1,AO1269+1)</f>
        <v>1</v>
      </c>
      <c r="AQ1269" s="76">
        <f t="shared" ref="AQ1269" si="24018">IF(AP1269=12,1,AP1269+1)</f>
        <v>2</v>
      </c>
      <c r="AR1269" s="76">
        <f t="shared" ref="AR1269" si="24019">IF(AQ1269=12,1,AQ1269+1)</f>
        <v>3</v>
      </c>
      <c r="AS1269" s="76">
        <f t="shared" ref="AS1269" si="24020">IF(AR1269=12,1,AR1269+1)</f>
        <v>4</v>
      </c>
      <c r="AT1269" s="76">
        <f t="shared" ref="AT1269" si="24021">IF(AS1269=12,1,AS1269+1)</f>
        <v>5</v>
      </c>
      <c r="AU1269" s="76">
        <f t="shared" ref="AU1269" si="24022">IF(AT1269=12,1,AT1269+1)</f>
        <v>6</v>
      </c>
      <c r="AV1269" s="76">
        <f t="shared" ref="AV1269" si="24023">IF(AU1269=12,1,AU1269+1)</f>
        <v>7</v>
      </c>
      <c r="AW1269" s="76">
        <f t="shared" ref="AW1269" si="24024">IF(AV1269=12,1,AV1269+1)</f>
        <v>8</v>
      </c>
      <c r="AX1269" s="76">
        <f t="shared" ref="AX1269" si="24025">IF(AW1269=12,1,AW1269+1)</f>
        <v>9</v>
      </c>
      <c r="AY1269" s="76">
        <f t="shared" ref="AY1269" si="24026">IF(AX1269=12,1,AX1269+1)</f>
        <v>10</v>
      </c>
      <c r="AZ1269" s="76">
        <f t="shared" ref="AZ1269" si="24027">IF(AY1269=12,1,AY1269+1)</f>
        <v>11</v>
      </c>
      <c r="BA1269" s="76">
        <f t="shared" ref="BA1269" si="24028">IF(AZ1269=12,1,AZ1269+1)</f>
        <v>12</v>
      </c>
      <c r="BB1269" s="76">
        <f t="shared" ref="BB1269" si="24029">IF(BA1269=12,1,BA1269+1)</f>
        <v>1</v>
      </c>
      <c r="BC1269" s="76">
        <f t="shared" ref="BC1269" si="24030">IF(BB1269=12,1,BB1269+1)</f>
        <v>2</v>
      </c>
      <c r="BD1269" s="76">
        <f t="shared" ref="BD1269" si="24031">IF(BC1269=12,1,BC1269+1)</f>
        <v>3</v>
      </c>
      <c r="BE1269" s="76">
        <f t="shared" ref="BE1269" si="24032">IF(BD1269=12,1,BD1269+1)</f>
        <v>4</v>
      </c>
      <c r="BF1269" s="76">
        <f t="shared" ref="BF1269" si="24033">IF(BE1269=12,1,BE1269+1)</f>
        <v>5</v>
      </c>
      <c r="BG1269" s="76">
        <f t="shared" ref="BG1269" si="24034">IF(BF1269=12,1,BF1269+1)</f>
        <v>6</v>
      </c>
      <c r="BH1269" s="76">
        <f t="shared" ref="BH1269" si="24035">IF(BG1269=12,1,BG1269+1)</f>
        <v>7</v>
      </c>
      <c r="BI1269" s="76">
        <f t="shared" ref="BI1269" si="24036">IF(BH1269=12,1,BH1269+1)</f>
        <v>8</v>
      </c>
      <c r="BJ1269" s="76">
        <f t="shared" ref="BJ1269" si="24037">IF(BI1269=12,1,BI1269+1)</f>
        <v>9</v>
      </c>
      <c r="BK1269" s="76">
        <f t="shared" ref="BK1269" si="24038">IF(BJ1269=12,1,BJ1269+1)</f>
        <v>10</v>
      </c>
      <c r="BL1269" s="76">
        <f t="shared" ref="BL1269" si="24039">IF(BK1269=12,1,BK1269+1)</f>
        <v>11</v>
      </c>
      <c r="BM1269" s="76">
        <f t="shared" ref="BM1269" si="24040">IF(BL1269=12,1,BL1269+1)</f>
        <v>12</v>
      </c>
      <c r="BN1269" s="81"/>
      <c r="BO1269" s="78"/>
      <c r="BP1269" s="78"/>
      <c r="BQ1269" s="78"/>
      <c r="BR1269" s="106"/>
      <c r="BS1269" s="106"/>
      <c r="BT1269" s="106"/>
      <c r="BU1269" s="106"/>
      <c r="BV1269" s="106"/>
      <c r="BW1269" s="106"/>
      <c r="BX1269" s="106"/>
      <c r="BY1269" s="106"/>
      <c r="BZ1269" s="106"/>
      <c r="CA1269" s="106"/>
      <c r="CB1269" s="106"/>
      <c r="CC1269" s="106"/>
      <c r="CD1269" s="106"/>
      <c r="CE1269" s="106"/>
      <c r="CF1269" s="106"/>
      <c r="CG1269" s="106"/>
    </row>
    <row r="1270" spans="1:85" s="245" customFormat="1" ht="18" hidden="1" customHeight="1" x14ac:dyDescent="0.35">
      <c r="A1270" s="250"/>
      <c r="B1270" s="113"/>
      <c r="C1270" s="361"/>
      <c r="D1270" s="125"/>
      <c r="E1270" s="125"/>
      <c r="F1270" s="125"/>
      <c r="G1270" s="125"/>
      <c r="H1270" s="370"/>
      <c r="I1270" s="371"/>
      <c r="J1270" s="357"/>
      <c r="K1270" s="357"/>
      <c r="L1270" s="137"/>
      <c r="M1270" s="373"/>
      <c r="N1270" s="7"/>
      <c r="O1270" s="376"/>
      <c r="P1270" s="106"/>
      <c r="Q1270" s="77"/>
      <c r="R1270" s="59">
        <f t="shared" ref="R1270:BM1270" si="24041">VALUE(_xlfn.CONCAT(R1269,".",R1272))</f>
        <v>1</v>
      </c>
      <c r="S1270" s="73">
        <f t="shared" si="24041"/>
        <v>32</v>
      </c>
      <c r="T1270" s="73">
        <f t="shared" si="24041"/>
        <v>61</v>
      </c>
      <c r="U1270" s="73">
        <f t="shared" si="24041"/>
        <v>92</v>
      </c>
      <c r="V1270" s="73">
        <f t="shared" si="24041"/>
        <v>122</v>
      </c>
      <c r="W1270" s="73">
        <f t="shared" si="24041"/>
        <v>153</v>
      </c>
      <c r="X1270" s="73">
        <f t="shared" si="24041"/>
        <v>183</v>
      </c>
      <c r="Y1270" s="73">
        <f t="shared" si="24041"/>
        <v>214</v>
      </c>
      <c r="Z1270" s="73">
        <f t="shared" si="24041"/>
        <v>245</v>
      </c>
      <c r="AA1270" s="73">
        <f t="shared" si="24041"/>
        <v>275</v>
      </c>
      <c r="AB1270" s="73">
        <f t="shared" si="24041"/>
        <v>306</v>
      </c>
      <c r="AC1270" s="73">
        <f t="shared" si="24041"/>
        <v>336</v>
      </c>
      <c r="AD1270" s="73">
        <f t="shared" si="24041"/>
        <v>367</v>
      </c>
      <c r="AE1270" s="73">
        <f t="shared" si="24041"/>
        <v>398</v>
      </c>
      <c r="AF1270" s="73">
        <f t="shared" si="24041"/>
        <v>426</v>
      </c>
      <c r="AG1270" s="73">
        <f t="shared" si="24041"/>
        <v>457</v>
      </c>
      <c r="AH1270" s="73">
        <f t="shared" si="24041"/>
        <v>487</v>
      </c>
      <c r="AI1270" s="73">
        <f t="shared" si="24041"/>
        <v>518</v>
      </c>
      <c r="AJ1270" s="73">
        <f t="shared" si="24041"/>
        <v>548</v>
      </c>
      <c r="AK1270" s="73">
        <f t="shared" si="24041"/>
        <v>579</v>
      </c>
      <c r="AL1270" s="73">
        <f t="shared" si="24041"/>
        <v>610</v>
      </c>
      <c r="AM1270" s="73">
        <f t="shared" si="24041"/>
        <v>640</v>
      </c>
      <c r="AN1270" s="73">
        <f t="shared" si="24041"/>
        <v>671</v>
      </c>
      <c r="AO1270" s="73">
        <f t="shared" si="24041"/>
        <v>701</v>
      </c>
      <c r="AP1270" s="73">
        <f t="shared" si="24041"/>
        <v>732</v>
      </c>
      <c r="AQ1270" s="73">
        <f t="shared" si="24041"/>
        <v>763</v>
      </c>
      <c r="AR1270" s="73">
        <f t="shared" si="24041"/>
        <v>791</v>
      </c>
      <c r="AS1270" s="73">
        <f t="shared" si="24041"/>
        <v>822</v>
      </c>
      <c r="AT1270" s="73">
        <f t="shared" si="24041"/>
        <v>852</v>
      </c>
      <c r="AU1270" s="73">
        <f t="shared" si="24041"/>
        <v>883</v>
      </c>
      <c r="AV1270" s="73">
        <f t="shared" si="24041"/>
        <v>913</v>
      </c>
      <c r="AW1270" s="73">
        <f t="shared" si="24041"/>
        <v>944</v>
      </c>
      <c r="AX1270" s="73">
        <f t="shared" si="24041"/>
        <v>975</v>
      </c>
      <c r="AY1270" s="73">
        <f t="shared" si="24041"/>
        <v>1005</v>
      </c>
      <c r="AZ1270" s="73">
        <f t="shared" si="24041"/>
        <v>1036</v>
      </c>
      <c r="BA1270" s="73">
        <f t="shared" si="24041"/>
        <v>1066</v>
      </c>
      <c r="BB1270" s="73">
        <f t="shared" si="24041"/>
        <v>1097</v>
      </c>
      <c r="BC1270" s="73">
        <f t="shared" si="24041"/>
        <v>1128</v>
      </c>
      <c r="BD1270" s="73">
        <f t="shared" si="24041"/>
        <v>1156</v>
      </c>
      <c r="BE1270" s="73">
        <f t="shared" si="24041"/>
        <v>1187</v>
      </c>
      <c r="BF1270" s="73">
        <f t="shared" si="24041"/>
        <v>1217</v>
      </c>
      <c r="BG1270" s="73">
        <f t="shared" si="24041"/>
        <v>1248</v>
      </c>
      <c r="BH1270" s="73">
        <f t="shared" si="24041"/>
        <v>1278</v>
      </c>
      <c r="BI1270" s="73">
        <f t="shared" si="24041"/>
        <v>1309</v>
      </c>
      <c r="BJ1270" s="73">
        <f t="shared" si="24041"/>
        <v>1340</v>
      </c>
      <c r="BK1270" s="73">
        <f t="shared" si="24041"/>
        <v>1370</v>
      </c>
      <c r="BL1270" s="73">
        <f t="shared" si="24041"/>
        <v>1401</v>
      </c>
      <c r="BM1270" s="73">
        <f t="shared" si="24041"/>
        <v>1431</v>
      </c>
      <c r="BN1270" s="82"/>
      <c r="BO1270" s="79"/>
      <c r="BP1270" s="79"/>
      <c r="BQ1270" s="79"/>
      <c r="BR1270" s="106"/>
      <c r="BS1270" s="106"/>
      <c r="BT1270" s="106"/>
      <c r="BU1270" s="106"/>
      <c r="BV1270" s="106"/>
      <c r="BW1270" s="106"/>
      <c r="BX1270" s="106"/>
      <c r="BY1270" s="106"/>
      <c r="BZ1270" s="106"/>
      <c r="CA1270" s="106"/>
      <c r="CB1270" s="106"/>
      <c r="CC1270" s="106"/>
      <c r="CD1270" s="106"/>
      <c r="CE1270" s="106"/>
      <c r="CF1270" s="106"/>
      <c r="CG1270" s="106"/>
    </row>
    <row r="1271" spans="1:85" s="245" customFormat="1" ht="18" customHeight="1" x14ac:dyDescent="0.35">
      <c r="A1271" s="250"/>
      <c r="B1271" s="113"/>
      <c r="C1271" s="361"/>
      <c r="D1271" s="125"/>
      <c r="E1271" s="357" t="s">
        <v>207</v>
      </c>
      <c r="F1271" s="357" t="s">
        <v>207</v>
      </c>
      <c r="G1271" s="357" t="s">
        <v>207</v>
      </c>
      <c r="H1271" s="370"/>
      <c r="I1271" s="371"/>
      <c r="J1271" s="357"/>
      <c r="K1271" s="357"/>
      <c r="L1271" s="357" t="s">
        <v>219</v>
      </c>
      <c r="M1271" s="373"/>
      <c r="N1271" s="7"/>
      <c r="O1271" s="376"/>
      <c r="P1271" s="106"/>
      <c r="Q1271" s="77"/>
      <c r="R1271" s="60" t="str">
        <f>VLOOKUP(R1269,'Podpůrná data'!$I$188:$J$199,2)</f>
        <v>leden</v>
      </c>
      <c r="S1271" s="60" t="str">
        <f>VLOOKUP(S1269,'Podpůrná data'!$I$188:$J$199,2)</f>
        <v>únor</v>
      </c>
      <c r="T1271" s="60" t="str">
        <f>VLOOKUP(T1269,'Podpůrná data'!$I$188:$J$199,2)</f>
        <v>březen</v>
      </c>
      <c r="U1271" s="60" t="str">
        <f>VLOOKUP(U1269,'Podpůrná data'!$I$188:$J$199,2)</f>
        <v>duben</v>
      </c>
      <c r="V1271" s="60" t="str">
        <f>VLOOKUP(V1269,'Podpůrná data'!$I$188:$J$199,2)</f>
        <v>květen</v>
      </c>
      <c r="W1271" s="60" t="str">
        <f>VLOOKUP(W1269,'Podpůrná data'!$I$188:$J$199,2)</f>
        <v>červen</v>
      </c>
      <c r="X1271" s="60" t="str">
        <f>VLOOKUP(X1269,'Podpůrná data'!$I$188:$J$199,2)</f>
        <v>červenec</v>
      </c>
      <c r="Y1271" s="60" t="str">
        <f>VLOOKUP(Y1269,'Podpůrná data'!$I$188:$J$199,2)</f>
        <v>srpen</v>
      </c>
      <c r="Z1271" s="60" t="str">
        <f>VLOOKUP(Z1269,'Podpůrná data'!$I$188:$J$199,2)</f>
        <v>září</v>
      </c>
      <c r="AA1271" s="60" t="str">
        <f>VLOOKUP(AA1269,'Podpůrná data'!$I$188:$J$199,2)</f>
        <v>říjen</v>
      </c>
      <c r="AB1271" s="60" t="str">
        <f>VLOOKUP(AB1269,'Podpůrná data'!$I$188:$J$199,2)</f>
        <v>listopad</v>
      </c>
      <c r="AC1271" s="60" t="str">
        <f>VLOOKUP(AC1269,'Podpůrná data'!$I$188:$J$199,2)</f>
        <v>prosinec</v>
      </c>
      <c r="AD1271" s="60" t="str">
        <f>VLOOKUP(AD1269,'Podpůrná data'!$I$188:$J$199,2)</f>
        <v>leden</v>
      </c>
      <c r="AE1271" s="60" t="str">
        <f>VLOOKUP(AE1269,'Podpůrná data'!$I$188:$J$199,2)</f>
        <v>únor</v>
      </c>
      <c r="AF1271" s="60" t="str">
        <f>VLOOKUP(AF1269,'Podpůrná data'!$I$188:$J$199,2)</f>
        <v>březen</v>
      </c>
      <c r="AG1271" s="60" t="str">
        <f>VLOOKUP(AG1269,'Podpůrná data'!$I$188:$J$199,2)</f>
        <v>duben</v>
      </c>
      <c r="AH1271" s="60" t="str">
        <f>VLOOKUP(AH1269,'Podpůrná data'!$I$188:$J$199,2)</f>
        <v>květen</v>
      </c>
      <c r="AI1271" s="60" t="str">
        <f>VLOOKUP(AI1269,'Podpůrná data'!$I$188:$J$199,2)</f>
        <v>červen</v>
      </c>
      <c r="AJ1271" s="60" t="str">
        <f>VLOOKUP(AJ1269,'Podpůrná data'!$I$188:$J$199,2)</f>
        <v>červenec</v>
      </c>
      <c r="AK1271" s="60" t="str">
        <f>VLOOKUP(AK1269,'Podpůrná data'!$I$188:$J$199,2)</f>
        <v>srpen</v>
      </c>
      <c r="AL1271" s="60" t="str">
        <f>VLOOKUP(AL1269,'Podpůrná data'!$I$188:$J$199,2)</f>
        <v>září</v>
      </c>
      <c r="AM1271" s="60" t="str">
        <f>VLOOKUP(AM1269,'Podpůrná data'!$I$188:$J$199,2)</f>
        <v>říjen</v>
      </c>
      <c r="AN1271" s="60" t="str">
        <f>VLOOKUP(AN1269,'Podpůrná data'!$I$188:$J$199,2)</f>
        <v>listopad</v>
      </c>
      <c r="AO1271" s="60" t="str">
        <f>VLOOKUP(AO1269,'Podpůrná data'!$I$188:$J$199,2)</f>
        <v>prosinec</v>
      </c>
      <c r="AP1271" s="60" t="str">
        <f>VLOOKUP(AP1269,'Podpůrná data'!$I$188:$J$199,2)</f>
        <v>leden</v>
      </c>
      <c r="AQ1271" s="60" t="str">
        <f>VLOOKUP(AQ1269,'Podpůrná data'!$I$188:$J$199,2)</f>
        <v>únor</v>
      </c>
      <c r="AR1271" s="60" t="str">
        <f>VLOOKUP(AR1269,'Podpůrná data'!$I$188:$J$199,2)</f>
        <v>březen</v>
      </c>
      <c r="AS1271" s="60" t="str">
        <f>VLOOKUP(AS1269,'Podpůrná data'!$I$188:$J$199,2)</f>
        <v>duben</v>
      </c>
      <c r="AT1271" s="60" t="str">
        <f>VLOOKUP(AT1269,'Podpůrná data'!$I$188:$J$199,2)</f>
        <v>květen</v>
      </c>
      <c r="AU1271" s="60" t="str">
        <f>VLOOKUP(AU1269,'Podpůrná data'!$I$188:$J$199,2)</f>
        <v>červen</v>
      </c>
      <c r="AV1271" s="60" t="str">
        <f>VLOOKUP(AV1269,'Podpůrná data'!$I$188:$J$199,2)</f>
        <v>červenec</v>
      </c>
      <c r="AW1271" s="60" t="str">
        <f>VLOOKUP(AW1269,'Podpůrná data'!$I$188:$J$199,2)</f>
        <v>srpen</v>
      </c>
      <c r="AX1271" s="60" t="str">
        <f>VLOOKUP(AX1269,'Podpůrná data'!$I$188:$J$199,2)</f>
        <v>září</v>
      </c>
      <c r="AY1271" s="60" t="str">
        <f>VLOOKUP(AY1269,'Podpůrná data'!$I$188:$J$199,2)</f>
        <v>říjen</v>
      </c>
      <c r="AZ1271" s="60" t="str">
        <f>VLOOKUP(AZ1269,'Podpůrná data'!$I$188:$J$199,2)</f>
        <v>listopad</v>
      </c>
      <c r="BA1271" s="60" t="str">
        <f>VLOOKUP(BA1269,'Podpůrná data'!$I$188:$J$199,2)</f>
        <v>prosinec</v>
      </c>
      <c r="BB1271" s="60" t="str">
        <f>VLOOKUP(BB1269,'Podpůrná data'!$I$188:$J$199,2)</f>
        <v>leden</v>
      </c>
      <c r="BC1271" s="60" t="str">
        <f>VLOOKUP(BC1269,'Podpůrná data'!$I$188:$J$199,2)</f>
        <v>únor</v>
      </c>
      <c r="BD1271" s="60" t="str">
        <f>VLOOKUP(BD1269,'Podpůrná data'!$I$188:$J$199,2)</f>
        <v>březen</v>
      </c>
      <c r="BE1271" s="60" t="str">
        <f>VLOOKUP(BE1269,'Podpůrná data'!$I$188:$J$199,2)</f>
        <v>duben</v>
      </c>
      <c r="BF1271" s="60" t="str">
        <f>VLOOKUP(BF1269,'Podpůrná data'!$I$188:$J$199,2)</f>
        <v>květen</v>
      </c>
      <c r="BG1271" s="60" t="str">
        <f>VLOOKUP(BG1269,'Podpůrná data'!$I$188:$J$199,2)</f>
        <v>červen</v>
      </c>
      <c r="BH1271" s="60" t="str">
        <f>VLOOKUP(BH1269,'Podpůrná data'!$I$188:$J$199,2)</f>
        <v>červenec</v>
      </c>
      <c r="BI1271" s="60" t="str">
        <f>VLOOKUP(BI1269,'Podpůrná data'!$I$188:$J$199,2)</f>
        <v>srpen</v>
      </c>
      <c r="BJ1271" s="60" t="str">
        <f>VLOOKUP(BJ1269,'Podpůrná data'!$I$188:$J$199,2)</f>
        <v>září</v>
      </c>
      <c r="BK1271" s="60" t="str">
        <f>VLOOKUP(BK1269,'Podpůrná data'!$I$188:$J$199,2)</f>
        <v>říjen</v>
      </c>
      <c r="BL1271" s="60" t="str">
        <f>VLOOKUP(BL1269,'Podpůrná data'!$I$188:$J$199,2)</f>
        <v>listopad</v>
      </c>
      <c r="BM1271" s="60" t="str">
        <f>VLOOKUP(BM1269,'Podpůrná data'!$I$188:$J$199,2)</f>
        <v>prosinec</v>
      </c>
      <c r="BN1271" s="171"/>
      <c r="BO1271" s="175"/>
      <c r="BP1271" s="197"/>
      <c r="BQ1271" s="197"/>
      <c r="BR1271" s="106"/>
      <c r="BS1271" s="179" t="s">
        <v>105</v>
      </c>
      <c r="BT1271" s="179" t="s">
        <v>106</v>
      </c>
      <c r="BU1271" s="179" t="s">
        <v>107</v>
      </c>
      <c r="BV1271" s="179" t="s">
        <v>108</v>
      </c>
      <c r="BW1271" s="179" t="s">
        <v>109</v>
      </c>
      <c r="BX1271" s="179" t="s">
        <v>110</v>
      </c>
      <c r="BY1271" s="179" t="s">
        <v>111</v>
      </c>
      <c r="BZ1271" s="179" t="s">
        <v>112</v>
      </c>
      <c r="CA1271" s="179" t="s">
        <v>113</v>
      </c>
      <c r="CB1271" s="179" t="s">
        <v>155</v>
      </c>
      <c r="CC1271" s="179" t="s">
        <v>156</v>
      </c>
      <c r="CD1271" s="179" t="s">
        <v>157</v>
      </c>
      <c r="CE1271" s="179" t="s">
        <v>202</v>
      </c>
      <c r="CF1271" s="179" t="s">
        <v>203</v>
      </c>
      <c r="CG1271" s="179" t="s">
        <v>204</v>
      </c>
    </row>
    <row r="1272" spans="1:85" s="245" customFormat="1" ht="16.399999999999999" customHeight="1" x14ac:dyDescent="0.35">
      <c r="A1272" s="250"/>
      <c r="B1272" s="113"/>
      <c r="C1272" s="361"/>
      <c r="D1272" s="125"/>
      <c r="E1272" s="357"/>
      <c r="F1272" s="357"/>
      <c r="G1272" s="357"/>
      <c r="H1272" s="370"/>
      <c r="I1272" s="371"/>
      <c r="J1272" s="357"/>
      <c r="K1272" s="357"/>
      <c r="L1272" s="357"/>
      <c r="M1272" s="373"/>
      <c r="N1272" s="7"/>
      <c r="O1272" s="376"/>
      <c r="P1272" s="106"/>
      <c r="Q1272" s="77"/>
      <c r="R1272" s="60">
        <f>YEAR(Úvod!$F$10)</f>
        <v>1900</v>
      </c>
      <c r="S1272" s="60">
        <f t="shared" ref="S1272" si="24042">IF(S1269=1,R1272+1,R1272)</f>
        <v>1900</v>
      </c>
      <c r="T1272" s="60">
        <f t="shared" ref="T1272" si="24043">IF(T1269=1,S1272+1,S1272)</f>
        <v>1900</v>
      </c>
      <c r="U1272" s="60">
        <f t="shared" ref="U1272" si="24044">IF(U1269=1,T1272+1,T1272)</f>
        <v>1900</v>
      </c>
      <c r="V1272" s="60">
        <f t="shared" ref="V1272" si="24045">IF(V1269=1,U1272+1,U1272)</f>
        <v>1900</v>
      </c>
      <c r="W1272" s="60">
        <f t="shared" ref="W1272" si="24046">IF(W1269=1,V1272+1,V1272)</f>
        <v>1900</v>
      </c>
      <c r="X1272" s="60">
        <f t="shared" ref="X1272" si="24047">IF(X1269=1,W1272+1,W1272)</f>
        <v>1900</v>
      </c>
      <c r="Y1272" s="60">
        <f t="shared" ref="Y1272" si="24048">IF(Y1269=1,X1272+1,X1272)</f>
        <v>1900</v>
      </c>
      <c r="Z1272" s="60">
        <f t="shared" ref="Z1272" si="24049">IF(Z1269=1,Y1272+1,Y1272)</f>
        <v>1900</v>
      </c>
      <c r="AA1272" s="60">
        <f t="shared" ref="AA1272" si="24050">IF(AA1269=1,Z1272+1,Z1272)</f>
        <v>1900</v>
      </c>
      <c r="AB1272" s="60">
        <f t="shared" ref="AB1272" si="24051">IF(AB1269=1,AA1272+1,AA1272)</f>
        <v>1900</v>
      </c>
      <c r="AC1272" s="60">
        <f t="shared" ref="AC1272" si="24052">IF(AC1269=1,AB1272+1,AB1272)</f>
        <v>1900</v>
      </c>
      <c r="AD1272" s="60">
        <f t="shared" ref="AD1272" si="24053">IF(AD1269=1,AC1272+1,AC1272)</f>
        <v>1901</v>
      </c>
      <c r="AE1272" s="60">
        <f t="shared" ref="AE1272" si="24054">IF(AE1269=1,AD1272+1,AD1272)</f>
        <v>1901</v>
      </c>
      <c r="AF1272" s="60">
        <f t="shared" ref="AF1272" si="24055">IF(AF1269=1,AE1272+1,AE1272)</f>
        <v>1901</v>
      </c>
      <c r="AG1272" s="60">
        <f t="shared" ref="AG1272" si="24056">IF(AG1269=1,AF1272+1,AF1272)</f>
        <v>1901</v>
      </c>
      <c r="AH1272" s="60">
        <f t="shared" ref="AH1272" si="24057">IF(AH1269=1,AG1272+1,AG1272)</f>
        <v>1901</v>
      </c>
      <c r="AI1272" s="60">
        <f t="shared" ref="AI1272" si="24058">IF(AI1269=1,AH1272+1,AH1272)</f>
        <v>1901</v>
      </c>
      <c r="AJ1272" s="60">
        <f t="shared" ref="AJ1272" si="24059">IF(AJ1269=1,AI1272+1,AI1272)</f>
        <v>1901</v>
      </c>
      <c r="AK1272" s="60">
        <f t="shared" ref="AK1272" si="24060">IF(AK1269=1,AJ1272+1,AJ1272)</f>
        <v>1901</v>
      </c>
      <c r="AL1272" s="60">
        <f t="shared" ref="AL1272" si="24061">IF(AL1269=1,AK1272+1,AK1272)</f>
        <v>1901</v>
      </c>
      <c r="AM1272" s="60">
        <f t="shared" ref="AM1272" si="24062">IF(AM1269=1,AL1272+1,AL1272)</f>
        <v>1901</v>
      </c>
      <c r="AN1272" s="60">
        <f t="shared" ref="AN1272" si="24063">IF(AN1269=1,AM1272+1,AM1272)</f>
        <v>1901</v>
      </c>
      <c r="AO1272" s="60">
        <f t="shared" ref="AO1272" si="24064">IF(AO1269=1,AN1272+1,AN1272)</f>
        <v>1901</v>
      </c>
      <c r="AP1272" s="60">
        <f t="shared" ref="AP1272" si="24065">IF(AP1269=1,AO1272+1,AO1272)</f>
        <v>1902</v>
      </c>
      <c r="AQ1272" s="60">
        <f t="shared" ref="AQ1272" si="24066">IF(AQ1269=1,AP1272+1,AP1272)</f>
        <v>1902</v>
      </c>
      <c r="AR1272" s="60">
        <f t="shared" ref="AR1272" si="24067">IF(AR1269=1,AQ1272+1,AQ1272)</f>
        <v>1902</v>
      </c>
      <c r="AS1272" s="60">
        <f t="shared" ref="AS1272" si="24068">IF(AS1269=1,AR1272+1,AR1272)</f>
        <v>1902</v>
      </c>
      <c r="AT1272" s="60">
        <f t="shared" ref="AT1272" si="24069">IF(AT1269=1,AS1272+1,AS1272)</f>
        <v>1902</v>
      </c>
      <c r="AU1272" s="60">
        <f t="shared" ref="AU1272" si="24070">IF(AU1269=1,AT1272+1,AT1272)</f>
        <v>1902</v>
      </c>
      <c r="AV1272" s="60">
        <f t="shared" ref="AV1272" si="24071">IF(AV1269=1,AU1272+1,AU1272)</f>
        <v>1902</v>
      </c>
      <c r="AW1272" s="60">
        <f t="shared" ref="AW1272" si="24072">IF(AW1269=1,AV1272+1,AV1272)</f>
        <v>1902</v>
      </c>
      <c r="AX1272" s="60">
        <f t="shared" ref="AX1272" si="24073">IF(AX1269=1,AW1272+1,AW1272)</f>
        <v>1902</v>
      </c>
      <c r="AY1272" s="60">
        <f t="shared" ref="AY1272" si="24074">IF(AY1269=1,AX1272+1,AX1272)</f>
        <v>1902</v>
      </c>
      <c r="AZ1272" s="60">
        <f t="shared" ref="AZ1272" si="24075">IF(AZ1269=1,AY1272+1,AY1272)</f>
        <v>1902</v>
      </c>
      <c r="BA1272" s="60">
        <f t="shared" ref="BA1272" si="24076">IF(BA1269=1,AZ1272+1,AZ1272)</f>
        <v>1902</v>
      </c>
      <c r="BB1272" s="60">
        <f t="shared" ref="BB1272" si="24077">IF(BB1269=1,BA1272+1,BA1272)</f>
        <v>1903</v>
      </c>
      <c r="BC1272" s="60">
        <f t="shared" ref="BC1272" si="24078">IF(BC1269=1,BB1272+1,BB1272)</f>
        <v>1903</v>
      </c>
      <c r="BD1272" s="60">
        <f t="shared" ref="BD1272" si="24079">IF(BD1269=1,BC1272+1,BC1272)</f>
        <v>1903</v>
      </c>
      <c r="BE1272" s="60">
        <f t="shared" ref="BE1272" si="24080">IF(BE1269=1,BD1272+1,BD1272)</f>
        <v>1903</v>
      </c>
      <c r="BF1272" s="60">
        <f t="shared" ref="BF1272" si="24081">IF(BF1269=1,BE1272+1,BE1272)</f>
        <v>1903</v>
      </c>
      <c r="BG1272" s="60">
        <f t="shared" ref="BG1272" si="24082">IF(BG1269=1,BF1272+1,BF1272)</f>
        <v>1903</v>
      </c>
      <c r="BH1272" s="60">
        <f t="shared" ref="BH1272" si="24083">IF(BH1269=1,BG1272+1,BG1272)</f>
        <v>1903</v>
      </c>
      <c r="BI1272" s="60">
        <f t="shared" ref="BI1272" si="24084">IF(BI1269=1,BH1272+1,BH1272)</f>
        <v>1903</v>
      </c>
      <c r="BJ1272" s="60">
        <f t="shared" ref="BJ1272" si="24085">IF(BJ1269=1,BI1272+1,BI1272)</f>
        <v>1903</v>
      </c>
      <c r="BK1272" s="60">
        <f t="shared" ref="BK1272" si="24086">IF(BK1269=1,BJ1272+1,BJ1272)</f>
        <v>1903</v>
      </c>
      <c r="BL1272" s="60">
        <f t="shared" ref="BL1272" si="24087">IF(BL1269=1,BK1272+1,BK1272)</f>
        <v>1903</v>
      </c>
      <c r="BM1272" s="60">
        <f t="shared" ref="BM1272" si="24088">IF(BM1269=1,BL1272+1,BL1272)</f>
        <v>1903</v>
      </c>
      <c r="BN1272" s="195"/>
      <c r="BO1272" s="196"/>
      <c r="BP1272" s="197"/>
      <c r="BQ1272" s="197"/>
      <c r="BR1272" s="106"/>
      <c r="BS1272" s="106"/>
      <c r="BT1272" s="106"/>
      <c r="BU1272" s="106"/>
      <c r="BV1272" s="106"/>
      <c r="BW1272" s="106"/>
      <c r="BX1272" s="106"/>
      <c r="BY1272" s="106"/>
      <c r="BZ1272" s="106"/>
      <c r="CA1272" s="106"/>
      <c r="CB1272" s="106"/>
      <c r="CC1272" s="106"/>
      <c r="CD1272" s="106"/>
      <c r="CE1272" s="106"/>
      <c r="CF1272" s="106"/>
      <c r="CG1272" s="106"/>
    </row>
    <row r="1273" spans="1:85" s="245" customFormat="1" ht="16.399999999999999" customHeight="1" x14ac:dyDescent="0.35">
      <c r="A1273" s="250"/>
      <c r="B1273" s="113"/>
      <c r="C1273" s="125"/>
      <c r="D1273" s="125"/>
      <c r="E1273" s="357"/>
      <c r="F1273" s="357"/>
      <c r="G1273" s="357"/>
      <c r="H1273" s="370"/>
      <c r="I1273" s="371"/>
      <c r="J1273" s="357"/>
      <c r="K1273" s="372"/>
      <c r="L1273" s="357"/>
      <c r="M1273" s="374"/>
      <c r="N1273" s="7"/>
      <c r="O1273" s="377"/>
      <c r="P1273" s="106"/>
      <c r="Q1273" s="63" t="s">
        <v>159</v>
      </c>
      <c r="R1273" s="251"/>
      <c r="S1273" s="251"/>
      <c r="T1273" s="251"/>
      <c r="U1273" s="251"/>
      <c r="V1273" s="251"/>
      <c r="W1273" s="251"/>
      <c r="X1273" s="251"/>
      <c r="Y1273" s="251"/>
      <c r="Z1273" s="251"/>
      <c r="AA1273" s="251"/>
      <c r="AB1273" s="251"/>
      <c r="AC1273" s="251"/>
      <c r="AD1273" s="251"/>
      <c r="AE1273" s="251"/>
      <c r="AF1273" s="251"/>
      <c r="AG1273" s="251"/>
      <c r="AH1273" s="251"/>
      <c r="AI1273" s="251"/>
      <c r="AJ1273" s="251"/>
      <c r="AK1273" s="251"/>
      <c r="AL1273" s="251"/>
      <c r="AM1273" s="251"/>
      <c r="AN1273" s="251"/>
      <c r="AO1273" s="251"/>
      <c r="AP1273" s="251"/>
      <c r="AQ1273" s="251"/>
      <c r="AR1273" s="251"/>
      <c r="AS1273" s="251"/>
      <c r="AT1273" s="251"/>
      <c r="AU1273" s="251"/>
      <c r="AV1273" s="251"/>
      <c r="AW1273" s="251"/>
      <c r="AX1273" s="251"/>
      <c r="AY1273" s="251"/>
      <c r="AZ1273" s="251"/>
      <c r="BA1273" s="251"/>
      <c r="BB1273" s="251"/>
      <c r="BC1273" s="251"/>
      <c r="BD1273" s="251"/>
      <c r="BE1273" s="251"/>
      <c r="BF1273" s="251"/>
      <c r="BG1273" s="251"/>
      <c r="BH1273" s="251"/>
      <c r="BI1273" s="251"/>
      <c r="BJ1273" s="251"/>
      <c r="BK1273" s="251"/>
      <c r="BL1273" s="251"/>
      <c r="BM1273" s="251"/>
      <c r="BN1273" s="195"/>
      <c r="BO1273" s="196"/>
      <c r="BP1273" s="197"/>
      <c r="BQ1273" s="197"/>
      <c r="BR1273" s="106"/>
      <c r="BS1273" s="106"/>
      <c r="BT1273" s="106"/>
      <c r="BU1273" s="106"/>
      <c r="BV1273" s="106"/>
      <c r="BW1273" s="106"/>
      <c r="BX1273" s="106"/>
      <c r="BY1273" s="106"/>
      <c r="BZ1273" s="106"/>
      <c r="CA1273" s="106"/>
      <c r="CB1273" s="106"/>
      <c r="CC1273" s="106"/>
      <c r="CD1273" s="106"/>
      <c r="CE1273" s="106"/>
      <c r="CF1273" s="106"/>
      <c r="CG1273" s="106"/>
    </row>
    <row r="1274" spans="1:85" s="245" customFormat="1" ht="23.5" customHeight="1" x14ac:dyDescent="0.35">
      <c r="A1274" s="243"/>
      <c r="B1274" s="126" t="s">
        <v>417</v>
      </c>
      <c r="C1274" s="359"/>
      <c r="D1274" s="359"/>
      <c r="E1274" s="252"/>
      <c r="F1274" s="252"/>
      <c r="G1274" s="241"/>
      <c r="H1274" s="253"/>
      <c r="I1274" s="254"/>
      <c r="J1274" s="253"/>
      <c r="K1274" s="205">
        <f>IF(J1274="",0,IF(J1274="ANO",'Podpůrná data'!$B$5,'Podpůrná data'!$B$3))</f>
        <v>0</v>
      </c>
      <c r="L1274" s="203">
        <f>IFERROR(INT(ROUND(I1274,2)*(VLOOKUP(INT(H1274),'Podpůrná data'!$A$189:$B$233,2,FALSE))*(H1274/(INT(H1274)))),0)</f>
        <v>0</v>
      </c>
      <c r="M1274" s="61">
        <f>K1274*L1274</f>
        <v>0</v>
      </c>
      <c r="N1274" s="62">
        <f>IF(M1274&gt;0,IF(ISTEXT(C1274)=TRUE,0,1),0)</f>
        <v>0</v>
      </c>
      <c r="O1274" s="166">
        <f>IF(M1274&gt;0,1,0)</f>
        <v>0</v>
      </c>
      <c r="P1274" s="127"/>
      <c r="Q1274" s="63" t="s">
        <v>95</v>
      </c>
      <c r="R1274" s="255"/>
      <c r="S1274" s="255"/>
      <c r="T1274" s="255"/>
      <c r="U1274" s="255"/>
      <c r="V1274" s="255"/>
      <c r="W1274" s="255"/>
      <c r="X1274" s="255"/>
      <c r="Y1274" s="255"/>
      <c r="Z1274" s="255"/>
      <c r="AA1274" s="255"/>
      <c r="AB1274" s="255"/>
      <c r="AC1274" s="255"/>
      <c r="AD1274" s="255"/>
      <c r="AE1274" s="255"/>
      <c r="AF1274" s="255"/>
      <c r="AG1274" s="255"/>
      <c r="AH1274" s="255"/>
      <c r="AI1274" s="255"/>
      <c r="AJ1274" s="255"/>
      <c r="AK1274" s="255"/>
      <c r="AL1274" s="255"/>
      <c r="AM1274" s="255"/>
      <c r="AN1274" s="255"/>
      <c r="AO1274" s="255"/>
      <c r="AP1274" s="255"/>
      <c r="AQ1274" s="255"/>
      <c r="AR1274" s="255"/>
      <c r="AS1274" s="255"/>
      <c r="AT1274" s="255"/>
      <c r="AU1274" s="255"/>
      <c r="AV1274" s="255"/>
      <c r="AW1274" s="255"/>
      <c r="AX1274" s="255"/>
      <c r="AY1274" s="255"/>
      <c r="AZ1274" s="255"/>
      <c r="BA1274" s="255"/>
      <c r="BB1274" s="255"/>
      <c r="BC1274" s="255"/>
      <c r="BD1274" s="255"/>
      <c r="BE1274" s="255"/>
      <c r="BF1274" s="255"/>
      <c r="BG1274" s="255"/>
      <c r="BH1274" s="255"/>
      <c r="BI1274" s="255"/>
      <c r="BJ1274" s="255"/>
      <c r="BK1274" s="255"/>
      <c r="BL1274" s="255"/>
      <c r="BM1274" s="255"/>
      <c r="BN1274" s="362">
        <f>SUM(R1282:BM1282)</f>
        <v>0</v>
      </c>
      <c r="BO1274" s="364">
        <f>SUM(R1283:BM1283)</f>
        <v>0</v>
      </c>
      <c r="BP1274" s="366">
        <f>IF($O1274=0,0,IF($BN1274&gt;=143*$I1274,1,0))</f>
        <v>0</v>
      </c>
      <c r="BQ1274" s="366">
        <f>IF($BN1274&gt;=143*$I1274,0,(CEILING(143*$I1274,1)-$BN1274))</f>
        <v>0</v>
      </c>
      <c r="BR1274" s="106"/>
      <c r="BS1274" s="106"/>
      <c r="BT1274" s="106"/>
      <c r="BU1274" s="106"/>
      <c r="BV1274" s="106"/>
      <c r="BW1274" s="106"/>
      <c r="BX1274" s="106"/>
      <c r="BY1274" s="106"/>
      <c r="BZ1274" s="106"/>
      <c r="CA1274" s="106"/>
      <c r="CB1274" s="106"/>
      <c r="CC1274" s="106"/>
      <c r="CD1274" s="106"/>
      <c r="CE1274" s="106"/>
      <c r="CF1274" s="106"/>
      <c r="CG1274" s="106"/>
    </row>
    <row r="1275" spans="1:85" s="245" customFormat="1" ht="29" x14ac:dyDescent="0.35">
      <c r="A1275" s="243"/>
      <c r="B1275" s="128"/>
      <c r="C1275" s="80"/>
      <c r="D1275" s="80"/>
      <c r="E1275" s="80"/>
      <c r="F1275" s="80"/>
      <c r="G1275" s="80"/>
      <c r="H1275" s="80"/>
      <c r="I1275" s="80"/>
      <c r="J1275" s="80"/>
      <c r="K1275" s="80"/>
      <c r="L1275" s="80"/>
      <c r="M1275" s="64"/>
      <c r="N1275" s="7"/>
      <c r="O1275" s="192"/>
      <c r="P1275" s="106"/>
      <c r="Q1275" s="63" t="s">
        <v>129</v>
      </c>
      <c r="R1275" s="256"/>
      <c r="S1275" s="256"/>
      <c r="T1275" s="256"/>
      <c r="U1275" s="256"/>
      <c r="V1275" s="256"/>
      <c r="W1275" s="256"/>
      <c r="X1275" s="256"/>
      <c r="Y1275" s="256"/>
      <c r="Z1275" s="256"/>
      <c r="AA1275" s="256"/>
      <c r="AB1275" s="256"/>
      <c r="AC1275" s="256"/>
      <c r="AD1275" s="256"/>
      <c r="AE1275" s="256"/>
      <c r="AF1275" s="256"/>
      <c r="AG1275" s="256"/>
      <c r="AH1275" s="256"/>
      <c r="AI1275" s="256"/>
      <c r="AJ1275" s="256"/>
      <c r="AK1275" s="256"/>
      <c r="AL1275" s="256"/>
      <c r="AM1275" s="256"/>
      <c r="AN1275" s="256"/>
      <c r="AO1275" s="256"/>
      <c r="AP1275" s="256"/>
      <c r="AQ1275" s="256"/>
      <c r="AR1275" s="256"/>
      <c r="AS1275" s="256"/>
      <c r="AT1275" s="256"/>
      <c r="AU1275" s="256"/>
      <c r="AV1275" s="256"/>
      <c r="AW1275" s="256"/>
      <c r="AX1275" s="256"/>
      <c r="AY1275" s="256"/>
      <c r="AZ1275" s="256"/>
      <c r="BA1275" s="256"/>
      <c r="BB1275" s="256"/>
      <c r="BC1275" s="256"/>
      <c r="BD1275" s="256"/>
      <c r="BE1275" s="256"/>
      <c r="BF1275" s="256"/>
      <c r="BG1275" s="256"/>
      <c r="BH1275" s="256"/>
      <c r="BI1275" s="256"/>
      <c r="BJ1275" s="256"/>
      <c r="BK1275" s="256"/>
      <c r="BL1275" s="256"/>
      <c r="BM1275" s="256"/>
      <c r="BN1275" s="362"/>
      <c r="BO1275" s="364"/>
      <c r="BP1275" s="366"/>
      <c r="BQ1275" s="366"/>
      <c r="BR1275" s="106"/>
      <c r="BS1275" s="106"/>
      <c r="BT1275" s="106"/>
      <c r="BU1275" s="106"/>
      <c r="BV1275" s="106"/>
      <c r="BW1275" s="106"/>
      <c r="BX1275" s="106"/>
      <c r="BY1275" s="106"/>
      <c r="BZ1275" s="106"/>
      <c r="CA1275" s="106"/>
      <c r="CB1275" s="106"/>
      <c r="CC1275" s="106"/>
      <c r="CD1275" s="106"/>
      <c r="CE1275" s="106"/>
      <c r="CF1275" s="106"/>
      <c r="CG1275" s="106"/>
    </row>
    <row r="1276" spans="1:85" s="245" customFormat="1" ht="14.5" hidden="1" customHeight="1" x14ac:dyDescent="0.35">
      <c r="A1276" s="243"/>
      <c r="B1276" s="128"/>
      <c r="C1276" s="80"/>
      <c r="D1276" s="80"/>
      <c r="E1276" s="80"/>
      <c r="F1276" s="80"/>
      <c r="G1276" s="80"/>
      <c r="H1276" s="80"/>
      <c r="I1276" s="80"/>
      <c r="J1276" s="80"/>
      <c r="K1276" s="80"/>
      <c r="L1276" s="80"/>
      <c r="M1276" s="64"/>
      <c r="N1276" s="7"/>
      <c r="O1276" s="192"/>
      <c r="P1276" s="106"/>
      <c r="Q1276" s="65" t="s">
        <v>130</v>
      </c>
      <c r="R1276" s="66">
        <f>IF(R1274&lt;&gt;0,1,0)</f>
        <v>0</v>
      </c>
      <c r="S1276" s="66">
        <f t="shared" ref="S1276" si="24089">IF(R1276&gt;0,R1276+1,IF(S1274&lt;&gt;0,1,0))</f>
        <v>0</v>
      </c>
      <c r="T1276" s="66">
        <f t="shared" ref="T1276" si="24090">IF(S1276&gt;0,S1276+1,IF(T1274&lt;&gt;0,1,0))</f>
        <v>0</v>
      </c>
      <c r="U1276" s="66">
        <f t="shared" ref="U1276" si="24091">IF(T1276&gt;0,T1276+1,IF(U1274&lt;&gt;0,1,0))</f>
        <v>0</v>
      </c>
      <c r="V1276" s="66">
        <f t="shared" ref="V1276" si="24092">IF(U1276&gt;0,U1276+1,IF(V1274&lt;&gt;0,1,0))</f>
        <v>0</v>
      </c>
      <c r="W1276" s="66">
        <f t="shared" ref="W1276" si="24093">IF(V1276&gt;0,V1276+1,IF(W1274&lt;&gt;0,1,0))</f>
        <v>0</v>
      </c>
      <c r="X1276" s="66">
        <f t="shared" ref="X1276" si="24094">IF(W1276&gt;0,W1276+1,IF(X1274&lt;&gt;0,1,0))</f>
        <v>0</v>
      </c>
      <c r="Y1276" s="66">
        <f t="shared" ref="Y1276" si="24095">IF(X1276&gt;0,X1276+1,IF(Y1274&lt;&gt;0,1,0))</f>
        <v>0</v>
      </c>
      <c r="Z1276" s="66">
        <f t="shared" ref="Z1276" si="24096">IF(Y1276&gt;0,Y1276+1,IF(Z1274&lt;&gt;0,1,0))</f>
        <v>0</v>
      </c>
      <c r="AA1276" s="66">
        <f t="shared" ref="AA1276" si="24097">IF(Z1276&gt;0,Z1276+1,IF(AA1274&lt;&gt;0,1,0))</f>
        <v>0</v>
      </c>
      <c r="AB1276" s="66">
        <f t="shared" ref="AB1276" si="24098">IF(AA1276&gt;0,AA1276+1,IF(AB1274&lt;&gt;0,1,0))</f>
        <v>0</v>
      </c>
      <c r="AC1276" s="66">
        <f t="shared" ref="AC1276" si="24099">IF(AB1276&gt;0,AB1276+1,IF(AC1274&lt;&gt;0,1,0))</f>
        <v>0</v>
      </c>
      <c r="AD1276" s="66">
        <f t="shared" ref="AD1276" si="24100">IF(AC1276&gt;0,AC1276+1,IF(AD1274&lt;&gt;0,1,0))</f>
        <v>0</v>
      </c>
      <c r="AE1276" s="66">
        <f t="shared" ref="AE1276" si="24101">IF(AD1276&gt;0,AD1276+1,IF(AE1274&lt;&gt;0,1,0))</f>
        <v>0</v>
      </c>
      <c r="AF1276" s="66">
        <f t="shared" ref="AF1276" si="24102">IF(AE1276&gt;0,AE1276+1,IF(AF1274&lt;&gt;0,1,0))</f>
        <v>0</v>
      </c>
      <c r="AG1276" s="66">
        <f t="shared" ref="AG1276" si="24103">IF(AF1276&gt;0,AF1276+1,IF(AG1274&lt;&gt;0,1,0))</f>
        <v>0</v>
      </c>
      <c r="AH1276" s="66">
        <f t="shared" ref="AH1276" si="24104">IF(AG1276&gt;0,AG1276+1,IF(AH1274&lt;&gt;0,1,0))</f>
        <v>0</v>
      </c>
      <c r="AI1276" s="66">
        <f t="shared" ref="AI1276" si="24105">IF(AH1276&gt;0,AH1276+1,IF(AI1274&lt;&gt;0,1,0))</f>
        <v>0</v>
      </c>
      <c r="AJ1276" s="66">
        <f t="shared" ref="AJ1276" si="24106">IF(AI1276&gt;0,AI1276+1,IF(AJ1274&lt;&gt;0,1,0))</f>
        <v>0</v>
      </c>
      <c r="AK1276" s="66">
        <f t="shared" ref="AK1276" si="24107">IF(AJ1276&gt;0,AJ1276+1,IF(AK1274&lt;&gt;0,1,0))</f>
        <v>0</v>
      </c>
      <c r="AL1276" s="66">
        <f t="shared" ref="AL1276" si="24108">IF(AK1276&gt;0,AK1276+1,IF(AL1274&lt;&gt;0,1,0))</f>
        <v>0</v>
      </c>
      <c r="AM1276" s="66">
        <f t="shared" ref="AM1276" si="24109">IF(AL1276&gt;0,AL1276+1,IF(AM1274&lt;&gt;0,1,0))</f>
        <v>0</v>
      </c>
      <c r="AN1276" s="66">
        <f t="shared" ref="AN1276" si="24110">IF(AM1276&gt;0,AM1276+1,IF(AN1274&lt;&gt;0,1,0))</f>
        <v>0</v>
      </c>
      <c r="AO1276" s="66">
        <f t="shared" ref="AO1276" si="24111">IF(AN1276&gt;0,AN1276+1,IF(AO1274&lt;&gt;0,1,0))</f>
        <v>0</v>
      </c>
      <c r="AP1276" s="66">
        <f t="shared" ref="AP1276" si="24112">IF(AO1276&gt;0,AO1276+1,IF(AP1274&lt;&gt;0,1,0))</f>
        <v>0</v>
      </c>
      <c r="AQ1276" s="66">
        <f t="shared" ref="AQ1276" si="24113">IF(AP1276&gt;0,AP1276+1,IF(AQ1274&lt;&gt;0,1,0))</f>
        <v>0</v>
      </c>
      <c r="AR1276" s="66">
        <f t="shared" ref="AR1276" si="24114">IF(AQ1276&gt;0,AQ1276+1,IF(AR1274&lt;&gt;0,1,0))</f>
        <v>0</v>
      </c>
      <c r="AS1276" s="66">
        <f t="shared" ref="AS1276" si="24115">IF(AR1276&gt;0,AR1276+1,IF(AS1274&lt;&gt;0,1,0))</f>
        <v>0</v>
      </c>
      <c r="AT1276" s="66">
        <f t="shared" ref="AT1276" si="24116">IF(AS1276&gt;0,AS1276+1,IF(AT1274&lt;&gt;0,1,0))</f>
        <v>0</v>
      </c>
      <c r="AU1276" s="66">
        <f t="shared" ref="AU1276" si="24117">IF(AT1276&gt;0,AT1276+1,IF(AU1274&lt;&gt;0,1,0))</f>
        <v>0</v>
      </c>
      <c r="AV1276" s="66">
        <f t="shared" ref="AV1276" si="24118">IF(AU1276&gt;0,AU1276+1,IF(AV1274&lt;&gt;0,1,0))</f>
        <v>0</v>
      </c>
      <c r="AW1276" s="66">
        <f t="shared" ref="AW1276" si="24119">IF(AV1276&gt;0,AV1276+1,IF(AW1274&lt;&gt;0,1,0))</f>
        <v>0</v>
      </c>
      <c r="AX1276" s="66">
        <f t="shared" ref="AX1276" si="24120">IF(AW1276&gt;0,AW1276+1,IF(AX1274&lt;&gt;0,1,0))</f>
        <v>0</v>
      </c>
      <c r="AY1276" s="66">
        <f t="shared" ref="AY1276" si="24121">IF(AX1276&gt;0,AX1276+1,IF(AY1274&lt;&gt;0,1,0))</f>
        <v>0</v>
      </c>
      <c r="AZ1276" s="66">
        <f t="shared" ref="AZ1276" si="24122">IF(AY1276&gt;0,AY1276+1,IF(AZ1274&lt;&gt;0,1,0))</f>
        <v>0</v>
      </c>
      <c r="BA1276" s="66">
        <f t="shared" ref="BA1276" si="24123">IF(AZ1276&gt;0,AZ1276+1,IF(BA1274&lt;&gt;0,1,0))</f>
        <v>0</v>
      </c>
      <c r="BB1276" s="66">
        <f t="shared" ref="BB1276" si="24124">IF(BA1276&gt;0,BA1276+1,IF(BB1274&lt;&gt;0,1,0))</f>
        <v>0</v>
      </c>
      <c r="BC1276" s="66">
        <f t="shared" ref="BC1276" si="24125">IF(BB1276&gt;0,BB1276+1,IF(BC1274&lt;&gt;0,1,0))</f>
        <v>0</v>
      </c>
      <c r="BD1276" s="66">
        <f t="shared" ref="BD1276" si="24126">IF(BC1276&gt;0,BC1276+1,IF(BD1274&lt;&gt;0,1,0))</f>
        <v>0</v>
      </c>
      <c r="BE1276" s="66">
        <f t="shared" ref="BE1276" si="24127">IF(BD1276&gt;0,BD1276+1,IF(BE1274&lt;&gt;0,1,0))</f>
        <v>0</v>
      </c>
      <c r="BF1276" s="66">
        <f t="shared" ref="BF1276" si="24128">IF(BE1276&gt;0,BE1276+1,IF(BF1274&lt;&gt;0,1,0))</f>
        <v>0</v>
      </c>
      <c r="BG1276" s="66">
        <f t="shared" ref="BG1276" si="24129">IF(BF1276&gt;0,BF1276+1,IF(BG1274&lt;&gt;0,1,0))</f>
        <v>0</v>
      </c>
      <c r="BH1276" s="66">
        <f t="shared" ref="BH1276" si="24130">IF(BG1276&gt;0,BG1276+1,IF(BH1274&lt;&gt;0,1,0))</f>
        <v>0</v>
      </c>
      <c r="BI1276" s="66">
        <f t="shared" ref="BI1276" si="24131">IF(BH1276&gt;0,BH1276+1,IF(BI1274&lt;&gt;0,1,0))</f>
        <v>0</v>
      </c>
      <c r="BJ1276" s="66">
        <f t="shared" ref="BJ1276" si="24132">IF(BI1276&gt;0,BI1276+1,IF(BJ1274&lt;&gt;0,1,0))</f>
        <v>0</v>
      </c>
      <c r="BK1276" s="66">
        <f t="shared" ref="BK1276" si="24133">IF(BJ1276&gt;0,BJ1276+1,IF(BK1274&lt;&gt;0,1,0))</f>
        <v>0</v>
      </c>
      <c r="BL1276" s="66">
        <f t="shared" ref="BL1276" si="24134">IF(BK1276&gt;0,BK1276+1,IF(BL1274&lt;&gt;0,1,0))</f>
        <v>0</v>
      </c>
      <c r="BM1276" s="66">
        <f t="shared" ref="BM1276" si="24135">IF(BL1276&gt;0,BL1276+1,IF(BM1274&lt;&gt;0,1,0))</f>
        <v>0</v>
      </c>
      <c r="BN1276" s="362"/>
      <c r="BO1276" s="364"/>
      <c r="BP1276" s="366"/>
      <c r="BQ1276" s="366"/>
      <c r="BR1276" s="106"/>
      <c r="BS1276" s="106"/>
      <c r="BT1276" s="106"/>
      <c r="BU1276" s="106"/>
      <c r="BV1276" s="106"/>
      <c r="BW1276" s="106"/>
      <c r="BX1276" s="106"/>
      <c r="BY1276" s="106"/>
      <c r="BZ1276" s="106"/>
      <c r="CA1276" s="106"/>
      <c r="CB1276" s="106"/>
      <c r="CC1276" s="106"/>
      <c r="CD1276" s="106"/>
      <c r="CE1276" s="106"/>
      <c r="CF1276" s="106"/>
      <c r="CG1276" s="106"/>
    </row>
    <row r="1277" spans="1:85" s="245" customFormat="1" ht="14.5" hidden="1" customHeight="1" x14ac:dyDescent="0.35">
      <c r="A1277" s="243"/>
      <c r="B1277" s="128"/>
      <c r="C1277" s="80"/>
      <c r="D1277" s="80"/>
      <c r="E1277" s="80"/>
      <c r="F1277" s="80"/>
      <c r="G1277" s="80"/>
      <c r="H1277" s="80"/>
      <c r="I1277" s="80"/>
      <c r="J1277" s="80"/>
      <c r="K1277" s="80"/>
      <c r="L1277" s="80"/>
      <c r="M1277" s="64"/>
      <c r="N1277" s="7"/>
      <c r="O1277" s="192"/>
      <c r="P1277" s="106"/>
      <c r="Q1277" s="65" t="s">
        <v>131</v>
      </c>
      <c r="R1277" s="66">
        <f>R1276</f>
        <v>0</v>
      </c>
      <c r="S1277" s="66">
        <f>IF(S1276=0,0,IF(OR(R1277=0,R1277=12),1,R1277+1))</f>
        <v>0</v>
      </c>
      <c r="T1277" s="66">
        <f t="shared" ref="T1277" si="24136">IF(T1276=0,0,IF(OR(S1277=0,S1277=12),1,S1277+1))</f>
        <v>0</v>
      </c>
      <c r="U1277" s="66">
        <f t="shared" ref="U1277" si="24137">IF(U1276=0,0,IF(OR(T1277=0,T1277=12),1,T1277+1))</f>
        <v>0</v>
      </c>
      <c r="V1277" s="66">
        <f t="shared" ref="V1277" si="24138">IF(V1276=0,0,IF(OR(U1277=0,U1277=12),1,U1277+1))</f>
        <v>0</v>
      </c>
      <c r="W1277" s="66">
        <f t="shared" ref="W1277" si="24139">IF(W1276=0,0,IF(OR(V1277=0,V1277=12),1,V1277+1))</f>
        <v>0</v>
      </c>
      <c r="X1277" s="66">
        <f t="shared" ref="X1277" si="24140">IF(X1276=0,0,IF(OR(W1277=0,W1277=12),1,W1277+1))</f>
        <v>0</v>
      </c>
      <c r="Y1277" s="66">
        <f t="shared" ref="Y1277" si="24141">IF(Y1276=0,0,IF(OR(X1277=0,X1277=12),1,X1277+1))</f>
        <v>0</v>
      </c>
      <c r="Z1277" s="66">
        <f t="shared" ref="Z1277" si="24142">IF(Z1276=0,0,IF(OR(Y1277=0,Y1277=12),1,Y1277+1))</f>
        <v>0</v>
      </c>
      <c r="AA1277" s="66">
        <f t="shared" ref="AA1277" si="24143">IF(AA1276=0,0,IF(OR(Z1277=0,Z1277=12),1,Z1277+1))</f>
        <v>0</v>
      </c>
      <c r="AB1277" s="66">
        <f t="shared" ref="AB1277" si="24144">IF(AB1276=0,0,IF(OR(AA1277=0,AA1277=12),1,AA1277+1))</f>
        <v>0</v>
      </c>
      <c r="AC1277" s="66">
        <f t="shared" ref="AC1277" si="24145">IF(AC1276=0,0,IF(OR(AB1277=0,AB1277=12),1,AB1277+1))</f>
        <v>0</v>
      </c>
      <c r="AD1277" s="66">
        <f t="shared" ref="AD1277" si="24146">IF(AD1276=0,0,IF(OR(AC1277=0,AC1277=12),1,AC1277+1))</f>
        <v>0</v>
      </c>
      <c r="AE1277" s="66">
        <f t="shared" ref="AE1277" si="24147">IF(AE1276=0,0,IF(OR(AD1277=0,AD1277=12),1,AD1277+1))</f>
        <v>0</v>
      </c>
      <c r="AF1277" s="66">
        <f t="shared" ref="AF1277" si="24148">IF(AF1276=0,0,IF(OR(AE1277=0,AE1277=12),1,AE1277+1))</f>
        <v>0</v>
      </c>
      <c r="AG1277" s="66">
        <f t="shared" ref="AG1277" si="24149">IF(AG1276=0,0,IF(OR(AF1277=0,AF1277=12),1,AF1277+1))</f>
        <v>0</v>
      </c>
      <c r="AH1277" s="66">
        <f t="shared" ref="AH1277" si="24150">IF(AH1276=0,0,IF(OR(AG1277=0,AG1277=12),1,AG1277+1))</f>
        <v>0</v>
      </c>
      <c r="AI1277" s="66">
        <f t="shared" ref="AI1277" si="24151">IF(AI1276=0,0,IF(OR(AH1277=0,AH1277=12),1,AH1277+1))</f>
        <v>0</v>
      </c>
      <c r="AJ1277" s="66">
        <f t="shared" ref="AJ1277" si="24152">IF(AJ1276=0,0,IF(OR(AI1277=0,AI1277=12),1,AI1277+1))</f>
        <v>0</v>
      </c>
      <c r="AK1277" s="66">
        <f t="shared" ref="AK1277" si="24153">IF(AK1276=0,0,IF(OR(AJ1277=0,AJ1277=12),1,AJ1277+1))</f>
        <v>0</v>
      </c>
      <c r="AL1277" s="66">
        <f t="shared" ref="AL1277" si="24154">IF(AL1276=0,0,IF(OR(AK1277=0,AK1277=12),1,AK1277+1))</f>
        <v>0</v>
      </c>
      <c r="AM1277" s="66">
        <f t="shared" ref="AM1277" si="24155">IF(AM1276=0,0,IF(OR(AL1277=0,AL1277=12),1,AL1277+1))</f>
        <v>0</v>
      </c>
      <c r="AN1277" s="66">
        <f t="shared" ref="AN1277" si="24156">IF(AN1276=0,0,IF(OR(AM1277=0,AM1277=12),1,AM1277+1))</f>
        <v>0</v>
      </c>
      <c r="AO1277" s="66">
        <f t="shared" ref="AO1277" si="24157">IF(AO1276=0,0,IF(OR(AN1277=0,AN1277=12),1,AN1277+1))</f>
        <v>0</v>
      </c>
      <c r="AP1277" s="66">
        <f t="shared" ref="AP1277" si="24158">IF(AP1276=0,0,IF(OR(AO1277=0,AO1277=12),1,AO1277+1))</f>
        <v>0</v>
      </c>
      <c r="AQ1277" s="66">
        <f t="shared" ref="AQ1277" si="24159">IF(AQ1276=0,0,IF(OR(AP1277=0,AP1277=12),1,AP1277+1))</f>
        <v>0</v>
      </c>
      <c r="AR1277" s="66">
        <f t="shared" ref="AR1277" si="24160">IF(AR1276=0,0,IF(OR(AQ1277=0,AQ1277=12),1,AQ1277+1))</f>
        <v>0</v>
      </c>
      <c r="AS1277" s="66">
        <f t="shared" ref="AS1277" si="24161">IF(AS1276=0,0,IF(OR(AR1277=0,AR1277=12),1,AR1277+1))</f>
        <v>0</v>
      </c>
      <c r="AT1277" s="66">
        <f t="shared" ref="AT1277" si="24162">IF(AT1276=0,0,IF(OR(AS1277=0,AS1277=12),1,AS1277+1))</f>
        <v>0</v>
      </c>
      <c r="AU1277" s="66">
        <f t="shared" ref="AU1277" si="24163">IF(AU1276=0,0,IF(OR(AT1277=0,AT1277=12),1,AT1277+1))</f>
        <v>0</v>
      </c>
      <c r="AV1277" s="66">
        <f t="shared" ref="AV1277" si="24164">IF(AV1276=0,0,IF(OR(AU1277=0,AU1277=12),1,AU1277+1))</f>
        <v>0</v>
      </c>
      <c r="AW1277" s="66">
        <f t="shared" ref="AW1277" si="24165">IF(AW1276=0,0,IF(OR(AV1277=0,AV1277=12),1,AV1277+1))</f>
        <v>0</v>
      </c>
      <c r="AX1277" s="66">
        <f t="shared" ref="AX1277" si="24166">IF(AX1276=0,0,IF(OR(AW1277=0,AW1277=12),1,AW1277+1))</f>
        <v>0</v>
      </c>
      <c r="AY1277" s="66">
        <f t="shared" ref="AY1277" si="24167">IF(AY1276=0,0,IF(OR(AX1277=0,AX1277=12),1,AX1277+1))</f>
        <v>0</v>
      </c>
      <c r="AZ1277" s="66">
        <f t="shared" ref="AZ1277" si="24168">IF(AZ1276=0,0,IF(OR(AY1277=0,AY1277=12),1,AY1277+1))</f>
        <v>0</v>
      </c>
      <c r="BA1277" s="66">
        <f t="shared" ref="BA1277" si="24169">IF(BA1276=0,0,IF(OR(AZ1277=0,AZ1277=12),1,AZ1277+1))</f>
        <v>0</v>
      </c>
      <c r="BB1277" s="66">
        <f t="shared" ref="BB1277" si="24170">IF(BB1276=0,0,IF(OR(BA1277=0,BA1277=12),1,BA1277+1))</f>
        <v>0</v>
      </c>
      <c r="BC1277" s="66">
        <f t="shared" ref="BC1277" si="24171">IF(BC1276=0,0,IF(OR(BB1277=0,BB1277=12),1,BB1277+1))</f>
        <v>0</v>
      </c>
      <c r="BD1277" s="66">
        <f t="shared" ref="BD1277" si="24172">IF(BD1276=0,0,IF(OR(BC1277=0,BC1277=12),1,BC1277+1))</f>
        <v>0</v>
      </c>
      <c r="BE1277" s="66">
        <f t="shared" ref="BE1277" si="24173">IF(BE1276=0,0,IF(OR(BD1277=0,BD1277=12),1,BD1277+1))</f>
        <v>0</v>
      </c>
      <c r="BF1277" s="66">
        <f t="shared" ref="BF1277" si="24174">IF(BF1276=0,0,IF(OR(BE1277=0,BE1277=12),1,BE1277+1))</f>
        <v>0</v>
      </c>
      <c r="BG1277" s="66">
        <f t="shared" ref="BG1277" si="24175">IF(BG1276=0,0,IF(OR(BF1277=0,BF1277=12),1,BF1277+1))</f>
        <v>0</v>
      </c>
      <c r="BH1277" s="66">
        <f t="shared" ref="BH1277" si="24176">IF(BH1276=0,0,IF(OR(BG1277=0,BG1277=12),1,BG1277+1))</f>
        <v>0</v>
      </c>
      <c r="BI1277" s="66">
        <f t="shared" ref="BI1277" si="24177">IF(BI1276=0,0,IF(OR(BH1277=0,BH1277=12),1,BH1277+1))</f>
        <v>0</v>
      </c>
      <c r="BJ1277" s="66">
        <f t="shared" ref="BJ1277" si="24178">IF(BJ1276=0,0,IF(OR(BI1277=0,BI1277=12),1,BI1277+1))</f>
        <v>0</v>
      </c>
      <c r="BK1277" s="66">
        <f t="shared" ref="BK1277" si="24179">IF(BK1276=0,0,IF(OR(BJ1277=0,BJ1277=12),1,BJ1277+1))</f>
        <v>0</v>
      </c>
      <c r="BL1277" s="66">
        <f t="shared" ref="BL1277" si="24180">IF(BL1276=0,0,IF(OR(BK1277=0,BK1277=12),1,BK1277+1))</f>
        <v>0</v>
      </c>
      <c r="BM1277" s="66">
        <f t="shared" ref="BM1277" si="24181">IF(BM1276=0,0,IF(OR(BL1277=0,BL1277=12),1,BL1277+1))</f>
        <v>0</v>
      </c>
      <c r="BN1277" s="362"/>
      <c r="BO1277" s="364"/>
      <c r="BP1277" s="366"/>
      <c r="BQ1277" s="366"/>
      <c r="BR1277" s="106"/>
      <c r="BS1277" s="106"/>
      <c r="BT1277" s="106"/>
      <c r="BU1277" s="106"/>
      <c r="BV1277" s="106"/>
      <c r="BW1277" s="106"/>
      <c r="BX1277" s="106"/>
      <c r="BY1277" s="106"/>
      <c r="BZ1277" s="106"/>
      <c r="CA1277" s="106"/>
      <c r="CB1277" s="106"/>
      <c r="CC1277" s="106"/>
      <c r="CD1277" s="106"/>
      <c r="CE1277" s="106"/>
      <c r="CF1277" s="106"/>
      <c r="CG1277" s="106"/>
    </row>
    <row r="1278" spans="1:85" s="245" customFormat="1" ht="43.5" x14ac:dyDescent="0.35">
      <c r="A1278" s="243"/>
      <c r="B1278" s="128"/>
      <c r="C1278" s="80"/>
      <c r="D1278" s="80"/>
      <c r="E1278" s="80"/>
      <c r="F1278" s="80"/>
      <c r="G1278" s="80"/>
      <c r="H1278" s="80"/>
      <c r="I1278" s="80"/>
      <c r="J1278" s="80"/>
      <c r="K1278" s="80"/>
      <c r="L1278" s="80"/>
      <c r="M1278" s="64"/>
      <c r="N1278" s="7"/>
      <c r="O1278" s="192"/>
      <c r="P1278" s="106"/>
      <c r="Q1278" s="63" t="s">
        <v>237</v>
      </c>
      <c r="R1278" s="68">
        <f>IF(R1277&gt;0,IF(R1281&gt;$L1274,$L1274,R1281),0)</f>
        <v>0</v>
      </c>
      <c r="S1278" s="68">
        <f>IF(S1277&gt;0,IF((SUMIFS($R1280:R1280,$R1277:R1277,12)+IF(R1277=12,0,R1278)+S1281)&gt;=$L1274,$L1274-FLOOR(SUMIFS($R1280:R1280,$R1277:R1277,12),1),IF(S1277=1,S1281,S1281+R1278)),0)</f>
        <v>0</v>
      </c>
      <c r="T1278" s="68">
        <f>IF(T1277&gt;0,IF((SUMIFS($R1280:S1280,$R1277:S1277,12)+IF(S1277=12,0,S1278)+T1281)&gt;=$L1274,$L1274-FLOOR(SUMIFS($R1280:S1280,$R1277:S1277,12),1),IF(T1277=1,T1281,T1281+S1278)),0)</f>
        <v>0</v>
      </c>
      <c r="U1278" s="68">
        <f>IF(U1277&gt;0,IF((SUMIFS($R1280:T1280,$R1277:T1277,12)+IF(T1277=12,0,T1278)+U1281)&gt;=$L1274,$L1274-FLOOR(SUMIFS($R1280:T1280,$R1277:T1277,12),1),IF(U1277=1,U1281,U1281+T1278)),0)</f>
        <v>0</v>
      </c>
      <c r="V1278" s="68">
        <f>IF(V1277&gt;0,IF((SUMIFS($R1280:U1280,$R1277:U1277,12)+IF(U1277=12,0,U1278)+V1281)&gt;=$L1274,$L1274-FLOOR(SUMIFS($R1280:U1280,$R1277:U1277,12),1),IF(V1277=1,V1281,V1281+U1278)),0)</f>
        <v>0</v>
      </c>
      <c r="W1278" s="68">
        <f>IF(W1277&gt;0,IF((SUMIFS($R1280:V1280,$R1277:V1277,12)+IF(V1277=12,0,V1278)+W1281)&gt;=$L1274,$L1274-FLOOR(SUMIFS($R1280:V1280,$R1277:V1277,12),1),IF(W1277=1,W1281,W1281+V1278)),0)</f>
        <v>0</v>
      </c>
      <c r="X1278" s="68">
        <f>IF(X1277&gt;0,IF((SUMIFS($R1280:W1280,$R1277:W1277,12)+IF(W1277=12,0,W1278)+X1281)&gt;=$L1274,$L1274-FLOOR(SUMIFS($R1280:W1280,$R1277:W1277,12),1),IF(X1277=1,X1281,X1281+W1278)),0)</f>
        <v>0</v>
      </c>
      <c r="Y1278" s="68">
        <f>IF(Y1277&gt;0,IF((SUMIFS($R1280:X1280,$R1277:X1277,12)+IF(X1277=12,0,X1278)+Y1281)&gt;=$L1274,$L1274-FLOOR(SUMIFS($R1280:X1280,$R1277:X1277,12),1),IF(Y1277=1,Y1281,Y1281+X1278)),0)</f>
        <v>0</v>
      </c>
      <c r="Z1278" s="68">
        <f>IF(Z1277&gt;0,IF((SUMIFS($R1280:Y1280,$R1277:Y1277,12)+IF(Y1277=12,0,Y1278)+Z1281)&gt;=$L1274,$L1274-FLOOR(SUMIFS($R1280:Y1280,$R1277:Y1277,12),1),IF(Z1277=1,Z1281,Z1281+Y1278)),0)</f>
        <v>0</v>
      </c>
      <c r="AA1278" s="68">
        <f>IF(AA1277&gt;0,IF((SUMIFS($R1280:Z1280,$R1277:Z1277,12)+IF(Z1277=12,0,Z1278)+AA1281)&gt;=$L1274,$L1274-FLOOR(SUMIFS($R1280:Z1280,$R1277:Z1277,12),1),IF(AA1277=1,AA1281,AA1281+Z1278)),0)</f>
        <v>0</v>
      </c>
      <c r="AB1278" s="68">
        <f>IF(AB1277&gt;0,IF((SUMIFS($R1280:AA1280,$R1277:AA1277,12)+IF(AA1277=12,0,AA1278)+AB1281)&gt;=$L1274,$L1274-FLOOR(SUMIFS($R1280:AA1280,$R1277:AA1277,12),1),IF(AB1277=1,AB1281,AB1281+AA1278)),0)</f>
        <v>0</v>
      </c>
      <c r="AC1278" s="68">
        <f>IF(AC1277&gt;0,IF((SUMIFS($R1280:AB1280,$R1277:AB1277,12)+IF(AB1277=12,0,AB1278)+AC1281)&gt;=$L1274,$L1274-FLOOR(SUMIFS($R1280:AB1280,$R1277:AB1277,12),1),IF(AC1277=1,AC1281,AC1281+AB1278)),0)</f>
        <v>0</v>
      </c>
      <c r="AD1278" s="68">
        <f>IF(AD1277&gt;0,IF((SUMIFS($R1280:AC1280,$R1277:AC1277,12)+IF(AC1277=12,0,AC1278)+AD1281)&gt;=$L1274,$L1274-FLOOR(SUMIFS($R1280:AC1280,$R1277:AC1277,12),1),IF(AD1277=1,AD1281,AD1281+AC1278)),0)</f>
        <v>0</v>
      </c>
      <c r="AE1278" s="68">
        <f>IF(AE1277&gt;0,IF((SUMIFS($R1280:AD1280,$R1277:AD1277,12)+IF(AD1277=12,0,AD1278)+AE1281)&gt;=$L1274,$L1274-FLOOR(SUMIFS($R1280:AD1280,$R1277:AD1277,12),1),IF(AE1277=1,AE1281,AE1281+AD1278)),0)</f>
        <v>0</v>
      </c>
      <c r="AF1278" s="68">
        <f>IF(AF1277&gt;0,IF((SUMIFS($R1280:AE1280,$R1277:AE1277,12)+IF(AE1277=12,0,AE1278)+AF1281)&gt;=$L1274,$L1274-FLOOR(SUMIFS($R1280:AE1280,$R1277:AE1277,12),1),IF(AF1277=1,AF1281,AF1281+AE1278)),0)</f>
        <v>0</v>
      </c>
      <c r="AG1278" s="68">
        <f>IF(AG1277&gt;0,IF((SUMIFS($R1280:AF1280,$R1277:AF1277,12)+IF(AF1277=12,0,AF1278)+AG1281)&gt;=$L1274,$L1274-FLOOR(SUMIFS($R1280:AF1280,$R1277:AF1277,12),1),IF(AG1277=1,AG1281,AG1281+AF1278)),0)</f>
        <v>0</v>
      </c>
      <c r="AH1278" s="68">
        <f>IF(AH1277&gt;0,IF((SUMIFS($R1280:AG1280,$R1277:AG1277,12)+IF(AG1277=12,0,AG1278)+AH1281)&gt;=$L1274,$L1274-FLOOR(SUMIFS($R1280:AG1280,$R1277:AG1277,12),1),IF(AH1277=1,AH1281,AH1281+AG1278)),0)</f>
        <v>0</v>
      </c>
      <c r="AI1278" s="68">
        <f>IF(AI1277&gt;0,IF((SUMIFS($R1280:AH1280,$R1277:AH1277,12)+IF(AH1277=12,0,AH1278)+AI1281)&gt;=$L1274,$L1274-FLOOR(SUMIFS($R1280:AH1280,$R1277:AH1277,12),1),IF(AI1277=1,AI1281,AI1281+AH1278)),0)</f>
        <v>0</v>
      </c>
      <c r="AJ1278" s="68">
        <f>IF(AJ1277&gt;0,IF((SUMIFS($R1280:AI1280,$R1277:AI1277,12)+IF(AI1277=12,0,AI1278)+AJ1281)&gt;=$L1274,$L1274-FLOOR(SUMIFS($R1280:AI1280,$R1277:AI1277,12),1),IF(AJ1277=1,AJ1281,AJ1281+AI1278)),0)</f>
        <v>0</v>
      </c>
      <c r="AK1278" s="68">
        <f>IF(AK1277&gt;0,IF((SUMIFS($R1280:AJ1280,$R1277:AJ1277,12)+IF(AJ1277=12,0,AJ1278)+AK1281)&gt;=$L1274,$L1274-FLOOR(SUMIFS($R1280:AJ1280,$R1277:AJ1277,12),1),IF(AK1277=1,AK1281,AK1281+AJ1278)),0)</f>
        <v>0</v>
      </c>
      <c r="AL1278" s="68">
        <f>IF(AL1277&gt;0,IF((SUMIFS($R1280:AK1280,$R1277:AK1277,12)+IF(AK1277=12,0,AK1278)+AL1281)&gt;=$L1274,$L1274-FLOOR(SUMIFS($R1280:AK1280,$R1277:AK1277,12),1),IF(AL1277=1,AL1281,AL1281+AK1278)),0)</f>
        <v>0</v>
      </c>
      <c r="AM1278" s="68">
        <f>IF(AM1277&gt;0,IF((SUMIFS($R1280:AL1280,$R1277:AL1277,12)+IF(AL1277=12,0,AL1278)+AM1281)&gt;=$L1274,$L1274-FLOOR(SUMIFS($R1280:AL1280,$R1277:AL1277,12),1),IF(AM1277=1,AM1281,AM1281+AL1278)),0)</f>
        <v>0</v>
      </c>
      <c r="AN1278" s="68">
        <f>IF(AN1277&gt;0,IF((SUMIFS($R1280:AM1280,$R1277:AM1277,12)+IF(AM1277=12,0,AM1278)+AN1281)&gt;=$L1274,$L1274-FLOOR(SUMIFS($R1280:AM1280,$R1277:AM1277,12),1),IF(AN1277=1,AN1281,AN1281+AM1278)),0)</f>
        <v>0</v>
      </c>
      <c r="AO1278" s="68">
        <f>IF(AO1277&gt;0,IF((SUMIFS($R1280:AN1280,$R1277:AN1277,12)+IF(AN1277=12,0,AN1278)+AO1281)&gt;=$L1274,$L1274-FLOOR(SUMIFS($R1280:AN1280,$R1277:AN1277,12),1),IF(AO1277=1,AO1281,AO1281+AN1278)),0)</f>
        <v>0</v>
      </c>
      <c r="AP1278" s="68">
        <f>IF(AP1277&gt;0,IF((SUMIFS($R1280:AO1280,$R1277:AO1277,12)+IF(AO1277=12,0,AO1278)+AP1281)&gt;=$L1274,$L1274-FLOOR(SUMIFS($R1280:AO1280,$R1277:AO1277,12),1),IF(AP1277=1,AP1281,AP1281+AO1278)),0)</f>
        <v>0</v>
      </c>
      <c r="AQ1278" s="68">
        <f>IF(AQ1277&gt;0,IF((SUMIFS($R1280:AP1280,$R1277:AP1277,12)+IF(AP1277=12,0,AP1278)+AQ1281)&gt;=$L1274,$L1274-FLOOR(SUMIFS($R1280:AP1280,$R1277:AP1277,12),1),IF(AQ1277=1,AQ1281,AQ1281+AP1278)),0)</f>
        <v>0</v>
      </c>
      <c r="AR1278" s="68">
        <f>IF(AR1277&gt;0,IF((SUMIFS($R1280:AQ1280,$R1277:AQ1277,12)+IF(AQ1277=12,0,AQ1278)+AR1281)&gt;=$L1274,$L1274-FLOOR(SUMIFS($R1280:AQ1280,$R1277:AQ1277,12),1),IF(AR1277=1,AR1281,AR1281+AQ1278)),0)</f>
        <v>0</v>
      </c>
      <c r="AS1278" s="68">
        <f>IF(AS1277&gt;0,IF((SUMIFS($R1280:AR1280,$R1277:AR1277,12)+IF(AR1277=12,0,AR1278)+AS1281)&gt;=$L1274,$L1274-FLOOR(SUMIFS($R1280:AR1280,$R1277:AR1277,12),1),IF(AS1277=1,AS1281,AS1281+AR1278)),0)</f>
        <v>0</v>
      </c>
      <c r="AT1278" s="68">
        <f>IF(AT1277&gt;0,IF((SUMIFS($R1280:AS1280,$R1277:AS1277,12)+IF(AS1277=12,0,AS1278)+AT1281)&gt;=$L1274,$L1274-FLOOR(SUMIFS($R1280:AS1280,$R1277:AS1277,12),1),IF(AT1277=1,AT1281,AT1281+AS1278)),0)</f>
        <v>0</v>
      </c>
      <c r="AU1278" s="68">
        <f>IF(AU1277&gt;0,IF((SUMIFS($R1280:AT1280,$R1277:AT1277,12)+IF(AT1277=12,0,AT1278)+AU1281)&gt;=$L1274,$L1274-FLOOR(SUMIFS($R1280:AT1280,$R1277:AT1277,12),1),IF(AU1277=1,AU1281,AU1281+AT1278)),0)</f>
        <v>0</v>
      </c>
      <c r="AV1278" s="68">
        <f>IF(AV1277&gt;0,IF((SUMIFS($R1280:AU1280,$R1277:AU1277,12)+IF(AU1277=12,0,AU1278)+AV1281)&gt;=$L1274,$L1274-FLOOR(SUMIFS($R1280:AU1280,$R1277:AU1277,12),1),IF(AV1277=1,AV1281,AV1281+AU1278)),0)</f>
        <v>0</v>
      </c>
      <c r="AW1278" s="68">
        <f>IF(AW1277&gt;0,IF((SUMIFS($R1280:AV1280,$R1277:AV1277,12)+IF(AV1277=12,0,AV1278)+AW1281)&gt;=$L1274,$L1274-FLOOR(SUMIFS($R1280:AV1280,$R1277:AV1277,12),1),IF(AW1277=1,AW1281,AW1281+AV1278)),0)</f>
        <v>0</v>
      </c>
      <c r="AX1278" s="68">
        <f>IF(AX1277&gt;0,IF((SUMIFS($R1280:AW1280,$R1277:AW1277,12)+IF(AW1277=12,0,AW1278)+AX1281)&gt;=$L1274,$L1274-FLOOR(SUMIFS($R1280:AW1280,$R1277:AW1277,12),1),IF(AX1277=1,AX1281,AX1281+AW1278)),0)</f>
        <v>0</v>
      </c>
      <c r="AY1278" s="68">
        <f>IF(AY1277&gt;0,IF((SUMIFS($R1280:AX1280,$R1277:AX1277,12)+IF(AX1277=12,0,AX1278)+AY1281)&gt;=$L1274,$L1274-FLOOR(SUMIFS($R1280:AX1280,$R1277:AX1277,12),1),IF(AY1277=1,AY1281,AY1281+AX1278)),0)</f>
        <v>0</v>
      </c>
      <c r="AZ1278" s="68">
        <f>IF(AZ1277&gt;0,IF((SUMIFS($R1280:AY1280,$R1277:AY1277,12)+IF(AY1277=12,0,AY1278)+AZ1281)&gt;=$L1274,$L1274-FLOOR(SUMIFS($R1280:AY1280,$R1277:AY1277,12),1),IF(AZ1277=1,AZ1281,AZ1281+AY1278)),0)</f>
        <v>0</v>
      </c>
      <c r="BA1278" s="68">
        <f>IF(BA1277&gt;0,IF((SUMIFS($R1280:AZ1280,$R1277:AZ1277,12)+IF(AZ1277=12,0,AZ1278)+BA1281)&gt;=$L1274,$L1274-FLOOR(SUMIFS($R1280:AZ1280,$R1277:AZ1277,12),1),IF(BA1277=1,BA1281,BA1281+AZ1278)),0)</f>
        <v>0</v>
      </c>
      <c r="BB1278" s="68">
        <f>IF(BB1277&gt;0,IF((SUMIFS($R1280:BA1280,$R1277:BA1277,12)+IF(BA1277=12,0,BA1278)+BB1281)&gt;=$L1274,$L1274-FLOOR(SUMIFS($R1280:BA1280,$R1277:BA1277,12),1),IF(BB1277=1,BB1281,BB1281+BA1278)),0)</f>
        <v>0</v>
      </c>
      <c r="BC1278" s="68">
        <f>IF(BC1277&gt;0,IF((SUMIFS($R1280:BB1280,$R1277:BB1277,12)+IF(BB1277=12,0,BB1278)+BC1281)&gt;=$L1274,$L1274-FLOOR(SUMIFS($R1280:BB1280,$R1277:BB1277,12),1),IF(BC1277=1,BC1281,BC1281+BB1278)),0)</f>
        <v>0</v>
      </c>
      <c r="BD1278" s="68">
        <f>IF(BD1277&gt;0,IF((SUMIFS($R1280:BC1280,$R1277:BC1277,12)+IF(BC1277=12,0,BC1278)+BD1281)&gt;=$L1274,$L1274-FLOOR(SUMIFS($R1280:BC1280,$R1277:BC1277,12),1),IF(BD1277=1,BD1281,BD1281+BC1278)),0)</f>
        <v>0</v>
      </c>
      <c r="BE1278" s="68">
        <f>IF(BE1277&gt;0,IF((SUMIFS($R1280:BD1280,$R1277:BD1277,12)+IF(BD1277=12,0,BD1278)+BE1281)&gt;=$L1274,$L1274-FLOOR(SUMIFS($R1280:BD1280,$R1277:BD1277,12),1),IF(BE1277=1,BE1281,BE1281+BD1278)),0)</f>
        <v>0</v>
      </c>
      <c r="BF1278" s="68">
        <f>IF(BF1277&gt;0,IF((SUMIFS($R1280:BE1280,$R1277:BE1277,12)+IF(BE1277=12,0,BE1278)+BF1281)&gt;=$L1274,$L1274-FLOOR(SUMIFS($R1280:BE1280,$R1277:BE1277,12),1),IF(BF1277=1,BF1281,BF1281+BE1278)),0)</f>
        <v>0</v>
      </c>
      <c r="BG1278" s="68">
        <f>IF(BG1277&gt;0,IF((SUMIFS($R1280:BF1280,$R1277:BF1277,12)+IF(BF1277=12,0,BF1278)+BG1281)&gt;=$L1274,$L1274-FLOOR(SUMIFS($R1280:BF1280,$R1277:BF1277,12),1),IF(BG1277=1,BG1281,BG1281+BF1278)),0)</f>
        <v>0</v>
      </c>
      <c r="BH1278" s="68">
        <f>IF(BH1277&gt;0,IF((SUMIFS($R1280:BG1280,$R1277:BG1277,12)+IF(BG1277=12,0,BG1278)+BH1281)&gt;=$L1274,$L1274-FLOOR(SUMIFS($R1280:BG1280,$R1277:BG1277,12),1),IF(BH1277=1,BH1281,BH1281+BG1278)),0)</f>
        <v>0</v>
      </c>
      <c r="BI1278" s="68">
        <f>IF(BI1277&gt;0,IF((SUMIFS($R1280:BH1280,$R1277:BH1277,12)+IF(BH1277=12,0,BH1278)+BI1281)&gt;=$L1274,$L1274-FLOOR(SUMIFS($R1280:BH1280,$R1277:BH1277,12),1),IF(BI1277=1,BI1281,BI1281+BH1278)),0)</f>
        <v>0</v>
      </c>
      <c r="BJ1278" s="68">
        <f>IF(BJ1277&gt;0,IF((SUMIFS($R1280:BI1280,$R1277:BI1277,12)+IF(BI1277=12,0,BI1278)+BJ1281)&gt;=$L1274,$L1274-FLOOR(SUMIFS($R1280:BI1280,$R1277:BI1277,12),1),IF(BJ1277=1,BJ1281,BJ1281+BI1278)),0)</f>
        <v>0</v>
      </c>
      <c r="BK1278" s="68">
        <f>IF(BK1277&gt;0,IF((SUMIFS($R1280:BJ1280,$R1277:BJ1277,12)+IF(BJ1277=12,0,BJ1278)+BK1281)&gt;=$L1274,$L1274-FLOOR(SUMIFS($R1280:BJ1280,$R1277:BJ1277,12),1),IF(BK1277=1,BK1281,BK1281+BJ1278)),0)</f>
        <v>0</v>
      </c>
      <c r="BL1278" s="68">
        <f>IF(BL1277&gt;0,IF((SUMIFS($R1280:BK1280,$R1277:BK1277,12)+IF(BK1277=12,0,BK1278)+BL1281)&gt;=$L1274,$L1274-FLOOR(SUMIFS($R1280:BK1280,$R1277:BK1277,12),1),IF(BL1277=1,BL1281,BL1281+BK1278)),0)</f>
        <v>0</v>
      </c>
      <c r="BM1278" s="68">
        <f>IF(BM1277&gt;0,IF((SUMIFS($R1280:BL1280,$R1277:BL1277,12)+IF(BL1277=12,0,BL1278)+BM1281)&gt;=$L1274,$L1274-FLOOR(SUMIFS($R1280:BL1280,$R1277:BL1277,12),1),IF(BM1277=1,BM1281,BM1281+BL1278)),0)</f>
        <v>0</v>
      </c>
      <c r="BN1278" s="362"/>
      <c r="BO1278" s="364"/>
      <c r="BP1278" s="366"/>
      <c r="BQ1278" s="366"/>
      <c r="BR1278" s="106"/>
      <c r="BS1278" s="106"/>
      <c r="BT1278" s="106"/>
      <c r="BU1278" s="106"/>
      <c r="BV1278" s="106"/>
      <c r="BW1278" s="106"/>
      <c r="BX1278" s="106"/>
      <c r="BY1278" s="106"/>
      <c r="BZ1278" s="106"/>
      <c r="CA1278" s="106"/>
      <c r="CB1278" s="106"/>
      <c r="CC1278" s="106"/>
      <c r="CD1278" s="106"/>
      <c r="CE1278" s="106"/>
      <c r="CF1278" s="106"/>
      <c r="CG1278" s="106"/>
    </row>
    <row r="1279" spans="1:85" s="245" customFormat="1" ht="41.5" hidden="1" customHeight="1" x14ac:dyDescent="0.35">
      <c r="A1279" s="243"/>
      <c r="B1279" s="128"/>
      <c r="C1279" s="80"/>
      <c r="D1279" s="80"/>
      <c r="E1279" s="80"/>
      <c r="F1279" s="80"/>
      <c r="G1279" s="80"/>
      <c r="H1279" s="80"/>
      <c r="I1279" s="80"/>
      <c r="J1279" s="80"/>
      <c r="K1279" s="80"/>
      <c r="L1279" s="80"/>
      <c r="M1279" s="64"/>
      <c r="N1279" s="7"/>
      <c r="O1279" s="192"/>
      <c r="P1279" s="106"/>
      <c r="Q1279" s="65" t="s">
        <v>161</v>
      </c>
      <c r="R1279" s="67">
        <f>IF(R1274&gt;0,R1275,0)</f>
        <v>0</v>
      </c>
      <c r="S1279" s="67">
        <f t="shared" ref="S1279" si="24182">IF(S1274&gt;0,IF(S1277=1,S1275,S1275+R1279),R1279)</f>
        <v>0</v>
      </c>
      <c r="T1279" s="67">
        <f t="shared" ref="T1279" si="24183">IF(T1274&gt;0,IF(T1277=1,T1275,T1275+S1279),S1279)</f>
        <v>0</v>
      </c>
      <c r="U1279" s="67">
        <f t="shared" ref="U1279" si="24184">IF(U1274&gt;0,IF(U1277=1,U1275,U1275+T1279),T1279)</f>
        <v>0</v>
      </c>
      <c r="V1279" s="67">
        <f t="shared" ref="V1279" si="24185">IF(V1274&gt;0,IF(V1277=1,V1275,V1275+U1279),U1279)</f>
        <v>0</v>
      </c>
      <c r="W1279" s="67">
        <f t="shared" ref="W1279" si="24186">IF(W1274&gt;0,IF(W1277=1,W1275,W1275+V1279),V1279)</f>
        <v>0</v>
      </c>
      <c r="X1279" s="67">
        <f t="shared" ref="X1279" si="24187">IF(X1274&gt;0,IF(X1277=1,X1275,X1275+W1279),W1279)</f>
        <v>0</v>
      </c>
      <c r="Y1279" s="67">
        <f t="shared" ref="Y1279" si="24188">IF(Y1274&gt;0,IF(Y1277=1,Y1275,Y1275+X1279),X1279)</f>
        <v>0</v>
      </c>
      <c r="Z1279" s="67">
        <f t="shared" ref="Z1279" si="24189">IF(Z1274&gt;0,IF(Z1277=1,Z1275,Z1275+Y1279),Y1279)</f>
        <v>0</v>
      </c>
      <c r="AA1279" s="67">
        <f t="shared" ref="AA1279" si="24190">IF(AA1274&gt;0,IF(AA1277=1,AA1275,AA1275+Z1279),Z1279)</f>
        <v>0</v>
      </c>
      <c r="AB1279" s="67">
        <f t="shared" ref="AB1279" si="24191">IF(AB1274&gt;0,IF(AB1277=1,AB1275,AB1275+AA1279),AA1279)</f>
        <v>0</v>
      </c>
      <c r="AC1279" s="67">
        <f t="shared" ref="AC1279" si="24192">IF(AC1274&gt;0,IF(AC1277=1,AC1275,AC1275+AB1279),AB1279)</f>
        <v>0</v>
      </c>
      <c r="AD1279" s="67">
        <f t="shared" ref="AD1279" si="24193">IF(AD1274&gt;0,IF(AD1277=1,AD1275,AD1275+AC1279),AC1279)</f>
        <v>0</v>
      </c>
      <c r="AE1279" s="67">
        <f t="shared" ref="AE1279" si="24194">IF(AE1274&gt;0,IF(AE1277=1,AE1275,AE1275+AD1279),AD1279)</f>
        <v>0</v>
      </c>
      <c r="AF1279" s="67">
        <f t="shared" ref="AF1279" si="24195">IF(AF1274&gt;0,IF(AF1277=1,AF1275,AF1275+AE1279),AE1279)</f>
        <v>0</v>
      </c>
      <c r="AG1279" s="67">
        <f t="shared" ref="AG1279" si="24196">IF(AG1274&gt;0,IF(AG1277=1,AG1275,AG1275+AF1279),AF1279)</f>
        <v>0</v>
      </c>
      <c r="AH1279" s="67">
        <f t="shared" ref="AH1279" si="24197">IF(AH1274&gt;0,IF(AH1277=1,AH1275,AH1275+AG1279),AG1279)</f>
        <v>0</v>
      </c>
      <c r="AI1279" s="67">
        <f t="shared" ref="AI1279" si="24198">IF(AI1274&gt;0,IF(AI1277=1,AI1275,AI1275+AH1279),AH1279)</f>
        <v>0</v>
      </c>
      <c r="AJ1279" s="67">
        <f t="shared" ref="AJ1279" si="24199">IF(AJ1274&gt;0,IF(AJ1277=1,AJ1275,AJ1275+AI1279),AI1279)</f>
        <v>0</v>
      </c>
      <c r="AK1279" s="67">
        <f t="shared" ref="AK1279" si="24200">IF(AK1274&gt;0,IF(AK1277=1,AK1275,AK1275+AJ1279),AJ1279)</f>
        <v>0</v>
      </c>
      <c r="AL1279" s="67">
        <f t="shared" ref="AL1279" si="24201">IF(AL1274&gt;0,IF(AL1277=1,AL1275,AL1275+AK1279),AK1279)</f>
        <v>0</v>
      </c>
      <c r="AM1279" s="67">
        <f t="shared" ref="AM1279" si="24202">IF(AM1274&gt;0,IF(AM1277=1,AM1275,AM1275+AL1279),AL1279)</f>
        <v>0</v>
      </c>
      <c r="AN1279" s="67">
        <f t="shared" ref="AN1279" si="24203">IF(AN1274&gt;0,IF(AN1277=1,AN1275,AN1275+AM1279),AM1279)</f>
        <v>0</v>
      </c>
      <c r="AO1279" s="67">
        <f t="shared" ref="AO1279" si="24204">IF(AO1274&gt;0,IF(AO1277=1,AO1275,AO1275+AN1279),AN1279)</f>
        <v>0</v>
      </c>
      <c r="AP1279" s="67">
        <f t="shared" ref="AP1279" si="24205">IF(AP1274&gt;0,IF(AP1277=1,AP1275,AP1275+AO1279),AO1279)</f>
        <v>0</v>
      </c>
      <c r="AQ1279" s="67">
        <f t="shared" ref="AQ1279" si="24206">IF(AQ1274&gt;0,IF(AQ1277=1,AQ1275,AQ1275+AP1279),AP1279)</f>
        <v>0</v>
      </c>
      <c r="AR1279" s="67">
        <f t="shared" ref="AR1279" si="24207">IF(AR1274&gt;0,IF(AR1277=1,AR1275,AR1275+AQ1279),AQ1279)</f>
        <v>0</v>
      </c>
      <c r="AS1279" s="67">
        <f t="shared" ref="AS1279" si="24208">IF(AS1274&gt;0,IF(AS1277=1,AS1275,AS1275+AR1279),AR1279)</f>
        <v>0</v>
      </c>
      <c r="AT1279" s="67">
        <f t="shared" ref="AT1279" si="24209">IF(AT1274&gt;0,IF(AT1277=1,AT1275,AT1275+AS1279),AS1279)</f>
        <v>0</v>
      </c>
      <c r="AU1279" s="67">
        <f t="shared" ref="AU1279" si="24210">IF(AU1274&gt;0,IF(AU1277=1,AU1275,AU1275+AT1279),AT1279)</f>
        <v>0</v>
      </c>
      <c r="AV1279" s="67">
        <f t="shared" ref="AV1279" si="24211">IF(AV1274&gt;0,IF(AV1277=1,AV1275,AV1275+AU1279),AU1279)</f>
        <v>0</v>
      </c>
      <c r="AW1279" s="67">
        <f t="shared" ref="AW1279" si="24212">IF(AW1274&gt;0,IF(AW1277=1,AW1275,AW1275+AV1279),AV1279)</f>
        <v>0</v>
      </c>
      <c r="AX1279" s="67">
        <f t="shared" ref="AX1279" si="24213">IF(AX1274&gt;0,IF(AX1277=1,AX1275,AX1275+AW1279),AW1279)</f>
        <v>0</v>
      </c>
      <c r="AY1279" s="67">
        <f t="shared" ref="AY1279" si="24214">IF(AY1274&gt;0,IF(AY1277=1,AY1275,AY1275+AX1279),AX1279)</f>
        <v>0</v>
      </c>
      <c r="AZ1279" s="67">
        <f t="shared" ref="AZ1279" si="24215">IF(AZ1274&gt;0,IF(AZ1277=1,AZ1275,AZ1275+AY1279),AY1279)</f>
        <v>0</v>
      </c>
      <c r="BA1279" s="67">
        <f t="shared" ref="BA1279" si="24216">IF(BA1274&gt;0,IF(BA1277=1,BA1275,BA1275+AZ1279),AZ1279)</f>
        <v>0</v>
      </c>
      <c r="BB1279" s="67">
        <f t="shared" ref="BB1279" si="24217">IF(BB1274&gt;0,IF(BB1277=1,BB1275,BB1275+BA1279),BA1279)</f>
        <v>0</v>
      </c>
      <c r="BC1279" s="67">
        <f t="shared" ref="BC1279" si="24218">IF(BC1274&gt;0,IF(BC1277=1,BC1275,BC1275+BB1279),BB1279)</f>
        <v>0</v>
      </c>
      <c r="BD1279" s="67">
        <f t="shared" ref="BD1279" si="24219">IF(BD1274&gt;0,IF(BD1277=1,BD1275,BD1275+BC1279),BC1279)</f>
        <v>0</v>
      </c>
      <c r="BE1279" s="67">
        <f t="shared" ref="BE1279" si="24220">IF(BE1274&gt;0,IF(BE1277=1,BE1275,BE1275+BD1279),BD1279)</f>
        <v>0</v>
      </c>
      <c r="BF1279" s="67">
        <f t="shared" ref="BF1279" si="24221">IF(BF1274&gt;0,IF(BF1277=1,BF1275,BF1275+BE1279),BE1279)</f>
        <v>0</v>
      </c>
      <c r="BG1279" s="67">
        <f t="shared" ref="BG1279" si="24222">IF(BG1274&gt;0,IF(BG1277=1,BG1275,BG1275+BF1279),BF1279)</f>
        <v>0</v>
      </c>
      <c r="BH1279" s="67">
        <f t="shared" ref="BH1279" si="24223">IF(BH1274&gt;0,IF(BH1277=1,BH1275,BH1275+BG1279),BG1279)</f>
        <v>0</v>
      </c>
      <c r="BI1279" s="67">
        <f t="shared" ref="BI1279" si="24224">IF(BI1274&gt;0,IF(BI1277=1,BI1275,BI1275+BH1279),BH1279)</f>
        <v>0</v>
      </c>
      <c r="BJ1279" s="67">
        <f t="shared" ref="BJ1279" si="24225">IF(BJ1274&gt;0,IF(BJ1277=1,BJ1275,BJ1275+BI1279),BI1279)</f>
        <v>0</v>
      </c>
      <c r="BK1279" s="67">
        <f t="shared" ref="BK1279" si="24226">IF(BK1274&gt;0,IF(BK1277=1,BK1275,BK1275+BJ1279),BJ1279)</f>
        <v>0</v>
      </c>
      <c r="BL1279" s="67">
        <f t="shared" ref="BL1279" si="24227">IF(BL1274&gt;0,IF(BL1277=1,BL1275,BL1275+BK1279),BK1279)</f>
        <v>0</v>
      </c>
      <c r="BM1279" s="67">
        <f t="shared" ref="BM1279" si="24228">IF(BM1274&gt;0,IF(BM1277=1,BM1275,BM1275+BL1279),BL1279)</f>
        <v>0</v>
      </c>
      <c r="BN1279" s="362"/>
      <c r="BO1279" s="364"/>
      <c r="BP1279" s="366"/>
      <c r="BQ1279" s="366"/>
      <c r="BR1279" s="106"/>
      <c r="BS1279" s="106"/>
      <c r="BT1279" s="106"/>
      <c r="BU1279" s="106"/>
      <c r="BV1279" s="106"/>
      <c r="BW1279" s="106"/>
      <c r="BX1279" s="106"/>
      <c r="BY1279" s="106"/>
      <c r="BZ1279" s="106"/>
      <c r="CA1279" s="106"/>
      <c r="CB1279" s="106"/>
      <c r="CC1279" s="106"/>
      <c r="CD1279" s="106"/>
      <c r="CE1279" s="106"/>
      <c r="CF1279" s="106"/>
      <c r="CG1279" s="106"/>
    </row>
    <row r="1280" spans="1:85" s="245" customFormat="1" ht="41.5" hidden="1" customHeight="1" x14ac:dyDescent="0.35">
      <c r="A1280" s="243"/>
      <c r="B1280" s="128"/>
      <c r="C1280" s="80"/>
      <c r="D1280" s="80"/>
      <c r="E1280" s="80"/>
      <c r="F1280" s="80"/>
      <c r="G1280" s="80"/>
      <c r="H1280" s="80"/>
      <c r="I1280" s="80"/>
      <c r="J1280" s="80"/>
      <c r="K1280" s="80"/>
      <c r="L1280" s="80"/>
      <c r="M1280" s="64"/>
      <c r="N1280" s="7"/>
      <c r="O1280" s="192"/>
      <c r="P1280" s="106"/>
      <c r="Q1280" s="65" t="s">
        <v>162</v>
      </c>
      <c r="R1280" s="67">
        <f>R1282</f>
        <v>0</v>
      </c>
      <c r="S1280" s="67">
        <f t="shared" ref="S1280" si="24229">IF(S1277=1,S1282,S1282+R1280)</f>
        <v>0</v>
      </c>
      <c r="T1280" s="67">
        <f t="shared" ref="T1280" si="24230">IF(T1277=1,T1282,T1282+S1280)</f>
        <v>0</v>
      </c>
      <c r="U1280" s="67">
        <f t="shared" ref="U1280" si="24231">IF(U1277=1,U1282,U1282+T1280)</f>
        <v>0</v>
      </c>
      <c r="V1280" s="67">
        <f t="shared" ref="V1280" si="24232">IF(V1277=1,V1282,V1282+U1280)</f>
        <v>0</v>
      </c>
      <c r="W1280" s="67">
        <f t="shared" ref="W1280" si="24233">IF(W1277=1,W1282,W1282+V1280)</f>
        <v>0</v>
      </c>
      <c r="X1280" s="67">
        <f t="shared" ref="X1280" si="24234">IF(X1277=1,X1282,X1282+W1280)</f>
        <v>0</v>
      </c>
      <c r="Y1280" s="67">
        <f t="shared" ref="Y1280" si="24235">IF(Y1277=1,Y1282,Y1282+X1280)</f>
        <v>0</v>
      </c>
      <c r="Z1280" s="67">
        <f t="shared" ref="Z1280" si="24236">IF(Z1277=1,Z1282,Z1282+Y1280)</f>
        <v>0</v>
      </c>
      <c r="AA1280" s="67">
        <f t="shared" ref="AA1280" si="24237">IF(AA1277=1,AA1282,AA1282+Z1280)</f>
        <v>0</v>
      </c>
      <c r="AB1280" s="67">
        <f t="shared" ref="AB1280" si="24238">IF(AB1277=1,AB1282,AB1282+AA1280)</f>
        <v>0</v>
      </c>
      <c r="AC1280" s="67">
        <f t="shared" ref="AC1280" si="24239">IF(AC1277=1,AC1282,AC1282+AB1280)</f>
        <v>0</v>
      </c>
      <c r="AD1280" s="67">
        <f t="shared" ref="AD1280" si="24240">IF(AD1277=1,AD1282,AD1282+AC1280)</f>
        <v>0</v>
      </c>
      <c r="AE1280" s="67">
        <f t="shared" ref="AE1280" si="24241">IF(AE1277=1,AE1282,AE1282+AD1280)</f>
        <v>0</v>
      </c>
      <c r="AF1280" s="67">
        <f t="shared" ref="AF1280" si="24242">IF(AF1277=1,AF1282,AF1282+AE1280)</f>
        <v>0</v>
      </c>
      <c r="AG1280" s="67">
        <f t="shared" ref="AG1280" si="24243">IF(AG1277=1,AG1282,AG1282+AF1280)</f>
        <v>0</v>
      </c>
      <c r="AH1280" s="67">
        <f t="shared" ref="AH1280" si="24244">IF(AH1277=1,AH1282,AH1282+AG1280)</f>
        <v>0</v>
      </c>
      <c r="AI1280" s="67">
        <f t="shared" ref="AI1280" si="24245">IF(AI1277=1,AI1282,AI1282+AH1280)</f>
        <v>0</v>
      </c>
      <c r="AJ1280" s="67">
        <f t="shared" ref="AJ1280" si="24246">IF(AJ1277=1,AJ1282,AJ1282+AI1280)</f>
        <v>0</v>
      </c>
      <c r="AK1280" s="67">
        <f t="shared" ref="AK1280" si="24247">IF(AK1277=1,AK1282,AK1282+AJ1280)</f>
        <v>0</v>
      </c>
      <c r="AL1280" s="67">
        <f t="shared" ref="AL1280" si="24248">IF(AL1277=1,AL1282,AL1282+AK1280)</f>
        <v>0</v>
      </c>
      <c r="AM1280" s="67">
        <f t="shared" ref="AM1280" si="24249">IF(AM1277=1,AM1282,AM1282+AL1280)</f>
        <v>0</v>
      </c>
      <c r="AN1280" s="67">
        <f t="shared" ref="AN1280" si="24250">IF(AN1277=1,AN1282,AN1282+AM1280)</f>
        <v>0</v>
      </c>
      <c r="AO1280" s="67">
        <f t="shared" ref="AO1280" si="24251">IF(AO1277=1,AO1282,AO1282+AN1280)</f>
        <v>0</v>
      </c>
      <c r="AP1280" s="67">
        <f t="shared" ref="AP1280" si="24252">IF(AP1277=1,AP1282,AP1282+AO1280)</f>
        <v>0</v>
      </c>
      <c r="AQ1280" s="67">
        <f t="shared" ref="AQ1280" si="24253">IF(AQ1277=1,AQ1282,AQ1282+AP1280)</f>
        <v>0</v>
      </c>
      <c r="AR1280" s="67">
        <f t="shared" ref="AR1280" si="24254">IF(AR1277=1,AR1282,AR1282+AQ1280)</f>
        <v>0</v>
      </c>
      <c r="AS1280" s="67">
        <f t="shared" ref="AS1280" si="24255">IF(AS1277=1,AS1282,AS1282+AR1280)</f>
        <v>0</v>
      </c>
      <c r="AT1280" s="67">
        <f t="shared" ref="AT1280" si="24256">IF(AT1277=1,AT1282,AT1282+AS1280)</f>
        <v>0</v>
      </c>
      <c r="AU1280" s="67">
        <f t="shared" ref="AU1280" si="24257">IF(AU1277=1,AU1282,AU1282+AT1280)</f>
        <v>0</v>
      </c>
      <c r="AV1280" s="67">
        <f t="shared" ref="AV1280" si="24258">IF(AV1277=1,AV1282,AV1282+AU1280)</f>
        <v>0</v>
      </c>
      <c r="AW1280" s="67">
        <f t="shared" ref="AW1280" si="24259">IF(AW1277=1,AW1282,AW1282+AV1280)</f>
        <v>0</v>
      </c>
      <c r="AX1280" s="67">
        <f t="shared" ref="AX1280" si="24260">IF(AX1277=1,AX1282,AX1282+AW1280)</f>
        <v>0</v>
      </c>
      <c r="AY1280" s="67">
        <f t="shared" ref="AY1280" si="24261">IF(AY1277=1,AY1282,AY1282+AX1280)</f>
        <v>0</v>
      </c>
      <c r="AZ1280" s="67">
        <f t="shared" ref="AZ1280" si="24262">IF(AZ1277=1,AZ1282,AZ1282+AY1280)</f>
        <v>0</v>
      </c>
      <c r="BA1280" s="67">
        <f t="shared" ref="BA1280" si="24263">IF(BA1277=1,BA1282,BA1282+AZ1280)</f>
        <v>0</v>
      </c>
      <c r="BB1280" s="67">
        <f t="shared" ref="BB1280" si="24264">IF(BB1277=1,BB1282,BB1282+BA1280)</f>
        <v>0</v>
      </c>
      <c r="BC1280" s="67">
        <f t="shared" ref="BC1280" si="24265">IF(BC1277=1,BC1282,BC1282+BB1280)</f>
        <v>0</v>
      </c>
      <c r="BD1280" s="67">
        <f t="shared" ref="BD1280" si="24266">IF(BD1277=1,BD1282,BD1282+BC1280)</f>
        <v>0</v>
      </c>
      <c r="BE1280" s="67">
        <f t="shared" ref="BE1280" si="24267">IF(BE1277=1,BE1282,BE1282+BD1280)</f>
        <v>0</v>
      </c>
      <c r="BF1280" s="67">
        <f t="shared" ref="BF1280" si="24268">IF(BF1277=1,BF1282,BF1282+BE1280)</f>
        <v>0</v>
      </c>
      <c r="BG1280" s="67">
        <f t="shared" ref="BG1280" si="24269">IF(BG1277=1,BG1282,BG1282+BF1280)</f>
        <v>0</v>
      </c>
      <c r="BH1280" s="67">
        <f t="shared" ref="BH1280" si="24270">IF(BH1277=1,BH1282,BH1282+BG1280)</f>
        <v>0</v>
      </c>
      <c r="BI1280" s="67">
        <f t="shared" ref="BI1280" si="24271">IF(BI1277=1,BI1282,BI1282+BH1280)</f>
        <v>0</v>
      </c>
      <c r="BJ1280" s="67">
        <f t="shared" ref="BJ1280" si="24272">IF(BJ1277=1,BJ1282,BJ1282+BI1280)</f>
        <v>0</v>
      </c>
      <c r="BK1280" s="67">
        <f t="shared" ref="BK1280" si="24273">IF(BK1277=1,BK1282,BK1282+BJ1280)</f>
        <v>0</v>
      </c>
      <c r="BL1280" s="67">
        <f t="shared" ref="BL1280" si="24274">IF(BL1277=1,BL1282,BL1282+BK1280)</f>
        <v>0</v>
      </c>
      <c r="BM1280" s="67">
        <f t="shared" ref="BM1280" si="24275">IF(BM1277=1,BM1282,BM1282+BL1280)</f>
        <v>0</v>
      </c>
      <c r="BN1280" s="362"/>
      <c r="BO1280" s="364"/>
      <c r="BP1280" s="366"/>
      <c r="BQ1280" s="366"/>
      <c r="BR1280" s="106"/>
      <c r="BS1280" s="106"/>
      <c r="BT1280" s="106"/>
      <c r="BU1280" s="106"/>
      <c r="BV1280" s="106"/>
      <c r="BW1280" s="106"/>
      <c r="BX1280" s="106"/>
      <c r="BY1280" s="106"/>
      <c r="BZ1280" s="106"/>
      <c r="CA1280" s="106"/>
      <c r="CB1280" s="106"/>
      <c r="CC1280" s="106"/>
      <c r="CD1280" s="106"/>
      <c r="CE1280" s="106"/>
      <c r="CF1280" s="106"/>
      <c r="CG1280" s="106"/>
    </row>
    <row r="1281" spans="1:85" s="245" customFormat="1" ht="29" x14ac:dyDescent="0.35">
      <c r="A1281" s="243"/>
      <c r="B1281" s="128"/>
      <c r="C1281" s="80"/>
      <c r="D1281" s="80"/>
      <c r="E1281" s="80"/>
      <c r="F1281" s="80"/>
      <c r="G1281" s="80"/>
      <c r="H1281" s="80"/>
      <c r="I1281" s="80"/>
      <c r="J1281" s="80"/>
      <c r="K1281" s="80"/>
      <c r="L1281" s="80"/>
      <c r="M1281" s="64"/>
      <c r="N1281" s="7"/>
      <c r="O1281" s="192"/>
      <c r="P1281" s="106"/>
      <c r="Q1281" s="63" t="s">
        <v>160</v>
      </c>
      <c r="R1281" s="68">
        <f t="shared" ref="R1281:BM1281" si="24276">1720/12*R1274</f>
        <v>0</v>
      </c>
      <c r="S1281" s="68">
        <f t="shared" si="24276"/>
        <v>0</v>
      </c>
      <c r="T1281" s="68">
        <f t="shared" si="24276"/>
        <v>0</v>
      </c>
      <c r="U1281" s="68">
        <f t="shared" si="24276"/>
        <v>0</v>
      </c>
      <c r="V1281" s="68">
        <f t="shared" si="24276"/>
        <v>0</v>
      </c>
      <c r="W1281" s="68">
        <f t="shared" si="24276"/>
        <v>0</v>
      </c>
      <c r="X1281" s="68">
        <f t="shared" si="24276"/>
        <v>0</v>
      </c>
      <c r="Y1281" s="68">
        <f t="shared" si="24276"/>
        <v>0</v>
      </c>
      <c r="Z1281" s="68">
        <f t="shared" si="24276"/>
        <v>0</v>
      </c>
      <c r="AA1281" s="68">
        <f t="shared" si="24276"/>
        <v>0</v>
      </c>
      <c r="AB1281" s="68">
        <f t="shared" si="24276"/>
        <v>0</v>
      </c>
      <c r="AC1281" s="68">
        <f t="shared" si="24276"/>
        <v>0</v>
      </c>
      <c r="AD1281" s="68">
        <f t="shared" si="24276"/>
        <v>0</v>
      </c>
      <c r="AE1281" s="68">
        <f t="shared" si="24276"/>
        <v>0</v>
      </c>
      <c r="AF1281" s="68">
        <f t="shared" si="24276"/>
        <v>0</v>
      </c>
      <c r="AG1281" s="68">
        <f t="shared" si="24276"/>
        <v>0</v>
      </c>
      <c r="AH1281" s="68">
        <f t="shared" si="24276"/>
        <v>0</v>
      </c>
      <c r="AI1281" s="68">
        <f t="shared" si="24276"/>
        <v>0</v>
      </c>
      <c r="AJ1281" s="68">
        <f t="shared" si="24276"/>
        <v>0</v>
      </c>
      <c r="AK1281" s="68">
        <f t="shared" si="24276"/>
        <v>0</v>
      </c>
      <c r="AL1281" s="68">
        <f t="shared" si="24276"/>
        <v>0</v>
      </c>
      <c r="AM1281" s="68">
        <f t="shared" si="24276"/>
        <v>0</v>
      </c>
      <c r="AN1281" s="68">
        <f t="shared" si="24276"/>
        <v>0</v>
      </c>
      <c r="AO1281" s="68">
        <f t="shared" si="24276"/>
        <v>0</v>
      </c>
      <c r="AP1281" s="68">
        <f t="shared" si="24276"/>
        <v>0</v>
      </c>
      <c r="AQ1281" s="68">
        <f t="shared" si="24276"/>
        <v>0</v>
      </c>
      <c r="AR1281" s="68">
        <f t="shared" si="24276"/>
        <v>0</v>
      </c>
      <c r="AS1281" s="68">
        <f t="shared" si="24276"/>
        <v>0</v>
      </c>
      <c r="AT1281" s="68">
        <f t="shared" si="24276"/>
        <v>0</v>
      </c>
      <c r="AU1281" s="68">
        <f t="shared" si="24276"/>
        <v>0</v>
      </c>
      <c r="AV1281" s="68">
        <f t="shared" si="24276"/>
        <v>0</v>
      </c>
      <c r="AW1281" s="68">
        <f t="shared" si="24276"/>
        <v>0</v>
      </c>
      <c r="AX1281" s="68">
        <f t="shared" si="24276"/>
        <v>0</v>
      </c>
      <c r="AY1281" s="68">
        <f t="shared" si="24276"/>
        <v>0</v>
      </c>
      <c r="AZ1281" s="68">
        <f t="shared" si="24276"/>
        <v>0</v>
      </c>
      <c r="BA1281" s="68">
        <f t="shared" si="24276"/>
        <v>0</v>
      </c>
      <c r="BB1281" s="68">
        <f t="shared" si="24276"/>
        <v>0</v>
      </c>
      <c r="BC1281" s="68">
        <f t="shared" si="24276"/>
        <v>0</v>
      </c>
      <c r="BD1281" s="68">
        <f t="shared" si="24276"/>
        <v>0</v>
      </c>
      <c r="BE1281" s="68">
        <f t="shared" si="24276"/>
        <v>0</v>
      </c>
      <c r="BF1281" s="68">
        <f t="shared" si="24276"/>
        <v>0</v>
      </c>
      <c r="BG1281" s="68">
        <f t="shared" si="24276"/>
        <v>0</v>
      </c>
      <c r="BH1281" s="68">
        <f t="shared" si="24276"/>
        <v>0</v>
      </c>
      <c r="BI1281" s="68">
        <f t="shared" si="24276"/>
        <v>0</v>
      </c>
      <c r="BJ1281" s="68">
        <f t="shared" si="24276"/>
        <v>0</v>
      </c>
      <c r="BK1281" s="68">
        <f t="shared" si="24276"/>
        <v>0</v>
      </c>
      <c r="BL1281" s="68">
        <f t="shared" si="24276"/>
        <v>0</v>
      </c>
      <c r="BM1281" s="68">
        <f t="shared" si="24276"/>
        <v>0</v>
      </c>
      <c r="BN1281" s="362"/>
      <c r="BO1281" s="364"/>
      <c r="BP1281" s="366"/>
      <c r="BQ1281" s="366"/>
      <c r="BR1281" s="106"/>
      <c r="BS1281" s="106"/>
      <c r="BT1281" s="106"/>
      <c r="BU1281" s="106"/>
      <c r="BV1281" s="106"/>
      <c r="BW1281" s="106"/>
      <c r="BX1281" s="106"/>
      <c r="BY1281" s="106"/>
      <c r="BZ1281" s="106"/>
      <c r="CA1281" s="106"/>
      <c r="CB1281" s="106"/>
      <c r="CC1281" s="106"/>
      <c r="CD1281" s="106"/>
      <c r="CE1281" s="106"/>
      <c r="CF1281" s="106"/>
      <c r="CG1281" s="106"/>
    </row>
    <row r="1282" spans="1:85" s="245" customFormat="1" ht="29" x14ac:dyDescent="0.35">
      <c r="A1282" s="243"/>
      <c r="B1282" s="128"/>
      <c r="C1282" s="80"/>
      <c r="D1282" s="80"/>
      <c r="E1282" s="80"/>
      <c r="F1282" s="80"/>
      <c r="G1282" s="80"/>
      <c r="H1282" s="80"/>
      <c r="I1282" s="80"/>
      <c r="J1282" s="80"/>
      <c r="K1282" s="80"/>
      <c r="L1282" s="80"/>
      <c r="M1282" s="64"/>
      <c r="N1282" s="7"/>
      <c r="O1282" s="192"/>
      <c r="P1282" s="106"/>
      <c r="Q1282" s="63" t="s">
        <v>144</v>
      </c>
      <c r="R1282" s="68">
        <f>FLOOR(IF(OR(R1277=0,R1277=1),IF(R1275&gt;=R1281,R1281,R1275)+0.00000001,IF(R1279&gt;=R1278,R1278,R1279))+0.00000001,1)</f>
        <v>0</v>
      </c>
      <c r="S1282" s="68">
        <f t="shared" ref="S1282" si="24277">FLOOR(IF(OR(S1277=0,S1277=1),IF(S1281&gt;S1278,S1278,IF(S1275&gt;=S1281,S1281,S1275)+0.00000001),IF(S1279&gt;=S1278,S1278-R1280,S1279-R1280)+0.00000001),1)</f>
        <v>0</v>
      </c>
      <c r="T1282" s="68">
        <f t="shared" ref="T1282" si="24278">FLOOR(IF(OR(T1277=0,T1277=1),IF(T1281&gt;T1278,T1278,IF(T1275&gt;=T1281,T1281,T1275)+0.00000001),IF(T1279&gt;=T1278,T1278-S1280,T1279-S1280)+0.00000001),1)</f>
        <v>0</v>
      </c>
      <c r="U1282" s="68">
        <f t="shared" ref="U1282" si="24279">FLOOR(IF(OR(U1277=0,U1277=1),IF(U1281&gt;U1278,U1278,IF(U1275&gt;=U1281,U1281,U1275)+0.00000001),IF(U1279&gt;=U1278,U1278-T1280,U1279-T1280)+0.00000001),1)</f>
        <v>0</v>
      </c>
      <c r="V1282" s="68">
        <f t="shared" ref="V1282" si="24280">FLOOR(IF(OR(V1277=0,V1277=1),IF(V1281&gt;V1278,V1278,IF(V1275&gt;=V1281,V1281,V1275)+0.00000001),IF(V1279&gt;=V1278,V1278-U1280,V1279-U1280)+0.00000001),1)</f>
        <v>0</v>
      </c>
      <c r="W1282" s="68">
        <f t="shared" ref="W1282" si="24281">FLOOR(IF(OR(W1277=0,W1277=1),IF(W1281&gt;W1278,W1278,IF(W1275&gt;=W1281,W1281,W1275)+0.00000001),IF(W1279&gt;=W1278,W1278-V1280,W1279-V1280)+0.00000001),1)</f>
        <v>0</v>
      </c>
      <c r="X1282" s="68">
        <f t="shared" ref="X1282" si="24282">FLOOR(IF(OR(X1277=0,X1277=1),IF(X1281&gt;X1278,X1278,IF(X1275&gt;=X1281,X1281,X1275)+0.00000001),IF(X1279&gt;=X1278,X1278-W1280,X1279-W1280)+0.00000001),1)</f>
        <v>0</v>
      </c>
      <c r="Y1282" s="68">
        <f t="shared" ref="Y1282" si="24283">FLOOR(IF(OR(Y1277=0,Y1277=1),IF(Y1281&gt;Y1278,Y1278,IF(Y1275&gt;=Y1281,Y1281,Y1275)+0.00000001),IF(Y1279&gt;=Y1278,Y1278-X1280,Y1279-X1280)+0.00000001),1)</f>
        <v>0</v>
      </c>
      <c r="Z1282" s="68">
        <f t="shared" ref="Z1282" si="24284">FLOOR(IF(OR(Z1277=0,Z1277=1),IF(Z1281&gt;Z1278,Z1278,IF(Z1275&gt;=Z1281,Z1281,Z1275)+0.00000001),IF(Z1279&gt;=Z1278,Z1278-Y1280,Z1279-Y1280)+0.00000001),1)</f>
        <v>0</v>
      </c>
      <c r="AA1282" s="68">
        <f t="shared" ref="AA1282" si="24285">FLOOR(IF(OR(AA1277=0,AA1277=1),IF(AA1281&gt;AA1278,AA1278,IF(AA1275&gt;=AA1281,AA1281,AA1275)+0.00000001),IF(AA1279&gt;=AA1278,AA1278-Z1280,AA1279-Z1280)+0.00000001),1)</f>
        <v>0</v>
      </c>
      <c r="AB1282" s="68">
        <f t="shared" ref="AB1282" si="24286">FLOOR(IF(OR(AB1277=0,AB1277=1),IF(AB1281&gt;AB1278,AB1278,IF(AB1275&gt;=AB1281,AB1281,AB1275)+0.00000001),IF(AB1279&gt;=AB1278,AB1278-AA1280,AB1279-AA1280)+0.00000001),1)</f>
        <v>0</v>
      </c>
      <c r="AC1282" s="68">
        <f t="shared" ref="AC1282" si="24287">FLOOR(IF(OR(AC1277=0,AC1277=1),IF(AC1281&gt;AC1278,AC1278,IF(AC1275&gt;=AC1281,AC1281,AC1275)+0.00000001),IF(AC1279&gt;=AC1278,AC1278-AB1280,AC1279-AB1280)+0.00000001),1)</f>
        <v>0</v>
      </c>
      <c r="AD1282" s="68">
        <f t="shared" ref="AD1282" si="24288">FLOOR(IF(OR(AD1277=0,AD1277=1),IF(AD1281&gt;AD1278,AD1278,IF(AD1275&gt;=AD1281,AD1281,AD1275)+0.00000001),IF(AD1279&gt;=AD1278,AD1278-AC1280,AD1279-AC1280)+0.00000001),1)</f>
        <v>0</v>
      </c>
      <c r="AE1282" s="68">
        <f t="shared" ref="AE1282" si="24289">FLOOR(IF(OR(AE1277=0,AE1277=1),IF(AE1281&gt;AE1278,AE1278,IF(AE1275&gt;=AE1281,AE1281,AE1275)+0.00000001),IF(AE1279&gt;=AE1278,AE1278-AD1280,AE1279-AD1280)+0.00000001),1)</f>
        <v>0</v>
      </c>
      <c r="AF1282" s="68">
        <f t="shared" ref="AF1282" si="24290">FLOOR(IF(OR(AF1277=0,AF1277=1),IF(AF1281&gt;AF1278,AF1278,IF(AF1275&gt;=AF1281,AF1281,AF1275)+0.00000001),IF(AF1279&gt;=AF1278,AF1278-AE1280,AF1279-AE1280)+0.00000001),1)</f>
        <v>0</v>
      </c>
      <c r="AG1282" s="68">
        <f t="shared" ref="AG1282" si="24291">FLOOR(IF(OR(AG1277=0,AG1277=1),IF(AG1281&gt;AG1278,AG1278,IF(AG1275&gt;=AG1281,AG1281,AG1275)+0.00000001),IF(AG1279&gt;=AG1278,AG1278-AF1280,AG1279-AF1280)+0.00000001),1)</f>
        <v>0</v>
      </c>
      <c r="AH1282" s="68">
        <f t="shared" ref="AH1282" si="24292">FLOOR(IF(OR(AH1277=0,AH1277=1),IF(AH1281&gt;AH1278,AH1278,IF(AH1275&gt;=AH1281,AH1281,AH1275)+0.00000001),IF(AH1279&gt;=AH1278,AH1278-AG1280,AH1279-AG1280)+0.00000001),1)</f>
        <v>0</v>
      </c>
      <c r="AI1282" s="68">
        <f t="shared" ref="AI1282" si="24293">FLOOR(IF(OR(AI1277=0,AI1277=1),IF(AI1281&gt;AI1278,AI1278,IF(AI1275&gt;=AI1281,AI1281,AI1275)+0.00000001),IF(AI1279&gt;=AI1278,AI1278-AH1280,AI1279-AH1280)+0.00000001),1)</f>
        <v>0</v>
      </c>
      <c r="AJ1282" s="68">
        <f t="shared" ref="AJ1282" si="24294">FLOOR(IF(OR(AJ1277=0,AJ1277=1),IF(AJ1281&gt;AJ1278,AJ1278,IF(AJ1275&gt;=AJ1281,AJ1281,AJ1275)+0.00000001),IF(AJ1279&gt;=AJ1278,AJ1278-AI1280,AJ1279-AI1280)+0.00000001),1)</f>
        <v>0</v>
      </c>
      <c r="AK1282" s="68">
        <f t="shared" ref="AK1282" si="24295">FLOOR(IF(OR(AK1277=0,AK1277=1),IF(AK1281&gt;AK1278,AK1278,IF(AK1275&gt;=AK1281,AK1281,AK1275)+0.00000001),IF(AK1279&gt;=AK1278,AK1278-AJ1280,AK1279-AJ1280)+0.00000001),1)</f>
        <v>0</v>
      </c>
      <c r="AL1282" s="68">
        <f t="shared" ref="AL1282" si="24296">FLOOR(IF(OR(AL1277=0,AL1277=1),IF(AL1281&gt;AL1278,AL1278,IF(AL1275&gt;=AL1281,AL1281,AL1275)+0.00000001),IF(AL1279&gt;=AL1278,AL1278-AK1280,AL1279-AK1280)+0.00000001),1)</f>
        <v>0</v>
      </c>
      <c r="AM1282" s="68">
        <f t="shared" ref="AM1282" si="24297">FLOOR(IF(OR(AM1277=0,AM1277=1),IF(AM1281&gt;AM1278,AM1278,IF(AM1275&gt;=AM1281,AM1281,AM1275)+0.00000001),IF(AM1279&gt;=AM1278,AM1278-AL1280,AM1279-AL1280)+0.00000001),1)</f>
        <v>0</v>
      </c>
      <c r="AN1282" s="68">
        <f t="shared" ref="AN1282" si="24298">FLOOR(IF(OR(AN1277=0,AN1277=1),IF(AN1281&gt;AN1278,AN1278,IF(AN1275&gt;=AN1281,AN1281,AN1275)+0.00000001),IF(AN1279&gt;=AN1278,AN1278-AM1280,AN1279-AM1280)+0.00000001),1)</f>
        <v>0</v>
      </c>
      <c r="AO1282" s="68">
        <f t="shared" ref="AO1282" si="24299">FLOOR(IF(OR(AO1277=0,AO1277=1),IF(AO1281&gt;AO1278,AO1278,IF(AO1275&gt;=AO1281,AO1281,AO1275)+0.00000001),IF(AO1279&gt;=AO1278,AO1278-AN1280,AO1279-AN1280)+0.00000001),1)</f>
        <v>0</v>
      </c>
      <c r="AP1282" s="68">
        <f t="shared" ref="AP1282" si="24300">FLOOR(IF(OR(AP1277=0,AP1277=1),IF(AP1281&gt;AP1278,AP1278,IF(AP1275&gt;=AP1281,AP1281,AP1275)+0.00000001),IF(AP1279&gt;=AP1278,AP1278-AO1280,AP1279-AO1280)+0.00000001),1)</f>
        <v>0</v>
      </c>
      <c r="AQ1282" s="68">
        <f t="shared" ref="AQ1282" si="24301">FLOOR(IF(OR(AQ1277=0,AQ1277=1),IF(AQ1281&gt;AQ1278,AQ1278,IF(AQ1275&gt;=AQ1281,AQ1281,AQ1275)+0.00000001),IF(AQ1279&gt;=AQ1278,AQ1278-AP1280,AQ1279-AP1280)+0.00000001),1)</f>
        <v>0</v>
      </c>
      <c r="AR1282" s="68">
        <f t="shared" ref="AR1282" si="24302">FLOOR(IF(OR(AR1277=0,AR1277=1),IF(AR1281&gt;AR1278,AR1278,IF(AR1275&gt;=AR1281,AR1281,AR1275)+0.00000001),IF(AR1279&gt;=AR1278,AR1278-AQ1280,AR1279-AQ1280)+0.00000001),1)</f>
        <v>0</v>
      </c>
      <c r="AS1282" s="68">
        <f t="shared" ref="AS1282" si="24303">FLOOR(IF(OR(AS1277=0,AS1277=1),IF(AS1281&gt;AS1278,AS1278,IF(AS1275&gt;=AS1281,AS1281,AS1275)+0.00000001),IF(AS1279&gt;=AS1278,AS1278-AR1280,AS1279-AR1280)+0.00000001),1)</f>
        <v>0</v>
      </c>
      <c r="AT1282" s="68">
        <f t="shared" ref="AT1282" si="24304">FLOOR(IF(OR(AT1277=0,AT1277=1),IF(AT1281&gt;AT1278,AT1278,IF(AT1275&gt;=AT1281,AT1281,AT1275)+0.00000001),IF(AT1279&gt;=AT1278,AT1278-AS1280,AT1279-AS1280)+0.00000001),1)</f>
        <v>0</v>
      </c>
      <c r="AU1282" s="68">
        <f t="shared" ref="AU1282" si="24305">FLOOR(IF(OR(AU1277=0,AU1277=1),IF(AU1281&gt;AU1278,AU1278,IF(AU1275&gt;=AU1281,AU1281,AU1275)+0.00000001),IF(AU1279&gt;=AU1278,AU1278-AT1280,AU1279-AT1280)+0.00000001),1)</f>
        <v>0</v>
      </c>
      <c r="AV1282" s="68">
        <f t="shared" ref="AV1282" si="24306">FLOOR(IF(OR(AV1277=0,AV1277=1),IF(AV1281&gt;AV1278,AV1278,IF(AV1275&gt;=AV1281,AV1281,AV1275)+0.00000001),IF(AV1279&gt;=AV1278,AV1278-AU1280,AV1279-AU1280)+0.00000001),1)</f>
        <v>0</v>
      </c>
      <c r="AW1282" s="68">
        <f t="shared" ref="AW1282" si="24307">FLOOR(IF(OR(AW1277=0,AW1277=1),IF(AW1281&gt;AW1278,AW1278,IF(AW1275&gt;=AW1281,AW1281,AW1275)+0.00000001),IF(AW1279&gt;=AW1278,AW1278-AV1280,AW1279-AV1280)+0.00000001),1)</f>
        <v>0</v>
      </c>
      <c r="AX1282" s="68">
        <f t="shared" ref="AX1282" si="24308">FLOOR(IF(OR(AX1277=0,AX1277=1),IF(AX1281&gt;AX1278,AX1278,IF(AX1275&gt;=AX1281,AX1281,AX1275)+0.00000001),IF(AX1279&gt;=AX1278,AX1278-AW1280,AX1279-AW1280)+0.00000001),1)</f>
        <v>0</v>
      </c>
      <c r="AY1282" s="68">
        <f t="shared" ref="AY1282" si="24309">FLOOR(IF(OR(AY1277=0,AY1277=1),IF(AY1281&gt;AY1278,AY1278,IF(AY1275&gt;=AY1281,AY1281,AY1275)+0.00000001),IF(AY1279&gt;=AY1278,AY1278-AX1280,AY1279-AX1280)+0.00000001),1)</f>
        <v>0</v>
      </c>
      <c r="AZ1282" s="68">
        <f t="shared" ref="AZ1282" si="24310">FLOOR(IF(OR(AZ1277=0,AZ1277=1),IF(AZ1281&gt;AZ1278,AZ1278,IF(AZ1275&gt;=AZ1281,AZ1281,AZ1275)+0.00000001),IF(AZ1279&gt;=AZ1278,AZ1278-AY1280,AZ1279-AY1280)+0.00000001),1)</f>
        <v>0</v>
      </c>
      <c r="BA1282" s="68">
        <f t="shared" ref="BA1282" si="24311">FLOOR(IF(OR(BA1277=0,BA1277=1),IF(BA1281&gt;BA1278,BA1278,IF(BA1275&gt;=BA1281,BA1281,BA1275)+0.00000001),IF(BA1279&gt;=BA1278,BA1278-AZ1280,BA1279-AZ1280)+0.00000001),1)</f>
        <v>0</v>
      </c>
      <c r="BB1282" s="68">
        <f t="shared" ref="BB1282" si="24312">FLOOR(IF(OR(BB1277=0,BB1277=1),IF(BB1281&gt;BB1278,BB1278,IF(BB1275&gt;=BB1281,BB1281,BB1275)+0.00000001),IF(BB1279&gt;=BB1278,BB1278-BA1280,BB1279-BA1280)+0.00000001),1)</f>
        <v>0</v>
      </c>
      <c r="BC1282" s="68">
        <f t="shared" ref="BC1282" si="24313">FLOOR(IF(OR(BC1277=0,BC1277=1),IF(BC1281&gt;BC1278,BC1278,IF(BC1275&gt;=BC1281,BC1281,BC1275)+0.00000001),IF(BC1279&gt;=BC1278,BC1278-BB1280,BC1279-BB1280)+0.00000001),1)</f>
        <v>0</v>
      </c>
      <c r="BD1282" s="68">
        <f t="shared" ref="BD1282" si="24314">FLOOR(IF(OR(BD1277=0,BD1277=1),IF(BD1281&gt;BD1278,BD1278,IF(BD1275&gt;=BD1281,BD1281,BD1275)+0.00000001),IF(BD1279&gt;=BD1278,BD1278-BC1280,BD1279-BC1280)+0.00000001),1)</f>
        <v>0</v>
      </c>
      <c r="BE1282" s="68">
        <f t="shared" ref="BE1282" si="24315">FLOOR(IF(OR(BE1277=0,BE1277=1),IF(BE1281&gt;BE1278,BE1278,IF(BE1275&gt;=BE1281,BE1281,BE1275)+0.00000001),IF(BE1279&gt;=BE1278,BE1278-BD1280,BE1279-BD1280)+0.00000001),1)</f>
        <v>0</v>
      </c>
      <c r="BF1282" s="68">
        <f t="shared" ref="BF1282" si="24316">FLOOR(IF(OR(BF1277=0,BF1277=1),IF(BF1281&gt;BF1278,BF1278,IF(BF1275&gt;=BF1281,BF1281,BF1275)+0.00000001),IF(BF1279&gt;=BF1278,BF1278-BE1280,BF1279-BE1280)+0.00000001),1)</f>
        <v>0</v>
      </c>
      <c r="BG1282" s="68">
        <f t="shared" ref="BG1282" si="24317">FLOOR(IF(OR(BG1277=0,BG1277=1),IF(BG1281&gt;BG1278,BG1278,IF(BG1275&gt;=BG1281,BG1281,BG1275)+0.00000001),IF(BG1279&gt;=BG1278,BG1278-BF1280,BG1279-BF1280)+0.00000001),1)</f>
        <v>0</v>
      </c>
      <c r="BH1282" s="68">
        <f t="shared" ref="BH1282" si="24318">FLOOR(IF(OR(BH1277=0,BH1277=1),IF(BH1281&gt;BH1278,BH1278,IF(BH1275&gt;=BH1281,BH1281,BH1275)+0.00000001),IF(BH1279&gt;=BH1278,BH1278-BG1280,BH1279-BG1280)+0.00000001),1)</f>
        <v>0</v>
      </c>
      <c r="BI1282" s="68">
        <f t="shared" ref="BI1282" si="24319">FLOOR(IF(OR(BI1277=0,BI1277=1),IF(BI1281&gt;BI1278,BI1278,IF(BI1275&gt;=BI1281,BI1281,BI1275)+0.00000001),IF(BI1279&gt;=BI1278,BI1278-BH1280,BI1279-BH1280)+0.00000001),1)</f>
        <v>0</v>
      </c>
      <c r="BJ1282" s="68">
        <f t="shared" ref="BJ1282" si="24320">FLOOR(IF(OR(BJ1277=0,BJ1277=1),IF(BJ1281&gt;BJ1278,BJ1278,IF(BJ1275&gt;=BJ1281,BJ1281,BJ1275)+0.00000001),IF(BJ1279&gt;=BJ1278,BJ1278-BI1280,BJ1279-BI1280)+0.00000001),1)</f>
        <v>0</v>
      </c>
      <c r="BK1282" s="68">
        <f t="shared" ref="BK1282" si="24321">FLOOR(IF(OR(BK1277=0,BK1277=1),IF(BK1281&gt;BK1278,BK1278,IF(BK1275&gt;=BK1281,BK1281,BK1275)+0.00000001),IF(BK1279&gt;=BK1278,BK1278-BJ1280,BK1279-BJ1280)+0.00000001),1)</f>
        <v>0</v>
      </c>
      <c r="BL1282" s="68">
        <f t="shared" ref="BL1282" si="24322">FLOOR(IF(OR(BL1277=0,BL1277=1),IF(BL1281&gt;BL1278,BL1278,IF(BL1275&gt;=BL1281,BL1281,BL1275)+0.00000001),IF(BL1279&gt;=BL1278,BL1278-BK1280,BL1279-BK1280)+0.00000001),1)</f>
        <v>0</v>
      </c>
      <c r="BM1282" s="68">
        <f t="shared" ref="BM1282" si="24323">FLOOR(IF(OR(BM1277=0,BM1277=1),IF(BM1281&gt;BM1278,BM1278,IF(BM1275&gt;=BM1281,BM1281,BM1275)+0.00000001),IF(BM1279&gt;=BM1278,BM1278-BL1280,BM1279-BL1280)+0.00000001),1)</f>
        <v>0</v>
      </c>
      <c r="BN1282" s="362"/>
      <c r="BO1282" s="364"/>
      <c r="BP1282" s="366"/>
      <c r="BQ1282" s="366"/>
      <c r="BR1282" s="106"/>
      <c r="BS1282" s="106"/>
      <c r="BT1282" s="106"/>
      <c r="BU1282" s="106"/>
      <c r="BV1282" s="106"/>
      <c r="BW1282" s="106"/>
      <c r="BX1282" s="106"/>
      <c r="BY1282" s="106"/>
      <c r="BZ1282" s="106"/>
      <c r="CA1282" s="106"/>
      <c r="CB1282" s="106"/>
      <c r="CC1282" s="106"/>
      <c r="CD1282" s="106"/>
      <c r="CE1282" s="106"/>
      <c r="CF1282" s="106"/>
      <c r="CG1282" s="106"/>
    </row>
    <row r="1283" spans="1:85" s="245" customFormat="1" ht="25.4" customHeight="1" thickBot="1" x14ac:dyDescent="0.4">
      <c r="A1283" s="243"/>
      <c r="B1283" s="129"/>
      <c r="C1283" s="69"/>
      <c r="D1283" s="69"/>
      <c r="E1283" s="69"/>
      <c r="F1283" s="69"/>
      <c r="G1283" s="69"/>
      <c r="H1283" s="69"/>
      <c r="I1283" s="69"/>
      <c r="J1283" s="69"/>
      <c r="K1283" s="69"/>
      <c r="L1283" s="69"/>
      <c r="M1283" s="70"/>
      <c r="N1283" s="7"/>
      <c r="O1283" s="193"/>
      <c r="P1283" s="106"/>
      <c r="Q1283" s="216" t="s">
        <v>145</v>
      </c>
      <c r="R1283" s="72">
        <f>IF($J1274="Ano",R1282*'Podpůrná data'!$B$5,R1282*'Podpůrná data'!$B$3)</f>
        <v>0</v>
      </c>
      <c r="S1283" s="72">
        <f>IF($J1274="Ano",S1282*'Podpůrná data'!$B$5,S1282*'Podpůrná data'!$B$3)</f>
        <v>0</v>
      </c>
      <c r="T1283" s="72">
        <f>IF($J1274="Ano",T1282*'Podpůrná data'!$B$5,T1282*'Podpůrná data'!$B$3)</f>
        <v>0</v>
      </c>
      <c r="U1283" s="72">
        <f>IF($J1274="Ano",U1282*'Podpůrná data'!$B$5,U1282*'Podpůrná data'!$B$3)</f>
        <v>0</v>
      </c>
      <c r="V1283" s="72">
        <f>IF($J1274="Ano",V1282*'Podpůrná data'!$B$5,V1282*'Podpůrná data'!$B$3)</f>
        <v>0</v>
      </c>
      <c r="W1283" s="72">
        <f>IF($J1274="Ano",W1282*'Podpůrná data'!$B$5,W1282*'Podpůrná data'!$B$3)</f>
        <v>0</v>
      </c>
      <c r="X1283" s="72">
        <f>IF($J1274="Ano",X1282*'Podpůrná data'!$B$5,X1282*'Podpůrná data'!$B$3)</f>
        <v>0</v>
      </c>
      <c r="Y1283" s="72">
        <f>IF($J1274="Ano",Y1282*'Podpůrná data'!$B$5,Y1282*'Podpůrná data'!$B$3)</f>
        <v>0</v>
      </c>
      <c r="Z1283" s="72">
        <f>IF($J1274="Ano",Z1282*'Podpůrná data'!$B$5,Z1282*'Podpůrná data'!$B$3)</f>
        <v>0</v>
      </c>
      <c r="AA1283" s="72">
        <f>IF($J1274="Ano",AA1282*'Podpůrná data'!$B$5,AA1282*'Podpůrná data'!$B$3)</f>
        <v>0</v>
      </c>
      <c r="AB1283" s="72">
        <f>IF($J1274="Ano",AB1282*'Podpůrná data'!$B$5,AB1282*'Podpůrná data'!$B$3)</f>
        <v>0</v>
      </c>
      <c r="AC1283" s="72">
        <f>IF($J1274="Ano",AC1282*'Podpůrná data'!$B$5,AC1282*'Podpůrná data'!$B$3)</f>
        <v>0</v>
      </c>
      <c r="AD1283" s="72">
        <f>IF($J1274="Ano",AD1282*'Podpůrná data'!$B$5,AD1282*'Podpůrná data'!$B$3)</f>
        <v>0</v>
      </c>
      <c r="AE1283" s="72">
        <f>IF($J1274="Ano",AE1282*'Podpůrná data'!$B$5,AE1282*'Podpůrná data'!$B$3)</f>
        <v>0</v>
      </c>
      <c r="AF1283" s="72">
        <f>IF($J1274="Ano",AF1282*'Podpůrná data'!$B$5,AF1282*'Podpůrná data'!$B$3)</f>
        <v>0</v>
      </c>
      <c r="AG1283" s="72">
        <f>IF($J1274="Ano",AG1282*'Podpůrná data'!$B$5,AG1282*'Podpůrná data'!$B$3)</f>
        <v>0</v>
      </c>
      <c r="AH1283" s="72">
        <f>IF($J1274="Ano",AH1282*'Podpůrná data'!$B$5,AH1282*'Podpůrná data'!$B$3)</f>
        <v>0</v>
      </c>
      <c r="AI1283" s="72">
        <f>IF($J1274="Ano",AI1282*'Podpůrná data'!$B$5,AI1282*'Podpůrná data'!$B$3)</f>
        <v>0</v>
      </c>
      <c r="AJ1283" s="72">
        <f>IF($J1274="Ano",AJ1282*'Podpůrná data'!$B$5,AJ1282*'Podpůrná data'!$B$3)</f>
        <v>0</v>
      </c>
      <c r="AK1283" s="72">
        <f>IF($J1274="Ano",AK1282*'Podpůrná data'!$B$5,AK1282*'Podpůrná data'!$B$3)</f>
        <v>0</v>
      </c>
      <c r="AL1283" s="72">
        <f>IF($J1274="Ano",AL1282*'Podpůrná data'!$B$5,AL1282*'Podpůrná data'!$B$3)</f>
        <v>0</v>
      </c>
      <c r="AM1283" s="72">
        <f>IF($J1274="Ano",AM1282*'Podpůrná data'!$B$5,AM1282*'Podpůrná data'!$B$3)</f>
        <v>0</v>
      </c>
      <c r="AN1283" s="72">
        <f>IF($J1274="Ano",AN1282*'Podpůrná data'!$B$5,AN1282*'Podpůrná data'!$B$3)</f>
        <v>0</v>
      </c>
      <c r="AO1283" s="72">
        <f>IF($J1274="Ano",AO1282*'Podpůrná data'!$B$5,AO1282*'Podpůrná data'!$B$3)</f>
        <v>0</v>
      </c>
      <c r="AP1283" s="72">
        <f>IF($J1274="Ano",AP1282*'Podpůrná data'!$B$5,AP1282*'Podpůrná data'!$B$3)</f>
        <v>0</v>
      </c>
      <c r="AQ1283" s="72">
        <f>IF($J1274="Ano",AQ1282*'Podpůrná data'!$B$5,AQ1282*'Podpůrná data'!$B$3)</f>
        <v>0</v>
      </c>
      <c r="AR1283" s="72">
        <f>IF($J1274="Ano",AR1282*'Podpůrná data'!$B$5,AR1282*'Podpůrná data'!$B$3)</f>
        <v>0</v>
      </c>
      <c r="AS1283" s="72">
        <f>IF($J1274="Ano",AS1282*'Podpůrná data'!$B$5,AS1282*'Podpůrná data'!$B$3)</f>
        <v>0</v>
      </c>
      <c r="AT1283" s="72">
        <f>IF($J1274="Ano",AT1282*'Podpůrná data'!$B$5,AT1282*'Podpůrná data'!$B$3)</f>
        <v>0</v>
      </c>
      <c r="AU1283" s="72">
        <f>IF($J1274="Ano",AU1282*'Podpůrná data'!$B$5,AU1282*'Podpůrná data'!$B$3)</f>
        <v>0</v>
      </c>
      <c r="AV1283" s="72">
        <f>IF($J1274="Ano",AV1282*'Podpůrná data'!$B$5,AV1282*'Podpůrná data'!$B$3)</f>
        <v>0</v>
      </c>
      <c r="AW1283" s="72">
        <f>IF($J1274="Ano",AW1282*'Podpůrná data'!$B$5,AW1282*'Podpůrná data'!$B$3)</f>
        <v>0</v>
      </c>
      <c r="AX1283" s="72">
        <f>IF($J1274="Ano",AX1282*'Podpůrná data'!$B$5,AX1282*'Podpůrná data'!$B$3)</f>
        <v>0</v>
      </c>
      <c r="AY1283" s="72">
        <f>IF($J1274="Ano",AY1282*'Podpůrná data'!$B$5,AY1282*'Podpůrná data'!$B$3)</f>
        <v>0</v>
      </c>
      <c r="AZ1283" s="72">
        <f>IF($J1274="Ano",AZ1282*'Podpůrná data'!$B$5,AZ1282*'Podpůrná data'!$B$3)</f>
        <v>0</v>
      </c>
      <c r="BA1283" s="72">
        <f>IF($J1274="Ano",BA1282*'Podpůrná data'!$B$5,BA1282*'Podpůrná data'!$B$3)</f>
        <v>0</v>
      </c>
      <c r="BB1283" s="72">
        <f>IF($J1274="Ano",BB1282*'Podpůrná data'!$B$5,BB1282*'Podpůrná data'!$B$3)</f>
        <v>0</v>
      </c>
      <c r="BC1283" s="72">
        <f>IF($J1274="Ano",BC1282*'Podpůrná data'!$B$5,BC1282*'Podpůrná data'!$B$3)</f>
        <v>0</v>
      </c>
      <c r="BD1283" s="72">
        <f>IF($J1274="Ano",BD1282*'Podpůrná data'!$B$5,BD1282*'Podpůrná data'!$B$3)</f>
        <v>0</v>
      </c>
      <c r="BE1283" s="72">
        <f>IF($J1274="Ano",BE1282*'Podpůrná data'!$B$5,BE1282*'Podpůrná data'!$B$3)</f>
        <v>0</v>
      </c>
      <c r="BF1283" s="72">
        <f>IF($J1274="Ano",BF1282*'Podpůrná data'!$B$5,BF1282*'Podpůrná data'!$B$3)</f>
        <v>0</v>
      </c>
      <c r="BG1283" s="72">
        <f>IF($J1274="Ano",BG1282*'Podpůrná data'!$B$5,BG1282*'Podpůrná data'!$B$3)</f>
        <v>0</v>
      </c>
      <c r="BH1283" s="72">
        <f>IF($J1274="Ano",BH1282*'Podpůrná data'!$B$5,BH1282*'Podpůrná data'!$B$3)</f>
        <v>0</v>
      </c>
      <c r="BI1283" s="72">
        <f>IF($J1274="Ano",BI1282*'Podpůrná data'!$B$5,BI1282*'Podpůrná data'!$B$3)</f>
        <v>0</v>
      </c>
      <c r="BJ1283" s="72">
        <f>IF($J1274="Ano",BJ1282*'Podpůrná data'!$B$5,BJ1282*'Podpůrná data'!$B$3)</f>
        <v>0</v>
      </c>
      <c r="BK1283" s="72">
        <f>IF($J1274="Ano",BK1282*'Podpůrná data'!$B$5,BK1282*'Podpůrná data'!$B$3)</f>
        <v>0</v>
      </c>
      <c r="BL1283" s="72">
        <f>IF($J1274="Ano",BL1282*'Podpůrná data'!$B$5,BL1282*'Podpůrná data'!$B$3)</f>
        <v>0</v>
      </c>
      <c r="BM1283" s="72">
        <f>IF($J1274="Ano",BM1282*'Podpůrná data'!$B$5,BM1282*'Podpůrná data'!$B$3)</f>
        <v>0</v>
      </c>
      <c r="BN1283" s="363"/>
      <c r="BO1283" s="365"/>
      <c r="BP1283" s="367"/>
      <c r="BQ1283" s="367"/>
      <c r="BR1283" s="106"/>
      <c r="BS1283" s="178">
        <f>SUMIFS($R1283:$BM1283,$R1273:$BM1273,"1. ZoR")</f>
        <v>0</v>
      </c>
      <c r="BT1283" s="178">
        <f>SUMIFS($R1283:$BM1283,$R1273:$BM1273,"2. ZoR")</f>
        <v>0</v>
      </c>
      <c r="BU1283" s="178">
        <f>SUMIFS($R1283:$BM1283,$R1273:$BM1273,"3. ZoR")</f>
        <v>0</v>
      </c>
      <c r="BV1283" s="178">
        <f>SUMIFS($R1283:$BM1283,$R1273:$BM1273,"4. ZoR")</f>
        <v>0</v>
      </c>
      <c r="BW1283" s="178">
        <f>SUMIFS($R1283:$BM1283,$R1273:$BM1273,"5. ZoR")</f>
        <v>0</v>
      </c>
      <c r="BX1283" s="178">
        <f>SUMIFS($R1283:$BM1283,$R1273:$BM1273,"6. ZoR")</f>
        <v>0</v>
      </c>
      <c r="BY1283" s="178">
        <f>SUMIFS($R1283:$BM1283,$R1273:$BM1273,"7. ZoR")</f>
        <v>0</v>
      </c>
      <c r="BZ1283" s="178">
        <f>SUMIFS($R1283:$BM1283,$R1273:$BM1273,"8. ZoR")</f>
        <v>0</v>
      </c>
      <c r="CA1283" s="178">
        <f>SUMIFS($R1283:$BM1283,$R1273:$BM1273,"9. ZoR")</f>
        <v>0</v>
      </c>
      <c r="CB1283" s="178">
        <f>SUMIFS($R1283:$BM1283,$R1273:$BM1273,"10. ZoR")</f>
        <v>0</v>
      </c>
      <c r="CC1283" s="178">
        <f>SUMIFS($R1283:$BM1283,$R1273:$BM1273,"11. ZoR")</f>
        <v>0</v>
      </c>
      <c r="CD1283" s="178">
        <f>SUMIFS($R1283:$BM1283,$R1273:$BM1273,"12. ZoR")</f>
        <v>0</v>
      </c>
      <c r="CE1283" s="178">
        <f>SUMIFS($R1283:$BM1283,$R1273:$BM1273,"13. ZoR")</f>
        <v>0</v>
      </c>
      <c r="CF1283" s="178">
        <f>SUMIFS($R1283:$BM1283,$R1273:$BM1273,"14. ZoR")</f>
        <v>0</v>
      </c>
      <c r="CG1283" s="178">
        <f>SUMIFS($R1283:$BM1283,$R1273:$BM1273,"15. ZoR")</f>
        <v>0</v>
      </c>
    </row>
    <row r="1284" spans="1:85" ht="15" hidden="1" thickBot="1" x14ac:dyDescent="0.4">
      <c r="B1284" s="105"/>
      <c r="C1284" s="130"/>
      <c r="D1284" s="130"/>
      <c r="E1284" s="130"/>
      <c r="F1284" s="130"/>
      <c r="G1284" s="130"/>
      <c r="H1284" s="105"/>
      <c r="I1284" s="105"/>
      <c r="J1284" s="105"/>
      <c r="K1284" s="105"/>
      <c r="L1284" s="105"/>
      <c r="M1284" s="105"/>
      <c r="N1284" s="7"/>
      <c r="O1284" s="105"/>
      <c r="P1284" s="105"/>
      <c r="Q1284" s="105"/>
      <c r="R1284" s="105"/>
      <c r="S1284" s="105"/>
      <c r="T1284" s="7"/>
      <c r="U1284" s="105"/>
      <c r="V1284" s="105"/>
      <c r="W1284" s="105"/>
      <c r="X1284" s="105"/>
      <c r="Y1284" s="105"/>
      <c r="Z1284" s="105"/>
      <c r="AA1284" s="105"/>
      <c r="AB1284" s="105"/>
      <c r="AC1284" s="105"/>
      <c r="AD1284" s="105"/>
      <c r="AE1284" s="105"/>
      <c r="AF1284" s="105"/>
      <c r="AG1284" s="105"/>
      <c r="AH1284" s="105"/>
      <c r="AI1284" s="105"/>
      <c r="AJ1284" s="105"/>
      <c r="AK1284" s="105"/>
      <c r="AL1284" s="105"/>
      <c r="AM1284" s="105"/>
      <c r="AN1284" s="105"/>
      <c r="AO1284" s="105"/>
      <c r="AP1284" s="105"/>
      <c r="AQ1284" s="105"/>
      <c r="AR1284" s="105"/>
      <c r="AS1284" s="105"/>
      <c r="AT1284" s="105"/>
      <c r="AU1284" s="105"/>
      <c r="AV1284" s="105"/>
      <c r="AW1284" s="105"/>
      <c r="AX1284" s="105"/>
      <c r="AY1284" s="105"/>
      <c r="AZ1284" s="105"/>
      <c r="BA1284" s="105"/>
      <c r="BB1284" s="105"/>
      <c r="BC1284" s="105"/>
      <c r="BD1284" s="105"/>
      <c r="BE1284" s="105"/>
      <c r="BF1284" s="105"/>
      <c r="BG1284" s="105"/>
      <c r="BH1284" s="105"/>
      <c r="BI1284" s="105"/>
      <c r="BJ1284" s="105"/>
      <c r="BK1284" s="105"/>
      <c r="BL1284" s="105"/>
      <c r="BM1284" s="105"/>
      <c r="BN1284" s="105"/>
      <c r="BO1284" s="105"/>
      <c r="BP1284" s="105"/>
      <c r="BQ1284" s="105"/>
      <c r="BR1284" s="105"/>
      <c r="BS1284" s="105"/>
      <c r="BT1284" s="105"/>
      <c r="BU1284" s="105"/>
      <c r="BV1284" s="105"/>
      <c r="BW1284" s="105"/>
      <c r="BX1284" s="105"/>
      <c r="BY1284" s="105"/>
      <c r="BZ1284" s="105"/>
      <c r="CA1284" s="105"/>
      <c r="CB1284" s="105"/>
      <c r="CC1284" s="105"/>
      <c r="CD1284" s="105"/>
      <c r="CE1284" s="105"/>
      <c r="CF1284" s="105"/>
      <c r="CG1284" s="105"/>
    </row>
    <row r="1285" spans="1:85" s="245" customFormat="1" ht="69.650000000000006" customHeight="1" thickBot="1" x14ac:dyDescent="0.4">
      <c r="A1285" s="249"/>
      <c r="B1285" s="120"/>
      <c r="C1285" s="360" t="s">
        <v>2</v>
      </c>
      <c r="D1285" s="121"/>
      <c r="E1285" s="131" t="s">
        <v>206</v>
      </c>
      <c r="F1285" s="131" t="s">
        <v>444</v>
      </c>
      <c r="G1285" s="131" t="s">
        <v>208</v>
      </c>
      <c r="H1285" s="122" t="s">
        <v>94</v>
      </c>
      <c r="I1285" s="122" t="s">
        <v>95</v>
      </c>
      <c r="J1285" s="122" t="s">
        <v>96</v>
      </c>
      <c r="K1285" s="122" t="s">
        <v>216</v>
      </c>
      <c r="L1285" s="122" t="s">
        <v>218</v>
      </c>
      <c r="M1285" s="138" t="s">
        <v>1</v>
      </c>
      <c r="N1285" s="7"/>
      <c r="O1285" s="124">
        <v>208002</v>
      </c>
      <c r="P1285" s="106"/>
      <c r="Q1285" s="194" t="s">
        <v>128</v>
      </c>
      <c r="R1285" s="83" t="s">
        <v>4</v>
      </c>
      <c r="S1285" s="83" t="s">
        <v>5</v>
      </c>
      <c r="T1285" s="83" t="s">
        <v>6</v>
      </c>
      <c r="U1285" s="83" t="s">
        <v>7</v>
      </c>
      <c r="V1285" s="83" t="s">
        <v>8</v>
      </c>
      <c r="W1285" s="83" t="s">
        <v>9</v>
      </c>
      <c r="X1285" s="83" t="s">
        <v>10</v>
      </c>
      <c r="Y1285" s="83" t="s">
        <v>11</v>
      </c>
      <c r="Z1285" s="83" t="s">
        <v>12</v>
      </c>
      <c r="AA1285" s="83" t="s">
        <v>13</v>
      </c>
      <c r="AB1285" s="83" t="s">
        <v>14</v>
      </c>
      <c r="AC1285" s="83" t="s">
        <v>15</v>
      </c>
      <c r="AD1285" s="83" t="s">
        <v>16</v>
      </c>
      <c r="AE1285" s="83" t="s">
        <v>17</v>
      </c>
      <c r="AF1285" s="83" t="s">
        <v>18</v>
      </c>
      <c r="AG1285" s="83" t="s">
        <v>19</v>
      </c>
      <c r="AH1285" s="83" t="s">
        <v>20</v>
      </c>
      <c r="AI1285" s="83" t="s">
        <v>21</v>
      </c>
      <c r="AJ1285" s="83" t="s">
        <v>22</v>
      </c>
      <c r="AK1285" s="83" t="s">
        <v>23</v>
      </c>
      <c r="AL1285" s="83" t="s">
        <v>24</v>
      </c>
      <c r="AM1285" s="83" t="s">
        <v>25</v>
      </c>
      <c r="AN1285" s="83" t="s">
        <v>26</v>
      </c>
      <c r="AO1285" s="83" t="s">
        <v>27</v>
      </c>
      <c r="AP1285" s="83" t="s">
        <v>28</v>
      </c>
      <c r="AQ1285" s="83" t="s">
        <v>29</v>
      </c>
      <c r="AR1285" s="83" t="s">
        <v>30</v>
      </c>
      <c r="AS1285" s="83" t="s">
        <v>31</v>
      </c>
      <c r="AT1285" s="83" t="s">
        <v>32</v>
      </c>
      <c r="AU1285" s="83" t="s">
        <v>33</v>
      </c>
      <c r="AV1285" s="83" t="s">
        <v>34</v>
      </c>
      <c r="AW1285" s="83" t="s">
        <v>35</v>
      </c>
      <c r="AX1285" s="83" t="s">
        <v>36</v>
      </c>
      <c r="AY1285" s="83" t="s">
        <v>37</v>
      </c>
      <c r="AZ1285" s="83" t="s">
        <v>38</v>
      </c>
      <c r="BA1285" s="83" t="s">
        <v>39</v>
      </c>
      <c r="BB1285" s="83" t="s">
        <v>40</v>
      </c>
      <c r="BC1285" s="83" t="s">
        <v>41</v>
      </c>
      <c r="BD1285" s="83" t="s">
        <v>42</v>
      </c>
      <c r="BE1285" s="83" t="s">
        <v>43</v>
      </c>
      <c r="BF1285" s="83" t="s">
        <v>44</v>
      </c>
      <c r="BG1285" s="83" t="s">
        <v>45</v>
      </c>
      <c r="BH1285" s="83" t="s">
        <v>46</v>
      </c>
      <c r="BI1285" s="83" t="s">
        <v>47</v>
      </c>
      <c r="BJ1285" s="83" t="s">
        <v>48</v>
      </c>
      <c r="BK1285" s="83" t="s">
        <v>49</v>
      </c>
      <c r="BL1285" s="83" t="s">
        <v>50</v>
      </c>
      <c r="BM1285" s="83" t="s">
        <v>51</v>
      </c>
      <c r="BN1285" s="134" t="s">
        <v>163</v>
      </c>
      <c r="BO1285" s="135" t="s">
        <v>164</v>
      </c>
      <c r="BP1285" s="135" t="s">
        <v>146</v>
      </c>
      <c r="BQ1285" s="135" t="s">
        <v>214</v>
      </c>
      <c r="BR1285" s="106"/>
      <c r="BS1285" s="368" t="s">
        <v>238</v>
      </c>
      <c r="BT1285" s="369"/>
      <c r="BU1285" s="369"/>
      <c r="BV1285" s="369"/>
      <c r="BW1285" s="369"/>
      <c r="BX1285" s="369"/>
      <c r="BY1285" s="369"/>
      <c r="BZ1285" s="369"/>
      <c r="CA1285" s="369"/>
      <c r="CB1285" s="369"/>
      <c r="CC1285" s="369"/>
      <c r="CD1285" s="369"/>
      <c r="CE1285" s="369"/>
      <c r="CF1285" s="369"/>
      <c r="CG1285" s="369"/>
    </row>
    <row r="1286" spans="1:85" s="245" customFormat="1" ht="21" hidden="1" customHeight="1" x14ac:dyDescent="0.35">
      <c r="A1286" s="250"/>
      <c r="B1286" s="113"/>
      <c r="C1286" s="361"/>
      <c r="D1286" s="125"/>
      <c r="E1286" s="125"/>
      <c r="F1286" s="125"/>
      <c r="G1286" s="125"/>
      <c r="H1286" s="370" t="s">
        <v>250</v>
      </c>
      <c r="I1286" s="371" t="s">
        <v>425</v>
      </c>
      <c r="J1286" s="357" t="s">
        <v>97</v>
      </c>
      <c r="K1286" s="357" t="s">
        <v>217</v>
      </c>
      <c r="L1286" s="137"/>
      <c r="M1286" s="373" t="s">
        <v>93</v>
      </c>
      <c r="N1286" s="7"/>
      <c r="O1286" s="375" t="s">
        <v>3</v>
      </c>
      <c r="P1286" s="106"/>
      <c r="Q1286" s="84"/>
      <c r="R1286" s="74">
        <f>MONTH(Úvod!$F$10)</f>
        <v>1</v>
      </c>
      <c r="S1286" s="75">
        <f t="shared" ref="S1286" si="24324">IF(R1286=12,1,R1286+1)</f>
        <v>2</v>
      </c>
      <c r="T1286" s="75">
        <f t="shared" ref="T1286" si="24325">IF(S1286=12,1,S1286+1)</f>
        <v>3</v>
      </c>
      <c r="U1286" s="76">
        <f t="shared" ref="U1286" si="24326">IF(T1286=12,1,T1286+1)</f>
        <v>4</v>
      </c>
      <c r="V1286" s="76">
        <f t="shared" ref="V1286" si="24327">IF(U1286=12,1,U1286+1)</f>
        <v>5</v>
      </c>
      <c r="W1286" s="76">
        <f t="shared" ref="W1286" si="24328">IF(V1286=12,1,V1286+1)</f>
        <v>6</v>
      </c>
      <c r="X1286" s="76">
        <f t="shared" ref="X1286" si="24329">IF(W1286=12,1,W1286+1)</f>
        <v>7</v>
      </c>
      <c r="Y1286" s="76">
        <f t="shared" ref="Y1286" si="24330">IF(X1286=12,1,X1286+1)</f>
        <v>8</v>
      </c>
      <c r="Z1286" s="76">
        <f t="shared" ref="Z1286" si="24331">IF(Y1286=12,1,Y1286+1)</f>
        <v>9</v>
      </c>
      <c r="AA1286" s="76">
        <f>IF(Z1286=12,1,Z1286+1)</f>
        <v>10</v>
      </c>
      <c r="AB1286" s="76">
        <f t="shared" ref="AB1286" si="24332">IF(AA1286=12,1,AA1286+1)</f>
        <v>11</v>
      </c>
      <c r="AC1286" s="76">
        <f t="shared" ref="AC1286" si="24333">IF(AB1286=12,1,AB1286+1)</f>
        <v>12</v>
      </c>
      <c r="AD1286" s="76">
        <f t="shared" ref="AD1286" si="24334">IF(AC1286=12,1,AC1286+1)</f>
        <v>1</v>
      </c>
      <c r="AE1286" s="76">
        <f t="shared" ref="AE1286" si="24335">IF(AD1286=12,1,AD1286+1)</f>
        <v>2</v>
      </c>
      <c r="AF1286" s="76">
        <f t="shared" ref="AF1286" si="24336">IF(AE1286=12,1,AE1286+1)</f>
        <v>3</v>
      </c>
      <c r="AG1286" s="76">
        <f t="shared" ref="AG1286" si="24337">IF(AF1286=12,1,AF1286+1)</f>
        <v>4</v>
      </c>
      <c r="AH1286" s="76">
        <f t="shared" ref="AH1286" si="24338">IF(AG1286=12,1,AG1286+1)</f>
        <v>5</v>
      </c>
      <c r="AI1286" s="76">
        <f t="shared" ref="AI1286" si="24339">IF(AH1286=12,1,AH1286+1)</f>
        <v>6</v>
      </c>
      <c r="AJ1286" s="76">
        <f>IF(AI1286=12,1,AI1286+1)</f>
        <v>7</v>
      </c>
      <c r="AK1286" s="76">
        <f t="shared" ref="AK1286" si="24340">IF(AJ1286=12,1,AJ1286+1)</f>
        <v>8</v>
      </c>
      <c r="AL1286" s="76">
        <f t="shared" ref="AL1286" si="24341">IF(AK1286=12,1,AK1286+1)</f>
        <v>9</v>
      </c>
      <c r="AM1286" s="76">
        <f t="shared" ref="AM1286" si="24342">IF(AL1286=12,1,AL1286+1)</f>
        <v>10</v>
      </c>
      <c r="AN1286" s="76">
        <f t="shared" ref="AN1286" si="24343">IF(AM1286=12,1,AM1286+1)</f>
        <v>11</v>
      </c>
      <c r="AO1286" s="76">
        <f t="shared" ref="AO1286" si="24344">IF(AN1286=12,1,AN1286+1)</f>
        <v>12</v>
      </c>
      <c r="AP1286" s="76">
        <f t="shared" ref="AP1286" si="24345">IF(AO1286=12,1,AO1286+1)</f>
        <v>1</v>
      </c>
      <c r="AQ1286" s="76">
        <f t="shared" ref="AQ1286" si="24346">IF(AP1286=12,1,AP1286+1)</f>
        <v>2</v>
      </c>
      <c r="AR1286" s="76">
        <f t="shared" ref="AR1286" si="24347">IF(AQ1286=12,1,AQ1286+1)</f>
        <v>3</v>
      </c>
      <c r="AS1286" s="76">
        <f t="shared" ref="AS1286" si="24348">IF(AR1286=12,1,AR1286+1)</f>
        <v>4</v>
      </c>
      <c r="AT1286" s="76">
        <f t="shared" ref="AT1286" si="24349">IF(AS1286=12,1,AS1286+1)</f>
        <v>5</v>
      </c>
      <c r="AU1286" s="76">
        <f t="shared" ref="AU1286" si="24350">IF(AT1286=12,1,AT1286+1)</f>
        <v>6</v>
      </c>
      <c r="AV1286" s="76">
        <f t="shared" ref="AV1286" si="24351">IF(AU1286=12,1,AU1286+1)</f>
        <v>7</v>
      </c>
      <c r="AW1286" s="76">
        <f t="shared" ref="AW1286" si="24352">IF(AV1286=12,1,AV1286+1)</f>
        <v>8</v>
      </c>
      <c r="AX1286" s="76">
        <f t="shared" ref="AX1286" si="24353">IF(AW1286=12,1,AW1286+1)</f>
        <v>9</v>
      </c>
      <c r="AY1286" s="76">
        <f t="shared" ref="AY1286" si="24354">IF(AX1286=12,1,AX1286+1)</f>
        <v>10</v>
      </c>
      <c r="AZ1286" s="76">
        <f t="shared" ref="AZ1286" si="24355">IF(AY1286=12,1,AY1286+1)</f>
        <v>11</v>
      </c>
      <c r="BA1286" s="76">
        <f t="shared" ref="BA1286" si="24356">IF(AZ1286=12,1,AZ1286+1)</f>
        <v>12</v>
      </c>
      <c r="BB1286" s="76">
        <f t="shared" ref="BB1286" si="24357">IF(BA1286=12,1,BA1286+1)</f>
        <v>1</v>
      </c>
      <c r="BC1286" s="76">
        <f t="shared" ref="BC1286" si="24358">IF(BB1286=12,1,BB1286+1)</f>
        <v>2</v>
      </c>
      <c r="BD1286" s="76">
        <f t="shared" ref="BD1286" si="24359">IF(BC1286=12,1,BC1286+1)</f>
        <v>3</v>
      </c>
      <c r="BE1286" s="76">
        <f t="shared" ref="BE1286" si="24360">IF(BD1286=12,1,BD1286+1)</f>
        <v>4</v>
      </c>
      <c r="BF1286" s="76">
        <f t="shared" ref="BF1286" si="24361">IF(BE1286=12,1,BE1286+1)</f>
        <v>5</v>
      </c>
      <c r="BG1286" s="76">
        <f t="shared" ref="BG1286" si="24362">IF(BF1286=12,1,BF1286+1)</f>
        <v>6</v>
      </c>
      <c r="BH1286" s="76">
        <f t="shared" ref="BH1286" si="24363">IF(BG1286=12,1,BG1286+1)</f>
        <v>7</v>
      </c>
      <c r="BI1286" s="76">
        <f t="shared" ref="BI1286" si="24364">IF(BH1286=12,1,BH1286+1)</f>
        <v>8</v>
      </c>
      <c r="BJ1286" s="76">
        <f t="shared" ref="BJ1286" si="24365">IF(BI1286=12,1,BI1286+1)</f>
        <v>9</v>
      </c>
      <c r="BK1286" s="76">
        <f t="shared" ref="BK1286" si="24366">IF(BJ1286=12,1,BJ1286+1)</f>
        <v>10</v>
      </c>
      <c r="BL1286" s="76">
        <f t="shared" ref="BL1286" si="24367">IF(BK1286=12,1,BK1286+1)</f>
        <v>11</v>
      </c>
      <c r="BM1286" s="76">
        <f t="shared" ref="BM1286" si="24368">IF(BL1286=12,1,BL1286+1)</f>
        <v>12</v>
      </c>
      <c r="BN1286" s="81"/>
      <c r="BO1286" s="78"/>
      <c r="BP1286" s="78"/>
      <c r="BQ1286" s="78"/>
      <c r="BR1286" s="106"/>
      <c r="BS1286" s="106"/>
      <c r="BT1286" s="106"/>
      <c r="BU1286" s="106"/>
      <c r="BV1286" s="106"/>
      <c r="BW1286" s="106"/>
      <c r="BX1286" s="106"/>
      <c r="BY1286" s="106"/>
      <c r="BZ1286" s="106"/>
      <c r="CA1286" s="106"/>
      <c r="CB1286" s="106"/>
      <c r="CC1286" s="106"/>
      <c r="CD1286" s="106"/>
      <c r="CE1286" s="106"/>
      <c r="CF1286" s="106"/>
      <c r="CG1286" s="106"/>
    </row>
    <row r="1287" spans="1:85" s="245" customFormat="1" ht="18" hidden="1" customHeight="1" x14ac:dyDescent="0.35">
      <c r="A1287" s="250"/>
      <c r="B1287" s="113"/>
      <c r="C1287" s="361"/>
      <c r="D1287" s="125"/>
      <c r="E1287" s="125"/>
      <c r="F1287" s="125"/>
      <c r="G1287" s="125"/>
      <c r="H1287" s="370"/>
      <c r="I1287" s="371"/>
      <c r="J1287" s="357"/>
      <c r="K1287" s="357"/>
      <c r="L1287" s="137"/>
      <c r="M1287" s="373"/>
      <c r="N1287" s="7"/>
      <c r="O1287" s="376"/>
      <c r="P1287" s="106"/>
      <c r="Q1287" s="77"/>
      <c r="R1287" s="59">
        <f t="shared" ref="R1287:BM1287" si="24369">VALUE(_xlfn.CONCAT(R1286,".",R1289))</f>
        <v>1</v>
      </c>
      <c r="S1287" s="73">
        <f t="shared" si="24369"/>
        <v>32</v>
      </c>
      <c r="T1287" s="73">
        <f t="shared" si="24369"/>
        <v>61</v>
      </c>
      <c r="U1287" s="73">
        <f t="shared" si="24369"/>
        <v>92</v>
      </c>
      <c r="V1287" s="73">
        <f t="shared" si="24369"/>
        <v>122</v>
      </c>
      <c r="W1287" s="73">
        <f t="shared" si="24369"/>
        <v>153</v>
      </c>
      <c r="X1287" s="73">
        <f t="shared" si="24369"/>
        <v>183</v>
      </c>
      <c r="Y1287" s="73">
        <f t="shared" si="24369"/>
        <v>214</v>
      </c>
      <c r="Z1287" s="73">
        <f t="shared" si="24369"/>
        <v>245</v>
      </c>
      <c r="AA1287" s="73">
        <f t="shared" si="24369"/>
        <v>275</v>
      </c>
      <c r="AB1287" s="73">
        <f t="shared" si="24369"/>
        <v>306</v>
      </c>
      <c r="AC1287" s="73">
        <f t="shared" si="24369"/>
        <v>336</v>
      </c>
      <c r="AD1287" s="73">
        <f t="shared" si="24369"/>
        <v>367</v>
      </c>
      <c r="AE1287" s="73">
        <f t="shared" si="24369"/>
        <v>398</v>
      </c>
      <c r="AF1287" s="73">
        <f t="shared" si="24369"/>
        <v>426</v>
      </c>
      <c r="AG1287" s="73">
        <f t="shared" si="24369"/>
        <v>457</v>
      </c>
      <c r="AH1287" s="73">
        <f t="shared" si="24369"/>
        <v>487</v>
      </c>
      <c r="AI1287" s="73">
        <f t="shared" si="24369"/>
        <v>518</v>
      </c>
      <c r="AJ1287" s="73">
        <f t="shared" si="24369"/>
        <v>548</v>
      </c>
      <c r="AK1287" s="73">
        <f t="shared" si="24369"/>
        <v>579</v>
      </c>
      <c r="AL1287" s="73">
        <f t="shared" si="24369"/>
        <v>610</v>
      </c>
      <c r="AM1287" s="73">
        <f t="shared" si="24369"/>
        <v>640</v>
      </c>
      <c r="AN1287" s="73">
        <f t="shared" si="24369"/>
        <v>671</v>
      </c>
      <c r="AO1287" s="73">
        <f t="shared" si="24369"/>
        <v>701</v>
      </c>
      <c r="AP1287" s="73">
        <f t="shared" si="24369"/>
        <v>732</v>
      </c>
      <c r="AQ1287" s="73">
        <f t="shared" si="24369"/>
        <v>763</v>
      </c>
      <c r="AR1287" s="73">
        <f t="shared" si="24369"/>
        <v>791</v>
      </c>
      <c r="AS1287" s="73">
        <f t="shared" si="24369"/>
        <v>822</v>
      </c>
      <c r="AT1287" s="73">
        <f t="shared" si="24369"/>
        <v>852</v>
      </c>
      <c r="AU1287" s="73">
        <f t="shared" si="24369"/>
        <v>883</v>
      </c>
      <c r="AV1287" s="73">
        <f t="shared" si="24369"/>
        <v>913</v>
      </c>
      <c r="AW1287" s="73">
        <f t="shared" si="24369"/>
        <v>944</v>
      </c>
      <c r="AX1287" s="73">
        <f t="shared" si="24369"/>
        <v>975</v>
      </c>
      <c r="AY1287" s="73">
        <f t="shared" si="24369"/>
        <v>1005</v>
      </c>
      <c r="AZ1287" s="73">
        <f t="shared" si="24369"/>
        <v>1036</v>
      </c>
      <c r="BA1287" s="73">
        <f t="shared" si="24369"/>
        <v>1066</v>
      </c>
      <c r="BB1287" s="73">
        <f t="shared" si="24369"/>
        <v>1097</v>
      </c>
      <c r="BC1287" s="73">
        <f t="shared" si="24369"/>
        <v>1128</v>
      </c>
      <c r="BD1287" s="73">
        <f t="shared" si="24369"/>
        <v>1156</v>
      </c>
      <c r="BE1287" s="73">
        <f t="shared" si="24369"/>
        <v>1187</v>
      </c>
      <c r="BF1287" s="73">
        <f t="shared" si="24369"/>
        <v>1217</v>
      </c>
      <c r="BG1287" s="73">
        <f t="shared" si="24369"/>
        <v>1248</v>
      </c>
      <c r="BH1287" s="73">
        <f t="shared" si="24369"/>
        <v>1278</v>
      </c>
      <c r="BI1287" s="73">
        <f t="shared" si="24369"/>
        <v>1309</v>
      </c>
      <c r="BJ1287" s="73">
        <f t="shared" si="24369"/>
        <v>1340</v>
      </c>
      <c r="BK1287" s="73">
        <f t="shared" si="24369"/>
        <v>1370</v>
      </c>
      <c r="BL1287" s="73">
        <f t="shared" si="24369"/>
        <v>1401</v>
      </c>
      <c r="BM1287" s="73">
        <f t="shared" si="24369"/>
        <v>1431</v>
      </c>
      <c r="BN1287" s="82"/>
      <c r="BO1287" s="79"/>
      <c r="BP1287" s="79"/>
      <c r="BQ1287" s="79"/>
      <c r="BR1287" s="106"/>
      <c r="BS1287" s="106"/>
      <c r="BT1287" s="106"/>
      <c r="BU1287" s="106"/>
      <c r="BV1287" s="106"/>
      <c r="BW1287" s="106"/>
      <c r="BX1287" s="106"/>
      <c r="BY1287" s="106"/>
      <c r="BZ1287" s="106"/>
      <c r="CA1287" s="106"/>
      <c r="CB1287" s="106"/>
      <c r="CC1287" s="106"/>
      <c r="CD1287" s="106"/>
      <c r="CE1287" s="106"/>
      <c r="CF1287" s="106"/>
      <c r="CG1287" s="106"/>
    </row>
    <row r="1288" spans="1:85" s="245" customFormat="1" ht="18" customHeight="1" x14ac:dyDescent="0.35">
      <c r="A1288" s="250"/>
      <c r="B1288" s="113"/>
      <c r="C1288" s="361"/>
      <c r="D1288" s="125"/>
      <c r="E1288" s="357" t="s">
        <v>207</v>
      </c>
      <c r="F1288" s="357" t="s">
        <v>207</v>
      </c>
      <c r="G1288" s="357" t="s">
        <v>207</v>
      </c>
      <c r="H1288" s="370"/>
      <c r="I1288" s="371"/>
      <c r="J1288" s="357"/>
      <c r="K1288" s="357"/>
      <c r="L1288" s="357" t="s">
        <v>219</v>
      </c>
      <c r="M1288" s="373"/>
      <c r="N1288" s="7"/>
      <c r="O1288" s="376"/>
      <c r="P1288" s="106"/>
      <c r="Q1288" s="77"/>
      <c r="R1288" s="60" t="str">
        <f>VLOOKUP(R1286,'Podpůrná data'!$I$188:$J$199,2)</f>
        <v>leden</v>
      </c>
      <c r="S1288" s="60" t="str">
        <f>VLOOKUP(S1286,'Podpůrná data'!$I$188:$J$199,2)</f>
        <v>únor</v>
      </c>
      <c r="T1288" s="60" t="str">
        <f>VLOOKUP(T1286,'Podpůrná data'!$I$188:$J$199,2)</f>
        <v>březen</v>
      </c>
      <c r="U1288" s="60" t="str">
        <f>VLOOKUP(U1286,'Podpůrná data'!$I$188:$J$199,2)</f>
        <v>duben</v>
      </c>
      <c r="V1288" s="60" t="str">
        <f>VLOOKUP(V1286,'Podpůrná data'!$I$188:$J$199,2)</f>
        <v>květen</v>
      </c>
      <c r="W1288" s="60" t="str">
        <f>VLOOKUP(W1286,'Podpůrná data'!$I$188:$J$199,2)</f>
        <v>červen</v>
      </c>
      <c r="X1288" s="60" t="str">
        <f>VLOOKUP(X1286,'Podpůrná data'!$I$188:$J$199,2)</f>
        <v>červenec</v>
      </c>
      <c r="Y1288" s="60" t="str">
        <f>VLOOKUP(Y1286,'Podpůrná data'!$I$188:$J$199,2)</f>
        <v>srpen</v>
      </c>
      <c r="Z1288" s="60" t="str">
        <f>VLOOKUP(Z1286,'Podpůrná data'!$I$188:$J$199,2)</f>
        <v>září</v>
      </c>
      <c r="AA1288" s="60" t="str">
        <f>VLOOKUP(AA1286,'Podpůrná data'!$I$188:$J$199,2)</f>
        <v>říjen</v>
      </c>
      <c r="AB1288" s="60" t="str">
        <f>VLOOKUP(AB1286,'Podpůrná data'!$I$188:$J$199,2)</f>
        <v>listopad</v>
      </c>
      <c r="AC1288" s="60" t="str">
        <f>VLOOKUP(AC1286,'Podpůrná data'!$I$188:$J$199,2)</f>
        <v>prosinec</v>
      </c>
      <c r="AD1288" s="60" t="str">
        <f>VLOOKUP(AD1286,'Podpůrná data'!$I$188:$J$199,2)</f>
        <v>leden</v>
      </c>
      <c r="AE1288" s="60" t="str">
        <f>VLOOKUP(AE1286,'Podpůrná data'!$I$188:$J$199,2)</f>
        <v>únor</v>
      </c>
      <c r="AF1288" s="60" t="str">
        <f>VLOOKUP(AF1286,'Podpůrná data'!$I$188:$J$199,2)</f>
        <v>březen</v>
      </c>
      <c r="AG1288" s="60" t="str">
        <f>VLOOKUP(AG1286,'Podpůrná data'!$I$188:$J$199,2)</f>
        <v>duben</v>
      </c>
      <c r="AH1288" s="60" t="str">
        <f>VLOOKUP(AH1286,'Podpůrná data'!$I$188:$J$199,2)</f>
        <v>květen</v>
      </c>
      <c r="AI1288" s="60" t="str">
        <f>VLOOKUP(AI1286,'Podpůrná data'!$I$188:$J$199,2)</f>
        <v>červen</v>
      </c>
      <c r="AJ1288" s="60" t="str">
        <f>VLOOKUP(AJ1286,'Podpůrná data'!$I$188:$J$199,2)</f>
        <v>červenec</v>
      </c>
      <c r="AK1288" s="60" t="str">
        <f>VLOOKUP(AK1286,'Podpůrná data'!$I$188:$J$199,2)</f>
        <v>srpen</v>
      </c>
      <c r="AL1288" s="60" t="str">
        <f>VLOOKUP(AL1286,'Podpůrná data'!$I$188:$J$199,2)</f>
        <v>září</v>
      </c>
      <c r="AM1288" s="60" t="str">
        <f>VLOOKUP(AM1286,'Podpůrná data'!$I$188:$J$199,2)</f>
        <v>říjen</v>
      </c>
      <c r="AN1288" s="60" t="str">
        <f>VLOOKUP(AN1286,'Podpůrná data'!$I$188:$J$199,2)</f>
        <v>listopad</v>
      </c>
      <c r="AO1288" s="60" t="str">
        <f>VLOOKUP(AO1286,'Podpůrná data'!$I$188:$J$199,2)</f>
        <v>prosinec</v>
      </c>
      <c r="AP1288" s="60" t="str">
        <f>VLOOKUP(AP1286,'Podpůrná data'!$I$188:$J$199,2)</f>
        <v>leden</v>
      </c>
      <c r="AQ1288" s="60" t="str">
        <f>VLOOKUP(AQ1286,'Podpůrná data'!$I$188:$J$199,2)</f>
        <v>únor</v>
      </c>
      <c r="AR1288" s="60" t="str">
        <f>VLOOKUP(AR1286,'Podpůrná data'!$I$188:$J$199,2)</f>
        <v>březen</v>
      </c>
      <c r="AS1288" s="60" t="str">
        <f>VLOOKUP(AS1286,'Podpůrná data'!$I$188:$J$199,2)</f>
        <v>duben</v>
      </c>
      <c r="AT1288" s="60" t="str">
        <f>VLOOKUP(AT1286,'Podpůrná data'!$I$188:$J$199,2)</f>
        <v>květen</v>
      </c>
      <c r="AU1288" s="60" t="str">
        <f>VLOOKUP(AU1286,'Podpůrná data'!$I$188:$J$199,2)</f>
        <v>červen</v>
      </c>
      <c r="AV1288" s="60" t="str">
        <f>VLOOKUP(AV1286,'Podpůrná data'!$I$188:$J$199,2)</f>
        <v>červenec</v>
      </c>
      <c r="AW1288" s="60" t="str">
        <f>VLOOKUP(AW1286,'Podpůrná data'!$I$188:$J$199,2)</f>
        <v>srpen</v>
      </c>
      <c r="AX1288" s="60" t="str">
        <f>VLOOKUP(AX1286,'Podpůrná data'!$I$188:$J$199,2)</f>
        <v>září</v>
      </c>
      <c r="AY1288" s="60" t="str">
        <f>VLOOKUP(AY1286,'Podpůrná data'!$I$188:$J$199,2)</f>
        <v>říjen</v>
      </c>
      <c r="AZ1288" s="60" t="str">
        <f>VLOOKUP(AZ1286,'Podpůrná data'!$I$188:$J$199,2)</f>
        <v>listopad</v>
      </c>
      <c r="BA1288" s="60" t="str">
        <f>VLOOKUP(BA1286,'Podpůrná data'!$I$188:$J$199,2)</f>
        <v>prosinec</v>
      </c>
      <c r="BB1288" s="60" t="str">
        <f>VLOOKUP(BB1286,'Podpůrná data'!$I$188:$J$199,2)</f>
        <v>leden</v>
      </c>
      <c r="BC1288" s="60" t="str">
        <f>VLOOKUP(BC1286,'Podpůrná data'!$I$188:$J$199,2)</f>
        <v>únor</v>
      </c>
      <c r="BD1288" s="60" t="str">
        <f>VLOOKUP(BD1286,'Podpůrná data'!$I$188:$J$199,2)</f>
        <v>březen</v>
      </c>
      <c r="BE1288" s="60" t="str">
        <f>VLOOKUP(BE1286,'Podpůrná data'!$I$188:$J$199,2)</f>
        <v>duben</v>
      </c>
      <c r="BF1288" s="60" t="str">
        <f>VLOOKUP(BF1286,'Podpůrná data'!$I$188:$J$199,2)</f>
        <v>květen</v>
      </c>
      <c r="BG1288" s="60" t="str">
        <f>VLOOKUP(BG1286,'Podpůrná data'!$I$188:$J$199,2)</f>
        <v>červen</v>
      </c>
      <c r="BH1288" s="60" t="str">
        <f>VLOOKUP(BH1286,'Podpůrná data'!$I$188:$J$199,2)</f>
        <v>červenec</v>
      </c>
      <c r="BI1288" s="60" t="str">
        <f>VLOOKUP(BI1286,'Podpůrná data'!$I$188:$J$199,2)</f>
        <v>srpen</v>
      </c>
      <c r="BJ1288" s="60" t="str">
        <f>VLOOKUP(BJ1286,'Podpůrná data'!$I$188:$J$199,2)</f>
        <v>září</v>
      </c>
      <c r="BK1288" s="60" t="str">
        <f>VLOOKUP(BK1286,'Podpůrná data'!$I$188:$J$199,2)</f>
        <v>říjen</v>
      </c>
      <c r="BL1288" s="60" t="str">
        <f>VLOOKUP(BL1286,'Podpůrná data'!$I$188:$J$199,2)</f>
        <v>listopad</v>
      </c>
      <c r="BM1288" s="60" t="str">
        <f>VLOOKUP(BM1286,'Podpůrná data'!$I$188:$J$199,2)</f>
        <v>prosinec</v>
      </c>
      <c r="BN1288" s="171"/>
      <c r="BO1288" s="175"/>
      <c r="BP1288" s="197"/>
      <c r="BQ1288" s="197"/>
      <c r="BR1288" s="106"/>
      <c r="BS1288" s="179" t="s">
        <v>105</v>
      </c>
      <c r="BT1288" s="179" t="s">
        <v>106</v>
      </c>
      <c r="BU1288" s="179" t="s">
        <v>107</v>
      </c>
      <c r="BV1288" s="179" t="s">
        <v>108</v>
      </c>
      <c r="BW1288" s="179" t="s">
        <v>109</v>
      </c>
      <c r="BX1288" s="179" t="s">
        <v>110</v>
      </c>
      <c r="BY1288" s="179" t="s">
        <v>111</v>
      </c>
      <c r="BZ1288" s="179" t="s">
        <v>112</v>
      </c>
      <c r="CA1288" s="179" t="s">
        <v>113</v>
      </c>
      <c r="CB1288" s="179" t="s">
        <v>155</v>
      </c>
      <c r="CC1288" s="179" t="s">
        <v>156</v>
      </c>
      <c r="CD1288" s="179" t="s">
        <v>157</v>
      </c>
      <c r="CE1288" s="179" t="s">
        <v>202</v>
      </c>
      <c r="CF1288" s="179" t="s">
        <v>203</v>
      </c>
      <c r="CG1288" s="179" t="s">
        <v>204</v>
      </c>
    </row>
    <row r="1289" spans="1:85" s="245" customFormat="1" ht="16.399999999999999" customHeight="1" x14ac:dyDescent="0.35">
      <c r="A1289" s="250"/>
      <c r="B1289" s="113"/>
      <c r="C1289" s="361"/>
      <c r="D1289" s="125"/>
      <c r="E1289" s="357"/>
      <c r="F1289" s="357"/>
      <c r="G1289" s="357"/>
      <c r="H1289" s="370"/>
      <c r="I1289" s="371"/>
      <c r="J1289" s="357"/>
      <c r="K1289" s="357"/>
      <c r="L1289" s="357"/>
      <c r="M1289" s="373"/>
      <c r="N1289" s="7"/>
      <c r="O1289" s="376"/>
      <c r="P1289" s="106"/>
      <c r="Q1289" s="77"/>
      <c r="R1289" s="60">
        <f>YEAR(Úvod!$F$10)</f>
        <v>1900</v>
      </c>
      <c r="S1289" s="60">
        <f t="shared" ref="S1289" si="24370">IF(S1286=1,R1289+1,R1289)</f>
        <v>1900</v>
      </c>
      <c r="T1289" s="60">
        <f t="shared" ref="T1289" si="24371">IF(T1286=1,S1289+1,S1289)</f>
        <v>1900</v>
      </c>
      <c r="U1289" s="60">
        <f t="shared" ref="U1289" si="24372">IF(U1286=1,T1289+1,T1289)</f>
        <v>1900</v>
      </c>
      <c r="V1289" s="60">
        <f t="shared" ref="V1289" si="24373">IF(V1286=1,U1289+1,U1289)</f>
        <v>1900</v>
      </c>
      <c r="W1289" s="60">
        <f t="shared" ref="W1289" si="24374">IF(W1286=1,V1289+1,V1289)</f>
        <v>1900</v>
      </c>
      <c r="X1289" s="60">
        <f t="shared" ref="X1289" si="24375">IF(X1286=1,W1289+1,W1289)</f>
        <v>1900</v>
      </c>
      <c r="Y1289" s="60">
        <f t="shared" ref="Y1289" si="24376">IF(Y1286=1,X1289+1,X1289)</f>
        <v>1900</v>
      </c>
      <c r="Z1289" s="60">
        <f t="shared" ref="Z1289" si="24377">IF(Z1286=1,Y1289+1,Y1289)</f>
        <v>1900</v>
      </c>
      <c r="AA1289" s="60">
        <f t="shared" ref="AA1289" si="24378">IF(AA1286=1,Z1289+1,Z1289)</f>
        <v>1900</v>
      </c>
      <c r="AB1289" s="60">
        <f t="shared" ref="AB1289" si="24379">IF(AB1286=1,AA1289+1,AA1289)</f>
        <v>1900</v>
      </c>
      <c r="AC1289" s="60">
        <f t="shared" ref="AC1289" si="24380">IF(AC1286=1,AB1289+1,AB1289)</f>
        <v>1900</v>
      </c>
      <c r="AD1289" s="60">
        <f t="shared" ref="AD1289" si="24381">IF(AD1286=1,AC1289+1,AC1289)</f>
        <v>1901</v>
      </c>
      <c r="AE1289" s="60">
        <f t="shared" ref="AE1289" si="24382">IF(AE1286=1,AD1289+1,AD1289)</f>
        <v>1901</v>
      </c>
      <c r="AF1289" s="60">
        <f t="shared" ref="AF1289" si="24383">IF(AF1286=1,AE1289+1,AE1289)</f>
        <v>1901</v>
      </c>
      <c r="AG1289" s="60">
        <f t="shared" ref="AG1289" si="24384">IF(AG1286=1,AF1289+1,AF1289)</f>
        <v>1901</v>
      </c>
      <c r="AH1289" s="60">
        <f t="shared" ref="AH1289" si="24385">IF(AH1286=1,AG1289+1,AG1289)</f>
        <v>1901</v>
      </c>
      <c r="AI1289" s="60">
        <f t="shared" ref="AI1289" si="24386">IF(AI1286=1,AH1289+1,AH1289)</f>
        <v>1901</v>
      </c>
      <c r="AJ1289" s="60">
        <f t="shared" ref="AJ1289" si="24387">IF(AJ1286=1,AI1289+1,AI1289)</f>
        <v>1901</v>
      </c>
      <c r="AK1289" s="60">
        <f t="shared" ref="AK1289" si="24388">IF(AK1286=1,AJ1289+1,AJ1289)</f>
        <v>1901</v>
      </c>
      <c r="AL1289" s="60">
        <f t="shared" ref="AL1289" si="24389">IF(AL1286=1,AK1289+1,AK1289)</f>
        <v>1901</v>
      </c>
      <c r="AM1289" s="60">
        <f t="shared" ref="AM1289" si="24390">IF(AM1286=1,AL1289+1,AL1289)</f>
        <v>1901</v>
      </c>
      <c r="AN1289" s="60">
        <f t="shared" ref="AN1289" si="24391">IF(AN1286=1,AM1289+1,AM1289)</f>
        <v>1901</v>
      </c>
      <c r="AO1289" s="60">
        <f t="shared" ref="AO1289" si="24392">IF(AO1286=1,AN1289+1,AN1289)</f>
        <v>1901</v>
      </c>
      <c r="AP1289" s="60">
        <f t="shared" ref="AP1289" si="24393">IF(AP1286=1,AO1289+1,AO1289)</f>
        <v>1902</v>
      </c>
      <c r="AQ1289" s="60">
        <f t="shared" ref="AQ1289" si="24394">IF(AQ1286=1,AP1289+1,AP1289)</f>
        <v>1902</v>
      </c>
      <c r="AR1289" s="60">
        <f t="shared" ref="AR1289" si="24395">IF(AR1286=1,AQ1289+1,AQ1289)</f>
        <v>1902</v>
      </c>
      <c r="AS1289" s="60">
        <f t="shared" ref="AS1289" si="24396">IF(AS1286=1,AR1289+1,AR1289)</f>
        <v>1902</v>
      </c>
      <c r="AT1289" s="60">
        <f t="shared" ref="AT1289" si="24397">IF(AT1286=1,AS1289+1,AS1289)</f>
        <v>1902</v>
      </c>
      <c r="AU1289" s="60">
        <f t="shared" ref="AU1289" si="24398">IF(AU1286=1,AT1289+1,AT1289)</f>
        <v>1902</v>
      </c>
      <c r="AV1289" s="60">
        <f t="shared" ref="AV1289" si="24399">IF(AV1286=1,AU1289+1,AU1289)</f>
        <v>1902</v>
      </c>
      <c r="AW1289" s="60">
        <f t="shared" ref="AW1289" si="24400">IF(AW1286=1,AV1289+1,AV1289)</f>
        <v>1902</v>
      </c>
      <c r="AX1289" s="60">
        <f t="shared" ref="AX1289" si="24401">IF(AX1286=1,AW1289+1,AW1289)</f>
        <v>1902</v>
      </c>
      <c r="AY1289" s="60">
        <f t="shared" ref="AY1289" si="24402">IF(AY1286=1,AX1289+1,AX1289)</f>
        <v>1902</v>
      </c>
      <c r="AZ1289" s="60">
        <f t="shared" ref="AZ1289" si="24403">IF(AZ1286=1,AY1289+1,AY1289)</f>
        <v>1902</v>
      </c>
      <c r="BA1289" s="60">
        <f t="shared" ref="BA1289" si="24404">IF(BA1286=1,AZ1289+1,AZ1289)</f>
        <v>1902</v>
      </c>
      <c r="BB1289" s="60">
        <f t="shared" ref="BB1289" si="24405">IF(BB1286=1,BA1289+1,BA1289)</f>
        <v>1903</v>
      </c>
      <c r="BC1289" s="60">
        <f t="shared" ref="BC1289" si="24406">IF(BC1286=1,BB1289+1,BB1289)</f>
        <v>1903</v>
      </c>
      <c r="BD1289" s="60">
        <f t="shared" ref="BD1289" si="24407">IF(BD1286=1,BC1289+1,BC1289)</f>
        <v>1903</v>
      </c>
      <c r="BE1289" s="60">
        <f t="shared" ref="BE1289" si="24408">IF(BE1286=1,BD1289+1,BD1289)</f>
        <v>1903</v>
      </c>
      <c r="BF1289" s="60">
        <f t="shared" ref="BF1289" si="24409">IF(BF1286=1,BE1289+1,BE1289)</f>
        <v>1903</v>
      </c>
      <c r="BG1289" s="60">
        <f t="shared" ref="BG1289" si="24410">IF(BG1286=1,BF1289+1,BF1289)</f>
        <v>1903</v>
      </c>
      <c r="BH1289" s="60">
        <f t="shared" ref="BH1289" si="24411">IF(BH1286=1,BG1289+1,BG1289)</f>
        <v>1903</v>
      </c>
      <c r="BI1289" s="60">
        <f t="shared" ref="BI1289" si="24412">IF(BI1286=1,BH1289+1,BH1289)</f>
        <v>1903</v>
      </c>
      <c r="BJ1289" s="60">
        <f t="shared" ref="BJ1289" si="24413">IF(BJ1286=1,BI1289+1,BI1289)</f>
        <v>1903</v>
      </c>
      <c r="BK1289" s="60">
        <f t="shared" ref="BK1289" si="24414">IF(BK1286=1,BJ1289+1,BJ1289)</f>
        <v>1903</v>
      </c>
      <c r="BL1289" s="60">
        <f t="shared" ref="BL1289" si="24415">IF(BL1286=1,BK1289+1,BK1289)</f>
        <v>1903</v>
      </c>
      <c r="BM1289" s="60">
        <f t="shared" ref="BM1289" si="24416">IF(BM1286=1,BL1289+1,BL1289)</f>
        <v>1903</v>
      </c>
      <c r="BN1289" s="195"/>
      <c r="BO1289" s="196"/>
      <c r="BP1289" s="197"/>
      <c r="BQ1289" s="197"/>
      <c r="BR1289" s="106"/>
      <c r="BS1289" s="106"/>
      <c r="BT1289" s="106"/>
      <c r="BU1289" s="106"/>
      <c r="BV1289" s="106"/>
      <c r="BW1289" s="106"/>
      <c r="BX1289" s="106"/>
      <c r="BY1289" s="106"/>
      <c r="BZ1289" s="106"/>
      <c r="CA1289" s="106"/>
      <c r="CB1289" s="106"/>
      <c r="CC1289" s="106"/>
      <c r="CD1289" s="106"/>
      <c r="CE1289" s="106"/>
      <c r="CF1289" s="106"/>
      <c r="CG1289" s="106"/>
    </row>
    <row r="1290" spans="1:85" s="245" customFormat="1" ht="16.399999999999999" customHeight="1" x14ac:dyDescent="0.35">
      <c r="A1290" s="250"/>
      <c r="B1290" s="113"/>
      <c r="C1290" s="125"/>
      <c r="D1290" s="125"/>
      <c r="E1290" s="357"/>
      <c r="F1290" s="357"/>
      <c r="G1290" s="357"/>
      <c r="H1290" s="370"/>
      <c r="I1290" s="371"/>
      <c r="J1290" s="357"/>
      <c r="K1290" s="372"/>
      <c r="L1290" s="357"/>
      <c r="M1290" s="374"/>
      <c r="N1290" s="7"/>
      <c r="O1290" s="377"/>
      <c r="P1290" s="106"/>
      <c r="Q1290" s="63" t="s">
        <v>159</v>
      </c>
      <c r="R1290" s="251"/>
      <c r="S1290" s="251"/>
      <c r="T1290" s="251"/>
      <c r="U1290" s="251"/>
      <c r="V1290" s="251"/>
      <c r="W1290" s="251"/>
      <c r="X1290" s="251"/>
      <c r="Y1290" s="251"/>
      <c r="Z1290" s="251"/>
      <c r="AA1290" s="251"/>
      <c r="AB1290" s="251"/>
      <c r="AC1290" s="251"/>
      <c r="AD1290" s="251"/>
      <c r="AE1290" s="251"/>
      <c r="AF1290" s="251"/>
      <c r="AG1290" s="251"/>
      <c r="AH1290" s="251"/>
      <c r="AI1290" s="251"/>
      <c r="AJ1290" s="251"/>
      <c r="AK1290" s="251"/>
      <c r="AL1290" s="251"/>
      <c r="AM1290" s="251"/>
      <c r="AN1290" s="251"/>
      <c r="AO1290" s="251"/>
      <c r="AP1290" s="251"/>
      <c r="AQ1290" s="251"/>
      <c r="AR1290" s="251"/>
      <c r="AS1290" s="251"/>
      <c r="AT1290" s="251"/>
      <c r="AU1290" s="251"/>
      <c r="AV1290" s="251"/>
      <c r="AW1290" s="251"/>
      <c r="AX1290" s="251"/>
      <c r="AY1290" s="251"/>
      <c r="AZ1290" s="251"/>
      <c r="BA1290" s="251"/>
      <c r="BB1290" s="251"/>
      <c r="BC1290" s="251"/>
      <c r="BD1290" s="251"/>
      <c r="BE1290" s="251"/>
      <c r="BF1290" s="251"/>
      <c r="BG1290" s="251"/>
      <c r="BH1290" s="251"/>
      <c r="BI1290" s="251"/>
      <c r="BJ1290" s="251"/>
      <c r="BK1290" s="251"/>
      <c r="BL1290" s="251"/>
      <c r="BM1290" s="251"/>
      <c r="BN1290" s="195"/>
      <c r="BO1290" s="196"/>
      <c r="BP1290" s="197"/>
      <c r="BQ1290" s="197"/>
      <c r="BR1290" s="106"/>
      <c r="BS1290" s="106"/>
      <c r="BT1290" s="106"/>
      <c r="BU1290" s="106"/>
      <c r="BV1290" s="106"/>
      <c r="BW1290" s="106"/>
      <c r="BX1290" s="106"/>
      <c r="BY1290" s="106"/>
      <c r="BZ1290" s="106"/>
      <c r="CA1290" s="106"/>
      <c r="CB1290" s="106"/>
      <c r="CC1290" s="106"/>
      <c r="CD1290" s="106"/>
      <c r="CE1290" s="106"/>
      <c r="CF1290" s="106"/>
      <c r="CG1290" s="106"/>
    </row>
    <row r="1291" spans="1:85" s="245" customFormat="1" ht="23.5" customHeight="1" x14ac:dyDescent="0.35">
      <c r="A1291" s="243"/>
      <c r="B1291" s="126" t="s">
        <v>418</v>
      </c>
      <c r="C1291" s="359"/>
      <c r="D1291" s="359"/>
      <c r="E1291" s="252"/>
      <c r="F1291" s="252"/>
      <c r="G1291" s="241"/>
      <c r="H1291" s="253"/>
      <c r="I1291" s="254"/>
      <c r="J1291" s="253"/>
      <c r="K1291" s="205">
        <f>IF(J1291="",0,IF(J1291="ANO",'Podpůrná data'!$B$5,'Podpůrná data'!$B$3))</f>
        <v>0</v>
      </c>
      <c r="L1291" s="203">
        <f>IFERROR(INT(ROUND(I1291,2)*(VLOOKUP(INT(H1291),'Podpůrná data'!$A$189:$B$233,2,FALSE))*(H1291/(INT(H1291)))),0)</f>
        <v>0</v>
      </c>
      <c r="M1291" s="61">
        <f>K1291*L1291</f>
        <v>0</v>
      </c>
      <c r="N1291" s="62">
        <f>IF(M1291&gt;0,IF(ISTEXT(C1291)=TRUE,0,1),0)</f>
        <v>0</v>
      </c>
      <c r="O1291" s="166">
        <f>IF(M1291&gt;0,1,0)</f>
        <v>0</v>
      </c>
      <c r="P1291" s="127"/>
      <c r="Q1291" s="63" t="s">
        <v>95</v>
      </c>
      <c r="R1291" s="255"/>
      <c r="S1291" s="255"/>
      <c r="T1291" s="255"/>
      <c r="U1291" s="255"/>
      <c r="V1291" s="255"/>
      <c r="W1291" s="255"/>
      <c r="X1291" s="255"/>
      <c r="Y1291" s="255"/>
      <c r="Z1291" s="255"/>
      <c r="AA1291" s="255"/>
      <c r="AB1291" s="255"/>
      <c r="AC1291" s="255"/>
      <c r="AD1291" s="255"/>
      <c r="AE1291" s="255"/>
      <c r="AF1291" s="255"/>
      <c r="AG1291" s="255"/>
      <c r="AH1291" s="255"/>
      <c r="AI1291" s="255"/>
      <c r="AJ1291" s="255"/>
      <c r="AK1291" s="255"/>
      <c r="AL1291" s="255"/>
      <c r="AM1291" s="255"/>
      <c r="AN1291" s="255"/>
      <c r="AO1291" s="255"/>
      <c r="AP1291" s="255"/>
      <c r="AQ1291" s="255"/>
      <c r="AR1291" s="255"/>
      <c r="AS1291" s="255"/>
      <c r="AT1291" s="255"/>
      <c r="AU1291" s="255"/>
      <c r="AV1291" s="255"/>
      <c r="AW1291" s="255"/>
      <c r="AX1291" s="255"/>
      <c r="AY1291" s="255"/>
      <c r="AZ1291" s="255"/>
      <c r="BA1291" s="255"/>
      <c r="BB1291" s="255"/>
      <c r="BC1291" s="255"/>
      <c r="BD1291" s="255"/>
      <c r="BE1291" s="255"/>
      <c r="BF1291" s="255"/>
      <c r="BG1291" s="255"/>
      <c r="BH1291" s="255"/>
      <c r="BI1291" s="255"/>
      <c r="BJ1291" s="255"/>
      <c r="BK1291" s="255"/>
      <c r="BL1291" s="255"/>
      <c r="BM1291" s="255"/>
      <c r="BN1291" s="362">
        <f>SUM(R1299:BM1299)</f>
        <v>0</v>
      </c>
      <c r="BO1291" s="364">
        <f>SUM(R1300:BM1300)</f>
        <v>0</v>
      </c>
      <c r="BP1291" s="366">
        <f>IF($O1291=0,0,IF($BN1291&gt;=143*$I1291,1,0))</f>
        <v>0</v>
      </c>
      <c r="BQ1291" s="366">
        <f>IF($BN1291&gt;=143*$I1291,0,(CEILING(143*$I1291,1)-$BN1291))</f>
        <v>0</v>
      </c>
      <c r="BR1291" s="106"/>
      <c r="BS1291" s="106"/>
      <c r="BT1291" s="106"/>
      <c r="BU1291" s="106"/>
      <c r="BV1291" s="106"/>
      <c r="BW1291" s="106"/>
      <c r="BX1291" s="106"/>
      <c r="BY1291" s="106"/>
      <c r="BZ1291" s="106"/>
      <c r="CA1291" s="106"/>
      <c r="CB1291" s="106"/>
      <c r="CC1291" s="106"/>
      <c r="CD1291" s="106"/>
      <c r="CE1291" s="106"/>
      <c r="CF1291" s="106"/>
      <c r="CG1291" s="106"/>
    </row>
    <row r="1292" spans="1:85" s="245" customFormat="1" ht="29" x14ac:dyDescent="0.35">
      <c r="A1292" s="243"/>
      <c r="B1292" s="128"/>
      <c r="C1292" s="80"/>
      <c r="D1292" s="80"/>
      <c r="E1292" s="80"/>
      <c r="F1292" s="80"/>
      <c r="G1292" s="80"/>
      <c r="H1292" s="80"/>
      <c r="I1292" s="80"/>
      <c r="J1292" s="80"/>
      <c r="K1292" s="80"/>
      <c r="L1292" s="80"/>
      <c r="M1292" s="64"/>
      <c r="N1292" s="7"/>
      <c r="O1292" s="192"/>
      <c r="P1292" s="106"/>
      <c r="Q1292" s="63" t="s">
        <v>129</v>
      </c>
      <c r="R1292" s="256"/>
      <c r="S1292" s="256"/>
      <c r="T1292" s="256"/>
      <c r="U1292" s="256"/>
      <c r="V1292" s="256"/>
      <c r="W1292" s="256"/>
      <c r="X1292" s="256"/>
      <c r="Y1292" s="256"/>
      <c r="Z1292" s="256"/>
      <c r="AA1292" s="256"/>
      <c r="AB1292" s="256"/>
      <c r="AC1292" s="256"/>
      <c r="AD1292" s="256"/>
      <c r="AE1292" s="256"/>
      <c r="AF1292" s="256"/>
      <c r="AG1292" s="256"/>
      <c r="AH1292" s="256"/>
      <c r="AI1292" s="256"/>
      <c r="AJ1292" s="256"/>
      <c r="AK1292" s="256"/>
      <c r="AL1292" s="256"/>
      <c r="AM1292" s="256"/>
      <c r="AN1292" s="256"/>
      <c r="AO1292" s="256"/>
      <c r="AP1292" s="256"/>
      <c r="AQ1292" s="256"/>
      <c r="AR1292" s="256"/>
      <c r="AS1292" s="256"/>
      <c r="AT1292" s="256"/>
      <c r="AU1292" s="256"/>
      <c r="AV1292" s="256"/>
      <c r="AW1292" s="256"/>
      <c r="AX1292" s="256"/>
      <c r="AY1292" s="256"/>
      <c r="AZ1292" s="256"/>
      <c r="BA1292" s="256"/>
      <c r="BB1292" s="256"/>
      <c r="BC1292" s="256"/>
      <c r="BD1292" s="256"/>
      <c r="BE1292" s="256"/>
      <c r="BF1292" s="256"/>
      <c r="BG1292" s="256"/>
      <c r="BH1292" s="256"/>
      <c r="BI1292" s="256"/>
      <c r="BJ1292" s="256"/>
      <c r="BK1292" s="256"/>
      <c r="BL1292" s="256"/>
      <c r="BM1292" s="256"/>
      <c r="BN1292" s="362"/>
      <c r="BO1292" s="364"/>
      <c r="BP1292" s="366"/>
      <c r="BQ1292" s="366"/>
      <c r="BR1292" s="106"/>
      <c r="BS1292" s="106"/>
      <c r="BT1292" s="106"/>
      <c r="BU1292" s="106"/>
      <c r="BV1292" s="106"/>
      <c r="BW1292" s="106"/>
      <c r="BX1292" s="106"/>
      <c r="BY1292" s="106"/>
      <c r="BZ1292" s="106"/>
      <c r="CA1292" s="106"/>
      <c r="CB1292" s="106"/>
      <c r="CC1292" s="106"/>
      <c r="CD1292" s="106"/>
      <c r="CE1292" s="106"/>
      <c r="CF1292" s="106"/>
      <c r="CG1292" s="106"/>
    </row>
    <row r="1293" spans="1:85" s="245" customFormat="1" ht="14.5" hidden="1" customHeight="1" x14ac:dyDescent="0.35">
      <c r="A1293" s="243"/>
      <c r="B1293" s="128"/>
      <c r="C1293" s="80"/>
      <c r="D1293" s="80"/>
      <c r="E1293" s="80"/>
      <c r="F1293" s="80"/>
      <c r="G1293" s="80"/>
      <c r="H1293" s="80"/>
      <c r="I1293" s="80"/>
      <c r="J1293" s="80"/>
      <c r="K1293" s="80"/>
      <c r="L1293" s="80"/>
      <c r="M1293" s="64"/>
      <c r="N1293" s="7"/>
      <c r="O1293" s="192"/>
      <c r="P1293" s="106"/>
      <c r="Q1293" s="65" t="s">
        <v>130</v>
      </c>
      <c r="R1293" s="66">
        <f>IF(R1291&lt;&gt;0,1,0)</f>
        <v>0</v>
      </c>
      <c r="S1293" s="66">
        <f t="shared" ref="S1293" si="24417">IF(R1293&gt;0,R1293+1,IF(S1291&lt;&gt;0,1,0))</f>
        <v>0</v>
      </c>
      <c r="T1293" s="66">
        <f t="shared" ref="T1293" si="24418">IF(S1293&gt;0,S1293+1,IF(T1291&lt;&gt;0,1,0))</f>
        <v>0</v>
      </c>
      <c r="U1293" s="66">
        <f t="shared" ref="U1293" si="24419">IF(T1293&gt;0,T1293+1,IF(U1291&lt;&gt;0,1,0))</f>
        <v>0</v>
      </c>
      <c r="V1293" s="66">
        <f t="shared" ref="V1293" si="24420">IF(U1293&gt;0,U1293+1,IF(V1291&lt;&gt;0,1,0))</f>
        <v>0</v>
      </c>
      <c r="W1293" s="66">
        <f t="shared" ref="W1293" si="24421">IF(V1293&gt;0,V1293+1,IF(W1291&lt;&gt;0,1,0))</f>
        <v>0</v>
      </c>
      <c r="X1293" s="66">
        <f t="shared" ref="X1293" si="24422">IF(W1293&gt;0,W1293+1,IF(X1291&lt;&gt;0,1,0))</f>
        <v>0</v>
      </c>
      <c r="Y1293" s="66">
        <f t="shared" ref="Y1293" si="24423">IF(X1293&gt;0,X1293+1,IF(Y1291&lt;&gt;0,1,0))</f>
        <v>0</v>
      </c>
      <c r="Z1293" s="66">
        <f t="shared" ref="Z1293" si="24424">IF(Y1293&gt;0,Y1293+1,IF(Z1291&lt;&gt;0,1,0))</f>
        <v>0</v>
      </c>
      <c r="AA1293" s="66">
        <f t="shared" ref="AA1293" si="24425">IF(Z1293&gt;0,Z1293+1,IF(AA1291&lt;&gt;0,1,0))</f>
        <v>0</v>
      </c>
      <c r="AB1293" s="66">
        <f t="shared" ref="AB1293" si="24426">IF(AA1293&gt;0,AA1293+1,IF(AB1291&lt;&gt;0,1,0))</f>
        <v>0</v>
      </c>
      <c r="AC1293" s="66">
        <f t="shared" ref="AC1293" si="24427">IF(AB1293&gt;0,AB1293+1,IF(AC1291&lt;&gt;0,1,0))</f>
        <v>0</v>
      </c>
      <c r="AD1293" s="66">
        <f t="shared" ref="AD1293" si="24428">IF(AC1293&gt;0,AC1293+1,IF(AD1291&lt;&gt;0,1,0))</f>
        <v>0</v>
      </c>
      <c r="AE1293" s="66">
        <f t="shared" ref="AE1293" si="24429">IF(AD1293&gt;0,AD1293+1,IF(AE1291&lt;&gt;0,1,0))</f>
        <v>0</v>
      </c>
      <c r="AF1293" s="66">
        <f t="shared" ref="AF1293" si="24430">IF(AE1293&gt;0,AE1293+1,IF(AF1291&lt;&gt;0,1,0))</f>
        <v>0</v>
      </c>
      <c r="AG1293" s="66">
        <f t="shared" ref="AG1293" si="24431">IF(AF1293&gt;0,AF1293+1,IF(AG1291&lt;&gt;0,1,0))</f>
        <v>0</v>
      </c>
      <c r="AH1293" s="66">
        <f t="shared" ref="AH1293" si="24432">IF(AG1293&gt;0,AG1293+1,IF(AH1291&lt;&gt;0,1,0))</f>
        <v>0</v>
      </c>
      <c r="AI1293" s="66">
        <f t="shared" ref="AI1293" si="24433">IF(AH1293&gt;0,AH1293+1,IF(AI1291&lt;&gt;0,1,0))</f>
        <v>0</v>
      </c>
      <c r="AJ1293" s="66">
        <f t="shared" ref="AJ1293" si="24434">IF(AI1293&gt;0,AI1293+1,IF(AJ1291&lt;&gt;0,1,0))</f>
        <v>0</v>
      </c>
      <c r="AK1293" s="66">
        <f t="shared" ref="AK1293" si="24435">IF(AJ1293&gt;0,AJ1293+1,IF(AK1291&lt;&gt;0,1,0))</f>
        <v>0</v>
      </c>
      <c r="AL1293" s="66">
        <f t="shared" ref="AL1293" si="24436">IF(AK1293&gt;0,AK1293+1,IF(AL1291&lt;&gt;0,1,0))</f>
        <v>0</v>
      </c>
      <c r="AM1293" s="66">
        <f t="shared" ref="AM1293" si="24437">IF(AL1293&gt;0,AL1293+1,IF(AM1291&lt;&gt;0,1,0))</f>
        <v>0</v>
      </c>
      <c r="AN1293" s="66">
        <f t="shared" ref="AN1293" si="24438">IF(AM1293&gt;0,AM1293+1,IF(AN1291&lt;&gt;0,1,0))</f>
        <v>0</v>
      </c>
      <c r="AO1293" s="66">
        <f t="shared" ref="AO1293" si="24439">IF(AN1293&gt;0,AN1293+1,IF(AO1291&lt;&gt;0,1,0))</f>
        <v>0</v>
      </c>
      <c r="AP1293" s="66">
        <f t="shared" ref="AP1293" si="24440">IF(AO1293&gt;0,AO1293+1,IF(AP1291&lt;&gt;0,1,0))</f>
        <v>0</v>
      </c>
      <c r="AQ1293" s="66">
        <f t="shared" ref="AQ1293" si="24441">IF(AP1293&gt;0,AP1293+1,IF(AQ1291&lt;&gt;0,1,0))</f>
        <v>0</v>
      </c>
      <c r="AR1293" s="66">
        <f t="shared" ref="AR1293" si="24442">IF(AQ1293&gt;0,AQ1293+1,IF(AR1291&lt;&gt;0,1,0))</f>
        <v>0</v>
      </c>
      <c r="AS1293" s="66">
        <f t="shared" ref="AS1293" si="24443">IF(AR1293&gt;0,AR1293+1,IF(AS1291&lt;&gt;0,1,0))</f>
        <v>0</v>
      </c>
      <c r="AT1293" s="66">
        <f t="shared" ref="AT1293" si="24444">IF(AS1293&gt;0,AS1293+1,IF(AT1291&lt;&gt;0,1,0))</f>
        <v>0</v>
      </c>
      <c r="AU1293" s="66">
        <f t="shared" ref="AU1293" si="24445">IF(AT1293&gt;0,AT1293+1,IF(AU1291&lt;&gt;0,1,0))</f>
        <v>0</v>
      </c>
      <c r="AV1293" s="66">
        <f t="shared" ref="AV1293" si="24446">IF(AU1293&gt;0,AU1293+1,IF(AV1291&lt;&gt;0,1,0))</f>
        <v>0</v>
      </c>
      <c r="AW1293" s="66">
        <f t="shared" ref="AW1293" si="24447">IF(AV1293&gt;0,AV1293+1,IF(AW1291&lt;&gt;0,1,0))</f>
        <v>0</v>
      </c>
      <c r="AX1293" s="66">
        <f t="shared" ref="AX1293" si="24448">IF(AW1293&gt;0,AW1293+1,IF(AX1291&lt;&gt;0,1,0))</f>
        <v>0</v>
      </c>
      <c r="AY1293" s="66">
        <f t="shared" ref="AY1293" si="24449">IF(AX1293&gt;0,AX1293+1,IF(AY1291&lt;&gt;0,1,0))</f>
        <v>0</v>
      </c>
      <c r="AZ1293" s="66">
        <f t="shared" ref="AZ1293" si="24450">IF(AY1293&gt;0,AY1293+1,IF(AZ1291&lt;&gt;0,1,0))</f>
        <v>0</v>
      </c>
      <c r="BA1293" s="66">
        <f t="shared" ref="BA1293" si="24451">IF(AZ1293&gt;0,AZ1293+1,IF(BA1291&lt;&gt;0,1,0))</f>
        <v>0</v>
      </c>
      <c r="BB1293" s="66">
        <f t="shared" ref="BB1293" si="24452">IF(BA1293&gt;0,BA1293+1,IF(BB1291&lt;&gt;0,1,0))</f>
        <v>0</v>
      </c>
      <c r="BC1293" s="66">
        <f t="shared" ref="BC1293" si="24453">IF(BB1293&gt;0,BB1293+1,IF(BC1291&lt;&gt;0,1,0))</f>
        <v>0</v>
      </c>
      <c r="BD1293" s="66">
        <f t="shared" ref="BD1293" si="24454">IF(BC1293&gt;0,BC1293+1,IF(BD1291&lt;&gt;0,1,0))</f>
        <v>0</v>
      </c>
      <c r="BE1293" s="66">
        <f t="shared" ref="BE1293" si="24455">IF(BD1293&gt;0,BD1293+1,IF(BE1291&lt;&gt;0,1,0))</f>
        <v>0</v>
      </c>
      <c r="BF1293" s="66">
        <f t="shared" ref="BF1293" si="24456">IF(BE1293&gt;0,BE1293+1,IF(BF1291&lt;&gt;0,1,0))</f>
        <v>0</v>
      </c>
      <c r="BG1293" s="66">
        <f t="shared" ref="BG1293" si="24457">IF(BF1293&gt;0,BF1293+1,IF(BG1291&lt;&gt;0,1,0))</f>
        <v>0</v>
      </c>
      <c r="BH1293" s="66">
        <f t="shared" ref="BH1293" si="24458">IF(BG1293&gt;0,BG1293+1,IF(BH1291&lt;&gt;0,1,0))</f>
        <v>0</v>
      </c>
      <c r="BI1293" s="66">
        <f t="shared" ref="BI1293" si="24459">IF(BH1293&gt;0,BH1293+1,IF(BI1291&lt;&gt;0,1,0))</f>
        <v>0</v>
      </c>
      <c r="BJ1293" s="66">
        <f t="shared" ref="BJ1293" si="24460">IF(BI1293&gt;0,BI1293+1,IF(BJ1291&lt;&gt;0,1,0))</f>
        <v>0</v>
      </c>
      <c r="BK1293" s="66">
        <f t="shared" ref="BK1293" si="24461">IF(BJ1293&gt;0,BJ1293+1,IF(BK1291&lt;&gt;0,1,0))</f>
        <v>0</v>
      </c>
      <c r="BL1293" s="66">
        <f t="shared" ref="BL1293" si="24462">IF(BK1293&gt;0,BK1293+1,IF(BL1291&lt;&gt;0,1,0))</f>
        <v>0</v>
      </c>
      <c r="BM1293" s="66">
        <f t="shared" ref="BM1293" si="24463">IF(BL1293&gt;0,BL1293+1,IF(BM1291&lt;&gt;0,1,0))</f>
        <v>0</v>
      </c>
      <c r="BN1293" s="362"/>
      <c r="BO1293" s="364"/>
      <c r="BP1293" s="366"/>
      <c r="BQ1293" s="366"/>
      <c r="BR1293" s="106"/>
      <c r="BS1293" s="106"/>
      <c r="BT1293" s="106"/>
      <c r="BU1293" s="106"/>
      <c r="BV1293" s="106"/>
      <c r="BW1293" s="106"/>
      <c r="BX1293" s="106"/>
      <c r="BY1293" s="106"/>
      <c r="BZ1293" s="106"/>
      <c r="CA1293" s="106"/>
      <c r="CB1293" s="106"/>
      <c r="CC1293" s="106"/>
      <c r="CD1293" s="106"/>
      <c r="CE1293" s="106"/>
      <c r="CF1293" s="106"/>
      <c r="CG1293" s="106"/>
    </row>
    <row r="1294" spans="1:85" s="245" customFormat="1" ht="14.5" hidden="1" customHeight="1" x14ac:dyDescent="0.35">
      <c r="A1294" s="243"/>
      <c r="B1294" s="128"/>
      <c r="C1294" s="80"/>
      <c r="D1294" s="80"/>
      <c r="E1294" s="80"/>
      <c r="F1294" s="80"/>
      <c r="G1294" s="80"/>
      <c r="H1294" s="80"/>
      <c r="I1294" s="80"/>
      <c r="J1294" s="80"/>
      <c r="K1294" s="80"/>
      <c r="L1294" s="80"/>
      <c r="M1294" s="64"/>
      <c r="N1294" s="7"/>
      <c r="O1294" s="192"/>
      <c r="P1294" s="106"/>
      <c r="Q1294" s="65" t="s">
        <v>131</v>
      </c>
      <c r="R1294" s="66">
        <f>R1293</f>
        <v>0</v>
      </c>
      <c r="S1294" s="66">
        <f>IF(S1293=0,0,IF(OR(R1294=0,R1294=12),1,R1294+1))</f>
        <v>0</v>
      </c>
      <c r="T1294" s="66">
        <f t="shared" ref="T1294" si="24464">IF(T1293=0,0,IF(OR(S1294=0,S1294=12),1,S1294+1))</f>
        <v>0</v>
      </c>
      <c r="U1294" s="66">
        <f t="shared" ref="U1294" si="24465">IF(U1293=0,0,IF(OR(T1294=0,T1294=12),1,T1294+1))</f>
        <v>0</v>
      </c>
      <c r="V1294" s="66">
        <f t="shared" ref="V1294" si="24466">IF(V1293=0,0,IF(OR(U1294=0,U1294=12),1,U1294+1))</f>
        <v>0</v>
      </c>
      <c r="W1294" s="66">
        <f t="shared" ref="W1294" si="24467">IF(W1293=0,0,IF(OR(V1294=0,V1294=12),1,V1294+1))</f>
        <v>0</v>
      </c>
      <c r="X1294" s="66">
        <f t="shared" ref="X1294" si="24468">IF(X1293=0,0,IF(OR(W1294=0,W1294=12),1,W1294+1))</f>
        <v>0</v>
      </c>
      <c r="Y1294" s="66">
        <f t="shared" ref="Y1294" si="24469">IF(Y1293=0,0,IF(OR(X1294=0,X1294=12),1,X1294+1))</f>
        <v>0</v>
      </c>
      <c r="Z1294" s="66">
        <f t="shared" ref="Z1294" si="24470">IF(Z1293=0,0,IF(OR(Y1294=0,Y1294=12),1,Y1294+1))</f>
        <v>0</v>
      </c>
      <c r="AA1294" s="66">
        <f t="shared" ref="AA1294" si="24471">IF(AA1293=0,0,IF(OR(Z1294=0,Z1294=12),1,Z1294+1))</f>
        <v>0</v>
      </c>
      <c r="AB1294" s="66">
        <f t="shared" ref="AB1294" si="24472">IF(AB1293=0,0,IF(OR(AA1294=0,AA1294=12),1,AA1294+1))</f>
        <v>0</v>
      </c>
      <c r="AC1294" s="66">
        <f t="shared" ref="AC1294" si="24473">IF(AC1293=0,0,IF(OR(AB1294=0,AB1294=12),1,AB1294+1))</f>
        <v>0</v>
      </c>
      <c r="AD1294" s="66">
        <f t="shared" ref="AD1294" si="24474">IF(AD1293=0,0,IF(OR(AC1294=0,AC1294=12),1,AC1294+1))</f>
        <v>0</v>
      </c>
      <c r="AE1294" s="66">
        <f t="shared" ref="AE1294" si="24475">IF(AE1293=0,0,IF(OR(AD1294=0,AD1294=12),1,AD1294+1))</f>
        <v>0</v>
      </c>
      <c r="AF1294" s="66">
        <f t="shared" ref="AF1294" si="24476">IF(AF1293=0,0,IF(OR(AE1294=0,AE1294=12),1,AE1294+1))</f>
        <v>0</v>
      </c>
      <c r="AG1294" s="66">
        <f t="shared" ref="AG1294" si="24477">IF(AG1293=0,0,IF(OR(AF1294=0,AF1294=12),1,AF1294+1))</f>
        <v>0</v>
      </c>
      <c r="AH1294" s="66">
        <f t="shared" ref="AH1294" si="24478">IF(AH1293=0,0,IF(OR(AG1294=0,AG1294=12),1,AG1294+1))</f>
        <v>0</v>
      </c>
      <c r="AI1294" s="66">
        <f t="shared" ref="AI1294" si="24479">IF(AI1293=0,0,IF(OR(AH1294=0,AH1294=12),1,AH1294+1))</f>
        <v>0</v>
      </c>
      <c r="AJ1294" s="66">
        <f t="shared" ref="AJ1294" si="24480">IF(AJ1293=0,0,IF(OR(AI1294=0,AI1294=12),1,AI1294+1))</f>
        <v>0</v>
      </c>
      <c r="AK1294" s="66">
        <f t="shared" ref="AK1294" si="24481">IF(AK1293=0,0,IF(OR(AJ1294=0,AJ1294=12),1,AJ1294+1))</f>
        <v>0</v>
      </c>
      <c r="AL1294" s="66">
        <f t="shared" ref="AL1294" si="24482">IF(AL1293=0,0,IF(OR(AK1294=0,AK1294=12),1,AK1294+1))</f>
        <v>0</v>
      </c>
      <c r="AM1294" s="66">
        <f t="shared" ref="AM1294" si="24483">IF(AM1293=0,0,IF(OR(AL1294=0,AL1294=12),1,AL1294+1))</f>
        <v>0</v>
      </c>
      <c r="AN1294" s="66">
        <f t="shared" ref="AN1294" si="24484">IF(AN1293=0,0,IF(OR(AM1294=0,AM1294=12),1,AM1294+1))</f>
        <v>0</v>
      </c>
      <c r="AO1294" s="66">
        <f t="shared" ref="AO1294" si="24485">IF(AO1293=0,0,IF(OR(AN1294=0,AN1294=12),1,AN1294+1))</f>
        <v>0</v>
      </c>
      <c r="AP1294" s="66">
        <f t="shared" ref="AP1294" si="24486">IF(AP1293=0,0,IF(OR(AO1294=0,AO1294=12),1,AO1294+1))</f>
        <v>0</v>
      </c>
      <c r="AQ1294" s="66">
        <f t="shared" ref="AQ1294" si="24487">IF(AQ1293=0,0,IF(OR(AP1294=0,AP1294=12),1,AP1294+1))</f>
        <v>0</v>
      </c>
      <c r="AR1294" s="66">
        <f t="shared" ref="AR1294" si="24488">IF(AR1293=0,0,IF(OR(AQ1294=0,AQ1294=12),1,AQ1294+1))</f>
        <v>0</v>
      </c>
      <c r="AS1294" s="66">
        <f t="shared" ref="AS1294" si="24489">IF(AS1293=0,0,IF(OR(AR1294=0,AR1294=12),1,AR1294+1))</f>
        <v>0</v>
      </c>
      <c r="AT1294" s="66">
        <f t="shared" ref="AT1294" si="24490">IF(AT1293=0,0,IF(OR(AS1294=0,AS1294=12),1,AS1294+1))</f>
        <v>0</v>
      </c>
      <c r="AU1294" s="66">
        <f t="shared" ref="AU1294" si="24491">IF(AU1293=0,0,IF(OR(AT1294=0,AT1294=12),1,AT1294+1))</f>
        <v>0</v>
      </c>
      <c r="AV1294" s="66">
        <f t="shared" ref="AV1294" si="24492">IF(AV1293=0,0,IF(OR(AU1294=0,AU1294=12),1,AU1294+1))</f>
        <v>0</v>
      </c>
      <c r="AW1294" s="66">
        <f t="shared" ref="AW1294" si="24493">IF(AW1293=0,0,IF(OR(AV1294=0,AV1294=12),1,AV1294+1))</f>
        <v>0</v>
      </c>
      <c r="AX1294" s="66">
        <f t="shared" ref="AX1294" si="24494">IF(AX1293=0,0,IF(OR(AW1294=0,AW1294=12),1,AW1294+1))</f>
        <v>0</v>
      </c>
      <c r="AY1294" s="66">
        <f t="shared" ref="AY1294" si="24495">IF(AY1293=0,0,IF(OR(AX1294=0,AX1294=12),1,AX1294+1))</f>
        <v>0</v>
      </c>
      <c r="AZ1294" s="66">
        <f t="shared" ref="AZ1294" si="24496">IF(AZ1293=0,0,IF(OR(AY1294=0,AY1294=12),1,AY1294+1))</f>
        <v>0</v>
      </c>
      <c r="BA1294" s="66">
        <f t="shared" ref="BA1294" si="24497">IF(BA1293=0,0,IF(OR(AZ1294=0,AZ1294=12),1,AZ1294+1))</f>
        <v>0</v>
      </c>
      <c r="BB1294" s="66">
        <f t="shared" ref="BB1294" si="24498">IF(BB1293=0,0,IF(OR(BA1294=0,BA1294=12),1,BA1294+1))</f>
        <v>0</v>
      </c>
      <c r="BC1294" s="66">
        <f t="shared" ref="BC1294" si="24499">IF(BC1293=0,0,IF(OR(BB1294=0,BB1294=12),1,BB1294+1))</f>
        <v>0</v>
      </c>
      <c r="BD1294" s="66">
        <f t="shared" ref="BD1294" si="24500">IF(BD1293=0,0,IF(OR(BC1294=0,BC1294=12),1,BC1294+1))</f>
        <v>0</v>
      </c>
      <c r="BE1294" s="66">
        <f t="shared" ref="BE1294" si="24501">IF(BE1293=0,0,IF(OR(BD1294=0,BD1294=12),1,BD1294+1))</f>
        <v>0</v>
      </c>
      <c r="BF1294" s="66">
        <f t="shared" ref="BF1294" si="24502">IF(BF1293=0,0,IF(OR(BE1294=0,BE1294=12),1,BE1294+1))</f>
        <v>0</v>
      </c>
      <c r="BG1294" s="66">
        <f t="shared" ref="BG1294" si="24503">IF(BG1293=0,0,IF(OR(BF1294=0,BF1294=12),1,BF1294+1))</f>
        <v>0</v>
      </c>
      <c r="BH1294" s="66">
        <f t="shared" ref="BH1294" si="24504">IF(BH1293=0,0,IF(OR(BG1294=0,BG1294=12),1,BG1294+1))</f>
        <v>0</v>
      </c>
      <c r="BI1294" s="66">
        <f t="shared" ref="BI1294" si="24505">IF(BI1293=0,0,IF(OR(BH1294=0,BH1294=12),1,BH1294+1))</f>
        <v>0</v>
      </c>
      <c r="BJ1294" s="66">
        <f t="shared" ref="BJ1294" si="24506">IF(BJ1293=0,0,IF(OR(BI1294=0,BI1294=12),1,BI1294+1))</f>
        <v>0</v>
      </c>
      <c r="BK1294" s="66">
        <f t="shared" ref="BK1294" si="24507">IF(BK1293=0,0,IF(OR(BJ1294=0,BJ1294=12),1,BJ1294+1))</f>
        <v>0</v>
      </c>
      <c r="BL1294" s="66">
        <f t="shared" ref="BL1294" si="24508">IF(BL1293=0,0,IF(OR(BK1294=0,BK1294=12),1,BK1294+1))</f>
        <v>0</v>
      </c>
      <c r="BM1294" s="66">
        <f t="shared" ref="BM1294" si="24509">IF(BM1293=0,0,IF(OR(BL1294=0,BL1294=12),1,BL1294+1))</f>
        <v>0</v>
      </c>
      <c r="BN1294" s="362"/>
      <c r="BO1294" s="364"/>
      <c r="BP1294" s="366"/>
      <c r="BQ1294" s="366"/>
      <c r="BR1294" s="106"/>
      <c r="BS1294" s="106"/>
      <c r="BT1294" s="106"/>
      <c r="BU1294" s="106"/>
      <c r="BV1294" s="106"/>
      <c r="BW1294" s="106"/>
      <c r="BX1294" s="106"/>
      <c r="BY1294" s="106"/>
      <c r="BZ1294" s="106"/>
      <c r="CA1294" s="106"/>
      <c r="CB1294" s="106"/>
      <c r="CC1294" s="106"/>
      <c r="CD1294" s="106"/>
      <c r="CE1294" s="106"/>
      <c r="CF1294" s="106"/>
      <c r="CG1294" s="106"/>
    </row>
    <row r="1295" spans="1:85" s="245" customFormat="1" ht="43.5" x14ac:dyDescent="0.35">
      <c r="A1295" s="243"/>
      <c r="B1295" s="128"/>
      <c r="C1295" s="80"/>
      <c r="D1295" s="80"/>
      <c r="E1295" s="80"/>
      <c r="F1295" s="80"/>
      <c r="G1295" s="80"/>
      <c r="H1295" s="80"/>
      <c r="I1295" s="80"/>
      <c r="J1295" s="80"/>
      <c r="K1295" s="80"/>
      <c r="L1295" s="80"/>
      <c r="M1295" s="64"/>
      <c r="N1295" s="7"/>
      <c r="O1295" s="192"/>
      <c r="P1295" s="106"/>
      <c r="Q1295" s="63" t="s">
        <v>237</v>
      </c>
      <c r="R1295" s="68">
        <f>IF(R1294&gt;0,IF(R1298&gt;$L1291,$L1291,R1298),0)</f>
        <v>0</v>
      </c>
      <c r="S1295" s="68">
        <f>IF(S1294&gt;0,IF((SUMIFS($R1297:R1297,$R1294:R1294,12)+IF(R1294=12,0,R1295)+S1298)&gt;=$L1291,$L1291-FLOOR(SUMIFS($R1297:R1297,$R1294:R1294,12),1),IF(S1294=1,S1298,S1298+R1295)),0)</f>
        <v>0</v>
      </c>
      <c r="T1295" s="68">
        <f>IF(T1294&gt;0,IF((SUMIFS($R1297:S1297,$R1294:S1294,12)+IF(S1294=12,0,S1295)+T1298)&gt;=$L1291,$L1291-FLOOR(SUMIFS($R1297:S1297,$R1294:S1294,12),1),IF(T1294=1,T1298,T1298+S1295)),0)</f>
        <v>0</v>
      </c>
      <c r="U1295" s="68">
        <f>IF(U1294&gt;0,IF((SUMIFS($R1297:T1297,$R1294:T1294,12)+IF(T1294=12,0,T1295)+U1298)&gt;=$L1291,$L1291-FLOOR(SUMIFS($R1297:T1297,$R1294:T1294,12),1),IF(U1294=1,U1298,U1298+T1295)),0)</f>
        <v>0</v>
      </c>
      <c r="V1295" s="68">
        <f>IF(V1294&gt;0,IF((SUMIFS($R1297:U1297,$R1294:U1294,12)+IF(U1294=12,0,U1295)+V1298)&gt;=$L1291,$L1291-FLOOR(SUMIFS($R1297:U1297,$R1294:U1294,12),1),IF(V1294=1,V1298,V1298+U1295)),0)</f>
        <v>0</v>
      </c>
      <c r="W1295" s="68">
        <f>IF(W1294&gt;0,IF((SUMIFS($R1297:V1297,$R1294:V1294,12)+IF(V1294=12,0,V1295)+W1298)&gt;=$L1291,$L1291-FLOOR(SUMIFS($R1297:V1297,$R1294:V1294,12),1),IF(W1294=1,W1298,W1298+V1295)),0)</f>
        <v>0</v>
      </c>
      <c r="X1295" s="68">
        <f>IF(X1294&gt;0,IF((SUMIFS($R1297:W1297,$R1294:W1294,12)+IF(W1294=12,0,W1295)+X1298)&gt;=$L1291,$L1291-FLOOR(SUMIFS($R1297:W1297,$R1294:W1294,12),1),IF(X1294=1,X1298,X1298+W1295)),0)</f>
        <v>0</v>
      </c>
      <c r="Y1295" s="68">
        <f>IF(Y1294&gt;0,IF((SUMIFS($R1297:X1297,$R1294:X1294,12)+IF(X1294=12,0,X1295)+Y1298)&gt;=$L1291,$L1291-FLOOR(SUMIFS($R1297:X1297,$R1294:X1294,12),1),IF(Y1294=1,Y1298,Y1298+X1295)),0)</f>
        <v>0</v>
      </c>
      <c r="Z1295" s="68">
        <f>IF(Z1294&gt;0,IF((SUMIFS($R1297:Y1297,$R1294:Y1294,12)+IF(Y1294=12,0,Y1295)+Z1298)&gt;=$L1291,$L1291-FLOOR(SUMIFS($R1297:Y1297,$R1294:Y1294,12),1),IF(Z1294=1,Z1298,Z1298+Y1295)),0)</f>
        <v>0</v>
      </c>
      <c r="AA1295" s="68">
        <f>IF(AA1294&gt;0,IF((SUMIFS($R1297:Z1297,$R1294:Z1294,12)+IF(Z1294=12,0,Z1295)+AA1298)&gt;=$L1291,$L1291-FLOOR(SUMIFS($R1297:Z1297,$R1294:Z1294,12),1),IF(AA1294=1,AA1298,AA1298+Z1295)),0)</f>
        <v>0</v>
      </c>
      <c r="AB1295" s="68">
        <f>IF(AB1294&gt;0,IF((SUMIFS($R1297:AA1297,$R1294:AA1294,12)+IF(AA1294=12,0,AA1295)+AB1298)&gt;=$L1291,$L1291-FLOOR(SUMIFS($R1297:AA1297,$R1294:AA1294,12),1),IF(AB1294=1,AB1298,AB1298+AA1295)),0)</f>
        <v>0</v>
      </c>
      <c r="AC1295" s="68">
        <f>IF(AC1294&gt;0,IF((SUMIFS($R1297:AB1297,$R1294:AB1294,12)+IF(AB1294=12,0,AB1295)+AC1298)&gt;=$L1291,$L1291-FLOOR(SUMIFS($R1297:AB1297,$R1294:AB1294,12),1),IF(AC1294=1,AC1298,AC1298+AB1295)),0)</f>
        <v>0</v>
      </c>
      <c r="AD1295" s="68">
        <f>IF(AD1294&gt;0,IF((SUMIFS($R1297:AC1297,$R1294:AC1294,12)+IF(AC1294=12,0,AC1295)+AD1298)&gt;=$L1291,$L1291-FLOOR(SUMIFS($R1297:AC1297,$R1294:AC1294,12),1),IF(AD1294=1,AD1298,AD1298+AC1295)),0)</f>
        <v>0</v>
      </c>
      <c r="AE1295" s="68">
        <f>IF(AE1294&gt;0,IF((SUMIFS($R1297:AD1297,$R1294:AD1294,12)+IF(AD1294=12,0,AD1295)+AE1298)&gt;=$L1291,$L1291-FLOOR(SUMIFS($R1297:AD1297,$R1294:AD1294,12),1),IF(AE1294=1,AE1298,AE1298+AD1295)),0)</f>
        <v>0</v>
      </c>
      <c r="AF1295" s="68">
        <f>IF(AF1294&gt;0,IF((SUMIFS($R1297:AE1297,$R1294:AE1294,12)+IF(AE1294=12,0,AE1295)+AF1298)&gt;=$L1291,$L1291-FLOOR(SUMIFS($R1297:AE1297,$R1294:AE1294,12),1),IF(AF1294=1,AF1298,AF1298+AE1295)),0)</f>
        <v>0</v>
      </c>
      <c r="AG1295" s="68">
        <f>IF(AG1294&gt;0,IF((SUMIFS($R1297:AF1297,$R1294:AF1294,12)+IF(AF1294=12,0,AF1295)+AG1298)&gt;=$L1291,$L1291-FLOOR(SUMIFS($R1297:AF1297,$R1294:AF1294,12),1),IF(AG1294=1,AG1298,AG1298+AF1295)),0)</f>
        <v>0</v>
      </c>
      <c r="AH1295" s="68">
        <f>IF(AH1294&gt;0,IF((SUMIFS($R1297:AG1297,$R1294:AG1294,12)+IF(AG1294=12,0,AG1295)+AH1298)&gt;=$L1291,$L1291-FLOOR(SUMIFS($R1297:AG1297,$R1294:AG1294,12),1),IF(AH1294=1,AH1298,AH1298+AG1295)),0)</f>
        <v>0</v>
      </c>
      <c r="AI1295" s="68">
        <f>IF(AI1294&gt;0,IF((SUMIFS($R1297:AH1297,$R1294:AH1294,12)+IF(AH1294=12,0,AH1295)+AI1298)&gt;=$L1291,$L1291-FLOOR(SUMIFS($R1297:AH1297,$R1294:AH1294,12),1),IF(AI1294=1,AI1298,AI1298+AH1295)),0)</f>
        <v>0</v>
      </c>
      <c r="AJ1295" s="68">
        <f>IF(AJ1294&gt;0,IF((SUMIFS($R1297:AI1297,$R1294:AI1294,12)+IF(AI1294=12,0,AI1295)+AJ1298)&gt;=$L1291,$L1291-FLOOR(SUMIFS($R1297:AI1297,$R1294:AI1294,12),1),IF(AJ1294=1,AJ1298,AJ1298+AI1295)),0)</f>
        <v>0</v>
      </c>
      <c r="AK1295" s="68">
        <f>IF(AK1294&gt;0,IF((SUMIFS($R1297:AJ1297,$R1294:AJ1294,12)+IF(AJ1294=12,0,AJ1295)+AK1298)&gt;=$L1291,$L1291-FLOOR(SUMIFS($R1297:AJ1297,$R1294:AJ1294,12),1),IF(AK1294=1,AK1298,AK1298+AJ1295)),0)</f>
        <v>0</v>
      </c>
      <c r="AL1295" s="68">
        <f>IF(AL1294&gt;0,IF((SUMIFS($R1297:AK1297,$R1294:AK1294,12)+IF(AK1294=12,0,AK1295)+AL1298)&gt;=$L1291,$L1291-FLOOR(SUMIFS($R1297:AK1297,$R1294:AK1294,12),1),IF(AL1294=1,AL1298,AL1298+AK1295)),0)</f>
        <v>0</v>
      </c>
      <c r="AM1295" s="68">
        <f>IF(AM1294&gt;0,IF((SUMIFS($R1297:AL1297,$R1294:AL1294,12)+IF(AL1294=12,0,AL1295)+AM1298)&gt;=$L1291,$L1291-FLOOR(SUMIFS($R1297:AL1297,$R1294:AL1294,12),1),IF(AM1294=1,AM1298,AM1298+AL1295)),0)</f>
        <v>0</v>
      </c>
      <c r="AN1295" s="68">
        <f>IF(AN1294&gt;0,IF((SUMIFS($R1297:AM1297,$R1294:AM1294,12)+IF(AM1294=12,0,AM1295)+AN1298)&gt;=$L1291,$L1291-FLOOR(SUMIFS($R1297:AM1297,$R1294:AM1294,12),1),IF(AN1294=1,AN1298,AN1298+AM1295)),0)</f>
        <v>0</v>
      </c>
      <c r="AO1295" s="68">
        <f>IF(AO1294&gt;0,IF((SUMIFS($R1297:AN1297,$R1294:AN1294,12)+IF(AN1294=12,0,AN1295)+AO1298)&gt;=$L1291,$L1291-FLOOR(SUMIFS($R1297:AN1297,$R1294:AN1294,12),1),IF(AO1294=1,AO1298,AO1298+AN1295)),0)</f>
        <v>0</v>
      </c>
      <c r="AP1295" s="68">
        <f>IF(AP1294&gt;0,IF((SUMIFS($R1297:AO1297,$R1294:AO1294,12)+IF(AO1294=12,0,AO1295)+AP1298)&gt;=$L1291,$L1291-FLOOR(SUMIFS($R1297:AO1297,$R1294:AO1294,12),1),IF(AP1294=1,AP1298,AP1298+AO1295)),0)</f>
        <v>0</v>
      </c>
      <c r="AQ1295" s="68">
        <f>IF(AQ1294&gt;0,IF((SUMIFS($R1297:AP1297,$R1294:AP1294,12)+IF(AP1294=12,0,AP1295)+AQ1298)&gt;=$L1291,$L1291-FLOOR(SUMIFS($R1297:AP1297,$R1294:AP1294,12),1),IF(AQ1294=1,AQ1298,AQ1298+AP1295)),0)</f>
        <v>0</v>
      </c>
      <c r="AR1295" s="68">
        <f>IF(AR1294&gt;0,IF((SUMIFS($R1297:AQ1297,$R1294:AQ1294,12)+IF(AQ1294=12,0,AQ1295)+AR1298)&gt;=$L1291,$L1291-FLOOR(SUMIFS($R1297:AQ1297,$R1294:AQ1294,12),1),IF(AR1294=1,AR1298,AR1298+AQ1295)),0)</f>
        <v>0</v>
      </c>
      <c r="AS1295" s="68">
        <f>IF(AS1294&gt;0,IF((SUMIFS($R1297:AR1297,$R1294:AR1294,12)+IF(AR1294=12,0,AR1295)+AS1298)&gt;=$L1291,$L1291-FLOOR(SUMIFS($R1297:AR1297,$R1294:AR1294,12),1),IF(AS1294=1,AS1298,AS1298+AR1295)),0)</f>
        <v>0</v>
      </c>
      <c r="AT1295" s="68">
        <f>IF(AT1294&gt;0,IF((SUMIFS($R1297:AS1297,$R1294:AS1294,12)+IF(AS1294=12,0,AS1295)+AT1298)&gt;=$L1291,$L1291-FLOOR(SUMIFS($R1297:AS1297,$R1294:AS1294,12),1),IF(AT1294=1,AT1298,AT1298+AS1295)),0)</f>
        <v>0</v>
      </c>
      <c r="AU1295" s="68">
        <f>IF(AU1294&gt;0,IF((SUMIFS($R1297:AT1297,$R1294:AT1294,12)+IF(AT1294=12,0,AT1295)+AU1298)&gt;=$L1291,$L1291-FLOOR(SUMIFS($R1297:AT1297,$R1294:AT1294,12),1),IF(AU1294=1,AU1298,AU1298+AT1295)),0)</f>
        <v>0</v>
      </c>
      <c r="AV1295" s="68">
        <f>IF(AV1294&gt;0,IF((SUMIFS($R1297:AU1297,$R1294:AU1294,12)+IF(AU1294=12,0,AU1295)+AV1298)&gt;=$L1291,$L1291-FLOOR(SUMIFS($R1297:AU1297,$R1294:AU1294,12),1),IF(AV1294=1,AV1298,AV1298+AU1295)),0)</f>
        <v>0</v>
      </c>
      <c r="AW1295" s="68">
        <f>IF(AW1294&gt;0,IF((SUMIFS($R1297:AV1297,$R1294:AV1294,12)+IF(AV1294=12,0,AV1295)+AW1298)&gt;=$L1291,$L1291-FLOOR(SUMIFS($R1297:AV1297,$R1294:AV1294,12),1),IF(AW1294=1,AW1298,AW1298+AV1295)),0)</f>
        <v>0</v>
      </c>
      <c r="AX1295" s="68">
        <f>IF(AX1294&gt;0,IF((SUMIFS($R1297:AW1297,$R1294:AW1294,12)+IF(AW1294=12,0,AW1295)+AX1298)&gt;=$L1291,$L1291-FLOOR(SUMIFS($R1297:AW1297,$R1294:AW1294,12),1),IF(AX1294=1,AX1298,AX1298+AW1295)),0)</f>
        <v>0</v>
      </c>
      <c r="AY1295" s="68">
        <f>IF(AY1294&gt;0,IF((SUMIFS($R1297:AX1297,$R1294:AX1294,12)+IF(AX1294=12,0,AX1295)+AY1298)&gt;=$L1291,$L1291-FLOOR(SUMIFS($R1297:AX1297,$R1294:AX1294,12),1),IF(AY1294=1,AY1298,AY1298+AX1295)),0)</f>
        <v>0</v>
      </c>
      <c r="AZ1295" s="68">
        <f>IF(AZ1294&gt;0,IF((SUMIFS($R1297:AY1297,$R1294:AY1294,12)+IF(AY1294=12,0,AY1295)+AZ1298)&gt;=$L1291,$L1291-FLOOR(SUMIFS($R1297:AY1297,$R1294:AY1294,12),1),IF(AZ1294=1,AZ1298,AZ1298+AY1295)),0)</f>
        <v>0</v>
      </c>
      <c r="BA1295" s="68">
        <f>IF(BA1294&gt;0,IF((SUMIFS($R1297:AZ1297,$R1294:AZ1294,12)+IF(AZ1294=12,0,AZ1295)+BA1298)&gt;=$L1291,$L1291-FLOOR(SUMIFS($R1297:AZ1297,$R1294:AZ1294,12),1),IF(BA1294=1,BA1298,BA1298+AZ1295)),0)</f>
        <v>0</v>
      </c>
      <c r="BB1295" s="68">
        <f>IF(BB1294&gt;0,IF((SUMIFS($R1297:BA1297,$R1294:BA1294,12)+IF(BA1294=12,0,BA1295)+BB1298)&gt;=$L1291,$L1291-FLOOR(SUMIFS($R1297:BA1297,$R1294:BA1294,12),1),IF(BB1294=1,BB1298,BB1298+BA1295)),0)</f>
        <v>0</v>
      </c>
      <c r="BC1295" s="68">
        <f>IF(BC1294&gt;0,IF((SUMIFS($R1297:BB1297,$R1294:BB1294,12)+IF(BB1294=12,0,BB1295)+BC1298)&gt;=$L1291,$L1291-FLOOR(SUMIFS($R1297:BB1297,$R1294:BB1294,12),1),IF(BC1294=1,BC1298,BC1298+BB1295)),0)</f>
        <v>0</v>
      </c>
      <c r="BD1295" s="68">
        <f>IF(BD1294&gt;0,IF((SUMIFS($R1297:BC1297,$R1294:BC1294,12)+IF(BC1294=12,0,BC1295)+BD1298)&gt;=$L1291,$L1291-FLOOR(SUMIFS($R1297:BC1297,$R1294:BC1294,12),1),IF(BD1294=1,BD1298,BD1298+BC1295)),0)</f>
        <v>0</v>
      </c>
      <c r="BE1295" s="68">
        <f>IF(BE1294&gt;0,IF((SUMIFS($R1297:BD1297,$R1294:BD1294,12)+IF(BD1294=12,0,BD1295)+BE1298)&gt;=$L1291,$L1291-FLOOR(SUMIFS($R1297:BD1297,$R1294:BD1294,12),1),IF(BE1294=1,BE1298,BE1298+BD1295)),0)</f>
        <v>0</v>
      </c>
      <c r="BF1295" s="68">
        <f>IF(BF1294&gt;0,IF((SUMIFS($R1297:BE1297,$R1294:BE1294,12)+IF(BE1294=12,0,BE1295)+BF1298)&gt;=$L1291,$L1291-FLOOR(SUMIFS($R1297:BE1297,$R1294:BE1294,12),1),IF(BF1294=1,BF1298,BF1298+BE1295)),0)</f>
        <v>0</v>
      </c>
      <c r="BG1295" s="68">
        <f>IF(BG1294&gt;0,IF((SUMIFS($R1297:BF1297,$R1294:BF1294,12)+IF(BF1294=12,0,BF1295)+BG1298)&gt;=$L1291,$L1291-FLOOR(SUMIFS($R1297:BF1297,$R1294:BF1294,12),1),IF(BG1294=1,BG1298,BG1298+BF1295)),0)</f>
        <v>0</v>
      </c>
      <c r="BH1295" s="68">
        <f>IF(BH1294&gt;0,IF((SUMIFS($R1297:BG1297,$R1294:BG1294,12)+IF(BG1294=12,0,BG1295)+BH1298)&gt;=$L1291,$L1291-FLOOR(SUMIFS($R1297:BG1297,$R1294:BG1294,12),1),IF(BH1294=1,BH1298,BH1298+BG1295)),0)</f>
        <v>0</v>
      </c>
      <c r="BI1295" s="68">
        <f>IF(BI1294&gt;0,IF((SUMIFS($R1297:BH1297,$R1294:BH1294,12)+IF(BH1294=12,0,BH1295)+BI1298)&gt;=$L1291,$L1291-FLOOR(SUMIFS($R1297:BH1297,$R1294:BH1294,12),1),IF(BI1294=1,BI1298,BI1298+BH1295)),0)</f>
        <v>0</v>
      </c>
      <c r="BJ1295" s="68">
        <f>IF(BJ1294&gt;0,IF((SUMIFS($R1297:BI1297,$R1294:BI1294,12)+IF(BI1294=12,0,BI1295)+BJ1298)&gt;=$L1291,$L1291-FLOOR(SUMIFS($R1297:BI1297,$R1294:BI1294,12),1),IF(BJ1294=1,BJ1298,BJ1298+BI1295)),0)</f>
        <v>0</v>
      </c>
      <c r="BK1295" s="68">
        <f>IF(BK1294&gt;0,IF((SUMIFS($R1297:BJ1297,$R1294:BJ1294,12)+IF(BJ1294=12,0,BJ1295)+BK1298)&gt;=$L1291,$L1291-FLOOR(SUMIFS($R1297:BJ1297,$R1294:BJ1294,12),1),IF(BK1294=1,BK1298,BK1298+BJ1295)),0)</f>
        <v>0</v>
      </c>
      <c r="BL1295" s="68">
        <f>IF(BL1294&gt;0,IF((SUMIFS($R1297:BK1297,$R1294:BK1294,12)+IF(BK1294=12,0,BK1295)+BL1298)&gt;=$L1291,$L1291-FLOOR(SUMIFS($R1297:BK1297,$R1294:BK1294,12),1),IF(BL1294=1,BL1298,BL1298+BK1295)),0)</f>
        <v>0</v>
      </c>
      <c r="BM1295" s="68">
        <f>IF(BM1294&gt;0,IF((SUMIFS($R1297:BL1297,$R1294:BL1294,12)+IF(BL1294=12,0,BL1295)+BM1298)&gt;=$L1291,$L1291-FLOOR(SUMIFS($R1297:BL1297,$R1294:BL1294,12),1),IF(BM1294=1,BM1298,BM1298+BL1295)),0)</f>
        <v>0</v>
      </c>
      <c r="BN1295" s="362"/>
      <c r="BO1295" s="364"/>
      <c r="BP1295" s="366"/>
      <c r="BQ1295" s="366"/>
      <c r="BR1295" s="106"/>
      <c r="BS1295" s="106"/>
      <c r="BT1295" s="106"/>
      <c r="BU1295" s="106"/>
      <c r="BV1295" s="106"/>
      <c r="BW1295" s="106"/>
      <c r="BX1295" s="106"/>
      <c r="BY1295" s="106"/>
      <c r="BZ1295" s="106"/>
      <c r="CA1295" s="106"/>
      <c r="CB1295" s="106"/>
      <c r="CC1295" s="106"/>
      <c r="CD1295" s="106"/>
      <c r="CE1295" s="106"/>
      <c r="CF1295" s="106"/>
      <c r="CG1295" s="106"/>
    </row>
    <row r="1296" spans="1:85" s="245" customFormat="1" ht="41.5" hidden="1" customHeight="1" x14ac:dyDescent="0.35">
      <c r="A1296" s="243"/>
      <c r="B1296" s="128"/>
      <c r="C1296" s="80"/>
      <c r="D1296" s="80"/>
      <c r="E1296" s="80"/>
      <c r="F1296" s="80"/>
      <c r="G1296" s="80"/>
      <c r="H1296" s="80"/>
      <c r="I1296" s="80"/>
      <c r="J1296" s="80"/>
      <c r="K1296" s="80"/>
      <c r="L1296" s="80"/>
      <c r="M1296" s="64"/>
      <c r="N1296" s="7"/>
      <c r="O1296" s="192"/>
      <c r="P1296" s="106"/>
      <c r="Q1296" s="65" t="s">
        <v>161</v>
      </c>
      <c r="R1296" s="67">
        <f>IF(R1291&gt;0,R1292,0)</f>
        <v>0</v>
      </c>
      <c r="S1296" s="67">
        <f t="shared" ref="S1296" si="24510">IF(S1291&gt;0,IF(S1294=1,S1292,S1292+R1296),R1296)</f>
        <v>0</v>
      </c>
      <c r="T1296" s="67">
        <f t="shared" ref="T1296" si="24511">IF(T1291&gt;0,IF(T1294=1,T1292,T1292+S1296),S1296)</f>
        <v>0</v>
      </c>
      <c r="U1296" s="67">
        <f t="shared" ref="U1296" si="24512">IF(U1291&gt;0,IF(U1294=1,U1292,U1292+T1296),T1296)</f>
        <v>0</v>
      </c>
      <c r="V1296" s="67">
        <f t="shared" ref="V1296" si="24513">IF(V1291&gt;0,IF(V1294=1,V1292,V1292+U1296),U1296)</f>
        <v>0</v>
      </c>
      <c r="W1296" s="67">
        <f t="shared" ref="W1296" si="24514">IF(W1291&gt;0,IF(W1294=1,W1292,W1292+V1296),V1296)</f>
        <v>0</v>
      </c>
      <c r="X1296" s="67">
        <f t="shared" ref="X1296" si="24515">IF(X1291&gt;0,IF(X1294=1,X1292,X1292+W1296),W1296)</f>
        <v>0</v>
      </c>
      <c r="Y1296" s="67">
        <f t="shared" ref="Y1296" si="24516">IF(Y1291&gt;0,IF(Y1294=1,Y1292,Y1292+X1296),X1296)</f>
        <v>0</v>
      </c>
      <c r="Z1296" s="67">
        <f t="shared" ref="Z1296" si="24517">IF(Z1291&gt;0,IF(Z1294=1,Z1292,Z1292+Y1296),Y1296)</f>
        <v>0</v>
      </c>
      <c r="AA1296" s="67">
        <f t="shared" ref="AA1296" si="24518">IF(AA1291&gt;0,IF(AA1294=1,AA1292,AA1292+Z1296),Z1296)</f>
        <v>0</v>
      </c>
      <c r="AB1296" s="67">
        <f t="shared" ref="AB1296" si="24519">IF(AB1291&gt;0,IF(AB1294=1,AB1292,AB1292+AA1296),AA1296)</f>
        <v>0</v>
      </c>
      <c r="AC1296" s="67">
        <f t="shared" ref="AC1296" si="24520">IF(AC1291&gt;0,IF(AC1294=1,AC1292,AC1292+AB1296),AB1296)</f>
        <v>0</v>
      </c>
      <c r="AD1296" s="67">
        <f t="shared" ref="AD1296" si="24521">IF(AD1291&gt;0,IF(AD1294=1,AD1292,AD1292+AC1296),AC1296)</f>
        <v>0</v>
      </c>
      <c r="AE1296" s="67">
        <f t="shared" ref="AE1296" si="24522">IF(AE1291&gt;0,IF(AE1294=1,AE1292,AE1292+AD1296),AD1296)</f>
        <v>0</v>
      </c>
      <c r="AF1296" s="67">
        <f t="shared" ref="AF1296" si="24523">IF(AF1291&gt;0,IF(AF1294=1,AF1292,AF1292+AE1296),AE1296)</f>
        <v>0</v>
      </c>
      <c r="AG1296" s="67">
        <f t="shared" ref="AG1296" si="24524">IF(AG1291&gt;0,IF(AG1294=1,AG1292,AG1292+AF1296),AF1296)</f>
        <v>0</v>
      </c>
      <c r="AH1296" s="67">
        <f t="shared" ref="AH1296" si="24525">IF(AH1291&gt;0,IF(AH1294=1,AH1292,AH1292+AG1296),AG1296)</f>
        <v>0</v>
      </c>
      <c r="AI1296" s="67">
        <f t="shared" ref="AI1296" si="24526">IF(AI1291&gt;0,IF(AI1294=1,AI1292,AI1292+AH1296),AH1296)</f>
        <v>0</v>
      </c>
      <c r="AJ1296" s="67">
        <f t="shared" ref="AJ1296" si="24527">IF(AJ1291&gt;0,IF(AJ1294=1,AJ1292,AJ1292+AI1296),AI1296)</f>
        <v>0</v>
      </c>
      <c r="AK1296" s="67">
        <f t="shared" ref="AK1296" si="24528">IF(AK1291&gt;0,IF(AK1294=1,AK1292,AK1292+AJ1296),AJ1296)</f>
        <v>0</v>
      </c>
      <c r="AL1296" s="67">
        <f t="shared" ref="AL1296" si="24529">IF(AL1291&gt;0,IF(AL1294=1,AL1292,AL1292+AK1296),AK1296)</f>
        <v>0</v>
      </c>
      <c r="AM1296" s="67">
        <f t="shared" ref="AM1296" si="24530">IF(AM1291&gt;0,IF(AM1294=1,AM1292,AM1292+AL1296),AL1296)</f>
        <v>0</v>
      </c>
      <c r="AN1296" s="67">
        <f t="shared" ref="AN1296" si="24531">IF(AN1291&gt;0,IF(AN1294=1,AN1292,AN1292+AM1296),AM1296)</f>
        <v>0</v>
      </c>
      <c r="AO1296" s="67">
        <f t="shared" ref="AO1296" si="24532">IF(AO1291&gt;0,IF(AO1294=1,AO1292,AO1292+AN1296),AN1296)</f>
        <v>0</v>
      </c>
      <c r="AP1296" s="67">
        <f t="shared" ref="AP1296" si="24533">IF(AP1291&gt;0,IF(AP1294=1,AP1292,AP1292+AO1296),AO1296)</f>
        <v>0</v>
      </c>
      <c r="AQ1296" s="67">
        <f t="shared" ref="AQ1296" si="24534">IF(AQ1291&gt;0,IF(AQ1294=1,AQ1292,AQ1292+AP1296),AP1296)</f>
        <v>0</v>
      </c>
      <c r="AR1296" s="67">
        <f t="shared" ref="AR1296" si="24535">IF(AR1291&gt;0,IF(AR1294=1,AR1292,AR1292+AQ1296),AQ1296)</f>
        <v>0</v>
      </c>
      <c r="AS1296" s="67">
        <f t="shared" ref="AS1296" si="24536">IF(AS1291&gt;0,IF(AS1294=1,AS1292,AS1292+AR1296),AR1296)</f>
        <v>0</v>
      </c>
      <c r="AT1296" s="67">
        <f t="shared" ref="AT1296" si="24537">IF(AT1291&gt;0,IF(AT1294=1,AT1292,AT1292+AS1296),AS1296)</f>
        <v>0</v>
      </c>
      <c r="AU1296" s="67">
        <f t="shared" ref="AU1296" si="24538">IF(AU1291&gt;0,IF(AU1294=1,AU1292,AU1292+AT1296),AT1296)</f>
        <v>0</v>
      </c>
      <c r="AV1296" s="67">
        <f t="shared" ref="AV1296" si="24539">IF(AV1291&gt;0,IF(AV1294=1,AV1292,AV1292+AU1296),AU1296)</f>
        <v>0</v>
      </c>
      <c r="AW1296" s="67">
        <f t="shared" ref="AW1296" si="24540">IF(AW1291&gt;0,IF(AW1294=1,AW1292,AW1292+AV1296),AV1296)</f>
        <v>0</v>
      </c>
      <c r="AX1296" s="67">
        <f t="shared" ref="AX1296" si="24541">IF(AX1291&gt;0,IF(AX1294=1,AX1292,AX1292+AW1296),AW1296)</f>
        <v>0</v>
      </c>
      <c r="AY1296" s="67">
        <f t="shared" ref="AY1296" si="24542">IF(AY1291&gt;0,IF(AY1294=1,AY1292,AY1292+AX1296),AX1296)</f>
        <v>0</v>
      </c>
      <c r="AZ1296" s="67">
        <f t="shared" ref="AZ1296" si="24543">IF(AZ1291&gt;0,IF(AZ1294=1,AZ1292,AZ1292+AY1296),AY1296)</f>
        <v>0</v>
      </c>
      <c r="BA1296" s="67">
        <f t="shared" ref="BA1296" si="24544">IF(BA1291&gt;0,IF(BA1294=1,BA1292,BA1292+AZ1296),AZ1296)</f>
        <v>0</v>
      </c>
      <c r="BB1296" s="67">
        <f t="shared" ref="BB1296" si="24545">IF(BB1291&gt;0,IF(BB1294=1,BB1292,BB1292+BA1296),BA1296)</f>
        <v>0</v>
      </c>
      <c r="BC1296" s="67">
        <f t="shared" ref="BC1296" si="24546">IF(BC1291&gt;0,IF(BC1294=1,BC1292,BC1292+BB1296),BB1296)</f>
        <v>0</v>
      </c>
      <c r="BD1296" s="67">
        <f t="shared" ref="BD1296" si="24547">IF(BD1291&gt;0,IF(BD1294=1,BD1292,BD1292+BC1296),BC1296)</f>
        <v>0</v>
      </c>
      <c r="BE1296" s="67">
        <f t="shared" ref="BE1296" si="24548">IF(BE1291&gt;0,IF(BE1294=1,BE1292,BE1292+BD1296),BD1296)</f>
        <v>0</v>
      </c>
      <c r="BF1296" s="67">
        <f t="shared" ref="BF1296" si="24549">IF(BF1291&gt;0,IF(BF1294=1,BF1292,BF1292+BE1296),BE1296)</f>
        <v>0</v>
      </c>
      <c r="BG1296" s="67">
        <f t="shared" ref="BG1296" si="24550">IF(BG1291&gt;0,IF(BG1294=1,BG1292,BG1292+BF1296),BF1296)</f>
        <v>0</v>
      </c>
      <c r="BH1296" s="67">
        <f t="shared" ref="BH1296" si="24551">IF(BH1291&gt;0,IF(BH1294=1,BH1292,BH1292+BG1296),BG1296)</f>
        <v>0</v>
      </c>
      <c r="BI1296" s="67">
        <f t="shared" ref="BI1296" si="24552">IF(BI1291&gt;0,IF(BI1294=1,BI1292,BI1292+BH1296),BH1296)</f>
        <v>0</v>
      </c>
      <c r="BJ1296" s="67">
        <f t="shared" ref="BJ1296" si="24553">IF(BJ1291&gt;0,IF(BJ1294=1,BJ1292,BJ1292+BI1296),BI1296)</f>
        <v>0</v>
      </c>
      <c r="BK1296" s="67">
        <f t="shared" ref="BK1296" si="24554">IF(BK1291&gt;0,IF(BK1294=1,BK1292,BK1292+BJ1296),BJ1296)</f>
        <v>0</v>
      </c>
      <c r="BL1296" s="67">
        <f t="shared" ref="BL1296" si="24555">IF(BL1291&gt;0,IF(BL1294=1,BL1292,BL1292+BK1296),BK1296)</f>
        <v>0</v>
      </c>
      <c r="BM1296" s="67">
        <f t="shared" ref="BM1296" si="24556">IF(BM1291&gt;0,IF(BM1294=1,BM1292,BM1292+BL1296),BL1296)</f>
        <v>0</v>
      </c>
      <c r="BN1296" s="362"/>
      <c r="BO1296" s="364"/>
      <c r="BP1296" s="366"/>
      <c r="BQ1296" s="366"/>
      <c r="BR1296" s="106"/>
      <c r="BS1296" s="106"/>
      <c r="BT1296" s="106"/>
      <c r="BU1296" s="106"/>
      <c r="BV1296" s="106"/>
      <c r="BW1296" s="106"/>
      <c r="BX1296" s="106"/>
      <c r="BY1296" s="106"/>
      <c r="BZ1296" s="106"/>
      <c r="CA1296" s="106"/>
      <c r="CB1296" s="106"/>
      <c r="CC1296" s="106"/>
      <c r="CD1296" s="106"/>
      <c r="CE1296" s="106"/>
      <c r="CF1296" s="106"/>
      <c r="CG1296" s="106"/>
    </row>
    <row r="1297" spans="1:85" s="245" customFormat="1" ht="41.5" hidden="1" customHeight="1" x14ac:dyDescent="0.35">
      <c r="A1297" s="243"/>
      <c r="B1297" s="128"/>
      <c r="C1297" s="80"/>
      <c r="D1297" s="80"/>
      <c r="E1297" s="80"/>
      <c r="F1297" s="80"/>
      <c r="G1297" s="80"/>
      <c r="H1297" s="80"/>
      <c r="I1297" s="80"/>
      <c r="J1297" s="80"/>
      <c r="K1297" s="80"/>
      <c r="L1297" s="80"/>
      <c r="M1297" s="64"/>
      <c r="N1297" s="7"/>
      <c r="O1297" s="192"/>
      <c r="P1297" s="106"/>
      <c r="Q1297" s="65" t="s">
        <v>162</v>
      </c>
      <c r="R1297" s="67">
        <f>R1299</f>
        <v>0</v>
      </c>
      <c r="S1297" s="67">
        <f t="shared" ref="S1297" si="24557">IF(S1294=1,S1299,S1299+R1297)</f>
        <v>0</v>
      </c>
      <c r="T1297" s="67">
        <f t="shared" ref="T1297" si="24558">IF(T1294=1,T1299,T1299+S1297)</f>
        <v>0</v>
      </c>
      <c r="U1297" s="67">
        <f t="shared" ref="U1297" si="24559">IF(U1294=1,U1299,U1299+T1297)</f>
        <v>0</v>
      </c>
      <c r="V1297" s="67">
        <f t="shared" ref="V1297" si="24560">IF(V1294=1,V1299,V1299+U1297)</f>
        <v>0</v>
      </c>
      <c r="W1297" s="67">
        <f t="shared" ref="W1297" si="24561">IF(W1294=1,W1299,W1299+V1297)</f>
        <v>0</v>
      </c>
      <c r="X1297" s="67">
        <f t="shared" ref="X1297" si="24562">IF(X1294=1,X1299,X1299+W1297)</f>
        <v>0</v>
      </c>
      <c r="Y1297" s="67">
        <f t="shared" ref="Y1297" si="24563">IF(Y1294=1,Y1299,Y1299+X1297)</f>
        <v>0</v>
      </c>
      <c r="Z1297" s="67">
        <f t="shared" ref="Z1297" si="24564">IF(Z1294=1,Z1299,Z1299+Y1297)</f>
        <v>0</v>
      </c>
      <c r="AA1297" s="67">
        <f t="shared" ref="AA1297" si="24565">IF(AA1294=1,AA1299,AA1299+Z1297)</f>
        <v>0</v>
      </c>
      <c r="AB1297" s="67">
        <f t="shared" ref="AB1297" si="24566">IF(AB1294=1,AB1299,AB1299+AA1297)</f>
        <v>0</v>
      </c>
      <c r="AC1297" s="67">
        <f t="shared" ref="AC1297" si="24567">IF(AC1294=1,AC1299,AC1299+AB1297)</f>
        <v>0</v>
      </c>
      <c r="AD1297" s="67">
        <f t="shared" ref="AD1297" si="24568">IF(AD1294=1,AD1299,AD1299+AC1297)</f>
        <v>0</v>
      </c>
      <c r="AE1297" s="67">
        <f t="shared" ref="AE1297" si="24569">IF(AE1294=1,AE1299,AE1299+AD1297)</f>
        <v>0</v>
      </c>
      <c r="AF1297" s="67">
        <f t="shared" ref="AF1297" si="24570">IF(AF1294=1,AF1299,AF1299+AE1297)</f>
        <v>0</v>
      </c>
      <c r="AG1297" s="67">
        <f t="shared" ref="AG1297" si="24571">IF(AG1294=1,AG1299,AG1299+AF1297)</f>
        <v>0</v>
      </c>
      <c r="AH1297" s="67">
        <f t="shared" ref="AH1297" si="24572">IF(AH1294=1,AH1299,AH1299+AG1297)</f>
        <v>0</v>
      </c>
      <c r="AI1297" s="67">
        <f t="shared" ref="AI1297" si="24573">IF(AI1294=1,AI1299,AI1299+AH1297)</f>
        <v>0</v>
      </c>
      <c r="AJ1297" s="67">
        <f t="shared" ref="AJ1297" si="24574">IF(AJ1294=1,AJ1299,AJ1299+AI1297)</f>
        <v>0</v>
      </c>
      <c r="AK1297" s="67">
        <f t="shared" ref="AK1297" si="24575">IF(AK1294=1,AK1299,AK1299+AJ1297)</f>
        <v>0</v>
      </c>
      <c r="AL1297" s="67">
        <f t="shared" ref="AL1297" si="24576">IF(AL1294=1,AL1299,AL1299+AK1297)</f>
        <v>0</v>
      </c>
      <c r="AM1297" s="67">
        <f t="shared" ref="AM1297" si="24577">IF(AM1294=1,AM1299,AM1299+AL1297)</f>
        <v>0</v>
      </c>
      <c r="AN1297" s="67">
        <f t="shared" ref="AN1297" si="24578">IF(AN1294=1,AN1299,AN1299+AM1297)</f>
        <v>0</v>
      </c>
      <c r="AO1297" s="67">
        <f t="shared" ref="AO1297" si="24579">IF(AO1294=1,AO1299,AO1299+AN1297)</f>
        <v>0</v>
      </c>
      <c r="AP1297" s="67">
        <f t="shared" ref="AP1297" si="24580">IF(AP1294=1,AP1299,AP1299+AO1297)</f>
        <v>0</v>
      </c>
      <c r="AQ1297" s="67">
        <f t="shared" ref="AQ1297" si="24581">IF(AQ1294=1,AQ1299,AQ1299+AP1297)</f>
        <v>0</v>
      </c>
      <c r="AR1297" s="67">
        <f t="shared" ref="AR1297" si="24582">IF(AR1294=1,AR1299,AR1299+AQ1297)</f>
        <v>0</v>
      </c>
      <c r="AS1297" s="67">
        <f t="shared" ref="AS1297" si="24583">IF(AS1294=1,AS1299,AS1299+AR1297)</f>
        <v>0</v>
      </c>
      <c r="AT1297" s="67">
        <f t="shared" ref="AT1297" si="24584">IF(AT1294=1,AT1299,AT1299+AS1297)</f>
        <v>0</v>
      </c>
      <c r="AU1297" s="67">
        <f t="shared" ref="AU1297" si="24585">IF(AU1294=1,AU1299,AU1299+AT1297)</f>
        <v>0</v>
      </c>
      <c r="AV1297" s="67">
        <f t="shared" ref="AV1297" si="24586">IF(AV1294=1,AV1299,AV1299+AU1297)</f>
        <v>0</v>
      </c>
      <c r="AW1297" s="67">
        <f t="shared" ref="AW1297" si="24587">IF(AW1294=1,AW1299,AW1299+AV1297)</f>
        <v>0</v>
      </c>
      <c r="AX1297" s="67">
        <f t="shared" ref="AX1297" si="24588">IF(AX1294=1,AX1299,AX1299+AW1297)</f>
        <v>0</v>
      </c>
      <c r="AY1297" s="67">
        <f t="shared" ref="AY1297" si="24589">IF(AY1294=1,AY1299,AY1299+AX1297)</f>
        <v>0</v>
      </c>
      <c r="AZ1297" s="67">
        <f t="shared" ref="AZ1297" si="24590">IF(AZ1294=1,AZ1299,AZ1299+AY1297)</f>
        <v>0</v>
      </c>
      <c r="BA1297" s="67">
        <f t="shared" ref="BA1297" si="24591">IF(BA1294=1,BA1299,BA1299+AZ1297)</f>
        <v>0</v>
      </c>
      <c r="BB1297" s="67">
        <f t="shared" ref="BB1297" si="24592">IF(BB1294=1,BB1299,BB1299+BA1297)</f>
        <v>0</v>
      </c>
      <c r="BC1297" s="67">
        <f t="shared" ref="BC1297" si="24593">IF(BC1294=1,BC1299,BC1299+BB1297)</f>
        <v>0</v>
      </c>
      <c r="BD1297" s="67">
        <f t="shared" ref="BD1297" si="24594">IF(BD1294=1,BD1299,BD1299+BC1297)</f>
        <v>0</v>
      </c>
      <c r="BE1297" s="67">
        <f t="shared" ref="BE1297" si="24595">IF(BE1294=1,BE1299,BE1299+BD1297)</f>
        <v>0</v>
      </c>
      <c r="BF1297" s="67">
        <f t="shared" ref="BF1297" si="24596">IF(BF1294=1,BF1299,BF1299+BE1297)</f>
        <v>0</v>
      </c>
      <c r="BG1297" s="67">
        <f t="shared" ref="BG1297" si="24597">IF(BG1294=1,BG1299,BG1299+BF1297)</f>
        <v>0</v>
      </c>
      <c r="BH1297" s="67">
        <f t="shared" ref="BH1297" si="24598">IF(BH1294=1,BH1299,BH1299+BG1297)</f>
        <v>0</v>
      </c>
      <c r="BI1297" s="67">
        <f t="shared" ref="BI1297" si="24599">IF(BI1294=1,BI1299,BI1299+BH1297)</f>
        <v>0</v>
      </c>
      <c r="BJ1297" s="67">
        <f t="shared" ref="BJ1297" si="24600">IF(BJ1294=1,BJ1299,BJ1299+BI1297)</f>
        <v>0</v>
      </c>
      <c r="BK1297" s="67">
        <f t="shared" ref="BK1297" si="24601">IF(BK1294=1,BK1299,BK1299+BJ1297)</f>
        <v>0</v>
      </c>
      <c r="BL1297" s="67">
        <f t="shared" ref="BL1297" si="24602">IF(BL1294=1,BL1299,BL1299+BK1297)</f>
        <v>0</v>
      </c>
      <c r="BM1297" s="67">
        <f t="shared" ref="BM1297" si="24603">IF(BM1294=1,BM1299,BM1299+BL1297)</f>
        <v>0</v>
      </c>
      <c r="BN1297" s="362"/>
      <c r="BO1297" s="364"/>
      <c r="BP1297" s="366"/>
      <c r="BQ1297" s="366"/>
      <c r="BR1297" s="106"/>
      <c r="BS1297" s="106"/>
      <c r="BT1297" s="106"/>
      <c r="BU1297" s="106"/>
      <c r="BV1297" s="106"/>
      <c r="BW1297" s="106"/>
      <c r="BX1297" s="106"/>
      <c r="BY1297" s="106"/>
      <c r="BZ1297" s="106"/>
      <c r="CA1297" s="106"/>
      <c r="CB1297" s="106"/>
      <c r="CC1297" s="106"/>
      <c r="CD1297" s="106"/>
      <c r="CE1297" s="106"/>
      <c r="CF1297" s="106"/>
      <c r="CG1297" s="106"/>
    </row>
    <row r="1298" spans="1:85" s="245" customFormat="1" ht="29" x14ac:dyDescent="0.35">
      <c r="A1298" s="243"/>
      <c r="B1298" s="128"/>
      <c r="C1298" s="80"/>
      <c r="D1298" s="80"/>
      <c r="E1298" s="80"/>
      <c r="F1298" s="80"/>
      <c r="G1298" s="80"/>
      <c r="H1298" s="80"/>
      <c r="I1298" s="80"/>
      <c r="J1298" s="80"/>
      <c r="K1298" s="80"/>
      <c r="L1298" s="80"/>
      <c r="M1298" s="64"/>
      <c r="N1298" s="7"/>
      <c r="O1298" s="192"/>
      <c r="P1298" s="106"/>
      <c r="Q1298" s="63" t="s">
        <v>160</v>
      </c>
      <c r="R1298" s="68">
        <f t="shared" ref="R1298:BM1298" si="24604">1720/12*R1291</f>
        <v>0</v>
      </c>
      <c r="S1298" s="68">
        <f t="shared" si="24604"/>
        <v>0</v>
      </c>
      <c r="T1298" s="68">
        <f t="shared" si="24604"/>
        <v>0</v>
      </c>
      <c r="U1298" s="68">
        <f t="shared" si="24604"/>
        <v>0</v>
      </c>
      <c r="V1298" s="68">
        <f t="shared" si="24604"/>
        <v>0</v>
      </c>
      <c r="W1298" s="68">
        <f t="shared" si="24604"/>
        <v>0</v>
      </c>
      <c r="X1298" s="68">
        <f t="shared" si="24604"/>
        <v>0</v>
      </c>
      <c r="Y1298" s="68">
        <f t="shared" si="24604"/>
        <v>0</v>
      </c>
      <c r="Z1298" s="68">
        <f t="shared" si="24604"/>
        <v>0</v>
      </c>
      <c r="AA1298" s="68">
        <f t="shared" si="24604"/>
        <v>0</v>
      </c>
      <c r="AB1298" s="68">
        <f t="shared" si="24604"/>
        <v>0</v>
      </c>
      <c r="AC1298" s="68">
        <f t="shared" si="24604"/>
        <v>0</v>
      </c>
      <c r="AD1298" s="68">
        <f t="shared" si="24604"/>
        <v>0</v>
      </c>
      <c r="AE1298" s="68">
        <f t="shared" si="24604"/>
        <v>0</v>
      </c>
      <c r="AF1298" s="68">
        <f t="shared" si="24604"/>
        <v>0</v>
      </c>
      <c r="AG1298" s="68">
        <f t="shared" si="24604"/>
        <v>0</v>
      </c>
      <c r="AH1298" s="68">
        <f t="shared" si="24604"/>
        <v>0</v>
      </c>
      <c r="AI1298" s="68">
        <f t="shared" si="24604"/>
        <v>0</v>
      </c>
      <c r="AJ1298" s="68">
        <f t="shared" si="24604"/>
        <v>0</v>
      </c>
      <c r="AK1298" s="68">
        <f t="shared" si="24604"/>
        <v>0</v>
      </c>
      <c r="AL1298" s="68">
        <f t="shared" si="24604"/>
        <v>0</v>
      </c>
      <c r="AM1298" s="68">
        <f t="shared" si="24604"/>
        <v>0</v>
      </c>
      <c r="AN1298" s="68">
        <f t="shared" si="24604"/>
        <v>0</v>
      </c>
      <c r="AO1298" s="68">
        <f t="shared" si="24604"/>
        <v>0</v>
      </c>
      <c r="AP1298" s="68">
        <f t="shared" si="24604"/>
        <v>0</v>
      </c>
      <c r="AQ1298" s="68">
        <f t="shared" si="24604"/>
        <v>0</v>
      </c>
      <c r="AR1298" s="68">
        <f t="shared" si="24604"/>
        <v>0</v>
      </c>
      <c r="AS1298" s="68">
        <f t="shared" si="24604"/>
        <v>0</v>
      </c>
      <c r="AT1298" s="68">
        <f t="shared" si="24604"/>
        <v>0</v>
      </c>
      <c r="AU1298" s="68">
        <f t="shared" si="24604"/>
        <v>0</v>
      </c>
      <c r="AV1298" s="68">
        <f t="shared" si="24604"/>
        <v>0</v>
      </c>
      <c r="AW1298" s="68">
        <f t="shared" si="24604"/>
        <v>0</v>
      </c>
      <c r="AX1298" s="68">
        <f t="shared" si="24604"/>
        <v>0</v>
      </c>
      <c r="AY1298" s="68">
        <f t="shared" si="24604"/>
        <v>0</v>
      </c>
      <c r="AZ1298" s="68">
        <f t="shared" si="24604"/>
        <v>0</v>
      </c>
      <c r="BA1298" s="68">
        <f t="shared" si="24604"/>
        <v>0</v>
      </c>
      <c r="BB1298" s="68">
        <f t="shared" si="24604"/>
        <v>0</v>
      </c>
      <c r="BC1298" s="68">
        <f t="shared" si="24604"/>
        <v>0</v>
      </c>
      <c r="BD1298" s="68">
        <f t="shared" si="24604"/>
        <v>0</v>
      </c>
      <c r="BE1298" s="68">
        <f t="shared" si="24604"/>
        <v>0</v>
      </c>
      <c r="BF1298" s="68">
        <f t="shared" si="24604"/>
        <v>0</v>
      </c>
      <c r="BG1298" s="68">
        <f t="shared" si="24604"/>
        <v>0</v>
      </c>
      <c r="BH1298" s="68">
        <f t="shared" si="24604"/>
        <v>0</v>
      </c>
      <c r="BI1298" s="68">
        <f t="shared" si="24604"/>
        <v>0</v>
      </c>
      <c r="BJ1298" s="68">
        <f t="shared" si="24604"/>
        <v>0</v>
      </c>
      <c r="BK1298" s="68">
        <f t="shared" si="24604"/>
        <v>0</v>
      </c>
      <c r="BL1298" s="68">
        <f t="shared" si="24604"/>
        <v>0</v>
      </c>
      <c r="BM1298" s="68">
        <f t="shared" si="24604"/>
        <v>0</v>
      </c>
      <c r="BN1298" s="362"/>
      <c r="BO1298" s="364"/>
      <c r="BP1298" s="366"/>
      <c r="BQ1298" s="366"/>
      <c r="BR1298" s="106"/>
      <c r="BS1298" s="106"/>
      <c r="BT1298" s="106"/>
      <c r="BU1298" s="106"/>
      <c r="BV1298" s="106"/>
      <c r="BW1298" s="106"/>
      <c r="BX1298" s="106"/>
      <c r="BY1298" s="106"/>
      <c r="BZ1298" s="106"/>
      <c r="CA1298" s="106"/>
      <c r="CB1298" s="106"/>
      <c r="CC1298" s="106"/>
      <c r="CD1298" s="106"/>
      <c r="CE1298" s="106"/>
      <c r="CF1298" s="106"/>
      <c r="CG1298" s="106"/>
    </row>
    <row r="1299" spans="1:85" s="245" customFormat="1" ht="29" x14ac:dyDescent="0.35">
      <c r="A1299" s="243"/>
      <c r="B1299" s="128"/>
      <c r="C1299" s="80"/>
      <c r="D1299" s="80"/>
      <c r="E1299" s="80"/>
      <c r="F1299" s="80"/>
      <c r="G1299" s="80"/>
      <c r="H1299" s="80"/>
      <c r="I1299" s="80"/>
      <c r="J1299" s="80"/>
      <c r="K1299" s="80"/>
      <c r="L1299" s="80"/>
      <c r="M1299" s="64"/>
      <c r="N1299" s="7"/>
      <c r="O1299" s="192"/>
      <c r="P1299" s="106"/>
      <c r="Q1299" s="63" t="s">
        <v>144</v>
      </c>
      <c r="R1299" s="68">
        <f>FLOOR(IF(OR(R1294=0,R1294=1),IF(R1292&gt;=R1298,R1298,R1292)+0.00000001,IF(R1296&gt;=R1295,R1295,R1296))+0.00000001,1)</f>
        <v>0</v>
      </c>
      <c r="S1299" s="68">
        <f t="shared" ref="S1299" si="24605">FLOOR(IF(OR(S1294=0,S1294=1),IF(S1298&gt;S1295,S1295,IF(S1292&gt;=S1298,S1298,S1292)+0.00000001),IF(S1296&gt;=S1295,S1295-R1297,S1296-R1297)+0.00000001),1)</f>
        <v>0</v>
      </c>
      <c r="T1299" s="68">
        <f t="shared" ref="T1299" si="24606">FLOOR(IF(OR(T1294=0,T1294=1),IF(T1298&gt;T1295,T1295,IF(T1292&gt;=T1298,T1298,T1292)+0.00000001),IF(T1296&gt;=T1295,T1295-S1297,T1296-S1297)+0.00000001),1)</f>
        <v>0</v>
      </c>
      <c r="U1299" s="68">
        <f t="shared" ref="U1299" si="24607">FLOOR(IF(OR(U1294=0,U1294=1),IF(U1298&gt;U1295,U1295,IF(U1292&gt;=U1298,U1298,U1292)+0.00000001),IF(U1296&gt;=U1295,U1295-T1297,U1296-T1297)+0.00000001),1)</f>
        <v>0</v>
      </c>
      <c r="V1299" s="68">
        <f t="shared" ref="V1299" si="24608">FLOOR(IF(OR(V1294=0,V1294=1),IF(V1298&gt;V1295,V1295,IF(V1292&gt;=V1298,V1298,V1292)+0.00000001),IF(V1296&gt;=V1295,V1295-U1297,V1296-U1297)+0.00000001),1)</f>
        <v>0</v>
      </c>
      <c r="W1299" s="68">
        <f t="shared" ref="W1299" si="24609">FLOOR(IF(OR(W1294=0,W1294=1),IF(W1298&gt;W1295,W1295,IF(W1292&gt;=W1298,W1298,W1292)+0.00000001),IF(W1296&gt;=W1295,W1295-V1297,W1296-V1297)+0.00000001),1)</f>
        <v>0</v>
      </c>
      <c r="X1299" s="68">
        <f t="shared" ref="X1299" si="24610">FLOOR(IF(OR(X1294=0,X1294=1),IF(X1298&gt;X1295,X1295,IF(X1292&gt;=X1298,X1298,X1292)+0.00000001),IF(X1296&gt;=X1295,X1295-W1297,X1296-W1297)+0.00000001),1)</f>
        <v>0</v>
      </c>
      <c r="Y1299" s="68">
        <f t="shared" ref="Y1299" si="24611">FLOOR(IF(OR(Y1294=0,Y1294=1),IF(Y1298&gt;Y1295,Y1295,IF(Y1292&gt;=Y1298,Y1298,Y1292)+0.00000001),IF(Y1296&gt;=Y1295,Y1295-X1297,Y1296-X1297)+0.00000001),1)</f>
        <v>0</v>
      </c>
      <c r="Z1299" s="68">
        <f t="shared" ref="Z1299" si="24612">FLOOR(IF(OR(Z1294=0,Z1294=1),IF(Z1298&gt;Z1295,Z1295,IF(Z1292&gt;=Z1298,Z1298,Z1292)+0.00000001),IF(Z1296&gt;=Z1295,Z1295-Y1297,Z1296-Y1297)+0.00000001),1)</f>
        <v>0</v>
      </c>
      <c r="AA1299" s="68">
        <f t="shared" ref="AA1299" si="24613">FLOOR(IF(OR(AA1294=0,AA1294=1),IF(AA1298&gt;AA1295,AA1295,IF(AA1292&gt;=AA1298,AA1298,AA1292)+0.00000001),IF(AA1296&gt;=AA1295,AA1295-Z1297,AA1296-Z1297)+0.00000001),1)</f>
        <v>0</v>
      </c>
      <c r="AB1299" s="68">
        <f t="shared" ref="AB1299" si="24614">FLOOR(IF(OR(AB1294=0,AB1294=1),IF(AB1298&gt;AB1295,AB1295,IF(AB1292&gt;=AB1298,AB1298,AB1292)+0.00000001),IF(AB1296&gt;=AB1295,AB1295-AA1297,AB1296-AA1297)+0.00000001),1)</f>
        <v>0</v>
      </c>
      <c r="AC1299" s="68">
        <f t="shared" ref="AC1299" si="24615">FLOOR(IF(OR(AC1294=0,AC1294=1),IF(AC1298&gt;AC1295,AC1295,IF(AC1292&gt;=AC1298,AC1298,AC1292)+0.00000001),IF(AC1296&gt;=AC1295,AC1295-AB1297,AC1296-AB1297)+0.00000001),1)</f>
        <v>0</v>
      </c>
      <c r="AD1299" s="68">
        <f t="shared" ref="AD1299" si="24616">FLOOR(IF(OR(AD1294=0,AD1294=1),IF(AD1298&gt;AD1295,AD1295,IF(AD1292&gt;=AD1298,AD1298,AD1292)+0.00000001),IF(AD1296&gt;=AD1295,AD1295-AC1297,AD1296-AC1297)+0.00000001),1)</f>
        <v>0</v>
      </c>
      <c r="AE1299" s="68">
        <f t="shared" ref="AE1299" si="24617">FLOOR(IF(OR(AE1294=0,AE1294=1),IF(AE1298&gt;AE1295,AE1295,IF(AE1292&gt;=AE1298,AE1298,AE1292)+0.00000001),IF(AE1296&gt;=AE1295,AE1295-AD1297,AE1296-AD1297)+0.00000001),1)</f>
        <v>0</v>
      </c>
      <c r="AF1299" s="68">
        <f t="shared" ref="AF1299" si="24618">FLOOR(IF(OR(AF1294=0,AF1294=1),IF(AF1298&gt;AF1295,AF1295,IF(AF1292&gt;=AF1298,AF1298,AF1292)+0.00000001),IF(AF1296&gt;=AF1295,AF1295-AE1297,AF1296-AE1297)+0.00000001),1)</f>
        <v>0</v>
      </c>
      <c r="AG1299" s="68">
        <f t="shared" ref="AG1299" si="24619">FLOOR(IF(OR(AG1294=0,AG1294=1),IF(AG1298&gt;AG1295,AG1295,IF(AG1292&gt;=AG1298,AG1298,AG1292)+0.00000001),IF(AG1296&gt;=AG1295,AG1295-AF1297,AG1296-AF1297)+0.00000001),1)</f>
        <v>0</v>
      </c>
      <c r="AH1299" s="68">
        <f t="shared" ref="AH1299" si="24620">FLOOR(IF(OR(AH1294=0,AH1294=1),IF(AH1298&gt;AH1295,AH1295,IF(AH1292&gt;=AH1298,AH1298,AH1292)+0.00000001),IF(AH1296&gt;=AH1295,AH1295-AG1297,AH1296-AG1297)+0.00000001),1)</f>
        <v>0</v>
      </c>
      <c r="AI1299" s="68">
        <f t="shared" ref="AI1299" si="24621">FLOOR(IF(OR(AI1294=0,AI1294=1),IF(AI1298&gt;AI1295,AI1295,IF(AI1292&gt;=AI1298,AI1298,AI1292)+0.00000001),IF(AI1296&gt;=AI1295,AI1295-AH1297,AI1296-AH1297)+0.00000001),1)</f>
        <v>0</v>
      </c>
      <c r="AJ1299" s="68">
        <f t="shared" ref="AJ1299" si="24622">FLOOR(IF(OR(AJ1294=0,AJ1294=1),IF(AJ1298&gt;AJ1295,AJ1295,IF(AJ1292&gt;=AJ1298,AJ1298,AJ1292)+0.00000001),IF(AJ1296&gt;=AJ1295,AJ1295-AI1297,AJ1296-AI1297)+0.00000001),1)</f>
        <v>0</v>
      </c>
      <c r="AK1299" s="68">
        <f t="shared" ref="AK1299" si="24623">FLOOR(IF(OR(AK1294=0,AK1294=1),IF(AK1298&gt;AK1295,AK1295,IF(AK1292&gt;=AK1298,AK1298,AK1292)+0.00000001),IF(AK1296&gt;=AK1295,AK1295-AJ1297,AK1296-AJ1297)+0.00000001),1)</f>
        <v>0</v>
      </c>
      <c r="AL1299" s="68">
        <f t="shared" ref="AL1299" si="24624">FLOOR(IF(OR(AL1294=0,AL1294=1),IF(AL1298&gt;AL1295,AL1295,IF(AL1292&gt;=AL1298,AL1298,AL1292)+0.00000001),IF(AL1296&gt;=AL1295,AL1295-AK1297,AL1296-AK1297)+0.00000001),1)</f>
        <v>0</v>
      </c>
      <c r="AM1299" s="68">
        <f t="shared" ref="AM1299" si="24625">FLOOR(IF(OR(AM1294=0,AM1294=1),IF(AM1298&gt;AM1295,AM1295,IF(AM1292&gt;=AM1298,AM1298,AM1292)+0.00000001),IF(AM1296&gt;=AM1295,AM1295-AL1297,AM1296-AL1297)+0.00000001),1)</f>
        <v>0</v>
      </c>
      <c r="AN1299" s="68">
        <f t="shared" ref="AN1299" si="24626">FLOOR(IF(OR(AN1294=0,AN1294=1),IF(AN1298&gt;AN1295,AN1295,IF(AN1292&gt;=AN1298,AN1298,AN1292)+0.00000001),IF(AN1296&gt;=AN1295,AN1295-AM1297,AN1296-AM1297)+0.00000001),1)</f>
        <v>0</v>
      </c>
      <c r="AO1299" s="68">
        <f t="shared" ref="AO1299" si="24627">FLOOR(IF(OR(AO1294=0,AO1294=1),IF(AO1298&gt;AO1295,AO1295,IF(AO1292&gt;=AO1298,AO1298,AO1292)+0.00000001),IF(AO1296&gt;=AO1295,AO1295-AN1297,AO1296-AN1297)+0.00000001),1)</f>
        <v>0</v>
      </c>
      <c r="AP1299" s="68">
        <f t="shared" ref="AP1299" si="24628">FLOOR(IF(OR(AP1294=0,AP1294=1),IF(AP1298&gt;AP1295,AP1295,IF(AP1292&gt;=AP1298,AP1298,AP1292)+0.00000001),IF(AP1296&gt;=AP1295,AP1295-AO1297,AP1296-AO1297)+0.00000001),1)</f>
        <v>0</v>
      </c>
      <c r="AQ1299" s="68">
        <f t="shared" ref="AQ1299" si="24629">FLOOR(IF(OR(AQ1294=0,AQ1294=1),IF(AQ1298&gt;AQ1295,AQ1295,IF(AQ1292&gt;=AQ1298,AQ1298,AQ1292)+0.00000001),IF(AQ1296&gt;=AQ1295,AQ1295-AP1297,AQ1296-AP1297)+0.00000001),1)</f>
        <v>0</v>
      </c>
      <c r="AR1299" s="68">
        <f t="shared" ref="AR1299" si="24630">FLOOR(IF(OR(AR1294=0,AR1294=1),IF(AR1298&gt;AR1295,AR1295,IF(AR1292&gt;=AR1298,AR1298,AR1292)+0.00000001),IF(AR1296&gt;=AR1295,AR1295-AQ1297,AR1296-AQ1297)+0.00000001),1)</f>
        <v>0</v>
      </c>
      <c r="AS1299" s="68">
        <f t="shared" ref="AS1299" si="24631">FLOOR(IF(OR(AS1294=0,AS1294=1),IF(AS1298&gt;AS1295,AS1295,IF(AS1292&gt;=AS1298,AS1298,AS1292)+0.00000001),IF(AS1296&gt;=AS1295,AS1295-AR1297,AS1296-AR1297)+0.00000001),1)</f>
        <v>0</v>
      </c>
      <c r="AT1299" s="68">
        <f t="shared" ref="AT1299" si="24632">FLOOR(IF(OR(AT1294=0,AT1294=1),IF(AT1298&gt;AT1295,AT1295,IF(AT1292&gt;=AT1298,AT1298,AT1292)+0.00000001),IF(AT1296&gt;=AT1295,AT1295-AS1297,AT1296-AS1297)+0.00000001),1)</f>
        <v>0</v>
      </c>
      <c r="AU1299" s="68">
        <f t="shared" ref="AU1299" si="24633">FLOOR(IF(OR(AU1294=0,AU1294=1),IF(AU1298&gt;AU1295,AU1295,IF(AU1292&gt;=AU1298,AU1298,AU1292)+0.00000001),IF(AU1296&gt;=AU1295,AU1295-AT1297,AU1296-AT1297)+0.00000001),1)</f>
        <v>0</v>
      </c>
      <c r="AV1299" s="68">
        <f t="shared" ref="AV1299" si="24634">FLOOR(IF(OR(AV1294=0,AV1294=1),IF(AV1298&gt;AV1295,AV1295,IF(AV1292&gt;=AV1298,AV1298,AV1292)+0.00000001),IF(AV1296&gt;=AV1295,AV1295-AU1297,AV1296-AU1297)+0.00000001),1)</f>
        <v>0</v>
      </c>
      <c r="AW1299" s="68">
        <f t="shared" ref="AW1299" si="24635">FLOOR(IF(OR(AW1294=0,AW1294=1),IF(AW1298&gt;AW1295,AW1295,IF(AW1292&gt;=AW1298,AW1298,AW1292)+0.00000001),IF(AW1296&gt;=AW1295,AW1295-AV1297,AW1296-AV1297)+0.00000001),1)</f>
        <v>0</v>
      </c>
      <c r="AX1299" s="68">
        <f t="shared" ref="AX1299" si="24636">FLOOR(IF(OR(AX1294=0,AX1294=1),IF(AX1298&gt;AX1295,AX1295,IF(AX1292&gt;=AX1298,AX1298,AX1292)+0.00000001),IF(AX1296&gt;=AX1295,AX1295-AW1297,AX1296-AW1297)+0.00000001),1)</f>
        <v>0</v>
      </c>
      <c r="AY1299" s="68">
        <f t="shared" ref="AY1299" si="24637">FLOOR(IF(OR(AY1294=0,AY1294=1),IF(AY1298&gt;AY1295,AY1295,IF(AY1292&gt;=AY1298,AY1298,AY1292)+0.00000001),IF(AY1296&gt;=AY1295,AY1295-AX1297,AY1296-AX1297)+0.00000001),1)</f>
        <v>0</v>
      </c>
      <c r="AZ1299" s="68">
        <f t="shared" ref="AZ1299" si="24638">FLOOR(IF(OR(AZ1294=0,AZ1294=1),IF(AZ1298&gt;AZ1295,AZ1295,IF(AZ1292&gt;=AZ1298,AZ1298,AZ1292)+0.00000001),IF(AZ1296&gt;=AZ1295,AZ1295-AY1297,AZ1296-AY1297)+0.00000001),1)</f>
        <v>0</v>
      </c>
      <c r="BA1299" s="68">
        <f t="shared" ref="BA1299" si="24639">FLOOR(IF(OR(BA1294=0,BA1294=1),IF(BA1298&gt;BA1295,BA1295,IF(BA1292&gt;=BA1298,BA1298,BA1292)+0.00000001),IF(BA1296&gt;=BA1295,BA1295-AZ1297,BA1296-AZ1297)+0.00000001),1)</f>
        <v>0</v>
      </c>
      <c r="BB1299" s="68">
        <f t="shared" ref="BB1299" si="24640">FLOOR(IF(OR(BB1294=0,BB1294=1),IF(BB1298&gt;BB1295,BB1295,IF(BB1292&gt;=BB1298,BB1298,BB1292)+0.00000001),IF(BB1296&gt;=BB1295,BB1295-BA1297,BB1296-BA1297)+0.00000001),1)</f>
        <v>0</v>
      </c>
      <c r="BC1299" s="68">
        <f t="shared" ref="BC1299" si="24641">FLOOR(IF(OR(BC1294=0,BC1294=1),IF(BC1298&gt;BC1295,BC1295,IF(BC1292&gt;=BC1298,BC1298,BC1292)+0.00000001),IF(BC1296&gt;=BC1295,BC1295-BB1297,BC1296-BB1297)+0.00000001),1)</f>
        <v>0</v>
      </c>
      <c r="BD1299" s="68">
        <f t="shared" ref="BD1299" si="24642">FLOOR(IF(OR(BD1294=0,BD1294=1),IF(BD1298&gt;BD1295,BD1295,IF(BD1292&gt;=BD1298,BD1298,BD1292)+0.00000001),IF(BD1296&gt;=BD1295,BD1295-BC1297,BD1296-BC1297)+0.00000001),1)</f>
        <v>0</v>
      </c>
      <c r="BE1299" s="68">
        <f t="shared" ref="BE1299" si="24643">FLOOR(IF(OR(BE1294=0,BE1294=1),IF(BE1298&gt;BE1295,BE1295,IF(BE1292&gt;=BE1298,BE1298,BE1292)+0.00000001),IF(BE1296&gt;=BE1295,BE1295-BD1297,BE1296-BD1297)+0.00000001),1)</f>
        <v>0</v>
      </c>
      <c r="BF1299" s="68">
        <f t="shared" ref="BF1299" si="24644">FLOOR(IF(OR(BF1294=0,BF1294=1),IF(BF1298&gt;BF1295,BF1295,IF(BF1292&gt;=BF1298,BF1298,BF1292)+0.00000001),IF(BF1296&gt;=BF1295,BF1295-BE1297,BF1296-BE1297)+0.00000001),1)</f>
        <v>0</v>
      </c>
      <c r="BG1299" s="68">
        <f t="shared" ref="BG1299" si="24645">FLOOR(IF(OR(BG1294=0,BG1294=1),IF(BG1298&gt;BG1295,BG1295,IF(BG1292&gt;=BG1298,BG1298,BG1292)+0.00000001),IF(BG1296&gt;=BG1295,BG1295-BF1297,BG1296-BF1297)+0.00000001),1)</f>
        <v>0</v>
      </c>
      <c r="BH1299" s="68">
        <f t="shared" ref="BH1299" si="24646">FLOOR(IF(OR(BH1294=0,BH1294=1),IF(BH1298&gt;BH1295,BH1295,IF(BH1292&gt;=BH1298,BH1298,BH1292)+0.00000001),IF(BH1296&gt;=BH1295,BH1295-BG1297,BH1296-BG1297)+0.00000001),1)</f>
        <v>0</v>
      </c>
      <c r="BI1299" s="68">
        <f t="shared" ref="BI1299" si="24647">FLOOR(IF(OR(BI1294=0,BI1294=1),IF(BI1298&gt;BI1295,BI1295,IF(BI1292&gt;=BI1298,BI1298,BI1292)+0.00000001),IF(BI1296&gt;=BI1295,BI1295-BH1297,BI1296-BH1297)+0.00000001),1)</f>
        <v>0</v>
      </c>
      <c r="BJ1299" s="68">
        <f t="shared" ref="BJ1299" si="24648">FLOOR(IF(OR(BJ1294=0,BJ1294=1),IF(BJ1298&gt;BJ1295,BJ1295,IF(BJ1292&gt;=BJ1298,BJ1298,BJ1292)+0.00000001),IF(BJ1296&gt;=BJ1295,BJ1295-BI1297,BJ1296-BI1297)+0.00000001),1)</f>
        <v>0</v>
      </c>
      <c r="BK1299" s="68">
        <f t="shared" ref="BK1299" si="24649">FLOOR(IF(OR(BK1294=0,BK1294=1),IF(BK1298&gt;BK1295,BK1295,IF(BK1292&gt;=BK1298,BK1298,BK1292)+0.00000001),IF(BK1296&gt;=BK1295,BK1295-BJ1297,BK1296-BJ1297)+0.00000001),1)</f>
        <v>0</v>
      </c>
      <c r="BL1299" s="68">
        <f t="shared" ref="BL1299" si="24650">FLOOR(IF(OR(BL1294=0,BL1294=1),IF(BL1298&gt;BL1295,BL1295,IF(BL1292&gt;=BL1298,BL1298,BL1292)+0.00000001),IF(BL1296&gt;=BL1295,BL1295-BK1297,BL1296-BK1297)+0.00000001),1)</f>
        <v>0</v>
      </c>
      <c r="BM1299" s="68">
        <f t="shared" ref="BM1299" si="24651">FLOOR(IF(OR(BM1294=0,BM1294=1),IF(BM1298&gt;BM1295,BM1295,IF(BM1292&gt;=BM1298,BM1298,BM1292)+0.00000001),IF(BM1296&gt;=BM1295,BM1295-BL1297,BM1296-BL1297)+0.00000001),1)</f>
        <v>0</v>
      </c>
      <c r="BN1299" s="362"/>
      <c r="BO1299" s="364"/>
      <c r="BP1299" s="366"/>
      <c r="BQ1299" s="366"/>
      <c r="BR1299" s="106"/>
      <c r="BS1299" s="106"/>
      <c r="BT1299" s="106"/>
      <c r="BU1299" s="106"/>
      <c r="BV1299" s="106"/>
      <c r="BW1299" s="106"/>
      <c r="BX1299" s="106"/>
      <c r="BY1299" s="106"/>
      <c r="BZ1299" s="106"/>
      <c r="CA1299" s="106"/>
      <c r="CB1299" s="106"/>
      <c r="CC1299" s="106"/>
      <c r="CD1299" s="106"/>
      <c r="CE1299" s="106"/>
      <c r="CF1299" s="106"/>
      <c r="CG1299" s="106"/>
    </row>
    <row r="1300" spans="1:85" s="245" customFormat="1" ht="25.4" customHeight="1" thickBot="1" x14ac:dyDescent="0.4">
      <c r="A1300" s="243"/>
      <c r="B1300" s="129"/>
      <c r="C1300" s="69"/>
      <c r="D1300" s="69"/>
      <c r="E1300" s="69"/>
      <c r="F1300" s="69"/>
      <c r="G1300" s="69"/>
      <c r="H1300" s="69"/>
      <c r="I1300" s="69"/>
      <c r="J1300" s="69"/>
      <c r="K1300" s="69"/>
      <c r="L1300" s="69"/>
      <c r="M1300" s="70"/>
      <c r="N1300" s="7"/>
      <c r="O1300" s="193"/>
      <c r="P1300" s="106"/>
      <c r="Q1300" s="216" t="s">
        <v>145</v>
      </c>
      <c r="R1300" s="72">
        <f>IF($J1291="Ano",R1299*'Podpůrná data'!$B$5,R1299*'Podpůrná data'!$B$3)</f>
        <v>0</v>
      </c>
      <c r="S1300" s="72">
        <f>IF($J1291="Ano",S1299*'Podpůrná data'!$B$5,S1299*'Podpůrná data'!$B$3)</f>
        <v>0</v>
      </c>
      <c r="T1300" s="72">
        <f>IF($J1291="Ano",T1299*'Podpůrná data'!$B$5,T1299*'Podpůrná data'!$B$3)</f>
        <v>0</v>
      </c>
      <c r="U1300" s="72">
        <f>IF($J1291="Ano",U1299*'Podpůrná data'!$B$5,U1299*'Podpůrná data'!$B$3)</f>
        <v>0</v>
      </c>
      <c r="V1300" s="72">
        <f>IF($J1291="Ano",V1299*'Podpůrná data'!$B$5,V1299*'Podpůrná data'!$B$3)</f>
        <v>0</v>
      </c>
      <c r="W1300" s="72">
        <f>IF($J1291="Ano",W1299*'Podpůrná data'!$B$5,W1299*'Podpůrná data'!$B$3)</f>
        <v>0</v>
      </c>
      <c r="X1300" s="72">
        <f>IF($J1291="Ano",X1299*'Podpůrná data'!$B$5,X1299*'Podpůrná data'!$B$3)</f>
        <v>0</v>
      </c>
      <c r="Y1300" s="72">
        <f>IF($J1291="Ano",Y1299*'Podpůrná data'!$B$5,Y1299*'Podpůrná data'!$B$3)</f>
        <v>0</v>
      </c>
      <c r="Z1300" s="72">
        <f>IF($J1291="Ano",Z1299*'Podpůrná data'!$B$5,Z1299*'Podpůrná data'!$B$3)</f>
        <v>0</v>
      </c>
      <c r="AA1300" s="72">
        <f>IF($J1291="Ano",AA1299*'Podpůrná data'!$B$5,AA1299*'Podpůrná data'!$B$3)</f>
        <v>0</v>
      </c>
      <c r="AB1300" s="72">
        <f>IF($J1291="Ano",AB1299*'Podpůrná data'!$B$5,AB1299*'Podpůrná data'!$B$3)</f>
        <v>0</v>
      </c>
      <c r="AC1300" s="72">
        <f>IF($J1291="Ano",AC1299*'Podpůrná data'!$B$5,AC1299*'Podpůrná data'!$B$3)</f>
        <v>0</v>
      </c>
      <c r="AD1300" s="72">
        <f>IF($J1291="Ano",AD1299*'Podpůrná data'!$B$5,AD1299*'Podpůrná data'!$B$3)</f>
        <v>0</v>
      </c>
      <c r="AE1300" s="72">
        <f>IF($J1291="Ano",AE1299*'Podpůrná data'!$B$5,AE1299*'Podpůrná data'!$B$3)</f>
        <v>0</v>
      </c>
      <c r="AF1300" s="72">
        <f>IF($J1291="Ano",AF1299*'Podpůrná data'!$B$5,AF1299*'Podpůrná data'!$B$3)</f>
        <v>0</v>
      </c>
      <c r="AG1300" s="72">
        <f>IF($J1291="Ano",AG1299*'Podpůrná data'!$B$5,AG1299*'Podpůrná data'!$B$3)</f>
        <v>0</v>
      </c>
      <c r="AH1300" s="72">
        <f>IF($J1291="Ano",AH1299*'Podpůrná data'!$B$5,AH1299*'Podpůrná data'!$B$3)</f>
        <v>0</v>
      </c>
      <c r="AI1300" s="72">
        <f>IF($J1291="Ano",AI1299*'Podpůrná data'!$B$5,AI1299*'Podpůrná data'!$B$3)</f>
        <v>0</v>
      </c>
      <c r="AJ1300" s="72">
        <f>IF($J1291="Ano",AJ1299*'Podpůrná data'!$B$5,AJ1299*'Podpůrná data'!$B$3)</f>
        <v>0</v>
      </c>
      <c r="AK1300" s="72">
        <f>IF($J1291="Ano",AK1299*'Podpůrná data'!$B$5,AK1299*'Podpůrná data'!$B$3)</f>
        <v>0</v>
      </c>
      <c r="AL1300" s="72">
        <f>IF($J1291="Ano",AL1299*'Podpůrná data'!$B$5,AL1299*'Podpůrná data'!$B$3)</f>
        <v>0</v>
      </c>
      <c r="AM1300" s="72">
        <f>IF($J1291="Ano",AM1299*'Podpůrná data'!$B$5,AM1299*'Podpůrná data'!$B$3)</f>
        <v>0</v>
      </c>
      <c r="AN1300" s="72">
        <f>IF($J1291="Ano",AN1299*'Podpůrná data'!$B$5,AN1299*'Podpůrná data'!$B$3)</f>
        <v>0</v>
      </c>
      <c r="AO1300" s="72">
        <f>IF($J1291="Ano",AO1299*'Podpůrná data'!$B$5,AO1299*'Podpůrná data'!$B$3)</f>
        <v>0</v>
      </c>
      <c r="AP1300" s="72">
        <f>IF($J1291="Ano",AP1299*'Podpůrná data'!$B$5,AP1299*'Podpůrná data'!$B$3)</f>
        <v>0</v>
      </c>
      <c r="AQ1300" s="72">
        <f>IF($J1291="Ano",AQ1299*'Podpůrná data'!$B$5,AQ1299*'Podpůrná data'!$B$3)</f>
        <v>0</v>
      </c>
      <c r="AR1300" s="72">
        <f>IF($J1291="Ano",AR1299*'Podpůrná data'!$B$5,AR1299*'Podpůrná data'!$B$3)</f>
        <v>0</v>
      </c>
      <c r="AS1300" s="72">
        <f>IF($J1291="Ano",AS1299*'Podpůrná data'!$B$5,AS1299*'Podpůrná data'!$B$3)</f>
        <v>0</v>
      </c>
      <c r="AT1300" s="72">
        <f>IF($J1291="Ano",AT1299*'Podpůrná data'!$B$5,AT1299*'Podpůrná data'!$B$3)</f>
        <v>0</v>
      </c>
      <c r="AU1300" s="72">
        <f>IF($J1291="Ano",AU1299*'Podpůrná data'!$B$5,AU1299*'Podpůrná data'!$B$3)</f>
        <v>0</v>
      </c>
      <c r="AV1300" s="72">
        <f>IF($J1291="Ano",AV1299*'Podpůrná data'!$B$5,AV1299*'Podpůrná data'!$B$3)</f>
        <v>0</v>
      </c>
      <c r="AW1300" s="72">
        <f>IF($J1291="Ano",AW1299*'Podpůrná data'!$B$5,AW1299*'Podpůrná data'!$B$3)</f>
        <v>0</v>
      </c>
      <c r="AX1300" s="72">
        <f>IF($J1291="Ano",AX1299*'Podpůrná data'!$B$5,AX1299*'Podpůrná data'!$B$3)</f>
        <v>0</v>
      </c>
      <c r="AY1300" s="72">
        <f>IF($J1291="Ano",AY1299*'Podpůrná data'!$B$5,AY1299*'Podpůrná data'!$B$3)</f>
        <v>0</v>
      </c>
      <c r="AZ1300" s="72">
        <f>IF($J1291="Ano",AZ1299*'Podpůrná data'!$B$5,AZ1299*'Podpůrná data'!$B$3)</f>
        <v>0</v>
      </c>
      <c r="BA1300" s="72">
        <f>IF($J1291="Ano",BA1299*'Podpůrná data'!$B$5,BA1299*'Podpůrná data'!$B$3)</f>
        <v>0</v>
      </c>
      <c r="BB1300" s="72">
        <f>IF($J1291="Ano",BB1299*'Podpůrná data'!$B$5,BB1299*'Podpůrná data'!$B$3)</f>
        <v>0</v>
      </c>
      <c r="BC1300" s="72">
        <f>IF($J1291="Ano",BC1299*'Podpůrná data'!$B$5,BC1299*'Podpůrná data'!$B$3)</f>
        <v>0</v>
      </c>
      <c r="BD1300" s="72">
        <f>IF($J1291="Ano",BD1299*'Podpůrná data'!$B$5,BD1299*'Podpůrná data'!$B$3)</f>
        <v>0</v>
      </c>
      <c r="BE1300" s="72">
        <f>IF($J1291="Ano",BE1299*'Podpůrná data'!$B$5,BE1299*'Podpůrná data'!$B$3)</f>
        <v>0</v>
      </c>
      <c r="BF1300" s="72">
        <f>IF($J1291="Ano",BF1299*'Podpůrná data'!$B$5,BF1299*'Podpůrná data'!$B$3)</f>
        <v>0</v>
      </c>
      <c r="BG1300" s="72">
        <f>IF($J1291="Ano",BG1299*'Podpůrná data'!$B$5,BG1299*'Podpůrná data'!$B$3)</f>
        <v>0</v>
      </c>
      <c r="BH1300" s="72">
        <f>IF($J1291="Ano",BH1299*'Podpůrná data'!$B$5,BH1299*'Podpůrná data'!$B$3)</f>
        <v>0</v>
      </c>
      <c r="BI1300" s="72">
        <f>IF($J1291="Ano",BI1299*'Podpůrná data'!$B$5,BI1299*'Podpůrná data'!$B$3)</f>
        <v>0</v>
      </c>
      <c r="BJ1300" s="72">
        <f>IF($J1291="Ano",BJ1299*'Podpůrná data'!$B$5,BJ1299*'Podpůrná data'!$B$3)</f>
        <v>0</v>
      </c>
      <c r="BK1300" s="72">
        <f>IF($J1291="Ano",BK1299*'Podpůrná data'!$B$5,BK1299*'Podpůrná data'!$B$3)</f>
        <v>0</v>
      </c>
      <c r="BL1300" s="72">
        <f>IF($J1291="Ano",BL1299*'Podpůrná data'!$B$5,BL1299*'Podpůrná data'!$B$3)</f>
        <v>0</v>
      </c>
      <c r="BM1300" s="72">
        <f>IF($J1291="Ano",BM1299*'Podpůrná data'!$B$5,BM1299*'Podpůrná data'!$B$3)</f>
        <v>0</v>
      </c>
      <c r="BN1300" s="363"/>
      <c r="BO1300" s="365"/>
      <c r="BP1300" s="367"/>
      <c r="BQ1300" s="367"/>
      <c r="BR1300" s="106"/>
      <c r="BS1300" s="178">
        <f>SUMIFS($R1300:$BM1300,$R1290:$BM1290,"1. ZoR")</f>
        <v>0</v>
      </c>
      <c r="BT1300" s="178">
        <f>SUMIFS($R1300:$BM1300,$R1290:$BM1290,"2. ZoR")</f>
        <v>0</v>
      </c>
      <c r="BU1300" s="178">
        <f>SUMIFS($R1300:$BM1300,$R1290:$BM1290,"3. ZoR")</f>
        <v>0</v>
      </c>
      <c r="BV1300" s="178">
        <f>SUMIFS($R1300:$BM1300,$R1290:$BM1290,"4. ZoR")</f>
        <v>0</v>
      </c>
      <c r="BW1300" s="178">
        <f>SUMIFS($R1300:$BM1300,$R1290:$BM1290,"5. ZoR")</f>
        <v>0</v>
      </c>
      <c r="BX1300" s="178">
        <f>SUMIFS($R1300:$BM1300,$R1290:$BM1290,"6. ZoR")</f>
        <v>0</v>
      </c>
      <c r="BY1300" s="178">
        <f>SUMIFS($R1300:$BM1300,$R1290:$BM1290,"7. ZoR")</f>
        <v>0</v>
      </c>
      <c r="BZ1300" s="178">
        <f>SUMIFS($R1300:$BM1300,$R1290:$BM1290,"8. ZoR")</f>
        <v>0</v>
      </c>
      <c r="CA1300" s="178">
        <f>SUMIFS($R1300:$BM1300,$R1290:$BM1290,"9. ZoR")</f>
        <v>0</v>
      </c>
      <c r="CB1300" s="178">
        <f>SUMIFS($R1300:$BM1300,$R1290:$BM1290,"10. ZoR")</f>
        <v>0</v>
      </c>
      <c r="CC1300" s="178">
        <f>SUMIFS($R1300:$BM1300,$R1290:$BM1290,"11. ZoR")</f>
        <v>0</v>
      </c>
      <c r="CD1300" s="178">
        <f>SUMIFS($R1300:$BM1300,$R1290:$BM1290,"12. ZoR")</f>
        <v>0</v>
      </c>
      <c r="CE1300" s="178">
        <f>SUMIFS($R1300:$BM1300,$R1290:$BM1290,"13. ZoR")</f>
        <v>0</v>
      </c>
      <c r="CF1300" s="178">
        <f>SUMIFS($R1300:$BM1300,$R1290:$BM1290,"14. ZoR")</f>
        <v>0</v>
      </c>
      <c r="CG1300" s="178">
        <f>SUMIFS($R1300:$BM1300,$R1290:$BM1290,"15. ZoR")</f>
        <v>0</v>
      </c>
    </row>
    <row r="1301" spans="1:85" ht="15" hidden="1" thickBot="1" x14ac:dyDescent="0.4">
      <c r="B1301" s="105"/>
      <c r="C1301" s="130"/>
      <c r="D1301" s="130"/>
      <c r="E1301" s="130"/>
      <c r="F1301" s="130"/>
      <c r="G1301" s="130"/>
      <c r="H1301" s="105"/>
      <c r="I1301" s="105"/>
      <c r="J1301" s="105"/>
      <c r="K1301" s="105"/>
      <c r="L1301" s="105"/>
      <c r="M1301" s="105"/>
      <c r="N1301" s="7"/>
      <c r="O1301" s="105"/>
      <c r="P1301" s="105"/>
      <c r="Q1301" s="105"/>
      <c r="R1301" s="105"/>
      <c r="S1301" s="105"/>
      <c r="T1301" s="7"/>
      <c r="U1301" s="105"/>
      <c r="V1301" s="105"/>
      <c r="W1301" s="105"/>
      <c r="X1301" s="105"/>
      <c r="Y1301" s="105"/>
      <c r="Z1301" s="105"/>
      <c r="AA1301" s="105"/>
      <c r="AB1301" s="105"/>
      <c r="AC1301" s="105"/>
      <c r="AD1301" s="105"/>
      <c r="AE1301" s="105"/>
      <c r="AF1301" s="105"/>
      <c r="AG1301" s="105"/>
      <c r="AH1301" s="105"/>
      <c r="AI1301" s="105"/>
      <c r="AJ1301" s="105"/>
      <c r="AK1301" s="105"/>
      <c r="AL1301" s="105"/>
      <c r="AM1301" s="105"/>
      <c r="AN1301" s="105"/>
      <c r="AO1301" s="105"/>
      <c r="AP1301" s="105"/>
      <c r="AQ1301" s="105"/>
      <c r="AR1301" s="105"/>
      <c r="AS1301" s="105"/>
      <c r="AT1301" s="105"/>
      <c r="AU1301" s="105"/>
      <c r="AV1301" s="105"/>
      <c r="AW1301" s="105"/>
      <c r="AX1301" s="105"/>
      <c r="AY1301" s="105"/>
      <c r="AZ1301" s="105"/>
      <c r="BA1301" s="105"/>
      <c r="BB1301" s="105"/>
      <c r="BC1301" s="105"/>
      <c r="BD1301" s="105"/>
      <c r="BE1301" s="105"/>
      <c r="BF1301" s="105"/>
      <c r="BG1301" s="105"/>
      <c r="BH1301" s="105"/>
      <c r="BI1301" s="105"/>
      <c r="BJ1301" s="105"/>
      <c r="BK1301" s="105"/>
      <c r="BL1301" s="105"/>
      <c r="BM1301" s="105"/>
      <c r="BN1301" s="105"/>
      <c r="BO1301" s="105"/>
      <c r="BP1301" s="105"/>
      <c r="BQ1301" s="105"/>
      <c r="BR1301" s="105"/>
      <c r="BS1301" s="105"/>
      <c r="BT1301" s="105"/>
      <c r="BU1301" s="105"/>
      <c r="BV1301" s="105"/>
      <c r="BW1301" s="105"/>
      <c r="BX1301" s="105"/>
      <c r="BY1301" s="105"/>
      <c r="BZ1301" s="105"/>
      <c r="CA1301" s="105"/>
      <c r="CB1301" s="105"/>
      <c r="CC1301" s="105"/>
      <c r="CD1301" s="105"/>
      <c r="CE1301" s="105"/>
      <c r="CF1301" s="105"/>
      <c r="CG1301" s="105"/>
    </row>
    <row r="1302" spans="1:85" s="245" customFormat="1" ht="69.650000000000006" customHeight="1" thickBot="1" x14ac:dyDescent="0.4">
      <c r="A1302" s="249"/>
      <c r="B1302" s="120"/>
      <c r="C1302" s="360" t="s">
        <v>2</v>
      </c>
      <c r="D1302" s="121"/>
      <c r="E1302" s="131" t="s">
        <v>206</v>
      </c>
      <c r="F1302" s="131" t="s">
        <v>444</v>
      </c>
      <c r="G1302" s="131" t="s">
        <v>208</v>
      </c>
      <c r="H1302" s="122" t="s">
        <v>94</v>
      </c>
      <c r="I1302" s="122" t="s">
        <v>95</v>
      </c>
      <c r="J1302" s="122" t="s">
        <v>96</v>
      </c>
      <c r="K1302" s="122" t="s">
        <v>216</v>
      </c>
      <c r="L1302" s="122" t="s">
        <v>218</v>
      </c>
      <c r="M1302" s="138" t="s">
        <v>1</v>
      </c>
      <c r="N1302" s="7"/>
      <c r="O1302" s="124">
        <v>208002</v>
      </c>
      <c r="P1302" s="106"/>
      <c r="Q1302" s="194" t="s">
        <v>128</v>
      </c>
      <c r="R1302" s="83" t="s">
        <v>4</v>
      </c>
      <c r="S1302" s="83" t="s">
        <v>5</v>
      </c>
      <c r="T1302" s="83" t="s">
        <v>6</v>
      </c>
      <c r="U1302" s="83" t="s">
        <v>7</v>
      </c>
      <c r="V1302" s="83" t="s">
        <v>8</v>
      </c>
      <c r="W1302" s="83" t="s">
        <v>9</v>
      </c>
      <c r="X1302" s="83" t="s">
        <v>10</v>
      </c>
      <c r="Y1302" s="83" t="s">
        <v>11</v>
      </c>
      <c r="Z1302" s="83" t="s">
        <v>12</v>
      </c>
      <c r="AA1302" s="83" t="s">
        <v>13</v>
      </c>
      <c r="AB1302" s="83" t="s">
        <v>14</v>
      </c>
      <c r="AC1302" s="83" t="s">
        <v>15</v>
      </c>
      <c r="AD1302" s="83" t="s">
        <v>16</v>
      </c>
      <c r="AE1302" s="83" t="s">
        <v>17</v>
      </c>
      <c r="AF1302" s="83" t="s">
        <v>18</v>
      </c>
      <c r="AG1302" s="83" t="s">
        <v>19</v>
      </c>
      <c r="AH1302" s="83" t="s">
        <v>20</v>
      </c>
      <c r="AI1302" s="83" t="s">
        <v>21</v>
      </c>
      <c r="AJ1302" s="83" t="s">
        <v>22</v>
      </c>
      <c r="AK1302" s="83" t="s">
        <v>23</v>
      </c>
      <c r="AL1302" s="83" t="s">
        <v>24</v>
      </c>
      <c r="AM1302" s="83" t="s">
        <v>25</v>
      </c>
      <c r="AN1302" s="83" t="s">
        <v>26</v>
      </c>
      <c r="AO1302" s="83" t="s">
        <v>27</v>
      </c>
      <c r="AP1302" s="83" t="s">
        <v>28</v>
      </c>
      <c r="AQ1302" s="83" t="s">
        <v>29</v>
      </c>
      <c r="AR1302" s="83" t="s">
        <v>30</v>
      </c>
      <c r="AS1302" s="83" t="s">
        <v>31</v>
      </c>
      <c r="AT1302" s="83" t="s">
        <v>32</v>
      </c>
      <c r="AU1302" s="83" t="s">
        <v>33</v>
      </c>
      <c r="AV1302" s="83" t="s">
        <v>34</v>
      </c>
      <c r="AW1302" s="83" t="s">
        <v>35</v>
      </c>
      <c r="AX1302" s="83" t="s">
        <v>36</v>
      </c>
      <c r="AY1302" s="83" t="s">
        <v>37</v>
      </c>
      <c r="AZ1302" s="83" t="s">
        <v>38</v>
      </c>
      <c r="BA1302" s="83" t="s">
        <v>39</v>
      </c>
      <c r="BB1302" s="83" t="s">
        <v>40</v>
      </c>
      <c r="BC1302" s="83" t="s">
        <v>41</v>
      </c>
      <c r="BD1302" s="83" t="s">
        <v>42</v>
      </c>
      <c r="BE1302" s="83" t="s">
        <v>43</v>
      </c>
      <c r="BF1302" s="83" t="s">
        <v>44</v>
      </c>
      <c r="BG1302" s="83" t="s">
        <v>45</v>
      </c>
      <c r="BH1302" s="83" t="s">
        <v>46</v>
      </c>
      <c r="BI1302" s="83" t="s">
        <v>47</v>
      </c>
      <c r="BJ1302" s="83" t="s">
        <v>48</v>
      </c>
      <c r="BK1302" s="83" t="s">
        <v>49</v>
      </c>
      <c r="BL1302" s="83" t="s">
        <v>50</v>
      </c>
      <c r="BM1302" s="83" t="s">
        <v>51</v>
      </c>
      <c r="BN1302" s="134" t="s">
        <v>163</v>
      </c>
      <c r="BO1302" s="135" t="s">
        <v>164</v>
      </c>
      <c r="BP1302" s="135" t="s">
        <v>146</v>
      </c>
      <c r="BQ1302" s="135" t="s">
        <v>214</v>
      </c>
      <c r="BR1302" s="106"/>
      <c r="BS1302" s="368" t="s">
        <v>238</v>
      </c>
      <c r="BT1302" s="369"/>
      <c r="BU1302" s="369"/>
      <c r="BV1302" s="369"/>
      <c r="BW1302" s="369"/>
      <c r="BX1302" s="369"/>
      <c r="BY1302" s="369"/>
      <c r="BZ1302" s="369"/>
      <c r="CA1302" s="369"/>
      <c r="CB1302" s="369"/>
      <c r="CC1302" s="369"/>
      <c r="CD1302" s="369"/>
      <c r="CE1302" s="369"/>
      <c r="CF1302" s="369"/>
      <c r="CG1302" s="369"/>
    </row>
    <row r="1303" spans="1:85" s="245" customFormat="1" ht="21" hidden="1" customHeight="1" x14ac:dyDescent="0.35">
      <c r="A1303" s="250"/>
      <c r="B1303" s="113"/>
      <c r="C1303" s="361"/>
      <c r="D1303" s="125"/>
      <c r="E1303" s="125"/>
      <c r="F1303" s="125"/>
      <c r="G1303" s="125"/>
      <c r="H1303" s="370" t="s">
        <v>250</v>
      </c>
      <c r="I1303" s="371" t="s">
        <v>425</v>
      </c>
      <c r="J1303" s="357" t="s">
        <v>97</v>
      </c>
      <c r="K1303" s="357" t="s">
        <v>217</v>
      </c>
      <c r="L1303" s="137"/>
      <c r="M1303" s="373" t="s">
        <v>93</v>
      </c>
      <c r="N1303" s="7"/>
      <c r="O1303" s="375" t="s">
        <v>3</v>
      </c>
      <c r="P1303" s="106"/>
      <c r="Q1303" s="84"/>
      <c r="R1303" s="74">
        <f>MONTH(Úvod!$F$10)</f>
        <v>1</v>
      </c>
      <c r="S1303" s="75">
        <f t="shared" ref="S1303" si="24652">IF(R1303=12,1,R1303+1)</f>
        <v>2</v>
      </c>
      <c r="T1303" s="75">
        <f t="shared" ref="T1303" si="24653">IF(S1303=12,1,S1303+1)</f>
        <v>3</v>
      </c>
      <c r="U1303" s="76">
        <f t="shared" ref="U1303" si="24654">IF(T1303=12,1,T1303+1)</f>
        <v>4</v>
      </c>
      <c r="V1303" s="76">
        <f t="shared" ref="V1303" si="24655">IF(U1303=12,1,U1303+1)</f>
        <v>5</v>
      </c>
      <c r="W1303" s="76">
        <f t="shared" ref="W1303" si="24656">IF(V1303=12,1,V1303+1)</f>
        <v>6</v>
      </c>
      <c r="X1303" s="76">
        <f t="shared" ref="X1303" si="24657">IF(W1303=12,1,W1303+1)</f>
        <v>7</v>
      </c>
      <c r="Y1303" s="76">
        <f t="shared" ref="Y1303" si="24658">IF(X1303=12,1,X1303+1)</f>
        <v>8</v>
      </c>
      <c r="Z1303" s="76">
        <f t="shared" ref="Z1303" si="24659">IF(Y1303=12,1,Y1303+1)</f>
        <v>9</v>
      </c>
      <c r="AA1303" s="76">
        <f>IF(Z1303=12,1,Z1303+1)</f>
        <v>10</v>
      </c>
      <c r="AB1303" s="76">
        <f t="shared" ref="AB1303" si="24660">IF(AA1303=12,1,AA1303+1)</f>
        <v>11</v>
      </c>
      <c r="AC1303" s="76">
        <f t="shared" ref="AC1303" si="24661">IF(AB1303=12,1,AB1303+1)</f>
        <v>12</v>
      </c>
      <c r="AD1303" s="76">
        <f t="shared" ref="AD1303" si="24662">IF(AC1303=12,1,AC1303+1)</f>
        <v>1</v>
      </c>
      <c r="AE1303" s="76">
        <f t="shared" ref="AE1303" si="24663">IF(AD1303=12,1,AD1303+1)</f>
        <v>2</v>
      </c>
      <c r="AF1303" s="76">
        <f t="shared" ref="AF1303" si="24664">IF(AE1303=12,1,AE1303+1)</f>
        <v>3</v>
      </c>
      <c r="AG1303" s="76">
        <f t="shared" ref="AG1303" si="24665">IF(AF1303=12,1,AF1303+1)</f>
        <v>4</v>
      </c>
      <c r="AH1303" s="76">
        <f t="shared" ref="AH1303" si="24666">IF(AG1303=12,1,AG1303+1)</f>
        <v>5</v>
      </c>
      <c r="AI1303" s="76">
        <f t="shared" ref="AI1303" si="24667">IF(AH1303=12,1,AH1303+1)</f>
        <v>6</v>
      </c>
      <c r="AJ1303" s="76">
        <f>IF(AI1303=12,1,AI1303+1)</f>
        <v>7</v>
      </c>
      <c r="AK1303" s="76">
        <f t="shared" ref="AK1303" si="24668">IF(AJ1303=12,1,AJ1303+1)</f>
        <v>8</v>
      </c>
      <c r="AL1303" s="76">
        <f t="shared" ref="AL1303" si="24669">IF(AK1303=12,1,AK1303+1)</f>
        <v>9</v>
      </c>
      <c r="AM1303" s="76">
        <f t="shared" ref="AM1303" si="24670">IF(AL1303=12,1,AL1303+1)</f>
        <v>10</v>
      </c>
      <c r="AN1303" s="76">
        <f t="shared" ref="AN1303" si="24671">IF(AM1303=12,1,AM1303+1)</f>
        <v>11</v>
      </c>
      <c r="AO1303" s="76">
        <f t="shared" ref="AO1303" si="24672">IF(AN1303=12,1,AN1303+1)</f>
        <v>12</v>
      </c>
      <c r="AP1303" s="76">
        <f t="shared" ref="AP1303" si="24673">IF(AO1303=12,1,AO1303+1)</f>
        <v>1</v>
      </c>
      <c r="AQ1303" s="76">
        <f t="shared" ref="AQ1303" si="24674">IF(AP1303=12,1,AP1303+1)</f>
        <v>2</v>
      </c>
      <c r="AR1303" s="76">
        <f t="shared" ref="AR1303" si="24675">IF(AQ1303=12,1,AQ1303+1)</f>
        <v>3</v>
      </c>
      <c r="AS1303" s="76">
        <f t="shared" ref="AS1303" si="24676">IF(AR1303=12,1,AR1303+1)</f>
        <v>4</v>
      </c>
      <c r="AT1303" s="76">
        <f t="shared" ref="AT1303" si="24677">IF(AS1303=12,1,AS1303+1)</f>
        <v>5</v>
      </c>
      <c r="AU1303" s="76">
        <f t="shared" ref="AU1303" si="24678">IF(AT1303=12,1,AT1303+1)</f>
        <v>6</v>
      </c>
      <c r="AV1303" s="76">
        <f t="shared" ref="AV1303" si="24679">IF(AU1303=12,1,AU1303+1)</f>
        <v>7</v>
      </c>
      <c r="AW1303" s="76">
        <f t="shared" ref="AW1303" si="24680">IF(AV1303=12,1,AV1303+1)</f>
        <v>8</v>
      </c>
      <c r="AX1303" s="76">
        <f t="shared" ref="AX1303" si="24681">IF(AW1303=12,1,AW1303+1)</f>
        <v>9</v>
      </c>
      <c r="AY1303" s="76">
        <f t="shared" ref="AY1303" si="24682">IF(AX1303=12,1,AX1303+1)</f>
        <v>10</v>
      </c>
      <c r="AZ1303" s="76">
        <f t="shared" ref="AZ1303" si="24683">IF(AY1303=12,1,AY1303+1)</f>
        <v>11</v>
      </c>
      <c r="BA1303" s="76">
        <f t="shared" ref="BA1303" si="24684">IF(AZ1303=12,1,AZ1303+1)</f>
        <v>12</v>
      </c>
      <c r="BB1303" s="76">
        <f t="shared" ref="BB1303" si="24685">IF(BA1303=12,1,BA1303+1)</f>
        <v>1</v>
      </c>
      <c r="BC1303" s="76">
        <f t="shared" ref="BC1303" si="24686">IF(BB1303=12,1,BB1303+1)</f>
        <v>2</v>
      </c>
      <c r="BD1303" s="76">
        <f t="shared" ref="BD1303" si="24687">IF(BC1303=12,1,BC1303+1)</f>
        <v>3</v>
      </c>
      <c r="BE1303" s="76">
        <f t="shared" ref="BE1303" si="24688">IF(BD1303=12,1,BD1303+1)</f>
        <v>4</v>
      </c>
      <c r="BF1303" s="76">
        <f t="shared" ref="BF1303" si="24689">IF(BE1303=12,1,BE1303+1)</f>
        <v>5</v>
      </c>
      <c r="BG1303" s="76">
        <f t="shared" ref="BG1303" si="24690">IF(BF1303=12,1,BF1303+1)</f>
        <v>6</v>
      </c>
      <c r="BH1303" s="76">
        <f t="shared" ref="BH1303" si="24691">IF(BG1303=12,1,BG1303+1)</f>
        <v>7</v>
      </c>
      <c r="BI1303" s="76">
        <f t="shared" ref="BI1303" si="24692">IF(BH1303=12,1,BH1303+1)</f>
        <v>8</v>
      </c>
      <c r="BJ1303" s="76">
        <f t="shared" ref="BJ1303" si="24693">IF(BI1303=12,1,BI1303+1)</f>
        <v>9</v>
      </c>
      <c r="BK1303" s="76">
        <f t="shared" ref="BK1303" si="24694">IF(BJ1303=12,1,BJ1303+1)</f>
        <v>10</v>
      </c>
      <c r="BL1303" s="76">
        <f t="shared" ref="BL1303" si="24695">IF(BK1303=12,1,BK1303+1)</f>
        <v>11</v>
      </c>
      <c r="BM1303" s="76">
        <f t="shared" ref="BM1303" si="24696">IF(BL1303=12,1,BL1303+1)</f>
        <v>12</v>
      </c>
      <c r="BN1303" s="81"/>
      <c r="BO1303" s="78"/>
      <c r="BP1303" s="78"/>
      <c r="BQ1303" s="78"/>
      <c r="BR1303" s="106"/>
      <c r="BS1303" s="106"/>
      <c r="BT1303" s="106"/>
      <c r="BU1303" s="106"/>
      <c r="BV1303" s="106"/>
      <c r="BW1303" s="106"/>
      <c r="BX1303" s="106"/>
      <c r="BY1303" s="106"/>
      <c r="BZ1303" s="106"/>
      <c r="CA1303" s="106"/>
      <c r="CB1303" s="106"/>
      <c r="CC1303" s="106"/>
      <c r="CD1303" s="106"/>
      <c r="CE1303" s="106"/>
      <c r="CF1303" s="106"/>
      <c r="CG1303" s="106"/>
    </row>
    <row r="1304" spans="1:85" s="245" customFormat="1" ht="18" hidden="1" customHeight="1" x14ac:dyDescent="0.35">
      <c r="A1304" s="250"/>
      <c r="B1304" s="113"/>
      <c r="C1304" s="361"/>
      <c r="D1304" s="125"/>
      <c r="E1304" s="125"/>
      <c r="F1304" s="125"/>
      <c r="G1304" s="125"/>
      <c r="H1304" s="370"/>
      <c r="I1304" s="371"/>
      <c r="J1304" s="357"/>
      <c r="K1304" s="357"/>
      <c r="L1304" s="137"/>
      <c r="M1304" s="373"/>
      <c r="N1304" s="7"/>
      <c r="O1304" s="376"/>
      <c r="P1304" s="106"/>
      <c r="Q1304" s="77"/>
      <c r="R1304" s="59">
        <f t="shared" ref="R1304:BM1304" si="24697">VALUE(_xlfn.CONCAT(R1303,".",R1306))</f>
        <v>1</v>
      </c>
      <c r="S1304" s="73">
        <f t="shared" si="24697"/>
        <v>32</v>
      </c>
      <c r="T1304" s="73">
        <f t="shared" si="24697"/>
        <v>61</v>
      </c>
      <c r="U1304" s="73">
        <f t="shared" si="24697"/>
        <v>92</v>
      </c>
      <c r="V1304" s="73">
        <f t="shared" si="24697"/>
        <v>122</v>
      </c>
      <c r="W1304" s="73">
        <f t="shared" si="24697"/>
        <v>153</v>
      </c>
      <c r="X1304" s="73">
        <f t="shared" si="24697"/>
        <v>183</v>
      </c>
      <c r="Y1304" s="73">
        <f t="shared" si="24697"/>
        <v>214</v>
      </c>
      <c r="Z1304" s="73">
        <f t="shared" si="24697"/>
        <v>245</v>
      </c>
      <c r="AA1304" s="73">
        <f t="shared" si="24697"/>
        <v>275</v>
      </c>
      <c r="AB1304" s="73">
        <f t="shared" si="24697"/>
        <v>306</v>
      </c>
      <c r="AC1304" s="73">
        <f t="shared" si="24697"/>
        <v>336</v>
      </c>
      <c r="AD1304" s="73">
        <f t="shared" si="24697"/>
        <v>367</v>
      </c>
      <c r="AE1304" s="73">
        <f t="shared" si="24697"/>
        <v>398</v>
      </c>
      <c r="AF1304" s="73">
        <f t="shared" si="24697"/>
        <v>426</v>
      </c>
      <c r="AG1304" s="73">
        <f t="shared" si="24697"/>
        <v>457</v>
      </c>
      <c r="AH1304" s="73">
        <f t="shared" si="24697"/>
        <v>487</v>
      </c>
      <c r="AI1304" s="73">
        <f t="shared" si="24697"/>
        <v>518</v>
      </c>
      <c r="AJ1304" s="73">
        <f t="shared" si="24697"/>
        <v>548</v>
      </c>
      <c r="AK1304" s="73">
        <f t="shared" si="24697"/>
        <v>579</v>
      </c>
      <c r="AL1304" s="73">
        <f t="shared" si="24697"/>
        <v>610</v>
      </c>
      <c r="AM1304" s="73">
        <f t="shared" si="24697"/>
        <v>640</v>
      </c>
      <c r="AN1304" s="73">
        <f t="shared" si="24697"/>
        <v>671</v>
      </c>
      <c r="AO1304" s="73">
        <f t="shared" si="24697"/>
        <v>701</v>
      </c>
      <c r="AP1304" s="73">
        <f t="shared" si="24697"/>
        <v>732</v>
      </c>
      <c r="AQ1304" s="73">
        <f t="shared" si="24697"/>
        <v>763</v>
      </c>
      <c r="AR1304" s="73">
        <f t="shared" si="24697"/>
        <v>791</v>
      </c>
      <c r="AS1304" s="73">
        <f t="shared" si="24697"/>
        <v>822</v>
      </c>
      <c r="AT1304" s="73">
        <f t="shared" si="24697"/>
        <v>852</v>
      </c>
      <c r="AU1304" s="73">
        <f t="shared" si="24697"/>
        <v>883</v>
      </c>
      <c r="AV1304" s="73">
        <f t="shared" si="24697"/>
        <v>913</v>
      </c>
      <c r="AW1304" s="73">
        <f t="shared" si="24697"/>
        <v>944</v>
      </c>
      <c r="AX1304" s="73">
        <f t="shared" si="24697"/>
        <v>975</v>
      </c>
      <c r="AY1304" s="73">
        <f t="shared" si="24697"/>
        <v>1005</v>
      </c>
      <c r="AZ1304" s="73">
        <f t="shared" si="24697"/>
        <v>1036</v>
      </c>
      <c r="BA1304" s="73">
        <f t="shared" si="24697"/>
        <v>1066</v>
      </c>
      <c r="BB1304" s="73">
        <f t="shared" si="24697"/>
        <v>1097</v>
      </c>
      <c r="BC1304" s="73">
        <f t="shared" si="24697"/>
        <v>1128</v>
      </c>
      <c r="BD1304" s="73">
        <f t="shared" si="24697"/>
        <v>1156</v>
      </c>
      <c r="BE1304" s="73">
        <f t="shared" si="24697"/>
        <v>1187</v>
      </c>
      <c r="BF1304" s="73">
        <f t="shared" si="24697"/>
        <v>1217</v>
      </c>
      <c r="BG1304" s="73">
        <f t="shared" si="24697"/>
        <v>1248</v>
      </c>
      <c r="BH1304" s="73">
        <f t="shared" si="24697"/>
        <v>1278</v>
      </c>
      <c r="BI1304" s="73">
        <f t="shared" si="24697"/>
        <v>1309</v>
      </c>
      <c r="BJ1304" s="73">
        <f t="shared" si="24697"/>
        <v>1340</v>
      </c>
      <c r="BK1304" s="73">
        <f t="shared" si="24697"/>
        <v>1370</v>
      </c>
      <c r="BL1304" s="73">
        <f t="shared" si="24697"/>
        <v>1401</v>
      </c>
      <c r="BM1304" s="73">
        <f t="shared" si="24697"/>
        <v>1431</v>
      </c>
      <c r="BN1304" s="82"/>
      <c r="BO1304" s="79"/>
      <c r="BP1304" s="79"/>
      <c r="BQ1304" s="79"/>
      <c r="BR1304" s="106"/>
      <c r="BS1304" s="106"/>
      <c r="BT1304" s="106"/>
      <c r="BU1304" s="106"/>
      <c r="BV1304" s="106"/>
      <c r="BW1304" s="106"/>
      <c r="BX1304" s="106"/>
      <c r="BY1304" s="106"/>
      <c r="BZ1304" s="106"/>
      <c r="CA1304" s="106"/>
      <c r="CB1304" s="106"/>
      <c r="CC1304" s="106"/>
      <c r="CD1304" s="106"/>
      <c r="CE1304" s="106"/>
      <c r="CF1304" s="106"/>
      <c r="CG1304" s="106"/>
    </row>
    <row r="1305" spans="1:85" s="245" customFormat="1" ht="18" customHeight="1" x14ac:dyDescent="0.35">
      <c r="A1305" s="250"/>
      <c r="B1305" s="113"/>
      <c r="C1305" s="361"/>
      <c r="D1305" s="125"/>
      <c r="E1305" s="357" t="s">
        <v>207</v>
      </c>
      <c r="F1305" s="357" t="s">
        <v>207</v>
      </c>
      <c r="G1305" s="357" t="s">
        <v>207</v>
      </c>
      <c r="H1305" s="370"/>
      <c r="I1305" s="371"/>
      <c r="J1305" s="357"/>
      <c r="K1305" s="357"/>
      <c r="L1305" s="357" t="s">
        <v>219</v>
      </c>
      <c r="M1305" s="373"/>
      <c r="N1305" s="7"/>
      <c r="O1305" s="376"/>
      <c r="P1305" s="106"/>
      <c r="Q1305" s="77"/>
      <c r="R1305" s="60" t="str">
        <f>VLOOKUP(R1303,'Podpůrná data'!$I$188:$J$199,2)</f>
        <v>leden</v>
      </c>
      <c r="S1305" s="60" t="str">
        <f>VLOOKUP(S1303,'Podpůrná data'!$I$188:$J$199,2)</f>
        <v>únor</v>
      </c>
      <c r="T1305" s="60" t="str">
        <f>VLOOKUP(T1303,'Podpůrná data'!$I$188:$J$199,2)</f>
        <v>březen</v>
      </c>
      <c r="U1305" s="60" t="str">
        <f>VLOOKUP(U1303,'Podpůrná data'!$I$188:$J$199,2)</f>
        <v>duben</v>
      </c>
      <c r="V1305" s="60" t="str">
        <f>VLOOKUP(V1303,'Podpůrná data'!$I$188:$J$199,2)</f>
        <v>květen</v>
      </c>
      <c r="W1305" s="60" t="str">
        <f>VLOOKUP(W1303,'Podpůrná data'!$I$188:$J$199,2)</f>
        <v>červen</v>
      </c>
      <c r="X1305" s="60" t="str">
        <f>VLOOKUP(X1303,'Podpůrná data'!$I$188:$J$199,2)</f>
        <v>červenec</v>
      </c>
      <c r="Y1305" s="60" t="str">
        <f>VLOOKUP(Y1303,'Podpůrná data'!$I$188:$J$199,2)</f>
        <v>srpen</v>
      </c>
      <c r="Z1305" s="60" t="str">
        <f>VLOOKUP(Z1303,'Podpůrná data'!$I$188:$J$199,2)</f>
        <v>září</v>
      </c>
      <c r="AA1305" s="60" t="str">
        <f>VLOOKUP(AA1303,'Podpůrná data'!$I$188:$J$199,2)</f>
        <v>říjen</v>
      </c>
      <c r="AB1305" s="60" t="str">
        <f>VLOOKUP(AB1303,'Podpůrná data'!$I$188:$J$199,2)</f>
        <v>listopad</v>
      </c>
      <c r="AC1305" s="60" t="str">
        <f>VLOOKUP(AC1303,'Podpůrná data'!$I$188:$J$199,2)</f>
        <v>prosinec</v>
      </c>
      <c r="AD1305" s="60" t="str">
        <f>VLOOKUP(AD1303,'Podpůrná data'!$I$188:$J$199,2)</f>
        <v>leden</v>
      </c>
      <c r="AE1305" s="60" t="str">
        <f>VLOOKUP(AE1303,'Podpůrná data'!$I$188:$J$199,2)</f>
        <v>únor</v>
      </c>
      <c r="AF1305" s="60" t="str">
        <f>VLOOKUP(AF1303,'Podpůrná data'!$I$188:$J$199,2)</f>
        <v>březen</v>
      </c>
      <c r="AG1305" s="60" t="str">
        <f>VLOOKUP(AG1303,'Podpůrná data'!$I$188:$J$199,2)</f>
        <v>duben</v>
      </c>
      <c r="AH1305" s="60" t="str">
        <f>VLOOKUP(AH1303,'Podpůrná data'!$I$188:$J$199,2)</f>
        <v>květen</v>
      </c>
      <c r="AI1305" s="60" t="str">
        <f>VLOOKUP(AI1303,'Podpůrná data'!$I$188:$J$199,2)</f>
        <v>červen</v>
      </c>
      <c r="AJ1305" s="60" t="str">
        <f>VLOOKUP(AJ1303,'Podpůrná data'!$I$188:$J$199,2)</f>
        <v>červenec</v>
      </c>
      <c r="AK1305" s="60" t="str">
        <f>VLOOKUP(AK1303,'Podpůrná data'!$I$188:$J$199,2)</f>
        <v>srpen</v>
      </c>
      <c r="AL1305" s="60" t="str">
        <f>VLOOKUP(AL1303,'Podpůrná data'!$I$188:$J$199,2)</f>
        <v>září</v>
      </c>
      <c r="AM1305" s="60" t="str">
        <f>VLOOKUP(AM1303,'Podpůrná data'!$I$188:$J$199,2)</f>
        <v>říjen</v>
      </c>
      <c r="AN1305" s="60" t="str">
        <f>VLOOKUP(AN1303,'Podpůrná data'!$I$188:$J$199,2)</f>
        <v>listopad</v>
      </c>
      <c r="AO1305" s="60" t="str">
        <f>VLOOKUP(AO1303,'Podpůrná data'!$I$188:$J$199,2)</f>
        <v>prosinec</v>
      </c>
      <c r="AP1305" s="60" t="str">
        <f>VLOOKUP(AP1303,'Podpůrná data'!$I$188:$J$199,2)</f>
        <v>leden</v>
      </c>
      <c r="AQ1305" s="60" t="str">
        <f>VLOOKUP(AQ1303,'Podpůrná data'!$I$188:$J$199,2)</f>
        <v>únor</v>
      </c>
      <c r="AR1305" s="60" t="str">
        <f>VLOOKUP(AR1303,'Podpůrná data'!$I$188:$J$199,2)</f>
        <v>březen</v>
      </c>
      <c r="AS1305" s="60" t="str">
        <f>VLOOKUP(AS1303,'Podpůrná data'!$I$188:$J$199,2)</f>
        <v>duben</v>
      </c>
      <c r="AT1305" s="60" t="str">
        <f>VLOOKUP(AT1303,'Podpůrná data'!$I$188:$J$199,2)</f>
        <v>květen</v>
      </c>
      <c r="AU1305" s="60" t="str">
        <f>VLOOKUP(AU1303,'Podpůrná data'!$I$188:$J$199,2)</f>
        <v>červen</v>
      </c>
      <c r="AV1305" s="60" t="str">
        <f>VLOOKUP(AV1303,'Podpůrná data'!$I$188:$J$199,2)</f>
        <v>červenec</v>
      </c>
      <c r="AW1305" s="60" t="str">
        <f>VLOOKUP(AW1303,'Podpůrná data'!$I$188:$J$199,2)</f>
        <v>srpen</v>
      </c>
      <c r="AX1305" s="60" t="str">
        <f>VLOOKUP(AX1303,'Podpůrná data'!$I$188:$J$199,2)</f>
        <v>září</v>
      </c>
      <c r="AY1305" s="60" t="str">
        <f>VLOOKUP(AY1303,'Podpůrná data'!$I$188:$J$199,2)</f>
        <v>říjen</v>
      </c>
      <c r="AZ1305" s="60" t="str">
        <f>VLOOKUP(AZ1303,'Podpůrná data'!$I$188:$J$199,2)</f>
        <v>listopad</v>
      </c>
      <c r="BA1305" s="60" t="str">
        <f>VLOOKUP(BA1303,'Podpůrná data'!$I$188:$J$199,2)</f>
        <v>prosinec</v>
      </c>
      <c r="BB1305" s="60" t="str">
        <f>VLOOKUP(BB1303,'Podpůrná data'!$I$188:$J$199,2)</f>
        <v>leden</v>
      </c>
      <c r="BC1305" s="60" t="str">
        <f>VLOOKUP(BC1303,'Podpůrná data'!$I$188:$J$199,2)</f>
        <v>únor</v>
      </c>
      <c r="BD1305" s="60" t="str">
        <f>VLOOKUP(BD1303,'Podpůrná data'!$I$188:$J$199,2)</f>
        <v>březen</v>
      </c>
      <c r="BE1305" s="60" t="str">
        <f>VLOOKUP(BE1303,'Podpůrná data'!$I$188:$J$199,2)</f>
        <v>duben</v>
      </c>
      <c r="BF1305" s="60" t="str">
        <f>VLOOKUP(BF1303,'Podpůrná data'!$I$188:$J$199,2)</f>
        <v>květen</v>
      </c>
      <c r="BG1305" s="60" t="str">
        <f>VLOOKUP(BG1303,'Podpůrná data'!$I$188:$J$199,2)</f>
        <v>červen</v>
      </c>
      <c r="BH1305" s="60" t="str">
        <f>VLOOKUP(BH1303,'Podpůrná data'!$I$188:$J$199,2)</f>
        <v>červenec</v>
      </c>
      <c r="BI1305" s="60" t="str">
        <f>VLOOKUP(BI1303,'Podpůrná data'!$I$188:$J$199,2)</f>
        <v>srpen</v>
      </c>
      <c r="BJ1305" s="60" t="str">
        <f>VLOOKUP(BJ1303,'Podpůrná data'!$I$188:$J$199,2)</f>
        <v>září</v>
      </c>
      <c r="BK1305" s="60" t="str">
        <f>VLOOKUP(BK1303,'Podpůrná data'!$I$188:$J$199,2)</f>
        <v>říjen</v>
      </c>
      <c r="BL1305" s="60" t="str">
        <f>VLOOKUP(BL1303,'Podpůrná data'!$I$188:$J$199,2)</f>
        <v>listopad</v>
      </c>
      <c r="BM1305" s="60" t="str">
        <f>VLOOKUP(BM1303,'Podpůrná data'!$I$188:$J$199,2)</f>
        <v>prosinec</v>
      </c>
      <c r="BN1305" s="171"/>
      <c r="BO1305" s="175"/>
      <c r="BP1305" s="197"/>
      <c r="BQ1305" s="197"/>
      <c r="BR1305" s="106"/>
      <c r="BS1305" s="179" t="s">
        <v>105</v>
      </c>
      <c r="BT1305" s="179" t="s">
        <v>106</v>
      </c>
      <c r="BU1305" s="179" t="s">
        <v>107</v>
      </c>
      <c r="BV1305" s="179" t="s">
        <v>108</v>
      </c>
      <c r="BW1305" s="179" t="s">
        <v>109</v>
      </c>
      <c r="BX1305" s="179" t="s">
        <v>110</v>
      </c>
      <c r="BY1305" s="179" t="s">
        <v>111</v>
      </c>
      <c r="BZ1305" s="179" t="s">
        <v>112</v>
      </c>
      <c r="CA1305" s="179" t="s">
        <v>113</v>
      </c>
      <c r="CB1305" s="179" t="s">
        <v>155</v>
      </c>
      <c r="CC1305" s="179" t="s">
        <v>156</v>
      </c>
      <c r="CD1305" s="179" t="s">
        <v>157</v>
      </c>
      <c r="CE1305" s="179" t="s">
        <v>202</v>
      </c>
      <c r="CF1305" s="179" t="s">
        <v>203</v>
      </c>
      <c r="CG1305" s="179" t="s">
        <v>204</v>
      </c>
    </row>
    <row r="1306" spans="1:85" s="245" customFormat="1" ht="16.399999999999999" customHeight="1" x14ac:dyDescent="0.35">
      <c r="A1306" s="250"/>
      <c r="B1306" s="113"/>
      <c r="C1306" s="361"/>
      <c r="D1306" s="125"/>
      <c r="E1306" s="357"/>
      <c r="F1306" s="357"/>
      <c r="G1306" s="357"/>
      <c r="H1306" s="370"/>
      <c r="I1306" s="371"/>
      <c r="J1306" s="357"/>
      <c r="K1306" s="357"/>
      <c r="L1306" s="357"/>
      <c r="M1306" s="373"/>
      <c r="N1306" s="7"/>
      <c r="O1306" s="376"/>
      <c r="P1306" s="106"/>
      <c r="Q1306" s="77"/>
      <c r="R1306" s="60">
        <f>YEAR(Úvod!$F$10)</f>
        <v>1900</v>
      </c>
      <c r="S1306" s="60">
        <f t="shared" ref="S1306" si="24698">IF(S1303=1,R1306+1,R1306)</f>
        <v>1900</v>
      </c>
      <c r="T1306" s="60">
        <f t="shared" ref="T1306" si="24699">IF(T1303=1,S1306+1,S1306)</f>
        <v>1900</v>
      </c>
      <c r="U1306" s="60">
        <f t="shared" ref="U1306" si="24700">IF(U1303=1,T1306+1,T1306)</f>
        <v>1900</v>
      </c>
      <c r="V1306" s="60">
        <f t="shared" ref="V1306" si="24701">IF(V1303=1,U1306+1,U1306)</f>
        <v>1900</v>
      </c>
      <c r="W1306" s="60">
        <f t="shared" ref="W1306" si="24702">IF(W1303=1,V1306+1,V1306)</f>
        <v>1900</v>
      </c>
      <c r="X1306" s="60">
        <f t="shared" ref="X1306" si="24703">IF(X1303=1,W1306+1,W1306)</f>
        <v>1900</v>
      </c>
      <c r="Y1306" s="60">
        <f t="shared" ref="Y1306" si="24704">IF(Y1303=1,X1306+1,X1306)</f>
        <v>1900</v>
      </c>
      <c r="Z1306" s="60">
        <f t="shared" ref="Z1306" si="24705">IF(Z1303=1,Y1306+1,Y1306)</f>
        <v>1900</v>
      </c>
      <c r="AA1306" s="60">
        <f t="shared" ref="AA1306" si="24706">IF(AA1303=1,Z1306+1,Z1306)</f>
        <v>1900</v>
      </c>
      <c r="AB1306" s="60">
        <f t="shared" ref="AB1306" si="24707">IF(AB1303=1,AA1306+1,AA1306)</f>
        <v>1900</v>
      </c>
      <c r="AC1306" s="60">
        <f t="shared" ref="AC1306" si="24708">IF(AC1303=1,AB1306+1,AB1306)</f>
        <v>1900</v>
      </c>
      <c r="AD1306" s="60">
        <f t="shared" ref="AD1306" si="24709">IF(AD1303=1,AC1306+1,AC1306)</f>
        <v>1901</v>
      </c>
      <c r="AE1306" s="60">
        <f t="shared" ref="AE1306" si="24710">IF(AE1303=1,AD1306+1,AD1306)</f>
        <v>1901</v>
      </c>
      <c r="AF1306" s="60">
        <f t="shared" ref="AF1306" si="24711">IF(AF1303=1,AE1306+1,AE1306)</f>
        <v>1901</v>
      </c>
      <c r="AG1306" s="60">
        <f t="shared" ref="AG1306" si="24712">IF(AG1303=1,AF1306+1,AF1306)</f>
        <v>1901</v>
      </c>
      <c r="AH1306" s="60">
        <f t="shared" ref="AH1306" si="24713">IF(AH1303=1,AG1306+1,AG1306)</f>
        <v>1901</v>
      </c>
      <c r="AI1306" s="60">
        <f t="shared" ref="AI1306" si="24714">IF(AI1303=1,AH1306+1,AH1306)</f>
        <v>1901</v>
      </c>
      <c r="AJ1306" s="60">
        <f t="shared" ref="AJ1306" si="24715">IF(AJ1303=1,AI1306+1,AI1306)</f>
        <v>1901</v>
      </c>
      <c r="AK1306" s="60">
        <f t="shared" ref="AK1306" si="24716">IF(AK1303=1,AJ1306+1,AJ1306)</f>
        <v>1901</v>
      </c>
      <c r="AL1306" s="60">
        <f t="shared" ref="AL1306" si="24717">IF(AL1303=1,AK1306+1,AK1306)</f>
        <v>1901</v>
      </c>
      <c r="AM1306" s="60">
        <f t="shared" ref="AM1306" si="24718">IF(AM1303=1,AL1306+1,AL1306)</f>
        <v>1901</v>
      </c>
      <c r="AN1306" s="60">
        <f t="shared" ref="AN1306" si="24719">IF(AN1303=1,AM1306+1,AM1306)</f>
        <v>1901</v>
      </c>
      <c r="AO1306" s="60">
        <f t="shared" ref="AO1306" si="24720">IF(AO1303=1,AN1306+1,AN1306)</f>
        <v>1901</v>
      </c>
      <c r="AP1306" s="60">
        <f t="shared" ref="AP1306" si="24721">IF(AP1303=1,AO1306+1,AO1306)</f>
        <v>1902</v>
      </c>
      <c r="AQ1306" s="60">
        <f t="shared" ref="AQ1306" si="24722">IF(AQ1303=1,AP1306+1,AP1306)</f>
        <v>1902</v>
      </c>
      <c r="AR1306" s="60">
        <f t="shared" ref="AR1306" si="24723">IF(AR1303=1,AQ1306+1,AQ1306)</f>
        <v>1902</v>
      </c>
      <c r="AS1306" s="60">
        <f t="shared" ref="AS1306" si="24724">IF(AS1303=1,AR1306+1,AR1306)</f>
        <v>1902</v>
      </c>
      <c r="AT1306" s="60">
        <f t="shared" ref="AT1306" si="24725">IF(AT1303=1,AS1306+1,AS1306)</f>
        <v>1902</v>
      </c>
      <c r="AU1306" s="60">
        <f t="shared" ref="AU1306" si="24726">IF(AU1303=1,AT1306+1,AT1306)</f>
        <v>1902</v>
      </c>
      <c r="AV1306" s="60">
        <f t="shared" ref="AV1306" si="24727">IF(AV1303=1,AU1306+1,AU1306)</f>
        <v>1902</v>
      </c>
      <c r="AW1306" s="60">
        <f t="shared" ref="AW1306" si="24728">IF(AW1303=1,AV1306+1,AV1306)</f>
        <v>1902</v>
      </c>
      <c r="AX1306" s="60">
        <f t="shared" ref="AX1306" si="24729">IF(AX1303=1,AW1306+1,AW1306)</f>
        <v>1902</v>
      </c>
      <c r="AY1306" s="60">
        <f t="shared" ref="AY1306" si="24730">IF(AY1303=1,AX1306+1,AX1306)</f>
        <v>1902</v>
      </c>
      <c r="AZ1306" s="60">
        <f t="shared" ref="AZ1306" si="24731">IF(AZ1303=1,AY1306+1,AY1306)</f>
        <v>1902</v>
      </c>
      <c r="BA1306" s="60">
        <f t="shared" ref="BA1306" si="24732">IF(BA1303=1,AZ1306+1,AZ1306)</f>
        <v>1902</v>
      </c>
      <c r="BB1306" s="60">
        <f t="shared" ref="BB1306" si="24733">IF(BB1303=1,BA1306+1,BA1306)</f>
        <v>1903</v>
      </c>
      <c r="BC1306" s="60">
        <f t="shared" ref="BC1306" si="24734">IF(BC1303=1,BB1306+1,BB1306)</f>
        <v>1903</v>
      </c>
      <c r="BD1306" s="60">
        <f t="shared" ref="BD1306" si="24735">IF(BD1303=1,BC1306+1,BC1306)</f>
        <v>1903</v>
      </c>
      <c r="BE1306" s="60">
        <f t="shared" ref="BE1306" si="24736">IF(BE1303=1,BD1306+1,BD1306)</f>
        <v>1903</v>
      </c>
      <c r="BF1306" s="60">
        <f t="shared" ref="BF1306" si="24737">IF(BF1303=1,BE1306+1,BE1306)</f>
        <v>1903</v>
      </c>
      <c r="BG1306" s="60">
        <f t="shared" ref="BG1306" si="24738">IF(BG1303=1,BF1306+1,BF1306)</f>
        <v>1903</v>
      </c>
      <c r="BH1306" s="60">
        <f t="shared" ref="BH1306" si="24739">IF(BH1303=1,BG1306+1,BG1306)</f>
        <v>1903</v>
      </c>
      <c r="BI1306" s="60">
        <f t="shared" ref="BI1306" si="24740">IF(BI1303=1,BH1306+1,BH1306)</f>
        <v>1903</v>
      </c>
      <c r="BJ1306" s="60">
        <f t="shared" ref="BJ1306" si="24741">IF(BJ1303=1,BI1306+1,BI1306)</f>
        <v>1903</v>
      </c>
      <c r="BK1306" s="60">
        <f t="shared" ref="BK1306" si="24742">IF(BK1303=1,BJ1306+1,BJ1306)</f>
        <v>1903</v>
      </c>
      <c r="BL1306" s="60">
        <f t="shared" ref="BL1306" si="24743">IF(BL1303=1,BK1306+1,BK1306)</f>
        <v>1903</v>
      </c>
      <c r="BM1306" s="60">
        <f t="shared" ref="BM1306" si="24744">IF(BM1303=1,BL1306+1,BL1306)</f>
        <v>1903</v>
      </c>
      <c r="BN1306" s="195"/>
      <c r="BO1306" s="196"/>
      <c r="BP1306" s="197"/>
      <c r="BQ1306" s="197"/>
      <c r="BR1306" s="106"/>
      <c r="BS1306" s="106"/>
      <c r="BT1306" s="106"/>
      <c r="BU1306" s="106"/>
      <c r="BV1306" s="106"/>
      <c r="BW1306" s="106"/>
      <c r="BX1306" s="106"/>
      <c r="BY1306" s="106"/>
      <c r="BZ1306" s="106"/>
      <c r="CA1306" s="106"/>
      <c r="CB1306" s="106"/>
      <c r="CC1306" s="106"/>
      <c r="CD1306" s="106"/>
      <c r="CE1306" s="106"/>
      <c r="CF1306" s="106"/>
      <c r="CG1306" s="106"/>
    </row>
    <row r="1307" spans="1:85" s="245" customFormat="1" ht="16.399999999999999" customHeight="1" x14ac:dyDescent="0.35">
      <c r="A1307" s="250"/>
      <c r="B1307" s="113"/>
      <c r="C1307" s="125"/>
      <c r="D1307" s="125"/>
      <c r="E1307" s="357"/>
      <c r="F1307" s="357"/>
      <c r="G1307" s="357"/>
      <c r="H1307" s="370"/>
      <c r="I1307" s="371"/>
      <c r="J1307" s="357"/>
      <c r="K1307" s="372"/>
      <c r="L1307" s="357"/>
      <c r="M1307" s="374"/>
      <c r="N1307" s="7"/>
      <c r="O1307" s="377"/>
      <c r="P1307" s="106"/>
      <c r="Q1307" s="63" t="s">
        <v>159</v>
      </c>
      <c r="R1307" s="251"/>
      <c r="S1307" s="251"/>
      <c r="T1307" s="251"/>
      <c r="U1307" s="251"/>
      <c r="V1307" s="251"/>
      <c r="W1307" s="251"/>
      <c r="X1307" s="251"/>
      <c r="Y1307" s="251"/>
      <c r="Z1307" s="251"/>
      <c r="AA1307" s="251"/>
      <c r="AB1307" s="251"/>
      <c r="AC1307" s="251"/>
      <c r="AD1307" s="251"/>
      <c r="AE1307" s="251"/>
      <c r="AF1307" s="251"/>
      <c r="AG1307" s="251"/>
      <c r="AH1307" s="251"/>
      <c r="AI1307" s="251"/>
      <c r="AJ1307" s="251"/>
      <c r="AK1307" s="251"/>
      <c r="AL1307" s="251"/>
      <c r="AM1307" s="251"/>
      <c r="AN1307" s="251"/>
      <c r="AO1307" s="251"/>
      <c r="AP1307" s="251"/>
      <c r="AQ1307" s="251"/>
      <c r="AR1307" s="251"/>
      <c r="AS1307" s="251"/>
      <c r="AT1307" s="251"/>
      <c r="AU1307" s="251"/>
      <c r="AV1307" s="251"/>
      <c r="AW1307" s="251"/>
      <c r="AX1307" s="251"/>
      <c r="AY1307" s="251"/>
      <c r="AZ1307" s="251"/>
      <c r="BA1307" s="251"/>
      <c r="BB1307" s="251"/>
      <c r="BC1307" s="251"/>
      <c r="BD1307" s="251"/>
      <c r="BE1307" s="251"/>
      <c r="BF1307" s="251"/>
      <c r="BG1307" s="251"/>
      <c r="BH1307" s="251"/>
      <c r="BI1307" s="251"/>
      <c r="BJ1307" s="251"/>
      <c r="BK1307" s="251"/>
      <c r="BL1307" s="251"/>
      <c r="BM1307" s="251"/>
      <c r="BN1307" s="195"/>
      <c r="BO1307" s="196"/>
      <c r="BP1307" s="197"/>
      <c r="BQ1307" s="197"/>
      <c r="BR1307" s="106"/>
      <c r="BS1307" s="106"/>
      <c r="BT1307" s="106"/>
      <c r="BU1307" s="106"/>
      <c r="BV1307" s="106"/>
      <c r="BW1307" s="106"/>
      <c r="BX1307" s="106"/>
      <c r="BY1307" s="106"/>
      <c r="BZ1307" s="106"/>
      <c r="CA1307" s="106"/>
      <c r="CB1307" s="106"/>
      <c r="CC1307" s="106"/>
      <c r="CD1307" s="106"/>
      <c r="CE1307" s="106"/>
      <c r="CF1307" s="106"/>
      <c r="CG1307" s="106"/>
    </row>
    <row r="1308" spans="1:85" s="245" customFormat="1" ht="23.5" customHeight="1" x14ac:dyDescent="0.35">
      <c r="A1308" s="243"/>
      <c r="B1308" s="126" t="s">
        <v>419</v>
      </c>
      <c r="C1308" s="359"/>
      <c r="D1308" s="359"/>
      <c r="E1308" s="252"/>
      <c r="F1308" s="252"/>
      <c r="G1308" s="241"/>
      <c r="H1308" s="253"/>
      <c r="I1308" s="254"/>
      <c r="J1308" s="253"/>
      <c r="K1308" s="205">
        <f>IF(J1308="",0,IF(J1308="ANO",'Podpůrná data'!$B$5,'Podpůrná data'!$B$3))</f>
        <v>0</v>
      </c>
      <c r="L1308" s="203">
        <f>IFERROR(INT(ROUND(I1308,2)*(VLOOKUP(INT(H1308),'Podpůrná data'!$A$189:$B$233,2,FALSE))*(H1308/(INT(H1308)))),0)</f>
        <v>0</v>
      </c>
      <c r="M1308" s="61">
        <f>K1308*L1308</f>
        <v>0</v>
      </c>
      <c r="N1308" s="62">
        <f>IF(M1308&gt;0,IF(ISTEXT(C1308)=TRUE,0,1),0)</f>
        <v>0</v>
      </c>
      <c r="O1308" s="166">
        <f>IF(M1308&gt;0,1,0)</f>
        <v>0</v>
      </c>
      <c r="P1308" s="127"/>
      <c r="Q1308" s="63" t="s">
        <v>95</v>
      </c>
      <c r="R1308" s="255"/>
      <c r="S1308" s="255"/>
      <c r="T1308" s="255"/>
      <c r="U1308" s="255"/>
      <c r="V1308" s="255"/>
      <c r="W1308" s="255"/>
      <c r="X1308" s="255"/>
      <c r="Y1308" s="255"/>
      <c r="Z1308" s="255"/>
      <c r="AA1308" s="255"/>
      <c r="AB1308" s="255"/>
      <c r="AC1308" s="255"/>
      <c r="AD1308" s="255"/>
      <c r="AE1308" s="255"/>
      <c r="AF1308" s="255"/>
      <c r="AG1308" s="255"/>
      <c r="AH1308" s="255"/>
      <c r="AI1308" s="255"/>
      <c r="AJ1308" s="255"/>
      <c r="AK1308" s="255"/>
      <c r="AL1308" s="255"/>
      <c r="AM1308" s="255"/>
      <c r="AN1308" s="255"/>
      <c r="AO1308" s="255"/>
      <c r="AP1308" s="255"/>
      <c r="AQ1308" s="255"/>
      <c r="AR1308" s="255"/>
      <c r="AS1308" s="255"/>
      <c r="AT1308" s="255"/>
      <c r="AU1308" s="255"/>
      <c r="AV1308" s="255"/>
      <c r="AW1308" s="255"/>
      <c r="AX1308" s="255"/>
      <c r="AY1308" s="255"/>
      <c r="AZ1308" s="255"/>
      <c r="BA1308" s="255"/>
      <c r="BB1308" s="255"/>
      <c r="BC1308" s="255"/>
      <c r="BD1308" s="255"/>
      <c r="BE1308" s="255"/>
      <c r="BF1308" s="255"/>
      <c r="BG1308" s="255"/>
      <c r="BH1308" s="255"/>
      <c r="BI1308" s="255"/>
      <c r="BJ1308" s="255"/>
      <c r="BK1308" s="255"/>
      <c r="BL1308" s="255"/>
      <c r="BM1308" s="255"/>
      <c r="BN1308" s="362">
        <f>SUM(R1316:BM1316)</f>
        <v>0</v>
      </c>
      <c r="BO1308" s="364">
        <f>SUM(R1317:BM1317)</f>
        <v>0</v>
      </c>
      <c r="BP1308" s="366">
        <f>IF($O1308=0,0,IF($BN1308&gt;=143*$I1308,1,0))</f>
        <v>0</v>
      </c>
      <c r="BQ1308" s="366">
        <f>IF($BN1308&gt;=143*$I1308,0,(CEILING(143*$I1308,1)-$BN1308))</f>
        <v>0</v>
      </c>
      <c r="BR1308" s="106"/>
      <c r="BS1308" s="106"/>
      <c r="BT1308" s="106"/>
      <c r="BU1308" s="106"/>
      <c r="BV1308" s="106"/>
      <c r="BW1308" s="106"/>
      <c r="BX1308" s="106"/>
      <c r="BY1308" s="106"/>
      <c r="BZ1308" s="106"/>
      <c r="CA1308" s="106"/>
      <c r="CB1308" s="106"/>
      <c r="CC1308" s="106"/>
      <c r="CD1308" s="106"/>
      <c r="CE1308" s="106"/>
      <c r="CF1308" s="106"/>
      <c r="CG1308" s="106"/>
    </row>
    <row r="1309" spans="1:85" s="245" customFormat="1" ht="29" x14ac:dyDescent="0.35">
      <c r="A1309" s="243"/>
      <c r="B1309" s="128"/>
      <c r="C1309" s="80"/>
      <c r="D1309" s="80"/>
      <c r="E1309" s="80"/>
      <c r="F1309" s="80"/>
      <c r="G1309" s="80"/>
      <c r="H1309" s="80"/>
      <c r="I1309" s="80"/>
      <c r="J1309" s="80"/>
      <c r="K1309" s="80"/>
      <c r="L1309" s="80"/>
      <c r="M1309" s="64"/>
      <c r="N1309" s="7"/>
      <c r="O1309" s="192"/>
      <c r="P1309" s="106"/>
      <c r="Q1309" s="63" t="s">
        <v>129</v>
      </c>
      <c r="R1309" s="256"/>
      <c r="S1309" s="256"/>
      <c r="T1309" s="256"/>
      <c r="U1309" s="256"/>
      <c r="V1309" s="256"/>
      <c r="W1309" s="256"/>
      <c r="X1309" s="256"/>
      <c r="Y1309" s="256"/>
      <c r="Z1309" s="256"/>
      <c r="AA1309" s="256"/>
      <c r="AB1309" s="256"/>
      <c r="AC1309" s="256"/>
      <c r="AD1309" s="256"/>
      <c r="AE1309" s="256"/>
      <c r="AF1309" s="256"/>
      <c r="AG1309" s="256"/>
      <c r="AH1309" s="256"/>
      <c r="AI1309" s="256"/>
      <c r="AJ1309" s="256"/>
      <c r="AK1309" s="256"/>
      <c r="AL1309" s="256"/>
      <c r="AM1309" s="256"/>
      <c r="AN1309" s="256"/>
      <c r="AO1309" s="256"/>
      <c r="AP1309" s="256"/>
      <c r="AQ1309" s="256"/>
      <c r="AR1309" s="256"/>
      <c r="AS1309" s="256"/>
      <c r="AT1309" s="256"/>
      <c r="AU1309" s="256"/>
      <c r="AV1309" s="256"/>
      <c r="AW1309" s="256"/>
      <c r="AX1309" s="256"/>
      <c r="AY1309" s="256"/>
      <c r="AZ1309" s="256"/>
      <c r="BA1309" s="256"/>
      <c r="BB1309" s="256"/>
      <c r="BC1309" s="256"/>
      <c r="BD1309" s="256"/>
      <c r="BE1309" s="256"/>
      <c r="BF1309" s="256"/>
      <c r="BG1309" s="256"/>
      <c r="BH1309" s="256"/>
      <c r="BI1309" s="256"/>
      <c r="BJ1309" s="256"/>
      <c r="BK1309" s="256"/>
      <c r="BL1309" s="256"/>
      <c r="BM1309" s="256"/>
      <c r="BN1309" s="362"/>
      <c r="BO1309" s="364"/>
      <c r="BP1309" s="366"/>
      <c r="BQ1309" s="366"/>
      <c r="BR1309" s="106"/>
      <c r="BS1309" s="106"/>
      <c r="BT1309" s="106"/>
      <c r="BU1309" s="106"/>
      <c r="BV1309" s="106"/>
      <c r="BW1309" s="106"/>
      <c r="BX1309" s="106"/>
      <c r="BY1309" s="106"/>
      <c r="BZ1309" s="106"/>
      <c r="CA1309" s="106"/>
      <c r="CB1309" s="106"/>
      <c r="CC1309" s="106"/>
      <c r="CD1309" s="106"/>
      <c r="CE1309" s="106"/>
      <c r="CF1309" s="106"/>
      <c r="CG1309" s="106"/>
    </row>
    <row r="1310" spans="1:85" s="245" customFormat="1" ht="14.5" hidden="1" customHeight="1" x14ac:dyDescent="0.35">
      <c r="A1310" s="243"/>
      <c r="B1310" s="128"/>
      <c r="C1310" s="80"/>
      <c r="D1310" s="80"/>
      <c r="E1310" s="80"/>
      <c r="F1310" s="80"/>
      <c r="G1310" s="80"/>
      <c r="H1310" s="80"/>
      <c r="I1310" s="80"/>
      <c r="J1310" s="80"/>
      <c r="K1310" s="80"/>
      <c r="L1310" s="80"/>
      <c r="M1310" s="64"/>
      <c r="N1310" s="7"/>
      <c r="O1310" s="192"/>
      <c r="P1310" s="106"/>
      <c r="Q1310" s="65" t="s">
        <v>130</v>
      </c>
      <c r="R1310" s="66">
        <f>IF(R1308&lt;&gt;0,1,0)</f>
        <v>0</v>
      </c>
      <c r="S1310" s="66">
        <f t="shared" ref="S1310" si="24745">IF(R1310&gt;0,R1310+1,IF(S1308&lt;&gt;0,1,0))</f>
        <v>0</v>
      </c>
      <c r="T1310" s="66">
        <f t="shared" ref="T1310" si="24746">IF(S1310&gt;0,S1310+1,IF(T1308&lt;&gt;0,1,0))</f>
        <v>0</v>
      </c>
      <c r="U1310" s="66">
        <f t="shared" ref="U1310" si="24747">IF(T1310&gt;0,T1310+1,IF(U1308&lt;&gt;0,1,0))</f>
        <v>0</v>
      </c>
      <c r="V1310" s="66">
        <f t="shared" ref="V1310" si="24748">IF(U1310&gt;0,U1310+1,IF(V1308&lt;&gt;0,1,0))</f>
        <v>0</v>
      </c>
      <c r="W1310" s="66">
        <f t="shared" ref="W1310" si="24749">IF(V1310&gt;0,V1310+1,IF(W1308&lt;&gt;0,1,0))</f>
        <v>0</v>
      </c>
      <c r="X1310" s="66">
        <f t="shared" ref="X1310" si="24750">IF(W1310&gt;0,W1310+1,IF(X1308&lt;&gt;0,1,0))</f>
        <v>0</v>
      </c>
      <c r="Y1310" s="66">
        <f t="shared" ref="Y1310" si="24751">IF(X1310&gt;0,X1310+1,IF(Y1308&lt;&gt;0,1,0))</f>
        <v>0</v>
      </c>
      <c r="Z1310" s="66">
        <f t="shared" ref="Z1310" si="24752">IF(Y1310&gt;0,Y1310+1,IF(Z1308&lt;&gt;0,1,0))</f>
        <v>0</v>
      </c>
      <c r="AA1310" s="66">
        <f t="shared" ref="AA1310" si="24753">IF(Z1310&gt;0,Z1310+1,IF(AA1308&lt;&gt;0,1,0))</f>
        <v>0</v>
      </c>
      <c r="AB1310" s="66">
        <f t="shared" ref="AB1310" si="24754">IF(AA1310&gt;0,AA1310+1,IF(AB1308&lt;&gt;0,1,0))</f>
        <v>0</v>
      </c>
      <c r="AC1310" s="66">
        <f t="shared" ref="AC1310" si="24755">IF(AB1310&gt;0,AB1310+1,IF(AC1308&lt;&gt;0,1,0))</f>
        <v>0</v>
      </c>
      <c r="AD1310" s="66">
        <f t="shared" ref="AD1310" si="24756">IF(AC1310&gt;0,AC1310+1,IF(AD1308&lt;&gt;0,1,0))</f>
        <v>0</v>
      </c>
      <c r="AE1310" s="66">
        <f t="shared" ref="AE1310" si="24757">IF(AD1310&gt;0,AD1310+1,IF(AE1308&lt;&gt;0,1,0))</f>
        <v>0</v>
      </c>
      <c r="AF1310" s="66">
        <f t="shared" ref="AF1310" si="24758">IF(AE1310&gt;0,AE1310+1,IF(AF1308&lt;&gt;0,1,0))</f>
        <v>0</v>
      </c>
      <c r="AG1310" s="66">
        <f t="shared" ref="AG1310" si="24759">IF(AF1310&gt;0,AF1310+1,IF(AG1308&lt;&gt;0,1,0))</f>
        <v>0</v>
      </c>
      <c r="AH1310" s="66">
        <f t="shared" ref="AH1310" si="24760">IF(AG1310&gt;0,AG1310+1,IF(AH1308&lt;&gt;0,1,0))</f>
        <v>0</v>
      </c>
      <c r="AI1310" s="66">
        <f t="shared" ref="AI1310" si="24761">IF(AH1310&gt;0,AH1310+1,IF(AI1308&lt;&gt;0,1,0))</f>
        <v>0</v>
      </c>
      <c r="AJ1310" s="66">
        <f t="shared" ref="AJ1310" si="24762">IF(AI1310&gt;0,AI1310+1,IF(AJ1308&lt;&gt;0,1,0))</f>
        <v>0</v>
      </c>
      <c r="AK1310" s="66">
        <f t="shared" ref="AK1310" si="24763">IF(AJ1310&gt;0,AJ1310+1,IF(AK1308&lt;&gt;0,1,0))</f>
        <v>0</v>
      </c>
      <c r="AL1310" s="66">
        <f t="shared" ref="AL1310" si="24764">IF(AK1310&gt;0,AK1310+1,IF(AL1308&lt;&gt;0,1,0))</f>
        <v>0</v>
      </c>
      <c r="AM1310" s="66">
        <f t="shared" ref="AM1310" si="24765">IF(AL1310&gt;0,AL1310+1,IF(AM1308&lt;&gt;0,1,0))</f>
        <v>0</v>
      </c>
      <c r="AN1310" s="66">
        <f t="shared" ref="AN1310" si="24766">IF(AM1310&gt;0,AM1310+1,IF(AN1308&lt;&gt;0,1,0))</f>
        <v>0</v>
      </c>
      <c r="AO1310" s="66">
        <f t="shared" ref="AO1310" si="24767">IF(AN1310&gt;0,AN1310+1,IF(AO1308&lt;&gt;0,1,0))</f>
        <v>0</v>
      </c>
      <c r="AP1310" s="66">
        <f t="shared" ref="AP1310" si="24768">IF(AO1310&gt;0,AO1310+1,IF(AP1308&lt;&gt;0,1,0))</f>
        <v>0</v>
      </c>
      <c r="AQ1310" s="66">
        <f t="shared" ref="AQ1310" si="24769">IF(AP1310&gt;0,AP1310+1,IF(AQ1308&lt;&gt;0,1,0))</f>
        <v>0</v>
      </c>
      <c r="AR1310" s="66">
        <f t="shared" ref="AR1310" si="24770">IF(AQ1310&gt;0,AQ1310+1,IF(AR1308&lt;&gt;0,1,0))</f>
        <v>0</v>
      </c>
      <c r="AS1310" s="66">
        <f t="shared" ref="AS1310" si="24771">IF(AR1310&gt;0,AR1310+1,IF(AS1308&lt;&gt;0,1,0))</f>
        <v>0</v>
      </c>
      <c r="AT1310" s="66">
        <f t="shared" ref="AT1310" si="24772">IF(AS1310&gt;0,AS1310+1,IF(AT1308&lt;&gt;0,1,0))</f>
        <v>0</v>
      </c>
      <c r="AU1310" s="66">
        <f t="shared" ref="AU1310" si="24773">IF(AT1310&gt;0,AT1310+1,IF(AU1308&lt;&gt;0,1,0))</f>
        <v>0</v>
      </c>
      <c r="AV1310" s="66">
        <f t="shared" ref="AV1310" si="24774">IF(AU1310&gt;0,AU1310+1,IF(AV1308&lt;&gt;0,1,0))</f>
        <v>0</v>
      </c>
      <c r="AW1310" s="66">
        <f t="shared" ref="AW1310" si="24775">IF(AV1310&gt;0,AV1310+1,IF(AW1308&lt;&gt;0,1,0))</f>
        <v>0</v>
      </c>
      <c r="AX1310" s="66">
        <f t="shared" ref="AX1310" si="24776">IF(AW1310&gt;0,AW1310+1,IF(AX1308&lt;&gt;0,1,0))</f>
        <v>0</v>
      </c>
      <c r="AY1310" s="66">
        <f t="shared" ref="AY1310" si="24777">IF(AX1310&gt;0,AX1310+1,IF(AY1308&lt;&gt;0,1,0))</f>
        <v>0</v>
      </c>
      <c r="AZ1310" s="66">
        <f t="shared" ref="AZ1310" si="24778">IF(AY1310&gt;0,AY1310+1,IF(AZ1308&lt;&gt;0,1,0))</f>
        <v>0</v>
      </c>
      <c r="BA1310" s="66">
        <f t="shared" ref="BA1310" si="24779">IF(AZ1310&gt;0,AZ1310+1,IF(BA1308&lt;&gt;0,1,0))</f>
        <v>0</v>
      </c>
      <c r="BB1310" s="66">
        <f t="shared" ref="BB1310" si="24780">IF(BA1310&gt;0,BA1310+1,IF(BB1308&lt;&gt;0,1,0))</f>
        <v>0</v>
      </c>
      <c r="BC1310" s="66">
        <f t="shared" ref="BC1310" si="24781">IF(BB1310&gt;0,BB1310+1,IF(BC1308&lt;&gt;0,1,0))</f>
        <v>0</v>
      </c>
      <c r="BD1310" s="66">
        <f t="shared" ref="BD1310" si="24782">IF(BC1310&gt;0,BC1310+1,IF(BD1308&lt;&gt;0,1,0))</f>
        <v>0</v>
      </c>
      <c r="BE1310" s="66">
        <f t="shared" ref="BE1310" si="24783">IF(BD1310&gt;0,BD1310+1,IF(BE1308&lt;&gt;0,1,0))</f>
        <v>0</v>
      </c>
      <c r="BF1310" s="66">
        <f t="shared" ref="BF1310" si="24784">IF(BE1310&gt;0,BE1310+1,IF(BF1308&lt;&gt;0,1,0))</f>
        <v>0</v>
      </c>
      <c r="BG1310" s="66">
        <f t="shared" ref="BG1310" si="24785">IF(BF1310&gt;0,BF1310+1,IF(BG1308&lt;&gt;0,1,0))</f>
        <v>0</v>
      </c>
      <c r="BH1310" s="66">
        <f t="shared" ref="BH1310" si="24786">IF(BG1310&gt;0,BG1310+1,IF(BH1308&lt;&gt;0,1,0))</f>
        <v>0</v>
      </c>
      <c r="BI1310" s="66">
        <f t="shared" ref="BI1310" si="24787">IF(BH1310&gt;0,BH1310+1,IF(BI1308&lt;&gt;0,1,0))</f>
        <v>0</v>
      </c>
      <c r="BJ1310" s="66">
        <f t="shared" ref="BJ1310" si="24788">IF(BI1310&gt;0,BI1310+1,IF(BJ1308&lt;&gt;0,1,0))</f>
        <v>0</v>
      </c>
      <c r="BK1310" s="66">
        <f t="shared" ref="BK1310" si="24789">IF(BJ1310&gt;0,BJ1310+1,IF(BK1308&lt;&gt;0,1,0))</f>
        <v>0</v>
      </c>
      <c r="BL1310" s="66">
        <f t="shared" ref="BL1310" si="24790">IF(BK1310&gt;0,BK1310+1,IF(BL1308&lt;&gt;0,1,0))</f>
        <v>0</v>
      </c>
      <c r="BM1310" s="66">
        <f t="shared" ref="BM1310" si="24791">IF(BL1310&gt;0,BL1310+1,IF(BM1308&lt;&gt;0,1,0))</f>
        <v>0</v>
      </c>
      <c r="BN1310" s="362"/>
      <c r="BO1310" s="364"/>
      <c r="BP1310" s="366"/>
      <c r="BQ1310" s="366"/>
      <c r="BR1310" s="106"/>
      <c r="BS1310" s="106"/>
      <c r="BT1310" s="106"/>
      <c r="BU1310" s="106"/>
      <c r="BV1310" s="106"/>
      <c r="BW1310" s="106"/>
      <c r="BX1310" s="106"/>
      <c r="BY1310" s="106"/>
      <c r="BZ1310" s="106"/>
      <c r="CA1310" s="106"/>
      <c r="CB1310" s="106"/>
      <c r="CC1310" s="106"/>
      <c r="CD1310" s="106"/>
      <c r="CE1310" s="106"/>
      <c r="CF1310" s="106"/>
      <c r="CG1310" s="106"/>
    </row>
    <row r="1311" spans="1:85" s="245" customFormat="1" ht="14.5" hidden="1" customHeight="1" x14ac:dyDescent="0.35">
      <c r="A1311" s="243"/>
      <c r="B1311" s="128"/>
      <c r="C1311" s="80"/>
      <c r="D1311" s="80"/>
      <c r="E1311" s="80"/>
      <c r="F1311" s="80"/>
      <c r="G1311" s="80"/>
      <c r="H1311" s="80"/>
      <c r="I1311" s="80"/>
      <c r="J1311" s="80"/>
      <c r="K1311" s="80"/>
      <c r="L1311" s="80"/>
      <c r="M1311" s="64"/>
      <c r="N1311" s="7"/>
      <c r="O1311" s="192"/>
      <c r="P1311" s="106"/>
      <c r="Q1311" s="65" t="s">
        <v>131</v>
      </c>
      <c r="R1311" s="66">
        <f>R1310</f>
        <v>0</v>
      </c>
      <c r="S1311" s="66">
        <f>IF(S1310=0,0,IF(OR(R1311=0,R1311=12),1,R1311+1))</f>
        <v>0</v>
      </c>
      <c r="T1311" s="66">
        <f t="shared" ref="T1311" si="24792">IF(T1310=0,0,IF(OR(S1311=0,S1311=12),1,S1311+1))</f>
        <v>0</v>
      </c>
      <c r="U1311" s="66">
        <f t="shared" ref="U1311" si="24793">IF(U1310=0,0,IF(OR(T1311=0,T1311=12),1,T1311+1))</f>
        <v>0</v>
      </c>
      <c r="V1311" s="66">
        <f t="shared" ref="V1311" si="24794">IF(V1310=0,0,IF(OR(U1311=0,U1311=12),1,U1311+1))</f>
        <v>0</v>
      </c>
      <c r="W1311" s="66">
        <f t="shared" ref="W1311" si="24795">IF(W1310=0,0,IF(OR(V1311=0,V1311=12),1,V1311+1))</f>
        <v>0</v>
      </c>
      <c r="X1311" s="66">
        <f t="shared" ref="X1311" si="24796">IF(X1310=0,0,IF(OR(W1311=0,W1311=12),1,W1311+1))</f>
        <v>0</v>
      </c>
      <c r="Y1311" s="66">
        <f t="shared" ref="Y1311" si="24797">IF(Y1310=0,0,IF(OR(X1311=0,X1311=12),1,X1311+1))</f>
        <v>0</v>
      </c>
      <c r="Z1311" s="66">
        <f t="shared" ref="Z1311" si="24798">IF(Z1310=0,0,IF(OR(Y1311=0,Y1311=12),1,Y1311+1))</f>
        <v>0</v>
      </c>
      <c r="AA1311" s="66">
        <f t="shared" ref="AA1311" si="24799">IF(AA1310=0,0,IF(OR(Z1311=0,Z1311=12),1,Z1311+1))</f>
        <v>0</v>
      </c>
      <c r="AB1311" s="66">
        <f t="shared" ref="AB1311" si="24800">IF(AB1310=0,0,IF(OR(AA1311=0,AA1311=12),1,AA1311+1))</f>
        <v>0</v>
      </c>
      <c r="AC1311" s="66">
        <f t="shared" ref="AC1311" si="24801">IF(AC1310=0,0,IF(OR(AB1311=0,AB1311=12),1,AB1311+1))</f>
        <v>0</v>
      </c>
      <c r="AD1311" s="66">
        <f t="shared" ref="AD1311" si="24802">IF(AD1310=0,0,IF(OR(AC1311=0,AC1311=12),1,AC1311+1))</f>
        <v>0</v>
      </c>
      <c r="AE1311" s="66">
        <f t="shared" ref="AE1311" si="24803">IF(AE1310=0,0,IF(OR(AD1311=0,AD1311=12),1,AD1311+1))</f>
        <v>0</v>
      </c>
      <c r="AF1311" s="66">
        <f t="shared" ref="AF1311" si="24804">IF(AF1310=0,0,IF(OR(AE1311=0,AE1311=12),1,AE1311+1))</f>
        <v>0</v>
      </c>
      <c r="AG1311" s="66">
        <f t="shared" ref="AG1311" si="24805">IF(AG1310=0,0,IF(OR(AF1311=0,AF1311=12),1,AF1311+1))</f>
        <v>0</v>
      </c>
      <c r="AH1311" s="66">
        <f t="shared" ref="AH1311" si="24806">IF(AH1310=0,0,IF(OR(AG1311=0,AG1311=12),1,AG1311+1))</f>
        <v>0</v>
      </c>
      <c r="AI1311" s="66">
        <f t="shared" ref="AI1311" si="24807">IF(AI1310=0,0,IF(OR(AH1311=0,AH1311=12),1,AH1311+1))</f>
        <v>0</v>
      </c>
      <c r="AJ1311" s="66">
        <f t="shared" ref="AJ1311" si="24808">IF(AJ1310=0,0,IF(OR(AI1311=0,AI1311=12),1,AI1311+1))</f>
        <v>0</v>
      </c>
      <c r="AK1311" s="66">
        <f t="shared" ref="AK1311" si="24809">IF(AK1310=0,0,IF(OR(AJ1311=0,AJ1311=12),1,AJ1311+1))</f>
        <v>0</v>
      </c>
      <c r="AL1311" s="66">
        <f t="shared" ref="AL1311" si="24810">IF(AL1310=0,0,IF(OR(AK1311=0,AK1311=12),1,AK1311+1))</f>
        <v>0</v>
      </c>
      <c r="AM1311" s="66">
        <f t="shared" ref="AM1311" si="24811">IF(AM1310=0,0,IF(OR(AL1311=0,AL1311=12),1,AL1311+1))</f>
        <v>0</v>
      </c>
      <c r="AN1311" s="66">
        <f t="shared" ref="AN1311" si="24812">IF(AN1310=0,0,IF(OR(AM1311=0,AM1311=12),1,AM1311+1))</f>
        <v>0</v>
      </c>
      <c r="AO1311" s="66">
        <f t="shared" ref="AO1311" si="24813">IF(AO1310=0,0,IF(OR(AN1311=0,AN1311=12),1,AN1311+1))</f>
        <v>0</v>
      </c>
      <c r="AP1311" s="66">
        <f t="shared" ref="AP1311" si="24814">IF(AP1310=0,0,IF(OR(AO1311=0,AO1311=12),1,AO1311+1))</f>
        <v>0</v>
      </c>
      <c r="AQ1311" s="66">
        <f t="shared" ref="AQ1311" si="24815">IF(AQ1310=0,0,IF(OR(AP1311=0,AP1311=12),1,AP1311+1))</f>
        <v>0</v>
      </c>
      <c r="AR1311" s="66">
        <f t="shared" ref="AR1311" si="24816">IF(AR1310=0,0,IF(OR(AQ1311=0,AQ1311=12),1,AQ1311+1))</f>
        <v>0</v>
      </c>
      <c r="AS1311" s="66">
        <f t="shared" ref="AS1311" si="24817">IF(AS1310=0,0,IF(OR(AR1311=0,AR1311=12),1,AR1311+1))</f>
        <v>0</v>
      </c>
      <c r="AT1311" s="66">
        <f t="shared" ref="AT1311" si="24818">IF(AT1310=0,0,IF(OR(AS1311=0,AS1311=12),1,AS1311+1))</f>
        <v>0</v>
      </c>
      <c r="AU1311" s="66">
        <f t="shared" ref="AU1311" si="24819">IF(AU1310=0,0,IF(OR(AT1311=0,AT1311=12),1,AT1311+1))</f>
        <v>0</v>
      </c>
      <c r="AV1311" s="66">
        <f t="shared" ref="AV1311" si="24820">IF(AV1310=0,0,IF(OR(AU1311=0,AU1311=12),1,AU1311+1))</f>
        <v>0</v>
      </c>
      <c r="AW1311" s="66">
        <f t="shared" ref="AW1311" si="24821">IF(AW1310=0,0,IF(OR(AV1311=0,AV1311=12),1,AV1311+1))</f>
        <v>0</v>
      </c>
      <c r="AX1311" s="66">
        <f t="shared" ref="AX1311" si="24822">IF(AX1310=0,0,IF(OR(AW1311=0,AW1311=12),1,AW1311+1))</f>
        <v>0</v>
      </c>
      <c r="AY1311" s="66">
        <f t="shared" ref="AY1311" si="24823">IF(AY1310=0,0,IF(OR(AX1311=0,AX1311=12),1,AX1311+1))</f>
        <v>0</v>
      </c>
      <c r="AZ1311" s="66">
        <f t="shared" ref="AZ1311" si="24824">IF(AZ1310=0,0,IF(OR(AY1311=0,AY1311=12),1,AY1311+1))</f>
        <v>0</v>
      </c>
      <c r="BA1311" s="66">
        <f t="shared" ref="BA1311" si="24825">IF(BA1310=0,0,IF(OR(AZ1311=0,AZ1311=12),1,AZ1311+1))</f>
        <v>0</v>
      </c>
      <c r="BB1311" s="66">
        <f t="shared" ref="BB1311" si="24826">IF(BB1310=0,0,IF(OR(BA1311=0,BA1311=12),1,BA1311+1))</f>
        <v>0</v>
      </c>
      <c r="BC1311" s="66">
        <f t="shared" ref="BC1311" si="24827">IF(BC1310=0,0,IF(OR(BB1311=0,BB1311=12),1,BB1311+1))</f>
        <v>0</v>
      </c>
      <c r="BD1311" s="66">
        <f t="shared" ref="BD1311" si="24828">IF(BD1310=0,0,IF(OR(BC1311=0,BC1311=12),1,BC1311+1))</f>
        <v>0</v>
      </c>
      <c r="BE1311" s="66">
        <f t="shared" ref="BE1311" si="24829">IF(BE1310=0,0,IF(OR(BD1311=0,BD1311=12),1,BD1311+1))</f>
        <v>0</v>
      </c>
      <c r="BF1311" s="66">
        <f t="shared" ref="BF1311" si="24830">IF(BF1310=0,0,IF(OR(BE1311=0,BE1311=12),1,BE1311+1))</f>
        <v>0</v>
      </c>
      <c r="BG1311" s="66">
        <f t="shared" ref="BG1311" si="24831">IF(BG1310=0,0,IF(OR(BF1311=0,BF1311=12),1,BF1311+1))</f>
        <v>0</v>
      </c>
      <c r="BH1311" s="66">
        <f t="shared" ref="BH1311" si="24832">IF(BH1310=0,0,IF(OR(BG1311=0,BG1311=12),1,BG1311+1))</f>
        <v>0</v>
      </c>
      <c r="BI1311" s="66">
        <f t="shared" ref="BI1311" si="24833">IF(BI1310=0,0,IF(OR(BH1311=0,BH1311=12),1,BH1311+1))</f>
        <v>0</v>
      </c>
      <c r="BJ1311" s="66">
        <f t="shared" ref="BJ1311" si="24834">IF(BJ1310=0,0,IF(OR(BI1311=0,BI1311=12),1,BI1311+1))</f>
        <v>0</v>
      </c>
      <c r="BK1311" s="66">
        <f t="shared" ref="BK1311" si="24835">IF(BK1310=0,0,IF(OR(BJ1311=0,BJ1311=12),1,BJ1311+1))</f>
        <v>0</v>
      </c>
      <c r="BL1311" s="66">
        <f t="shared" ref="BL1311" si="24836">IF(BL1310=0,0,IF(OR(BK1311=0,BK1311=12),1,BK1311+1))</f>
        <v>0</v>
      </c>
      <c r="BM1311" s="66">
        <f t="shared" ref="BM1311" si="24837">IF(BM1310=0,0,IF(OR(BL1311=0,BL1311=12),1,BL1311+1))</f>
        <v>0</v>
      </c>
      <c r="BN1311" s="362"/>
      <c r="BO1311" s="364"/>
      <c r="BP1311" s="366"/>
      <c r="BQ1311" s="366"/>
      <c r="BR1311" s="106"/>
      <c r="BS1311" s="106"/>
      <c r="BT1311" s="106"/>
      <c r="BU1311" s="106"/>
      <c r="BV1311" s="106"/>
      <c r="BW1311" s="106"/>
      <c r="BX1311" s="106"/>
      <c r="BY1311" s="106"/>
      <c r="BZ1311" s="106"/>
      <c r="CA1311" s="106"/>
      <c r="CB1311" s="106"/>
      <c r="CC1311" s="106"/>
      <c r="CD1311" s="106"/>
      <c r="CE1311" s="106"/>
      <c r="CF1311" s="106"/>
      <c r="CG1311" s="106"/>
    </row>
    <row r="1312" spans="1:85" s="245" customFormat="1" ht="43.5" x14ac:dyDescent="0.35">
      <c r="A1312" s="243"/>
      <c r="B1312" s="128"/>
      <c r="C1312" s="80"/>
      <c r="D1312" s="80"/>
      <c r="E1312" s="80"/>
      <c r="F1312" s="80"/>
      <c r="G1312" s="80"/>
      <c r="H1312" s="80"/>
      <c r="I1312" s="80"/>
      <c r="J1312" s="80"/>
      <c r="K1312" s="80"/>
      <c r="L1312" s="80"/>
      <c r="M1312" s="64"/>
      <c r="N1312" s="7"/>
      <c r="O1312" s="192"/>
      <c r="P1312" s="106"/>
      <c r="Q1312" s="63" t="s">
        <v>237</v>
      </c>
      <c r="R1312" s="68">
        <f>IF(R1311&gt;0,IF(R1315&gt;$L1308,$L1308,R1315),0)</f>
        <v>0</v>
      </c>
      <c r="S1312" s="68">
        <f>IF(S1311&gt;0,IF((SUMIFS($R1314:R1314,$R1311:R1311,12)+IF(R1311=12,0,R1312)+S1315)&gt;=$L1308,$L1308-FLOOR(SUMIFS($R1314:R1314,$R1311:R1311,12),1),IF(S1311=1,S1315,S1315+R1312)),0)</f>
        <v>0</v>
      </c>
      <c r="T1312" s="68">
        <f>IF(T1311&gt;0,IF((SUMIFS($R1314:S1314,$R1311:S1311,12)+IF(S1311=12,0,S1312)+T1315)&gt;=$L1308,$L1308-FLOOR(SUMIFS($R1314:S1314,$R1311:S1311,12),1),IF(T1311=1,T1315,T1315+S1312)),0)</f>
        <v>0</v>
      </c>
      <c r="U1312" s="68">
        <f>IF(U1311&gt;0,IF((SUMIFS($R1314:T1314,$R1311:T1311,12)+IF(T1311=12,0,T1312)+U1315)&gt;=$L1308,$L1308-FLOOR(SUMIFS($R1314:T1314,$R1311:T1311,12),1),IF(U1311=1,U1315,U1315+T1312)),0)</f>
        <v>0</v>
      </c>
      <c r="V1312" s="68">
        <f>IF(V1311&gt;0,IF((SUMIFS($R1314:U1314,$R1311:U1311,12)+IF(U1311=12,0,U1312)+V1315)&gt;=$L1308,$L1308-FLOOR(SUMIFS($R1314:U1314,$R1311:U1311,12),1),IF(V1311=1,V1315,V1315+U1312)),0)</f>
        <v>0</v>
      </c>
      <c r="W1312" s="68">
        <f>IF(W1311&gt;0,IF((SUMIFS($R1314:V1314,$R1311:V1311,12)+IF(V1311=12,0,V1312)+W1315)&gt;=$L1308,$L1308-FLOOR(SUMIFS($R1314:V1314,$R1311:V1311,12),1),IF(W1311=1,W1315,W1315+V1312)),0)</f>
        <v>0</v>
      </c>
      <c r="X1312" s="68">
        <f>IF(X1311&gt;0,IF((SUMIFS($R1314:W1314,$R1311:W1311,12)+IF(W1311=12,0,W1312)+X1315)&gt;=$L1308,$L1308-FLOOR(SUMIFS($R1314:W1314,$R1311:W1311,12),1),IF(X1311=1,X1315,X1315+W1312)),0)</f>
        <v>0</v>
      </c>
      <c r="Y1312" s="68">
        <f>IF(Y1311&gt;0,IF((SUMIFS($R1314:X1314,$R1311:X1311,12)+IF(X1311=12,0,X1312)+Y1315)&gt;=$L1308,$L1308-FLOOR(SUMIFS($R1314:X1314,$R1311:X1311,12),1),IF(Y1311=1,Y1315,Y1315+X1312)),0)</f>
        <v>0</v>
      </c>
      <c r="Z1312" s="68">
        <f>IF(Z1311&gt;0,IF((SUMIFS($R1314:Y1314,$R1311:Y1311,12)+IF(Y1311=12,0,Y1312)+Z1315)&gt;=$L1308,$L1308-FLOOR(SUMIFS($R1314:Y1314,$R1311:Y1311,12),1),IF(Z1311=1,Z1315,Z1315+Y1312)),0)</f>
        <v>0</v>
      </c>
      <c r="AA1312" s="68">
        <f>IF(AA1311&gt;0,IF((SUMIFS($R1314:Z1314,$R1311:Z1311,12)+IF(Z1311=12,0,Z1312)+AA1315)&gt;=$L1308,$L1308-FLOOR(SUMIFS($R1314:Z1314,$R1311:Z1311,12),1),IF(AA1311=1,AA1315,AA1315+Z1312)),0)</f>
        <v>0</v>
      </c>
      <c r="AB1312" s="68">
        <f>IF(AB1311&gt;0,IF((SUMIFS($R1314:AA1314,$R1311:AA1311,12)+IF(AA1311=12,0,AA1312)+AB1315)&gt;=$L1308,$L1308-FLOOR(SUMIFS($R1314:AA1314,$R1311:AA1311,12),1),IF(AB1311=1,AB1315,AB1315+AA1312)),0)</f>
        <v>0</v>
      </c>
      <c r="AC1312" s="68">
        <f>IF(AC1311&gt;0,IF((SUMIFS($R1314:AB1314,$R1311:AB1311,12)+IF(AB1311=12,0,AB1312)+AC1315)&gt;=$L1308,$L1308-FLOOR(SUMIFS($R1314:AB1314,$R1311:AB1311,12),1),IF(AC1311=1,AC1315,AC1315+AB1312)),0)</f>
        <v>0</v>
      </c>
      <c r="AD1312" s="68">
        <f>IF(AD1311&gt;0,IF((SUMIFS($R1314:AC1314,$R1311:AC1311,12)+IF(AC1311=12,0,AC1312)+AD1315)&gt;=$L1308,$L1308-FLOOR(SUMIFS($R1314:AC1314,$R1311:AC1311,12),1),IF(AD1311=1,AD1315,AD1315+AC1312)),0)</f>
        <v>0</v>
      </c>
      <c r="AE1312" s="68">
        <f>IF(AE1311&gt;0,IF((SUMIFS($R1314:AD1314,$R1311:AD1311,12)+IF(AD1311=12,0,AD1312)+AE1315)&gt;=$L1308,$L1308-FLOOR(SUMIFS($R1314:AD1314,$R1311:AD1311,12),1),IF(AE1311=1,AE1315,AE1315+AD1312)),0)</f>
        <v>0</v>
      </c>
      <c r="AF1312" s="68">
        <f>IF(AF1311&gt;0,IF((SUMIFS($R1314:AE1314,$R1311:AE1311,12)+IF(AE1311=12,0,AE1312)+AF1315)&gt;=$L1308,$L1308-FLOOR(SUMIFS($R1314:AE1314,$R1311:AE1311,12),1),IF(AF1311=1,AF1315,AF1315+AE1312)),0)</f>
        <v>0</v>
      </c>
      <c r="AG1312" s="68">
        <f>IF(AG1311&gt;0,IF((SUMIFS($R1314:AF1314,$R1311:AF1311,12)+IF(AF1311=12,0,AF1312)+AG1315)&gt;=$L1308,$L1308-FLOOR(SUMIFS($R1314:AF1314,$R1311:AF1311,12),1),IF(AG1311=1,AG1315,AG1315+AF1312)),0)</f>
        <v>0</v>
      </c>
      <c r="AH1312" s="68">
        <f>IF(AH1311&gt;0,IF((SUMIFS($R1314:AG1314,$R1311:AG1311,12)+IF(AG1311=12,0,AG1312)+AH1315)&gt;=$L1308,$L1308-FLOOR(SUMIFS($R1314:AG1314,$R1311:AG1311,12),1),IF(AH1311=1,AH1315,AH1315+AG1312)),0)</f>
        <v>0</v>
      </c>
      <c r="AI1312" s="68">
        <f>IF(AI1311&gt;0,IF((SUMIFS($R1314:AH1314,$R1311:AH1311,12)+IF(AH1311=12,0,AH1312)+AI1315)&gt;=$L1308,$L1308-FLOOR(SUMIFS($R1314:AH1314,$R1311:AH1311,12),1),IF(AI1311=1,AI1315,AI1315+AH1312)),0)</f>
        <v>0</v>
      </c>
      <c r="AJ1312" s="68">
        <f>IF(AJ1311&gt;0,IF((SUMIFS($R1314:AI1314,$R1311:AI1311,12)+IF(AI1311=12,0,AI1312)+AJ1315)&gt;=$L1308,$L1308-FLOOR(SUMIFS($R1314:AI1314,$R1311:AI1311,12),1),IF(AJ1311=1,AJ1315,AJ1315+AI1312)),0)</f>
        <v>0</v>
      </c>
      <c r="AK1312" s="68">
        <f>IF(AK1311&gt;0,IF((SUMIFS($R1314:AJ1314,$R1311:AJ1311,12)+IF(AJ1311=12,0,AJ1312)+AK1315)&gt;=$L1308,$L1308-FLOOR(SUMIFS($R1314:AJ1314,$R1311:AJ1311,12),1),IF(AK1311=1,AK1315,AK1315+AJ1312)),0)</f>
        <v>0</v>
      </c>
      <c r="AL1312" s="68">
        <f>IF(AL1311&gt;0,IF((SUMIFS($R1314:AK1314,$R1311:AK1311,12)+IF(AK1311=12,0,AK1312)+AL1315)&gt;=$L1308,$L1308-FLOOR(SUMIFS($R1314:AK1314,$R1311:AK1311,12),1),IF(AL1311=1,AL1315,AL1315+AK1312)),0)</f>
        <v>0</v>
      </c>
      <c r="AM1312" s="68">
        <f>IF(AM1311&gt;0,IF((SUMIFS($R1314:AL1314,$R1311:AL1311,12)+IF(AL1311=12,0,AL1312)+AM1315)&gt;=$L1308,$L1308-FLOOR(SUMIFS($R1314:AL1314,$R1311:AL1311,12),1),IF(AM1311=1,AM1315,AM1315+AL1312)),0)</f>
        <v>0</v>
      </c>
      <c r="AN1312" s="68">
        <f>IF(AN1311&gt;0,IF((SUMIFS($R1314:AM1314,$R1311:AM1311,12)+IF(AM1311=12,0,AM1312)+AN1315)&gt;=$L1308,$L1308-FLOOR(SUMIFS($R1314:AM1314,$R1311:AM1311,12),1),IF(AN1311=1,AN1315,AN1315+AM1312)),0)</f>
        <v>0</v>
      </c>
      <c r="AO1312" s="68">
        <f>IF(AO1311&gt;0,IF((SUMIFS($R1314:AN1314,$R1311:AN1311,12)+IF(AN1311=12,0,AN1312)+AO1315)&gt;=$L1308,$L1308-FLOOR(SUMIFS($R1314:AN1314,$R1311:AN1311,12),1),IF(AO1311=1,AO1315,AO1315+AN1312)),0)</f>
        <v>0</v>
      </c>
      <c r="AP1312" s="68">
        <f>IF(AP1311&gt;0,IF((SUMIFS($R1314:AO1314,$R1311:AO1311,12)+IF(AO1311=12,0,AO1312)+AP1315)&gt;=$L1308,$L1308-FLOOR(SUMIFS($R1314:AO1314,$R1311:AO1311,12),1),IF(AP1311=1,AP1315,AP1315+AO1312)),0)</f>
        <v>0</v>
      </c>
      <c r="AQ1312" s="68">
        <f>IF(AQ1311&gt;0,IF((SUMIFS($R1314:AP1314,$R1311:AP1311,12)+IF(AP1311=12,0,AP1312)+AQ1315)&gt;=$L1308,$L1308-FLOOR(SUMIFS($R1314:AP1314,$R1311:AP1311,12),1),IF(AQ1311=1,AQ1315,AQ1315+AP1312)),0)</f>
        <v>0</v>
      </c>
      <c r="AR1312" s="68">
        <f>IF(AR1311&gt;0,IF((SUMIFS($R1314:AQ1314,$R1311:AQ1311,12)+IF(AQ1311=12,0,AQ1312)+AR1315)&gt;=$L1308,$L1308-FLOOR(SUMIFS($R1314:AQ1314,$R1311:AQ1311,12),1),IF(AR1311=1,AR1315,AR1315+AQ1312)),0)</f>
        <v>0</v>
      </c>
      <c r="AS1312" s="68">
        <f>IF(AS1311&gt;0,IF((SUMIFS($R1314:AR1314,$R1311:AR1311,12)+IF(AR1311=12,0,AR1312)+AS1315)&gt;=$L1308,$L1308-FLOOR(SUMIFS($R1314:AR1314,$R1311:AR1311,12),1),IF(AS1311=1,AS1315,AS1315+AR1312)),0)</f>
        <v>0</v>
      </c>
      <c r="AT1312" s="68">
        <f>IF(AT1311&gt;0,IF((SUMIFS($R1314:AS1314,$R1311:AS1311,12)+IF(AS1311=12,0,AS1312)+AT1315)&gt;=$L1308,$L1308-FLOOR(SUMIFS($R1314:AS1314,$R1311:AS1311,12),1),IF(AT1311=1,AT1315,AT1315+AS1312)),0)</f>
        <v>0</v>
      </c>
      <c r="AU1312" s="68">
        <f>IF(AU1311&gt;0,IF((SUMIFS($R1314:AT1314,$R1311:AT1311,12)+IF(AT1311=12,0,AT1312)+AU1315)&gt;=$L1308,$L1308-FLOOR(SUMIFS($R1314:AT1314,$R1311:AT1311,12),1),IF(AU1311=1,AU1315,AU1315+AT1312)),0)</f>
        <v>0</v>
      </c>
      <c r="AV1312" s="68">
        <f>IF(AV1311&gt;0,IF((SUMIFS($R1314:AU1314,$R1311:AU1311,12)+IF(AU1311=12,0,AU1312)+AV1315)&gt;=$L1308,$L1308-FLOOR(SUMIFS($R1314:AU1314,$R1311:AU1311,12),1),IF(AV1311=1,AV1315,AV1315+AU1312)),0)</f>
        <v>0</v>
      </c>
      <c r="AW1312" s="68">
        <f>IF(AW1311&gt;0,IF((SUMIFS($R1314:AV1314,$R1311:AV1311,12)+IF(AV1311=12,0,AV1312)+AW1315)&gt;=$L1308,$L1308-FLOOR(SUMIFS($R1314:AV1314,$R1311:AV1311,12),1),IF(AW1311=1,AW1315,AW1315+AV1312)),0)</f>
        <v>0</v>
      </c>
      <c r="AX1312" s="68">
        <f>IF(AX1311&gt;0,IF((SUMIFS($R1314:AW1314,$R1311:AW1311,12)+IF(AW1311=12,0,AW1312)+AX1315)&gt;=$L1308,$L1308-FLOOR(SUMIFS($R1314:AW1314,$R1311:AW1311,12),1),IF(AX1311=1,AX1315,AX1315+AW1312)),0)</f>
        <v>0</v>
      </c>
      <c r="AY1312" s="68">
        <f>IF(AY1311&gt;0,IF((SUMIFS($R1314:AX1314,$R1311:AX1311,12)+IF(AX1311=12,0,AX1312)+AY1315)&gt;=$L1308,$L1308-FLOOR(SUMIFS($R1314:AX1314,$R1311:AX1311,12),1),IF(AY1311=1,AY1315,AY1315+AX1312)),0)</f>
        <v>0</v>
      </c>
      <c r="AZ1312" s="68">
        <f>IF(AZ1311&gt;0,IF((SUMIFS($R1314:AY1314,$R1311:AY1311,12)+IF(AY1311=12,0,AY1312)+AZ1315)&gt;=$L1308,$L1308-FLOOR(SUMIFS($R1314:AY1314,$R1311:AY1311,12),1),IF(AZ1311=1,AZ1315,AZ1315+AY1312)),0)</f>
        <v>0</v>
      </c>
      <c r="BA1312" s="68">
        <f>IF(BA1311&gt;0,IF((SUMIFS($R1314:AZ1314,$R1311:AZ1311,12)+IF(AZ1311=12,0,AZ1312)+BA1315)&gt;=$L1308,$L1308-FLOOR(SUMIFS($R1314:AZ1314,$R1311:AZ1311,12),1),IF(BA1311=1,BA1315,BA1315+AZ1312)),0)</f>
        <v>0</v>
      </c>
      <c r="BB1312" s="68">
        <f>IF(BB1311&gt;0,IF((SUMIFS($R1314:BA1314,$R1311:BA1311,12)+IF(BA1311=12,0,BA1312)+BB1315)&gt;=$L1308,$L1308-FLOOR(SUMIFS($R1314:BA1314,$R1311:BA1311,12),1),IF(BB1311=1,BB1315,BB1315+BA1312)),0)</f>
        <v>0</v>
      </c>
      <c r="BC1312" s="68">
        <f>IF(BC1311&gt;0,IF((SUMIFS($R1314:BB1314,$R1311:BB1311,12)+IF(BB1311=12,0,BB1312)+BC1315)&gt;=$L1308,$L1308-FLOOR(SUMIFS($R1314:BB1314,$R1311:BB1311,12),1),IF(BC1311=1,BC1315,BC1315+BB1312)),0)</f>
        <v>0</v>
      </c>
      <c r="BD1312" s="68">
        <f>IF(BD1311&gt;0,IF((SUMIFS($R1314:BC1314,$R1311:BC1311,12)+IF(BC1311=12,0,BC1312)+BD1315)&gt;=$L1308,$L1308-FLOOR(SUMIFS($R1314:BC1314,$R1311:BC1311,12),1),IF(BD1311=1,BD1315,BD1315+BC1312)),0)</f>
        <v>0</v>
      </c>
      <c r="BE1312" s="68">
        <f>IF(BE1311&gt;0,IF((SUMIFS($R1314:BD1314,$R1311:BD1311,12)+IF(BD1311=12,0,BD1312)+BE1315)&gt;=$L1308,$L1308-FLOOR(SUMIFS($R1314:BD1314,$R1311:BD1311,12),1),IF(BE1311=1,BE1315,BE1315+BD1312)),0)</f>
        <v>0</v>
      </c>
      <c r="BF1312" s="68">
        <f>IF(BF1311&gt;0,IF((SUMIFS($R1314:BE1314,$R1311:BE1311,12)+IF(BE1311=12,0,BE1312)+BF1315)&gt;=$L1308,$L1308-FLOOR(SUMIFS($R1314:BE1314,$R1311:BE1311,12),1),IF(BF1311=1,BF1315,BF1315+BE1312)),0)</f>
        <v>0</v>
      </c>
      <c r="BG1312" s="68">
        <f>IF(BG1311&gt;0,IF((SUMIFS($R1314:BF1314,$R1311:BF1311,12)+IF(BF1311=12,0,BF1312)+BG1315)&gt;=$L1308,$L1308-FLOOR(SUMIFS($R1314:BF1314,$R1311:BF1311,12),1),IF(BG1311=1,BG1315,BG1315+BF1312)),0)</f>
        <v>0</v>
      </c>
      <c r="BH1312" s="68">
        <f>IF(BH1311&gt;0,IF((SUMIFS($R1314:BG1314,$R1311:BG1311,12)+IF(BG1311=12,0,BG1312)+BH1315)&gt;=$L1308,$L1308-FLOOR(SUMIFS($R1314:BG1314,$R1311:BG1311,12),1),IF(BH1311=1,BH1315,BH1315+BG1312)),0)</f>
        <v>0</v>
      </c>
      <c r="BI1312" s="68">
        <f>IF(BI1311&gt;0,IF((SUMIFS($R1314:BH1314,$R1311:BH1311,12)+IF(BH1311=12,0,BH1312)+BI1315)&gt;=$L1308,$L1308-FLOOR(SUMIFS($R1314:BH1314,$R1311:BH1311,12),1),IF(BI1311=1,BI1315,BI1315+BH1312)),0)</f>
        <v>0</v>
      </c>
      <c r="BJ1312" s="68">
        <f>IF(BJ1311&gt;0,IF((SUMIFS($R1314:BI1314,$R1311:BI1311,12)+IF(BI1311=12,0,BI1312)+BJ1315)&gt;=$L1308,$L1308-FLOOR(SUMIFS($R1314:BI1314,$R1311:BI1311,12),1),IF(BJ1311=1,BJ1315,BJ1315+BI1312)),0)</f>
        <v>0</v>
      </c>
      <c r="BK1312" s="68">
        <f>IF(BK1311&gt;0,IF((SUMIFS($R1314:BJ1314,$R1311:BJ1311,12)+IF(BJ1311=12,0,BJ1312)+BK1315)&gt;=$L1308,$L1308-FLOOR(SUMIFS($R1314:BJ1314,$R1311:BJ1311,12),1),IF(BK1311=1,BK1315,BK1315+BJ1312)),0)</f>
        <v>0</v>
      </c>
      <c r="BL1312" s="68">
        <f>IF(BL1311&gt;0,IF((SUMIFS($R1314:BK1314,$R1311:BK1311,12)+IF(BK1311=12,0,BK1312)+BL1315)&gt;=$L1308,$L1308-FLOOR(SUMIFS($R1314:BK1314,$R1311:BK1311,12),1),IF(BL1311=1,BL1315,BL1315+BK1312)),0)</f>
        <v>0</v>
      </c>
      <c r="BM1312" s="68">
        <f>IF(BM1311&gt;0,IF((SUMIFS($R1314:BL1314,$R1311:BL1311,12)+IF(BL1311=12,0,BL1312)+BM1315)&gt;=$L1308,$L1308-FLOOR(SUMIFS($R1314:BL1314,$R1311:BL1311,12),1),IF(BM1311=1,BM1315,BM1315+BL1312)),0)</f>
        <v>0</v>
      </c>
      <c r="BN1312" s="362"/>
      <c r="BO1312" s="364"/>
      <c r="BP1312" s="366"/>
      <c r="BQ1312" s="366"/>
      <c r="BR1312" s="106"/>
      <c r="BS1312" s="106"/>
      <c r="BT1312" s="106"/>
      <c r="BU1312" s="106"/>
      <c r="BV1312" s="106"/>
      <c r="BW1312" s="106"/>
      <c r="BX1312" s="106"/>
      <c r="BY1312" s="106"/>
      <c r="BZ1312" s="106"/>
      <c r="CA1312" s="106"/>
      <c r="CB1312" s="106"/>
      <c r="CC1312" s="106"/>
      <c r="CD1312" s="106"/>
      <c r="CE1312" s="106"/>
      <c r="CF1312" s="106"/>
      <c r="CG1312" s="106"/>
    </row>
    <row r="1313" spans="1:85" s="245" customFormat="1" ht="41.5" hidden="1" customHeight="1" x14ac:dyDescent="0.35">
      <c r="A1313" s="243"/>
      <c r="B1313" s="128"/>
      <c r="C1313" s="80"/>
      <c r="D1313" s="80"/>
      <c r="E1313" s="80"/>
      <c r="F1313" s="80"/>
      <c r="G1313" s="80"/>
      <c r="H1313" s="80"/>
      <c r="I1313" s="80"/>
      <c r="J1313" s="80"/>
      <c r="K1313" s="80"/>
      <c r="L1313" s="80"/>
      <c r="M1313" s="64"/>
      <c r="N1313" s="7"/>
      <c r="O1313" s="192"/>
      <c r="P1313" s="106"/>
      <c r="Q1313" s="65" t="s">
        <v>161</v>
      </c>
      <c r="R1313" s="67">
        <f>IF(R1308&gt;0,R1309,0)</f>
        <v>0</v>
      </c>
      <c r="S1313" s="67">
        <f t="shared" ref="S1313" si="24838">IF(S1308&gt;0,IF(S1311=1,S1309,S1309+R1313),R1313)</f>
        <v>0</v>
      </c>
      <c r="T1313" s="67">
        <f t="shared" ref="T1313" si="24839">IF(T1308&gt;0,IF(T1311=1,T1309,T1309+S1313),S1313)</f>
        <v>0</v>
      </c>
      <c r="U1313" s="67">
        <f t="shared" ref="U1313" si="24840">IF(U1308&gt;0,IF(U1311=1,U1309,U1309+T1313),T1313)</f>
        <v>0</v>
      </c>
      <c r="V1313" s="67">
        <f t="shared" ref="V1313" si="24841">IF(V1308&gt;0,IF(V1311=1,V1309,V1309+U1313),U1313)</f>
        <v>0</v>
      </c>
      <c r="W1313" s="67">
        <f t="shared" ref="W1313" si="24842">IF(W1308&gt;0,IF(W1311=1,W1309,W1309+V1313),V1313)</f>
        <v>0</v>
      </c>
      <c r="X1313" s="67">
        <f t="shared" ref="X1313" si="24843">IF(X1308&gt;0,IF(X1311=1,X1309,X1309+W1313),W1313)</f>
        <v>0</v>
      </c>
      <c r="Y1313" s="67">
        <f t="shared" ref="Y1313" si="24844">IF(Y1308&gt;0,IF(Y1311=1,Y1309,Y1309+X1313),X1313)</f>
        <v>0</v>
      </c>
      <c r="Z1313" s="67">
        <f t="shared" ref="Z1313" si="24845">IF(Z1308&gt;0,IF(Z1311=1,Z1309,Z1309+Y1313),Y1313)</f>
        <v>0</v>
      </c>
      <c r="AA1313" s="67">
        <f t="shared" ref="AA1313" si="24846">IF(AA1308&gt;0,IF(AA1311=1,AA1309,AA1309+Z1313),Z1313)</f>
        <v>0</v>
      </c>
      <c r="AB1313" s="67">
        <f t="shared" ref="AB1313" si="24847">IF(AB1308&gt;0,IF(AB1311=1,AB1309,AB1309+AA1313),AA1313)</f>
        <v>0</v>
      </c>
      <c r="AC1313" s="67">
        <f t="shared" ref="AC1313" si="24848">IF(AC1308&gt;0,IF(AC1311=1,AC1309,AC1309+AB1313),AB1313)</f>
        <v>0</v>
      </c>
      <c r="AD1313" s="67">
        <f t="shared" ref="AD1313" si="24849">IF(AD1308&gt;0,IF(AD1311=1,AD1309,AD1309+AC1313),AC1313)</f>
        <v>0</v>
      </c>
      <c r="AE1313" s="67">
        <f t="shared" ref="AE1313" si="24850">IF(AE1308&gt;0,IF(AE1311=1,AE1309,AE1309+AD1313),AD1313)</f>
        <v>0</v>
      </c>
      <c r="AF1313" s="67">
        <f t="shared" ref="AF1313" si="24851">IF(AF1308&gt;0,IF(AF1311=1,AF1309,AF1309+AE1313),AE1313)</f>
        <v>0</v>
      </c>
      <c r="AG1313" s="67">
        <f t="shared" ref="AG1313" si="24852">IF(AG1308&gt;0,IF(AG1311=1,AG1309,AG1309+AF1313),AF1313)</f>
        <v>0</v>
      </c>
      <c r="AH1313" s="67">
        <f t="shared" ref="AH1313" si="24853">IF(AH1308&gt;0,IF(AH1311=1,AH1309,AH1309+AG1313),AG1313)</f>
        <v>0</v>
      </c>
      <c r="AI1313" s="67">
        <f t="shared" ref="AI1313" si="24854">IF(AI1308&gt;0,IF(AI1311=1,AI1309,AI1309+AH1313),AH1313)</f>
        <v>0</v>
      </c>
      <c r="AJ1313" s="67">
        <f t="shared" ref="AJ1313" si="24855">IF(AJ1308&gt;0,IF(AJ1311=1,AJ1309,AJ1309+AI1313),AI1313)</f>
        <v>0</v>
      </c>
      <c r="AK1313" s="67">
        <f t="shared" ref="AK1313" si="24856">IF(AK1308&gt;0,IF(AK1311=1,AK1309,AK1309+AJ1313),AJ1313)</f>
        <v>0</v>
      </c>
      <c r="AL1313" s="67">
        <f t="shared" ref="AL1313" si="24857">IF(AL1308&gt;0,IF(AL1311=1,AL1309,AL1309+AK1313),AK1313)</f>
        <v>0</v>
      </c>
      <c r="AM1313" s="67">
        <f t="shared" ref="AM1313" si="24858">IF(AM1308&gt;0,IF(AM1311=1,AM1309,AM1309+AL1313),AL1313)</f>
        <v>0</v>
      </c>
      <c r="AN1313" s="67">
        <f t="shared" ref="AN1313" si="24859">IF(AN1308&gt;0,IF(AN1311=1,AN1309,AN1309+AM1313),AM1313)</f>
        <v>0</v>
      </c>
      <c r="AO1313" s="67">
        <f t="shared" ref="AO1313" si="24860">IF(AO1308&gt;0,IF(AO1311=1,AO1309,AO1309+AN1313),AN1313)</f>
        <v>0</v>
      </c>
      <c r="AP1313" s="67">
        <f t="shared" ref="AP1313" si="24861">IF(AP1308&gt;0,IF(AP1311=1,AP1309,AP1309+AO1313),AO1313)</f>
        <v>0</v>
      </c>
      <c r="AQ1313" s="67">
        <f t="shared" ref="AQ1313" si="24862">IF(AQ1308&gt;0,IF(AQ1311=1,AQ1309,AQ1309+AP1313),AP1313)</f>
        <v>0</v>
      </c>
      <c r="AR1313" s="67">
        <f t="shared" ref="AR1313" si="24863">IF(AR1308&gt;0,IF(AR1311=1,AR1309,AR1309+AQ1313),AQ1313)</f>
        <v>0</v>
      </c>
      <c r="AS1313" s="67">
        <f t="shared" ref="AS1313" si="24864">IF(AS1308&gt;0,IF(AS1311=1,AS1309,AS1309+AR1313),AR1313)</f>
        <v>0</v>
      </c>
      <c r="AT1313" s="67">
        <f t="shared" ref="AT1313" si="24865">IF(AT1308&gt;0,IF(AT1311=1,AT1309,AT1309+AS1313),AS1313)</f>
        <v>0</v>
      </c>
      <c r="AU1313" s="67">
        <f t="shared" ref="AU1313" si="24866">IF(AU1308&gt;0,IF(AU1311=1,AU1309,AU1309+AT1313),AT1313)</f>
        <v>0</v>
      </c>
      <c r="AV1313" s="67">
        <f t="shared" ref="AV1313" si="24867">IF(AV1308&gt;0,IF(AV1311=1,AV1309,AV1309+AU1313),AU1313)</f>
        <v>0</v>
      </c>
      <c r="AW1313" s="67">
        <f t="shared" ref="AW1313" si="24868">IF(AW1308&gt;0,IF(AW1311=1,AW1309,AW1309+AV1313),AV1313)</f>
        <v>0</v>
      </c>
      <c r="AX1313" s="67">
        <f t="shared" ref="AX1313" si="24869">IF(AX1308&gt;0,IF(AX1311=1,AX1309,AX1309+AW1313),AW1313)</f>
        <v>0</v>
      </c>
      <c r="AY1313" s="67">
        <f t="shared" ref="AY1313" si="24870">IF(AY1308&gt;0,IF(AY1311=1,AY1309,AY1309+AX1313),AX1313)</f>
        <v>0</v>
      </c>
      <c r="AZ1313" s="67">
        <f t="shared" ref="AZ1313" si="24871">IF(AZ1308&gt;0,IF(AZ1311=1,AZ1309,AZ1309+AY1313),AY1313)</f>
        <v>0</v>
      </c>
      <c r="BA1313" s="67">
        <f t="shared" ref="BA1313" si="24872">IF(BA1308&gt;0,IF(BA1311=1,BA1309,BA1309+AZ1313),AZ1313)</f>
        <v>0</v>
      </c>
      <c r="BB1313" s="67">
        <f t="shared" ref="BB1313" si="24873">IF(BB1308&gt;0,IF(BB1311=1,BB1309,BB1309+BA1313),BA1313)</f>
        <v>0</v>
      </c>
      <c r="BC1313" s="67">
        <f t="shared" ref="BC1313" si="24874">IF(BC1308&gt;0,IF(BC1311=1,BC1309,BC1309+BB1313),BB1313)</f>
        <v>0</v>
      </c>
      <c r="BD1313" s="67">
        <f t="shared" ref="BD1313" si="24875">IF(BD1308&gt;0,IF(BD1311=1,BD1309,BD1309+BC1313),BC1313)</f>
        <v>0</v>
      </c>
      <c r="BE1313" s="67">
        <f t="shared" ref="BE1313" si="24876">IF(BE1308&gt;0,IF(BE1311=1,BE1309,BE1309+BD1313),BD1313)</f>
        <v>0</v>
      </c>
      <c r="BF1313" s="67">
        <f t="shared" ref="BF1313" si="24877">IF(BF1308&gt;0,IF(BF1311=1,BF1309,BF1309+BE1313),BE1313)</f>
        <v>0</v>
      </c>
      <c r="BG1313" s="67">
        <f t="shared" ref="BG1313" si="24878">IF(BG1308&gt;0,IF(BG1311=1,BG1309,BG1309+BF1313),BF1313)</f>
        <v>0</v>
      </c>
      <c r="BH1313" s="67">
        <f t="shared" ref="BH1313" si="24879">IF(BH1308&gt;0,IF(BH1311=1,BH1309,BH1309+BG1313),BG1313)</f>
        <v>0</v>
      </c>
      <c r="BI1313" s="67">
        <f t="shared" ref="BI1313" si="24880">IF(BI1308&gt;0,IF(BI1311=1,BI1309,BI1309+BH1313),BH1313)</f>
        <v>0</v>
      </c>
      <c r="BJ1313" s="67">
        <f t="shared" ref="BJ1313" si="24881">IF(BJ1308&gt;0,IF(BJ1311=1,BJ1309,BJ1309+BI1313),BI1313)</f>
        <v>0</v>
      </c>
      <c r="BK1313" s="67">
        <f t="shared" ref="BK1313" si="24882">IF(BK1308&gt;0,IF(BK1311=1,BK1309,BK1309+BJ1313),BJ1313)</f>
        <v>0</v>
      </c>
      <c r="BL1313" s="67">
        <f t="shared" ref="BL1313" si="24883">IF(BL1308&gt;0,IF(BL1311=1,BL1309,BL1309+BK1313),BK1313)</f>
        <v>0</v>
      </c>
      <c r="BM1313" s="67">
        <f t="shared" ref="BM1313" si="24884">IF(BM1308&gt;0,IF(BM1311=1,BM1309,BM1309+BL1313),BL1313)</f>
        <v>0</v>
      </c>
      <c r="BN1313" s="362"/>
      <c r="BO1313" s="364"/>
      <c r="BP1313" s="366"/>
      <c r="BQ1313" s="366"/>
      <c r="BR1313" s="106"/>
      <c r="BS1313" s="106"/>
      <c r="BT1313" s="106"/>
      <c r="BU1313" s="106"/>
      <c r="BV1313" s="106"/>
      <c r="BW1313" s="106"/>
      <c r="BX1313" s="106"/>
      <c r="BY1313" s="106"/>
      <c r="BZ1313" s="106"/>
      <c r="CA1313" s="106"/>
      <c r="CB1313" s="106"/>
      <c r="CC1313" s="106"/>
      <c r="CD1313" s="106"/>
      <c r="CE1313" s="106"/>
      <c r="CF1313" s="106"/>
      <c r="CG1313" s="106"/>
    </row>
    <row r="1314" spans="1:85" s="245" customFormat="1" ht="41.5" hidden="1" customHeight="1" x14ac:dyDescent="0.35">
      <c r="A1314" s="243"/>
      <c r="B1314" s="128"/>
      <c r="C1314" s="80"/>
      <c r="D1314" s="80"/>
      <c r="E1314" s="80"/>
      <c r="F1314" s="80"/>
      <c r="G1314" s="80"/>
      <c r="H1314" s="80"/>
      <c r="I1314" s="80"/>
      <c r="J1314" s="80"/>
      <c r="K1314" s="80"/>
      <c r="L1314" s="80"/>
      <c r="M1314" s="64"/>
      <c r="N1314" s="7"/>
      <c r="O1314" s="192"/>
      <c r="P1314" s="106"/>
      <c r="Q1314" s="65" t="s">
        <v>162</v>
      </c>
      <c r="R1314" s="67">
        <f>R1316</f>
        <v>0</v>
      </c>
      <c r="S1314" s="67">
        <f t="shared" ref="S1314" si="24885">IF(S1311=1,S1316,S1316+R1314)</f>
        <v>0</v>
      </c>
      <c r="T1314" s="67">
        <f t="shared" ref="T1314" si="24886">IF(T1311=1,T1316,T1316+S1314)</f>
        <v>0</v>
      </c>
      <c r="U1314" s="67">
        <f t="shared" ref="U1314" si="24887">IF(U1311=1,U1316,U1316+T1314)</f>
        <v>0</v>
      </c>
      <c r="V1314" s="67">
        <f t="shared" ref="V1314" si="24888">IF(V1311=1,V1316,V1316+U1314)</f>
        <v>0</v>
      </c>
      <c r="W1314" s="67">
        <f t="shared" ref="W1314" si="24889">IF(W1311=1,W1316,W1316+V1314)</f>
        <v>0</v>
      </c>
      <c r="X1314" s="67">
        <f t="shared" ref="X1314" si="24890">IF(X1311=1,X1316,X1316+W1314)</f>
        <v>0</v>
      </c>
      <c r="Y1314" s="67">
        <f t="shared" ref="Y1314" si="24891">IF(Y1311=1,Y1316,Y1316+X1314)</f>
        <v>0</v>
      </c>
      <c r="Z1314" s="67">
        <f t="shared" ref="Z1314" si="24892">IF(Z1311=1,Z1316,Z1316+Y1314)</f>
        <v>0</v>
      </c>
      <c r="AA1314" s="67">
        <f t="shared" ref="AA1314" si="24893">IF(AA1311=1,AA1316,AA1316+Z1314)</f>
        <v>0</v>
      </c>
      <c r="AB1314" s="67">
        <f t="shared" ref="AB1314" si="24894">IF(AB1311=1,AB1316,AB1316+AA1314)</f>
        <v>0</v>
      </c>
      <c r="AC1314" s="67">
        <f t="shared" ref="AC1314" si="24895">IF(AC1311=1,AC1316,AC1316+AB1314)</f>
        <v>0</v>
      </c>
      <c r="AD1314" s="67">
        <f t="shared" ref="AD1314" si="24896">IF(AD1311=1,AD1316,AD1316+AC1314)</f>
        <v>0</v>
      </c>
      <c r="AE1314" s="67">
        <f t="shared" ref="AE1314" si="24897">IF(AE1311=1,AE1316,AE1316+AD1314)</f>
        <v>0</v>
      </c>
      <c r="AF1314" s="67">
        <f t="shared" ref="AF1314" si="24898">IF(AF1311=1,AF1316,AF1316+AE1314)</f>
        <v>0</v>
      </c>
      <c r="AG1314" s="67">
        <f t="shared" ref="AG1314" si="24899">IF(AG1311=1,AG1316,AG1316+AF1314)</f>
        <v>0</v>
      </c>
      <c r="AH1314" s="67">
        <f t="shared" ref="AH1314" si="24900">IF(AH1311=1,AH1316,AH1316+AG1314)</f>
        <v>0</v>
      </c>
      <c r="AI1314" s="67">
        <f t="shared" ref="AI1314" si="24901">IF(AI1311=1,AI1316,AI1316+AH1314)</f>
        <v>0</v>
      </c>
      <c r="AJ1314" s="67">
        <f t="shared" ref="AJ1314" si="24902">IF(AJ1311=1,AJ1316,AJ1316+AI1314)</f>
        <v>0</v>
      </c>
      <c r="AK1314" s="67">
        <f t="shared" ref="AK1314" si="24903">IF(AK1311=1,AK1316,AK1316+AJ1314)</f>
        <v>0</v>
      </c>
      <c r="AL1314" s="67">
        <f t="shared" ref="AL1314" si="24904">IF(AL1311=1,AL1316,AL1316+AK1314)</f>
        <v>0</v>
      </c>
      <c r="AM1314" s="67">
        <f t="shared" ref="AM1314" si="24905">IF(AM1311=1,AM1316,AM1316+AL1314)</f>
        <v>0</v>
      </c>
      <c r="AN1314" s="67">
        <f t="shared" ref="AN1314" si="24906">IF(AN1311=1,AN1316,AN1316+AM1314)</f>
        <v>0</v>
      </c>
      <c r="AO1314" s="67">
        <f t="shared" ref="AO1314" si="24907">IF(AO1311=1,AO1316,AO1316+AN1314)</f>
        <v>0</v>
      </c>
      <c r="AP1314" s="67">
        <f t="shared" ref="AP1314" si="24908">IF(AP1311=1,AP1316,AP1316+AO1314)</f>
        <v>0</v>
      </c>
      <c r="AQ1314" s="67">
        <f t="shared" ref="AQ1314" si="24909">IF(AQ1311=1,AQ1316,AQ1316+AP1314)</f>
        <v>0</v>
      </c>
      <c r="AR1314" s="67">
        <f t="shared" ref="AR1314" si="24910">IF(AR1311=1,AR1316,AR1316+AQ1314)</f>
        <v>0</v>
      </c>
      <c r="AS1314" s="67">
        <f t="shared" ref="AS1314" si="24911">IF(AS1311=1,AS1316,AS1316+AR1314)</f>
        <v>0</v>
      </c>
      <c r="AT1314" s="67">
        <f t="shared" ref="AT1314" si="24912">IF(AT1311=1,AT1316,AT1316+AS1314)</f>
        <v>0</v>
      </c>
      <c r="AU1314" s="67">
        <f t="shared" ref="AU1314" si="24913">IF(AU1311=1,AU1316,AU1316+AT1314)</f>
        <v>0</v>
      </c>
      <c r="AV1314" s="67">
        <f t="shared" ref="AV1314" si="24914">IF(AV1311=1,AV1316,AV1316+AU1314)</f>
        <v>0</v>
      </c>
      <c r="AW1314" s="67">
        <f t="shared" ref="AW1314" si="24915">IF(AW1311=1,AW1316,AW1316+AV1314)</f>
        <v>0</v>
      </c>
      <c r="AX1314" s="67">
        <f t="shared" ref="AX1314" si="24916">IF(AX1311=1,AX1316,AX1316+AW1314)</f>
        <v>0</v>
      </c>
      <c r="AY1314" s="67">
        <f t="shared" ref="AY1314" si="24917">IF(AY1311=1,AY1316,AY1316+AX1314)</f>
        <v>0</v>
      </c>
      <c r="AZ1314" s="67">
        <f t="shared" ref="AZ1314" si="24918">IF(AZ1311=1,AZ1316,AZ1316+AY1314)</f>
        <v>0</v>
      </c>
      <c r="BA1314" s="67">
        <f t="shared" ref="BA1314" si="24919">IF(BA1311=1,BA1316,BA1316+AZ1314)</f>
        <v>0</v>
      </c>
      <c r="BB1314" s="67">
        <f t="shared" ref="BB1314" si="24920">IF(BB1311=1,BB1316,BB1316+BA1314)</f>
        <v>0</v>
      </c>
      <c r="BC1314" s="67">
        <f t="shared" ref="BC1314" si="24921">IF(BC1311=1,BC1316,BC1316+BB1314)</f>
        <v>0</v>
      </c>
      <c r="BD1314" s="67">
        <f t="shared" ref="BD1314" si="24922">IF(BD1311=1,BD1316,BD1316+BC1314)</f>
        <v>0</v>
      </c>
      <c r="BE1314" s="67">
        <f t="shared" ref="BE1314" si="24923">IF(BE1311=1,BE1316,BE1316+BD1314)</f>
        <v>0</v>
      </c>
      <c r="BF1314" s="67">
        <f t="shared" ref="BF1314" si="24924">IF(BF1311=1,BF1316,BF1316+BE1314)</f>
        <v>0</v>
      </c>
      <c r="BG1314" s="67">
        <f t="shared" ref="BG1314" si="24925">IF(BG1311=1,BG1316,BG1316+BF1314)</f>
        <v>0</v>
      </c>
      <c r="BH1314" s="67">
        <f t="shared" ref="BH1314" si="24926">IF(BH1311=1,BH1316,BH1316+BG1314)</f>
        <v>0</v>
      </c>
      <c r="BI1314" s="67">
        <f t="shared" ref="BI1314" si="24927">IF(BI1311=1,BI1316,BI1316+BH1314)</f>
        <v>0</v>
      </c>
      <c r="BJ1314" s="67">
        <f t="shared" ref="BJ1314" si="24928">IF(BJ1311=1,BJ1316,BJ1316+BI1314)</f>
        <v>0</v>
      </c>
      <c r="BK1314" s="67">
        <f t="shared" ref="BK1314" si="24929">IF(BK1311=1,BK1316,BK1316+BJ1314)</f>
        <v>0</v>
      </c>
      <c r="BL1314" s="67">
        <f t="shared" ref="BL1314" si="24930">IF(BL1311=1,BL1316,BL1316+BK1314)</f>
        <v>0</v>
      </c>
      <c r="BM1314" s="67">
        <f t="shared" ref="BM1314" si="24931">IF(BM1311=1,BM1316,BM1316+BL1314)</f>
        <v>0</v>
      </c>
      <c r="BN1314" s="362"/>
      <c r="BO1314" s="364"/>
      <c r="BP1314" s="366"/>
      <c r="BQ1314" s="366"/>
      <c r="BR1314" s="106"/>
      <c r="BS1314" s="106"/>
      <c r="BT1314" s="106"/>
      <c r="BU1314" s="106"/>
      <c r="BV1314" s="106"/>
      <c r="BW1314" s="106"/>
      <c r="BX1314" s="106"/>
      <c r="BY1314" s="106"/>
      <c r="BZ1314" s="106"/>
      <c r="CA1314" s="106"/>
      <c r="CB1314" s="106"/>
      <c r="CC1314" s="106"/>
      <c r="CD1314" s="106"/>
      <c r="CE1314" s="106"/>
      <c r="CF1314" s="106"/>
      <c r="CG1314" s="106"/>
    </row>
    <row r="1315" spans="1:85" s="245" customFormat="1" ht="29" x14ac:dyDescent="0.35">
      <c r="A1315" s="243"/>
      <c r="B1315" s="128"/>
      <c r="C1315" s="80"/>
      <c r="D1315" s="80"/>
      <c r="E1315" s="80"/>
      <c r="F1315" s="80"/>
      <c r="G1315" s="80"/>
      <c r="H1315" s="80"/>
      <c r="I1315" s="80"/>
      <c r="J1315" s="80"/>
      <c r="K1315" s="80"/>
      <c r="L1315" s="80"/>
      <c r="M1315" s="64"/>
      <c r="N1315" s="7"/>
      <c r="O1315" s="192"/>
      <c r="P1315" s="106"/>
      <c r="Q1315" s="63" t="s">
        <v>160</v>
      </c>
      <c r="R1315" s="68">
        <f t="shared" ref="R1315:BM1315" si="24932">1720/12*R1308</f>
        <v>0</v>
      </c>
      <c r="S1315" s="68">
        <f t="shared" si="24932"/>
        <v>0</v>
      </c>
      <c r="T1315" s="68">
        <f t="shared" si="24932"/>
        <v>0</v>
      </c>
      <c r="U1315" s="68">
        <f t="shared" si="24932"/>
        <v>0</v>
      </c>
      <c r="V1315" s="68">
        <f t="shared" si="24932"/>
        <v>0</v>
      </c>
      <c r="W1315" s="68">
        <f t="shared" si="24932"/>
        <v>0</v>
      </c>
      <c r="X1315" s="68">
        <f t="shared" si="24932"/>
        <v>0</v>
      </c>
      <c r="Y1315" s="68">
        <f t="shared" si="24932"/>
        <v>0</v>
      </c>
      <c r="Z1315" s="68">
        <f t="shared" si="24932"/>
        <v>0</v>
      </c>
      <c r="AA1315" s="68">
        <f t="shared" si="24932"/>
        <v>0</v>
      </c>
      <c r="AB1315" s="68">
        <f t="shared" si="24932"/>
        <v>0</v>
      </c>
      <c r="AC1315" s="68">
        <f t="shared" si="24932"/>
        <v>0</v>
      </c>
      <c r="AD1315" s="68">
        <f t="shared" si="24932"/>
        <v>0</v>
      </c>
      <c r="AE1315" s="68">
        <f t="shared" si="24932"/>
        <v>0</v>
      </c>
      <c r="AF1315" s="68">
        <f t="shared" si="24932"/>
        <v>0</v>
      </c>
      <c r="AG1315" s="68">
        <f t="shared" si="24932"/>
        <v>0</v>
      </c>
      <c r="AH1315" s="68">
        <f t="shared" si="24932"/>
        <v>0</v>
      </c>
      <c r="AI1315" s="68">
        <f t="shared" si="24932"/>
        <v>0</v>
      </c>
      <c r="AJ1315" s="68">
        <f t="shared" si="24932"/>
        <v>0</v>
      </c>
      <c r="AK1315" s="68">
        <f t="shared" si="24932"/>
        <v>0</v>
      </c>
      <c r="AL1315" s="68">
        <f t="shared" si="24932"/>
        <v>0</v>
      </c>
      <c r="AM1315" s="68">
        <f t="shared" si="24932"/>
        <v>0</v>
      </c>
      <c r="AN1315" s="68">
        <f t="shared" si="24932"/>
        <v>0</v>
      </c>
      <c r="AO1315" s="68">
        <f t="shared" si="24932"/>
        <v>0</v>
      </c>
      <c r="AP1315" s="68">
        <f t="shared" si="24932"/>
        <v>0</v>
      </c>
      <c r="AQ1315" s="68">
        <f t="shared" si="24932"/>
        <v>0</v>
      </c>
      <c r="AR1315" s="68">
        <f t="shared" si="24932"/>
        <v>0</v>
      </c>
      <c r="AS1315" s="68">
        <f t="shared" si="24932"/>
        <v>0</v>
      </c>
      <c r="AT1315" s="68">
        <f t="shared" si="24932"/>
        <v>0</v>
      </c>
      <c r="AU1315" s="68">
        <f t="shared" si="24932"/>
        <v>0</v>
      </c>
      <c r="AV1315" s="68">
        <f t="shared" si="24932"/>
        <v>0</v>
      </c>
      <c r="AW1315" s="68">
        <f t="shared" si="24932"/>
        <v>0</v>
      </c>
      <c r="AX1315" s="68">
        <f t="shared" si="24932"/>
        <v>0</v>
      </c>
      <c r="AY1315" s="68">
        <f t="shared" si="24932"/>
        <v>0</v>
      </c>
      <c r="AZ1315" s="68">
        <f t="shared" si="24932"/>
        <v>0</v>
      </c>
      <c r="BA1315" s="68">
        <f t="shared" si="24932"/>
        <v>0</v>
      </c>
      <c r="BB1315" s="68">
        <f t="shared" si="24932"/>
        <v>0</v>
      </c>
      <c r="BC1315" s="68">
        <f t="shared" si="24932"/>
        <v>0</v>
      </c>
      <c r="BD1315" s="68">
        <f t="shared" si="24932"/>
        <v>0</v>
      </c>
      <c r="BE1315" s="68">
        <f t="shared" si="24932"/>
        <v>0</v>
      </c>
      <c r="BF1315" s="68">
        <f t="shared" si="24932"/>
        <v>0</v>
      </c>
      <c r="BG1315" s="68">
        <f t="shared" si="24932"/>
        <v>0</v>
      </c>
      <c r="BH1315" s="68">
        <f t="shared" si="24932"/>
        <v>0</v>
      </c>
      <c r="BI1315" s="68">
        <f t="shared" si="24932"/>
        <v>0</v>
      </c>
      <c r="BJ1315" s="68">
        <f t="shared" si="24932"/>
        <v>0</v>
      </c>
      <c r="BK1315" s="68">
        <f t="shared" si="24932"/>
        <v>0</v>
      </c>
      <c r="BL1315" s="68">
        <f t="shared" si="24932"/>
        <v>0</v>
      </c>
      <c r="BM1315" s="68">
        <f t="shared" si="24932"/>
        <v>0</v>
      </c>
      <c r="BN1315" s="362"/>
      <c r="BO1315" s="364"/>
      <c r="BP1315" s="366"/>
      <c r="BQ1315" s="366"/>
      <c r="BR1315" s="106"/>
      <c r="BS1315" s="106"/>
      <c r="BT1315" s="106"/>
      <c r="BU1315" s="106"/>
      <c r="BV1315" s="106"/>
      <c r="BW1315" s="106"/>
      <c r="BX1315" s="106"/>
      <c r="BY1315" s="106"/>
      <c r="BZ1315" s="106"/>
      <c r="CA1315" s="106"/>
      <c r="CB1315" s="106"/>
      <c r="CC1315" s="106"/>
      <c r="CD1315" s="106"/>
      <c r="CE1315" s="106"/>
      <c r="CF1315" s="106"/>
      <c r="CG1315" s="106"/>
    </row>
    <row r="1316" spans="1:85" s="245" customFormat="1" ht="29" x14ac:dyDescent="0.35">
      <c r="A1316" s="243"/>
      <c r="B1316" s="128"/>
      <c r="C1316" s="80"/>
      <c r="D1316" s="80"/>
      <c r="E1316" s="80"/>
      <c r="F1316" s="80"/>
      <c r="G1316" s="80"/>
      <c r="H1316" s="80"/>
      <c r="I1316" s="80"/>
      <c r="J1316" s="80"/>
      <c r="K1316" s="80"/>
      <c r="L1316" s="80"/>
      <c r="M1316" s="64"/>
      <c r="N1316" s="7"/>
      <c r="O1316" s="192"/>
      <c r="P1316" s="106"/>
      <c r="Q1316" s="63" t="s">
        <v>144</v>
      </c>
      <c r="R1316" s="68">
        <f>FLOOR(IF(OR(R1311=0,R1311=1),IF(R1309&gt;=R1315,R1315,R1309)+0.00000001,IF(R1313&gt;=R1312,R1312,R1313))+0.00000001,1)</f>
        <v>0</v>
      </c>
      <c r="S1316" s="68">
        <f t="shared" ref="S1316" si="24933">FLOOR(IF(OR(S1311=0,S1311=1),IF(S1315&gt;S1312,S1312,IF(S1309&gt;=S1315,S1315,S1309)+0.00000001),IF(S1313&gt;=S1312,S1312-R1314,S1313-R1314)+0.00000001),1)</f>
        <v>0</v>
      </c>
      <c r="T1316" s="68">
        <f t="shared" ref="T1316" si="24934">FLOOR(IF(OR(T1311=0,T1311=1),IF(T1315&gt;T1312,T1312,IF(T1309&gt;=T1315,T1315,T1309)+0.00000001),IF(T1313&gt;=T1312,T1312-S1314,T1313-S1314)+0.00000001),1)</f>
        <v>0</v>
      </c>
      <c r="U1316" s="68">
        <f t="shared" ref="U1316" si="24935">FLOOR(IF(OR(U1311=0,U1311=1),IF(U1315&gt;U1312,U1312,IF(U1309&gt;=U1315,U1315,U1309)+0.00000001),IF(U1313&gt;=U1312,U1312-T1314,U1313-T1314)+0.00000001),1)</f>
        <v>0</v>
      </c>
      <c r="V1316" s="68">
        <f t="shared" ref="V1316" si="24936">FLOOR(IF(OR(V1311=0,V1311=1),IF(V1315&gt;V1312,V1312,IF(V1309&gt;=V1315,V1315,V1309)+0.00000001),IF(V1313&gt;=V1312,V1312-U1314,V1313-U1314)+0.00000001),1)</f>
        <v>0</v>
      </c>
      <c r="W1316" s="68">
        <f t="shared" ref="W1316" si="24937">FLOOR(IF(OR(W1311=0,W1311=1),IF(W1315&gt;W1312,W1312,IF(W1309&gt;=W1315,W1315,W1309)+0.00000001),IF(W1313&gt;=W1312,W1312-V1314,W1313-V1314)+0.00000001),1)</f>
        <v>0</v>
      </c>
      <c r="X1316" s="68">
        <f t="shared" ref="X1316" si="24938">FLOOR(IF(OR(X1311=0,X1311=1),IF(X1315&gt;X1312,X1312,IF(X1309&gt;=X1315,X1315,X1309)+0.00000001),IF(X1313&gt;=X1312,X1312-W1314,X1313-W1314)+0.00000001),1)</f>
        <v>0</v>
      </c>
      <c r="Y1316" s="68">
        <f t="shared" ref="Y1316" si="24939">FLOOR(IF(OR(Y1311=0,Y1311=1),IF(Y1315&gt;Y1312,Y1312,IF(Y1309&gt;=Y1315,Y1315,Y1309)+0.00000001),IF(Y1313&gt;=Y1312,Y1312-X1314,Y1313-X1314)+0.00000001),1)</f>
        <v>0</v>
      </c>
      <c r="Z1316" s="68">
        <f t="shared" ref="Z1316" si="24940">FLOOR(IF(OR(Z1311=0,Z1311=1),IF(Z1315&gt;Z1312,Z1312,IF(Z1309&gt;=Z1315,Z1315,Z1309)+0.00000001),IF(Z1313&gt;=Z1312,Z1312-Y1314,Z1313-Y1314)+0.00000001),1)</f>
        <v>0</v>
      </c>
      <c r="AA1316" s="68">
        <f t="shared" ref="AA1316" si="24941">FLOOR(IF(OR(AA1311=0,AA1311=1),IF(AA1315&gt;AA1312,AA1312,IF(AA1309&gt;=AA1315,AA1315,AA1309)+0.00000001),IF(AA1313&gt;=AA1312,AA1312-Z1314,AA1313-Z1314)+0.00000001),1)</f>
        <v>0</v>
      </c>
      <c r="AB1316" s="68">
        <f t="shared" ref="AB1316" si="24942">FLOOR(IF(OR(AB1311=0,AB1311=1),IF(AB1315&gt;AB1312,AB1312,IF(AB1309&gt;=AB1315,AB1315,AB1309)+0.00000001),IF(AB1313&gt;=AB1312,AB1312-AA1314,AB1313-AA1314)+0.00000001),1)</f>
        <v>0</v>
      </c>
      <c r="AC1316" s="68">
        <f t="shared" ref="AC1316" si="24943">FLOOR(IF(OR(AC1311=0,AC1311=1),IF(AC1315&gt;AC1312,AC1312,IF(AC1309&gt;=AC1315,AC1315,AC1309)+0.00000001),IF(AC1313&gt;=AC1312,AC1312-AB1314,AC1313-AB1314)+0.00000001),1)</f>
        <v>0</v>
      </c>
      <c r="AD1316" s="68">
        <f t="shared" ref="AD1316" si="24944">FLOOR(IF(OR(AD1311=0,AD1311=1),IF(AD1315&gt;AD1312,AD1312,IF(AD1309&gt;=AD1315,AD1315,AD1309)+0.00000001),IF(AD1313&gt;=AD1312,AD1312-AC1314,AD1313-AC1314)+0.00000001),1)</f>
        <v>0</v>
      </c>
      <c r="AE1316" s="68">
        <f t="shared" ref="AE1316" si="24945">FLOOR(IF(OR(AE1311=0,AE1311=1),IF(AE1315&gt;AE1312,AE1312,IF(AE1309&gt;=AE1315,AE1315,AE1309)+0.00000001),IF(AE1313&gt;=AE1312,AE1312-AD1314,AE1313-AD1314)+0.00000001),1)</f>
        <v>0</v>
      </c>
      <c r="AF1316" s="68">
        <f t="shared" ref="AF1316" si="24946">FLOOR(IF(OR(AF1311=0,AF1311=1),IF(AF1315&gt;AF1312,AF1312,IF(AF1309&gt;=AF1315,AF1315,AF1309)+0.00000001),IF(AF1313&gt;=AF1312,AF1312-AE1314,AF1313-AE1314)+0.00000001),1)</f>
        <v>0</v>
      </c>
      <c r="AG1316" s="68">
        <f t="shared" ref="AG1316" si="24947">FLOOR(IF(OR(AG1311=0,AG1311=1),IF(AG1315&gt;AG1312,AG1312,IF(AG1309&gt;=AG1315,AG1315,AG1309)+0.00000001),IF(AG1313&gt;=AG1312,AG1312-AF1314,AG1313-AF1314)+0.00000001),1)</f>
        <v>0</v>
      </c>
      <c r="AH1316" s="68">
        <f t="shared" ref="AH1316" si="24948">FLOOR(IF(OR(AH1311=0,AH1311=1),IF(AH1315&gt;AH1312,AH1312,IF(AH1309&gt;=AH1315,AH1315,AH1309)+0.00000001),IF(AH1313&gt;=AH1312,AH1312-AG1314,AH1313-AG1314)+0.00000001),1)</f>
        <v>0</v>
      </c>
      <c r="AI1316" s="68">
        <f t="shared" ref="AI1316" si="24949">FLOOR(IF(OR(AI1311=0,AI1311=1),IF(AI1315&gt;AI1312,AI1312,IF(AI1309&gt;=AI1315,AI1315,AI1309)+0.00000001),IF(AI1313&gt;=AI1312,AI1312-AH1314,AI1313-AH1314)+0.00000001),1)</f>
        <v>0</v>
      </c>
      <c r="AJ1316" s="68">
        <f t="shared" ref="AJ1316" si="24950">FLOOR(IF(OR(AJ1311=0,AJ1311=1),IF(AJ1315&gt;AJ1312,AJ1312,IF(AJ1309&gt;=AJ1315,AJ1315,AJ1309)+0.00000001),IF(AJ1313&gt;=AJ1312,AJ1312-AI1314,AJ1313-AI1314)+0.00000001),1)</f>
        <v>0</v>
      </c>
      <c r="AK1316" s="68">
        <f t="shared" ref="AK1316" si="24951">FLOOR(IF(OR(AK1311=0,AK1311=1),IF(AK1315&gt;AK1312,AK1312,IF(AK1309&gt;=AK1315,AK1315,AK1309)+0.00000001),IF(AK1313&gt;=AK1312,AK1312-AJ1314,AK1313-AJ1314)+0.00000001),1)</f>
        <v>0</v>
      </c>
      <c r="AL1316" s="68">
        <f t="shared" ref="AL1316" si="24952">FLOOR(IF(OR(AL1311=0,AL1311=1),IF(AL1315&gt;AL1312,AL1312,IF(AL1309&gt;=AL1315,AL1315,AL1309)+0.00000001),IF(AL1313&gt;=AL1312,AL1312-AK1314,AL1313-AK1314)+0.00000001),1)</f>
        <v>0</v>
      </c>
      <c r="AM1316" s="68">
        <f t="shared" ref="AM1316" si="24953">FLOOR(IF(OR(AM1311=0,AM1311=1),IF(AM1315&gt;AM1312,AM1312,IF(AM1309&gt;=AM1315,AM1315,AM1309)+0.00000001),IF(AM1313&gt;=AM1312,AM1312-AL1314,AM1313-AL1314)+0.00000001),1)</f>
        <v>0</v>
      </c>
      <c r="AN1316" s="68">
        <f t="shared" ref="AN1316" si="24954">FLOOR(IF(OR(AN1311=0,AN1311=1),IF(AN1315&gt;AN1312,AN1312,IF(AN1309&gt;=AN1315,AN1315,AN1309)+0.00000001),IF(AN1313&gt;=AN1312,AN1312-AM1314,AN1313-AM1314)+0.00000001),1)</f>
        <v>0</v>
      </c>
      <c r="AO1316" s="68">
        <f t="shared" ref="AO1316" si="24955">FLOOR(IF(OR(AO1311=0,AO1311=1),IF(AO1315&gt;AO1312,AO1312,IF(AO1309&gt;=AO1315,AO1315,AO1309)+0.00000001),IF(AO1313&gt;=AO1312,AO1312-AN1314,AO1313-AN1314)+0.00000001),1)</f>
        <v>0</v>
      </c>
      <c r="AP1316" s="68">
        <f t="shared" ref="AP1316" si="24956">FLOOR(IF(OR(AP1311=0,AP1311=1),IF(AP1315&gt;AP1312,AP1312,IF(AP1309&gt;=AP1315,AP1315,AP1309)+0.00000001),IF(AP1313&gt;=AP1312,AP1312-AO1314,AP1313-AO1314)+0.00000001),1)</f>
        <v>0</v>
      </c>
      <c r="AQ1316" s="68">
        <f t="shared" ref="AQ1316" si="24957">FLOOR(IF(OR(AQ1311=0,AQ1311=1),IF(AQ1315&gt;AQ1312,AQ1312,IF(AQ1309&gt;=AQ1315,AQ1315,AQ1309)+0.00000001),IF(AQ1313&gt;=AQ1312,AQ1312-AP1314,AQ1313-AP1314)+0.00000001),1)</f>
        <v>0</v>
      </c>
      <c r="AR1316" s="68">
        <f t="shared" ref="AR1316" si="24958">FLOOR(IF(OR(AR1311=0,AR1311=1),IF(AR1315&gt;AR1312,AR1312,IF(AR1309&gt;=AR1315,AR1315,AR1309)+0.00000001),IF(AR1313&gt;=AR1312,AR1312-AQ1314,AR1313-AQ1314)+0.00000001),1)</f>
        <v>0</v>
      </c>
      <c r="AS1316" s="68">
        <f t="shared" ref="AS1316" si="24959">FLOOR(IF(OR(AS1311=0,AS1311=1),IF(AS1315&gt;AS1312,AS1312,IF(AS1309&gt;=AS1315,AS1315,AS1309)+0.00000001),IF(AS1313&gt;=AS1312,AS1312-AR1314,AS1313-AR1314)+0.00000001),1)</f>
        <v>0</v>
      </c>
      <c r="AT1316" s="68">
        <f t="shared" ref="AT1316" si="24960">FLOOR(IF(OR(AT1311=0,AT1311=1),IF(AT1315&gt;AT1312,AT1312,IF(AT1309&gt;=AT1315,AT1315,AT1309)+0.00000001),IF(AT1313&gt;=AT1312,AT1312-AS1314,AT1313-AS1314)+0.00000001),1)</f>
        <v>0</v>
      </c>
      <c r="AU1316" s="68">
        <f t="shared" ref="AU1316" si="24961">FLOOR(IF(OR(AU1311=0,AU1311=1),IF(AU1315&gt;AU1312,AU1312,IF(AU1309&gt;=AU1315,AU1315,AU1309)+0.00000001),IF(AU1313&gt;=AU1312,AU1312-AT1314,AU1313-AT1314)+0.00000001),1)</f>
        <v>0</v>
      </c>
      <c r="AV1316" s="68">
        <f t="shared" ref="AV1316" si="24962">FLOOR(IF(OR(AV1311=0,AV1311=1),IF(AV1315&gt;AV1312,AV1312,IF(AV1309&gt;=AV1315,AV1315,AV1309)+0.00000001),IF(AV1313&gt;=AV1312,AV1312-AU1314,AV1313-AU1314)+0.00000001),1)</f>
        <v>0</v>
      </c>
      <c r="AW1316" s="68">
        <f t="shared" ref="AW1316" si="24963">FLOOR(IF(OR(AW1311=0,AW1311=1),IF(AW1315&gt;AW1312,AW1312,IF(AW1309&gt;=AW1315,AW1315,AW1309)+0.00000001),IF(AW1313&gt;=AW1312,AW1312-AV1314,AW1313-AV1314)+0.00000001),1)</f>
        <v>0</v>
      </c>
      <c r="AX1316" s="68">
        <f t="shared" ref="AX1316" si="24964">FLOOR(IF(OR(AX1311=0,AX1311=1),IF(AX1315&gt;AX1312,AX1312,IF(AX1309&gt;=AX1315,AX1315,AX1309)+0.00000001),IF(AX1313&gt;=AX1312,AX1312-AW1314,AX1313-AW1314)+0.00000001),1)</f>
        <v>0</v>
      </c>
      <c r="AY1316" s="68">
        <f t="shared" ref="AY1316" si="24965">FLOOR(IF(OR(AY1311=0,AY1311=1),IF(AY1315&gt;AY1312,AY1312,IF(AY1309&gt;=AY1315,AY1315,AY1309)+0.00000001),IF(AY1313&gt;=AY1312,AY1312-AX1314,AY1313-AX1314)+0.00000001),1)</f>
        <v>0</v>
      </c>
      <c r="AZ1316" s="68">
        <f t="shared" ref="AZ1316" si="24966">FLOOR(IF(OR(AZ1311=0,AZ1311=1),IF(AZ1315&gt;AZ1312,AZ1312,IF(AZ1309&gt;=AZ1315,AZ1315,AZ1309)+0.00000001),IF(AZ1313&gt;=AZ1312,AZ1312-AY1314,AZ1313-AY1314)+0.00000001),1)</f>
        <v>0</v>
      </c>
      <c r="BA1316" s="68">
        <f t="shared" ref="BA1316" si="24967">FLOOR(IF(OR(BA1311=0,BA1311=1),IF(BA1315&gt;BA1312,BA1312,IF(BA1309&gt;=BA1315,BA1315,BA1309)+0.00000001),IF(BA1313&gt;=BA1312,BA1312-AZ1314,BA1313-AZ1314)+0.00000001),1)</f>
        <v>0</v>
      </c>
      <c r="BB1316" s="68">
        <f t="shared" ref="BB1316" si="24968">FLOOR(IF(OR(BB1311=0,BB1311=1),IF(BB1315&gt;BB1312,BB1312,IF(BB1309&gt;=BB1315,BB1315,BB1309)+0.00000001),IF(BB1313&gt;=BB1312,BB1312-BA1314,BB1313-BA1314)+0.00000001),1)</f>
        <v>0</v>
      </c>
      <c r="BC1316" s="68">
        <f t="shared" ref="BC1316" si="24969">FLOOR(IF(OR(BC1311=0,BC1311=1),IF(BC1315&gt;BC1312,BC1312,IF(BC1309&gt;=BC1315,BC1315,BC1309)+0.00000001),IF(BC1313&gt;=BC1312,BC1312-BB1314,BC1313-BB1314)+0.00000001),1)</f>
        <v>0</v>
      </c>
      <c r="BD1316" s="68">
        <f t="shared" ref="BD1316" si="24970">FLOOR(IF(OR(BD1311=0,BD1311=1),IF(BD1315&gt;BD1312,BD1312,IF(BD1309&gt;=BD1315,BD1315,BD1309)+0.00000001),IF(BD1313&gt;=BD1312,BD1312-BC1314,BD1313-BC1314)+0.00000001),1)</f>
        <v>0</v>
      </c>
      <c r="BE1316" s="68">
        <f t="shared" ref="BE1316" si="24971">FLOOR(IF(OR(BE1311=0,BE1311=1),IF(BE1315&gt;BE1312,BE1312,IF(BE1309&gt;=BE1315,BE1315,BE1309)+0.00000001),IF(BE1313&gt;=BE1312,BE1312-BD1314,BE1313-BD1314)+0.00000001),1)</f>
        <v>0</v>
      </c>
      <c r="BF1316" s="68">
        <f t="shared" ref="BF1316" si="24972">FLOOR(IF(OR(BF1311=0,BF1311=1),IF(BF1315&gt;BF1312,BF1312,IF(BF1309&gt;=BF1315,BF1315,BF1309)+0.00000001),IF(BF1313&gt;=BF1312,BF1312-BE1314,BF1313-BE1314)+0.00000001),1)</f>
        <v>0</v>
      </c>
      <c r="BG1316" s="68">
        <f t="shared" ref="BG1316" si="24973">FLOOR(IF(OR(BG1311=0,BG1311=1),IF(BG1315&gt;BG1312,BG1312,IF(BG1309&gt;=BG1315,BG1315,BG1309)+0.00000001),IF(BG1313&gt;=BG1312,BG1312-BF1314,BG1313-BF1314)+0.00000001),1)</f>
        <v>0</v>
      </c>
      <c r="BH1316" s="68">
        <f t="shared" ref="BH1316" si="24974">FLOOR(IF(OR(BH1311=0,BH1311=1),IF(BH1315&gt;BH1312,BH1312,IF(BH1309&gt;=BH1315,BH1315,BH1309)+0.00000001),IF(BH1313&gt;=BH1312,BH1312-BG1314,BH1313-BG1314)+0.00000001),1)</f>
        <v>0</v>
      </c>
      <c r="BI1316" s="68">
        <f t="shared" ref="BI1316" si="24975">FLOOR(IF(OR(BI1311=0,BI1311=1),IF(BI1315&gt;BI1312,BI1312,IF(BI1309&gt;=BI1315,BI1315,BI1309)+0.00000001),IF(BI1313&gt;=BI1312,BI1312-BH1314,BI1313-BH1314)+0.00000001),1)</f>
        <v>0</v>
      </c>
      <c r="BJ1316" s="68">
        <f t="shared" ref="BJ1316" si="24976">FLOOR(IF(OR(BJ1311=0,BJ1311=1),IF(BJ1315&gt;BJ1312,BJ1312,IF(BJ1309&gt;=BJ1315,BJ1315,BJ1309)+0.00000001),IF(BJ1313&gt;=BJ1312,BJ1312-BI1314,BJ1313-BI1314)+0.00000001),1)</f>
        <v>0</v>
      </c>
      <c r="BK1316" s="68">
        <f t="shared" ref="BK1316" si="24977">FLOOR(IF(OR(BK1311=0,BK1311=1),IF(BK1315&gt;BK1312,BK1312,IF(BK1309&gt;=BK1315,BK1315,BK1309)+0.00000001),IF(BK1313&gt;=BK1312,BK1312-BJ1314,BK1313-BJ1314)+0.00000001),1)</f>
        <v>0</v>
      </c>
      <c r="BL1316" s="68">
        <f t="shared" ref="BL1316" si="24978">FLOOR(IF(OR(BL1311=0,BL1311=1),IF(BL1315&gt;BL1312,BL1312,IF(BL1309&gt;=BL1315,BL1315,BL1309)+0.00000001),IF(BL1313&gt;=BL1312,BL1312-BK1314,BL1313-BK1314)+0.00000001),1)</f>
        <v>0</v>
      </c>
      <c r="BM1316" s="68">
        <f t="shared" ref="BM1316" si="24979">FLOOR(IF(OR(BM1311=0,BM1311=1),IF(BM1315&gt;BM1312,BM1312,IF(BM1309&gt;=BM1315,BM1315,BM1309)+0.00000001),IF(BM1313&gt;=BM1312,BM1312-BL1314,BM1313-BL1314)+0.00000001),1)</f>
        <v>0</v>
      </c>
      <c r="BN1316" s="362"/>
      <c r="BO1316" s="364"/>
      <c r="BP1316" s="366"/>
      <c r="BQ1316" s="366"/>
      <c r="BR1316" s="106"/>
      <c r="BS1316" s="106"/>
      <c r="BT1316" s="106"/>
      <c r="BU1316" s="106"/>
      <c r="BV1316" s="106"/>
      <c r="BW1316" s="106"/>
      <c r="BX1316" s="106"/>
      <c r="BY1316" s="106"/>
      <c r="BZ1316" s="106"/>
      <c r="CA1316" s="106"/>
      <c r="CB1316" s="106"/>
      <c r="CC1316" s="106"/>
      <c r="CD1316" s="106"/>
      <c r="CE1316" s="106"/>
      <c r="CF1316" s="106"/>
      <c r="CG1316" s="106"/>
    </row>
    <row r="1317" spans="1:85" s="245" customFormat="1" ht="25.4" customHeight="1" thickBot="1" x14ac:dyDescent="0.4">
      <c r="A1317" s="243"/>
      <c r="B1317" s="129"/>
      <c r="C1317" s="69"/>
      <c r="D1317" s="69"/>
      <c r="E1317" s="69"/>
      <c r="F1317" s="69"/>
      <c r="G1317" s="69"/>
      <c r="H1317" s="69"/>
      <c r="I1317" s="69"/>
      <c r="J1317" s="69"/>
      <c r="K1317" s="69"/>
      <c r="L1317" s="69"/>
      <c r="M1317" s="70"/>
      <c r="N1317" s="7"/>
      <c r="O1317" s="193"/>
      <c r="P1317" s="106"/>
      <c r="Q1317" s="216" t="s">
        <v>145</v>
      </c>
      <c r="R1317" s="72">
        <f>IF($J1308="Ano",R1316*'Podpůrná data'!$B$5,R1316*'Podpůrná data'!$B$3)</f>
        <v>0</v>
      </c>
      <c r="S1317" s="72">
        <f>IF($J1308="Ano",S1316*'Podpůrná data'!$B$5,S1316*'Podpůrná data'!$B$3)</f>
        <v>0</v>
      </c>
      <c r="T1317" s="72">
        <f>IF($J1308="Ano",T1316*'Podpůrná data'!$B$5,T1316*'Podpůrná data'!$B$3)</f>
        <v>0</v>
      </c>
      <c r="U1317" s="72">
        <f>IF($J1308="Ano",U1316*'Podpůrná data'!$B$5,U1316*'Podpůrná data'!$B$3)</f>
        <v>0</v>
      </c>
      <c r="V1317" s="72">
        <f>IF($J1308="Ano",V1316*'Podpůrná data'!$B$5,V1316*'Podpůrná data'!$B$3)</f>
        <v>0</v>
      </c>
      <c r="W1317" s="72">
        <f>IF($J1308="Ano",W1316*'Podpůrná data'!$B$5,W1316*'Podpůrná data'!$B$3)</f>
        <v>0</v>
      </c>
      <c r="X1317" s="72">
        <f>IF($J1308="Ano",X1316*'Podpůrná data'!$B$5,X1316*'Podpůrná data'!$B$3)</f>
        <v>0</v>
      </c>
      <c r="Y1317" s="72">
        <f>IF($J1308="Ano",Y1316*'Podpůrná data'!$B$5,Y1316*'Podpůrná data'!$B$3)</f>
        <v>0</v>
      </c>
      <c r="Z1317" s="72">
        <f>IF($J1308="Ano",Z1316*'Podpůrná data'!$B$5,Z1316*'Podpůrná data'!$B$3)</f>
        <v>0</v>
      </c>
      <c r="AA1317" s="72">
        <f>IF($J1308="Ano",AA1316*'Podpůrná data'!$B$5,AA1316*'Podpůrná data'!$B$3)</f>
        <v>0</v>
      </c>
      <c r="AB1317" s="72">
        <f>IF($J1308="Ano",AB1316*'Podpůrná data'!$B$5,AB1316*'Podpůrná data'!$B$3)</f>
        <v>0</v>
      </c>
      <c r="AC1317" s="72">
        <f>IF($J1308="Ano",AC1316*'Podpůrná data'!$B$5,AC1316*'Podpůrná data'!$B$3)</f>
        <v>0</v>
      </c>
      <c r="AD1317" s="72">
        <f>IF($J1308="Ano",AD1316*'Podpůrná data'!$B$5,AD1316*'Podpůrná data'!$B$3)</f>
        <v>0</v>
      </c>
      <c r="AE1317" s="72">
        <f>IF($J1308="Ano",AE1316*'Podpůrná data'!$B$5,AE1316*'Podpůrná data'!$B$3)</f>
        <v>0</v>
      </c>
      <c r="AF1317" s="72">
        <f>IF($J1308="Ano",AF1316*'Podpůrná data'!$B$5,AF1316*'Podpůrná data'!$B$3)</f>
        <v>0</v>
      </c>
      <c r="AG1317" s="72">
        <f>IF($J1308="Ano",AG1316*'Podpůrná data'!$B$5,AG1316*'Podpůrná data'!$B$3)</f>
        <v>0</v>
      </c>
      <c r="AH1317" s="72">
        <f>IF($J1308="Ano",AH1316*'Podpůrná data'!$B$5,AH1316*'Podpůrná data'!$B$3)</f>
        <v>0</v>
      </c>
      <c r="AI1317" s="72">
        <f>IF($J1308="Ano",AI1316*'Podpůrná data'!$B$5,AI1316*'Podpůrná data'!$B$3)</f>
        <v>0</v>
      </c>
      <c r="AJ1317" s="72">
        <f>IF($J1308="Ano",AJ1316*'Podpůrná data'!$B$5,AJ1316*'Podpůrná data'!$B$3)</f>
        <v>0</v>
      </c>
      <c r="AK1317" s="72">
        <f>IF($J1308="Ano",AK1316*'Podpůrná data'!$B$5,AK1316*'Podpůrná data'!$B$3)</f>
        <v>0</v>
      </c>
      <c r="AL1317" s="72">
        <f>IF($J1308="Ano",AL1316*'Podpůrná data'!$B$5,AL1316*'Podpůrná data'!$B$3)</f>
        <v>0</v>
      </c>
      <c r="AM1317" s="72">
        <f>IF($J1308="Ano",AM1316*'Podpůrná data'!$B$5,AM1316*'Podpůrná data'!$B$3)</f>
        <v>0</v>
      </c>
      <c r="AN1317" s="72">
        <f>IF($J1308="Ano",AN1316*'Podpůrná data'!$B$5,AN1316*'Podpůrná data'!$B$3)</f>
        <v>0</v>
      </c>
      <c r="AO1317" s="72">
        <f>IF($J1308="Ano",AO1316*'Podpůrná data'!$B$5,AO1316*'Podpůrná data'!$B$3)</f>
        <v>0</v>
      </c>
      <c r="AP1317" s="72">
        <f>IF($J1308="Ano",AP1316*'Podpůrná data'!$B$5,AP1316*'Podpůrná data'!$B$3)</f>
        <v>0</v>
      </c>
      <c r="AQ1317" s="72">
        <f>IF($J1308="Ano",AQ1316*'Podpůrná data'!$B$5,AQ1316*'Podpůrná data'!$B$3)</f>
        <v>0</v>
      </c>
      <c r="AR1317" s="72">
        <f>IF($J1308="Ano",AR1316*'Podpůrná data'!$B$5,AR1316*'Podpůrná data'!$B$3)</f>
        <v>0</v>
      </c>
      <c r="AS1317" s="72">
        <f>IF($J1308="Ano",AS1316*'Podpůrná data'!$B$5,AS1316*'Podpůrná data'!$B$3)</f>
        <v>0</v>
      </c>
      <c r="AT1317" s="72">
        <f>IF($J1308="Ano",AT1316*'Podpůrná data'!$B$5,AT1316*'Podpůrná data'!$B$3)</f>
        <v>0</v>
      </c>
      <c r="AU1317" s="72">
        <f>IF($J1308="Ano",AU1316*'Podpůrná data'!$B$5,AU1316*'Podpůrná data'!$B$3)</f>
        <v>0</v>
      </c>
      <c r="AV1317" s="72">
        <f>IF($J1308="Ano",AV1316*'Podpůrná data'!$B$5,AV1316*'Podpůrná data'!$B$3)</f>
        <v>0</v>
      </c>
      <c r="AW1317" s="72">
        <f>IF($J1308="Ano",AW1316*'Podpůrná data'!$B$5,AW1316*'Podpůrná data'!$B$3)</f>
        <v>0</v>
      </c>
      <c r="AX1317" s="72">
        <f>IF($J1308="Ano",AX1316*'Podpůrná data'!$B$5,AX1316*'Podpůrná data'!$B$3)</f>
        <v>0</v>
      </c>
      <c r="AY1317" s="72">
        <f>IF($J1308="Ano",AY1316*'Podpůrná data'!$B$5,AY1316*'Podpůrná data'!$B$3)</f>
        <v>0</v>
      </c>
      <c r="AZ1317" s="72">
        <f>IF($J1308="Ano",AZ1316*'Podpůrná data'!$B$5,AZ1316*'Podpůrná data'!$B$3)</f>
        <v>0</v>
      </c>
      <c r="BA1317" s="72">
        <f>IF($J1308="Ano",BA1316*'Podpůrná data'!$B$5,BA1316*'Podpůrná data'!$B$3)</f>
        <v>0</v>
      </c>
      <c r="BB1317" s="72">
        <f>IF($J1308="Ano",BB1316*'Podpůrná data'!$B$5,BB1316*'Podpůrná data'!$B$3)</f>
        <v>0</v>
      </c>
      <c r="BC1317" s="72">
        <f>IF($J1308="Ano",BC1316*'Podpůrná data'!$B$5,BC1316*'Podpůrná data'!$B$3)</f>
        <v>0</v>
      </c>
      <c r="BD1317" s="72">
        <f>IF($J1308="Ano",BD1316*'Podpůrná data'!$B$5,BD1316*'Podpůrná data'!$B$3)</f>
        <v>0</v>
      </c>
      <c r="BE1317" s="72">
        <f>IF($J1308="Ano",BE1316*'Podpůrná data'!$B$5,BE1316*'Podpůrná data'!$B$3)</f>
        <v>0</v>
      </c>
      <c r="BF1317" s="72">
        <f>IF($J1308="Ano",BF1316*'Podpůrná data'!$B$5,BF1316*'Podpůrná data'!$B$3)</f>
        <v>0</v>
      </c>
      <c r="BG1317" s="72">
        <f>IF($J1308="Ano",BG1316*'Podpůrná data'!$B$5,BG1316*'Podpůrná data'!$B$3)</f>
        <v>0</v>
      </c>
      <c r="BH1317" s="72">
        <f>IF($J1308="Ano",BH1316*'Podpůrná data'!$B$5,BH1316*'Podpůrná data'!$B$3)</f>
        <v>0</v>
      </c>
      <c r="BI1317" s="72">
        <f>IF($J1308="Ano",BI1316*'Podpůrná data'!$B$5,BI1316*'Podpůrná data'!$B$3)</f>
        <v>0</v>
      </c>
      <c r="BJ1317" s="72">
        <f>IF($J1308="Ano",BJ1316*'Podpůrná data'!$B$5,BJ1316*'Podpůrná data'!$B$3)</f>
        <v>0</v>
      </c>
      <c r="BK1317" s="72">
        <f>IF($J1308="Ano",BK1316*'Podpůrná data'!$B$5,BK1316*'Podpůrná data'!$B$3)</f>
        <v>0</v>
      </c>
      <c r="BL1317" s="72">
        <f>IF($J1308="Ano",BL1316*'Podpůrná data'!$B$5,BL1316*'Podpůrná data'!$B$3)</f>
        <v>0</v>
      </c>
      <c r="BM1317" s="72">
        <f>IF($J1308="Ano",BM1316*'Podpůrná data'!$B$5,BM1316*'Podpůrná data'!$B$3)</f>
        <v>0</v>
      </c>
      <c r="BN1317" s="363"/>
      <c r="BO1317" s="365"/>
      <c r="BP1317" s="367"/>
      <c r="BQ1317" s="367"/>
      <c r="BR1317" s="106"/>
      <c r="BS1317" s="178">
        <f>SUMIFS($R1317:$BM1317,$R1307:$BM1307,"1. ZoR")</f>
        <v>0</v>
      </c>
      <c r="BT1317" s="178">
        <f>SUMIFS($R1317:$BM1317,$R1307:$BM1307,"2. ZoR")</f>
        <v>0</v>
      </c>
      <c r="BU1317" s="178">
        <f>SUMIFS($R1317:$BM1317,$R1307:$BM1307,"3. ZoR")</f>
        <v>0</v>
      </c>
      <c r="BV1317" s="178">
        <f>SUMIFS($R1317:$BM1317,$R1307:$BM1307,"4. ZoR")</f>
        <v>0</v>
      </c>
      <c r="BW1317" s="178">
        <f>SUMIFS($R1317:$BM1317,$R1307:$BM1307,"5. ZoR")</f>
        <v>0</v>
      </c>
      <c r="BX1317" s="178">
        <f>SUMIFS($R1317:$BM1317,$R1307:$BM1307,"6. ZoR")</f>
        <v>0</v>
      </c>
      <c r="BY1317" s="178">
        <f>SUMIFS($R1317:$BM1317,$R1307:$BM1307,"7. ZoR")</f>
        <v>0</v>
      </c>
      <c r="BZ1317" s="178">
        <f>SUMIFS($R1317:$BM1317,$R1307:$BM1307,"8. ZoR")</f>
        <v>0</v>
      </c>
      <c r="CA1317" s="178">
        <f>SUMIFS($R1317:$BM1317,$R1307:$BM1307,"9. ZoR")</f>
        <v>0</v>
      </c>
      <c r="CB1317" s="178">
        <f>SUMIFS($R1317:$BM1317,$R1307:$BM1307,"10. ZoR")</f>
        <v>0</v>
      </c>
      <c r="CC1317" s="178">
        <f>SUMIFS($R1317:$BM1317,$R1307:$BM1307,"11. ZoR")</f>
        <v>0</v>
      </c>
      <c r="CD1317" s="178">
        <f>SUMIFS($R1317:$BM1317,$R1307:$BM1307,"12. ZoR")</f>
        <v>0</v>
      </c>
      <c r="CE1317" s="178">
        <f>SUMIFS($R1317:$BM1317,$R1307:$BM1307,"13. ZoR")</f>
        <v>0</v>
      </c>
      <c r="CF1317" s="178">
        <f>SUMIFS($R1317:$BM1317,$R1307:$BM1307,"14. ZoR")</f>
        <v>0</v>
      </c>
      <c r="CG1317" s="178">
        <f>SUMIFS($R1317:$BM1317,$R1307:$BM1307,"15. ZoR")</f>
        <v>0</v>
      </c>
    </row>
    <row r="1318" spans="1:85" ht="15" hidden="1" thickBot="1" x14ac:dyDescent="0.4">
      <c r="B1318" s="105"/>
      <c r="C1318" s="130"/>
      <c r="D1318" s="130"/>
      <c r="E1318" s="130"/>
      <c r="F1318" s="130"/>
      <c r="G1318" s="130"/>
      <c r="H1318" s="105"/>
      <c r="I1318" s="105"/>
      <c r="J1318" s="105"/>
      <c r="K1318" s="105"/>
      <c r="L1318" s="105"/>
      <c r="M1318" s="105"/>
      <c r="N1318" s="7"/>
      <c r="O1318" s="105"/>
      <c r="P1318" s="105"/>
      <c r="Q1318" s="105"/>
      <c r="R1318" s="105"/>
      <c r="S1318" s="105"/>
      <c r="T1318" s="7"/>
      <c r="U1318" s="105"/>
      <c r="V1318" s="105"/>
      <c r="W1318" s="105"/>
      <c r="X1318" s="105"/>
      <c r="Y1318" s="105"/>
      <c r="Z1318" s="105"/>
      <c r="AA1318" s="105"/>
      <c r="AB1318" s="105"/>
      <c r="AC1318" s="105"/>
      <c r="AD1318" s="105"/>
      <c r="AE1318" s="105"/>
      <c r="AF1318" s="105"/>
      <c r="AG1318" s="105"/>
      <c r="AH1318" s="105"/>
      <c r="AI1318" s="105"/>
      <c r="AJ1318" s="105"/>
      <c r="AK1318" s="105"/>
      <c r="AL1318" s="105"/>
      <c r="AM1318" s="105"/>
      <c r="AN1318" s="105"/>
      <c r="AO1318" s="105"/>
      <c r="AP1318" s="105"/>
      <c r="AQ1318" s="105"/>
      <c r="AR1318" s="105"/>
      <c r="AS1318" s="105"/>
      <c r="AT1318" s="105"/>
      <c r="AU1318" s="105"/>
      <c r="AV1318" s="105"/>
      <c r="AW1318" s="105"/>
      <c r="AX1318" s="105"/>
      <c r="AY1318" s="105"/>
      <c r="AZ1318" s="105"/>
      <c r="BA1318" s="105"/>
      <c r="BB1318" s="105"/>
      <c r="BC1318" s="105"/>
      <c r="BD1318" s="105"/>
      <c r="BE1318" s="105"/>
      <c r="BF1318" s="105"/>
      <c r="BG1318" s="105"/>
      <c r="BH1318" s="105"/>
      <c r="BI1318" s="105"/>
      <c r="BJ1318" s="105"/>
      <c r="BK1318" s="105"/>
      <c r="BL1318" s="105"/>
      <c r="BM1318" s="105"/>
      <c r="BN1318" s="105"/>
      <c r="BO1318" s="105"/>
      <c r="BP1318" s="105"/>
      <c r="BQ1318" s="105"/>
      <c r="BR1318" s="105"/>
      <c r="BS1318" s="105"/>
      <c r="BT1318" s="105"/>
      <c r="BU1318" s="105"/>
      <c r="BV1318" s="105"/>
      <c r="BW1318" s="105"/>
      <c r="BX1318" s="105"/>
      <c r="BY1318" s="105"/>
      <c r="BZ1318" s="105"/>
      <c r="CA1318" s="105"/>
      <c r="CB1318" s="105"/>
      <c r="CC1318" s="105"/>
      <c r="CD1318" s="105"/>
      <c r="CE1318" s="105"/>
      <c r="CF1318" s="105"/>
      <c r="CG1318" s="105"/>
    </row>
    <row r="1319" spans="1:85" s="245" customFormat="1" ht="69.650000000000006" customHeight="1" thickBot="1" x14ac:dyDescent="0.4">
      <c r="A1319" s="249"/>
      <c r="B1319" s="120"/>
      <c r="C1319" s="360" t="s">
        <v>2</v>
      </c>
      <c r="D1319" s="121"/>
      <c r="E1319" s="131" t="s">
        <v>206</v>
      </c>
      <c r="F1319" s="131" t="s">
        <v>444</v>
      </c>
      <c r="G1319" s="131" t="s">
        <v>208</v>
      </c>
      <c r="H1319" s="122" t="s">
        <v>94</v>
      </c>
      <c r="I1319" s="122" t="s">
        <v>95</v>
      </c>
      <c r="J1319" s="122" t="s">
        <v>96</v>
      </c>
      <c r="K1319" s="122" t="s">
        <v>216</v>
      </c>
      <c r="L1319" s="122" t="s">
        <v>218</v>
      </c>
      <c r="M1319" s="138" t="s">
        <v>1</v>
      </c>
      <c r="N1319" s="7"/>
      <c r="O1319" s="124">
        <v>208002</v>
      </c>
      <c r="P1319" s="106"/>
      <c r="Q1319" s="194" t="s">
        <v>128</v>
      </c>
      <c r="R1319" s="83" t="s">
        <v>4</v>
      </c>
      <c r="S1319" s="83" t="s">
        <v>5</v>
      </c>
      <c r="T1319" s="83" t="s">
        <v>6</v>
      </c>
      <c r="U1319" s="83" t="s">
        <v>7</v>
      </c>
      <c r="V1319" s="83" t="s">
        <v>8</v>
      </c>
      <c r="W1319" s="83" t="s">
        <v>9</v>
      </c>
      <c r="X1319" s="83" t="s">
        <v>10</v>
      </c>
      <c r="Y1319" s="83" t="s">
        <v>11</v>
      </c>
      <c r="Z1319" s="83" t="s">
        <v>12</v>
      </c>
      <c r="AA1319" s="83" t="s">
        <v>13</v>
      </c>
      <c r="AB1319" s="83" t="s">
        <v>14</v>
      </c>
      <c r="AC1319" s="83" t="s">
        <v>15</v>
      </c>
      <c r="AD1319" s="83" t="s">
        <v>16</v>
      </c>
      <c r="AE1319" s="83" t="s">
        <v>17</v>
      </c>
      <c r="AF1319" s="83" t="s">
        <v>18</v>
      </c>
      <c r="AG1319" s="83" t="s">
        <v>19</v>
      </c>
      <c r="AH1319" s="83" t="s">
        <v>20</v>
      </c>
      <c r="AI1319" s="83" t="s">
        <v>21</v>
      </c>
      <c r="AJ1319" s="83" t="s">
        <v>22</v>
      </c>
      <c r="AK1319" s="83" t="s">
        <v>23</v>
      </c>
      <c r="AL1319" s="83" t="s">
        <v>24</v>
      </c>
      <c r="AM1319" s="83" t="s">
        <v>25</v>
      </c>
      <c r="AN1319" s="83" t="s">
        <v>26</v>
      </c>
      <c r="AO1319" s="83" t="s">
        <v>27</v>
      </c>
      <c r="AP1319" s="83" t="s">
        <v>28</v>
      </c>
      <c r="AQ1319" s="83" t="s">
        <v>29</v>
      </c>
      <c r="AR1319" s="83" t="s">
        <v>30</v>
      </c>
      <c r="AS1319" s="83" t="s">
        <v>31</v>
      </c>
      <c r="AT1319" s="83" t="s">
        <v>32</v>
      </c>
      <c r="AU1319" s="83" t="s">
        <v>33</v>
      </c>
      <c r="AV1319" s="83" t="s">
        <v>34</v>
      </c>
      <c r="AW1319" s="83" t="s">
        <v>35</v>
      </c>
      <c r="AX1319" s="83" t="s">
        <v>36</v>
      </c>
      <c r="AY1319" s="83" t="s">
        <v>37</v>
      </c>
      <c r="AZ1319" s="83" t="s">
        <v>38</v>
      </c>
      <c r="BA1319" s="83" t="s">
        <v>39</v>
      </c>
      <c r="BB1319" s="83" t="s">
        <v>40</v>
      </c>
      <c r="BC1319" s="83" t="s">
        <v>41</v>
      </c>
      <c r="BD1319" s="83" t="s">
        <v>42</v>
      </c>
      <c r="BE1319" s="83" t="s">
        <v>43</v>
      </c>
      <c r="BF1319" s="83" t="s">
        <v>44</v>
      </c>
      <c r="BG1319" s="83" t="s">
        <v>45</v>
      </c>
      <c r="BH1319" s="83" t="s">
        <v>46</v>
      </c>
      <c r="BI1319" s="83" t="s">
        <v>47</v>
      </c>
      <c r="BJ1319" s="83" t="s">
        <v>48</v>
      </c>
      <c r="BK1319" s="83" t="s">
        <v>49</v>
      </c>
      <c r="BL1319" s="83" t="s">
        <v>50</v>
      </c>
      <c r="BM1319" s="83" t="s">
        <v>51</v>
      </c>
      <c r="BN1319" s="134" t="s">
        <v>163</v>
      </c>
      <c r="BO1319" s="135" t="s">
        <v>164</v>
      </c>
      <c r="BP1319" s="135" t="s">
        <v>146</v>
      </c>
      <c r="BQ1319" s="135" t="s">
        <v>214</v>
      </c>
      <c r="BR1319" s="106"/>
      <c r="BS1319" s="368" t="s">
        <v>238</v>
      </c>
      <c r="BT1319" s="369"/>
      <c r="BU1319" s="369"/>
      <c r="BV1319" s="369"/>
      <c r="BW1319" s="369"/>
      <c r="BX1319" s="369"/>
      <c r="BY1319" s="369"/>
      <c r="BZ1319" s="369"/>
      <c r="CA1319" s="369"/>
      <c r="CB1319" s="369"/>
      <c r="CC1319" s="369"/>
      <c r="CD1319" s="369"/>
      <c r="CE1319" s="369"/>
      <c r="CF1319" s="369"/>
      <c r="CG1319" s="369"/>
    </row>
    <row r="1320" spans="1:85" s="245" customFormat="1" ht="21" hidden="1" customHeight="1" x14ac:dyDescent="0.35">
      <c r="A1320" s="250"/>
      <c r="B1320" s="113"/>
      <c r="C1320" s="361"/>
      <c r="D1320" s="125"/>
      <c r="E1320" s="125"/>
      <c r="F1320" s="125"/>
      <c r="G1320" s="125"/>
      <c r="H1320" s="370" t="s">
        <v>250</v>
      </c>
      <c r="I1320" s="371" t="s">
        <v>425</v>
      </c>
      <c r="J1320" s="357" t="s">
        <v>97</v>
      </c>
      <c r="K1320" s="357" t="s">
        <v>217</v>
      </c>
      <c r="L1320" s="137"/>
      <c r="M1320" s="373" t="s">
        <v>93</v>
      </c>
      <c r="N1320" s="7"/>
      <c r="O1320" s="375" t="s">
        <v>3</v>
      </c>
      <c r="P1320" s="106"/>
      <c r="Q1320" s="84"/>
      <c r="R1320" s="74">
        <f>MONTH(Úvod!$F$10)</f>
        <v>1</v>
      </c>
      <c r="S1320" s="75">
        <f t="shared" ref="S1320" si="24980">IF(R1320=12,1,R1320+1)</f>
        <v>2</v>
      </c>
      <c r="T1320" s="75">
        <f t="shared" ref="T1320" si="24981">IF(S1320=12,1,S1320+1)</f>
        <v>3</v>
      </c>
      <c r="U1320" s="76">
        <f t="shared" ref="U1320" si="24982">IF(T1320=12,1,T1320+1)</f>
        <v>4</v>
      </c>
      <c r="V1320" s="76">
        <f t="shared" ref="V1320" si="24983">IF(U1320=12,1,U1320+1)</f>
        <v>5</v>
      </c>
      <c r="W1320" s="76">
        <f t="shared" ref="W1320" si="24984">IF(V1320=12,1,V1320+1)</f>
        <v>6</v>
      </c>
      <c r="X1320" s="76">
        <f t="shared" ref="X1320" si="24985">IF(W1320=12,1,W1320+1)</f>
        <v>7</v>
      </c>
      <c r="Y1320" s="76">
        <f t="shared" ref="Y1320" si="24986">IF(X1320=12,1,X1320+1)</f>
        <v>8</v>
      </c>
      <c r="Z1320" s="76">
        <f t="shared" ref="Z1320" si="24987">IF(Y1320=12,1,Y1320+1)</f>
        <v>9</v>
      </c>
      <c r="AA1320" s="76">
        <f>IF(Z1320=12,1,Z1320+1)</f>
        <v>10</v>
      </c>
      <c r="AB1320" s="76">
        <f t="shared" ref="AB1320" si="24988">IF(AA1320=12,1,AA1320+1)</f>
        <v>11</v>
      </c>
      <c r="AC1320" s="76">
        <f t="shared" ref="AC1320" si="24989">IF(AB1320=12,1,AB1320+1)</f>
        <v>12</v>
      </c>
      <c r="AD1320" s="76">
        <f t="shared" ref="AD1320" si="24990">IF(AC1320=12,1,AC1320+1)</f>
        <v>1</v>
      </c>
      <c r="AE1320" s="76">
        <f t="shared" ref="AE1320" si="24991">IF(AD1320=12,1,AD1320+1)</f>
        <v>2</v>
      </c>
      <c r="AF1320" s="76">
        <f t="shared" ref="AF1320" si="24992">IF(AE1320=12,1,AE1320+1)</f>
        <v>3</v>
      </c>
      <c r="AG1320" s="76">
        <f t="shared" ref="AG1320" si="24993">IF(AF1320=12,1,AF1320+1)</f>
        <v>4</v>
      </c>
      <c r="AH1320" s="76">
        <f t="shared" ref="AH1320" si="24994">IF(AG1320=12,1,AG1320+1)</f>
        <v>5</v>
      </c>
      <c r="AI1320" s="76">
        <f t="shared" ref="AI1320" si="24995">IF(AH1320=12,1,AH1320+1)</f>
        <v>6</v>
      </c>
      <c r="AJ1320" s="76">
        <f>IF(AI1320=12,1,AI1320+1)</f>
        <v>7</v>
      </c>
      <c r="AK1320" s="76">
        <f t="shared" ref="AK1320" si="24996">IF(AJ1320=12,1,AJ1320+1)</f>
        <v>8</v>
      </c>
      <c r="AL1320" s="76">
        <f t="shared" ref="AL1320" si="24997">IF(AK1320=12,1,AK1320+1)</f>
        <v>9</v>
      </c>
      <c r="AM1320" s="76">
        <f t="shared" ref="AM1320" si="24998">IF(AL1320=12,1,AL1320+1)</f>
        <v>10</v>
      </c>
      <c r="AN1320" s="76">
        <f t="shared" ref="AN1320" si="24999">IF(AM1320=12,1,AM1320+1)</f>
        <v>11</v>
      </c>
      <c r="AO1320" s="76">
        <f t="shared" ref="AO1320" si="25000">IF(AN1320=12,1,AN1320+1)</f>
        <v>12</v>
      </c>
      <c r="AP1320" s="76">
        <f t="shared" ref="AP1320" si="25001">IF(AO1320=12,1,AO1320+1)</f>
        <v>1</v>
      </c>
      <c r="AQ1320" s="76">
        <f t="shared" ref="AQ1320" si="25002">IF(AP1320=12,1,AP1320+1)</f>
        <v>2</v>
      </c>
      <c r="AR1320" s="76">
        <f t="shared" ref="AR1320" si="25003">IF(AQ1320=12,1,AQ1320+1)</f>
        <v>3</v>
      </c>
      <c r="AS1320" s="76">
        <f t="shared" ref="AS1320" si="25004">IF(AR1320=12,1,AR1320+1)</f>
        <v>4</v>
      </c>
      <c r="AT1320" s="76">
        <f t="shared" ref="AT1320" si="25005">IF(AS1320=12,1,AS1320+1)</f>
        <v>5</v>
      </c>
      <c r="AU1320" s="76">
        <f t="shared" ref="AU1320" si="25006">IF(AT1320=12,1,AT1320+1)</f>
        <v>6</v>
      </c>
      <c r="AV1320" s="76">
        <f t="shared" ref="AV1320" si="25007">IF(AU1320=12,1,AU1320+1)</f>
        <v>7</v>
      </c>
      <c r="AW1320" s="76">
        <f t="shared" ref="AW1320" si="25008">IF(AV1320=12,1,AV1320+1)</f>
        <v>8</v>
      </c>
      <c r="AX1320" s="76">
        <f t="shared" ref="AX1320" si="25009">IF(AW1320=12,1,AW1320+1)</f>
        <v>9</v>
      </c>
      <c r="AY1320" s="76">
        <f t="shared" ref="AY1320" si="25010">IF(AX1320=12,1,AX1320+1)</f>
        <v>10</v>
      </c>
      <c r="AZ1320" s="76">
        <f t="shared" ref="AZ1320" si="25011">IF(AY1320=12,1,AY1320+1)</f>
        <v>11</v>
      </c>
      <c r="BA1320" s="76">
        <f t="shared" ref="BA1320" si="25012">IF(AZ1320=12,1,AZ1320+1)</f>
        <v>12</v>
      </c>
      <c r="BB1320" s="76">
        <f t="shared" ref="BB1320" si="25013">IF(BA1320=12,1,BA1320+1)</f>
        <v>1</v>
      </c>
      <c r="BC1320" s="76">
        <f t="shared" ref="BC1320" si="25014">IF(BB1320=12,1,BB1320+1)</f>
        <v>2</v>
      </c>
      <c r="BD1320" s="76">
        <f t="shared" ref="BD1320" si="25015">IF(BC1320=12,1,BC1320+1)</f>
        <v>3</v>
      </c>
      <c r="BE1320" s="76">
        <f t="shared" ref="BE1320" si="25016">IF(BD1320=12,1,BD1320+1)</f>
        <v>4</v>
      </c>
      <c r="BF1320" s="76">
        <f t="shared" ref="BF1320" si="25017">IF(BE1320=12,1,BE1320+1)</f>
        <v>5</v>
      </c>
      <c r="BG1320" s="76">
        <f t="shared" ref="BG1320" si="25018">IF(BF1320=12,1,BF1320+1)</f>
        <v>6</v>
      </c>
      <c r="BH1320" s="76">
        <f t="shared" ref="BH1320" si="25019">IF(BG1320=12,1,BG1320+1)</f>
        <v>7</v>
      </c>
      <c r="BI1320" s="76">
        <f t="shared" ref="BI1320" si="25020">IF(BH1320=12,1,BH1320+1)</f>
        <v>8</v>
      </c>
      <c r="BJ1320" s="76">
        <f t="shared" ref="BJ1320" si="25021">IF(BI1320=12,1,BI1320+1)</f>
        <v>9</v>
      </c>
      <c r="BK1320" s="76">
        <f t="shared" ref="BK1320" si="25022">IF(BJ1320=12,1,BJ1320+1)</f>
        <v>10</v>
      </c>
      <c r="BL1320" s="76">
        <f t="shared" ref="BL1320" si="25023">IF(BK1320=12,1,BK1320+1)</f>
        <v>11</v>
      </c>
      <c r="BM1320" s="76">
        <f t="shared" ref="BM1320" si="25024">IF(BL1320=12,1,BL1320+1)</f>
        <v>12</v>
      </c>
      <c r="BN1320" s="81"/>
      <c r="BO1320" s="78"/>
      <c r="BP1320" s="78"/>
      <c r="BQ1320" s="78"/>
      <c r="BR1320" s="106"/>
      <c r="BS1320" s="106"/>
      <c r="BT1320" s="106"/>
      <c r="BU1320" s="106"/>
      <c r="BV1320" s="106"/>
      <c r="BW1320" s="106"/>
      <c r="BX1320" s="106"/>
      <c r="BY1320" s="106"/>
      <c r="BZ1320" s="106"/>
      <c r="CA1320" s="106"/>
      <c r="CB1320" s="106"/>
      <c r="CC1320" s="106"/>
      <c r="CD1320" s="106"/>
      <c r="CE1320" s="106"/>
      <c r="CF1320" s="106"/>
      <c r="CG1320" s="106"/>
    </row>
    <row r="1321" spans="1:85" s="245" customFormat="1" ht="18" hidden="1" customHeight="1" x14ac:dyDescent="0.35">
      <c r="A1321" s="250"/>
      <c r="B1321" s="113"/>
      <c r="C1321" s="361"/>
      <c r="D1321" s="125"/>
      <c r="E1321" s="125"/>
      <c r="F1321" s="125"/>
      <c r="G1321" s="125"/>
      <c r="H1321" s="370"/>
      <c r="I1321" s="371"/>
      <c r="J1321" s="357"/>
      <c r="K1321" s="357"/>
      <c r="L1321" s="137"/>
      <c r="M1321" s="373"/>
      <c r="N1321" s="7"/>
      <c r="O1321" s="376"/>
      <c r="P1321" s="106"/>
      <c r="Q1321" s="77"/>
      <c r="R1321" s="59">
        <f t="shared" ref="R1321:BM1321" si="25025">VALUE(_xlfn.CONCAT(R1320,".",R1323))</f>
        <v>1</v>
      </c>
      <c r="S1321" s="73">
        <f t="shared" si="25025"/>
        <v>32</v>
      </c>
      <c r="T1321" s="73">
        <f t="shared" si="25025"/>
        <v>61</v>
      </c>
      <c r="U1321" s="73">
        <f t="shared" si="25025"/>
        <v>92</v>
      </c>
      <c r="V1321" s="73">
        <f t="shared" si="25025"/>
        <v>122</v>
      </c>
      <c r="W1321" s="73">
        <f t="shared" si="25025"/>
        <v>153</v>
      </c>
      <c r="X1321" s="73">
        <f t="shared" si="25025"/>
        <v>183</v>
      </c>
      <c r="Y1321" s="73">
        <f t="shared" si="25025"/>
        <v>214</v>
      </c>
      <c r="Z1321" s="73">
        <f t="shared" si="25025"/>
        <v>245</v>
      </c>
      <c r="AA1321" s="73">
        <f t="shared" si="25025"/>
        <v>275</v>
      </c>
      <c r="AB1321" s="73">
        <f t="shared" si="25025"/>
        <v>306</v>
      </c>
      <c r="AC1321" s="73">
        <f t="shared" si="25025"/>
        <v>336</v>
      </c>
      <c r="AD1321" s="73">
        <f t="shared" si="25025"/>
        <v>367</v>
      </c>
      <c r="AE1321" s="73">
        <f t="shared" si="25025"/>
        <v>398</v>
      </c>
      <c r="AF1321" s="73">
        <f t="shared" si="25025"/>
        <v>426</v>
      </c>
      <c r="AG1321" s="73">
        <f t="shared" si="25025"/>
        <v>457</v>
      </c>
      <c r="AH1321" s="73">
        <f t="shared" si="25025"/>
        <v>487</v>
      </c>
      <c r="AI1321" s="73">
        <f t="shared" si="25025"/>
        <v>518</v>
      </c>
      <c r="AJ1321" s="73">
        <f t="shared" si="25025"/>
        <v>548</v>
      </c>
      <c r="AK1321" s="73">
        <f t="shared" si="25025"/>
        <v>579</v>
      </c>
      <c r="AL1321" s="73">
        <f t="shared" si="25025"/>
        <v>610</v>
      </c>
      <c r="AM1321" s="73">
        <f t="shared" si="25025"/>
        <v>640</v>
      </c>
      <c r="AN1321" s="73">
        <f t="shared" si="25025"/>
        <v>671</v>
      </c>
      <c r="AO1321" s="73">
        <f t="shared" si="25025"/>
        <v>701</v>
      </c>
      <c r="AP1321" s="73">
        <f t="shared" si="25025"/>
        <v>732</v>
      </c>
      <c r="AQ1321" s="73">
        <f t="shared" si="25025"/>
        <v>763</v>
      </c>
      <c r="AR1321" s="73">
        <f t="shared" si="25025"/>
        <v>791</v>
      </c>
      <c r="AS1321" s="73">
        <f t="shared" si="25025"/>
        <v>822</v>
      </c>
      <c r="AT1321" s="73">
        <f t="shared" si="25025"/>
        <v>852</v>
      </c>
      <c r="AU1321" s="73">
        <f t="shared" si="25025"/>
        <v>883</v>
      </c>
      <c r="AV1321" s="73">
        <f t="shared" si="25025"/>
        <v>913</v>
      </c>
      <c r="AW1321" s="73">
        <f t="shared" si="25025"/>
        <v>944</v>
      </c>
      <c r="AX1321" s="73">
        <f t="shared" si="25025"/>
        <v>975</v>
      </c>
      <c r="AY1321" s="73">
        <f t="shared" si="25025"/>
        <v>1005</v>
      </c>
      <c r="AZ1321" s="73">
        <f t="shared" si="25025"/>
        <v>1036</v>
      </c>
      <c r="BA1321" s="73">
        <f t="shared" si="25025"/>
        <v>1066</v>
      </c>
      <c r="BB1321" s="73">
        <f t="shared" si="25025"/>
        <v>1097</v>
      </c>
      <c r="BC1321" s="73">
        <f t="shared" si="25025"/>
        <v>1128</v>
      </c>
      <c r="BD1321" s="73">
        <f t="shared" si="25025"/>
        <v>1156</v>
      </c>
      <c r="BE1321" s="73">
        <f t="shared" si="25025"/>
        <v>1187</v>
      </c>
      <c r="BF1321" s="73">
        <f t="shared" si="25025"/>
        <v>1217</v>
      </c>
      <c r="BG1321" s="73">
        <f t="shared" si="25025"/>
        <v>1248</v>
      </c>
      <c r="BH1321" s="73">
        <f t="shared" si="25025"/>
        <v>1278</v>
      </c>
      <c r="BI1321" s="73">
        <f t="shared" si="25025"/>
        <v>1309</v>
      </c>
      <c r="BJ1321" s="73">
        <f t="shared" si="25025"/>
        <v>1340</v>
      </c>
      <c r="BK1321" s="73">
        <f t="shared" si="25025"/>
        <v>1370</v>
      </c>
      <c r="BL1321" s="73">
        <f t="shared" si="25025"/>
        <v>1401</v>
      </c>
      <c r="BM1321" s="73">
        <f t="shared" si="25025"/>
        <v>1431</v>
      </c>
      <c r="BN1321" s="82"/>
      <c r="BO1321" s="79"/>
      <c r="BP1321" s="79"/>
      <c r="BQ1321" s="79"/>
      <c r="BR1321" s="106"/>
      <c r="BS1321" s="106"/>
      <c r="BT1321" s="106"/>
      <c r="BU1321" s="106"/>
      <c r="BV1321" s="106"/>
      <c r="BW1321" s="106"/>
      <c r="BX1321" s="106"/>
      <c r="BY1321" s="106"/>
      <c r="BZ1321" s="106"/>
      <c r="CA1321" s="106"/>
      <c r="CB1321" s="106"/>
      <c r="CC1321" s="106"/>
      <c r="CD1321" s="106"/>
      <c r="CE1321" s="106"/>
      <c r="CF1321" s="106"/>
      <c r="CG1321" s="106"/>
    </row>
    <row r="1322" spans="1:85" s="245" customFormat="1" ht="18" customHeight="1" x14ac:dyDescent="0.35">
      <c r="A1322" s="250"/>
      <c r="B1322" s="113"/>
      <c r="C1322" s="361"/>
      <c r="D1322" s="125"/>
      <c r="E1322" s="357" t="s">
        <v>207</v>
      </c>
      <c r="F1322" s="357" t="s">
        <v>207</v>
      </c>
      <c r="G1322" s="357" t="s">
        <v>207</v>
      </c>
      <c r="H1322" s="370"/>
      <c r="I1322" s="371"/>
      <c r="J1322" s="357"/>
      <c r="K1322" s="357"/>
      <c r="L1322" s="357" t="s">
        <v>219</v>
      </c>
      <c r="M1322" s="373"/>
      <c r="N1322" s="7"/>
      <c r="O1322" s="376"/>
      <c r="P1322" s="106"/>
      <c r="Q1322" s="77"/>
      <c r="R1322" s="60" t="str">
        <f>VLOOKUP(R1320,'Podpůrná data'!$I$188:$J$199,2)</f>
        <v>leden</v>
      </c>
      <c r="S1322" s="60" t="str">
        <f>VLOOKUP(S1320,'Podpůrná data'!$I$188:$J$199,2)</f>
        <v>únor</v>
      </c>
      <c r="T1322" s="60" t="str">
        <f>VLOOKUP(T1320,'Podpůrná data'!$I$188:$J$199,2)</f>
        <v>březen</v>
      </c>
      <c r="U1322" s="60" t="str">
        <f>VLOOKUP(U1320,'Podpůrná data'!$I$188:$J$199,2)</f>
        <v>duben</v>
      </c>
      <c r="V1322" s="60" t="str">
        <f>VLOOKUP(V1320,'Podpůrná data'!$I$188:$J$199,2)</f>
        <v>květen</v>
      </c>
      <c r="W1322" s="60" t="str">
        <f>VLOOKUP(W1320,'Podpůrná data'!$I$188:$J$199,2)</f>
        <v>červen</v>
      </c>
      <c r="X1322" s="60" t="str">
        <f>VLOOKUP(X1320,'Podpůrná data'!$I$188:$J$199,2)</f>
        <v>červenec</v>
      </c>
      <c r="Y1322" s="60" t="str">
        <f>VLOOKUP(Y1320,'Podpůrná data'!$I$188:$J$199,2)</f>
        <v>srpen</v>
      </c>
      <c r="Z1322" s="60" t="str">
        <f>VLOOKUP(Z1320,'Podpůrná data'!$I$188:$J$199,2)</f>
        <v>září</v>
      </c>
      <c r="AA1322" s="60" t="str">
        <f>VLOOKUP(AA1320,'Podpůrná data'!$I$188:$J$199,2)</f>
        <v>říjen</v>
      </c>
      <c r="AB1322" s="60" t="str">
        <f>VLOOKUP(AB1320,'Podpůrná data'!$I$188:$J$199,2)</f>
        <v>listopad</v>
      </c>
      <c r="AC1322" s="60" t="str">
        <f>VLOOKUP(AC1320,'Podpůrná data'!$I$188:$J$199,2)</f>
        <v>prosinec</v>
      </c>
      <c r="AD1322" s="60" t="str">
        <f>VLOOKUP(AD1320,'Podpůrná data'!$I$188:$J$199,2)</f>
        <v>leden</v>
      </c>
      <c r="AE1322" s="60" t="str">
        <f>VLOOKUP(AE1320,'Podpůrná data'!$I$188:$J$199,2)</f>
        <v>únor</v>
      </c>
      <c r="AF1322" s="60" t="str">
        <f>VLOOKUP(AF1320,'Podpůrná data'!$I$188:$J$199,2)</f>
        <v>březen</v>
      </c>
      <c r="AG1322" s="60" t="str">
        <f>VLOOKUP(AG1320,'Podpůrná data'!$I$188:$J$199,2)</f>
        <v>duben</v>
      </c>
      <c r="AH1322" s="60" t="str">
        <f>VLOOKUP(AH1320,'Podpůrná data'!$I$188:$J$199,2)</f>
        <v>květen</v>
      </c>
      <c r="AI1322" s="60" t="str">
        <f>VLOOKUP(AI1320,'Podpůrná data'!$I$188:$J$199,2)</f>
        <v>červen</v>
      </c>
      <c r="AJ1322" s="60" t="str">
        <f>VLOOKUP(AJ1320,'Podpůrná data'!$I$188:$J$199,2)</f>
        <v>červenec</v>
      </c>
      <c r="AK1322" s="60" t="str">
        <f>VLOOKUP(AK1320,'Podpůrná data'!$I$188:$J$199,2)</f>
        <v>srpen</v>
      </c>
      <c r="AL1322" s="60" t="str">
        <f>VLOOKUP(AL1320,'Podpůrná data'!$I$188:$J$199,2)</f>
        <v>září</v>
      </c>
      <c r="AM1322" s="60" t="str">
        <f>VLOOKUP(AM1320,'Podpůrná data'!$I$188:$J$199,2)</f>
        <v>říjen</v>
      </c>
      <c r="AN1322" s="60" t="str">
        <f>VLOOKUP(AN1320,'Podpůrná data'!$I$188:$J$199,2)</f>
        <v>listopad</v>
      </c>
      <c r="AO1322" s="60" t="str">
        <f>VLOOKUP(AO1320,'Podpůrná data'!$I$188:$J$199,2)</f>
        <v>prosinec</v>
      </c>
      <c r="AP1322" s="60" t="str">
        <f>VLOOKUP(AP1320,'Podpůrná data'!$I$188:$J$199,2)</f>
        <v>leden</v>
      </c>
      <c r="AQ1322" s="60" t="str">
        <f>VLOOKUP(AQ1320,'Podpůrná data'!$I$188:$J$199,2)</f>
        <v>únor</v>
      </c>
      <c r="AR1322" s="60" t="str">
        <f>VLOOKUP(AR1320,'Podpůrná data'!$I$188:$J$199,2)</f>
        <v>březen</v>
      </c>
      <c r="AS1322" s="60" t="str">
        <f>VLOOKUP(AS1320,'Podpůrná data'!$I$188:$J$199,2)</f>
        <v>duben</v>
      </c>
      <c r="AT1322" s="60" t="str">
        <f>VLOOKUP(AT1320,'Podpůrná data'!$I$188:$J$199,2)</f>
        <v>květen</v>
      </c>
      <c r="AU1322" s="60" t="str">
        <f>VLOOKUP(AU1320,'Podpůrná data'!$I$188:$J$199,2)</f>
        <v>červen</v>
      </c>
      <c r="AV1322" s="60" t="str">
        <f>VLOOKUP(AV1320,'Podpůrná data'!$I$188:$J$199,2)</f>
        <v>červenec</v>
      </c>
      <c r="AW1322" s="60" t="str">
        <f>VLOOKUP(AW1320,'Podpůrná data'!$I$188:$J$199,2)</f>
        <v>srpen</v>
      </c>
      <c r="AX1322" s="60" t="str">
        <f>VLOOKUP(AX1320,'Podpůrná data'!$I$188:$J$199,2)</f>
        <v>září</v>
      </c>
      <c r="AY1322" s="60" t="str">
        <f>VLOOKUP(AY1320,'Podpůrná data'!$I$188:$J$199,2)</f>
        <v>říjen</v>
      </c>
      <c r="AZ1322" s="60" t="str">
        <f>VLOOKUP(AZ1320,'Podpůrná data'!$I$188:$J$199,2)</f>
        <v>listopad</v>
      </c>
      <c r="BA1322" s="60" t="str">
        <f>VLOOKUP(BA1320,'Podpůrná data'!$I$188:$J$199,2)</f>
        <v>prosinec</v>
      </c>
      <c r="BB1322" s="60" t="str">
        <f>VLOOKUP(BB1320,'Podpůrná data'!$I$188:$J$199,2)</f>
        <v>leden</v>
      </c>
      <c r="BC1322" s="60" t="str">
        <f>VLOOKUP(BC1320,'Podpůrná data'!$I$188:$J$199,2)</f>
        <v>únor</v>
      </c>
      <c r="BD1322" s="60" t="str">
        <f>VLOOKUP(BD1320,'Podpůrná data'!$I$188:$J$199,2)</f>
        <v>březen</v>
      </c>
      <c r="BE1322" s="60" t="str">
        <f>VLOOKUP(BE1320,'Podpůrná data'!$I$188:$J$199,2)</f>
        <v>duben</v>
      </c>
      <c r="BF1322" s="60" t="str">
        <f>VLOOKUP(BF1320,'Podpůrná data'!$I$188:$J$199,2)</f>
        <v>květen</v>
      </c>
      <c r="BG1322" s="60" t="str">
        <f>VLOOKUP(BG1320,'Podpůrná data'!$I$188:$J$199,2)</f>
        <v>červen</v>
      </c>
      <c r="BH1322" s="60" t="str">
        <f>VLOOKUP(BH1320,'Podpůrná data'!$I$188:$J$199,2)</f>
        <v>červenec</v>
      </c>
      <c r="BI1322" s="60" t="str">
        <f>VLOOKUP(BI1320,'Podpůrná data'!$I$188:$J$199,2)</f>
        <v>srpen</v>
      </c>
      <c r="BJ1322" s="60" t="str">
        <f>VLOOKUP(BJ1320,'Podpůrná data'!$I$188:$J$199,2)</f>
        <v>září</v>
      </c>
      <c r="BK1322" s="60" t="str">
        <f>VLOOKUP(BK1320,'Podpůrná data'!$I$188:$J$199,2)</f>
        <v>říjen</v>
      </c>
      <c r="BL1322" s="60" t="str">
        <f>VLOOKUP(BL1320,'Podpůrná data'!$I$188:$J$199,2)</f>
        <v>listopad</v>
      </c>
      <c r="BM1322" s="60" t="str">
        <f>VLOOKUP(BM1320,'Podpůrná data'!$I$188:$J$199,2)</f>
        <v>prosinec</v>
      </c>
      <c r="BN1322" s="171"/>
      <c r="BO1322" s="175"/>
      <c r="BP1322" s="197"/>
      <c r="BQ1322" s="197"/>
      <c r="BR1322" s="106"/>
      <c r="BS1322" s="179" t="s">
        <v>105</v>
      </c>
      <c r="BT1322" s="179" t="s">
        <v>106</v>
      </c>
      <c r="BU1322" s="179" t="s">
        <v>107</v>
      </c>
      <c r="BV1322" s="179" t="s">
        <v>108</v>
      </c>
      <c r="BW1322" s="179" t="s">
        <v>109</v>
      </c>
      <c r="BX1322" s="179" t="s">
        <v>110</v>
      </c>
      <c r="BY1322" s="179" t="s">
        <v>111</v>
      </c>
      <c r="BZ1322" s="179" t="s">
        <v>112</v>
      </c>
      <c r="CA1322" s="179" t="s">
        <v>113</v>
      </c>
      <c r="CB1322" s="179" t="s">
        <v>155</v>
      </c>
      <c r="CC1322" s="179" t="s">
        <v>156</v>
      </c>
      <c r="CD1322" s="179" t="s">
        <v>157</v>
      </c>
      <c r="CE1322" s="179" t="s">
        <v>202</v>
      </c>
      <c r="CF1322" s="179" t="s">
        <v>203</v>
      </c>
      <c r="CG1322" s="179" t="s">
        <v>204</v>
      </c>
    </row>
    <row r="1323" spans="1:85" s="245" customFormat="1" ht="16.399999999999999" customHeight="1" x14ac:dyDescent="0.35">
      <c r="A1323" s="250"/>
      <c r="B1323" s="113"/>
      <c r="C1323" s="361"/>
      <c r="D1323" s="125"/>
      <c r="E1323" s="357"/>
      <c r="F1323" s="357"/>
      <c r="G1323" s="357"/>
      <c r="H1323" s="370"/>
      <c r="I1323" s="371"/>
      <c r="J1323" s="357"/>
      <c r="K1323" s="357"/>
      <c r="L1323" s="357"/>
      <c r="M1323" s="373"/>
      <c r="N1323" s="7"/>
      <c r="O1323" s="376"/>
      <c r="P1323" s="106"/>
      <c r="Q1323" s="77"/>
      <c r="R1323" s="60">
        <f>YEAR(Úvod!$F$10)</f>
        <v>1900</v>
      </c>
      <c r="S1323" s="60">
        <f t="shared" ref="S1323" si="25026">IF(S1320=1,R1323+1,R1323)</f>
        <v>1900</v>
      </c>
      <c r="T1323" s="60">
        <f t="shared" ref="T1323" si="25027">IF(T1320=1,S1323+1,S1323)</f>
        <v>1900</v>
      </c>
      <c r="U1323" s="60">
        <f t="shared" ref="U1323" si="25028">IF(U1320=1,T1323+1,T1323)</f>
        <v>1900</v>
      </c>
      <c r="V1323" s="60">
        <f t="shared" ref="V1323" si="25029">IF(V1320=1,U1323+1,U1323)</f>
        <v>1900</v>
      </c>
      <c r="W1323" s="60">
        <f t="shared" ref="W1323" si="25030">IF(W1320=1,V1323+1,V1323)</f>
        <v>1900</v>
      </c>
      <c r="X1323" s="60">
        <f t="shared" ref="X1323" si="25031">IF(X1320=1,W1323+1,W1323)</f>
        <v>1900</v>
      </c>
      <c r="Y1323" s="60">
        <f t="shared" ref="Y1323" si="25032">IF(Y1320=1,X1323+1,X1323)</f>
        <v>1900</v>
      </c>
      <c r="Z1323" s="60">
        <f t="shared" ref="Z1323" si="25033">IF(Z1320=1,Y1323+1,Y1323)</f>
        <v>1900</v>
      </c>
      <c r="AA1323" s="60">
        <f t="shared" ref="AA1323" si="25034">IF(AA1320=1,Z1323+1,Z1323)</f>
        <v>1900</v>
      </c>
      <c r="AB1323" s="60">
        <f t="shared" ref="AB1323" si="25035">IF(AB1320=1,AA1323+1,AA1323)</f>
        <v>1900</v>
      </c>
      <c r="AC1323" s="60">
        <f t="shared" ref="AC1323" si="25036">IF(AC1320=1,AB1323+1,AB1323)</f>
        <v>1900</v>
      </c>
      <c r="AD1323" s="60">
        <f t="shared" ref="AD1323" si="25037">IF(AD1320=1,AC1323+1,AC1323)</f>
        <v>1901</v>
      </c>
      <c r="AE1323" s="60">
        <f t="shared" ref="AE1323" si="25038">IF(AE1320=1,AD1323+1,AD1323)</f>
        <v>1901</v>
      </c>
      <c r="AF1323" s="60">
        <f t="shared" ref="AF1323" si="25039">IF(AF1320=1,AE1323+1,AE1323)</f>
        <v>1901</v>
      </c>
      <c r="AG1323" s="60">
        <f t="shared" ref="AG1323" si="25040">IF(AG1320=1,AF1323+1,AF1323)</f>
        <v>1901</v>
      </c>
      <c r="AH1323" s="60">
        <f t="shared" ref="AH1323" si="25041">IF(AH1320=1,AG1323+1,AG1323)</f>
        <v>1901</v>
      </c>
      <c r="AI1323" s="60">
        <f t="shared" ref="AI1323" si="25042">IF(AI1320=1,AH1323+1,AH1323)</f>
        <v>1901</v>
      </c>
      <c r="AJ1323" s="60">
        <f t="shared" ref="AJ1323" si="25043">IF(AJ1320=1,AI1323+1,AI1323)</f>
        <v>1901</v>
      </c>
      <c r="AK1323" s="60">
        <f t="shared" ref="AK1323" si="25044">IF(AK1320=1,AJ1323+1,AJ1323)</f>
        <v>1901</v>
      </c>
      <c r="AL1323" s="60">
        <f t="shared" ref="AL1323" si="25045">IF(AL1320=1,AK1323+1,AK1323)</f>
        <v>1901</v>
      </c>
      <c r="AM1323" s="60">
        <f t="shared" ref="AM1323" si="25046">IF(AM1320=1,AL1323+1,AL1323)</f>
        <v>1901</v>
      </c>
      <c r="AN1323" s="60">
        <f t="shared" ref="AN1323" si="25047">IF(AN1320=1,AM1323+1,AM1323)</f>
        <v>1901</v>
      </c>
      <c r="AO1323" s="60">
        <f t="shared" ref="AO1323" si="25048">IF(AO1320=1,AN1323+1,AN1323)</f>
        <v>1901</v>
      </c>
      <c r="AP1323" s="60">
        <f t="shared" ref="AP1323" si="25049">IF(AP1320=1,AO1323+1,AO1323)</f>
        <v>1902</v>
      </c>
      <c r="AQ1323" s="60">
        <f t="shared" ref="AQ1323" si="25050">IF(AQ1320=1,AP1323+1,AP1323)</f>
        <v>1902</v>
      </c>
      <c r="AR1323" s="60">
        <f t="shared" ref="AR1323" si="25051">IF(AR1320=1,AQ1323+1,AQ1323)</f>
        <v>1902</v>
      </c>
      <c r="AS1323" s="60">
        <f t="shared" ref="AS1323" si="25052">IF(AS1320=1,AR1323+1,AR1323)</f>
        <v>1902</v>
      </c>
      <c r="AT1323" s="60">
        <f t="shared" ref="AT1323" si="25053">IF(AT1320=1,AS1323+1,AS1323)</f>
        <v>1902</v>
      </c>
      <c r="AU1323" s="60">
        <f t="shared" ref="AU1323" si="25054">IF(AU1320=1,AT1323+1,AT1323)</f>
        <v>1902</v>
      </c>
      <c r="AV1323" s="60">
        <f t="shared" ref="AV1323" si="25055">IF(AV1320=1,AU1323+1,AU1323)</f>
        <v>1902</v>
      </c>
      <c r="AW1323" s="60">
        <f t="shared" ref="AW1323" si="25056">IF(AW1320=1,AV1323+1,AV1323)</f>
        <v>1902</v>
      </c>
      <c r="AX1323" s="60">
        <f t="shared" ref="AX1323" si="25057">IF(AX1320=1,AW1323+1,AW1323)</f>
        <v>1902</v>
      </c>
      <c r="AY1323" s="60">
        <f t="shared" ref="AY1323" si="25058">IF(AY1320=1,AX1323+1,AX1323)</f>
        <v>1902</v>
      </c>
      <c r="AZ1323" s="60">
        <f t="shared" ref="AZ1323" si="25059">IF(AZ1320=1,AY1323+1,AY1323)</f>
        <v>1902</v>
      </c>
      <c r="BA1323" s="60">
        <f t="shared" ref="BA1323" si="25060">IF(BA1320=1,AZ1323+1,AZ1323)</f>
        <v>1902</v>
      </c>
      <c r="BB1323" s="60">
        <f t="shared" ref="BB1323" si="25061">IF(BB1320=1,BA1323+1,BA1323)</f>
        <v>1903</v>
      </c>
      <c r="BC1323" s="60">
        <f t="shared" ref="BC1323" si="25062">IF(BC1320=1,BB1323+1,BB1323)</f>
        <v>1903</v>
      </c>
      <c r="BD1323" s="60">
        <f t="shared" ref="BD1323" si="25063">IF(BD1320=1,BC1323+1,BC1323)</f>
        <v>1903</v>
      </c>
      <c r="BE1323" s="60">
        <f t="shared" ref="BE1323" si="25064">IF(BE1320=1,BD1323+1,BD1323)</f>
        <v>1903</v>
      </c>
      <c r="BF1323" s="60">
        <f t="shared" ref="BF1323" si="25065">IF(BF1320=1,BE1323+1,BE1323)</f>
        <v>1903</v>
      </c>
      <c r="BG1323" s="60">
        <f t="shared" ref="BG1323" si="25066">IF(BG1320=1,BF1323+1,BF1323)</f>
        <v>1903</v>
      </c>
      <c r="BH1323" s="60">
        <f t="shared" ref="BH1323" si="25067">IF(BH1320=1,BG1323+1,BG1323)</f>
        <v>1903</v>
      </c>
      <c r="BI1323" s="60">
        <f t="shared" ref="BI1323" si="25068">IF(BI1320=1,BH1323+1,BH1323)</f>
        <v>1903</v>
      </c>
      <c r="BJ1323" s="60">
        <f t="shared" ref="BJ1323" si="25069">IF(BJ1320=1,BI1323+1,BI1323)</f>
        <v>1903</v>
      </c>
      <c r="BK1323" s="60">
        <f t="shared" ref="BK1323" si="25070">IF(BK1320=1,BJ1323+1,BJ1323)</f>
        <v>1903</v>
      </c>
      <c r="BL1323" s="60">
        <f t="shared" ref="BL1323" si="25071">IF(BL1320=1,BK1323+1,BK1323)</f>
        <v>1903</v>
      </c>
      <c r="BM1323" s="60">
        <f t="shared" ref="BM1323" si="25072">IF(BM1320=1,BL1323+1,BL1323)</f>
        <v>1903</v>
      </c>
      <c r="BN1323" s="195"/>
      <c r="BO1323" s="196"/>
      <c r="BP1323" s="197"/>
      <c r="BQ1323" s="197"/>
      <c r="BR1323" s="106"/>
      <c r="BS1323" s="106"/>
      <c r="BT1323" s="106"/>
      <c r="BU1323" s="106"/>
      <c r="BV1323" s="106"/>
      <c r="BW1323" s="106"/>
      <c r="BX1323" s="106"/>
      <c r="BY1323" s="106"/>
      <c r="BZ1323" s="106"/>
      <c r="CA1323" s="106"/>
      <c r="CB1323" s="106"/>
      <c r="CC1323" s="106"/>
      <c r="CD1323" s="106"/>
      <c r="CE1323" s="106"/>
      <c r="CF1323" s="106"/>
      <c r="CG1323" s="106"/>
    </row>
    <row r="1324" spans="1:85" s="245" customFormat="1" ht="16.399999999999999" customHeight="1" x14ac:dyDescent="0.35">
      <c r="A1324" s="250"/>
      <c r="B1324" s="113"/>
      <c r="C1324" s="125"/>
      <c r="D1324" s="125"/>
      <c r="E1324" s="357"/>
      <c r="F1324" s="357"/>
      <c r="G1324" s="357"/>
      <c r="H1324" s="370"/>
      <c r="I1324" s="371"/>
      <c r="J1324" s="357"/>
      <c r="K1324" s="372"/>
      <c r="L1324" s="357"/>
      <c r="M1324" s="374"/>
      <c r="N1324" s="7"/>
      <c r="O1324" s="377"/>
      <c r="P1324" s="106"/>
      <c r="Q1324" s="63" t="s">
        <v>159</v>
      </c>
      <c r="R1324" s="251"/>
      <c r="S1324" s="251"/>
      <c r="T1324" s="251"/>
      <c r="U1324" s="251"/>
      <c r="V1324" s="251"/>
      <c r="W1324" s="251"/>
      <c r="X1324" s="251"/>
      <c r="Y1324" s="251"/>
      <c r="Z1324" s="251"/>
      <c r="AA1324" s="251"/>
      <c r="AB1324" s="251"/>
      <c r="AC1324" s="251"/>
      <c r="AD1324" s="251"/>
      <c r="AE1324" s="251"/>
      <c r="AF1324" s="251"/>
      <c r="AG1324" s="251"/>
      <c r="AH1324" s="251"/>
      <c r="AI1324" s="251"/>
      <c r="AJ1324" s="251"/>
      <c r="AK1324" s="251"/>
      <c r="AL1324" s="251"/>
      <c r="AM1324" s="251"/>
      <c r="AN1324" s="251"/>
      <c r="AO1324" s="251"/>
      <c r="AP1324" s="251"/>
      <c r="AQ1324" s="251"/>
      <c r="AR1324" s="251"/>
      <c r="AS1324" s="251"/>
      <c r="AT1324" s="251"/>
      <c r="AU1324" s="251"/>
      <c r="AV1324" s="251"/>
      <c r="AW1324" s="251"/>
      <c r="AX1324" s="251"/>
      <c r="AY1324" s="251"/>
      <c r="AZ1324" s="251"/>
      <c r="BA1324" s="251"/>
      <c r="BB1324" s="251"/>
      <c r="BC1324" s="251"/>
      <c r="BD1324" s="251"/>
      <c r="BE1324" s="251"/>
      <c r="BF1324" s="251"/>
      <c r="BG1324" s="251"/>
      <c r="BH1324" s="251"/>
      <c r="BI1324" s="251"/>
      <c r="BJ1324" s="251"/>
      <c r="BK1324" s="251"/>
      <c r="BL1324" s="251"/>
      <c r="BM1324" s="251"/>
      <c r="BN1324" s="195"/>
      <c r="BO1324" s="196"/>
      <c r="BP1324" s="197"/>
      <c r="BQ1324" s="197"/>
      <c r="BR1324" s="106"/>
      <c r="BS1324" s="106"/>
      <c r="BT1324" s="106"/>
      <c r="BU1324" s="106"/>
      <c r="BV1324" s="106"/>
      <c r="BW1324" s="106"/>
      <c r="BX1324" s="106"/>
      <c r="BY1324" s="106"/>
      <c r="BZ1324" s="106"/>
      <c r="CA1324" s="106"/>
      <c r="CB1324" s="106"/>
      <c r="CC1324" s="106"/>
      <c r="CD1324" s="106"/>
      <c r="CE1324" s="106"/>
      <c r="CF1324" s="106"/>
      <c r="CG1324" s="106"/>
    </row>
    <row r="1325" spans="1:85" s="245" customFormat="1" ht="23.5" customHeight="1" x14ac:dyDescent="0.35">
      <c r="A1325" s="243"/>
      <c r="B1325" s="126" t="s">
        <v>420</v>
      </c>
      <c r="C1325" s="359"/>
      <c r="D1325" s="359"/>
      <c r="E1325" s="252"/>
      <c r="F1325" s="252"/>
      <c r="G1325" s="241"/>
      <c r="H1325" s="253"/>
      <c r="I1325" s="254"/>
      <c r="J1325" s="253"/>
      <c r="K1325" s="205">
        <f>IF(J1325="",0,IF(J1325="ANO",'Podpůrná data'!$B$5,'Podpůrná data'!$B$3))</f>
        <v>0</v>
      </c>
      <c r="L1325" s="203">
        <f>IFERROR(INT(ROUND(I1325,2)*(VLOOKUP(INT(H1325),'Podpůrná data'!$A$189:$B$233,2,FALSE))*(H1325/(INT(H1325)))),0)</f>
        <v>0</v>
      </c>
      <c r="M1325" s="61">
        <f>K1325*L1325</f>
        <v>0</v>
      </c>
      <c r="N1325" s="62">
        <f>IF(M1325&gt;0,IF(ISTEXT(C1325)=TRUE,0,1),0)</f>
        <v>0</v>
      </c>
      <c r="O1325" s="166">
        <f>IF(M1325&gt;0,1,0)</f>
        <v>0</v>
      </c>
      <c r="P1325" s="127"/>
      <c r="Q1325" s="63" t="s">
        <v>95</v>
      </c>
      <c r="R1325" s="255"/>
      <c r="S1325" s="255"/>
      <c r="T1325" s="255"/>
      <c r="U1325" s="255"/>
      <c r="V1325" s="255"/>
      <c r="W1325" s="255"/>
      <c r="X1325" s="255"/>
      <c r="Y1325" s="255"/>
      <c r="Z1325" s="255"/>
      <c r="AA1325" s="255"/>
      <c r="AB1325" s="255"/>
      <c r="AC1325" s="255"/>
      <c r="AD1325" s="255"/>
      <c r="AE1325" s="255"/>
      <c r="AF1325" s="255"/>
      <c r="AG1325" s="255"/>
      <c r="AH1325" s="255"/>
      <c r="AI1325" s="255"/>
      <c r="AJ1325" s="255"/>
      <c r="AK1325" s="255"/>
      <c r="AL1325" s="255"/>
      <c r="AM1325" s="255"/>
      <c r="AN1325" s="255"/>
      <c r="AO1325" s="255"/>
      <c r="AP1325" s="255"/>
      <c r="AQ1325" s="255"/>
      <c r="AR1325" s="255"/>
      <c r="AS1325" s="255"/>
      <c r="AT1325" s="255"/>
      <c r="AU1325" s="255"/>
      <c r="AV1325" s="255"/>
      <c r="AW1325" s="255"/>
      <c r="AX1325" s="255"/>
      <c r="AY1325" s="255"/>
      <c r="AZ1325" s="255"/>
      <c r="BA1325" s="255"/>
      <c r="BB1325" s="255"/>
      <c r="BC1325" s="255"/>
      <c r="BD1325" s="255"/>
      <c r="BE1325" s="255"/>
      <c r="BF1325" s="255"/>
      <c r="BG1325" s="255"/>
      <c r="BH1325" s="255"/>
      <c r="BI1325" s="255"/>
      <c r="BJ1325" s="255"/>
      <c r="BK1325" s="255"/>
      <c r="BL1325" s="255"/>
      <c r="BM1325" s="255"/>
      <c r="BN1325" s="362">
        <f>SUM(R1333:BM1333)</f>
        <v>0</v>
      </c>
      <c r="BO1325" s="364">
        <f>SUM(R1334:BM1334)</f>
        <v>0</v>
      </c>
      <c r="BP1325" s="366">
        <f>IF($O1325=0,0,IF($BN1325&gt;=143*$I1325,1,0))</f>
        <v>0</v>
      </c>
      <c r="BQ1325" s="366">
        <f>IF($BN1325&gt;=143*$I1325,0,(CEILING(143*$I1325,1)-$BN1325))</f>
        <v>0</v>
      </c>
      <c r="BR1325" s="106"/>
      <c r="BS1325" s="106"/>
      <c r="BT1325" s="106"/>
      <c r="BU1325" s="106"/>
      <c r="BV1325" s="106"/>
      <c r="BW1325" s="106"/>
      <c r="BX1325" s="106"/>
      <c r="BY1325" s="106"/>
      <c r="BZ1325" s="106"/>
      <c r="CA1325" s="106"/>
      <c r="CB1325" s="106"/>
      <c r="CC1325" s="106"/>
      <c r="CD1325" s="106"/>
      <c r="CE1325" s="106"/>
      <c r="CF1325" s="106"/>
      <c r="CG1325" s="106"/>
    </row>
    <row r="1326" spans="1:85" s="245" customFormat="1" ht="29" x14ac:dyDescent="0.35">
      <c r="A1326" s="243"/>
      <c r="B1326" s="128"/>
      <c r="C1326" s="80"/>
      <c r="D1326" s="80"/>
      <c r="E1326" s="80"/>
      <c r="F1326" s="80"/>
      <c r="G1326" s="80"/>
      <c r="H1326" s="80"/>
      <c r="I1326" s="80"/>
      <c r="J1326" s="80"/>
      <c r="K1326" s="80"/>
      <c r="L1326" s="80"/>
      <c r="M1326" s="64"/>
      <c r="N1326" s="7"/>
      <c r="O1326" s="192"/>
      <c r="P1326" s="106"/>
      <c r="Q1326" s="63" t="s">
        <v>129</v>
      </c>
      <c r="R1326" s="256"/>
      <c r="S1326" s="256"/>
      <c r="T1326" s="256"/>
      <c r="U1326" s="256"/>
      <c r="V1326" s="256"/>
      <c r="W1326" s="256"/>
      <c r="X1326" s="256"/>
      <c r="Y1326" s="256"/>
      <c r="Z1326" s="256"/>
      <c r="AA1326" s="256"/>
      <c r="AB1326" s="256"/>
      <c r="AC1326" s="256"/>
      <c r="AD1326" s="256"/>
      <c r="AE1326" s="256"/>
      <c r="AF1326" s="256"/>
      <c r="AG1326" s="256"/>
      <c r="AH1326" s="256"/>
      <c r="AI1326" s="256"/>
      <c r="AJ1326" s="256"/>
      <c r="AK1326" s="256"/>
      <c r="AL1326" s="256"/>
      <c r="AM1326" s="256"/>
      <c r="AN1326" s="256"/>
      <c r="AO1326" s="256"/>
      <c r="AP1326" s="256"/>
      <c r="AQ1326" s="256"/>
      <c r="AR1326" s="256"/>
      <c r="AS1326" s="256"/>
      <c r="AT1326" s="256"/>
      <c r="AU1326" s="256"/>
      <c r="AV1326" s="256"/>
      <c r="AW1326" s="256"/>
      <c r="AX1326" s="256"/>
      <c r="AY1326" s="256"/>
      <c r="AZ1326" s="256"/>
      <c r="BA1326" s="256"/>
      <c r="BB1326" s="256"/>
      <c r="BC1326" s="256"/>
      <c r="BD1326" s="256"/>
      <c r="BE1326" s="256"/>
      <c r="BF1326" s="256"/>
      <c r="BG1326" s="256"/>
      <c r="BH1326" s="256"/>
      <c r="BI1326" s="256"/>
      <c r="BJ1326" s="256"/>
      <c r="BK1326" s="256"/>
      <c r="BL1326" s="256"/>
      <c r="BM1326" s="256"/>
      <c r="BN1326" s="362"/>
      <c r="BO1326" s="364"/>
      <c r="BP1326" s="366"/>
      <c r="BQ1326" s="366"/>
      <c r="BR1326" s="106"/>
      <c r="BS1326" s="106"/>
      <c r="BT1326" s="106"/>
      <c r="BU1326" s="106"/>
      <c r="BV1326" s="106"/>
      <c r="BW1326" s="106"/>
      <c r="BX1326" s="106"/>
      <c r="BY1326" s="106"/>
      <c r="BZ1326" s="106"/>
      <c r="CA1326" s="106"/>
      <c r="CB1326" s="106"/>
      <c r="CC1326" s="106"/>
      <c r="CD1326" s="106"/>
      <c r="CE1326" s="106"/>
      <c r="CF1326" s="106"/>
      <c r="CG1326" s="106"/>
    </row>
    <row r="1327" spans="1:85" s="245" customFormat="1" ht="14.5" hidden="1" customHeight="1" x14ac:dyDescent="0.35">
      <c r="A1327" s="243"/>
      <c r="B1327" s="128"/>
      <c r="C1327" s="80"/>
      <c r="D1327" s="80"/>
      <c r="E1327" s="80"/>
      <c r="F1327" s="80"/>
      <c r="G1327" s="80"/>
      <c r="H1327" s="80"/>
      <c r="I1327" s="80"/>
      <c r="J1327" s="80"/>
      <c r="K1327" s="80"/>
      <c r="L1327" s="80"/>
      <c r="M1327" s="64"/>
      <c r="N1327" s="7"/>
      <c r="O1327" s="192"/>
      <c r="P1327" s="106"/>
      <c r="Q1327" s="65" t="s">
        <v>130</v>
      </c>
      <c r="R1327" s="66">
        <f>IF(R1325&lt;&gt;0,1,0)</f>
        <v>0</v>
      </c>
      <c r="S1327" s="66">
        <f t="shared" ref="S1327" si="25073">IF(R1327&gt;0,R1327+1,IF(S1325&lt;&gt;0,1,0))</f>
        <v>0</v>
      </c>
      <c r="T1327" s="66">
        <f t="shared" ref="T1327" si="25074">IF(S1327&gt;0,S1327+1,IF(T1325&lt;&gt;0,1,0))</f>
        <v>0</v>
      </c>
      <c r="U1327" s="66">
        <f t="shared" ref="U1327" si="25075">IF(T1327&gt;0,T1327+1,IF(U1325&lt;&gt;0,1,0))</f>
        <v>0</v>
      </c>
      <c r="V1327" s="66">
        <f t="shared" ref="V1327" si="25076">IF(U1327&gt;0,U1327+1,IF(V1325&lt;&gt;0,1,0))</f>
        <v>0</v>
      </c>
      <c r="W1327" s="66">
        <f t="shared" ref="W1327" si="25077">IF(V1327&gt;0,V1327+1,IF(W1325&lt;&gt;0,1,0))</f>
        <v>0</v>
      </c>
      <c r="X1327" s="66">
        <f t="shared" ref="X1327" si="25078">IF(W1327&gt;0,W1327+1,IF(X1325&lt;&gt;0,1,0))</f>
        <v>0</v>
      </c>
      <c r="Y1327" s="66">
        <f t="shared" ref="Y1327" si="25079">IF(X1327&gt;0,X1327+1,IF(Y1325&lt;&gt;0,1,0))</f>
        <v>0</v>
      </c>
      <c r="Z1327" s="66">
        <f t="shared" ref="Z1327" si="25080">IF(Y1327&gt;0,Y1327+1,IF(Z1325&lt;&gt;0,1,0))</f>
        <v>0</v>
      </c>
      <c r="AA1327" s="66">
        <f t="shared" ref="AA1327" si="25081">IF(Z1327&gt;0,Z1327+1,IF(AA1325&lt;&gt;0,1,0))</f>
        <v>0</v>
      </c>
      <c r="AB1327" s="66">
        <f t="shared" ref="AB1327" si="25082">IF(AA1327&gt;0,AA1327+1,IF(AB1325&lt;&gt;0,1,0))</f>
        <v>0</v>
      </c>
      <c r="AC1327" s="66">
        <f t="shared" ref="AC1327" si="25083">IF(AB1327&gt;0,AB1327+1,IF(AC1325&lt;&gt;0,1,0))</f>
        <v>0</v>
      </c>
      <c r="AD1327" s="66">
        <f t="shared" ref="AD1327" si="25084">IF(AC1327&gt;0,AC1327+1,IF(AD1325&lt;&gt;0,1,0))</f>
        <v>0</v>
      </c>
      <c r="AE1327" s="66">
        <f t="shared" ref="AE1327" si="25085">IF(AD1327&gt;0,AD1327+1,IF(AE1325&lt;&gt;0,1,0))</f>
        <v>0</v>
      </c>
      <c r="AF1327" s="66">
        <f t="shared" ref="AF1327" si="25086">IF(AE1327&gt;0,AE1327+1,IF(AF1325&lt;&gt;0,1,0))</f>
        <v>0</v>
      </c>
      <c r="AG1327" s="66">
        <f t="shared" ref="AG1327" si="25087">IF(AF1327&gt;0,AF1327+1,IF(AG1325&lt;&gt;0,1,0))</f>
        <v>0</v>
      </c>
      <c r="AH1327" s="66">
        <f t="shared" ref="AH1327" si="25088">IF(AG1327&gt;0,AG1327+1,IF(AH1325&lt;&gt;0,1,0))</f>
        <v>0</v>
      </c>
      <c r="AI1327" s="66">
        <f t="shared" ref="AI1327" si="25089">IF(AH1327&gt;0,AH1327+1,IF(AI1325&lt;&gt;0,1,0))</f>
        <v>0</v>
      </c>
      <c r="AJ1327" s="66">
        <f t="shared" ref="AJ1327" si="25090">IF(AI1327&gt;0,AI1327+1,IF(AJ1325&lt;&gt;0,1,0))</f>
        <v>0</v>
      </c>
      <c r="AK1327" s="66">
        <f t="shared" ref="AK1327" si="25091">IF(AJ1327&gt;0,AJ1327+1,IF(AK1325&lt;&gt;0,1,0))</f>
        <v>0</v>
      </c>
      <c r="AL1327" s="66">
        <f t="shared" ref="AL1327" si="25092">IF(AK1327&gt;0,AK1327+1,IF(AL1325&lt;&gt;0,1,0))</f>
        <v>0</v>
      </c>
      <c r="AM1327" s="66">
        <f t="shared" ref="AM1327" si="25093">IF(AL1327&gt;0,AL1327+1,IF(AM1325&lt;&gt;0,1,0))</f>
        <v>0</v>
      </c>
      <c r="AN1327" s="66">
        <f t="shared" ref="AN1327" si="25094">IF(AM1327&gt;0,AM1327+1,IF(AN1325&lt;&gt;0,1,0))</f>
        <v>0</v>
      </c>
      <c r="AO1327" s="66">
        <f t="shared" ref="AO1327" si="25095">IF(AN1327&gt;0,AN1327+1,IF(AO1325&lt;&gt;0,1,0))</f>
        <v>0</v>
      </c>
      <c r="AP1327" s="66">
        <f t="shared" ref="AP1327" si="25096">IF(AO1327&gt;0,AO1327+1,IF(AP1325&lt;&gt;0,1,0))</f>
        <v>0</v>
      </c>
      <c r="AQ1327" s="66">
        <f t="shared" ref="AQ1327" si="25097">IF(AP1327&gt;0,AP1327+1,IF(AQ1325&lt;&gt;0,1,0))</f>
        <v>0</v>
      </c>
      <c r="AR1327" s="66">
        <f t="shared" ref="AR1327" si="25098">IF(AQ1327&gt;0,AQ1327+1,IF(AR1325&lt;&gt;0,1,0))</f>
        <v>0</v>
      </c>
      <c r="AS1327" s="66">
        <f t="shared" ref="AS1327" si="25099">IF(AR1327&gt;0,AR1327+1,IF(AS1325&lt;&gt;0,1,0))</f>
        <v>0</v>
      </c>
      <c r="AT1327" s="66">
        <f t="shared" ref="AT1327" si="25100">IF(AS1327&gt;0,AS1327+1,IF(AT1325&lt;&gt;0,1,0))</f>
        <v>0</v>
      </c>
      <c r="AU1327" s="66">
        <f t="shared" ref="AU1327" si="25101">IF(AT1327&gt;0,AT1327+1,IF(AU1325&lt;&gt;0,1,0))</f>
        <v>0</v>
      </c>
      <c r="AV1327" s="66">
        <f t="shared" ref="AV1327" si="25102">IF(AU1327&gt;0,AU1327+1,IF(AV1325&lt;&gt;0,1,0))</f>
        <v>0</v>
      </c>
      <c r="AW1327" s="66">
        <f t="shared" ref="AW1327" si="25103">IF(AV1327&gt;0,AV1327+1,IF(AW1325&lt;&gt;0,1,0))</f>
        <v>0</v>
      </c>
      <c r="AX1327" s="66">
        <f t="shared" ref="AX1327" si="25104">IF(AW1327&gt;0,AW1327+1,IF(AX1325&lt;&gt;0,1,0))</f>
        <v>0</v>
      </c>
      <c r="AY1327" s="66">
        <f t="shared" ref="AY1327" si="25105">IF(AX1327&gt;0,AX1327+1,IF(AY1325&lt;&gt;0,1,0))</f>
        <v>0</v>
      </c>
      <c r="AZ1327" s="66">
        <f t="shared" ref="AZ1327" si="25106">IF(AY1327&gt;0,AY1327+1,IF(AZ1325&lt;&gt;0,1,0))</f>
        <v>0</v>
      </c>
      <c r="BA1327" s="66">
        <f t="shared" ref="BA1327" si="25107">IF(AZ1327&gt;0,AZ1327+1,IF(BA1325&lt;&gt;0,1,0))</f>
        <v>0</v>
      </c>
      <c r="BB1327" s="66">
        <f t="shared" ref="BB1327" si="25108">IF(BA1327&gt;0,BA1327+1,IF(BB1325&lt;&gt;0,1,0))</f>
        <v>0</v>
      </c>
      <c r="BC1327" s="66">
        <f t="shared" ref="BC1327" si="25109">IF(BB1327&gt;0,BB1327+1,IF(BC1325&lt;&gt;0,1,0))</f>
        <v>0</v>
      </c>
      <c r="BD1327" s="66">
        <f t="shared" ref="BD1327" si="25110">IF(BC1327&gt;0,BC1327+1,IF(BD1325&lt;&gt;0,1,0))</f>
        <v>0</v>
      </c>
      <c r="BE1327" s="66">
        <f t="shared" ref="BE1327" si="25111">IF(BD1327&gt;0,BD1327+1,IF(BE1325&lt;&gt;0,1,0))</f>
        <v>0</v>
      </c>
      <c r="BF1327" s="66">
        <f t="shared" ref="BF1327" si="25112">IF(BE1327&gt;0,BE1327+1,IF(BF1325&lt;&gt;0,1,0))</f>
        <v>0</v>
      </c>
      <c r="BG1327" s="66">
        <f t="shared" ref="BG1327" si="25113">IF(BF1327&gt;0,BF1327+1,IF(BG1325&lt;&gt;0,1,0))</f>
        <v>0</v>
      </c>
      <c r="BH1327" s="66">
        <f t="shared" ref="BH1327" si="25114">IF(BG1327&gt;0,BG1327+1,IF(BH1325&lt;&gt;0,1,0))</f>
        <v>0</v>
      </c>
      <c r="BI1327" s="66">
        <f t="shared" ref="BI1327" si="25115">IF(BH1327&gt;0,BH1327+1,IF(BI1325&lt;&gt;0,1,0))</f>
        <v>0</v>
      </c>
      <c r="BJ1327" s="66">
        <f t="shared" ref="BJ1327" si="25116">IF(BI1327&gt;0,BI1327+1,IF(BJ1325&lt;&gt;0,1,0))</f>
        <v>0</v>
      </c>
      <c r="BK1327" s="66">
        <f t="shared" ref="BK1327" si="25117">IF(BJ1327&gt;0,BJ1327+1,IF(BK1325&lt;&gt;0,1,0))</f>
        <v>0</v>
      </c>
      <c r="BL1327" s="66">
        <f t="shared" ref="BL1327" si="25118">IF(BK1327&gt;0,BK1327+1,IF(BL1325&lt;&gt;0,1,0))</f>
        <v>0</v>
      </c>
      <c r="BM1327" s="66">
        <f t="shared" ref="BM1327" si="25119">IF(BL1327&gt;0,BL1327+1,IF(BM1325&lt;&gt;0,1,0))</f>
        <v>0</v>
      </c>
      <c r="BN1327" s="362"/>
      <c r="BO1327" s="364"/>
      <c r="BP1327" s="366"/>
      <c r="BQ1327" s="366"/>
      <c r="BR1327" s="106"/>
      <c r="BS1327" s="106"/>
      <c r="BT1327" s="106"/>
      <c r="BU1327" s="106"/>
      <c r="BV1327" s="106"/>
      <c r="BW1327" s="106"/>
      <c r="BX1327" s="106"/>
      <c r="BY1327" s="106"/>
      <c r="BZ1327" s="106"/>
      <c r="CA1327" s="106"/>
      <c r="CB1327" s="106"/>
      <c r="CC1327" s="106"/>
      <c r="CD1327" s="106"/>
      <c r="CE1327" s="106"/>
      <c r="CF1327" s="106"/>
      <c r="CG1327" s="106"/>
    </row>
    <row r="1328" spans="1:85" s="245" customFormat="1" ht="14.5" hidden="1" customHeight="1" x14ac:dyDescent="0.35">
      <c r="A1328" s="243"/>
      <c r="B1328" s="128"/>
      <c r="C1328" s="80"/>
      <c r="D1328" s="80"/>
      <c r="E1328" s="80"/>
      <c r="F1328" s="80"/>
      <c r="G1328" s="80"/>
      <c r="H1328" s="80"/>
      <c r="I1328" s="80"/>
      <c r="J1328" s="80"/>
      <c r="K1328" s="80"/>
      <c r="L1328" s="80"/>
      <c r="M1328" s="64"/>
      <c r="N1328" s="7"/>
      <c r="O1328" s="192"/>
      <c r="P1328" s="106"/>
      <c r="Q1328" s="65" t="s">
        <v>131</v>
      </c>
      <c r="R1328" s="66">
        <f>R1327</f>
        <v>0</v>
      </c>
      <c r="S1328" s="66">
        <f>IF(S1327=0,0,IF(OR(R1328=0,R1328=12),1,R1328+1))</f>
        <v>0</v>
      </c>
      <c r="T1328" s="66">
        <f t="shared" ref="T1328" si="25120">IF(T1327=0,0,IF(OR(S1328=0,S1328=12),1,S1328+1))</f>
        <v>0</v>
      </c>
      <c r="U1328" s="66">
        <f t="shared" ref="U1328" si="25121">IF(U1327=0,0,IF(OR(T1328=0,T1328=12),1,T1328+1))</f>
        <v>0</v>
      </c>
      <c r="V1328" s="66">
        <f t="shared" ref="V1328" si="25122">IF(V1327=0,0,IF(OR(U1328=0,U1328=12),1,U1328+1))</f>
        <v>0</v>
      </c>
      <c r="W1328" s="66">
        <f t="shared" ref="W1328" si="25123">IF(W1327=0,0,IF(OR(V1328=0,V1328=12),1,V1328+1))</f>
        <v>0</v>
      </c>
      <c r="X1328" s="66">
        <f t="shared" ref="X1328" si="25124">IF(X1327=0,0,IF(OR(W1328=0,W1328=12),1,W1328+1))</f>
        <v>0</v>
      </c>
      <c r="Y1328" s="66">
        <f t="shared" ref="Y1328" si="25125">IF(Y1327=0,0,IF(OR(X1328=0,X1328=12),1,X1328+1))</f>
        <v>0</v>
      </c>
      <c r="Z1328" s="66">
        <f t="shared" ref="Z1328" si="25126">IF(Z1327=0,0,IF(OR(Y1328=0,Y1328=12),1,Y1328+1))</f>
        <v>0</v>
      </c>
      <c r="AA1328" s="66">
        <f t="shared" ref="AA1328" si="25127">IF(AA1327=0,0,IF(OR(Z1328=0,Z1328=12),1,Z1328+1))</f>
        <v>0</v>
      </c>
      <c r="AB1328" s="66">
        <f t="shared" ref="AB1328" si="25128">IF(AB1327=0,0,IF(OR(AA1328=0,AA1328=12),1,AA1328+1))</f>
        <v>0</v>
      </c>
      <c r="AC1328" s="66">
        <f t="shared" ref="AC1328" si="25129">IF(AC1327=0,0,IF(OR(AB1328=0,AB1328=12),1,AB1328+1))</f>
        <v>0</v>
      </c>
      <c r="AD1328" s="66">
        <f t="shared" ref="AD1328" si="25130">IF(AD1327=0,0,IF(OR(AC1328=0,AC1328=12),1,AC1328+1))</f>
        <v>0</v>
      </c>
      <c r="AE1328" s="66">
        <f t="shared" ref="AE1328" si="25131">IF(AE1327=0,0,IF(OR(AD1328=0,AD1328=12),1,AD1328+1))</f>
        <v>0</v>
      </c>
      <c r="AF1328" s="66">
        <f t="shared" ref="AF1328" si="25132">IF(AF1327=0,0,IF(OR(AE1328=0,AE1328=12),1,AE1328+1))</f>
        <v>0</v>
      </c>
      <c r="AG1328" s="66">
        <f t="shared" ref="AG1328" si="25133">IF(AG1327=0,0,IF(OR(AF1328=0,AF1328=12),1,AF1328+1))</f>
        <v>0</v>
      </c>
      <c r="AH1328" s="66">
        <f t="shared" ref="AH1328" si="25134">IF(AH1327=0,0,IF(OR(AG1328=0,AG1328=12),1,AG1328+1))</f>
        <v>0</v>
      </c>
      <c r="AI1328" s="66">
        <f t="shared" ref="AI1328" si="25135">IF(AI1327=0,0,IF(OR(AH1328=0,AH1328=12),1,AH1328+1))</f>
        <v>0</v>
      </c>
      <c r="AJ1328" s="66">
        <f t="shared" ref="AJ1328" si="25136">IF(AJ1327=0,0,IF(OR(AI1328=0,AI1328=12),1,AI1328+1))</f>
        <v>0</v>
      </c>
      <c r="AK1328" s="66">
        <f t="shared" ref="AK1328" si="25137">IF(AK1327=0,0,IF(OR(AJ1328=0,AJ1328=12),1,AJ1328+1))</f>
        <v>0</v>
      </c>
      <c r="AL1328" s="66">
        <f t="shared" ref="AL1328" si="25138">IF(AL1327=0,0,IF(OR(AK1328=0,AK1328=12),1,AK1328+1))</f>
        <v>0</v>
      </c>
      <c r="AM1328" s="66">
        <f t="shared" ref="AM1328" si="25139">IF(AM1327=0,0,IF(OR(AL1328=0,AL1328=12),1,AL1328+1))</f>
        <v>0</v>
      </c>
      <c r="AN1328" s="66">
        <f t="shared" ref="AN1328" si="25140">IF(AN1327=0,0,IF(OR(AM1328=0,AM1328=12),1,AM1328+1))</f>
        <v>0</v>
      </c>
      <c r="AO1328" s="66">
        <f t="shared" ref="AO1328" si="25141">IF(AO1327=0,0,IF(OR(AN1328=0,AN1328=12),1,AN1328+1))</f>
        <v>0</v>
      </c>
      <c r="AP1328" s="66">
        <f t="shared" ref="AP1328" si="25142">IF(AP1327=0,0,IF(OR(AO1328=0,AO1328=12),1,AO1328+1))</f>
        <v>0</v>
      </c>
      <c r="AQ1328" s="66">
        <f t="shared" ref="AQ1328" si="25143">IF(AQ1327=0,0,IF(OR(AP1328=0,AP1328=12),1,AP1328+1))</f>
        <v>0</v>
      </c>
      <c r="AR1328" s="66">
        <f t="shared" ref="AR1328" si="25144">IF(AR1327=0,0,IF(OR(AQ1328=0,AQ1328=12),1,AQ1328+1))</f>
        <v>0</v>
      </c>
      <c r="AS1328" s="66">
        <f t="shared" ref="AS1328" si="25145">IF(AS1327=0,0,IF(OR(AR1328=0,AR1328=12),1,AR1328+1))</f>
        <v>0</v>
      </c>
      <c r="AT1328" s="66">
        <f t="shared" ref="AT1328" si="25146">IF(AT1327=0,0,IF(OR(AS1328=0,AS1328=12),1,AS1328+1))</f>
        <v>0</v>
      </c>
      <c r="AU1328" s="66">
        <f t="shared" ref="AU1328" si="25147">IF(AU1327=0,0,IF(OR(AT1328=0,AT1328=12),1,AT1328+1))</f>
        <v>0</v>
      </c>
      <c r="AV1328" s="66">
        <f t="shared" ref="AV1328" si="25148">IF(AV1327=0,0,IF(OR(AU1328=0,AU1328=12),1,AU1328+1))</f>
        <v>0</v>
      </c>
      <c r="AW1328" s="66">
        <f t="shared" ref="AW1328" si="25149">IF(AW1327=0,0,IF(OR(AV1328=0,AV1328=12),1,AV1328+1))</f>
        <v>0</v>
      </c>
      <c r="AX1328" s="66">
        <f t="shared" ref="AX1328" si="25150">IF(AX1327=0,0,IF(OR(AW1328=0,AW1328=12),1,AW1328+1))</f>
        <v>0</v>
      </c>
      <c r="AY1328" s="66">
        <f t="shared" ref="AY1328" si="25151">IF(AY1327=0,0,IF(OR(AX1328=0,AX1328=12),1,AX1328+1))</f>
        <v>0</v>
      </c>
      <c r="AZ1328" s="66">
        <f t="shared" ref="AZ1328" si="25152">IF(AZ1327=0,0,IF(OR(AY1328=0,AY1328=12),1,AY1328+1))</f>
        <v>0</v>
      </c>
      <c r="BA1328" s="66">
        <f t="shared" ref="BA1328" si="25153">IF(BA1327=0,0,IF(OR(AZ1328=0,AZ1328=12),1,AZ1328+1))</f>
        <v>0</v>
      </c>
      <c r="BB1328" s="66">
        <f t="shared" ref="BB1328" si="25154">IF(BB1327=0,0,IF(OR(BA1328=0,BA1328=12),1,BA1328+1))</f>
        <v>0</v>
      </c>
      <c r="BC1328" s="66">
        <f t="shared" ref="BC1328" si="25155">IF(BC1327=0,0,IF(OR(BB1328=0,BB1328=12),1,BB1328+1))</f>
        <v>0</v>
      </c>
      <c r="BD1328" s="66">
        <f t="shared" ref="BD1328" si="25156">IF(BD1327=0,0,IF(OR(BC1328=0,BC1328=12),1,BC1328+1))</f>
        <v>0</v>
      </c>
      <c r="BE1328" s="66">
        <f t="shared" ref="BE1328" si="25157">IF(BE1327=0,0,IF(OR(BD1328=0,BD1328=12),1,BD1328+1))</f>
        <v>0</v>
      </c>
      <c r="BF1328" s="66">
        <f t="shared" ref="BF1328" si="25158">IF(BF1327=0,0,IF(OR(BE1328=0,BE1328=12),1,BE1328+1))</f>
        <v>0</v>
      </c>
      <c r="BG1328" s="66">
        <f t="shared" ref="BG1328" si="25159">IF(BG1327=0,0,IF(OR(BF1328=0,BF1328=12),1,BF1328+1))</f>
        <v>0</v>
      </c>
      <c r="BH1328" s="66">
        <f t="shared" ref="BH1328" si="25160">IF(BH1327=0,0,IF(OR(BG1328=0,BG1328=12),1,BG1328+1))</f>
        <v>0</v>
      </c>
      <c r="BI1328" s="66">
        <f t="shared" ref="BI1328" si="25161">IF(BI1327=0,0,IF(OR(BH1328=0,BH1328=12),1,BH1328+1))</f>
        <v>0</v>
      </c>
      <c r="BJ1328" s="66">
        <f t="shared" ref="BJ1328" si="25162">IF(BJ1327=0,0,IF(OR(BI1328=0,BI1328=12),1,BI1328+1))</f>
        <v>0</v>
      </c>
      <c r="BK1328" s="66">
        <f t="shared" ref="BK1328" si="25163">IF(BK1327=0,0,IF(OR(BJ1328=0,BJ1328=12),1,BJ1328+1))</f>
        <v>0</v>
      </c>
      <c r="BL1328" s="66">
        <f t="shared" ref="BL1328" si="25164">IF(BL1327=0,0,IF(OR(BK1328=0,BK1328=12),1,BK1328+1))</f>
        <v>0</v>
      </c>
      <c r="BM1328" s="66">
        <f t="shared" ref="BM1328" si="25165">IF(BM1327=0,0,IF(OR(BL1328=0,BL1328=12),1,BL1328+1))</f>
        <v>0</v>
      </c>
      <c r="BN1328" s="362"/>
      <c r="BO1328" s="364"/>
      <c r="BP1328" s="366"/>
      <c r="BQ1328" s="366"/>
      <c r="BR1328" s="106"/>
      <c r="BS1328" s="106"/>
      <c r="BT1328" s="106"/>
      <c r="BU1328" s="106"/>
      <c r="BV1328" s="106"/>
      <c r="BW1328" s="106"/>
      <c r="BX1328" s="106"/>
      <c r="BY1328" s="106"/>
      <c r="BZ1328" s="106"/>
      <c r="CA1328" s="106"/>
      <c r="CB1328" s="106"/>
      <c r="CC1328" s="106"/>
      <c r="CD1328" s="106"/>
      <c r="CE1328" s="106"/>
      <c r="CF1328" s="106"/>
      <c r="CG1328" s="106"/>
    </row>
    <row r="1329" spans="1:85" s="245" customFormat="1" ht="43.5" x14ac:dyDescent="0.35">
      <c r="A1329" s="243"/>
      <c r="B1329" s="128"/>
      <c r="C1329" s="80"/>
      <c r="D1329" s="80"/>
      <c r="E1329" s="80"/>
      <c r="F1329" s="80"/>
      <c r="G1329" s="80"/>
      <c r="H1329" s="80"/>
      <c r="I1329" s="80"/>
      <c r="J1329" s="80"/>
      <c r="K1329" s="80"/>
      <c r="L1329" s="80"/>
      <c r="M1329" s="64"/>
      <c r="N1329" s="7"/>
      <c r="O1329" s="192"/>
      <c r="P1329" s="106"/>
      <c r="Q1329" s="63" t="s">
        <v>237</v>
      </c>
      <c r="R1329" s="68">
        <f>IF(R1328&gt;0,IF(R1332&gt;$L1325,$L1325,R1332),0)</f>
        <v>0</v>
      </c>
      <c r="S1329" s="68">
        <f>IF(S1328&gt;0,IF((SUMIFS($R1331:R1331,$R1328:R1328,12)+IF(R1328=12,0,R1329)+S1332)&gt;=$L1325,$L1325-FLOOR(SUMIFS($R1331:R1331,$R1328:R1328,12),1),IF(S1328=1,S1332,S1332+R1329)),0)</f>
        <v>0</v>
      </c>
      <c r="T1329" s="68">
        <f>IF(T1328&gt;0,IF((SUMIFS($R1331:S1331,$R1328:S1328,12)+IF(S1328=12,0,S1329)+T1332)&gt;=$L1325,$L1325-FLOOR(SUMIFS($R1331:S1331,$R1328:S1328,12),1),IF(T1328=1,T1332,T1332+S1329)),0)</f>
        <v>0</v>
      </c>
      <c r="U1329" s="68">
        <f>IF(U1328&gt;0,IF((SUMIFS($R1331:T1331,$R1328:T1328,12)+IF(T1328=12,0,T1329)+U1332)&gt;=$L1325,$L1325-FLOOR(SUMIFS($R1331:T1331,$R1328:T1328,12),1),IF(U1328=1,U1332,U1332+T1329)),0)</f>
        <v>0</v>
      </c>
      <c r="V1329" s="68">
        <f>IF(V1328&gt;0,IF((SUMIFS($R1331:U1331,$R1328:U1328,12)+IF(U1328=12,0,U1329)+V1332)&gt;=$L1325,$L1325-FLOOR(SUMIFS($R1331:U1331,$R1328:U1328,12),1),IF(V1328=1,V1332,V1332+U1329)),0)</f>
        <v>0</v>
      </c>
      <c r="W1329" s="68">
        <f>IF(W1328&gt;0,IF((SUMIFS($R1331:V1331,$R1328:V1328,12)+IF(V1328=12,0,V1329)+W1332)&gt;=$L1325,$L1325-FLOOR(SUMIFS($R1331:V1331,$R1328:V1328,12),1),IF(W1328=1,W1332,W1332+V1329)),0)</f>
        <v>0</v>
      </c>
      <c r="X1329" s="68">
        <f>IF(X1328&gt;0,IF((SUMIFS($R1331:W1331,$R1328:W1328,12)+IF(W1328=12,0,W1329)+X1332)&gt;=$L1325,$L1325-FLOOR(SUMIFS($R1331:W1331,$R1328:W1328,12),1),IF(X1328=1,X1332,X1332+W1329)),0)</f>
        <v>0</v>
      </c>
      <c r="Y1329" s="68">
        <f>IF(Y1328&gt;0,IF((SUMIFS($R1331:X1331,$R1328:X1328,12)+IF(X1328=12,0,X1329)+Y1332)&gt;=$L1325,$L1325-FLOOR(SUMIFS($R1331:X1331,$R1328:X1328,12),1),IF(Y1328=1,Y1332,Y1332+X1329)),0)</f>
        <v>0</v>
      </c>
      <c r="Z1329" s="68">
        <f>IF(Z1328&gt;0,IF((SUMIFS($R1331:Y1331,$R1328:Y1328,12)+IF(Y1328=12,0,Y1329)+Z1332)&gt;=$L1325,$L1325-FLOOR(SUMIFS($R1331:Y1331,$R1328:Y1328,12),1),IF(Z1328=1,Z1332,Z1332+Y1329)),0)</f>
        <v>0</v>
      </c>
      <c r="AA1329" s="68">
        <f>IF(AA1328&gt;0,IF((SUMIFS($R1331:Z1331,$R1328:Z1328,12)+IF(Z1328=12,0,Z1329)+AA1332)&gt;=$L1325,$L1325-FLOOR(SUMIFS($R1331:Z1331,$R1328:Z1328,12),1),IF(AA1328=1,AA1332,AA1332+Z1329)),0)</f>
        <v>0</v>
      </c>
      <c r="AB1329" s="68">
        <f>IF(AB1328&gt;0,IF((SUMIFS($R1331:AA1331,$R1328:AA1328,12)+IF(AA1328=12,0,AA1329)+AB1332)&gt;=$L1325,$L1325-FLOOR(SUMIFS($R1331:AA1331,$R1328:AA1328,12),1),IF(AB1328=1,AB1332,AB1332+AA1329)),0)</f>
        <v>0</v>
      </c>
      <c r="AC1329" s="68">
        <f>IF(AC1328&gt;0,IF((SUMIFS($R1331:AB1331,$R1328:AB1328,12)+IF(AB1328=12,0,AB1329)+AC1332)&gt;=$L1325,$L1325-FLOOR(SUMIFS($R1331:AB1331,$R1328:AB1328,12),1),IF(AC1328=1,AC1332,AC1332+AB1329)),0)</f>
        <v>0</v>
      </c>
      <c r="AD1329" s="68">
        <f>IF(AD1328&gt;0,IF((SUMIFS($R1331:AC1331,$R1328:AC1328,12)+IF(AC1328=12,0,AC1329)+AD1332)&gt;=$L1325,$L1325-FLOOR(SUMIFS($R1331:AC1331,$R1328:AC1328,12),1),IF(AD1328=1,AD1332,AD1332+AC1329)),0)</f>
        <v>0</v>
      </c>
      <c r="AE1329" s="68">
        <f>IF(AE1328&gt;0,IF((SUMIFS($R1331:AD1331,$R1328:AD1328,12)+IF(AD1328=12,0,AD1329)+AE1332)&gt;=$L1325,$L1325-FLOOR(SUMIFS($R1331:AD1331,$R1328:AD1328,12),1),IF(AE1328=1,AE1332,AE1332+AD1329)),0)</f>
        <v>0</v>
      </c>
      <c r="AF1329" s="68">
        <f>IF(AF1328&gt;0,IF((SUMIFS($R1331:AE1331,$R1328:AE1328,12)+IF(AE1328=12,0,AE1329)+AF1332)&gt;=$L1325,$L1325-FLOOR(SUMIFS($R1331:AE1331,$R1328:AE1328,12),1),IF(AF1328=1,AF1332,AF1332+AE1329)),0)</f>
        <v>0</v>
      </c>
      <c r="AG1329" s="68">
        <f>IF(AG1328&gt;0,IF((SUMIFS($R1331:AF1331,$R1328:AF1328,12)+IF(AF1328=12,0,AF1329)+AG1332)&gt;=$L1325,$L1325-FLOOR(SUMIFS($R1331:AF1331,$R1328:AF1328,12),1),IF(AG1328=1,AG1332,AG1332+AF1329)),0)</f>
        <v>0</v>
      </c>
      <c r="AH1329" s="68">
        <f>IF(AH1328&gt;0,IF((SUMIFS($R1331:AG1331,$R1328:AG1328,12)+IF(AG1328=12,0,AG1329)+AH1332)&gt;=$L1325,$L1325-FLOOR(SUMIFS($R1331:AG1331,$R1328:AG1328,12),1),IF(AH1328=1,AH1332,AH1332+AG1329)),0)</f>
        <v>0</v>
      </c>
      <c r="AI1329" s="68">
        <f>IF(AI1328&gt;0,IF((SUMIFS($R1331:AH1331,$R1328:AH1328,12)+IF(AH1328=12,0,AH1329)+AI1332)&gt;=$L1325,$L1325-FLOOR(SUMIFS($R1331:AH1331,$R1328:AH1328,12),1),IF(AI1328=1,AI1332,AI1332+AH1329)),0)</f>
        <v>0</v>
      </c>
      <c r="AJ1329" s="68">
        <f>IF(AJ1328&gt;0,IF((SUMIFS($R1331:AI1331,$R1328:AI1328,12)+IF(AI1328=12,0,AI1329)+AJ1332)&gt;=$L1325,$L1325-FLOOR(SUMIFS($R1331:AI1331,$R1328:AI1328,12),1),IF(AJ1328=1,AJ1332,AJ1332+AI1329)),0)</f>
        <v>0</v>
      </c>
      <c r="AK1329" s="68">
        <f>IF(AK1328&gt;0,IF((SUMIFS($R1331:AJ1331,$R1328:AJ1328,12)+IF(AJ1328=12,0,AJ1329)+AK1332)&gt;=$L1325,$L1325-FLOOR(SUMIFS($R1331:AJ1331,$R1328:AJ1328,12),1),IF(AK1328=1,AK1332,AK1332+AJ1329)),0)</f>
        <v>0</v>
      </c>
      <c r="AL1329" s="68">
        <f>IF(AL1328&gt;0,IF((SUMIFS($R1331:AK1331,$R1328:AK1328,12)+IF(AK1328=12,0,AK1329)+AL1332)&gt;=$L1325,$L1325-FLOOR(SUMIFS($R1331:AK1331,$R1328:AK1328,12),1),IF(AL1328=1,AL1332,AL1332+AK1329)),0)</f>
        <v>0</v>
      </c>
      <c r="AM1329" s="68">
        <f>IF(AM1328&gt;0,IF((SUMIFS($R1331:AL1331,$R1328:AL1328,12)+IF(AL1328=12,0,AL1329)+AM1332)&gt;=$L1325,$L1325-FLOOR(SUMIFS($R1331:AL1331,$R1328:AL1328,12),1),IF(AM1328=1,AM1332,AM1332+AL1329)),0)</f>
        <v>0</v>
      </c>
      <c r="AN1329" s="68">
        <f>IF(AN1328&gt;0,IF((SUMIFS($R1331:AM1331,$R1328:AM1328,12)+IF(AM1328=12,0,AM1329)+AN1332)&gt;=$L1325,$L1325-FLOOR(SUMIFS($R1331:AM1331,$R1328:AM1328,12),1),IF(AN1328=1,AN1332,AN1332+AM1329)),0)</f>
        <v>0</v>
      </c>
      <c r="AO1329" s="68">
        <f>IF(AO1328&gt;0,IF((SUMIFS($R1331:AN1331,$R1328:AN1328,12)+IF(AN1328=12,0,AN1329)+AO1332)&gt;=$L1325,$L1325-FLOOR(SUMIFS($R1331:AN1331,$R1328:AN1328,12),1),IF(AO1328=1,AO1332,AO1332+AN1329)),0)</f>
        <v>0</v>
      </c>
      <c r="AP1329" s="68">
        <f>IF(AP1328&gt;0,IF((SUMIFS($R1331:AO1331,$R1328:AO1328,12)+IF(AO1328=12,0,AO1329)+AP1332)&gt;=$L1325,$L1325-FLOOR(SUMIFS($R1331:AO1331,$R1328:AO1328,12),1),IF(AP1328=1,AP1332,AP1332+AO1329)),0)</f>
        <v>0</v>
      </c>
      <c r="AQ1329" s="68">
        <f>IF(AQ1328&gt;0,IF((SUMIFS($R1331:AP1331,$R1328:AP1328,12)+IF(AP1328=12,0,AP1329)+AQ1332)&gt;=$L1325,$L1325-FLOOR(SUMIFS($R1331:AP1331,$R1328:AP1328,12),1),IF(AQ1328=1,AQ1332,AQ1332+AP1329)),0)</f>
        <v>0</v>
      </c>
      <c r="AR1329" s="68">
        <f>IF(AR1328&gt;0,IF((SUMIFS($R1331:AQ1331,$R1328:AQ1328,12)+IF(AQ1328=12,0,AQ1329)+AR1332)&gt;=$L1325,$L1325-FLOOR(SUMIFS($R1331:AQ1331,$R1328:AQ1328,12),1),IF(AR1328=1,AR1332,AR1332+AQ1329)),0)</f>
        <v>0</v>
      </c>
      <c r="AS1329" s="68">
        <f>IF(AS1328&gt;0,IF((SUMIFS($R1331:AR1331,$R1328:AR1328,12)+IF(AR1328=12,0,AR1329)+AS1332)&gt;=$L1325,$L1325-FLOOR(SUMIFS($R1331:AR1331,$R1328:AR1328,12),1),IF(AS1328=1,AS1332,AS1332+AR1329)),0)</f>
        <v>0</v>
      </c>
      <c r="AT1329" s="68">
        <f>IF(AT1328&gt;0,IF((SUMIFS($R1331:AS1331,$R1328:AS1328,12)+IF(AS1328=12,0,AS1329)+AT1332)&gt;=$L1325,$L1325-FLOOR(SUMIFS($R1331:AS1331,$R1328:AS1328,12),1),IF(AT1328=1,AT1332,AT1332+AS1329)),0)</f>
        <v>0</v>
      </c>
      <c r="AU1329" s="68">
        <f>IF(AU1328&gt;0,IF((SUMIFS($R1331:AT1331,$R1328:AT1328,12)+IF(AT1328=12,0,AT1329)+AU1332)&gt;=$L1325,$L1325-FLOOR(SUMIFS($R1331:AT1331,$R1328:AT1328,12),1),IF(AU1328=1,AU1332,AU1332+AT1329)),0)</f>
        <v>0</v>
      </c>
      <c r="AV1329" s="68">
        <f>IF(AV1328&gt;0,IF((SUMIFS($R1331:AU1331,$R1328:AU1328,12)+IF(AU1328=12,0,AU1329)+AV1332)&gt;=$L1325,$L1325-FLOOR(SUMIFS($R1331:AU1331,$R1328:AU1328,12),1),IF(AV1328=1,AV1332,AV1332+AU1329)),0)</f>
        <v>0</v>
      </c>
      <c r="AW1329" s="68">
        <f>IF(AW1328&gt;0,IF((SUMIFS($R1331:AV1331,$R1328:AV1328,12)+IF(AV1328=12,0,AV1329)+AW1332)&gt;=$L1325,$L1325-FLOOR(SUMIFS($R1331:AV1331,$R1328:AV1328,12),1),IF(AW1328=1,AW1332,AW1332+AV1329)),0)</f>
        <v>0</v>
      </c>
      <c r="AX1329" s="68">
        <f>IF(AX1328&gt;0,IF((SUMIFS($R1331:AW1331,$R1328:AW1328,12)+IF(AW1328=12,0,AW1329)+AX1332)&gt;=$L1325,$L1325-FLOOR(SUMIFS($R1331:AW1331,$R1328:AW1328,12),1),IF(AX1328=1,AX1332,AX1332+AW1329)),0)</f>
        <v>0</v>
      </c>
      <c r="AY1329" s="68">
        <f>IF(AY1328&gt;0,IF((SUMIFS($R1331:AX1331,$R1328:AX1328,12)+IF(AX1328=12,0,AX1329)+AY1332)&gt;=$L1325,$L1325-FLOOR(SUMIFS($R1331:AX1331,$R1328:AX1328,12),1),IF(AY1328=1,AY1332,AY1332+AX1329)),0)</f>
        <v>0</v>
      </c>
      <c r="AZ1329" s="68">
        <f>IF(AZ1328&gt;0,IF((SUMIFS($R1331:AY1331,$R1328:AY1328,12)+IF(AY1328=12,0,AY1329)+AZ1332)&gt;=$L1325,$L1325-FLOOR(SUMIFS($R1331:AY1331,$R1328:AY1328,12),1),IF(AZ1328=1,AZ1332,AZ1332+AY1329)),0)</f>
        <v>0</v>
      </c>
      <c r="BA1329" s="68">
        <f>IF(BA1328&gt;0,IF((SUMIFS($R1331:AZ1331,$R1328:AZ1328,12)+IF(AZ1328=12,0,AZ1329)+BA1332)&gt;=$L1325,$L1325-FLOOR(SUMIFS($R1331:AZ1331,$R1328:AZ1328,12),1),IF(BA1328=1,BA1332,BA1332+AZ1329)),0)</f>
        <v>0</v>
      </c>
      <c r="BB1329" s="68">
        <f>IF(BB1328&gt;0,IF((SUMIFS($R1331:BA1331,$R1328:BA1328,12)+IF(BA1328=12,0,BA1329)+BB1332)&gt;=$L1325,$L1325-FLOOR(SUMIFS($R1331:BA1331,$R1328:BA1328,12),1),IF(BB1328=1,BB1332,BB1332+BA1329)),0)</f>
        <v>0</v>
      </c>
      <c r="BC1329" s="68">
        <f>IF(BC1328&gt;0,IF((SUMIFS($R1331:BB1331,$R1328:BB1328,12)+IF(BB1328=12,0,BB1329)+BC1332)&gt;=$L1325,$L1325-FLOOR(SUMIFS($R1331:BB1331,$R1328:BB1328,12),1),IF(BC1328=1,BC1332,BC1332+BB1329)),0)</f>
        <v>0</v>
      </c>
      <c r="BD1329" s="68">
        <f>IF(BD1328&gt;0,IF((SUMIFS($R1331:BC1331,$R1328:BC1328,12)+IF(BC1328=12,0,BC1329)+BD1332)&gt;=$L1325,$L1325-FLOOR(SUMIFS($R1331:BC1331,$R1328:BC1328,12),1),IF(BD1328=1,BD1332,BD1332+BC1329)),0)</f>
        <v>0</v>
      </c>
      <c r="BE1329" s="68">
        <f>IF(BE1328&gt;0,IF((SUMIFS($R1331:BD1331,$R1328:BD1328,12)+IF(BD1328=12,0,BD1329)+BE1332)&gt;=$L1325,$L1325-FLOOR(SUMIFS($R1331:BD1331,$R1328:BD1328,12),1),IF(BE1328=1,BE1332,BE1332+BD1329)),0)</f>
        <v>0</v>
      </c>
      <c r="BF1329" s="68">
        <f>IF(BF1328&gt;0,IF((SUMIFS($R1331:BE1331,$R1328:BE1328,12)+IF(BE1328=12,0,BE1329)+BF1332)&gt;=$L1325,$L1325-FLOOR(SUMIFS($R1331:BE1331,$R1328:BE1328,12),1),IF(BF1328=1,BF1332,BF1332+BE1329)),0)</f>
        <v>0</v>
      </c>
      <c r="BG1329" s="68">
        <f>IF(BG1328&gt;0,IF((SUMIFS($R1331:BF1331,$R1328:BF1328,12)+IF(BF1328=12,0,BF1329)+BG1332)&gt;=$L1325,$L1325-FLOOR(SUMIFS($R1331:BF1331,$R1328:BF1328,12),1),IF(BG1328=1,BG1332,BG1332+BF1329)),0)</f>
        <v>0</v>
      </c>
      <c r="BH1329" s="68">
        <f>IF(BH1328&gt;0,IF((SUMIFS($R1331:BG1331,$R1328:BG1328,12)+IF(BG1328=12,0,BG1329)+BH1332)&gt;=$L1325,$L1325-FLOOR(SUMIFS($R1331:BG1331,$R1328:BG1328,12),1),IF(BH1328=1,BH1332,BH1332+BG1329)),0)</f>
        <v>0</v>
      </c>
      <c r="BI1329" s="68">
        <f>IF(BI1328&gt;0,IF((SUMIFS($R1331:BH1331,$R1328:BH1328,12)+IF(BH1328=12,0,BH1329)+BI1332)&gt;=$L1325,$L1325-FLOOR(SUMIFS($R1331:BH1331,$R1328:BH1328,12),1),IF(BI1328=1,BI1332,BI1332+BH1329)),0)</f>
        <v>0</v>
      </c>
      <c r="BJ1329" s="68">
        <f>IF(BJ1328&gt;0,IF((SUMIFS($R1331:BI1331,$R1328:BI1328,12)+IF(BI1328=12,0,BI1329)+BJ1332)&gt;=$L1325,$L1325-FLOOR(SUMIFS($R1331:BI1331,$R1328:BI1328,12),1),IF(BJ1328=1,BJ1332,BJ1332+BI1329)),0)</f>
        <v>0</v>
      </c>
      <c r="BK1329" s="68">
        <f>IF(BK1328&gt;0,IF((SUMIFS($R1331:BJ1331,$R1328:BJ1328,12)+IF(BJ1328=12,0,BJ1329)+BK1332)&gt;=$L1325,$L1325-FLOOR(SUMIFS($R1331:BJ1331,$R1328:BJ1328,12),1),IF(BK1328=1,BK1332,BK1332+BJ1329)),0)</f>
        <v>0</v>
      </c>
      <c r="BL1329" s="68">
        <f>IF(BL1328&gt;0,IF((SUMIFS($R1331:BK1331,$R1328:BK1328,12)+IF(BK1328=12,0,BK1329)+BL1332)&gt;=$L1325,$L1325-FLOOR(SUMIFS($R1331:BK1331,$R1328:BK1328,12),1),IF(BL1328=1,BL1332,BL1332+BK1329)),0)</f>
        <v>0</v>
      </c>
      <c r="BM1329" s="68">
        <f>IF(BM1328&gt;0,IF((SUMIFS($R1331:BL1331,$R1328:BL1328,12)+IF(BL1328=12,0,BL1329)+BM1332)&gt;=$L1325,$L1325-FLOOR(SUMIFS($R1331:BL1331,$R1328:BL1328,12),1),IF(BM1328=1,BM1332,BM1332+BL1329)),0)</f>
        <v>0</v>
      </c>
      <c r="BN1329" s="362"/>
      <c r="BO1329" s="364"/>
      <c r="BP1329" s="366"/>
      <c r="BQ1329" s="366"/>
      <c r="BR1329" s="106"/>
      <c r="BS1329" s="106"/>
      <c r="BT1329" s="106"/>
      <c r="BU1329" s="106"/>
      <c r="BV1329" s="106"/>
      <c r="BW1329" s="106"/>
      <c r="BX1329" s="106"/>
      <c r="BY1329" s="106"/>
      <c r="BZ1329" s="106"/>
      <c r="CA1329" s="106"/>
      <c r="CB1329" s="106"/>
      <c r="CC1329" s="106"/>
      <c r="CD1329" s="106"/>
      <c r="CE1329" s="106"/>
      <c r="CF1329" s="106"/>
      <c r="CG1329" s="106"/>
    </row>
    <row r="1330" spans="1:85" s="245" customFormat="1" ht="41.5" hidden="1" customHeight="1" x14ac:dyDescent="0.35">
      <c r="A1330" s="243"/>
      <c r="B1330" s="128"/>
      <c r="C1330" s="80"/>
      <c r="D1330" s="80"/>
      <c r="E1330" s="80"/>
      <c r="F1330" s="80"/>
      <c r="G1330" s="80"/>
      <c r="H1330" s="80"/>
      <c r="I1330" s="80"/>
      <c r="J1330" s="80"/>
      <c r="K1330" s="80"/>
      <c r="L1330" s="80"/>
      <c r="M1330" s="64"/>
      <c r="N1330" s="7"/>
      <c r="O1330" s="192"/>
      <c r="P1330" s="106"/>
      <c r="Q1330" s="65" t="s">
        <v>161</v>
      </c>
      <c r="R1330" s="67">
        <f>IF(R1325&gt;0,R1326,0)</f>
        <v>0</v>
      </c>
      <c r="S1330" s="67">
        <f t="shared" ref="S1330" si="25166">IF(S1325&gt;0,IF(S1328=1,S1326,S1326+R1330),R1330)</f>
        <v>0</v>
      </c>
      <c r="T1330" s="67">
        <f t="shared" ref="T1330" si="25167">IF(T1325&gt;0,IF(T1328=1,T1326,T1326+S1330),S1330)</f>
        <v>0</v>
      </c>
      <c r="U1330" s="67">
        <f t="shared" ref="U1330" si="25168">IF(U1325&gt;0,IF(U1328=1,U1326,U1326+T1330),T1330)</f>
        <v>0</v>
      </c>
      <c r="V1330" s="67">
        <f t="shared" ref="V1330" si="25169">IF(V1325&gt;0,IF(V1328=1,V1326,V1326+U1330),U1330)</f>
        <v>0</v>
      </c>
      <c r="W1330" s="67">
        <f t="shared" ref="W1330" si="25170">IF(W1325&gt;0,IF(W1328=1,W1326,W1326+V1330),V1330)</f>
        <v>0</v>
      </c>
      <c r="X1330" s="67">
        <f t="shared" ref="X1330" si="25171">IF(X1325&gt;0,IF(X1328=1,X1326,X1326+W1330),W1330)</f>
        <v>0</v>
      </c>
      <c r="Y1330" s="67">
        <f t="shared" ref="Y1330" si="25172">IF(Y1325&gt;0,IF(Y1328=1,Y1326,Y1326+X1330),X1330)</f>
        <v>0</v>
      </c>
      <c r="Z1330" s="67">
        <f t="shared" ref="Z1330" si="25173">IF(Z1325&gt;0,IF(Z1328=1,Z1326,Z1326+Y1330),Y1330)</f>
        <v>0</v>
      </c>
      <c r="AA1330" s="67">
        <f t="shared" ref="AA1330" si="25174">IF(AA1325&gt;0,IF(AA1328=1,AA1326,AA1326+Z1330),Z1330)</f>
        <v>0</v>
      </c>
      <c r="AB1330" s="67">
        <f t="shared" ref="AB1330" si="25175">IF(AB1325&gt;0,IF(AB1328=1,AB1326,AB1326+AA1330),AA1330)</f>
        <v>0</v>
      </c>
      <c r="AC1330" s="67">
        <f t="shared" ref="AC1330" si="25176">IF(AC1325&gt;0,IF(AC1328=1,AC1326,AC1326+AB1330),AB1330)</f>
        <v>0</v>
      </c>
      <c r="AD1330" s="67">
        <f t="shared" ref="AD1330" si="25177">IF(AD1325&gt;0,IF(AD1328=1,AD1326,AD1326+AC1330),AC1330)</f>
        <v>0</v>
      </c>
      <c r="AE1330" s="67">
        <f t="shared" ref="AE1330" si="25178">IF(AE1325&gt;0,IF(AE1328=1,AE1326,AE1326+AD1330),AD1330)</f>
        <v>0</v>
      </c>
      <c r="AF1330" s="67">
        <f t="shared" ref="AF1330" si="25179">IF(AF1325&gt;0,IF(AF1328=1,AF1326,AF1326+AE1330),AE1330)</f>
        <v>0</v>
      </c>
      <c r="AG1330" s="67">
        <f t="shared" ref="AG1330" si="25180">IF(AG1325&gt;0,IF(AG1328=1,AG1326,AG1326+AF1330),AF1330)</f>
        <v>0</v>
      </c>
      <c r="AH1330" s="67">
        <f t="shared" ref="AH1330" si="25181">IF(AH1325&gt;0,IF(AH1328=1,AH1326,AH1326+AG1330),AG1330)</f>
        <v>0</v>
      </c>
      <c r="AI1330" s="67">
        <f t="shared" ref="AI1330" si="25182">IF(AI1325&gt;0,IF(AI1328=1,AI1326,AI1326+AH1330),AH1330)</f>
        <v>0</v>
      </c>
      <c r="AJ1330" s="67">
        <f t="shared" ref="AJ1330" si="25183">IF(AJ1325&gt;0,IF(AJ1328=1,AJ1326,AJ1326+AI1330),AI1330)</f>
        <v>0</v>
      </c>
      <c r="AK1330" s="67">
        <f t="shared" ref="AK1330" si="25184">IF(AK1325&gt;0,IF(AK1328=1,AK1326,AK1326+AJ1330),AJ1330)</f>
        <v>0</v>
      </c>
      <c r="AL1330" s="67">
        <f t="shared" ref="AL1330" si="25185">IF(AL1325&gt;0,IF(AL1328=1,AL1326,AL1326+AK1330),AK1330)</f>
        <v>0</v>
      </c>
      <c r="AM1330" s="67">
        <f t="shared" ref="AM1330" si="25186">IF(AM1325&gt;0,IF(AM1328=1,AM1326,AM1326+AL1330),AL1330)</f>
        <v>0</v>
      </c>
      <c r="AN1330" s="67">
        <f t="shared" ref="AN1330" si="25187">IF(AN1325&gt;0,IF(AN1328=1,AN1326,AN1326+AM1330),AM1330)</f>
        <v>0</v>
      </c>
      <c r="AO1330" s="67">
        <f t="shared" ref="AO1330" si="25188">IF(AO1325&gt;0,IF(AO1328=1,AO1326,AO1326+AN1330),AN1330)</f>
        <v>0</v>
      </c>
      <c r="AP1330" s="67">
        <f t="shared" ref="AP1330" si="25189">IF(AP1325&gt;0,IF(AP1328=1,AP1326,AP1326+AO1330),AO1330)</f>
        <v>0</v>
      </c>
      <c r="AQ1330" s="67">
        <f t="shared" ref="AQ1330" si="25190">IF(AQ1325&gt;0,IF(AQ1328=1,AQ1326,AQ1326+AP1330),AP1330)</f>
        <v>0</v>
      </c>
      <c r="AR1330" s="67">
        <f t="shared" ref="AR1330" si="25191">IF(AR1325&gt;0,IF(AR1328=1,AR1326,AR1326+AQ1330),AQ1330)</f>
        <v>0</v>
      </c>
      <c r="AS1330" s="67">
        <f t="shared" ref="AS1330" si="25192">IF(AS1325&gt;0,IF(AS1328=1,AS1326,AS1326+AR1330),AR1330)</f>
        <v>0</v>
      </c>
      <c r="AT1330" s="67">
        <f t="shared" ref="AT1330" si="25193">IF(AT1325&gt;0,IF(AT1328=1,AT1326,AT1326+AS1330),AS1330)</f>
        <v>0</v>
      </c>
      <c r="AU1330" s="67">
        <f t="shared" ref="AU1330" si="25194">IF(AU1325&gt;0,IF(AU1328=1,AU1326,AU1326+AT1330),AT1330)</f>
        <v>0</v>
      </c>
      <c r="AV1330" s="67">
        <f t="shared" ref="AV1330" si="25195">IF(AV1325&gt;0,IF(AV1328=1,AV1326,AV1326+AU1330),AU1330)</f>
        <v>0</v>
      </c>
      <c r="AW1330" s="67">
        <f t="shared" ref="AW1330" si="25196">IF(AW1325&gt;0,IF(AW1328=1,AW1326,AW1326+AV1330),AV1330)</f>
        <v>0</v>
      </c>
      <c r="AX1330" s="67">
        <f t="shared" ref="AX1330" si="25197">IF(AX1325&gt;0,IF(AX1328=1,AX1326,AX1326+AW1330),AW1330)</f>
        <v>0</v>
      </c>
      <c r="AY1330" s="67">
        <f t="shared" ref="AY1330" si="25198">IF(AY1325&gt;0,IF(AY1328=1,AY1326,AY1326+AX1330),AX1330)</f>
        <v>0</v>
      </c>
      <c r="AZ1330" s="67">
        <f t="shared" ref="AZ1330" si="25199">IF(AZ1325&gt;0,IF(AZ1328=1,AZ1326,AZ1326+AY1330),AY1330)</f>
        <v>0</v>
      </c>
      <c r="BA1330" s="67">
        <f t="shared" ref="BA1330" si="25200">IF(BA1325&gt;0,IF(BA1328=1,BA1326,BA1326+AZ1330),AZ1330)</f>
        <v>0</v>
      </c>
      <c r="BB1330" s="67">
        <f t="shared" ref="BB1330" si="25201">IF(BB1325&gt;0,IF(BB1328=1,BB1326,BB1326+BA1330),BA1330)</f>
        <v>0</v>
      </c>
      <c r="BC1330" s="67">
        <f t="shared" ref="BC1330" si="25202">IF(BC1325&gt;0,IF(BC1328=1,BC1326,BC1326+BB1330),BB1330)</f>
        <v>0</v>
      </c>
      <c r="BD1330" s="67">
        <f t="shared" ref="BD1330" si="25203">IF(BD1325&gt;0,IF(BD1328=1,BD1326,BD1326+BC1330),BC1330)</f>
        <v>0</v>
      </c>
      <c r="BE1330" s="67">
        <f t="shared" ref="BE1330" si="25204">IF(BE1325&gt;0,IF(BE1328=1,BE1326,BE1326+BD1330),BD1330)</f>
        <v>0</v>
      </c>
      <c r="BF1330" s="67">
        <f t="shared" ref="BF1330" si="25205">IF(BF1325&gt;0,IF(BF1328=1,BF1326,BF1326+BE1330),BE1330)</f>
        <v>0</v>
      </c>
      <c r="BG1330" s="67">
        <f t="shared" ref="BG1330" si="25206">IF(BG1325&gt;0,IF(BG1328=1,BG1326,BG1326+BF1330),BF1330)</f>
        <v>0</v>
      </c>
      <c r="BH1330" s="67">
        <f t="shared" ref="BH1330" si="25207">IF(BH1325&gt;0,IF(BH1328=1,BH1326,BH1326+BG1330),BG1330)</f>
        <v>0</v>
      </c>
      <c r="BI1330" s="67">
        <f t="shared" ref="BI1330" si="25208">IF(BI1325&gt;0,IF(BI1328=1,BI1326,BI1326+BH1330),BH1330)</f>
        <v>0</v>
      </c>
      <c r="BJ1330" s="67">
        <f t="shared" ref="BJ1330" si="25209">IF(BJ1325&gt;0,IF(BJ1328=1,BJ1326,BJ1326+BI1330),BI1330)</f>
        <v>0</v>
      </c>
      <c r="BK1330" s="67">
        <f t="shared" ref="BK1330" si="25210">IF(BK1325&gt;0,IF(BK1328=1,BK1326,BK1326+BJ1330),BJ1330)</f>
        <v>0</v>
      </c>
      <c r="BL1330" s="67">
        <f t="shared" ref="BL1330" si="25211">IF(BL1325&gt;0,IF(BL1328=1,BL1326,BL1326+BK1330),BK1330)</f>
        <v>0</v>
      </c>
      <c r="BM1330" s="67">
        <f t="shared" ref="BM1330" si="25212">IF(BM1325&gt;0,IF(BM1328=1,BM1326,BM1326+BL1330),BL1330)</f>
        <v>0</v>
      </c>
      <c r="BN1330" s="362"/>
      <c r="BO1330" s="364"/>
      <c r="BP1330" s="366"/>
      <c r="BQ1330" s="366"/>
      <c r="BR1330" s="106"/>
      <c r="BS1330" s="106"/>
      <c r="BT1330" s="106"/>
      <c r="BU1330" s="106"/>
      <c r="BV1330" s="106"/>
      <c r="BW1330" s="106"/>
      <c r="BX1330" s="106"/>
      <c r="BY1330" s="106"/>
      <c r="BZ1330" s="106"/>
      <c r="CA1330" s="106"/>
      <c r="CB1330" s="106"/>
      <c r="CC1330" s="106"/>
      <c r="CD1330" s="106"/>
      <c r="CE1330" s="106"/>
      <c r="CF1330" s="106"/>
      <c r="CG1330" s="106"/>
    </row>
    <row r="1331" spans="1:85" s="245" customFormat="1" ht="41.5" hidden="1" customHeight="1" x14ac:dyDescent="0.35">
      <c r="A1331" s="243"/>
      <c r="B1331" s="128"/>
      <c r="C1331" s="80"/>
      <c r="D1331" s="80"/>
      <c r="E1331" s="80"/>
      <c r="F1331" s="80"/>
      <c r="G1331" s="80"/>
      <c r="H1331" s="80"/>
      <c r="I1331" s="80"/>
      <c r="J1331" s="80"/>
      <c r="K1331" s="80"/>
      <c r="L1331" s="80"/>
      <c r="M1331" s="64"/>
      <c r="N1331" s="7"/>
      <c r="O1331" s="192"/>
      <c r="P1331" s="106"/>
      <c r="Q1331" s="65" t="s">
        <v>162</v>
      </c>
      <c r="R1331" s="67">
        <f>R1333</f>
        <v>0</v>
      </c>
      <c r="S1331" s="67">
        <f t="shared" ref="S1331" si="25213">IF(S1328=1,S1333,S1333+R1331)</f>
        <v>0</v>
      </c>
      <c r="T1331" s="67">
        <f t="shared" ref="T1331" si="25214">IF(T1328=1,T1333,T1333+S1331)</f>
        <v>0</v>
      </c>
      <c r="U1331" s="67">
        <f t="shared" ref="U1331" si="25215">IF(U1328=1,U1333,U1333+T1331)</f>
        <v>0</v>
      </c>
      <c r="V1331" s="67">
        <f t="shared" ref="V1331" si="25216">IF(V1328=1,V1333,V1333+U1331)</f>
        <v>0</v>
      </c>
      <c r="W1331" s="67">
        <f t="shared" ref="W1331" si="25217">IF(W1328=1,W1333,W1333+V1331)</f>
        <v>0</v>
      </c>
      <c r="X1331" s="67">
        <f t="shared" ref="X1331" si="25218">IF(X1328=1,X1333,X1333+W1331)</f>
        <v>0</v>
      </c>
      <c r="Y1331" s="67">
        <f t="shared" ref="Y1331" si="25219">IF(Y1328=1,Y1333,Y1333+X1331)</f>
        <v>0</v>
      </c>
      <c r="Z1331" s="67">
        <f t="shared" ref="Z1331" si="25220">IF(Z1328=1,Z1333,Z1333+Y1331)</f>
        <v>0</v>
      </c>
      <c r="AA1331" s="67">
        <f t="shared" ref="AA1331" si="25221">IF(AA1328=1,AA1333,AA1333+Z1331)</f>
        <v>0</v>
      </c>
      <c r="AB1331" s="67">
        <f t="shared" ref="AB1331" si="25222">IF(AB1328=1,AB1333,AB1333+AA1331)</f>
        <v>0</v>
      </c>
      <c r="AC1331" s="67">
        <f t="shared" ref="AC1331" si="25223">IF(AC1328=1,AC1333,AC1333+AB1331)</f>
        <v>0</v>
      </c>
      <c r="AD1331" s="67">
        <f t="shared" ref="AD1331" si="25224">IF(AD1328=1,AD1333,AD1333+AC1331)</f>
        <v>0</v>
      </c>
      <c r="AE1331" s="67">
        <f t="shared" ref="AE1331" si="25225">IF(AE1328=1,AE1333,AE1333+AD1331)</f>
        <v>0</v>
      </c>
      <c r="AF1331" s="67">
        <f t="shared" ref="AF1331" si="25226">IF(AF1328=1,AF1333,AF1333+AE1331)</f>
        <v>0</v>
      </c>
      <c r="AG1331" s="67">
        <f t="shared" ref="AG1331" si="25227">IF(AG1328=1,AG1333,AG1333+AF1331)</f>
        <v>0</v>
      </c>
      <c r="AH1331" s="67">
        <f t="shared" ref="AH1331" si="25228">IF(AH1328=1,AH1333,AH1333+AG1331)</f>
        <v>0</v>
      </c>
      <c r="AI1331" s="67">
        <f t="shared" ref="AI1331" si="25229">IF(AI1328=1,AI1333,AI1333+AH1331)</f>
        <v>0</v>
      </c>
      <c r="AJ1331" s="67">
        <f t="shared" ref="AJ1331" si="25230">IF(AJ1328=1,AJ1333,AJ1333+AI1331)</f>
        <v>0</v>
      </c>
      <c r="AK1331" s="67">
        <f t="shared" ref="AK1331" si="25231">IF(AK1328=1,AK1333,AK1333+AJ1331)</f>
        <v>0</v>
      </c>
      <c r="AL1331" s="67">
        <f t="shared" ref="AL1331" si="25232">IF(AL1328=1,AL1333,AL1333+AK1331)</f>
        <v>0</v>
      </c>
      <c r="AM1331" s="67">
        <f t="shared" ref="AM1331" si="25233">IF(AM1328=1,AM1333,AM1333+AL1331)</f>
        <v>0</v>
      </c>
      <c r="AN1331" s="67">
        <f t="shared" ref="AN1331" si="25234">IF(AN1328=1,AN1333,AN1333+AM1331)</f>
        <v>0</v>
      </c>
      <c r="AO1331" s="67">
        <f t="shared" ref="AO1331" si="25235">IF(AO1328=1,AO1333,AO1333+AN1331)</f>
        <v>0</v>
      </c>
      <c r="AP1331" s="67">
        <f t="shared" ref="AP1331" si="25236">IF(AP1328=1,AP1333,AP1333+AO1331)</f>
        <v>0</v>
      </c>
      <c r="AQ1331" s="67">
        <f t="shared" ref="AQ1331" si="25237">IF(AQ1328=1,AQ1333,AQ1333+AP1331)</f>
        <v>0</v>
      </c>
      <c r="AR1331" s="67">
        <f t="shared" ref="AR1331" si="25238">IF(AR1328=1,AR1333,AR1333+AQ1331)</f>
        <v>0</v>
      </c>
      <c r="AS1331" s="67">
        <f t="shared" ref="AS1331" si="25239">IF(AS1328=1,AS1333,AS1333+AR1331)</f>
        <v>0</v>
      </c>
      <c r="AT1331" s="67">
        <f t="shared" ref="AT1331" si="25240">IF(AT1328=1,AT1333,AT1333+AS1331)</f>
        <v>0</v>
      </c>
      <c r="AU1331" s="67">
        <f t="shared" ref="AU1331" si="25241">IF(AU1328=1,AU1333,AU1333+AT1331)</f>
        <v>0</v>
      </c>
      <c r="AV1331" s="67">
        <f t="shared" ref="AV1331" si="25242">IF(AV1328=1,AV1333,AV1333+AU1331)</f>
        <v>0</v>
      </c>
      <c r="AW1331" s="67">
        <f t="shared" ref="AW1331" si="25243">IF(AW1328=1,AW1333,AW1333+AV1331)</f>
        <v>0</v>
      </c>
      <c r="AX1331" s="67">
        <f t="shared" ref="AX1331" si="25244">IF(AX1328=1,AX1333,AX1333+AW1331)</f>
        <v>0</v>
      </c>
      <c r="AY1331" s="67">
        <f t="shared" ref="AY1331" si="25245">IF(AY1328=1,AY1333,AY1333+AX1331)</f>
        <v>0</v>
      </c>
      <c r="AZ1331" s="67">
        <f t="shared" ref="AZ1331" si="25246">IF(AZ1328=1,AZ1333,AZ1333+AY1331)</f>
        <v>0</v>
      </c>
      <c r="BA1331" s="67">
        <f t="shared" ref="BA1331" si="25247">IF(BA1328=1,BA1333,BA1333+AZ1331)</f>
        <v>0</v>
      </c>
      <c r="BB1331" s="67">
        <f t="shared" ref="BB1331" si="25248">IF(BB1328=1,BB1333,BB1333+BA1331)</f>
        <v>0</v>
      </c>
      <c r="BC1331" s="67">
        <f t="shared" ref="BC1331" si="25249">IF(BC1328=1,BC1333,BC1333+BB1331)</f>
        <v>0</v>
      </c>
      <c r="BD1331" s="67">
        <f t="shared" ref="BD1331" si="25250">IF(BD1328=1,BD1333,BD1333+BC1331)</f>
        <v>0</v>
      </c>
      <c r="BE1331" s="67">
        <f t="shared" ref="BE1331" si="25251">IF(BE1328=1,BE1333,BE1333+BD1331)</f>
        <v>0</v>
      </c>
      <c r="BF1331" s="67">
        <f t="shared" ref="BF1331" si="25252">IF(BF1328=1,BF1333,BF1333+BE1331)</f>
        <v>0</v>
      </c>
      <c r="BG1331" s="67">
        <f t="shared" ref="BG1331" si="25253">IF(BG1328=1,BG1333,BG1333+BF1331)</f>
        <v>0</v>
      </c>
      <c r="BH1331" s="67">
        <f t="shared" ref="BH1331" si="25254">IF(BH1328=1,BH1333,BH1333+BG1331)</f>
        <v>0</v>
      </c>
      <c r="BI1331" s="67">
        <f t="shared" ref="BI1331" si="25255">IF(BI1328=1,BI1333,BI1333+BH1331)</f>
        <v>0</v>
      </c>
      <c r="BJ1331" s="67">
        <f t="shared" ref="BJ1331" si="25256">IF(BJ1328=1,BJ1333,BJ1333+BI1331)</f>
        <v>0</v>
      </c>
      <c r="BK1331" s="67">
        <f t="shared" ref="BK1331" si="25257">IF(BK1328=1,BK1333,BK1333+BJ1331)</f>
        <v>0</v>
      </c>
      <c r="BL1331" s="67">
        <f t="shared" ref="BL1331" si="25258">IF(BL1328=1,BL1333,BL1333+BK1331)</f>
        <v>0</v>
      </c>
      <c r="BM1331" s="67">
        <f t="shared" ref="BM1331" si="25259">IF(BM1328=1,BM1333,BM1333+BL1331)</f>
        <v>0</v>
      </c>
      <c r="BN1331" s="362"/>
      <c r="BO1331" s="364"/>
      <c r="BP1331" s="366"/>
      <c r="BQ1331" s="366"/>
      <c r="BR1331" s="106"/>
      <c r="BS1331" s="106"/>
      <c r="BT1331" s="106"/>
      <c r="BU1331" s="106"/>
      <c r="BV1331" s="106"/>
      <c r="BW1331" s="106"/>
      <c r="BX1331" s="106"/>
      <c r="BY1331" s="106"/>
      <c r="BZ1331" s="106"/>
      <c r="CA1331" s="106"/>
      <c r="CB1331" s="106"/>
      <c r="CC1331" s="106"/>
      <c r="CD1331" s="106"/>
      <c r="CE1331" s="106"/>
      <c r="CF1331" s="106"/>
      <c r="CG1331" s="106"/>
    </row>
    <row r="1332" spans="1:85" s="245" customFormat="1" ht="29" x14ac:dyDescent="0.35">
      <c r="A1332" s="243"/>
      <c r="B1332" s="128"/>
      <c r="C1332" s="80"/>
      <c r="D1332" s="80"/>
      <c r="E1332" s="80"/>
      <c r="F1332" s="80"/>
      <c r="G1332" s="80"/>
      <c r="H1332" s="80"/>
      <c r="I1332" s="80"/>
      <c r="J1332" s="80"/>
      <c r="K1332" s="80"/>
      <c r="L1332" s="80"/>
      <c r="M1332" s="64"/>
      <c r="N1332" s="7"/>
      <c r="O1332" s="192"/>
      <c r="P1332" s="106"/>
      <c r="Q1332" s="63" t="s">
        <v>160</v>
      </c>
      <c r="R1332" s="68">
        <f t="shared" ref="R1332:BM1332" si="25260">1720/12*R1325</f>
        <v>0</v>
      </c>
      <c r="S1332" s="68">
        <f t="shared" si="25260"/>
        <v>0</v>
      </c>
      <c r="T1332" s="68">
        <f t="shared" si="25260"/>
        <v>0</v>
      </c>
      <c r="U1332" s="68">
        <f t="shared" si="25260"/>
        <v>0</v>
      </c>
      <c r="V1332" s="68">
        <f t="shared" si="25260"/>
        <v>0</v>
      </c>
      <c r="W1332" s="68">
        <f t="shared" si="25260"/>
        <v>0</v>
      </c>
      <c r="X1332" s="68">
        <f t="shared" si="25260"/>
        <v>0</v>
      </c>
      <c r="Y1332" s="68">
        <f t="shared" si="25260"/>
        <v>0</v>
      </c>
      <c r="Z1332" s="68">
        <f t="shared" si="25260"/>
        <v>0</v>
      </c>
      <c r="AA1332" s="68">
        <f t="shared" si="25260"/>
        <v>0</v>
      </c>
      <c r="AB1332" s="68">
        <f t="shared" si="25260"/>
        <v>0</v>
      </c>
      <c r="AC1332" s="68">
        <f t="shared" si="25260"/>
        <v>0</v>
      </c>
      <c r="AD1332" s="68">
        <f t="shared" si="25260"/>
        <v>0</v>
      </c>
      <c r="AE1332" s="68">
        <f t="shared" si="25260"/>
        <v>0</v>
      </c>
      <c r="AF1332" s="68">
        <f t="shared" si="25260"/>
        <v>0</v>
      </c>
      <c r="AG1332" s="68">
        <f t="shared" si="25260"/>
        <v>0</v>
      </c>
      <c r="AH1332" s="68">
        <f t="shared" si="25260"/>
        <v>0</v>
      </c>
      <c r="AI1332" s="68">
        <f t="shared" si="25260"/>
        <v>0</v>
      </c>
      <c r="AJ1332" s="68">
        <f t="shared" si="25260"/>
        <v>0</v>
      </c>
      <c r="AK1332" s="68">
        <f t="shared" si="25260"/>
        <v>0</v>
      </c>
      <c r="AL1332" s="68">
        <f t="shared" si="25260"/>
        <v>0</v>
      </c>
      <c r="AM1332" s="68">
        <f t="shared" si="25260"/>
        <v>0</v>
      </c>
      <c r="AN1332" s="68">
        <f t="shared" si="25260"/>
        <v>0</v>
      </c>
      <c r="AO1332" s="68">
        <f t="shared" si="25260"/>
        <v>0</v>
      </c>
      <c r="AP1332" s="68">
        <f t="shared" si="25260"/>
        <v>0</v>
      </c>
      <c r="AQ1332" s="68">
        <f t="shared" si="25260"/>
        <v>0</v>
      </c>
      <c r="AR1332" s="68">
        <f t="shared" si="25260"/>
        <v>0</v>
      </c>
      <c r="AS1332" s="68">
        <f t="shared" si="25260"/>
        <v>0</v>
      </c>
      <c r="AT1332" s="68">
        <f t="shared" si="25260"/>
        <v>0</v>
      </c>
      <c r="AU1332" s="68">
        <f t="shared" si="25260"/>
        <v>0</v>
      </c>
      <c r="AV1332" s="68">
        <f t="shared" si="25260"/>
        <v>0</v>
      </c>
      <c r="AW1332" s="68">
        <f t="shared" si="25260"/>
        <v>0</v>
      </c>
      <c r="AX1332" s="68">
        <f t="shared" si="25260"/>
        <v>0</v>
      </c>
      <c r="AY1332" s="68">
        <f t="shared" si="25260"/>
        <v>0</v>
      </c>
      <c r="AZ1332" s="68">
        <f t="shared" si="25260"/>
        <v>0</v>
      </c>
      <c r="BA1332" s="68">
        <f t="shared" si="25260"/>
        <v>0</v>
      </c>
      <c r="BB1332" s="68">
        <f t="shared" si="25260"/>
        <v>0</v>
      </c>
      <c r="BC1332" s="68">
        <f t="shared" si="25260"/>
        <v>0</v>
      </c>
      <c r="BD1332" s="68">
        <f t="shared" si="25260"/>
        <v>0</v>
      </c>
      <c r="BE1332" s="68">
        <f t="shared" si="25260"/>
        <v>0</v>
      </c>
      <c r="BF1332" s="68">
        <f t="shared" si="25260"/>
        <v>0</v>
      </c>
      <c r="BG1332" s="68">
        <f t="shared" si="25260"/>
        <v>0</v>
      </c>
      <c r="BH1332" s="68">
        <f t="shared" si="25260"/>
        <v>0</v>
      </c>
      <c r="BI1332" s="68">
        <f t="shared" si="25260"/>
        <v>0</v>
      </c>
      <c r="BJ1332" s="68">
        <f t="shared" si="25260"/>
        <v>0</v>
      </c>
      <c r="BK1332" s="68">
        <f t="shared" si="25260"/>
        <v>0</v>
      </c>
      <c r="BL1332" s="68">
        <f t="shared" si="25260"/>
        <v>0</v>
      </c>
      <c r="BM1332" s="68">
        <f t="shared" si="25260"/>
        <v>0</v>
      </c>
      <c r="BN1332" s="362"/>
      <c r="BO1332" s="364"/>
      <c r="BP1332" s="366"/>
      <c r="BQ1332" s="366"/>
      <c r="BR1332" s="106"/>
      <c r="BS1332" s="106"/>
      <c r="BT1332" s="106"/>
      <c r="BU1332" s="106"/>
      <c r="BV1332" s="106"/>
      <c r="BW1332" s="106"/>
      <c r="BX1332" s="106"/>
      <c r="BY1332" s="106"/>
      <c r="BZ1332" s="106"/>
      <c r="CA1332" s="106"/>
      <c r="CB1332" s="106"/>
      <c r="CC1332" s="106"/>
      <c r="CD1332" s="106"/>
      <c r="CE1332" s="106"/>
      <c r="CF1332" s="106"/>
      <c r="CG1332" s="106"/>
    </row>
    <row r="1333" spans="1:85" s="245" customFormat="1" ht="29" x14ac:dyDescent="0.35">
      <c r="A1333" s="243"/>
      <c r="B1333" s="128"/>
      <c r="C1333" s="80"/>
      <c r="D1333" s="80"/>
      <c r="E1333" s="80"/>
      <c r="F1333" s="80"/>
      <c r="G1333" s="80"/>
      <c r="H1333" s="80"/>
      <c r="I1333" s="80"/>
      <c r="J1333" s="80"/>
      <c r="K1333" s="80"/>
      <c r="L1333" s="80"/>
      <c r="M1333" s="64"/>
      <c r="N1333" s="7"/>
      <c r="O1333" s="192"/>
      <c r="P1333" s="106"/>
      <c r="Q1333" s="63" t="s">
        <v>144</v>
      </c>
      <c r="R1333" s="68">
        <f>FLOOR(IF(OR(R1328=0,R1328=1),IF(R1326&gt;=R1332,R1332,R1326)+0.00000001,IF(R1330&gt;=R1329,R1329,R1330))+0.00000001,1)</f>
        <v>0</v>
      </c>
      <c r="S1333" s="68">
        <f t="shared" ref="S1333" si="25261">FLOOR(IF(OR(S1328=0,S1328=1),IF(S1332&gt;S1329,S1329,IF(S1326&gt;=S1332,S1332,S1326)+0.00000001),IF(S1330&gt;=S1329,S1329-R1331,S1330-R1331)+0.00000001),1)</f>
        <v>0</v>
      </c>
      <c r="T1333" s="68">
        <f t="shared" ref="T1333" si="25262">FLOOR(IF(OR(T1328=0,T1328=1),IF(T1332&gt;T1329,T1329,IF(T1326&gt;=T1332,T1332,T1326)+0.00000001),IF(T1330&gt;=T1329,T1329-S1331,T1330-S1331)+0.00000001),1)</f>
        <v>0</v>
      </c>
      <c r="U1333" s="68">
        <f t="shared" ref="U1333" si="25263">FLOOR(IF(OR(U1328=0,U1328=1),IF(U1332&gt;U1329,U1329,IF(U1326&gt;=U1332,U1332,U1326)+0.00000001),IF(U1330&gt;=U1329,U1329-T1331,U1330-T1331)+0.00000001),1)</f>
        <v>0</v>
      </c>
      <c r="V1333" s="68">
        <f t="shared" ref="V1333" si="25264">FLOOR(IF(OR(V1328=0,V1328=1),IF(V1332&gt;V1329,V1329,IF(V1326&gt;=V1332,V1332,V1326)+0.00000001),IF(V1330&gt;=V1329,V1329-U1331,V1330-U1331)+0.00000001),1)</f>
        <v>0</v>
      </c>
      <c r="W1333" s="68">
        <f t="shared" ref="W1333" si="25265">FLOOR(IF(OR(W1328=0,W1328=1),IF(W1332&gt;W1329,W1329,IF(W1326&gt;=W1332,W1332,W1326)+0.00000001),IF(W1330&gt;=W1329,W1329-V1331,W1330-V1331)+0.00000001),1)</f>
        <v>0</v>
      </c>
      <c r="X1333" s="68">
        <f t="shared" ref="X1333" si="25266">FLOOR(IF(OR(X1328=0,X1328=1),IF(X1332&gt;X1329,X1329,IF(X1326&gt;=X1332,X1332,X1326)+0.00000001),IF(X1330&gt;=X1329,X1329-W1331,X1330-W1331)+0.00000001),1)</f>
        <v>0</v>
      </c>
      <c r="Y1333" s="68">
        <f t="shared" ref="Y1333" si="25267">FLOOR(IF(OR(Y1328=0,Y1328=1),IF(Y1332&gt;Y1329,Y1329,IF(Y1326&gt;=Y1332,Y1332,Y1326)+0.00000001),IF(Y1330&gt;=Y1329,Y1329-X1331,Y1330-X1331)+0.00000001),1)</f>
        <v>0</v>
      </c>
      <c r="Z1333" s="68">
        <f t="shared" ref="Z1333" si="25268">FLOOR(IF(OR(Z1328=0,Z1328=1),IF(Z1332&gt;Z1329,Z1329,IF(Z1326&gt;=Z1332,Z1332,Z1326)+0.00000001),IF(Z1330&gt;=Z1329,Z1329-Y1331,Z1330-Y1331)+0.00000001),1)</f>
        <v>0</v>
      </c>
      <c r="AA1333" s="68">
        <f t="shared" ref="AA1333" si="25269">FLOOR(IF(OR(AA1328=0,AA1328=1),IF(AA1332&gt;AA1329,AA1329,IF(AA1326&gt;=AA1332,AA1332,AA1326)+0.00000001),IF(AA1330&gt;=AA1329,AA1329-Z1331,AA1330-Z1331)+0.00000001),1)</f>
        <v>0</v>
      </c>
      <c r="AB1333" s="68">
        <f t="shared" ref="AB1333" si="25270">FLOOR(IF(OR(AB1328=0,AB1328=1),IF(AB1332&gt;AB1329,AB1329,IF(AB1326&gt;=AB1332,AB1332,AB1326)+0.00000001),IF(AB1330&gt;=AB1329,AB1329-AA1331,AB1330-AA1331)+0.00000001),1)</f>
        <v>0</v>
      </c>
      <c r="AC1333" s="68">
        <f t="shared" ref="AC1333" si="25271">FLOOR(IF(OR(AC1328=0,AC1328=1),IF(AC1332&gt;AC1329,AC1329,IF(AC1326&gt;=AC1332,AC1332,AC1326)+0.00000001),IF(AC1330&gt;=AC1329,AC1329-AB1331,AC1330-AB1331)+0.00000001),1)</f>
        <v>0</v>
      </c>
      <c r="AD1333" s="68">
        <f t="shared" ref="AD1333" si="25272">FLOOR(IF(OR(AD1328=0,AD1328=1),IF(AD1332&gt;AD1329,AD1329,IF(AD1326&gt;=AD1332,AD1332,AD1326)+0.00000001),IF(AD1330&gt;=AD1329,AD1329-AC1331,AD1330-AC1331)+0.00000001),1)</f>
        <v>0</v>
      </c>
      <c r="AE1333" s="68">
        <f t="shared" ref="AE1333" si="25273">FLOOR(IF(OR(AE1328=0,AE1328=1),IF(AE1332&gt;AE1329,AE1329,IF(AE1326&gt;=AE1332,AE1332,AE1326)+0.00000001),IF(AE1330&gt;=AE1329,AE1329-AD1331,AE1330-AD1331)+0.00000001),1)</f>
        <v>0</v>
      </c>
      <c r="AF1333" s="68">
        <f t="shared" ref="AF1333" si="25274">FLOOR(IF(OR(AF1328=0,AF1328=1),IF(AF1332&gt;AF1329,AF1329,IF(AF1326&gt;=AF1332,AF1332,AF1326)+0.00000001),IF(AF1330&gt;=AF1329,AF1329-AE1331,AF1330-AE1331)+0.00000001),1)</f>
        <v>0</v>
      </c>
      <c r="AG1333" s="68">
        <f t="shared" ref="AG1333" si="25275">FLOOR(IF(OR(AG1328=0,AG1328=1),IF(AG1332&gt;AG1329,AG1329,IF(AG1326&gt;=AG1332,AG1332,AG1326)+0.00000001),IF(AG1330&gt;=AG1329,AG1329-AF1331,AG1330-AF1331)+0.00000001),1)</f>
        <v>0</v>
      </c>
      <c r="AH1333" s="68">
        <f t="shared" ref="AH1333" si="25276">FLOOR(IF(OR(AH1328=0,AH1328=1),IF(AH1332&gt;AH1329,AH1329,IF(AH1326&gt;=AH1332,AH1332,AH1326)+0.00000001),IF(AH1330&gt;=AH1329,AH1329-AG1331,AH1330-AG1331)+0.00000001),1)</f>
        <v>0</v>
      </c>
      <c r="AI1333" s="68">
        <f t="shared" ref="AI1333" si="25277">FLOOR(IF(OR(AI1328=0,AI1328=1),IF(AI1332&gt;AI1329,AI1329,IF(AI1326&gt;=AI1332,AI1332,AI1326)+0.00000001),IF(AI1330&gt;=AI1329,AI1329-AH1331,AI1330-AH1331)+0.00000001),1)</f>
        <v>0</v>
      </c>
      <c r="AJ1333" s="68">
        <f t="shared" ref="AJ1333" si="25278">FLOOR(IF(OR(AJ1328=0,AJ1328=1),IF(AJ1332&gt;AJ1329,AJ1329,IF(AJ1326&gt;=AJ1332,AJ1332,AJ1326)+0.00000001),IF(AJ1330&gt;=AJ1329,AJ1329-AI1331,AJ1330-AI1331)+0.00000001),1)</f>
        <v>0</v>
      </c>
      <c r="AK1333" s="68">
        <f t="shared" ref="AK1333" si="25279">FLOOR(IF(OR(AK1328=0,AK1328=1),IF(AK1332&gt;AK1329,AK1329,IF(AK1326&gt;=AK1332,AK1332,AK1326)+0.00000001),IF(AK1330&gt;=AK1329,AK1329-AJ1331,AK1330-AJ1331)+0.00000001),1)</f>
        <v>0</v>
      </c>
      <c r="AL1333" s="68">
        <f t="shared" ref="AL1333" si="25280">FLOOR(IF(OR(AL1328=0,AL1328=1),IF(AL1332&gt;AL1329,AL1329,IF(AL1326&gt;=AL1332,AL1332,AL1326)+0.00000001),IF(AL1330&gt;=AL1329,AL1329-AK1331,AL1330-AK1331)+0.00000001),1)</f>
        <v>0</v>
      </c>
      <c r="AM1333" s="68">
        <f t="shared" ref="AM1333" si="25281">FLOOR(IF(OR(AM1328=0,AM1328=1),IF(AM1332&gt;AM1329,AM1329,IF(AM1326&gt;=AM1332,AM1332,AM1326)+0.00000001),IF(AM1330&gt;=AM1329,AM1329-AL1331,AM1330-AL1331)+0.00000001),1)</f>
        <v>0</v>
      </c>
      <c r="AN1333" s="68">
        <f t="shared" ref="AN1333" si="25282">FLOOR(IF(OR(AN1328=0,AN1328=1),IF(AN1332&gt;AN1329,AN1329,IF(AN1326&gt;=AN1332,AN1332,AN1326)+0.00000001),IF(AN1330&gt;=AN1329,AN1329-AM1331,AN1330-AM1331)+0.00000001),1)</f>
        <v>0</v>
      </c>
      <c r="AO1333" s="68">
        <f t="shared" ref="AO1333" si="25283">FLOOR(IF(OR(AO1328=0,AO1328=1),IF(AO1332&gt;AO1329,AO1329,IF(AO1326&gt;=AO1332,AO1332,AO1326)+0.00000001),IF(AO1330&gt;=AO1329,AO1329-AN1331,AO1330-AN1331)+0.00000001),1)</f>
        <v>0</v>
      </c>
      <c r="AP1333" s="68">
        <f t="shared" ref="AP1333" si="25284">FLOOR(IF(OR(AP1328=0,AP1328=1),IF(AP1332&gt;AP1329,AP1329,IF(AP1326&gt;=AP1332,AP1332,AP1326)+0.00000001),IF(AP1330&gt;=AP1329,AP1329-AO1331,AP1330-AO1331)+0.00000001),1)</f>
        <v>0</v>
      </c>
      <c r="AQ1333" s="68">
        <f t="shared" ref="AQ1333" si="25285">FLOOR(IF(OR(AQ1328=0,AQ1328=1),IF(AQ1332&gt;AQ1329,AQ1329,IF(AQ1326&gt;=AQ1332,AQ1332,AQ1326)+0.00000001),IF(AQ1330&gt;=AQ1329,AQ1329-AP1331,AQ1330-AP1331)+0.00000001),1)</f>
        <v>0</v>
      </c>
      <c r="AR1333" s="68">
        <f t="shared" ref="AR1333" si="25286">FLOOR(IF(OR(AR1328=0,AR1328=1),IF(AR1332&gt;AR1329,AR1329,IF(AR1326&gt;=AR1332,AR1332,AR1326)+0.00000001),IF(AR1330&gt;=AR1329,AR1329-AQ1331,AR1330-AQ1331)+0.00000001),1)</f>
        <v>0</v>
      </c>
      <c r="AS1333" s="68">
        <f t="shared" ref="AS1333" si="25287">FLOOR(IF(OR(AS1328=0,AS1328=1),IF(AS1332&gt;AS1329,AS1329,IF(AS1326&gt;=AS1332,AS1332,AS1326)+0.00000001),IF(AS1330&gt;=AS1329,AS1329-AR1331,AS1330-AR1331)+0.00000001),1)</f>
        <v>0</v>
      </c>
      <c r="AT1333" s="68">
        <f t="shared" ref="AT1333" si="25288">FLOOR(IF(OR(AT1328=0,AT1328=1),IF(AT1332&gt;AT1329,AT1329,IF(AT1326&gt;=AT1332,AT1332,AT1326)+0.00000001),IF(AT1330&gt;=AT1329,AT1329-AS1331,AT1330-AS1331)+0.00000001),1)</f>
        <v>0</v>
      </c>
      <c r="AU1333" s="68">
        <f t="shared" ref="AU1333" si="25289">FLOOR(IF(OR(AU1328=0,AU1328=1),IF(AU1332&gt;AU1329,AU1329,IF(AU1326&gt;=AU1332,AU1332,AU1326)+0.00000001),IF(AU1330&gt;=AU1329,AU1329-AT1331,AU1330-AT1331)+0.00000001),1)</f>
        <v>0</v>
      </c>
      <c r="AV1333" s="68">
        <f t="shared" ref="AV1333" si="25290">FLOOR(IF(OR(AV1328=0,AV1328=1),IF(AV1332&gt;AV1329,AV1329,IF(AV1326&gt;=AV1332,AV1332,AV1326)+0.00000001),IF(AV1330&gt;=AV1329,AV1329-AU1331,AV1330-AU1331)+0.00000001),1)</f>
        <v>0</v>
      </c>
      <c r="AW1333" s="68">
        <f t="shared" ref="AW1333" si="25291">FLOOR(IF(OR(AW1328=0,AW1328=1),IF(AW1332&gt;AW1329,AW1329,IF(AW1326&gt;=AW1332,AW1332,AW1326)+0.00000001),IF(AW1330&gt;=AW1329,AW1329-AV1331,AW1330-AV1331)+0.00000001),1)</f>
        <v>0</v>
      </c>
      <c r="AX1333" s="68">
        <f t="shared" ref="AX1333" si="25292">FLOOR(IF(OR(AX1328=0,AX1328=1),IF(AX1332&gt;AX1329,AX1329,IF(AX1326&gt;=AX1332,AX1332,AX1326)+0.00000001),IF(AX1330&gt;=AX1329,AX1329-AW1331,AX1330-AW1331)+0.00000001),1)</f>
        <v>0</v>
      </c>
      <c r="AY1333" s="68">
        <f t="shared" ref="AY1333" si="25293">FLOOR(IF(OR(AY1328=0,AY1328=1),IF(AY1332&gt;AY1329,AY1329,IF(AY1326&gt;=AY1332,AY1332,AY1326)+0.00000001),IF(AY1330&gt;=AY1329,AY1329-AX1331,AY1330-AX1331)+0.00000001),1)</f>
        <v>0</v>
      </c>
      <c r="AZ1333" s="68">
        <f t="shared" ref="AZ1333" si="25294">FLOOR(IF(OR(AZ1328=0,AZ1328=1),IF(AZ1332&gt;AZ1329,AZ1329,IF(AZ1326&gt;=AZ1332,AZ1332,AZ1326)+0.00000001),IF(AZ1330&gt;=AZ1329,AZ1329-AY1331,AZ1330-AY1331)+0.00000001),1)</f>
        <v>0</v>
      </c>
      <c r="BA1333" s="68">
        <f t="shared" ref="BA1333" si="25295">FLOOR(IF(OR(BA1328=0,BA1328=1),IF(BA1332&gt;BA1329,BA1329,IF(BA1326&gt;=BA1332,BA1332,BA1326)+0.00000001),IF(BA1330&gt;=BA1329,BA1329-AZ1331,BA1330-AZ1331)+0.00000001),1)</f>
        <v>0</v>
      </c>
      <c r="BB1333" s="68">
        <f t="shared" ref="BB1333" si="25296">FLOOR(IF(OR(BB1328=0,BB1328=1),IF(BB1332&gt;BB1329,BB1329,IF(BB1326&gt;=BB1332,BB1332,BB1326)+0.00000001),IF(BB1330&gt;=BB1329,BB1329-BA1331,BB1330-BA1331)+0.00000001),1)</f>
        <v>0</v>
      </c>
      <c r="BC1333" s="68">
        <f t="shared" ref="BC1333" si="25297">FLOOR(IF(OR(BC1328=0,BC1328=1),IF(BC1332&gt;BC1329,BC1329,IF(BC1326&gt;=BC1332,BC1332,BC1326)+0.00000001),IF(BC1330&gt;=BC1329,BC1329-BB1331,BC1330-BB1331)+0.00000001),1)</f>
        <v>0</v>
      </c>
      <c r="BD1333" s="68">
        <f t="shared" ref="BD1333" si="25298">FLOOR(IF(OR(BD1328=0,BD1328=1),IF(BD1332&gt;BD1329,BD1329,IF(BD1326&gt;=BD1332,BD1332,BD1326)+0.00000001),IF(BD1330&gt;=BD1329,BD1329-BC1331,BD1330-BC1331)+0.00000001),1)</f>
        <v>0</v>
      </c>
      <c r="BE1333" s="68">
        <f t="shared" ref="BE1333" si="25299">FLOOR(IF(OR(BE1328=0,BE1328=1),IF(BE1332&gt;BE1329,BE1329,IF(BE1326&gt;=BE1332,BE1332,BE1326)+0.00000001),IF(BE1330&gt;=BE1329,BE1329-BD1331,BE1330-BD1331)+0.00000001),1)</f>
        <v>0</v>
      </c>
      <c r="BF1333" s="68">
        <f t="shared" ref="BF1333" si="25300">FLOOR(IF(OR(BF1328=0,BF1328=1),IF(BF1332&gt;BF1329,BF1329,IF(BF1326&gt;=BF1332,BF1332,BF1326)+0.00000001),IF(BF1330&gt;=BF1329,BF1329-BE1331,BF1330-BE1331)+0.00000001),1)</f>
        <v>0</v>
      </c>
      <c r="BG1333" s="68">
        <f t="shared" ref="BG1333" si="25301">FLOOR(IF(OR(BG1328=0,BG1328=1),IF(BG1332&gt;BG1329,BG1329,IF(BG1326&gt;=BG1332,BG1332,BG1326)+0.00000001),IF(BG1330&gt;=BG1329,BG1329-BF1331,BG1330-BF1331)+0.00000001),1)</f>
        <v>0</v>
      </c>
      <c r="BH1333" s="68">
        <f t="shared" ref="BH1333" si="25302">FLOOR(IF(OR(BH1328=0,BH1328=1),IF(BH1332&gt;BH1329,BH1329,IF(BH1326&gt;=BH1332,BH1332,BH1326)+0.00000001),IF(BH1330&gt;=BH1329,BH1329-BG1331,BH1330-BG1331)+0.00000001),1)</f>
        <v>0</v>
      </c>
      <c r="BI1333" s="68">
        <f t="shared" ref="BI1333" si="25303">FLOOR(IF(OR(BI1328=0,BI1328=1),IF(BI1332&gt;BI1329,BI1329,IF(BI1326&gt;=BI1332,BI1332,BI1326)+0.00000001),IF(BI1330&gt;=BI1329,BI1329-BH1331,BI1330-BH1331)+0.00000001),1)</f>
        <v>0</v>
      </c>
      <c r="BJ1333" s="68">
        <f t="shared" ref="BJ1333" si="25304">FLOOR(IF(OR(BJ1328=0,BJ1328=1),IF(BJ1332&gt;BJ1329,BJ1329,IF(BJ1326&gt;=BJ1332,BJ1332,BJ1326)+0.00000001),IF(BJ1330&gt;=BJ1329,BJ1329-BI1331,BJ1330-BI1331)+0.00000001),1)</f>
        <v>0</v>
      </c>
      <c r="BK1333" s="68">
        <f t="shared" ref="BK1333" si="25305">FLOOR(IF(OR(BK1328=0,BK1328=1),IF(BK1332&gt;BK1329,BK1329,IF(BK1326&gt;=BK1332,BK1332,BK1326)+0.00000001),IF(BK1330&gt;=BK1329,BK1329-BJ1331,BK1330-BJ1331)+0.00000001),1)</f>
        <v>0</v>
      </c>
      <c r="BL1333" s="68">
        <f t="shared" ref="BL1333" si="25306">FLOOR(IF(OR(BL1328=0,BL1328=1),IF(BL1332&gt;BL1329,BL1329,IF(BL1326&gt;=BL1332,BL1332,BL1326)+0.00000001),IF(BL1330&gt;=BL1329,BL1329-BK1331,BL1330-BK1331)+0.00000001),1)</f>
        <v>0</v>
      </c>
      <c r="BM1333" s="68">
        <f t="shared" ref="BM1333" si="25307">FLOOR(IF(OR(BM1328=0,BM1328=1),IF(BM1332&gt;BM1329,BM1329,IF(BM1326&gt;=BM1332,BM1332,BM1326)+0.00000001),IF(BM1330&gt;=BM1329,BM1329-BL1331,BM1330-BL1331)+0.00000001),1)</f>
        <v>0</v>
      </c>
      <c r="BN1333" s="362"/>
      <c r="BO1333" s="364"/>
      <c r="BP1333" s="366"/>
      <c r="BQ1333" s="366"/>
      <c r="BR1333" s="106"/>
      <c r="BS1333" s="106"/>
      <c r="BT1333" s="106"/>
      <c r="BU1333" s="106"/>
      <c r="BV1333" s="106"/>
      <c r="BW1333" s="106"/>
      <c r="BX1333" s="106"/>
      <c r="BY1333" s="106"/>
      <c r="BZ1333" s="106"/>
      <c r="CA1333" s="106"/>
      <c r="CB1333" s="106"/>
      <c r="CC1333" s="106"/>
      <c r="CD1333" s="106"/>
      <c r="CE1333" s="106"/>
      <c r="CF1333" s="106"/>
      <c r="CG1333" s="106"/>
    </row>
    <row r="1334" spans="1:85" s="245" customFormat="1" ht="25.4" customHeight="1" thickBot="1" x14ac:dyDescent="0.4">
      <c r="A1334" s="243"/>
      <c r="B1334" s="129"/>
      <c r="C1334" s="69"/>
      <c r="D1334" s="69"/>
      <c r="E1334" s="69"/>
      <c r="F1334" s="69"/>
      <c r="G1334" s="69"/>
      <c r="H1334" s="69"/>
      <c r="I1334" s="69"/>
      <c r="J1334" s="69"/>
      <c r="K1334" s="69"/>
      <c r="L1334" s="69"/>
      <c r="M1334" s="70"/>
      <c r="N1334" s="7"/>
      <c r="O1334" s="193"/>
      <c r="P1334" s="106"/>
      <c r="Q1334" s="216" t="s">
        <v>145</v>
      </c>
      <c r="R1334" s="72">
        <f>IF($J1325="Ano",R1333*'Podpůrná data'!$B$5,R1333*'Podpůrná data'!$B$3)</f>
        <v>0</v>
      </c>
      <c r="S1334" s="72">
        <f>IF($J1325="Ano",S1333*'Podpůrná data'!$B$5,S1333*'Podpůrná data'!$B$3)</f>
        <v>0</v>
      </c>
      <c r="T1334" s="72">
        <f>IF($J1325="Ano",T1333*'Podpůrná data'!$B$5,T1333*'Podpůrná data'!$B$3)</f>
        <v>0</v>
      </c>
      <c r="U1334" s="72">
        <f>IF($J1325="Ano",U1333*'Podpůrná data'!$B$5,U1333*'Podpůrná data'!$B$3)</f>
        <v>0</v>
      </c>
      <c r="V1334" s="72">
        <f>IF($J1325="Ano",V1333*'Podpůrná data'!$B$5,V1333*'Podpůrná data'!$B$3)</f>
        <v>0</v>
      </c>
      <c r="W1334" s="72">
        <f>IF($J1325="Ano",W1333*'Podpůrná data'!$B$5,W1333*'Podpůrná data'!$B$3)</f>
        <v>0</v>
      </c>
      <c r="X1334" s="72">
        <f>IF($J1325="Ano",X1333*'Podpůrná data'!$B$5,X1333*'Podpůrná data'!$B$3)</f>
        <v>0</v>
      </c>
      <c r="Y1334" s="72">
        <f>IF($J1325="Ano",Y1333*'Podpůrná data'!$B$5,Y1333*'Podpůrná data'!$B$3)</f>
        <v>0</v>
      </c>
      <c r="Z1334" s="72">
        <f>IF($J1325="Ano",Z1333*'Podpůrná data'!$B$5,Z1333*'Podpůrná data'!$B$3)</f>
        <v>0</v>
      </c>
      <c r="AA1334" s="72">
        <f>IF($J1325="Ano",AA1333*'Podpůrná data'!$B$5,AA1333*'Podpůrná data'!$B$3)</f>
        <v>0</v>
      </c>
      <c r="AB1334" s="72">
        <f>IF($J1325="Ano",AB1333*'Podpůrná data'!$B$5,AB1333*'Podpůrná data'!$B$3)</f>
        <v>0</v>
      </c>
      <c r="AC1334" s="72">
        <f>IF($J1325="Ano",AC1333*'Podpůrná data'!$B$5,AC1333*'Podpůrná data'!$B$3)</f>
        <v>0</v>
      </c>
      <c r="AD1334" s="72">
        <f>IF($J1325="Ano",AD1333*'Podpůrná data'!$B$5,AD1333*'Podpůrná data'!$B$3)</f>
        <v>0</v>
      </c>
      <c r="AE1334" s="72">
        <f>IF($J1325="Ano",AE1333*'Podpůrná data'!$B$5,AE1333*'Podpůrná data'!$B$3)</f>
        <v>0</v>
      </c>
      <c r="AF1334" s="72">
        <f>IF($J1325="Ano",AF1333*'Podpůrná data'!$B$5,AF1333*'Podpůrná data'!$B$3)</f>
        <v>0</v>
      </c>
      <c r="AG1334" s="72">
        <f>IF($J1325="Ano",AG1333*'Podpůrná data'!$B$5,AG1333*'Podpůrná data'!$B$3)</f>
        <v>0</v>
      </c>
      <c r="AH1334" s="72">
        <f>IF($J1325="Ano",AH1333*'Podpůrná data'!$B$5,AH1333*'Podpůrná data'!$B$3)</f>
        <v>0</v>
      </c>
      <c r="AI1334" s="72">
        <f>IF($J1325="Ano",AI1333*'Podpůrná data'!$B$5,AI1333*'Podpůrná data'!$B$3)</f>
        <v>0</v>
      </c>
      <c r="AJ1334" s="72">
        <f>IF($J1325="Ano",AJ1333*'Podpůrná data'!$B$5,AJ1333*'Podpůrná data'!$B$3)</f>
        <v>0</v>
      </c>
      <c r="AK1334" s="72">
        <f>IF($J1325="Ano",AK1333*'Podpůrná data'!$B$5,AK1333*'Podpůrná data'!$B$3)</f>
        <v>0</v>
      </c>
      <c r="AL1334" s="72">
        <f>IF($J1325="Ano",AL1333*'Podpůrná data'!$B$5,AL1333*'Podpůrná data'!$B$3)</f>
        <v>0</v>
      </c>
      <c r="AM1334" s="72">
        <f>IF($J1325="Ano",AM1333*'Podpůrná data'!$B$5,AM1333*'Podpůrná data'!$B$3)</f>
        <v>0</v>
      </c>
      <c r="AN1334" s="72">
        <f>IF($J1325="Ano",AN1333*'Podpůrná data'!$B$5,AN1333*'Podpůrná data'!$B$3)</f>
        <v>0</v>
      </c>
      <c r="AO1334" s="72">
        <f>IF($J1325="Ano",AO1333*'Podpůrná data'!$B$5,AO1333*'Podpůrná data'!$B$3)</f>
        <v>0</v>
      </c>
      <c r="AP1334" s="72">
        <f>IF($J1325="Ano",AP1333*'Podpůrná data'!$B$5,AP1333*'Podpůrná data'!$B$3)</f>
        <v>0</v>
      </c>
      <c r="AQ1334" s="72">
        <f>IF($J1325="Ano",AQ1333*'Podpůrná data'!$B$5,AQ1333*'Podpůrná data'!$B$3)</f>
        <v>0</v>
      </c>
      <c r="AR1334" s="72">
        <f>IF($J1325="Ano",AR1333*'Podpůrná data'!$B$5,AR1333*'Podpůrná data'!$B$3)</f>
        <v>0</v>
      </c>
      <c r="AS1334" s="72">
        <f>IF($J1325="Ano",AS1333*'Podpůrná data'!$B$5,AS1333*'Podpůrná data'!$B$3)</f>
        <v>0</v>
      </c>
      <c r="AT1334" s="72">
        <f>IF($J1325="Ano",AT1333*'Podpůrná data'!$B$5,AT1333*'Podpůrná data'!$B$3)</f>
        <v>0</v>
      </c>
      <c r="AU1334" s="72">
        <f>IF($J1325="Ano",AU1333*'Podpůrná data'!$B$5,AU1333*'Podpůrná data'!$B$3)</f>
        <v>0</v>
      </c>
      <c r="AV1334" s="72">
        <f>IF($J1325="Ano",AV1333*'Podpůrná data'!$B$5,AV1333*'Podpůrná data'!$B$3)</f>
        <v>0</v>
      </c>
      <c r="AW1334" s="72">
        <f>IF($J1325="Ano",AW1333*'Podpůrná data'!$B$5,AW1333*'Podpůrná data'!$B$3)</f>
        <v>0</v>
      </c>
      <c r="AX1334" s="72">
        <f>IF($J1325="Ano",AX1333*'Podpůrná data'!$B$5,AX1333*'Podpůrná data'!$B$3)</f>
        <v>0</v>
      </c>
      <c r="AY1334" s="72">
        <f>IF($J1325="Ano",AY1333*'Podpůrná data'!$B$5,AY1333*'Podpůrná data'!$B$3)</f>
        <v>0</v>
      </c>
      <c r="AZ1334" s="72">
        <f>IF($J1325="Ano",AZ1333*'Podpůrná data'!$B$5,AZ1333*'Podpůrná data'!$B$3)</f>
        <v>0</v>
      </c>
      <c r="BA1334" s="72">
        <f>IF($J1325="Ano",BA1333*'Podpůrná data'!$B$5,BA1333*'Podpůrná data'!$B$3)</f>
        <v>0</v>
      </c>
      <c r="BB1334" s="72">
        <f>IF($J1325="Ano",BB1333*'Podpůrná data'!$B$5,BB1333*'Podpůrná data'!$B$3)</f>
        <v>0</v>
      </c>
      <c r="BC1334" s="72">
        <f>IF($J1325="Ano",BC1333*'Podpůrná data'!$B$5,BC1333*'Podpůrná data'!$B$3)</f>
        <v>0</v>
      </c>
      <c r="BD1334" s="72">
        <f>IF($J1325="Ano",BD1333*'Podpůrná data'!$B$5,BD1333*'Podpůrná data'!$B$3)</f>
        <v>0</v>
      </c>
      <c r="BE1334" s="72">
        <f>IF($J1325="Ano",BE1333*'Podpůrná data'!$B$5,BE1333*'Podpůrná data'!$B$3)</f>
        <v>0</v>
      </c>
      <c r="BF1334" s="72">
        <f>IF($J1325="Ano",BF1333*'Podpůrná data'!$B$5,BF1333*'Podpůrná data'!$B$3)</f>
        <v>0</v>
      </c>
      <c r="BG1334" s="72">
        <f>IF($J1325="Ano",BG1333*'Podpůrná data'!$B$5,BG1333*'Podpůrná data'!$B$3)</f>
        <v>0</v>
      </c>
      <c r="BH1334" s="72">
        <f>IF($J1325="Ano",BH1333*'Podpůrná data'!$B$5,BH1333*'Podpůrná data'!$B$3)</f>
        <v>0</v>
      </c>
      <c r="BI1334" s="72">
        <f>IF($J1325="Ano",BI1333*'Podpůrná data'!$B$5,BI1333*'Podpůrná data'!$B$3)</f>
        <v>0</v>
      </c>
      <c r="BJ1334" s="72">
        <f>IF($J1325="Ano",BJ1333*'Podpůrná data'!$B$5,BJ1333*'Podpůrná data'!$B$3)</f>
        <v>0</v>
      </c>
      <c r="BK1334" s="72">
        <f>IF($J1325="Ano",BK1333*'Podpůrná data'!$B$5,BK1333*'Podpůrná data'!$B$3)</f>
        <v>0</v>
      </c>
      <c r="BL1334" s="72">
        <f>IF($J1325="Ano",BL1333*'Podpůrná data'!$B$5,BL1333*'Podpůrná data'!$B$3)</f>
        <v>0</v>
      </c>
      <c r="BM1334" s="72">
        <f>IF($J1325="Ano",BM1333*'Podpůrná data'!$B$5,BM1333*'Podpůrná data'!$B$3)</f>
        <v>0</v>
      </c>
      <c r="BN1334" s="363"/>
      <c r="BO1334" s="365"/>
      <c r="BP1334" s="367"/>
      <c r="BQ1334" s="367"/>
      <c r="BR1334" s="106"/>
      <c r="BS1334" s="178">
        <f>SUMIFS($R1334:$BM1334,$R1324:$BM1324,"1. ZoR")</f>
        <v>0</v>
      </c>
      <c r="BT1334" s="178">
        <f>SUMIFS($R1334:$BM1334,$R1324:$BM1324,"2. ZoR")</f>
        <v>0</v>
      </c>
      <c r="BU1334" s="178">
        <f>SUMIFS($R1334:$BM1334,$R1324:$BM1324,"3. ZoR")</f>
        <v>0</v>
      </c>
      <c r="BV1334" s="178">
        <f>SUMIFS($R1334:$BM1334,$R1324:$BM1324,"4. ZoR")</f>
        <v>0</v>
      </c>
      <c r="BW1334" s="178">
        <f>SUMIFS($R1334:$BM1334,$R1324:$BM1324,"5. ZoR")</f>
        <v>0</v>
      </c>
      <c r="BX1334" s="178">
        <f>SUMIFS($R1334:$BM1334,$R1324:$BM1324,"6. ZoR")</f>
        <v>0</v>
      </c>
      <c r="BY1334" s="178">
        <f>SUMIFS($R1334:$BM1334,$R1324:$BM1324,"7. ZoR")</f>
        <v>0</v>
      </c>
      <c r="BZ1334" s="178">
        <f>SUMIFS($R1334:$BM1334,$R1324:$BM1324,"8. ZoR")</f>
        <v>0</v>
      </c>
      <c r="CA1334" s="178">
        <f>SUMIFS($R1334:$BM1334,$R1324:$BM1324,"9. ZoR")</f>
        <v>0</v>
      </c>
      <c r="CB1334" s="178">
        <f>SUMIFS($R1334:$BM1334,$R1324:$BM1324,"10. ZoR")</f>
        <v>0</v>
      </c>
      <c r="CC1334" s="178">
        <f>SUMIFS($R1334:$BM1334,$R1324:$BM1324,"11. ZoR")</f>
        <v>0</v>
      </c>
      <c r="CD1334" s="178">
        <f>SUMIFS($R1334:$BM1334,$R1324:$BM1324,"12. ZoR")</f>
        <v>0</v>
      </c>
      <c r="CE1334" s="178">
        <f>SUMIFS($R1334:$BM1334,$R1324:$BM1324,"13. ZoR")</f>
        <v>0</v>
      </c>
      <c r="CF1334" s="178">
        <f>SUMIFS($R1334:$BM1334,$R1324:$BM1324,"14. ZoR")</f>
        <v>0</v>
      </c>
      <c r="CG1334" s="178">
        <f>SUMIFS($R1334:$BM1334,$R1324:$BM1324,"15. ZoR")</f>
        <v>0</v>
      </c>
    </row>
    <row r="1335" spans="1:85" ht="15" hidden="1" thickBot="1" x14ac:dyDescent="0.4">
      <c r="B1335" s="105"/>
      <c r="C1335" s="130"/>
      <c r="D1335" s="130"/>
      <c r="E1335" s="130"/>
      <c r="F1335" s="130"/>
      <c r="G1335" s="130"/>
      <c r="H1335" s="105"/>
      <c r="I1335" s="105"/>
      <c r="J1335" s="105"/>
      <c r="K1335" s="105"/>
      <c r="L1335" s="105"/>
      <c r="M1335" s="105"/>
      <c r="N1335" s="7"/>
      <c r="O1335" s="105"/>
      <c r="P1335" s="105"/>
      <c r="Q1335" s="105"/>
      <c r="R1335" s="105"/>
      <c r="S1335" s="105"/>
      <c r="T1335" s="7"/>
      <c r="U1335" s="105"/>
      <c r="V1335" s="105"/>
      <c r="W1335" s="105"/>
      <c r="X1335" s="105"/>
      <c r="Y1335" s="105"/>
      <c r="Z1335" s="105"/>
      <c r="AA1335" s="105"/>
      <c r="AB1335" s="105"/>
      <c r="AC1335" s="105"/>
      <c r="AD1335" s="105"/>
      <c r="AE1335" s="105"/>
      <c r="AF1335" s="105"/>
      <c r="AG1335" s="105"/>
      <c r="AH1335" s="105"/>
      <c r="AI1335" s="105"/>
      <c r="AJ1335" s="105"/>
      <c r="AK1335" s="105"/>
      <c r="AL1335" s="105"/>
      <c r="AM1335" s="105"/>
      <c r="AN1335" s="105"/>
      <c r="AO1335" s="105"/>
      <c r="AP1335" s="105"/>
      <c r="AQ1335" s="105"/>
      <c r="AR1335" s="105"/>
      <c r="AS1335" s="105"/>
      <c r="AT1335" s="105"/>
      <c r="AU1335" s="105"/>
      <c r="AV1335" s="105"/>
      <c r="AW1335" s="105"/>
      <c r="AX1335" s="105"/>
      <c r="AY1335" s="105"/>
      <c r="AZ1335" s="105"/>
      <c r="BA1335" s="105"/>
      <c r="BB1335" s="105"/>
      <c r="BC1335" s="105"/>
      <c r="BD1335" s="105"/>
      <c r="BE1335" s="105"/>
      <c r="BF1335" s="105"/>
      <c r="BG1335" s="105"/>
      <c r="BH1335" s="105"/>
      <c r="BI1335" s="105"/>
      <c r="BJ1335" s="105"/>
      <c r="BK1335" s="105"/>
      <c r="BL1335" s="105"/>
      <c r="BM1335" s="105"/>
      <c r="BN1335" s="105"/>
      <c r="BO1335" s="105"/>
      <c r="BP1335" s="105"/>
      <c r="BQ1335" s="105"/>
      <c r="BR1335" s="105"/>
      <c r="BS1335" s="105"/>
      <c r="BT1335" s="105"/>
      <c r="BU1335" s="105"/>
      <c r="BV1335" s="105"/>
      <c r="BW1335" s="105"/>
      <c r="BX1335" s="105"/>
      <c r="BY1335" s="105"/>
      <c r="BZ1335" s="105"/>
      <c r="CA1335" s="105"/>
      <c r="CB1335" s="105"/>
      <c r="CC1335" s="105"/>
      <c r="CD1335" s="105"/>
      <c r="CE1335" s="105"/>
      <c r="CF1335" s="105"/>
      <c r="CG1335" s="105"/>
    </row>
    <row r="1336" spans="1:85" s="245" customFormat="1" ht="69.650000000000006" customHeight="1" thickBot="1" x14ac:dyDescent="0.4">
      <c r="A1336" s="249"/>
      <c r="B1336" s="120"/>
      <c r="C1336" s="360" t="s">
        <v>2</v>
      </c>
      <c r="D1336" s="121"/>
      <c r="E1336" s="131" t="s">
        <v>206</v>
      </c>
      <c r="F1336" s="131" t="s">
        <v>444</v>
      </c>
      <c r="G1336" s="131" t="s">
        <v>208</v>
      </c>
      <c r="H1336" s="122" t="s">
        <v>94</v>
      </c>
      <c r="I1336" s="122" t="s">
        <v>95</v>
      </c>
      <c r="J1336" s="122" t="s">
        <v>96</v>
      </c>
      <c r="K1336" s="122" t="s">
        <v>216</v>
      </c>
      <c r="L1336" s="122" t="s">
        <v>218</v>
      </c>
      <c r="M1336" s="138" t="s">
        <v>1</v>
      </c>
      <c r="N1336" s="7"/>
      <c r="O1336" s="124">
        <v>208002</v>
      </c>
      <c r="P1336" s="106"/>
      <c r="Q1336" s="194" t="s">
        <v>128</v>
      </c>
      <c r="R1336" s="83" t="s">
        <v>4</v>
      </c>
      <c r="S1336" s="83" t="s">
        <v>5</v>
      </c>
      <c r="T1336" s="83" t="s">
        <v>6</v>
      </c>
      <c r="U1336" s="83" t="s">
        <v>7</v>
      </c>
      <c r="V1336" s="83" t="s">
        <v>8</v>
      </c>
      <c r="W1336" s="83" t="s">
        <v>9</v>
      </c>
      <c r="X1336" s="83" t="s">
        <v>10</v>
      </c>
      <c r="Y1336" s="83" t="s">
        <v>11</v>
      </c>
      <c r="Z1336" s="83" t="s">
        <v>12</v>
      </c>
      <c r="AA1336" s="83" t="s">
        <v>13</v>
      </c>
      <c r="AB1336" s="83" t="s">
        <v>14</v>
      </c>
      <c r="AC1336" s="83" t="s">
        <v>15</v>
      </c>
      <c r="AD1336" s="83" t="s">
        <v>16</v>
      </c>
      <c r="AE1336" s="83" t="s">
        <v>17</v>
      </c>
      <c r="AF1336" s="83" t="s">
        <v>18</v>
      </c>
      <c r="AG1336" s="83" t="s">
        <v>19</v>
      </c>
      <c r="AH1336" s="83" t="s">
        <v>20</v>
      </c>
      <c r="AI1336" s="83" t="s">
        <v>21</v>
      </c>
      <c r="AJ1336" s="83" t="s">
        <v>22</v>
      </c>
      <c r="AK1336" s="83" t="s">
        <v>23</v>
      </c>
      <c r="AL1336" s="83" t="s">
        <v>24</v>
      </c>
      <c r="AM1336" s="83" t="s">
        <v>25</v>
      </c>
      <c r="AN1336" s="83" t="s">
        <v>26</v>
      </c>
      <c r="AO1336" s="83" t="s">
        <v>27</v>
      </c>
      <c r="AP1336" s="83" t="s">
        <v>28</v>
      </c>
      <c r="AQ1336" s="83" t="s">
        <v>29</v>
      </c>
      <c r="AR1336" s="83" t="s">
        <v>30</v>
      </c>
      <c r="AS1336" s="83" t="s">
        <v>31</v>
      </c>
      <c r="AT1336" s="83" t="s">
        <v>32</v>
      </c>
      <c r="AU1336" s="83" t="s">
        <v>33</v>
      </c>
      <c r="AV1336" s="83" t="s">
        <v>34</v>
      </c>
      <c r="AW1336" s="83" t="s">
        <v>35</v>
      </c>
      <c r="AX1336" s="83" t="s">
        <v>36</v>
      </c>
      <c r="AY1336" s="83" t="s">
        <v>37</v>
      </c>
      <c r="AZ1336" s="83" t="s">
        <v>38</v>
      </c>
      <c r="BA1336" s="83" t="s">
        <v>39</v>
      </c>
      <c r="BB1336" s="83" t="s">
        <v>40</v>
      </c>
      <c r="BC1336" s="83" t="s">
        <v>41</v>
      </c>
      <c r="BD1336" s="83" t="s">
        <v>42</v>
      </c>
      <c r="BE1336" s="83" t="s">
        <v>43</v>
      </c>
      <c r="BF1336" s="83" t="s">
        <v>44</v>
      </c>
      <c r="BG1336" s="83" t="s">
        <v>45</v>
      </c>
      <c r="BH1336" s="83" t="s">
        <v>46</v>
      </c>
      <c r="BI1336" s="83" t="s">
        <v>47</v>
      </c>
      <c r="BJ1336" s="83" t="s">
        <v>48</v>
      </c>
      <c r="BK1336" s="83" t="s">
        <v>49</v>
      </c>
      <c r="BL1336" s="83" t="s">
        <v>50</v>
      </c>
      <c r="BM1336" s="83" t="s">
        <v>51</v>
      </c>
      <c r="BN1336" s="134" t="s">
        <v>163</v>
      </c>
      <c r="BO1336" s="135" t="s">
        <v>164</v>
      </c>
      <c r="BP1336" s="135" t="s">
        <v>146</v>
      </c>
      <c r="BQ1336" s="135" t="s">
        <v>214</v>
      </c>
      <c r="BR1336" s="106"/>
      <c r="BS1336" s="368" t="s">
        <v>238</v>
      </c>
      <c r="BT1336" s="369"/>
      <c r="BU1336" s="369"/>
      <c r="BV1336" s="369"/>
      <c r="BW1336" s="369"/>
      <c r="BX1336" s="369"/>
      <c r="BY1336" s="369"/>
      <c r="BZ1336" s="369"/>
      <c r="CA1336" s="369"/>
      <c r="CB1336" s="369"/>
      <c r="CC1336" s="369"/>
      <c r="CD1336" s="369"/>
      <c r="CE1336" s="369"/>
      <c r="CF1336" s="369"/>
      <c r="CG1336" s="369"/>
    </row>
    <row r="1337" spans="1:85" s="245" customFormat="1" ht="21" hidden="1" customHeight="1" x14ac:dyDescent="0.35">
      <c r="A1337" s="250"/>
      <c r="B1337" s="113"/>
      <c r="C1337" s="361"/>
      <c r="D1337" s="125"/>
      <c r="E1337" s="125"/>
      <c r="F1337" s="125"/>
      <c r="G1337" s="125"/>
      <c r="H1337" s="370" t="s">
        <v>250</v>
      </c>
      <c r="I1337" s="371" t="s">
        <v>425</v>
      </c>
      <c r="J1337" s="357" t="s">
        <v>97</v>
      </c>
      <c r="K1337" s="357" t="s">
        <v>217</v>
      </c>
      <c r="L1337" s="137"/>
      <c r="M1337" s="373" t="s">
        <v>93</v>
      </c>
      <c r="N1337" s="7"/>
      <c r="O1337" s="375" t="s">
        <v>3</v>
      </c>
      <c r="P1337" s="106"/>
      <c r="Q1337" s="84"/>
      <c r="R1337" s="74">
        <f>MONTH(Úvod!$F$10)</f>
        <v>1</v>
      </c>
      <c r="S1337" s="75">
        <f t="shared" ref="S1337" si="25308">IF(R1337=12,1,R1337+1)</f>
        <v>2</v>
      </c>
      <c r="T1337" s="75">
        <f t="shared" ref="T1337" si="25309">IF(S1337=12,1,S1337+1)</f>
        <v>3</v>
      </c>
      <c r="U1337" s="76">
        <f t="shared" ref="U1337" si="25310">IF(T1337=12,1,T1337+1)</f>
        <v>4</v>
      </c>
      <c r="V1337" s="76">
        <f t="shared" ref="V1337" si="25311">IF(U1337=12,1,U1337+1)</f>
        <v>5</v>
      </c>
      <c r="W1337" s="76">
        <f t="shared" ref="W1337" si="25312">IF(V1337=12,1,V1337+1)</f>
        <v>6</v>
      </c>
      <c r="X1337" s="76">
        <f t="shared" ref="X1337" si="25313">IF(W1337=12,1,W1337+1)</f>
        <v>7</v>
      </c>
      <c r="Y1337" s="76">
        <f t="shared" ref="Y1337" si="25314">IF(X1337=12,1,X1337+1)</f>
        <v>8</v>
      </c>
      <c r="Z1337" s="76">
        <f t="shared" ref="Z1337" si="25315">IF(Y1337=12,1,Y1337+1)</f>
        <v>9</v>
      </c>
      <c r="AA1337" s="76">
        <f>IF(Z1337=12,1,Z1337+1)</f>
        <v>10</v>
      </c>
      <c r="AB1337" s="76">
        <f t="shared" ref="AB1337" si="25316">IF(AA1337=12,1,AA1337+1)</f>
        <v>11</v>
      </c>
      <c r="AC1337" s="76">
        <f t="shared" ref="AC1337" si="25317">IF(AB1337=12,1,AB1337+1)</f>
        <v>12</v>
      </c>
      <c r="AD1337" s="76">
        <f t="shared" ref="AD1337" si="25318">IF(AC1337=12,1,AC1337+1)</f>
        <v>1</v>
      </c>
      <c r="AE1337" s="76">
        <f t="shared" ref="AE1337" si="25319">IF(AD1337=12,1,AD1337+1)</f>
        <v>2</v>
      </c>
      <c r="AF1337" s="76">
        <f t="shared" ref="AF1337" si="25320">IF(AE1337=12,1,AE1337+1)</f>
        <v>3</v>
      </c>
      <c r="AG1337" s="76">
        <f t="shared" ref="AG1337" si="25321">IF(AF1337=12,1,AF1337+1)</f>
        <v>4</v>
      </c>
      <c r="AH1337" s="76">
        <f t="shared" ref="AH1337" si="25322">IF(AG1337=12,1,AG1337+1)</f>
        <v>5</v>
      </c>
      <c r="AI1337" s="76">
        <f t="shared" ref="AI1337" si="25323">IF(AH1337=12,1,AH1337+1)</f>
        <v>6</v>
      </c>
      <c r="AJ1337" s="76">
        <f>IF(AI1337=12,1,AI1337+1)</f>
        <v>7</v>
      </c>
      <c r="AK1337" s="76">
        <f t="shared" ref="AK1337" si="25324">IF(AJ1337=12,1,AJ1337+1)</f>
        <v>8</v>
      </c>
      <c r="AL1337" s="76">
        <f t="shared" ref="AL1337" si="25325">IF(AK1337=12,1,AK1337+1)</f>
        <v>9</v>
      </c>
      <c r="AM1337" s="76">
        <f t="shared" ref="AM1337" si="25326">IF(AL1337=12,1,AL1337+1)</f>
        <v>10</v>
      </c>
      <c r="AN1337" s="76">
        <f t="shared" ref="AN1337" si="25327">IF(AM1337=12,1,AM1337+1)</f>
        <v>11</v>
      </c>
      <c r="AO1337" s="76">
        <f t="shared" ref="AO1337" si="25328">IF(AN1337=12,1,AN1337+1)</f>
        <v>12</v>
      </c>
      <c r="AP1337" s="76">
        <f t="shared" ref="AP1337" si="25329">IF(AO1337=12,1,AO1337+1)</f>
        <v>1</v>
      </c>
      <c r="AQ1337" s="76">
        <f t="shared" ref="AQ1337" si="25330">IF(AP1337=12,1,AP1337+1)</f>
        <v>2</v>
      </c>
      <c r="AR1337" s="76">
        <f t="shared" ref="AR1337" si="25331">IF(AQ1337=12,1,AQ1337+1)</f>
        <v>3</v>
      </c>
      <c r="AS1337" s="76">
        <f t="shared" ref="AS1337" si="25332">IF(AR1337=12,1,AR1337+1)</f>
        <v>4</v>
      </c>
      <c r="AT1337" s="76">
        <f t="shared" ref="AT1337" si="25333">IF(AS1337=12,1,AS1337+1)</f>
        <v>5</v>
      </c>
      <c r="AU1337" s="76">
        <f t="shared" ref="AU1337" si="25334">IF(AT1337=12,1,AT1337+1)</f>
        <v>6</v>
      </c>
      <c r="AV1337" s="76">
        <f t="shared" ref="AV1337" si="25335">IF(AU1337=12,1,AU1337+1)</f>
        <v>7</v>
      </c>
      <c r="AW1337" s="76">
        <f t="shared" ref="AW1337" si="25336">IF(AV1337=12,1,AV1337+1)</f>
        <v>8</v>
      </c>
      <c r="AX1337" s="76">
        <f t="shared" ref="AX1337" si="25337">IF(AW1337=12,1,AW1337+1)</f>
        <v>9</v>
      </c>
      <c r="AY1337" s="76">
        <f t="shared" ref="AY1337" si="25338">IF(AX1337=12,1,AX1337+1)</f>
        <v>10</v>
      </c>
      <c r="AZ1337" s="76">
        <f t="shared" ref="AZ1337" si="25339">IF(AY1337=12,1,AY1337+1)</f>
        <v>11</v>
      </c>
      <c r="BA1337" s="76">
        <f t="shared" ref="BA1337" si="25340">IF(AZ1337=12,1,AZ1337+1)</f>
        <v>12</v>
      </c>
      <c r="BB1337" s="76">
        <f t="shared" ref="BB1337" si="25341">IF(BA1337=12,1,BA1337+1)</f>
        <v>1</v>
      </c>
      <c r="BC1337" s="76">
        <f t="shared" ref="BC1337" si="25342">IF(BB1337=12,1,BB1337+1)</f>
        <v>2</v>
      </c>
      <c r="BD1337" s="76">
        <f t="shared" ref="BD1337" si="25343">IF(BC1337=12,1,BC1337+1)</f>
        <v>3</v>
      </c>
      <c r="BE1337" s="76">
        <f t="shared" ref="BE1337" si="25344">IF(BD1337=12,1,BD1337+1)</f>
        <v>4</v>
      </c>
      <c r="BF1337" s="76">
        <f t="shared" ref="BF1337" si="25345">IF(BE1337=12,1,BE1337+1)</f>
        <v>5</v>
      </c>
      <c r="BG1337" s="76">
        <f t="shared" ref="BG1337" si="25346">IF(BF1337=12,1,BF1337+1)</f>
        <v>6</v>
      </c>
      <c r="BH1337" s="76">
        <f t="shared" ref="BH1337" si="25347">IF(BG1337=12,1,BG1337+1)</f>
        <v>7</v>
      </c>
      <c r="BI1337" s="76">
        <f t="shared" ref="BI1337" si="25348">IF(BH1337=12,1,BH1337+1)</f>
        <v>8</v>
      </c>
      <c r="BJ1337" s="76">
        <f t="shared" ref="BJ1337" si="25349">IF(BI1337=12,1,BI1337+1)</f>
        <v>9</v>
      </c>
      <c r="BK1337" s="76">
        <f t="shared" ref="BK1337" si="25350">IF(BJ1337=12,1,BJ1337+1)</f>
        <v>10</v>
      </c>
      <c r="BL1337" s="76">
        <f t="shared" ref="BL1337" si="25351">IF(BK1337=12,1,BK1337+1)</f>
        <v>11</v>
      </c>
      <c r="BM1337" s="76">
        <f t="shared" ref="BM1337" si="25352">IF(BL1337=12,1,BL1337+1)</f>
        <v>12</v>
      </c>
      <c r="BN1337" s="81"/>
      <c r="BO1337" s="78"/>
      <c r="BP1337" s="78"/>
      <c r="BQ1337" s="78"/>
      <c r="BR1337" s="106"/>
      <c r="BS1337" s="106"/>
      <c r="BT1337" s="106"/>
      <c r="BU1337" s="106"/>
      <c r="BV1337" s="106"/>
      <c r="BW1337" s="106"/>
      <c r="BX1337" s="106"/>
      <c r="BY1337" s="106"/>
      <c r="BZ1337" s="106"/>
      <c r="CA1337" s="106"/>
      <c r="CB1337" s="106"/>
      <c r="CC1337" s="106"/>
      <c r="CD1337" s="106"/>
      <c r="CE1337" s="106"/>
      <c r="CF1337" s="106"/>
      <c r="CG1337" s="106"/>
    </row>
    <row r="1338" spans="1:85" s="245" customFormat="1" ht="18" hidden="1" customHeight="1" x14ac:dyDescent="0.35">
      <c r="A1338" s="250"/>
      <c r="B1338" s="113"/>
      <c r="C1338" s="361"/>
      <c r="D1338" s="125"/>
      <c r="E1338" s="125"/>
      <c r="F1338" s="125"/>
      <c r="G1338" s="125"/>
      <c r="H1338" s="370"/>
      <c r="I1338" s="371"/>
      <c r="J1338" s="357"/>
      <c r="K1338" s="357"/>
      <c r="L1338" s="137"/>
      <c r="M1338" s="373"/>
      <c r="N1338" s="7"/>
      <c r="O1338" s="376"/>
      <c r="P1338" s="106"/>
      <c r="Q1338" s="77"/>
      <c r="R1338" s="59">
        <f t="shared" ref="R1338:BM1338" si="25353">VALUE(_xlfn.CONCAT(R1337,".",R1340))</f>
        <v>1</v>
      </c>
      <c r="S1338" s="73">
        <f t="shared" si="25353"/>
        <v>32</v>
      </c>
      <c r="T1338" s="73">
        <f t="shared" si="25353"/>
        <v>61</v>
      </c>
      <c r="U1338" s="73">
        <f t="shared" si="25353"/>
        <v>92</v>
      </c>
      <c r="V1338" s="73">
        <f t="shared" si="25353"/>
        <v>122</v>
      </c>
      <c r="W1338" s="73">
        <f t="shared" si="25353"/>
        <v>153</v>
      </c>
      <c r="X1338" s="73">
        <f t="shared" si="25353"/>
        <v>183</v>
      </c>
      <c r="Y1338" s="73">
        <f t="shared" si="25353"/>
        <v>214</v>
      </c>
      <c r="Z1338" s="73">
        <f t="shared" si="25353"/>
        <v>245</v>
      </c>
      <c r="AA1338" s="73">
        <f t="shared" si="25353"/>
        <v>275</v>
      </c>
      <c r="AB1338" s="73">
        <f t="shared" si="25353"/>
        <v>306</v>
      </c>
      <c r="AC1338" s="73">
        <f t="shared" si="25353"/>
        <v>336</v>
      </c>
      <c r="AD1338" s="73">
        <f t="shared" si="25353"/>
        <v>367</v>
      </c>
      <c r="AE1338" s="73">
        <f t="shared" si="25353"/>
        <v>398</v>
      </c>
      <c r="AF1338" s="73">
        <f t="shared" si="25353"/>
        <v>426</v>
      </c>
      <c r="AG1338" s="73">
        <f t="shared" si="25353"/>
        <v>457</v>
      </c>
      <c r="AH1338" s="73">
        <f t="shared" si="25353"/>
        <v>487</v>
      </c>
      <c r="AI1338" s="73">
        <f t="shared" si="25353"/>
        <v>518</v>
      </c>
      <c r="AJ1338" s="73">
        <f t="shared" si="25353"/>
        <v>548</v>
      </c>
      <c r="AK1338" s="73">
        <f t="shared" si="25353"/>
        <v>579</v>
      </c>
      <c r="AL1338" s="73">
        <f t="shared" si="25353"/>
        <v>610</v>
      </c>
      <c r="AM1338" s="73">
        <f t="shared" si="25353"/>
        <v>640</v>
      </c>
      <c r="AN1338" s="73">
        <f t="shared" si="25353"/>
        <v>671</v>
      </c>
      <c r="AO1338" s="73">
        <f t="shared" si="25353"/>
        <v>701</v>
      </c>
      <c r="AP1338" s="73">
        <f t="shared" si="25353"/>
        <v>732</v>
      </c>
      <c r="AQ1338" s="73">
        <f t="shared" si="25353"/>
        <v>763</v>
      </c>
      <c r="AR1338" s="73">
        <f t="shared" si="25353"/>
        <v>791</v>
      </c>
      <c r="AS1338" s="73">
        <f t="shared" si="25353"/>
        <v>822</v>
      </c>
      <c r="AT1338" s="73">
        <f t="shared" si="25353"/>
        <v>852</v>
      </c>
      <c r="AU1338" s="73">
        <f t="shared" si="25353"/>
        <v>883</v>
      </c>
      <c r="AV1338" s="73">
        <f t="shared" si="25353"/>
        <v>913</v>
      </c>
      <c r="AW1338" s="73">
        <f t="shared" si="25353"/>
        <v>944</v>
      </c>
      <c r="AX1338" s="73">
        <f t="shared" si="25353"/>
        <v>975</v>
      </c>
      <c r="AY1338" s="73">
        <f t="shared" si="25353"/>
        <v>1005</v>
      </c>
      <c r="AZ1338" s="73">
        <f t="shared" si="25353"/>
        <v>1036</v>
      </c>
      <c r="BA1338" s="73">
        <f t="shared" si="25353"/>
        <v>1066</v>
      </c>
      <c r="BB1338" s="73">
        <f t="shared" si="25353"/>
        <v>1097</v>
      </c>
      <c r="BC1338" s="73">
        <f t="shared" si="25353"/>
        <v>1128</v>
      </c>
      <c r="BD1338" s="73">
        <f t="shared" si="25353"/>
        <v>1156</v>
      </c>
      <c r="BE1338" s="73">
        <f t="shared" si="25353"/>
        <v>1187</v>
      </c>
      <c r="BF1338" s="73">
        <f t="shared" si="25353"/>
        <v>1217</v>
      </c>
      <c r="BG1338" s="73">
        <f t="shared" si="25353"/>
        <v>1248</v>
      </c>
      <c r="BH1338" s="73">
        <f t="shared" si="25353"/>
        <v>1278</v>
      </c>
      <c r="BI1338" s="73">
        <f t="shared" si="25353"/>
        <v>1309</v>
      </c>
      <c r="BJ1338" s="73">
        <f t="shared" si="25353"/>
        <v>1340</v>
      </c>
      <c r="BK1338" s="73">
        <f t="shared" si="25353"/>
        <v>1370</v>
      </c>
      <c r="BL1338" s="73">
        <f t="shared" si="25353"/>
        <v>1401</v>
      </c>
      <c r="BM1338" s="73">
        <f t="shared" si="25353"/>
        <v>1431</v>
      </c>
      <c r="BN1338" s="82"/>
      <c r="BO1338" s="79"/>
      <c r="BP1338" s="79"/>
      <c r="BQ1338" s="79"/>
      <c r="BR1338" s="106"/>
      <c r="BS1338" s="106"/>
      <c r="BT1338" s="106"/>
      <c r="BU1338" s="106"/>
      <c r="BV1338" s="106"/>
      <c r="BW1338" s="106"/>
      <c r="BX1338" s="106"/>
      <c r="BY1338" s="106"/>
      <c r="BZ1338" s="106"/>
      <c r="CA1338" s="106"/>
      <c r="CB1338" s="106"/>
      <c r="CC1338" s="106"/>
      <c r="CD1338" s="106"/>
      <c r="CE1338" s="106"/>
      <c r="CF1338" s="106"/>
      <c r="CG1338" s="106"/>
    </row>
    <row r="1339" spans="1:85" s="245" customFormat="1" ht="18" customHeight="1" x14ac:dyDescent="0.35">
      <c r="A1339" s="250"/>
      <c r="B1339" s="113"/>
      <c r="C1339" s="361"/>
      <c r="D1339" s="125"/>
      <c r="E1339" s="357" t="s">
        <v>207</v>
      </c>
      <c r="F1339" s="357" t="s">
        <v>207</v>
      </c>
      <c r="G1339" s="357" t="s">
        <v>207</v>
      </c>
      <c r="H1339" s="370"/>
      <c r="I1339" s="371"/>
      <c r="J1339" s="357"/>
      <c r="K1339" s="357"/>
      <c r="L1339" s="357" t="s">
        <v>219</v>
      </c>
      <c r="M1339" s="373"/>
      <c r="N1339" s="7"/>
      <c r="O1339" s="376"/>
      <c r="P1339" s="106"/>
      <c r="Q1339" s="77"/>
      <c r="R1339" s="60" t="str">
        <f>VLOOKUP(R1337,'Podpůrná data'!$I$188:$J$199,2)</f>
        <v>leden</v>
      </c>
      <c r="S1339" s="60" t="str">
        <f>VLOOKUP(S1337,'Podpůrná data'!$I$188:$J$199,2)</f>
        <v>únor</v>
      </c>
      <c r="T1339" s="60" t="str">
        <f>VLOOKUP(T1337,'Podpůrná data'!$I$188:$J$199,2)</f>
        <v>březen</v>
      </c>
      <c r="U1339" s="60" t="str">
        <f>VLOOKUP(U1337,'Podpůrná data'!$I$188:$J$199,2)</f>
        <v>duben</v>
      </c>
      <c r="V1339" s="60" t="str">
        <f>VLOOKUP(V1337,'Podpůrná data'!$I$188:$J$199,2)</f>
        <v>květen</v>
      </c>
      <c r="W1339" s="60" t="str">
        <f>VLOOKUP(W1337,'Podpůrná data'!$I$188:$J$199,2)</f>
        <v>červen</v>
      </c>
      <c r="X1339" s="60" t="str">
        <f>VLOOKUP(X1337,'Podpůrná data'!$I$188:$J$199,2)</f>
        <v>červenec</v>
      </c>
      <c r="Y1339" s="60" t="str">
        <f>VLOOKUP(Y1337,'Podpůrná data'!$I$188:$J$199,2)</f>
        <v>srpen</v>
      </c>
      <c r="Z1339" s="60" t="str">
        <f>VLOOKUP(Z1337,'Podpůrná data'!$I$188:$J$199,2)</f>
        <v>září</v>
      </c>
      <c r="AA1339" s="60" t="str">
        <f>VLOOKUP(AA1337,'Podpůrná data'!$I$188:$J$199,2)</f>
        <v>říjen</v>
      </c>
      <c r="AB1339" s="60" t="str">
        <f>VLOOKUP(AB1337,'Podpůrná data'!$I$188:$J$199,2)</f>
        <v>listopad</v>
      </c>
      <c r="AC1339" s="60" t="str">
        <f>VLOOKUP(AC1337,'Podpůrná data'!$I$188:$J$199,2)</f>
        <v>prosinec</v>
      </c>
      <c r="AD1339" s="60" t="str">
        <f>VLOOKUP(AD1337,'Podpůrná data'!$I$188:$J$199,2)</f>
        <v>leden</v>
      </c>
      <c r="AE1339" s="60" t="str">
        <f>VLOOKUP(AE1337,'Podpůrná data'!$I$188:$J$199,2)</f>
        <v>únor</v>
      </c>
      <c r="AF1339" s="60" t="str">
        <f>VLOOKUP(AF1337,'Podpůrná data'!$I$188:$J$199,2)</f>
        <v>březen</v>
      </c>
      <c r="AG1339" s="60" t="str">
        <f>VLOOKUP(AG1337,'Podpůrná data'!$I$188:$J$199,2)</f>
        <v>duben</v>
      </c>
      <c r="AH1339" s="60" t="str">
        <f>VLOOKUP(AH1337,'Podpůrná data'!$I$188:$J$199,2)</f>
        <v>květen</v>
      </c>
      <c r="AI1339" s="60" t="str">
        <f>VLOOKUP(AI1337,'Podpůrná data'!$I$188:$J$199,2)</f>
        <v>červen</v>
      </c>
      <c r="AJ1339" s="60" t="str">
        <f>VLOOKUP(AJ1337,'Podpůrná data'!$I$188:$J$199,2)</f>
        <v>červenec</v>
      </c>
      <c r="AK1339" s="60" t="str">
        <f>VLOOKUP(AK1337,'Podpůrná data'!$I$188:$J$199,2)</f>
        <v>srpen</v>
      </c>
      <c r="AL1339" s="60" t="str">
        <f>VLOOKUP(AL1337,'Podpůrná data'!$I$188:$J$199,2)</f>
        <v>září</v>
      </c>
      <c r="AM1339" s="60" t="str">
        <f>VLOOKUP(AM1337,'Podpůrná data'!$I$188:$J$199,2)</f>
        <v>říjen</v>
      </c>
      <c r="AN1339" s="60" t="str">
        <f>VLOOKUP(AN1337,'Podpůrná data'!$I$188:$J$199,2)</f>
        <v>listopad</v>
      </c>
      <c r="AO1339" s="60" t="str">
        <f>VLOOKUP(AO1337,'Podpůrná data'!$I$188:$J$199,2)</f>
        <v>prosinec</v>
      </c>
      <c r="AP1339" s="60" t="str">
        <f>VLOOKUP(AP1337,'Podpůrná data'!$I$188:$J$199,2)</f>
        <v>leden</v>
      </c>
      <c r="AQ1339" s="60" t="str">
        <f>VLOOKUP(AQ1337,'Podpůrná data'!$I$188:$J$199,2)</f>
        <v>únor</v>
      </c>
      <c r="AR1339" s="60" t="str">
        <f>VLOOKUP(AR1337,'Podpůrná data'!$I$188:$J$199,2)</f>
        <v>březen</v>
      </c>
      <c r="AS1339" s="60" t="str">
        <f>VLOOKUP(AS1337,'Podpůrná data'!$I$188:$J$199,2)</f>
        <v>duben</v>
      </c>
      <c r="AT1339" s="60" t="str">
        <f>VLOOKUP(AT1337,'Podpůrná data'!$I$188:$J$199,2)</f>
        <v>květen</v>
      </c>
      <c r="AU1339" s="60" t="str">
        <f>VLOOKUP(AU1337,'Podpůrná data'!$I$188:$J$199,2)</f>
        <v>červen</v>
      </c>
      <c r="AV1339" s="60" t="str">
        <f>VLOOKUP(AV1337,'Podpůrná data'!$I$188:$J$199,2)</f>
        <v>červenec</v>
      </c>
      <c r="AW1339" s="60" t="str">
        <f>VLOOKUP(AW1337,'Podpůrná data'!$I$188:$J$199,2)</f>
        <v>srpen</v>
      </c>
      <c r="AX1339" s="60" t="str">
        <f>VLOOKUP(AX1337,'Podpůrná data'!$I$188:$J$199,2)</f>
        <v>září</v>
      </c>
      <c r="AY1339" s="60" t="str">
        <f>VLOOKUP(AY1337,'Podpůrná data'!$I$188:$J$199,2)</f>
        <v>říjen</v>
      </c>
      <c r="AZ1339" s="60" t="str">
        <f>VLOOKUP(AZ1337,'Podpůrná data'!$I$188:$J$199,2)</f>
        <v>listopad</v>
      </c>
      <c r="BA1339" s="60" t="str">
        <f>VLOOKUP(BA1337,'Podpůrná data'!$I$188:$J$199,2)</f>
        <v>prosinec</v>
      </c>
      <c r="BB1339" s="60" t="str">
        <f>VLOOKUP(BB1337,'Podpůrná data'!$I$188:$J$199,2)</f>
        <v>leden</v>
      </c>
      <c r="BC1339" s="60" t="str">
        <f>VLOOKUP(BC1337,'Podpůrná data'!$I$188:$J$199,2)</f>
        <v>únor</v>
      </c>
      <c r="BD1339" s="60" t="str">
        <f>VLOOKUP(BD1337,'Podpůrná data'!$I$188:$J$199,2)</f>
        <v>březen</v>
      </c>
      <c r="BE1339" s="60" t="str">
        <f>VLOOKUP(BE1337,'Podpůrná data'!$I$188:$J$199,2)</f>
        <v>duben</v>
      </c>
      <c r="BF1339" s="60" t="str">
        <f>VLOOKUP(BF1337,'Podpůrná data'!$I$188:$J$199,2)</f>
        <v>květen</v>
      </c>
      <c r="BG1339" s="60" t="str">
        <f>VLOOKUP(BG1337,'Podpůrná data'!$I$188:$J$199,2)</f>
        <v>červen</v>
      </c>
      <c r="BH1339" s="60" t="str">
        <f>VLOOKUP(BH1337,'Podpůrná data'!$I$188:$J$199,2)</f>
        <v>červenec</v>
      </c>
      <c r="BI1339" s="60" t="str">
        <f>VLOOKUP(BI1337,'Podpůrná data'!$I$188:$J$199,2)</f>
        <v>srpen</v>
      </c>
      <c r="BJ1339" s="60" t="str">
        <f>VLOOKUP(BJ1337,'Podpůrná data'!$I$188:$J$199,2)</f>
        <v>září</v>
      </c>
      <c r="BK1339" s="60" t="str">
        <f>VLOOKUP(BK1337,'Podpůrná data'!$I$188:$J$199,2)</f>
        <v>říjen</v>
      </c>
      <c r="BL1339" s="60" t="str">
        <f>VLOOKUP(BL1337,'Podpůrná data'!$I$188:$J$199,2)</f>
        <v>listopad</v>
      </c>
      <c r="BM1339" s="60" t="str">
        <f>VLOOKUP(BM1337,'Podpůrná data'!$I$188:$J$199,2)</f>
        <v>prosinec</v>
      </c>
      <c r="BN1339" s="171"/>
      <c r="BO1339" s="175"/>
      <c r="BP1339" s="197"/>
      <c r="BQ1339" s="197"/>
      <c r="BR1339" s="106"/>
      <c r="BS1339" s="179" t="s">
        <v>105</v>
      </c>
      <c r="BT1339" s="179" t="s">
        <v>106</v>
      </c>
      <c r="BU1339" s="179" t="s">
        <v>107</v>
      </c>
      <c r="BV1339" s="179" t="s">
        <v>108</v>
      </c>
      <c r="BW1339" s="179" t="s">
        <v>109</v>
      </c>
      <c r="BX1339" s="179" t="s">
        <v>110</v>
      </c>
      <c r="BY1339" s="179" t="s">
        <v>111</v>
      </c>
      <c r="BZ1339" s="179" t="s">
        <v>112</v>
      </c>
      <c r="CA1339" s="179" t="s">
        <v>113</v>
      </c>
      <c r="CB1339" s="179" t="s">
        <v>155</v>
      </c>
      <c r="CC1339" s="179" t="s">
        <v>156</v>
      </c>
      <c r="CD1339" s="179" t="s">
        <v>157</v>
      </c>
      <c r="CE1339" s="179" t="s">
        <v>202</v>
      </c>
      <c r="CF1339" s="179" t="s">
        <v>203</v>
      </c>
      <c r="CG1339" s="179" t="s">
        <v>204</v>
      </c>
    </row>
    <row r="1340" spans="1:85" s="245" customFormat="1" ht="16.399999999999999" customHeight="1" x14ac:dyDescent="0.35">
      <c r="A1340" s="250"/>
      <c r="B1340" s="113"/>
      <c r="C1340" s="361"/>
      <c r="D1340" s="125"/>
      <c r="E1340" s="357"/>
      <c r="F1340" s="357"/>
      <c r="G1340" s="357"/>
      <c r="H1340" s="370"/>
      <c r="I1340" s="371"/>
      <c r="J1340" s="357"/>
      <c r="K1340" s="357"/>
      <c r="L1340" s="357"/>
      <c r="M1340" s="373"/>
      <c r="N1340" s="7"/>
      <c r="O1340" s="376"/>
      <c r="P1340" s="106"/>
      <c r="Q1340" s="77"/>
      <c r="R1340" s="60">
        <f>YEAR(Úvod!$F$10)</f>
        <v>1900</v>
      </c>
      <c r="S1340" s="60">
        <f t="shared" ref="S1340" si="25354">IF(S1337=1,R1340+1,R1340)</f>
        <v>1900</v>
      </c>
      <c r="T1340" s="60">
        <f t="shared" ref="T1340" si="25355">IF(T1337=1,S1340+1,S1340)</f>
        <v>1900</v>
      </c>
      <c r="U1340" s="60">
        <f t="shared" ref="U1340" si="25356">IF(U1337=1,T1340+1,T1340)</f>
        <v>1900</v>
      </c>
      <c r="V1340" s="60">
        <f t="shared" ref="V1340" si="25357">IF(V1337=1,U1340+1,U1340)</f>
        <v>1900</v>
      </c>
      <c r="W1340" s="60">
        <f t="shared" ref="W1340" si="25358">IF(W1337=1,V1340+1,V1340)</f>
        <v>1900</v>
      </c>
      <c r="X1340" s="60">
        <f t="shared" ref="X1340" si="25359">IF(X1337=1,W1340+1,W1340)</f>
        <v>1900</v>
      </c>
      <c r="Y1340" s="60">
        <f t="shared" ref="Y1340" si="25360">IF(Y1337=1,X1340+1,X1340)</f>
        <v>1900</v>
      </c>
      <c r="Z1340" s="60">
        <f t="shared" ref="Z1340" si="25361">IF(Z1337=1,Y1340+1,Y1340)</f>
        <v>1900</v>
      </c>
      <c r="AA1340" s="60">
        <f t="shared" ref="AA1340" si="25362">IF(AA1337=1,Z1340+1,Z1340)</f>
        <v>1900</v>
      </c>
      <c r="AB1340" s="60">
        <f t="shared" ref="AB1340" si="25363">IF(AB1337=1,AA1340+1,AA1340)</f>
        <v>1900</v>
      </c>
      <c r="AC1340" s="60">
        <f t="shared" ref="AC1340" si="25364">IF(AC1337=1,AB1340+1,AB1340)</f>
        <v>1900</v>
      </c>
      <c r="AD1340" s="60">
        <f t="shared" ref="AD1340" si="25365">IF(AD1337=1,AC1340+1,AC1340)</f>
        <v>1901</v>
      </c>
      <c r="AE1340" s="60">
        <f t="shared" ref="AE1340" si="25366">IF(AE1337=1,AD1340+1,AD1340)</f>
        <v>1901</v>
      </c>
      <c r="AF1340" s="60">
        <f t="shared" ref="AF1340" si="25367">IF(AF1337=1,AE1340+1,AE1340)</f>
        <v>1901</v>
      </c>
      <c r="AG1340" s="60">
        <f t="shared" ref="AG1340" si="25368">IF(AG1337=1,AF1340+1,AF1340)</f>
        <v>1901</v>
      </c>
      <c r="AH1340" s="60">
        <f t="shared" ref="AH1340" si="25369">IF(AH1337=1,AG1340+1,AG1340)</f>
        <v>1901</v>
      </c>
      <c r="AI1340" s="60">
        <f t="shared" ref="AI1340" si="25370">IF(AI1337=1,AH1340+1,AH1340)</f>
        <v>1901</v>
      </c>
      <c r="AJ1340" s="60">
        <f t="shared" ref="AJ1340" si="25371">IF(AJ1337=1,AI1340+1,AI1340)</f>
        <v>1901</v>
      </c>
      <c r="AK1340" s="60">
        <f t="shared" ref="AK1340" si="25372">IF(AK1337=1,AJ1340+1,AJ1340)</f>
        <v>1901</v>
      </c>
      <c r="AL1340" s="60">
        <f t="shared" ref="AL1340" si="25373">IF(AL1337=1,AK1340+1,AK1340)</f>
        <v>1901</v>
      </c>
      <c r="AM1340" s="60">
        <f t="shared" ref="AM1340" si="25374">IF(AM1337=1,AL1340+1,AL1340)</f>
        <v>1901</v>
      </c>
      <c r="AN1340" s="60">
        <f t="shared" ref="AN1340" si="25375">IF(AN1337=1,AM1340+1,AM1340)</f>
        <v>1901</v>
      </c>
      <c r="AO1340" s="60">
        <f t="shared" ref="AO1340" si="25376">IF(AO1337=1,AN1340+1,AN1340)</f>
        <v>1901</v>
      </c>
      <c r="AP1340" s="60">
        <f t="shared" ref="AP1340" si="25377">IF(AP1337=1,AO1340+1,AO1340)</f>
        <v>1902</v>
      </c>
      <c r="AQ1340" s="60">
        <f t="shared" ref="AQ1340" si="25378">IF(AQ1337=1,AP1340+1,AP1340)</f>
        <v>1902</v>
      </c>
      <c r="AR1340" s="60">
        <f t="shared" ref="AR1340" si="25379">IF(AR1337=1,AQ1340+1,AQ1340)</f>
        <v>1902</v>
      </c>
      <c r="AS1340" s="60">
        <f t="shared" ref="AS1340" si="25380">IF(AS1337=1,AR1340+1,AR1340)</f>
        <v>1902</v>
      </c>
      <c r="AT1340" s="60">
        <f t="shared" ref="AT1340" si="25381">IF(AT1337=1,AS1340+1,AS1340)</f>
        <v>1902</v>
      </c>
      <c r="AU1340" s="60">
        <f t="shared" ref="AU1340" si="25382">IF(AU1337=1,AT1340+1,AT1340)</f>
        <v>1902</v>
      </c>
      <c r="AV1340" s="60">
        <f t="shared" ref="AV1340" si="25383">IF(AV1337=1,AU1340+1,AU1340)</f>
        <v>1902</v>
      </c>
      <c r="AW1340" s="60">
        <f t="shared" ref="AW1340" si="25384">IF(AW1337=1,AV1340+1,AV1340)</f>
        <v>1902</v>
      </c>
      <c r="AX1340" s="60">
        <f t="shared" ref="AX1340" si="25385">IF(AX1337=1,AW1340+1,AW1340)</f>
        <v>1902</v>
      </c>
      <c r="AY1340" s="60">
        <f t="shared" ref="AY1340" si="25386">IF(AY1337=1,AX1340+1,AX1340)</f>
        <v>1902</v>
      </c>
      <c r="AZ1340" s="60">
        <f t="shared" ref="AZ1340" si="25387">IF(AZ1337=1,AY1340+1,AY1340)</f>
        <v>1902</v>
      </c>
      <c r="BA1340" s="60">
        <f t="shared" ref="BA1340" si="25388">IF(BA1337=1,AZ1340+1,AZ1340)</f>
        <v>1902</v>
      </c>
      <c r="BB1340" s="60">
        <f t="shared" ref="BB1340" si="25389">IF(BB1337=1,BA1340+1,BA1340)</f>
        <v>1903</v>
      </c>
      <c r="BC1340" s="60">
        <f t="shared" ref="BC1340" si="25390">IF(BC1337=1,BB1340+1,BB1340)</f>
        <v>1903</v>
      </c>
      <c r="BD1340" s="60">
        <f t="shared" ref="BD1340" si="25391">IF(BD1337=1,BC1340+1,BC1340)</f>
        <v>1903</v>
      </c>
      <c r="BE1340" s="60">
        <f t="shared" ref="BE1340" si="25392">IF(BE1337=1,BD1340+1,BD1340)</f>
        <v>1903</v>
      </c>
      <c r="BF1340" s="60">
        <f t="shared" ref="BF1340" si="25393">IF(BF1337=1,BE1340+1,BE1340)</f>
        <v>1903</v>
      </c>
      <c r="BG1340" s="60">
        <f t="shared" ref="BG1340" si="25394">IF(BG1337=1,BF1340+1,BF1340)</f>
        <v>1903</v>
      </c>
      <c r="BH1340" s="60">
        <f t="shared" ref="BH1340" si="25395">IF(BH1337=1,BG1340+1,BG1340)</f>
        <v>1903</v>
      </c>
      <c r="BI1340" s="60">
        <f t="shared" ref="BI1340" si="25396">IF(BI1337=1,BH1340+1,BH1340)</f>
        <v>1903</v>
      </c>
      <c r="BJ1340" s="60">
        <f t="shared" ref="BJ1340" si="25397">IF(BJ1337=1,BI1340+1,BI1340)</f>
        <v>1903</v>
      </c>
      <c r="BK1340" s="60">
        <f t="shared" ref="BK1340" si="25398">IF(BK1337=1,BJ1340+1,BJ1340)</f>
        <v>1903</v>
      </c>
      <c r="BL1340" s="60">
        <f t="shared" ref="BL1340" si="25399">IF(BL1337=1,BK1340+1,BK1340)</f>
        <v>1903</v>
      </c>
      <c r="BM1340" s="60">
        <f t="shared" ref="BM1340" si="25400">IF(BM1337=1,BL1340+1,BL1340)</f>
        <v>1903</v>
      </c>
      <c r="BN1340" s="195"/>
      <c r="BO1340" s="196"/>
      <c r="BP1340" s="197"/>
      <c r="BQ1340" s="197"/>
      <c r="BR1340" s="106"/>
      <c r="BS1340" s="106"/>
      <c r="BT1340" s="106"/>
      <c r="BU1340" s="106"/>
      <c r="BV1340" s="106"/>
      <c r="BW1340" s="106"/>
      <c r="BX1340" s="106"/>
      <c r="BY1340" s="106"/>
      <c r="BZ1340" s="106"/>
      <c r="CA1340" s="106"/>
      <c r="CB1340" s="106"/>
      <c r="CC1340" s="106"/>
      <c r="CD1340" s="106"/>
      <c r="CE1340" s="106"/>
      <c r="CF1340" s="106"/>
      <c r="CG1340" s="106"/>
    </row>
    <row r="1341" spans="1:85" s="245" customFormat="1" ht="16.399999999999999" customHeight="1" x14ac:dyDescent="0.35">
      <c r="A1341" s="250"/>
      <c r="B1341" s="113"/>
      <c r="C1341" s="125"/>
      <c r="D1341" s="125"/>
      <c r="E1341" s="357"/>
      <c r="F1341" s="357"/>
      <c r="G1341" s="357"/>
      <c r="H1341" s="370"/>
      <c r="I1341" s="371"/>
      <c r="J1341" s="357"/>
      <c r="K1341" s="372"/>
      <c r="L1341" s="357"/>
      <c r="M1341" s="374"/>
      <c r="N1341" s="7"/>
      <c r="O1341" s="377"/>
      <c r="P1341" s="106"/>
      <c r="Q1341" s="63" t="s">
        <v>159</v>
      </c>
      <c r="R1341" s="251"/>
      <c r="S1341" s="251"/>
      <c r="T1341" s="251"/>
      <c r="U1341" s="251"/>
      <c r="V1341" s="251"/>
      <c r="W1341" s="251"/>
      <c r="X1341" s="251"/>
      <c r="Y1341" s="251"/>
      <c r="Z1341" s="251"/>
      <c r="AA1341" s="251"/>
      <c r="AB1341" s="251"/>
      <c r="AC1341" s="251"/>
      <c r="AD1341" s="251"/>
      <c r="AE1341" s="251"/>
      <c r="AF1341" s="251"/>
      <c r="AG1341" s="251"/>
      <c r="AH1341" s="251"/>
      <c r="AI1341" s="251"/>
      <c r="AJ1341" s="251"/>
      <c r="AK1341" s="251"/>
      <c r="AL1341" s="251"/>
      <c r="AM1341" s="251"/>
      <c r="AN1341" s="251"/>
      <c r="AO1341" s="251"/>
      <c r="AP1341" s="251"/>
      <c r="AQ1341" s="251"/>
      <c r="AR1341" s="251"/>
      <c r="AS1341" s="251"/>
      <c r="AT1341" s="251"/>
      <c r="AU1341" s="251"/>
      <c r="AV1341" s="251"/>
      <c r="AW1341" s="251"/>
      <c r="AX1341" s="251"/>
      <c r="AY1341" s="251"/>
      <c r="AZ1341" s="251"/>
      <c r="BA1341" s="251"/>
      <c r="BB1341" s="251"/>
      <c r="BC1341" s="251"/>
      <c r="BD1341" s="251"/>
      <c r="BE1341" s="251"/>
      <c r="BF1341" s="251"/>
      <c r="BG1341" s="251"/>
      <c r="BH1341" s="251"/>
      <c r="BI1341" s="251"/>
      <c r="BJ1341" s="251"/>
      <c r="BK1341" s="251"/>
      <c r="BL1341" s="251"/>
      <c r="BM1341" s="251"/>
      <c r="BN1341" s="195"/>
      <c r="BO1341" s="196"/>
      <c r="BP1341" s="197"/>
      <c r="BQ1341" s="197"/>
      <c r="BR1341" s="106"/>
      <c r="BS1341" s="106"/>
      <c r="BT1341" s="106"/>
      <c r="BU1341" s="106"/>
      <c r="BV1341" s="106"/>
      <c r="BW1341" s="106"/>
      <c r="BX1341" s="106"/>
      <c r="BY1341" s="106"/>
      <c r="BZ1341" s="106"/>
      <c r="CA1341" s="106"/>
      <c r="CB1341" s="106"/>
      <c r="CC1341" s="106"/>
      <c r="CD1341" s="106"/>
      <c r="CE1341" s="106"/>
      <c r="CF1341" s="106"/>
      <c r="CG1341" s="106"/>
    </row>
    <row r="1342" spans="1:85" s="245" customFormat="1" ht="23.5" customHeight="1" x14ac:dyDescent="0.35">
      <c r="A1342" s="243"/>
      <c r="B1342" s="126" t="s">
        <v>421</v>
      </c>
      <c r="C1342" s="359"/>
      <c r="D1342" s="359"/>
      <c r="E1342" s="252"/>
      <c r="F1342" s="252"/>
      <c r="G1342" s="241"/>
      <c r="H1342" s="253"/>
      <c r="I1342" s="254"/>
      <c r="J1342" s="253"/>
      <c r="K1342" s="205">
        <f>IF(J1342="",0,IF(J1342="ANO",'Podpůrná data'!$B$5,'Podpůrná data'!$B$3))</f>
        <v>0</v>
      </c>
      <c r="L1342" s="203">
        <f>IFERROR(INT(ROUND(I1342,2)*(VLOOKUP(INT(H1342),'Podpůrná data'!$A$189:$B$233,2,FALSE))*(H1342/(INT(H1342)))),0)</f>
        <v>0</v>
      </c>
      <c r="M1342" s="61">
        <f>K1342*L1342</f>
        <v>0</v>
      </c>
      <c r="N1342" s="62">
        <f>IF(M1342&gt;0,IF(ISTEXT(C1342)=TRUE,0,1),0)</f>
        <v>0</v>
      </c>
      <c r="O1342" s="166">
        <f>IF(M1342&gt;0,1,0)</f>
        <v>0</v>
      </c>
      <c r="P1342" s="127"/>
      <c r="Q1342" s="63" t="s">
        <v>95</v>
      </c>
      <c r="R1342" s="255"/>
      <c r="S1342" s="255"/>
      <c r="T1342" s="255"/>
      <c r="U1342" s="255"/>
      <c r="V1342" s="255"/>
      <c r="W1342" s="255"/>
      <c r="X1342" s="255"/>
      <c r="Y1342" s="255"/>
      <c r="Z1342" s="255"/>
      <c r="AA1342" s="255"/>
      <c r="AB1342" s="255"/>
      <c r="AC1342" s="255"/>
      <c r="AD1342" s="255"/>
      <c r="AE1342" s="255"/>
      <c r="AF1342" s="255"/>
      <c r="AG1342" s="255"/>
      <c r="AH1342" s="255"/>
      <c r="AI1342" s="255"/>
      <c r="AJ1342" s="255"/>
      <c r="AK1342" s="255"/>
      <c r="AL1342" s="255"/>
      <c r="AM1342" s="255"/>
      <c r="AN1342" s="255"/>
      <c r="AO1342" s="255"/>
      <c r="AP1342" s="255"/>
      <c r="AQ1342" s="255"/>
      <c r="AR1342" s="255"/>
      <c r="AS1342" s="255"/>
      <c r="AT1342" s="255"/>
      <c r="AU1342" s="255"/>
      <c r="AV1342" s="255"/>
      <c r="AW1342" s="255"/>
      <c r="AX1342" s="255"/>
      <c r="AY1342" s="255"/>
      <c r="AZ1342" s="255"/>
      <c r="BA1342" s="255"/>
      <c r="BB1342" s="255"/>
      <c r="BC1342" s="255"/>
      <c r="BD1342" s="255"/>
      <c r="BE1342" s="255"/>
      <c r="BF1342" s="255"/>
      <c r="BG1342" s="255"/>
      <c r="BH1342" s="255"/>
      <c r="BI1342" s="255"/>
      <c r="BJ1342" s="255"/>
      <c r="BK1342" s="255"/>
      <c r="BL1342" s="255"/>
      <c r="BM1342" s="255"/>
      <c r="BN1342" s="362">
        <f>SUM(R1350:BM1350)</f>
        <v>0</v>
      </c>
      <c r="BO1342" s="364">
        <f>SUM(R1351:BM1351)</f>
        <v>0</v>
      </c>
      <c r="BP1342" s="366">
        <f>IF($O1342=0,0,IF($BN1342&gt;=143*$I1342,1,0))</f>
        <v>0</v>
      </c>
      <c r="BQ1342" s="366">
        <f>IF($BN1342&gt;=143*$I1342,0,(CEILING(143*$I1342,1)-$BN1342))</f>
        <v>0</v>
      </c>
      <c r="BR1342" s="106"/>
      <c r="BS1342" s="106"/>
      <c r="BT1342" s="106"/>
      <c r="BU1342" s="106"/>
      <c r="BV1342" s="106"/>
      <c r="BW1342" s="106"/>
      <c r="BX1342" s="106"/>
      <c r="BY1342" s="106"/>
      <c r="BZ1342" s="106"/>
      <c r="CA1342" s="106"/>
      <c r="CB1342" s="106"/>
      <c r="CC1342" s="106"/>
      <c r="CD1342" s="106"/>
      <c r="CE1342" s="106"/>
      <c r="CF1342" s="106"/>
      <c r="CG1342" s="106"/>
    </row>
    <row r="1343" spans="1:85" s="245" customFormat="1" ht="29" x14ac:dyDescent="0.35">
      <c r="A1343" s="243"/>
      <c r="B1343" s="128"/>
      <c r="C1343" s="80"/>
      <c r="D1343" s="80"/>
      <c r="E1343" s="80"/>
      <c r="F1343" s="80"/>
      <c r="G1343" s="80"/>
      <c r="H1343" s="80"/>
      <c r="I1343" s="80"/>
      <c r="J1343" s="80"/>
      <c r="K1343" s="80"/>
      <c r="L1343" s="80"/>
      <c r="M1343" s="64"/>
      <c r="N1343" s="7"/>
      <c r="O1343" s="192"/>
      <c r="P1343" s="106"/>
      <c r="Q1343" s="63" t="s">
        <v>129</v>
      </c>
      <c r="R1343" s="256"/>
      <c r="S1343" s="256"/>
      <c r="T1343" s="256"/>
      <c r="U1343" s="256"/>
      <c r="V1343" s="256"/>
      <c r="W1343" s="256"/>
      <c r="X1343" s="256"/>
      <c r="Y1343" s="256"/>
      <c r="Z1343" s="256"/>
      <c r="AA1343" s="256"/>
      <c r="AB1343" s="256"/>
      <c r="AC1343" s="256"/>
      <c r="AD1343" s="256"/>
      <c r="AE1343" s="256"/>
      <c r="AF1343" s="256"/>
      <c r="AG1343" s="256"/>
      <c r="AH1343" s="256"/>
      <c r="AI1343" s="256"/>
      <c r="AJ1343" s="256"/>
      <c r="AK1343" s="256"/>
      <c r="AL1343" s="256"/>
      <c r="AM1343" s="256"/>
      <c r="AN1343" s="256"/>
      <c r="AO1343" s="256"/>
      <c r="AP1343" s="256"/>
      <c r="AQ1343" s="256"/>
      <c r="AR1343" s="256"/>
      <c r="AS1343" s="256"/>
      <c r="AT1343" s="256"/>
      <c r="AU1343" s="256"/>
      <c r="AV1343" s="256"/>
      <c r="AW1343" s="256"/>
      <c r="AX1343" s="256"/>
      <c r="AY1343" s="256"/>
      <c r="AZ1343" s="256"/>
      <c r="BA1343" s="256"/>
      <c r="BB1343" s="256"/>
      <c r="BC1343" s="256"/>
      <c r="BD1343" s="256"/>
      <c r="BE1343" s="256"/>
      <c r="BF1343" s="256"/>
      <c r="BG1343" s="256"/>
      <c r="BH1343" s="256"/>
      <c r="BI1343" s="256"/>
      <c r="BJ1343" s="256"/>
      <c r="BK1343" s="256"/>
      <c r="BL1343" s="256"/>
      <c r="BM1343" s="256"/>
      <c r="BN1343" s="362"/>
      <c r="BO1343" s="364"/>
      <c r="BP1343" s="366"/>
      <c r="BQ1343" s="366"/>
      <c r="BR1343" s="106"/>
      <c r="BS1343" s="106"/>
      <c r="BT1343" s="106"/>
      <c r="BU1343" s="106"/>
      <c r="BV1343" s="106"/>
      <c r="BW1343" s="106"/>
      <c r="BX1343" s="106"/>
      <c r="BY1343" s="106"/>
      <c r="BZ1343" s="106"/>
      <c r="CA1343" s="106"/>
      <c r="CB1343" s="106"/>
      <c r="CC1343" s="106"/>
      <c r="CD1343" s="106"/>
      <c r="CE1343" s="106"/>
      <c r="CF1343" s="106"/>
      <c r="CG1343" s="106"/>
    </row>
    <row r="1344" spans="1:85" s="245" customFormat="1" ht="14.5" hidden="1" customHeight="1" x14ac:dyDescent="0.35">
      <c r="A1344" s="243"/>
      <c r="B1344" s="128"/>
      <c r="C1344" s="80"/>
      <c r="D1344" s="80"/>
      <c r="E1344" s="80"/>
      <c r="F1344" s="80"/>
      <c r="G1344" s="80"/>
      <c r="H1344" s="80"/>
      <c r="I1344" s="80"/>
      <c r="J1344" s="80"/>
      <c r="K1344" s="80"/>
      <c r="L1344" s="80"/>
      <c r="M1344" s="64"/>
      <c r="N1344" s="7"/>
      <c r="O1344" s="192"/>
      <c r="P1344" s="106"/>
      <c r="Q1344" s="65" t="s">
        <v>130</v>
      </c>
      <c r="R1344" s="66">
        <f>IF(R1342&lt;&gt;0,1,0)</f>
        <v>0</v>
      </c>
      <c r="S1344" s="66">
        <f t="shared" ref="S1344" si="25401">IF(R1344&gt;0,R1344+1,IF(S1342&lt;&gt;0,1,0))</f>
        <v>0</v>
      </c>
      <c r="T1344" s="66">
        <f t="shared" ref="T1344" si="25402">IF(S1344&gt;0,S1344+1,IF(T1342&lt;&gt;0,1,0))</f>
        <v>0</v>
      </c>
      <c r="U1344" s="66">
        <f t="shared" ref="U1344" si="25403">IF(T1344&gt;0,T1344+1,IF(U1342&lt;&gt;0,1,0))</f>
        <v>0</v>
      </c>
      <c r="V1344" s="66">
        <f t="shared" ref="V1344" si="25404">IF(U1344&gt;0,U1344+1,IF(V1342&lt;&gt;0,1,0))</f>
        <v>0</v>
      </c>
      <c r="W1344" s="66">
        <f t="shared" ref="W1344" si="25405">IF(V1344&gt;0,V1344+1,IF(W1342&lt;&gt;0,1,0))</f>
        <v>0</v>
      </c>
      <c r="X1344" s="66">
        <f t="shared" ref="X1344" si="25406">IF(W1344&gt;0,W1344+1,IF(X1342&lt;&gt;0,1,0))</f>
        <v>0</v>
      </c>
      <c r="Y1344" s="66">
        <f t="shared" ref="Y1344" si="25407">IF(X1344&gt;0,X1344+1,IF(Y1342&lt;&gt;0,1,0))</f>
        <v>0</v>
      </c>
      <c r="Z1344" s="66">
        <f t="shared" ref="Z1344" si="25408">IF(Y1344&gt;0,Y1344+1,IF(Z1342&lt;&gt;0,1,0))</f>
        <v>0</v>
      </c>
      <c r="AA1344" s="66">
        <f t="shared" ref="AA1344" si="25409">IF(Z1344&gt;0,Z1344+1,IF(AA1342&lt;&gt;0,1,0))</f>
        <v>0</v>
      </c>
      <c r="AB1344" s="66">
        <f t="shared" ref="AB1344" si="25410">IF(AA1344&gt;0,AA1344+1,IF(AB1342&lt;&gt;0,1,0))</f>
        <v>0</v>
      </c>
      <c r="AC1344" s="66">
        <f t="shared" ref="AC1344" si="25411">IF(AB1344&gt;0,AB1344+1,IF(AC1342&lt;&gt;0,1,0))</f>
        <v>0</v>
      </c>
      <c r="AD1344" s="66">
        <f t="shared" ref="AD1344" si="25412">IF(AC1344&gt;0,AC1344+1,IF(AD1342&lt;&gt;0,1,0))</f>
        <v>0</v>
      </c>
      <c r="AE1344" s="66">
        <f t="shared" ref="AE1344" si="25413">IF(AD1344&gt;0,AD1344+1,IF(AE1342&lt;&gt;0,1,0))</f>
        <v>0</v>
      </c>
      <c r="AF1344" s="66">
        <f t="shared" ref="AF1344" si="25414">IF(AE1344&gt;0,AE1344+1,IF(AF1342&lt;&gt;0,1,0))</f>
        <v>0</v>
      </c>
      <c r="AG1344" s="66">
        <f t="shared" ref="AG1344" si="25415">IF(AF1344&gt;0,AF1344+1,IF(AG1342&lt;&gt;0,1,0))</f>
        <v>0</v>
      </c>
      <c r="AH1344" s="66">
        <f t="shared" ref="AH1344" si="25416">IF(AG1344&gt;0,AG1344+1,IF(AH1342&lt;&gt;0,1,0))</f>
        <v>0</v>
      </c>
      <c r="AI1344" s="66">
        <f t="shared" ref="AI1344" si="25417">IF(AH1344&gt;0,AH1344+1,IF(AI1342&lt;&gt;0,1,0))</f>
        <v>0</v>
      </c>
      <c r="AJ1344" s="66">
        <f t="shared" ref="AJ1344" si="25418">IF(AI1344&gt;0,AI1344+1,IF(AJ1342&lt;&gt;0,1,0))</f>
        <v>0</v>
      </c>
      <c r="AK1344" s="66">
        <f t="shared" ref="AK1344" si="25419">IF(AJ1344&gt;0,AJ1344+1,IF(AK1342&lt;&gt;0,1,0))</f>
        <v>0</v>
      </c>
      <c r="AL1344" s="66">
        <f t="shared" ref="AL1344" si="25420">IF(AK1344&gt;0,AK1344+1,IF(AL1342&lt;&gt;0,1,0))</f>
        <v>0</v>
      </c>
      <c r="AM1344" s="66">
        <f t="shared" ref="AM1344" si="25421">IF(AL1344&gt;0,AL1344+1,IF(AM1342&lt;&gt;0,1,0))</f>
        <v>0</v>
      </c>
      <c r="AN1344" s="66">
        <f t="shared" ref="AN1344" si="25422">IF(AM1344&gt;0,AM1344+1,IF(AN1342&lt;&gt;0,1,0))</f>
        <v>0</v>
      </c>
      <c r="AO1344" s="66">
        <f t="shared" ref="AO1344" si="25423">IF(AN1344&gt;0,AN1344+1,IF(AO1342&lt;&gt;0,1,0))</f>
        <v>0</v>
      </c>
      <c r="AP1344" s="66">
        <f t="shared" ref="AP1344" si="25424">IF(AO1344&gt;0,AO1344+1,IF(AP1342&lt;&gt;0,1,0))</f>
        <v>0</v>
      </c>
      <c r="AQ1344" s="66">
        <f t="shared" ref="AQ1344" si="25425">IF(AP1344&gt;0,AP1344+1,IF(AQ1342&lt;&gt;0,1,0))</f>
        <v>0</v>
      </c>
      <c r="AR1344" s="66">
        <f t="shared" ref="AR1344" si="25426">IF(AQ1344&gt;0,AQ1344+1,IF(AR1342&lt;&gt;0,1,0))</f>
        <v>0</v>
      </c>
      <c r="AS1344" s="66">
        <f t="shared" ref="AS1344" si="25427">IF(AR1344&gt;0,AR1344+1,IF(AS1342&lt;&gt;0,1,0))</f>
        <v>0</v>
      </c>
      <c r="AT1344" s="66">
        <f t="shared" ref="AT1344" si="25428">IF(AS1344&gt;0,AS1344+1,IF(AT1342&lt;&gt;0,1,0))</f>
        <v>0</v>
      </c>
      <c r="AU1344" s="66">
        <f t="shared" ref="AU1344" si="25429">IF(AT1344&gt;0,AT1344+1,IF(AU1342&lt;&gt;0,1,0))</f>
        <v>0</v>
      </c>
      <c r="AV1344" s="66">
        <f t="shared" ref="AV1344" si="25430">IF(AU1344&gt;0,AU1344+1,IF(AV1342&lt;&gt;0,1,0))</f>
        <v>0</v>
      </c>
      <c r="AW1344" s="66">
        <f t="shared" ref="AW1344" si="25431">IF(AV1344&gt;0,AV1344+1,IF(AW1342&lt;&gt;0,1,0))</f>
        <v>0</v>
      </c>
      <c r="AX1344" s="66">
        <f t="shared" ref="AX1344" si="25432">IF(AW1344&gt;0,AW1344+1,IF(AX1342&lt;&gt;0,1,0))</f>
        <v>0</v>
      </c>
      <c r="AY1344" s="66">
        <f t="shared" ref="AY1344" si="25433">IF(AX1344&gt;0,AX1344+1,IF(AY1342&lt;&gt;0,1,0))</f>
        <v>0</v>
      </c>
      <c r="AZ1344" s="66">
        <f t="shared" ref="AZ1344" si="25434">IF(AY1344&gt;0,AY1344+1,IF(AZ1342&lt;&gt;0,1,0))</f>
        <v>0</v>
      </c>
      <c r="BA1344" s="66">
        <f t="shared" ref="BA1344" si="25435">IF(AZ1344&gt;0,AZ1344+1,IF(BA1342&lt;&gt;0,1,0))</f>
        <v>0</v>
      </c>
      <c r="BB1344" s="66">
        <f t="shared" ref="BB1344" si="25436">IF(BA1344&gt;0,BA1344+1,IF(BB1342&lt;&gt;0,1,0))</f>
        <v>0</v>
      </c>
      <c r="BC1344" s="66">
        <f t="shared" ref="BC1344" si="25437">IF(BB1344&gt;0,BB1344+1,IF(BC1342&lt;&gt;0,1,0))</f>
        <v>0</v>
      </c>
      <c r="BD1344" s="66">
        <f t="shared" ref="BD1344" si="25438">IF(BC1344&gt;0,BC1344+1,IF(BD1342&lt;&gt;0,1,0))</f>
        <v>0</v>
      </c>
      <c r="BE1344" s="66">
        <f t="shared" ref="BE1344" si="25439">IF(BD1344&gt;0,BD1344+1,IF(BE1342&lt;&gt;0,1,0))</f>
        <v>0</v>
      </c>
      <c r="BF1344" s="66">
        <f t="shared" ref="BF1344" si="25440">IF(BE1344&gt;0,BE1344+1,IF(BF1342&lt;&gt;0,1,0))</f>
        <v>0</v>
      </c>
      <c r="BG1344" s="66">
        <f t="shared" ref="BG1344" si="25441">IF(BF1344&gt;0,BF1344+1,IF(BG1342&lt;&gt;0,1,0))</f>
        <v>0</v>
      </c>
      <c r="BH1344" s="66">
        <f t="shared" ref="BH1344" si="25442">IF(BG1344&gt;0,BG1344+1,IF(BH1342&lt;&gt;0,1,0))</f>
        <v>0</v>
      </c>
      <c r="BI1344" s="66">
        <f t="shared" ref="BI1344" si="25443">IF(BH1344&gt;0,BH1344+1,IF(BI1342&lt;&gt;0,1,0))</f>
        <v>0</v>
      </c>
      <c r="BJ1344" s="66">
        <f t="shared" ref="BJ1344" si="25444">IF(BI1344&gt;0,BI1344+1,IF(BJ1342&lt;&gt;0,1,0))</f>
        <v>0</v>
      </c>
      <c r="BK1344" s="66">
        <f t="shared" ref="BK1344" si="25445">IF(BJ1344&gt;0,BJ1344+1,IF(BK1342&lt;&gt;0,1,0))</f>
        <v>0</v>
      </c>
      <c r="BL1344" s="66">
        <f t="shared" ref="BL1344" si="25446">IF(BK1344&gt;0,BK1344+1,IF(BL1342&lt;&gt;0,1,0))</f>
        <v>0</v>
      </c>
      <c r="BM1344" s="66">
        <f t="shared" ref="BM1344" si="25447">IF(BL1344&gt;0,BL1344+1,IF(BM1342&lt;&gt;0,1,0))</f>
        <v>0</v>
      </c>
      <c r="BN1344" s="362"/>
      <c r="BO1344" s="364"/>
      <c r="BP1344" s="366"/>
      <c r="BQ1344" s="366"/>
      <c r="BR1344" s="106"/>
      <c r="BS1344" s="106"/>
      <c r="BT1344" s="106"/>
      <c r="BU1344" s="106"/>
      <c r="BV1344" s="106"/>
      <c r="BW1344" s="106"/>
      <c r="BX1344" s="106"/>
      <c r="BY1344" s="106"/>
      <c r="BZ1344" s="106"/>
      <c r="CA1344" s="106"/>
      <c r="CB1344" s="106"/>
      <c r="CC1344" s="106"/>
      <c r="CD1344" s="106"/>
      <c r="CE1344" s="106"/>
      <c r="CF1344" s="106"/>
      <c r="CG1344" s="106"/>
    </row>
    <row r="1345" spans="1:85" s="245" customFormat="1" ht="14.5" hidden="1" customHeight="1" x14ac:dyDescent="0.35">
      <c r="A1345" s="243"/>
      <c r="B1345" s="128"/>
      <c r="C1345" s="80"/>
      <c r="D1345" s="80"/>
      <c r="E1345" s="80"/>
      <c r="F1345" s="80"/>
      <c r="G1345" s="80"/>
      <c r="H1345" s="80"/>
      <c r="I1345" s="80"/>
      <c r="J1345" s="80"/>
      <c r="K1345" s="80"/>
      <c r="L1345" s="80"/>
      <c r="M1345" s="64"/>
      <c r="N1345" s="7"/>
      <c r="O1345" s="192"/>
      <c r="P1345" s="106"/>
      <c r="Q1345" s="65" t="s">
        <v>131</v>
      </c>
      <c r="R1345" s="66">
        <f>R1344</f>
        <v>0</v>
      </c>
      <c r="S1345" s="66">
        <f>IF(S1344=0,0,IF(OR(R1345=0,R1345=12),1,R1345+1))</f>
        <v>0</v>
      </c>
      <c r="T1345" s="66">
        <f t="shared" ref="T1345" si="25448">IF(T1344=0,0,IF(OR(S1345=0,S1345=12),1,S1345+1))</f>
        <v>0</v>
      </c>
      <c r="U1345" s="66">
        <f t="shared" ref="U1345" si="25449">IF(U1344=0,0,IF(OR(T1345=0,T1345=12),1,T1345+1))</f>
        <v>0</v>
      </c>
      <c r="V1345" s="66">
        <f t="shared" ref="V1345" si="25450">IF(V1344=0,0,IF(OR(U1345=0,U1345=12),1,U1345+1))</f>
        <v>0</v>
      </c>
      <c r="W1345" s="66">
        <f t="shared" ref="W1345" si="25451">IF(W1344=0,0,IF(OR(V1345=0,V1345=12),1,V1345+1))</f>
        <v>0</v>
      </c>
      <c r="X1345" s="66">
        <f t="shared" ref="X1345" si="25452">IF(X1344=0,0,IF(OR(W1345=0,W1345=12),1,W1345+1))</f>
        <v>0</v>
      </c>
      <c r="Y1345" s="66">
        <f t="shared" ref="Y1345" si="25453">IF(Y1344=0,0,IF(OR(X1345=0,X1345=12),1,X1345+1))</f>
        <v>0</v>
      </c>
      <c r="Z1345" s="66">
        <f t="shared" ref="Z1345" si="25454">IF(Z1344=0,0,IF(OR(Y1345=0,Y1345=12),1,Y1345+1))</f>
        <v>0</v>
      </c>
      <c r="AA1345" s="66">
        <f t="shared" ref="AA1345" si="25455">IF(AA1344=0,0,IF(OR(Z1345=0,Z1345=12),1,Z1345+1))</f>
        <v>0</v>
      </c>
      <c r="AB1345" s="66">
        <f t="shared" ref="AB1345" si="25456">IF(AB1344=0,0,IF(OR(AA1345=0,AA1345=12),1,AA1345+1))</f>
        <v>0</v>
      </c>
      <c r="AC1345" s="66">
        <f t="shared" ref="AC1345" si="25457">IF(AC1344=0,0,IF(OR(AB1345=0,AB1345=12),1,AB1345+1))</f>
        <v>0</v>
      </c>
      <c r="AD1345" s="66">
        <f t="shared" ref="AD1345" si="25458">IF(AD1344=0,0,IF(OR(AC1345=0,AC1345=12),1,AC1345+1))</f>
        <v>0</v>
      </c>
      <c r="AE1345" s="66">
        <f t="shared" ref="AE1345" si="25459">IF(AE1344=0,0,IF(OR(AD1345=0,AD1345=12),1,AD1345+1))</f>
        <v>0</v>
      </c>
      <c r="AF1345" s="66">
        <f t="shared" ref="AF1345" si="25460">IF(AF1344=0,0,IF(OR(AE1345=0,AE1345=12),1,AE1345+1))</f>
        <v>0</v>
      </c>
      <c r="AG1345" s="66">
        <f t="shared" ref="AG1345" si="25461">IF(AG1344=0,0,IF(OR(AF1345=0,AF1345=12),1,AF1345+1))</f>
        <v>0</v>
      </c>
      <c r="AH1345" s="66">
        <f t="shared" ref="AH1345" si="25462">IF(AH1344=0,0,IF(OR(AG1345=0,AG1345=12),1,AG1345+1))</f>
        <v>0</v>
      </c>
      <c r="AI1345" s="66">
        <f t="shared" ref="AI1345" si="25463">IF(AI1344=0,0,IF(OR(AH1345=0,AH1345=12),1,AH1345+1))</f>
        <v>0</v>
      </c>
      <c r="AJ1345" s="66">
        <f t="shared" ref="AJ1345" si="25464">IF(AJ1344=0,0,IF(OR(AI1345=0,AI1345=12),1,AI1345+1))</f>
        <v>0</v>
      </c>
      <c r="AK1345" s="66">
        <f t="shared" ref="AK1345" si="25465">IF(AK1344=0,0,IF(OR(AJ1345=0,AJ1345=12),1,AJ1345+1))</f>
        <v>0</v>
      </c>
      <c r="AL1345" s="66">
        <f t="shared" ref="AL1345" si="25466">IF(AL1344=0,0,IF(OR(AK1345=0,AK1345=12),1,AK1345+1))</f>
        <v>0</v>
      </c>
      <c r="AM1345" s="66">
        <f t="shared" ref="AM1345" si="25467">IF(AM1344=0,0,IF(OR(AL1345=0,AL1345=12),1,AL1345+1))</f>
        <v>0</v>
      </c>
      <c r="AN1345" s="66">
        <f t="shared" ref="AN1345" si="25468">IF(AN1344=0,0,IF(OR(AM1345=0,AM1345=12),1,AM1345+1))</f>
        <v>0</v>
      </c>
      <c r="AO1345" s="66">
        <f t="shared" ref="AO1345" si="25469">IF(AO1344=0,0,IF(OR(AN1345=0,AN1345=12),1,AN1345+1))</f>
        <v>0</v>
      </c>
      <c r="AP1345" s="66">
        <f t="shared" ref="AP1345" si="25470">IF(AP1344=0,0,IF(OR(AO1345=0,AO1345=12),1,AO1345+1))</f>
        <v>0</v>
      </c>
      <c r="AQ1345" s="66">
        <f t="shared" ref="AQ1345" si="25471">IF(AQ1344=0,0,IF(OR(AP1345=0,AP1345=12),1,AP1345+1))</f>
        <v>0</v>
      </c>
      <c r="AR1345" s="66">
        <f t="shared" ref="AR1345" si="25472">IF(AR1344=0,0,IF(OR(AQ1345=0,AQ1345=12),1,AQ1345+1))</f>
        <v>0</v>
      </c>
      <c r="AS1345" s="66">
        <f t="shared" ref="AS1345" si="25473">IF(AS1344=0,0,IF(OR(AR1345=0,AR1345=12),1,AR1345+1))</f>
        <v>0</v>
      </c>
      <c r="AT1345" s="66">
        <f t="shared" ref="AT1345" si="25474">IF(AT1344=0,0,IF(OR(AS1345=0,AS1345=12),1,AS1345+1))</f>
        <v>0</v>
      </c>
      <c r="AU1345" s="66">
        <f t="shared" ref="AU1345" si="25475">IF(AU1344=0,0,IF(OR(AT1345=0,AT1345=12),1,AT1345+1))</f>
        <v>0</v>
      </c>
      <c r="AV1345" s="66">
        <f t="shared" ref="AV1345" si="25476">IF(AV1344=0,0,IF(OR(AU1345=0,AU1345=12),1,AU1345+1))</f>
        <v>0</v>
      </c>
      <c r="AW1345" s="66">
        <f t="shared" ref="AW1345" si="25477">IF(AW1344=0,0,IF(OR(AV1345=0,AV1345=12),1,AV1345+1))</f>
        <v>0</v>
      </c>
      <c r="AX1345" s="66">
        <f t="shared" ref="AX1345" si="25478">IF(AX1344=0,0,IF(OR(AW1345=0,AW1345=12),1,AW1345+1))</f>
        <v>0</v>
      </c>
      <c r="AY1345" s="66">
        <f t="shared" ref="AY1345" si="25479">IF(AY1344=0,0,IF(OR(AX1345=0,AX1345=12),1,AX1345+1))</f>
        <v>0</v>
      </c>
      <c r="AZ1345" s="66">
        <f t="shared" ref="AZ1345" si="25480">IF(AZ1344=0,0,IF(OR(AY1345=0,AY1345=12),1,AY1345+1))</f>
        <v>0</v>
      </c>
      <c r="BA1345" s="66">
        <f t="shared" ref="BA1345" si="25481">IF(BA1344=0,0,IF(OR(AZ1345=0,AZ1345=12),1,AZ1345+1))</f>
        <v>0</v>
      </c>
      <c r="BB1345" s="66">
        <f t="shared" ref="BB1345" si="25482">IF(BB1344=0,0,IF(OR(BA1345=0,BA1345=12),1,BA1345+1))</f>
        <v>0</v>
      </c>
      <c r="BC1345" s="66">
        <f t="shared" ref="BC1345" si="25483">IF(BC1344=0,0,IF(OR(BB1345=0,BB1345=12),1,BB1345+1))</f>
        <v>0</v>
      </c>
      <c r="BD1345" s="66">
        <f t="shared" ref="BD1345" si="25484">IF(BD1344=0,0,IF(OR(BC1345=0,BC1345=12),1,BC1345+1))</f>
        <v>0</v>
      </c>
      <c r="BE1345" s="66">
        <f t="shared" ref="BE1345" si="25485">IF(BE1344=0,0,IF(OR(BD1345=0,BD1345=12),1,BD1345+1))</f>
        <v>0</v>
      </c>
      <c r="BF1345" s="66">
        <f t="shared" ref="BF1345" si="25486">IF(BF1344=0,0,IF(OR(BE1345=0,BE1345=12),1,BE1345+1))</f>
        <v>0</v>
      </c>
      <c r="BG1345" s="66">
        <f t="shared" ref="BG1345" si="25487">IF(BG1344=0,0,IF(OR(BF1345=0,BF1345=12),1,BF1345+1))</f>
        <v>0</v>
      </c>
      <c r="BH1345" s="66">
        <f t="shared" ref="BH1345" si="25488">IF(BH1344=0,0,IF(OR(BG1345=0,BG1345=12),1,BG1345+1))</f>
        <v>0</v>
      </c>
      <c r="BI1345" s="66">
        <f t="shared" ref="BI1345" si="25489">IF(BI1344=0,0,IF(OR(BH1345=0,BH1345=12),1,BH1345+1))</f>
        <v>0</v>
      </c>
      <c r="BJ1345" s="66">
        <f t="shared" ref="BJ1345" si="25490">IF(BJ1344=0,0,IF(OR(BI1345=0,BI1345=12),1,BI1345+1))</f>
        <v>0</v>
      </c>
      <c r="BK1345" s="66">
        <f t="shared" ref="BK1345" si="25491">IF(BK1344=0,0,IF(OR(BJ1345=0,BJ1345=12),1,BJ1345+1))</f>
        <v>0</v>
      </c>
      <c r="BL1345" s="66">
        <f t="shared" ref="BL1345" si="25492">IF(BL1344=0,0,IF(OR(BK1345=0,BK1345=12),1,BK1345+1))</f>
        <v>0</v>
      </c>
      <c r="BM1345" s="66">
        <f t="shared" ref="BM1345" si="25493">IF(BM1344=0,0,IF(OR(BL1345=0,BL1345=12),1,BL1345+1))</f>
        <v>0</v>
      </c>
      <c r="BN1345" s="362"/>
      <c r="BO1345" s="364"/>
      <c r="BP1345" s="366"/>
      <c r="BQ1345" s="366"/>
      <c r="BR1345" s="106"/>
      <c r="BS1345" s="106"/>
      <c r="BT1345" s="106"/>
      <c r="BU1345" s="106"/>
      <c r="BV1345" s="106"/>
      <c r="BW1345" s="106"/>
      <c r="BX1345" s="106"/>
      <c r="BY1345" s="106"/>
      <c r="BZ1345" s="106"/>
      <c r="CA1345" s="106"/>
      <c r="CB1345" s="106"/>
      <c r="CC1345" s="106"/>
      <c r="CD1345" s="106"/>
      <c r="CE1345" s="106"/>
      <c r="CF1345" s="106"/>
      <c r="CG1345" s="106"/>
    </row>
    <row r="1346" spans="1:85" s="245" customFormat="1" ht="43.5" x14ac:dyDescent="0.35">
      <c r="A1346" s="243"/>
      <c r="B1346" s="128"/>
      <c r="C1346" s="80"/>
      <c r="D1346" s="80"/>
      <c r="E1346" s="80"/>
      <c r="F1346" s="80"/>
      <c r="G1346" s="80"/>
      <c r="H1346" s="80"/>
      <c r="I1346" s="80"/>
      <c r="J1346" s="80"/>
      <c r="K1346" s="80"/>
      <c r="L1346" s="80"/>
      <c r="M1346" s="64"/>
      <c r="N1346" s="7"/>
      <c r="O1346" s="192"/>
      <c r="P1346" s="106"/>
      <c r="Q1346" s="63" t="s">
        <v>237</v>
      </c>
      <c r="R1346" s="68">
        <f>IF(R1345&gt;0,IF(R1349&gt;$L1342,$L1342,R1349),0)</f>
        <v>0</v>
      </c>
      <c r="S1346" s="68">
        <f>IF(S1345&gt;0,IF((SUMIFS($R1348:R1348,$R1345:R1345,12)+IF(R1345=12,0,R1346)+S1349)&gt;=$L1342,$L1342-FLOOR(SUMIFS($R1348:R1348,$R1345:R1345,12),1),IF(S1345=1,S1349,S1349+R1346)),0)</f>
        <v>0</v>
      </c>
      <c r="T1346" s="68">
        <f>IF(T1345&gt;0,IF((SUMIFS($R1348:S1348,$R1345:S1345,12)+IF(S1345=12,0,S1346)+T1349)&gt;=$L1342,$L1342-FLOOR(SUMIFS($R1348:S1348,$R1345:S1345,12),1),IF(T1345=1,T1349,T1349+S1346)),0)</f>
        <v>0</v>
      </c>
      <c r="U1346" s="68">
        <f>IF(U1345&gt;0,IF((SUMIFS($R1348:T1348,$R1345:T1345,12)+IF(T1345=12,0,T1346)+U1349)&gt;=$L1342,$L1342-FLOOR(SUMIFS($R1348:T1348,$R1345:T1345,12),1),IF(U1345=1,U1349,U1349+T1346)),0)</f>
        <v>0</v>
      </c>
      <c r="V1346" s="68">
        <f>IF(V1345&gt;0,IF((SUMIFS($R1348:U1348,$R1345:U1345,12)+IF(U1345=12,0,U1346)+V1349)&gt;=$L1342,$L1342-FLOOR(SUMIFS($R1348:U1348,$R1345:U1345,12),1),IF(V1345=1,V1349,V1349+U1346)),0)</f>
        <v>0</v>
      </c>
      <c r="W1346" s="68">
        <f>IF(W1345&gt;0,IF((SUMIFS($R1348:V1348,$R1345:V1345,12)+IF(V1345=12,0,V1346)+W1349)&gt;=$L1342,$L1342-FLOOR(SUMIFS($R1348:V1348,$R1345:V1345,12),1),IF(W1345=1,W1349,W1349+V1346)),0)</f>
        <v>0</v>
      </c>
      <c r="X1346" s="68">
        <f>IF(X1345&gt;0,IF((SUMIFS($R1348:W1348,$R1345:W1345,12)+IF(W1345=12,0,W1346)+X1349)&gt;=$L1342,$L1342-FLOOR(SUMIFS($R1348:W1348,$R1345:W1345,12),1),IF(X1345=1,X1349,X1349+W1346)),0)</f>
        <v>0</v>
      </c>
      <c r="Y1346" s="68">
        <f>IF(Y1345&gt;0,IF((SUMIFS($R1348:X1348,$R1345:X1345,12)+IF(X1345=12,0,X1346)+Y1349)&gt;=$L1342,$L1342-FLOOR(SUMIFS($R1348:X1348,$R1345:X1345,12),1),IF(Y1345=1,Y1349,Y1349+X1346)),0)</f>
        <v>0</v>
      </c>
      <c r="Z1346" s="68">
        <f>IF(Z1345&gt;0,IF((SUMIFS($R1348:Y1348,$R1345:Y1345,12)+IF(Y1345=12,0,Y1346)+Z1349)&gt;=$L1342,$L1342-FLOOR(SUMIFS($R1348:Y1348,$R1345:Y1345,12),1),IF(Z1345=1,Z1349,Z1349+Y1346)),0)</f>
        <v>0</v>
      </c>
      <c r="AA1346" s="68">
        <f>IF(AA1345&gt;0,IF((SUMIFS($R1348:Z1348,$R1345:Z1345,12)+IF(Z1345=12,0,Z1346)+AA1349)&gt;=$L1342,$L1342-FLOOR(SUMIFS($R1348:Z1348,$R1345:Z1345,12),1),IF(AA1345=1,AA1349,AA1349+Z1346)),0)</f>
        <v>0</v>
      </c>
      <c r="AB1346" s="68">
        <f>IF(AB1345&gt;0,IF((SUMIFS($R1348:AA1348,$R1345:AA1345,12)+IF(AA1345=12,0,AA1346)+AB1349)&gt;=$L1342,$L1342-FLOOR(SUMIFS($R1348:AA1348,$R1345:AA1345,12),1),IF(AB1345=1,AB1349,AB1349+AA1346)),0)</f>
        <v>0</v>
      </c>
      <c r="AC1346" s="68">
        <f>IF(AC1345&gt;0,IF((SUMIFS($R1348:AB1348,$R1345:AB1345,12)+IF(AB1345=12,0,AB1346)+AC1349)&gt;=$L1342,$L1342-FLOOR(SUMIFS($R1348:AB1348,$R1345:AB1345,12),1),IF(AC1345=1,AC1349,AC1349+AB1346)),0)</f>
        <v>0</v>
      </c>
      <c r="AD1346" s="68">
        <f>IF(AD1345&gt;0,IF((SUMIFS($R1348:AC1348,$R1345:AC1345,12)+IF(AC1345=12,0,AC1346)+AD1349)&gt;=$L1342,$L1342-FLOOR(SUMIFS($R1348:AC1348,$R1345:AC1345,12),1),IF(AD1345=1,AD1349,AD1349+AC1346)),0)</f>
        <v>0</v>
      </c>
      <c r="AE1346" s="68">
        <f>IF(AE1345&gt;0,IF((SUMIFS($R1348:AD1348,$R1345:AD1345,12)+IF(AD1345=12,0,AD1346)+AE1349)&gt;=$L1342,$L1342-FLOOR(SUMIFS($R1348:AD1348,$R1345:AD1345,12),1),IF(AE1345=1,AE1349,AE1349+AD1346)),0)</f>
        <v>0</v>
      </c>
      <c r="AF1346" s="68">
        <f>IF(AF1345&gt;0,IF((SUMIFS($R1348:AE1348,$R1345:AE1345,12)+IF(AE1345=12,0,AE1346)+AF1349)&gt;=$L1342,$L1342-FLOOR(SUMIFS($R1348:AE1348,$R1345:AE1345,12),1),IF(AF1345=1,AF1349,AF1349+AE1346)),0)</f>
        <v>0</v>
      </c>
      <c r="AG1346" s="68">
        <f>IF(AG1345&gt;0,IF((SUMIFS($R1348:AF1348,$R1345:AF1345,12)+IF(AF1345=12,0,AF1346)+AG1349)&gt;=$L1342,$L1342-FLOOR(SUMIFS($R1348:AF1348,$R1345:AF1345,12),1),IF(AG1345=1,AG1349,AG1349+AF1346)),0)</f>
        <v>0</v>
      </c>
      <c r="AH1346" s="68">
        <f>IF(AH1345&gt;0,IF((SUMIFS($R1348:AG1348,$R1345:AG1345,12)+IF(AG1345=12,0,AG1346)+AH1349)&gt;=$L1342,$L1342-FLOOR(SUMIFS($R1348:AG1348,$R1345:AG1345,12),1),IF(AH1345=1,AH1349,AH1349+AG1346)),0)</f>
        <v>0</v>
      </c>
      <c r="AI1346" s="68">
        <f>IF(AI1345&gt;0,IF((SUMIFS($R1348:AH1348,$R1345:AH1345,12)+IF(AH1345=12,0,AH1346)+AI1349)&gt;=$L1342,$L1342-FLOOR(SUMIFS($R1348:AH1348,$R1345:AH1345,12),1),IF(AI1345=1,AI1349,AI1349+AH1346)),0)</f>
        <v>0</v>
      </c>
      <c r="AJ1346" s="68">
        <f>IF(AJ1345&gt;0,IF((SUMIFS($R1348:AI1348,$R1345:AI1345,12)+IF(AI1345=12,0,AI1346)+AJ1349)&gt;=$L1342,$L1342-FLOOR(SUMIFS($R1348:AI1348,$R1345:AI1345,12),1),IF(AJ1345=1,AJ1349,AJ1349+AI1346)),0)</f>
        <v>0</v>
      </c>
      <c r="AK1346" s="68">
        <f>IF(AK1345&gt;0,IF((SUMIFS($R1348:AJ1348,$R1345:AJ1345,12)+IF(AJ1345=12,0,AJ1346)+AK1349)&gt;=$L1342,$L1342-FLOOR(SUMIFS($R1348:AJ1348,$R1345:AJ1345,12),1),IF(AK1345=1,AK1349,AK1349+AJ1346)),0)</f>
        <v>0</v>
      </c>
      <c r="AL1346" s="68">
        <f>IF(AL1345&gt;0,IF((SUMIFS($R1348:AK1348,$R1345:AK1345,12)+IF(AK1345=12,0,AK1346)+AL1349)&gt;=$L1342,$L1342-FLOOR(SUMIFS($R1348:AK1348,$R1345:AK1345,12),1),IF(AL1345=1,AL1349,AL1349+AK1346)),0)</f>
        <v>0</v>
      </c>
      <c r="AM1346" s="68">
        <f>IF(AM1345&gt;0,IF((SUMIFS($R1348:AL1348,$R1345:AL1345,12)+IF(AL1345=12,0,AL1346)+AM1349)&gt;=$L1342,$L1342-FLOOR(SUMIFS($R1348:AL1348,$R1345:AL1345,12),1),IF(AM1345=1,AM1349,AM1349+AL1346)),0)</f>
        <v>0</v>
      </c>
      <c r="AN1346" s="68">
        <f>IF(AN1345&gt;0,IF((SUMIFS($R1348:AM1348,$R1345:AM1345,12)+IF(AM1345=12,0,AM1346)+AN1349)&gt;=$L1342,$L1342-FLOOR(SUMIFS($R1348:AM1348,$R1345:AM1345,12),1),IF(AN1345=1,AN1349,AN1349+AM1346)),0)</f>
        <v>0</v>
      </c>
      <c r="AO1346" s="68">
        <f>IF(AO1345&gt;0,IF((SUMIFS($R1348:AN1348,$R1345:AN1345,12)+IF(AN1345=12,0,AN1346)+AO1349)&gt;=$L1342,$L1342-FLOOR(SUMIFS($R1348:AN1348,$R1345:AN1345,12),1),IF(AO1345=1,AO1349,AO1349+AN1346)),0)</f>
        <v>0</v>
      </c>
      <c r="AP1346" s="68">
        <f>IF(AP1345&gt;0,IF((SUMIFS($R1348:AO1348,$R1345:AO1345,12)+IF(AO1345=12,0,AO1346)+AP1349)&gt;=$L1342,$L1342-FLOOR(SUMIFS($R1348:AO1348,$R1345:AO1345,12),1),IF(AP1345=1,AP1349,AP1349+AO1346)),0)</f>
        <v>0</v>
      </c>
      <c r="AQ1346" s="68">
        <f>IF(AQ1345&gt;0,IF((SUMIFS($R1348:AP1348,$R1345:AP1345,12)+IF(AP1345=12,0,AP1346)+AQ1349)&gt;=$L1342,$L1342-FLOOR(SUMIFS($R1348:AP1348,$R1345:AP1345,12),1),IF(AQ1345=1,AQ1349,AQ1349+AP1346)),0)</f>
        <v>0</v>
      </c>
      <c r="AR1346" s="68">
        <f>IF(AR1345&gt;0,IF((SUMIFS($R1348:AQ1348,$R1345:AQ1345,12)+IF(AQ1345=12,0,AQ1346)+AR1349)&gt;=$L1342,$L1342-FLOOR(SUMIFS($R1348:AQ1348,$R1345:AQ1345,12),1),IF(AR1345=1,AR1349,AR1349+AQ1346)),0)</f>
        <v>0</v>
      </c>
      <c r="AS1346" s="68">
        <f>IF(AS1345&gt;0,IF((SUMIFS($R1348:AR1348,$R1345:AR1345,12)+IF(AR1345=12,0,AR1346)+AS1349)&gt;=$L1342,$L1342-FLOOR(SUMIFS($R1348:AR1348,$R1345:AR1345,12),1),IF(AS1345=1,AS1349,AS1349+AR1346)),0)</f>
        <v>0</v>
      </c>
      <c r="AT1346" s="68">
        <f>IF(AT1345&gt;0,IF((SUMIFS($R1348:AS1348,$R1345:AS1345,12)+IF(AS1345=12,0,AS1346)+AT1349)&gt;=$L1342,$L1342-FLOOR(SUMIFS($R1348:AS1348,$R1345:AS1345,12),1),IF(AT1345=1,AT1349,AT1349+AS1346)),0)</f>
        <v>0</v>
      </c>
      <c r="AU1346" s="68">
        <f>IF(AU1345&gt;0,IF((SUMIFS($R1348:AT1348,$R1345:AT1345,12)+IF(AT1345=12,0,AT1346)+AU1349)&gt;=$L1342,$L1342-FLOOR(SUMIFS($R1348:AT1348,$R1345:AT1345,12),1),IF(AU1345=1,AU1349,AU1349+AT1346)),0)</f>
        <v>0</v>
      </c>
      <c r="AV1346" s="68">
        <f>IF(AV1345&gt;0,IF((SUMIFS($R1348:AU1348,$R1345:AU1345,12)+IF(AU1345=12,0,AU1346)+AV1349)&gt;=$L1342,$L1342-FLOOR(SUMIFS($R1348:AU1348,$R1345:AU1345,12),1),IF(AV1345=1,AV1349,AV1349+AU1346)),0)</f>
        <v>0</v>
      </c>
      <c r="AW1346" s="68">
        <f>IF(AW1345&gt;0,IF((SUMIFS($R1348:AV1348,$R1345:AV1345,12)+IF(AV1345=12,0,AV1346)+AW1349)&gt;=$L1342,$L1342-FLOOR(SUMIFS($R1348:AV1348,$R1345:AV1345,12),1),IF(AW1345=1,AW1349,AW1349+AV1346)),0)</f>
        <v>0</v>
      </c>
      <c r="AX1346" s="68">
        <f>IF(AX1345&gt;0,IF((SUMIFS($R1348:AW1348,$R1345:AW1345,12)+IF(AW1345=12,0,AW1346)+AX1349)&gt;=$L1342,$L1342-FLOOR(SUMIFS($R1348:AW1348,$R1345:AW1345,12),1),IF(AX1345=1,AX1349,AX1349+AW1346)),0)</f>
        <v>0</v>
      </c>
      <c r="AY1346" s="68">
        <f>IF(AY1345&gt;0,IF((SUMIFS($R1348:AX1348,$R1345:AX1345,12)+IF(AX1345=12,0,AX1346)+AY1349)&gt;=$L1342,$L1342-FLOOR(SUMIFS($R1348:AX1348,$R1345:AX1345,12),1),IF(AY1345=1,AY1349,AY1349+AX1346)),0)</f>
        <v>0</v>
      </c>
      <c r="AZ1346" s="68">
        <f>IF(AZ1345&gt;0,IF((SUMIFS($R1348:AY1348,$R1345:AY1345,12)+IF(AY1345=12,0,AY1346)+AZ1349)&gt;=$L1342,$L1342-FLOOR(SUMIFS($R1348:AY1348,$R1345:AY1345,12),1),IF(AZ1345=1,AZ1349,AZ1349+AY1346)),0)</f>
        <v>0</v>
      </c>
      <c r="BA1346" s="68">
        <f>IF(BA1345&gt;0,IF((SUMIFS($R1348:AZ1348,$R1345:AZ1345,12)+IF(AZ1345=12,0,AZ1346)+BA1349)&gt;=$L1342,$L1342-FLOOR(SUMIFS($R1348:AZ1348,$R1345:AZ1345,12),1),IF(BA1345=1,BA1349,BA1349+AZ1346)),0)</f>
        <v>0</v>
      </c>
      <c r="BB1346" s="68">
        <f>IF(BB1345&gt;0,IF((SUMIFS($R1348:BA1348,$R1345:BA1345,12)+IF(BA1345=12,0,BA1346)+BB1349)&gt;=$L1342,$L1342-FLOOR(SUMIFS($R1348:BA1348,$R1345:BA1345,12),1),IF(BB1345=1,BB1349,BB1349+BA1346)),0)</f>
        <v>0</v>
      </c>
      <c r="BC1346" s="68">
        <f>IF(BC1345&gt;0,IF((SUMIFS($R1348:BB1348,$R1345:BB1345,12)+IF(BB1345=12,0,BB1346)+BC1349)&gt;=$L1342,$L1342-FLOOR(SUMIFS($R1348:BB1348,$R1345:BB1345,12),1),IF(BC1345=1,BC1349,BC1349+BB1346)),0)</f>
        <v>0</v>
      </c>
      <c r="BD1346" s="68">
        <f>IF(BD1345&gt;0,IF((SUMIFS($R1348:BC1348,$R1345:BC1345,12)+IF(BC1345=12,0,BC1346)+BD1349)&gt;=$L1342,$L1342-FLOOR(SUMIFS($R1348:BC1348,$R1345:BC1345,12),1),IF(BD1345=1,BD1349,BD1349+BC1346)),0)</f>
        <v>0</v>
      </c>
      <c r="BE1346" s="68">
        <f>IF(BE1345&gt;0,IF((SUMIFS($R1348:BD1348,$R1345:BD1345,12)+IF(BD1345=12,0,BD1346)+BE1349)&gt;=$L1342,$L1342-FLOOR(SUMIFS($R1348:BD1348,$R1345:BD1345,12),1),IF(BE1345=1,BE1349,BE1349+BD1346)),0)</f>
        <v>0</v>
      </c>
      <c r="BF1346" s="68">
        <f>IF(BF1345&gt;0,IF((SUMIFS($R1348:BE1348,$R1345:BE1345,12)+IF(BE1345=12,0,BE1346)+BF1349)&gt;=$L1342,$L1342-FLOOR(SUMIFS($R1348:BE1348,$R1345:BE1345,12),1),IF(BF1345=1,BF1349,BF1349+BE1346)),0)</f>
        <v>0</v>
      </c>
      <c r="BG1346" s="68">
        <f>IF(BG1345&gt;0,IF((SUMIFS($R1348:BF1348,$R1345:BF1345,12)+IF(BF1345=12,0,BF1346)+BG1349)&gt;=$L1342,$L1342-FLOOR(SUMIFS($R1348:BF1348,$R1345:BF1345,12),1),IF(BG1345=1,BG1349,BG1349+BF1346)),0)</f>
        <v>0</v>
      </c>
      <c r="BH1346" s="68">
        <f>IF(BH1345&gt;0,IF((SUMIFS($R1348:BG1348,$R1345:BG1345,12)+IF(BG1345=12,0,BG1346)+BH1349)&gt;=$L1342,$L1342-FLOOR(SUMIFS($R1348:BG1348,$R1345:BG1345,12),1),IF(BH1345=1,BH1349,BH1349+BG1346)),0)</f>
        <v>0</v>
      </c>
      <c r="BI1346" s="68">
        <f>IF(BI1345&gt;0,IF((SUMIFS($R1348:BH1348,$R1345:BH1345,12)+IF(BH1345=12,0,BH1346)+BI1349)&gt;=$L1342,$L1342-FLOOR(SUMIFS($R1348:BH1348,$R1345:BH1345,12),1),IF(BI1345=1,BI1349,BI1349+BH1346)),0)</f>
        <v>0</v>
      </c>
      <c r="BJ1346" s="68">
        <f>IF(BJ1345&gt;0,IF((SUMIFS($R1348:BI1348,$R1345:BI1345,12)+IF(BI1345=12,0,BI1346)+BJ1349)&gt;=$L1342,$L1342-FLOOR(SUMIFS($R1348:BI1348,$R1345:BI1345,12),1),IF(BJ1345=1,BJ1349,BJ1349+BI1346)),0)</f>
        <v>0</v>
      </c>
      <c r="BK1346" s="68">
        <f>IF(BK1345&gt;0,IF((SUMIFS($R1348:BJ1348,$R1345:BJ1345,12)+IF(BJ1345=12,0,BJ1346)+BK1349)&gt;=$L1342,$L1342-FLOOR(SUMIFS($R1348:BJ1348,$R1345:BJ1345,12),1),IF(BK1345=1,BK1349,BK1349+BJ1346)),0)</f>
        <v>0</v>
      </c>
      <c r="BL1346" s="68">
        <f>IF(BL1345&gt;0,IF((SUMIFS($R1348:BK1348,$R1345:BK1345,12)+IF(BK1345=12,0,BK1346)+BL1349)&gt;=$L1342,$L1342-FLOOR(SUMIFS($R1348:BK1348,$R1345:BK1345,12),1),IF(BL1345=1,BL1349,BL1349+BK1346)),0)</f>
        <v>0</v>
      </c>
      <c r="BM1346" s="68">
        <f>IF(BM1345&gt;0,IF((SUMIFS($R1348:BL1348,$R1345:BL1345,12)+IF(BL1345=12,0,BL1346)+BM1349)&gt;=$L1342,$L1342-FLOOR(SUMIFS($R1348:BL1348,$R1345:BL1345,12),1),IF(BM1345=1,BM1349,BM1349+BL1346)),0)</f>
        <v>0</v>
      </c>
      <c r="BN1346" s="362"/>
      <c r="BO1346" s="364"/>
      <c r="BP1346" s="366"/>
      <c r="BQ1346" s="366"/>
      <c r="BR1346" s="106"/>
      <c r="BS1346" s="106"/>
      <c r="BT1346" s="106"/>
      <c r="BU1346" s="106"/>
      <c r="BV1346" s="106"/>
      <c r="BW1346" s="106"/>
      <c r="BX1346" s="106"/>
      <c r="BY1346" s="106"/>
      <c r="BZ1346" s="106"/>
      <c r="CA1346" s="106"/>
      <c r="CB1346" s="106"/>
      <c r="CC1346" s="106"/>
      <c r="CD1346" s="106"/>
      <c r="CE1346" s="106"/>
      <c r="CF1346" s="106"/>
      <c r="CG1346" s="106"/>
    </row>
    <row r="1347" spans="1:85" s="245" customFormat="1" ht="41.5" hidden="1" customHeight="1" x14ac:dyDescent="0.35">
      <c r="A1347" s="243"/>
      <c r="B1347" s="128"/>
      <c r="C1347" s="80"/>
      <c r="D1347" s="80"/>
      <c r="E1347" s="80"/>
      <c r="F1347" s="80"/>
      <c r="G1347" s="80"/>
      <c r="H1347" s="80"/>
      <c r="I1347" s="80"/>
      <c r="J1347" s="80"/>
      <c r="K1347" s="80"/>
      <c r="L1347" s="80"/>
      <c r="M1347" s="64"/>
      <c r="N1347" s="7"/>
      <c r="O1347" s="192"/>
      <c r="P1347" s="106"/>
      <c r="Q1347" s="65" t="s">
        <v>161</v>
      </c>
      <c r="R1347" s="67">
        <f>IF(R1342&gt;0,R1343,0)</f>
        <v>0</v>
      </c>
      <c r="S1347" s="67">
        <f t="shared" ref="S1347" si="25494">IF(S1342&gt;0,IF(S1345=1,S1343,S1343+R1347),R1347)</f>
        <v>0</v>
      </c>
      <c r="T1347" s="67">
        <f t="shared" ref="T1347" si="25495">IF(T1342&gt;0,IF(T1345=1,T1343,T1343+S1347),S1347)</f>
        <v>0</v>
      </c>
      <c r="U1347" s="67">
        <f t="shared" ref="U1347" si="25496">IF(U1342&gt;0,IF(U1345=1,U1343,U1343+T1347),T1347)</f>
        <v>0</v>
      </c>
      <c r="V1347" s="67">
        <f t="shared" ref="V1347" si="25497">IF(V1342&gt;0,IF(V1345=1,V1343,V1343+U1347),U1347)</f>
        <v>0</v>
      </c>
      <c r="W1347" s="67">
        <f t="shared" ref="W1347" si="25498">IF(W1342&gt;0,IF(W1345=1,W1343,W1343+V1347),V1347)</f>
        <v>0</v>
      </c>
      <c r="X1347" s="67">
        <f t="shared" ref="X1347" si="25499">IF(X1342&gt;0,IF(X1345=1,X1343,X1343+W1347),W1347)</f>
        <v>0</v>
      </c>
      <c r="Y1347" s="67">
        <f t="shared" ref="Y1347" si="25500">IF(Y1342&gt;0,IF(Y1345=1,Y1343,Y1343+X1347),X1347)</f>
        <v>0</v>
      </c>
      <c r="Z1347" s="67">
        <f t="shared" ref="Z1347" si="25501">IF(Z1342&gt;0,IF(Z1345=1,Z1343,Z1343+Y1347),Y1347)</f>
        <v>0</v>
      </c>
      <c r="AA1347" s="67">
        <f t="shared" ref="AA1347" si="25502">IF(AA1342&gt;0,IF(AA1345=1,AA1343,AA1343+Z1347),Z1347)</f>
        <v>0</v>
      </c>
      <c r="AB1347" s="67">
        <f t="shared" ref="AB1347" si="25503">IF(AB1342&gt;0,IF(AB1345=1,AB1343,AB1343+AA1347),AA1347)</f>
        <v>0</v>
      </c>
      <c r="AC1347" s="67">
        <f t="shared" ref="AC1347" si="25504">IF(AC1342&gt;0,IF(AC1345=1,AC1343,AC1343+AB1347),AB1347)</f>
        <v>0</v>
      </c>
      <c r="AD1347" s="67">
        <f t="shared" ref="AD1347" si="25505">IF(AD1342&gt;0,IF(AD1345=1,AD1343,AD1343+AC1347),AC1347)</f>
        <v>0</v>
      </c>
      <c r="AE1347" s="67">
        <f t="shared" ref="AE1347" si="25506">IF(AE1342&gt;0,IF(AE1345=1,AE1343,AE1343+AD1347),AD1347)</f>
        <v>0</v>
      </c>
      <c r="AF1347" s="67">
        <f t="shared" ref="AF1347" si="25507">IF(AF1342&gt;0,IF(AF1345=1,AF1343,AF1343+AE1347),AE1347)</f>
        <v>0</v>
      </c>
      <c r="AG1347" s="67">
        <f t="shared" ref="AG1347" si="25508">IF(AG1342&gt;0,IF(AG1345=1,AG1343,AG1343+AF1347),AF1347)</f>
        <v>0</v>
      </c>
      <c r="AH1347" s="67">
        <f t="shared" ref="AH1347" si="25509">IF(AH1342&gt;0,IF(AH1345=1,AH1343,AH1343+AG1347),AG1347)</f>
        <v>0</v>
      </c>
      <c r="AI1347" s="67">
        <f t="shared" ref="AI1347" si="25510">IF(AI1342&gt;0,IF(AI1345=1,AI1343,AI1343+AH1347),AH1347)</f>
        <v>0</v>
      </c>
      <c r="AJ1347" s="67">
        <f t="shared" ref="AJ1347" si="25511">IF(AJ1342&gt;0,IF(AJ1345=1,AJ1343,AJ1343+AI1347),AI1347)</f>
        <v>0</v>
      </c>
      <c r="AK1347" s="67">
        <f t="shared" ref="AK1347" si="25512">IF(AK1342&gt;0,IF(AK1345=1,AK1343,AK1343+AJ1347),AJ1347)</f>
        <v>0</v>
      </c>
      <c r="AL1347" s="67">
        <f t="shared" ref="AL1347" si="25513">IF(AL1342&gt;0,IF(AL1345=1,AL1343,AL1343+AK1347),AK1347)</f>
        <v>0</v>
      </c>
      <c r="AM1347" s="67">
        <f t="shared" ref="AM1347" si="25514">IF(AM1342&gt;0,IF(AM1345=1,AM1343,AM1343+AL1347),AL1347)</f>
        <v>0</v>
      </c>
      <c r="AN1347" s="67">
        <f t="shared" ref="AN1347" si="25515">IF(AN1342&gt;0,IF(AN1345=1,AN1343,AN1343+AM1347),AM1347)</f>
        <v>0</v>
      </c>
      <c r="AO1347" s="67">
        <f t="shared" ref="AO1347" si="25516">IF(AO1342&gt;0,IF(AO1345=1,AO1343,AO1343+AN1347),AN1347)</f>
        <v>0</v>
      </c>
      <c r="AP1347" s="67">
        <f t="shared" ref="AP1347" si="25517">IF(AP1342&gt;0,IF(AP1345=1,AP1343,AP1343+AO1347),AO1347)</f>
        <v>0</v>
      </c>
      <c r="AQ1347" s="67">
        <f t="shared" ref="AQ1347" si="25518">IF(AQ1342&gt;0,IF(AQ1345=1,AQ1343,AQ1343+AP1347),AP1347)</f>
        <v>0</v>
      </c>
      <c r="AR1347" s="67">
        <f t="shared" ref="AR1347" si="25519">IF(AR1342&gt;0,IF(AR1345=1,AR1343,AR1343+AQ1347),AQ1347)</f>
        <v>0</v>
      </c>
      <c r="AS1347" s="67">
        <f t="shared" ref="AS1347" si="25520">IF(AS1342&gt;0,IF(AS1345=1,AS1343,AS1343+AR1347),AR1347)</f>
        <v>0</v>
      </c>
      <c r="AT1347" s="67">
        <f t="shared" ref="AT1347" si="25521">IF(AT1342&gt;0,IF(AT1345=1,AT1343,AT1343+AS1347),AS1347)</f>
        <v>0</v>
      </c>
      <c r="AU1347" s="67">
        <f t="shared" ref="AU1347" si="25522">IF(AU1342&gt;0,IF(AU1345=1,AU1343,AU1343+AT1347),AT1347)</f>
        <v>0</v>
      </c>
      <c r="AV1347" s="67">
        <f t="shared" ref="AV1347" si="25523">IF(AV1342&gt;0,IF(AV1345=1,AV1343,AV1343+AU1347),AU1347)</f>
        <v>0</v>
      </c>
      <c r="AW1347" s="67">
        <f t="shared" ref="AW1347" si="25524">IF(AW1342&gt;0,IF(AW1345=1,AW1343,AW1343+AV1347),AV1347)</f>
        <v>0</v>
      </c>
      <c r="AX1347" s="67">
        <f t="shared" ref="AX1347" si="25525">IF(AX1342&gt;0,IF(AX1345=1,AX1343,AX1343+AW1347),AW1347)</f>
        <v>0</v>
      </c>
      <c r="AY1347" s="67">
        <f t="shared" ref="AY1347" si="25526">IF(AY1342&gt;0,IF(AY1345=1,AY1343,AY1343+AX1347),AX1347)</f>
        <v>0</v>
      </c>
      <c r="AZ1347" s="67">
        <f t="shared" ref="AZ1347" si="25527">IF(AZ1342&gt;0,IF(AZ1345=1,AZ1343,AZ1343+AY1347),AY1347)</f>
        <v>0</v>
      </c>
      <c r="BA1347" s="67">
        <f t="shared" ref="BA1347" si="25528">IF(BA1342&gt;0,IF(BA1345=1,BA1343,BA1343+AZ1347),AZ1347)</f>
        <v>0</v>
      </c>
      <c r="BB1347" s="67">
        <f t="shared" ref="BB1347" si="25529">IF(BB1342&gt;0,IF(BB1345=1,BB1343,BB1343+BA1347),BA1347)</f>
        <v>0</v>
      </c>
      <c r="BC1347" s="67">
        <f t="shared" ref="BC1347" si="25530">IF(BC1342&gt;0,IF(BC1345=1,BC1343,BC1343+BB1347),BB1347)</f>
        <v>0</v>
      </c>
      <c r="BD1347" s="67">
        <f t="shared" ref="BD1347" si="25531">IF(BD1342&gt;0,IF(BD1345=1,BD1343,BD1343+BC1347),BC1347)</f>
        <v>0</v>
      </c>
      <c r="BE1347" s="67">
        <f t="shared" ref="BE1347" si="25532">IF(BE1342&gt;0,IF(BE1345=1,BE1343,BE1343+BD1347),BD1347)</f>
        <v>0</v>
      </c>
      <c r="BF1347" s="67">
        <f t="shared" ref="BF1347" si="25533">IF(BF1342&gt;0,IF(BF1345=1,BF1343,BF1343+BE1347),BE1347)</f>
        <v>0</v>
      </c>
      <c r="BG1347" s="67">
        <f t="shared" ref="BG1347" si="25534">IF(BG1342&gt;0,IF(BG1345=1,BG1343,BG1343+BF1347),BF1347)</f>
        <v>0</v>
      </c>
      <c r="BH1347" s="67">
        <f t="shared" ref="BH1347" si="25535">IF(BH1342&gt;0,IF(BH1345=1,BH1343,BH1343+BG1347),BG1347)</f>
        <v>0</v>
      </c>
      <c r="BI1347" s="67">
        <f t="shared" ref="BI1347" si="25536">IF(BI1342&gt;0,IF(BI1345=1,BI1343,BI1343+BH1347),BH1347)</f>
        <v>0</v>
      </c>
      <c r="BJ1347" s="67">
        <f t="shared" ref="BJ1347" si="25537">IF(BJ1342&gt;0,IF(BJ1345=1,BJ1343,BJ1343+BI1347),BI1347)</f>
        <v>0</v>
      </c>
      <c r="BK1347" s="67">
        <f t="shared" ref="BK1347" si="25538">IF(BK1342&gt;0,IF(BK1345=1,BK1343,BK1343+BJ1347),BJ1347)</f>
        <v>0</v>
      </c>
      <c r="BL1347" s="67">
        <f t="shared" ref="BL1347" si="25539">IF(BL1342&gt;0,IF(BL1345=1,BL1343,BL1343+BK1347),BK1347)</f>
        <v>0</v>
      </c>
      <c r="BM1347" s="67">
        <f t="shared" ref="BM1347" si="25540">IF(BM1342&gt;0,IF(BM1345=1,BM1343,BM1343+BL1347),BL1347)</f>
        <v>0</v>
      </c>
      <c r="BN1347" s="362"/>
      <c r="BO1347" s="364"/>
      <c r="BP1347" s="366"/>
      <c r="BQ1347" s="366"/>
      <c r="BR1347" s="106"/>
      <c r="BS1347" s="106"/>
      <c r="BT1347" s="106"/>
      <c r="BU1347" s="106"/>
      <c r="BV1347" s="106"/>
      <c r="BW1347" s="106"/>
      <c r="BX1347" s="106"/>
      <c r="BY1347" s="106"/>
      <c r="BZ1347" s="106"/>
      <c r="CA1347" s="106"/>
      <c r="CB1347" s="106"/>
      <c r="CC1347" s="106"/>
      <c r="CD1347" s="106"/>
      <c r="CE1347" s="106"/>
      <c r="CF1347" s="106"/>
      <c r="CG1347" s="106"/>
    </row>
    <row r="1348" spans="1:85" s="245" customFormat="1" ht="41.5" hidden="1" customHeight="1" x14ac:dyDescent="0.35">
      <c r="A1348" s="243"/>
      <c r="B1348" s="128"/>
      <c r="C1348" s="80"/>
      <c r="D1348" s="80"/>
      <c r="E1348" s="80"/>
      <c r="F1348" s="80"/>
      <c r="G1348" s="80"/>
      <c r="H1348" s="80"/>
      <c r="I1348" s="80"/>
      <c r="J1348" s="80"/>
      <c r="K1348" s="80"/>
      <c r="L1348" s="80"/>
      <c r="M1348" s="64"/>
      <c r="N1348" s="7"/>
      <c r="O1348" s="192"/>
      <c r="P1348" s="106"/>
      <c r="Q1348" s="65" t="s">
        <v>162</v>
      </c>
      <c r="R1348" s="67">
        <f>R1350</f>
        <v>0</v>
      </c>
      <c r="S1348" s="67">
        <f t="shared" ref="S1348" si="25541">IF(S1345=1,S1350,S1350+R1348)</f>
        <v>0</v>
      </c>
      <c r="T1348" s="67">
        <f t="shared" ref="T1348" si="25542">IF(T1345=1,T1350,T1350+S1348)</f>
        <v>0</v>
      </c>
      <c r="U1348" s="67">
        <f t="shared" ref="U1348" si="25543">IF(U1345=1,U1350,U1350+T1348)</f>
        <v>0</v>
      </c>
      <c r="V1348" s="67">
        <f t="shared" ref="V1348" si="25544">IF(V1345=1,V1350,V1350+U1348)</f>
        <v>0</v>
      </c>
      <c r="W1348" s="67">
        <f t="shared" ref="W1348" si="25545">IF(W1345=1,W1350,W1350+V1348)</f>
        <v>0</v>
      </c>
      <c r="X1348" s="67">
        <f t="shared" ref="X1348" si="25546">IF(X1345=1,X1350,X1350+W1348)</f>
        <v>0</v>
      </c>
      <c r="Y1348" s="67">
        <f t="shared" ref="Y1348" si="25547">IF(Y1345=1,Y1350,Y1350+X1348)</f>
        <v>0</v>
      </c>
      <c r="Z1348" s="67">
        <f t="shared" ref="Z1348" si="25548">IF(Z1345=1,Z1350,Z1350+Y1348)</f>
        <v>0</v>
      </c>
      <c r="AA1348" s="67">
        <f t="shared" ref="AA1348" si="25549">IF(AA1345=1,AA1350,AA1350+Z1348)</f>
        <v>0</v>
      </c>
      <c r="AB1348" s="67">
        <f t="shared" ref="AB1348" si="25550">IF(AB1345=1,AB1350,AB1350+AA1348)</f>
        <v>0</v>
      </c>
      <c r="AC1348" s="67">
        <f t="shared" ref="AC1348" si="25551">IF(AC1345=1,AC1350,AC1350+AB1348)</f>
        <v>0</v>
      </c>
      <c r="AD1348" s="67">
        <f t="shared" ref="AD1348" si="25552">IF(AD1345=1,AD1350,AD1350+AC1348)</f>
        <v>0</v>
      </c>
      <c r="AE1348" s="67">
        <f t="shared" ref="AE1348" si="25553">IF(AE1345=1,AE1350,AE1350+AD1348)</f>
        <v>0</v>
      </c>
      <c r="AF1348" s="67">
        <f t="shared" ref="AF1348" si="25554">IF(AF1345=1,AF1350,AF1350+AE1348)</f>
        <v>0</v>
      </c>
      <c r="AG1348" s="67">
        <f t="shared" ref="AG1348" si="25555">IF(AG1345=1,AG1350,AG1350+AF1348)</f>
        <v>0</v>
      </c>
      <c r="AH1348" s="67">
        <f t="shared" ref="AH1348" si="25556">IF(AH1345=1,AH1350,AH1350+AG1348)</f>
        <v>0</v>
      </c>
      <c r="AI1348" s="67">
        <f t="shared" ref="AI1348" si="25557">IF(AI1345=1,AI1350,AI1350+AH1348)</f>
        <v>0</v>
      </c>
      <c r="AJ1348" s="67">
        <f t="shared" ref="AJ1348" si="25558">IF(AJ1345=1,AJ1350,AJ1350+AI1348)</f>
        <v>0</v>
      </c>
      <c r="AK1348" s="67">
        <f t="shared" ref="AK1348" si="25559">IF(AK1345=1,AK1350,AK1350+AJ1348)</f>
        <v>0</v>
      </c>
      <c r="AL1348" s="67">
        <f t="shared" ref="AL1348" si="25560">IF(AL1345=1,AL1350,AL1350+AK1348)</f>
        <v>0</v>
      </c>
      <c r="AM1348" s="67">
        <f t="shared" ref="AM1348" si="25561">IF(AM1345=1,AM1350,AM1350+AL1348)</f>
        <v>0</v>
      </c>
      <c r="AN1348" s="67">
        <f t="shared" ref="AN1348" si="25562">IF(AN1345=1,AN1350,AN1350+AM1348)</f>
        <v>0</v>
      </c>
      <c r="AO1348" s="67">
        <f t="shared" ref="AO1348" si="25563">IF(AO1345=1,AO1350,AO1350+AN1348)</f>
        <v>0</v>
      </c>
      <c r="AP1348" s="67">
        <f t="shared" ref="AP1348" si="25564">IF(AP1345=1,AP1350,AP1350+AO1348)</f>
        <v>0</v>
      </c>
      <c r="AQ1348" s="67">
        <f t="shared" ref="AQ1348" si="25565">IF(AQ1345=1,AQ1350,AQ1350+AP1348)</f>
        <v>0</v>
      </c>
      <c r="AR1348" s="67">
        <f t="shared" ref="AR1348" si="25566">IF(AR1345=1,AR1350,AR1350+AQ1348)</f>
        <v>0</v>
      </c>
      <c r="AS1348" s="67">
        <f t="shared" ref="AS1348" si="25567">IF(AS1345=1,AS1350,AS1350+AR1348)</f>
        <v>0</v>
      </c>
      <c r="AT1348" s="67">
        <f t="shared" ref="AT1348" si="25568">IF(AT1345=1,AT1350,AT1350+AS1348)</f>
        <v>0</v>
      </c>
      <c r="AU1348" s="67">
        <f t="shared" ref="AU1348" si="25569">IF(AU1345=1,AU1350,AU1350+AT1348)</f>
        <v>0</v>
      </c>
      <c r="AV1348" s="67">
        <f t="shared" ref="AV1348" si="25570">IF(AV1345=1,AV1350,AV1350+AU1348)</f>
        <v>0</v>
      </c>
      <c r="AW1348" s="67">
        <f t="shared" ref="AW1348" si="25571">IF(AW1345=1,AW1350,AW1350+AV1348)</f>
        <v>0</v>
      </c>
      <c r="AX1348" s="67">
        <f t="shared" ref="AX1348" si="25572">IF(AX1345=1,AX1350,AX1350+AW1348)</f>
        <v>0</v>
      </c>
      <c r="AY1348" s="67">
        <f t="shared" ref="AY1348" si="25573">IF(AY1345=1,AY1350,AY1350+AX1348)</f>
        <v>0</v>
      </c>
      <c r="AZ1348" s="67">
        <f t="shared" ref="AZ1348" si="25574">IF(AZ1345=1,AZ1350,AZ1350+AY1348)</f>
        <v>0</v>
      </c>
      <c r="BA1348" s="67">
        <f t="shared" ref="BA1348" si="25575">IF(BA1345=1,BA1350,BA1350+AZ1348)</f>
        <v>0</v>
      </c>
      <c r="BB1348" s="67">
        <f t="shared" ref="BB1348" si="25576">IF(BB1345=1,BB1350,BB1350+BA1348)</f>
        <v>0</v>
      </c>
      <c r="BC1348" s="67">
        <f t="shared" ref="BC1348" si="25577">IF(BC1345=1,BC1350,BC1350+BB1348)</f>
        <v>0</v>
      </c>
      <c r="BD1348" s="67">
        <f t="shared" ref="BD1348" si="25578">IF(BD1345=1,BD1350,BD1350+BC1348)</f>
        <v>0</v>
      </c>
      <c r="BE1348" s="67">
        <f t="shared" ref="BE1348" si="25579">IF(BE1345=1,BE1350,BE1350+BD1348)</f>
        <v>0</v>
      </c>
      <c r="BF1348" s="67">
        <f t="shared" ref="BF1348" si="25580">IF(BF1345=1,BF1350,BF1350+BE1348)</f>
        <v>0</v>
      </c>
      <c r="BG1348" s="67">
        <f t="shared" ref="BG1348" si="25581">IF(BG1345=1,BG1350,BG1350+BF1348)</f>
        <v>0</v>
      </c>
      <c r="BH1348" s="67">
        <f t="shared" ref="BH1348" si="25582">IF(BH1345=1,BH1350,BH1350+BG1348)</f>
        <v>0</v>
      </c>
      <c r="BI1348" s="67">
        <f t="shared" ref="BI1348" si="25583">IF(BI1345=1,BI1350,BI1350+BH1348)</f>
        <v>0</v>
      </c>
      <c r="BJ1348" s="67">
        <f t="shared" ref="BJ1348" si="25584">IF(BJ1345=1,BJ1350,BJ1350+BI1348)</f>
        <v>0</v>
      </c>
      <c r="BK1348" s="67">
        <f t="shared" ref="BK1348" si="25585">IF(BK1345=1,BK1350,BK1350+BJ1348)</f>
        <v>0</v>
      </c>
      <c r="BL1348" s="67">
        <f t="shared" ref="BL1348" si="25586">IF(BL1345=1,BL1350,BL1350+BK1348)</f>
        <v>0</v>
      </c>
      <c r="BM1348" s="67">
        <f t="shared" ref="BM1348" si="25587">IF(BM1345=1,BM1350,BM1350+BL1348)</f>
        <v>0</v>
      </c>
      <c r="BN1348" s="362"/>
      <c r="BO1348" s="364"/>
      <c r="BP1348" s="366"/>
      <c r="BQ1348" s="366"/>
      <c r="BR1348" s="106"/>
      <c r="BS1348" s="106"/>
      <c r="BT1348" s="106"/>
      <c r="BU1348" s="106"/>
      <c r="BV1348" s="106"/>
      <c r="BW1348" s="106"/>
      <c r="BX1348" s="106"/>
      <c r="BY1348" s="106"/>
      <c r="BZ1348" s="106"/>
      <c r="CA1348" s="106"/>
      <c r="CB1348" s="106"/>
      <c r="CC1348" s="106"/>
      <c r="CD1348" s="106"/>
      <c r="CE1348" s="106"/>
      <c r="CF1348" s="106"/>
      <c r="CG1348" s="106"/>
    </row>
    <row r="1349" spans="1:85" s="245" customFormat="1" ht="29" x14ac:dyDescent="0.35">
      <c r="A1349" s="243"/>
      <c r="B1349" s="128"/>
      <c r="C1349" s="80"/>
      <c r="D1349" s="80"/>
      <c r="E1349" s="80"/>
      <c r="F1349" s="80"/>
      <c r="G1349" s="80"/>
      <c r="H1349" s="80"/>
      <c r="I1349" s="80"/>
      <c r="J1349" s="80"/>
      <c r="K1349" s="80"/>
      <c r="L1349" s="80"/>
      <c r="M1349" s="64"/>
      <c r="N1349" s="7"/>
      <c r="O1349" s="192"/>
      <c r="P1349" s="106"/>
      <c r="Q1349" s="63" t="s">
        <v>160</v>
      </c>
      <c r="R1349" s="68">
        <f t="shared" ref="R1349:BM1349" si="25588">1720/12*R1342</f>
        <v>0</v>
      </c>
      <c r="S1349" s="68">
        <f t="shared" si="25588"/>
        <v>0</v>
      </c>
      <c r="T1349" s="68">
        <f t="shared" si="25588"/>
        <v>0</v>
      </c>
      <c r="U1349" s="68">
        <f t="shared" si="25588"/>
        <v>0</v>
      </c>
      <c r="V1349" s="68">
        <f t="shared" si="25588"/>
        <v>0</v>
      </c>
      <c r="W1349" s="68">
        <f t="shared" si="25588"/>
        <v>0</v>
      </c>
      <c r="X1349" s="68">
        <f t="shared" si="25588"/>
        <v>0</v>
      </c>
      <c r="Y1349" s="68">
        <f t="shared" si="25588"/>
        <v>0</v>
      </c>
      <c r="Z1349" s="68">
        <f t="shared" si="25588"/>
        <v>0</v>
      </c>
      <c r="AA1349" s="68">
        <f t="shared" si="25588"/>
        <v>0</v>
      </c>
      <c r="AB1349" s="68">
        <f t="shared" si="25588"/>
        <v>0</v>
      </c>
      <c r="AC1349" s="68">
        <f t="shared" si="25588"/>
        <v>0</v>
      </c>
      <c r="AD1349" s="68">
        <f t="shared" si="25588"/>
        <v>0</v>
      </c>
      <c r="AE1349" s="68">
        <f t="shared" si="25588"/>
        <v>0</v>
      </c>
      <c r="AF1349" s="68">
        <f t="shared" si="25588"/>
        <v>0</v>
      </c>
      <c r="AG1349" s="68">
        <f t="shared" si="25588"/>
        <v>0</v>
      </c>
      <c r="AH1349" s="68">
        <f t="shared" si="25588"/>
        <v>0</v>
      </c>
      <c r="AI1349" s="68">
        <f t="shared" si="25588"/>
        <v>0</v>
      </c>
      <c r="AJ1349" s="68">
        <f t="shared" si="25588"/>
        <v>0</v>
      </c>
      <c r="AK1349" s="68">
        <f t="shared" si="25588"/>
        <v>0</v>
      </c>
      <c r="AL1349" s="68">
        <f t="shared" si="25588"/>
        <v>0</v>
      </c>
      <c r="AM1349" s="68">
        <f t="shared" si="25588"/>
        <v>0</v>
      </c>
      <c r="AN1349" s="68">
        <f t="shared" si="25588"/>
        <v>0</v>
      </c>
      <c r="AO1349" s="68">
        <f t="shared" si="25588"/>
        <v>0</v>
      </c>
      <c r="AP1349" s="68">
        <f t="shared" si="25588"/>
        <v>0</v>
      </c>
      <c r="AQ1349" s="68">
        <f t="shared" si="25588"/>
        <v>0</v>
      </c>
      <c r="AR1349" s="68">
        <f t="shared" si="25588"/>
        <v>0</v>
      </c>
      <c r="AS1349" s="68">
        <f t="shared" si="25588"/>
        <v>0</v>
      </c>
      <c r="AT1349" s="68">
        <f t="shared" si="25588"/>
        <v>0</v>
      </c>
      <c r="AU1349" s="68">
        <f t="shared" si="25588"/>
        <v>0</v>
      </c>
      <c r="AV1349" s="68">
        <f t="shared" si="25588"/>
        <v>0</v>
      </c>
      <c r="AW1349" s="68">
        <f t="shared" si="25588"/>
        <v>0</v>
      </c>
      <c r="AX1349" s="68">
        <f t="shared" si="25588"/>
        <v>0</v>
      </c>
      <c r="AY1349" s="68">
        <f t="shared" si="25588"/>
        <v>0</v>
      </c>
      <c r="AZ1349" s="68">
        <f t="shared" si="25588"/>
        <v>0</v>
      </c>
      <c r="BA1349" s="68">
        <f t="shared" si="25588"/>
        <v>0</v>
      </c>
      <c r="BB1349" s="68">
        <f t="shared" si="25588"/>
        <v>0</v>
      </c>
      <c r="BC1349" s="68">
        <f t="shared" si="25588"/>
        <v>0</v>
      </c>
      <c r="BD1349" s="68">
        <f t="shared" si="25588"/>
        <v>0</v>
      </c>
      <c r="BE1349" s="68">
        <f t="shared" si="25588"/>
        <v>0</v>
      </c>
      <c r="BF1349" s="68">
        <f t="shared" si="25588"/>
        <v>0</v>
      </c>
      <c r="BG1349" s="68">
        <f t="shared" si="25588"/>
        <v>0</v>
      </c>
      <c r="BH1349" s="68">
        <f t="shared" si="25588"/>
        <v>0</v>
      </c>
      <c r="BI1349" s="68">
        <f t="shared" si="25588"/>
        <v>0</v>
      </c>
      <c r="BJ1349" s="68">
        <f t="shared" si="25588"/>
        <v>0</v>
      </c>
      <c r="BK1349" s="68">
        <f t="shared" si="25588"/>
        <v>0</v>
      </c>
      <c r="BL1349" s="68">
        <f t="shared" si="25588"/>
        <v>0</v>
      </c>
      <c r="BM1349" s="68">
        <f t="shared" si="25588"/>
        <v>0</v>
      </c>
      <c r="BN1349" s="362"/>
      <c r="BO1349" s="364"/>
      <c r="BP1349" s="366"/>
      <c r="BQ1349" s="366"/>
      <c r="BR1349" s="106"/>
      <c r="BS1349" s="106"/>
      <c r="BT1349" s="106"/>
      <c r="BU1349" s="106"/>
      <c r="BV1349" s="106"/>
      <c r="BW1349" s="106"/>
      <c r="BX1349" s="106"/>
      <c r="BY1349" s="106"/>
      <c r="BZ1349" s="106"/>
      <c r="CA1349" s="106"/>
      <c r="CB1349" s="106"/>
      <c r="CC1349" s="106"/>
      <c r="CD1349" s="106"/>
      <c r="CE1349" s="106"/>
      <c r="CF1349" s="106"/>
      <c r="CG1349" s="106"/>
    </row>
    <row r="1350" spans="1:85" s="245" customFormat="1" ht="29" x14ac:dyDescent="0.35">
      <c r="A1350" s="243"/>
      <c r="B1350" s="128"/>
      <c r="C1350" s="80"/>
      <c r="D1350" s="80"/>
      <c r="E1350" s="80"/>
      <c r="F1350" s="80"/>
      <c r="G1350" s="80"/>
      <c r="H1350" s="80"/>
      <c r="I1350" s="80"/>
      <c r="J1350" s="80"/>
      <c r="K1350" s="80"/>
      <c r="L1350" s="80"/>
      <c r="M1350" s="64"/>
      <c r="N1350" s="7"/>
      <c r="O1350" s="192"/>
      <c r="P1350" s="106"/>
      <c r="Q1350" s="63" t="s">
        <v>144</v>
      </c>
      <c r="R1350" s="68">
        <f>FLOOR(IF(OR(R1345=0,R1345=1),IF(R1343&gt;=R1349,R1349,R1343)+0.00000001,IF(R1347&gt;=R1346,R1346,R1347))+0.00000001,1)</f>
        <v>0</v>
      </c>
      <c r="S1350" s="68">
        <f t="shared" ref="S1350" si="25589">FLOOR(IF(OR(S1345=0,S1345=1),IF(S1349&gt;S1346,S1346,IF(S1343&gt;=S1349,S1349,S1343)+0.00000001),IF(S1347&gt;=S1346,S1346-R1348,S1347-R1348)+0.00000001),1)</f>
        <v>0</v>
      </c>
      <c r="T1350" s="68">
        <f t="shared" ref="T1350" si="25590">FLOOR(IF(OR(T1345=0,T1345=1),IF(T1349&gt;T1346,T1346,IF(T1343&gt;=T1349,T1349,T1343)+0.00000001),IF(T1347&gt;=T1346,T1346-S1348,T1347-S1348)+0.00000001),1)</f>
        <v>0</v>
      </c>
      <c r="U1350" s="68">
        <f t="shared" ref="U1350" si="25591">FLOOR(IF(OR(U1345=0,U1345=1),IF(U1349&gt;U1346,U1346,IF(U1343&gt;=U1349,U1349,U1343)+0.00000001),IF(U1347&gt;=U1346,U1346-T1348,U1347-T1348)+0.00000001),1)</f>
        <v>0</v>
      </c>
      <c r="V1350" s="68">
        <f t="shared" ref="V1350" si="25592">FLOOR(IF(OR(V1345=0,V1345=1),IF(V1349&gt;V1346,V1346,IF(V1343&gt;=V1349,V1349,V1343)+0.00000001),IF(V1347&gt;=V1346,V1346-U1348,V1347-U1348)+0.00000001),1)</f>
        <v>0</v>
      </c>
      <c r="W1350" s="68">
        <f t="shared" ref="W1350" si="25593">FLOOR(IF(OR(W1345=0,W1345=1),IF(W1349&gt;W1346,W1346,IF(W1343&gt;=W1349,W1349,W1343)+0.00000001),IF(W1347&gt;=W1346,W1346-V1348,W1347-V1348)+0.00000001),1)</f>
        <v>0</v>
      </c>
      <c r="X1350" s="68">
        <f t="shared" ref="X1350" si="25594">FLOOR(IF(OR(X1345=0,X1345=1),IF(X1349&gt;X1346,X1346,IF(X1343&gt;=X1349,X1349,X1343)+0.00000001),IF(X1347&gt;=X1346,X1346-W1348,X1347-W1348)+0.00000001),1)</f>
        <v>0</v>
      </c>
      <c r="Y1350" s="68">
        <f t="shared" ref="Y1350" si="25595">FLOOR(IF(OR(Y1345=0,Y1345=1),IF(Y1349&gt;Y1346,Y1346,IF(Y1343&gt;=Y1349,Y1349,Y1343)+0.00000001),IF(Y1347&gt;=Y1346,Y1346-X1348,Y1347-X1348)+0.00000001),1)</f>
        <v>0</v>
      </c>
      <c r="Z1350" s="68">
        <f t="shared" ref="Z1350" si="25596">FLOOR(IF(OR(Z1345=0,Z1345=1),IF(Z1349&gt;Z1346,Z1346,IF(Z1343&gt;=Z1349,Z1349,Z1343)+0.00000001),IF(Z1347&gt;=Z1346,Z1346-Y1348,Z1347-Y1348)+0.00000001),1)</f>
        <v>0</v>
      </c>
      <c r="AA1350" s="68">
        <f t="shared" ref="AA1350" si="25597">FLOOR(IF(OR(AA1345=0,AA1345=1),IF(AA1349&gt;AA1346,AA1346,IF(AA1343&gt;=AA1349,AA1349,AA1343)+0.00000001),IF(AA1347&gt;=AA1346,AA1346-Z1348,AA1347-Z1348)+0.00000001),1)</f>
        <v>0</v>
      </c>
      <c r="AB1350" s="68">
        <f t="shared" ref="AB1350" si="25598">FLOOR(IF(OR(AB1345=0,AB1345=1),IF(AB1349&gt;AB1346,AB1346,IF(AB1343&gt;=AB1349,AB1349,AB1343)+0.00000001),IF(AB1347&gt;=AB1346,AB1346-AA1348,AB1347-AA1348)+0.00000001),1)</f>
        <v>0</v>
      </c>
      <c r="AC1350" s="68">
        <f t="shared" ref="AC1350" si="25599">FLOOR(IF(OR(AC1345=0,AC1345=1),IF(AC1349&gt;AC1346,AC1346,IF(AC1343&gt;=AC1349,AC1349,AC1343)+0.00000001),IF(AC1347&gt;=AC1346,AC1346-AB1348,AC1347-AB1348)+0.00000001),1)</f>
        <v>0</v>
      </c>
      <c r="AD1350" s="68">
        <f t="shared" ref="AD1350" si="25600">FLOOR(IF(OR(AD1345=0,AD1345=1),IF(AD1349&gt;AD1346,AD1346,IF(AD1343&gt;=AD1349,AD1349,AD1343)+0.00000001),IF(AD1347&gt;=AD1346,AD1346-AC1348,AD1347-AC1348)+0.00000001),1)</f>
        <v>0</v>
      </c>
      <c r="AE1350" s="68">
        <f t="shared" ref="AE1350" si="25601">FLOOR(IF(OR(AE1345=0,AE1345=1),IF(AE1349&gt;AE1346,AE1346,IF(AE1343&gt;=AE1349,AE1349,AE1343)+0.00000001),IF(AE1347&gt;=AE1346,AE1346-AD1348,AE1347-AD1348)+0.00000001),1)</f>
        <v>0</v>
      </c>
      <c r="AF1350" s="68">
        <f t="shared" ref="AF1350" si="25602">FLOOR(IF(OR(AF1345=0,AF1345=1),IF(AF1349&gt;AF1346,AF1346,IF(AF1343&gt;=AF1349,AF1349,AF1343)+0.00000001),IF(AF1347&gt;=AF1346,AF1346-AE1348,AF1347-AE1348)+0.00000001),1)</f>
        <v>0</v>
      </c>
      <c r="AG1350" s="68">
        <f t="shared" ref="AG1350" si="25603">FLOOR(IF(OR(AG1345=0,AG1345=1),IF(AG1349&gt;AG1346,AG1346,IF(AG1343&gt;=AG1349,AG1349,AG1343)+0.00000001),IF(AG1347&gt;=AG1346,AG1346-AF1348,AG1347-AF1348)+0.00000001),1)</f>
        <v>0</v>
      </c>
      <c r="AH1350" s="68">
        <f t="shared" ref="AH1350" si="25604">FLOOR(IF(OR(AH1345=0,AH1345=1),IF(AH1349&gt;AH1346,AH1346,IF(AH1343&gt;=AH1349,AH1349,AH1343)+0.00000001),IF(AH1347&gt;=AH1346,AH1346-AG1348,AH1347-AG1348)+0.00000001),1)</f>
        <v>0</v>
      </c>
      <c r="AI1350" s="68">
        <f t="shared" ref="AI1350" si="25605">FLOOR(IF(OR(AI1345=0,AI1345=1),IF(AI1349&gt;AI1346,AI1346,IF(AI1343&gt;=AI1349,AI1349,AI1343)+0.00000001),IF(AI1347&gt;=AI1346,AI1346-AH1348,AI1347-AH1348)+0.00000001),1)</f>
        <v>0</v>
      </c>
      <c r="AJ1350" s="68">
        <f t="shared" ref="AJ1350" si="25606">FLOOR(IF(OR(AJ1345=0,AJ1345=1),IF(AJ1349&gt;AJ1346,AJ1346,IF(AJ1343&gt;=AJ1349,AJ1349,AJ1343)+0.00000001),IF(AJ1347&gt;=AJ1346,AJ1346-AI1348,AJ1347-AI1348)+0.00000001),1)</f>
        <v>0</v>
      </c>
      <c r="AK1350" s="68">
        <f t="shared" ref="AK1350" si="25607">FLOOR(IF(OR(AK1345=0,AK1345=1),IF(AK1349&gt;AK1346,AK1346,IF(AK1343&gt;=AK1349,AK1349,AK1343)+0.00000001),IF(AK1347&gt;=AK1346,AK1346-AJ1348,AK1347-AJ1348)+0.00000001),1)</f>
        <v>0</v>
      </c>
      <c r="AL1350" s="68">
        <f t="shared" ref="AL1350" si="25608">FLOOR(IF(OR(AL1345=0,AL1345=1),IF(AL1349&gt;AL1346,AL1346,IF(AL1343&gt;=AL1349,AL1349,AL1343)+0.00000001),IF(AL1347&gt;=AL1346,AL1346-AK1348,AL1347-AK1348)+0.00000001),1)</f>
        <v>0</v>
      </c>
      <c r="AM1350" s="68">
        <f t="shared" ref="AM1350" si="25609">FLOOR(IF(OR(AM1345=0,AM1345=1),IF(AM1349&gt;AM1346,AM1346,IF(AM1343&gt;=AM1349,AM1349,AM1343)+0.00000001),IF(AM1347&gt;=AM1346,AM1346-AL1348,AM1347-AL1348)+0.00000001),1)</f>
        <v>0</v>
      </c>
      <c r="AN1350" s="68">
        <f t="shared" ref="AN1350" si="25610">FLOOR(IF(OR(AN1345=0,AN1345=1),IF(AN1349&gt;AN1346,AN1346,IF(AN1343&gt;=AN1349,AN1349,AN1343)+0.00000001),IF(AN1347&gt;=AN1346,AN1346-AM1348,AN1347-AM1348)+0.00000001),1)</f>
        <v>0</v>
      </c>
      <c r="AO1350" s="68">
        <f t="shared" ref="AO1350" si="25611">FLOOR(IF(OR(AO1345=0,AO1345=1),IF(AO1349&gt;AO1346,AO1346,IF(AO1343&gt;=AO1349,AO1349,AO1343)+0.00000001),IF(AO1347&gt;=AO1346,AO1346-AN1348,AO1347-AN1348)+0.00000001),1)</f>
        <v>0</v>
      </c>
      <c r="AP1350" s="68">
        <f t="shared" ref="AP1350" si="25612">FLOOR(IF(OR(AP1345=0,AP1345=1),IF(AP1349&gt;AP1346,AP1346,IF(AP1343&gt;=AP1349,AP1349,AP1343)+0.00000001),IF(AP1347&gt;=AP1346,AP1346-AO1348,AP1347-AO1348)+0.00000001),1)</f>
        <v>0</v>
      </c>
      <c r="AQ1350" s="68">
        <f t="shared" ref="AQ1350" si="25613">FLOOR(IF(OR(AQ1345=0,AQ1345=1),IF(AQ1349&gt;AQ1346,AQ1346,IF(AQ1343&gt;=AQ1349,AQ1349,AQ1343)+0.00000001),IF(AQ1347&gt;=AQ1346,AQ1346-AP1348,AQ1347-AP1348)+0.00000001),1)</f>
        <v>0</v>
      </c>
      <c r="AR1350" s="68">
        <f t="shared" ref="AR1350" si="25614">FLOOR(IF(OR(AR1345=0,AR1345=1),IF(AR1349&gt;AR1346,AR1346,IF(AR1343&gt;=AR1349,AR1349,AR1343)+0.00000001),IF(AR1347&gt;=AR1346,AR1346-AQ1348,AR1347-AQ1348)+0.00000001),1)</f>
        <v>0</v>
      </c>
      <c r="AS1350" s="68">
        <f t="shared" ref="AS1350" si="25615">FLOOR(IF(OR(AS1345=0,AS1345=1),IF(AS1349&gt;AS1346,AS1346,IF(AS1343&gt;=AS1349,AS1349,AS1343)+0.00000001),IF(AS1347&gt;=AS1346,AS1346-AR1348,AS1347-AR1348)+0.00000001),1)</f>
        <v>0</v>
      </c>
      <c r="AT1350" s="68">
        <f t="shared" ref="AT1350" si="25616">FLOOR(IF(OR(AT1345=0,AT1345=1),IF(AT1349&gt;AT1346,AT1346,IF(AT1343&gt;=AT1349,AT1349,AT1343)+0.00000001),IF(AT1347&gt;=AT1346,AT1346-AS1348,AT1347-AS1348)+0.00000001),1)</f>
        <v>0</v>
      </c>
      <c r="AU1350" s="68">
        <f t="shared" ref="AU1350" si="25617">FLOOR(IF(OR(AU1345=0,AU1345=1),IF(AU1349&gt;AU1346,AU1346,IF(AU1343&gt;=AU1349,AU1349,AU1343)+0.00000001),IF(AU1347&gt;=AU1346,AU1346-AT1348,AU1347-AT1348)+0.00000001),1)</f>
        <v>0</v>
      </c>
      <c r="AV1350" s="68">
        <f t="shared" ref="AV1350" si="25618">FLOOR(IF(OR(AV1345=0,AV1345=1),IF(AV1349&gt;AV1346,AV1346,IF(AV1343&gt;=AV1349,AV1349,AV1343)+0.00000001),IF(AV1347&gt;=AV1346,AV1346-AU1348,AV1347-AU1348)+0.00000001),1)</f>
        <v>0</v>
      </c>
      <c r="AW1350" s="68">
        <f t="shared" ref="AW1350" si="25619">FLOOR(IF(OR(AW1345=0,AW1345=1),IF(AW1349&gt;AW1346,AW1346,IF(AW1343&gt;=AW1349,AW1349,AW1343)+0.00000001),IF(AW1347&gt;=AW1346,AW1346-AV1348,AW1347-AV1348)+0.00000001),1)</f>
        <v>0</v>
      </c>
      <c r="AX1350" s="68">
        <f t="shared" ref="AX1350" si="25620">FLOOR(IF(OR(AX1345=0,AX1345=1),IF(AX1349&gt;AX1346,AX1346,IF(AX1343&gt;=AX1349,AX1349,AX1343)+0.00000001),IF(AX1347&gt;=AX1346,AX1346-AW1348,AX1347-AW1348)+0.00000001),1)</f>
        <v>0</v>
      </c>
      <c r="AY1350" s="68">
        <f t="shared" ref="AY1350" si="25621">FLOOR(IF(OR(AY1345=0,AY1345=1),IF(AY1349&gt;AY1346,AY1346,IF(AY1343&gt;=AY1349,AY1349,AY1343)+0.00000001),IF(AY1347&gt;=AY1346,AY1346-AX1348,AY1347-AX1348)+0.00000001),1)</f>
        <v>0</v>
      </c>
      <c r="AZ1350" s="68">
        <f t="shared" ref="AZ1350" si="25622">FLOOR(IF(OR(AZ1345=0,AZ1345=1),IF(AZ1349&gt;AZ1346,AZ1346,IF(AZ1343&gt;=AZ1349,AZ1349,AZ1343)+0.00000001),IF(AZ1347&gt;=AZ1346,AZ1346-AY1348,AZ1347-AY1348)+0.00000001),1)</f>
        <v>0</v>
      </c>
      <c r="BA1350" s="68">
        <f t="shared" ref="BA1350" si="25623">FLOOR(IF(OR(BA1345=0,BA1345=1),IF(BA1349&gt;BA1346,BA1346,IF(BA1343&gt;=BA1349,BA1349,BA1343)+0.00000001),IF(BA1347&gt;=BA1346,BA1346-AZ1348,BA1347-AZ1348)+0.00000001),1)</f>
        <v>0</v>
      </c>
      <c r="BB1350" s="68">
        <f t="shared" ref="BB1350" si="25624">FLOOR(IF(OR(BB1345=0,BB1345=1),IF(BB1349&gt;BB1346,BB1346,IF(BB1343&gt;=BB1349,BB1349,BB1343)+0.00000001),IF(BB1347&gt;=BB1346,BB1346-BA1348,BB1347-BA1348)+0.00000001),1)</f>
        <v>0</v>
      </c>
      <c r="BC1350" s="68">
        <f t="shared" ref="BC1350" si="25625">FLOOR(IF(OR(BC1345=0,BC1345=1),IF(BC1349&gt;BC1346,BC1346,IF(BC1343&gt;=BC1349,BC1349,BC1343)+0.00000001),IF(BC1347&gt;=BC1346,BC1346-BB1348,BC1347-BB1348)+0.00000001),1)</f>
        <v>0</v>
      </c>
      <c r="BD1350" s="68">
        <f t="shared" ref="BD1350" si="25626">FLOOR(IF(OR(BD1345=0,BD1345=1),IF(BD1349&gt;BD1346,BD1346,IF(BD1343&gt;=BD1349,BD1349,BD1343)+0.00000001),IF(BD1347&gt;=BD1346,BD1346-BC1348,BD1347-BC1348)+0.00000001),1)</f>
        <v>0</v>
      </c>
      <c r="BE1350" s="68">
        <f t="shared" ref="BE1350" si="25627">FLOOR(IF(OR(BE1345=0,BE1345=1),IF(BE1349&gt;BE1346,BE1346,IF(BE1343&gt;=BE1349,BE1349,BE1343)+0.00000001),IF(BE1347&gt;=BE1346,BE1346-BD1348,BE1347-BD1348)+0.00000001),1)</f>
        <v>0</v>
      </c>
      <c r="BF1350" s="68">
        <f t="shared" ref="BF1350" si="25628">FLOOR(IF(OR(BF1345=0,BF1345=1),IF(BF1349&gt;BF1346,BF1346,IF(BF1343&gt;=BF1349,BF1349,BF1343)+0.00000001),IF(BF1347&gt;=BF1346,BF1346-BE1348,BF1347-BE1348)+0.00000001),1)</f>
        <v>0</v>
      </c>
      <c r="BG1350" s="68">
        <f t="shared" ref="BG1350" si="25629">FLOOR(IF(OR(BG1345=0,BG1345=1),IF(BG1349&gt;BG1346,BG1346,IF(BG1343&gt;=BG1349,BG1349,BG1343)+0.00000001),IF(BG1347&gt;=BG1346,BG1346-BF1348,BG1347-BF1348)+0.00000001),1)</f>
        <v>0</v>
      </c>
      <c r="BH1350" s="68">
        <f t="shared" ref="BH1350" si="25630">FLOOR(IF(OR(BH1345=0,BH1345=1),IF(BH1349&gt;BH1346,BH1346,IF(BH1343&gt;=BH1349,BH1349,BH1343)+0.00000001),IF(BH1347&gt;=BH1346,BH1346-BG1348,BH1347-BG1348)+0.00000001),1)</f>
        <v>0</v>
      </c>
      <c r="BI1350" s="68">
        <f t="shared" ref="BI1350" si="25631">FLOOR(IF(OR(BI1345=0,BI1345=1),IF(BI1349&gt;BI1346,BI1346,IF(BI1343&gt;=BI1349,BI1349,BI1343)+0.00000001),IF(BI1347&gt;=BI1346,BI1346-BH1348,BI1347-BH1348)+0.00000001),1)</f>
        <v>0</v>
      </c>
      <c r="BJ1350" s="68">
        <f t="shared" ref="BJ1350" si="25632">FLOOR(IF(OR(BJ1345=0,BJ1345=1),IF(BJ1349&gt;BJ1346,BJ1346,IF(BJ1343&gt;=BJ1349,BJ1349,BJ1343)+0.00000001),IF(BJ1347&gt;=BJ1346,BJ1346-BI1348,BJ1347-BI1348)+0.00000001),1)</f>
        <v>0</v>
      </c>
      <c r="BK1350" s="68">
        <f t="shared" ref="BK1350" si="25633">FLOOR(IF(OR(BK1345=0,BK1345=1),IF(BK1349&gt;BK1346,BK1346,IF(BK1343&gt;=BK1349,BK1349,BK1343)+0.00000001),IF(BK1347&gt;=BK1346,BK1346-BJ1348,BK1347-BJ1348)+0.00000001),1)</f>
        <v>0</v>
      </c>
      <c r="BL1350" s="68">
        <f t="shared" ref="BL1350" si="25634">FLOOR(IF(OR(BL1345=0,BL1345=1),IF(BL1349&gt;BL1346,BL1346,IF(BL1343&gt;=BL1349,BL1349,BL1343)+0.00000001),IF(BL1347&gt;=BL1346,BL1346-BK1348,BL1347-BK1348)+0.00000001),1)</f>
        <v>0</v>
      </c>
      <c r="BM1350" s="68">
        <f t="shared" ref="BM1350" si="25635">FLOOR(IF(OR(BM1345=0,BM1345=1),IF(BM1349&gt;BM1346,BM1346,IF(BM1343&gt;=BM1349,BM1349,BM1343)+0.00000001),IF(BM1347&gt;=BM1346,BM1346-BL1348,BM1347-BL1348)+0.00000001),1)</f>
        <v>0</v>
      </c>
      <c r="BN1350" s="362"/>
      <c r="BO1350" s="364"/>
      <c r="BP1350" s="366"/>
      <c r="BQ1350" s="366"/>
      <c r="BR1350" s="106"/>
      <c r="BS1350" s="106"/>
      <c r="BT1350" s="106"/>
      <c r="BU1350" s="106"/>
      <c r="BV1350" s="106"/>
      <c r="BW1350" s="106"/>
      <c r="BX1350" s="106"/>
      <c r="BY1350" s="106"/>
      <c r="BZ1350" s="106"/>
      <c r="CA1350" s="106"/>
      <c r="CB1350" s="106"/>
      <c r="CC1350" s="106"/>
      <c r="CD1350" s="106"/>
      <c r="CE1350" s="106"/>
      <c r="CF1350" s="106"/>
      <c r="CG1350" s="106"/>
    </row>
    <row r="1351" spans="1:85" s="245" customFormat="1" ht="25.4" customHeight="1" thickBot="1" x14ac:dyDescent="0.4">
      <c r="A1351" s="243"/>
      <c r="B1351" s="129"/>
      <c r="C1351" s="69"/>
      <c r="D1351" s="69"/>
      <c r="E1351" s="69"/>
      <c r="F1351" s="69"/>
      <c r="G1351" s="69"/>
      <c r="H1351" s="69"/>
      <c r="I1351" s="69"/>
      <c r="J1351" s="69"/>
      <c r="K1351" s="69"/>
      <c r="L1351" s="69"/>
      <c r="M1351" s="70"/>
      <c r="N1351" s="7"/>
      <c r="O1351" s="193"/>
      <c r="P1351" s="106"/>
      <c r="Q1351" s="216" t="s">
        <v>145</v>
      </c>
      <c r="R1351" s="72">
        <f>IF($J1342="Ano",R1350*'Podpůrná data'!$B$5,R1350*'Podpůrná data'!$B$3)</f>
        <v>0</v>
      </c>
      <c r="S1351" s="72">
        <f>IF($J1342="Ano",S1350*'Podpůrná data'!$B$5,S1350*'Podpůrná data'!$B$3)</f>
        <v>0</v>
      </c>
      <c r="T1351" s="72">
        <f>IF($J1342="Ano",T1350*'Podpůrná data'!$B$5,T1350*'Podpůrná data'!$B$3)</f>
        <v>0</v>
      </c>
      <c r="U1351" s="72">
        <f>IF($J1342="Ano",U1350*'Podpůrná data'!$B$5,U1350*'Podpůrná data'!$B$3)</f>
        <v>0</v>
      </c>
      <c r="V1351" s="72">
        <f>IF($J1342="Ano",V1350*'Podpůrná data'!$B$5,V1350*'Podpůrná data'!$B$3)</f>
        <v>0</v>
      </c>
      <c r="W1351" s="72">
        <f>IF($J1342="Ano",W1350*'Podpůrná data'!$B$5,W1350*'Podpůrná data'!$B$3)</f>
        <v>0</v>
      </c>
      <c r="X1351" s="72">
        <f>IF($J1342="Ano",X1350*'Podpůrná data'!$B$5,X1350*'Podpůrná data'!$B$3)</f>
        <v>0</v>
      </c>
      <c r="Y1351" s="72">
        <f>IF($J1342="Ano",Y1350*'Podpůrná data'!$B$5,Y1350*'Podpůrná data'!$B$3)</f>
        <v>0</v>
      </c>
      <c r="Z1351" s="72">
        <f>IF($J1342="Ano",Z1350*'Podpůrná data'!$B$5,Z1350*'Podpůrná data'!$B$3)</f>
        <v>0</v>
      </c>
      <c r="AA1351" s="72">
        <f>IF($J1342="Ano",AA1350*'Podpůrná data'!$B$5,AA1350*'Podpůrná data'!$B$3)</f>
        <v>0</v>
      </c>
      <c r="AB1351" s="72">
        <f>IF($J1342="Ano",AB1350*'Podpůrná data'!$B$5,AB1350*'Podpůrná data'!$B$3)</f>
        <v>0</v>
      </c>
      <c r="AC1351" s="72">
        <f>IF($J1342="Ano",AC1350*'Podpůrná data'!$B$5,AC1350*'Podpůrná data'!$B$3)</f>
        <v>0</v>
      </c>
      <c r="AD1351" s="72">
        <f>IF($J1342="Ano",AD1350*'Podpůrná data'!$B$5,AD1350*'Podpůrná data'!$B$3)</f>
        <v>0</v>
      </c>
      <c r="AE1351" s="72">
        <f>IF($J1342="Ano",AE1350*'Podpůrná data'!$B$5,AE1350*'Podpůrná data'!$B$3)</f>
        <v>0</v>
      </c>
      <c r="AF1351" s="72">
        <f>IF($J1342="Ano",AF1350*'Podpůrná data'!$B$5,AF1350*'Podpůrná data'!$B$3)</f>
        <v>0</v>
      </c>
      <c r="AG1351" s="72">
        <f>IF($J1342="Ano",AG1350*'Podpůrná data'!$B$5,AG1350*'Podpůrná data'!$B$3)</f>
        <v>0</v>
      </c>
      <c r="AH1351" s="72">
        <f>IF($J1342="Ano",AH1350*'Podpůrná data'!$B$5,AH1350*'Podpůrná data'!$B$3)</f>
        <v>0</v>
      </c>
      <c r="AI1351" s="72">
        <f>IF($J1342="Ano",AI1350*'Podpůrná data'!$B$5,AI1350*'Podpůrná data'!$B$3)</f>
        <v>0</v>
      </c>
      <c r="AJ1351" s="72">
        <f>IF($J1342="Ano",AJ1350*'Podpůrná data'!$B$5,AJ1350*'Podpůrná data'!$B$3)</f>
        <v>0</v>
      </c>
      <c r="AK1351" s="72">
        <f>IF($J1342="Ano",AK1350*'Podpůrná data'!$B$5,AK1350*'Podpůrná data'!$B$3)</f>
        <v>0</v>
      </c>
      <c r="AL1351" s="72">
        <f>IF($J1342="Ano",AL1350*'Podpůrná data'!$B$5,AL1350*'Podpůrná data'!$B$3)</f>
        <v>0</v>
      </c>
      <c r="AM1351" s="72">
        <f>IF($J1342="Ano",AM1350*'Podpůrná data'!$B$5,AM1350*'Podpůrná data'!$B$3)</f>
        <v>0</v>
      </c>
      <c r="AN1351" s="72">
        <f>IF($J1342="Ano",AN1350*'Podpůrná data'!$B$5,AN1350*'Podpůrná data'!$B$3)</f>
        <v>0</v>
      </c>
      <c r="AO1351" s="72">
        <f>IF($J1342="Ano",AO1350*'Podpůrná data'!$B$5,AO1350*'Podpůrná data'!$B$3)</f>
        <v>0</v>
      </c>
      <c r="AP1351" s="72">
        <f>IF($J1342="Ano",AP1350*'Podpůrná data'!$B$5,AP1350*'Podpůrná data'!$B$3)</f>
        <v>0</v>
      </c>
      <c r="AQ1351" s="72">
        <f>IF($J1342="Ano",AQ1350*'Podpůrná data'!$B$5,AQ1350*'Podpůrná data'!$B$3)</f>
        <v>0</v>
      </c>
      <c r="AR1351" s="72">
        <f>IF($J1342="Ano",AR1350*'Podpůrná data'!$B$5,AR1350*'Podpůrná data'!$B$3)</f>
        <v>0</v>
      </c>
      <c r="AS1351" s="72">
        <f>IF($J1342="Ano",AS1350*'Podpůrná data'!$B$5,AS1350*'Podpůrná data'!$B$3)</f>
        <v>0</v>
      </c>
      <c r="AT1351" s="72">
        <f>IF($J1342="Ano",AT1350*'Podpůrná data'!$B$5,AT1350*'Podpůrná data'!$B$3)</f>
        <v>0</v>
      </c>
      <c r="AU1351" s="72">
        <f>IF($J1342="Ano",AU1350*'Podpůrná data'!$B$5,AU1350*'Podpůrná data'!$B$3)</f>
        <v>0</v>
      </c>
      <c r="AV1351" s="72">
        <f>IF($J1342="Ano",AV1350*'Podpůrná data'!$B$5,AV1350*'Podpůrná data'!$B$3)</f>
        <v>0</v>
      </c>
      <c r="AW1351" s="72">
        <f>IF($J1342="Ano",AW1350*'Podpůrná data'!$B$5,AW1350*'Podpůrná data'!$B$3)</f>
        <v>0</v>
      </c>
      <c r="AX1351" s="72">
        <f>IF($J1342="Ano",AX1350*'Podpůrná data'!$B$5,AX1350*'Podpůrná data'!$B$3)</f>
        <v>0</v>
      </c>
      <c r="AY1351" s="72">
        <f>IF($J1342="Ano",AY1350*'Podpůrná data'!$B$5,AY1350*'Podpůrná data'!$B$3)</f>
        <v>0</v>
      </c>
      <c r="AZ1351" s="72">
        <f>IF($J1342="Ano",AZ1350*'Podpůrná data'!$B$5,AZ1350*'Podpůrná data'!$B$3)</f>
        <v>0</v>
      </c>
      <c r="BA1351" s="72">
        <f>IF($J1342="Ano",BA1350*'Podpůrná data'!$B$5,BA1350*'Podpůrná data'!$B$3)</f>
        <v>0</v>
      </c>
      <c r="BB1351" s="72">
        <f>IF($J1342="Ano",BB1350*'Podpůrná data'!$B$5,BB1350*'Podpůrná data'!$B$3)</f>
        <v>0</v>
      </c>
      <c r="BC1351" s="72">
        <f>IF($J1342="Ano",BC1350*'Podpůrná data'!$B$5,BC1350*'Podpůrná data'!$B$3)</f>
        <v>0</v>
      </c>
      <c r="BD1351" s="72">
        <f>IF($J1342="Ano",BD1350*'Podpůrná data'!$B$5,BD1350*'Podpůrná data'!$B$3)</f>
        <v>0</v>
      </c>
      <c r="BE1351" s="72">
        <f>IF($J1342="Ano",BE1350*'Podpůrná data'!$B$5,BE1350*'Podpůrná data'!$B$3)</f>
        <v>0</v>
      </c>
      <c r="BF1351" s="72">
        <f>IF($J1342="Ano",BF1350*'Podpůrná data'!$B$5,BF1350*'Podpůrná data'!$B$3)</f>
        <v>0</v>
      </c>
      <c r="BG1351" s="72">
        <f>IF($J1342="Ano",BG1350*'Podpůrná data'!$B$5,BG1350*'Podpůrná data'!$B$3)</f>
        <v>0</v>
      </c>
      <c r="BH1351" s="72">
        <f>IF($J1342="Ano",BH1350*'Podpůrná data'!$B$5,BH1350*'Podpůrná data'!$B$3)</f>
        <v>0</v>
      </c>
      <c r="BI1351" s="72">
        <f>IF($J1342="Ano",BI1350*'Podpůrná data'!$B$5,BI1350*'Podpůrná data'!$B$3)</f>
        <v>0</v>
      </c>
      <c r="BJ1351" s="72">
        <f>IF($J1342="Ano",BJ1350*'Podpůrná data'!$B$5,BJ1350*'Podpůrná data'!$B$3)</f>
        <v>0</v>
      </c>
      <c r="BK1351" s="72">
        <f>IF($J1342="Ano",BK1350*'Podpůrná data'!$B$5,BK1350*'Podpůrná data'!$B$3)</f>
        <v>0</v>
      </c>
      <c r="BL1351" s="72">
        <f>IF($J1342="Ano",BL1350*'Podpůrná data'!$B$5,BL1350*'Podpůrná data'!$B$3)</f>
        <v>0</v>
      </c>
      <c r="BM1351" s="72">
        <f>IF($J1342="Ano",BM1350*'Podpůrná data'!$B$5,BM1350*'Podpůrná data'!$B$3)</f>
        <v>0</v>
      </c>
      <c r="BN1351" s="363"/>
      <c r="BO1351" s="365"/>
      <c r="BP1351" s="367"/>
      <c r="BQ1351" s="367"/>
      <c r="BR1351" s="106"/>
      <c r="BS1351" s="178">
        <f>SUMIFS($R1351:$BM1351,$R1341:$BM1341,"1. ZoR")</f>
        <v>0</v>
      </c>
      <c r="BT1351" s="178">
        <f>SUMIFS($R1351:$BM1351,$R1341:$BM1341,"2. ZoR")</f>
        <v>0</v>
      </c>
      <c r="BU1351" s="178">
        <f>SUMIFS($R1351:$BM1351,$R1341:$BM1341,"3. ZoR")</f>
        <v>0</v>
      </c>
      <c r="BV1351" s="178">
        <f>SUMIFS($R1351:$BM1351,$R1341:$BM1341,"4. ZoR")</f>
        <v>0</v>
      </c>
      <c r="BW1351" s="178">
        <f>SUMIFS($R1351:$BM1351,$R1341:$BM1341,"5. ZoR")</f>
        <v>0</v>
      </c>
      <c r="BX1351" s="178">
        <f>SUMIFS($R1351:$BM1351,$R1341:$BM1341,"6. ZoR")</f>
        <v>0</v>
      </c>
      <c r="BY1351" s="178">
        <f>SUMIFS($R1351:$BM1351,$R1341:$BM1341,"7. ZoR")</f>
        <v>0</v>
      </c>
      <c r="BZ1351" s="178">
        <f>SUMIFS($R1351:$BM1351,$R1341:$BM1341,"8. ZoR")</f>
        <v>0</v>
      </c>
      <c r="CA1351" s="178">
        <f>SUMIFS($R1351:$BM1351,$R1341:$BM1341,"9. ZoR")</f>
        <v>0</v>
      </c>
      <c r="CB1351" s="178">
        <f>SUMIFS($R1351:$BM1351,$R1341:$BM1341,"10. ZoR")</f>
        <v>0</v>
      </c>
      <c r="CC1351" s="178">
        <f>SUMIFS($R1351:$BM1351,$R1341:$BM1341,"11. ZoR")</f>
        <v>0</v>
      </c>
      <c r="CD1351" s="178">
        <f>SUMIFS($R1351:$BM1351,$R1341:$BM1341,"12. ZoR")</f>
        <v>0</v>
      </c>
      <c r="CE1351" s="178">
        <f>SUMIFS($R1351:$BM1351,$R1341:$BM1341,"13. ZoR")</f>
        <v>0</v>
      </c>
      <c r="CF1351" s="178">
        <f>SUMIFS($R1351:$BM1351,$R1341:$BM1341,"14. ZoR")</f>
        <v>0</v>
      </c>
      <c r="CG1351" s="178">
        <f>SUMIFS($R1351:$BM1351,$R1341:$BM1341,"15. ZoR")</f>
        <v>0</v>
      </c>
    </row>
    <row r="1352" spans="1:85" ht="15" hidden="1" thickBot="1" x14ac:dyDescent="0.4">
      <c r="B1352" s="105"/>
      <c r="C1352" s="130"/>
      <c r="D1352" s="130"/>
      <c r="E1352" s="130"/>
      <c r="F1352" s="130"/>
      <c r="G1352" s="130"/>
      <c r="H1352" s="105"/>
      <c r="I1352" s="105"/>
      <c r="J1352" s="105"/>
      <c r="K1352" s="105"/>
      <c r="L1352" s="105"/>
      <c r="M1352" s="105"/>
      <c r="N1352" s="7"/>
      <c r="O1352" s="105"/>
      <c r="P1352" s="105"/>
      <c r="Q1352" s="105"/>
      <c r="R1352" s="105"/>
      <c r="S1352" s="105"/>
      <c r="T1352" s="7"/>
      <c r="U1352" s="105"/>
      <c r="V1352" s="105"/>
      <c r="W1352" s="105"/>
      <c r="X1352" s="105"/>
      <c r="Y1352" s="105"/>
      <c r="Z1352" s="105"/>
      <c r="AA1352" s="105"/>
      <c r="AB1352" s="105"/>
      <c r="AC1352" s="105"/>
      <c r="AD1352" s="105"/>
      <c r="AE1352" s="105"/>
      <c r="AF1352" s="105"/>
      <c r="AG1352" s="105"/>
      <c r="AH1352" s="105"/>
      <c r="AI1352" s="105"/>
      <c r="AJ1352" s="105"/>
      <c r="AK1352" s="105"/>
      <c r="AL1352" s="105"/>
      <c r="AM1352" s="105"/>
      <c r="AN1352" s="105"/>
      <c r="AO1352" s="105"/>
      <c r="AP1352" s="105"/>
      <c r="AQ1352" s="105"/>
      <c r="AR1352" s="105"/>
      <c r="AS1352" s="105"/>
      <c r="AT1352" s="105"/>
      <c r="AU1352" s="105"/>
      <c r="AV1352" s="105"/>
      <c r="AW1352" s="105"/>
      <c r="AX1352" s="105"/>
      <c r="AY1352" s="105"/>
      <c r="AZ1352" s="105"/>
      <c r="BA1352" s="105"/>
      <c r="BB1352" s="105"/>
      <c r="BC1352" s="105"/>
      <c r="BD1352" s="105"/>
      <c r="BE1352" s="105"/>
      <c r="BF1352" s="105"/>
      <c r="BG1352" s="105"/>
      <c r="BH1352" s="105"/>
      <c r="BI1352" s="105"/>
      <c r="BJ1352" s="105"/>
      <c r="BK1352" s="105"/>
      <c r="BL1352" s="105"/>
      <c r="BM1352" s="105"/>
      <c r="BN1352" s="105"/>
      <c r="BO1352" s="105"/>
      <c r="BP1352" s="105"/>
      <c r="BQ1352" s="105"/>
      <c r="BR1352" s="105"/>
      <c r="BS1352" s="105"/>
      <c r="BT1352" s="105"/>
      <c r="BU1352" s="105"/>
      <c r="BV1352" s="105"/>
      <c r="BW1352" s="105"/>
      <c r="BX1352" s="105"/>
      <c r="BY1352" s="105"/>
      <c r="BZ1352" s="105"/>
      <c r="CA1352" s="105"/>
      <c r="CB1352" s="105"/>
      <c r="CC1352" s="105"/>
      <c r="CD1352" s="105"/>
      <c r="CE1352" s="105"/>
      <c r="CF1352" s="105"/>
      <c r="CG1352" s="105"/>
    </row>
    <row r="1353" spans="1:85" s="245" customFormat="1" ht="69.650000000000006" customHeight="1" thickBot="1" x14ac:dyDescent="0.4">
      <c r="A1353" s="249"/>
      <c r="B1353" s="120"/>
      <c r="C1353" s="360" t="s">
        <v>2</v>
      </c>
      <c r="D1353" s="121"/>
      <c r="E1353" s="131" t="s">
        <v>206</v>
      </c>
      <c r="F1353" s="131" t="s">
        <v>444</v>
      </c>
      <c r="G1353" s="131" t="s">
        <v>208</v>
      </c>
      <c r="H1353" s="122" t="s">
        <v>94</v>
      </c>
      <c r="I1353" s="122" t="s">
        <v>95</v>
      </c>
      <c r="J1353" s="122" t="s">
        <v>96</v>
      </c>
      <c r="K1353" s="122" t="s">
        <v>216</v>
      </c>
      <c r="L1353" s="122" t="s">
        <v>218</v>
      </c>
      <c r="M1353" s="138" t="s">
        <v>1</v>
      </c>
      <c r="N1353" s="7"/>
      <c r="O1353" s="124">
        <v>208002</v>
      </c>
      <c r="P1353" s="106"/>
      <c r="Q1353" s="194" t="s">
        <v>128</v>
      </c>
      <c r="R1353" s="83" t="s">
        <v>4</v>
      </c>
      <c r="S1353" s="83" t="s">
        <v>5</v>
      </c>
      <c r="T1353" s="83" t="s">
        <v>6</v>
      </c>
      <c r="U1353" s="83" t="s">
        <v>7</v>
      </c>
      <c r="V1353" s="83" t="s">
        <v>8</v>
      </c>
      <c r="W1353" s="83" t="s">
        <v>9</v>
      </c>
      <c r="X1353" s="83" t="s">
        <v>10</v>
      </c>
      <c r="Y1353" s="83" t="s">
        <v>11</v>
      </c>
      <c r="Z1353" s="83" t="s">
        <v>12</v>
      </c>
      <c r="AA1353" s="83" t="s">
        <v>13</v>
      </c>
      <c r="AB1353" s="83" t="s">
        <v>14</v>
      </c>
      <c r="AC1353" s="83" t="s">
        <v>15</v>
      </c>
      <c r="AD1353" s="83" t="s">
        <v>16</v>
      </c>
      <c r="AE1353" s="83" t="s">
        <v>17</v>
      </c>
      <c r="AF1353" s="83" t="s">
        <v>18</v>
      </c>
      <c r="AG1353" s="83" t="s">
        <v>19</v>
      </c>
      <c r="AH1353" s="83" t="s">
        <v>20</v>
      </c>
      <c r="AI1353" s="83" t="s">
        <v>21</v>
      </c>
      <c r="AJ1353" s="83" t="s">
        <v>22</v>
      </c>
      <c r="AK1353" s="83" t="s">
        <v>23</v>
      </c>
      <c r="AL1353" s="83" t="s">
        <v>24</v>
      </c>
      <c r="AM1353" s="83" t="s">
        <v>25</v>
      </c>
      <c r="AN1353" s="83" t="s">
        <v>26</v>
      </c>
      <c r="AO1353" s="83" t="s">
        <v>27</v>
      </c>
      <c r="AP1353" s="83" t="s">
        <v>28</v>
      </c>
      <c r="AQ1353" s="83" t="s">
        <v>29</v>
      </c>
      <c r="AR1353" s="83" t="s">
        <v>30</v>
      </c>
      <c r="AS1353" s="83" t="s">
        <v>31</v>
      </c>
      <c r="AT1353" s="83" t="s">
        <v>32</v>
      </c>
      <c r="AU1353" s="83" t="s">
        <v>33</v>
      </c>
      <c r="AV1353" s="83" t="s">
        <v>34</v>
      </c>
      <c r="AW1353" s="83" t="s">
        <v>35</v>
      </c>
      <c r="AX1353" s="83" t="s">
        <v>36</v>
      </c>
      <c r="AY1353" s="83" t="s">
        <v>37</v>
      </c>
      <c r="AZ1353" s="83" t="s">
        <v>38</v>
      </c>
      <c r="BA1353" s="83" t="s">
        <v>39</v>
      </c>
      <c r="BB1353" s="83" t="s">
        <v>40</v>
      </c>
      <c r="BC1353" s="83" t="s">
        <v>41</v>
      </c>
      <c r="BD1353" s="83" t="s">
        <v>42</v>
      </c>
      <c r="BE1353" s="83" t="s">
        <v>43</v>
      </c>
      <c r="BF1353" s="83" t="s">
        <v>44</v>
      </c>
      <c r="BG1353" s="83" t="s">
        <v>45</v>
      </c>
      <c r="BH1353" s="83" t="s">
        <v>46</v>
      </c>
      <c r="BI1353" s="83" t="s">
        <v>47</v>
      </c>
      <c r="BJ1353" s="83" t="s">
        <v>48</v>
      </c>
      <c r="BK1353" s="83" t="s">
        <v>49</v>
      </c>
      <c r="BL1353" s="83" t="s">
        <v>50</v>
      </c>
      <c r="BM1353" s="83" t="s">
        <v>51</v>
      </c>
      <c r="BN1353" s="134" t="s">
        <v>163</v>
      </c>
      <c r="BO1353" s="135" t="s">
        <v>164</v>
      </c>
      <c r="BP1353" s="135" t="s">
        <v>146</v>
      </c>
      <c r="BQ1353" s="135" t="s">
        <v>214</v>
      </c>
      <c r="BR1353" s="106"/>
      <c r="BS1353" s="368" t="s">
        <v>238</v>
      </c>
      <c r="BT1353" s="369"/>
      <c r="BU1353" s="369"/>
      <c r="BV1353" s="369"/>
      <c r="BW1353" s="369"/>
      <c r="BX1353" s="369"/>
      <c r="BY1353" s="369"/>
      <c r="BZ1353" s="369"/>
      <c r="CA1353" s="369"/>
      <c r="CB1353" s="369"/>
      <c r="CC1353" s="369"/>
      <c r="CD1353" s="369"/>
      <c r="CE1353" s="369"/>
      <c r="CF1353" s="369"/>
      <c r="CG1353" s="369"/>
    </row>
    <row r="1354" spans="1:85" s="245" customFormat="1" ht="21" hidden="1" customHeight="1" x14ac:dyDescent="0.35">
      <c r="A1354" s="250"/>
      <c r="B1354" s="113"/>
      <c r="C1354" s="361"/>
      <c r="D1354" s="125"/>
      <c r="E1354" s="125"/>
      <c r="F1354" s="125"/>
      <c r="G1354" s="125"/>
      <c r="H1354" s="370" t="s">
        <v>250</v>
      </c>
      <c r="I1354" s="371" t="s">
        <v>425</v>
      </c>
      <c r="J1354" s="357" t="s">
        <v>97</v>
      </c>
      <c r="K1354" s="357" t="s">
        <v>217</v>
      </c>
      <c r="L1354" s="137"/>
      <c r="M1354" s="373" t="s">
        <v>93</v>
      </c>
      <c r="N1354" s="7"/>
      <c r="O1354" s="375" t="s">
        <v>3</v>
      </c>
      <c r="P1354" s="106"/>
      <c r="Q1354" s="84"/>
      <c r="R1354" s="74">
        <f>MONTH(Úvod!$F$10)</f>
        <v>1</v>
      </c>
      <c r="S1354" s="75">
        <f t="shared" ref="S1354" si="25636">IF(R1354=12,1,R1354+1)</f>
        <v>2</v>
      </c>
      <c r="T1354" s="75">
        <f t="shared" ref="T1354" si="25637">IF(S1354=12,1,S1354+1)</f>
        <v>3</v>
      </c>
      <c r="U1354" s="76">
        <f t="shared" ref="U1354" si="25638">IF(T1354=12,1,T1354+1)</f>
        <v>4</v>
      </c>
      <c r="V1354" s="76">
        <f t="shared" ref="V1354" si="25639">IF(U1354=12,1,U1354+1)</f>
        <v>5</v>
      </c>
      <c r="W1354" s="76">
        <f t="shared" ref="W1354" si="25640">IF(V1354=12,1,V1354+1)</f>
        <v>6</v>
      </c>
      <c r="X1354" s="76">
        <f t="shared" ref="X1354" si="25641">IF(W1354=12,1,W1354+1)</f>
        <v>7</v>
      </c>
      <c r="Y1354" s="76">
        <f t="shared" ref="Y1354" si="25642">IF(X1354=12,1,X1354+1)</f>
        <v>8</v>
      </c>
      <c r="Z1354" s="76">
        <f t="shared" ref="Z1354" si="25643">IF(Y1354=12,1,Y1354+1)</f>
        <v>9</v>
      </c>
      <c r="AA1354" s="76">
        <f>IF(Z1354=12,1,Z1354+1)</f>
        <v>10</v>
      </c>
      <c r="AB1354" s="76">
        <f t="shared" ref="AB1354" si="25644">IF(AA1354=12,1,AA1354+1)</f>
        <v>11</v>
      </c>
      <c r="AC1354" s="76">
        <f t="shared" ref="AC1354" si="25645">IF(AB1354=12,1,AB1354+1)</f>
        <v>12</v>
      </c>
      <c r="AD1354" s="76">
        <f t="shared" ref="AD1354" si="25646">IF(AC1354=12,1,AC1354+1)</f>
        <v>1</v>
      </c>
      <c r="AE1354" s="76">
        <f t="shared" ref="AE1354" si="25647">IF(AD1354=12,1,AD1354+1)</f>
        <v>2</v>
      </c>
      <c r="AF1354" s="76">
        <f t="shared" ref="AF1354" si="25648">IF(AE1354=12,1,AE1354+1)</f>
        <v>3</v>
      </c>
      <c r="AG1354" s="76">
        <f t="shared" ref="AG1354" si="25649">IF(AF1354=12,1,AF1354+1)</f>
        <v>4</v>
      </c>
      <c r="AH1354" s="76">
        <f t="shared" ref="AH1354" si="25650">IF(AG1354=12,1,AG1354+1)</f>
        <v>5</v>
      </c>
      <c r="AI1354" s="76">
        <f t="shared" ref="AI1354" si="25651">IF(AH1354=12,1,AH1354+1)</f>
        <v>6</v>
      </c>
      <c r="AJ1354" s="76">
        <f>IF(AI1354=12,1,AI1354+1)</f>
        <v>7</v>
      </c>
      <c r="AK1354" s="76">
        <f t="shared" ref="AK1354" si="25652">IF(AJ1354=12,1,AJ1354+1)</f>
        <v>8</v>
      </c>
      <c r="AL1354" s="76">
        <f t="shared" ref="AL1354" si="25653">IF(AK1354=12,1,AK1354+1)</f>
        <v>9</v>
      </c>
      <c r="AM1354" s="76">
        <f t="shared" ref="AM1354" si="25654">IF(AL1354=12,1,AL1354+1)</f>
        <v>10</v>
      </c>
      <c r="AN1354" s="76">
        <f t="shared" ref="AN1354" si="25655">IF(AM1354=12,1,AM1354+1)</f>
        <v>11</v>
      </c>
      <c r="AO1354" s="76">
        <f t="shared" ref="AO1354" si="25656">IF(AN1354=12,1,AN1354+1)</f>
        <v>12</v>
      </c>
      <c r="AP1354" s="76">
        <f t="shared" ref="AP1354" si="25657">IF(AO1354=12,1,AO1354+1)</f>
        <v>1</v>
      </c>
      <c r="AQ1354" s="76">
        <f t="shared" ref="AQ1354" si="25658">IF(AP1354=12,1,AP1354+1)</f>
        <v>2</v>
      </c>
      <c r="AR1354" s="76">
        <f t="shared" ref="AR1354" si="25659">IF(AQ1354=12,1,AQ1354+1)</f>
        <v>3</v>
      </c>
      <c r="AS1354" s="76">
        <f t="shared" ref="AS1354" si="25660">IF(AR1354=12,1,AR1354+1)</f>
        <v>4</v>
      </c>
      <c r="AT1354" s="76">
        <f t="shared" ref="AT1354" si="25661">IF(AS1354=12,1,AS1354+1)</f>
        <v>5</v>
      </c>
      <c r="AU1354" s="76">
        <f t="shared" ref="AU1354" si="25662">IF(AT1354=12,1,AT1354+1)</f>
        <v>6</v>
      </c>
      <c r="AV1354" s="76">
        <f t="shared" ref="AV1354" si="25663">IF(AU1354=12,1,AU1354+1)</f>
        <v>7</v>
      </c>
      <c r="AW1354" s="76">
        <f t="shared" ref="AW1354" si="25664">IF(AV1354=12,1,AV1354+1)</f>
        <v>8</v>
      </c>
      <c r="AX1354" s="76">
        <f t="shared" ref="AX1354" si="25665">IF(AW1354=12,1,AW1354+1)</f>
        <v>9</v>
      </c>
      <c r="AY1354" s="76">
        <f t="shared" ref="AY1354" si="25666">IF(AX1354=12,1,AX1354+1)</f>
        <v>10</v>
      </c>
      <c r="AZ1354" s="76">
        <f t="shared" ref="AZ1354" si="25667">IF(AY1354=12,1,AY1354+1)</f>
        <v>11</v>
      </c>
      <c r="BA1354" s="76">
        <f t="shared" ref="BA1354" si="25668">IF(AZ1354=12,1,AZ1354+1)</f>
        <v>12</v>
      </c>
      <c r="BB1354" s="76">
        <f t="shared" ref="BB1354" si="25669">IF(BA1354=12,1,BA1354+1)</f>
        <v>1</v>
      </c>
      <c r="BC1354" s="76">
        <f t="shared" ref="BC1354" si="25670">IF(BB1354=12,1,BB1354+1)</f>
        <v>2</v>
      </c>
      <c r="BD1354" s="76">
        <f t="shared" ref="BD1354" si="25671">IF(BC1354=12,1,BC1354+1)</f>
        <v>3</v>
      </c>
      <c r="BE1354" s="76">
        <f t="shared" ref="BE1354" si="25672">IF(BD1354=12,1,BD1354+1)</f>
        <v>4</v>
      </c>
      <c r="BF1354" s="76">
        <f t="shared" ref="BF1354" si="25673">IF(BE1354=12,1,BE1354+1)</f>
        <v>5</v>
      </c>
      <c r="BG1354" s="76">
        <f t="shared" ref="BG1354" si="25674">IF(BF1354=12,1,BF1354+1)</f>
        <v>6</v>
      </c>
      <c r="BH1354" s="76">
        <f t="shared" ref="BH1354" si="25675">IF(BG1354=12,1,BG1354+1)</f>
        <v>7</v>
      </c>
      <c r="BI1354" s="76">
        <f t="shared" ref="BI1354" si="25676">IF(BH1354=12,1,BH1354+1)</f>
        <v>8</v>
      </c>
      <c r="BJ1354" s="76">
        <f t="shared" ref="BJ1354" si="25677">IF(BI1354=12,1,BI1354+1)</f>
        <v>9</v>
      </c>
      <c r="BK1354" s="76">
        <f t="shared" ref="BK1354" si="25678">IF(BJ1354=12,1,BJ1354+1)</f>
        <v>10</v>
      </c>
      <c r="BL1354" s="76">
        <f t="shared" ref="BL1354" si="25679">IF(BK1354=12,1,BK1354+1)</f>
        <v>11</v>
      </c>
      <c r="BM1354" s="76">
        <f t="shared" ref="BM1354" si="25680">IF(BL1354=12,1,BL1354+1)</f>
        <v>12</v>
      </c>
      <c r="BN1354" s="81"/>
      <c r="BO1354" s="78"/>
      <c r="BP1354" s="78"/>
      <c r="BQ1354" s="78"/>
      <c r="BR1354" s="106"/>
      <c r="BS1354" s="106"/>
      <c r="BT1354" s="106"/>
      <c r="BU1354" s="106"/>
      <c r="BV1354" s="106"/>
      <c r="BW1354" s="106"/>
      <c r="BX1354" s="106"/>
      <c r="BY1354" s="106"/>
      <c r="BZ1354" s="106"/>
      <c r="CA1354" s="106"/>
      <c r="CB1354" s="106"/>
      <c r="CC1354" s="106"/>
      <c r="CD1354" s="106"/>
      <c r="CE1354" s="106"/>
      <c r="CF1354" s="106"/>
      <c r="CG1354" s="106"/>
    </row>
    <row r="1355" spans="1:85" s="245" customFormat="1" ht="18" hidden="1" customHeight="1" x14ac:dyDescent="0.35">
      <c r="A1355" s="250"/>
      <c r="B1355" s="113"/>
      <c r="C1355" s="361"/>
      <c r="D1355" s="125"/>
      <c r="E1355" s="125"/>
      <c r="F1355" s="125"/>
      <c r="G1355" s="125"/>
      <c r="H1355" s="370"/>
      <c r="I1355" s="371"/>
      <c r="J1355" s="357"/>
      <c r="K1355" s="357"/>
      <c r="L1355" s="137"/>
      <c r="M1355" s="373"/>
      <c r="N1355" s="7"/>
      <c r="O1355" s="376"/>
      <c r="P1355" s="106"/>
      <c r="Q1355" s="77"/>
      <c r="R1355" s="59">
        <f t="shared" ref="R1355:BM1355" si="25681">VALUE(_xlfn.CONCAT(R1354,".",R1357))</f>
        <v>1</v>
      </c>
      <c r="S1355" s="73">
        <f t="shared" si="25681"/>
        <v>32</v>
      </c>
      <c r="T1355" s="73">
        <f t="shared" si="25681"/>
        <v>61</v>
      </c>
      <c r="U1355" s="73">
        <f t="shared" si="25681"/>
        <v>92</v>
      </c>
      <c r="V1355" s="73">
        <f t="shared" si="25681"/>
        <v>122</v>
      </c>
      <c r="W1355" s="73">
        <f t="shared" si="25681"/>
        <v>153</v>
      </c>
      <c r="X1355" s="73">
        <f t="shared" si="25681"/>
        <v>183</v>
      </c>
      <c r="Y1355" s="73">
        <f t="shared" si="25681"/>
        <v>214</v>
      </c>
      <c r="Z1355" s="73">
        <f t="shared" si="25681"/>
        <v>245</v>
      </c>
      <c r="AA1355" s="73">
        <f t="shared" si="25681"/>
        <v>275</v>
      </c>
      <c r="AB1355" s="73">
        <f t="shared" si="25681"/>
        <v>306</v>
      </c>
      <c r="AC1355" s="73">
        <f t="shared" si="25681"/>
        <v>336</v>
      </c>
      <c r="AD1355" s="73">
        <f t="shared" si="25681"/>
        <v>367</v>
      </c>
      <c r="AE1355" s="73">
        <f t="shared" si="25681"/>
        <v>398</v>
      </c>
      <c r="AF1355" s="73">
        <f t="shared" si="25681"/>
        <v>426</v>
      </c>
      <c r="AG1355" s="73">
        <f t="shared" si="25681"/>
        <v>457</v>
      </c>
      <c r="AH1355" s="73">
        <f t="shared" si="25681"/>
        <v>487</v>
      </c>
      <c r="AI1355" s="73">
        <f t="shared" si="25681"/>
        <v>518</v>
      </c>
      <c r="AJ1355" s="73">
        <f t="shared" si="25681"/>
        <v>548</v>
      </c>
      <c r="AK1355" s="73">
        <f t="shared" si="25681"/>
        <v>579</v>
      </c>
      <c r="AL1355" s="73">
        <f t="shared" si="25681"/>
        <v>610</v>
      </c>
      <c r="AM1355" s="73">
        <f t="shared" si="25681"/>
        <v>640</v>
      </c>
      <c r="AN1355" s="73">
        <f t="shared" si="25681"/>
        <v>671</v>
      </c>
      <c r="AO1355" s="73">
        <f t="shared" si="25681"/>
        <v>701</v>
      </c>
      <c r="AP1355" s="73">
        <f t="shared" si="25681"/>
        <v>732</v>
      </c>
      <c r="AQ1355" s="73">
        <f t="shared" si="25681"/>
        <v>763</v>
      </c>
      <c r="AR1355" s="73">
        <f t="shared" si="25681"/>
        <v>791</v>
      </c>
      <c r="AS1355" s="73">
        <f t="shared" si="25681"/>
        <v>822</v>
      </c>
      <c r="AT1355" s="73">
        <f t="shared" si="25681"/>
        <v>852</v>
      </c>
      <c r="AU1355" s="73">
        <f t="shared" si="25681"/>
        <v>883</v>
      </c>
      <c r="AV1355" s="73">
        <f t="shared" si="25681"/>
        <v>913</v>
      </c>
      <c r="AW1355" s="73">
        <f t="shared" si="25681"/>
        <v>944</v>
      </c>
      <c r="AX1355" s="73">
        <f t="shared" si="25681"/>
        <v>975</v>
      </c>
      <c r="AY1355" s="73">
        <f t="shared" si="25681"/>
        <v>1005</v>
      </c>
      <c r="AZ1355" s="73">
        <f t="shared" si="25681"/>
        <v>1036</v>
      </c>
      <c r="BA1355" s="73">
        <f t="shared" si="25681"/>
        <v>1066</v>
      </c>
      <c r="BB1355" s="73">
        <f t="shared" si="25681"/>
        <v>1097</v>
      </c>
      <c r="BC1355" s="73">
        <f t="shared" si="25681"/>
        <v>1128</v>
      </c>
      <c r="BD1355" s="73">
        <f t="shared" si="25681"/>
        <v>1156</v>
      </c>
      <c r="BE1355" s="73">
        <f t="shared" si="25681"/>
        <v>1187</v>
      </c>
      <c r="BF1355" s="73">
        <f t="shared" si="25681"/>
        <v>1217</v>
      </c>
      <c r="BG1355" s="73">
        <f t="shared" si="25681"/>
        <v>1248</v>
      </c>
      <c r="BH1355" s="73">
        <f t="shared" si="25681"/>
        <v>1278</v>
      </c>
      <c r="BI1355" s="73">
        <f t="shared" si="25681"/>
        <v>1309</v>
      </c>
      <c r="BJ1355" s="73">
        <f t="shared" si="25681"/>
        <v>1340</v>
      </c>
      <c r="BK1355" s="73">
        <f t="shared" si="25681"/>
        <v>1370</v>
      </c>
      <c r="BL1355" s="73">
        <f t="shared" si="25681"/>
        <v>1401</v>
      </c>
      <c r="BM1355" s="73">
        <f t="shared" si="25681"/>
        <v>1431</v>
      </c>
      <c r="BN1355" s="82"/>
      <c r="BO1355" s="79"/>
      <c r="BP1355" s="79"/>
      <c r="BQ1355" s="79"/>
      <c r="BR1355" s="106"/>
      <c r="BS1355" s="106"/>
      <c r="BT1355" s="106"/>
      <c r="BU1355" s="106"/>
      <c r="BV1355" s="106"/>
      <c r="BW1355" s="106"/>
      <c r="BX1355" s="106"/>
      <c r="BY1355" s="106"/>
      <c r="BZ1355" s="106"/>
      <c r="CA1355" s="106"/>
      <c r="CB1355" s="106"/>
      <c r="CC1355" s="106"/>
      <c r="CD1355" s="106"/>
      <c r="CE1355" s="106"/>
      <c r="CF1355" s="106"/>
      <c r="CG1355" s="106"/>
    </row>
    <row r="1356" spans="1:85" s="245" customFormat="1" ht="18" customHeight="1" x14ac:dyDescent="0.35">
      <c r="A1356" s="250"/>
      <c r="B1356" s="113"/>
      <c r="C1356" s="361"/>
      <c r="D1356" s="125"/>
      <c r="E1356" s="357" t="s">
        <v>207</v>
      </c>
      <c r="F1356" s="357" t="s">
        <v>207</v>
      </c>
      <c r="G1356" s="357" t="s">
        <v>207</v>
      </c>
      <c r="H1356" s="370"/>
      <c r="I1356" s="371"/>
      <c r="J1356" s="357"/>
      <c r="K1356" s="357"/>
      <c r="L1356" s="357" t="s">
        <v>219</v>
      </c>
      <c r="M1356" s="373"/>
      <c r="N1356" s="7"/>
      <c r="O1356" s="376"/>
      <c r="P1356" s="106"/>
      <c r="Q1356" s="77"/>
      <c r="R1356" s="60" t="str">
        <f>VLOOKUP(R1354,'Podpůrná data'!$I$188:$J$199,2)</f>
        <v>leden</v>
      </c>
      <c r="S1356" s="60" t="str">
        <f>VLOOKUP(S1354,'Podpůrná data'!$I$188:$J$199,2)</f>
        <v>únor</v>
      </c>
      <c r="T1356" s="60" t="str">
        <f>VLOOKUP(T1354,'Podpůrná data'!$I$188:$J$199,2)</f>
        <v>březen</v>
      </c>
      <c r="U1356" s="60" t="str">
        <f>VLOOKUP(U1354,'Podpůrná data'!$I$188:$J$199,2)</f>
        <v>duben</v>
      </c>
      <c r="V1356" s="60" t="str">
        <f>VLOOKUP(V1354,'Podpůrná data'!$I$188:$J$199,2)</f>
        <v>květen</v>
      </c>
      <c r="W1356" s="60" t="str">
        <f>VLOOKUP(W1354,'Podpůrná data'!$I$188:$J$199,2)</f>
        <v>červen</v>
      </c>
      <c r="X1356" s="60" t="str">
        <f>VLOOKUP(X1354,'Podpůrná data'!$I$188:$J$199,2)</f>
        <v>červenec</v>
      </c>
      <c r="Y1356" s="60" t="str">
        <f>VLOOKUP(Y1354,'Podpůrná data'!$I$188:$J$199,2)</f>
        <v>srpen</v>
      </c>
      <c r="Z1356" s="60" t="str">
        <f>VLOOKUP(Z1354,'Podpůrná data'!$I$188:$J$199,2)</f>
        <v>září</v>
      </c>
      <c r="AA1356" s="60" t="str">
        <f>VLOOKUP(AA1354,'Podpůrná data'!$I$188:$J$199,2)</f>
        <v>říjen</v>
      </c>
      <c r="AB1356" s="60" t="str">
        <f>VLOOKUP(AB1354,'Podpůrná data'!$I$188:$J$199,2)</f>
        <v>listopad</v>
      </c>
      <c r="AC1356" s="60" t="str">
        <f>VLOOKUP(AC1354,'Podpůrná data'!$I$188:$J$199,2)</f>
        <v>prosinec</v>
      </c>
      <c r="AD1356" s="60" t="str">
        <f>VLOOKUP(AD1354,'Podpůrná data'!$I$188:$J$199,2)</f>
        <v>leden</v>
      </c>
      <c r="AE1356" s="60" t="str">
        <f>VLOOKUP(AE1354,'Podpůrná data'!$I$188:$J$199,2)</f>
        <v>únor</v>
      </c>
      <c r="AF1356" s="60" t="str">
        <f>VLOOKUP(AF1354,'Podpůrná data'!$I$188:$J$199,2)</f>
        <v>březen</v>
      </c>
      <c r="AG1356" s="60" t="str">
        <f>VLOOKUP(AG1354,'Podpůrná data'!$I$188:$J$199,2)</f>
        <v>duben</v>
      </c>
      <c r="AH1356" s="60" t="str">
        <f>VLOOKUP(AH1354,'Podpůrná data'!$I$188:$J$199,2)</f>
        <v>květen</v>
      </c>
      <c r="AI1356" s="60" t="str">
        <f>VLOOKUP(AI1354,'Podpůrná data'!$I$188:$J$199,2)</f>
        <v>červen</v>
      </c>
      <c r="AJ1356" s="60" t="str">
        <f>VLOOKUP(AJ1354,'Podpůrná data'!$I$188:$J$199,2)</f>
        <v>červenec</v>
      </c>
      <c r="AK1356" s="60" t="str">
        <f>VLOOKUP(AK1354,'Podpůrná data'!$I$188:$J$199,2)</f>
        <v>srpen</v>
      </c>
      <c r="AL1356" s="60" t="str">
        <f>VLOOKUP(AL1354,'Podpůrná data'!$I$188:$J$199,2)</f>
        <v>září</v>
      </c>
      <c r="AM1356" s="60" t="str">
        <f>VLOOKUP(AM1354,'Podpůrná data'!$I$188:$J$199,2)</f>
        <v>říjen</v>
      </c>
      <c r="AN1356" s="60" t="str">
        <f>VLOOKUP(AN1354,'Podpůrná data'!$I$188:$J$199,2)</f>
        <v>listopad</v>
      </c>
      <c r="AO1356" s="60" t="str">
        <f>VLOOKUP(AO1354,'Podpůrná data'!$I$188:$J$199,2)</f>
        <v>prosinec</v>
      </c>
      <c r="AP1356" s="60" t="str">
        <f>VLOOKUP(AP1354,'Podpůrná data'!$I$188:$J$199,2)</f>
        <v>leden</v>
      </c>
      <c r="AQ1356" s="60" t="str">
        <f>VLOOKUP(AQ1354,'Podpůrná data'!$I$188:$J$199,2)</f>
        <v>únor</v>
      </c>
      <c r="AR1356" s="60" t="str">
        <f>VLOOKUP(AR1354,'Podpůrná data'!$I$188:$J$199,2)</f>
        <v>březen</v>
      </c>
      <c r="AS1356" s="60" t="str">
        <f>VLOOKUP(AS1354,'Podpůrná data'!$I$188:$J$199,2)</f>
        <v>duben</v>
      </c>
      <c r="AT1356" s="60" t="str">
        <f>VLOOKUP(AT1354,'Podpůrná data'!$I$188:$J$199,2)</f>
        <v>květen</v>
      </c>
      <c r="AU1356" s="60" t="str">
        <f>VLOOKUP(AU1354,'Podpůrná data'!$I$188:$J$199,2)</f>
        <v>červen</v>
      </c>
      <c r="AV1356" s="60" t="str">
        <f>VLOOKUP(AV1354,'Podpůrná data'!$I$188:$J$199,2)</f>
        <v>červenec</v>
      </c>
      <c r="AW1356" s="60" t="str">
        <f>VLOOKUP(AW1354,'Podpůrná data'!$I$188:$J$199,2)</f>
        <v>srpen</v>
      </c>
      <c r="AX1356" s="60" t="str">
        <f>VLOOKUP(AX1354,'Podpůrná data'!$I$188:$J$199,2)</f>
        <v>září</v>
      </c>
      <c r="AY1356" s="60" t="str">
        <f>VLOOKUP(AY1354,'Podpůrná data'!$I$188:$J$199,2)</f>
        <v>říjen</v>
      </c>
      <c r="AZ1356" s="60" t="str">
        <f>VLOOKUP(AZ1354,'Podpůrná data'!$I$188:$J$199,2)</f>
        <v>listopad</v>
      </c>
      <c r="BA1356" s="60" t="str">
        <f>VLOOKUP(BA1354,'Podpůrná data'!$I$188:$J$199,2)</f>
        <v>prosinec</v>
      </c>
      <c r="BB1356" s="60" t="str">
        <f>VLOOKUP(BB1354,'Podpůrná data'!$I$188:$J$199,2)</f>
        <v>leden</v>
      </c>
      <c r="BC1356" s="60" t="str">
        <f>VLOOKUP(BC1354,'Podpůrná data'!$I$188:$J$199,2)</f>
        <v>únor</v>
      </c>
      <c r="BD1356" s="60" t="str">
        <f>VLOOKUP(BD1354,'Podpůrná data'!$I$188:$J$199,2)</f>
        <v>březen</v>
      </c>
      <c r="BE1356" s="60" t="str">
        <f>VLOOKUP(BE1354,'Podpůrná data'!$I$188:$J$199,2)</f>
        <v>duben</v>
      </c>
      <c r="BF1356" s="60" t="str">
        <f>VLOOKUP(BF1354,'Podpůrná data'!$I$188:$J$199,2)</f>
        <v>květen</v>
      </c>
      <c r="BG1356" s="60" t="str">
        <f>VLOOKUP(BG1354,'Podpůrná data'!$I$188:$J$199,2)</f>
        <v>červen</v>
      </c>
      <c r="BH1356" s="60" t="str">
        <f>VLOOKUP(BH1354,'Podpůrná data'!$I$188:$J$199,2)</f>
        <v>červenec</v>
      </c>
      <c r="BI1356" s="60" t="str">
        <f>VLOOKUP(BI1354,'Podpůrná data'!$I$188:$J$199,2)</f>
        <v>srpen</v>
      </c>
      <c r="BJ1356" s="60" t="str">
        <f>VLOOKUP(BJ1354,'Podpůrná data'!$I$188:$J$199,2)</f>
        <v>září</v>
      </c>
      <c r="BK1356" s="60" t="str">
        <f>VLOOKUP(BK1354,'Podpůrná data'!$I$188:$J$199,2)</f>
        <v>říjen</v>
      </c>
      <c r="BL1356" s="60" t="str">
        <f>VLOOKUP(BL1354,'Podpůrná data'!$I$188:$J$199,2)</f>
        <v>listopad</v>
      </c>
      <c r="BM1356" s="60" t="str">
        <f>VLOOKUP(BM1354,'Podpůrná data'!$I$188:$J$199,2)</f>
        <v>prosinec</v>
      </c>
      <c r="BN1356" s="171"/>
      <c r="BO1356" s="175"/>
      <c r="BP1356" s="197"/>
      <c r="BQ1356" s="197"/>
      <c r="BR1356" s="106"/>
      <c r="BS1356" s="179" t="s">
        <v>105</v>
      </c>
      <c r="BT1356" s="179" t="s">
        <v>106</v>
      </c>
      <c r="BU1356" s="179" t="s">
        <v>107</v>
      </c>
      <c r="BV1356" s="179" t="s">
        <v>108</v>
      </c>
      <c r="BW1356" s="179" t="s">
        <v>109</v>
      </c>
      <c r="BX1356" s="179" t="s">
        <v>110</v>
      </c>
      <c r="BY1356" s="179" t="s">
        <v>111</v>
      </c>
      <c r="BZ1356" s="179" t="s">
        <v>112</v>
      </c>
      <c r="CA1356" s="179" t="s">
        <v>113</v>
      </c>
      <c r="CB1356" s="179" t="s">
        <v>155</v>
      </c>
      <c r="CC1356" s="179" t="s">
        <v>156</v>
      </c>
      <c r="CD1356" s="179" t="s">
        <v>157</v>
      </c>
      <c r="CE1356" s="179" t="s">
        <v>202</v>
      </c>
      <c r="CF1356" s="179" t="s">
        <v>203</v>
      </c>
      <c r="CG1356" s="179" t="s">
        <v>204</v>
      </c>
    </row>
    <row r="1357" spans="1:85" s="245" customFormat="1" ht="16.399999999999999" customHeight="1" x14ac:dyDescent="0.35">
      <c r="A1357" s="250"/>
      <c r="B1357" s="113"/>
      <c r="C1357" s="361"/>
      <c r="D1357" s="125"/>
      <c r="E1357" s="357"/>
      <c r="F1357" s="357"/>
      <c r="G1357" s="357"/>
      <c r="H1357" s="370"/>
      <c r="I1357" s="371"/>
      <c r="J1357" s="357"/>
      <c r="K1357" s="357"/>
      <c r="L1357" s="357"/>
      <c r="M1357" s="373"/>
      <c r="N1357" s="7"/>
      <c r="O1357" s="376"/>
      <c r="P1357" s="106"/>
      <c r="Q1357" s="77"/>
      <c r="R1357" s="60">
        <f>YEAR(Úvod!$F$10)</f>
        <v>1900</v>
      </c>
      <c r="S1357" s="60">
        <f t="shared" ref="S1357" si="25682">IF(S1354=1,R1357+1,R1357)</f>
        <v>1900</v>
      </c>
      <c r="T1357" s="60">
        <f t="shared" ref="T1357" si="25683">IF(T1354=1,S1357+1,S1357)</f>
        <v>1900</v>
      </c>
      <c r="U1357" s="60">
        <f t="shared" ref="U1357" si="25684">IF(U1354=1,T1357+1,T1357)</f>
        <v>1900</v>
      </c>
      <c r="V1357" s="60">
        <f t="shared" ref="V1357" si="25685">IF(V1354=1,U1357+1,U1357)</f>
        <v>1900</v>
      </c>
      <c r="W1357" s="60">
        <f t="shared" ref="W1357" si="25686">IF(W1354=1,V1357+1,V1357)</f>
        <v>1900</v>
      </c>
      <c r="X1357" s="60">
        <f t="shared" ref="X1357" si="25687">IF(X1354=1,W1357+1,W1357)</f>
        <v>1900</v>
      </c>
      <c r="Y1357" s="60">
        <f t="shared" ref="Y1357" si="25688">IF(Y1354=1,X1357+1,X1357)</f>
        <v>1900</v>
      </c>
      <c r="Z1357" s="60">
        <f t="shared" ref="Z1357" si="25689">IF(Z1354=1,Y1357+1,Y1357)</f>
        <v>1900</v>
      </c>
      <c r="AA1357" s="60">
        <f t="shared" ref="AA1357" si="25690">IF(AA1354=1,Z1357+1,Z1357)</f>
        <v>1900</v>
      </c>
      <c r="AB1357" s="60">
        <f t="shared" ref="AB1357" si="25691">IF(AB1354=1,AA1357+1,AA1357)</f>
        <v>1900</v>
      </c>
      <c r="AC1357" s="60">
        <f t="shared" ref="AC1357" si="25692">IF(AC1354=1,AB1357+1,AB1357)</f>
        <v>1900</v>
      </c>
      <c r="AD1357" s="60">
        <f t="shared" ref="AD1357" si="25693">IF(AD1354=1,AC1357+1,AC1357)</f>
        <v>1901</v>
      </c>
      <c r="AE1357" s="60">
        <f t="shared" ref="AE1357" si="25694">IF(AE1354=1,AD1357+1,AD1357)</f>
        <v>1901</v>
      </c>
      <c r="AF1357" s="60">
        <f t="shared" ref="AF1357" si="25695">IF(AF1354=1,AE1357+1,AE1357)</f>
        <v>1901</v>
      </c>
      <c r="AG1357" s="60">
        <f t="shared" ref="AG1357" si="25696">IF(AG1354=1,AF1357+1,AF1357)</f>
        <v>1901</v>
      </c>
      <c r="AH1357" s="60">
        <f t="shared" ref="AH1357" si="25697">IF(AH1354=1,AG1357+1,AG1357)</f>
        <v>1901</v>
      </c>
      <c r="AI1357" s="60">
        <f t="shared" ref="AI1357" si="25698">IF(AI1354=1,AH1357+1,AH1357)</f>
        <v>1901</v>
      </c>
      <c r="AJ1357" s="60">
        <f t="shared" ref="AJ1357" si="25699">IF(AJ1354=1,AI1357+1,AI1357)</f>
        <v>1901</v>
      </c>
      <c r="AK1357" s="60">
        <f t="shared" ref="AK1357" si="25700">IF(AK1354=1,AJ1357+1,AJ1357)</f>
        <v>1901</v>
      </c>
      <c r="AL1357" s="60">
        <f t="shared" ref="AL1357" si="25701">IF(AL1354=1,AK1357+1,AK1357)</f>
        <v>1901</v>
      </c>
      <c r="AM1357" s="60">
        <f t="shared" ref="AM1357" si="25702">IF(AM1354=1,AL1357+1,AL1357)</f>
        <v>1901</v>
      </c>
      <c r="AN1357" s="60">
        <f t="shared" ref="AN1357" si="25703">IF(AN1354=1,AM1357+1,AM1357)</f>
        <v>1901</v>
      </c>
      <c r="AO1357" s="60">
        <f t="shared" ref="AO1357" si="25704">IF(AO1354=1,AN1357+1,AN1357)</f>
        <v>1901</v>
      </c>
      <c r="AP1357" s="60">
        <f t="shared" ref="AP1357" si="25705">IF(AP1354=1,AO1357+1,AO1357)</f>
        <v>1902</v>
      </c>
      <c r="AQ1357" s="60">
        <f t="shared" ref="AQ1357" si="25706">IF(AQ1354=1,AP1357+1,AP1357)</f>
        <v>1902</v>
      </c>
      <c r="AR1357" s="60">
        <f t="shared" ref="AR1357" si="25707">IF(AR1354=1,AQ1357+1,AQ1357)</f>
        <v>1902</v>
      </c>
      <c r="AS1357" s="60">
        <f t="shared" ref="AS1357" si="25708">IF(AS1354=1,AR1357+1,AR1357)</f>
        <v>1902</v>
      </c>
      <c r="AT1357" s="60">
        <f t="shared" ref="AT1357" si="25709">IF(AT1354=1,AS1357+1,AS1357)</f>
        <v>1902</v>
      </c>
      <c r="AU1357" s="60">
        <f t="shared" ref="AU1357" si="25710">IF(AU1354=1,AT1357+1,AT1357)</f>
        <v>1902</v>
      </c>
      <c r="AV1357" s="60">
        <f t="shared" ref="AV1357" si="25711">IF(AV1354=1,AU1357+1,AU1357)</f>
        <v>1902</v>
      </c>
      <c r="AW1357" s="60">
        <f t="shared" ref="AW1357" si="25712">IF(AW1354=1,AV1357+1,AV1357)</f>
        <v>1902</v>
      </c>
      <c r="AX1357" s="60">
        <f t="shared" ref="AX1357" si="25713">IF(AX1354=1,AW1357+1,AW1357)</f>
        <v>1902</v>
      </c>
      <c r="AY1357" s="60">
        <f t="shared" ref="AY1357" si="25714">IF(AY1354=1,AX1357+1,AX1357)</f>
        <v>1902</v>
      </c>
      <c r="AZ1357" s="60">
        <f t="shared" ref="AZ1357" si="25715">IF(AZ1354=1,AY1357+1,AY1357)</f>
        <v>1902</v>
      </c>
      <c r="BA1357" s="60">
        <f t="shared" ref="BA1357" si="25716">IF(BA1354=1,AZ1357+1,AZ1357)</f>
        <v>1902</v>
      </c>
      <c r="BB1357" s="60">
        <f t="shared" ref="BB1357" si="25717">IF(BB1354=1,BA1357+1,BA1357)</f>
        <v>1903</v>
      </c>
      <c r="BC1357" s="60">
        <f t="shared" ref="BC1357" si="25718">IF(BC1354=1,BB1357+1,BB1357)</f>
        <v>1903</v>
      </c>
      <c r="BD1357" s="60">
        <f t="shared" ref="BD1357" si="25719">IF(BD1354=1,BC1357+1,BC1357)</f>
        <v>1903</v>
      </c>
      <c r="BE1357" s="60">
        <f t="shared" ref="BE1357" si="25720">IF(BE1354=1,BD1357+1,BD1357)</f>
        <v>1903</v>
      </c>
      <c r="BF1357" s="60">
        <f t="shared" ref="BF1357" si="25721">IF(BF1354=1,BE1357+1,BE1357)</f>
        <v>1903</v>
      </c>
      <c r="BG1357" s="60">
        <f t="shared" ref="BG1357" si="25722">IF(BG1354=1,BF1357+1,BF1357)</f>
        <v>1903</v>
      </c>
      <c r="BH1357" s="60">
        <f t="shared" ref="BH1357" si="25723">IF(BH1354=1,BG1357+1,BG1357)</f>
        <v>1903</v>
      </c>
      <c r="BI1357" s="60">
        <f t="shared" ref="BI1357" si="25724">IF(BI1354=1,BH1357+1,BH1357)</f>
        <v>1903</v>
      </c>
      <c r="BJ1357" s="60">
        <f t="shared" ref="BJ1357" si="25725">IF(BJ1354=1,BI1357+1,BI1357)</f>
        <v>1903</v>
      </c>
      <c r="BK1357" s="60">
        <f t="shared" ref="BK1357" si="25726">IF(BK1354=1,BJ1357+1,BJ1357)</f>
        <v>1903</v>
      </c>
      <c r="BL1357" s="60">
        <f t="shared" ref="BL1357" si="25727">IF(BL1354=1,BK1357+1,BK1357)</f>
        <v>1903</v>
      </c>
      <c r="BM1357" s="60">
        <f t="shared" ref="BM1357" si="25728">IF(BM1354=1,BL1357+1,BL1357)</f>
        <v>1903</v>
      </c>
      <c r="BN1357" s="195"/>
      <c r="BO1357" s="196"/>
      <c r="BP1357" s="197"/>
      <c r="BQ1357" s="197"/>
      <c r="BR1357" s="106"/>
      <c r="BS1357" s="106"/>
      <c r="BT1357" s="106"/>
      <c r="BU1357" s="106"/>
      <c r="BV1357" s="106"/>
      <c r="BW1357" s="106"/>
      <c r="BX1357" s="106"/>
      <c r="BY1357" s="106"/>
      <c r="BZ1357" s="106"/>
      <c r="CA1357" s="106"/>
      <c r="CB1357" s="106"/>
      <c r="CC1357" s="106"/>
      <c r="CD1357" s="106"/>
      <c r="CE1357" s="106"/>
      <c r="CF1357" s="106"/>
      <c r="CG1357" s="106"/>
    </row>
    <row r="1358" spans="1:85" s="245" customFormat="1" ht="16.399999999999999" customHeight="1" x14ac:dyDescent="0.35">
      <c r="A1358" s="250"/>
      <c r="B1358" s="113"/>
      <c r="C1358" s="125"/>
      <c r="D1358" s="125"/>
      <c r="E1358" s="357"/>
      <c r="F1358" s="357"/>
      <c r="G1358" s="357"/>
      <c r="H1358" s="370"/>
      <c r="I1358" s="371"/>
      <c r="J1358" s="357"/>
      <c r="K1358" s="372"/>
      <c r="L1358" s="357"/>
      <c r="M1358" s="374"/>
      <c r="N1358" s="7"/>
      <c r="O1358" s="377"/>
      <c r="P1358" s="106"/>
      <c r="Q1358" s="63" t="s">
        <v>159</v>
      </c>
      <c r="R1358" s="251"/>
      <c r="S1358" s="251"/>
      <c r="T1358" s="251"/>
      <c r="U1358" s="251"/>
      <c r="V1358" s="251"/>
      <c r="W1358" s="251"/>
      <c r="X1358" s="251"/>
      <c r="Y1358" s="251"/>
      <c r="Z1358" s="251"/>
      <c r="AA1358" s="251"/>
      <c r="AB1358" s="251"/>
      <c r="AC1358" s="251"/>
      <c r="AD1358" s="251"/>
      <c r="AE1358" s="251"/>
      <c r="AF1358" s="251"/>
      <c r="AG1358" s="251"/>
      <c r="AH1358" s="251"/>
      <c r="AI1358" s="251"/>
      <c r="AJ1358" s="251"/>
      <c r="AK1358" s="251"/>
      <c r="AL1358" s="251"/>
      <c r="AM1358" s="251"/>
      <c r="AN1358" s="251"/>
      <c r="AO1358" s="251"/>
      <c r="AP1358" s="251"/>
      <c r="AQ1358" s="251"/>
      <c r="AR1358" s="251"/>
      <c r="AS1358" s="251"/>
      <c r="AT1358" s="251"/>
      <c r="AU1358" s="251"/>
      <c r="AV1358" s="251"/>
      <c r="AW1358" s="251"/>
      <c r="AX1358" s="251"/>
      <c r="AY1358" s="251"/>
      <c r="AZ1358" s="251"/>
      <c r="BA1358" s="251"/>
      <c r="BB1358" s="251"/>
      <c r="BC1358" s="251"/>
      <c r="BD1358" s="251"/>
      <c r="BE1358" s="251"/>
      <c r="BF1358" s="251"/>
      <c r="BG1358" s="251"/>
      <c r="BH1358" s="251"/>
      <c r="BI1358" s="251"/>
      <c r="BJ1358" s="251"/>
      <c r="BK1358" s="251"/>
      <c r="BL1358" s="251"/>
      <c r="BM1358" s="251"/>
      <c r="BN1358" s="195"/>
      <c r="BO1358" s="196"/>
      <c r="BP1358" s="197"/>
      <c r="BQ1358" s="197"/>
      <c r="BR1358" s="106"/>
      <c r="BS1358" s="106"/>
      <c r="BT1358" s="106"/>
      <c r="BU1358" s="106"/>
      <c r="BV1358" s="106"/>
      <c r="BW1358" s="106"/>
      <c r="BX1358" s="106"/>
      <c r="BY1358" s="106"/>
      <c r="BZ1358" s="106"/>
      <c r="CA1358" s="106"/>
      <c r="CB1358" s="106"/>
      <c r="CC1358" s="106"/>
      <c r="CD1358" s="106"/>
      <c r="CE1358" s="106"/>
      <c r="CF1358" s="106"/>
      <c r="CG1358" s="106"/>
    </row>
    <row r="1359" spans="1:85" s="245" customFormat="1" ht="23.5" customHeight="1" x14ac:dyDescent="0.35">
      <c r="A1359" s="243"/>
      <c r="B1359" s="126" t="s">
        <v>422</v>
      </c>
      <c r="C1359" s="359"/>
      <c r="D1359" s="359"/>
      <c r="E1359" s="252"/>
      <c r="F1359" s="252"/>
      <c r="G1359" s="241"/>
      <c r="H1359" s="253"/>
      <c r="I1359" s="254"/>
      <c r="J1359" s="253"/>
      <c r="K1359" s="205">
        <f>IF(J1359="",0,IF(J1359="ANO",'Podpůrná data'!$B$5,'Podpůrná data'!$B$3))</f>
        <v>0</v>
      </c>
      <c r="L1359" s="203">
        <f>IFERROR(INT(ROUND(I1359,2)*(VLOOKUP(INT(H1359),'Podpůrná data'!$A$189:$B$233,2,FALSE))*(H1359/(INT(H1359)))),0)</f>
        <v>0</v>
      </c>
      <c r="M1359" s="61">
        <f>K1359*L1359</f>
        <v>0</v>
      </c>
      <c r="N1359" s="62">
        <f>IF(M1359&gt;0,IF(ISTEXT(C1359)=TRUE,0,1),0)</f>
        <v>0</v>
      </c>
      <c r="O1359" s="166">
        <f>IF(M1359&gt;0,1,0)</f>
        <v>0</v>
      </c>
      <c r="P1359" s="127"/>
      <c r="Q1359" s="63" t="s">
        <v>95</v>
      </c>
      <c r="R1359" s="255"/>
      <c r="S1359" s="255"/>
      <c r="T1359" s="255"/>
      <c r="U1359" s="255"/>
      <c r="V1359" s="255"/>
      <c r="W1359" s="255"/>
      <c r="X1359" s="255"/>
      <c r="Y1359" s="255"/>
      <c r="Z1359" s="255"/>
      <c r="AA1359" s="255"/>
      <c r="AB1359" s="255"/>
      <c r="AC1359" s="255"/>
      <c r="AD1359" s="255"/>
      <c r="AE1359" s="255"/>
      <c r="AF1359" s="255"/>
      <c r="AG1359" s="255"/>
      <c r="AH1359" s="255"/>
      <c r="AI1359" s="255"/>
      <c r="AJ1359" s="255"/>
      <c r="AK1359" s="255"/>
      <c r="AL1359" s="255"/>
      <c r="AM1359" s="255"/>
      <c r="AN1359" s="255"/>
      <c r="AO1359" s="255"/>
      <c r="AP1359" s="255"/>
      <c r="AQ1359" s="255"/>
      <c r="AR1359" s="255"/>
      <c r="AS1359" s="255"/>
      <c r="AT1359" s="255"/>
      <c r="AU1359" s="255"/>
      <c r="AV1359" s="255"/>
      <c r="AW1359" s="255"/>
      <c r="AX1359" s="255"/>
      <c r="AY1359" s="255"/>
      <c r="AZ1359" s="255"/>
      <c r="BA1359" s="255"/>
      <c r="BB1359" s="255"/>
      <c r="BC1359" s="255"/>
      <c r="BD1359" s="255"/>
      <c r="BE1359" s="255"/>
      <c r="BF1359" s="255"/>
      <c r="BG1359" s="255"/>
      <c r="BH1359" s="255"/>
      <c r="BI1359" s="255"/>
      <c r="BJ1359" s="255"/>
      <c r="BK1359" s="255"/>
      <c r="BL1359" s="255"/>
      <c r="BM1359" s="255"/>
      <c r="BN1359" s="362">
        <f>SUM(R1367:BM1367)</f>
        <v>0</v>
      </c>
      <c r="BO1359" s="364">
        <f>SUM(R1368:BM1368)</f>
        <v>0</v>
      </c>
      <c r="BP1359" s="366">
        <f>IF($O1359=0,0,IF($BN1359&gt;=143*$I1359,1,0))</f>
        <v>0</v>
      </c>
      <c r="BQ1359" s="366">
        <f>IF($BN1359&gt;=143*$I1359,0,(CEILING(143*$I1359,1)-$BN1359))</f>
        <v>0</v>
      </c>
      <c r="BR1359" s="106"/>
      <c r="BS1359" s="106"/>
      <c r="BT1359" s="106"/>
      <c r="BU1359" s="106"/>
      <c r="BV1359" s="106"/>
      <c r="BW1359" s="106"/>
      <c r="BX1359" s="106"/>
      <c r="BY1359" s="106"/>
      <c r="BZ1359" s="106"/>
      <c r="CA1359" s="106"/>
      <c r="CB1359" s="106"/>
      <c r="CC1359" s="106"/>
      <c r="CD1359" s="106"/>
      <c r="CE1359" s="106"/>
      <c r="CF1359" s="106"/>
      <c r="CG1359" s="106"/>
    </row>
    <row r="1360" spans="1:85" s="245" customFormat="1" ht="29" x14ac:dyDescent="0.35">
      <c r="A1360" s="243"/>
      <c r="B1360" s="128"/>
      <c r="C1360" s="80"/>
      <c r="D1360" s="80"/>
      <c r="E1360" s="80"/>
      <c r="F1360" s="80"/>
      <c r="G1360" s="80"/>
      <c r="H1360" s="80"/>
      <c r="I1360" s="80"/>
      <c r="J1360" s="80"/>
      <c r="K1360" s="80"/>
      <c r="L1360" s="80"/>
      <c r="M1360" s="64"/>
      <c r="N1360" s="7"/>
      <c r="O1360" s="192"/>
      <c r="P1360" s="106"/>
      <c r="Q1360" s="63" t="s">
        <v>129</v>
      </c>
      <c r="R1360" s="256"/>
      <c r="S1360" s="256"/>
      <c r="T1360" s="256"/>
      <c r="U1360" s="256"/>
      <c r="V1360" s="256"/>
      <c r="W1360" s="256"/>
      <c r="X1360" s="256"/>
      <c r="Y1360" s="256"/>
      <c r="Z1360" s="256"/>
      <c r="AA1360" s="256"/>
      <c r="AB1360" s="256"/>
      <c r="AC1360" s="256"/>
      <c r="AD1360" s="256"/>
      <c r="AE1360" s="256"/>
      <c r="AF1360" s="256"/>
      <c r="AG1360" s="256"/>
      <c r="AH1360" s="256"/>
      <c r="AI1360" s="256"/>
      <c r="AJ1360" s="256"/>
      <c r="AK1360" s="256"/>
      <c r="AL1360" s="256"/>
      <c r="AM1360" s="256"/>
      <c r="AN1360" s="256"/>
      <c r="AO1360" s="256"/>
      <c r="AP1360" s="256"/>
      <c r="AQ1360" s="256"/>
      <c r="AR1360" s="256"/>
      <c r="AS1360" s="256"/>
      <c r="AT1360" s="256"/>
      <c r="AU1360" s="256"/>
      <c r="AV1360" s="256"/>
      <c r="AW1360" s="256"/>
      <c r="AX1360" s="256"/>
      <c r="AY1360" s="256"/>
      <c r="AZ1360" s="256"/>
      <c r="BA1360" s="256"/>
      <c r="BB1360" s="256"/>
      <c r="BC1360" s="256"/>
      <c r="BD1360" s="256"/>
      <c r="BE1360" s="256"/>
      <c r="BF1360" s="256"/>
      <c r="BG1360" s="256"/>
      <c r="BH1360" s="256"/>
      <c r="BI1360" s="256"/>
      <c r="BJ1360" s="256"/>
      <c r="BK1360" s="256"/>
      <c r="BL1360" s="256"/>
      <c r="BM1360" s="256"/>
      <c r="BN1360" s="362"/>
      <c r="BO1360" s="364"/>
      <c r="BP1360" s="366"/>
      <c r="BQ1360" s="366"/>
      <c r="BR1360" s="106"/>
      <c r="BS1360" s="106"/>
      <c r="BT1360" s="106"/>
      <c r="BU1360" s="106"/>
      <c r="BV1360" s="106"/>
      <c r="BW1360" s="106"/>
      <c r="BX1360" s="106"/>
      <c r="BY1360" s="106"/>
      <c r="BZ1360" s="106"/>
      <c r="CA1360" s="106"/>
      <c r="CB1360" s="106"/>
      <c r="CC1360" s="106"/>
      <c r="CD1360" s="106"/>
      <c r="CE1360" s="106"/>
      <c r="CF1360" s="106"/>
      <c r="CG1360" s="106"/>
    </row>
    <row r="1361" spans="1:85" s="245" customFormat="1" ht="14.5" hidden="1" customHeight="1" x14ac:dyDescent="0.35">
      <c r="A1361" s="243"/>
      <c r="B1361" s="128"/>
      <c r="C1361" s="80"/>
      <c r="D1361" s="80"/>
      <c r="E1361" s="80"/>
      <c r="F1361" s="80"/>
      <c r="G1361" s="80"/>
      <c r="H1361" s="80"/>
      <c r="I1361" s="80"/>
      <c r="J1361" s="80"/>
      <c r="K1361" s="80"/>
      <c r="L1361" s="80"/>
      <c r="M1361" s="64"/>
      <c r="N1361" s="7"/>
      <c r="O1361" s="192"/>
      <c r="P1361" s="106"/>
      <c r="Q1361" s="65" t="s">
        <v>130</v>
      </c>
      <c r="R1361" s="66">
        <f>IF(R1359&lt;&gt;0,1,0)</f>
        <v>0</v>
      </c>
      <c r="S1361" s="66">
        <f t="shared" ref="S1361" si="25729">IF(R1361&gt;0,R1361+1,IF(S1359&lt;&gt;0,1,0))</f>
        <v>0</v>
      </c>
      <c r="T1361" s="66">
        <f t="shared" ref="T1361" si="25730">IF(S1361&gt;0,S1361+1,IF(T1359&lt;&gt;0,1,0))</f>
        <v>0</v>
      </c>
      <c r="U1361" s="66">
        <f t="shared" ref="U1361" si="25731">IF(T1361&gt;0,T1361+1,IF(U1359&lt;&gt;0,1,0))</f>
        <v>0</v>
      </c>
      <c r="V1361" s="66">
        <f t="shared" ref="V1361" si="25732">IF(U1361&gt;0,U1361+1,IF(V1359&lt;&gt;0,1,0))</f>
        <v>0</v>
      </c>
      <c r="W1361" s="66">
        <f t="shared" ref="W1361" si="25733">IF(V1361&gt;0,V1361+1,IF(W1359&lt;&gt;0,1,0))</f>
        <v>0</v>
      </c>
      <c r="X1361" s="66">
        <f t="shared" ref="X1361" si="25734">IF(W1361&gt;0,W1361+1,IF(X1359&lt;&gt;0,1,0))</f>
        <v>0</v>
      </c>
      <c r="Y1361" s="66">
        <f t="shared" ref="Y1361" si="25735">IF(X1361&gt;0,X1361+1,IF(Y1359&lt;&gt;0,1,0))</f>
        <v>0</v>
      </c>
      <c r="Z1361" s="66">
        <f t="shared" ref="Z1361" si="25736">IF(Y1361&gt;0,Y1361+1,IF(Z1359&lt;&gt;0,1,0))</f>
        <v>0</v>
      </c>
      <c r="AA1361" s="66">
        <f t="shared" ref="AA1361" si="25737">IF(Z1361&gt;0,Z1361+1,IF(AA1359&lt;&gt;0,1,0))</f>
        <v>0</v>
      </c>
      <c r="AB1361" s="66">
        <f t="shared" ref="AB1361" si="25738">IF(AA1361&gt;0,AA1361+1,IF(AB1359&lt;&gt;0,1,0))</f>
        <v>0</v>
      </c>
      <c r="AC1361" s="66">
        <f t="shared" ref="AC1361" si="25739">IF(AB1361&gt;0,AB1361+1,IF(AC1359&lt;&gt;0,1,0))</f>
        <v>0</v>
      </c>
      <c r="AD1361" s="66">
        <f t="shared" ref="AD1361" si="25740">IF(AC1361&gt;0,AC1361+1,IF(AD1359&lt;&gt;0,1,0))</f>
        <v>0</v>
      </c>
      <c r="AE1361" s="66">
        <f t="shared" ref="AE1361" si="25741">IF(AD1361&gt;0,AD1361+1,IF(AE1359&lt;&gt;0,1,0))</f>
        <v>0</v>
      </c>
      <c r="AF1361" s="66">
        <f t="shared" ref="AF1361" si="25742">IF(AE1361&gt;0,AE1361+1,IF(AF1359&lt;&gt;0,1,0))</f>
        <v>0</v>
      </c>
      <c r="AG1361" s="66">
        <f t="shared" ref="AG1361" si="25743">IF(AF1361&gt;0,AF1361+1,IF(AG1359&lt;&gt;0,1,0))</f>
        <v>0</v>
      </c>
      <c r="AH1361" s="66">
        <f t="shared" ref="AH1361" si="25744">IF(AG1361&gt;0,AG1361+1,IF(AH1359&lt;&gt;0,1,0))</f>
        <v>0</v>
      </c>
      <c r="AI1361" s="66">
        <f t="shared" ref="AI1361" si="25745">IF(AH1361&gt;0,AH1361+1,IF(AI1359&lt;&gt;0,1,0))</f>
        <v>0</v>
      </c>
      <c r="AJ1361" s="66">
        <f t="shared" ref="AJ1361" si="25746">IF(AI1361&gt;0,AI1361+1,IF(AJ1359&lt;&gt;0,1,0))</f>
        <v>0</v>
      </c>
      <c r="AK1361" s="66">
        <f t="shared" ref="AK1361" si="25747">IF(AJ1361&gt;0,AJ1361+1,IF(AK1359&lt;&gt;0,1,0))</f>
        <v>0</v>
      </c>
      <c r="AL1361" s="66">
        <f t="shared" ref="AL1361" si="25748">IF(AK1361&gt;0,AK1361+1,IF(AL1359&lt;&gt;0,1,0))</f>
        <v>0</v>
      </c>
      <c r="AM1361" s="66">
        <f t="shared" ref="AM1361" si="25749">IF(AL1361&gt;0,AL1361+1,IF(AM1359&lt;&gt;0,1,0))</f>
        <v>0</v>
      </c>
      <c r="AN1361" s="66">
        <f t="shared" ref="AN1361" si="25750">IF(AM1361&gt;0,AM1361+1,IF(AN1359&lt;&gt;0,1,0))</f>
        <v>0</v>
      </c>
      <c r="AO1361" s="66">
        <f t="shared" ref="AO1361" si="25751">IF(AN1361&gt;0,AN1361+1,IF(AO1359&lt;&gt;0,1,0))</f>
        <v>0</v>
      </c>
      <c r="AP1361" s="66">
        <f t="shared" ref="AP1361" si="25752">IF(AO1361&gt;0,AO1361+1,IF(AP1359&lt;&gt;0,1,0))</f>
        <v>0</v>
      </c>
      <c r="AQ1361" s="66">
        <f t="shared" ref="AQ1361" si="25753">IF(AP1361&gt;0,AP1361+1,IF(AQ1359&lt;&gt;0,1,0))</f>
        <v>0</v>
      </c>
      <c r="AR1361" s="66">
        <f t="shared" ref="AR1361" si="25754">IF(AQ1361&gt;0,AQ1361+1,IF(AR1359&lt;&gt;0,1,0))</f>
        <v>0</v>
      </c>
      <c r="AS1361" s="66">
        <f t="shared" ref="AS1361" si="25755">IF(AR1361&gt;0,AR1361+1,IF(AS1359&lt;&gt;0,1,0))</f>
        <v>0</v>
      </c>
      <c r="AT1361" s="66">
        <f t="shared" ref="AT1361" si="25756">IF(AS1361&gt;0,AS1361+1,IF(AT1359&lt;&gt;0,1,0))</f>
        <v>0</v>
      </c>
      <c r="AU1361" s="66">
        <f t="shared" ref="AU1361" si="25757">IF(AT1361&gt;0,AT1361+1,IF(AU1359&lt;&gt;0,1,0))</f>
        <v>0</v>
      </c>
      <c r="AV1361" s="66">
        <f t="shared" ref="AV1361" si="25758">IF(AU1361&gt;0,AU1361+1,IF(AV1359&lt;&gt;0,1,0))</f>
        <v>0</v>
      </c>
      <c r="AW1361" s="66">
        <f t="shared" ref="AW1361" si="25759">IF(AV1361&gt;0,AV1361+1,IF(AW1359&lt;&gt;0,1,0))</f>
        <v>0</v>
      </c>
      <c r="AX1361" s="66">
        <f t="shared" ref="AX1361" si="25760">IF(AW1361&gt;0,AW1361+1,IF(AX1359&lt;&gt;0,1,0))</f>
        <v>0</v>
      </c>
      <c r="AY1361" s="66">
        <f t="shared" ref="AY1361" si="25761">IF(AX1361&gt;0,AX1361+1,IF(AY1359&lt;&gt;0,1,0))</f>
        <v>0</v>
      </c>
      <c r="AZ1361" s="66">
        <f t="shared" ref="AZ1361" si="25762">IF(AY1361&gt;0,AY1361+1,IF(AZ1359&lt;&gt;0,1,0))</f>
        <v>0</v>
      </c>
      <c r="BA1361" s="66">
        <f t="shared" ref="BA1361" si="25763">IF(AZ1361&gt;0,AZ1361+1,IF(BA1359&lt;&gt;0,1,0))</f>
        <v>0</v>
      </c>
      <c r="BB1361" s="66">
        <f t="shared" ref="BB1361" si="25764">IF(BA1361&gt;0,BA1361+1,IF(BB1359&lt;&gt;0,1,0))</f>
        <v>0</v>
      </c>
      <c r="BC1361" s="66">
        <f t="shared" ref="BC1361" si="25765">IF(BB1361&gt;0,BB1361+1,IF(BC1359&lt;&gt;0,1,0))</f>
        <v>0</v>
      </c>
      <c r="BD1361" s="66">
        <f t="shared" ref="BD1361" si="25766">IF(BC1361&gt;0,BC1361+1,IF(BD1359&lt;&gt;0,1,0))</f>
        <v>0</v>
      </c>
      <c r="BE1361" s="66">
        <f t="shared" ref="BE1361" si="25767">IF(BD1361&gt;0,BD1361+1,IF(BE1359&lt;&gt;0,1,0))</f>
        <v>0</v>
      </c>
      <c r="BF1361" s="66">
        <f t="shared" ref="BF1361" si="25768">IF(BE1361&gt;0,BE1361+1,IF(BF1359&lt;&gt;0,1,0))</f>
        <v>0</v>
      </c>
      <c r="BG1361" s="66">
        <f t="shared" ref="BG1361" si="25769">IF(BF1361&gt;0,BF1361+1,IF(BG1359&lt;&gt;0,1,0))</f>
        <v>0</v>
      </c>
      <c r="BH1361" s="66">
        <f t="shared" ref="BH1361" si="25770">IF(BG1361&gt;0,BG1361+1,IF(BH1359&lt;&gt;0,1,0))</f>
        <v>0</v>
      </c>
      <c r="BI1361" s="66">
        <f t="shared" ref="BI1361" si="25771">IF(BH1361&gt;0,BH1361+1,IF(BI1359&lt;&gt;0,1,0))</f>
        <v>0</v>
      </c>
      <c r="BJ1361" s="66">
        <f t="shared" ref="BJ1361" si="25772">IF(BI1361&gt;0,BI1361+1,IF(BJ1359&lt;&gt;0,1,0))</f>
        <v>0</v>
      </c>
      <c r="BK1361" s="66">
        <f t="shared" ref="BK1361" si="25773">IF(BJ1361&gt;0,BJ1361+1,IF(BK1359&lt;&gt;0,1,0))</f>
        <v>0</v>
      </c>
      <c r="BL1361" s="66">
        <f t="shared" ref="BL1361" si="25774">IF(BK1361&gt;0,BK1361+1,IF(BL1359&lt;&gt;0,1,0))</f>
        <v>0</v>
      </c>
      <c r="BM1361" s="66">
        <f t="shared" ref="BM1361" si="25775">IF(BL1361&gt;0,BL1361+1,IF(BM1359&lt;&gt;0,1,0))</f>
        <v>0</v>
      </c>
      <c r="BN1361" s="362"/>
      <c r="BO1361" s="364"/>
      <c r="BP1361" s="366"/>
      <c r="BQ1361" s="366"/>
      <c r="BR1361" s="106"/>
      <c r="BS1361" s="106"/>
      <c r="BT1361" s="106"/>
      <c r="BU1361" s="106"/>
      <c r="BV1361" s="106"/>
      <c r="BW1361" s="106"/>
      <c r="BX1361" s="106"/>
      <c r="BY1361" s="106"/>
      <c r="BZ1361" s="106"/>
      <c r="CA1361" s="106"/>
      <c r="CB1361" s="106"/>
      <c r="CC1361" s="106"/>
      <c r="CD1361" s="106"/>
      <c r="CE1361" s="106"/>
      <c r="CF1361" s="106"/>
      <c r="CG1361" s="106"/>
    </row>
    <row r="1362" spans="1:85" s="245" customFormat="1" ht="14.5" hidden="1" customHeight="1" x14ac:dyDescent="0.35">
      <c r="A1362" s="243"/>
      <c r="B1362" s="128"/>
      <c r="C1362" s="80"/>
      <c r="D1362" s="80"/>
      <c r="E1362" s="80"/>
      <c r="F1362" s="80"/>
      <c r="G1362" s="80"/>
      <c r="H1362" s="80"/>
      <c r="I1362" s="80"/>
      <c r="J1362" s="80"/>
      <c r="K1362" s="80"/>
      <c r="L1362" s="80"/>
      <c r="M1362" s="64"/>
      <c r="N1362" s="7"/>
      <c r="O1362" s="192"/>
      <c r="P1362" s="106"/>
      <c r="Q1362" s="65" t="s">
        <v>131</v>
      </c>
      <c r="R1362" s="66">
        <f>R1361</f>
        <v>0</v>
      </c>
      <c r="S1362" s="66">
        <f>IF(S1361=0,0,IF(OR(R1362=0,R1362=12),1,R1362+1))</f>
        <v>0</v>
      </c>
      <c r="T1362" s="66">
        <f t="shared" ref="T1362" si="25776">IF(T1361=0,0,IF(OR(S1362=0,S1362=12),1,S1362+1))</f>
        <v>0</v>
      </c>
      <c r="U1362" s="66">
        <f t="shared" ref="U1362" si="25777">IF(U1361=0,0,IF(OR(T1362=0,T1362=12),1,T1362+1))</f>
        <v>0</v>
      </c>
      <c r="V1362" s="66">
        <f t="shared" ref="V1362" si="25778">IF(V1361=0,0,IF(OR(U1362=0,U1362=12),1,U1362+1))</f>
        <v>0</v>
      </c>
      <c r="W1362" s="66">
        <f t="shared" ref="W1362" si="25779">IF(W1361=0,0,IF(OR(V1362=0,V1362=12),1,V1362+1))</f>
        <v>0</v>
      </c>
      <c r="X1362" s="66">
        <f t="shared" ref="X1362" si="25780">IF(X1361=0,0,IF(OR(W1362=0,W1362=12),1,W1362+1))</f>
        <v>0</v>
      </c>
      <c r="Y1362" s="66">
        <f t="shared" ref="Y1362" si="25781">IF(Y1361=0,0,IF(OR(X1362=0,X1362=12),1,X1362+1))</f>
        <v>0</v>
      </c>
      <c r="Z1362" s="66">
        <f t="shared" ref="Z1362" si="25782">IF(Z1361=0,0,IF(OR(Y1362=0,Y1362=12),1,Y1362+1))</f>
        <v>0</v>
      </c>
      <c r="AA1362" s="66">
        <f t="shared" ref="AA1362" si="25783">IF(AA1361=0,0,IF(OR(Z1362=0,Z1362=12),1,Z1362+1))</f>
        <v>0</v>
      </c>
      <c r="AB1362" s="66">
        <f t="shared" ref="AB1362" si="25784">IF(AB1361=0,0,IF(OR(AA1362=0,AA1362=12),1,AA1362+1))</f>
        <v>0</v>
      </c>
      <c r="AC1362" s="66">
        <f t="shared" ref="AC1362" si="25785">IF(AC1361=0,0,IF(OR(AB1362=0,AB1362=12),1,AB1362+1))</f>
        <v>0</v>
      </c>
      <c r="AD1362" s="66">
        <f t="shared" ref="AD1362" si="25786">IF(AD1361=0,0,IF(OR(AC1362=0,AC1362=12),1,AC1362+1))</f>
        <v>0</v>
      </c>
      <c r="AE1362" s="66">
        <f t="shared" ref="AE1362" si="25787">IF(AE1361=0,0,IF(OR(AD1362=0,AD1362=12),1,AD1362+1))</f>
        <v>0</v>
      </c>
      <c r="AF1362" s="66">
        <f t="shared" ref="AF1362" si="25788">IF(AF1361=0,0,IF(OR(AE1362=0,AE1362=12),1,AE1362+1))</f>
        <v>0</v>
      </c>
      <c r="AG1362" s="66">
        <f t="shared" ref="AG1362" si="25789">IF(AG1361=0,0,IF(OR(AF1362=0,AF1362=12),1,AF1362+1))</f>
        <v>0</v>
      </c>
      <c r="AH1362" s="66">
        <f t="shared" ref="AH1362" si="25790">IF(AH1361=0,0,IF(OR(AG1362=0,AG1362=12),1,AG1362+1))</f>
        <v>0</v>
      </c>
      <c r="AI1362" s="66">
        <f t="shared" ref="AI1362" si="25791">IF(AI1361=0,0,IF(OR(AH1362=0,AH1362=12),1,AH1362+1))</f>
        <v>0</v>
      </c>
      <c r="AJ1362" s="66">
        <f t="shared" ref="AJ1362" si="25792">IF(AJ1361=0,0,IF(OR(AI1362=0,AI1362=12),1,AI1362+1))</f>
        <v>0</v>
      </c>
      <c r="AK1362" s="66">
        <f t="shared" ref="AK1362" si="25793">IF(AK1361=0,0,IF(OR(AJ1362=0,AJ1362=12),1,AJ1362+1))</f>
        <v>0</v>
      </c>
      <c r="AL1362" s="66">
        <f t="shared" ref="AL1362" si="25794">IF(AL1361=0,0,IF(OR(AK1362=0,AK1362=12),1,AK1362+1))</f>
        <v>0</v>
      </c>
      <c r="AM1362" s="66">
        <f t="shared" ref="AM1362" si="25795">IF(AM1361=0,0,IF(OR(AL1362=0,AL1362=12),1,AL1362+1))</f>
        <v>0</v>
      </c>
      <c r="AN1362" s="66">
        <f t="shared" ref="AN1362" si="25796">IF(AN1361=0,0,IF(OR(AM1362=0,AM1362=12),1,AM1362+1))</f>
        <v>0</v>
      </c>
      <c r="AO1362" s="66">
        <f t="shared" ref="AO1362" si="25797">IF(AO1361=0,0,IF(OR(AN1362=0,AN1362=12),1,AN1362+1))</f>
        <v>0</v>
      </c>
      <c r="AP1362" s="66">
        <f t="shared" ref="AP1362" si="25798">IF(AP1361=0,0,IF(OR(AO1362=0,AO1362=12),1,AO1362+1))</f>
        <v>0</v>
      </c>
      <c r="AQ1362" s="66">
        <f t="shared" ref="AQ1362" si="25799">IF(AQ1361=0,0,IF(OR(AP1362=0,AP1362=12),1,AP1362+1))</f>
        <v>0</v>
      </c>
      <c r="AR1362" s="66">
        <f t="shared" ref="AR1362" si="25800">IF(AR1361=0,0,IF(OR(AQ1362=0,AQ1362=12),1,AQ1362+1))</f>
        <v>0</v>
      </c>
      <c r="AS1362" s="66">
        <f t="shared" ref="AS1362" si="25801">IF(AS1361=0,0,IF(OR(AR1362=0,AR1362=12),1,AR1362+1))</f>
        <v>0</v>
      </c>
      <c r="AT1362" s="66">
        <f t="shared" ref="AT1362" si="25802">IF(AT1361=0,0,IF(OR(AS1362=0,AS1362=12),1,AS1362+1))</f>
        <v>0</v>
      </c>
      <c r="AU1362" s="66">
        <f t="shared" ref="AU1362" si="25803">IF(AU1361=0,0,IF(OR(AT1362=0,AT1362=12),1,AT1362+1))</f>
        <v>0</v>
      </c>
      <c r="AV1362" s="66">
        <f t="shared" ref="AV1362" si="25804">IF(AV1361=0,0,IF(OR(AU1362=0,AU1362=12),1,AU1362+1))</f>
        <v>0</v>
      </c>
      <c r="AW1362" s="66">
        <f t="shared" ref="AW1362" si="25805">IF(AW1361=0,0,IF(OR(AV1362=0,AV1362=12),1,AV1362+1))</f>
        <v>0</v>
      </c>
      <c r="AX1362" s="66">
        <f t="shared" ref="AX1362" si="25806">IF(AX1361=0,0,IF(OR(AW1362=0,AW1362=12),1,AW1362+1))</f>
        <v>0</v>
      </c>
      <c r="AY1362" s="66">
        <f t="shared" ref="AY1362" si="25807">IF(AY1361=0,0,IF(OR(AX1362=0,AX1362=12),1,AX1362+1))</f>
        <v>0</v>
      </c>
      <c r="AZ1362" s="66">
        <f t="shared" ref="AZ1362" si="25808">IF(AZ1361=0,0,IF(OR(AY1362=0,AY1362=12),1,AY1362+1))</f>
        <v>0</v>
      </c>
      <c r="BA1362" s="66">
        <f t="shared" ref="BA1362" si="25809">IF(BA1361=0,0,IF(OR(AZ1362=0,AZ1362=12),1,AZ1362+1))</f>
        <v>0</v>
      </c>
      <c r="BB1362" s="66">
        <f t="shared" ref="BB1362" si="25810">IF(BB1361=0,0,IF(OR(BA1362=0,BA1362=12),1,BA1362+1))</f>
        <v>0</v>
      </c>
      <c r="BC1362" s="66">
        <f t="shared" ref="BC1362" si="25811">IF(BC1361=0,0,IF(OR(BB1362=0,BB1362=12),1,BB1362+1))</f>
        <v>0</v>
      </c>
      <c r="BD1362" s="66">
        <f t="shared" ref="BD1362" si="25812">IF(BD1361=0,0,IF(OR(BC1362=0,BC1362=12),1,BC1362+1))</f>
        <v>0</v>
      </c>
      <c r="BE1362" s="66">
        <f t="shared" ref="BE1362" si="25813">IF(BE1361=0,0,IF(OR(BD1362=0,BD1362=12),1,BD1362+1))</f>
        <v>0</v>
      </c>
      <c r="BF1362" s="66">
        <f t="shared" ref="BF1362" si="25814">IF(BF1361=0,0,IF(OR(BE1362=0,BE1362=12),1,BE1362+1))</f>
        <v>0</v>
      </c>
      <c r="BG1362" s="66">
        <f t="shared" ref="BG1362" si="25815">IF(BG1361=0,0,IF(OR(BF1362=0,BF1362=12),1,BF1362+1))</f>
        <v>0</v>
      </c>
      <c r="BH1362" s="66">
        <f t="shared" ref="BH1362" si="25816">IF(BH1361=0,0,IF(OR(BG1362=0,BG1362=12),1,BG1362+1))</f>
        <v>0</v>
      </c>
      <c r="BI1362" s="66">
        <f t="shared" ref="BI1362" si="25817">IF(BI1361=0,0,IF(OR(BH1362=0,BH1362=12),1,BH1362+1))</f>
        <v>0</v>
      </c>
      <c r="BJ1362" s="66">
        <f t="shared" ref="BJ1362" si="25818">IF(BJ1361=0,0,IF(OR(BI1362=0,BI1362=12),1,BI1362+1))</f>
        <v>0</v>
      </c>
      <c r="BK1362" s="66">
        <f t="shared" ref="BK1362" si="25819">IF(BK1361=0,0,IF(OR(BJ1362=0,BJ1362=12),1,BJ1362+1))</f>
        <v>0</v>
      </c>
      <c r="BL1362" s="66">
        <f t="shared" ref="BL1362" si="25820">IF(BL1361=0,0,IF(OR(BK1362=0,BK1362=12),1,BK1362+1))</f>
        <v>0</v>
      </c>
      <c r="BM1362" s="66">
        <f t="shared" ref="BM1362" si="25821">IF(BM1361=0,0,IF(OR(BL1362=0,BL1362=12),1,BL1362+1))</f>
        <v>0</v>
      </c>
      <c r="BN1362" s="362"/>
      <c r="BO1362" s="364"/>
      <c r="BP1362" s="366"/>
      <c r="BQ1362" s="366"/>
      <c r="BR1362" s="106"/>
      <c r="BS1362" s="106"/>
      <c r="BT1362" s="106"/>
      <c r="BU1362" s="106"/>
      <c r="BV1362" s="106"/>
      <c r="BW1362" s="106"/>
      <c r="BX1362" s="106"/>
      <c r="BY1362" s="106"/>
      <c r="BZ1362" s="106"/>
      <c r="CA1362" s="106"/>
      <c r="CB1362" s="106"/>
      <c r="CC1362" s="106"/>
      <c r="CD1362" s="106"/>
      <c r="CE1362" s="106"/>
      <c r="CF1362" s="106"/>
      <c r="CG1362" s="106"/>
    </row>
    <row r="1363" spans="1:85" s="245" customFormat="1" ht="43.5" x14ac:dyDescent="0.35">
      <c r="A1363" s="243"/>
      <c r="B1363" s="128"/>
      <c r="C1363" s="80"/>
      <c r="D1363" s="80"/>
      <c r="E1363" s="80"/>
      <c r="F1363" s="80"/>
      <c r="G1363" s="80"/>
      <c r="H1363" s="80"/>
      <c r="I1363" s="80"/>
      <c r="J1363" s="80"/>
      <c r="K1363" s="80"/>
      <c r="L1363" s="80"/>
      <c r="M1363" s="64"/>
      <c r="N1363" s="7"/>
      <c r="O1363" s="192"/>
      <c r="P1363" s="106"/>
      <c r="Q1363" s="63" t="s">
        <v>237</v>
      </c>
      <c r="R1363" s="68">
        <f>IF(R1362&gt;0,IF(R1366&gt;$L1359,$L1359,R1366),0)</f>
        <v>0</v>
      </c>
      <c r="S1363" s="68">
        <f>IF(S1362&gt;0,IF((SUMIFS($R1365:R1365,$R1362:R1362,12)+IF(R1362=12,0,R1363)+S1366)&gt;=$L1359,$L1359-FLOOR(SUMIFS($R1365:R1365,$R1362:R1362,12),1),IF(S1362=1,S1366,S1366+R1363)),0)</f>
        <v>0</v>
      </c>
      <c r="T1363" s="68">
        <f>IF(T1362&gt;0,IF((SUMIFS($R1365:S1365,$R1362:S1362,12)+IF(S1362=12,0,S1363)+T1366)&gt;=$L1359,$L1359-FLOOR(SUMIFS($R1365:S1365,$R1362:S1362,12),1),IF(T1362=1,T1366,T1366+S1363)),0)</f>
        <v>0</v>
      </c>
      <c r="U1363" s="68">
        <f>IF(U1362&gt;0,IF((SUMIFS($R1365:T1365,$R1362:T1362,12)+IF(T1362=12,0,T1363)+U1366)&gt;=$L1359,$L1359-FLOOR(SUMIFS($R1365:T1365,$R1362:T1362,12),1),IF(U1362=1,U1366,U1366+T1363)),0)</f>
        <v>0</v>
      </c>
      <c r="V1363" s="68">
        <f>IF(V1362&gt;0,IF((SUMIFS($R1365:U1365,$R1362:U1362,12)+IF(U1362=12,0,U1363)+V1366)&gt;=$L1359,$L1359-FLOOR(SUMIFS($R1365:U1365,$R1362:U1362,12),1),IF(V1362=1,V1366,V1366+U1363)),0)</f>
        <v>0</v>
      </c>
      <c r="W1363" s="68">
        <f>IF(W1362&gt;0,IF((SUMIFS($R1365:V1365,$R1362:V1362,12)+IF(V1362=12,0,V1363)+W1366)&gt;=$L1359,$L1359-FLOOR(SUMIFS($R1365:V1365,$R1362:V1362,12),1),IF(W1362=1,W1366,W1366+V1363)),0)</f>
        <v>0</v>
      </c>
      <c r="X1363" s="68">
        <f>IF(X1362&gt;0,IF((SUMIFS($R1365:W1365,$R1362:W1362,12)+IF(W1362=12,0,W1363)+X1366)&gt;=$L1359,$L1359-FLOOR(SUMIFS($R1365:W1365,$R1362:W1362,12),1),IF(X1362=1,X1366,X1366+W1363)),0)</f>
        <v>0</v>
      </c>
      <c r="Y1363" s="68">
        <f>IF(Y1362&gt;0,IF((SUMIFS($R1365:X1365,$R1362:X1362,12)+IF(X1362=12,0,X1363)+Y1366)&gt;=$L1359,$L1359-FLOOR(SUMIFS($R1365:X1365,$R1362:X1362,12),1),IF(Y1362=1,Y1366,Y1366+X1363)),0)</f>
        <v>0</v>
      </c>
      <c r="Z1363" s="68">
        <f>IF(Z1362&gt;0,IF((SUMIFS($R1365:Y1365,$R1362:Y1362,12)+IF(Y1362=12,0,Y1363)+Z1366)&gt;=$L1359,$L1359-FLOOR(SUMIFS($R1365:Y1365,$R1362:Y1362,12),1),IF(Z1362=1,Z1366,Z1366+Y1363)),0)</f>
        <v>0</v>
      </c>
      <c r="AA1363" s="68">
        <f>IF(AA1362&gt;0,IF((SUMIFS($R1365:Z1365,$R1362:Z1362,12)+IF(Z1362=12,0,Z1363)+AA1366)&gt;=$L1359,$L1359-FLOOR(SUMIFS($R1365:Z1365,$R1362:Z1362,12),1),IF(AA1362=1,AA1366,AA1366+Z1363)),0)</f>
        <v>0</v>
      </c>
      <c r="AB1363" s="68">
        <f>IF(AB1362&gt;0,IF((SUMIFS($R1365:AA1365,$R1362:AA1362,12)+IF(AA1362=12,0,AA1363)+AB1366)&gt;=$L1359,$L1359-FLOOR(SUMIFS($R1365:AA1365,$R1362:AA1362,12),1),IF(AB1362=1,AB1366,AB1366+AA1363)),0)</f>
        <v>0</v>
      </c>
      <c r="AC1363" s="68">
        <f>IF(AC1362&gt;0,IF((SUMIFS($R1365:AB1365,$R1362:AB1362,12)+IF(AB1362=12,0,AB1363)+AC1366)&gt;=$L1359,$L1359-FLOOR(SUMIFS($R1365:AB1365,$R1362:AB1362,12),1),IF(AC1362=1,AC1366,AC1366+AB1363)),0)</f>
        <v>0</v>
      </c>
      <c r="AD1363" s="68">
        <f>IF(AD1362&gt;0,IF((SUMIFS($R1365:AC1365,$R1362:AC1362,12)+IF(AC1362=12,0,AC1363)+AD1366)&gt;=$L1359,$L1359-FLOOR(SUMIFS($R1365:AC1365,$R1362:AC1362,12),1),IF(AD1362=1,AD1366,AD1366+AC1363)),0)</f>
        <v>0</v>
      </c>
      <c r="AE1363" s="68">
        <f>IF(AE1362&gt;0,IF((SUMIFS($R1365:AD1365,$R1362:AD1362,12)+IF(AD1362=12,0,AD1363)+AE1366)&gt;=$L1359,$L1359-FLOOR(SUMIFS($R1365:AD1365,$R1362:AD1362,12),1),IF(AE1362=1,AE1366,AE1366+AD1363)),0)</f>
        <v>0</v>
      </c>
      <c r="AF1363" s="68">
        <f>IF(AF1362&gt;0,IF((SUMIFS($R1365:AE1365,$R1362:AE1362,12)+IF(AE1362=12,0,AE1363)+AF1366)&gt;=$L1359,$L1359-FLOOR(SUMIFS($R1365:AE1365,$R1362:AE1362,12),1),IF(AF1362=1,AF1366,AF1366+AE1363)),0)</f>
        <v>0</v>
      </c>
      <c r="AG1363" s="68">
        <f>IF(AG1362&gt;0,IF((SUMIFS($R1365:AF1365,$R1362:AF1362,12)+IF(AF1362=12,0,AF1363)+AG1366)&gt;=$L1359,$L1359-FLOOR(SUMIFS($R1365:AF1365,$R1362:AF1362,12),1),IF(AG1362=1,AG1366,AG1366+AF1363)),0)</f>
        <v>0</v>
      </c>
      <c r="AH1363" s="68">
        <f>IF(AH1362&gt;0,IF((SUMIFS($R1365:AG1365,$R1362:AG1362,12)+IF(AG1362=12,0,AG1363)+AH1366)&gt;=$L1359,$L1359-FLOOR(SUMIFS($R1365:AG1365,$R1362:AG1362,12),1),IF(AH1362=1,AH1366,AH1366+AG1363)),0)</f>
        <v>0</v>
      </c>
      <c r="AI1363" s="68">
        <f>IF(AI1362&gt;0,IF((SUMIFS($R1365:AH1365,$R1362:AH1362,12)+IF(AH1362=12,0,AH1363)+AI1366)&gt;=$L1359,$L1359-FLOOR(SUMIFS($R1365:AH1365,$R1362:AH1362,12),1),IF(AI1362=1,AI1366,AI1366+AH1363)),0)</f>
        <v>0</v>
      </c>
      <c r="AJ1363" s="68">
        <f>IF(AJ1362&gt;0,IF((SUMIFS($R1365:AI1365,$R1362:AI1362,12)+IF(AI1362=12,0,AI1363)+AJ1366)&gt;=$L1359,$L1359-FLOOR(SUMIFS($R1365:AI1365,$R1362:AI1362,12),1),IF(AJ1362=1,AJ1366,AJ1366+AI1363)),0)</f>
        <v>0</v>
      </c>
      <c r="AK1363" s="68">
        <f>IF(AK1362&gt;0,IF((SUMIFS($R1365:AJ1365,$R1362:AJ1362,12)+IF(AJ1362=12,0,AJ1363)+AK1366)&gt;=$L1359,$L1359-FLOOR(SUMIFS($R1365:AJ1365,$R1362:AJ1362,12),1),IF(AK1362=1,AK1366,AK1366+AJ1363)),0)</f>
        <v>0</v>
      </c>
      <c r="AL1363" s="68">
        <f>IF(AL1362&gt;0,IF((SUMIFS($R1365:AK1365,$R1362:AK1362,12)+IF(AK1362=12,0,AK1363)+AL1366)&gt;=$L1359,$L1359-FLOOR(SUMIFS($R1365:AK1365,$R1362:AK1362,12),1),IF(AL1362=1,AL1366,AL1366+AK1363)),0)</f>
        <v>0</v>
      </c>
      <c r="AM1363" s="68">
        <f>IF(AM1362&gt;0,IF((SUMIFS($R1365:AL1365,$R1362:AL1362,12)+IF(AL1362=12,0,AL1363)+AM1366)&gt;=$L1359,$L1359-FLOOR(SUMIFS($R1365:AL1365,$R1362:AL1362,12),1),IF(AM1362=1,AM1366,AM1366+AL1363)),0)</f>
        <v>0</v>
      </c>
      <c r="AN1363" s="68">
        <f>IF(AN1362&gt;0,IF((SUMIFS($R1365:AM1365,$R1362:AM1362,12)+IF(AM1362=12,0,AM1363)+AN1366)&gt;=$L1359,$L1359-FLOOR(SUMIFS($R1365:AM1365,$R1362:AM1362,12),1),IF(AN1362=1,AN1366,AN1366+AM1363)),0)</f>
        <v>0</v>
      </c>
      <c r="AO1363" s="68">
        <f>IF(AO1362&gt;0,IF((SUMIFS($R1365:AN1365,$R1362:AN1362,12)+IF(AN1362=12,0,AN1363)+AO1366)&gt;=$L1359,$L1359-FLOOR(SUMIFS($R1365:AN1365,$R1362:AN1362,12),1),IF(AO1362=1,AO1366,AO1366+AN1363)),0)</f>
        <v>0</v>
      </c>
      <c r="AP1363" s="68">
        <f>IF(AP1362&gt;0,IF((SUMIFS($R1365:AO1365,$R1362:AO1362,12)+IF(AO1362=12,0,AO1363)+AP1366)&gt;=$L1359,$L1359-FLOOR(SUMIFS($R1365:AO1365,$R1362:AO1362,12),1),IF(AP1362=1,AP1366,AP1366+AO1363)),0)</f>
        <v>0</v>
      </c>
      <c r="AQ1363" s="68">
        <f>IF(AQ1362&gt;0,IF((SUMIFS($R1365:AP1365,$R1362:AP1362,12)+IF(AP1362=12,0,AP1363)+AQ1366)&gt;=$L1359,$L1359-FLOOR(SUMIFS($R1365:AP1365,$R1362:AP1362,12),1),IF(AQ1362=1,AQ1366,AQ1366+AP1363)),0)</f>
        <v>0</v>
      </c>
      <c r="AR1363" s="68">
        <f>IF(AR1362&gt;0,IF((SUMIFS($R1365:AQ1365,$R1362:AQ1362,12)+IF(AQ1362=12,0,AQ1363)+AR1366)&gt;=$L1359,$L1359-FLOOR(SUMIFS($R1365:AQ1365,$R1362:AQ1362,12),1),IF(AR1362=1,AR1366,AR1366+AQ1363)),0)</f>
        <v>0</v>
      </c>
      <c r="AS1363" s="68">
        <f>IF(AS1362&gt;0,IF((SUMIFS($R1365:AR1365,$R1362:AR1362,12)+IF(AR1362=12,0,AR1363)+AS1366)&gt;=$L1359,$L1359-FLOOR(SUMIFS($R1365:AR1365,$R1362:AR1362,12),1),IF(AS1362=1,AS1366,AS1366+AR1363)),0)</f>
        <v>0</v>
      </c>
      <c r="AT1363" s="68">
        <f>IF(AT1362&gt;0,IF((SUMIFS($R1365:AS1365,$R1362:AS1362,12)+IF(AS1362=12,0,AS1363)+AT1366)&gt;=$L1359,$L1359-FLOOR(SUMIFS($R1365:AS1365,$R1362:AS1362,12),1),IF(AT1362=1,AT1366,AT1366+AS1363)),0)</f>
        <v>0</v>
      </c>
      <c r="AU1363" s="68">
        <f>IF(AU1362&gt;0,IF((SUMIFS($R1365:AT1365,$R1362:AT1362,12)+IF(AT1362=12,0,AT1363)+AU1366)&gt;=$L1359,$L1359-FLOOR(SUMIFS($R1365:AT1365,$R1362:AT1362,12),1),IF(AU1362=1,AU1366,AU1366+AT1363)),0)</f>
        <v>0</v>
      </c>
      <c r="AV1363" s="68">
        <f>IF(AV1362&gt;0,IF((SUMIFS($R1365:AU1365,$R1362:AU1362,12)+IF(AU1362=12,0,AU1363)+AV1366)&gt;=$L1359,$L1359-FLOOR(SUMIFS($R1365:AU1365,$R1362:AU1362,12),1),IF(AV1362=1,AV1366,AV1366+AU1363)),0)</f>
        <v>0</v>
      </c>
      <c r="AW1363" s="68">
        <f>IF(AW1362&gt;0,IF((SUMIFS($R1365:AV1365,$R1362:AV1362,12)+IF(AV1362=12,0,AV1363)+AW1366)&gt;=$L1359,$L1359-FLOOR(SUMIFS($R1365:AV1365,$R1362:AV1362,12),1),IF(AW1362=1,AW1366,AW1366+AV1363)),0)</f>
        <v>0</v>
      </c>
      <c r="AX1363" s="68">
        <f>IF(AX1362&gt;0,IF((SUMIFS($R1365:AW1365,$R1362:AW1362,12)+IF(AW1362=12,0,AW1363)+AX1366)&gt;=$L1359,$L1359-FLOOR(SUMIFS($R1365:AW1365,$R1362:AW1362,12),1),IF(AX1362=1,AX1366,AX1366+AW1363)),0)</f>
        <v>0</v>
      </c>
      <c r="AY1363" s="68">
        <f>IF(AY1362&gt;0,IF((SUMIFS($R1365:AX1365,$R1362:AX1362,12)+IF(AX1362=12,0,AX1363)+AY1366)&gt;=$L1359,$L1359-FLOOR(SUMIFS($R1365:AX1365,$R1362:AX1362,12),1),IF(AY1362=1,AY1366,AY1366+AX1363)),0)</f>
        <v>0</v>
      </c>
      <c r="AZ1363" s="68">
        <f>IF(AZ1362&gt;0,IF((SUMIFS($R1365:AY1365,$R1362:AY1362,12)+IF(AY1362=12,0,AY1363)+AZ1366)&gt;=$L1359,$L1359-FLOOR(SUMIFS($R1365:AY1365,$R1362:AY1362,12),1),IF(AZ1362=1,AZ1366,AZ1366+AY1363)),0)</f>
        <v>0</v>
      </c>
      <c r="BA1363" s="68">
        <f>IF(BA1362&gt;0,IF((SUMIFS($R1365:AZ1365,$R1362:AZ1362,12)+IF(AZ1362=12,0,AZ1363)+BA1366)&gt;=$L1359,$L1359-FLOOR(SUMIFS($R1365:AZ1365,$R1362:AZ1362,12),1),IF(BA1362=1,BA1366,BA1366+AZ1363)),0)</f>
        <v>0</v>
      </c>
      <c r="BB1363" s="68">
        <f>IF(BB1362&gt;0,IF((SUMIFS($R1365:BA1365,$R1362:BA1362,12)+IF(BA1362=12,0,BA1363)+BB1366)&gt;=$L1359,$L1359-FLOOR(SUMIFS($R1365:BA1365,$R1362:BA1362,12),1),IF(BB1362=1,BB1366,BB1366+BA1363)),0)</f>
        <v>0</v>
      </c>
      <c r="BC1363" s="68">
        <f>IF(BC1362&gt;0,IF((SUMIFS($R1365:BB1365,$R1362:BB1362,12)+IF(BB1362=12,0,BB1363)+BC1366)&gt;=$L1359,$L1359-FLOOR(SUMIFS($R1365:BB1365,$R1362:BB1362,12),1),IF(BC1362=1,BC1366,BC1366+BB1363)),0)</f>
        <v>0</v>
      </c>
      <c r="BD1363" s="68">
        <f>IF(BD1362&gt;0,IF((SUMIFS($R1365:BC1365,$R1362:BC1362,12)+IF(BC1362=12,0,BC1363)+BD1366)&gt;=$L1359,$L1359-FLOOR(SUMIFS($R1365:BC1365,$R1362:BC1362,12),1),IF(BD1362=1,BD1366,BD1366+BC1363)),0)</f>
        <v>0</v>
      </c>
      <c r="BE1363" s="68">
        <f>IF(BE1362&gt;0,IF((SUMIFS($R1365:BD1365,$R1362:BD1362,12)+IF(BD1362=12,0,BD1363)+BE1366)&gt;=$L1359,$L1359-FLOOR(SUMIFS($R1365:BD1365,$R1362:BD1362,12),1),IF(BE1362=1,BE1366,BE1366+BD1363)),0)</f>
        <v>0</v>
      </c>
      <c r="BF1363" s="68">
        <f>IF(BF1362&gt;0,IF((SUMIFS($R1365:BE1365,$R1362:BE1362,12)+IF(BE1362=12,0,BE1363)+BF1366)&gt;=$L1359,$L1359-FLOOR(SUMIFS($R1365:BE1365,$R1362:BE1362,12),1),IF(BF1362=1,BF1366,BF1366+BE1363)),0)</f>
        <v>0</v>
      </c>
      <c r="BG1363" s="68">
        <f>IF(BG1362&gt;0,IF((SUMIFS($R1365:BF1365,$R1362:BF1362,12)+IF(BF1362=12,0,BF1363)+BG1366)&gt;=$L1359,$L1359-FLOOR(SUMIFS($R1365:BF1365,$R1362:BF1362,12),1),IF(BG1362=1,BG1366,BG1366+BF1363)),0)</f>
        <v>0</v>
      </c>
      <c r="BH1363" s="68">
        <f>IF(BH1362&gt;0,IF((SUMIFS($R1365:BG1365,$R1362:BG1362,12)+IF(BG1362=12,0,BG1363)+BH1366)&gt;=$L1359,$L1359-FLOOR(SUMIFS($R1365:BG1365,$R1362:BG1362,12),1),IF(BH1362=1,BH1366,BH1366+BG1363)),0)</f>
        <v>0</v>
      </c>
      <c r="BI1363" s="68">
        <f>IF(BI1362&gt;0,IF((SUMIFS($R1365:BH1365,$R1362:BH1362,12)+IF(BH1362=12,0,BH1363)+BI1366)&gt;=$L1359,$L1359-FLOOR(SUMIFS($R1365:BH1365,$R1362:BH1362,12),1),IF(BI1362=1,BI1366,BI1366+BH1363)),0)</f>
        <v>0</v>
      </c>
      <c r="BJ1363" s="68">
        <f>IF(BJ1362&gt;0,IF((SUMIFS($R1365:BI1365,$R1362:BI1362,12)+IF(BI1362=12,0,BI1363)+BJ1366)&gt;=$L1359,$L1359-FLOOR(SUMIFS($R1365:BI1365,$R1362:BI1362,12),1),IF(BJ1362=1,BJ1366,BJ1366+BI1363)),0)</f>
        <v>0</v>
      </c>
      <c r="BK1363" s="68">
        <f>IF(BK1362&gt;0,IF((SUMIFS($R1365:BJ1365,$R1362:BJ1362,12)+IF(BJ1362=12,0,BJ1363)+BK1366)&gt;=$L1359,$L1359-FLOOR(SUMIFS($R1365:BJ1365,$R1362:BJ1362,12),1),IF(BK1362=1,BK1366,BK1366+BJ1363)),0)</f>
        <v>0</v>
      </c>
      <c r="BL1363" s="68">
        <f>IF(BL1362&gt;0,IF((SUMIFS($R1365:BK1365,$R1362:BK1362,12)+IF(BK1362=12,0,BK1363)+BL1366)&gt;=$L1359,$L1359-FLOOR(SUMIFS($R1365:BK1365,$R1362:BK1362,12),1),IF(BL1362=1,BL1366,BL1366+BK1363)),0)</f>
        <v>0</v>
      </c>
      <c r="BM1363" s="68">
        <f>IF(BM1362&gt;0,IF((SUMIFS($R1365:BL1365,$R1362:BL1362,12)+IF(BL1362=12,0,BL1363)+BM1366)&gt;=$L1359,$L1359-FLOOR(SUMIFS($R1365:BL1365,$R1362:BL1362,12),1),IF(BM1362=1,BM1366,BM1366+BL1363)),0)</f>
        <v>0</v>
      </c>
      <c r="BN1363" s="362"/>
      <c r="BO1363" s="364"/>
      <c r="BP1363" s="366"/>
      <c r="BQ1363" s="366"/>
      <c r="BR1363" s="106"/>
      <c r="BS1363" s="106"/>
      <c r="BT1363" s="106"/>
      <c r="BU1363" s="106"/>
      <c r="BV1363" s="106"/>
      <c r="BW1363" s="106"/>
      <c r="BX1363" s="106"/>
      <c r="BY1363" s="106"/>
      <c r="BZ1363" s="106"/>
      <c r="CA1363" s="106"/>
      <c r="CB1363" s="106"/>
      <c r="CC1363" s="106"/>
      <c r="CD1363" s="106"/>
      <c r="CE1363" s="106"/>
      <c r="CF1363" s="106"/>
      <c r="CG1363" s="106"/>
    </row>
    <row r="1364" spans="1:85" s="245" customFormat="1" ht="41.5" hidden="1" customHeight="1" x14ac:dyDescent="0.35">
      <c r="A1364" s="243"/>
      <c r="B1364" s="128"/>
      <c r="C1364" s="80"/>
      <c r="D1364" s="80"/>
      <c r="E1364" s="80"/>
      <c r="F1364" s="80"/>
      <c r="G1364" s="80"/>
      <c r="H1364" s="80"/>
      <c r="I1364" s="80"/>
      <c r="J1364" s="80"/>
      <c r="K1364" s="80"/>
      <c r="L1364" s="80"/>
      <c r="M1364" s="64"/>
      <c r="N1364" s="7"/>
      <c r="O1364" s="192"/>
      <c r="P1364" s="106"/>
      <c r="Q1364" s="65" t="s">
        <v>161</v>
      </c>
      <c r="R1364" s="67">
        <f>IF(R1359&gt;0,R1360,0)</f>
        <v>0</v>
      </c>
      <c r="S1364" s="67">
        <f t="shared" ref="S1364" si="25822">IF(S1359&gt;0,IF(S1362=1,S1360,S1360+R1364),R1364)</f>
        <v>0</v>
      </c>
      <c r="T1364" s="67">
        <f t="shared" ref="T1364" si="25823">IF(T1359&gt;0,IF(T1362=1,T1360,T1360+S1364),S1364)</f>
        <v>0</v>
      </c>
      <c r="U1364" s="67">
        <f t="shared" ref="U1364" si="25824">IF(U1359&gt;0,IF(U1362=1,U1360,U1360+T1364),T1364)</f>
        <v>0</v>
      </c>
      <c r="V1364" s="67">
        <f t="shared" ref="V1364" si="25825">IF(V1359&gt;0,IF(V1362=1,V1360,V1360+U1364),U1364)</f>
        <v>0</v>
      </c>
      <c r="W1364" s="67">
        <f t="shared" ref="W1364" si="25826">IF(W1359&gt;0,IF(W1362=1,W1360,W1360+V1364),V1364)</f>
        <v>0</v>
      </c>
      <c r="X1364" s="67">
        <f t="shared" ref="X1364" si="25827">IF(X1359&gt;0,IF(X1362=1,X1360,X1360+W1364),W1364)</f>
        <v>0</v>
      </c>
      <c r="Y1364" s="67">
        <f t="shared" ref="Y1364" si="25828">IF(Y1359&gt;0,IF(Y1362=1,Y1360,Y1360+X1364),X1364)</f>
        <v>0</v>
      </c>
      <c r="Z1364" s="67">
        <f t="shared" ref="Z1364" si="25829">IF(Z1359&gt;0,IF(Z1362=1,Z1360,Z1360+Y1364),Y1364)</f>
        <v>0</v>
      </c>
      <c r="AA1364" s="67">
        <f t="shared" ref="AA1364" si="25830">IF(AA1359&gt;0,IF(AA1362=1,AA1360,AA1360+Z1364),Z1364)</f>
        <v>0</v>
      </c>
      <c r="AB1364" s="67">
        <f t="shared" ref="AB1364" si="25831">IF(AB1359&gt;0,IF(AB1362=1,AB1360,AB1360+AA1364),AA1364)</f>
        <v>0</v>
      </c>
      <c r="AC1364" s="67">
        <f t="shared" ref="AC1364" si="25832">IF(AC1359&gt;0,IF(AC1362=1,AC1360,AC1360+AB1364),AB1364)</f>
        <v>0</v>
      </c>
      <c r="AD1364" s="67">
        <f t="shared" ref="AD1364" si="25833">IF(AD1359&gt;0,IF(AD1362=1,AD1360,AD1360+AC1364),AC1364)</f>
        <v>0</v>
      </c>
      <c r="AE1364" s="67">
        <f t="shared" ref="AE1364" si="25834">IF(AE1359&gt;0,IF(AE1362=1,AE1360,AE1360+AD1364),AD1364)</f>
        <v>0</v>
      </c>
      <c r="AF1364" s="67">
        <f t="shared" ref="AF1364" si="25835">IF(AF1359&gt;0,IF(AF1362=1,AF1360,AF1360+AE1364),AE1364)</f>
        <v>0</v>
      </c>
      <c r="AG1364" s="67">
        <f t="shared" ref="AG1364" si="25836">IF(AG1359&gt;0,IF(AG1362=1,AG1360,AG1360+AF1364),AF1364)</f>
        <v>0</v>
      </c>
      <c r="AH1364" s="67">
        <f t="shared" ref="AH1364" si="25837">IF(AH1359&gt;0,IF(AH1362=1,AH1360,AH1360+AG1364),AG1364)</f>
        <v>0</v>
      </c>
      <c r="AI1364" s="67">
        <f t="shared" ref="AI1364" si="25838">IF(AI1359&gt;0,IF(AI1362=1,AI1360,AI1360+AH1364),AH1364)</f>
        <v>0</v>
      </c>
      <c r="AJ1364" s="67">
        <f t="shared" ref="AJ1364" si="25839">IF(AJ1359&gt;0,IF(AJ1362=1,AJ1360,AJ1360+AI1364),AI1364)</f>
        <v>0</v>
      </c>
      <c r="AK1364" s="67">
        <f t="shared" ref="AK1364" si="25840">IF(AK1359&gt;0,IF(AK1362=1,AK1360,AK1360+AJ1364),AJ1364)</f>
        <v>0</v>
      </c>
      <c r="AL1364" s="67">
        <f t="shared" ref="AL1364" si="25841">IF(AL1359&gt;0,IF(AL1362=1,AL1360,AL1360+AK1364),AK1364)</f>
        <v>0</v>
      </c>
      <c r="AM1364" s="67">
        <f t="shared" ref="AM1364" si="25842">IF(AM1359&gt;0,IF(AM1362=1,AM1360,AM1360+AL1364),AL1364)</f>
        <v>0</v>
      </c>
      <c r="AN1364" s="67">
        <f t="shared" ref="AN1364" si="25843">IF(AN1359&gt;0,IF(AN1362=1,AN1360,AN1360+AM1364),AM1364)</f>
        <v>0</v>
      </c>
      <c r="AO1364" s="67">
        <f t="shared" ref="AO1364" si="25844">IF(AO1359&gt;0,IF(AO1362=1,AO1360,AO1360+AN1364),AN1364)</f>
        <v>0</v>
      </c>
      <c r="AP1364" s="67">
        <f t="shared" ref="AP1364" si="25845">IF(AP1359&gt;0,IF(AP1362=1,AP1360,AP1360+AO1364),AO1364)</f>
        <v>0</v>
      </c>
      <c r="AQ1364" s="67">
        <f t="shared" ref="AQ1364" si="25846">IF(AQ1359&gt;0,IF(AQ1362=1,AQ1360,AQ1360+AP1364),AP1364)</f>
        <v>0</v>
      </c>
      <c r="AR1364" s="67">
        <f t="shared" ref="AR1364" si="25847">IF(AR1359&gt;0,IF(AR1362=1,AR1360,AR1360+AQ1364),AQ1364)</f>
        <v>0</v>
      </c>
      <c r="AS1364" s="67">
        <f t="shared" ref="AS1364" si="25848">IF(AS1359&gt;0,IF(AS1362=1,AS1360,AS1360+AR1364),AR1364)</f>
        <v>0</v>
      </c>
      <c r="AT1364" s="67">
        <f t="shared" ref="AT1364" si="25849">IF(AT1359&gt;0,IF(AT1362=1,AT1360,AT1360+AS1364),AS1364)</f>
        <v>0</v>
      </c>
      <c r="AU1364" s="67">
        <f t="shared" ref="AU1364" si="25850">IF(AU1359&gt;0,IF(AU1362=1,AU1360,AU1360+AT1364),AT1364)</f>
        <v>0</v>
      </c>
      <c r="AV1364" s="67">
        <f t="shared" ref="AV1364" si="25851">IF(AV1359&gt;0,IF(AV1362=1,AV1360,AV1360+AU1364),AU1364)</f>
        <v>0</v>
      </c>
      <c r="AW1364" s="67">
        <f t="shared" ref="AW1364" si="25852">IF(AW1359&gt;0,IF(AW1362=1,AW1360,AW1360+AV1364),AV1364)</f>
        <v>0</v>
      </c>
      <c r="AX1364" s="67">
        <f t="shared" ref="AX1364" si="25853">IF(AX1359&gt;0,IF(AX1362=1,AX1360,AX1360+AW1364),AW1364)</f>
        <v>0</v>
      </c>
      <c r="AY1364" s="67">
        <f t="shared" ref="AY1364" si="25854">IF(AY1359&gt;0,IF(AY1362=1,AY1360,AY1360+AX1364),AX1364)</f>
        <v>0</v>
      </c>
      <c r="AZ1364" s="67">
        <f t="shared" ref="AZ1364" si="25855">IF(AZ1359&gt;0,IF(AZ1362=1,AZ1360,AZ1360+AY1364),AY1364)</f>
        <v>0</v>
      </c>
      <c r="BA1364" s="67">
        <f t="shared" ref="BA1364" si="25856">IF(BA1359&gt;0,IF(BA1362=1,BA1360,BA1360+AZ1364),AZ1364)</f>
        <v>0</v>
      </c>
      <c r="BB1364" s="67">
        <f t="shared" ref="BB1364" si="25857">IF(BB1359&gt;0,IF(BB1362=1,BB1360,BB1360+BA1364),BA1364)</f>
        <v>0</v>
      </c>
      <c r="BC1364" s="67">
        <f t="shared" ref="BC1364" si="25858">IF(BC1359&gt;0,IF(BC1362=1,BC1360,BC1360+BB1364),BB1364)</f>
        <v>0</v>
      </c>
      <c r="BD1364" s="67">
        <f t="shared" ref="BD1364" si="25859">IF(BD1359&gt;0,IF(BD1362=1,BD1360,BD1360+BC1364),BC1364)</f>
        <v>0</v>
      </c>
      <c r="BE1364" s="67">
        <f t="shared" ref="BE1364" si="25860">IF(BE1359&gt;0,IF(BE1362=1,BE1360,BE1360+BD1364),BD1364)</f>
        <v>0</v>
      </c>
      <c r="BF1364" s="67">
        <f t="shared" ref="BF1364" si="25861">IF(BF1359&gt;0,IF(BF1362=1,BF1360,BF1360+BE1364),BE1364)</f>
        <v>0</v>
      </c>
      <c r="BG1364" s="67">
        <f t="shared" ref="BG1364" si="25862">IF(BG1359&gt;0,IF(BG1362=1,BG1360,BG1360+BF1364),BF1364)</f>
        <v>0</v>
      </c>
      <c r="BH1364" s="67">
        <f t="shared" ref="BH1364" si="25863">IF(BH1359&gt;0,IF(BH1362=1,BH1360,BH1360+BG1364),BG1364)</f>
        <v>0</v>
      </c>
      <c r="BI1364" s="67">
        <f t="shared" ref="BI1364" si="25864">IF(BI1359&gt;0,IF(BI1362=1,BI1360,BI1360+BH1364),BH1364)</f>
        <v>0</v>
      </c>
      <c r="BJ1364" s="67">
        <f t="shared" ref="BJ1364" si="25865">IF(BJ1359&gt;0,IF(BJ1362=1,BJ1360,BJ1360+BI1364),BI1364)</f>
        <v>0</v>
      </c>
      <c r="BK1364" s="67">
        <f t="shared" ref="BK1364" si="25866">IF(BK1359&gt;0,IF(BK1362=1,BK1360,BK1360+BJ1364),BJ1364)</f>
        <v>0</v>
      </c>
      <c r="BL1364" s="67">
        <f t="shared" ref="BL1364" si="25867">IF(BL1359&gt;0,IF(BL1362=1,BL1360,BL1360+BK1364),BK1364)</f>
        <v>0</v>
      </c>
      <c r="BM1364" s="67">
        <f t="shared" ref="BM1364" si="25868">IF(BM1359&gt;0,IF(BM1362=1,BM1360,BM1360+BL1364),BL1364)</f>
        <v>0</v>
      </c>
      <c r="BN1364" s="362"/>
      <c r="BO1364" s="364"/>
      <c r="BP1364" s="366"/>
      <c r="BQ1364" s="366"/>
      <c r="BR1364" s="106"/>
      <c r="BS1364" s="106"/>
      <c r="BT1364" s="106"/>
      <c r="BU1364" s="106"/>
      <c r="BV1364" s="106"/>
      <c r="BW1364" s="106"/>
      <c r="BX1364" s="106"/>
      <c r="BY1364" s="106"/>
      <c r="BZ1364" s="106"/>
      <c r="CA1364" s="106"/>
      <c r="CB1364" s="106"/>
      <c r="CC1364" s="106"/>
      <c r="CD1364" s="106"/>
      <c r="CE1364" s="106"/>
      <c r="CF1364" s="106"/>
      <c r="CG1364" s="106"/>
    </row>
    <row r="1365" spans="1:85" s="245" customFormat="1" ht="41.5" hidden="1" customHeight="1" x14ac:dyDescent="0.35">
      <c r="A1365" s="243"/>
      <c r="B1365" s="128"/>
      <c r="C1365" s="80"/>
      <c r="D1365" s="80"/>
      <c r="E1365" s="80"/>
      <c r="F1365" s="80"/>
      <c r="G1365" s="80"/>
      <c r="H1365" s="80"/>
      <c r="I1365" s="80"/>
      <c r="J1365" s="80"/>
      <c r="K1365" s="80"/>
      <c r="L1365" s="80"/>
      <c r="M1365" s="64"/>
      <c r="N1365" s="7"/>
      <c r="O1365" s="192"/>
      <c r="P1365" s="106"/>
      <c r="Q1365" s="65" t="s">
        <v>162</v>
      </c>
      <c r="R1365" s="67">
        <f>R1367</f>
        <v>0</v>
      </c>
      <c r="S1365" s="67">
        <f t="shared" ref="S1365" si="25869">IF(S1362=1,S1367,S1367+R1365)</f>
        <v>0</v>
      </c>
      <c r="T1365" s="67">
        <f t="shared" ref="T1365" si="25870">IF(T1362=1,T1367,T1367+S1365)</f>
        <v>0</v>
      </c>
      <c r="U1365" s="67">
        <f t="shared" ref="U1365" si="25871">IF(U1362=1,U1367,U1367+T1365)</f>
        <v>0</v>
      </c>
      <c r="V1365" s="67">
        <f t="shared" ref="V1365" si="25872">IF(V1362=1,V1367,V1367+U1365)</f>
        <v>0</v>
      </c>
      <c r="W1365" s="67">
        <f t="shared" ref="W1365" si="25873">IF(W1362=1,W1367,W1367+V1365)</f>
        <v>0</v>
      </c>
      <c r="X1365" s="67">
        <f t="shared" ref="X1365" si="25874">IF(X1362=1,X1367,X1367+W1365)</f>
        <v>0</v>
      </c>
      <c r="Y1365" s="67">
        <f t="shared" ref="Y1365" si="25875">IF(Y1362=1,Y1367,Y1367+X1365)</f>
        <v>0</v>
      </c>
      <c r="Z1365" s="67">
        <f t="shared" ref="Z1365" si="25876">IF(Z1362=1,Z1367,Z1367+Y1365)</f>
        <v>0</v>
      </c>
      <c r="AA1365" s="67">
        <f t="shared" ref="AA1365" si="25877">IF(AA1362=1,AA1367,AA1367+Z1365)</f>
        <v>0</v>
      </c>
      <c r="AB1365" s="67">
        <f t="shared" ref="AB1365" si="25878">IF(AB1362=1,AB1367,AB1367+AA1365)</f>
        <v>0</v>
      </c>
      <c r="AC1365" s="67">
        <f t="shared" ref="AC1365" si="25879">IF(AC1362=1,AC1367,AC1367+AB1365)</f>
        <v>0</v>
      </c>
      <c r="AD1365" s="67">
        <f t="shared" ref="AD1365" si="25880">IF(AD1362=1,AD1367,AD1367+AC1365)</f>
        <v>0</v>
      </c>
      <c r="AE1365" s="67">
        <f t="shared" ref="AE1365" si="25881">IF(AE1362=1,AE1367,AE1367+AD1365)</f>
        <v>0</v>
      </c>
      <c r="AF1365" s="67">
        <f t="shared" ref="AF1365" si="25882">IF(AF1362=1,AF1367,AF1367+AE1365)</f>
        <v>0</v>
      </c>
      <c r="AG1365" s="67">
        <f t="shared" ref="AG1365" si="25883">IF(AG1362=1,AG1367,AG1367+AF1365)</f>
        <v>0</v>
      </c>
      <c r="AH1365" s="67">
        <f t="shared" ref="AH1365" si="25884">IF(AH1362=1,AH1367,AH1367+AG1365)</f>
        <v>0</v>
      </c>
      <c r="AI1365" s="67">
        <f t="shared" ref="AI1365" si="25885">IF(AI1362=1,AI1367,AI1367+AH1365)</f>
        <v>0</v>
      </c>
      <c r="AJ1365" s="67">
        <f t="shared" ref="AJ1365" si="25886">IF(AJ1362=1,AJ1367,AJ1367+AI1365)</f>
        <v>0</v>
      </c>
      <c r="AK1365" s="67">
        <f t="shared" ref="AK1365" si="25887">IF(AK1362=1,AK1367,AK1367+AJ1365)</f>
        <v>0</v>
      </c>
      <c r="AL1365" s="67">
        <f t="shared" ref="AL1365" si="25888">IF(AL1362=1,AL1367,AL1367+AK1365)</f>
        <v>0</v>
      </c>
      <c r="AM1365" s="67">
        <f t="shared" ref="AM1365" si="25889">IF(AM1362=1,AM1367,AM1367+AL1365)</f>
        <v>0</v>
      </c>
      <c r="AN1365" s="67">
        <f t="shared" ref="AN1365" si="25890">IF(AN1362=1,AN1367,AN1367+AM1365)</f>
        <v>0</v>
      </c>
      <c r="AO1365" s="67">
        <f t="shared" ref="AO1365" si="25891">IF(AO1362=1,AO1367,AO1367+AN1365)</f>
        <v>0</v>
      </c>
      <c r="AP1365" s="67">
        <f t="shared" ref="AP1365" si="25892">IF(AP1362=1,AP1367,AP1367+AO1365)</f>
        <v>0</v>
      </c>
      <c r="AQ1365" s="67">
        <f t="shared" ref="AQ1365" si="25893">IF(AQ1362=1,AQ1367,AQ1367+AP1365)</f>
        <v>0</v>
      </c>
      <c r="AR1365" s="67">
        <f t="shared" ref="AR1365" si="25894">IF(AR1362=1,AR1367,AR1367+AQ1365)</f>
        <v>0</v>
      </c>
      <c r="AS1365" s="67">
        <f t="shared" ref="AS1365" si="25895">IF(AS1362=1,AS1367,AS1367+AR1365)</f>
        <v>0</v>
      </c>
      <c r="AT1365" s="67">
        <f t="shared" ref="AT1365" si="25896">IF(AT1362=1,AT1367,AT1367+AS1365)</f>
        <v>0</v>
      </c>
      <c r="AU1365" s="67">
        <f t="shared" ref="AU1365" si="25897">IF(AU1362=1,AU1367,AU1367+AT1365)</f>
        <v>0</v>
      </c>
      <c r="AV1365" s="67">
        <f t="shared" ref="AV1365" si="25898">IF(AV1362=1,AV1367,AV1367+AU1365)</f>
        <v>0</v>
      </c>
      <c r="AW1365" s="67">
        <f t="shared" ref="AW1365" si="25899">IF(AW1362=1,AW1367,AW1367+AV1365)</f>
        <v>0</v>
      </c>
      <c r="AX1365" s="67">
        <f t="shared" ref="AX1365" si="25900">IF(AX1362=1,AX1367,AX1367+AW1365)</f>
        <v>0</v>
      </c>
      <c r="AY1365" s="67">
        <f t="shared" ref="AY1365" si="25901">IF(AY1362=1,AY1367,AY1367+AX1365)</f>
        <v>0</v>
      </c>
      <c r="AZ1365" s="67">
        <f t="shared" ref="AZ1365" si="25902">IF(AZ1362=1,AZ1367,AZ1367+AY1365)</f>
        <v>0</v>
      </c>
      <c r="BA1365" s="67">
        <f t="shared" ref="BA1365" si="25903">IF(BA1362=1,BA1367,BA1367+AZ1365)</f>
        <v>0</v>
      </c>
      <c r="BB1365" s="67">
        <f t="shared" ref="BB1365" si="25904">IF(BB1362=1,BB1367,BB1367+BA1365)</f>
        <v>0</v>
      </c>
      <c r="BC1365" s="67">
        <f t="shared" ref="BC1365" si="25905">IF(BC1362=1,BC1367,BC1367+BB1365)</f>
        <v>0</v>
      </c>
      <c r="BD1365" s="67">
        <f t="shared" ref="BD1365" si="25906">IF(BD1362=1,BD1367,BD1367+BC1365)</f>
        <v>0</v>
      </c>
      <c r="BE1365" s="67">
        <f t="shared" ref="BE1365" si="25907">IF(BE1362=1,BE1367,BE1367+BD1365)</f>
        <v>0</v>
      </c>
      <c r="BF1365" s="67">
        <f t="shared" ref="BF1365" si="25908">IF(BF1362=1,BF1367,BF1367+BE1365)</f>
        <v>0</v>
      </c>
      <c r="BG1365" s="67">
        <f t="shared" ref="BG1365" si="25909">IF(BG1362=1,BG1367,BG1367+BF1365)</f>
        <v>0</v>
      </c>
      <c r="BH1365" s="67">
        <f t="shared" ref="BH1365" si="25910">IF(BH1362=1,BH1367,BH1367+BG1365)</f>
        <v>0</v>
      </c>
      <c r="BI1365" s="67">
        <f t="shared" ref="BI1365" si="25911">IF(BI1362=1,BI1367,BI1367+BH1365)</f>
        <v>0</v>
      </c>
      <c r="BJ1365" s="67">
        <f t="shared" ref="BJ1365" si="25912">IF(BJ1362=1,BJ1367,BJ1367+BI1365)</f>
        <v>0</v>
      </c>
      <c r="BK1365" s="67">
        <f t="shared" ref="BK1365" si="25913">IF(BK1362=1,BK1367,BK1367+BJ1365)</f>
        <v>0</v>
      </c>
      <c r="BL1365" s="67">
        <f t="shared" ref="BL1365" si="25914">IF(BL1362=1,BL1367,BL1367+BK1365)</f>
        <v>0</v>
      </c>
      <c r="BM1365" s="67">
        <f t="shared" ref="BM1365" si="25915">IF(BM1362=1,BM1367,BM1367+BL1365)</f>
        <v>0</v>
      </c>
      <c r="BN1365" s="362"/>
      <c r="BO1365" s="364"/>
      <c r="BP1365" s="366"/>
      <c r="BQ1365" s="366"/>
      <c r="BR1365" s="106"/>
      <c r="BS1365" s="106"/>
      <c r="BT1365" s="106"/>
      <c r="BU1365" s="106"/>
      <c r="BV1365" s="106"/>
      <c r="BW1365" s="106"/>
      <c r="BX1365" s="106"/>
      <c r="BY1365" s="106"/>
      <c r="BZ1365" s="106"/>
      <c r="CA1365" s="106"/>
      <c r="CB1365" s="106"/>
      <c r="CC1365" s="106"/>
      <c r="CD1365" s="106"/>
      <c r="CE1365" s="106"/>
      <c r="CF1365" s="106"/>
      <c r="CG1365" s="106"/>
    </row>
    <row r="1366" spans="1:85" s="245" customFormat="1" ht="29" x14ac:dyDescent="0.35">
      <c r="A1366" s="243"/>
      <c r="B1366" s="128"/>
      <c r="C1366" s="80"/>
      <c r="D1366" s="80"/>
      <c r="E1366" s="80"/>
      <c r="F1366" s="80"/>
      <c r="G1366" s="80"/>
      <c r="H1366" s="80"/>
      <c r="I1366" s="80"/>
      <c r="J1366" s="80"/>
      <c r="K1366" s="80"/>
      <c r="L1366" s="80"/>
      <c r="M1366" s="64"/>
      <c r="N1366" s="7"/>
      <c r="O1366" s="192"/>
      <c r="P1366" s="106"/>
      <c r="Q1366" s="63" t="s">
        <v>160</v>
      </c>
      <c r="R1366" s="68">
        <f t="shared" ref="R1366:BM1366" si="25916">1720/12*R1359</f>
        <v>0</v>
      </c>
      <c r="S1366" s="68">
        <f t="shared" si="25916"/>
        <v>0</v>
      </c>
      <c r="T1366" s="68">
        <f t="shared" si="25916"/>
        <v>0</v>
      </c>
      <c r="U1366" s="68">
        <f t="shared" si="25916"/>
        <v>0</v>
      </c>
      <c r="V1366" s="68">
        <f t="shared" si="25916"/>
        <v>0</v>
      </c>
      <c r="W1366" s="68">
        <f t="shared" si="25916"/>
        <v>0</v>
      </c>
      <c r="X1366" s="68">
        <f t="shared" si="25916"/>
        <v>0</v>
      </c>
      <c r="Y1366" s="68">
        <f t="shared" si="25916"/>
        <v>0</v>
      </c>
      <c r="Z1366" s="68">
        <f t="shared" si="25916"/>
        <v>0</v>
      </c>
      <c r="AA1366" s="68">
        <f t="shared" si="25916"/>
        <v>0</v>
      </c>
      <c r="AB1366" s="68">
        <f t="shared" si="25916"/>
        <v>0</v>
      </c>
      <c r="AC1366" s="68">
        <f t="shared" si="25916"/>
        <v>0</v>
      </c>
      <c r="AD1366" s="68">
        <f t="shared" si="25916"/>
        <v>0</v>
      </c>
      <c r="AE1366" s="68">
        <f t="shared" si="25916"/>
        <v>0</v>
      </c>
      <c r="AF1366" s="68">
        <f t="shared" si="25916"/>
        <v>0</v>
      </c>
      <c r="AG1366" s="68">
        <f t="shared" si="25916"/>
        <v>0</v>
      </c>
      <c r="AH1366" s="68">
        <f t="shared" si="25916"/>
        <v>0</v>
      </c>
      <c r="AI1366" s="68">
        <f t="shared" si="25916"/>
        <v>0</v>
      </c>
      <c r="AJ1366" s="68">
        <f t="shared" si="25916"/>
        <v>0</v>
      </c>
      <c r="AK1366" s="68">
        <f t="shared" si="25916"/>
        <v>0</v>
      </c>
      <c r="AL1366" s="68">
        <f t="shared" si="25916"/>
        <v>0</v>
      </c>
      <c r="AM1366" s="68">
        <f t="shared" si="25916"/>
        <v>0</v>
      </c>
      <c r="AN1366" s="68">
        <f t="shared" si="25916"/>
        <v>0</v>
      </c>
      <c r="AO1366" s="68">
        <f t="shared" si="25916"/>
        <v>0</v>
      </c>
      <c r="AP1366" s="68">
        <f t="shared" si="25916"/>
        <v>0</v>
      </c>
      <c r="AQ1366" s="68">
        <f t="shared" si="25916"/>
        <v>0</v>
      </c>
      <c r="AR1366" s="68">
        <f t="shared" si="25916"/>
        <v>0</v>
      </c>
      <c r="AS1366" s="68">
        <f t="shared" si="25916"/>
        <v>0</v>
      </c>
      <c r="AT1366" s="68">
        <f t="shared" si="25916"/>
        <v>0</v>
      </c>
      <c r="AU1366" s="68">
        <f t="shared" si="25916"/>
        <v>0</v>
      </c>
      <c r="AV1366" s="68">
        <f t="shared" si="25916"/>
        <v>0</v>
      </c>
      <c r="AW1366" s="68">
        <f t="shared" si="25916"/>
        <v>0</v>
      </c>
      <c r="AX1366" s="68">
        <f t="shared" si="25916"/>
        <v>0</v>
      </c>
      <c r="AY1366" s="68">
        <f t="shared" si="25916"/>
        <v>0</v>
      </c>
      <c r="AZ1366" s="68">
        <f t="shared" si="25916"/>
        <v>0</v>
      </c>
      <c r="BA1366" s="68">
        <f t="shared" si="25916"/>
        <v>0</v>
      </c>
      <c r="BB1366" s="68">
        <f t="shared" si="25916"/>
        <v>0</v>
      </c>
      <c r="BC1366" s="68">
        <f t="shared" si="25916"/>
        <v>0</v>
      </c>
      <c r="BD1366" s="68">
        <f t="shared" si="25916"/>
        <v>0</v>
      </c>
      <c r="BE1366" s="68">
        <f t="shared" si="25916"/>
        <v>0</v>
      </c>
      <c r="BF1366" s="68">
        <f t="shared" si="25916"/>
        <v>0</v>
      </c>
      <c r="BG1366" s="68">
        <f t="shared" si="25916"/>
        <v>0</v>
      </c>
      <c r="BH1366" s="68">
        <f t="shared" si="25916"/>
        <v>0</v>
      </c>
      <c r="BI1366" s="68">
        <f t="shared" si="25916"/>
        <v>0</v>
      </c>
      <c r="BJ1366" s="68">
        <f t="shared" si="25916"/>
        <v>0</v>
      </c>
      <c r="BK1366" s="68">
        <f t="shared" si="25916"/>
        <v>0</v>
      </c>
      <c r="BL1366" s="68">
        <f t="shared" si="25916"/>
        <v>0</v>
      </c>
      <c r="BM1366" s="68">
        <f t="shared" si="25916"/>
        <v>0</v>
      </c>
      <c r="BN1366" s="362"/>
      <c r="BO1366" s="364"/>
      <c r="BP1366" s="366"/>
      <c r="BQ1366" s="366"/>
      <c r="BR1366" s="106"/>
      <c r="BS1366" s="106"/>
      <c r="BT1366" s="106"/>
      <c r="BU1366" s="106"/>
      <c r="BV1366" s="106"/>
      <c r="BW1366" s="106"/>
      <c r="BX1366" s="106"/>
      <c r="BY1366" s="106"/>
      <c r="BZ1366" s="106"/>
      <c r="CA1366" s="106"/>
      <c r="CB1366" s="106"/>
      <c r="CC1366" s="106"/>
      <c r="CD1366" s="106"/>
      <c r="CE1366" s="106"/>
      <c r="CF1366" s="106"/>
      <c r="CG1366" s="106"/>
    </row>
    <row r="1367" spans="1:85" s="245" customFormat="1" ht="29" x14ac:dyDescent="0.35">
      <c r="A1367" s="243"/>
      <c r="B1367" s="128"/>
      <c r="C1367" s="80"/>
      <c r="D1367" s="80"/>
      <c r="E1367" s="80"/>
      <c r="F1367" s="80"/>
      <c r="G1367" s="80"/>
      <c r="H1367" s="80"/>
      <c r="I1367" s="80"/>
      <c r="J1367" s="80"/>
      <c r="K1367" s="80"/>
      <c r="L1367" s="80"/>
      <c r="M1367" s="64"/>
      <c r="N1367" s="7"/>
      <c r="O1367" s="192"/>
      <c r="P1367" s="106"/>
      <c r="Q1367" s="63" t="s">
        <v>144</v>
      </c>
      <c r="R1367" s="68">
        <f>FLOOR(IF(OR(R1362=0,R1362=1),IF(R1360&gt;=R1366,R1366,R1360)+0.00000001,IF(R1364&gt;=R1363,R1363,R1364))+0.00000001,1)</f>
        <v>0</v>
      </c>
      <c r="S1367" s="68">
        <f t="shared" ref="S1367" si="25917">FLOOR(IF(OR(S1362=0,S1362=1),IF(S1366&gt;S1363,S1363,IF(S1360&gt;=S1366,S1366,S1360)+0.00000001),IF(S1364&gt;=S1363,S1363-R1365,S1364-R1365)+0.00000001),1)</f>
        <v>0</v>
      </c>
      <c r="T1367" s="68">
        <f t="shared" ref="T1367" si="25918">FLOOR(IF(OR(T1362=0,T1362=1),IF(T1366&gt;T1363,T1363,IF(T1360&gt;=T1366,T1366,T1360)+0.00000001),IF(T1364&gt;=T1363,T1363-S1365,T1364-S1365)+0.00000001),1)</f>
        <v>0</v>
      </c>
      <c r="U1367" s="68">
        <f t="shared" ref="U1367" si="25919">FLOOR(IF(OR(U1362=0,U1362=1),IF(U1366&gt;U1363,U1363,IF(U1360&gt;=U1366,U1366,U1360)+0.00000001),IF(U1364&gt;=U1363,U1363-T1365,U1364-T1365)+0.00000001),1)</f>
        <v>0</v>
      </c>
      <c r="V1367" s="68">
        <f t="shared" ref="V1367" si="25920">FLOOR(IF(OR(V1362=0,V1362=1),IF(V1366&gt;V1363,V1363,IF(V1360&gt;=V1366,V1366,V1360)+0.00000001),IF(V1364&gt;=V1363,V1363-U1365,V1364-U1365)+0.00000001),1)</f>
        <v>0</v>
      </c>
      <c r="W1367" s="68">
        <f t="shared" ref="W1367" si="25921">FLOOR(IF(OR(W1362=0,W1362=1),IF(W1366&gt;W1363,W1363,IF(W1360&gt;=W1366,W1366,W1360)+0.00000001),IF(W1364&gt;=W1363,W1363-V1365,W1364-V1365)+0.00000001),1)</f>
        <v>0</v>
      </c>
      <c r="X1367" s="68">
        <f t="shared" ref="X1367" si="25922">FLOOR(IF(OR(X1362=0,X1362=1),IF(X1366&gt;X1363,X1363,IF(X1360&gt;=X1366,X1366,X1360)+0.00000001),IF(X1364&gt;=X1363,X1363-W1365,X1364-W1365)+0.00000001),1)</f>
        <v>0</v>
      </c>
      <c r="Y1367" s="68">
        <f t="shared" ref="Y1367" si="25923">FLOOR(IF(OR(Y1362=0,Y1362=1),IF(Y1366&gt;Y1363,Y1363,IF(Y1360&gt;=Y1366,Y1366,Y1360)+0.00000001),IF(Y1364&gt;=Y1363,Y1363-X1365,Y1364-X1365)+0.00000001),1)</f>
        <v>0</v>
      </c>
      <c r="Z1367" s="68">
        <f t="shared" ref="Z1367" si="25924">FLOOR(IF(OR(Z1362=0,Z1362=1),IF(Z1366&gt;Z1363,Z1363,IF(Z1360&gt;=Z1366,Z1366,Z1360)+0.00000001),IF(Z1364&gt;=Z1363,Z1363-Y1365,Z1364-Y1365)+0.00000001),1)</f>
        <v>0</v>
      </c>
      <c r="AA1367" s="68">
        <f t="shared" ref="AA1367" si="25925">FLOOR(IF(OR(AA1362=0,AA1362=1),IF(AA1366&gt;AA1363,AA1363,IF(AA1360&gt;=AA1366,AA1366,AA1360)+0.00000001),IF(AA1364&gt;=AA1363,AA1363-Z1365,AA1364-Z1365)+0.00000001),1)</f>
        <v>0</v>
      </c>
      <c r="AB1367" s="68">
        <f t="shared" ref="AB1367" si="25926">FLOOR(IF(OR(AB1362=0,AB1362=1),IF(AB1366&gt;AB1363,AB1363,IF(AB1360&gt;=AB1366,AB1366,AB1360)+0.00000001),IF(AB1364&gt;=AB1363,AB1363-AA1365,AB1364-AA1365)+0.00000001),1)</f>
        <v>0</v>
      </c>
      <c r="AC1367" s="68">
        <f t="shared" ref="AC1367" si="25927">FLOOR(IF(OR(AC1362=0,AC1362=1),IF(AC1366&gt;AC1363,AC1363,IF(AC1360&gt;=AC1366,AC1366,AC1360)+0.00000001),IF(AC1364&gt;=AC1363,AC1363-AB1365,AC1364-AB1365)+0.00000001),1)</f>
        <v>0</v>
      </c>
      <c r="AD1367" s="68">
        <f t="shared" ref="AD1367" si="25928">FLOOR(IF(OR(AD1362=0,AD1362=1),IF(AD1366&gt;AD1363,AD1363,IF(AD1360&gt;=AD1366,AD1366,AD1360)+0.00000001),IF(AD1364&gt;=AD1363,AD1363-AC1365,AD1364-AC1365)+0.00000001),1)</f>
        <v>0</v>
      </c>
      <c r="AE1367" s="68">
        <f t="shared" ref="AE1367" si="25929">FLOOR(IF(OR(AE1362=0,AE1362=1),IF(AE1366&gt;AE1363,AE1363,IF(AE1360&gt;=AE1366,AE1366,AE1360)+0.00000001),IF(AE1364&gt;=AE1363,AE1363-AD1365,AE1364-AD1365)+0.00000001),1)</f>
        <v>0</v>
      </c>
      <c r="AF1367" s="68">
        <f t="shared" ref="AF1367" si="25930">FLOOR(IF(OR(AF1362=0,AF1362=1),IF(AF1366&gt;AF1363,AF1363,IF(AF1360&gt;=AF1366,AF1366,AF1360)+0.00000001),IF(AF1364&gt;=AF1363,AF1363-AE1365,AF1364-AE1365)+0.00000001),1)</f>
        <v>0</v>
      </c>
      <c r="AG1367" s="68">
        <f t="shared" ref="AG1367" si="25931">FLOOR(IF(OR(AG1362=0,AG1362=1),IF(AG1366&gt;AG1363,AG1363,IF(AG1360&gt;=AG1366,AG1366,AG1360)+0.00000001),IF(AG1364&gt;=AG1363,AG1363-AF1365,AG1364-AF1365)+0.00000001),1)</f>
        <v>0</v>
      </c>
      <c r="AH1367" s="68">
        <f t="shared" ref="AH1367" si="25932">FLOOR(IF(OR(AH1362=0,AH1362=1),IF(AH1366&gt;AH1363,AH1363,IF(AH1360&gt;=AH1366,AH1366,AH1360)+0.00000001),IF(AH1364&gt;=AH1363,AH1363-AG1365,AH1364-AG1365)+0.00000001),1)</f>
        <v>0</v>
      </c>
      <c r="AI1367" s="68">
        <f t="shared" ref="AI1367" si="25933">FLOOR(IF(OR(AI1362=0,AI1362=1),IF(AI1366&gt;AI1363,AI1363,IF(AI1360&gt;=AI1366,AI1366,AI1360)+0.00000001),IF(AI1364&gt;=AI1363,AI1363-AH1365,AI1364-AH1365)+0.00000001),1)</f>
        <v>0</v>
      </c>
      <c r="AJ1367" s="68">
        <f t="shared" ref="AJ1367" si="25934">FLOOR(IF(OR(AJ1362=0,AJ1362=1),IF(AJ1366&gt;AJ1363,AJ1363,IF(AJ1360&gt;=AJ1366,AJ1366,AJ1360)+0.00000001),IF(AJ1364&gt;=AJ1363,AJ1363-AI1365,AJ1364-AI1365)+0.00000001),1)</f>
        <v>0</v>
      </c>
      <c r="AK1367" s="68">
        <f t="shared" ref="AK1367" si="25935">FLOOR(IF(OR(AK1362=0,AK1362=1),IF(AK1366&gt;AK1363,AK1363,IF(AK1360&gt;=AK1366,AK1366,AK1360)+0.00000001),IF(AK1364&gt;=AK1363,AK1363-AJ1365,AK1364-AJ1365)+0.00000001),1)</f>
        <v>0</v>
      </c>
      <c r="AL1367" s="68">
        <f t="shared" ref="AL1367" si="25936">FLOOR(IF(OR(AL1362=0,AL1362=1),IF(AL1366&gt;AL1363,AL1363,IF(AL1360&gt;=AL1366,AL1366,AL1360)+0.00000001),IF(AL1364&gt;=AL1363,AL1363-AK1365,AL1364-AK1365)+0.00000001),1)</f>
        <v>0</v>
      </c>
      <c r="AM1367" s="68">
        <f t="shared" ref="AM1367" si="25937">FLOOR(IF(OR(AM1362=0,AM1362=1),IF(AM1366&gt;AM1363,AM1363,IF(AM1360&gt;=AM1366,AM1366,AM1360)+0.00000001),IF(AM1364&gt;=AM1363,AM1363-AL1365,AM1364-AL1365)+0.00000001),1)</f>
        <v>0</v>
      </c>
      <c r="AN1367" s="68">
        <f t="shared" ref="AN1367" si="25938">FLOOR(IF(OR(AN1362=0,AN1362=1),IF(AN1366&gt;AN1363,AN1363,IF(AN1360&gt;=AN1366,AN1366,AN1360)+0.00000001),IF(AN1364&gt;=AN1363,AN1363-AM1365,AN1364-AM1365)+0.00000001),1)</f>
        <v>0</v>
      </c>
      <c r="AO1367" s="68">
        <f t="shared" ref="AO1367" si="25939">FLOOR(IF(OR(AO1362=0,AO1362=1),IF(AO1366&gt;AO1363,AO1363,IF(AO1360&gt;=AO1366,AO1366,AO1360)+0.00000001),IF(AO1364&gt;=AO1363,AO1363-AN1365,AO1364-AN1365)+0.00000001),1)</f>
        <v>0</v>
      </c>
      <c r="AP1367" s="68">
        <f t="shared" ref="AP1367" si="25940">FLOOR(IF(OR(AP1362=0,AP1362=1),IF(AP1366&gt;AP1363,AP1363,IF(AP1360&gt;=AP1366,AP1366,AP1360)+0.00000001),IF(AP1364&gt;=AP1363,AP1363-AO1365,AP1364-AO1365)+0.00000001),1)</f>
        <v>0</v>
      </c>
      <c r="AQ1367" s="68">
        <f t="shared" ref="AQ1367" si="25941">FLOOR(IF(OR(AQ1362=0,AQ1362=1),IF(AQ1366&gt;AQ1363,AQ1363,IF(AQ1360&gt;=AQ1366,AQ1366,AQ1360)+0.00000001),IF(AQ1364&gt;=AQ1363,AQ1363-AP1365,AQ1364-AP1365)+0.00000001),1)</f>
        <v>0</v>
      </c>
      <c r="AR1367" s="68">
        <f t="shared" ref="AR1367" si="25942">FLOOR(IF(OR(AR1362=0,AR1362=1),IF(AR1366&gt;AR1363,AR1363,IF(AR1360&gt;=AR1366,AR1366,AR1360)+0.00000001),IF(AR1364&gt;=AR1363,AR1363-AQ1365,AR1364-AQ1365)+0.00000001),1)</f>
        <v>0</v>
      </c>
      <c r="AS1367" s="68">
        <f t="shared" ref="AS1367" si="25943">FLOOR(IF(OR(AS1362=0,AS1362=1),IF(AS1366&gt;AS1363,AS1363,IF(AS1360&gt;=AS1366,AS1366,AS1360)+0.00000001),IF(AS1364&gt;=AS1363,AS1363-AR1365,AS1364-AR1365)+0.00000001),1)</f>
        <v>0</v>
      </c>
      <c r="AT1367" s="68">
        <f t="shared" ref="AT1367" si="25944">FLOOR(IF(OR(AT1362=0,AT1362=1),IF(AT1366&gt;AT1363,AT1363,IF(AT1360&gt;=AT1366,AT1366,AT1360)+0.00000001),IF(AT1364&gt;=AT1363,AT1363-AS1365,AT1364-AS1365)+0.00000001),1)</f>
        <v>0</v>
      </c>
      <c r="AU1367" s="68">
        <f t="shared" ref="AU1367" si="25945">FLOOR(IF(OR(AU1362=0,AU1362=1),IF(AU1366&gt;AU1363,AU1363,IF(AU1360&gt;=AU1366,AU1366,AU1360)+0.00000001),IF(AU1364&gt;=AU1363,AU1363-AT1365,AU1364-AT1365)+0.00000001),1)</f>
        <v>0</v>
      </c>
      <c r="AV1367" s="68">
        <f t="shared" ref="AV1367" si="25946">FLOOR(IF(OR(AV1362=0,AV1362=1),IF(AV1366&gt;AV1363,AV1363,IF(AV1360&gt;=AV1366,AV1366,AV1360)+0.00000001),IF(AV1364&gt;=AV1363,AV1363-AU1365,AV1364-AU1365)+0.00000001),1)</f>
        <v>0</v>
      </c>
      <c r="AW1367" s="68">
        <f t="shared" ref="AW1367" si="25947">FLOOR(IF(OR(AW1362=0,AW1362=1),IF(AW1366&gt;AW1363,AW1363,IF(AW1360&gt;=AW1366,AW1366,AW1360)+0.00000001),IF(AW1364&gt;=AW1363,AW1363-AV1365,AW1364-AV1365)+0.00000001),1)</f>
        <v>0</v>
      </c>
      <c r="AX1367" s="68">
        <f t="shared" ref="AX1367" si="25948">FLOOR(IF(OR(AX1362=0,AX1362=1),IF(AX1366&gt;AX1363,AX1363,IF(AX1360&gt;=AX1366,AX1366,AX1360)+0.00000001),IF(AX1364&gt;=AX1363,AX1363-AW1365,AX1364-AW1365)+0.00000001),1)</f>
        <v>0</v>
      </c>
      <c r="AY1367" s="68">
        <f t="shared" ref="AY1367" si="25949">FLOOR(IF(OR(AY1362=0,AY1362=1),IF(AY1366&gt;AY1363,AY1363,IF(AY1360&gt;=AY1366,AY1366,AY1360)+0.00000001),IF(AY1364&gt;=AY1363,AY1363-AX1365,AY1364-AX1365)+0.00000001),1)</f>
        <v>0</v>
      </c>
      <c r="AZ1367" s="68">
        <f t="shared" ref="AZ1367" si="25950">FLOOR(IF(OR(AZ1362=0,AZ1362=1),IF(AZ1366&gt;AZ1363,AZ1363,IF(AZ1360&gt;=AZ1366,AZ1366,AZ1360)+0.00000001),IF(AZ1364&gt;=AZ1363,AZ1363-AY1365,AZ1364-AY1365)+0.00000001),1)</f>
        <v>0</v>
      </c>
      <c r="BA1367" s="68">
        <f t="shared" ref="BA1367" si="25951">FLOOR(IF(OR(BA1362=0,BA1362=1),IF(BA1366&gt;BA1363,BA1363,IF(BA1360&gt;=BA1366,BA1366,BA1360)+0.00000001),IF(BA1364&gt;=BA1363,BA1363-AZ1365,BA1364-AZ1365)+0.00000001),1)</f>
        <v>0</v>
      </c>
      <c r="BB1367" s="68">
        <f t="shared" ref="BB1367" si="25952">FLOOR(IF(OR(BB1362=0,BB1362=1),IF(BB1366&gt;BB1363,BB1363,IF(BB1360&gt;=BB1366,BB1366,BB1360)+0.00000001),IF(BB1364&gt;=BB1363,BB1363-BA1365,BB1364-BA1365)+0.00000001),1)</f>
        <v>0</v>
      </c>
      <c r="BC1367" s="68">
        <f t="shared" ref="BC1367" si="25953">FLOOR(IF(OR(BC1362=0,BC1362=1),IF(BC1366&gt;BC1363,BC1363,IF(BC1360&gt;=BC1366,BC1366,BC1360)+0.00000001),IF(BC1364&gt;=BC1363,BC1363-BB1365,BC1364-BB1365)+0.00000001),1)</f>
        <v>0</v>
      </c>
      <c r="BD1367" s="68">
        <f t="shared" ref="BD1367" si="25954">FLOOR(IF(OR(BD1362=0,BD1362=1),IF(BD1366&gt;BD1363,BD1363,IF(BD1360&gt;=BD1366,BD1366,BD1360)+0.00000001),IF(BD1364&gt;=BD1363,BD1363-BC1365,BD1364-BC1365)+0.00000001),1)</f>
        <v>0</v>
      </c>
      <c r="BE1367" s="68">
        <f t="shared" ref="BE1367" si="25955">FLOOR(IF(OR(BE1362=0,BE1362=1),IF(BE1366&gt;BE1363,BE1363,IF(BE1360&gt;=BE1366,BE1366,BE1360)+0.00000001),IF(BE1364&gt;=BE1363,BE1363-BD1365,BE1364-BD1365)+0.00000001),1)</f>
        <v>0</v>
      </c>
      <c r="BF1367" s="68">
        <f t="shared" ref="BF1367" si="25956">FLOOR(IF(OR(BF1362=0,BF1362=1),IF(BF1366&gt;BF1363,BF1363,IF(BF1360&gt;=BF1366,BF1366,BF1360)+0.00000001),IF(BF1364&gt;=BF1363,BF1363-BE1365,BF1364-BE1365)+0.00000001),1)</f>
        <v>0</v>
      </c>
      <c r="BG1367" s="68">
        <f t="shared" ref="BG1367" si="25957">FLOOR(IF(OR(BG1362=0,BG1362=1),IF(BG1366&gt;BG1363,BG1363,IF(BG1360&gt;=BG1366,BG1366,BG1360)+0.00000001),IF(BG1364&gt;=BG1363,BG1363-BF1365,BG1364-BF1365)+0.00000001),1)</f>
        <v>0</v>
      </c>
      <c r="BH1367" s="68">
        <f t="shared" ref="BH1367" si="25958">FLOOR(IF(OR(BH1362=0,BH1362=1),IF(BH1366&gt;BH1363,BH1363,IF(BH1360&gt;=BH1366,BH1366,BH1360)+0.00000001),IF(BH1364&gt;=BH1363,BH1363-BG1365,BH1364-BG1365)+0.00000001),1)</f>
        <v>0</v>
      </c>
      <c r="BI1367" s="68">
        <f t="shared" ref="BI1367" si="25959">FLOOR(IF(OR(BI1362=0,BI1362=1),IF(BI1366&gt;BI1363,BI1363,IF(BI1360&gt;=BI1366,BI1366,BI1360)+0.00000001),IF(BI1364&gt;=BI1363,BI1363-BH1365,BI1364-BH1365)+0.00000001),1)</f>
        <v>0</v>
      </c>
      <c r="BJ1367" s="68">
        <f t="shared" ref="BJ1367" si="25960">FLOOR(IF(OR(BJ1362=0,BJ1362=1),IF(BJ1366&gt;BJ1363,BJ1363,IF(BJ1360&gt;=BJ1366,BJ1366,BJ1360)+0.00000001),IF(BJ1364&gt;=BJ1363,BJ1363-BI1365,BJ1364-BI1365)+0.00000001),1)</f>
        <v>0</v>
      </c>
      <c r="BK1367" s="68">
        <f t="shared" ref="BK1367" si="25961">FLOOR(IF(OR(BK1362=0,BK1362=1),IF(BK1366&gt;BK1363,BK1363,IF(BK1360&gt;=BK1366,BK1366,BK1360)+0.00000001),IF(BK1364&gt;=BK1363,BK1363-BJ1365,BK1364-BJ1365)+0.00000001),1)</f>
        <v>0</v>
      </c>
      <c r="BL1367" s="68">
        <f t="shared" ref="BL1367" si="25962">FLOOR(IF(OR(BL1362=0,BL1362=1),IF(BL1366&gt;BL1363,BL1363,IF(BL1360&gt;=BL1366,BL1366,BL1360)+0.00000001),IF(BL1364&gt;=BL1363,BL1363-BK1365,BL1364-BK1365)+0.00000001),1)</f>
        <v>0</v>
      </c>
      <c r="BM1367" s="68">
        <f t="shared" ref="BM1367" si="25963">FLOOR(IF(OR(BM1362=0,BM1362=1),IF(BM1366&gt;BM1363,BM1363,IF(BM1360&gt;=BM1366,BM1366,BM1360)+0.00000001),IF(BM1364&gt;=BM1363,BM1363-BL1365,BM1364-BL1365)+0.00000001),1)</f>
        <v>0</v>
      </c>
      <c r="BN1367" s="362"/>
      <c r="BO1367" s="364"/>
      <c r="BP1367" s="366"/>
      <c r="BQ1367" s="366"/>
      <c r="BR1367" s="106"/>
      <c r="BS1367" s="106"/>
      <c r="BT1367" s="106"/>
      <c r="BU1367" s="106"/>
      <c r="BV1367" s="106"/>
      <c r="BW1367" s="106"/>
      <c r="BX1367" s="106"/>
      <c r="BY1367" s="106"/>
      <c r="BZ1367" s="106"/>
      <c r="CA1367" s="106"/>
      <c r="CB1367" s="106"/>
      <c r="CC1367" s="106"/>
      <c r="CD1367" s="106"/>
      <c r="CE1367" s="106"/>
      <c r="CF1367" s="106"/>
      <c r="CG1367" s="106"/>
    </row>
    <row r="1368" spans="1:85" s="245" customFormat="1" ht="25.4" customHeight="1" thickBot="1" x14ac:dyDescent="0.4">
      <c r="A1368" s="243"/>
      <c r="B1368" s="129"/>
      <c r="C1368" s="69"/>
      <c r="D1368" s="69"/>
      <c r="E1368" s="69"/>
      <c r="F1368" s="69"/>
      <c r="G1368" s="69"/>
      <c r="H1368" s="69"/>
      <c r="I1368" s="69"/>
      <c r="J1368" s="69"/>
      <c r="K1368" s="69"/>
      <c r="L1368" s="69"/>
      <c r="M1368" s="70"/>
      <c r="N1368" s="7"/>
      <c r="O1368" s="193"/>
      <c r="P1368" s="106"/>
      <c r="Q1368" s="216" t="s">
        <v>145</v>
      </c>
      <c r="R1368" s="72">
        <f>IF($J1359="Ano",R1367*'Podpůrná data'!$B$5,R1367*'Podpůrná data'!$B$3)</f>
        <v>0</v>
      </c>
      <c r="S1368" s="72">
        <f>IF($J1359="Ano",S1367*'Podpůrná data'!$B$5,S1367*'Podpůrná data'!$B$3)</f>
        <v>0</v>
      </c>
      <c r="T1368" s="72">
        <f>IF($J1359="Ano",T1367*'Podpůrná data'!$B$5,T1367*'Podpůrná data'!$B$3)</f>
        <v>0</v>
      </c>
      <c r="U1368" s="72">
        <f>IF($J1359="Ano",U1367*'Podpůrná data'!$B$5,U1367*'Podpůrná data'!$B$3)</f>
        <v>0</v>
      </c>
      <c r="V1368" s="72">
        <f>IF($J1359="Ano",V1367*'Podpůrná data'!$B$5,V1367*'Podpůrná data'!$B$3)</f>
        <v>0</v>
      </c>
      <c r="W1368" s="72">
        <f>IF($J1359="Ano",W1367*'Podpůrná data'!$B$5,W1367*'Podpůrná data'!$B$3)</f>
        <v>0</v>
      </c>
      <c r="X1368" s="72">
        <f>IF($J1359="Ano",X1367*'Podpůrná data'!$B$5,X1367*'Podpůrná data'!$B$3)</f>
        <v>0</v>
      </c>
      <c r="Y1368" s="72">
        <f>IF($J1359="Ano",Y1367*'Podpůrná data'!$B$5,Y1367*'Podpůrná data'!$B$3)</f>
        <v>0</v>
      </c>
      <c r="Z1368" s="72">
        <f>IF($J1359="Ano",Z1367*'Podpůrná data'!$B$5,Z1367*'Podpůrná data'!$B$3)</f>
        <v>0</v>
      </c>
      <c r="AA1368" s="72">
        <f>IF($J1359="Ano",AA1367*'Podpůrná data'!$B$5,AA1367*'Podpůrná data'!$B$3)</f>
        <v>0</v>
      </c>
      <c r="AB1368" s="72">
        <f>IF($J1359="Ano",AB1367*'Podpůrná data'!$B$5,AB1367*'Podpůrná data'!$B$3)</f>
        <v>0</v>
      </c>
      <c r="AC1368" s="72">
        <f>IF($J1359="Ano",AC1367*'Podpůrná data'!$B$5,AC1367*'Podpůrná data'!$B$3)</f>
        <v>0</v>
      </c>
      <c r="AD1368" s="72">
        <f>IF($J1359="Ano",AD1367*'Podpůrná data'!$B$5,AD1367*'Podpůrná data'!$B$3)</f>
        <v>0</v>
      </c>
      <c r="AE1368" s="72">
        <f>IF($J1359="Ano",AE1367*'Podpůrná data'!$B$5,AE1367*'Podpůrná data'!$B$3)</f>
        <v>0</v>
      </c>
      <c r="AF1368" s="72">
        <f>IF($J1359="Ano",AF1367*'Podpůrná data'!$B$5,AF1367*'Podpůrná data'!$B$3)</f>
        <v>0</v>
      </c>
      <c r="AG1368" s="72">
        <f>IF($J1359="Ano",AG1367*'Podpůrná data'!$B$5,AG1367*'Podpůrná data'!$B$3)</f>
        <v>0</v>
      </c>
      <c r="AH1368" s="72">
        <f>IF($J1359="Ano",AH1367*'Podpůrná data'!$B$5,AH1367*'Podpůrná data'!$B$3)</f>
        <v>0</v>
      </c>
      <c r="AI1368" s="72">
        <f>IF($J1359="Ano",AI1367*'Podpůrná data'!$B$5,AI1367*'Podpůrná data'!$B$3)</f>
        <v>0</v>
      </c>
      <c r="AJ1368" s="72">
        <f>IF($J1359="Ano",AJ1367*'Podpůrná data'!$B$5,AJ1367*'Podpůrná data'!$B$3)</f>
        <v>0</v>
      </c>
      <c r="AK1368" s="72">
        <f>IF($J1359="Ano",AK1367*'Podpůrná data'!$B$5,AK1367*'Podpůrná data'!$B$3)</f>
        <v>0</v>
      </c>
      <c r="AL1368" s="72">
        <f>IF($J1359="Ano",AL1367*'Podpůrná data'!$B$5,AL1367*'Podpůrná data'!$B$3)</f>
        <v>0</v>
      </c>
      <c r="AM1368" s="72">
        <f>IF($J1359="Ano",AM1367*'Podpůrná data'!$B$5,AM1367*'Podpůrná data'!$B$3)</f>
        <v>0</v>
      </c>
      <c r="AN1368" s="72">
        <f>IF($J1359="Ano",AN1367*'Podpůrná data'!$B$5,AN1367*'Podpůrná data'!$B$3)</f>
        <v>0</v>
      </c>
      <c r="AO1368" s="72">
        <f>IF($J1359="Ano",AO1367*'Podpůrná data'!$B$5,AO1367*'Podpůrná data'!$B$3)</f>
        <v>0</v>
      </c>
      <c r="AP1368" s="72">
        <f>IF($J1359="Ano",AP1367*'Podpůrná data'!$B$5,AP1367*'Podpůrná data'!$B$3)</f>
        <v>0</v>
      </c>
      <c r="AQ1368" s="72">
        <f>IF($J1359="Ano",AQ1367*'Podpůrná data'!$B$5,AQ1367*'Podpůrná data'!$B$3)</f>
        <v>0</v>
      </c>
      <c r="AR1368" s="72">
        <f>IF($J1359="Ano",AR1367*'Podpůrná data'!$B$5,AR1367*'Podpůrná data'!$B$3)</f>
        <v>0</v>
      </c>
      <c r="AS1368" s="72">
        <f>IF($J1359="Ano",AS1367*'Podpůrná data'!$B$5,AS1367*'Podpůrná data'!$B$3)</f>
        <v>0</v>
      </c>
      <c r="AT1368" s="72">
        <f>IF($J1359="Ano",AT1367*'Podpůrná data'!$B$5,AT1367*'Podpůrná data'!$B$3)</f>
        <v>0</v>
      </c>
      <c r="AU1368" s="72">
        <f>IF($J1359="Ano",AU1367*'Podpůrná data'!$B$5,AU1367*'Podpůrná data'!$B$3)</f>
        <v>0</v>
      </c>
      <c r="AV1368" s="72">
        <f>IF($J1359="Ano",AV1367*'Podpůrná data'!$B$5,AV1367*'Podpůrná data'!$B$3)</f>
        <v>0</v>
      </c>
      <c r="AW1368" s="72">
        <f>IF($J1359="Ano",AW1367*'Podpůrná data'!$B$5,AW1367*'Podpůrná data'!$B$3)</f>
        <v>0</v>
      </c>
      <c r="AX1368" s="72">
        <f>IF($J1359="Ano",AX1367*'Podpůrná data'!$B$5,AX1367*'Podpůrná data'!$B$3)</f>
        <v>0</v>
      </c>
      <c r="AY1368" s="72">
        <f>IF($J1359="Ano",AY1367*'Podpůrná data'!$B$5,AY1367*'Podpůrná data'!$B$3)</f>
        <v>0</v>
      </c>
      <c r="AZ1368" s="72">
        <f>IF($J1359="Ano",AZ1367*'Podpůrná data'!$B$5,AZ1367*'Podpůrná data'!$B$3)</f>
        <v>0</v>
      </c>
      <c r="BA1368" s="72">
        <f>IF($J1359="Ano",BA1367*'Podpůrná data'!$B$5,BA1367*'Podpůrná data'!$B$3)</f>
        <v>0</v>
      </c>
      <c r="BB1368" s="72">
        <f>IF($J1359="Ano",BB1367*'Podpůrná data'!$B$5,BB1367*'Podpůrná data'!$B$3)</f>
        <v>0</v>
      </c>
      <c r="BC1368" s="72">
        <f>IF($J1359="Ano",BC1367*'Podpůrná data'!$B$5,BC1367*'Podpůrná data'!$B$3)</f>
        <v>0</v>
      </c>
      <c r="BD1368" s="72">
        <f>IF($J1359="Ano",BD1367*'Podpůrná data'!$B$5,BD1367*'Podpůrná data'!$B$3)</f>
        <v>0</v>
      </c>
      <c r="BE1368" s="72">
        <f>IF($J1359="Ano",BE1367*'Podpůrná data'!$B$5,BE1367*'Podpůrná data'!$B$3)</f>
        <v>0</v>
      </c>
      <c r="BF1368" s="72">
        <f>IF($J1359="Ano",BF1367*'Podpůrná data'!$B$5,BF1367*'Podpůrná data'!$B$3)</f>
        <v>0</v>
      </c>
      <c r="BG1368" s="72">
        <f>IF($J1359="Ano",BG1367*'Podpůrná data'!$B$5,BG1367*'Podpůrná data'!$B$3)</f>
        <v>0</v>
      </c>
      <c r="BH1368" s="72">
        <f>IF($J1359="Ano",BH1367*'Podpůrná data'!$B$5,BH1367*'Podpůrná data'!$B$3)</f>
        <v>0</v>
      </c>
      <c r="BI1368" s="72">
        <f>IF($J1359="Ano",BI1367*'Podpůrná data'!$B$5,BI1367*'Podpůrná data'!$B$3)</f>
        <v>0</v>
      </c>
      <c r="BJ1368" s="72">
        <f>IF($J1359="Ano",BJ1367*'Podpůrná data'!$B$5,BJ1367*'Podpůrná data'!$B$3)</f>
        <v>0</v>
      </c>
      <c r="BK1368" s="72">
        <f>IF($J1359="Ano",BK1367*'Podpůrná data'!$B$5,BK1367*'Podpůrná data'!$B$3)</f>
        <v>0</v>
      </c>
      <c r="BL1368" s="72">
        <f>IF($J1359="Ano",BL1367*'Podpůrná data'!$B$5,BL1367*'Podpůrná data'!$B$3)</f>
        <v>0</v>
      </c>
      <c r="BM1368" s="72">
        <f>IF($J1359="Ano",BM1367*'Podpůrná data'!$B$5,BM1367*'Podpůrná data'!$B$3)</f>
        <v>0</v>
      </c>
      <c r="BN1368" s="363"/>
      <c r="BO1368" s="365"/>
      <c r="BP1368" s="367"/>
      <c r="BQ1368" s="367"/>
      <c r="BR1368" s="106"/>
      <c r="BS1368" s="178">
        <f>SUMIFS($R1368:$BM1368,$R1358:$BM1358,"1. ZoR")</f>
        <v>0</v>
      </c>
      <c r="BT1368" s="178">
        <f>SUMIFS($R1368:$BM1368,$R1358:$BM1358,"2. ZoR")</f>
        <v>0</v>
      </c>
      <c r="BU1368" s="178">
        <f>SUMIFS($R1368:$BM1368,$R1358:$BM1358,"3. ZoR")</f>
        <v>0</v>
      </c>
      <c r="BV1368" s="178">
        <f>SUMIFS($R1368:$BM1368,$R1358:$BM1358,"4. ZoR")</f>
        <v>0</v>
      </c>
      <c r="BW1368" s="178">
        <f>SUMIFS($R1368:$BM1368,$R1358:$BM1358,"5. ZoR")</f>
        <v>0</v>
      </c>
      <c r="BX1368" s="178">
        <f>SUMIFS($R1368:$BM1368,$R1358:$BM1358,"6. ZoR")</f>
        <v>0</v>
      </c>
      <c r="BY1368" s="178">
        <f>SUMIFS($R1368:$BM1368,$R1358:$BM1358,"7. ZoR")</f>
        <v>0</v>
      </c>
      <c r="BZ1368" s="178">
        <f>SUMIFS($R1368:$BM1368,$R1358:$BM1358,"8. ZoR")</f>
        <v>0</v>
      </c>
      <c r="CA1368" s="178">
        <f>SUMIFS($R1368:$BM1368,$R1358:$BM1358,"9. ZoR")</f>
        <v>0</v>
      </c>
      <c r="CB1368" s="178">
        <f>SUMIFS($R1368:$BM1368,$R1358:$BM1358,"10. ZoR")</f>
        <v>0</v>
      </c>
      <c r="CC1368" s="178">
        <f>SUMIFS($R1368:$BM1368,$R1358:$BM1358,"11. ZoR")</f>
        <v>0</v>
      </c>
      <c r="CD1368" s="178">
        <f>SUMIFS($R1368:$BM1368,$R1358:$BM1358,"12. ZoR")</f>
        <v>0</v>
      </c>
      <c r="CE1368" s="178">
        <f>SUMIFS($R1368:$BM1368,$R1358:$BM1358,"13. ZoR")</f>
        <v>0</v>
      </c>
      <c r="CF1368" s="178">
        <f>SUMIFS($R1368:$BM1368,$R1358:$BM1358,"14. ZoR")</f>
        <v>0</v>
      </c>
      <c r="CG1368" s="178">
        <f>SUMIFS($R1368:$BM1368,$R1358:$BM1358,"15. ZoR")</f>
        <v>0</v>
      </c>
    </row>
    <row r="1371" spans="1:85" x14ac:dyDescent="0.35">
      <c r="BP1371" s="217" t="s">
        <v>54</v>
      </c>
      <c r="BR1371" s="105"/>
      <c r="BS1371" s="217" t="s">
        <v>239</v>
      </c>
      <c r="BT1371" s="105"/>
      <c r="BU1371" s="105"/>
      <c r="BV1371" s="105"/>
      <c r="BW1371" s="105"/>
      <c r="BX1371" s="105"/>
      <c r="BY1371" s="105"/>
      <c r="BZ1371" s="105"/>
      <c r="CA1371" s="105"/>
      <c r="CB1371" s="105"/>
      <c r="CC1371" s="105"/>
      <c r="CD1371" s="105"/>
      <c r="CE1371" s="105"/>
      <c r="CF1371" s="105"/>
      <c r="CG1371" s="105"/>
    </row>
    <row r="1372" spans="1:85" ht="31.75" customHeight="1" x14ac:dyDescent="0.35">
      <c r="BP1372" s="224">
        <f>BP16+BP33+BP50+BP67+BP84+BP101+BP118+BP135+BP152+BP169+BP186+BP203+BP220+BP237+BP254+BP271+BP288+BP305+BP322+BP339+BP356+BP373+BP390+BP407+BP424+BP441+BP458+BP475+BP492+BP509+BP526+BP543+BP560+BP577+BP594+BP611+BP628+BP645+BP662+BP679+BP696+BP713+BP730+BP747+BP764+BP781+BP798+BP815+BP832+BP849+BP866+BP883+BP900+BP917+BP934+BP951+BP968+BP985+BP1002+BP1019+BP1036+BP1053+BP1070+BP1087+BP1104+BP1121+BP1138+BP1155+BP1172+BP1189+BP1206+BP1223+BP1240+BP1257+BP1274+BP1291+BP1308+BP1325+BP1342+BP1359</f>
        <v>0</v>
      </c>
      <c r="BR1372" s="105"/>
      <c r="BS1372" s="178">
        <f>BS25+BS42+BS59+BS76+BS93+BS110+BS127+BS144+BS161+BS178+BS195+BS212+BS229+BS246+BS263+BS280+BS297+BS314+BS331+BS348+BS365+BS382+BS399+BS416+BS433+BS450+BS467+BS484+BS501+BS518+BS535+BS552+BS569+BS586+BS603+BS620+BS637+BS654+BS671+BS688+BS705+BS722+BS739+BS756+BS773+BS790+BS807+BS824+BS841+BS858+BS875+BS892+BS909+BS926+BS943+BS960+BS977+BS994+BS1011+BS1028+BS1045+BS1062+BS1079+BS1096+BS1113+BS1130+BS1147+BS1164+BS1181+BS1198+BS1215+BS1232+BS1249+BS1266+BS1283+BS1300+BS1317+BS1334+BS1351+BS1368</f>
        <v>0</v>
      </c>
      <c r="BT1372" s="178">
        <f t="shared" ref="BT1372:CG1372" si="25964">BT25+BT42+BT59+BT76+BT93+BT110+BT127+BT144+BT161+BT178+BT195+BT212+BT229+BT246+BT263+BT280+BT297+BT314+BT331+BT348+BT365+BT382+BT399+BT416+BT433+BT450+BT467+BT484+BT501+BT518+BT535+BT552+BT569+BT586+BT603+BT620+BT637+BT654+BT671+BT688+BT705+BT722+BT739+BT756+BT773+BT790+BT807+BT824+BT841+BT858+BT875+BT892+BT909+BT926+BT943+BT960+BT977+BT994+BT1011+BT1028+BT1045+BT1062+BT1079+BT1096+BT1113+BT1130+BT1147+BT1164+BT1181+BT1198+BT1215+BT1232+BT1249+BT1266+BT1283+BT1300+BT1317+BT1334+BT1351+BT1368</f>
        <v>0</v>
      </c>
      <c r="BU1372" s="178">
        <f t="shared" si="25964"/>
        <v>0</v>
      </c>
      <c r="BV1372" s="178">
        <f t="shared" si="25964"/>
        <v>0</v>
      </c>
      <c r="BW1372" s="178">
        <f t="shared" si="25964"/>
        <v>0</v>
      </c>
      <c r="BX1372" s="178">
        <f t="shared" si="25964"/>
        <v>0</v>
      </c>
      <c r="BY1372" s="178">
        <f t="shared" si="25964"/>
        <v>0</v>
      </c>
      <c r="BZ1372" s="178">
        <f t="shared" si="25964"/>
        <v>0</v>
      </c>
      <c r="CA1372" s="178">
        <f t="shared" si="25964"/>
        <v>0</v>
      </c>
      <c r="CB1372" s="178">
        <f t="shared" si="25964"/>
        <v>0</v>
      </c>
      <c r="CC1372" s="178">
        <f t="shared" si="25964"/>
        <v>0</v>
      </c>
      <c r="CD1372" s="178">
        <f t="shared" si="25964"/>
        <v>0</v>
      </c>
      <c r="CE1372" s="178">
        <f t="shared" si="25964"/>
        <v>0</v>
      </c>
      <c r="CF1372" s="178">
        <f t="shared" si="25964"/>
        <v>0</v>
      </c>
      <c r="CG1372" s="178">
        <f t="shared" si="25964"/>
        <v>0</v>
      </c>
    </row>
  </sheetData>
  <sheetProtection algorithmName="SHA-512" hashValue="eX1u1jSV1FyvK9CnO+VNB87T94UR1TFw9OwUATKNdPaIZg0r9LZYngsmcbfUEfn5m3ispv4LFd8xnEmrF0GV6w==" saltValue="vr0cJxcsvAd8JI9S+/Br0A==" spinCount="100000" sheet="1" objects="1" scenarios="1"/>
  <mergeCells count="1365">
    <mergeCell ref="C1359:D1359"/>
    <mergeCell ref="BN1359:BN1368"/>
    <mergeCell ref="BO1359:BO1368"/>
    <mergeCell ref="BP1359:BP1368"/>
    <mergeCell ref="BQ1359:BQ1368"/>
    <mergeCell ref="C1342:D1342"/>
    <mergeCell ref="BN1342:BN1351"/>
    <mergeCell ref="BO1342:BO1351"/>
    <mergeCell ref="BP1342:BP1351"/>
    <mergeCell ref="BQ1342:BQ1351"/>
    <mergeCell ref="C1353:C1357"/>
    <mergeCell ref="BS1353:CG1353"/>
    <mergeCell ref="H1354:H1358"/>
    <mergeCell ref="I1354:I1358"/>
    <mergeCell ref="J1354:J1358"/>
    <mergeCell ref="K1354:K1358"/>
    <mergeCell ref="M1354:M1358"/>
    <mergeCell ref="O1354:O1358"/>
    <mergeCell ref="E1356:E1358"/>
    <mergeCell ref="G1356:G1358"/>
    <mergeCell ref="L1356:L1358"/>
    <mergeCell ref="C1325:D1325"/>
    <mergeCell ref="BN1325:BN1334"/>
    <mergeCell ref="BO1325:BO1334"/>
    <mergeCell ref="BP1325:BP1334"/>
    <mergeCell ref="BQ1325:BQ1334"/>
    <mergeCell ref="C1336:C1340"/>
    <mergeCell ref="BS1336:CG1336"/>
    <mergeCell ref="H1337:H1341"/>
    <mergeCell ref="I1337:I1341"/>
    <mergeCell ref="J1337:J1341"/>
    <mergeCell ref="K1337:K1341"/>
    <mergeCell ref="M1337:M1341"/>
    <mergeCell ref="O1337:O1341"/>
    <mergeCell ref="E1339:E1341"/>
    <mergeCell ref="G1339:G1341"/>
    <mergeCell ref="L1339:L1341"/>
    <mergeCell ref="C1308:D1308"/>
    <mergeCell ref="BN1308:BN1317"/>
    <mergeCell ref="BO1308:BO1317"/>
    <mergeCell ref="BP1308:BP1317"/>
    <mergeCell ref="BQ1308:BQ1317"/>
    <mergeCell ref="C1319:C1323"/>
    <mergeCell ref="BS1319:CG1319"/>
    <mergeCell ref="H1320:H1324"/>
    <mergeCell ref="I1320:I1324"/>
    <mergeCell ref="J1320:J1324"/>
    <mergeCell ref="K1320:K1324"/>
    <mergeCell ref="M1320:M1324"/>
    <mergeCell ref="O1320:O1324"/>
    <mergeCell ref="E1322:E1324"/>
    <mergeCell ref="G1322:G1324"/>
    <mergeCell ref="L1322:L1324"/>
    <mergeCell ref="C1291:D1291"/>
    <mergeCell ref="BN1291:BN1300"/>
    <mergeCell ref="BO1291:BO1300"/>
    <mergeCell ref="BP1291:BP1300"/>
    <mergeCell ref="BQ1291:BQ1300"/>
    <mergeCell ref="C1302:C1306"/>
    <mergeCell ref="BS1302:CG1302"/>
    <mergeCell ref="H1303:H1307"/>
    <mergeCell ref="I1303:I1307"/>
    <mergeCell ref="J1303:J1307"/>
    <mergeCell ref="K1303:K1307"/>
    <mergeCell ref="M1303:M1307"/>
    <mergeCell ref="O1303:O1307"/>
    <mergeCell ref="E1305:E1307"/>
    <mergeCell ref="G1305:G1307"/>
    <mergeCell ref="L1305:L1307"/>
    <mergeCell ref="C1274:D1274"/>
    <mergeCell ref="BN1274:BN1283"/>
    <mergeCell ref="BO1274:BO1283"/>
    <mergeCell ref="BP1274:BP1283"/>
    <mergeCell ref="BQ1274:BQ1283"/>
    <mergeCell ref="C1285:C1289"/>
    <mergeCell ref="BS1285:CG1285"/>
    <mergeCell ref="H1286:H1290"/>
    <mergeCell ref="I1286:I1290"/>
    <mergeCell ref="J1286:J1290"/>
    <mergeCell ref="K1286:K1290"/>
    <mergeCell ref="M1286:M1290"/>
    <mergeCell ref="O1286:O1290"/>
    <mergeCell ref="E1288:E1290"/>
    <mergeCell ref="G1288:G1290"/>
    <mergeCell ref="L1288:L1290"/>
    <mergeCell ref="C1257:D1257"/>
    <mergeCell ref="BN1257:BN1266"/>
    <mergeCell ref="BO1257:BO1266"/>
    <mergeCell ref="BP1257:BP1266"/>
    <mergeCell ref="BQ1257:BQ1266"/>
    <mergeCell ref="C1268:C1272"/>
    <mergeCell ref="BS1268:CG1268"/>
    <mergeCell ref="H1269:H1273"/>
    <mergeCell ref="I1269:I1273"/>
    <mergeCell ref="J1269:J1273"/>
    <mergeCell ref="K1269:K1273"/>
    <mergeCell ref="M1269:M1273"/>
    <mergeCell ref="O1269:O1273"/>
    <mergeCell ref="E1271:E1273"/>
    <mergeCell ref="G1271:G1273"/>
    <mergeCell ref="L1271:L1273"/>
    <mergeCell ref="C1240:D1240"/>
    <mergeCell ref="BN1240:BN1249"/>
    <mergeCell ref="BO1240:BO1249"/>
    <mergeCell ref="BP1240:BP1249"/>
    <mergeCell ref="BQ1240:BQ1249"/>
    <mergeCell ref="C1251:C1255"/>
    <mergeCell ref="BS1251:CG1251"/>
    <mergeCell ref="H1252:H1256"/>
    <mergeCell ref="I1252:I1256"/>
    <mergeCell ref="J1252:J1256"/>
    <mergeCell ref="K1252:K1256"/>
    <mergeCell ref="M1252:M1256"/>
    <mergeCell ref="O1252:O1256"/>
    <mergeCell ref="E1254:E1256"/>
    <mergeCell ref="G1254:G1256"/>
    <mergeCell ref="L1254:L1256"/>
    <mergeCell ref="C1223:D1223"/>
    <mergeCell ref="BN1223:BN1232"/>
    <mergeCell ref="BO1223:BO1232"/>
    <mergeCell ref="BP1223:BP1232"/>
    <mergeCell ref="BQ1223:BQ1232"/>
    <mergeCell ref="C1234:C1238"/>
    <mergeCell ref="BS1234:CG1234"/>
    <mergeCell ref="H1235:H1239"/>
    <mergeCell ref="I1235:I1239"/>
    <mergeCell ref="J1235:J1239"/>
    <mergeCell ref="K1235:K1239"/>
    <mergeCell ref="M1235:M1239"/>
    <mergeCell ref="O1235:O1239"/>
    <mergeCell ref="E1237:E1239"/>
    <mergeCell ref="G1237:G1239"/>
    <mergeCell ref="L1237:L1239"/>
    <mergeCell ref="C1206:D1206"/>
    <mergeCell ref="BN1206:BN1215"/>
    <mergeCell ref="BO1206:BO1215"/>
    <mergeCell ref="BP1206:BP1215"/>
    <mergeCell ref="BQ1206:BQ1215"/>
    <mergeCell ref="C1217:C1221"/>
    <mergeCell ref="BS1217:CG1217"/>
    <mergeCell ref="H1218:H1222"/>
    <mergeCell ref="I1218:I1222"/>
    <mergeCell ref="J1218:J1222"/>
    <mergeCell ref="K1218:K1222"/>
    <mergeCell ref="M1218:M1222"/>
    <mergeCell ref="O1218:O1222"/>
    <mergeCell ref="E1220:E1222"/>
    <mergeCell ref="G1220:G1222"/>
    <mergeCell ref="L1220:L1222"/>
    <mergeCell ref="C1189:D1189"/>
    <mergeCell ref="BN1189:BN1198"/>
    <mergeCell ref="BO1189:BO1198"/>
    <mergeCell ref="BP1189:BP1198"/>
    <mergeCell ref="BQ1189:BQ1198"/>
    <mergeCell ref="C1200:C1204"/>
    <mergeCell ref="BS1200:CG1200"/>
    <mergeCell ref="H1201:H1205"/>
    <mergeCell ref="I1201:I1205"/>
    <mergeCell ref="J1201:J1205"/>
    <mergeCell ref="K1201:K1205"/>
    <mergeCell ref="M1201:M1205"/>
    <mergeCell ref="O1201:O1205"/>
    <mergeCell ref="E1203:E1205"/>
    <mergeCell ref="G1203:G1205"/>
    <mergeCell ref="L1203:L1205"/>
    <mergeCell ref="C1172:D1172"/>
    <mergeCell ref="BN1172:BN1181"/>
    <mergeCell ref="BO1172:BO1181"/>
    <mergeCell ref="BP1172:BP1181"/>
    <mergeCell ref="BQ1172:BQ1181"/>
    <mergeCell ref="C1183:C1187"/>
    <mergeCell ref="BS1183:CG1183"/>
    <mergeCell ref="H1184:H1188"/>
    <mergeCell ref="I1184:I1188"/>
    <mergeCell ref="J1184:J1188"/>
    <mergeCell ref="K1184:K1188"/>
    <mergeCell ref="M1184:M1188"/>
    <mergeCell ref="O1184:O1188"/>
    <mergeCell ref="E1186:E1188"/>
    <mergeCell ref="G1186:G1188"/>
    <mergeCell ref="L1186:L1188"/>
    <mergeCell ref="C1155:D1155"/>
    <mergeCell ref="BN1155:BN1164"/>
    <mergeCell ref="BO1155:BO1164"/>
    <mergeCell ref="BP1155:BP1164"/>
    <mergeCell ref="BQ1155:BQ1164"/>
    <mergeCell ref="C1166:C1170"/>
    <mergeCell ref="BS1166:CG1166"/>
    <mergeCell ref="H1167:H1171"/>
    <mergeCell ref="I1167:I1171"/>
    <mergeCell ref="J1167:J1171"/>
    <mergeCell ref="K1167:K1171"/>
    <mergeCell ref="M1167:M1171"/>
    <mergeCell ref="O1167:O1171"/>
    <mergeCell ref="E1169:E1171"/>
    <mergeCell ref="G1169:G1171"/>
    <mergeCell ref="L1169:L1171"/>
    <mergeCell ref="C1138:D1138"/>
    <mergeCell ref="BN1138:BN1147"/>
    <mergeCell ref="BO1138:BO1147"/>
    <mergeCell ref="BP1138:BP1147"/>
    <mergeCell ref="BQ1138:BQ1147"/>
    <mergeCell ref="C1149:C1153"/>
    <mergeCell ref="BS1149:CG1149"/>
    <mergeCell ref="H1150:H1154"/>
    <mergeCell ref="I1150:I1154"/>
    <mergeCell ref="J1150:J1154"/>
    <mergeCell ref="K1150:K1154"/>
    <mergeCell ref="M1150:M1154"/>
    <mergeCell ref="O1150:O1154"/>
    <mergeCell ref="E1152:E1154"/>
    <mergeCell ref="G1152:G1154"/>
    <mergeCell ref="L1152:L1154"/>
    <mergeCell ref="C1121:D1121"/>
    <mergeCell ref="BN1121:BN1130"/>
    <mergeCell ref="BO1121:BO1130"/>
    <mergeCell ref="BP1121:BP1130"/>
    <mergeCell ref="BQ1121:BQ1130"/>
    <mergeCell ref="C1132:C1136"/>
    <mergeCell ref="BS1132:CG1132"/>
    <mergeCell ref="H1133:H1137"/>
    <mergeCell ref="I1133:I1137"/>
    <mergeCell ref="J1133:J1137"/>
    <mergeCell ref="K1133:K1137"/>
    <mergeCell ref="M1133:M1137"/>
    <mergeCell ref="O1133:O1137"/>
    <mergeCell ref="E1135:E1137"/>
    <mergeCell ref="G1135:G1137"/>
    <mergeCell ref="L1135:L1137"/>
    <mergeCell ref="C1104:D1104"/>
    <mergeCell ref="BN1104:BN1113"/>
    <mergeCell ref="BO1104:BO1113"/>
    <mergeCell ref="BP1104:BP1113"/>
    <mergeCell ref="BQ1104:BQ1113"/>
    <mergeCell ref="C1115:C1119"/>
    <mergeCell ref="BS1115:CG1115"/>
    <mergeCell ref="H1116:H1120"/>
    <mergeCell ref="I1116:I1120"/>
    <mergeCell ref="J1116:J1120"/>
    <mergeCell ref="K1116:K1120"/>
    <mergeCell ref="M1116:M1120"/>
    <mergeCell ref="O1116:O1120"/>
    <mergeCell ref="E1118:E1120"/>
    <mergeCell ref="G1118:G1120"/>
    <mergeCell ref="L1118:L1120"/>
    <mergeCell ref="C1087:D1087"/>
    <mergeCell ref="BN1087:BN1096"/>
    <mergeCell ref="BO1087:BO1096"/>
    <mergeCell ref="BP1087:BP1096"/>
    <mergeCell ref="BQ1087:BQ1096"/>
    <mergeCell ref="C1098:C1102"/>
    <mergeCell ref="BS1098:CG1098"/>
    <mergeCell ref="H1099:H1103"/>
    <mergeCell ref="I1099:I1103"/>
    <mergeCell ref="J1099:J1103"/>
    <mergeCell ref="K1099:K1103"/>
    <mergeCell ref="M1099:M1103"/>
    <mergeCell ref="O1099:O1103"/>
    <mergeCell ref="E1101:E1103"/>
    <mergeCell ref="G1101:G1103"/>
    <mergeCell ref="L1101:L1103"/>
    <mergeCell ref="C1070:D1070"/>
    <mergeCell ref="BN1070:BN1079"/>
    <mergeCell ref="BO1070:BO1079"/>
    <mergeCell ref="BP1070:BP1079"/>
    <mergeCell ref="BQ1070:BQ1079"/>
    <mergeCell ref="C1081:C1085"/>
    <mergeCell ref="BS1081:CG1081"/>
    <mergeCell ref="H1082:H1086"/>
    <mergeCell ref="I1082:I1086"/>
    <mergeCell ref="J1082:J1086"/>
    <mergeCell ref="K1082:K1086"/>
    <mergeCell ref="M1082:M1086"/>
    <mergeCell ref="O1082:O1086"/>
    <mergeCell ref="E1084:E1086"/>
    <mergeCell ref="G1084:G1086"/>
    <mergeCell ref="L1084:L1086"/>
    <mergeCell ref="C1053:D1053"/>
    <mergeCell ref="BN1053:BN1062"/>
    <mergeCell ref="BO1053:BO1062"/>
    <mergeCell ref="BP1053:BP1062"/>
    <mergeCell ref="BQ1053:BQ1062"/>
    <mergeCell ref="C1064:C1068"/>
    <mergeCell ref="BS1064:CG1064"/>
    <mergeCell ref="H1065:H1069"/>
    <mergeCell ref="I1065:I1069"/>
    <mergeCell ref="J1065:J1069"/>
    <mergeCell ref="K1065:K1069"/>
    <mergeCell ref="M1065:M1069"/>
    <mergeCell ref="O1065:O1069"/>
    <mergeCell ref="E1067:E1069"/>
    <mergeCell ref="G1067:G1069"/>
    <mergeCell ref="L1067:L1069"/>
    <mergeCell ref="C1036:D1036"/>
    <mergeCell ref="BN1036:BN1045"/>
    <mergeCell ref="BO1036:BO1045"/>
    <mergeCell ref="BP1036:BP1045"/>
    <mergeCell ref="BQ1036:BQ1045"/>
    <mergeCell ref="C1047:C1051"/>
    <mergeCell ref="BS1047:CG1047"/>
    <mergeCell ref="H1048:H1052"/>
    <mergeCell ref="I1048:I1052"/>
    <mergeCell ref="J1048:J1052"/>
    <mergeCell ref="K1048:K1052"/>
    <mergeCell ref="M1048:M1052"/>
    <mergeCell ref="O1048:O1052"/>
    <mergeCell ref="E1050:E1052"/>
    <mergeCell ref="G1050:G1052"/>
    <mergeCell ref="L1050:L1052"/>
    <mergeCell ref="C1019:D1019"/>
    <mergeCell ref="BN1019:BN1028"/>
    <mergeCell ref="BO1019:BO1028"/>
    <mergeCell ref="BP1019:BP1028"/>
    <mergeCell ref="BQ1019:BQ1028"/>
    <mergeCell ref="C1030:C1034"/>
    <mergeCell ref="BS1030:CG1030"/>
    <mergeCell ref="H1031:H1035"/>
    <mergeCell ref="I1031:I1035"/>
    <mergeCell ref="J1031:J1035"/>
    <mergeCell ref="K1031:K1035"/>
    <mergeCell ref="M1031:M1035"/>
    <mergeCell ref="O1031:O1035"/>
    <mergeCell ref="E1033:E1035"/>
    <mergeCell ref="G1033:G1035"/>
    <mergeCell ref="L1033:L1035"/>
    <mergeCell ref="C1002:D1002"/>
    <mergeCell ref="BN1002:BN1011"/>
    <mergeCell ref="BO1002:BO1011"/>
    <mergeCell ref="BP1002:BP1011"/>
    <mergeCell ref="BQ1002:BQ1011"/>
    <mergeCell ref="C1013:C1017"/>
    <mergeCell ref="BS1013:CG1013"/>
    <mergeCell ref="H1014:H1018"/>
    <mergeCell ref="I1014:I1018"/>
    <mergeCell ref="J1014:J1018"/>
    <mergeCell ref="K1014:K1018"/>
    <mergeCell ref="M1014:M1018"/>
    <mergeCell ref="O1014:O1018"/>
    <mergeCell ref="E1016:E1018"/>
    <mergeCell ref="G1016:G1018"/>
    <mergeCell ref="L1016:L1018"/>
    <mergeCell ref="C985:D985"/>
    <mergeCell ref="BN985:BN994"/>
    <mergeCell ref="BO985:BO994"/>
    <mergeCell ref="BP985:BP994"/>
    <mergeCell ref="BQ985:BQ994"/>
    <mergeCell ref="C996:C1000"/>
    <mergeCell ref="BS996:CG996"/>
    <mergeCell ref="H997:H1001"/>
    <mergeCell ref="I997:I1001"/>
    <mergeCell ref="J997:J1001"/>
    <mergeCell ref="K997:K1001"/>
    <mergeCell ref="M997:M1001"/>
    <mergeCell ref="O997:O1001"/>
    <mergeCell ref="E999:E1001"/>
    <mergeCell ref="G999:G1001"/>
    <mergeCell ref="L999:L1001"/>
    <mergeCell ref="C968:D968"/>
    <mergeCell ref="BN968:BN977"/>
    <mergeCell ref="BO968:BO977"/>
    <mergeCell ref="BP968:BP977"/>
    <mergeCell ref="BQ968:BQ977"/>
    <mergeCell ref="C979:C983"/>
    <mergeCell ref="BS979:CG979"/>
    <mergeCell ref="H980:H984"/>
    <mergeCell ref="I980:I984"/>
    <mergeCell ref="J980:J984"/>
    <mergeCell ref="K980:K984"/>
    <mergeCell ref="M980:M984"/>
    <mergeCell ref="O980:O984"/>
    <mergeCell ref="E982:E984"/>
    <mergeCell ref="G982:G984"/>
    <mergeCell ref="L982:L984"/>
    <mergeCell ref="C951:D951"/>
    <mergeCell ref="BN951:BN960"/>
    <mergeCell ref="BO951:BO960"/>
    <mergeCell ref="BP951:BP960"/>
    <mergeCell ref="BQ951:BQ960"/>
    <mergeCell ref="C962:C966"/>
    <mergeCell ref="BS962:CG962"/>
    <mergeCell ref="H963:H967"/>
    <mergeCell ref="I963:I967"/>
    <mergeCell ref="J963:J967"/>
    <mergeCell ref="K963:K967"/>
    <mergeCell ref="M963:M967"/>
    <mergeCell ref="O963:O967"/>
    <mergeCell ref="E965:E967"/>
    <mergeCell ref="G965:G967"/>
    <mergeCell ref="L965:L967"/>
    <mergeCell ref="C934:D934"/>
    <mergeCell ref="BN934:BN943"/>
    <mergeCell ref="BO934:BO943"/>
    <mergeCell ref="BP934:BP943"/>
    <mergeCell ref="BQ934:BQ943"/>
    <mergeCell ref="C945:C949"/>
    <mergeCell ref="BS945:CG945"/>
    <mergeCell ref="H946:H950"/>
    <mergeCell ref="I946:I950"/>
    <mergeCell ref="J946:J950"/>
    <mergeCell ref="K946:K950"/>
    <mergeCell ref="M946:M950"/>
    <mergeCell ref="O946:O950"/>
    <mergeCell ref="E948:E950"/>
    <mergeCell ref="G948:G950"/>
    <mergeCell ref="L948:L950"/>
    <mergeCell ref="C917:D917"/>
    <mergeCell ref="BN917:BN926"/>
    <mergeCell ref="BO917:BO926"/>
    <mergeCell ref="BP917:BP926"/>
    <mergeCell ref="BQ917:BQ926"/>
    <mergeCell ref="C928:C932"/>
    <mergeCell ref="BS928:CG928"/>
    <mergeCell ref="H929:H933"/>
    <mergeCell ref="I929:I933"/>
    <mergeCell ref="J929:J933"/>
    <mergeCell ref="K929:K933"/>
    <mergeCell ref="M929:M933"/>
    <mergeCell ref="O929:O933"/>
    <mergeCell ref="E931:E933"/>
    <mergeCell ref="G931:G933"/>
    <mergeCell ref="L931:L933"/>
    <mergeCell ref="C900:D900"/>
    <mergeCell ref="BN900:BN909"/>
    <mergeCell ref="BO900:BO909"/>
    <mergeCell ref="BP900:BP909"/>
    <mergeCell ref="BQ900:BQ909"/>
    <mergeCell ref="C911:C915"/>
    <mergeCell ref="BS911:CG911"/>
    <mergeCell ref="H912:H916"/>
    <mergeCell ref="I912:I916"/>
    <mergeCell ref="J912:J916"/>
    <mergeCell ref="K912:K916"/>
    <mergeCell ref="M912:M916"/>
    <mergeCell ref="O912:O916"/>
    <mergeCell ref="E914:E916"/>
    <mergeCell ref="G914:G916"/>
    <mergeCell ref="L914:L916"/>
    <mergeCell ref="C883:D883"/>
    <mergeCell ref="BN883:BN892"/>
    <mergeCell ref="BO883:BO892"/>
    <mergeCell ref="BP883:BP892"/>
    <mergeCell ref="BQ883:BQ892"/>
    <mergeCell ref="C894:C898"/>
    <mergeCell ref="BS894:CG894"/>
    <mergeCell ref="H895:H899"/>
    <mergeCell ref="I895:I899"/>
    <mergeCell ref="J895:J899"/>
    <mergeCell ref="K895:K899"/>
    <mergeCell ref="M895:M899"/>
    <mergeCell ref="O895:O899"/>
    <mergeCell ref="E897:E899"/>
    <mergeCell ref="G897:G899"/>
    <mergeCell ref="L897:L899"/>
    <mergeCell ref="C866:D866"/>
    <mergeCell ref="BN866:BN875"/>
    <mergeCell ref="BO866:BO875"/>
    <mergeCell ref="BP866:BP875"/>
    <mergeCell ref="BQ866:BQ875"/>
    <mergeCell ref="C877:C881"/>
    <mergeCell ref="BS877:CG877"/>
    <mergeCell ref="H878:H882"/>
    <mergeCell ref="I878:I882"/>
    <mergeCell ref="J878:J882"/>
    <mergeCell ref="K878:K882"/>
    <mergeCell ref="M878:M882"/>
    <mergeCell ref="O878:O882"/>
    <mergeCell ref="E880:E882"/>
    <mergeCell ref="G880:G882"/>
    <mergeCell ref="L880:L882"/>
    <mergeCell ref="C849:D849"/>
    <mergeCell ref="BN849:BN858"/>
    <mergeCell ref="BO849:BO858"/>
    <mergeCell ref="BP849:BP858"/>
    <mergeCell ref="BQ849:BQ858"/>
    <mergeCell ref="C860:C864"/>
    <mergeCell ref="BS860:CG860"/>
    <mergeCell ref="H861:H865"/>
    <mergeCell ref="I861:I865"/>
    <mergeCell ref="J861:J865"/>
    <mergeCell ref="K861:K865"/>
    <mergeCell ref="M861:M865"/>
    <mergeCell ref="O861:O865"/>
    <mergeCell ref="E863:E865"/>
    <mergeCell ref="G863:G865"/>
    <mergeCell ref="L863:L865"/>
    <mergeCell ref="C832:D832"/>
    <mergeCell ref="BN832:BN841"/>
    <mergeCell ref="BO832:BO841"/>
    <mergeCell ref="BP832:BP841"/>
    <mergeCell ref="BQ832:BQ841"/>
    <mergeCell ref="C843:C847"/>
    <mergeCell ref="BS843:CG843"/>
    <mergeCell ref="H844:H848"/>
    <mergeCell ref="I844:I848"/>
    <mergeCell ref="J844:J848"/>
    <mergeCell ref="K844:K848"/>
    <mergeCell ref="M844:M848"/>
    <mergeCell ref="O844:O848"/>
    <mergeCell ref="E846:E848"/>
    <mergeCell ref="G846:G848"/>
    <mergeCell ref="L846:L848"/>
    <mergeCell ref="C815:D815"/>
    <mergeCell ref="BN815:BN824"/>
    <mergeCell ref="BO815:BO824"/>
    <mergeCell ref="BP815:BP824"/>
    <mergeCell ref="BQ815:BQ824"/>
    <mergeCell ref="C826:C830"/>
    <mergeCell ref="BS826:CG826"/>
    <mergeCell ref="H827:H831"/>
    <mergeCell ref="I827:I831"/>
    <mergeCell ref="J827:J831"/>
    <mergeCell ref="K827:K831"/>
    <mergeCell ref="M827:M831"/>
    <mergeCell ref="O827:O831"/>
    <mergeCell ref="E829:E831"/>
    <mergeCell ref="G829:G831"/>
    <mergeCell ref="L829:L831"/>
    <mergeCell ref="C798:D798"/>
    <mergeCell ref="BN798:BN807"/>
    <mergeCell ref="BO798:BO807"/>
    <mergeCell ref="BP798:BP807"/>
    <mergeCell ref="BQ798:BQ807"/>
    <mergeCell ref="C809:C813"/>
    <mergeCell ref="BS809:CG809"/>
    <mergeCell ref="H810:H814"/>
    <mergeCell ref="I810:I814"/>
    <mergeCell ref="J810:J814"/>
    <mergeCell ref="K810:K814"/>
    <mergeCell ref="M810:M814"/>
    <mergeCell ref="O810:O814"/>
    <mergeCell ref="E812:E814"/>
    <mergeCell ref="G812:G814"/>
    <mergeCell ref="L812:L814"/>
    <mergeCell ref="C781:D781"/>
    <mergeCell ref="BN781:BN790"/>
    <mergeCell ref="BO781:BO790"/>
    <mergeCell ref="BP781:BP790"/>
    <mergeCell ref="BQ781:BQ790"/>
    <mergeCell ref="C792:C796"/>
    <mergeCell ref="BS792:CG792"/>
    <mergeCell ref="H793:H797"/>
    <mergeCell ref="I793:I797"/>
    <mergeCell ref="J793:J797"/>
    <mergeCell ref="K793:K797"/>
    <mergeCell ref="M793:M797"/>
    <mergeCell ref="O793:O797"/>
    <mergeCell ref="E795:E797"/>
    <mergeCell ref="G795:G797"/>
    <mergeCell ref="L795:L797"/>
    <mergeCell ref="C764:D764"/>
    <mergeCell ref="BN764:BN773"/>
    <mergeCell ref="BO764:BO773"/>
    <mergeCell ref="BP764:BP773"/>
    <mergeCell ref="BQ764:BQ773"/>
    <mergeCell ref="C775:C779"/>
    <mergeCell ref="BS775:CG775"/>
    <mergeCell ref="H776:H780"/>
    <mergeCell ref="I776:I780"/>
    <mergeCell ref="J776:J780"/>
    <mergeCell ref="K776:K780"/>
    <mergeCell ref="M776:M780"/>
    <mergeCell ref="O776:O780"/>
    <mergeCell ref="E778:E780"/>
    <mergeCell ref="G778:G780"/>
    <mergeCell ref="L778:L780"/>
    <mergeCell ref="C747:D747"/>
    <mergeCell ref="BN747:BN756"/>
    <mergeCell ref="BO747:BO756"/>
    <mergeCell ref="BP747:BP756"/>
    <mergeCell ref="BQ747:BQ756"/>
    <mergeCell ref="C758:C762"/>
    <mergeCell ref="BS758:CG758"/>
    <mergeCell ref="H759:H763"/>
    <mergeCell ref="I759:I763"/>
    <mergeCell ref="J759:J763"/>
    <mergeCell ref="K759:K763"/>
    <mergeCell ref="M759:M763"/>
    <mergeCell ref="O759:O763"/>
    <mergeCell ref="E761:E763"/>
    <mergeCell ref="G761:G763"/>
    <mergeCell ref="L761:L763"/>
    <mergeCell ref="C730:D730"/>
    <mergeCell ref="BN730:BN739"/>
    <mergeCell ref="BO730:BO739"/>
    <mergeCell ref="BP730:BP739"/>
    <mergeCell ref="BQ730:BQ739"/>
    <mergeCell ref="C741:C745"/>
    <mergeCell ref="BS741:CG741"/>
    <mergeCell ref="H742:H746"/>
    <mergeCell ref="I742:I746"/>
    <mergeCell ref="J742:J746"/>
    <mergeCell ref="K742:K746"/>
    <mergeCell ref="M742:M746"/>
    <mergeCell ref="O742:O746"/>
    <mergeCell ref="E744:E746"/>
    <mergeCell ref="G744:G746"/>
    <mergeCell ref="L744:L746"/>
    <mergeCell ref="C713:D713"/>
    <mergeCell ref="BN713:BN722"/>
    <mergeCell ref="BO713:BO722"/>
    <mergeCell ref="BP713:BP722"/>
    <mergeCell ref="BQ713:BQ722"/>
    <mergeCell ref="C724:C728"/>
    <mergeCell ref="BS724:CG724"/>
    <mergeCell ref="H725:H729"/>
    <mergeCell ref="I725:I729"/>
    <mergeCell ref="J725:J729"/>
    <mergeCell ref="K725:K729"/>
    <mergeCell ref="M725:M729"/>
    <mergeCell ref="O725:O729"/>
    <mergeCell ref="E727:E729"/>
    <mergeCell ref="G727:G729"/>
    <mergeCell ref="L727:L729"/>
    <mergeCell ref="C696:D696"/>
    <mergeCell ref="BN696:BN705"/>
    <mergeCell ref="BO696:BO705"/>
    <mergeCell ref="BP696:BP705"/>
    <mergeCell ref="BQ696:BQ705"/>
    <mergeCell ref="C707:C711"/>
    <mergeCell ref="BS707:CG707"/>
    <mergeCell ref="H708:H712"/>
    <mergeCell ref="I708:I712"/>
    <mergeCell ref="J708:J712"/>
    <mergeCell ref="K708:K712"/>
    <mergeCell ref="M708:M712"/>
    <mergeCell ref="O708:O712"/>
    <mergeCell ref="E710:E712"/>
    <mergeCell ref="G710:G712"/>
    <mergeCell ref="L710:L712"/>
    <mergeCell ref="C679:D679"/>
    <mergeCell ref="BN679:BN688"/>
    <mergeCell ref="BO679:BO688"/>
    <mergeCell ref="BP679:BP688"/>
    <mergeCell ref="BQ679:BQ688"/>
    <mergeCell ref="C690:C694"/>
    <mergeCell ref="BS690:CG690"/>
    <mergeCell ref="H691:H695"/>
    <mergeCell ref="I691:I695"/>
    <mergeCell ref="J691:J695"/>
    <mergeCell ref="K691:K695"/>
    <mergeCell ref="M691:M695"/>
    <mergeCell ref="O691:O695"/>
    <mergeCell ref="E693:E695"/>
    <mergeCell ref="G693:G695"/>
    <mergeCell ref="L693:L695"/>
    <mergeCell ref="C662:D662"/>
    <mergeCell ref="BN662:BN671"/>
    <mergeCell ref="BO662:BO671"/>
    <mergeCell ref="BP662:BP671"/>
    <mergeCell ref="BQ662:BQ671"/>
    <mergeCell ref="C673:C677"/>
    <mergeCell ref="BS673:CG673"/>
    <mergeCell ref="H674:H678"/>
    <mergeCell ref="I674:I678"/>
    <mergeCell ref="J674:J678"/>
    <mergeCell ref="K674:K678"/>
    <mergeCell ref="M674:M678"/>
    <mergeCell ref="O674:O678"/>
    <mergeCell ref="E676:E678"/>
    <mergeCell ref="G676:G678"/>
    <mergeCell ref="L676:L678"/>
    <mergeCell ref="C645:D645"/>
    <mergeCell ref="BN645:BN654"/>
    <mergeCell ref="BO645:BO654"/>
    <mergeCell ref="BP645:BP654"/>
    <mergeCell ref="BQ645:BQ654"/>
    <mergeCell ref="C656:C660"/>
    <mergeCell ref="BS656:CG656"/>
    <mergeCell ref="H657:H661"/>
    <mergeCell ref="I657:I661"/>
    <mergeCell ref="J657:J661"/>
    <mergeCell ref="K657:K661"/>
    <mergeCell ref="M657:M661"/>
    <mergeCell ref="O657:O661"/>
    <mergeCell ref="E659:E661"/>
    <mergeCell ref="G659:G661"/>
    <mergeCell ref="L659:L661"/>
    <mergeCell ref="C628:D628"/>
    <mergeCell ref="BN628:BN637"/>
    <mergeCell ref="BO628:BO637"/>
    <mergeCell ref="BP628:BP637"/>
    <mergeCell ref="BQ628:BQ637"/>
    <mergeCell ref="C639:C643"/>
    <mergeCell ref="BS639:CG639"/>
    <mergeCell ref="H640:H644"/>
    <mergeCell ref="I640:I644"/>
    <mergeCell ref="J640:J644"/>
    <mergeCell ref="K640:K644"/>
    <mergeCell ref="M640:M644"/>
    <mergeCell ref="O640:O644"/>
    <mergeCell ref="E642:E644"/>
    <mergeCell ref="G642:G644"/>
    <mergeCell ref="L642:L644"/>
    <mergeCell ref="C611:D611"/>
    <mergeCell ref="BN611:BN620"/>
    <mergeCell ref="BO611:BO620"/>
    <mergeCell ref="BP611:BP620"/>
    <mergeCell ref="BQ611:BQ620"/>
    <mergeCell ref="C622:C626"/>
    <mergeCell ref="BS622:CG622"/>
    <mergeCell ref="H623:H627"/>
    <mergeCell ref="I623:I627"/>
    <mergeCell ref="J623:J627"/>
    <mergeCell ref="K623:K627"/>
    <mergeCell ref="M623:M627"/>
    <mergeCell ref="O623:O627"/>
    <mergeCell ref="E625:E627"/>
    <mergeCell ref="G625:G627"/>
    <mergeCell ref="L625:L627"/>
    <mergeCell ref="C594:D594"/>
    <mergeCell ref="BN594:BN603"/>
    <mergeCell ref="BO594:BO603"/>
    <mergeCell ref="BP594:BP603"/>
    <mergeCell ref="BQ594:BQ603"/>
    <mergeCell ref="C605:C609"/>
    <mergeCell ref="BS605:CG605"/>
    <mergeCell ref="H606:H610"/>
    <mergeCell ref="I606:I610"/>
    <mergeCell ref="J606:J610"/>
    <mergeCell ref="K606:K610"/>
    <mergeCell ref="M606:M610"/>
    <mergeCell ref="O606:O610"/>
    <mergeCell ref="E608:E610"/>
    <mergeCell ref="G608:G610"/>
    <mergeCell ref="L608:L610"/>
    <mergeCell ref="C577:D577"/>
    <mergeCell ref="BN577:BN586"/>
    <mergeCell ref="BO577:BO586"/>
    <mergeCell ref="BP577:BP586"/>
    <mergeCell ref="BQ577:BQ586"/>
    <mergeCell ref="C588:C592"/>
    <mergeCell ref="BS588:CG588"/>
    <mergeCell ref="H589:H593"/>
    <mergeCell ref="I589:I593"/>
    <mergeCell ref="J589:J593"/>
    <mergeCell ref="K589:K593"/>
    <mergeCell ref="M589:M593"/>
    <mergeCell ref="O589:O593"/>
    <mergeCell ref="E591:E593"/>
    <mergeCell ref="G591:G593"/>
    <mergeCell ref="L591:L593"/>
    <mergeCell ref="C560:D560"/>
    <mergeCell ref="BN560:BN569"/>
    <mergeCell ref="BO560:BO569"/>
    <mergeCell ref="BP560:BP569"/>
    <mergeCell ref="BQ560:BQ569"/>
    <mergeCell ref="C571:C575"/>
    <mergeCell ref="BS571:CG571"/>
    <mergeCell ref="H572:H576"/>
    <mergeCell ref="I572:I576"/>
    <mergeCell ref="J572:J576"/>
    <mergeCell ref="K572:K576"/>
    <mergeCell ref="M572:M576"/>
    <mergeCell ref="O572:O576"/>
    <mergeCell ref="E574:E576"/>
    <mergeCell ref="G574:G576"/>
    <mergeCell ref="L574:L576"/>
    <mergeCell ref="C543:D543"/>
    <mergeCell ref="BN543:BN552"/>
    <mergeCell ref="BO543:BO552"/>
    <mergeCell ref="BP543:BP552"/>
    <mergeCell ref="BQ543:BQ552"/>
    <mergeCell ref="C554:C558"/>
    <mergeCell ref="BS554:CG554"/>
    <mergeCell ref="H555:H559"/>
    <mergeCell ref="I555:I559"/>
    <mergeCell ref="J555:J559"/>
    <mergeCell ref="K555:K559"/>
    <mergeCell ref="M555:M559"/>
    <mergeCell ref="O555:O559"/>
    <mergeCell ref="E557:E559"/>
    <mergeCell ref="G557:G559"/>
    <mergeCell ref="L557:L559"/>
    <mergeCell ref="C526:D526"/>
    <mergeCell ref="BN526:BN535"/>
    <mergeCell ref="BO526:BO535"/>
    <mergeCell ref="BP526:BP535"/>
    <mergeCell ref="BQ526:BQ535"/>
    <mergeCell ref="C537:C541"/>
    <mergeCell ref="BS537:CG537"/>
    <mergeCell ref="H538:H542"/>
    <mergeCell ref="I538:I542"/>
    <mergeCell ref="J538:J542"/>
    <mergeCell ref="K538:K542"/>
    <mergeCell ref="M538:M542"/>
    <mergeCell ref="O538:O542"/>
    <mergeCell ref="E540:E542"/>
    <mergeCell ref="G540:G542"/>
    <mergeCell ref="L540:L542"/>
    <mergeCell ref="C520:C524"/>
    <mergeCell ref="BS520:CG520"/>
    <mergeCell ref="H521:H525"/>
    <mergeCell ref="I521:I525"/>
    <mergeCell ref="J521:J525"/>
    <mergeCell ref="K521:K525"/>
    <mergeCell ref="M521:M525"/>
    <mergeCell ref="O521:O525"/>
    <mergeCell ref="E523:E525"/>
    <mergeCell ref="G523:G525"/>
    <mergeCell ref="L523:L525"/>
    <mergeCell ref="B1:C1"/>
    <mergeCell ref="C10:C14"/>
    <mergeCell ref="C16:D16"/>
    <mergeCell ref="O11:O15"/>
    <mergeCell ref="H11:H15"/>
    <mergeCell ref="I11:I15"/>
    <mergeCell ref="J11:J15"/>
    <mergeCell ref="M11:M15"/>
    <mergeCell ref="E13:E15"/>
    <mergeCell ref="G13:G15"/>
    <mergeCell ref="K11:K15"/>
    <mergeCell ref="L13:L15"/>
    <mergeCell ref="BQ16:BQ25"/>
    <mergeCell ref="BP16:BP25"/>
    <mergeCell ref="BS10:CG10"/>
    <mergeCell ref="C3:C7"/>
    <mergeCell ref="BN16:BN25"/>
    <mergeCell ref="BO16:BO25"/>
    <mergeCell ref="BN33:BN42"/>
    <mergeCell ref="BO33:BO42"/>
    <mergeCell ref="BP33:BP42"/>
    <mergeCell ref="BQ33:BQ42"/>
    <mergeCell ref="C27:C31"/>
    <mergeCell ref="BS27:CG27"/>
    <mergeCell ref="H28:H32"/>
    <mergeCell ref="I28:I32"/>
    <mergeCell ref="J28:J32"/>
    <mergeCell ref="K28:K32"/>
    <mergeCell ref="M28:M32"/>
    <mergeCell ref="O28:O32"/>
    <mergeCell ref="E30:E32"/>
    <mergeCell ref="G30:G32"/>
    <mergeCell ref="L30:L32"/>
    <mergeCell ref="C50:D50"/>
    <mergeCell ref="BN50:BN59"/>
    <mergeCell ref="BO50:BO59"/>
    <mergeCell ref="BP50:BP59"/>
    <mergeCell ref="BQ50:BQ59"/>
    <mergeCell ref="C44:C48"/>
    <mergeCell ref="BS44:CG44"/>
    <mergeCell ref="H45:H49"/>
    <mergeCell ref="I45:I49"/>
    <mergeCell ref="J45:J49"/>
    <mergeCell ref="K45:K49"/>
    <mergeCell ref="M45:M49"/>
    <mergeCell ref="O45:O49"/>
    <mergeCell ref="E47:E49"/>
    <mergeCell ref="G47:G49"/>
    <mergeCell ref="L47:L49"/>
    <mergeCell ref="BN67:BN76"/>
    <mergeCell ref="BO67:BO76"/>
    <mergeCell ref="BP67:BP76"/>
    <mergeCell ref="BQ67:BQ76"/>
    <mergeCell ref="C61:C65"/>
    <mergeCell ref="BS61:CG61"/>
    <mergeCell ref="H62:H66"/>
    <mergeCell ref="I62:I66"/>
    <mergeCell ref="J62:J66"/>
    <mergeCell ref="K62:K66"/>
    <mergeCell ref="M62:M66"/>
    <mergeCell ref="O62:O66"/>
    <mergeCell ref="E64:E66"/>
    <mergeCell ref="G64:G66"/>
    <mergeCell ref="L64:L66"/>
    <mergeCell ref="C84:D84"/>
    <mergeCell ref="BN84:BN93"/>
    <mergeCell ref="BO84:BO93"/>
    <mergeCell ref="BP84:BP93"/>
    <mergeCell ref="BQ84:BQ93"/>
    <mergeCell ref="C78:C82"/>
    <mergeCell ref="BS78:CG78"/>
    <mergeCell ref="H79:H83"/>
    <mergeCell ref="I79:I83"/>
    <mergeCell ref="J79:J83"/>
    <mergeCell ref="K79:K83"/>
    <mergeCell ref="M79:M83"/>
    <mergeCell ref="O79:O83"/>
    <mergeCell ref="E81:E83"/>
    <mergeCell ref="G81:G83"/>
    <mergeCell ref="L81:L83"/>
    <mergeCell ref="BN101:BN110"/>
    <mergeCell ref="BO101:BO110"/>
    <mergeCell ref="BP101:BP110"/>
    <mergeCell ref="BQ101:BQ110"/>
    <mergeCell ref="C95:C99"/>
    <mergeCell ref="BS95:CG95"/>
    <mergeCell ref="H96:H100"/>
    <mergeCell ref="I96:I100"/>
    <mergeCell ref="J96:J100"/>
    <mergeCell ref="K96:K100"/>
    <mergeCell ref="M96:M100"/>
    <mergeCell ref="O96:O100"/>
    <mergeCell ref="E98:E100"/>
    <mergeCell ref="G98:G100"/>
    <mergeCell ref="L98:L100"/>
    <mergeCell ref="C118:D118"/>
    <mergeCell ref="BN118:BN127"/>
    <mergeCell ref="BO118:BO127"/>
    <mergeCell ref="BP118:BP127"/>
    <mergeCell ref="BQ118:BQ127"/>
    <mergeCell ref="C112:C116"/>
    <mergeCell ref="BS112:CG112"/>
    <mergeCell ref="H113:H117"/>
    <mergeCell ref="I113:I117"/>
    <mergeCell ref="J113:J117"/>
    <mergeCell ref="K113:K117"/>
    <mergeCell ref="M113:M117"/>
    <mergeCell ref="O113:O117"/>
    <mergeCell ref="E115:E117"/>
    <mergeCell ref="G115:G117"/>
    <mergeCell ref="L115:L117"/>
    <mergeCell ref="BN135:BN144"/>
    <mergeCell ref="BO135:BO144"/>
    <mergeCell ref="BP135:BP144"/>
    <mergeCell ref="BQ135:BQ144"/>
    <mergeCell ref="C129:C133"/>
    <mergeCell ref="BS129:CG129"/>
    <mergeCell ref="H130:H134"/>
    <mergeCell ref="I130:I134"/>
    <mergeCell ref="J130:J134"/>
    <mergeCell ref="K130:K134"/>
    <mergeCell ref="M130:M134"/>
    <mergeCell ref="O130:O134"/>
    <mergeCell ref="E132:E134"/>
    <mergeCell ref="G132:G134"/>
    <mergeCell ref="L132:L134"/>
    <mergeCell ref="C152:D152"/>
    <mergeCell ref="BN152:BN161"/>
    <mergeCell ref="BO152:BO161"/>
    <mergeCell ref="BP152:BP161"/>
    <mergeCell ref="BQ152:BQ161"/>
    <mergeCell ref="C146:C150"/>
    <mergeCell ref="BS146:CG146"/>
    <mergeCell ref="H147:H151"/>
    <mergeCell ref="I147:I151"/>
    <mergeCell ref="J147:J151"/>
    <mergeCell ref="K147:K151"/>
    <mergeCell ref="M147:M151"/>
    <mergeCell ref="O147:O151"/>
    <mergeCell ref="E149:E151"/>
    <mergeCell ref="G149:G151"/>
    <mergeCell ref="L149:L151"/>
    <mergeCell ref="BN169:BN178"/>
    <mergeCell ref="BO169:BO178"/>
    <mergeCell ref="BP169:BP178"/>
    <mergeCell ref="BQ169:BQ178"/>
    <mergeCell ref="C163:C167"/>
    <mergeCell ref="BS163:CG163"/>
    <mergeCell ref="H164:H168"/>
    <mergeCell ref="I164:I168"/>
    <mergeCell ref="J164:J168"/>
    <mergeCell ref="K164:K168"/>
    <mergeCell ref="M164:M168"/>
    <mergeCell ref="O164:O168"/>
    <mergeCell ref="E166:E168"/>
    <mergeCell ref="G166:G168"/>
    <mergeCell ref="L166:L168"/>
    <mergeCell ref="C186:D186"/>
    <mergeCell ref="BN186:BN195"/>
    <mergeCell ref="BO186:BO195"/>
    <mergeCell ref="BP186:BP195"/>
    <mergeCell ref="BQ186:BQ195"/>
    <mergeCell ref="C180:C184"/>
    <mergeCell ref="BS180:CG180"/>
    <mergeCell ref="H181:H185"/>
    <mergeCell ref="I181:I185"/>
    <mergeCell ref="J181:J185"/>
    <mergeCell ref="K181:K185"/>
    <mergeCell ref="M181:M185"/>
    <mergeCell ref="O181:O185"/>
    <mergeCell ref="E183:E185"/>
    <mergeCell ref="G183:G185"/>
    <mergeCell ref="L183:L185"/>
    <mergeCell ref="BN203:BN212"/>
    <mergeCell ref="BO203:BO212"/>
    <mergeCell ref="BP203:BP212"/>
    <mergeCell ref="BQ203:BQ212"/>
    <mergeCell ref="C197:C201"/>
    <mergeCell ref="BS197:CG197"/>
    <mergeCell ref="H198:H202"/>
    <mergeCell ref="I198:I202"/>
    <mergeCell ref="J198:J202"/>
    <mergeCell ref="K198:K202"/>
    <mergeCell ref="M198:M202"/>
    <mergeCell ref="O198:O202"/>
    <mergeCell ref="E200:E202"/>
    <mergeCell ref="G200:G202"/>
    <mergeCell ref="L200:L202"/>
    <mergeCell ref="C220:D220"/>
    <mergeCell ref="BN220:BN229"/>
    <mergeCell ref="BO220:BO229"/>
    <mergeCell ref="BP220:BP229"/>
    <mergeCell ref="BQ220:BQ229"/>
    <mergeCell ref="C214:C218"/>
    <mergeCell ref="BS214:CG214"/>
    <mergeCell ref="H215:H219"/>
    <mergeCell ref="I215:I219"/>
    <mergeCell ref="J215:J219"/>
    <mergeCell ref="K215:K219"/>
    <mergeCell ref="M215:M219"/>
    <mergeCell ref="O215:O219"/>
    <mergeCell ref="E217:E219"/>
    <mergeCell ref="G217:G219"/>
    <mergeCell ref="L217:L219"/>
    <mergeCell ref="BN237:BN246"/>
    <mergeCell ref="BO237:BO246"/>
    <mergeCell ref="BP237:BP246"/>
    <mergeCell ref="BQ237:BQ246"/>
    <mergeCell ref="C231:C235"/>
    <mergeCell ref="BS231:CG231"/>
    <mergeCell ref="H232:H236"/>
    <mergeCell ref="I232:I236"/>
    <mergeCell ref="J232:J236"/>
    <mergeCell ref="K232:K236"/>
    <mergeCell ref="M232:M236"/>
    <mergeCell ref="O232:O236"/>
    <mergeCell ref="E234:E236"/>
    <mergeCell ref="G234:G236"/>
    <mergeCell ref="L234:L236"/>
    <mergeCell ref="C254:D254"/>
    <mergeCell ref="BN254:BN263"/>
    <mergeCell ref="BO254:BO263"/>
    <mergeCell ref="BP254:BP263"/>
    <mergeCell ref="BQ254:BQ263"/>
    <mergeCell ref="C248:C252"/>
    <mergeCell ref="BS248:CG248"/>
    <mergeCell ref="H249:H253"/>
    <mergeCell ref="I249:I253"/>
    <mergeCell ref="J249:J253"/>
    <mergeCell ref="K249:K253"/>
    <mergeCell ref="M249:M253"/>
    <mergeCell ref="O249:O253"/>
    <mergeCell ref="E251:E253"/>
    <mergeCell ref="G251:G253"/>
    <mergeCell ref="L251:L253"/>
    <mergeCell ref="F251:F253"/>
    <mergeCell ref="BN271:BN280"/>
    <mergeCell ref="BO271:BO280"/>
    <mergeCell ref="BP271:BP280"/>
    <mergeCell ref="BQ271:BQ280"/>
    <mergeCell ref="C265:C269"/>
    <mergeCell ref="BS265:CG265"/>
    <mergeCell ref="H266:H270"/>
    <mergeCell ref="I266:I270"/>
    <mergeCell ref="J266:J270"/>
    <mergeCell ref="K266:K270"/>
    <mergeCell ref="M266:M270"/>
    <mergeCell ref="O266:O270"/>
    <mergeCell ref="E268:E270"/>
    <mergeCell ref="G268:G270"/>
    <mergeCell ref="L268:L270"/>
    <mergeCell ref="C288:D288"/>
    <mergeCell ref="BN288:BN297"/>
    <mergeCell ref="BO288:BO297"/>
    <mergeCell ref="BP288:BP297"/>
    <mergeCell ref="BQ288:BQ297"/>
    <mergeCell ref="C282:C286"/>
    <mergeCell ref="BS282:CG282"/>
    <mergeCell ref="H283:H287"/>
    <mergeCell ref="I283:I287"/>
    <mergeCell ref="J283:J287"/>
    <mergeCell ref="K283:K287"/>
    <mergeCell ref="M283:M287"/>
    <mergeCell ref="O283:O287"/>
    <mergeCell ref="E285:E287"/>
    <mergeCell ref="G285:G287"/>
    <mergeCell ref="L285:L287"/>
    <mergeCell ref="F268:F270"/>
    <mergeCell ref="BN305:BN314"/>
    <mergeCell ref="BO305:BO314"/>
    <mergeCell ref="BP305:BP314"/>
    <mergeCell ref="BQ305:BQ314"/>
    <mergeCell ref="C299:C303"/>
    <mergeCell ref="BS299:CG299"/>
    <mergeCell ref="H300:H304"/>
    <mergeCell ref="I300:I304"/>
    <mergeCell ref="J300:J304"/>
    <mergeCell ref="K300:K304"/>
    <mergeCell ref="M300:M304"/>
    <mergeCell ref="O300:O304"/>
    <mergeCell ref="E302:E304"/>
    <mergeCell ref="G302:G304"/>
    <mergeCell ref="L302:L304"/>
    <mergeCell ref="C322:D322"/>
    <mergeCell ref="BN322:BN331"/>
    <mergeCell ref="BO322:BO331"/>
    <mergeCell ref="BP322:BP331"/>
    <mergeCell ref="BQ322:BQ331"/>
    <mergeCell ref="C316:C320"/>
    <mergeCell ref="BS316:CG316"/>
    <mergeCell ref="H317:H321"/>
    <mergeCell ref="I317:I321"/>
    <mergeCell ref="J317:J321"/>
    <mergeCell ref="K317:K321"/>
    <mergeCell ref="M317:M321"/>
    <mergeCell ref="O317:O321"/>
    <mergeCell ref="E319:E321"/>
    <mergeCell ref="G319:G321"/>
    <mergeCell ref="L319:L321"/>
    <mergeCell ref="BN339:BN348"/>
    <mergeCell ref="BO339:BO348"/>
    <mergeCell ref="BP339:BP348"/>
    <mergeCell ref="BQ339:BQ348"/>
    <mergeCell ref="C333:C337"/>
    <mergeCell ref="BS333:CG333"/>
    <mergeCell ref="H334:H338"/>
    <mergeCell ref="I334:I338"/>
    <mergeCell ref="J334:J338"/>
    <mergeCell ref="K334:K338"/>
    <mergeCell ref="M334:M338"/>
    <mergeCell ref="O334:O338"/>
    <mergeCell ref="E336:E338"/>
    <mergeCell ref="G336:G338"/>
    <mergeCell ref="L336:L338"/>
    <mergeCell ref="C356:D356"/>
    <mergeCell ref="BN356:BN365"/>
    <mergeCell ref="BO356:BO365"/>
    <mergeCell ref="BP356:BP365"/>
    <mergeCell ref="BQ356:BQ365"/>
    <mergeCell ref="C350:C354"/>
    <mergeCell ref="BS350:CG350"/>
    <mergeCell ref="H351:H355"/>
    <mergeCell ref="I351:I355"/>
    <mergeCell ref="J351:J355"/>
    <mergeCell ref="K351:K355"/>
    <mergeCell ref="M351:M355"/>
    <mergeCell ref="O351:O355"/>
    <mergeCell ref="E353:E355"/>
    <mergeCell ref="G353:G355"/>
    <mergeCell ref="L353:L355"/>
    <mergeCell ref="BN373:BN382"/>
    <mergeCell ref="BO373:BO382"/>
    <mergeCell ref="BP373:BP382"/>
    <mergeCell ref="BQ373:BQ382"/>
    <mergeCell ref="C367:C371"/>
    <mergeCell ref="BS367:CG367"/>
    <mergeCell ref="H368:H372"/>
    <mergeCell ref="I368:I372"/>
    <mergeCell ref="J368:J372"/>
    <mergeCell ref="K368:K372"/>
    <mergeCell ref="M368:M372"/>
    <mergeCell ref="O368:O372"/>
    <mergeCell ref="E370:E372"/>
    <mergeCell ref="G370:G372"/>
    <mergeCell ref="L370:L372"/>
    <mergeCell ref="C390:D390"/>
    <mergeCell ref="BN390:BN399"/>
    <mergeCell ref="BO390:BO399"/>
    <mergeCell ref="BP390:BP399"/>
    <mergeCell ref="BQ390:BQ399"/>
    <mergeCell ref="C384:C388"/>
    <mergeCell ref="BS384:CG384"/>
    <mergeCell ref="H385:H389"/>
    <mergeCell ref="I385:I389"/>
    <mergeCell ref="J385:J389"/>
    <mergeCell ref="K385:K389"/>
    <mergeCell ref="M385:M389"/>
    <mergeCell ref="O385:O389"/>
    <mergeCell ref="E387:E389"/>
    <mergeCell ref="G387:G389"/>
    <mergeCell ref="L387:L389"/>
    <mergeCell ref="BN407:BN416"/>
    <mergeCell ref="BO407:BO416"/>
    <mergeCell ref="BP407:BP416"/>
    <mergeCell ref="BQ407:BQ416"/>
    <mergeCell ref="C401:C405"/>
    <mergeCell ref="BS401:CG401"/>
    <mergeCell ref="H402:H406"/>
    <mergeCell ref="I402:I406"/>
    <mergeCell ref="J402:J406"/>
    <mergeCell ref="K402:K406"/>
    <mergeCell ref="M402:M406"/>
    <mergeCell ref="O402:O406"/>
    <mergeCell ref="E404:E406"/>
    <mergeCell ref="G404:G406"/>
    <mergeCell ref="L404:L406"/>
    <mergeCell ref="C424:D424"/>
    <mergeCell ref="BN424:BN433"/>
    <mergeCell ref="BO424:BO433"/>
    <mergeCell ref="BP424:BP433"/>
    <mergeCell ref="BQ424:BQ433"/>
    <mergeCell ref="C418:C422"/>
    <mergeCell ref="BS418:CG418"/>
    <mergeCell ref="H419:H423"/>
    <mergeCell ref="I419:I423"/>
    <mergeCell ref="J419:J423"/>
    <mergeCell ref="K419:K423"/>
    <mergeCell ref="M419:M423"/>
    <mergeCell ref="O419:O423"/>
    <mergeCell ref="E421:E423"/>
    <mergeCell ref="G421:G423"/>
    <mergeCell ref="L421:L423"/>
    <mergeCell ref="BN441:BN450"/>
    <mergeCell ref="BO441:BO450"/>
    <mergeCell ref="BP441:BP450"/>
    <mergeCell ref="BQ441:BQ450"/>
    <mergeCell ref="C435:C439"/>
    <mergeCell ref="BS435:CG435"/>
    <mergeCell ref="H436:H440"/>
    <mergeCell ref="I436:I440"/>
    <mergeCell ref="J436:J440"/>
    <mergeCell ref="K436:K440"/>
    <mergeCell ref="M436:M440"/>
    <mergeCell ref="O436:O440"/>
    <mergeCell ref="E438:E440"/>
    <mergeCell ref="G438:G440"/>
    <mergeCell ref="L438:L440"/>
    <mergeCell ref="C458:D458"/>
    <mergeCell ref="BN458:BN467"/>
    <mergeCell ref="BO458:BO467"/>
    <mergeCell ref="BP458:BP467"/>
    <mergeCell ref="BQ458:BQ467"/>
    <mergeCell ref="C452:C456"/>
    <mergeCell ref="BS452:CG452"/>
    <mergeCell ref="H453:H457"/>
    <mergeCell ref="I453:I457"/>
    <mergeCell ref="J453:J457"/>
    <mergeCell ref="K453:K457"/>
    <mergeCell ref="M453:M457"/>
    <mergeCell ref="O453:O457"/>
    <mergeCell ref="E455:E457"/>
    <mergeCell ref="G455:G457"/>
    <mergeCell ref="L455:L457"/>
    <mergeCell ref="BS469:CG469"/>
    <mergeCell ref="H470:H474"/>
    <mergeCell ref="I470:I474"/>
    <mergeCell ref="J470:J474"/>
    <mergeCell ref="K470:K474"/>
    <mergeCell ref="M470:M474"/>
    <mergeCell ref="O470:O474"/>
    <mergeCell ref="E472:E474"/>
    <mergeCell ref="G472:G474"/>
    <mergeCell ref="L472:L474"/>
    <mergeCell ref="C492:D492"/>
    <mergeCell ref="BN492:BN501"/>
    <mergeCell ref="BO492:BO501"/>
    <mergeCell ref="BP492:BP501"/>
    <mergeCell ref="BQ492:BQ501"/>
    <mergeCell ref="C486:C490"/>
    <mergeCell ref="BS486:CG486"/>
    <mergeCell ref="H487:H491"/>
    <mergeCell ref="I487:I491"/>
    <mergeCell ref="J487:J491"/>
    <mergeCell ref="K487:K491"/>
    <mergeCell ref="M487:M491"/>
    <mergeCell ref="O487:O491"/>
    <mergeCell ref="E489:E491"/>
    <mergeCell ref="G489:G491"/>
    <mergeCell ref="L489:L491"/>
    <mergeCell ref="BN509:BN518"/>
    <mergeCell ref="BO509:BO518"/>
    <mergeCell ref="BP509:BP518"/>
    <mergeCell ref="BQ509:BQ518"/>
    <mergeCell ref="C503:C507"/>
    <mergeCell ref="BS503:CG503"/>
    <mergeCell ref="H504:H508"/>
    <mergeCell ref="I504:I508"/>
    <mergeCell ref="J504:J508"/>
    <mergeCell ref="K504:K508"/>
    <mergeCell ref="M504:M508"/>
    <mergeCell ref="O504:O508"/>
    <mergeCell ref="E506:E508"/>
    <mergeCell ref="G506:G508"/>
    <mergeCell ref="L506:L508"/>
    <mergeCell ref="C475:D475"/>
    <mergeCell ref="BN475:BN484"/>
    <mergeCell ref="BO475:BO484"/>
    <mergeCell ref="BP475:BP484"/>
    <mergeCell ref="BQ475:BQ484"/>
    <mergeCell ref="F13:F15"/>
    <mergeCell ref="F3:L3"/>
    <mergeCell ref="F5:L5"/>
    <mergeCell ref="F7:L7"/>
    <mergeCell ref="F30:F32"/>
    <mergeCell ref="F47:F49"/>
    <mergeCell ref="F64:F66"/>
    <mergeCell ref="F81:F83"/>
    <mergeCell ref="F98:F100"/>
    <mergeCell ref="F115:F117"/>
    <mergeCell ref="F132:F134"/>
    <mergeCell ref="F149:F151"/>
    <mergeCell ref="F166:F168"/>
    <mergeCell ref="F183:F185"/>
    <mergeCell ref="F200:F202"/>
    <mergeCell ref="F217:F219"/>
    <mergeCell ref="C509:D509"/>
    <mergeCell ref="C469:C473"/>
    <mergeCell ref="C441:D441"/>
    <mergeCell ref="C407:D407"/>
    <mergeCell ref="C373:D373"/>
    <mergeCell ref="C339:D339"/>
    <mergeCell ref="C305:D305"/>
    <mergeCell ref="C271:D271"/>
    <mergeCell ref="C237:D237"/>
    <mergeCell ref="C203:D203"/>
    <mergeCell ref="C169:D169"/>
    <mergeCell ref="C135:D135"/>
    <mergeCell ref="C101:D101"/>
    <mergeCell ref="C67:D67"/>
    <mergeCell ref="C33:D33"/>
    <mergeCell ref="F234:F236"/>
    <mergeCell ref="F285:F287"/>
    <mergeCell ref="F302:F304"/>
    <mergeCell ref="F319:F321"/>
    <mergeCell ref="F336:F338"/>
    <mergeCell ref="F353:F355"/>
    <mergeCell ref="F370:F372"/>
    <mergeCell ref="F387:F389"/>
    <mergeCell ref="F404:F406"/>
    <mergeCell ref="F421:F423"/>
    <mergeCell ref="F438:F440"/>
    <mergeCell ref="F455:F457"/>
    <mergeCell ref="F472:F474"/>
    <mergeCell ref="F489:F491"/>
    <mergeCell ref="F506:F508"/>
    <mergeCell ref="F1084:F1086"/>
    <mergeCell ref="F523:F525"/>
    <mergeCell ref="F540:F542"/>
    <mergeCell ref="F557:F559"/>
    <mergeCell ref="F574:F576"/>
    <mergeCell ref="F591:F593"/>
    <mergeCell ref="F608:F610"/>
    <mergeCell ref="F625:F627"/>
    <mergeCell ref="F642:F644"/>
    <mergeCell ref="F659:F661"/>
    <mergeCell ref="F676:F678"/>
    <mergeCell ref="F693:F695"/>
    <mergeCell ref="F710:F712"/>
    <mergeCell ref="F727:F729"/>
    <mergeCell ref="F744:F746"/>
    <mergeCell ref="F761:F763"/>
    <mergeCell ref="F778:F780"/>
    <mergeCell ref="F795:F797"/>
    <mergeCell ref="F1101:F1103"/>
    <mergeCell ref="F1118:F1120"/>
    <mergeCell ref="F1135:F1137"/>
    <mergeCell ref="F1152:F1154"/>
    <mergeCell ref="F1169:F1171"/>
    <mergeCell ref="F1186:F1188"/>
    <mergeCell ref="F1203:F1205"/>
    <mergeCell ref="F1220:F1222"/>
    <mergeCell ref="F1237:F1239"/>
    <mergeCell ref="F1254:F1256"/>
    <mergeCell ref="F1271:F1273"/>
    <mergeCell ref="F1288:F1290"/>
    <mergeCell ref="F1305:F1307"/>
    <mergeCell ref="F1322:F1324"/>
    <mergeCell ref="F1339:F1341"/>
    <mergeCell ref="F1356:F1358"/>
    <mergeCell ref="F812:F814"/>
    <mergeCell ref="F829:F831"/>
    <mergeCell ref="F846:F848"/>
    <mergeCell ref="F863:F865"/>
    <mergeCell ref="F880:F882"/>
    <mergeCell ref="F897:F899"/>
    <mergeCell ref="F914:F916"/>
    <mergeCell ref="F931:F933"/>
    <mergeCell ref="F948:F950"/>
    <mergeCell ref="F965:F967"/>
    <mergeCell ref="F982:F984"/>
    <mergeCell ref="F999:F1001"/>
    <mergeCell ref="F1016:F1018"/>
    <mergeCell ref="F1033:F1035"/>
    <mergeCell ref="F1050:F1052"/>
    <mergeCell ref="F1067:F1069"/>
  </mergeCells>
  <phoneticPr fontId="25" type="noConversion"/>
  <dataValidations count="4">
    <dataValidation type="whole" allowBlank="1" showInputMessage="1" showErrorMessage="1" errorTitle="Doplňte relevantní hodnotu" error="Doplňte relevantní hodnotu v rozsahu 12 - 24 měsíců" sqref="H17:H25 H34:H42 H51:H59 H68:H76 H85:H93 H102:H110 H119:H127 H136:H144 H153:H161 H170:H178 H187:H195 H204:H212 H221:H229 H238:H246 H255:H263 H272:H280 H289:H297 H306:H314 H323:H331 H340:H348 H357:H365 H374:H382 H391:H399 H408:H416 H425:H433 H442:H450 H459:H467 H476:H484 H493:H501 H510:H518 H527:H535 H544:H552 H561:H569 H578:H586 H595:H603 H612:H620 H629:H637 H646:H654 H663:H671 H680:H688 H697:H705 H714:H722 H731:H739 H748:H756 H765:H773 H782:H790 H799:H807 H816:H824 H833:H841 H850:H858 H867:H875 H884:H892 H901:H909 H918:H926 H935:H943 H952:H960 H969:H977 H986:H994 H1003:H1011 H1020:H1028 H1037:H1045 H1054:H1062 H1071:H1079 H1088:H1096 H1105:H1113 H1122:H1130 H1139:H1147 H1156:H1164 H1173:H1181 H1190:H1198 H1207:H1215 H1224:H1232 H1241:H1249 H1258:H1266 H1275:H1283 H1292:H1300 H1309:H1317 H1326:H1334 H1343:H1351 H1360:H1368" xr:uid="{BE54181E-F490-440A-99BD-8FB542D25DD5}">
      <formula1>12</formula1>
      <formula2>24</formula2>
    </dataValidation>
    <dataValidation type="list" allowBlank="1" showInputMessage="1" showErrorMessage="1" sqref="J16 J33 J50 J67 J84 J101 J118 J135 J152 J169 J186 J203 J220 J237 J254 J271 J288 J305 J322 J339 J356 J373 J390 J407 J424 J441 J458 J475 J492 J509 J526 J543 J560 J577 J594 J611 J628 J645 J662 J679 J696 J713 J730 J747 J764 J781 J798 J815 J832 J849 J866 J883 J900 J917 J934 J951 J968 J985 J1002 J1019 J1036 J1053 J1070 J1087 J1104 J1121 J1138 J1155 J1172 J1189 J1206 J1223 J1240 J1257 J1274 J1291 J1308 J1325 J1342 J1359" xr:uid="{31303550-DD4B-4CAE-8E6B-8C8D32A63FB5}">
      <formula1>"ANO,NE"</formula1>
    </dataValidation>
    <dataValidation type="decimal" allowBlank="1" showInputMessage="1" showErrorMessage="1" errorTitle="Doplňte relevantní hodnotu" error="Tato hodnota neodpovídá omezením pro ověření dat, která jsou pro tuto buňku nadefinovaná." sqref="H16 H33 H50 H67 H84 H101 H118 H135 H152 H169 H186 H203 H220 H237 H254 H271 H288 H305 H322 H339 H356 H373 H390 H407 H424 H441 H458 H475 H492 H509 H526 H543 H560 H577 H594 H611 H628 H645 H662 H679 H696 H713 H730 H747 H764 H781 H798 H815 H832 H849 H866 H883 H900 H917 H934 H951 H968 H985 H1002 H1019 H1036 H1053 H1070 H1087 H1104 H1121 H1138 H1155 H1172 H1189 H1206 H1223 H1240 H1257 H1274 H1291 H1308 H1325 H1342 H1359" xr:uid="{F718A42E-C2AF-4FB5-843C-A9FBB861A1A5}">
      <formula1>1</formula1>
      <formula2>6</formula2>
    </dataValidation>
    <dataValidation type="decimal" allowBlank="1" showInputMessage="1" showErrorMessage="1" sqref="I16 I33 I50 I67 I84 I101 I118 I135 I152 I169 I186 I203 I220 I237 I254 I271 I288 I305 I322 I339 I356 I373 I390 I407 I424 I441 I458 I475 I492 I509 I526 I543 I560 I577 I594 I611 I628 I645 I662 I679 I696 I713 I730 I747 I764 I781 I798 I815 I832 I849 I866 I883 I900 I917 I934 I951 I968 I985 I1002 I1019 I1036 I1053 I1070 I1087 I1104 I1121 I1138 I1155 I1172 I1189 I1206 I1223 I1240 I1257 I1274 I1291 I1308 I1325 I1342 I1359" xr:uid="{B3F7C497-E557-4608-811B-BA97E4449472}">
      <formula1>0</formula1>
      <formula2>1</formula2>
    </dataValidation>
  </dataValidations>
  <hyperlinks>
    <hyperlink ref="B1:C1" location="Úvod!A1" display="zpět na úvodní stránku" xr:uid="{E751A6D1-8A2D-4EC9-B960-EAD431D9789B}"/>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98ED5C36-B44E-4B62-8B6B-228DEAAC40A2}">
          <x14:formula1>
            <xm:f>'Přehled ZoR'!$B$28:$B$30</xm:f>
          </x14:formula1>
          <xm:sqref>G16 G1359 G1342 G1325 G1308 G1291 G1274 G1257 G1240 G1223 G1206 G1189 G1172 G1155 G1138 G1121 G1104 G1087 G1070 G1053 G1036 G1019 G1002 G985 G968 G951 G934 G917 G900 G883 G866 G849 G832 G815 G798 G781 G764 G747 G730 G713 G696 G679 G662 G645 G628 G611 G594 G577 G560 G543 G526 G509 G492 G475 G458 G441 G424 G407 G390 G373 G356 G339 G322 G305 G288 G271 G254 G237 G220 G203 G186 G169 G152 G135 G118 G101 G84 G67 G50 G33</xm:sqref>
        </x14:dataValidation>
        <x14:dataValidation type="list" allowBlank="1" showInputMessage="1" showErrorMessage="1" xr:uid="{C275EB07-80FA-4AB3-B698-CE8729E5011E}">
          <x14:formula1>
            <xm:f>'Podpůrná data'!$H$16:$H$182</xm:f>
          </x14:formula1>
          <xm:sqref>E50 E1359 E1342 E1325 E1308 E1291 E1274 E1257 E1240 E1223 E1206 E1189 E1172 E1155 E1138 E1121 E1104 E1087 E1070 E1053 E526 E543 E1019 E1002 E985 E968 E951 E934 E917 E900 E883 E186 E849 E832 E815 E798 E781 E764 E747 E730 E713 E696 E679 E662 E645 E628 E611 E594 E577 E560 E1036 E16 E509 E492 E475 E458 E441 E424 E407 E390 E373 E356 E339 E322 E305 E288 E271 E254 E237 E220 E203 E33 E169 E152 E135 E118 E101 E84 E67 E866</xm:sqref>
        </x14:dataValidation>
        <x14:dataValidation type="list" allowBlank="1" showInputMessage="1" showErrorMessage="1" xr:uid="{269A828E-AC0E-425F-9411-899C2E12B3F4}">
          <x14:formula1>
            <xm:f>'Podpůrná data'!$P$16:$P$30</xm:f>
          </x14:formula1>
          <xm:sqref>R15:BM15 R1341:BM1341 R1324:BM1324 R1307:BM1307 R1290:BM1290 R1273:BM1273 R1256:BM1256 R1239:BM1239 R1222:BM1222 R1205:BM1205 R1188:BM1188 R1171:BM1171 R1154:BM1154 R1137:BM1137 R1120:BM1120 R1103:BM1103 R1086:BM1086 R1069:BM1069 R1052:BM1052 R1035:BM1035 R1358:BM1358 R542:BM542 R1001:BM1001 R984:BM984 R967:BM967 R950:BM950 R933:BM933 R916:BM916 R899:BM899 R882:BM882 R865:BM865 R848:BM848 R831:BM831 R814:BM814 R797:BM797 R780:BM780 R763:BM763 R746:BM746 R729:BM729 R712:BM712 R695:BM695 R678:BM678 R661:BM661 R644:BM644 R627:BM627 R610:BM610 R593:BM593 R576:BM576 R559:BM559 R1018:BM1018 R525:BM525 R32:BM32 R491:BM491 R474:BM474 R457:BM457 R440:BM440 R423:BM423 R406:BM406 R389:BM389 R372:BM372 R355:BM355 R338:BM338 R321:BM321 R304:BM304 R287:BM287 R270:BM270 R253:BM253 R236:BM236 R219:BM219 R202:BM202 R185:BM185 R168:BM168 R151:BM151 R134:BM134 R117:BM117 R100:BM100 R83:BM83 R66:BM66 R49:BM49 R508:BM508</xm:sqref>
        </x14:dataValidation>
        <x14:dataValidation type="list" allowBlank="1" showInputMessage="1" showErrorMessage="1" xr:uid="{68A7EFA7-6C55-4801-ACD8-00811D527EB7}">
          <x14:formula1>
            <xm:f>'Podpůrná data'!$R$189:$R$196</xm:f>
          </x14:formula1>
          <xm:sqref>F16 F33 F50 F67 F84 F101 F118 F135 F152 F169 F186 F203 F220 F237 F254 F271 F288 F305 F322 F339 F356 F373 F390 F407 F424 F441 F458 F475 F492 F509 F526 F543 F560 F577 F594 F611 F628 F645 F662 F679 F696 F713 F730 F747 F764 F781 F798 F815 F832 F849 F866 F883 F900 F917 F934 F951 F968 F985 F1002 F1019 F1036 F1053 F1070 F1087 F1104 F1121 F1138 F1155 F1172 F1189 F1206 F1223 F1240 F1257 F1274 F1291 F1308 F1325 F1342 F1359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55966-8424-4E3B-9FDD-50AD6CC7EB2C}">
  <sheetPr>
    <tabColor rgb="FFCC99FF"/>
  </sheetPr>
  <dimension ref="A1:CB1052"/>
  <sheetViews>
    <sheetView zoomScale="80" zoomScaleNormal="80" workbookViewId="0">
      <selection activeCell="M7" sqref="M7"/>
    </sheetView>
  </sheetViews>
  <sheetFormatPr defaultColWidth="8.81640625" defaultRowHeight="14.5" x14ac:dyDescent="0.35"/>
  <cols>
    <col min="1" max="1" width="2.54296875" style="243" customWidth="1"/>
    <col min="2" max="2" width="4" style="243" customWidth="1"/>
    <col min="3" max="3" width="37.1796875" style="257" customWidth="1"/>
    <col min="4" max="4" width="3.453125" style="257" customWidth="1"/>
    <col min="5" max="5" width="26.453125" style="257" customWidth="1"/>
    <col min="6" max="6" width="12" style="257" customWidth="1"/>
    <col min="7" max="7" width="14.36328125" style="257" customWidth="1"/>
    <col min="8" max="8" width="26" style="257" customWidth="1"/>
    <col min="9" max="9" width="27.1796875" style="243" customWidth="1"/>
    <col min="10" max="10" width="2.54296875" style="244" customWidth="1"/>
    <col min="11" max="11" width="14.81640625" style="243" customWidth="1"/>
    <col min="12" max="12" width="4.54296875" style="243" customWidth="1"/>
    <col min="13" max="13" width="28.453125" style="243" customWidth="1"/>
    <col min="14" max="15" width="13.453125" style="243" customWidth="1"/>
    <col min="16" max="16" width="13.453125" style="244" customWidth="1"/>
    <col min="17" max="61" width="13.453125" style="243" customWidth="1"/>
    <col min="62" max="62" width="18.453125" style="243" customWidth="1"/>
    <col min="63" max="63" width="20.81640625" style="243" customWidth="1"/>
    <col min="64" max="64" width="16.1796875" style="243" customWidth="1"/>
    <col min="65" max="65" width="4.54296875" style="243" customWidth="1"/>
    <col min="66" max="80" width="15.54296875" style="243" customWidth="1"/>
    <col min="81" max="81" width="19.54296875" style="243" customWidth="1"/>
    <col min="82" max="82" width="2.54296875" style="243" customWidth="1"/>
    <col min="83" max="83" width="8.81640625" style="243"/>
    <col min="84" max="95" width="8.453125" style="243" customWidth="1"/>
    <col min="96" max="96" width="14.453125" style="243" customWidth="1"/>
    <col min="97" max="97" width="19.54296875" style="243" customWidth="1"/>
    <col min="98" max="98" width="2.54296875" style="243" customWidth="1"/>
    <col min="99" max="99" width="8.81640625" style="243"/>
    <col min="100" max="111" width="8.453125" style="243" customWidth="1"/>
    <col min="112" max="112" width="14.453125" style="243" customWidth="1"/>
    <col min="113" max="113" width="19.54296875" style="243" customWidth="1"/>
    <col min="114" max="114" width="2.54296875" style="243" customWidth="1"/>
    <col min="115" max="115" width="8.81640625" style="243"/>
    <col min="116" max="127" width="8.453125" style="243" customWidth="1"/>
    <col min="128" max="128" width="14.453125" style="243" customWidth="1"/>
    <col min="129" max="129" width="19.54296875" style="243" customWidth="1"/>
    <col min="130" max="130" width="2.54296875" style="243" customWidth="1"/>
    <col min="131" max="131" width="14.54296875" style="243" customWidth="1"/>
    <col min="132" max="132" width="14.453125" style="243" customWidth="1"/>
    <col min="133" max="133" width="19.54296875" style="243" customWidth="1"/>
    <col min="134" max="134" width="14.453125" style="243" customWidth="1"/>
    <col min="135" max="135" width="19.54296875" style="243" customWidth="1"/>
    <col min="136" max="137" width="12.453125" style="243" customWidth="1"/>
    <col min="138" max="16384" width="8.81640625" style="243"/>
  </cols>
  <sheetData>
    <row r="1" spans="1:80" s="245" customFormat="1" ht="15" thickBot="1" x14ac:dyDescent="0.4">
      <c r="A1" s="243"/>
      <c r="B1" s="378" t="s">
        <v>122</v>
      </c>
      <c r="C1" s="378"/>
      <c r="D1" s="105"/>
      <c r="E1" s="105"/>
      <c r="F1" s="105"/>
      <c r="G1" s="105"/>
      <c r="H1" s="105"/>
      <c r="I1" s="105"/>
      <c r="J1" s="7"/>
      <c r="K1" s="105"/>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row>
    <row r="2" spans="1:80" s="245" customFormat="1" ht="15" customHeight="1" thickBot="1" x14ac:dyDescent="0.4">
      <c r="A2" s="246"/>
      <c r="B2" s="107"/>
      <c r="C2" s="108"/>
      <c r="D2" s="108"/>
      <c r="E2" s="108"/>
      <c r="F2" s="108"/>
      <c r="G2" s="108"/>
      <c r="H2" s="108"/>
      <c r="I2" s="110" t="s">
        <v>99</v>
      </c>
      <c r="J2" s="111"/>
      <c r="K2" s="112" t="s">
        <v>98</v>
      </c>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row>
    <row r="3" spans="1:80" s="245" customFormat="1" ht="36" customHeight="1" thickBot="1" x14ac:dyDescent="0.4">
      <c r="A3" s="247"/>
      <c r="B3" s="113"/>
      <c r="C3" s="379" t="s">
        <v>243</v>
      </c>
      <c r="D3" s="114"/>
      <c r="E3" s="114"/>
      <c r="F3" s="388" t="s">
        <v>231</v>
      </c>
      <c r="G3" s="388"/>
      <c r="H3" s="388"/>
      <c r="I3" s="288"/>
      <c r="J3" s="7"/>
      <c r="K3" s="208" t="s">
        <v>229</v>
      </c>
      <c r="L3" s="177"/>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row>
    <row r="4" spans="1:80" s="245" customFormat="1" ht="8.15" customHeight="1" x14ac:dyDescent="0.35">
      <c r="A4" s="247"/>
      <c r="B4" s="113"/>
      <c r="C4" s="380"/>
      <c r="D4" s="114"/>
      <c r="E4" s="114"/>
      <c r="F4" s="114"/>
      <c r="G4" s="214"/>
      <c r="H4" s="214"/>
      <c r="I4" s="215"/>
      <c r="J4" s="7"/>
      <c r="K4" s="213"/>
      <c r="L4" s="177"/>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row>
    <row r="5" spans="1:80" s="245" customFormat="1" ht="31.4" customHeight="1" x14ac:dyDescent="0.35">
      <c r="A5" s="247"/>
      <c r="B5" s="113"/>
      <c r="C5" s="380"/>
      <c r="D5" s="114"/>
      <c r="E5" s="114"/>
      <c r="F5" s="388" t="s">
        <v>233</v>
      </c>
      <c r="G5" s="388"/>
      <c r="H5" s="388"/>
      <c r="I5" s="287">
        <f>I16+I29+I42+I55+I68+I81+I94+I107+I120+I133+I146+I159+I172+I185+I198+I211+I224+I237+I250+I263+I276+I289+I302+I315+I328+I341+I354+I367+I380+I393+I406+I419+I432+I445+I458+I471+I484+I497+I510+I523+I536+I549+I562+I575+I588+I601+I614+I627+I640+I653+I666+I679+I692+I705+I718+I731+I744+I757+I770+I783+I796+I809+I822+I835+I848+I861+I874+I887+I900+I913+I926+I939+I952+I965+I978+I991+I1004+I1017+I1030+I1043</f>
        <v>0</v>
      </c>
      <c r="J5" s="7"/>
      <c r="K5" s="207">
        <f>K16+K29+K42+K55+K68+K81+K94+K107+K120+K133+K146+K159+K172+K185+K198+K211+K224+K237+K250+K263+K276+K289+K302+K315+K328+K341+K354+K367+K380+K393+K406+K419+K432+K445+K458+K471+K484+K497+K510+K523+K536+K549+K562+K575+K588+K601+K614+K627+K640+K653+K666+K679+K692+K705+K718+K731+K744+K757+K770+K783+K796+K809+K822+K835+K848+K861+K874+K887+K900+K913+K926+K939+K952+K965+K978+K991+K1004+K1017+K1030+K1043</f>
        <v>0</v>
      </c>
      <c r="L5" s="177"/>
      <c r="M5" s="261" t="str">
        <f>IF(I5&gt;I3,"Pozor, částka přiřazená v kalkulačce k mobilitám nemůže být vyšší, než je částka alokovaná na výjezdy z ČR v rozpočtu projektu!","")</f>
        <v/>
      </c>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row>
    <row r="6" spans="1:80" s="245" customFormat="1" ht="8.15" customHeight="1" x14ac:dyDescent="0.35">
      <c r="A6" s="247"/>
      <c r="B6" s="113"/>
      <c r="C6" s="380"/>
      <c r="D6" s="114"/>
      <c r="E6" s="114"/>
      <c r="F6" s="114"/>
      <c r="G6" s="214"/>
      <c r="H6" s="214"/>
      <c r="I6" s="215"/>
      <c r="J6" s="7"/>
      <c r="K6" s="213"/>
      <c r="L6" s="177"/>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row>
    <row r="7" spans="1:80" s="245" customFormat="1" ht="31.4" customHeight="1" thickBot="1" x14ac:dyDescent="0.4">
      <c r="A7" s="247"/>
      <c r="B7" s="113"/>
      <c r="C7" s="380"/>
      <c r="D7" s="114"/>
      <c r="E7" s="114"/>
      <c r="F7" s="388" t="s">
        <v>232</v>
      </c>
      <c r="G7" s="388"/>
      <c r="H7" s="388"/>
      <c r="I7" s="287">
        <f>I3-I5</f>
        <v>0</v>
      </c>
      <c r="J7" s="7"/>
      <c r="K7" s="208" t="s">
        <v>229</v>
      </c>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row>
    <row r="8" spans="1:80" s="245" customFormat="1" ht="14.15" customHeight="1" thickBot="1" x14ac:dyDescent="0.4">
      <c r="A8" s="248"/>
      <c r="B8" s="115"/>
      <c r="C8" s="116"/>
      <c r="D8" s="116"/>
      <c r="E8" s="116"/>
      <c r="F8" s="116"/>
      <c r="G8" s="116"/>
      <c r="H8" s="116"/>
      <c r="I8" s="118"/>
      <c r="J8" s="7"/>
      <c r="K8" s="119"/>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5"/>
      <c r="BN8" s="106"/>
      <c r="BO8" s="106"/>
      <c r="BP8" s="106"/>
      <c r="BQ8" s="106"/>
      <c r="BR8" s="106"/>
      <c r="BS8" s="106"/>
      <c r="BT8" s="106"/>
      <c r="BU8" s="106"/>
      <c r="BV8" s="106"/>
      <c r="BW8" s="106"/>
      <c r="BX8" s="106"/>
      <c r="BY8" s="106"/>
      <c r="BZ8" s="106"/>
      <c r="CA8" s="106"/>
      <c r="CB8" s="106"/>
    </row>
    <row r="9" spans="1:80" ht="15.65" customHeight="1" thickBot="1" x14ac:dyDescent="0.4">
      <c r="B9" s="105"/>
      <c r="C9" s="105"/>
      <c r="D9" s="105"/>
      <c r="E9" s="105"/>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05"/>
      <c r="AZ9" s="105"/>
      <c r="BA9" s="105"/>
      <c r="BB9" s="105"/>
      <c r="BC9" s="105"/>
      <c r="BD9" s="105"/>
      <c r="BE9" s="105"/>
      <c r="BF9" s="105"/>
      <c r="BG9" s="105"/>
      <c r="BH9" s="105"/>
      <c r="BI9" s="105"/>
      <c r="BJ9" s="105"/>
      <c r="BK9" s="105"/>
      <c r="BL9" s="180"/>
      <c r="BM9" s="105"/>
      <c r="BN9" s="180"/>
      <c r="BO9" s="105"/>
      <c r="BP9" s="105"/>
      <c r="BQ9" s="105"/>
      <c r="BR9" s="105"/>
      <c r="BS9" s="105"/>
      <c r="BT9" s="105"/>
      <c r="BU9" s="105"/>
      <c r="BV9" s="105"/>
      <c r="BW9" s="105"/>
      <c r="BX9" s="105"/>
      <c r="BY9" s="105"/>
      <c r="BZ9" s="105"/>
      <c r="CA9" s="105"/>
      <c r="CB9" s="105"/>
    </row>
    <row r="10" spans="1:80" s="245" customFormat="1" ht="58.4" customHeight="1" thickBot="1" x14ac:dyDescent="0.4">
      <c r="A10" s="249"/>
      <c r="B10" s="120"/>
      <c r="C10" s="360" t="s">
        <v>2</v>
      </c>
      <c r="D10" s="121"/>
      <c r="E10" s="131" t="s">
        <v>225</v>
      </c>
      <c r="F10" s="131" t="s">
        <v>445</v>
      </c>
      <c r="G10" s="131" t="s">
        <v>208</v>
      </c>
      <c r="H10" s="122" t="s">
        <v>385</v>
      </c>
      <c r="I10" s="123" t="s">
        <v>1</v>
      </c>
      <c r="J10" s="7"/>
      <c r="K10" s="169">
        <v>204032</v>
      </c>
      <c r="L10" s="106"/>
      <c r="M10" s="194" t="s">
        <v>128</v>
      </c>
      <c r="N10" s="83" t="s">
        <v>4</v>
      </c>
      <c r="O10" s="83" t="s">
        <v>5</v>
      </c>
      <c r="P10" s="83" t="s">
        <v>6</v>
      </c>
      <c r="Q10" s="83" t="s">
        <v>7</v>
      </c>
      <c r="R10" s="83" t="s">
        <v>8</v>
      </c>
      <c r="S10" s="83" t="s">
        <v>9</v>
      </c>
      <c r="T10" s="83" t="s">
        <v>10</v>
      </c>
      <c r="U10" s="83" t="s">
        <v>11</v>
      </c>
      <c r="V10" s="83" t="s">
        <v>12</v>
      </c>
      <c r="W10" s="83" t="s">
        <v>13</v>
      </c>
      <c r="X10" s="83" t="s">
        <v>14</v>
      </c>
      <c r="Y10" s="83" t="s">
        <v>15</v>
      </c>
      <c r="Z10" s="83" t="s">
        <v>16</v>
      </c>
      <c r="AA10" s="83" t="s">
        <v>17</v>
      </c>
      <c r="AB10" s="83" t="s">
        <v>18</v>
      </c>
      <c r="AC10" s="83" t="s">
        <v>19</v>
      </c>
      <c r="AD10" s="83" t="s">
        <v>20</v>
      </c>
      <c r="AE10" s="83" t="s">
        <v>21</v>
      </c>
      <c r="AF10" s="83" t="s">
        <v>22</v>
      </c>
      <c r="AG10" s="83" t="s">
        <v>23</v>
      </c>
      <c r="AH10" s="83" t="s">
        <v>24</v>
      </c>
      <c r="AI10" s="83" t="s">
        <v>25</v>
      </c>
      <c r="AJ10" s="83" t="s">
        <v>26</v>
      </c>
      <c r="AK10" s="83" t="s">
        <v>27</v>
      </c>
      <c r="AL10" s="83" t="s">
        <v>28</v>
      </c>
      <c r="AM10" s="83" t="s">
        <v>29</v>
      </c>
      <c r="AN10" s="83" t="s">
        <v>30</v>
      </c>
      <c r="AO10" s="83" t="s">
        <v>31</v>
      </c>
      <c r="AP10" s="83" t="s">
        <v>32</v>
      </c>
      <c r="AQ10" s="83" t="s">
        <v>33</v>
      </c>
      <c r="AR10" s="83" t="s">
        <v>34</v>
      </c>
      <c r="AS10" s="83" t="s">
        <v>35</v>
      </c>
      <c r="AT10" s="83" t="s">
        <v>36</v>
      </c>
      <c r="AU10" s="83" t="s">
        <v>37</v>
      </c>
      <c r="AV10" s="83" t="s">
        <v>38</v>
      </c>
      <c r="AW10" s="83" t="s">
        <v>39</v>
      </c>
      <c r="AX10" s="83" t="s">
        <v>40</v>
      </c>
      <c r="AY10" s="83" t="s">
        <v>41</v>
      </c>
      <c r="AZ10" s="83" t="s">
        <v>42</v>
      </c>
      <c r="BA10" s="83" t="s">
        <v>43</v>
      </c>
      <c r="BB10" s="83" t="s">
        <v>44</v>
      </c>
      <c r="BC10" s="83" t="s">
        <v>45</v>
      </c>
      <c r="BD10" s="83" t="s">
        <v>46</v>
      </c>
      <c r="BE10" s="83" t="s">
        <v>47</v>
      </c>
      <c r="BF10" s="83" t="s">
        <v>48</v>
      </c>
      <c r="BG10" s="83" t="s">
        <v>49</v>
      </c>
      <c r="BH10" s="83" t="s">
        <v>50</v>
      </c>
      <c r="BI10" s="83" t="s">
        <v>51</v>
      </c>
      <c r="BJ10" s="134" t="s">
        <v>234</v>
      </c>
      <c r="BK10" s="135" t="s">
        <v>164</v>
      </c>
      <c r="BL10" s="135" t="s">
        <v>213</v>
      </c>
      <c r="BM10" s="106"/>
      <c r="BN10" s="368" t="s">
        <v>238</v>
      </c>
      <c r="BO10" s="369"/>
      <c r="BP10" s="369"/>
      <c r="BQ10" s="369"/>
      <c r="BR10" s="369"/>
      <c r="BS10" s="369"/>
      <c r="BT10" s="369"/>
      <c r="BU10" s="369"/>
      <c r="BV10" s="369"/>
      <c r="BW10" s="369"/>
      <c r="BX10" s="369"/>
      <c r="BY10" s="369"/>
      <c r="BZ10" s="369"/>
      <c r="CA10" s="369"/>
      <c r="CB10" s="369"/>
    </row>
    <row r="11" spans="1:80" s="245" customFormat="1" ht="18" hidden="1" customHeight="1" thickBot="1" x14ac:dyDescent="0.4">
      <c r="A11" s="250"/>
      <c r="B11" s="113"/>
      <c r="C11" s="361"/>
      <c r="D11" s="125"/>
      <c r="E11" s="125"/>
      <c r="F11" s="125"/>
      <c r="G11" s="125"/>
      <c r="H11" s="370" t="s">
        <v>201</v>
      </c>
      <c r="I11" s="373" t="s">
        <v>93</v>
      </c>
      <c r="J11" s="7"/>
      <c r="K11" s="375" t="s">
        <v>423</v>
      </c>
      <c r="L11" s="106"/>
      <c r="M11" s="84"/>
      <c r="N11" s="74">
        <f>MONTH(Úvod!$F$10)</f>
        <v>1</v>
      </c>
      <c r="O11" s="75">
        <f t="shared" ref="O11:V11" si="0">IF(N11=12,1,N11+1)</f>
        <v>2</v>
      </c>
      <c r="P11" s="75">
        <f t="shared" si="0"/>
        <v>3</v>
      </c>
      <c r="Q11" s="76">
        <f t="shared" si="0"/>
        <v>4</v>
      </c>
      <c r="R11" s="76">
        <f t="shared" si="0"/>
        <v>5</v>
      </c>
      <c r="S11" s="76">
        <f t="shared" si="0"/>
        <v>6</v>
      </c>
      <c r="T11" s="76">
        <f t="shared" si="0"/>
        <v>7</v>
      </c>
      <c r="U11" s="76">
        <f t="shared" si="0"/>
        <v>8</v>
      </c>
      <c r="V11" s="76">
        <f t="shared" si="0"/>
        <v>9</v>
      </c>
      <c r="W11" s="76">
        <f>IF(V11=12,1,V11+1)</f>
        <v>10</v>
      </c>
      <c r="X11" s="76">
        <f t="shared" ref="X11:AE11" si="1">IF(W11=12,1,W11+1)</f>
        <v>11</v>
      </c>
      <c r="Y11" s="76">
        <f t="shared" si="1"/>
        <v>12</v>
      </c>
      <c r="Z11" s="76">
        <f t="shared" si="1"/>
        <v>1</v>
      </c>
      <c r="AA11" s="76">
        <f t="shared" si="1"/>
        <v>2</v>
      </c>
      <c r="AB11" s="76">
        <f t="shared" si="1"/>
        <v>3</v>
      </c>
      <c r="AC11" s="76">
        <f t="shared" si="1"/>
        <v>4</v>
      </c>
      <c r="AD11" s="76">
        <f t="shared" si="1"/>
        <v>5</v>
      </c>
      <c r="AE11" s="76">
        <f t="shared" si="1"/>
        <v>6</v>
      </c>
      <c r="AF11" s="76">
        <f>IF(AE11=12,1,AE11+1)</f>
        <v>7</v>
      </c>
      <c r="AG11" s="76">
        <f t="shared" ref="AG11:BI11" si="2">IF(AF11=12,1,AF11+1)</f>
        <v>8</v>
      </c>
      <c r="AH11" s="76">
        <f t="shared" si="2"/>
        <v>9</v>
      </c>
      <c r="AI11" s="76">
        <f t="shared" si="2"/>
        <v>10</v>
      </c>
      <c r="AJ11" s="76">
        <f t="shared" si="2"/>
        <v>11</v>
      </c>
      <c r="AK11" s="76">
        <f t="shared" si="2"/>
        <v>12</v>
      </c>
      <c r="AL11" s="76">
        <f t="shared" si="2"/>
        <v>1</v>
      </c>
      <c r="AM11" s="76">
        <f t="shared" si="2"/>
        <v>2</v>
      </c>
      <c r="AN11" s="76">
        <f t="shared" si="2"/>
        <v>3</v>
      </c>
      <c r="AO11" s="76">
        <f t="shared" si="2"/>
        <v>4</v>
      </c>
      <c r="AP11" s="76">
        <f t="shared" si="2"/>
        <v>5</v>
      </c>
      <c r="AQ11" s="76">
        <f t="shared" si="2"/>
        <v>6</v>
      </c>
      <c r="AR11" s="76">
        <f t="shared" si="2"/>
        <v>7</v>
      </c>
      <c r="AS11" s="76">
        <f t="shared" si="2"/>
        <v>8</v>
      </c>
      <c r="AT11" s="76">
        <f t="shared" si="2"/>
        <v>9</v>
      </c>
      <c r="AU11" s="76">
        <f t="shared" si="2"/>
        <v>10</v>
      </c>
      <c r="AV11" s="76">
        <f t="shared" si="2"/>
        <v>11</v>
      </c>
      <c r="AW11" s="76">
        <f t="shared" si="2"/>
        <v>12</v>
      </c>
      <c r="AX11" s="76">
        <f t="shared" si="2"/>
        <v>1</v>
      </c>
      <c r="AY11" s="76">
        <f t="shared" si="2"/>
        <v>2</v>
      </c>
      <c r="AZ11" s="76">
        <f t="shared" si="2"/>
        <v>3</v>
      </c>
      <c r="BA11" s="76">
        <f t="shared" si="2"/>
        <v>4</v>
      </c>
      <c r="BB11" s="76">
        <f t="shared" si="2"/>
        <v>5</v>
      </c>
      <c r="BC11" s="76">
        <f t="shared" si="2"/>
        <v>6</v>
      </c>
      <c r="BD11" s="76">
        <f t="shared" si="2"/>
        <v>7</v>
      </c>
      <c r="BE11" s="76">
        <f t="shared" si="2"/>
        <v>8</v>
      </c>
      <c r="BF11" s="76">
        <f t="shared" si="2"/>
        <v>9</v>
      </c>
      <c r="BG11" s="76">
        <f t="shared" si="2"/>
        <v>10</v>
      </c>
      <c r="BH11" s="76">
        <f t="shared" si="2"/>
        <v>11</v>
      </c>
      <c r="BI11" s="76">
        <f t="shared" si="2"/>
        <v>12</v>
      </c>
      <c r="BJ11" s="81"/>
      <c r="BK11" s="78"/>
      <c r="BL11" s="78"/>
      <c r="BM11" s="106"/>
      <c r="BN11" s="106"/>
      <c r="BO11" s="106"/>
      <c r="BP11" s="106"/>
      <c r="BQ11" s="106"/>
      <c r="BR11" s="106"/>
      <c r="BS11" s="106"/>
      <c r="BT11" s="106"/>
      <c r="BU11" s="106"/>
      <c r="BV11" s="106"/>
      <c r="BW11" s="106"/>
      <c r="BX11" s="106"/>
      <c r="BY11" s="106"/>
      <c r="BZ11" s="106"/>
      <c r="CA11" s="106"/>
      <c r="CB11" s="106"/>
    </row>
    <row r="12" spans="1:80" s="245" customFormat="1" ht="35.15" hidden="1" customHeight="1" x14ac:dyDescent="0.35">
      <c r="A12" s="250"/>
      <c r="B12" s="113"/>
      <c r="C12" s="361"/>
      <c r="D12" s="125"/>
      <c r="E12" s="125"/>
      <c r="F12" s="125"/>
      <c r="G12" s="125"/>
      <c r="H12" s="370"/>
      <c r="I12" s="373"/>
      <c r="J12" s="7"/>
      <c r="K12" s="376"/>
      <c r="L12" s="106"/>
      <c r="M12" s="77"/>
      <c r="N12" s="59">
        <f t="shared" ref="N12:BI12" si="3">VALUE(_xlfn.CONCAT(N11,".",N14))</f>
        <v>1</v>
      </c>
      <c r="O12" s="73">
        <f t="shared" si="3"/>
        <v>32</v>
      </c>
      <c r="P12" s="73">
        <f t="shared" si="3"/>
        <v>61</v>
      </c>
      <c r="Q12" s="73">
        <f t="shared" si="3"/>
        <v>92</v>
      </c>
      <c r="R12" s="73">
        <f t="shared" si="3"/>
        <v>122</v>
      </c>
      <c r="S12" s="73">
        <f t="shared" si="3"/>
        <v>153</v>
      </c>
      <c r="T12" s="73">
        <f t="shared" si="3"/>
        <v>183</v>
      </c>
      <c r="U12" s="73">
        <f t="shared" si="3"/>
        <v>214</v>
      </c>
      <c r="V12" s="73">
        <f t="shared" si="3"/>
        <v>245</v>
      </c>
      <c r="W12" s="73">
        <f t="shared" si="3"/>
        <v>275</v>
      </c>
      <c r="X12" s="73">
        <f t="shared" si="3"/>
        <v>306</v>
      </c>
      <c r="Y12" s="73">
        <f t="shared" si="3"/>
        <v>336</v>
      </c>
      <c r="Z12" s="73">
        <f t="shared" si="3"/>
        <v>367</v>
      </c>
      <c r="AA12" s="73">
        <f t="shared" si="3"/>
        <v>398</v>
      </c>
      <c r="AB12" s="73">
        <f t="shared" si="3"/>
        <v>426</v>
      </c>
      <c r="AC12" s="73">
        <f t="shared" si="3"/>
        <v>457</v>
      </c>
      <c r="AD12" s="73">
        <f t="shared" si="3"/>
        <v>487</v>
      </c>
      <c r="AE12" s="73">
        <f t="shared" si="3"/>
        <v>518</v>
      </c>
      <c r="AF12" s="73">
        <f t="shared" si="3"/>
        <v>548</v>
      </c>
      <c r="AG12" s="73">
        <f t="shared" si="3"/>
        <v>579</v>
      </c>
      <c r="AH12" s="73">
        <f t="shared" si="3"/>
        <v>610</v>
      </c>
      <c r="AI12" s="73">
        <f t="shared" si="3"/>
        <v>640</v>
      </c>
      <c r="AJ12" s="73">
        <f t="shared" si="3"/>
        <v>671</v>
      </c>
      <c r="AK12" s="73">
        <f t="shared" si="3"/>
        <v>701</v>
      </c>
      <c r="AL12" s="73">
        <f t="shared" si="3"/>
        <v>732</v>
      </c>
      <c r="AM12" s="73">
        <f t="shared" si="3"/>
        <v>763</v>
      </c>
      <c r="AN12" s="73">
        <f t="shared" si="3"/>
        <v>791</v>
      </c>
      <c r="AO12" s="73">
        <f t="shared" si="3"/>
        <v>822</v>
      </c>
      <c r="AP12" s="73">
        <f t="shared" si="3"/>
        <v>852</v>
      </c>
      <c r="AQ12" s="73">
        <f t="shared" si="3"/>
        <v>883</v>
      </c>
      <c r="AR12" s="73">
        <f t="shared" si="3"/>
        <v>913</v>
      </c>
      <c r="AS12" s="73">
        <f t="shared" si="3"/>
        <v>944</v>
      </c>
      <c r="AT12" s="73">
        <f t="shared" si="3"/>
        <v>975</v>
      </c>
      <c r="AU12" s="73">
        <f t="shared" si="3"/>
        <v>1005</v>
      </c>
      <c r="AV12" s="73">
        <f t="shared" si="3"/>
        <v>1036</v>
      </c>
      <c r="AW12" s="73">
        <f t="shared" si="3"/>
        <v>1066</v>
      </c>
      <c r="AX12" s="73">
        <f t="shared" si="3"/>
        <v>1097</v>
      </c>
      <c r="AY12" s="73">
        <f t="shared" si="3"/>
        <v>1128</v>
      </c>
      <c r="AZ12" s="73">
        <f t="shared" si="3"/>
        <v>1156</v>
      </c>
      <c r="BA12" s="73">
        <f t="shared" si="3"/>
        <v>1187</v>
      </c>
      <c r="BB12" s="73">
        <f t="shared" si="3"/>
        <v>1217</v>
      </c>
      <c r="BC12" s="73">
        <f t="shared" si="3"/>
        <v>1248</v>
      </c>
      <c r="BD12" s="73">
        <f t="shared" si="3"/>
        <v>1278</v>
      </c>
      <c r="BE12" s="73">
        <f t="shared" si="3"/>
        <v>1309</v>
      </c>
      <c r="BF12" s="73">
        <f t="shared" si="3"/>
        <v>1340</v>
      </c>
      <c r="BG12" s="73">
        <f t="shared" si="3"/>
        <v>1370</v>
      </c>
      <c r="BH12" s="73">
        <f t="shared" si="3"/>
        <v>1401</v>
      </c>
      <c r="BI12" s="73">
        <f t="shared" si="3"/>
        <v>1431</v>
      </c>
      <c r="BJ12" s="82"/>
      <c r="BK12" s="79"/>
      <c r="BL12" s="79"/>
      <c r="BM12" s="106"/>
      <c r="BN12" s="106"/>
      <c r="BO12" s="106"/>
      <c r="BP12" s="106"/>
      <c r="BQ12" s="106"/>
      <c r="BR12" s="106"/>
      <c r="BS12" s="106"/>
      <c r="BT12" s="106"/>
      <c r="BU12" s="106"/>
      <c r="BV12" s="106"/>
      <c r="BW12" s="106"/>
      <c r="BX12" s="106"/>
      <c r="BY12" s="106"/>
      <c r="BZ12" s="106"/>
      <c r="CA12" s="106"/>
      <c r="CB12" s="106"/>
    </row>
    <row r="13" spans="1:80" s="245" customFormat="1" ht="17.149999999999999" customHeight="1" x14ac:dyDescent="0.35">
      <c r="A13" s="250"/>
      <c r="B13" s="113"/>
      <c r="C13" s="361"/>
      <c r="D13" s="125"/>
      <c r="E13" s="357" t="s">
        <v>207</v>
      </c>
      <c r="F13" s="357" t="s">
        <v>207</v>
      </c>
      <c r="G13" s="357" t="s">
        <v>207</v>
      </c>
      <c r="H13" s="370"/>
      <c r="I13" s="373"/>
      <c r="J13" s="7"/>
      <c r="K13" s="376"/>
      <c r="L13" s="106"/>
      <c r="M13" s="77"/>
      <c r="N13" s="60" t="str">
        <f>VLOOKUP(N11,'Podpůrná data'!$I$188:$J$199,2)</f>
        <v>leden</v>
      </c>
      <c r="O13" s="60" t="str">
        <f>VLOOKUP(O11,'Podpůrná data'!$I$188:$J$199,2)</f>
        <v>únor</v>
      </c>
      <c r="P13" s="60" t="str">
        <f>VLOOKUP(P11,'Podpůrná data'!$I$188:$J$199,2)</f>
        <v>březen</v>
      </c>
      <c r="Q13" s="60" t="str">
        <f>VLOOKUP(Q11,'Podpůrná data'!$I$188:$J$199,2)</f>
        <v>duben</v>
      </c>
      <c r="R13" s="60" t="str">
        <f>VLOOKUP(R11,'Podpůrná data'!$I$188:$J$199,2)</f>
        <v>květen</v>
      </c>
      <c r="S13" s="60" t="str">
        <f>VLOOKUP(S11,'Podpůrná data'!$I$188:$J$199,2)</f>
        <v>červen</v>
      </c>
      <c r="T13" s="60" t="str">
        <f>VLOOKUP(T11,'Podpůrná data'!$I$188:$J$199,2)</f>
        <v>červenec</v>
      </c>
      <c r="U13" s="60" t="str">
        <f>VLOOKUP(U11,'Podpůrná data'!$I$188:$J$199,2)</f>
        <v>srpen</v>
      </c>
      <c r="V13" s="60" t="str">
        <f>VLOOKUP(V11,'Podpůrná data'!$I$188:$J$199,2)</f>
        <v>září</v>
      </c>
      <c r="W13" s="60" t="str">
        <f>VLOOKUP(W11,'Podpůrná data'!$I$188:$J$199,2)</f>
        <v>říjen</v>
      </c>
      <c r="X13" s="60" t="str">
        <f>VLOOKUP(X11,'Podpůrná data'!$I$188:$J$199,2)</f>
        <v>listopad</v>
      </c>
      <c r="Y13" s="60" t="str">
        <f>VLOOKUP(Y11,'Podpůrná data'!$I$188:$J$199,2)</f>
        <v>prosinec</v>
      </c>
      <c r="Z13" s="60" t="str">
        <f>VLOOKUP(Z11,'Podpůrná data'!$I$188:$J$199,2)</f>
        <v>leden</v>
      </c>
      <c r="AA13" s="60" t="str">
        <f>VLOOKUP(AA11,'Podpůrná data'!$I$188:$J$199,2)</f>
        <v>únor</v>
      </c>
      <c r="AB13" s="60" t="str">
        <f>VLOOKUP(AB11,'Podpůrná data'!$I$188:$J$199,2)</f>
        <v>březen</v>
      </c>
      <c r="AC13" s="60" t="str">
        <f>VLOOKUP(AC11,'Podpůrná data'!$I$188:$J$199,2)</f>
        <v>duben</v>
      </c>
      <c r="AD13" s="60" t="str">
        <f>VLOOKUP(AD11,'Podpůrná data'!$I$188:$J$199,2)</f>
        <v>květen</v>
      </c>
      <c r="AE13" s="60" t="str">
        <f>VLOOKUP(AE11,'Podpůrná data'!$I$188:$J$199,2)</f>
        <v>červen</v>
      </c>
      <c r="AF13" s="60" t="str">
        <f>VLOOKUP(AF11,'Podpůrná data'!$I$188:$J$199,2)</f>
        <v>červenec</v>
      </c>
      <c r="AG13" s="60" t="str">
        <f>VLOOKUP(AG11,'Podpůrná data'!$I$188:$J$199,2)</f>
        <v>srpen</v>
      </c>
      <c r="AH13" s="60" t="str">
        <f>VLOOKUP(AH11,'Podpůrná data'!$I$188:$J$199,2)</f>
        <v>září</v>
      </c>
      <c r="AI13" s="60" t="str">
        <f>VLOOKUP(AI11,'Podpůrná data'!$I$188:$J$199,2)</f>
        <v>říjen</v>
      </c>
      <c r="AJ13" s="60" t="str">
        <f>VLOOKUP(AJ11,'Podpůrná data'!$I$188:$J$199,2)</f>
        <v>listopad</v>
      </c>
      <c r="AK13" s="60" t="str">
        <f>VLOOKUP(AK11,'Podpůrná data'!$I$188:$J$199,2)</f>
        <v>prosinec</v>
      </c>
      <c r="AL13" s="60" t="str">
        <f>VLOOKUP(AL11,'Podpůrná data'!$I$188:$J$199,2)</f>
        <v>leden</v>
      </c>
      <c r="AM13" s="60" t="str">
        <f>VLOOKUP(AM11,'Podpůrná data'!$I$188:$J$199,2)</f>
        <v>únor</v>
      </c>
      <c r="AN13" s="60" t="str">
        <f>VLOOKUP(AN11,'Podpůrná data'!$I$188:$J$199,2)</f>
        <v>březen</v>
      </c>
      <c r="AO13" s="60" t="str">
        <f>VLOOKUP(AO11,'Podpůrná data'!$I$188:$J$199,2)</f>
        <v>duben</v>
      </c>
      <c r="AP13" s="60" t="str">
        <f>VLOOKUP(AP11,'Podpůrná data'!$I$188:$J$199,2)</f>
        <v>květen</v>
      </c>
      <c r="AQ13" s="60" t="str">
        <f>VLOOKUP(AQ11,'Podpůrná data'!$I$188:$J$199,2)</f>
        <v>červen</v>
      </c>
      <c r="AR13" s="60" t="str">
        <f>VLOOKUP(AR11,'Podpůrná data'!$I$188:$J$199,2)</f>
        <v>červenec</v>
      </c>
      <c r="AS13" s="60" t="str">
        <f>VLOOKUP(AS11,'Podpůrná data'!$I$188:$J$199,2)</f>
        <v>srpen</v>
      </c>
      <c r="AT13" s="60" t="str">
        <f>VLOOKUP(AT11,'Podpůrná data'!$I$188:$J$199,2)</f>
        <v>září</v>
      </c>
      <c r="AU13" s="60" t="str">
        <f>VLOOKUP(AU11,'Podpůrná data'!$I$188:$J$199,2)</f>
        <v>říjen</v>
      </c>
      <c r="AV13" s="60" t="str">
        <f>VLOOKUP(AV11,'Podpůrná data'!$I$188:$J$199,2)</f>
        <v>listopad</v>
      </c>
      <c r="AW13" s="60" t="str">
        <f>VLOOKUP(AW11,'Podpůrná data'!$I$188:$J$199,2)</f>
        <v>prosinec</v>
      </c>
      <c r="AX13" s="60" t="str">
        <f>VLOOKUP(AX11,'Podpůrná data'!$I$188:$J$199,2)</f>
        <v>leden</v>
      </c>
      <c r="AY13" s="60" t="str">
        <f>VLOOKUP(AY11,'Podpůrná data'!$I$188:$J$199,2)</f>
        <v>únor</v>
      </c>
      <c r="AZ13" s="60" t="str">
        <f>VLOOKUP(AZ11,'Podpůrná data'!$I$188:$J$199,2)</f>
        <v>březen</v>
      </c>
      <c r="BA13" s="60" t="str">
        <f>VLOOKUP(BA11,'Podpůrná data'!$I$188:$J$199,2)</f>
        <v>duben</v>
      </c>
      <c r="BB13" s="60" t="str">
        <f>VLOOKUP(BB11,'Podpůrná data'!$I$188:$J$199,2)</f>
        <v>květen</v>
      </c>
      <c r="BC13" s="60" t="str">
        <f>VLOOKUP(BC11,'Podpůrná data'!$I$188:$J$199,2)</f>
        <v>červen</v>
      </c>
      <c r="BD13" s="60" t="str">
        <f>VLOOKUP(BD11,'Podpůrná data'!$I$188:$J$199,2)</f>
        <v>červenec</v>
      </c>
      <c r="BE13" s="60" t="str">
        <f>VLOOKUP(BE11,'Podpůrná data'!$I$188:$J$199,2)</f>
        <v>srpen</v>
      </c>
      <c r="BF13" s="60" t="str">
        <f>VLOOKUP(BF11,'Podpůrná data'!$I$188:$J$199,2)</f>
        <v>září</v>
      </c>
      <c r="BG13" s="60" t="str">
        <f>VLOOKUP(BG11,'Podpůrná data'!$I$188:$J$199,2)</f>
        <v>říjen</v>
      </c>
      <c r="BH13" s="60" t="str">
        <f>VLOOKUP(BH11,'Podpůrná data'!$I$188:$J$199,2)</f>
        <v>listopad</v>
      </c>
      <c r="BI13" s="60" t="str">
        <f>VLOOKUP(BI11,'Podpůrná data'!$I$188:$J$199,2)</f>
        <v>prosinec</v>
      </c>
      <c r="BJ13" s="200"/>
      <c r="BK13" s="200"/>
      <c r="BL13" s="201"/>
      <c r="BM13" s="106"/>
      <c r="BN13" s="179" t="s">
        <v>105</v>
      </c>
      <c r="BO13" s="179" t="s">
        <v>106</v>
      </c>
      <c r="BP13" s="179" t="s">
        <v>107</v>
      </c>
      <c r="BQ13" s="179" t="s">
        <v>108</v>
      </c>
      <c r="BR13" s="179" t="s">
        <v>109</v>
      </c>
      <c r="BS13" s="179" t="s">
        <v>110</v>
      </c>
      <c r="BT13" s="179" t="s">
        <v>111</v>
      </c>
      <c r="BU13" s="179" t="s">
        <v>112</v>
      </c>
      <c r="BV13" s="179" t="s">
        <v>113</v>
      </c>
      <c r="BW13" s="179" t="s">
        <v>155</v>
      </c>
      <c r="BX13" s="179" t="s">
        <v>156</v>
      </c>
      <c r="BY13" s="179" t="s">
        <v>157</v>
      </c>
      <c r="BZ13" s="179" t="s">
        <v>202</v>
      </c>
      <c r="CA13" s="179" t="s">
        <v>203</v>
      </c>
      <c r="CB13" s="179" t="s">
        <v>204</v>
      </c>
    </row>
    <row r="14" spans="1:80" s="245" customFormat="1" ht="16.399999999999999" customHeight="1" x14ac:dyDescent="0.35">
      <c r="A14" s="250"/>
      <c r="B14" s="113"/>
      <c r="C14" s="361"/>
      <c r="D14" s="125"/>
      <c r="E14" s="357"/>
      <c r="F14" s="357"/>
      <c r="G14" s="357"/>
      <c r="H14" s="370"/>
      <c r="I14" s="373"/>
      <c r="J14" s="7"/>
      <c r="K14" s="376"/>
      <c r="L14" s="106"/>
      <c r="M14" s="77"/>
      <c r="N14" s="60">
        <f>YEAR(Úvod!$F$10)</f>
        <v>1900</v>
      </c>
      <c r="O14" s="60">
        <f t="shared" ref="O14:BI14" si="4">IF(O11=1,N14+1,N14)</f>
        <v>1900</v>
      </c>
      <c r="P14" s="60">
        <f t="shared" si="4"/>
        <v>1900</v>
      </c>
      <c r="Q14" s="60">
        <f t="shared" si="4"/>
        <v>1900</v>
      </c>
      <c r="R14" s="60">
        <f t="shared" si="4"/>
        <v>1900</v>
      </c>
      <c r="S14" s="60">
        <f t="shared" si="4"/>
        <v>1900</v>
      </c>
      <c r="T14" s="60">
        <f t="shared" si="4"/>
        <v>1900</v>
      </c>
      <c r="U14" s="60">
        <f t="shared" si="4"/>
        <v>1900</v>
      </c>
      <c r="V14" s="60">
        <f t="shared" si="4"/>
        <v>1900</v>
      </c>
      <c r="W14" s="60">
        <f t="shared" si="4"/>
        <v>1900</v>
      </c>
      <c r="X14" s="60">
        <f t="shared" si="4"/>
        <v>1900</v>
      </c>
      <c r="Y14" s="60">
        <f t="shared" si="4"/>
        <v>1900</v>
      </c>
      <c r="Z14" s="60">
        <f t="shared" si="4"/>
        <v>1901</v>
      </c>
      <c r="AA14" s="60">
        <f t="shared" si="4"/>
        <v>1901</v>
      </c>
      <c r="AB14" s="60">
        <f t="shared" si="4"/>
        <v>1901</v>
      </c>
      <c r="AC14" s="60">
        <f t="shared" si="4"/>
        <v>1901</v>
      </c>
      <c r="AD14" s="60">
        <f t="shared" si="4"/>
        <v>1901</v>
      </c>
      <c r="AE14" s="60">
        <f t="shared" si="4"/>
        <v>1901</v>
      </c>
      <c r="AF14" s="60">
        <f t="shared" si="4"/>
        <v>1901</v>
      </c>
      <c r="AG14" s="60">
        <f t="shared" si="4"/>
        <v>1901</v>
      </c>
      <c r="AH14" s="60">
        <f t="shared" si="4"/>
        <v>1901</v>
      </c>
      <c r="AI14" s="60">
        <f t="shared" si="4"/>
        <v>1901</v>
      </c>
      <c r="AJ14" s="60">
        <f t="shared" si="4"/>
        <v>1901</v>
      </c>
      <c r="AK14" s="60">
        <f t="shared" si="4"/>
        <v>1901</v>
      </c>
      <c r="AL14" s="60">
        <f t="shared" si="4"/>
        <v>1902</v>
      </c>
      <c r="AM14" s="60">
        <f t="shared" si="4"/>
        <v>1902</v>
      </c>
      <c r="AN14" s="60">
        <f t="shared" si="4"/>
        <v>1902</v>
      </c>
      <c r="AO14" s="60">
        <f t="shared" si="4"/>
        <v>1902</v>
      </c>
      <c r="AP14" s="60">
        <f t="shared" si="4"/>
        <v>1902</v>
      </c>
      <c r="AQ14" s="60">
        <f t="shared" si="4"/>
        <v>1902</v>
      </c>
      <c r="AR14" s="60">
        <f t="shared" si="4"/>
        <v>1902</v>
      </c>
      <c r="AS14" s="60">
        <f t="shared" si="4"/>
        <v>1902</v>
      </c>
      <c r="AT14" s="60">
        <f t="shared" si="4"/>
        <v>1902</v>
      </c>
      <c r="AU14" s="60">
        <f t="shared" si="4"/>
        <v>1902</v>
      </c>
      <c r="AV14" s="60">
        <f t="shared" si="4"/>
        <v>1902</v>
      </c>
      <c r="AW14" s="60">
        <f t="shared" si="4"/>
        <v>1902</v>
      </c>
      <c r="AX14" s="60">
        <f t="shared" si="4"/>
        <v>1903</v>
      </c>
      <c r="AY14" s="60">
        <f t="shared" si="4"/>
        <v>1903</v>
      </c>
      <c r="AZ14" s="60">
        <f t="shared" si="4"/>
        <v>1903</v>
      </c>
      <c r="BA14" s="60">
        <f t="shared" si="4"/>
        <v>1903</v>
      </c>
      <c r="BB14" s="60">
        <f t="shared" si="4"/>
        <v>1903</v>
      </c>
      <c r="BC14" s="60">
        <f t="shared" si="4"/>
        <v>1903</v>
      </c>
      <c r="BD14" s="60">
        <f t="shared" si="4"/>
        <v>1903</v>
      </c>
      <c r="BE14" s="60">
        <f t="shared" si="4"/>
        <v>1903</v>
      </c>
      <c r="BF14" s="60">
        <f t="shared" si="4"/>
        <v>1903</v>
      </c>
      <c r="BG14" s="60">
        <f t="shared" si="4"/>
        <v>1903</v>
      </c>
      <c r="BH14" s="60">
        <f t="shared" si="4"/>
        <v>1903</v>
      </c>
      <c r="BI14" s="60">
        <f t="shared" si="4"/>
        <v>1903</v>
      </c>
      <c r="BJ14" s="199"/>
      <c r="BK14" s="198"/>
      <c r="BL14" s="202"/>
      <c r="BM14" s="106"/>
      <c r="BN14" s="106"/>
      <c r="BO14" s="106"/>
      <c r="BP14" s="106"/>
      <c r="BQ14" s="106"/>
      <c r="BR14" s="106"/>
      <c r="BS14" s="106"/>
      <c r="BT14" s="106"/>
      <c r="BU14" s="106"/>
      <c r="BV14" s="106"/>
      <c r="BW14" s="106"/>
      <c r="BX14" s="106"/>
      <c r="BY14" s="106"/>
      <c r="BZ14" s="106"/>
      <c r="CA14" s="106"/>
      <c r="CB14" s="106"/>
    </row>
    <row r="15" spans="1:80" s="245" customFormat="1" ht="16.399999999999999" customHeight="1" x14ac:dyDescent="0.35">
      <c r="A15" s="250"/>
      <c r="B15" s="113"/>
      <c r="C15" s="125"/>
      <c r="D15" s="125"/>
      <c r="E15" s="357"/>
      <c r="F15" s="357"/>
      <c r="G15" s="357"/>
      <c r="H15" s="370"/>
      <c r="I15" s="374"/>
      <c r="J15" s="7"/>
      <c r="K15" s="377"/>
      <c r="L15" s="106"/>
      <c r="M15" s="63" t="s">
        <v>159</v>
      </c>
      <c r="N15" s="258"/>
      <c r="O15" s="258"/>
      <c r="P15" s="258"/>
      <c r="Q15" s="258"/>
      <c r="R15" s="258"/>
      <c r="S15" s="258"/>
      <c r="T15" s="258"/>
      <c r="U15" s="258"/>
      <c r="V15" s="258"/>
      <c r="W15" s="258"/>
      <c r="X15" s="258"/>
      <c r="Y15" s="258"/>
      <c r="Z15" s="258"/>
      <c r="AA15" s="258"/>
      <c r="AB15" s="258"/>
      <c r="AC15" s="258"/>
      <c r="AD15" s="258"/>
      <c r="AE15" s="258"/>
      <c r="AF15" s="258"/>
      <c r="AG15" s="258"/>
      <c r="AH15" s="258"/>
      <c r="AI15" s="258"/>
      <c r="AJ15" s="258"/>
      <c r="AK15" s="258"/>
      <c r="AL15" s="258"/>
      <c r="AM15" s="258"/>
      <c r="AN15" s="258"/>
      <c r="AO15" s="258"/>
      <c r="AP15" s="258"/>
      <c r="AQ15" s="258"/>
      <c r="AR15" s="258"/>
      <c r="AS15" s="258"/>
      <c r="AT15" s="258"/>
      <c r="AU15" s="258"/>
      <c r="AV15" s="258"/>
      <c r="AW15" s="258"/>
      <c r="AX15" s="258"/>
      <c r="AY15" s="258"/>
      <c r="AZ15" s="258"/>
      <c r="BA15" s="258"/>
      <c r="BB15" s="258"/>
      <c r="BC15" s="258"/>
      <c r="BD15" s="258"/>
      <c r="BE15" s="258"/>
      <c r="BF15" s="258"/>
      <c r="BG15" s="258"/>
      <c r="BH15" s="258"/>
      <c r="BI15" s="258"/>
      <c r="BJ15" s="199"/>
      <c r="BK15" s="198"/>
      <c r="BL15" s="202"/>
      <c r="BM15" s="106"/>
      <c r="BN15" s="106"/>
      <c r="BO15" s="106"/>
      <c r="BP15" s="106"/>
      <c r="BQ15" s="106"/>
      <c r="BR15" s="106"/>
      <c r="BS15" s="106"/>
      <c r="BT15" s="106"/>
      <c r="BU15" s="106"/>
      <c r="BV15" s="106"/>
      <c r="BW15" s="106"/>
      <c r="BX15" s="106"/>
      <c r="BY15" s="106"/>
      <c r="BZ15" s="106"/>
      <c r="CA15" s="106"/>
      <c r="CB15" s="106"/>
    </row>
    <row r="16" spans="1:80" s="245" customFormat="1" ht="23.5" customHeight="1" x14ac:dyDescent="0.35">
      <c r="A16" s="243"/>
      <c r="B16" s="126" t="s">
        <v>4</v>
      </c>
      <c r="C16" s="381"/>
      <c r="D16" s="381"/>
      <c r="E16" s="259"/>
      <c r="F16" s="259"/>
      <c r="G16" s="241"/>
      <c r="H16" s="253"/>
      <c r="I16" s="61">
        <f>IF($H16="",0,VLOOKUP($E16,'Podpůrná data'!$H$16:$I$185,2,FALSE)*$H16)</f>
        <v>0</v>
      </c>
      <c r="J16" s="105"/>
      <c r="K16" s="166">
        <f>IF(I16&gt;0,1,0)</f>
        <v>0</v>
      </c>
      <c r="L16" s="204"/>
      <c r="M16" s="63" t="s">
        <v>95</v>
      </c>
      <c r="N16" s="260"/>
      <c r="O16" s="260"/>
      <c r="P16" s="260"/>
      <c r="Q16" s="260"/>
      <c r="R16" s="260"/>
      <c r="S16" s="260"/>
      <c r="T16" s="260"/>
      <c r="U16" s="260"/>
      <c r="V16" s="260"/>
      <c r="W16" s="260"/>
      <c r="X16" s="260"/>
      <c r="Y16" s="260"/>
      <c r="Z16" s="260"/>
      <c r="AA16" s="260"/>
      <c r="AB16" s="260"/>
      <c r="AC16" s="260"/>
      <c r="AD16" s="260"/>
      <c r="AE16" s="260"/>
      <c r="AF16" s="260"/>
      <c r="AG16" s="260"/>
      <c r="AH16" s="260"/>
      <c r="AI16" s="260"/>
      <c r="AJ16" s="260"/>
      <c r="AK16" s="260"/>
      <c r="AL16" s="260"/>
      <c r="AM16" s="260"/>
      <c r="AN16" s="260"/>
      <c r="AO16" s="260"/>
      <c r="AP16" s="260"/>
      <c r="AQ16" s="260"/>
      <c r="AR16" s="260"/>
      <c r="AS16" s="260"/>
      <c r="AT16" s="260"/>
      <c r="AU16" s="260"/>
      <c r="AV16" s="260"/>
      <c r="AW16" s="260"/>
      <c r="AX16" s="260"/>
      <c r="AY16" s="260"/>
      <c r="AZ16" s="260"/>
      <c r="BA16" s="260"/>
      <c r="BB16" s="260"/>
      <c r="BC16" s="260"/>
      <c r="BD16" s="260"/>
      <c r="BE16" s="260"/>
      <c r="BF16" s="260"/>
      <c r="BG16" s="260"/>
      <c r="BH16" s="260"/>
      <c r="BI16" s="260"/>
      <c r="BJ16" s="382">
        <f>SUM(N18:BI18)</f>
        <v>0</v>
      </c>
      <c r="BK16" s="384">
        <f>SUM(N20:BI20)</f>
        <v>0</v>
      </c>
      <c r="BL16" s="386">
        <f>IF($K16=0,0,IF($BJ16&gt;=20,1,0))</f>
        <v>0</v>
      </c>
      <c r="BM16" s="106"/>
      <c r="BN16" s="106"/>
      <c r="BO16" s="106"/>
      <c r="BP16" s="106"/>
      <c r="BQ16" s="106"/>
      <c r="BR16" s="106"/>
      <c r="BS16" s="106"/>
      <c r="BT16" s="106"/>
      <c r="BU16" s="106"/>
      <c r="BV16" s="106"/>
      <c r="BW16" s="106"/>
      <c r="BX16" s="106"/>
      <c r="BY16" s="106"/>
      <c r="BZ16" s="106"/>
      <c r="CA16" s="106"/>
      <c r="CB16" s="106"/>
    </row>
    <row r="17" spans="1:80" s="245" customFormat="1" ht="29" x14ac:dyDescent="0.35">
      <c r="A17" s="243"/>
      <c r="B17" s="128"/>
      <c r="C17" s="170"/>
      <c r="D17" s="170"/>
      <c r="E17" s="170"/>
      <c r="F17" s="170"/>
      <c r="G17" s="170"/>
      <c r="H17" s="170"/>
      <c r="I17" s="64"/>
      <c r="J17" s="105"/>
      <c r="K17" s="223"/>
      <c r="L17" s="106"/>
      <c r="M17" s="63" t="s">
        <v>215</v>
      </c>
      <c r="N17" s="260"/>
      <c r="O17" s="260"/>
      <c r="P17" s="260"/>
      <c r="Q17" s="260"/>
      <c r="R17" s="260"/>
      <c r="S17" s="260"/>
      <c r="T17" s="260"/>
      <c r="U17" s="260"/>
      <c r="V17" s="260"/>
      <c r="W17" s="260"/>
      <c r="X17" s="260"/>
      <c r="Y17" s="260"/>
      <c r="Z17" s="260"/>
      <c r="AA17" s="260"/>
      <c r="AB17" s="260"/>
      <c r="AC17" s="260"/>
      <c r="AD17" s="260"/>
      <c r="AE17" s="260"/>
      <c r="AF17" s="260"/>
      <c r="AG17" s="260"/>
      <c r="AH17" s="260"/>
      <c r="AI17" s="260"/>
      <c r="AJ17" s="260"/>
      <c r="AK17" s="260"/>
      <c r="AL17" s="260"/>
      <c r="AM17" s="260"/>
      <c r="AN17" s="260"/>
      <c r="AO17" s="260"/>
      <c r="AP17" s="260"/>
      <c r="AQ17" s="260"/>
      <c r="AR17" s="260"/>
      <c r="AS17" s="260"/>
      <c r="AT17" s="260"/>
      <c r="AU17" s="260"/>
      <c r="AV17" s="260"/>
      <c r="AW17" s="260"/>
      <c r="AX17" s="260"/>
      <c r="AY17" s="260"/>
      <c r="AZ17" s="260"/>
      <c r="BA17" s="260"/>
      <c r="BB17" s="260"/>
      <c r="BC17" s="260"/>
      <c r="BD17" s="260"/>
      <c r="BE17" s="260"/>
      <c r="BF17" s="260"/>
      <c r="BG17" s="260"/>
      <c r="BH17" s="260"/>
      <c r="BI17" s="260"/>
      <c r="BJ17" s="382"/>
      <c r="BK17" s="384"/>
      <c r="BL17" s="386"/>
      <c r="BM17" s="106"/>
      <c r="BN17" s="106"/>
      <c r="BO17" s="106"/>
      <c r="BP17" s="106"/>
      <c r="BQ17" s="106"/>
      <c r="BR17" s="106"/>
      <c r="BS17" s="106"/>
      <c r="BT17" s="106"/>
      <c r="BU17" s="106"/>
      <c r="BV17" s="106"/>
      <c r="BW17" s="106"/>
      <c r="BX17" s="106"/>
      <c r="BY17" s="106"/>
      <c r="BZ17" s="106"/>
      <c r="CA17" s="106"/>
      <c r="CB17" s="106"/>
    </row>
    <row r="18" spans="1:80" s="245" customFormat="1" ht="29" x14ac:dyDescent="0.35">
      <c r="A18" s="243"/>
      <c r="B18" s="128"/>
      <c r="C18" s="170"/>
      <c r="D18" s="170"/>
      <c r="E18" s="170"/>
      <c r="F18" s="170"/>
      <c r="G18" s="170"/>
      <c r="H18" s="170"/>
      <c r="I18" s="64"/>
      <c r="J18" s="105"/>
      <c r="K18" s="165"/>
      <c r="L18" s="106"/>
      <c r="M18" s="63" t="s">
        <v>235</v>
      </c>
      <c r="N18" s="167">
        <f>IF(N17="",0,IF(N17&gt;=$H16,$H16,N17))</f>
        <v>0</v>
      </c>
      <c r="O18" s="167">
        <f t="shared" ref="O18:AT18" si="5">IF(O17="",0,IF((O17+N19)&lt;=$H16,O17,$H16-N19))</f>
        <v>0</v>
      </c>
      <c r="P18" s="167">
        <f t="shared" si="5"/>
        <v>0</v>
      </c>
      <c r="Q18" s="167">
        <f t="shared" si="5"/>
        <v>0</v>
      </c>
      <c r="R18" s="167">
        <f t="shared" si="5"/>
        <v>0</v>
      </c>
      <c r="S18" s="167">
        <f t="shared" si="5"/>
        <v>0</v>
      </c>
      <c r="T18" s="167">
        <f t="shared" si="5"/>
        <v>0</v>
      </c>
      <c r="U18" s="167">
        <f t="shared" si="5"/>
        <v>0</v>
      </c>
      <c r="V18" s="167">
        <f t="shared" si="5"/>
        <v>0</v>
      </c>
      <c r="W18" s="167">
        <f t="shared" si="5"/>
        <v>0</v>
      </c>
      <c r="X18" s="167">
        <f t="shared" si="5"/>
        <v>0</v>
      </c>
      <c r="Y18" s="167">
        <f t="shared" si="5"/>
        <v>0</v>
      </c>
      <c r="Z18" s="167">
        <f t="shared" si="5"/>
        <v>0</v>
      </c>
      <c r="AA18" s="167">
        <f t="shared" si="5"/>
        <v>0</v>
      </c>
      <c r="AB18" s="167">
        <f t="shared" si="5"/>
        <v>0</v>
      </c>
      <c r="AC18" s="167">
        <f t="shared" si="5"/>
        <v>0</v>
      </c>
      <c r="AD18" s="167">
        <f t="shared" si="5"/>
        <v>0</v>
      </c>
      <c r="AE18" s="167">
        <f t="shared" si="5"/>
        <v>0</v>
      </c>
      <c r="AF18" s="167">
        <f t="shared" si="5"/>
        <v>0</v>
      </c>
      <c r="AG18" s="167">
        <f t="shared" si="5"/>
        <v>0</v>
      </c>
      <c r="AH18" s="167">
        <f t="shared" si="5"/>
        <v>0</v>
      </c>
      <c r="AI18" s="167">
        <f t="shared" si="5"/>
        <v>0</v>
      </c>
      <c r="AJ18" s="167">
        <f t="shared" si="5"/>
        <v>0</v>
      </c>
      <c r="AK18" s="167">
        <f t="shared" si="5"/>
        <v>0</v>
      </c>
      <c r="AL18" s="167">
        <f t="shared" si="5"/>
        <v>0</v>
      </c>
      <c r="AM18" s="167">
        <f t="shared" si="5"/>
        <v>0</v>
      </c>
      <c r="AN18" s="167">
        <f t="shared" si="5"/>
        <v>0</v>
      </c>
      <c r="AO18" s="167">
        <f t="shared" si="5"/>
        <v>0</v>
      </c>
      <c r="AP18" s="167">
        <f t="shared" si="5"/>
        <v>0</v>
      </c>
      <c r="AQ18" s="167">
        <f t="shared" si="5"/>
        <v>0</v>
      </c>
      <c r="AR18" s="167">
        <f t="shared" si="5"/>
        <v>0</v>
      </c>
      <c r="AS18" s="167">
        <f t="shared" si="5"/>
        <v>0</v>
      </c>
      <c r="AT18" s="167">
        <f t="shared" si="5"/>
        <v>0</v>
      </c>
      <c r="AU18" s="167">
        <f t="shared" ref="AU18:BI18" si="6">IF(AU17="",0,IF((AU17+AT19)&lt;=$H16,AU17,$H16-AT19))</f>
        <v>0</v>
      </c>
      <c r="AV18" s="167">
        <f t="shared" si="6"/>
        <v>0</v>
      </c>
      <c r="AW18" s="167">
        <f t="shared" si="6"/>
        <v>0</v>
      </c>
      <c r="AX18" s="167">
        <f t="shared" si="6"/>
        <v>0</v>
      </c>
      <c r="AY18" s="167">
        <f t="shared" si="6"/>
        <v>0</v>
      </c>
      <c r="AZ18" s="167">
        <f t="shared" si="6"/>
        <v>0</v>
      </c>
      <c r="BA18" s="167">
        <f t="shared" si="6"/>
        <v>0</v>
      </c>
      <c r="BB18" s="167">
        <f t="shared" si="6"/>
        <v>0</v>
      </c>
      <c r="BC18" s="167">
        <f t="shared" si="6"/>
        <v>0</v>
      </c>
      <c r="BD18" s="167">
        <f t="shared" si="6"/>
        <v>0</v>
      </c>
      <c r="BE18" s="167">
        <f t="shared" si="6"/>
        <v>0</v>
      </c>
      <c r="BF18" s="167">
        <f t="shared" si="6"/>
        <v>0</v>
      </c>
      <c r="BG18" s="167">
        <f t="shared" si="6"/>
        <v>0</v>
      </c>
      <c r="BH18" s="167">
        <f t="shared" si="6"/>
        <v>0</v>
      </c>
      <c r="BI18" s="167">
        <f t="shared" si="6"/>
        <v>0</v>
      </c>
      <c r="BJ18" s="382"/>
      <c r="BK18" s="384"/>
      <c r="BL18" s="386"/>
      <c r="BM18" s="106"/>
      <c r="BN18" s="106"/>
      <c r="BO18" s="106"/>
      <c r="BP18" s="106"/>
      <c r="BQ18" s="106"/>
      <c r="BR18" s="106"/>
      <c r="BS18" s="106"/>
      <c r="BT18" s="106"/>
      <c r="BU18" s="106"/>
      <c r="BV18" s="106"/>
      <c r="BW18" s="106"/>
      <c r="BX18" s="106"/>
      <c r="BY18" s="106"/>
      <c r="BZ18" s="106"/>
      <c r="CA18" s="106"/>
      <c r="CB18" s="106"/>
    </row>
    <row r="19" spans="1:80" ht="29" hidden="1" x14ac:dyDescent="0.35">
      <c r="B19" s="128"/>
      <c r="C19" s="170"/>
      <c r="D19" s="170"/>
      <c r="E19" s="170"/>
      <c r="F19" s="170"/>
      <c r="G19" s="170"/>
      <c r="H19" s="170"/>
      <c r="I19" s="172"/>
      <c r="J19" s="105"/>
      <c r="K19" s="175"/>
      <c r="L19" s="105"/>
      <c r="M19" s="63" t="s">
        <v>236</v>
      </c>
      <c r="N19" s="167">
        <f>N18</f>
        <v>0</v>
      </c>
      <c r="O19" s="167">
        <f>O18+N19</f>
        <v>0</v>
      </c>
      <c r="P19" s="167">
        <f t="shared" ref="P19:Q19" si="7">P18+O19</f>
        <v>0</v>
      </c>
      <c r="Q19" s="167">
        <f t="shared" si="7"/>
        <v>0</v>
      </c>
      <c r="R19" s="167">
        <f t="shared" ref="R19" si="8">R18+Q19</f>
        <v>0</v>
      </c>
      <c r="S19" s="167">
        <f t="shared" ref="S19" si="9">S18+R19</f>
        <v>0</v>
      </c>
      <c r="T19" s="167">
        <f t="shared" ref="T19" si="10">T18+S19</f>
        <v>0</v>
      </c>
      <c r="U19" s="167">
        <f t="shared" ref="U19" si="11">U18+T19</f>
        <v>0</v>
      </c>
      <c r="V19" s="167">
        <f t="shared" ref="V19" si="12">V18+U19</f>
        <v>0</v>
      </c>
      <c r="W19" s="167">
        <f t="shared" ref="W19" si="13">W18+V19</f>
        <v>0</v>
      </c>
      <c r="X19" s="167">
        <f t="shared" ref="X19" si="14">X18+W19</f>
        <v>0</v>
      </c>
      <c r="Y19" s="167">
        <f t="shared" ref="Y19" si="15">Y18+X19</f>
        <v>0</v>
      </c>
      <c r="Z19" s="167">
        <f t="shared" ref="Z19" si="16">Z18+Y19</f>
        <v>0</v>
      </c>
      <c r="AA19" s="167">
        <f t="shared" ref="AA19" si="17">AA18+Z19</f>
        <v>0</v>
      </c>
      <c r="AB19" s="167">
        <f t="shared" ref="AB19" si="18">AB18+AA19</f>
        <v>0</v>
      </c>
      <c r="AC19" s="167">
        <f t="shared" ref="AC19" si="19">AC18+AB19</f>
        <v>0</v>
      </c>
      <c r="AD19" s="167">
        <f t="shared" ref="AD19" si="20">AD18+AC19</f>
        <v>0</v>
      </c>
      <c r="AE19" s="167">
        <f t="shared" ref="AE19" si="21">AE18+AD19</f>
        <v>0</v>
      </c>
      <c r="AF19" s="167">
        <f t="shared" ref="AF19" si="22">AF18+AE19</f>
        <v>0</v>
      </c>
      <c r="AG19" s="167">
        <f t="shared" ref="AG19" si="23">AG18+AF19</f>
        <v>0</v>
      </c>
      <c r="AH19" s="167">
        <f t="shared" ref="AH19" si="24">AH18+AG19</f>
        <v>0</v>
      </c>
      <c r="AI19" s="167">
        <f t="shared" ref="AI19" si="25">AI18+AH19</f>
        <v>0</v>
      </c>
      <c r="AJ19" s="167">
        <f t="shared" ref="AJ19" si="26">AJ18+AI19</f>
        <v>0</v>
      </c>
      <c r="AK19" s="167">
        <f t="shared" ref="AK19" si="27">AK18+AJ19</f>
        <v>0</v>
      </c>
      <c r="AL19" s="167">
        <f t="shared" ref="AL19" si="28">AL18+AK19</f>
        <v>0</v>
      </c>
      <c r="AM19" s="167">
        <f t="shared" ref="AM19" si="29">AM18+AL19</f>
        <v>0</v>
      </c>
      <c r="AN19" s="167">
        <f t="shared" ref="AN19" si="30">AN18+AM19</f>
        <v>0</v>
      </c>
      <c r="AO19" s="167">
        <f t="shared" ref="AO19" si="31">AO18+AN19</f>
        <v>0</v>
      </c>
      <c r="AP19" s="167">
        <f t="shared" ref="AP19" si="32">AP18+AO19</f>
        <v>0</v>
      </c>
      <c r="AQ19" s="167">
        <f t="shared" ref="AQ19" si="33">AQ18+AP19</f>
        <v>0</v>
      </c>
      <c r="AR19" s="167">
        <f t="shared" ref="AR19" si="34">AR18+AQ19</f>
        <v>0</v>
      </c>
      <c r="AS19" s="167">
        <f t="shared" ref="AS19" si="35">AS18+AR19</f>
        <v>0</v>
      </c>
      <c r="AT19" s="167">
        <f t="shared" ref="AT19" si="36">AT18+AS19</f>
        <v>0</v>
      </c>
      <c r="AU19" s="167">
        <f t="shared" ref="AU19" si="37">AU18+AT19</f>
        <v>0</v>
      </c>
      <c r="AV19" s="167">
        <f t="shared" ref="AV19" si="38">AV18+AU19</f>
        <v>0</v>
      </c>
      <c r="AW19" s="167">
        <f t="shared" ref="AW19" si="39">AW18+AV19</f>
        <v>0</v>
      </c>
      <c r="AX19" s="167">
        <f t="shared" ref="AX19" si="40">AX18+AW19</f>
        <v>0</v>
      </c>
      <c r="AY19" s="167">
        <f t="shared" ref="AY19" si="41">AY18+AX19</f>
        <v>0</v>
      </c>
      <c r="AZ19" s="167">
        <f t="shared" ref="AZ19" si="42">AZ18+AY19</f>
        <v>0</v>
      </c>
      <c r="BA19" s="167">
        <f t="shared" ref="BA19" si="43">BA18+AZ19</f>
        <v>0</v>
      </c>
      <c r="BB19" s="167">
        <f t="shared" ref="BB19" si="44">BB18+BA19</f>
        <v>0</v>
      </c>
      <c r="BC19" s="167">
        <f t="shared" ref="BC19" si="45">BC18+BB19</f>
        <v>0</v>
      </c>
      <c r="BD19" s="167">
        <f t="shared" ref="BD19" si="46">BD18+BC19</f>
        <v>0</v>
      </c>
      <c r="BE19" s="167">
        <f t="shared" ref="BE19" si="47">BE18+BD19</f>
        <v>0</v>
      </c>
      <c r="BF19" s="167">
        <f t="shared" ref="BF19" si="48">BF18+BE19</f>
        <v>0</v>
      </c>
      <c r="BG19" s="167">
        <f t="shared" ref="BG19" si="49">BG18+BF19</f>
        <v>0</v>
      </c>
      <c r="BH19" s="167">
        <f t="shared" ref="BH19" si="50">BH18+BG19</f>
        <v>0</v>
      </c>
      <c r="BI19" s="167">
        <f t="shared" ref="BI19" si="51">BI18+BH19</f>
        <v>0</v>
      </c>
      <c r="BJ19" s="382"/>
      <c r="BK19" s="384"/>
      <c r="BL19" s="386"/>
      <c r="BM19" s="105"/>
      <c r="BN19" s="105"/>
      <c r="BO19" s="105"/>
      <c r="BP19" s="105"/>
      <c r="BQ19" s="105"/>
      <c r="BR19" s="105"/>
      <c r="BS19" s="105"/>
      <c r="BT19" s="105"/>
      <c r="BU19" s="105"/>
      <c r="BV19" s="105"/>
      <c r="BW19" s="105"/>
      <c r="BX19" s="105"/>
      <c r="BY19" s="105"/>
      <c r="BZ19" s="105"/>
      <c r="CA19" s="105"/>
      <c r="CB19" s="105"/>
    </row>
    <row r="20" spans="1:80" ht="25.4" customHeight="1" thickBot="1" x14ac:dyDescent="0.4">
      <c r="B20" s="128"/>
      <c r="C20" s="170"/>
      <c r="D20" s="170"/>
      <c r="E20" s="170"/>
      <c r="F20" s="170"/>
      <c r="G20" s="170"/>
      <c r="H20" s="170"/>
      <c r="I20" s="172"/>
      <c r="J20" s="105"/>
      <c r="K20" s="175"/>
      <c r="L20" s="105"/>
      <c r="M20" s="63" t="s">
        <v>145</v>
      </c>
      <c r="N20" s="168">
        <f>IF($E16="",0,VLOOKUP($E16,'Podpůrná data'!$H$15:$I$182,2)*N18)</f>
        <v>0</v>
      </c>
      <c r="O20" s="168">
        <f>IF($E16="",0,VLOOKUP($E16,'Podpůrná data'!$H$15:$I$182,2)*O18)</f>
        <v>0</v>
      </c>
      <c r="P20" s="168">
        <f>IF($E16="",0,VLOOKUP($E16,'Podpůrná data'!$H$15:$I$182,2)*P18)</f>
        <v>0</v>
      </c>
      <c r="Q20" s="168">
        <f>IF($E16="",0,VLOOKUP($E16,'Podpůrná data'!$H$15:$I$182,2)*Q18)</f>
        <v>0</v>
      </c>
      <c r="R20" s="168">
        <f>IF($E16="",0,VLOOKUP($E16,'Podpůrná data'!$H$15:$I$182,2)*R18)</f>
        <v>0</v>
      </c>
      <c r="S20" s="168">
        <f>IF($E16="",0,VLOOKUP($E16,'Podpůrná data'!$H$15:$I$182,2)*S18)</f>
        <v>0</v>
      </c>
      <c r="T20" s="168">
        <f>IF($E16="",0,VLOOKUP($E16,'Podpůrná data'!$H$15:$I$182,2)*T18)</f>
        <v>0</v>
      </c>
      <c r="U20" s="168">
        <f>IF($E16="",0,VLOOKUP($E16,'Podpůrná data'!$H$15:$I$182,2)*U18)</f>
        <v>0</v>
      </c>
      <c r="V20" s="168">
        <f>IF($E16="",0,VLOOKUP($E16,'Podpůrná data'!$H$15:$I$182,2)*V18)</f>
        <v>0</v>
      </c>
      <c r="W20" s="168">
        <f>IF($E16="",0,VLOOKUP($E16,'Podpůrná data'!$H$15:$I$182,2)*W18)</f>
        <v>0</v>
      </c>
      <c r="X20" s="168">
        <f>IF($E16="",0,VLOOKUP($E16,'Podpůrná data'!$H$15:$I$182,2)*X18)</f>
        <v>0</v>
      </c>
      <c r="Y20" s="168">
        <f>IF($E16="",0,VLOOKUP($E16,'Podpůrná data'!$H$15:$I$182,2)*Y18)</f>
        <v>0</v>
      </c>
      <c r="Z20" s="168">
        <f>IF($E16="",0,VLOOKUP($E16,'Podpůrná data'!$H$15:$I$182,2)*Z18)</f>
        <v>0</v>
      </c>
      <c r="AA20" s="168">
        <f>IF($E16="",0,VLOOKUP($E16,'Podpůrná data'!$H$15:$I$182,2)*AA18)</f>
        <v>0</v>
      </c>
      <c r="AB20" s="168">
        <f>IF($E16="",0,VLOOKUP($E16,'Podpůrná data'!$H$15:$I$182,2)*AB18)</f>
        <v>0</v>
      </c>
      <c r="AC20" s="168">
        <f>IF($E16="",0,VLOOKUP($E16,'Podpůrná data'!$H$15:$I$182,2)*AC18)</f>
        <v>0</v>
      </c>
      <c r="AD20" s="168">
        <f>IF($E16="",0,VLOOKUP($E16,'Podpůrná data'!$H$15:$I$182,2)*AD18)</f>
        <v>0</v>
      </c>
      <c r="AE20" s="168">
        <f>IF($E16="",0,VLOOKUP($E16,'Podpůrná data'!$H$15:$I$182,2)*AE18)</f>
        <v>0</v>
      </c>
      <c r="AF20" s="168">
        <f>IF($E16="",0,VLOOKUP($E16,'Podpůrná data'!$H$15:$I$182,2)*AF18)</f>
        <v>0</v>
      </c>
      <c r="AG20" s="168">
        <f>IF($E16="",0,VLOOKUP($E16,'Podpůrná data'!$H$15:$I$182,2)*AG18)</f>
        <v>0</v>
      </c>
      <c r="AH20" s="168">
        <f>IF($E16="",0,VLOOKUP($E16,'Podpůrná data'!$H$15:$I$182,2)*AH18)</f>
        <v>0</v>
      </c>
      <c r="AI20" s="168">
        <f>IF($E16="",0,VLOOKUP($E16,'Podpůrná data'!$H$15:$I$182,2)*AI18)</f>
        <v>0</v>
      </c>
      <c r="AJ20" s="168">
        <f>IF($E16="",0,VLOOKUP($E16,'Podpůrná data'!$H$15:$I$182,2)*AJ18)</f>
        <v>0</v>
      </c>
      <c r="AK20" s="168">
        <f>IF($E16="",0,VLOOKUP($E16,'Podpůrná data'!$H$15:$I$182,2)*AK18)</f>
        <v>0</v>
      </c>
      <c r="AL20" s="168">
        <f>IF($E16="",0,VLOOKUP($E16,'Podpůrná data'!$H$15:$I$182,2)*AL18)</f>
        <v>0</v>
      </c>
      <c r="AM20" s="168">
        <f>IF($E16="",0,VLOOKUP($E16,'Podpůrná data'!$H$15:$I$182,2)*AM18)</f>
        <v>0</v>
      </c>
      <c r="AN20" s="168">
        <f>IF($E16="",0,VLOOKUP($E16,'Podpůrná data'!$H$15:$I$182,2)*AN18)</f>
        <v>0</v>
      </c>
      <c r="AO20" s="168">
        <f>IF($E16="",0,VLOOKUP($E16,'Podpůrná data'!$H$15:$I$182,2)*AO18)</f>
        <v>0</v>
      </c>
      <c r="AP20" s="168">
        <f>IF($E16="",0,VLOOKUP($E16,'Podpůrná data'!$H$15:$I$182,2)*AP18)</f>
        <v>0</v>
      </c>
      <c r="AQ20" s="168">
        <f>IF($E16="",0,VLOOKUP($E16,'Podpůrná data'!$H$15:$I$182,2)*AQ18)</f>
        <v>0</v>
      </c>
      <c r="AR20" s="168">
        <f>IF($E16="",0,VLOOKUP($E16,'Podpůrná data'!$H$15:$I$182,2)*AR18)</f>
        <v>0</v>
      </c>
      <c r="AS20" s="168">
        <f>IF($E16="",0,VLOOKUP($E16,'Podpůrná data'!$H$15:$I$182,2)*AS18)</f>
        <v>0</v>
      </c>
      <c r="AT20" s="168">
        <f>IF($E16="",0,VLOOKUP($E16,'Podpůrná data'!$H$15:$I$182,2)*AT18)</f>
        <v>0</v>
      </c>
      <c r="AU20" s="168">
        <f>IF($E16="",0,VLOOKUP($E16,'Podpůrná data'!$H$15:$I$182,2)*AU18)</f>
        <v>0</v>
      </c>
      <c r="AV20" s="168">
        <f>IF($E16="",0,VLOOKUP($E16,'Podpůrná data'!$H$15:$I$182,2)*AV18)</f>
        <v>0</v>
      </c>
      <c r="AW20" s="168">
        <f>IF($E16="",0,VLOOKUP($E16,'Podpůrná data'!$H$15:$I$182,2)*AW18)</f>
        <v>0</v>
      </c>
      <c r="AX20" s="168">
        <f>IF($E16="",0,VLOOKUP($E16,'Podpůrná data'!$H$15:$I$182,2)*AX18)</f>
        <v>0</v>
      </c>
      <c r="AY20" s="168">
        <f>IF($E16="",0,VLOOKUP($E16,'Podpůrná data'!$H$15:$I$182,2)*AY18)</f>
        <v>0</v>
      </c>
      <c r="AZ20" s="168">
        <f>IF($E16="",0,VLOOKUP($E16,'Podpůrná data'!$H$15:$I$182,2)*AZ18)</f>
        <v>0</v>
      </c>
      <c r="BA20" s="168">
        <f>IF($E16="",0,VLOOKUP($E16,'Podpůrná data'!$H$15:$I$182,2)*BA18)</f>
        <v>0</v>
      </c>
      <c r="BB20" s="168">
        <f>IF($E16="",0,VLOOKUP($E16,'Podpůrná data'!$H$15:$I$182,2)*BB18)</f>
        <v>0</v>
      </c>
      <c r="BC20" s="168">
        <f>IF($E16="",0,VLOOKUP($E16,'Podpůrná data'!$H$15:$I$182,2)*BC18)</f>
        <v>0</v>
      </c>
      <c r="BD20" s="168">
        <f>IF($E16="",0,VLOOKUP($E16,'Podpůrná data'!$H$15:$I$182,2)*BD18)</f>
        <v>0</v>
      </c>
      <c r="BE20" s="168">
        <f>IF($E16="",0,VLOOKUP($E16,'Podpůrná data'!$H$15:$I$182,2)*BE18)</f>
        <v>0</v>
      </c>
      <c r="BF20" s="168">
        <f>IF($E16="",0,VLOOKUP($E16,'Podpůrná data'!$H$15:$I$182,2)*BF18)</f>
        <v>0</v>
      </c>
      <c r="BG20" s="168">
        <f>IF($E16="",0,VLOOKUP($E16,'Podpůrná data'!$H$15:$I$182,2)*BG18)</f>
        <v>0</v>
      </c>
      <c r="BH20" s="168">
        <f>IF($E16="",0,VLOOKUP($E16,'Podpůrná data'!$H$15:$I$182,2)*BH18)</f>
        <v>0</v>
      </c>
      <c r="BI20" s="168">
        <f>IF($E16="",0,VLOOKUP($E16,'Podpůrná data'!$H$15:$I$182,2)*BI18)</f>
        <v>0</v>
      </c>
      <c r="BJ20" s="382"/>
      <c r="BK20" s="384"/>
      <c r="BL20" s="386"/>
      <c r="BM20" s="105"/>
      <c r="BN20" s="178">
        <f>SUMIFS($N20:$BI20,$N15:$BI15,"1. ZoR")</f>
        <v>0</v>
      </c>
      <c r="BO20" s="178">
        <f>SUMIFS($N20:$BI20,$N15:$BI15,"2. ZoR")</f>
        <v>0</v>
      </c>
      <c r="BP20" s="178">
        <f>SUMIFS($N20:$BI20,$N15:$BI15,"3. ZoR")</f>
        <v>0</v>
      </c>
      <c r="BQ20" s="178">
        <f>SUMIFS($N20:$BI20,$N15:$BI15,"4. ZoR")</f>
        <v>0</v>
      </c>
      <c r="BR20" s="178">
        <f>SUMIFS($N20:$BI20,$N15:$BI15,"5. ZoR")</f>
        <v>0</v>
      </c>
      <c r="BS20" s="178">
        <f>SUMIFS($N20:$BI20,$N15:$BI15,"6. ZoR")</f>
        <v>0</v>
      </c>
      <c r="BT20" s="178">
        <f>SUMIFS($N20:$BI20,$N15:$BI15,"7. ZoR")</f>
        <v>0</v>
      </c>
      <c r="BU20" s="178">
        <f>SUMIFS($N20:$BI20,$N15:$BI15,"8. ZoR")</f>
        <v>0</v>
      </c>
      <c r="BV20" s="178">
        <f>SUMIFS($N20:$BI20,$N15:$BI15,"9. ZoR")</f>
        <v>0</v>
      </c>
      <c r="BW20" s="178">
        <f>SUMIFS($N20:$BI20,$N15:$BI15,"10. ZoR")</f>
        <v>0</v>
      </c>
      <c r="BX20" s="178">
        <f>SUMIFS($N20:$BI20,$N15:$BI15,"11. ZoR")</f>
        <v>0</v>
      </c>
      <c r="BY20" s="178">
        <f>SUMIFS($N20:$BI20,$N15:$BI15,"12. ZoR")</f>
        <v>0</v>
      </c>
      <c r="BZ20" s="178">
        <f>SUMIFS($N20:$BI20,$N15:$BI15,"13. ZoR")</f>
        <v>0</v>
      </c>
      <c r="CA20" s="178">
        <f>SUMIFS($N20:$BI20,$N15:$BI15,"14. ZoR")</f>
        <v>0</v>
      </c>
      <c r="CB20" s="178">
        <f>SUMIFS($N20:$BI20,$N15:$BI15,"15. ZoR")</f>
        <v>0</v>
      </c>
    </row>
    <row r="21" spans="1:80" ht="29.5" hidden="1" thickBot="1" x14ac:dyDescent="0.4">
      <c r="B21" s="129"/>
      <c r="C21" s="173"/>
      <c r="D21" s="173"/>
      <c r="E21" s="173"/>
      <c r="F21" s="173"/>
      <c r="G21" s="173"/>
      <c r="H21" s="173"/>
      <c r="I21" s="174"/>
      <c r="J21" s="105"/>
      <c r="K21" s="176"/>
      <c r="L21" s="105"/>
      <c r="M21" s="63" t="s">
        <v>200</v>
      </c>
      <c r="N21" s="168">
        <f>IF(N20="","",N20)</f>
        <v>0</v>
      </c>
      <c r="O21" s="168">
        <f>N21+O20</f>
        <v>0</v>
      </c>
      <c r="P21" s="168">
        <f t="shared" ref="P21:BI21" si="52">O21+P20</f>
        <v>0</v>
      </c>
      <c r="Q21" s="168">
        <f t="shared" si="52"/>
        <v>0</v>
      </c>
      <c r="R21" s="168">
        <f t="shared" si="52"/>
        <v>0</v>
      </c>
      <c r="S21" s="168">
        <f t="shared" si="52"/>
        <v>0</v>
      </c>
      <c r="T21" s="168">
        <f t="shared" si="52"/>
        <v>0</v>
      </c>
      <c r="U21" s="168">
        <f t="shared" si="52"/>
        <v>0</v>
      </c>
      <c r="V21" s="168">
        <f t="shared" si="52"/>
        <v>0</v>
      </c>
      <c r="W21" s="168">
        <f t="shared" si="52"/>
        <v>0</v>
      </c>
      <c r="X21" s="168">
        <f t="shared" si="52"/>
        <v>0</v>
      </c>
      <c r="Y21" s="168">
        <f t="shared" si="52"/>
        <v>0</v>
      </c>
      <c r="Z21" s="168">
        <f t="shared" si="52"/>
        <v>0</v>
      </c>
      <c r="AA21" s="168">
        <f t="shared" si="52"/>
        <v>0</v>
      </c>
      <c r="AB21" s="168">
        <f t="shared" si="52"/>
        <v>0</v>
      </c>
      <c r="AC21" s="168">
        <f t="shared" si="52"/>
        <v>0</v>
      </c>
      <c r="AD21" s="168">
        <f t="shared" si="52"/>
        <v>0</v>
      </c>
      <c r="AE21" s="168">
        <f t="shared" si="52"/>
        <v>0</v>
      </c>
      <c r="AF21" s="168">
        <f t="shared" si="52"/>
        <v>0</v>
      </c>
      <c r="AG21" s="168">
        <f t="shared" si="52"/>
        <v>0</v>
      </c>
      <c r="AH21" s="168">
        <f t="shared" si="52"/>
        <v>0</v>
      </c>
      <c r="AI21" s="168">
        <f t="shared" si="52"/>
        <v>0</v>
      </c>
      <c r="AJ21" s="168">
        <f t="shared" si="52"/>
        <v>0</v>
      </c>
      <c r="AK21" s="168">
        <f t="shared" si="52"/>
        <v>0</v>
      </c>
      <c r="AL21" s="168">
        <f t="shared" si="52"/>
        <v>0</v>
      </c>
      <c r="AM21" s="168">
        <f t="shared" si="52"/>
        <v>0</v>
      </c>
      <c r="AN21" s="168">
        <f t="shared" si="52"/>
        <v>0</v>
      </c>
      <c r="AO21" s="168">
        <f t="shared" si="52"/>
        <v>0</v>
      </c>
      <c r="AP21" s="168">
        <f t="shared" si="52"/>
        <v>0</v>
      </c>
      <c r="AQ21" s="168">
        <f t="shared" si="52"/>
        <v>0</v>
      </c>
      <c r="AR21" s="168">
        <f t="shared" si="52"/>
        <v>0</v>
      </c>
      <c r="AS21" s="168">
        <f t="shared" si="52"/>
        <v>0</v>
      </c>
      <c r="AT21" s="168">
        <f t="shared" si="52"/>
        <v>0</v>
      </c>
      <c r="AU21" s="168">
        <f t="shared" si="52"/>
        <v>0</v>
      </c>
      <c r="AV21" s="168">
        <f t="shared" si="52"/>
        <v>0</v>
      </c>
      <c r="AW21" s="168">
        <f t="shared" si="52"/>
        <v>0</v>
      </c>
      <c r="AX21" s="168">
        <f t="shared" si="52"/>
        <v>0</v>
      </c>
      <c r="AY21" s="168">
        <f t="shared" si="52"/>
        <v>0</v>
      </c>
      <c r="AZ21" s="168">
        <f t="shared" si="52"/>
        <v>0</v>
      </c>
      <c r="BA21" s="168">
        <f t="shared" si="52"/>
        <v>0</v>
      </c>
      <c r="BB21" s="168">
        <f t="shared" si="52"/>
        <v>0</v>
      </c>
      <c r="BC21" s="168">
        <f t="shared" si="52"/>
        <v>0</v>
      </c>
      <c r="BD21" s="168">
        <f t="shared" si="52"/>
        <v>0</v>
      </c>
      <c r="BE21" s="168">
        <f t="shared" si="52"/>
        <v>0</v>
      </c>
      <c r="BF21" s="168">
        <f t="shared" si="52"/>
        <v>0</v>
      </c>
      <c r="BG21" s="168">
        <f t="shared" si="52"/>
        <v>0</v>
      </c>
      <c r="BH21" s="168">
        <f t="shared" si="52"/>
        <v>0</v>
      </c>
      <c r="BI21" s="168">
        <f t="shared" si="52"/>
        <v>0</v>
      </c>
      <c r="BJ21" s="383"/>
      <c r="BK21" s="385"/>
      <c r="BL21" s="387"/>
      <c r="BM21" s="105"/>
      <c r="BN21" s="105"/>
      <c r="BO21" s="105"/>
      <c r="BP21" s="105"/>
      <c r="BQ21" s="105"/>
      <c r="BR21" s="105"/>
      <c r="BS21" s="105"/>
      <c r="BT21" s="105"/>
      <c r="BU21" s="105"/>
      <c r="BV21" s="105"/>
      <c r="BW21" s="105"/>
      <c r="BX21" s="105"/>
      <c r="BY21" s="105"/>
      <c r="BZ21" s="105"/>
      <c r="CA21" s="105"/>
      <c r="CB21" s="105"/>
    </row>
    <row r="22" spans="1:80" ht="15" hidden="1" thickBot="1" x14ac:dyDescent="0.4">
      <c r="B22" s="105"/>
      <c r="C22" s="130"/>
      <c r="D22" s="130"/>
      <c r="E22" s="130"/>
      <c r="F22" s="130"/>
      <c r="G22" s="130"/>
      <c r="H22" s="130"/>
      <c r="I22" s="105"/>
      <c r="J22" s="7"/>
      <c r="K22" s="105"/>
      <c r="L22" s="105"/>
      <c r="M22" s="105"/>
      <c r="N22" s="105"/>
      <c r="O22" s="105"/>
      <c r="P22" s="7"/>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5"/>
      <c r="AN22" s="105"/>
      <c r="AO22" s="105"/>
      <c r="AP22" s="105"/>
      <c r="AQ22" s="105"/>
      <c r="AR22" s="105"/>
      <c r="AS22" s="105"/>
      <c r="AT22" s="105"/>
      <c r="AU22" s="105"/>
      <c r="AV22" s="105"/>
      <c r="AW22" s="105"/>
      <c r="AX22" s="105"/>
      <c r="AY22" s="105"/>
      <c r="AZ22" s="105"/>
      <c r="BA22" s="105"/>
      <c r="BB22" s="105"/>
      <c r="BC22" s="105"/>
      <c r="BD22" s="105"/>
      <c r="BE22" s="105"/>
      <c r="BF22" s="105"/>
      <c r="BG22" s="105"/>
      <c r="BH22" s="105"/>
      <c r="BI22" s="105"/>
      <c r="BJ22" s="105"/>
      <c r="BK22" s="105"/>
      <c r="BL22" s="105"/>
      <c r="BM22" s="105"/>
      <c r="BN22" s="105"/>
      <c r="BO22" s="105"/>
      <c r="BP22" s="105"/>
      <c r="BQ22" s="105"/>
      <c r="BR22" s="105"/>
      <c r="BS22" s="105"/>
      <c r="BT22" s="105"/>
      <c r="BU22" s="105"/>
      <c r="BV22" s="105"/>
      <c r="BW22" s="105"/>
      <c r="BX22" s="105"/>
      <c r="BY22" s="105"/>
      <c r="BZ22" s="105"/>
      <c r="CA22" s="105"/>
      <c r="CB22" s="105"/>
    </row>
    <row r="23" spans="1:80" s="245" customFormat="1" ht="58.4" customHeight="1" thickBot="1" x14ac:dyDescent="0.4">
      <c r="A23" s="249"/>
      <c r="B23" s="120"/>
      <c r="C23" s="360" t="s">
        <v>2</v>
      </c>
      <c r="D23" s="121"/>
      <c r="E23" s="131" t="s">
        <v>225</v>
      </c>
      <c r="F23" s="131" t="s">
        <v>444</v>
      </c>
      <c r="G23" s="131" t="s">
        <v>208</v>
      </c>
      <c r="H23" s="122" t="s">
        <v>385</v>
      </c>
      <c r="I23" s="123" t="s">
        <v>1</v>
      </c>
      <c r="J23" s="7"/>
      <c r="K23" s="169">
        <v>204032</v>
      </c>
      <c r="L23" s="106"/>
      <c r="M23" s="194" t="s">
        <v>128</v>
      </c>
      <c r="N23" s="83" t="s">
        <v>4</v>
      </c>
      <c r="O23" s="83" t="s">
        <v>5</v>
      </c>
      <c r="P23" s="83" t="s">
        <v>6</v>
      </c>
      <c r="Q23" s="83" t="s">
        <v>7</v>
      </c>
      <c r="R23" s="83" t="s">
        <v>8</v>
      </c>
      <c r="S23" s="83" t="s">
        <v>9</v>
      </c>
      <c r="T23" s="83" t="s">
        <v>10</v>
      </c>
      <c r="U23" s="83" t="s">
        <v>11</v>
      </c>
      <c r="V23" s="83" t="s">
        <v>12</v>
      </c>
      <c r="W23" s="83" t="s">
        <v>13</v>
      </c>
      <c r="X23" s="83" t="s">
        <v>14</v>
      </c>
      <c r="Y23" s="83" t="s">
        <v>15</v>
      </c>
      <c r="Z23" s="83" t="s">
        <v>16</v>
      </c>
      <c r="AA23" s="83" t="s">
        <v>17</v>
      </c>
      <c r="AB23" s="83" t="s">
        <v>18</v>
      </c>
      <c r="AC23" s="83" t="s">
        <v>19</v>
      </c>
      <c r="AD23" s="83" t="s">
        <v>20</v>
      </c>
      <c r="AE23" s="83" t="s">
        <v>21</v>
      </c>
      <c r="AF23" s="83" t="s">
        <v>22</v>
      </c>
      <c r="AG23" s="83" t="s">
        <v>23</v>
      </c>
      <c r="AH23" s="83" t="s">
        <v>24</v>
      </c>
      <c r="AI23" s="83" t="s">
        <v>25</v>
      </c>
      <c r="AJ23" s="83" t="s">
        <v>26</v>
      </c>
      <c r="AK23" s="83" t="s">
        <v>27</v>
      </c>
      <c r="AL23" s="83" t="s">
        <v>28</v>
      </c>
      <c r="AM23" s="83" t="s">
        <v>29</v>
      </c>
      <c r="AN23" s="83" t="s">
        <v>30</v>
      </c>
      <c r="AO23" s="83" t="s">
        <v>31</v>
      </c>
      <c r="AP23" s="83" t="s">
        <v>32</v>
      </c>
      <c r="AQ23" s="83" t="s">
        <v>33</v>
      </c>
      <c r="AR23" s="83" t="s">
        <v>34</v>
      </c>
      <c r="AS23" s="83" t="s">
        <v>35</v>
      </c>
      <c r="AT23" s="83" t="s">
        <v>36</v>
      </c>
      <c r="AU23" s="83" t="s">
        <v>37</v>
      </c>
      <c r="AV23" s="83" t="s">
        <v>38</v>
      </c>
      <c r="AW23" s="83" t="s">
        <v>39</v>
      </c>
      <c r="AX23" s="83" t="s">
        <v>40</v>
      </c>
      <c r="AY23" s="83" t="s">
        <v>41</v>
      </c>
      <c r="AZ23" s="83" t="s">
        <v>42</v>
      </c>
      <c r="BA23" s="83" t="s">
        <v>43</v>
      </c>
      <c r="BB23" s="83" t="s">
        <v>44</v>
      </c>
      <c r="BC23" s="83" t="s">
        <v>45</v>
      </c>
      <c r="BD23" s="83" t="s">
        <v>46</v>
      </c>
      <c r="BE23" s="83" t="s">
        <v>47</v>
      </c>
      <c r="BF23" s="83" t="s">
        <v>48</v>
      </c>
      <c r="BG23" s="83" t="s">
        <v>49</v>
      </c>
      <c r="BH23" s="83" t="s">
        <v>50</v>
      </c>
      <c r="BI23" s="83" t="s">
        <v>51</v>
      </c>
      <c r="BJ23" s="134" t="s">
        <v>234</v>
      </c>
      <c r="BK23" s="135" t="s">
        <v>164</v>
      </c>
      <c r="BL23" s="135" t="s">
        <v>213</v>
      </c>
      <c r="BM23" s="106"/>
      <c r="BN23" s="368" t="s">
        <v>238</v>
      </c>
      <c r="BO23" s="369"/>
      <c r="BP23" s="369"/>
      <c r="BQ23" s="369"/>
      <c r="BR23" s="369"/>
      <c r="BS23" s="369"/>
      <c r="BT23" s="369"/>
      <c r="BU23" s="369"/>
      <c r="BV23" s="369"/>
      <c r="BW23" s="369"/>
      <c r="BX23" s="369"/>
      <c r="BY23" s="369"/>
      <c r="BZ23" s="369"/>
      <c r="CA23" s="369"/>
      <c r="CB23" s="369"/>
    </row>
    <row r="24" spans="1:80" s="245" customFormat="1" ht="18" hidden="1" customHeight="1" thickBot="1" x14ac:dyDescent="0.4">
      <c r="A24" s="250"/>
      <c r="B24" s="113"/>
      <c r="C24" s="361"/>
      <c r="D24" s="125"/>
      <c r="E24" s="125"/>
      <c r="F24" s="125"/>
      <c r="G24" s="125"/>
      <c r="H24" s="370" t="s">
        <v>201</v>
      </c>
      <c r="I24" s="373" t="s">
        <v>93</v>
      </c>
      <c r="J24" s="7"/>
      <c r="K24" s="375" t="s">
        <v>423</v>
      </c>
      <c r="L24" s="106"/>
      <c r="M24" s="84"/>
      <c r="N24" s="74">
        <f>MONTH(Úvod!$F$10)</f>
        <v>1</v>
      </c>
      <c r="O24" s="75">
        <f t="shared" ref="O24" si="53">IF(N24=12,1,N24+1)</f>
        <v>2</v>
      </c>
      <c r="P24" s="75">
        <f t="shared" ref="P24" si="54">IF(O24=12,1,O24+1)</f>
        <v>3</v>
      </c>
      <c r="Q24" s="76">
        <f t="shared" ref="Q24" si="55">IF(P24=12,1,P24+1)</f>
        <v>4</v>
      </c>
      <c r="R24" s="76">
        <f t="shared" ref="R24" si="56">IF(Q24=12,1,Q24+1)</f>
        <v>5</v>
      </c>
      <c r="S24" s="76">
        <f t="shared" ref="S24" si="57">IF(R24=12,1,R24+1)</f>
        <v>6</v>
      </c>
      <c r="T24" s="76">
        <f t="shared" ref="T24" si="58">IF(S24=12,1,S24+1)</f>
        <v>7</v>
      </c>
      <c r="U24" s="76">
        <f t="shared" ref="U24" si="59">IF(T24=12,1,T24+1)</f>
        <v>8</v>
      </c>
      <c r="V24" s="76">
        <f t="shared" ref="V24" si="60">IF(U24=12,1,U24+1)</f>
        <v>9</v>
      </c>
      <c r="W24" s="76">
        <f>IF(V24=12,1,V24+1)</f>
        <v>10</v>
      </c>
      <c r="X24" s="76">
        <f t="shared" ref="X24" si="61">IF(W24=12,1,W24+1)</f>
        <v>11</v>
      </c>
      <c r="Y24" s="76">
        <f t="shared" ref="Y24" si="62">IF(X24=12,1,X24+1)</f>
        <v>12</v>
      </c>
      <c r="Z24" s="76">
        <f t="shared" ref="Z24" si="63">IF(Y24=12,1,Y24+1)</f>
        <v>1</v>
      </c>
      <c r="AA24" s="76">
        <f t="shared" ref="AA24" si="64">IF(Z24=12,1,Z24+1)</f>
        <v>2</v>
      </c>
      <c r="AB24" s="76">
        <f t="shared" ref="AB24" si="65">IF(AA24=12,1,AA24+1)</f>
        <v>3</v>
      </c>
      <c r="AC24" s="76">
        <f t="shared" ref="AC24" si="66">IF(AB24=12,1,AB24+1)</f>
        <v>4</v>
      </c>
      <c r="AD24" s="76">
        <f t="shared" ref="AD24" si="67">IF(AC24=12,1,AC24+1)</f>
        <v>5</v>
      </c>
      <c r="AE24" s="76">
        <f t="shared" ref="AE24" si="68">IF(AD24=12,1,AD24+1)</f>
        <v>6</v>
      </c>
      <c r="AF24" s="76">
        <f>IF(AE24=12,1,AE24+1)</f>
        <v>7</v>
      </c>
      <c r="AG24" s="76">
        <f t="shared" ref="AG24" si="69">IF(AF24=12,1,AF24+1)</f>
        <v>8</v>
      </c>
      <c r="AH24" s="76">
        <f t="shared" ref="AH24" si="70">IF(AG24=12,1,AG24+1)</f>
        <v>9</v>
      </c>
      <c r="AI24" s="76">
        <f t="shared" ref="AI24" si="71">IF(AH24=12,1,AH24+1)</f>
        <v>10</v>
      </c>
      <c r="AJ24" s="76">
        <f t="shared" ref="AJ24" si="72">IF(AI24=12,1,AI24+1)</f>
        <v>11</v>
      </c>
      <c r="AK24" s="76">
        <f t="shared" ref="AK24" si="73">IF(AJ24=12,1,AJ24+1)</f>
        <v>12</v>
      </c>
      <c r="AL24" s="76">
        <f t="shared" ref="AL24" si="74">IF(AK24=12,1,AK24+1)</f>
        <v>1</v>
      </c>
      <c r="AM24" s="76">
        <f t="shared" ref="AM24" si="75">IF(AL24=12,1,AL24+1)</f>
        <v>2</v>
      </c>
      <c r="AN24" s="76">
        <f t="shared" ref="AN24" si="76">IF(AM24=12,1,AM24+1)</f>
        <v>3</v>
      </c>
      <c r="AO24" s="76">
        <f t="shared" ref="AO24" si="77">IF(AN24=12,1,AN24+1)</f>
        <v>4</v>
      </c>
      <c r="AP24" s="76">
        <f t="shared" ref="AP24" si="78">IF(AO24=12,1,AO24+1)</f>
        <v>5</v>
      </c>
      <c r="AQ24" s="76">
        <f t="shared" ref="AQ24" si="79">IF(AP24=12,1,AP24+1)</f>
        <v>6</v>
      </c>
      <c r="AR24" s="76">
        <f t="shared" ref="AR24" si="80">IF(AQ24=12,1,AQ24+1)</f>
        <v>7</v>
      </c>
      <c r="AS24" s="76">
        <f t="shared" ref="AS24" si="81">IF(AR24=12,1,AR24+1)</f>
        <v>8</v>
      </c>
      <c r="AT24" s="76">
        <f t="shared" ref="AT24" si="82">IF(AS24=12,1,AS24+1)</f>
        <v>9</v>
      </c>
      <c r="AU24" s="76">
        <f t="shared" ref="AU24" si="83">IF(AT24=12,1,AT24+1)</f>
        <v>10</v>
      </c>
      <c r="AV24" s="76">
        <f t="shared" ref="AV24" si="84">IF(AU24=12,1,AU24+1)</f>
        <v>11</v>
      </c>
      <c r="AW24" s="76">
        <f t="shared" ref="AW24" si="85">IF(AV24=12,1,AV24+1)</f>
        <v>12</v>
      </c>
      <c r="AX24" s="76">
        <f t="shared" ref="AX24" si="86">IF(AW24=12,1,AW24+1)</f>
        <v>1</v>
      </c>
      <c r="AY24" s="76">
        <f t="shared" ref="AY24" si="87">IF(AX24=12,1,AX24+1)</f>
        <v>2</v>
      </c>
      <c r="AZ24" s="76">
        <f t="shared" ref="AZ24" si="88">IF(AY24=12,1,AY24+1)</f>
        <v>3</v>
      </c>
      <c r="BA24" s="76">
        <f t="shared" ref="BA24" si="89">IF(AZ24=12,1,AZ24+1)</f>
        <v>4</v>
      </c>
      <c r="BB24" s="76">
        <f t="shared" ref="BB24" si="90">IF(BA24=12,1,BA24+1)</f>
        <v>5</v>
      </c>
      <c r="BC24" s="76">
        <f t="shared" ref="BC24" si="91">IF(BB24=12,1,BB24+1)</f>
        <v>6</v>
      </c>
      <c r="BD24" s="76">
        <f t="shared" ref="BD24" si="92">IF(BC24=12,1,BC24+1)</f>
        <v>7</v>
      </c>
      <c r="BE24" s="76">
        <f t="shared" ref="BE24" si="93">IF(BD24=12,1,BD24+1)</f>
        <v>8</v>
      </c>
      <c r="BF24" s="76">
        <f t="shared" ref="BF24" si="94">IF(BE24=12,1,BE24+1)</f>
        <v>9</v>
      </c>
      <c r="BG24" s="76">
        <f t="shared" ref="BG24" si="95">IF(BF24=12,1,BF24+1)</f>
        <v>10</v>
      </c>
      <c r="BH24" s="76">
        <f t="shared" ref="BH24" si="96">IF(BG24=12,1,BG24+1)</f>
        <v>11</v>
      </c>
      <c r="BI24" s="76">
        <f t="shared" ref="BI24" si="97">IF(BH24=12,1,BH24+1)</f>
        <v>12</v>
      </c>
      <c r="BJ24" s="81"/>
      <c r="BK24" s="78"/>
      <c r="BL24" s="78"/>
      <c r="BM24" s="106"/>
      <c r="BN24" s="106"/>
      <c r="BO24" s="106"/>
      <c r="BP24" s="106"/>
      <c r="BQ24" s="106"/>
      <c r="BR24" s="106"/>
      <c r="BS24" s="106"/>
      <c r="BT24" s="106"/>
      <c r="BU24" s="106"/>
      <c r="BV24" s="106"/>
      <c r="BW24" s="106"/>
      <c r="BX24" s="106"/>
      <c r="BY24" s="106"/>
      <c r="BZ24" s="106"/>
      <c r="CA24" s="106"/>
      <c r="CB24" s="106"/>
    </row>
    <row r="25" spans="1:80" s="245" customFormat="1" ht="35.15" hidden="1" customHeight="1" x14ac:dyDescent="0.35">
      <c r="A25" s="250"/>
      <c r="B25" s="113"/>
      <c r="C25" s="361"/>
      <c r="D25" s="125"/>
      <c r="E25" s="125"/>
      <c r="F25" s="125"/>
      <c r="G25" s="125"/>
      <c r="H25" s="370"/>
      <c r="I25" s="373"/>
      <c r="J25" s="7"/>
      <c r="K25" s="376"/>
      <c r="L25" s="106"/>
      <c r="M25" s="77"/>
      <c r="N25" s="59">
        <f t="shared" ref="N25:BI25" si="98">VALUE(_xlfn.CONCAT(N24,".",N27))</f>
        <v>1</v>
      </c>
      <c r="O25" s="73">
        <f t="shared" si="98"/>
        <v>32</v>
      </c>
      <c r="P25" s="73">
        <f t="shared" si="98"/>
        <v>61</v>
      </c>
      <c r="Q25" s="73">
        <f t="shared" si="98"/>
        <v>92</v>
      </c>
      <c r="R25" s="73">
        <f t="shared" si="98"/>
        <v>122</v>
      </c>
      <c r="S25" s="73">
        <f t="shared" si="98"/>
        <v>153</v>
      </c>
      <c r="T25" s="73">
        <f t="shared" si="98"/>
        <v>183</v>
      </c>
      <c r="U25" s="73">
        <f t="shared" si="98"/>
        <v>214</v>
      </c>
      <c r="V25" s="73">
        <f t="shared" si="98"/>
        <v>245</v>
      </c>
      <c r="W25" s="73">
        <f t="shared" si="98"/>
        <v>275</v>
      </c>
      <c r="X25" s="73">
        <f t="shared" si="98"/>
        <v>306</v>
      </c>
      <c r="Y25" s="73">
        <f t="shared" si="98"/>
        <v>336</v>
      </c>
      <c r="Z25" s="73">
        <f t="shared" si="98"/>
        <v>367</v>
      </c>
      <c r="AA25" s="73">
        <f t="shared" si="98"/>
        <v>398</v>
      </c>
      <c r="AB25" s="73">
        <f t="shared" si="98"/>
        <v>426</v>
      </c>
      <c r="AC25" s="73">
        <f t="shared" si="98"/>
        <v>457</v>
      </c>
      <c r="AD25" s="73">
        <f t="shared" si="98"/>
        <v>487</v>
      </c>
      <c r="AE25" s="73">
        <f t="shared" si="98"/>
        <v>518</v>
      </c>
      <c r="AF25" s="73">
        <f t="shared" si="98"/>
        <v>548</v>
      </c>
      <c r="AG25" s="73">
        <f t="shared" si="98"/>
        <v>579</v>
      </c>
      <c r="AH25" s="73">
        <f t="shared" si="98"/>
        <v>610</v>
      </c>
      <c r="AI25" s="73">
        <f t="shared" si="98"/>
        <v>640</v>
      </c>
      <c r="AJ25" s="73">
        <f t="shared" si="98"/>
        <v>671</v>
      </c>
      <c r="AK25" s="73">
        <f t="shared" si="98"/>
        <v>701</v>
      </c>
      <c r="AL25" s="73">
        <f t="shared" si="98"/>
        <v>732</v>
      </c>
      <c r="AM25" s="73">
        <f t="shared" si="98"/>
        <v>763</v>
      </c>
      <c r="AN25" s="73">
        <f t="shared" si="98"/>
        <v>791</v>
      </c>
      <c r="AO25" s="73">
        <f t="shared" si="98"/>
        <v>822</v>
      </c>
      <c r="AP25" s="73">
        <f t="shared" si="98"/>
        <v>852</v>
      </c>
      <c r="AQ25" s="73">
        <f t="shared" si="98"/>
        <v>883</v>
      </c>
      <c r="AR25" s="73">
        <f t="shared" si="98"/>
        <v>913</v>
      </c>
      <c r="AS25" s="73">
        <f t="shared" si="98"/>
        <v>944</v>
      </c>
      <c r="AT25" s="73">
        <f t="shared" si="98"/>
        <v>975</v>
      </c>
      <c r="AU25" s="73">
        <f t="shared" si="98"/>
        <v>1005</v>
      </c>
      <c r="AV25" s="73">
        <f t="shared" si="98"/>
        <v>1036</v>
      </c>
      <c r="AW25" s="73">
        <f t="shared" si="98"/>
        <v>1066</v>
      </c>
      <c r="AX25" s="73">
        <f t="shared" si="98"/>
        <v>1097</v>
      </c>
      <c r="AY25" s="73">
        <f t="shared" si="98"/>
        <v>1128</v>
      </c>
      <c r="AZ25" s="73">
        <f t="shared" si="98"/>
        <v>1156</v>
      </c>
      <c r="BA25" s="73">
        <f t="shared" si="98"/>
        <v>1187</v>
      </c>
      <c r="BB25" s="73">
        <f t="shared" si="98"/>
        <v>1217</v>
      </c>
      <c r="BC25" s="73">
        <f t="shared" si="98"/>
        <v>1248</v>
      </c>
      <c r="BD25" s="73">
        <f t="shared" si="98"/>
        <v>1278</v>
      </c>
      <c r="BE25" s="73">
        <f t="shared" si="98"/>
        <v>1309</v>
      </c>
      <c r="BF25" s="73">
        <f t="shared" si="98"/>
        <v>1340</v>
      </c>
      <c r="BG25" s="73">
        <f t="shared" si="98"/>
        <v>1370</v>
      </c>
      <c r="BH25" s="73">
        <f t="shared" si="98"/>
        <v>1401</v>
      </c>
      <c r="BI25" s="73">
        <f t="shared" si="98"/>
        <v>1431</v>
      </c>
      <c r="BJ25" s="82"/>
      <c r="BK25" s="79"/>
      <c r="BL25" s="79"/>
      <c r="BM25" s="106"/>
      <c r="BN25" s="106"/>
      <c r="BO25" s="106"/>
      <c r="BP25" s="106"/>
      <c r="BQ25" s="106"/>
      <c r="BR25" s="106"/>
      <c r="BS25" s="106"/>
      <c r="BT25" s="106"/>
      <c r="BU25" s="106"/>
      <c r="BV25" s="106"/>
      <c r="BW25" s="106"/>
      <c r="BX25" s="106"/>
      <c r="BY25" s="106"/>
      <c r="BZ25" s="106"/>
      <c r="CA25" s="106"/>
      <c r="CB25" s="106"/>
    </row>
    <row r="26" spans="1:80" s="245" customFormat="1" ht="17.149999999999999" customHeight="1" x14ac:dyDescent="0.35">
      <c r="A26" s="250"/>
      <c r="B26" s="113"/>
      <c r="C26" s="361"/>
      <c r="D26" s="125"/>
      <c r="E26" s="357" t="s">
        <v>207</v>
      </c>
      <c r="F26" s="357" t="s">
        <v>207</v>
      </c>
      <c r="G26" s="357" t="s">
        <v>207</v>
      </c>
      <c r="H26" s="370"/>
      <c r="I26" s="373"/>
      <c r="J26" s="7"/>
      <c r="K26" s="376"/>
      <c r="L26" s="106"/>
      <c r="M26" s="77"/>
      <c r="N26" s="60" t="str">
        <f>VLOOKUP(N24,'Podpůrná data'!$I$188:$J$199,2)</f>
        <v>leden</v>
      </c>
      <c r="O26" s="60" t="str">
        <f>VLOOKUP(O24,'Podpůrná data'!$I$188:$J$199,2)</f>
        <v>únor</v>
      </c>
      <c r="P26" s="60" t="str">
        <f>VLOOKUP(P24,'Podpůrná data'!$I$188:$J$199,2)</f>
        <v>březen</v>
      </c>
      <c r="Q26" s="60" t="str">
        <f>VLOOKUP(Q24,'Podpůrná data'!$I$188:$J$199,2)</f>
        <v>duben</v>
      </c>
      <c r="R26" s="60" t="str">
        <f>VLOOKUP(R24,'Podpůrná data'!$I$188:$J$199,2)</f>
        <v>květen</v>
      </c>
      <c r="S26" s="60" t="str">
        <f>VLOOKUP(S24,'Podpůrná data'!$I$188:$J$199,2)</f>
        <v>červen</v>
      </c>
      <c r="T26" s="60" t="str">
        <f>VLOOKUP(T24,'Podpůrná data'!$I$188:$J$199,2)</f>
        <v>červenec</v>
      </c>
      <c r="U26" s="60" t="str">
        <f>VLOOKUP(U24,'Podpůrná data'!$I$188:$J$199,2)</f>
        <v>srpen</v>
      </c>
      <c r="V26" s="60" t="str">
        <f>VLOOKUP(V24,'Podpůrná data'!$I$188:$J$199,2)</f>
        <v>září</v>
      </c>
      <c r="W26" s="60" t="str">
        <f>VLOOKUP(W24,'Podpůrná data'!$I$188:$J$199,2)</f>
        <v>říjen</v>
      </c>
      <c r="X26" s="60" t="str">
        <f>VLOOKUP(X24,'Podpůrná data'!$I$188:$J$199,2)</f>
        <v>listopad</v>
      </c>
      <c r="Y26" s="60" t="str">
        <f>VLOOKUP(Y24,'Podpůrná data'!$I$188:$J$199,2)</f>
        <v>prosinec</v>
      </c>
      <c r="Z26" s="60" t="str">
        <f>VLOOKUP(Z24,'Podpůrná data'!$I$188:$J$199,2)</f>
        <v>leden</v>
      </c>
      <c r="AA26" s="60" t="str">
        <f>VLOOKUP(AA24,'Podpůrná data'!$I$188:$J$199,2)</f>
        <v>únor</v>
      </c>
      <c r="AB26" s="60" t="str">
        <f>VLOOKUP(AB24,'Podpůrná data'!$I$188:$J$199,2)</f>
        <v>březen</v>
      </c>
      <c r="AC26" s="60" t="str">
        <f>VLOOKUP(AC24,'Podpůrná data'!$I$188:$J$199,2)</f>
        <v>duben</v>
      </c>
      <c r="AD26" s="60" t="str">
        <f>VLOOKUP(AD24,'Podpůrná data'!$I$188:$J$199,2)</f>
        <v>květen</v>
      </c>
      <c r="AE26" s="60" t="str">
        <f>VLOOKUP(AE24,'Podpůrná data'!$I$188:$J$199,2)</f>
        <v>červen</v>
      </c>
      <c r="AF26" s="60" t="str">
        <f>VLOOKUP(AF24,'Podpůrná data'!$I$188:$J$199,2)</f>
        <v>červenec</v>
      </c>
      <c r="AG26" s="60" t="str">
        <f>VLOOKUP(AG24,'Podpůrná data'!$I$188:$J$199,2)</f>
        <v>srpen</v>
      </c>
      <c r="AH26" s="60" t="str">
        <f>VLOOKUP(AH24,'Podpůrná data'!$I$188:$J$199,2)</f>
        <v>září</v>
      </c>
      <c r="AI26" s="60" t="str">
        <f>VLOOKUP(AI24,'Podpůrná data'!$I$188:$J$199,2)</f>
        <v>říjen</v>
      </c>
      <c r="AJ26" s="60" t="str">
        <f>VLOOKUP(AJ24,'Podpůrná data'!$I$188:$J$199,2)</f>
        <v>listopad</v>
      </c>
      <c r="AK26" s="60" t="str">
        <f>VLOOKUP(AK24,'Podpůrná data'!$I$188:$J$199,2)</f>
        <v>prosinec</v>
      </c>
      <c r="AL26" s="60" t="str">
        <f>VLOOKUP(AL24,'Podpůrná data'!$I$188:$J$199,2)</f>
        <v>leden</v>
      </c>
      <c r="AM26" s="60" t="str">
        <f>VLOOKUP(AM24,'Podpůrná data'!$I$188:$J$199,2)</f>
        <v>únor</v>
      </c>
      <c r="AN26" s="60" t="str">
        <f>VLOOKUP(AN24,'Podpůrná data'!$I$188:$J$199,2)</f>
        <v>březen</v>
      </c>
      <c r="AO26" s="60" t="str">
        <f>VLOOKUP(AO24,'Podpůrná data'!$I$188:$J$199,2)</f>
        <v>duben</v>
      </c>
      <c r="AP26" s="60" t="str">
        <f>VLOOKUP(AP24,'Podpůrná data'!$I$188:$J$199,2)</f>
        <v>květen</v>
      </c>
      <c r="AQ26" s="60" t="str">
        <f>VLOOKUP(AQ24,'Podpůrná data'!$I$188:$J$199,2)</f>
        <v>červen</v>
      </c>
      <c r="AR26" s="60" t="str">
        <f>VLOOKUP(AR24,'Podpůrná data'!$I$188:$J$199,2)</f>
        <v>červenec</v>
      </c>
      <c r="AS26" s="60" t="str">
        <f>VLOOKUP(AS24,'Podpůrná data'!$I$188:$J$199,2)</f>
        <v>srpen</v>
      </c>
      <c r="AT26" s="60" t="str">
        <f>VLOOKUP(AT24,'Podpůrná data'!$I$188:$J$199,2)</f>
        <v>září</v>
      </c>
      <c r="AU26" s="60" t="str">
        <f>VLOOKUP(AU24,'Podpůrná data'!$I$188:$J$199,2)</f>
        <v>říjen</v>
      </c>
      <c r="AV26" s="60" t="str">
        <f>VLOOKUP(AV24,'Podpůrná data'!$I$188:$J$199,2)</f>
        <v>listopad</v>
      </c>
      <c r="AW26" s="60" t="str">
        <f>VLOOKUP(AW24,'Podpůrná data'!$I$188:$J$199,2)</f>
        <v>prosinec</v>
      </c>
      <c r="AX26" s="60" t="str">
        <f>VLOOKUP(AX24,'Podpůrná data'!$I$188:$J$199,2)</f>
        <v>leden</v>
      </c>
      <c r="AY26" s="60" t="str">
        <f>VLOOKUP(AY24,'Podpůrná data'!$I$188:$J$199,2)</f>
        <v>únor</v>
      </c>
      <c r="AZ26" s="60" t="str">
        <f>VLOOKUP(AZ24,'Podpůrná data'!$I$188:$J$199,2)</f>
        <v>březen</v>
      </c>
      <c r="BA26" s="60" t="str">
        <f>VLOOKUP(BA24,'Podpůrná data'!$I$188:$J$199,2)</f>
        <v>duben</v>
      </c>
      <c r="BB26" s="60" t="str">
        <f>VLOOKUP(BB24,'Podpůrná data'!$I$188:$J$199,2)</f>
        <v>květen</v>
      </c>
      <c r="BC26" s="60" t="str">
        <f>VLOOKUP(BC24,'Podpůrná data'!$I$188:$J$199,2)</f>
        <v>červen</v>
      </c>
      <c r="BD26" s="60" t="str">
        <f>VLOOKUP(BD24,'Podpůrná data'!$I$188:$J$199,2)</f>
        <v>červenec</v>
      </c>
      <c r="BE26" s="60" t="str">
        <f>VLOOKUP(BE24,'Podpůrná data'!$I$188:$J$199,2)</f>
        <v>srpen</v>
      </c>
      <c r="BF26" s="60" t="str">
        <f>VLOOKUP(BF24,'Podpůrná data'!$I$188:$J$199,2)</f>
        <v>září</v>
      </c>
      <c r="BG26" s="60" t="str">
        <f>VLOOKUP(BG24,'Podpůrná data'!$I$188:$J$199,2)</f>
        <v>říjen</v>
      </c>
      <c r="BH26" s="60" t="str">
        <f>VLOOKUP(BH24,'Podpůrná data'!$I$188:$J$199,2)</f>
        <v>listopad</v>
      </c>
      <c r="BI26" s="60" t="str">
        <f>VLOOKUP(BI24,'Podpůrná data'!$I$188:$J$199,2)</f>
        <v>prosinec</v>
      </c>
      <c r="BJ26" s="200"/>
      <c r="BK26" s="200"/>
      <c r="BL26" s="201"/>
      <c r="BM26" s="106"/>
      <c r="BN26" s="179" t="s">
        <v>105</v>
      </c>
      <c r="BO26" s="179" t="s">
        <v>106</v>
      </c>
      <c r="BP26" s="179" t="s">
        <v>107</v>
      </c>
      <c r="BQ26" s="179" t="s">
        <v>108</v>
      </c>
      <c r="BR26" s="179" t="s">
        <v>109</v>
      </c>
      <c r="BS26" s="179" t="s">
        <v>110</v>
      </c>
      <c r="BT26" s="179" t="s">
        <v>111</v>
      </c>
      <c r="BU26" s="179" t="s">
        <v>112</v>
      </c>
      <c r="BV26" s="179" t="s">
        <v>113</v>
      </c>
      <c r="BW26" s="179" t="s">
        <v>155</v>
      </c>
      <c r="BX26" s="179" t="s">
        <v>156</v>
      </c>
      <c r="BY26" s="179" t="s">
        <v>157</v>
      </c>
      <c r="BZ26" s="179" t="s">
        <v>202</v>
      </c>
      <c r="CA26" s="179" t="s">
        <v>203</v>
      </c>
      <c r="CB26" s="179" t="s">
        <v>204</v>
      </c>
    </row>
    <row r="27" spans="1:80" s="245" customFormat="1" ht="16.399999999999999" customHeight="1" x14ac:dyDescent="0.35">
      <c r="A27" s="250"/>
      <c r="B27" s="113"/>
      <c r="C27" s="361"/>
      <c r="D27" s="125"/>
      <c r="E27" s="357"/>
      <c r="F27" s="357"/>
      <c r="G27" s="357"/>
      <c r="H27" s="370"/>
      <c r="I27" s="373"/>
      <c r="J27" s="7"/>
      <c r="K27" s="376"/>
      <c r="L27" s="106"/>
      <c r="M27" s="77"/>
      <c r="N27" s="60">
        <f>YEAR(Úvod!$F$10)</f>
        <v>1900</v>
      </c>
      <c r="O27" s="60">
        <f t="shared" ref="O27" si="99">IF(O24=1,N27+1,N27)</f>
        <v>1900</v>
      </c>
      <c r="P27" s="60">
        <f t="shared" ref="P27" si="100">IF(P24=1,O27+1,O27)</f>
        <v>1900</v>
      </c>
      <c r="Q27" s="60">
        <f t="shared" ref="Q27" si="101">IF(Q24=1,P27+1,P27)</f>
        <v>1900</v>
      </c>
      <c r="R27" s="60">
        <f t="shared" ref="R27" si="102">IF(R24=1,Q27+1,Q27)</f>
        <v>1900</v>
      </c>
      <c r="S27" s="60">
        <f t="shared" ref="S27" si="103">IF(S24=1,R27+1,R27)</f>
        <v>1900</v>
      </c>
      <c r="T27" s="60">
        <f t="shared" ref="T27" si="104">IF(T24=1,S27+1,S27)</f>
        <v>1900</v>
      </c>
      <c r="U27" s="60">
        <f t="shared" ref="U27" si="105">IF(U24=1,T27+1,T27)</f>
        <v>1900</v>
      </c>
      <c r="V27" s="60">
        <f t="shared" ref="V27" si="106">IF(V24=1,U27+1,U27)</f>
        <v>1900</v>
      </c>
      <c r="W27" s="60">
        <f t="shared" ref="W27" si="107">IF(W24=1,V27+1,V27)</f>
        <v>1900</v>
      </c>
      <c r="X27" s="60">
        <f t="shared" ref="X27" si="108">IF(X24=1,W27+1,W27)</f>
        <v>1900</v>
      </c>
      <c r="Y27" s="60">
        <f t="shared" ref="Y27" si="109">IF(Y24=1,X27+1,X27)</f>
        <v>1900</v>
      </c>
      <c r="Z27" s="60">
        <f t="shared" ref="Z27" si="110">IF(Z24=1,Y27+1,Y27)</f>
        <v>1901</v>
      </c>
      <c r="AA27" s="60">
        <f t="shared" ref="AA27" si="111">IF(AA24=1,Z27+1,Z27)</f>
        <v>1901</v>
      </c>
      <c r="AB27" s="60">
        <f t="shared" ref="AB27" si="112">IF(AB24=1,AA27+1,AA27)</f>
        <v>1901</v>
      </c>
      <c r="AC27" s="60">
        <f t="shared" ref="AC27" si="113">IF(AC24=1,AB27+1,AB27)</f>
        <v>1901</v>
      </c>
      <c r="AD27" s="60">
        <f t="shared" ref="AD27" si="114">IF(AD24=1,AC27+1,AC27)</f>
        <v>1901</v>
      </c>
      <c r="AE27" s="60">
        <f t="shared" ref="AE27" si="115">IF(AE24=1,AD27+1,AD27)</f>
        <v>1901</v>
      </c>
      <c r="AF27" s="60">
        <f t="shared" ref="AF27" si="116">IF(AF24=1,AE27+1,AE27)</f>
        <v>1901</v>
      </c>
      <c r="AG27" s="60">
        <f t="shared" ref="AG27" si="117">IF(AG24=1,AF27+1,AF27)</f>
        <v>1901</v>
      </c>
      <c r="AH27" s="60">
        <f t="shared" ref="AH27" si="118">IF(AH24=1,AG27+1,AG27)</f>
        <v>1901</v>
      </c>
      <c r="AI27" s="60">
        <f t="shared" ref="AI27" si="119">IF(AI24=1,AH27+1,AH27)</f>
        <v>1901</v>
      </c>
      <c r="AJ27" s="60">
        <f t="shared" ref="AJ27" si="120">IF(AJ24=1,AI27+1,AI27)</f>
        <v>1901</v>
      </c>
      <c r="AK27" s="60">
        <f t="shared" ref="AK27" si="121">IF(AK24=1,AJ27+1,AJ27)</f>
        <v>1901</v>
      </c>
      <c r="AL27" s="60">
        <f t="shared" ref="AL27" si="122">IF(AL24=1,AK27+1,AK27)</f>
        <v>1902</v>
      </c>
      <c r="AM27" s="60">
        <f t="shared" ref="AM27" si="123">IF(AM24=1,AL27+1,AL27)</f>
        <v>1902</v>
      </c>
      <c r="AN27" s="60">
        <f t="shared" ref="AN27" si="124">IF(AN24=1,AM27+1,AM27)</f>
        <v>1902</v>
      </c>
      <c r="AO27" s="60">
        <f t="shared" ref="AO27" si="125">IF(AO24=1,AN27+1,AN27)</f>
        <v>1902</v>
      </c>
      <c r="AP27" s="60">
        <f t="shared" ref="AP27" si="126">IF(AP24=1,AO27+1,AO27)</f>
        <v>1902</v>
      </c>
      <c r="AQ27" s="60">
        <f t="shared" ref="AQ27" si="127">IF(AQ24=1,AP27+1,AP27)</f>
        <v>1902</v>
      </c>
      <c r="AR27" s="60">
        <f t="shared" ref="AR27" si="128">IF(AR24=1,AQ27+1,AQ27)</f>
        <v>1902</v>
      </c>
      <c r="AS27" s="60">
        <f t="shared" ref="AS27" si="129">IF(AS24=1,AR27+1,AR27)</f>
        <v>1902</v>
      </c>
      <c r="AT27" s="60">
        <f t="shared" ref="AT27" si="130">IF(AT24=1,AS27+1,AS27)</f>
        <v>1902</v>
      </c>
      <c r="AU27" s="60">
        <f t="shared" ref="AU27" si="131">IF(AU24=1,AT27+1,AT27)</f>
        <v>1902</v>
      </c>
      <c r="AV27" s="60">
        <f t="shared" ref="AV27" si="132">IF(AV24=1,AU27+1,AU27)</f>
        <v>1902</v>
      </c>
      <c r="AW27" s="60">
        <f t="shared" ref="AW27" si="133">IF(AW24=1,AV27+1,AV27)</f>
        <v>1902</v>
      </c>
      <c r="AX27" s="60">
        <f t="shared" ref="AX27" si="134">IF(AX24=1,AW27+1,AW27)</f>
        <v>1903</v>
      </c>
      <c r="AY27" s="60">
        <f t="shared" ref="AY27" si="135">IF(AY24=1,AX27+1,AX27)</f>
        <v>1903</v>
      </c>
      <c r="AZ27" s="60">
        <f t="shared" ref="AZ27" si="136">IF(AZ24=1,AY27+1,AY27)</f>
        <v>1903</v>
      </c>
      <c r="BA27" s="60">
        <f t="shared" ref="BA27" si="137">IF(BA24=1,AZ27+1,AZ27)</f>
        <v>1903</v>
      </c>
      <c r="BB27" s="60">
        <f t="shared" ref="BB27" si="138">IF(BB24=1,BA27+1,BA27)</f>
        <v>1903</v>
      </c>
      <c r="BC27" s="60">
        <f t="shared" ref="BC27" si="139">IF(BC24=1,BB27+1,BB27)</f>
        <v>1903</v>
      </c>
      <c r="BD27" s="60">
        <f t="shared" ref="BD27" si="140">IF(BD24=1,BC27+1,BC27)</f>
        <v>1903</v>
      </c>
      <c r="BE27" s="60">
        <f t="shared" ref="BE27" si="141">IF(BE24=1,BD27+1,BD27)</f>
        <v>1903</v>
      </c>
      <c r="BF27" s="60">
        <f t="shared" ref="BF27" si="142">IF(BF24=1,BE27+1,BE27)</f>
        <v>1903</v>
      </c>
      <c r="BG27" s="60">
        <f t="shared" ref="BG27" si="143">IF(BG24=1,BF27+1,BF27)</f>
        <v>1903</v>
      </c>
      <c r="BH27" s="60">
        <f t="shared" ref="BH27" si="144">IF(BH24=1,BG27+1,BG27)</f>
        <v>1903</v>
      </c>
      <c r="BI27" s="60">
        <f t="shared" ref="BI27" si="145">IF(BI24=1,BH27+1,BH27)</f>
        <v>1903</v>
      </c>
      <c r="BJ27" s="199"/>
      <c r="BK27" s="198"/>
      <c r="BL27" s="202"/>
      <c r="BM27" s="106"/>
      <c r="BN27" s="106"/>
      <c r="BO27" s="106"/>
      <c r="BP27" s="106"/>
      <c r="BQ27" s="106"/>
      <c r="BR27" s="106"/>
      <c r="BS27" s="106"/>
      <c r="BT27" s="106"/>
      <c r="BU27" s="106"/>
      <c r="BV27" s="106"/>
      <c r="BW27" s="106"/>
      <c r="BX27" s="106"/>
      <c r="BY27" s="106"/>
      <c r="BZ27" s="106"/>
      <c r="CA27" s="106"/>
      <c r="CB27" s="106"/>
    </row>
    <row r="28" spans="1:80" s="245" customFormat="1" ht="16.399999999999999" customHeight="1" x14ac:dyDescent="0.35">
      <c r="A28" s="250"/>
      <c r="B28" s="113"/>
      <c r="C28" s="125"/>
      <c r="D28" s="125"/>
      <c r="E28" s="357"/>
      <c r="F28" s="357"/>
      <c r="G28" s="357"/>
      <c r="H28" s="370"/>
      <c r="I28" s="374"/>
      <c r="J28" s="7"/>
      <c r="K28" s="377"/>
      <c r="L28" s="106"/>
      <c r="M28" s="63" t="s">
        <v>159</v>
      </c>
      <c r="N28" s="258"/>
      <c r="O28" s="258"/>
      <c r="P28" s="258"/>
      <c r="Q28" s="258"/>
      <c r="R28" s="258"/>
      <c r="S28" s="258"/>
      <c r="T28" s="258"/>
      <c r="U28" s="258"/>
      <c r="V28" s="258"/>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c r="BD28" s="258"/>
      <c r="BE28" s="258"/>
      <c r="BF28" s="258"/>
      <c r="BG28" s="258"/>
      <c r="BH28" s="258"/>
      <c r="BI28" s="258"/>
      <c r="BJ28" s="199"/>
      <c r="BK28" s="198"/>
      <c r="BL28" s="202"/>
      <c r="BM28" s="106"/>
      <c r="BN28" s="106"/>
      <c r="BO28" s="106"/>
      <c r="BP28" s="106"/>
      <c r="BQ28" s="106"/>
      <c r="BR28" s="106"/>
      <c r="BS28" s="106"/>
      <c r="BT28" s="106"/>
      <c r="BU28" s="106"/>
      <c r="BV28" s="106"/>
      <c r="BW28" s="106"/>
      <c r="BX28" s="106"/>
      <c r="BY28" s="106"/>
      <c r="BZ28" s="106"/>
      <c r="CA28" s="106"/>
      <c r="CB28" s="106"/>
    </row>
    <row r="29" spans="1:80" s="245" customFormat="1" ht="23.5" customHeight="1" x14ac:dyDescent="0.35">
      <c r="A29" s="243"/>
      <c r="B29" s="126" t="s">
        <v>5</v>
      </c>
      <c r="C29" s="381"/>
      <c r="D29" s="381"/>
      <c r="E29" s="259"/>
      <c r="F29" s="259"/>
      <c r="G29" s="241"/>
      <c r="H29" s="253"/>
      <c r="I29" s="61">
        <f>IF($H29="",0,VLOOKUP($E29,'Podpůrná data'!$H$15:$I$185,2,FALSE)*$H29)</f>
        <v>0</v>
      </c>
      <c r="J29" s="105"/>
      <c r="K29" s="166">
        <f>IF(I29&gt;0,1,0)</f>
        <v>0</v>
      </c>
      <c r="L29" s="204"/>
      <c r="M29" s="63" t="s">
        <v>95</v>
      </c>
      <c r="N29" s="260"/>
      <c r="O29" s="260"/>
      <c r="P29" s="260"/>
      <c r="Q29" s="260"/>
      <c r="R29" s="260"/>
      <c r="S29" s="260"/>
      <c r="T29" s="260"/>
      <c r="U29" s="26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382">
        <f>SUM(N31:BI31)</f>
        <v>0</v>
      </c>
      <c r="BK29" s="384">
        <f>SUM(N33:BI33)</f>
        <v>0</v>
      </c>
      <c r="BL29" s="386">
        <f>IF($K29=0,0,IF($BJ29&gt;=20,1,0))</f>
        <v>0</v>
      </c>
      <c r="BM29" s="106"/>
      <c r="BN29" s="106"/>
      <c r="BO29" s="106"/>
      <c r="BP29" s="106"/>
      <c r="BQ29" s="106"/>
      <c r="BR29" s="106"/>
      <c r="BS29" s="106"/>
      <c r="BT29" s="106"/>
      <c r="BU29" s="106"/>
      <c r="BV29" s="106"/>
      <c r="BW29" s="106"/>
      <c r="BX29" s="106"/>
      <c r="BY29" s="106"/>
      <c r="BZ29" s="106"/>
      <c r="CA29" s="106"/>
      <c r="CB29" s="106"/>
    </row>
    <row r="30" spans="1:80" s="245" customFormat="1" ht="29" x14ac:dyDescent="0.35">
      <c r="A30" s="243"/>
      <c r="B30" s="128"/>
      <c r="C30" s="170"/>
      <c r="D30" s="170"/>
      <c r="E30" s="170"/>
      <c r="F30" s="170"/>
      <c r="G30" s="170"/>
      <c r="H30" s="170"/>
      <c r="I30" s="64"/>
      <c r="J30" s="105"/>
      <c r="K30" s="223"/>
      <c r="L30" s="106"/>
      <c r="M30" s="63" t="s">
        <v>215</v>
      </c>
      <c r="N30" s="260"/>
      <c r="O30" s="260"/>
      <c r="P30" s="260"/>
      <c r="Q30" s="260"/>
      <c r="R30" s="260"/>
      <c r="S30" s="260"/>
      <c r="T30" s="260"/>
      <c r="U30" s="26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382"/>
      <c r="BK30" s="384"/>
      <c r="BL30" s="386"/>
      <c r="BM30" s="106"/>
      <c r="BN30" s="106"/>
      <c r="BO30" s="106"/>
      <c r="BP30" s="106"/>
      <c r="BQ30" s="106"/>
      <c r="BR30" s="106"/>
      <c r="BS30" s="106"/>
      <c r="BT30" s="106"/>
      <c r="BU30" s="106"/>
      <c r="BV30" s="106"/>
      <c r="BW30" s="106"/>
      <c r="BX30" s="106"/>
      <c r="BY30" s="106"/>
      <c r="BZ30" s="106"/>
      <c r="CA30" s="106"/>
      <c r="CB30" s="106"/>
    </row>
    <row r="31" spans="1:80" s="245" customFormat="1" ht="29" x14ac:dyDescent="0.35">
      <c r="A31" s="243"/>
      <c r="B31" s="128"/>
      <c r="C31" s="170"/>
      <c r="D31" s="170"/>
      <c r="E31" s="170"/>
      <c r="F31" s="170"/>
      <c r="G31" s="170"/>
      <c r="H31" s="170"/>
      <c r="I31" s="64"/>
      <c r="J31" s="105"/>
      <c r="K31" s="165"/>
      <c r="L31" s="106"/>
      <c r="M31" s="63" t="s">
        <v>235</v>
      </c>
      <c r="N31" s="167">
        <f>IF(N30="",0,IF(N30&gt;=$H29,$H29,N30))</f>
        <v>0</v>
      </c>
      <c r="O31" s="167">
        <f t="shared" ref="O31:AT31" si="146">IF(O30="",0,IF((O30+N32)&lt;=$H29,O30,$H29-N32))</f>
        <v>0</v>
      </c>
      <c r="P31" s="167">
        <f t="shared" si="146"/>
        <v>0</v>
      </c>
      <c r="Q31" s="167">
        <f t="shared" si="146"/>
        <v>0</v>
      </c>
      <c r="R31" s="167">
        <f t="shared" si="146"/>
        <v>0</v>
      </c>
      <c r="S31" s="167">
        <f t="shared" si="146"/>
        <v>0</v>
      </c>
      <c r="T31" s="167">
        <f t="shared" si="146"/>
        <v>0</v>
      </c>
      <c r="U31" s="167">
        <f t="shared" si="146"/>
        <v>0</v>
      </c>
      <c r="V31" s="167">
        <f t="shared" si="146"/>
        <v>0</v>
      </c>
      <c r="W31" s="167">
        <f t="shared" si="146"/>
        <v>0</v>
      </c>
      <c r="X31" s="167">
        <f t="shared" si="146"/>
        <v>0</v>
      </c>
      <c r="Y31" s="167">
        <f t="shared" si="146"/>
        <v>0</v>
      </c>
      <c r="Z31" s="167">
        <f t="shared" si="146"/>
        <v>0</v>
      </c>
      <c r="AA31" s="167">
        <f t="shared" si="146"/>
        <v>0</v>
      </c>
      <c r="AB31" s="167">
        <f t="shared" si="146"/>
        <v>0</v>
      </c>
      <c r="AC31" s="167">
        <f t="shared" si="146"/>
        <v>0</v>
      </c>
      <c r="AD31" s="167">
        <f t="shared" si="146"/>
        <v>0</v>
      </c>
      <c r="AE31" s="167">
        <f t="shared" si="146"/>
        <v>0</v>
      </c>
      <c r="AF31" s="167">
        <f t="shared" si="146"/>
        <v>0</v>
      </c>
      <c r="AG31" s="167">
        <f t="shared" si="146"/>
        <v>0</v>
      </c>
      <c r="AH31" s="167">
        <f t="shared" si="146"/>
        <v>0</v>
      </c>
      <c r="AI31" s="167">
        <f t="shared" si="146"/>
        <v>0</v>
      </c>
      <c r="AJ31" s="167">
        <f t="shared" si="146"/>
        <v>0</v>
      </c>
      <c r="AK31" s="167">
        <f t="shared" si="146"/>
        <v>0</v>
      </c>
      <c r="AL31" s="167">
        <f t="shared" si="146"/>
        <v>0</v>
      </c>
      <c r="AM31" s="167">
        <f t="shared" si="146"/>
        <v>0</v>
      </c>
      <c r="AN31" s="167">
        <f t="shared" si="146"/>
        <v>0</v>
      </c>
      <c r="AO31" s="167">
        <f t="shared" si="146"/>
        <v>0</v>
      </c>
      <c r="AP31" s="167">
        <f t="shared" si="146"/>
        <v>0</v>
      </c>
      <c r="AQ31" s="167">
        <f t="shared" si="146"/>
        <v>0</v>
      </c>
      <c r="AR31" s="167">
        <f t="shared" si="146"/>
        <v>0</v>
      </c>
      <c r="AS31" s="167">
        <f t="shared" si="146"/>
        <v>0</v>
      </c>
      <c r="AT31" s="167">
        <f t="shared" si="146"/>
        <v>0</v>
      </c>
      <c r="AU31" s="167">
        <f t="shared" ref="AU31:BI31" si="147">IF(AU30="",0,IF((AU30+AT32)&lt;=$H29,AU30,$H29-AT32))</f>
        <v>0</v>
      </c>
      <c r="AV31" s="167">
        <f t="shared" si="147"/>
        <v>0</v>
      </c>
      <c r="AW31" s="167">
        <f t="shared" si="147"/>
        <v>0</v>
      </c>
      <c r="AX31" s="167">
        <f t="shared" si="147"/>
        <v>0</v>
      </c>
      <c r="AY31" s="167">
        <f t="shared" si="147"/>
        <v>0</v>
      </c>
      <c r="AZ31" s="167">
        <f t="shared" si="147"/>
        <v>0</v>
      </c>
      <c r="BA31" s="167">
        <f t="shared" si="147"/>
        <v>0</v>
      </c>
      <c r="BB31" s="167">
        <f t="shared" si="147"/>
        <v>0</v>
      </c>
      <c r="BC31" s="167">
        <f t="shared" si="147"/>
        <v>0</v>
      </c>
      <c r="BD31" s="167">
        <f t="shared" si="147"/>
        <v>0</v>
      </c>
      <c r="BE31" s="167">
        <f t="shared" si="147"/>
        <v>0</v>
      </c>
      <c r="BF31" s="167">
        <f t="shared" si="147"/>
        <v>0</v>
      </c>
      <c r="BG31" s="167">
        <f t="shared" si="147"/>
        <v>0</v>
      </c>
      <c r="BH31" s="167">
        <f t="shared" si="147"/>
        <v>0</v>
      </c>
      <c r="BI31" s="167">
        <f t="shared" si="147"/>
        <v>0</v>
      </c>
      <c r="BJ31" s="382"/>
      <c r="BK31" s="384"/>
      <c r="BL31" s="386"/>
      <c r="BM31" s="106"/>
      <c r="BN31" s="106"/>
      <c r="BO31" s="106"/>
      <c r="BP31" s="106"/>
      <c r="BQ31" s="106"/>
      <c r="BR31" s="106"/>
      <c r="BS31" s="106"/>
      <c r="BT31" s="106"/>
      <c r="BU31" s="106"/>
      <c r="BV31" s="106"/>
      <c r="BW31" s="106"/>
      <c r="BX31" s="106"/>
      <c r="BY31" s="106"/>
      <c r="BZ31" s="106"/>
      <c r="CA31" s="106"/>
      <c r="CB31" s="106"/>
    </row>
    <row r="32" spans="1:80" ht="29" hidden="1" x14ac:dyDescent="0.35">
      <c r="B32" s="128"/>
      <c r="C32" s="170"/>
      <c r="D32" s="170"/>
      <c r="E32" s="170"/>
      <c r="F32" s="170"/>
      <c r="G32" s="170"/>
      <c r="H32" s="170"/>
      <c r="I32" s="172"/>
      <c r="J32" s="105"/>
      <c r="K32" s="175"/>
      <c r="L32" s="105"/>
      <c r="M32" s="63" t="s">
        <v>236</v>
      </c>
      <c r="N32" s="167">
        <f>N31</f>
        <v>0</v>
      </c>
      <c r="O32" s="167">
        <f>O31+N32</f>
        <v>0</v>
      </c>
      <c r="P32" s="167">
        <f t="shared" ref="P32" si="148">P31+O32</f>
        <v>0</v>
      </c>
      <c r="Q32" s="167">
        <f t="shared" ref="Q32" si="149">Q31+P32</f>
        <v>0</v>
      </c>
      <c r="R32" s="167">
        <f t="shared" ref="R32" si="150">R31+Q32</f>
        <v>0</v>
      </c>
      <c r="S32" s="167">
        <f t="shared" ref="S32" si="151">S31+R32</f>
        <v>0</v>
      </c>
      <c r="T32" s="167">
        <f t="shared" ref="T32" si="152">T31+S32</f>
        <v>0</v>
      </c>
      <c r="U32" s="167">
        <f t="shared" ref="U32" si="153">U31+T32</f>
        <v>0</v>
      </c>
      <c r="V32" s="167">
        <f t="shared" ref="V32" si="154">V31+U32</f>
        <v>0</v>
      </c>
      <c r="W32" s="167">
        <f t="shared" ref="W32" si="155">W31+V32</f>
        <v>0</v>
      </c>
      <c r="X32" s="167">
        <f t="shared" ref="X32" si="156">X31+W32</f>
        <v>0</v>
      </c>
      <c r="Y32" s="167">
        <f t="shared" ref="Y32" si="157">Y31+X32</f>
        <v>0</v>
      </c>
      <c r="Z32" s="167">
        <f t="shared" ref="Z32" si="158">Z31+Y32</f>
        <v>0</v>
      </c>
      <c r="AA32" s="167">
        <f t="shared" ref="AA32" si="159">AA31+Z32</f>
        <v>0</v>
      </c>
      <c r="AB32" s="167">
        <f t="shared" ref="AB32" si="160">AB31+AA32</f>
        <v>0</v>
      </c>
      <c r="AC32" s="167">
        <f t="shared" ref="AC32" si="161">AC31+AB32</f>
        <v>0</v>
      </c>
      <c r="AD32" s="167">
        <f t="shared" ref="AD32" si="162">AD31+AC32</f>
        <v>0</v>
      </c>
      <c r="AE32" s="167">
        <f t="shared" ref="AE32" si="163">AE31+AD32</f>
        <v>0</v>
      </c>
      <c r="AF32" s="167">
        <f t="shared" ref="AF32" si="164">AF31+AE32</f>
        <v>0</v>
      </c>
      <c r="AG32" s="167">
        <f t="shared" ref="AG32" si="165">AG31+AF32</f>
        <v>0</v>
      </c>
      <c r="AH32" s="167">
        <f t="shared" ref="AH32" si="166">AH31+AG32</f>
        <v>0</v>
      </c>
      <c r="AI32" s="167">
        <f t="shared" ref="AI32" si="167">AI31+AH32</f>
        <v>0</v>
      </c>
      <c r="AJ32" s="167">
        <f t="shared" ref="AJ32" si="168">AJ31+AI32</f>
        <v>0</v>
      </c>
      <c r="AK32" s="167">
        <f t="shared" ref="AK32" si="169">AK31+AJ32</f>
        <v>0</v>
      </c>
      <c r="AL32" s="167">
        <f t="shared" ref="AL32" si="170">AL31+AK32</f>
        <v>0</v>
      </c>
      <c r="AM32" s="167">
        <f t="shared" ref="AM32" si="171">AM31+AL32</f>
        <v>0</v>
      </c>
      <c r="AN32" s="167">
        <f t="shared" ref="AN32" si="172">AN31+AM32</f>
        <v>0</v>
      </c>
      <c r="AO32" s="167">
        <f t="shared" ref="AO32" si="173">AO31+AN32</f>
        <v>0</v>
      </c>
      <c r="AP32" s="167">
        <f t="shared" ref="AP32" si="174">AP31+AO32</f>
        <v>0</v>
      </c>
      <c r="AQ32" s="167">
        <f t="shared" ref="AQ32" si="175">AQ31+AP32</f>
        <v>0</v>
      </c>
      <c r="AR32" s="167">
        <f t="shared" ref="AR32" si="176">AR31+AQ32</f>
        <v>0</v>
      </c>
      <c r="AS32" s="167">
        <f t="shared" ref="AS32" si="177">AS31+AR32</f>
        <v>0</v>
      </c>
      <c r="AT32" s="167">
        <f t="shared" ref="AT32" si="178">AT31+AS32</f>
        <v>0</v>
      </c>
      <c r="AU32" s="167">
        <f t="shared" ref="AU32" si="179">AU31+AT32</f>
        <v>0</v>
      </c>
      <c r="AV32" s="167">
        <f t="shared" ref="AV32" si="180">AV31+AU32</f>
        <v>0</v>
      </c>
      <c r="AW32" s="167">
        <f t="shared" ref="AW32" si="181">AW31+AV32</f>
        <v>0</v>
      </c>
      <c r="AX32" s="167">
        <f t="shared" ref="AX32" si="182">AX31+AW32</f>
        <v>0</v>
      </c>
      <c r="AY32" s="167">
        <f t="shared" ref="AY32" si="183">AY31+AX32</f>
        <v>0</v>
      </c>
      <c r="AZ32" s="167">
        <f t="shared" ref="AZ32" si="184">AZ31+AY32</f>
        <v>0</v>
      </c>
      <c r="BA32" s="167">
        <f t="shared" ref="BA32" si="185">BA31+AZ32</f>
        <v>0</v>
      </c>
      <c r="BB32" s="167">
        <f t="shared" ref="BB32" si="186">BB31+BA32</f>
        <v>0</v>
      </c>
      <c r="BC32" s="167">
        <f t="shared" ref="BC32" si="187">BC31+BB32</f>
        <v>0</v>
      </c>
      <c r="BD32" s="167">
        <f t="shared" ref="BD32" si="188">BD31+BC32</f>
        <v>0</v>
      </c>
      <c r="BE32" s="167">
        <f t="shared" ref="BE32" si="189">BE31+BD32</f>
        <v>0</v>
      </c>
      <c r="BF32" s="167">
        <f t="shared" ref="BF32" si="190">BF31+BE32</f>
        <v>0</v>
      </c>
      <c r="BG32" s="167">
        <f t="shared" ref="BG32" si="191">BG31+BF32</f>
        <v>0</v>
      </c>
      <c r="BH32" s="167">
        <f t="shared" ref="BH32" si="192">BH31+BG32</f>
        <v>0</v>
      </c>
      <c r="BI32" s="167">
        <f t="shared" ref="BI32" si="193">BI31+BH32</f>
        <v>0</v>
      </c>
      <c r="BJ32" s="382"/>
      <c r="BK32" s="384"/>
      <c r="BL32" s="386"/>
      <c r="BM32" s="105"/>
      <c r="BN32" s="105"/>
      <c r="BO32" s="105"/>
      <c r="BP32" s="105"/>
      <c r="BQ32" s="105"/>
      <c r="BR32" s="105"/>
      <c r="BS32" s="105"/>
      <c r="BT32" s="105"/>
      <c r="BU32" s="105"/>
      <c r="BV32" s="105"/>
      <c r="BW32" s="105"/>
      <c r="BX32" s="105"/>
      <c r="BY32" s="105"/>
      <c r="BZ32" s="105"/>
      <c r="CA32" s="105"/>
      <c r="CB32" s="105"/>
    </row>
    <row r="33" spans="1:80" ht="25.4" customHeight="1" thickBot="1" x14ac:dyDescent="0.4">
      <c r="B33" s="128"/>
      <c r="C33" s="170"/>
      <c r="D33" s="170"/>
      <c r="E33" s="170"/>
      <c r="F33" s="170"/>
      <c r="G33" s="170"/>
      <c r="H33" s="170"/>
      <c r="I33" s="172"/>
      <c r="J33" s="105"/>
      <c r="K33" s="175"/>
      <c r="L33" s="105"/>
      <c r="M33" s="63" t="s">
        <v>145</v>
      </c>
      <c r="N33" s="168">
        <f>IF($E29="",0,VLOOKUP($E29,'Podpůrná data'!$H$15:$I$182,2)*N31)</f>
        <v>0</v>
      </c>
      <c r="O33" s="168">
        <f>IF($E29="",0,VLOOKUP($E29,'Podpůrná data'!$H$15:$I$182,2)*O31)</f>
        <v>0</v>
      </c>
      <c r="P33" s="168">
        <f>IF($E29="",0,VLOOKUP($E29,'Podpůrná data'!$H$15:$I$182,2)*P31)</f>
        <v>0</v>
      </c>
      <c r="Q33" s="168">
        <f>IF($E29="",0,VLOOKUP($E29,'Podpůrná data'!$H$15:$I$182,2)*Q31)</f>
        <v>0</v>
      </c>
      <c r="R33" s="168">
        <f>IF($E29="",0,VLOOKUP($E29,'Podpůrná data'!$H$15:$I$182,2)*R31)</f>
        <v>0</v>
      </c>
      <c r="S33" s="168">
        <f>IF($E29="",0,VLOOKUP($E29,'Podpůrná data'!$H$15:$I$182,2)*S31)</f>
        <v>0</v>
      </c>
      <c r="T33" s="168">
        <f>IF($E29="",0,VLOOKUP($E29,'Podpůrná data'!$H$15:$I$182,2)*T31)</f>
        <v>0</v>
      </c>
      <c r="U33" s="168">
        <f>IF($E29="",0,VLOOKUP($E29,'Podpůrná data'!$H$15:$I$182,2)*U31)</f>
        <v>0</v>
      </c>
      <c r="V33" s="168">
        <f>IF($E29="",0,VLOOKUP($E29,'Podpůrná data'!$H$15:$I$182,2)*V31)</f>
        <v>0</v>
      </c>
      <c r="W33" s="168">
        <f>IF($E29="",0,VLOOKUP($E29,'Podpůrná data'!$H$15:$I$182,2)*W31)</f>
        <v>0</v>
      </c>
      <c r="X33" s="168">
        <f>IF($E29="",0,VLOOKUP($E29,'Podpůrná data'!$H$15:$I$182,2)*X31)</f>
        <v>0</v>
      </c>
      <c r="Y33" s="168">
        <f>IF($E29="",0,VLOOKUP($E29,'Podpůrná data'!$H$15:$I$182,2)*Y31)</f>
        <v>0</v>
      </c>
      <c r="Z33" s="168">
        <f>IF($E29="",0,VLOOKUP($E29,'Podpůrná data'!$H$15:$I$182,2)*Z31)</f>
        <v>0</v>
      </c>
      <c r="AA33" s="168">
        <f>IF($E29="",0,VLOOKUP($E29,'Podpůrná data'!$H$15:$I$182,2)*AA31)</f>
        <v>0</v>
      </c>
      <c r="AB33" s="168">
        <f>IF($E29="",0,VLOOKUP($E29,'Podpůrná data'!$H$15:$I$182,2)*AB31)</f>
        <v>0</v>
      </c>
      <c r="AC33" s="168">
        <f>IF($E29="",0,VLOOKUP($E29,'Podpůrná data'!$H$15:$I$182,2)*AC31)</f>
        <v>0</v>
      </c>
      <c r="AD33" s="168">
        <f>IF($E29="",0,VLOOKUP($E29,'Podpůrná data'!$H$15:$I$182,2)*AD31)</f>
        <v>0</v>
      </c>
      <c r="AE33" s="168">
        <f>IF($E29="",0,VLOOKUP($E29,'Podpůrná data'!$H$15:$I$182,2)*AE31)</f>
        <v>0</v>
      </c>
      <c r="AF33" s="168">
        <f>IF($E29="",0,VLOOKUP($E29,'Podpůrná data'!$H$15:$I$182,2)*AF31)</f>
        <v>0</v>
      </c>
      <c r="AG33" s="168">
        <f>IF($E29="",0,VLOOKUP($E29,'Podpůrná data'!$H$15:$I$182,2)*AG31)</f>
        <v>0</v>
      </c>
      <c r="AH33" s="168">
        <f>IF($E29="",0,VLOOKUP($E29,'Podpůrná data'!$H$15:$I$182,2)*AH31)</f>
        <v>0</v>
      </c>
      <c r="AI33" s="168">
        <f>IF($E29="",0,VLOOKUP($E29,'Podpůrná data'!$H$15:$I$182,2)*AI31)</f>
        <v>0</v>
      </c>
      <c r="AJ33" s="168">
        <f>IF($E29="",0,VLOOKUP($E29,'Podpůrná data'!$H$15:$I$182,2)*AJ31)</f>
        <v>0</v>
      </c>
      <c r="AK33" s="168">
        <f>IF($E29="",0,VLOOKUP($E29,'Podpůrná data'!$H$15:$I$182,2)*AK31)</f>
        <v>0</v>
      </c>
      <c r="AL33" s="168">
        <f>IF($E29="",0,VLOOKUP($E29,'Podpůrná data'!$H$15:$I$182,2)*AL31)</f>
        <v>0</v>
      </c>
      <c r="AM33" s="168">
        <f>IF($E29="",0,VLOOKUP($E29,'Podpůrná data'!$H$15:$I$182,2)*AM31)</f>
        <v>0</v>
      </c>
      <c r="AN33" s="168">
        <f>IF($E29="",0,VLOOKUP($E29,'Podpůrná data'!$H$15:$I$182,2)*AN31)</f>
        <v>0</v>
      </c>
      <c r="AO33" s="168">
        <f>IF($E29="",0,VLOOKUP($E29,'Podpůrná data'!$H$15:$I$182,2)*AO31)</f>
        <v>0</v>
      </c>
      <c r="AP33" s="168">
        <f>IF($E29="",0,VLOOKUP($E29,'Podpůrná data'!$H$15:$I$182,2)*AP31)</f>
        <v>0</v>
      </c>
      <c r="AQ33" s="168">
        <f>IF($E29="",0,VLOOKUP($E29,'Podpůrná data'!$H$15:$I$182,2)*AQ31)</f>
        <v>0</v>
      </c>
      <c r="AR33" s="168">
        <f>IF($E29="",0,VLOOKUP($E29,'Podpůrná data'!$H$15:$I$182,2)*AR31)</f>
        <v>0</v>
      </c>
      <c r="AS33" s="168">
        <f>IF($E29="",0,VLOOKUP($E29,'Podpůrná data'!$H$15:$I$182,2)*AS31)</f>
        <v>0</v>
      </c>
      <c r="AT33" s="168">
        <f>IF($E29="",0,VLOOKUP($E29,'Podpůrná data'!$H$15:$I$182,2)*AT31)</f>
        <v>0</v>
      </c>
      <c r="AU33" s="168">
        <f>IF($E29="",0,VLOOKUP($E29,'Podpůrná data'!$H$15:$I$182,2)*AU31)</f>
        <v>0</v>
      </c>
      <c r="AV33" s="168">
        <f>IF($E29="",0,VLOOKUP($E29,'Podpůrná data'!$H$15:$I$182,2)*AV31)</f>
        <v>0</v>
      </c>
      <c r="AW33" s="168">
        <f>IF($E29="",0,VLOOKUP($E29,'Podpůrná data'!$H$15:$I$182,2)*AW31)</f>
        <v>0</v>
      </c>
      <c r="AX33" s="168">
        <f>IF($E29="",0,VLOOKUP($E29,'Podpůrná data'!$H$15:$I$182,2)*AX31)</f>
        <v>0</v>
      </c>
      <c r="AY33" s="168">
        <f>IF($E29="",0,VLOOKUP($E29,'Podpůrná data'!$H$15:$I$182,2)*AY31)</f>
        <v>0</v>
      </c>
      <c r="AZ33" s="168">
        <f>IF($E29="",0,VLOOKUP($E29,'Podpůrná data'!$H$15:$I$182,2)*AZ31)</f>
        <v>0</v>
      </c>
      <c r="BA33" s="168">
        <f>IF($E29="",0,VLOOKUP($E29,'Podpůrná data'!$H$15:$I$182,2)*BA31)</f>
        <v>0</v>
      </c>
      <c r="BB33" s="168">
        <f>IF($E29="",0,VLOOKUP($E29,'Podpůrná data'!$H$15:$I$182,2)*BB31)</f>
        <v>0</v>
      </c>
      <c r="BC33" s="168">
        <f>IF($E29="",0,VLOOKUP($E29,'Podpůrná data'!$H$15:$I$182,2)*BC31)</f>
        <v>0</v>
      </c>
      <c r="BD33" s="168">
        <f>IF($E29="",0,VLOOKUP($E29,'Podpůrná data'!$H$15:$I$182,2)*BD31)</f>
        <v>0</v>
      </c>
      <c r="BE33" s="168">
        <f>IF($E29="",0,VLOOKUP($E29,'Podpůrná data'!$H$15:$I$182,2)*BE31)</f>
        <v>0</v>
      </c>
      <c r="BF33" s="168">
        <f>IF($E29="",0,VLOOKUP($E29,'Podpůrná data'!$H$15:$I$182,2)*BF31)</f>
        <v>0</v>
      </c>
      <c r="BG33" s="168">
        <f>IF($E29="",0,VLOOKUP($E29,'Podpůrná data'!$H$15:$I$182,2)*BG31)</f>
        <v>0</v>
      </c>
      <c r="BH33" s="168">
        <f>IF($E29="",0,VLOOKUP($E29,'Podpůrná data'!$H$15:$I$182,2)*BH31)</f>
        <v>0</v>
      </c>
      <c r="BI33" s="168">
        <f>IF($E29="",0,VLOOKUP($E29,'Podpůrná data'!$H$15:$I$182,2)*BI31)</f>
        <v>0</v>
      </c>
      <c r="BJ33" s="382"/>
      <c r="BK33" s="384"/>
      <c r="BL33" s="386"/>
      <c r="BM33" s="105"/>
      <c r="BN33" s="178">
        <f>SUMIFS($N33:$BI33,$N28:$BI28,"1. ZoR")</f>
        <v>0</v>
      </c>
      <c r="BO33" s="178">
        <f>SUMIFS($N33:$BI33,$N28:$BI28,"2. ZoR")</f>
        <v>0</v>
      </c>
      <c r="BP33" s="178">
        <f>SUMIFS($N33:$BI33,$N28:$BI28,"3. ZoR")</f>
        <v>0</v>
      </c>
      <c r="BQ33" s="178">
        <f>SUMIFS($N33:$BI33,$N28:$BI28,"4. ZoR")</f>
        <v>0</v>
      </c>
      <c r="BR33" s="178">
        <f>SUMIFS($N33:$BI33,$N28:$BI28,"5. ZoR")</f>
        <v>0</v>
      </c>
      <c r="BS33" s="178">
        <f>SUMIFS($N33:$BI33,$N28:$BI28,"6. ZoR")</f>
        <v>0</v>
      </c>
      <c r="BT33" s="178">
        <f>SUMIFS($N33:$BI33,$N28:$BI28,"7. ZoR")</f>
        <v>0</v>
      </c>
      <c r="BU33" s="178">
        <f>SUMIFS($N33:$BI33,$N28:$BI28,"8. ZoR")</f>
        <v>0</v>
      </c>
      <c r="BV33" s="178">
        <f>SUMIFS($N33:$BI33,$N28:$BI28,"9. ZoR")</f>
        <v>0</v>
      </c>
      <c r="BW33" s="178">
        <f>SUMIFS($N33:$BI33,$N28:$BI28,"10. ZoR")</f>
        <v>0</v>
      </c>
      <c r="BX33" s="178">
        <f>SUMIFS($N33:$BI33,$N28:$BI28,"11. ZoR")</f>
        <v>0</v>
      </c>
      <c r="BY33" s="178">
        <f>SUMIFS($N33:$BI33,$N28:$BI28,"12. ZoR")</f>
        <v>0</v>
      </c>
      <c r="BZ33" s="178">
        <f>SUMIFS($N33:$BI33,$N28:$BI28,"13. ZoR")</f>
        <v>0</v>
      </c>
      <c r="CA33" s="178">
        <f>SUMIFS($N33:$BI33,$N28:$BI28,"14. ZoR")</f>
        <v>0</v>
      </c>
      <c r="CB33" s="178">
        <f>SUMIFS($N33:$BI33,$N28:$BI28,"15. ZoR")</f>
        <v>0</v>
      </c>
    </row>
    <row r="34" spans="1:80" ht="29.5" hidden="1" thickBot="1" x14ac:dyDescent="0.4">
      <c r="B34" s="129"/>
      <c r="C34" s="173"/>
      <c r="D34" s="173"/>
      <c r="E34" s="173"/>
      <c r="F34" s="173"/>
      <c r="G34" s="173"/>
      <c r="H34" s="173"/>
      <c r="I34" s="174"/>
      <c r="J34" s="105"/>
      <c r="K34" s="176"/>
      <c r="L34" s="105"/>
      <c r="M34" s="63" t="s">
        <v>200</v>
      </c>
      <c r="N34" s="168">
        <f>IF(N33="","",N33)</f>
        <v>0</v>
      </c>
      <c r="O34" s="168">
        <f>N34+O33</f>
        <v>0</v>
      </c>
      <c r="P34" s="168">
        <f t="shared" ref="P34" si="194">O34+P33</f>
        <v>0</v>
      </c>
      <c r="Q34" s="168">
        <f t="shared" ref="Q34" si="195">P34+Q33</f>
        <v>0</v>
      </c>
      <c r="R34" s="168">
        <f t="shared" ref="R34" si="196">Q34+R33</f>
        <v>0</v>
      </c>
      <c r="S34" s="168">
        <f t="shared" ref="S34" si="197">R34+S33</f>
        <v>0</v>
      </c>
      <c r="T34" s="168">
        <f t="shared" ref="T34" si="198">S34+T33</f>
        <v>0</v>
      </c>
      <c r="U34" s="168">
        <f t="shared" ref="U34" si="199">T34+U33</f>
        <v>0</v>
      </c>
      <c r="V34" s="168">
        <f t="shared" ref="V34" si="200">U34+V33</f>
        <v>0</v>
      </c>
      <c r="W34" s="168">
        <f t="shared" ref="W34" si="201">V34+W33</f>
        <v>0</v>
      </c>
      <c r="X34" s="168">
        <f t="shared" ref="X34" si="202">W34+X33</f>
        <v>0</v>
      </c>
      <c r="Y34" s="168">
        <f t="shared" ref="Y34" si="203">X34+Y33</f>
        <v>0</v>
      </c>
      <c r="Z34" s="168">
        <f t="shared" ref="Z34" si="204">Y34+Z33</f>
        <v>0</v>
      </c>
      <c r="AA34" s="168">
        <f t="shared" ref="AA34" si="205">Z34+AA33</f>
        <v>0</v>
      </c>
      <c r="AB34" s="168">
        <f t="shared" ref="AB34" si="206">AA34+AB33</f>
        <v>0</v>
      </c>
      <c r="AC34" s="168">
        <f t="shared" ref="AC34" si="207">AB34+AC33</f>
        <v>0</v>
      </c>
      <c r="AD34" s="168">
        <f t="shared" ref="AD34" si="208">AC34+AD33</f>
        <v>0</v>
      </c>
      <c r="AE34" s="168">
        <f t="shared" ref="AE34" si="209">AD34+AE33</f>
        <v>0</v>
      </c>
      <c r="AF34" s="168">
        <f t="shared" ref="AF34" si="210">AE34+AF33</f>
        <v>0</v>
      </c>
      <c r="AG34" s="168">
        <f t="shared" ref="AG34" si="211">AF34+AG33</f>
        <v>0</v>
      </c>
      <c r="AH34" s="168">
        <f t="shared" ref="AH34" si="212">AG34+AH33</f>
        <v>0</v>
      </c>
      <c r="AI34" s="168">
        <f t="shared" ref="AI34" si="213">AH34+AI33</f>
        <v>0</v>
      </c>
      <c r="AJ34" s="168">
        <f t="shared" ref="AJ34" si="214">AI34+AJ33</f>
        <v>0</v>
      </c>
      <c r="AK34" s="168">
        <f t="shared" ref="AK34" si="215">AJ34+AK33</f>
        <v>0</v>
      </c>
      <c r="AL34" s="168">
        <f t="shared" ref="AL34" si="216">AK34+AL33</f>
        <v>0</v>
      </c>
      <c r="AM34" s="168">
        <f t="shared" ref="AM34" si="217">AL34+AM33</f>
        <v>0</v>
      </c>
      <c r="AN34" s="168">
        <f t="shared" ref="AN34" si="218">AM34+AN33</f>
        <v>0</v>
      </c>
      <c r="AO34" s="168">
        <f t="shared" ref="AO34" si="219">AN34+AO33</f>
        <v>0</v>
      </c>
      <c r="AP34" s="168">
        <f t="shared" ref="AP34" si="220">AO34+AP33</f>
        <v>0</v>
      </c>
      <c r="AQ34" s="168">
        <f t="shared" ref="AQ34" si="221">AP34+AQ33</f>
        <v>0</v>
      </c>
      <c r="AR34" s="168">
        <f t="shared" ref="AR34" si="222">AQ34+AR33</f>
        <v>0</v>
      </c>
      <c r="AS34" s="168">
        <f t="shared" ref="AS34" si="223">AR34+AS33</f>
        <v>0</v>
      </c>
      <c r="AT34" s="168">
        <f t="shared" ref="AT34" si="224">AS34+AT33</f>
        <v>0</v>
      </c>
      <c r="AU34" s="168">
        <f t="shared" ref="AU34" si="225">AT34+AU33</f>
        <v>0</v>
      </c>
      <c r="AV34" s="168">
        <f t="shared" ref="AV34" si="226">AU34+AV33</f>
        <v>0</v>
      </c>
      <c r="AW34" s="168">
        <f t="shared" ref="AW34" si="227">AV34+AW33</f>
        <v>0</v>
      </c>
      <c r="AX34" s="168">
        <f t="shared" ref="AX34" si="228">AW34+AX33</f>
        <v>0</v>
      </c>
      <c r="AY34" s="168">
        <f t="shared" ref="AY34" si="229">AX34+AY33</f>
        <v>0</v>
      </c>
      <c r="AZ34" s="168">
        <f t="shared" ref="AZ34" si="230">AY34+AZ33</f>
        <v>0</v>
      </c>
      <c r="BA34" s="168">
        <f t="shared" ref="BA34" si="231">AZ34+BA33</f>
        <v>0</v>
      </c>
      <c r="BB34" s="168">
        <f t="shared" ref="BB34" si="232">BA34+BB33</f>
        <v>0</v>
      </c>
      <c r="BC34" s="168">
        <f t="shared" ref="BC34" si="233">BB34+BC33</f>
        <v>0</v>
      </c>
      <c r="BD34" s="168">
        <f t="shared" ref="BD34" si="234">BC34+BD33</f>
        <v>0</v>
      </c>
      <c r="BE34" s="168">
        <f t="shared" ref="BE34" si="235">BD34+BE33</f>
        <v>0</v>
      </c>
      <c r="BF34" s="168">
        <f t="shared" ref="BF34" si="236">BE34+BF33</f>
        <v>0</v>
      </c>
      <c r="BG34" s="168">
        <f t="shared" ref="BG34" si="237">BF34+BG33</f>
        <v>0</v>
      </c>
      <c r="BH34" s="168">
        <f t="shared" ref="BH34" si="238">BG34+BH33</f>
        <v>0</v>
      </c>
      <c r="BI34" s="168">
        <f t="shared" ref="BI34" si="239">BH34+BI33</f>
        <v>0</v>
      </c>
      <c r="BJ34" s="383"/>
      <c r="BK34" s="385"/>
      <c r="BL34" s="387"/>
      <c r="BM34" s="105"/>
      <c r="BN34" s="105"/>
      <c r="BO34" s="105"/>
      <c r="BP34" s="105"/>
      <c r="BQ34" s="105"/>
      <c r="BR34" s="105"/>
      <c r="BS34" s="105"/>
      <c r="BT34" s="105"/>
      <c r="BU34" s="105"/>
      <c r="BV34" s="105"/>
      <c r="BW34" s="105"/>
      <c r="BX34" s="105"/>
      <c r="BY34" s="105"/>
      <c r="BZ34" s="105"/>
      <c r="CA34" s="105"/>
      <c r="CB34" s="105"/>
    </row>
    <row r="35" spans="1:80" ht="15" hidden="1" thickBot="1" x14ac:dyDescent="0.4">
      <c r="B35" s="105"/>
      <c r="C35" s="130"/>
      <c r="D35" s="130"/>
      <c r="E35" s="130"/>
      <c r="F35" s="130"/>
      <c r="G35" s="130"/>
      <c r="H35" s="130"/>
      <c r="I35" s="105"/>
      <c r="J35" s="7"/>
      <c r="K35" s="105"/>
      <c r="L35" s="105"/>
      <c r="M35" s="105"/>
      <c r="N35" s="105"/>
      <c r="O35" s="105"/>
      <c r="P35" s="7"/>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c r="BM35" s="105"/>
      <c r="BN35" s="105"/>
      <c r="BO35" s="105"/>
      <c r="BP35" s="105"/>
      <c r="BQ35" s="105"/>
      <c r="BR35" s="105"/>
      <c r="BS35" s="105"/>
      <c r="BT35" s="105"/>
      <c r="BU35" s="105"/>
      <c r="BV35" s="105"/>
      <c r="BW35" s="105"/>
      <c r="BX35" s="105"/>
      <c r="BY35" s="105"/>
      <c r="BZ35" s="105"/>
      <c r="CA35" s="105"/>
      <c r="CB35" s="105"/>
    </row>
    <row r="36" spans="1:80" s="245" customFormat="1" ht="58.4" customHeight="1" thickBot="1" x14ac:dyDescent="0.4">
      <c r="A36" s="249"/>
      <c r="B36" s="120"/>
      <c r="C36" s="360" t="s">
        <v>2</v>
      </c>
      <c r="D36" s="121"/>
      <c r="E36" s="131" t="s">
        <v>225</v>
      </c>
      <c r="F36" s="131" t="s">
        <v>444</v>
      </c>
      <c r="G36" s="131" t="s">
        <v>208</v>
      </c>
      <c r="H36" s="122" t="s">
        <v>385</v>
      </c>
      <c r="I36" s="123" t="s">
        <v>1</v>
      </c>
      <c r="J36" s="7"/>
      <c r="K36" s="169">
        <v>204032</v>
      </c>
      <c r="L36" s="106"/>
      <c r="M36" s="194" t="s">
        <v>128</v>
      </c>
      <c r="N36" s="83" t="s">
        <v>4</v>
      </c>
      <c r="O36" s="83" t="s">
        <v>5</v>
      </c>
      <c r="P36" s="83" t="s">
        <v>6</v>
      </c>
      <c r="Q36" s="83" t="s">
        <v>7</v>
      </c>
      <c r="R36" s="83" t="s">
        <v>8</v>
      </c>
      <c r="S36" s="83" t="s">
        <v>9</v>
      </c>
      <c r="T36" s="83" t="s">
        <v>10</v>
      </c>
      <c r="U36" s="83" t="s">
        <v>11</v>
      </c>
      <c r="V36" s="83" t="s">
        <v>12</v>
      </c>
      <c r="W36" s="83" t="s">
        <v>13</v>
      </c>
      <c r="X36" s="83" t="s">
        <v>14</v>
      </c>
      <c r="Y36" s="83" t="s">
        <v>15</v>
      </c>
      <c r="Z36" s="83" t="s">
        <v>16</v>
      </c>
      <c r="AA36" s="83" t="s">
        <v>17</v>
      </c>
      <c r="AB36" s="83" t="s">
        <v>18</v>
      </c>
      <c r="AC36" s="83" t="s">
        <v>19</v>
      </c>
      <c r="AD36" s="83" t="s">
        <v>20</v>
      </c>
      <c r="AE36" s="83" t="s">
        <v>21</v>
      </c>
      <c r="AF36" s="83" t="s">
        <v>22</v>
      </c>
      <c r="AG36" s="83" t="s">
        <v>23</v>
      </c>
      <c r="AH36" s="83" t="s">
        <v>24</v>
      </c>
      <c r="AI36" s="83" t="s">
        <v>25</v>
      </c>
      <c r="AJ36" s="83" t="s">
        <v>26</v>
      </c>
      <c r="AK36" s="83" t="s">
        <v>27</v>
      </c>
      <c r="AL36" s="83" t="s">
        <v>28</v>
      </c>
      <c r="AM36" s="83" t="s">
        <v>29</v>
      </c>
      <c r="AN36" s="83" t="s">
        <v>30</v>
      </c>
      <c r="AO36" s="83" t="s">
        <v>31</v>
      </c>
      <c r="AP36" s="83" t="s">
        <v>32</v>
      </c>
      <c r="AQ36" s="83" t="s">
        <v>33</v>
      </c>
      <c r="AR36" s="83" t="s">
        <v>34</v>
      </c>
      <c r="AS36" s="83" t="s">
        <v>35</v>
      </c>
      <c r="AT36" s="83" t="s">
        <v>36</v>
      </c>
      <c r="AU36" s="83" t="s">
        <v>37</v>
      </c>
      <c r="AV36" s="83" t="s">
        <v>38</v>
      </c>
      <c r="AW36" s="83" t="s">
        <v>39</v>
      </c>
      <c r="AX36" s="83" t="s">
        <v>40</v>
      </c>
      <c r="AY36" s="83" t="s">
        <v>41</v>
      </c>
      <c r="AZ36" s="83" t="s">
        <v>42</v>
      </c>
      <c r="BA36" s="83" t="s">
        <v>43</v>
      </c>
      <c r="BB36" s="83" t="s">
        <v>44</v>
      </c>
      <c r="BC36" s="83" t="s">
        <v>45</v>
      </c>
      <c r="BD36" s="83" t="s">
        <v>46</v>
      </c>
      <c r="BE36" s="83" t="s">
        <v>47</v>
      </c>
      <c r="BF36" s="83" t="s">
        <v>48</v>
      </c>
      <c r="BG36" s="83" t="s">
        <v>49</v>
      </c>
      <c r="BH36" s="83" t="s">
        <v>50</v>
      </c>
      <c r="BI36" s="83" t="s">
        <v>51</v>
      </c>
      <c r="BJ36" s="134" t="s">
        <v>234</v>
      </c>
      <c r="BK36" s="135" t="s">
        <v>164</v>
      </c>
      <c r="BL36" s="135" t="s">
        <v>213</v>
      </c>
      <c r="BM36" s="106"/>
      <c r="BN36" s="368" t="s">
        <v>238</v>
      </c>
      <c r="BO36" s="369"/>
      <c r="BP36" s="369"/>
      <c r="BQ36" s="369"/>
      <c r="BR36" s="369"/>
      <c r="BS36" s="369"/>
      <c r="BT36" s="369"/>
      <c r="BU36" s="369"/>
      <c r="BV36" s="369"/>
      <c r="BW36" s="369"/>
      <c r="BX36" s="369"/>
      <c r="BY36" s="369"/>
      <c r="BZ36" s="369"/>
      <c r="CA36" s="369"/>
      <c r="CB36" s="369"/>
    </row>
    <row r="37" spans="1:80" s="245" customFormat="1" ht="18" hidden="1" customHeight="1" thickBot="1" x14ac:dyDescent="0.4">
      <c r="A37" s="250"/>
      <c r="B37" s="113"/>
      <c r="C37" s="361"/>
      <c r="D37" s="125"/>
      <c r="E37" s="125"/>
      <c r="F37" s="125"/>
      <c r="G37" s="125"/>
      <c r="H37" s="370" t="s">
        <v>201</v>
      </c>
      <c r="I37" s="373" t="s">
        <v>93</v>
      </c>
      <c r="J37" s="7"/>
      <c r="K37" s="375" t="s">
        <v>423</v>
      </c>
      <c r="L37" s="106"/>
      <c r="M37" s="84"/>
      <c r="N37" s="74">
        <f>MONTH(Úvod!$F$10)</f>
        <v>1</v>
      </c>
      <c r="O37" s="75">
        <f t="shared" ref="O37" si="240">IF(N37=12,1,N37+1)</f>
        <v>2</v>
      </c>
      <c r="P37" s="75">
        <f t="shared" ref="P37" si="241">IF(O37=12,1,O37+1)</f>
        <v>3</v>
      </c>
      <c r="Q37" s="76">
        <f t="shared" ref="Q37" si="242">IF(P37=12,1,P37+1)</f>
        <v>4</v>
      </c>
      <c r="R37" s="76">
        <f t="shared" ref="R37" si="243">IF(Q37=12,1,Q37+1)</f>
        <v>5</v>
      </c>
      <c r="S37" s="76">
        <f t="shared" ref="S37" si="244">IF(R37=12,1,R37+1)</f>
        <v>6</v>
      </c>
      <c r="T37" s="76">
        <f t="shared" ref="T37" si="245">IF(S37=12,1,S37+1)</f>
        <v>7</v>
      </c>
      <c r="U37" s="76">
        <f t="shared" ref="U37" si="246">IF(T37=12,1,T37+1)</f>
        <v>8</v>
      </c>
      <c r="V37" s="76">
        <f t="shared" ref="V37" si="247">IF(U37=12,1,U37+1)</f>
        <v>9</v>
      </c>
      <c r="W37" s="76">
        <f>IF(V37=12,1,V37+1)</f>
        <v>10</v>
      </c>
      <c r="X37" s="76">
        <f t="shared" ref="X37" si="248">IF(W37=12,1,W37+1)</f>
        <v>11</v>
      </c>
      <c r="Y37" s="76">
        <f t="shared" ref="Y37" si="249">IF(X37=12,1,X37+1)</f>
        <v>12</v>
      </c>
      <c r="Z37" s="76">
        <f t="shared" ref="Z37" si="250">IF(Y37=12,1,Y37+1)</f>
        <v>1</v>
      </c>
      <c r="AA37" s="76">
        <f t="shared" ref="AA37" si="251">IF(Z37=12,1,Z37+1)</f>
        <v>2</v>
      </c>
      <c r="AB37" s="76">
        <f t="shared" ref="AB37" si="252">IF(AA37=12,1,AA37+1)</f>
        <v>3</v>
      </c>
      <c r="AC37" s="76">
        <f t="shared" ref="AC37" si="253">IF(AB37=12,1,AB37+1)</f>
        <v>4</v>
      </c>
      <c r="AD37" s="76">
        <f t="shared" ref="AD37" si="254">IF(AC37=12,1,AC37+1)</f>
        <v>5</v>
      </c>
      <c r="AE37" s="76">
        <f t="shared" ref="AE37" si="255">IF(AD37=12,1,AD37+1)</f>
        <v>6</v>
      </c>
      <c r="AF37" s="76">
        <f>IF(AE37=12,1,AE37+1)</f>
        <v>7</v>
      </c>
      <c r="AG37" s="76">
        <f t="shared" ref="AG37" si="256">IF(AF37=12,1,AF37+1)</f>
        <v>8</v>
      </c>
      <c r="AH37" s="76">
        <f t="shared" ref="AH37" si="257">IF(AG37=12,1,AG37+1)</f>
        <v>9</v>
      </c>
      <c r="AI37" s="76">
        <f t="shared" ref="AI37" si="258">IF(AH37=12,1,AH37+1)</f>
        <v>10</v>
      </c>
      <c r="AJ37" s="76">
        <f t="shared" ref="AJ37" si="259">IF(AI37=12,1,AI37+1)</f>
        <v>11</v>
      </c>
      <c r="AK37" s="76">
        <f t="shared" ref="AK37" si="260">IF(AJ37=12,1,AJ37+1)</f>
        <v>12</v>
      </c>
      <c r="AL37" s="76">
        <f t="shared" ref="AL37" si="261">IF(AK37=12,1,AK37+1)</f>
        <v>1</v>
      </c>
      <c r="AM37" s="76">
        <f t="shared" ref="AM37" si="262">IF(AL37=12,1,AL37+1)</f>
        <v>2</v>
      </c>
      <c r="AN37" s="76">
        <f t="shared" ref="AN37" si="263">IF(AM37=12,1,AM37+1)</f>
        <v>3</v>
      </c>
      <c r="AO37" s="76">
        <f t="shared" ref="AO37" si="264">IF(AN37=12,1,AN37+1)</f>
        <v>4</v>
      </c>
      <c r="AP37" s="76">
        <f t="shared" ref="AP37" si="265">IF(AO37=12,1,AO37+1)</f>
        <v>5</v>
      </c>
      <c r="AQ37" s="76">
        <f t="shared" ref="AQ37" si="266">IF(AP37=12,1,AP37+1)</f>
        <v>6</v>
      </c>
      <c r="AR37" s="76">
        <f t="shared" ref="AR37" si="267">IF(AQ37=12,1,AQ37+1)</f>
        <v>7</v>
      </c>
      <c r="AS37" s="76">
        <f t="shared" ref="AS37" si="268">IF(AR37=12,1,AR37+1)</f>
        <v>8</v>
      </c>
      <c r="AT37" s="76">
        <f t="shared" ref="AT37" si="269">IF(AS37=12,1,AS37+1)</f>
        <v>9</v>
      </c>
      <c r="AU37" s="76">
        <f t="shared" ref="AU37" si="270">IF(AT37=12,1,AT37+1)</f>
        <v>10</v>
      </c>
      <c r="AV37" s="76">
        <f t="shared" ref="AV37" si="271">IF(AU37=12,1,AU37+1)</f>
        <v>11</v>
      </c>
      <c r="AW37" s="76">
        <f t="shared" ref="AW37" si="272">IF(AV37=12,1,AV37+1)</f>
        <v>12</v>
      </c>
      <c r="AX37" s="76">
        <f t="shared" ref="AX37" si="273">IF(AW37=12,1,AW37+1)</f>
        <v>1</v>
      </c>
      <c r="AY37" s="76">
        <f t="shared" ref="AY37" si="274">IF(AX37=12,1,AX37+1)</f>
        <v>2</v>
      </c>
      <c r="AZ37" s="76">
        <f t="shared" ref="AZ37" si="275">IF(AY37=12,1,AY37+1)</f>
        <v>3</v>
      </c>
      <c r="BA37" s="76">
        <f t="shared" ref="BA37" si="276">IF(AZ37=12,1,AZ37+1)</f>
        <v>4</v>
      </c>
      <c r="BB37" s="76">
        <f t="shared" ref="BB37" si="277">IF(BA37=12,1,BA37+1)</f>
        <v>5</v>
      </c>
      <c r="BC37" s="76">
        <f t="shared" ref="BC37" si="278">IF(BB37=12,1,BB37+1)</f>
        <v>6</v>
      </c>
      <c r="BD37" s="76">
        <f t="shared" ref="BD37" si="279">IF(BC37=12,1,BC37+1)</f>
        <v>7</v>
      </c>
      <c r="BE37" s="76">
        <f t="shared" ref="BE37" si="280">IF(BD37=12,1,BD37+1)</f>
        <v>8</v>
      </c>
      <c r="BF37" s="76">
        <f t="shared" ref="BF37" si="281">IF(BE37=12,1,BE37+1)</f>
        <v>9</v>
      </c>
      <c r="BG37" s="76">
        <f t="shared" ref="BG37" si="282">IF(BF37=12,1,BF37+1)</f>
        <v>10</v>
      </c>
      <c r="BH37" s="76">
        <f t="shared" ref="BH37" si="283">IF(BG37=12,1,BG37+1)</f>
        <v>11</v>
      </c>
      <c r="BI37" s="76">
        <f t="shared" ref="BI37" si="284">IF(BH37=12,1,BH37+1)</f>
        <v>12</v>
      </c>
      <c r="BJ37" s="81"/>
      <c r="BK37" s="78"/>
      <c r="BL37" s="78"/>
      <c r="BM37" s="106"/>
      <c r="BN37" s="106"/>
      <c r="BO37" s="106"/>
      <c r="BP37" s="106"/>
      <c r="BQ37" s="106"/>
      <c r="BR37" s="106"/>
      <c r="BS37" s="106"/>
      <c r="BT37" s="106"/>
      <c r="BU37" s="106"/>
      <c r="BV37" s="106"/>
      <c r="BW37" s="106"/>
      <c r="BX37" s="106"/>
      <c r="BY37" s="106"/>
      <c r="BZ37" s="106"/>
      <c r="CA37" s="106"/>
      <c r="CB37" s="106"/>
    </row>
    <row r="38" spans="1:80" s="245" customFormat="1" ht="35.15" hidden="1" customHeight="1" x14ac:dyDescent="0.35">
      <c r="A38" s="250"/>
      <c r="B38" s="113"/>
      <c r="C38" s="361"/>
      <c r="D38" s="125"/>
      <c r="E38" s="125"/>
      <c r="F38" s="125"/>
      <c r="G38" s="125"/>
      <c r="H38" s="370"/>
      <c r="I38" s="373"/>
      <c r="J38" s="7"/>
      <c r="K38" s="376"/>
      <c r="L38" s="106"/>
      <c r="M38" s="77"/>
      <c r="N38" s="59">
        <f t="shared" ref="N38:BI38" si="285">VALUE(_xlfn.CONCAT(N37,".",N40))</f>
        <v>1</v>
      </c>
      <c r="O38" s="73">
        <f t="shared" si="285"/>
        <v>32</v>
      </c>
      <c r="P38" s="73">
        <f t="shared" si="285"/>
        <v>61</v>
      </c>
      <c r="Q38" s="73">
        <f t="shared" si="285"/>
        <v>92</v>
      </c>
      <c r="R38" s="73">
        <f t="shared" si="285"/>
        <v>122</v>
      </c>
      <c r="S38" s="73">
        <f t="shared" si="285"/>
        <v>153</v>
      </c>
      <c r="T38" s="73">
        <f t="shared" si="285"/>
        <v>183</v>
      </c>
      <c r="U38" s="73">
        <f t="shared" si="285"/>
        <v>214</v>
      </c>
      <c r="V38" s="73">
        <f t="shared" si="285"/>
        <v>245</v>
      </c>
      <c r="W38" s="73">
        <f t="shared" si="285"/>
        <v>275</v>
      </c>
      <c r="X38" s="73">
        <f t="shared" si="285"/>
        <v>306</v>
      </c>
      <c r="Y38" s="73">
        <f t="shared" si="285"/>
        <v>336</v>
      </c>
      <c r="Z38" s="73">
        <f t="shared" si="285"/>
        <v>367</v>
      </c>
      <c r="AA38" s="73">
        <f t="shared" si="285"/>
        <v>398</v>
      </c>
      <c r="AB38" s="73">
        <f t="shared" si="285"/>
        <v>426</v>
      </c>
      <c r="AC38" s="73">
        <f t="shared" si="285"/>
        <v>457</v>
      </c>
      <c r="AD38" s="73">
        <f t="shared" si="285"/>
        <v>487</v>
      </c>
      <c r="AE38" s="73">
        <f t="shared" si="285"/>
        <v>518</v>
      </c>
      <c r="AF38" s="73">
        <f t="shared" si="285"/>
        <v>548</v>
      </c>
      <c r="AG38" s="73">
        <f t="shared" si="285"/>
        <v>579</v>
      </c>
      <c r="AH38" s="73">
        <f t="shared" si="285"/>
        <v>610</v>
      </c>
      <c r="AI38" s="73">
        <f t="shared" si="285"/>
        <v>640</v>
      </c>
      <c r="AJ38" s="73">
        <f t="shared" si="285"/>
        <v>671</v>
      </c>
      <c r="AK38" s="73">
        <f t="shared" si="285"/>
        <v>701</v>
      </c>
      <c r="AL38" s="73">
        <f t="shared" si="285"/>
        <v>732</v>
      </c>
      <c r="AM38" s="73">
        <f t="shared" si="285"/>
        <v>763</v>
      </c>
      <c r="AN38" s="73">
        <f t="shared" si="285"/>
        <v>791</v>
      </c>
      <c r="AO38" s="73">
        <f t="shared" si="285"/>
        <v>822</v>
      </c>
      <c r="AP38" s="73">
        <f t="shared" si="285"/>
        <v>852</v>
      </c>
      <c r="AQ38" s="73">
        <f t="shared" si="285"/>
        <v>883</v>
      </c>
      <c r="AR38" s="73">
        <f t="shared" si="285"/>
        <v>913</v>
      </c>
      <c r="AS38" s="73">
        <f t="shared" si="285"/>
        <v>944</v>
      </c>
      <c r="AT38" s="73">
        <f t="shared" si="285"/>
        <v>975</v>
      </c>
      <c r="AU38" s="73">
        <f t="shared" si="285"/>
        <v>1005</v>
      </c>
      <c r="AV38" s="73">
        <f t="shared" si="285"/>
        <v>1036</v>
      </c>
      <c r="AW38" s="73">
        <f t="shared" si="285"/>
        <v>1066</v>
      </c>
      <c r="AX38" s="73">
        <f t="shared" si="285"/>
        <v>1097</v>
      </c>
      <c r="AY38" s="73">
        <f t="shared" si="285"/>
        <v>1128</v>
      </c>
      <c r="AZ38" s="73">
        <f t="shared" si="285"/>
        <v>1156</v>
      </c>
      <c r="BA38" s="73">
        <f t="shared" si="285"/>
        <v>1187</v>
      </c>
      <c r="BB38" s="73">
        <f t="shared" si="285"/>
        <v>1217</v>
      </c>
      <c r="BC38" s="73">
        <f t="shared" si="285"/>
        <v>1248</v>
      </c>
      <c r="BD38" s="73">
        <f t="shared" si="285"/>
        <v>1278</v>
      </c>
      <c r="BE38" s="73">
        <f t="shared" si="285"/>
        <v>1309</v>
      </c>
      <c r="BF38" s="73">
        <f t="shared" si="285"/>
        <v>1340</v>
      </c>
      <c r="BG38" s="73">
        <f t="shared" si="285"/>
        <v>1370</v>
      </c>
      <c r="BH38" s="73">
        <f t="shared" si="285"/>
        <v>1401</v>
      </c>
      <c r="BI38" s="73">
        <f t="shared" si="285"/>
        <v>1431</v>
      </c>
      <c r="BJ38" s="82"/>
      <c r="BK38" s="79"/>
      <c r="BL38" s="79"/>
      <c r="BM38" s="106"/>
      <c r="BN38" s="106"/>
      <c r="BO38" s="106"/>
      <c r="BP38" s="106"/>
      <c r="BQ38" s="106"/>
      <c r="BR38" s="106"/>
      <c r="BS38" s="106"/>
      <c r="BT38" s="106"/>
      <c r="BU38" s="106"/>
      <c r="BV38" s="106"/>
      <c r="BW38" s="106"/>
      <c r="BX38" s="106"/>
      <c r="BY38" s="106"/>
      <c r="BZ38" s="106"/>
      <c r="CA38" s="106"/>
      <c r="CB38" s="106"/>
    </row>
    <row r="39" spans="1:80" s="245" customFormat="1" ht="17.149999999999999" customHeight="1" x14ac:dyDescent="0.35">
      <c r="A39" s="250"/>
      <c r="B39" s="113"/>
      <c r="C39" s="361"/>
      <c r="D39" s="125"/>
      <c r="E39" s="357" t="s">
        <v>207</v>
      </c>
      <c r="F39" s="357" t="s">
        <v>207</v>
      </c>
      <c r="G39" s="357" t="s">
        <v>207</v>
      </c>
      <c r="H39" s="370"/>
      <c r="I39" s="373"/>
      <c r="J39" s="7"/>
      <c r="K39" s="376"/>
      <c r="L39" s="106"/>
      <c r="M39" s="77"/>
      <c r="N39" s="60" t="str">
        <f>VLOOKUP(N37,'Podpůrná data'!$I$188:$J$199,2)</f>
        <v>leden</v>
      </c>
      <c r="O39" s="60" t="str">
        <f>VLOOKUP(O37,'Podpůrná data'!$I$188:$J$199,2)</f>
        <v>únor</v>
      </c>
      <c r="P39" s="60" t="str">
        <f>VLOOKUP(P37,'Podpůrná data'!$I$188:$J$199,2)</f>
        <v>březen</v>
      </c>
      <c r="Q39" s="60" t="str">
        <f>VLOOKUP(Q37,'Podpůrná data'!$I$188:$J$199,2)</f>
        <v>duben</v>
      </c>
      <c r="R39" s="60" t="str">
        <f>VLOOKUP(R37,'Podpůrná data'!$I$188:$J$199,2)</f>
        <v>květen</v>
      </c>
      <c r="S39" s="60" t="str">
        <f>VLOOKUP(S37,'Podpůrná data'!$I$188:$J$199,2)</f>
        <v>červen</v>
      </c>
      <c r="T39" s="60" t="str">
        <f>VLOOKUP(T37,'Podpůrná data'!$I$188:$J$199,2)</f>
        <v>červenec</v>
      </c>
      <c r="U39" s="60" t="str">
        <f>VLOOKUP(U37,'Podpůrná data'!$I$188:$J$199,2)</f>
        <v>srpen</v>
      </c>
      <c r="V39" s="60" t="str">
        <f>VLOOKUP(V37,'Podpůrná data'!$I$188:$J$199,2)</f>
        <v>září</v>
      </c>
      <c r="W39" s="60" t="str">
        <f>VLOOKUP(W37,'Podpůrná data'!$I$188:$J$199,2)</f>
        <v>říjen</v>
      </c>
      <c r="X39" s="60" t="str">
        <f>VLOOKUP(X37,'Podpůrná data'!$I$188:$J$199,2)</f>
        <v>listopad</v>
      </c>
      <c r="Y39" s="60" t="str">
        <f>VLOOKUP(Y37,'Podpůrná data'!$I$188:$J$199,2)</f>
        <v>prosinec</v>
      </c>
      <c r="Z39" s="60" t="str">
        <f>VLOOKUP(Z37,'Podpůrná data'!$I$188:$J$199,2)</f>
        <v>leden</v>
      </c>
      <c r="AA39" s="60" t="str">
        <f>VLOOKUP(AA37,'Podpůrná data'!$I$188:$J$199,2)</f>
        <v>únor</v>
      </c>
      <c r="AB39" s="60" t="str">
        <f>VLOOKUP(AB37,'Podpůrná data'!$I$188:$J$199,2)</f>
        <v>březen</v>
      </c>
      <c r="AC39" s="60" t="str">
        <f>VLOOKUP(AC37,'Podpůrná data'!$I$188:$J$199,2)</f>
        <v>duben</v>
      </c>
      <c r="AD39" s="60" t="str">
        <f>VLOOKUP(AD37,'Podpůrná data'!$I$188:$J$199,2)</f>
        <v>květen</v>
      </c>
      <c r="AE39" s="60" t="str">
        <f>VLOOKUP(AE37,'Podpůrná data'!$I$188:$J$199,2)</f>
        <v>červen</v>
      </c>
      <c r="AF39" s="60" t="str">
        <f>VLOOKUP(AF37,'Podpůrná data'!$I$188:$J$199,2)</f>
        <v>červenec</v>
      </c>
      <c r="AG39" s="60" t="str">
        <f>VLOOKUP(AG37,'Podpůrná data'!$I$188:$J$199,2)</f>
        <v>srpen</v>
      </c>
      <c r="AH39" s="60" t="str">
        <f>VLOOKUP(AH37,'Podpůrná data'!$I$188:$J$199,2)</f>
        <v>září</v>
      </c>
      <c r="AI39" s="60" t="str">
        <f>VLOOKUP(AI37,'Podpůrná data'!$I$188:$J$199,2)</f>
        <v>říjen</v>
      </c>
      <c r="AJ39" s="60" t="str">
        <f>VLOOKUP(AJ37,'Podpůrná data'!$I$188:$J$199,2)</f>
        <v>listopad</v>
      </c>
      <c r="AK39" s="60" t="str">
        <f>VLOOKUP(AK37,'Podpůrná data'!$I$188:$J$199,2)</f>
        <v>prosinec</v>
      </c>
      <c r="AL39" s="60" t="str">
        <f>VLOOKUP(AL37,'Podpůrná data'!$I$188:$J$199,2)</f>
        <v>leden</v>
      </c>
      <c r="AM39" s="60" t="str">
        <f>VLOOKUP(AM37,'Podpůrná data'!$I$188:$J$199,2)</f>
        <v>únor</v>
      </c>
      <c r="AN39" s="60" t="str">
        <f>VLOOKUP(AN37,'Podpůrná data'!$I$188:$J$199,2)</f>
        <v>březen</v>
      </c>
      <c r="AO39" s="60" t="str">
        <f>VLOOKUP(AO37,'Podpůrná data'!$I$188:$J$199,2)</f>
        <v>duben</v>
      </c>
      <c r="AP39" s="60" t="str">
        <f>VLOOKUP(AP37,'Podpůrná data'!$I$188:$J$199,2)</f>
        <v>květen</v>
      </c>
      <c r="AQ39" s="60" t="str">
        <f>VLOOKUP(AQ37,'Podpůrná data'!$I$188:$J$199,2)</f>
        <v>červen</v>
      </c>
      <c r="AR39" s="60" t="str">
        <f>VLOOKUP(AR37,'Podpůrná data'!$I$188:$J$199,2)</f>
        <v>červenec</v>
      </c>
      <c r="AS39" s="60" t="str">
        <f>VLOOKUP(AS37,'Podpůrná data'!$I$188:$J$199,2)</f>
        <v>srpen</v>
      </c>
      <c r="AT39" s="60" t="str">
        <f>VLOOKUP(AT37,'Podpůrná data'!$I$188:$J$199,2)</f>
        <v>září</v>
      </c>
      <c r="AU39" s="60" t="str">
        <f>VLOOKUP(AU37,'Podpůrná data'!$I$188:$J$199,2)</f>
        <v>říjen</v>
      </c>
      <c r="AV39" s="60" t="str">
        <f>VLOOKUP(AV37,'Podpůrná data'!$I$188:$J$199,2)</f>
        <v>listopad</v>
      </c>
      <c r="AW39" s="60" t="str">
        <f>VLOOKUP(AW37,'Podpůrná data'!$I$188:$J$199,2)</f>
        <v>prosinec</v>
      </c>
      <c r="AX39" s="60" t="str">
        <f>VLOOKUP(AX37,'Podpůrná data'!$I$188:$J$199,2)</f>
        <v>leden</v>
      </c>
      <c r="AY39" s="60" t="str">
        <f>VLOOKUP(AY37,'Podpůrná data'!$I$188:$J$199,2)</f>
        <v>únor</v>
      </c>
      <c r="AZ39" s="60" t="str">
        <f>VLOOKUP(AZ37,'Podpůrná data'!$I$188:$J$199,2)</f>
        <v>březen</v>
      </c>
      <c r="BA39" s="60" t="str">
        <f>VLOOKUP(BA37,'Podpůrná data'!$I$188:$J$199,2)</f>
        <v>duben</v>
      </c>
      <c r="BB39" s="60" t="str">
        <f>VLOOKUP(BB37,'Podpůrná data'!$I$188:$J$199,2)</f>
        <v>květen</v>
      </c>
      <c r="BC39" s="60" t="str">
        <f>VLOOKUP(BC37,'Podpůrná data'!$I$188:$J$199,2)</f>
        <v>červen</v>
      </c>
      <c r="BD39" s="60" t="str">
        <f>VLOOKUP(BD37,'Podpůrná data'!$I$188:$J$199,2)</f>
        <v>červenec</v>
      </c>
      <c r="BE39" s="60" t="str">
        <f>VLOOKUP(BE37,'Podpůrná data'!$I$188:$J$199,2)</f>
        <v>srpen</v>
      </c>
      <c r="BF39" s="60" t="str">
        <f>VLOOKUP(BF37,'Podpůrná data'!$I$188:$J$199,2)</f>
        <v>září</v>
      </c>
      <c r="BG39" s="60" t="str">
        <f>VLOOKUP(BG37,'Podpůrná data'!$I$188:$J$199,2)</f>
        <v>říjen</v>
      </c>
      <c r="BH39" s="60" t="str">
        <f>VLOOKUP(BH37,'Podpůrná data'!$I$188:$J$199,2)</f>
        <v>listopad</v>
      </c>
      <c r="BI39" s="60" t="str">
        <f>VLOOKUP(BI37,'Podpůrná data'!$I$188:$J$199,2)</f>
        <v>prosinec</v>
      </c>
      <c r="BJ39" s="200"/>
      <c r="BK39" s="200"/>
      <c r="BL39" s="201"/>
      <c r="BM39" s="106"/>
      <c r="BN39" s="179" t="s">
        <v>105</v>
      </c>
      <c r="BO39" s="179" t="s">
        <v>106</v>
      </c>
      <c r="BP39" s="179" t="s">
        <v>107</v>
      </c>
      <c r="BQ39" s="179" t="s">
        <v>108</v>
      </c>
      <c r="BR39" s="179" t="s">
        <v>109</v>
      </c>
      <c r="BS39" s="179" t="s">
        <v>110</v>
      </c>
      <c r="BT39" s="179" t="s">
        <v>111</v>
      </c>
      <c r="BU39" s="179" t="s">
        <v>112</v>
      </c>
      <c r="BV39" s="179" t="s">
        <v>113</v>
      </c>
      <c r="BW39" s="179" t="s">
        <v>155</v>
      </c>
      <c r="BX39" s="179" t="s">
        <v>156</v>
      </c>
      <c r="BY39" s="179" t="s">
        <v>157</v>
      </c>
      <c r="BZ39" s="179" t="s">
        <v>202</v>
      </c>
      <c r="CA39" s="179" t="s">
        <v>203</v>
      </c>
      <c r="CB39" s="179" t="s">
        <v>204</v>
      </c>
    </row>
    <row r="40" spans="1:80" s="245" customFormat="1" ht="16.399999999999999" customHeight="1" x14ac:dyDescent="0.35">
      <c r="A40" s="250"/>
      <c r="B40" s="113"/>
      <c r="C40" s="361"/>
      <c r="D40" s="125"/>
      <c r="E40" s="357"/>
      <c r="F40" s="357"/>
      <c r="G40" s="357"/>
      <c r="H40" s="370"/>
      <c r="I40" s="373"/>
      <c r="J40" s="7"/>
      <c r="K40" s="376"/>
      <c r="L40" s="106"/>
      <c r="M40" s="77"/>
      <c r="N40" s="60">
        <f>YEAR(Úvod!$F$10)</f>
        <v>1900</v>
      </c>
      <c r="O40" s="60">
        <f t="shared" ref="O40" si="286">IF(O37=1,N40+1,N40)</f>
        <v>1900</v>
      </c>
      <c r="P40" s="60">
        <f t="shared" ref="P40" si="287">IF(P37=1,O40+1,O40)</f>
        <v>1900</v>
      </c>
      <c r="Q40" s="60">
        <f t="shared" ref="Q40" si="288">IF(Q37=1,P40+1,P40)</f>
        <v>1900</v>
      </c>
      <c r="R40" s="60">
        <f t="shared" ref="R40" si="289">IF(R37=1,Q40+1,Q40)</f>
        <v>1900</v>
      </c>
      <c r="S40" s="60">
        <f t="shared" ref="S40" si="290">IF(S37=1,R40+1,R40)</f>
        <v>1900</v>
      </c>
      <c r="T40" s="60">
        <f t="shared" ref="T40" si="291">IF(T37=1,S40+1,S40)</f>
        <v>1900</v>
      </c>
      <c r="U40" s="60">
        <f t="shared" ref="U40" si="292">IF(U37=1,T40+1,T40)</f>
        <v>1900</v>
      </c>
      <c r="V40" s="60">
        <f t="shared" ref="V40" si="293">IF(V37=1,U40+1,U40)</f>
        <v>1900</v>
      </c>
      <c r="W40" s="60">
        <f t="shared" ref="W40" si="294">IF(W37=1,V40+1,V40)</f>
        <v>1900</v>
      </c>
      <c r="X40" s="60">
        <f t="shared" ref="X40" si="295">IF(X37=1,W40+1,W40)</f>
        <v>1900</v>
      </c>
      <c r="Y40" s="60">
        <f t="shared" ref="Y40" si="296">IF(Y37=1,X40+1,X40)</f>
        <v>1900</v>
      </c>
      <c r="Z40" s="60">
        <f t="shared" ref="Z40" si="297">IF(Z37=1,Y40+1,Y40)</f>
        <v>1901</v>
      </c>
      <c r="AA40" s="60">
        <f t="shared" ref="AA40" si="298">IF(AA37=1,Z40+1,Z40)</f>
        <v>1901</v>
      </c>
      <c r="AB40" s="60">
        <f t="shared" ref="AB40" si="299">IF(AB37=1,AA40+1,AA40)</f>
        <v>1901</v>
      </c>
      <c r="AC40" s="60">
        <f t="shared" ref="AC40" si="300">IF(AC37=1,AB40+1,AB40)</f>
        <v>1901</v>
      </c>
      <c r="AD40" s="60">
        <f t="shared" ref="AD40" si="301">IF(AD37=1,AC40+1,AC40)</f>
        <v>1901</v>
      </c>
      <c r="AE40" s="60">
        <f t="shared" ref="AE40" si="302">IF(AE37=1,AD40+1,AD40)</f>
        <v>1901</v>
      </c>
      <c r="AF40" s="60">
        <f t="shared" ref="AF40" si="303">IF(AF37=1,AE40+1,AE40)</f>
        <v>1901</v>
      </c>
      <c r="AG40" s="60">
        <f t="shared" ref="AG40" si="304">IF(AG37=1,AF40+1,AF40)</f>
        <v>1901</v>
      </c>
      <c r="AH40" s="60">
        <f t="shared" ref="AH40" si="305">IF(AH37=1,AG40+1,AG40)</f>
        <v>1901</v>
      </c>
      <c r="AI40" s="60">
        <f t="shared" ref="AI40" si="306">IF(AI37=1,AH40+1,AH40)</f>
        <v>1901</v>
      </c>
      <c r="AJ40" s="60">
        <f t="shared" ref="AJ40" si="307">IF(AJ37=1,AI40+1,AI40)</f>
        <v>1901</v>
      </c>
      <c r="AK40" s="60">
        <f t="shared" ref="AK40" si="308">IF(AK37=1,AJ40+1,AJ40)</f>
        <v>1901</v>
      </c>
      <c r="AL40" s="60">
        <f t="shared" ref="AL40" si="309">IF(AL37=1,AK40+1,AK40)</f>
        <v>1902</v>
      </c>
      <c r="AM40" s="60">
        <f t="shared" ref="AM40" si="310">IF(AM37=1,AL40+1,AL40)</f>
        <v>1902</v>
      </c>
      <c r="AN40" s="60">
        <f t="shared" ref="AN40" si="311">IF(AN37=1,AM40+1,AM40)</f>
        <v>1902</v>
      </c>
      <c r="AO40" s="60">
        <f t="shared" ref="AO40" si="312">IF(AO37=1,AN40+1,AN40)</f>
        <v>1902</v>
      </c>
      <c r="AP40" s="60">
        <f t="shared" ref="AP40" si="313">IF(AP37=1,AO40+1,AO40)</f>
        <v>1902</v>
      </c>
      <c r="AQ40" s="60">
        <f t="shared" ref="AQ40" si="314">IF(AQ37=1,AP40+1,AP40)</f>
        <v>1902</v>
      </c>
      <c r="AR40" s="60">
        <f t="shared" ref="AR40" si="315">IF(AR37=1,AQ40+1,AQ40)</f>
        <v>1902</v>
      </c>
      <c r="AS40" s="60">
        <f t="shared" ref="AS40" si="316">IF(AS37=1,AR40+1,AR40)</f>
        <v>1902</v>
      </c>
      <c r="AT40" s="60">
        <f t="shared" ref="AT40" si="317">IF(AT37=1,AS40+1,AS40)</f>
        <v>1902</v>
      </c>
      <c r="AU40" s="60">
        <f t="shared" ref="AU40" si="318">IF(AU37=1,AT40+1,AT40)</f>
        <v>1902</v>
      </c>
      <c r="AV40" s="60">
        <f t="shared" ref="AV40" si="319">IF(AV37=1,AU40+1,AU40)</f>
        <v>1902</v>
      </c>
      <c r="AW40" s="60">
        <f t="shared" ref="AW40" si="320">IF(AW37=1,AV40+1,AV40)</f>
        <v>1902</v>
      </c>
      <c r="AX40" s="60">
        <f t="shared" ref="AX40" si="321">IF(AX37=1,AW40+1,AW40)</f>
        <v>1903</v>
      </c>
      <c r="AY40" s="60">
        <f t="shared" ref="AY40" si="322">IF(AY37=1,AX40+1,AX40)</f>
        <v>1903</v>
      </c>
      <c r="AZ40" s="60">
        <f t="shared" ref="AZ40" si="323">IF(AZ37=1,AY40+1,AY40)</f>
        <v>1903</v>
      </c>
      <c r="BA40" s="60">
        <f t="shared" ref="BA40" si="324">IF(BA37=1,AZ40+1,AZ40)</f>
        <v>1903</v>
      </c>
      <c r="BB40" s="60">
        <f t="shared" ref="BB40" si="325">IF(BB37=1,BA40+1,BA40)</f>
        <v>1903</v>
      </c>
      <c r="BC40" s="60">
        <f t="shared" ref="BC40" si="326">IF(BC37=1,BB40+1,BB40)</f>
        <v>1903</v>
      </c>
      <c r="BD40" s="60">
        <f t="shared" ref="BD40" si="327">IF(BD37=1,BC40+1,BC40)</f>
        <v>1903</v>
      </c>
      <c r="BE40" s="60">
        <f t="shared" ref="BE40" si="328">IF(BE37=1,BD40+1,BD40)</f>
        <v>1903</v>
      </c>
      <c r="BF40" s="60">
        <f t="shared" ref="BF40" si="329">IF(BF37=1,BE40+1,BE40)</f>
        <v>1903</v>
      </c>
      <c r="BG40" s="60">
        <f t="shared" ref="BG40" si="330">IF(BG37=1,BF40+1,BF40)</f>
        <v>1903</v>
      </c>
      <c r="BH40" s="60">
        <f t="shared" ref="BH40" si="331">IF(BH37=1,BG40+1,BG40)</f>
        <v>1903</v>
      </c>
      <c r="BI40" s="60">
        <f t="shared" ref="BI40" si="332">IF(BI37=1,BH40+1,BH40)</f>
        <v>1903</v>
      </c>
      <c r="BJ40" s="199"/>
      <c r="BK40" s="198"/>
      <c r="BL40" s="202"/>
      <c r="BM40" s="106"/>
      <c r="BN40" s="106"/>
      <c r="BO40" s="106"/>
      <c r="BP40" s="106"/>
      <c r="BQ40" s="106"/>
      <c r="BR40" s="106"/>
      <c r="BS40" s="106"/>
      <c r="BT40" s="106"/>
      <c r="BU40" s="106"/>
      <c r="BV40" s="106"/>
      <c r="BW40" s="106"/>
      <c r="BX40" s="106"/>
      <c r="BY40" s="106"/>
      <c r="BZ40" s="106"/>
      <c r="CA40" s="106"/>
      <c r="CB40" s="106"/>
    </row>
    <row r="41" spans="1:80" s="245" customFormat="1" ht="16.399999999999999" customHeight="1" x14ac:dyDescent="0.35">
      <c r="A41" s="250"/>
      <c r="B41" s="113"/>
      <c r="C41" s="125"/>
      <c r="D41" s="125"/>
      <c r="E41" s="357"/>
      <c r="F41" s="357"/>
      <c r="G41" s="357"/>
      <c r="H41" s="370"/>
      <c r="I41" s="374"/>
      <c r="J41" s="7"/>
      <c r="K41" s="377"/>
      <c r="L41" s="106"/>
      <c r="M41" s="63" t="s">
        <v>159</v>
      </c>
      <c r="N41" s="258"/>
      <c r="O41" s="258"/>
      <c r="P41" s="258"/>
      <c r="Q41" s="258"/>
      <c r="R41" s="258"/>
      <c r="S41" s="258"/>
      <c r="T41" s="258"/>
      <c r="U41" s="258"/>
      <c r="V41" s="258"/>
      <c r="W41" s="258"/>
      <c r="X41" s="258"/>
      <c r="Y41" s="258"/>
      <c r="Z41" s="258"/>
      <c r="AA41" s="258"/>
      <c r="AB41" s="258"/>
      <c r="AC41" s="258"/>
      <c r="AD41" s="258"/>
      <c r="AE41" s="258"/>
      <c r="AF41" s="258"/>
      <c r="AG41" s="258"/>
      <c r="AH41" s="258"/>
      <c r="AI41" s="258"/>
      <c r="AJ41" s="258"/>
      <c r="AK41" s="258"/>
      <c r="AL41" s="258"/>
      <c r="AM41" s="258"/>
      <c r="AN41" s="258"/>
      <c r="AO41" s="258"/>
      <c r="AP41" s="258"/>
      <c r="AQ41" s="258"/>
      <c r="AR41" s="258"/>
      <c r="AS41" s="258"/>
      <c r="AT41" s="258"/>
      <c r="AU41" s="258"/>
      <c r="AV41" s="258"/>
      <c r="AW41" s="258"/>
      <c r="AX41" s="258"/>
      <c r="AY41" s="258"/>
      <c r="AZ41" s="258"/>
      <c r="BA41" s="258"/>
      <c r="BB41" s="258"/>
      <c r="BC41" s="258"/>
      <c r="BD41" s="258"/>
      <c r="BE41" s="258"/>
      <c r="BF41" s="258"/>
      <c r="BG41" s="258"/>
      <c r="BH41" s="258"/>
      <c r="BI41" s="258"/>
      <c r="BJ41" s="199"/>
      <c r="BK41" s="198"/>
      <c r="BL41" s="202"/>
      <c r="BM41" s="106"/>
      <c r="BN41" s="106"/>
      <c r="BO41" s="106"/>
      <c r="BP41" s="106"/>
      <c r="BQ41" s="106"/>
      <c r="BR41" s="106"/>
      <c r="BS41" s="106"/>
      <c r="BT41" s="106"/>
      <c r="BU41" s="106"/>
      <c r="BV41" s="106"/>
      <c r="BW41" s="106"/>
      <c r="BX41" s="106"/>
      <c r="BY41" s="106"/>
      <c r="BZ41" s="106"/>
      <c r="CA41" s="106"/>
      <c r="CB41" s="106"/>
    </row>
    <row r="42" spans="1:80" s="245" customFormat="1" ht="23.5" customHeight="1" x14ac:dyDescent="0.35">
      <c r="A42" s="243"/>
      <c r="B42" s="126" t="s">
        <v>6</v>
      </c>
      <c r="C42" s="381"/>
      <c r="D42" s="381"/>
      <c r="E42" s="259"/>
      <c r="F42" s="259"/>
      <c r="G42" s="241"/>
      <c r="H42" s="253"/>
      <c r="I42" s="61">
        <f>IF($H42="",0,VLOOKUP($E42,'Podpůrná data'!$H$15:$I$185,2,FALSE)*$H42)</f>
        <v>0</v>
      </c>
      <c r="J42" s="105"/>
      <c r="K42" s="166">
        <f>IF(I42&gt;0,1,0)</f>
        <v>0</v>
      </c>
      <c r="L42" s="204"/>
      <c r="M42" s="63" t="s">
        <v>95</v>
      </c>
      <c r="N42" s="260"/>
      <c r="O42" s="260"/>
      <c r="P42" s="260"/>
      <c r="Q42" s="260"/>
      <c r="R42" s="260"/>
      <c r="S42" s="260"/>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382">
        <f>SUM(N44:BI44)</f>
        <v>0</v>
      </c>
      <c r="BK42" s="384">
        <f>SUM(N46:BI46)</f>
        <v>0</v>
      </c>
      <c r="BL42" s="386">
        <f>IF($K42=0,0,IF($BJ42&gt;=20,1,0))</f>
        <v>0</v>
      </c>
      <c r="BM42" s="106"/>
      <c r="BN42" s="106"/>
      <c r="BO42" s="106"/>
      <c r="BP42" s="106"/>
      <c r="BQ42" s="106"/>
      <c r="BR42" s="106"/>
      <c r="BS42" s="106"/>
      <c r="BT42" s="106"/>
      <c r="BU42" s="106"/>
      <c r="BV42" s="106"/>
      <c r="BW42" s="106"/>
      <c r="BX42" s="106"/>
      <c r="BY42" s="106"/>
      <c r="BZ42" s="106"/>
      <c r="CA42" s="106"/>
      <c r="CB42" s="106"/>
    </row>
    <row r="43" spans="1:80" s="245" customFormat="1" ht="29" x14ac:dyDescent="0.35">
      <c r="A43" s="243"/>
      <c r="B43" s="128"/>
      <c r="C43" s="170"/>
      <c r="D43" s="170"/>
      <c r="E43" s="170"/>
      <c r="F43" s="170"/>
      <c r="G43" s="170"/>
      <c r="H43" s="170"/>
      <c r="I43" s="64"/>
      <c r="J43" s="105"/>
      <c r="K43" s="223"/>
      <c r="L43" s="106"/>
      <c r="M43" s="63" t="s">
        <v>215</v>
      </c>
      <c r="N43" s="260"/>
      <c r="O43" s="260"/>
      <c r="P43" s="260"/>
      <c r="Q43" s="260"/>
      <c r="R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382"/>
      <c r="BK43" s="384"/>
      <c r="BL43" s="386"/>
      <c r="BM43" s="106"/>
      <c r="BN43" s="106"/>
      <c r="BO43" s="106"/>
      <c r="BP43" s="106"/>
      <c r="BQ43" s="106"/>
      <c r="BR43" s="106"/>
      <c r="BS43" s="106"/>
      <c r="BT43" s="106"/>
      <c r="BU43" s="106"/>
      <c r="BV43" s="106"/>
      <c r="BW43" s="106"/>
      <c r="BX43" s="106"/>
      <c r="BY43" s="106"/>
      <c r="BZ43" s="106"/>
      <c r="CA43" s="106"/>
      <c r="CB43" s="106"/>
    </row>
    <row r="44" spans="1:80" s="245" customFormat="1" ht="29" x14ac:dyDescent="0.35">
      <c r="A44" s="243"/>
      <c r="B44" s="128"/>
      <c r="C44" s="170"/>
      <c r="D44" s="170"/>
      <c r="E44" s="170"/>
      <c r="F44" s="170"/>
      <c r="G44" s="170"/>
      <c r="H44" s="170"/>
      <c r="I44" s="64"/>
      <c r="J44" s="105"/>
      <c r="K44" s="165"/>
      <c r="L44" s="106"/>
      <c r="M44" s="63" t="s">
        <v>235</v>
      </c>
      <c r="N44" s="167">
        <f>IF(N43="",0,IF(N43&gt;=$H42,$H42,N43))</f>
        <v>0</v>
      </c>
      <c r="O44" s="167">
        <f t="shared" ref="O44:AT44" si="333">IF(O43="",0,IF((O43+N45)&lt;=$H42,O43,$H42-N45))</f>
        <v>0</v>
      </c>
      <c r="P44" s="167">
        <f t="shared" si="333"/>
        <v>0</v>
      </c>
      <c r="Q44" s="167">
        <f t="shared" si="333"/>
        <v>0</v>
      </c>
      <c r="R44" s="167">
        <f t="shared" si="333"/>
        <v>0</v>
      </c>
      <c r="S44" s="167">
        <f t="shared" si="333"/>
        <v>0</v>
      </c>
      <c r="T44" s="167">
        <f t="shared" si="333"/>
        <v>0</v>
      </c>
      <c r="U44" s="167">
        <f t="shared" si="333"/>
        <v>0</v>
      </c>
      <c r="V44" s="167">
        <f t="shared" si="333"/>
        <v>0</v>
      </c>
      <c r="W44" s="167">
        <f t="shared" si="333"/>
        <v>0</v>
      </c>
      <c r="X44" s="167">
        <f t="shared" si="333"/>
        <v>0</v>
      </c>
      <c r="Y44" s="167">
        <f t="shared" si="333"/>
        <v>0</v>
      </c>
      <c r="Z44" s="167">
        <f t="shared" si="333"/>
        <v>0</v>
      </c>
      <c r="AA44" s="167">
        <f t="shared" si="333"/>
        <v>0</v>
      </c>
      <c r="AB44" s="167">
        <f t="shared" si="333"/>
        <v>0</v>
      </c>
      <c r="AC44" s="167">
        <f t="shared" si="333"/>
        <v>0</v>
      </c>
      <c r="AD44" s="167">
        <f t="shared" si="333"/>
        <v>0</v>
      </c>
      <c r="AE44" s="167">
        <f t="shared" si="333"/>
        <v>0</v>
      </c>
      <c r="AF44" s="167">
        <f t="shared" si="333"/>
        <v>0</v>
      </c>
      <c r="AG44" s="167">
        <f t="shared" si="333"/>
        <v>0</v>
      </c>
      <c r="AH44" s="167">
        <f t="shared" si="333"/>
        <v>0</v>
      </c>
      <c r="AI44" s="167">
        <f t="shared" si="333"/>
        <v>0</v>
      </c>
      <c r="AJ44" s="167">
        <f t="shared" si="333"/>
        <v>0</v>
      </c>
      <c r="AK44" s="167">
        <f t="shared" si="333"/>
        <v>0</v>
      </c>
      <c r="AL44" s="167">
        <f t="shared" si="333"/>
        <v>0</v>
      </c>
      <c r="AM44" s="167">
        <f t="shared" si="333"/>
        <v>0</v>
      </c>
      <c r="AN44" s="167">
        <f t="shared" si="333"/>
        <v>0</v>
      </c>
      <c r="AO44" s="167">
        <f t="shared" si="333"/>
        <v>0</v>
      </c>
      <c r="AP44" s="167">
        <f t="shared" si="333"/>
        <v>0</v>
      </c>
      <c r="AQ44" s="167">
        <f t="shared" si="333"/>
        <v>0</v>
      </c>
      <c r="AR44" s="167">
        <f t="shared" si="333"/>
        <v>0</v>
      </c>
      <c r="AS44" s="167">
        <f t="shared" si="333"/>
        <v>0</v>
      </c>
      <c r="AT44" s="167">
        <f t="shared" si="333"/>
        <v>0</v>
      </c>
      <c r="AU44" s="167">
        <f t="shared" ref="AU44:BI44" si="334">IF(AU43="",0,IF((AU43+AT45)&lt;=$H42,AU43,$H42-AT45))</f>
        <v>0</v>
      </c>
      <c r="AV44" s="167">
        <f t="shared" si="334"/>
        <v>0</v>
      </c>
      <c r="AW44" s="167">
        <f t="shared" si="334"/>
        <v>0</v>
      </c>
      <c r="AX44" s="167">
        <f t="shared" si="334"/>
        <v>0</v>
      </c>
      <c r="AY44" s="167">
        <f t="shared" si="334"/>
        <v>0</v>
      </c>
      <c r="AZ44" s="167">
        <f t="shared" si="334"/>
        <v>0</v>
      </c>
      <c r="BA44" s="167">
        <f t="shared" si="334"/>
        <v>0</v>
      </c>
      <c r="BB44" s="167">
        <f t="shared" si="334"/>
        <v>0</v>
      </c>
      <c r="BC44" s="167">
        <f t="shared" si="334"/>
        <v>0</v>
      </c>
      <c r="BD44" s="167">
        <f t="shared" si="334"/>
        <v>0</v>
      </c>
      <c r="BE44" s="167">
        <f t="shared" si="334"/>
        <v>0</v>
      </c>
      <c r="BF44" s="167">
        <f t="shared" si="334"/>
        <v>0</v>
      </c>
      <c r="BG44" s="167">
        <f t="shared" si="334"/>
        <v>0</v>
      </c>
      <c r="BH44" s="167">
        <f t="shared" si="334"/>
        <v>0</v>
      </c>
      <c r="BI44" s="167">
        <f t="shared" si="334"/>
        <v>0</v>
      </c>
      <c r="BJ44" s="382"/>
      <c r="BK44" s="384"/>
      <c r="BL44" s="386"/>
      <c r="BM44" s="106"/>
      <c r="BN44" s="106"/>
      <c r="BO44" s="106"/>
      <c r="BP44" s="106"/>
      <c r="BQ44" s="106"/>
      <c r="BR44" s="106"/>
      <c r="BS44" s="106"/>
      <c r="BT44" s="106"/>
      <c r="BU44" s="106"/>
      <c r="BV44" s="106"/>
      <c r="BW44" s="106"/>
      <c r="BX44" s="106"/>
      <c r="BY44" s="106"/>
      <c r="BZ44" s="106"/>
      <c r="CA44" s="106"/>
      <c r="CB44" s="106"/>
    </row>
    <row r="45" spans="1:80" ht="29" hidden="1" x14ac:dyDescent="0.35">
      <c r="B45" s="128"/>
      <c r="C45" s="170"/>
      <c r="D45" s="170"/>
      <c r="E45" s="170"/>
      <c r="F45" s="170"/>
      <c r="G45" s="170"/>
      <c r="H45" s="170"/>
      <c r="I45" s="172"/>
      <c r="J45" s="105"/>
      <c r="K45" s="175"/>
      <c r="L45" s="105"/>
      <c r="M45" s="63" t="s">
        <v>236</v>
      </c>
      <c r="N45" s="167">
        <f>N44</f>
        <v>0</v>
      </c>
      <c r="O45" s="167">
        <f>O44+N45</f>
        <v>0</v>
      </c>
      <c r="P45" s="167">
        <f t="shared" ref="P45" si="335">P44+O45</f>
        <v>0</v>
      </c>
      <c r="Q45" s="167">
        <f t="shared" ref="Q45" si="336">Q44+P45</f>
        <v>0</v>
      </c>
      <c r="R45" s="167">
        <f t="shared" ref="R45" si="337">R44+Q45</f>
        <v>0</v>
      </c>
      <c r="S45" s="167">
        <f t="shared" ref="S45" si="338">S44+R45</f>
        <v>0</v>
      </c>
      <c r="T45" s="167">
        <f t="shared" ref="T45" si="339">T44+S45</f>
        <v>0</v>
      </c>
      <c r="U45" s="167">
        <f t="shared" ref="U45" si="340">U44+T45</f>
        <v>0</v>
      </c>
      <c r="V45" s="167">
        <f t="shared" ref="V45" si="341">V44+U45</f>
        <v>0</v>
      </c>
      <c r="W45" s="167">
        <f t="shared" ref="W45" si="342">W44+V45</f>
        <v>0</v>
      </c>
      <c r="X45" s="167">
        <f t="shared" ref="X45" si="343">X44+W45</f>
        <v>0</v>
      </c>
      <c r="Y45" s="167">
        <f t="shared" ref="Y45" si="344">Y44+X45</f>
        <v>0</v>
      </c>
      <c r="Z45" s="167">
        <f t="shared" ref="Z45" si="345">Z44+Y45</f>
        <v>0</v>
      </c>
      <c r="AA45" s="167">
        <f t="shared" ref="AA45" si="346">AA44+Z45</f>
        <v>0</v>
      </c>
      <c r="AB45" s="167">
        <f t="shared" ref="AB45" si="347">AB44+AA45</f>
        <v>0</v>
      </c>
      <c r="AC45" s="167">
        <f t="shared" ref="AC45" si="348">AC44+AB45</f>
        <v>0</v>
      </c>
      <c r="AD45" s="167">
        <f t="shared" ref="AD45" si="349">AD44+AC45</f>
        <v>0</v>
      </c>
      <c r="AE45" s="167">
        <f t="shared" ref="AE45" si="350">AE44+AD45</f>
        <v>0</v>
      </c>
      <c r="AF45" s="167">
        <f t="shared" ref="AF45" si="351">AF44+AE45</f>
        <v>0</v>
      </c>
      <c r="AG45" s="167">
        <f t="shared" ref="AG45" si="352">AG44+AF45</f>
        <v>0</v>
      </c>
      <c r="AH45" s="167">
        <f t="shared" ref="AH45" si="353">AH44+AG45</f>
        <v>0</v>
      </c>
      <c r="AI45" s="167">
        <f t="shared" ref="AI45" si="354">AI44+AH45</f>
        <v>0</v>
      </c>
      <c r="AJ45" s="167">
        <f t="shared" ref="AJ45" si="355">AJ44+AI45</f>
        <v>0</v>
      </c>
      <c r="AK45" s="167">
        <f t="shared" ref="AK45" si="356">AK44+AJ45</f>
        <v>0</v>
      </c>
      <c r="AL45" s="167">
        <f t="shared" ref="AL45" si="357">AL44+AK45</f>
        <v>0</v>
      </c>
      <c r="AM45" s="167">
        <f t="shared" ref="AM45" si="358">AM44+AL45</f>
        <v>0</v>
      </c>
      <c r="AN45" s="167">
        <f t="shared" ref="AN45" si="359">AN44+AM45</f>
        <v>0</v>
      </c>
      <c r="AO45" s="167">
        <f t="shared" ref="AO45" si="360">AO44+AN45</f>
        <v>0</v>
      </c>
      <c r="AP45" s="167">
        <f t="shared" ref="AP45" si="361">AP44+AO45</f>
        <v>0</v>
      </c>
      <c r="AQ45" s="167">
        <f t="shared" ref="AQ45" si="362">AQ44+AP45</f>
        <v>0</v>
      </c>
      <c r="AR45" s="167">
        <f t="shared" ref="AR45" si="363">AR44+AQ45</f>
        <v>0</v>
      </c>
      <c r="AS45" s="167">
        <f t="shared" ref="AS45" si="364">AS44+AR45</f>
        <v>0</v>
      </c>
      <c r="AT45" s="167">
        <f t="shared" ref="AT45" si="365">AT44+AS45</f>
        <v>0</v>
      </c>
      <c r="AU45" s="167">
        <f t="shared" ref="AU45" si="366">AU44+AT45</f>
        <v>0</v>
      </c>
      <c r="AV45" s="167">
        <f t="shared" ref="AV45" si="367">AV44+AU45</f>
        <v>0</v>
      </c>
      <c r="AW45" s="167">
        <f t="shared" ref="AW45" si="368">AW44+AV45</f>
        <v>0</v>
      </c>
      <c r="AX45" s="167">
        <f t="shared" ref="AX45" si="369">AX44+AW45</f>
        <v>0</v>
      </c>
      <c r="AY45" s="167">
        <f t="shared" ref="AY45" si="370">AY44+AX45</f>
        <v>0</v>
      </c>
      <c r="AZ45" s="167">
        <f t="shared" ref="AZ45" si="371">AZ44+AY45</f>
        <v>0</v>
      </c>
      <c r="BA45" s="167">
        <f t="shared" ref="BA45" si="372">BA44+AZ45</f>
        <v>0</v>
      </c>
      <c r="BB45" s="167">
        <f t="shared" ref="BB45" si="373">BB44+BA45</f>
        <v>0</v>
      </c>
      <c r="BC45" s="167">
        <f t="shared" ref="BC45" si="374">BC44+BB45</f>
        <v>0</v>
      </c>
      <c r="BD45" s="167">
        <f t="shared" ref="BD45" si="375">BD44+BC45</f>
        <v>0</v>
      </c>
      <c r="BE45" s="167">
        <f t="shared" ref="BE45" si="376">BE44+BD45</f>
        <v>0</v>
      </c>
      <c r="BF45" s="167">
        <f t="shared" ref="BF45" si="377">BF44+BE45</f>
        <v>0</v>
      </c>
      <c r="BG45" s="167">
        <f t="shared" ref="BG45" si="378">BG44+BF45</f>
        <v>0</v>
      </c>
      <c r="BH45" s="167">
        <f t="shared" ref="BH45" si="379">BH44+BG45</f>
        <v>0</v>
      </c>
      <c r="BI45" s="167">
        <f t="shared" ref="BI45" si="380">BI44+BH45</f>
        <v>0</v>
      </c>
      <c r="BJ45" s="382"/>
      <c r="BK45" s="384"/>
      <c r="BL45" s="386"/>
      <c r="BM45" s="105"/>
      <c r="BN45" s="105"/>
      <c r="BO45" s="105"/>
      <c r="BP45" s="105"/>
      <c r="BQ45" s="105"/>
      <c r="BR45" s="105"/>
      <c r="BS45" s="105"/>
      <c r="BT45" s="105"/>
      <c r="BU45" s="105"/>
      <c r="BV45" s="105"/>
      <c r="BW45" s="105"/>
      <c r="BX45" s="105"/>
      <c r="BY45" s="105"/>
      <c r="BZ45" s="105"/>
      <c r="CA45" s="105"/>
      <c r="CB45" s="105"/>
    </row>
    <row r="46" spans="1:80" ht="25.4" customHeight="1" thickBot="1" x14ac:dyDescent="0.4">
      <c r="B46" s="128"/>
      <c r="C46" s="170"/>
      <c r="D46" s="170"/>
      <c r="E46" s="170"/>
      <c r="F46" s="170"/>
      <c r="G46" s="170"/>
      <c r="H46" s="170"/>
      <c r="I46" s="172"/>
      <c r="J46" s="105"/>
      <c r="K46" s="175"/>
      <c r="L46" s="105"/>
      <c r="M46" s="63" t="s">
        <v>145</v>
      </c>
      <c r="N46" s="168">
        <f>IF($E42="",0,VLOOKUP($E42,'Podpůrná data'!$H$15:$I$182,2)*N44)</f>
        <v>0</v>
      </c>
      <c r="O46" s="168">
        <f>IF($E42="",0,VLOOKUP($E42,'Podpůrná data'!$H$15:$I$182,2)*O44)</f>
        <v>0</v>
      </c>
      <c r="P46" s="168">
        <f>IF($E42="",0,VLOOKUP($E42,'Podpůrná data'!$H$15:$I$182,2)*P44)</f>
        <v>0</v>
      </c>
      <c r="Q46" s="168">
        <f>IF($E42="",0,VLOOKUP($E42,'Podpůrná data'!$H$15:$I$182,2)*Q44)</f>
        <v>0</v>
      </c>
      <c r="R46" s="168">
        <f>IF($E42="",0,VLOOKUP($E42,'Podpůrná data'!$H$15:$I$182,2)*R44)</f>
        <v>0</v>
      </c>
      <c r="S46" s="168">
        <f>IF($E42="",0,VLOOKUP($E42,'Podpůrná data'!$H$15:$I$182,2)*S44)</f>
        <v>0</v>
      </c>
      <c r="T46" s="168">
        <f>IF($E42="",0,VLOOKUP($E42,'Podpůrná data'!$H$15:$I$182,2)*T44)</f>
        <v>0</v>
      </c>
      <c r="U46" s="168">
        <f>IF($E42="",0,VLOOKUP($E42,'Podpůrná data'!$H$15:$I$182,2)*U44)</f>
        <v>0</v>
      </c>
      <c r="V46" s="168">
        <f>IF($E42="",0,VLOOKUP($E42,'Podpůrná data'!$H$15:$I$182,2)*V44)</f>
        <v>0</v>
      </c>
      <c r="W46" s="168">
        <f>IF($E42="",0,VLOOKUP($E42,'Podpůrná data'!$H$15:$I$182,2)*W44)</f>
        <v>0</v>
      </c>
      <c r="X46" s="168">
        <f>IF($E42="",0,VLOOKUP($E42,'Podpůrná data'!$H$15:$I$182,2)*X44)</f>
        <v>0</v>
      </c>
      <c r="Y46" s="168">
        <f>IF($E42="",0,VLOOKUP($E42,'Podpůrná data'!$H$15:$I$182,2)*Y44)</f>
        <v>0</v>
      </c>
      <c r="Z46" s="168">
        <f>IF($E42="",0,VLOOKUP($E42,'Podpůrná data'!$H$15:$I$182,2)*Z44)</f>
        <v>0</v>
      </c>
      <c r="AA46" s="168">
        <f>IF($E42="",0,VLOOKUP($E42,'Podpůrná data'!$H$15:$I$182,2)*AA44)</f>
        <v>0</v>
      </c>
      <c r="AB46" s="168">
        <f>IF($E42="",0,VLOOKUP($E42,'Podpůrná data'!$H$15:$I$182,2)*AB44)</f>
        <v>0</v>
      </c>
      <c r="AC46" s="168">
        <f>IF($E42="",0,VLOOKUP($E42,'Podpůrná data'!$H$15:$I$182,2)*AC44)</f>
        <v>0</v>
      </c>
      <c r="AD46" s="168">
        <f>IF($E42="",0,VLOOKUP($E42,'Podpůrná data'!$H$15:$I$182,2)*AD44)</f>
        <v>0</v>
      </c>
      <c r="AE46" s="168">
        <f>IF($E42="",0,VLOOKUP($E42,'Podpůrná data'!$H$15:$I$182,2)*AE44)</f>
        <v>0</v>
      </c>
      <c r="AF46" s="168">
        <f>IF($E42="",0,VLOOKUP($E42,'Podpůrná data'!$H$15:$I$182,2)*AF44)</f>
        <v>0</v>
      </c>
      <c r="AG46" s="168">
        <f>IF($E42="",0,VLOOKUP($E42,'Podpůrná data'!$H$15:$I$182,2)*AG44)</f>
        <v>0</v>
      </c>
      <c r="AH46" s="168">
        <f>IF($E42="",0,VLOOKUP($E42,'Podpůrná data'!$H$15:$I$182,2)*AH44)</f>
        <v>0</v>
      </c>
      <c r="AI46" s="168">
        <f>IF($E42="",0,VLOOKUP($E42,'Podpůrná data'!$H$15:$I$182,2)*AI44)</f>
        <v>0</v>
      </c>
      <c r="AJ46" s="168">
        <f>IF($E42="",0,VLOOKUP($E42,'Podpůrná data'!$H$15:$I$182,2)*AJ44)</f>
        <v>0</v>
      </c>
      <c r="AK46" s="168">
        <f>IF($E42="",0,VLOOKUP($E42,'Podpůrná data'!$H$15:$I$182,2)*AK44)</f>
        <v>0</v>
      </c>
      <c r="AL46" s="168">
        <f>IF($E42="",0,VLOOKUP($E42,'Podpůrná data'!$H$15:$I$182,2)*AL44)</f>
        <v>0</v>
      </c>
      <c r="AM46" s="168">
        <f>IF($E42="",0,VLOOKUP($E42,'Podpůrná data'!$H$15:$I$182,2)*AM44)</f>
        <v>0</v>
      </c>
      <c r="AN46" s="168">
        <f>IF($E42="",0,VLOOKUP($E42,'Podpůrná data'!$H$15:$I$182,2)*AN44)</f>
        <v>0</v>
      </c>
      <c r="AO46" s="168">
        <f>IF($E42="",0,VLOOKUP($E42,'Podpůrná data'!$H$15:$I$182,2)*AO44)</f>
        <v>0</v>
      </c>
      <c r="AP46" s="168">
        <f>IF($E42="",0,VLOOKUP($E42,'Podpůrná data'!$H$15:$I$182,2)*AP44)</f>
        <v>0</v>
      </c>
      <c r="AQ46" s="168">
        <f>IF($E42="",0,VLOOKUP($E42,'Podpůrná data'!$H$15:$I$182,2)*AQ44)</f>
        <v>0</v>
      </c>
      <c r="AR46" s="168">
        <f>IF($E42="",0,VLOOKUP($E42,'Podpůrná data'!$H$15:$I$182,2)*AR44)</f>
        <v>0</v>
      </c>
      <c r="AS46" s="168">
        <f>IF($E42="",0,VLOOKUP($E42,'Podpůrná data'!$H$15:$I$182,2)*AS44)</f>
        <v>0</v>
      </c>
      <c r="AT46" s="168">
        <f>IF($E42="",0,VLOOKUP($E42,'Podpůrná data'!$H$15:$I$182,2)*AT44)</f>
        <v>0</v>
      </c>
      <c r="AU46" s="168">
        <f>IF($E42="",0,VLOOKUP($E42,'Podpůrná data'!$H$15:$I$182,2)*AU44)</f>
        <v>0</v>
      </c>
      <c r="AV46" s="168">
        <f>IF($E42="",0,VLOOKUP($E42,'Podpůrná data'!$H$15:$I$182,2)*AV44)</f>
        <v>0</v>
      </c>
      <c r="AW46" s="168">
        <f>IF($E42="",0,VLOOKUP($E42,'Podpůrná data'!$H$15:$I$182,2)*AW44)</f>
        <v>0</v>
      </c>
      <c r="AX46" s="168">
        <f>IF($E42="",0,VLOOKUP($E42,'Podpůrná data'!$H$15:$I$182,2)*AX44)</f>
        <v>0</v>
      </c>
      <c r="AY46" s="168">
        <f>IF($E42="",0,VLOOKUP($E42,'Podpůrná data'!$H$15:$I$182,2)*AY44)</f>
        <v>0</v>
      </c>
      <c r="AZ46" s="168">
        <f>IF($E42="",0,VLOOKUP($E42,'Podpůrná data'!$H$15:$I$182,2)*AZ44)</f>
        <v>0</v>
      </c>
      <c r="BA46" s="168">
        <f>IF($E42="",0,VLOOKUP($E42,'Podpůrná data'!$H$15:$I$182,2)*BA44)</f>
        <v>0</v>
      </c>
      <c r="BB46" s="168">
        <f>IF($E42="",0,VLOOKUP($E42,'Podpůrná data'!$H$15:$I$182,2)*BB44)</f>
        <v>0</v>
      </c>
      <c r="BC46" s="168">
        <f>IF($E42="",0,VLOOKUP($E42,'Podpůrná data'!$H$15:$I$182,2)*BC44)</f>
        <v>0</v>
      </c>
      <c r="BD46" s="168">
        <f>IF($E42="",0,VLOOKUP($E42,'Podpůrná data'!$H$15:$I$182,2)*BD44)</f>
        <v>0</v>
      </c>
      <c r="BE46" s="168">
        <f>IF($E42="",0,VLOOKUP($E42,'Podpůrná data'!$H$15:$I$182,2)*BE44)</f>
        <v>0</v>
      </c>
      <c r="BF46" s="168">
        <f>IF($E42="",0,VLOOKUP($E42,'Podpůrná data'!$H$15:$I$182,2)*BF44)</f>
        <v>0</v>
      </c>
      <c r="BG46" s="168">
        <f>IF($E42="",0,VLOOKUP($E42,'Podpůrná data'!$H$15:$I$182,2)*BG44)</f>
        <v>0</v>
      </c>
      <c r="BH46" s="168">
        <f>IF($E42="",0,VLOOKUP($E42,'Podpůrná data'!$H$15:$I$182,2)*BH44)</f>
        <v>0</v>
      </c>
      <c r="BI46" s="168">
        <f>IF($E42="",0,VLOOKUP($E42,'Podpůrná data'!$H$15:$I$182,2)*BI44)</f>
        <v>0</v>
      </c>
      <c r="BJ46" s="382"/>
      <c r="BK46" s="384"/>
      <c r="BL46" s="386"/>
      <c r="BM46" s="105"/>
      <c r="BN46" s="178">
        <f>SUMIFS($N46:$BI46,$N41:$BI41,"1. ZoR")</f>
        <v>0</v>
      </c>
      <c r="BO46" s="178">
        <f>SUMIFS($N46:$BI46,$N41:$BI41,"2. ZoR")</f>
        <v>0</v>
      </c>
      <c r="BP46" s="178">
        <f>SUMIFS($N46:$BI46,$N41:$BI41,"3. ZoR")</f>
        <v>0</v>
      </c>
      <c r="BQ46" s="178">
        <f>SUMIFS($N46:$BI46,$N41:$BI41,"4. ZoR")</f>
        <v>0</v>
      </c>
      <c r="BR46" s="178">
        <f>SUMIFS($N46:$BI46,$N41:$BI41,"5. ZoR")</f>
        <v>0</v>
      </c>
      <c r="BS46" s="178">
        <f>SUMIFS($N46:$BI46,$N41:$BI41,"6. ZoR")</f>
        <v>0</v>
      </c>
      <c r="BT46" s="178">
        <f>SUMIFS($N46:$BI46,$N41:$BI41,"7. ZoR")</f>
        <v>0</v>
      </c>
      <c r="BU46" s="178">
        <f>SUMIFS($N46:$BI46,$N41:$BI41,"8. ZoR")</f>
        <v>0</v>
      </c>
      <c r="BV46" s="178">
        <f>SUMIFS($N46:$BI46,$N41:$BI41,"9. ZoR")</f>
        <v>0</v>
      </c>
      <c r="BW46" s="178">
        <f>SUMIFS($N46:$BI46,$N41:$BI41,"10. ZoR")</f>
        <v>0</v>
      </c>
      <c r="BX46" s="178">
        <f>SUMIFS($N46:$BI46,$N41:$BI41,"11. ZoR")</f>
        <v>0</v>
      </c>
      <c r="BY46" s="178">
        <f>SUMIFS($N46:$BI46,$N41:$BI41,"12. ZoR")</f>
        <v>0</v>
      </c>
      <c r="BZ46" s="178">
        <f>SUMIFS($N46:$BI46,$N41:$BI41,"13. ZoR")</f>
        <v>0</v>
      </c>
      <c r="CA46" s="178">
        <f>SUMIFS($N46:$BI46,$N41:$BI41,"14. ZoR")</f>
        <v>0</v>
      </c>
      <c r="CB46" s="178">
        <f>SUMIFS($N46:$BI46,$N41:$BI41,"15. ZoR")</f>
        <v>0</v>
      </c>
    </row>
    <row r="47" spans="1:80" ht="29.5" hidden="1" thickBot="1" x14ac:dyDescent="0.4">
      <c r="B47" s="129"/>
      <c r="C47" s="173"/>
      <c r="D47" s="173"/>
      <c r="E47" s="173"/>
      <c r="F47" s="173"/>
      <c r="G47" s="173"/>
      <c r="H47" s="173"/>
      <c r="I47" s="174"/>
      <c r="J47" s="105"/>
      <c r="K47" s="176"/>
      <c r="L47" s="105"/>
      <c r="M47" s="63" t="s">
        <v>200</v>
      </c>
      <c r="N47" s="168">
        <f>IF(N46="","",N46)</f>
        <v>0</v>
      </c>
      <c r="O47" s="168">
        <f>N47+O46</f>
        <v>0</v>
      </c>
      <c r="P47" s="168">
        <f t="shared" ref="P47" si="381">O47+P46</f>
        <v>0</v>
      </c>
      <c r="Q47" s="168">
        <f t="shared" ref="Q47" si="382">P47+Q46</f>
        <v>0</v>
      </c>
      <c r="R47" s="168">
        <f t="shared" ref="R47" si="383">Q47+R46</f>
        <v>0</v>
      </c>
      <c r="S47" s="168">
        <f t="shared" ref="S47" si="384">R47+S46</f>
        <v>0</v>
      </c>
      <c r="T47" s="168">
        <f t="shared" ref="T47" si="385">S47+T46</f>
        <v>0</v>
      </c>
      <c r="U47" s="168">
        <f t="shared" ref="U47" si="386">T47+U46</f>
        <v>0</v>
      </c>
      <c r="V47" s="168">
        <f t="shared" ref="V47" si="387">U47+V46</f>
        <v>0</v>
      </c>
      <c r="W47" s="168">
        <f t="shared" ref="W47" si="388">V47+W46</f>
        <v>0</v>
      </c>
      <c r="X47" s="168">
        <f t="shared" ref="X47" si="389">W47+X46</f>
        <v>0</v>
      </c>
      <c r="Y47" s="168">
        <f t="shared" ref="Y47" si="390">X47+Y46</f>
        <v>0</v>
      </c>
      <c r="Z47" s="168">
        <f t="shared" ref="Z47" si="391">Y47+Z46</f>
        <v>0</v>
      </c>
      <c r="AA47" s="168">
        <f t="shared" ref="AA47" si="392">Z47+AA46</f>
        <v>0</v>
      </c>
      <c r="AB47" s="168">
        <f t="shared" ref="AB47" si="393">AA47+AB46</f>
        <v>0</v>
      </c>
      <c r="AC47" s="168">
        <f t="shared" ref="AC47" si="394">AB47+AC46</f>
        <v>0</v>
      </c>
      <c r="AD47" s="168">
        <f t="shared" ref="AD47" si="395">AC47+AD46</f>
        <v>0</v>
      </c>
      <c r="AE47" s="168">
        <f t="shared" ref="AE47" si="396">AD47+AE46</f>
        <v>0</v>
      </c>
      <c r="AF47" s="168">
        <f t="shared" ref="AF47" si="397">AE47+AF46</f>
        <v>0</v>
      </c>
      <c r="AG47" s="168">
        <f t="shared" ref="AG47" si="398">AF47+AG46</f>
        <v>0</v>
      </c>
      <c r="AH47" s="168">
        <f t="shared" ref="AH47" si="399">AG47+AH46</f>
        <v>0</v>
      </c>
      <c r="AI47" s="168">
        <f t="shared" ref="AI47" si="400">AH47+AI46</f>
        <v>0</v>
      </c>
      <c r="AJ47" s="168">
        <f t="shared" ref="AJ47" si="401">AI47+AJ46</f>
        <v>0</v>
      </c>
      <c r="AK47" s="168">
        <f t="shared" ref="AK47" si="402">AJ47+AK46</f>
        <v>0</v>
      </c>
      <c r="AL47" s="168">
        <f t="shared" ref="AL47" si="403">AK47+AL46</f>
        <v>0</v>
      </c>
      <c r="AM47" s="168">
        <f t="shared" ref="AM47" si="404">AL47+AM46</f>
        <v>0</v>
      </c>
      <c r="AN47" s="168">
        <f t="shared" ref="AN47" si="405">AM47+AN46</f>
        <v>0</v>
      </c>
      <c r="AO47" s="168">
        <f t="shared" ref="AO47" si="406">AN47+AO46</f>
        <v>0</v>
      </c>
      <c r="AP47" s="168">
        <f t="shared" ref="AP47" si="407">AO47+AP46</f>
        <v>0</v>
      </c>
      <c r="AQ47" s="168">
        <f t="shared" ref="AQ47" si="408">AP47+AQ46</f>
        <v>0</v>
      </c>
      <c r="AR47" s="168">
        <f t="shared" ref="AR47" si="409">AQ47+AR46</f>
        <v>0</v>
      </c>
      <c r="AS47" s="168">
        <f t="shared" ref="AS47" si="410">AR47+AS46</f>
        <v>0</v>
      </c>
      <c r="AT47" s="168">
        <f t="shared" ref="AT47" si="411">AS47+AT46</f>
        <v>0</v>
      </c>
      <c r="AU47" s="168">
        <f t="shared" ref="AU47" si="412">AT47+AU46</f>
        <v>0</v>
      </c>
      <c r="AV47" s="168">
        <f t="shared" ref="AV47" si="413">AU47+AV46</f>
        <v>0</v>
      </c>
      <c r="AW47" s="168">
        <f t="shared" ref="AW47" si="414">AV47+AW46</f>
        <v>0</v>
      </c>
      <c r="AX47" s="168">
        <f t="shared" ref="AX47" si="415">AW47+AX46</f>
        <v>0</v>
      </c>
      <c r="AY47" s="168">
        <f t="shared" ref="AY47" si="416">AX47+AY46</f>
        <v>0</v>
      </c>
      <c r="AZ47" s="168">
        <f t="shared" ref="AZ47" si="417">AY47+AZ46</f>
        <v>0</v>
      </c>
      <c r="BA47" s="168">
        <f t="shared" ref="BA47" si="418">AZ47+BA46</f>
        <v>0</v>
      </c>
      <c r="BB47" s="168">
        <f t="shared" ref="BB47" si="419">BA47+BB46</f>
        <v>0</v>
      </c>
      <c r="BC47" s="168">
        <f t="shared" ref="BC47" si="420">BB47+BC46</f>
        <v>0</v>
      </c>
      <c r="BD47" s="168">
        <f t="shared" ref="BD47" si="421">BC47+BD46</f>
        <v>0</v>
      </c>
      <c r="BE47" s="168">
        <f t="shared" ref="BE47" si="422">BD47+BE46</f>
        <v>0</v>
      </c>
      <c r="BF47" s="168">
        <f t="shared" ref="BF47" si="423">BE47+BF46</f>
        <v>0</v>
      </c>
      <c r="BG47" s="168">
        <f t="shared" ref="BG47" si="424">BF47+BG46</f>
        <v>0</v>
      </c>
      <c r="BH47" s="168">
        <f t="shared" ref="BH47" si="425">BG47+BH46</f>
        <v>0</v>
      </c>
      <c r="BI47" s="168">
        <f t="shared" ref="BI47" si="426">BH47+BI46</f>
        <v>0</v>
      </c>
      <c r="BJ47" s="383"/>
      <c r="BK47" s="385"/>
      <c r="BL47" s="387"/>
      <c r="BM47" s="105"/>
      <c r="BN47" s="105"/>
      <c r="BO47" s="105"/>
      <c r="BP47" s="105"/>
      <c r="BQ47" s="105"/>
      <c r="BR47" s="105"/>
      <c r="BS47" s="105"/>
      <c r="BT47" s="105"/>
      <c r="BU47" s="105"/>
      <c r="BV47" s="105"/>
      <c r="BW47" s="105"/>
      <c r="BX47" s="105"/>
      <c r="BY47" s="105"/>
      <c r="BZ47" s="105"/>
      <c r="CA47" s="105"/>
      <c r="CB47" s="105"/>
    </row>
    <row r="48" spans="1:80" ht="15" hidden="1" thickBot="1" x14ac:dyDescent="0.4">
      <c r="B48" s="105"/>
      <c r="C48" s="130"/>
      <c r="D48" s="130"/>
      <c r="E48" s="130"/>
      <c r="F48" s="130"/>
      <c r="G48" s="130"/>
      <c r="H48" s="130"/>
      <c r="I48" s="105"/>
      <c r="J48" s="7"/>
      <c r="K48" s="105"/>
      <c r="L48" s="105"/>
      <c r="M48" s="105"/>
      <c r="N48" s="105"/>
      <c r="O48" s="105"/>
      <c r="P48" s="7"/>
      <c r="Q48" s="105"/>
      <c r="R48" s="105"/>
      <c r="S48" s="105"/>
      <c r="T48" s="105"/>
      <c r="U48" s="105"/>
      <c r="V48" s="105"/>
      <c r="W48" s="105"/>
      <c r="X48" s="105"/>
      <c r="Y48" s="105"/>
      <c r="Z48" s="105"/>
      <c r="AA48" s="105"/>
      <c r="AB48" s="105"/>
      <c r="AC48" s="105"/>
      <c r="AD48" s="105"/>
      <c r="AE48" s="105"/>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c r="BM48" s="105"/>
      <c r="BN48" s="105"/>
      <c r="BO48" s="105"/>
      <c r="BP48" s="105"/>
      <c r="BQ48" s="105"/>
      <c r="BR48" s="105"/>
      <c r="BS48" s="105"/>
      <c r="BT48" s="105"/>
      <c r="BU48" s="105"/>
      <c r="BV48" s="105"/>
      <c r="BW48" s="105"/>
      <c r="BX48" s="105"/>
      <c r="BY48" s="105"/>
      <c r="BZ48" s="105"/>
      <c r="CA48" s="105"/>
      <c r="CB48" s="105"/>
    </row>
    <row r="49" spans="1:80" s="245" customFormat="1" ht="58.4" customHeight="1" thickBot="1" x14ac:dyDescent="0.4">
      <c r="A49" s="249"/>
      <c r="B49" s="120"/>
      <c r="C49" s="360" t="s">
        <v>2</v>
      </c>
      <c r="D49" s="121"/>
      <c r="E49" s="131" t="s">
        <v>225</v>
      </c>
      <c r="F49" s="131" t="s">
        <v>444</v>
      </c>
      <c r="G49" s="131" t="s">
        <v>208</v>
      </c>
      <c r="H49" s="122" t="s">
        <v>385</v>
      </c>
      <c r="I49" s="123" t="s">
        <v>1</v>
      </c>
      <c r="J49" s="7"/>
      <c r="K49" s="169">
        <v>204032</v>
      </c>
      <c r="L49" s="106"/>
      <c r="M49" s="194" t="s">
        <v>128</v>
      </c>
      <c r="N49" s="83" t="s">
        <v>4</v>
      </c>
      <c r="O49" s="83" t="s">
        <v>5</v>
      </c>
      <c r="P49" s="83" t="s">
        <v>6</v>
      </c>
      <c r="Q49" s="83" t="s">
        <v>7</v>
      </c>
      <c r="R49" s="83" t="s">
        <v>8</v>
      </c>
      <c r="S49" s="83" t="s">
        <v>9</v>
      </c>
      <c r="T49" s="83" t="s">
        <v>10</v>
      </c>
      <c r="U49" s="83" t="s">
        <v>11</v>
      </c>
      <c r="V49" s="83" t="s">
        <v>12</v>
      </c>
      <c r="W49" s="83" t="s">
        <v>13</v>
      </c>
      <c r="X49" s="83" t="s">
        <v>14</v>
      </c>
      <c r="Y49" s="83" t="s">
        <v>15</v>
      </c>
      <c r="Z49" s="83" t="s">
        <v>16</v>
      </c>
      <c r="AA49" s="83" t="s">
        <v>17</v>
      </c>
      <c r="AB49" s="83" t="s">
        <v>18</v>
      </c>
      <c r="AC49" s="83" t="s">
        <v>19</v>
      </c>
      <c r="AD49" s="83" t="s">
        <v>20</v>
      </c>
      <c r="AE49" s="83" t="s">
        <v>21</v>
      </c>
      <c r="AF49" s="83" t="s">
        <v>22</v>
      </c>
      <c r="AG49" s="83" t="s">
        <v>23</v>
      </c>
      <c r="AH49" s="83" t="s">
        <v>24</v>
      </c>
      <c r="AI49" s="83" t="s">
        <v>25</v>
      </c>
      <c r="AJ49" s="83" t="s">
        <v>26</v>
      </c>
      <c r="AK49" s="83" t="s">
        <v>27</v>
      </c>
      <c r="AL49" s="83" t="s">
        <v>28</v>
      </c>
      <c r="AM49" s="83" t="s">
        <v>29</v>
      </c>
      <c r="AN49" s="83" t="s">
        <v>30</v>
      </c>
      <c r="AO49" s="83" t="s">
        <v>31</v>
      </c>
      <c r="AP49" s="83" t="s">
        <v>32</v>
      </c>
      <c r="AQ49" s="83" t="s">
        <v>33</v>
      </c>
      <c r="AR49" s="83" t="s">
        <v>34</v>
      </c>
      <c r="AS49" s="83" t="s">
        <v>35</v>
      </c>
      <c r="AT49" s="83" t="s">
        <v>36</v>
      </c>
      <c r="AU49" s="83" t="s">
        <v>37</v>
      </c>
      <c r="AV49" s="83" t="s">
        <v>38</v>
      </c>
      <c r="AW49" s="83" t="s">
        <v>39</v>
      </c>
      <c r="AX49" s="83" t="s">
        <v>40</v>
      </c>
      <c r="AY49" s="83" t="s">
        <v>41</v>
      </c>
      <c r="AZ49" s="83" t="s">
        <v>42</v>
      </c>
      <c r="BA49" s="83" t="s">
        <v>43</v>
      </c>
      <c r="BB49" s="83" t="s">
        <v>44</v>
      </c>
      <c r="BC49" s="83" t="s">
        <v>45</v>
      </c>
      <c r="BD49" s="83" t="s">
        <v>46</v>
      </c>
      <c r="BE49" s="83" t="s">
        <v>47</v>
      </c>
      <c r="BF49" s="83" t="s">
        <v>48</v>
      </c>
      <c r="BG49" s="83" t="s">
        <v>49</v>
      </c>
      <c r="BH49" s="83" t="s">
        <v>50</v>
      </c>
      <c r="BI49" s="83" t="s">
        <v>51</v>
      </c>
      <c r="BJ49" s="134" t="s">
        <v>234</v>
      </c>
      <c r="BK49" s="135" t="s">
        <v>164</v>
      </c>
      <c r="BL49" s="135" t="s">
        <v>213</v>
      </c>
      <c r="BM49" s="106"/>
      <c r="BN49" s="368" t="s">
        <v>238</v>
      </c>
      <c r="BO49" s="369"/>
      <c r="BP49" s="369"/>
      <c r="BQ49" s="369"/>
      <c r="BR49" s="369"/>
      <c r="BS49" s="369"/>
      <c r="BT49" s="369"/>
      <c r="BU49" s="369"/>
      <c r="BV49" s="369"/>
      <c r="BW49" s="369"/>
      <c r="BX49" s="369"/>
      <c r="BY49" s="369"/>
      <c r="BZ49" s="369"/>
      <c r="CA49" s="369"/>
      <c r="CB49" s="369"/>
    </row>
    <row r="50" spans="1:80" s="245" customFormat="1" ht="18" hidden="1" customHeight="1" thickBot="1" x14ac:dyDescent="0.4">
      <c r="A50" s="250"/>
      <c r="B50" s="113"/>
      <c r="C50" s="361"/>
      <c r="D50" s="125"/>
      <c r="E50" s="125"/>
      <c r="F50" s="125"/>
      <c r="G50" s="125"/>
      <c r="H50" s="370" t="s">
        <v>201</v>
      </c>
      <c r="I50" s="373" t="s">
        <v>93</v>
      </c>
      <c r="J50" s="7"/>
      <c r="K50" s="375" t="s">
        <v>423</v>
      </c>
      <c r="L50" s="106"/>
      <c r="M50" s="84"/>
      <c r="N50" s="74">
        <f>MONTH(Úvod!$F$10)</f>
        <v>1</v>
      </c>
      <c r="O50" s="75">
        <f t="shared" ref="O50" si="427">IF(N50=12,1,N50+1)</f>
        <v>2</v>
      </c>
      <c r="P50" s="75">
        <f t="shared" ref="P50" si="428">IF(O50=12,1,O50+1)</f>
        <v>3</v>
      </c>
      <c r="Q50" s="76">
        <f t="shared" ref="Q50" si="429">IF(P50=12,1,P50+1)</f>
        <v>4</v>
      </c>
      <c r="R50" s="76">
        <f t="shared" ref="R50" si="430">IF(Q50=12,1,Q50+1)</f>
        <v>5</v>
      </c>
      <c r="S50" s="76">
        <f t="shared" ref="S50" si="431">IF(R50=12,1,R50+1)</f>
        <v>6</v>
      </c>
      <c r="T50" s="76">
        <f t="shared" ref="T50" si="432">IF(S50=12,1,S50+1)</f>
        <v>7</v>
      </c>
      <c r="U50" s="76">
        <f t="shared" ref="U50" si="433">IF(T50=12,1,T50+1)</f>
        <v>8</v>
      </c>
      <c r="V50" s="76">
        <f t="shared" ref="V50" si="434">IF(U50=12,1,U50+1)</f>
        <v>9</v>
      </c>
      <c r="W50" s="76">
        <f>IF(V50=12,1,V50+1)</f>
        <v>10</v>
      </c>
      <c r="X50" s="76">
        <f t="shared" ref="X50" si="435">IF(W50=12,1,W50+1)</f>
        <v>11</v>
      </c>
      <c r="Y50" s="76">
        <f t="shared" ref="Y50" si="436">IF(X50=12,1,X50+1)</f>
        <v>12</v>
      </c>
      <c r="Z50" s="76">
        <f t="shared" ref="Z50" si="437">IF(Y50=12,1,Y50+1)</f>
        <v>1</v>
      </c>
      <c r="AA50" s="76">
        <f t="shared" ref="AA50" si="438">IF(Z50=12,1,Z50+1)</f>
        <v>2</v>
      </c>
      <c r="AB50" s="76">
        <f t="shared" ref="AB50" si="439">IF(AA50=12,1,AA50+1)</f>
        <v>3</v>
      </c>
      <c r="AC50" s="76">
        <f t="shared" ref="AC50" si="440">IF(AB50=12,1,AB50+1)</f>
        <v>4</v>
      </c>
      <c r="AD50" s="76">
        <f t="shared" ref="AD50" si="441">IF(AC50=12,1,AC50+1)</f>
        <v>5</v>
      </c>
      <c r="AE50" s="76">
        <f t="shared" ref="AE50" si="442">IF(AD50=12,1,AD50+1)</f>
        <v>6</v>
      </c>
      <c r="AF50" s="76">
        <f>IF(AE50=12,1,AE50+1)</f>
        <v>7</v>
      </c>
      <c r="AG50" s="76">
        <f t="shared" ref="AG50" si="443">IF(AF50=12,1,AF50+1)</f>
        <v>8</v>
      </c>
      <c r="AH50" s="76">
        <f t="shared" ref="AH50" si="444">IF(AG50=12,1,AG50+1)</f>
        <v>9</v>
      </c>
      <c r="AI50" s="76">
        <f t="shared" ref="AI50" si="445">IF(AH50=12,1,AH50+1)</f>
        <v>10</v>
      </c>
      <c r="AJ50" s="76">
        <f t="shared" ref="AJ50" si="446">IF(AI50=12,1,AI50+1)</f>
        <v>11</v>
      </c>
      <c r="AK50" s="76">
        <f t="shared" ref="AK50" si="447">IF(AJ50=12,1,AJ50+1)</f>
        <v>12</v>
      </c>
      <c r="AL50" s="76">
        <f t="shared" ref="AL50" si="448">IF(AK50=12,1,AK50+1)</f>
        <v>1</v>
      </c>
      <c r="AM50" s="76">
        <f t="shared" ref="AM50" si="449">IF(AL50=12,1,AL50+1)</f>
        <v>2</v>
      </c>
      <c r="AN50" s="76">
        <f t="shared" ref="AN50" si="450">IF(AM50=12,1,AM50+1)</f>
        <v>3</v>
      </c>
      <c r="AO50" s="76">
        <f t="shared" ref="AO50" si="451">IF(AN50=12,1,AN50+1)</f>
        <v>4</v>
      </c>
      <c r="AP50" s="76">
        <f t="shared" ref="AP50" si="452">IF(AO50=12,1,AO50+1)</f>
        <v>5</v>
      </c>
      <c r="AQ50" s="76">
        <f t="shared" ref="AQ50" si="453">IF(AP50=12,1,AP50+1)</f>
        <v>6</v>
      </c>
      <c r="AR50" s="76">
        <f t="shared" ref="AR50" si="454">IF(AQ50=12,1,AQ50+1)</f>
        <v>7</v>
      </c>
      <c r="AS50" s="76">
        <f t="shared" ref="AS50" si="455">IF(AR50=12,1,AR50+1)</f>
        <v>8</v>
      </c>
      <c r="AT50" s="76">
        <f t="shared" ref="AT50" si="456">IF(AS50=12,1,AS50+1)</f>
        <v>9</v>
      </c>
      <c r="AU50" s="76">
        <f t="shared" ref="AU50" si="457">IF(AT50=12,1,AT50+1)</f>
        <v>10</v>
      </c>
      <c r="AV50" s="76">
        <f t="shared" ref="AV50" si="458">IF(AU50=12,1,AU50+1)</f>
        <v>11</v>
      </c>
      <c r="AW50" s="76">
        <f t="shared" ref="AW50" si="459">IF(AV50=12,1,AV50+1)</f>
        <v>12</v>
      </c>
      <c r="AX50" s="76">
        <f t="shared" ref="AX50" si="460">IF(AW50=12,1,AW50+1)</f>
        <v>1</v>
      </c>
      <c r="AY50" s="76">
        <f t="shared" ref="AY50" si="461">IF(AX50=12,1,AX50+1)</f>
        <v>2</v>
      </c>
      <c r="AZ50" s="76">
        <f t="shared" ref="AZ50" si="462">IF(AY50=12,1,AY50+1)</f>
        <v>3</v>
      </c>
      <c r="BA50" s="76">
        <f t="shared" ref="BA50" si="463">IF(AZ50=12,1,AZ50+1)</f>
        <v>4</v>
      </c>
      <c r="BB50" s="76">
        <f t="shared" ref="BB50" si="464">IF(BA50=12,1,BA50+1)</f>
        <v>5</v>
      </c>
      <c r="BC50" s="76">
        <f t="shared" ref="BC50" si="465">IF(BB50=12,1,BB50+1)</f>
        <v>6</v>
      </c>
      <c r="BD50" s="76">
        <f t="shared" ref="BD50" si="466">IF(BC50=12,1,BC50+1)</f>
        <v>7</v>
      </c>
      <c r="BE50" s="76">
        <f t="shared" ref="BE50" si="467">IF(BD50=12,1,BD50+1)</f>
        <v>8</v>
      </c>
      <c r="BF50" s="76">
        <f t="shared" ref="BF50" si="468">IF(BE50=12,1,BE50+1)</f>
        <v>9</v>
      </c>
      <c r="BG50" s="76">
        <f t="shared" ref="BG50" si="469">IF(BF50=12,1,BF50+1)</f>
        <v>10</v>
      </c>
      <c r="BH50" s="76">
        <f t="shared" ref="BH50" si="470">IF(BG50=12,1,BG50+1)</f>
        <v>11</v>
      </c>
      <c r="BI50" s="76">
        <f t="shared" ref="BI50" si="471">IF(BH50=12,1,BH50+1)</f>
        <v>12</v>
      </c>
      <c r="BJ50" s="81"/>
      <c r="BK50" s="78"/>
      <c r="BL50" s="78"/>
      <c r="BM50" s="106"/>
      <c r="BN50" s="106"/>
      <c r="BO50" s="106"/>
      <c r="BP50" s="106"/>
      <c r="BQ50" s="106"/>
      <c r="BR50" s="106"/>
      <c r="BS50" s="106"/>
      <c r="BT50" s="106"/>
      <c r="BU50" s="106"/>
      <c r="BV50" s="106"/>
      <c r="BW50" s="106"/>
      <c r="BX50" s="106"/>
      <c r="BY50" s="106"/>
      <c r="BZ50" s="106"/>
      <c r="CA50" s="106"/>
      <c r="CB50" s="106"/>
    </row>
    <row r="51" spans="1:80" s="245" customFormat="1" ht="35.15" hidden="1" customHeight="1" x14ac:dyDescent="0.35">
      <c r="A51" s="250"/>
      <c r="B51" s="113"/>
      <c r="C51" s="361"/>
      <c r="D51" s="125"/>
      <c r="E51" s="125"/>
      <c r="F51" s="125"/>
      <c r="G51" s="125"/>
      <c r="H51" s="370"/>
      <c r="I51" s="373"/>
      <c r="J51" s="7"/>
      <c r="K51" s="376"/>
      <c r="L51" s="106"/>
      <c r="M51" s="77"/>
      <c r="N51" s="59">
        <f t="shared" ref="N51:BI51" si="472">VALUE(_xlfn.CONCAT(N50,".",N53))</f>
        <v>1</v>
      </c>
      <c r="O51" s="73">
        <f t="shared" si="472"/>
        <v>32</v>
      </c>
      <c r="P51" s="73">
        <f t="shared" si="472"/>
        <v>61</v>
      </c>
      <c r="Q51" s="73">
        <f t="shared" si="472"/>
        <v>92</v>
      </c>
      <c r="R51" s="73">
        <f t="shared" si="472"/>
        <v>122</v>
      </c>
      <c r="S51" s="73">
        <f t="shared" si="472"/>
        <v>153</v>
      </c>
      <c r="T51" s="73">
        <f t="shared" si="472"/>
        <v>183</v>
      </c>
      <c r="U51" s="73">
        <f t="shared" si="472"/>
        <v>214</v>
      </c>
      <c r="V51" s="73">
        <f t="shared" si="472"/>
        <v>245</v>
      </c>
      <c r="W51" s="73">
        <f t="shared" si="472"/>
        <v>275</v>
      </c>
      <c r="X51" s="73">
        <f t="shared" si="472"/>
        <v>306</v>
      </c>
      <c r="Y51" s="73">
        <f t="shared" si="472"/>
        <v>336</v>
      </c>
      <c r="Z51" s="73">
        <f t="shared" si="472"/>
        <v>367</v>
      </c>
      <c r="AA51" s="73">
        <f t="shared" si="472"/>
        <v>398</v>
      </c>
      <c r="AB51" s="73">
        <f t="shared" si="472"/>
        <v>426</v>
      </c>
      <c r="AC51" s="73">
        <f t="shared" si="472"/>
        <v>457</v>
      </c>
      <c r="AD51" s="73">
        <f t="shared" si="472"/>
        <v>487</v>
      </c>
      <c r="AE51" s="73">
        <f t="shared" si="472"/>
        <v>518</v>
      </c>
      <c r="AF51" s="73">
        <f t="shared" si="472"/>
        <v>548</v>
      </c>
      <c r="AG51" s="73">
        <f t="shared" si="472"/>
        <v>579</v>
      </c>
      <c r="AH51" s="73">
        <f t="shared" si="472"/>
        <v>610</v>
      </c>
      <c r="AI51" s="73">
        <f t="shared" si="472"/>
        <v>640</v>
      </c>
      <c r="AJ51" s="73">
        <f t="shared" si="472"/>
        <v>671</v>
      </c>
      <c r="AK51" s="73">
        <f t="shared" si="472"/>
        <v>701</v>
      </c>
      <c r="AL51" s="73">
        <f t="shared" si="472"/>
        <v>732</v>
      </c>
      <c r="AM51" s="73">
        <f t="shared" si="472"/>
        <v>763</v>
      </c>
      <c r="AN51" s="73">
        <f t="shared" si="472"/>
        <v>791</v>
      </c>
      <c r="AO51" s="73">
        <f t="shared" si="472"/>
        <v>822</v>
      </c>
      <c r="AP51" s="73">
        <f t="shared" si="472"/>
        <v>852</v>
      </c>
      <c r="AQ51" s="73">
        <f t="shared" si="472"/>
        <v>883</v>
      </c>
      <c r="AR51" s="73">
        <f t="shared" si="472"/>
        <v>913</v>
      </c>
      <c r="AS51" s="73">
        <f t="shared" si="472"/>
        <v>944</v>
      </c>
      <c r="AT51" s="73">
        <f t="shared" si="472"/>
        <v>975</v>
      </c>
      <c r="AU51" s="73">
        <f t="shared" si="472"/>
        <v>1005</v>
      </c>
      <c r="AV51" s="73">
        <f t="shared" si="472"/>
        <v>1036</v>
      </c>
      <c r="AW51" s="73">
        <f t="shared" si="472"/>
        <v>1066</v>
      </c>
      <c r="AX51" s="73">
        <f t="shared" si="472"/>
        <v>1097</v>
      </c>
      <c r="AY51" s="73">
        <f t="shared" si="472"/>
        <v>1128</v>
      </c>
      <c r="AZ51" s="73">
        <f t="shared" si="472"/>
        <v>1156</v>
      </c>
      <c r="BA51" s="73">
        <f t="shared" si="472"/>
        <v>1187</v>
      </c>
      <c r="BB51" s="73">
        <f t="shared" si="472"/>
        <v>1217</v>
      </c>
      <c r="BC51" s="73">
        <f t="shared" si="472"/>
        <v>1248</v>
      </c>
      <c r="BD51" s="73">
        <f t="shared" si="472"/>
        <v>1278</v>
      </c>
      <c r="BE51" s="73">
        <f t="shared" si="472"/>
        <v>1309</v>
      </c>
      <c r="BF51" s="73">
        <f t="shared" si="472"/>
        <v>1340</v>
      </c>
      <c r="BG51" s="73">
        <f t="shared" si="472"/>
        <v>1370</v>
      </c>
      <c r="BH51" s="73">
        <f t="shared" si="472"/>
        <v>1401</v>
      </c>
      <c r="BI51" s="73">
        <f t="shared" si="472"/>
        <v>1431</v>
      </c>
      <c r="BJ51" s="82"/>
      <c r="BK51" s="79"/>
      <c r="BL51" s="79"/>
      <c r="BM51" s="106"/>
      <c r="BN51" s="106"/>
      <c r="BO51" s="106"/>
      <c r="BP51" s="106"/>
      <c r="BQ51" s="106"/>
      <c r="BR51" s="106"/>
      <c r="BS51" s="106"/>
      <c r="BT51" s="106"/>
      <c r="BU51" s="106"/>
      <c r="BV51" s="106"/>
      <c r="BW51" s="106"/>
      <c r="BX51" s="106"/>
      <c r="BY51" s="106"/>
      <c r="BZ51" s="106"/>
      <c r="CA51" s="106"/>
      <c r="CB51" s="106"/>
    </row>
    <row r="52" spans="1:80" s="245" customFormat="1" ht="17.149999999999999" customHeight="1" x14ac:dyDescent="0.35">
      <c r="A52" s="250"/>
      <c r="B52" s="113"/>
      <c r="C52" s="361"/>
      <c r="D52" s="125"/>
      <c r="E52" s="357" t="s">
        <v>207</v>
      </c>
      <c r="F52" s="357" t="s">
        <v>207</v>
      </c>
      <c r="G52" s="357" t="s">
        <v>207</v>
      </c>
      <c r="H52" s="370"/>
      <c r="I52" s="373"/>
      <c r="J52" s="7"/>
      <c r="K52" s="376"/>
      <c r="L52" s="106"/>
      <c r="M52" s="77"/>
      <c r="N52" s="60" t="str">
        <f>VLOOKUP(N50,'Podpůrná data'!$I$188:$J$199,2)</f>
        <v>leden</v>
      </c>
      <c r="O52" s="60" t="str">
        <f>VLOOKUP(O50,'Podpůrná data'!$I$188:$J$199,2)</f>
        <v>únor</v>
      </c>
      <c r="P52" s="60" t="str">
        <f>VLOOKUP(P50,'Podpůrná data'!$I$188:$J$199,2)</f>
        <v>březen</v>
      </c>
      <c r="Q52" s="60" t="str">
        <f>VLOOKUP(Q50,'Podpůrná data'!$I$188:$J$199,2)</f>
        <v>duben</v>
      </c>
      <c r="R52" s="60" t="str">
        <f>VLOOKUP(R50,'Podpůrná data'!$I$188:$J$199,2)</f>
        <v>květen</v>
      </c>
      <c r="S52" s="60" t="str">
        <f>VLOOKUP(S50,'Podpůrná data'!$I$188:$J$199,2)</f>
        <v>červen</v>
      </c>
      <c r="T52" s="60" t="str">
        <f>VLOOKUP(T50,'Podpůrná data'!$I$188:$J$199,2)</f>
        <v>červenec</v>
      </c>
      <c r="U52" s="60" t="str">
        <f>VLOOKUP(U50,'Podpůrná data'!$I$188:$J$199,2)</f>
        <v>srpen</v>
      </c>
      <c r="V52" s="60" t="str">
        <f>VLOOKUP(V50,'Podpůrná data'!$I$188:$J$199,2)</f>
        <v>září</v>
      </c>
      <c r="W52" s="60" t="str">
        <f>VLOOKUP(W50,'Podpůrná data'!$I$188:$J$199,2)</f>
        <v>říjen</v>
      </c>
      <c r="X52" s="60" t="str">
        <f>VLOOKUP(X50,'Podpůrná data'!$I$188:$J$199,2)</f>
        <v>listopad</v>
      </c>
      <c r="Y52" s="60" t="str">
        <f>VLOOKUP(Y50,'Podpůrná data'!$I$188:$J$199,2)</f>
        <v>prosinec</v>
      </c>
      <c r="Z52" s="60" t="str">
        <f>VLOOKUP(Z50,'Podpůrná data'!$I$188:$J$199,2)</f>
        <v>leden</v>
      </c>
      <c r="AA52" s="60" t="str">
        <f>VLOOKUP(AA50,'Podpůrná data'!$I$188:$J$199,2)</f>
        <v>únor</v>
      </c>
      <c r="AB52" s="60" t="str">
        <f>VLOOKUP(AB50,'Podpůrná data'!$I$188:$J$199,2)</f>
        <v>březen</v>
      </c>
      <c r="AC52" s="60" t="str">
        <f>VLOOKUP(AC50,'Podpůrná data'!$I$188:$J$199,2)</f>
        <v>duben</v>
      </c>
      <c r="AD52" s="60" t="str">
        <f>VLOOKUP(AD50,'Podpůrná data'!$I$188:$J$199,2)</f>
        <v>květen</v>
      </c>
      <c r="AE52" s="60" t="str">
        <f>VLOOKUP(AE50,'Podpůrná data'!$I$188:$J$199,2)</f>
        <v>červen</v>
      </c>
      <c r="AF52" s="60" t="str">
        <f>VLOOKUP(AF50,'Podpůrná data'!$I$188:$J$199,2)</f>
        <v>červenec</v>
      </c>
      <c r="AG52" s="60" t="str">
        <f>VLOOKUP(AG50,'Podpůrná data'!$I$188:$J$199,2)</f>
        <v>srpen</v>
      </c>
      <c r="AH52" s="60" t="str">
        <f>VLOOKUP(AH50,'Podpůrná data'!$I$188:$J$199,2)</f>
        <v>září</v>
      </c>
      <c r="AI52" s="60" t="str">
        <f>VLOOKUP(AI50,'Podpůrná data'!$I$188:$J$199,2)</f>
        <v>říjen</v>
      </c>
      <c r="AJ52" s="60" t="str">
        <f>VLOOKUP(AJ50,'Podpůrná data'!$I$188:$J$199,2)</f>
        <v>listopad</v>
      </c>
      <c r="AK52" s="60" t="str">
        <f>VLOOKUP(AK50,'Podpůrná data'!$I$188:$J$199,2)</f>
        <v>prosinec</v>
      </c>
      <c r="AL52" s="60" t="str">
        <f>VLOOKUP(AL50,'Podpůrná data'!$I$188:$J$199,2)</f>
        <v>leden</v>
      </c>
      <c r="AM52" s="60" t="str">
        <f>VLOOKUP(AM50,'Podpůrná data'!$I$188:$J$199,2)</f>
        <v>únor</v>
      </c>
      <c r="AN52" s="60" t="str">
        <f>VLOOKUP(AN50,'Podpůrná data'!$I$188:$J$199,2)</f>
        <v>březen</v>
      </c>
      <c r="AO52" s="60" t="str">
        <f>VLOOKUP(AO50,'Podpůrná data'!$I$188:$J$199,2)</f>
        <v>duben</v>
      </c>
      <c r="AP52" s="60" t="str">
        <f>VLOOKUP(AP50,'Podpůrná data'!$I$188:$J$199,2)</f>
        <v>květen</v>
      </c>
      <c r="AQ52" s="60" t="str">
        <f>VLOOKUP(AQ50,'Podpůrná data'!$I$188:$J$199,2)</f>
        <v>červen</v>
      </c>
      <c r="AR52" s="60" t="str">
        <f>VLOOKUP(AR50,'Podpůrná data'!$I$188:$J$199,2)</f>
        <v>červenec</v>
      </c>
      <c r="AS52" s="60" t="str">
        <f>VLOOKUP(AS50,'Podpůrná data'!$I$188:$J$199,2)</f>
        <v>srpen</v>
      </c>
      <c r="AT52" s="60" t="str">
        <f>VLOOKUP(AT50,'Podpůrná data'!$I$188:$J$199,2)</f>
        <v>září</v>
      </c>
      <c r="AU52" s="60" t="str">
        <f>VLOOKUP(AU50,'Podpůrná data'!$I$188:$J$199,2)</f>
        <v>říjen</v>
      </c>
      <c r="AV52" s="60" t="str">
        <f>VLOOKUP(AV50,'Podpůrná data'!$I$188:$J$199,2)</f>
        <v>listopad</v>
      </c>
      <c r="AW52" s="60" t="str">
        <f>VLOOKUP(AW50,'Podpůrná data'!$I$188:$J$199,2)</f>
        <v>prosinec</v>
      </c>
      <c r="AX52" s="60" t="str">
        <f>VLOOKUP(AX50,'Podpůrná data'!$I$188:$J$199,2)</f>
        <v>leden</v>
      </c>
      <c r="AY52" s="60" t="str">
        <f>VLOOKUP(AY50,'Podpůrná data'!$I$188:$J$199,2)</f>
        <v>únor</v>
      </c>
      <c r="AZ52" s="60" t="str">
        <f>VLOOKUP(AZ50,'Podpůrná data'!$I$188:$J$199,2)</f>
        <v>březen</v>
      </c>
      <c r="BA52" s="60" t="str">
        <f>VLOOKUP(BA50,'Podpůrná data'!$I$188:$J$199,2)</f>
        <v>duben</v>
      </c>
      <c r="BB52" s="60" t="str">
        <f>VLOOKUP(BB50,'Podpůrná data'!$I$188:$J$199,2)</f>
        <v>květen</v>
      </c>
      <c r="BC52" s="60" t="str">
        <f>VLOOKUP(BC50,'Podpůrná data'!$I$188:$J$199,2)</f>
        <v>červen</v>
      </c>
      <c r="BD52" s="60" t="str">
        <f>VLOOKUP(BD50,'Podpůrná data'!$I$188:$J$199,2)</f>
        <v>červenec</v>
      </c>
      <c r="BE52" s="60" t="str">
        <f>VLOOKUP(BE50,'Podpůrná data'!$I$188:$J$199,2)</f>
        <v>srpen</v>
      </c>
      <c r="BF52" s="60" t="str">
        <f>VLOOKUP(BF50,'Podpůrná data'!$I$188:$J$199,2)</f>
        <v>září</v>
      </c>
      <c r="BG52" s="60" t="str">
        <f>VLOOKUP(BG50,'Podpůrná data'!$I$188:$J$199,2)</f>
        <v>říjen</v>
      </c>
      <c r="BH52" s="60" t="str">
        <f>VLOOKUP(BH50,'Podpůrná data'!$I$188:$J$199,2)</f>
        <v>listopad</v>
      </c>
      <c r="BI52" s="60" t="str">
        <f>VLOOKUP(BI50,'Podpůrná data'!$I$188:$J$199,2)</f>
        <v>prosinec</v>
      </c>
      <c r="BJ52" s="200"/>
      <c r="BK52" s="200"/>
      <c r="BL52" s="201"/>
      <c r="BM52" s="106"/>
      <c r="BN52" s="179" t="s">
        <v>105</v>
      </c>
      <c r="BO52" s="179" t="s">
        <v>106</v>
      </c>
      <c r="BP52" s="179" t="s">
        <v>107</v>
      </c>
      <c r="BQ52" s="179" t="s">
        <v>108</v>
      </c>
      <c r="BR52" s="179" t="s">
        <v>109</v>
      </c>
      <c r="BS52" s="179" t="s">
        <v>110</v>
      </c>
      <c r="BT52" s="179" t="s">
        <v>111</v>
      </c>
      <c r="BU52" s="179" t="s">
        <v>112</v>
      </c>
      <c r="BV52" s="179" t="s">
        <v>113</v>
      </c>
      <c r="BW52" s="179" t="s">
        <v>155</v>
      </c>
      <c r="BX52" s="179" t="s">
        <v>156</v>
      </c>
      <c r="BY52" s="179" t="s">
        <v>157</v>
      </c>
      <c r="BZ52" s="179" t="s">
        <v>202</v>
      </c>
      <c r="CA52" s="179" t="s">
        <v>203</v>
      </c>
      <c r="CB52" s="179" t="s">
        <v>204</v>
      </c>
    </row>
    <row r="53" spans="1:80" s="245" customFormat="1" ht="16.399999999999999" customHeight="1" x14ac:dyDescent="0.35">
      <c r="A53" s="250"/>
      <c r="B53" s="113"/>
      <c r="C53" s="361"/>
      <c r="D53" s="125"/>
      <c r="E53" s="357"/>
      <c r="F53" s="357"/>
      <c r="G53" s="357"/>
      <c r="H53" s="370"/>
      <c r="I53" s="373"/>
      <c r="J53" s="7"/>
      <c r="K53" s="376"/>
      <c r="L53" s="106"/>
      <c r="M53" s="77"/>
      <c r="N53" s="60">
        <f>YEAR(Úvod!$F$10)</f>
        <v>1900</v>
      </c>
      <c r="O53" s="60">
        <f t="shared" ref="O53" si="473">IF(O50=1,N53+1,N53)</f>
        <v>1900</v>
      </c>
      <c r="P53" s="60">
        <f t="shared" ref="P53" si="474">IF(P50=1,O53+1,O53)</f>
        <v>1900</v>
      </c>
      <c r="Q53" s="60">
        <f t="shared" ref="Q53" si="475">IF(Q50=1,P53+1,P53)</f>
        <v>1900</v>
      </c>
      <c r="R53" s="60">
        <f t="shared" ref="R53" si="476">IF(R50=1,Q53+1,Q53)</f>
        <v>1900</v>
      </c>
      <c r="S53" s="60">
        <f t="shared" ref="S53" si="477">IF(S50=1,R53+1,R53)</f>
        <v>1900</v>
      </c>
      <c r="T53" s="60">
        <f t="shared" ref="T53" si="478">IF(T50=1,S53+1,S53)</f>
        <v>1900</v>
      </c>
      <c r="U53" s="60">
        <f t="shared" ref="U53" si="479">IF(U50=1,T53+1,T53)</f>
        <v>1900</v>
      </c>
      <c r="V53" s="60">
        <f t="shared" ref="V53" si="480">IF(V50=1,U53+1,U53)</f>
        <v>1900</v>
      </c>
      <c r="W53" s="60">
        <f t="shared" ref="W53" si="481">IF(W50=1,V53+1,V53)</f>
        <v>1900</v>
      </c>
      <c r="X53" s="60">
        <f t="shared" ref="X53" si="482">IF(X50=1,W53+1,W53)</f>
        <v>1900</v>
      </c>
      <c r="Y53" s="60">
        <f t="shared" ref="Y53" si="483">IF(Y50=1,X53+1,X53)</f>
        <v>1900</v>
      </c>
      <c r="Z53" s="60">
        <f t="shared" ref="Z53" si="484">IF(Z50=1,Y53+1,Y53)</f>
        <v>1901</v>
      </c>
      <c r="AA53" s="60">
        <f t="shared" ref="AA53" si="485">IF(AA50=1,Z53+1,Z53)</f>
        <v>1901</v>
      </c>
      <c r="AB53" s="60">
        <f t="shared" ref="AB53" si="486">IF(AB50=1,AA53+1,AA53)</f>
        <v>1901</v>
      </c>
      <c r="AC53" s="60">
        <f t="shared" ref="AC53" si="487">IF(AC50=1,AB53+1,AB53)</f>
        <v>1901</v>
      </c>
      <c r="AD53" s="60">
        <f t="shared" ref="AD53" si="488">IF(AD50=1,AC53+1,AC53)</f>
        <v>1901</v>
      </c>
      <c r="AE53" s="60">
        <f t="shared" ref="AE53" si="489">IF(AE50=1,AD53+1,AD53)</f>
        <v>1901</v>
      </c>
      <c r="AF53" s="60">
        <f t="shared" ref="AF53" si="490">IF(AF50=1,AE53+1,AE53)</f>
        <v>1901</v>
      </c>
      <c r="AG53" s="60">
        <f t="shared" ref="AG53" si="491">IF(AG50=1,AF53+1,AF53)</f>
        <v>1901</v>
      </c>
      <c r="AH53" s="60">
        <f t="shared" ref="AH53" si="492">IF(AH50=1,AG53+1,AG53)</f>
        <v>1901</v>
      </c>
      <c r="AI53" s="60">
        <f t="shared" ref="AI53" si="493">IF(AI50=1,AH53+1,AH53)</f>
        <v>1901</v>
      </c>
      <c r="AJ53" s="60">
        <f t="shared" ref="AJ53" si="494">IF(AJ50=1,AI53+1,AI53)</f>
        <v>1901</v>
      </c>
      <c r="AK53" s="60">
        <f t="shared" ref="AK53" si="495">IF(AK50=1,AJ53+1,AJ53)</f>
        <v>1901</v>
      </c>
      <c r="AL53" s="60">
        <f t="shared" ref="AL53" si="496">IF(AL50=1,AK53+1,AK53)</f>
        <v>1902</v>
      </c>
      <c r="AM53" s="60">
        <f t="shared" ref="AM53" si="497">IF(AM50=1,AL53+1,AL53)</f>
        <v>1902</v>
      </c>
      <c r="AN53" s="60">
        <f t="shared" ref="AN53" si="498">IF(AN50=1,AM53+1,AM53)</f>
        <v>1902</v>
      </c>
      <c r="AO53" s="60">
        <f t="shared" ref="AO53" si="499">IF(AO50=1,AN53+1,AN53)</f>
        <v>1902</v>
      </c>
      <c r="AP53" s="60">
        <f t="shared" ref="AP53" si="500">IF(AP50=1,AO53+1,AO53)</f>
        <v>1902</v>
      </c>
      <c r="AQ53" s="60">
        <f t="shared" ref="AQ53" si="501">IF(AQ50=1,AP53+1,AP53)</f>
        <v>1902</v>
      </c>
      <c r="AR53" s="60">
        <f t="shared" ref="AR53" si="502">IF(AR50=1,AQ53+1,AQ53)</f>
        <v>1902</v>
      </c>
      <c r="AS53" s="60">
        <f t="shared" ref="AS53" si="503">IF(AS50=1,AR53+1,AR53)</f>
        <v>1902</v>
      </c>
      <c r="AT53" s="60">
        <f t="shared" ref="AT53" si="504">IF(AT50=1,AS53+1,AS53)</f>
        <v>1902</v>
      </c>
      <c r="AU53" s="60">
        <f t="shared" ref="AU53" si="505">IF(AU50=1,AT53+1,AT53)</f>
        <v>1902</v>
      </c>
      <c r="AV53" s="60">
        <f t="shared" ref="AV53" si="506">IF(AV50=1,AU53+1,AU53)</f>
        <v>1902</v>
      </c>
      <c r="AW53" s="60">
        <f t="shared" ref="AW53" si="507">IF(AW50=1,AV53+1,AV53)</f>
        <v>1902</v>
      </c>
      <c r="AX53" s="60">
        <f t="shared" ref="AX53" si="508">IF(AX50=1,AW53+1,AW53)</f>
        <v>1903</v>
      </c>
      <c r="AY53" s="60">
        <f t="shared" ref="AY53" si="509">IF(AY50=1,AX53+1,AX53)</f>
        <v>1903</v>
      </c>
      <c r="AZ53" s="60">
        <f t="shared" ref="AZ53" si="510">IF(AZ50=1,AY53+1,AY53)</f>
        <v>1903</v>
      </c>
      <c r="BA53" s="60">
        <f t="shared" ref="BA53" si="511">IF(BA50=1,AZ53+1,AZ53)</f>
        <v>1903</v>
      </c>
      <c r="BB53" s="60">
        <f t="shared" ref="BB53" si="512">IF(BB50=1,BA53+1,BA53)</f>
        <v>1903</v>
      </c>
      <c r="BC53" s="60">
        <f t="shared" ref="BC53" si="513">IF(BC50=1,BB53+1,BB53)</f>
        <v>1903</v>
      </c>
      <c r="BD53" s="60">
        <f t="shared" ref="BD53" si="514">IF(BD50=1,BC53+1,BC53)</f>
        <v>1903</v>
      </c>
      <c r="BE53" s="60">
        <f t="shared" ref="BE53" si="515">IF(BE50=1,BD53+1,BD53)</f>
        <v>1903</v>
      </c>
      <c r="BF53" s="60">
        <f t="shared" ref="BF53" si="516">IF(BF50=1,BE53+1,BE53)</f>
        <v>1903</v>
      </c>
      <c r="BG53" s="60">
        <f t="shared" ref="BG53" si="517">IF(BG50=1,BF53+1,BF53)</f>
        <v>1903</v>
      </c>
      <c r="BH53" s="60">
        <f t="shared" ref="BH53" si="518">IF(BH50=1,BG53+1,BG53)</f>
        <v>1903</v>
      </c>
      <c r="BI53" s="60">
        <f t="shared" ref="BI53" si="519">IF(BI50=1,BH53+1,BH53)</f>
        <v>1903</v>
      </c>
      <c r="BJ53" s="199"/>
      <c r="BK53" s="198"/>
      <c r="BL53" s="202"/>
      <c r="BM53" s="106"/>
      <c r="BN53" s="106"/>
      <c r="BO53" s="106"/>
      <c r="BP53" s="106"/>
      <c r="BQ53" s="106"/>
      <c r="BR53" s="106"/>
      <c r="BS53" s="106"/>
      <c r="BT53" s="106"/>
      <c r="BU53" s="106"/>
      <c r="BV53" s="106"/>
      <c r="BW53" s="106"/>
      <c r="BX53" s="106"/>
      <c r="BY53" s="106"/>
      <c r="BZ53" s="106"/>
      <c r="CA53" s="106"/>
      <c r="CB53" s="106"/>
    </row>
    <row r="54" spans="1:80" s="245" customFormat="1" ht="16.399999999999999" customHeight="1" x14ac:dyDescent="0.35">
      <c r="A54" s="250"/>
      <c r="B54" s="113"/>
      <c r="C54" s="125"/>
      <c r="D54" s="125"/>
      <c r="E54" s="357"/>
      <c r="F54" s="357"/>
      <c r="G54" s="357"/>
      <c r="H54" s="370"/>
      <c r="I54" s="374"/>
      <c r="J54" s="7"/>
      <c r="K54" s="377"/>
      <c r="L54" s="106"/>
      <c r="M54" s="63" t="s">
        <v>159</v>
      </c>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58"/>
      <c r="AM54" s="258"/>
      <c r="AN54" s="258"/>
      <c r="AO54" s="258"/>
      <c r="AP54" s="258"/>
      <c r="AQ54" s="258"/>
      <c r="AR54" s="258"/>
      <c r="AS54" s="258"/>
      <c r="AT54" s="258"/>
      <c r="AU54" s="258"/>
      <c r="AV54" s="258"/>
      <c r="AW54" s="258"/>
      <c r="AX54" s="258"/>
      <c r="AY54" s="258"/>
      <c r="AZ54" s="258"/>
      <c r="BA54" s="258"/>
      <c r="BB54" s="258"/>
      <c r="BC54" s="258"/>
      <c r="BD54" s="258"/>
      <c r="BE54" s="258"/>
      <c r="BF54" s="258"/>
      <c r="BG54" s="258"/>
      <c r="BH54" s="258"/>
      <c r="BI54" s="258"/>
      <c r="BJ54" s="199"/>
      <c r="BK54" s="198"/>
      <c r="BL54" s="202"/>
      <c r="BM54" s="106"/>
      <c r="BN54" s="106"/>
      <c r="BO54" s="106"/>
      <c r="BP54" s="106"/>
      <c r="BQ54" s="106"/>
      <c r="BR54" s="106"/>
      <c r="BS54" s="106"/>
      <c r="BT54" s="106"/>
      <c r="BU54" s="106"/>
      <c r="BV54" s="106"/>
      <c r="BW54" s="106"/>
      <c r="BX54" s="106"/>
      <c r="BY54" s="106"/>
      <c r="BZ54" s="106"/>
      <c r="CA54" s="106"/>
      <c r="CB54" s="106"/>
    </row>
    <row r="55" spans="1:80" s="245" customFormat="1" ht="23.5" customHeight="1" x14ac:dyDescent="0.35">
      <c r="A55" s="243"/>
      <c r="B55" s="126" t="s">
        <v>7</v>
      </c>
      <c r="C55" s="381"/>
      <c r="D55" s="381"/>
      <c r="E55" s="259"/>
      <c r="F55" s="259"/>
      <c r="G55" s="241"/>
      <c r="H55" s="253"/>
      <c r="I55" s="61">
        <f>IF($H55="",0,VLOOKUP($E55,'Podpůrná data'!$H$15:$I$185,2,FALSE)*$H55)</f>
        <v>0</v>
      </c>
      <c r="J55" s="105"/>
      <c r="K55" s="166">
        <f>IF(I55&gt;0,1,0)</f>
        <v>0</v>
      </c>
      <c r="L55" s="204"/>
      <c r="M55" s="63" t="s">
        <v>95</v>
      </c>
      <c r="N55" s="260"/>
      <c r="O55" s="260"/>
      <c r="P55" s="260"/>
      <c r="Q55" s="260"/>
      <c r="R55" s="260"/>
      <c r="S55" s="260"/>
      <c r="T55" s="260"/>
      <c r="U55" s="260"/>
      <c r="V55" s="260"/>
      <c r="W55" s="260"/>
      <c r="X55" s="260"/>
      <c r="Y55" s="260"/>
      <c r="Z55" s="260"/>
      <c r="AA55" s="260"/>
      <c r="AB55" s="260"/>
      <c r="AC55" s="260"/>
      <c r="AD55" s="260"/>
      <c r="AE55" s="260"/>
      <c r="AF55" s="260"/>
      <c r="AG55" s="260"/>
      <c r="AH55" s="260"/>
      <c r="AI55" s="260"/>
      <c r="AJ55" s="260"/>
      <c r="AK55" s="260"/>
      <c r="AL55" s="260"/>
      <c r="AM55" s="260"/>
      <c r="AN55" s="260"/>
      <c r="AO55" s="260"/>
      <c r="AP55" s="260"/>
      <c r="AQ55" s="260"/>
      <c r="AR55" s="260"/>
      <c r="AS55" s="260"/>
      <c r="AT55" s="260"/>
      <c r="AU55" s="260"/>
      <c r="AV55" s="260"/>
      <c r="AW55" s="260"/>
      <c r="AX55" s="260"/>
      <c r="AY55" s="260"/>
      <c r="AZ55" s="260"/>
      <c r="BA55" s="260"/>
      <c r="BB55" s="260"/>
      <c r="BC55" s="260"/>
      <c r="BD55" s="260"/>
      <c r="BE55" s="260"/>
      <c r="BF55" s="260"/>
      <c r="BG55" s="260"/>
      <c r="BH55" s="260"/>
      <c r="BI55" s="260"/>
      <c r="BJ55" s="382">
        <f>SUM(N57:BI57)</f>
        <v>0</v>
      </c>
      <c r="BK55" s="384">
        <f>SUM(N59:BI59)</f>
        <v>0</v>
      </c>
      <c r="BL55" s="386">
        <f>IF($K55=0,0,IF($BJ55&gt;=20,1,0))</f>
        <v>0</v>
      </c>
      <c r="BM55" s="106"/>
      <c r="BN55" s="106"/>
      <c r="BO55" s="106"/>
      <c r="BP55" s="106"/>
      <c r="BQ55" s="106"/>
      <c r="BR55" s="106"/>
      <c r="BS55" s="106"/>
      <c r="BT55" s="106"/>
      <c r="BU55" s="106"/>
      <c r="BV55" s="106"/>
      <c r="BW55" s="106"/>
      <c r="BX55" s="106"/>
      <c r="BY55" s="106"/>
      <c r="BZ55" s="106"/>
      <c r="CA55" s="106"/>
      <c r="CB55" s="106"/>
    </row>
    <row r="56" spans="1:80" s="245" customFormat="1" ht="29" x14ac:dyDescent="0.35">
      <c r="A56" s="243"/>
      <c r="B56" s="128"/>
      <c r="C56" s="170"/>
      <c r="D56" s="170"/>
      <c r="E56" s="170"/>
      <c r="F56" s="170"/>
      <c r="G56" s="170"/>
      <c r="H56" s="170"/>
      <c r="I56" s="64"/>
      <c r="J56" s="105"/>
      <c r="K56" s="223"/>
      <c r="L56" s="106"/>
      <c r="M56" s="63" t="s">
        <v>215</v>
      </c>
      <c r="N56" s="260"/>
      <c r="O56" s="260"/>
      <c r="P56" s="260"/>
      <c r="Q56" s="260"/>
      <c r="R56" s="260"/>
      <c r="S56" s="260"/>
      <c r="T56" s="260"/>
      <c r="U56" s="260"/>
      <c r="V56" s="260"/>
      <c r="W56" s="260"/>
      <c r="X56" s="260"/>
      <c r="Y56" s="260"/>
      <c r="Z56" s="260"/>
      <c r="AA56" s="260"/>
      <c r="AB56" s="260"/>
      <c r="AC56" s="260"/>
      <c r="AD56" s="260"/>
      <c r="AE56" s="260"/>
      <c r="AF56" s="260"/>
      <c r="AG56" s="260"/>
      <c r="AH56" s="260"/>
      <c r="AI56" s="260"/>
      <c r="AJ56" s="260"/>
      <c r="AK56" s="260"/>
      <c r="AL56" s="260"/>
      <c r="AM56" s="260"/>
      <c r="AN56" s="260"/>
      <c r="AO56" s="260"/>
      <c r="AP56" s="260"/>
      <c r="AQ56" s="260"/>
      <c r="AR56" s="260"/>
      <c r="AS56" s="260"/>
      <c r="AT56" s="260"/>
      <c r="AU56" s="260"/>
      <c r="AV56" s="260"/>
      <c r="AW56" s="260"/>
      <c r="AX56" s="260"/>
      <c r="AY56" s="260"/>
      <c r="AZ56" s="260"/>
      <c r="BA56" s="260"/>
      <c r="BB56" s="260"/>
      <c r="BC56" s="260"/>
      <c r="BD56" s="260"/>
      <c r="BE56" s="260"/>
      <c r="BF56" s="260"/>
      <c r="BG56" s="260"/>
      <c r="BH56" s="260"/>
      <c r="BI56" s="260"/>
      <c r="BJ56" s="382"/>
      <c r="BK56" s="384"/>
      <c r="BL56" s="386"/>
      <c r="BM56" s="106"/>
      <c r="BN56" s="106"/>
      <c r="BO56" s="106"/>
      <c r="BP56" s="106"/>
      <c r="BQ56" s="106"/>
      <c r="BR56" s="106"/>
      <c r="BS56" s="106"/>
      <c r="BT56" s="106"/>
      <c r="BU56" s="106"/>
      <c r="BV56" s="106"/>
      <c r="BW56" s="106"/>
      <c r="BX56" s="106"/>
      <c r="BY56" s="106"/>
      <c r="BZ56" s="106"/>
      <c r="CA56" s="106"/>
      <c r="CB56" s="106"/>
    </row>
    <row r="57" spans="1:80" s="245" customFormat="1" ht="29" x14ac:dyDescent="0.35">
      <c r="A57" s="243"/>
      <c r="B57" s="128"/>
      <c r="C57" s="170"/>
      <c r="D57" s="170"/>
      <c r="E57" s="170"/>
      <c r="F57" s="170"/>
      <c r="G57" s="170"/>
      <c r="H57" s="170"/>
      <c r="I57" s="64"/>
      <c r="J57" s="105"/>
      <c r="K57" s="165"/>
      <c r="L57" s="106"/>
      <c r="M57" s="63" t="s">
        <v>235</v>
      </c>
      <c r="N57" s="167">
        <f>IF(N56="",0,IF(N56&gt;=$H55,$H55,N56))</f>
        <v>0</v>
      </c>
      <c r="O57" s="167">
        <f t="shared" ref="O57:AT57" si="520">IF(O56="",0,IF((O56+N58)&lt;=$H55,O56,$H55-N58))</f>
        <v>0</v>
      </c>
      <c r="P57" s="167">
        <f t="shared" si="520"/>
        <v>0</v>
      </c>
      <c r="Q57" s="167">
        <f t="shared" si="520"/>
        <v>0</v>
      </c>
      <c r="R57" s="167">
        <f t="shared" si="520"/>
        <v>0</v>
      </c>
      <c r="S57" s="167">
        <f t="shared" si="520"/>
        <v>0</v>
      </c>
      <c r="T57" s="167">
        <f t="shared" si="520"/>
        <v>0</v>
      </c>
      <c r="U57" s="167">
        <f t="shared" si="520"/>
        <v>0</v>
      </c>
      <c r="V57" s="167">
        <f t="shared" si="520"/>
        <v>0</v>
      </c>
      <c r="W57" s="167">
        <f t="shared" si="520"/>
        <v>0</v>
      </c>
      <c r="X57" s="167">
        <f t="shared" si="520"/>
        <v>0</v>
      </c>
      <c r="Y57" s="167">
        <f t="shared" si="520"/>
        <v>0</v>
      </c>
      <c r="Z57" s="167">
        <f t="shared" si="520"/>
        <v>0</v>
      </c>
      <c r="AA57" s="167">
        <f t="shared" si="520"/>
        <v>0</v>
      </c>
      <c r="AB57" s="167">
        <f t="shared" si="520"/>
        <v>0</v>
      </c>
      <c r="AC57" s="167">
        <f t="shared" si="520"/>
        <v>0</v>
      </c>
      <c r="AD57" s="167">
        <f t="shared" si="520"/>
        <v>0</v>
      </c>
      <c r="AE57" s="167">
        <f t="shared" si="520"/>
        <v>0</v>
      </c>
      <c r="AF57" s="167">
        <f t="shared" si="520"/>
        <v>0</v>
      </c>
      <c r="AG57" s="167">
        <f t="shared" si="520"/>
        <v>0</v>
      </c>
      <c r="AH57" s="167">
        <f t="shared" si="520"/>
        <v>0</v>
      </c>
      <c r="AI57" s="167">
        <f t="shared" si="520"/>
        <v>0</v>
      </c>
      <c r="AJ57" s="167">
        <f t="shared" si="520"/>
        <v>0</v>
      </c>
      <c r="AK57" s="167">
        <f t="shared" si="520"/>
        <v>0</v>
      </c>
      <c r="AL57" s="167">
        <f t="shared" si="520"/>
        <v>0</v>
      </c>
      <c r="AM57" s="167">
        <f t="shared" si="520"/>
        <v>0</v>
      </c>
      <c r="AN57" s="167">
        <f t="shared" si="520"/>
        <v>0</v>
      </c>
      <c r="AO57" s="167">
        <f t="shared" si="520"/>
        <v>0</v>
      </c>
      <c r="AP57" s="167">
        <f t="shared" si="520"/>
        <v>0</v>
      </c>
      <c r="AQ57" s="167">
        <f t="shared" si="520"/>
        <v>0</v>
      </c>
      <c r="AR57" s="167">
        <f t="shared" si="520"/>
        <v>0</v>
      </c>
      <c r="AS57" s="167">
        <f t="shared" si="520"/>
        <v>0</v>
      </c>
      <c r="AT57" s="167">
        <f t="shared" si="520"/>
        <v>0</v>
      </c>
      <c r="AU57" s="167">
        <f t="shared" ref="AU57:BI57" si="521">IF(AU56="",0,IF((AU56+AT58)&lt;=$H55,AU56,$H55-AT58))</f>
        <v>0</v>
      </c>
      <c r="AV57" s="167">
        <f t="shared" si="521"/>
        <v>0</v>
      </c>
      <c r="AW57" s="167">
        <f t="shared" si="521"/>
        <v>0</v>
      </c>
      <c r="AX57" s="167">
        <f t="shared" si="521"/>
        <v>0</v>
      </c>
      <c r="AY57" s="167">
        <f t="shared" si="521"/>
        <v>0</v>
      </c>
      <c r="AZ57" s="167">
        <f t="shared" si="521"/>
        <v>0</v>
      </c>
      <c r="BA57" s="167">
        <f t="shared" si="521"/>
        <v>0</v>
      </c>
      <c r="BB57" s="167">
        <f t="shared" si="521"/>
        <v>0</v>
      </c>
      <c r="BC57" s="167">
        <f t="shared" si="521"/>
        <v>0</v>
      </c>
      <c r="BD57" s="167">
        <f t="shared" si="521"/>
        <v>0</v>
      </c>
      <c r="BE57" s="167">
        <f t="shared" si="521"/>
        <v>0</v>
      </c>
      <c r="BF57" s="167">
        <f t="shared" si="521"/>
        <v>0</v>
      </c>
      <c r="BG57" s="167">
        <f t="shared" si="521"/>
        <v>0</v>
      </c>
      <c r="BH57" s="167">
        <f t="shared" si="521"/>
        <v>0</v>
      </c>
      <c r="BI57" s="167">
        <f t="shared" si="521"/>
        <v>0</v>
      </c>
      <c r="BJ57" s="382"/>
      <c r="BK57" s="384"/>
      <c r="BL57" s="386"/>
      <c r="BM57" s="106"/>
      <c r="BN57" s="106"/>
      <c r="BO57" s="106"/>
      <c r="BP57" s="106"/>
      <c r="BQ57" s="106"/>
      <c r="BR57" s="106"/>
      <c r="BS57" s="106"/>
      <c r="BT57" s="106"/>
      <c r="BU57" s="106"/>
      <c r="BV57" s="106"/>
      <c r="BW57" s="106"/>
      <c r="BX57" s="106"/>
      <c r="BY57" s="106"/>
      <c r="BZ57" s="106"/>
      <c r="CA57" s="106"/>
      <c r="CB57" s="106"/>
    </row>
    <row r="58" spans="1:80" ht="29" hidden="1" x14ac:dyDescent="0.35">
      <c r="B58" s="128"/>
      <c r="C58" s="170"/>
      <c r="D58" s="170"/>
      <c r="E58" s="170"/>
      <c r="F58" s="170"/>
      <c r="G58" s="170"/>
      <c r="H58" s="170"/>
      <c r="I58" s="172"/>
      <c r="J58" s="105"/>
      <c r="K58" s="175"/>
      <c r="L58" s="105"/>
      <c r="M58" s="63" t="s">
        <v>236</v>
      </c>
      <c r="N58" s="167">
        <f>N57</f>
        <v>0</v>
      </c>
      <c r="O58" s="167">
        <f>O57+N58</f>
        <v>0</v>
      </c>
      <c r="P58" s="167">
        <f t="shared" ref="P58" si="522">P57+O58</f>
        <v>0</v>
      </c>
      <c r="Q58" s="167">
        <f t="shared" ref="Q58" si="523">Q57+P58</f>
        <v>0</v>
      </c>
      <c r="R58" s="167">
        <f t="shared" ref="R58" si="524">R57+Q58</f>
        <v>0</v>
      </c>
      <c r="S58" s="167">
        <f t="shared" ref="S58" si="525">S57+R58</f>
        <v>0</v>
      </c>
      <c r="T58" s="167">
        <f t="shared" ref="T58" si="526">T57+S58</f>
        <v>0</v>
      </c>
      <c r="U58" s="167">
        <f t="shared" ref="U58" si="527">U57+T58</f>
        <v>0</v>
      </c>
      <c r="V58" s="167">
        <f t="shared" ref="V58" si="528">V57+U58</f>
        <v>0</v>
      </c>
      <c r="W58" s="167">
        <f t="shared" ref="W58" si="529">W57+V58</f>
        <v>0</v>
      </c>
      <c r="X58" s="167">
        <f t="shared" ref="X58" si="530">X57+W58</f>
        <v>0</v>
      </c>
      <c r="Y58" s="167">
        <f t="shared" ref="Y58" si="531">Y57+X58</f>
        <v>0</v>
      </c>
      <c r="Z58" s="167">
        <f t="shared" ref="Z58" si="532">Z57+Y58</f>
        <v>0</v>
      </c>
      <c r="AA58" s="167">
        <f t="shared" ref="AA58" si="533">AA57+Z58</f>
        <v>0</v>
      </c>
      <c r="AB58" s="167">
        <f t="shared" ref="AB58" si="534">AB57+AA58</f>
        <v>0</v>
      </c>
      <c r="AC58" s="167">
        <f t="shared" ref="AC58" si="535">AC57+AB58</f>
        <v>0</v>
      </c>
      <c r="AD58" s="167">
        <f t="shared" ref="AD58" si="536">AD57+AC58</f>
        <v>0</v>
      </c>
      <c r="AE58" s="167">
        <f t="shared" ref="AE58" si="537">AE57+AD58</f>
        <v>0</v>
      </c>
      <c r="AF58" s="167">
        <f t="shared" ref="AF58" si="538">AF57+AE58</f>
        <v>0</v>
      </c>
      <c r="AG58" s="167">
        <f t="shared" ref="AG58" si="539">AG57+AF58</f>
        <v>0</v>
      </c>
      <c r="AH58" s="167">
        <f t="shared" ref="AH58" si="540">AH57+AG58</f>
        <v>0</v>
      </c>
      <c r="AI58" s="167">
        <f t="shared" ref="AI58" si="541">AI57+AH58</f>
        <v>0</v>
      </c>
      <c r="AJ58" s="167">
        <f t="shared" ref="AJ58" si="542">AJ57+AI58</f>
        <v>0</v>
      </c>
      <c r="AK58" s="167">
        <f t="shared" ref="AK58" si="543">AK57+AJ58</f>
        <v>0</v>
      </c>
      <c r="AL58" s="167">
        <f t="shared" ref="AL58" si="544">AL57+AK58</f>
        <v>0</v>
      </c>
      <c r="AM58" s="167">
        <f t="shared" ref="AM58" si="545">AM57+AL58</f>
        <v>0</v>
      </c>
      <c r="AN58" s="167">
        <f t="shared" ref="AN58" si="546">AN57+AM58</f>
        <v>0</v>
      </c>
      <c r="AO58" s="167">
        <f t="shared" ref="AO58" si="547">AO57+AN58</f>
        <v>0</v>
      </c>
      <c r="AP58" s="167">
        <f t="shared" ref="AP58" si="548">AP57+AO58</f>
        <v>0</v>
      </c>
      <c r="AQ58" s="167">
        <f t="shared" ref="AQ58" si="549">AQ57+AP58</f>
        <v>0</v>
      </c>
      <c r="AR58" s="167">
        <f t="shared" ref="AR58" si="550">AR57+AQ58</f>
        <v>0</v>
      </c>
      <c r="AS58" s="167">
        <f t="shared" ref="AS58" si="551">AS57+AR58</f>
        <v>0</v>
      </c>
      <c r="AT58" s="167">
        <f t="shared" ref="AT58" si="552">AT57+AS58</f>
        <v>0</v>
      </c>
      <c r="AU58" s="167">
        <f t="shared" ref="AU58" si="553">AU57+AT58</f>
        <v>0</v>
      </c>
      <c r="AV58" s="167">
        <f t="shared" ref="AV58" si="554">AV57+AU58</f>
        <v>0</v>
      </c>
      <c r="AW58" s="167">
        <f t="shared" ref="AW58" si="555">AW57+AV58</f>
        <v>0</v>
      </c>
      <c r="AX58" s="167">
        <f t="shared" ref="AX58" si="556">AX57+AW58</f>
        <v>0</v>
      </c>
      <c r="AY58" s="167">
        <f t="shared" ref="AY58" si="557">AY57+AX58</f>
        <v>0</v>
      </c>
      <c r="AZ58" s="167">
        <f t="shared" ref="AZ58" si="558">AZ57+AY58</f>
        <v>0</v>
      </c>
      <c r="BA58" s="167">
        <f t="shared" ref="BA58" si="559">BA57+AZ58</f>
        <v>0</v>
      </c>
      <c r="BB58" s="167">
        <f t="shared" ref="BB58" si="560">BB57+BA58</f>
        <v>0</v>
      </c>
      <c r="BC58" s="167">
        <f t="shared" ref="BC58" si="561">BC57+BB58</f>
        <v>0</v>
      </c>
      <c r="BD58" s="167">
        <f t="shared" ref="BD58" si="562">BD57+BC58</f>
        <v>0</v>
      </c>
      <c r="BE58" s="167">
        <f t="shared" ref="BE58" si="563">BE57+BD58</f>
        <v>0</v>
      </c>
      <c r="BF58" s="167">
        <f t="shared" ref="BF58" si="564">BF57+BE58</f>
        <v>0</v>
      </c>
      <c r="BG58" s="167">
        <f t="shared" ref="BG58" si="565">BG57+BF58</f>
        <v>0</v>
      </c>
      <c r="BH58" s="167">
        <f t="shared" ref="BH58" si="566">BH57+BG58</f>
        <v>0</v>
      </c>
      <c r="BI58" s="167">
        <f t="shared" ref="BI58" si="567">BI57+BH58</f>
        <v>0</v>
      </c>
      <c r="BJ58" s="382"/>
      <c r="BK58" s="384"/>
      <c r="BL58" s="386"/>
      <c r="BM58" s="105"/>
      <c r="BN58" s="105"/>
      <c r="BO58" s="105"/>
      <c r="BP58" s="105"/>
      <c r="BQ58" s="105"/>
      <c r="BR58" s="105"/>
      <c r="BS58" s="105"/>
      <c r="BT58" s="105"/>
      <c r="BU58" s="105"/>
      <c r="BV58" s="105"/>
      <c r="BW58" s="105"/>
      <c r="BX58" s="105"/>
      <c r="BY58" s="105"/>
      <c r="BZ58" s="105"/>
      <c r="CA58" s="105"/>
      <c r="CB58" s="105"/>
    </row>
    <row r="59" spans="1:80" ht="25.4" customHeight="1" thickBot="1" x14ac:dyDescent="0.4">
      <c r="B59" s="128"/>
      <c r="C59" s="170"/>
      <c r="D59" s="170"/>
      <c r="E59" s="170"/>
      <c r="F59" s="170"/>
      <c r="G59" s="170"/>
      <c r="H59" s="170"/>
      <c r="I59" s="172"/>
      <c r="J59" s="105"/>
      <c r="K59" s="175"/>
      <c r="L59" s="105"/>
      <c r="M59" s="63" t="s">
        <v>145</v>
      </c>
      <c r="N59" s="168">
        <f>IF($E55="",0,VLOOKUP($E55,'Podpůrná data'!$H$15:$I$182,2)*N57)</f>
        <v>0</v>
      </c>
      <c r="O59" s="168">
        <f>IF($E55="",0,VLOOKUP($E55,'Podpůrná data'!$H$15:$I$182,2)*O57)</f>
        <v>0</v>
      </c>
      <c r="P59" s="168">
        <f>IF($E55="",0,VLOOKUP($E55,'Podpůrná data'!$H$15:$I$182,2)*P57)</f>
        <v>0</v>
      </c>
      <c r="Q59" s="168">
        <f>IF($E55="",0,VLOOKUP($E55,'Podpůrná data'!$H$15:$I$182,2)*Q57)</f>
        <v>0</v>
      </c>
      <c r="R59" s="168">
        <f>IF($E55="",0,VLOOKUP($E55,'Podpůrná data'!$H$15:$I$182,2)*R57)</f>
        <v>0</v>
      </c>
      <c r="S59" s="168">
        <f>IF($E55="",0,VLOOKUP($E55,'Podpůrná data'!$H$15:$I$182,2)*S57)</f>
        <v>0</v>
      </c>
      <c r="T59" s="168">
        <f>IF($E55="",0,VLOOKUP($E55,'Podpůrná data'!$H$15:$I$182,2)*T57)</f>
        <v>0</v>
      </c>
      <c r="U59" s="168">
        <f>IF($E55="",0,VLOOKUP($E55,'Podpůrná data'!$H$15:$I$182,2)*U57)</f>
        <v>0</v>
      </c>
      <c r="V59" s="168">
        <f>IF($E55="",0,VLOOKUP($E55,'Podpůrná data'!$H$15:$I$182,2)*V57)</f>
        <v>0</v>
      </c>
      <c r="W59" s="168">
        <f>IF($E55="",0,VLOOKUP($E55,'Podpůrná data'!$H$15:$I$182,2)*W57)</f>
        <v>0</v>
      </c>
      <c r="X59" s="168">
        <f>IF($E55="",0,VLOOKUP($E55,'Podpůrná data'!$H$15:$I$182,2)*X57)</f>
        <v>0</v>
      </c>
      <c r="Y59" s="168">
        <f>IF($E55="",0,VLOOKUP($E55,'Podpůrná data'!$H$15:$I$182,2)*Y57)</f>
        <v>0</v>
      </c>
      <c r="Z59" s="168">
        <f>IF($E55="",0,VLOOKUP($E55,'Podpůrná data'!$H$15:$I$182,2)*Z57)</f>
        <v>0</v>
      </c>
      <c r="AA59" s="168">
        <f>IF($E55="",0,VLOOKUP($E55,'Podpůrná data'!$H$15:$I$182,2)*AA57)</f>
        <v>0</v>
      </c>
      <c r="AB59" s="168">
        <f>IF($E55="",0,VLOOKUP($E55,'Podpůrná data'!$H$15:$I$182,2)*AB57)</f>
        <v>0</v>
      </c>
      <c r="AC59" s="168">
        <f>IF($E55="",0,VLOOKUP($E55,'Podpůrná data'!$H$15:$I$182,2)*AC57)</f>
        <v>0</v>
      </c>
      <c r="AD59" s="168">
        <f>IF($E55="",0,VLOOKUP($E55,'Podpůrná data'!$H$15:$I$182,2)*AD57)</f>
        <v>0</v>
      </c>
      <c r="AE59" s="168">
        <f>IF($E55="",0,VLOOKUP($E55,'Podpůrná data'!$H$15:$I$182,2)*AE57)</f>
        <v>0</v>
      </c>
      <c r="AF59" s="168">
        <f>IF($E55="",0,VLOOKUP($E55,'Podpůrná data'!$H$15:$I$182,2)*AF57)</f>
        <v>0</v>
      </c>
      <c r="AG59" s="168">
        <f>IF($E55="",0,VLOOKUP($E55,'Podpůrná data'!$H$15:$I$182,2)*AG57)</f>
        <v>0</v>
      </c>
      <c r="AH59" s="168">
        <f>IF($E55="",0,VLOOKUP($E55,'Podpůrná data'!$H$15:$I$182,2)*AH57)</f>
        <v>0</v>
      </c>
      <c r="AI59" s="168">
        <f>IF($E55="",0,VLOOKUP($E55,'Podpůrná data'!$H$15:$I$182,2)*AI57)</f>
        <v>0</v>
      </c>
      <c r="AJ59" s="168">
        <f>IF($E55="",0,VLOOKUP($E55,'Podpůrná data'!$H$15:$I$182,2)*AJ57)</f>
        <v>0</v>
      </c>
      <c r="AK59" s="168">
        <f>IF($E55="",0,VLOOKUP($E55,'Podpůrná data'!$H$15:$I$182,2)*AK57)</f>
        <v>0</v>
      </c>
      <c r="AL59" s="168">
        <f>IF($E55="",0,VLOOKUP($E55,'Podpůrná data'!$H$15:$I$182,2)*AL57)</f>
        <v>0</v>
      </c>
      <c r="AM59" s="168">
        <f>IF($E55="",0,VLOOKUP($E55,'Podpůrná data'!$H$15:$I$182,2)*AM57)</f>
        <v>0</v>
      </c>
      <c r="AN59" s="168">
        <f>IF($E55="",0,VLOOKUP($E55,'Podpůrná data'!$H$15:$I$182,2)*AN57)</f>
        <v>0</v>
      </c>
      <c r="AO59" s="168">
        <f>IF($E55="",0,VLOOKUP($E55,'Podpůrná data'!$H$15:$I$182,2)*AO57)</f>
        <v>0</v>
      </c>
      <c r="AP59" s="168">
        <f>IF($E55="",0,VLOOKUP($E55,'Podpůrná data'!$H$15:$I$182,2)*AP57)</f>
        <v>0</v>
      </c>
      <c r="AQ59" s="168">
        <f>IF($E55="",0,VLOOKUP($E55,'Podpůrná data'!$H$15:$I$182,2)*AQ57)</f>
        <v>0</v>
      </c>
      <c r="AR59" s="168">
        <f>IF($E55="",0,VLOOKUP($E55,'Podpůrná data'!$H$15:$I$182,2)*AR57)</f>
        <v>0</v>
      </c>
      <c r="AS59" s="168">
        <f>IF($E55="",0,VLOOKUP($E55,'Podpůrná data'!$H$15:$I$182,2)*AS57)</f>
        <v>0</v>
      </c>
      <c r="AT59" s="168">
        <f>IF($E55="",0,VLOOKUP($E55,'Podpůrná data'!$H$15:$I$182,2)*AT57)</f>
        <v>0</v>
      </c>
      <c r="AU59" s="168">
        <f>IF($E55="",0,VLOOKUP($E55,'Podpůrná data'!$H$15:$I$182,2)*AU57)</f>
        <v>0</v>
      </c>
      <c r="AV59" s="168">
        <f>IF($E55="",0,VLOOKUP($E55,'Podpůrná data'!$H$15:$I$182,2)*AV57)</f>
        <v>0</v>
      </c>
      <c r="AW59" s="168">
        <f>IF($E55="",0,VLOOKUP($E55,'Podpůrná data'!$H$15:$I$182,2)*AW57)</f>
        <v>0</v>
      </c>
      <c r="AX59" s="168">
        <f>IF($E55="",0,VLOOKUP($E55,'Podpůrná data'!$H$15:$I$182,2)*AX57)</f>
        <v>0</v>
      </c>
      <c r="AY59" s="168">
        <f>IF($E55="",0,VLOOKUP($E55,'Podpůrná data'!$H$15:$I$182,2)*AY57)</f>
        <v>0</v>
      </c>
      <c r="AZ59" s="168">
        <f>IF($E55="",0,VLOOKUP($E55,'Podpůrná data'!$H$15:$I$182,2)*AZ57)</f>
        <v>0</v>
      </c>
      <c r="BA59" s="168">
        <f>IF($E55="",0,VLOOKUP($E55,'Podpůrná data'!$H$15:$I$182,2)*BA57)</f>
        <v>0</v>
      </c>
      <c r="BB59" s="168">
        <f>IF($E55="",0,VLOOKUP($E55,'Podpůrná data'!$H$15:$I$182,2)*BB57)</f>
        <v>0</v>
      </c>
      <c r="BC59" s="168">
        <f>IF($E55="",0,VLOOKUP($E55,'Podpůrná data'!$H$15:$I$182,2)*BC57)</f>
        <v>0</v>
      </c>
      <c r="BD59" s="168">
        <f>IF($E55="",0,VLOOKUP($E55,'Podpůrná data'!$H$15:$I$182,2)*BD57)</f>
        <v>0</v>
      </c>
      <c r="BE59" s="168">
        <f>IF($E55="",0,VLOOKUP($E55,'Podpůrná data'!$H$15:$I$182,2)*BE57)</f>
        <v>0</v>
      </c>
      <c r="BF59" s="168">
        <f>IF($E55="",0,VLOOKUP($E55,'Podpůrná data'!$H$15:$I$182,2)*BF57)</f>
        <v>0</v>
      </c>
      <c r="BG59" s="168">
        <f>IF($E55="",0,VLOOKUP($E55,'Podpůrná data'!$H$15:$I$182,2)*BG57)</f>
        <v>0</v>
      </c>
      <c r="BH59" s="168">
        <f>IF($E55="",0,VLOOKUP($E55,'Podpůrná data'!$H$15:$I$182,2)*BH57)</f>
        <v>0</v>
      </c>
      <c r="BI59" s="168">
        <f>IF($E55="",0,VLOOKUP($E55,'Podpůrná data'!$H$15:$I$182,2)*BI57)</f>
        <v>0</v>
      </c>
      <c r="BJ59" s="382"/>
      <c r="BK59" s="384"/>
      <c r="BL59" s="386"/>
      <c r="BM59" s="105"/>
      <c r="BN59" s="178">
        <f>SUMIFS($N59:$BI59,$N54:$BI54,"1. ZoR")</f>
        <v>0</v>
      </c>
      <c r="BO59" s="178">
        <f>SUMIFS($N59:$BI59,$N54:$BI54,"2. ZoR")</f>
        <v>0</v>
      </c>
      <c r="BP59" s="178">
        <f>SUMIFS($N59:$BI59,$N54:$BI54,"3. ZoR")</f>
        <v>0</v>
      </c>
      <c r="BQ59" s="178">
        <f>SUMIFS($N59:$BI59,$N54:$BI54,"4. ZoR")</f>
        <v>0</v>
      </c>
      <c r="BR59" s="178">
        <f>SUMIFS($N59:$BI59,$N54:$BI54,"5. ZoR")</f>
        <v>0</v>
      </c>
      <c r="BS59" s="178">
        <f>SUMIFS($N59:$BI59,$N54:$BI54,"6. ZoR")</f>
        <v>0</v>
      </c>
      <c r="BT59" s="178">
        <f>SUMIFS($N59:$BI59,$N54:$BI54,"7. ZoR")</f>
        <v>0</v>
      </c>
      <c r="BU59" s="178">
        <f>SUMIFS($N59:$BI59,$N54:$BI54,"8. ZoR")</f>
        <v>0</v>
      </c>
      <c r="BV59" s="178">
        <f>SUMIFS($N59:$BI59,$N54:$BI54,"9. ZoR")</f>
        <v>0</v>
      </c>
      <c r="BW59" s="178">
        <f>SUMIFS($N59:$BI59,$N54:$BI54,"10. ZoR")</f>
        <v>0</v>
      </c>
      <c r="BX59" s="178">
        <f>SUMIFS($N59:$BI59,$N54:$BI54,"11. ZoR")</f>
        <v>0</v>
      </c>
      <c r="BY59" s="178">
        <f>SUMIFS($N59:$BI59,$N54:$BI54,"12. ZoR")</f>
        <v>0</v>
      </c>
      <c r="BZ59" s="178">
        <f>SUMIFS($N59:$BI59,$N54:$BI54,"13. ZoR")</f>
        <v>0</v>
      </c>
      <c r="CA59" s="178">
        <f>SUMIFS($N59:$BI59,$N54:$BI54,"14. ZoR")</f>
        <v>0</v>
      </c>
      <c r="CB59" s="178">
        <f>SUMIFS($N59:$BI59,$N54:$BI54,"15. ZoR")</f>
        <v>0</v>
      </c>
    </row>
    <row r="60" spans="1:80" ht="29.5" hidden="1" thickBot="1" x14ac:dyDescent="0.4">
      <c r="B60" s="129"/>
      <c r="C60" s="173"/>
      <c r="D60" s="173"/>
      <c r="E60" s="173"/>
      <c r="F60" s="173"/>
      <c r="G60" s="173"/>
      <c r="H60" s="173"/>
      <c r="I60" s="174"/>
      <c r="J60" s="105"/>
      <c r="K60" s="176"/>
      <c r="L60" s="105"/>
      <c r="M60" s="63" t="s">
        <v>200</v>
      </c>
      <c r="N60" s="168">
        <f>IF(N59="","",N59)</f>
        <v>0</v>
      </c>
      <c r="O60" s="168">
        <f>N60+O59</f>
        <v>0</v>
      </c>
      <c r="P60" s="168">
        <f t="shared" ref="P60" si="568">O60+P59</f>
        <v>0</v>
      </c>
      <c r="Q60" s="168">
        <f t="shared" ref="Q60" si="569">P60+Q59</f>
        <v>0</v>
      </c>
      <c r="R60" s="168">
        <f t="shared" ref="R60" si="570">Q60+R59</f>
        <v>0</v>
      </c>
      <c r="S60" s="168">
        <f t="shared" ref="S60" si="571">R60+S59</f>
        <v>0</v>
      </c>
      <c r="T60" s="168">
        <f t="shared" ref="T60" si="572">S60+T59</f>
        <v>0</v>
      </c>
      <c r="U60" s="168">
        <f t="shared" ref="U60" si="573">T60+U59</f>
        <v>0</v>
      </c>
      <c r="V60" s="168">
        <f t="shared" ref="V60" si="574">U60+V59</f>
        <v>0</v>
      </c>
      <c r="W60" s="168">
        <f t="shared" ref="W60" si="575">V60+W59</f>
        <v>0</v>
      </c>
      <c r="X60" s="168">
        <f t="shared" ref="X60" si="576">W60+X59</f>
        <v>0</v>
      </c>
      <c r="Y60" s="168">
        <f t="shared" ref="Y60" si="577">X60+Y59</f>
        <v>0</v>
      </c>
      <c r="Z60" s="168">
        <f t="shared" ref="Z60" si="578">Y60+Z59</f>
        <v>0</v>
      </c>
      <c r="AA60" s="168">
        <f t="shared" ref="AA60" si="579">Z60+AA59</f>
        <v>0</v>
      </c>
      <c r="AB60" s="168">
        <f t="shared" ref="AB60" si="580">AA60+AB59</f>
        <v>0</v>
      </c>
      <c r="AC60" s="168">
        <f t="shared" ref="AC60" si="581">AB60+AC59</f>
        <v>0</v>
      </c>
      <c r="AD60" s="168">
        <f t="shared" ref="AD60" si="582">AC60+AD59</f>
        <v>0</v>
      </c>
      <c r="AE60" s="168">
        <f t="shared" ref="AE60" si="583">AD60+AE59</f>
        <v>0</v>
      </c>
      <c r="AF60" s="168">
        <f t="shared" ref="AF60" si="584">AE60+AF59</f>
        <v>0</v>
      </c>
      <c r="AG60" s="168">
        <f t="shared" ref="AG60" si="585">AF60+AG59</f>
        <v>0</v>
      </c>
      <c r="AH60" s="168">
        <f t="shared" ref="AH60" si="586">AG60+AH59</f>
        <v>0</v>
      </c>
      <c r="AI60" s="168">
        <f t="shared" ref="AI60" si="587">AH60+AI59</f>
        <v>0</v>
      </c>
      <c r="AJ60" s="168">
        <f t="shared" ref="AJ60" si="588">AI60+AJ59</f>
        <v>0</v>
      </c>
      <c r="AK60" s="168">
        <f t="shared" ref="AK60" si="589">AJ60+AK59</f>
        <v>0</v>
      </c>
      <c r="AL60" s="168">
        <f t="shared" ref="AL60" si="590">AK60+AL59</f>
        <v>0</v>
      </c>
      <c r="AM60" s="168">
        <f t="shared" ref="AM60" si="591">AL60+AM59</f>
        <v>0</v>
      </c>
      <c r="AN60" s="168">
        <f t="shared" ref="AN60" si="592">AM60+AN59</f>
        <v>0</v>
      </c>
      <c r="AO60" s="168">
        <f t="shared" ref="AO60" si="593">AN60+AO59</f>
        <v>0</v>
      </c>
      <c r="AP60" s="168">
        <f t="shared" ref="AP60" si="594">AO60+AP59</f>
        <v>0</v>
      </c>
      <c r="AQ60" s="168">
        <f t="shared" ref="AQ60" si="595">AP60+AQ59</f>
        <v>0</v>
      </c>
      <c r="AR60" s="168">
        <f t="shared" ref="AR60" si="596">AQ60+AR59</f>
        <v>0</v>
      </c>
      <c r="AS60" s="168">
        <f t="shared" ref="AS60" si="597">AR60+AS59</f>
        <v>0</v>
      </c>
      <c r="AT60" s="168">
        <f t="shared" ref="AT60" si="598">AS60+AT59</f>
        <v>0</v>
      </c>
      <c r="AU60" s="168">
        <f t="shared" ref="AU60" si="599">AT60+AU59</f>
        <v>0</v>
      </c>
      <c r="AV60" s="168">
        <f t="shared" ref="AV60" si="600">AU60+AV59</f>
        <v>0</v>
      </c>
      <c r="AW60" s="168">
        <f t="shared" ref="AW60" si="601">AV60+AW59</f>
        <v>0</v>
      </c>
      <c r="AX60" s="168">
        <f t="shared" ref="AX60" si="602">AW60+AX59</f>
        <v>0</v>
      </c>
      <c r="AY60" s="168">
        <f t="shared" ref="AY60" si="603">AX60+AY59</f>
        <v>0</v>
      </c>
      <c r="AZ60" s="168">
        <f t="shared" ref="AZ60" si="604">AY60+AZ59</f>
        <v>0</v>
      </c>
      <c r="BA60" s="168">
        <f t="shared" ref="BA60" si="605">AZ60+BA59</f>
        <v>0</v>
      </c>
      <c r="BB60" s="168">
        <f t="shared" ref="BB60" si="606">BA60+BB59</f>
        <v>0</v>
      </c>
      <c r="BC60" s="168">
        <f t="shared" ref="BC60" si="607">BB60+BC59</f>
        <v>0</v>
      </c>
      <c r="BD60" s="168">
        <f t="shared" ref="BD60" si="608">BC60+BD59</f>
        <v>0</v>
      </c>
      <c r="BE60" s="168">
        <f t="shared" ref="BE60" si="609">BD60+BE59</f>
        <v>0</v>
      </c>
      <c r="BF60" s="168">
        <f t="shared" ref="BF60" si="610">BE60+BF59</f>
        <v>0</v>
      </c>
      <c r="BG60" s="168">
        <f t="shared" ref="BG60" si="611">BF60+BG59</f>
        <v>0</v>
      </c>
      <c r="BH60" s="168">
        <f t="shared" ref="BH60" si="612">BG60+BH59</f>
        <v>0</v>
      </c>
      <c r="BI60" s="168">
        <f t="shared" ref="BI60" si="613">BH60+BI59</f>
        <v>0</v>
      </c>
      <c r="BJ60" s="383"/>
      <c r="BK60" s="385"/>
      <c r="BL60" s="387"/>
      <c r="BM60" s="105"/>
      <c r="BN60" s="105"/>
      <c r="BO60" s="105"/>
      <c r="BP60" s="105"/>
      <c r="BQ60" s="105"/>
      <c r="BR60" s="105"/>
      <c r="BS60" s="105"/>
      <c r="BT60" s="105"/>
      <c r="BU60" s="105"/>
      <c r="BV60" s="105"/>
      <c r="BW60" s="105"/>
      <c r="BX60" s="105"/>
      <c r="BY60" s="105"/>
      <c r="BZ60" s="105"/>
      <c r="CA60" s="105"/>
      <c r="CB60" s="105"/>
    </row>
    <row r="61" spans="1:80" ht="15" hidden="1" thickBot="1" x14ac:dyDescent="0.4">
      <c r="B61" s="105"/>
      <c r="C61" s="130"/>
      <c r="D61" s="130"/>
      <c r="E61" s="130"/>
      <c r="F61" s="130"/>
      <c r="G61" s="130"/>
      <c r="H61" s="130"/>
      <c r="I61" s="105"/>
      <c r="J61" s="7"/>
      <c r="K61" s="105"/>
      <c r="L61" s="105"/>
      <c r="M61" s="105"/>
      <c r="N61" s="105"/>
      <c r="O61" s="105"/>
      <c r="P61" s="7"/>
      <c r="Q61" s="105"/>
      <c r="R61" s="105"/>
      <c r="S61" s="105"/>
      <c r="T61" s="105"/>
      <c r="U61" s="105"/>
      <c r="V61" s="105"/>
      <c r="W61" s="105"/>
      <c r="X61" s="105"/>
      <c r="Y61" s="105"/>
      <c r="Z61" s="105"/>
      <c r="AA61" s="105"/>
      <c r="AB61" s="105"/>
      <c r="AC61" s="105"/>
      <c r="AD61" s="105"/>
      <c r="AE61" s="105"/>
      <c r="AF61" s="105"/>
      <c r="AG61" s="105"/>
      <c r="AH61" s="105"/>
      <c r="AI61" s="105"/>
      <c r="AJ61" s="105"/>
      <c r="AK61" s="105"/>
      <c r="AL61" s="105"/>
      <c r="AM61" s="105"/>
      <c r="AN61" s="105"/>
      <c r="AO61" s="105"/>
      <c r="AP61" s="105"/>
      <c r="AQ61" s="105"/>
      <c r="AR61" s="105"/>
      <c r="AS61" s="105"/>
      <c r="AT61" s="105"/>
      <c r="AU61" s="105"/>
      <c r="AV61" s="105"/>
      <c r="AW61" s="105"/>
      <c r="AX61" s="105"/>
      <c r="AY61" s="105"/>
      <c r="AZ61" s="105"/>
      <c r="BA61" s="105"/>
      <c r="BB61" s="105"/>
      <c r="BC61" s="105"/>
      <c r="BD61" s="105"/>
      <c r="BE61" s="105"/>
      <c r="BF61" s="105"/>
      <c r="BG61" s="105"/>
      <c r="BH61" s="105"/>
      <c r="BI61" s="105"/>
      <c r="BJ61" s="105"/>
      <c r="BK61" s="105"/>
      <c r="BL61" s="105"/>
      <c r="BM61" s="105"/>
      <c r="BN61" s="105"/>
      <c r="BO61" s="105"/>
      <c r="BP61" s="105"/>
      <c r="BQ61" s="105"/>
      <c r="BR61" s="105"/>
      <c r="BS61" s="105"/>
      <c r="BT61" s="105"/>
      <c r="BU61" s="105"/>
      <c r="BV61" s="105"/>
      <c r="BW61" s="105"/>
      <c r="BX61" s="105"/>
      <c r="BY61" s="105"/>
      <c r="BZ61" s="105"/>
      <c r="CA61" s="105"/>
      <c r="CB61" s="105"/>
    </row>
    <row r="62" spans="1:80" s="245" customFormat="1" ht="58.4" customHeight="1" thickBot="1" x14ac:dyDescent="0.4">
      <c r="A62" s="249"/>
      <c r="B62" s="120"/>
      <c r="C62" s="360" t="s">
        <v>2</v>
      </c>
      <c r="D62" s="121"/>
      <c r="E62" s="131" t="s">
        <v>225</v>
      </c>
      <c r="F62" s="131" t="s">
        <v>444</v>
      </c>
      <c r="G62" s="131" t="s">
        <v>208</v>
      </c>
      <c r="H62" s="122" t="s">
        <v>385</v>
      </c>
      <c r="I62" s="123" t="s">
        <v>1</v>
      </c>
      <c r="J62" s="7"/>
      <c r="K62" s="169">
        <v>204032</v>
      </c>
      <c r="L62" s="106"/>
      <c r="M62" s="194" t="s">
        <v>128</v>
      </c>
      <c r="N62" s="83" t="s">
        <v>4</v>
      </c>
      <c r="O62" s="83" t="s">
        <v>5</v>
      </c>
      <c r="P62" s="83" t="s">
        <v>6</v>
      </c>
      <c r="Q62" s="83" t="s">
        <v>7</v>
      </c>
      <c r="R62" s="83" t="s">
        <v>8</v>
      </c>
      <c r="S62" s="83" t="s">
        <v>9</v>
      </c>
      <c r="T62" s="83" t="s">
        <v>10</v>
      </c>
      <c r="U62" s="83" t="s">
        <v>11</v>
      </c>
      <c r="V62" s="83" t="s">
        <v>12</v>
      </c>
      <c r="W62" s="83" t="s">
        <v>13</v>
      </c>
      <c r="X62" s="83" t="s">
        <v>14</v>
      </c>
      <c r="Y62" s="83" t="s">
        <v>15</v>
      </c>
      <c r="Z62" s="83" t="s">
        <v>16</v>
      </c>
      <c r="AA62" s="83" t="s">
        <v>17</v>
      </c>
      <c r="AB62" s="83" t="s">
        <v>18</v>
      </c>
      <c r="AC62" s="83" t="s">
        <v>19</v>
      </c>
      <c r="AD62" s="83" t="s">
        <v>20</v>
      </c>
      <c r="AE62" s="83" t="s">
        <v>21</v>
      </c>
      <c r="AF62" s="83" t="s">
        <v>22</v>
      </c>
      <c r="AG62" s="83" t="s">
        <v>23</v>
      </c>
      <c r="AH62" s="83" t="s">
        <v>24</v>
      </c>
      <c r="AI62" s="83" t="s">
        <v>25</v>
      </c>
      <c r="AJ62" s="83" t="s">
        <v>26</v>
      </c>
      <c r="AK62" s="83" t="s">
        <v>27</v>
      </c>
      <c r="AL62" s="83" t="s">
        <v>28</v>
      </c>
      <c r="AM62" s="83" t="s">
        <v>29</v>
      </c>
      <c r="AN62" s="83" t="s">
        <v>30</v>
      </c>
      <c r="AO62" s="83" t="s">
        <v>31</v>
      </c>
      <c r="AP62" s="83" t="s">
        <v>32</v>
      </c>
      <c r="AQ62" s="83" t="s">
        <v>33</v>
      </c>
      <c r="AR62" s="83" t="s">
        <v>34</v>
      </c>
      <c r="AS62" s="83" t="s">
        <v>35</v>
      </c>
      <c r="AT62" s="83" t="s">
        <v>36</v>
      </c>
      <c r="AU62" s="83" t="s">
        <v>37</v>
      </c>
      <c r="AV62" s="83" t="s">
        <v>38</v>
      </c>
      <c r="AW62" s="83" t="s">
        <v>39</v>
      </c>
      <c r="AX62" s="83" t="s">
        <v>40</v>
      </c>
      <c r="AY62" s="83" t="s">
        <v>41</v>
      </c>
      <c r="AZ62" s="83" t="s">
        <v>42</v>
      </c>
      <c r="BA62" s="83" t="s">
        <v>43</v>
      </c>
      <c r="BB62" s="83" t="s">
        <v>44</v>
      </c>
      <c r="BC62" s="83" t="s">
        <v>45</v>
      </c>
      <c r="BD62" s="83" t="s">
        <v>46</v>
      </c>
      <c r="BE62" s="83" t="s">
        <v>47</v>
      </c>
      <c r="BF62" s="83" t="s">
        <v>48</v>
      </c>
      <c r="BG62" s="83" t="s">
        <v>49</v>
      </c>
      <c r="BH62" s="83" t="s">
        <v>50</v>
      </c>
      <c r="BI62" s="83" t="s">
        <v>51</v>
      </c>
      <c r="BJ62" s="134" t="s">
        <v>234</v>
      </c>
      <c r="BK62" s="135" t="s">
        <v>164</v>
      </c>
      <c r="BL62" s="135" t="s">
        <v>213</v>
      </c>
      <c r="BM62" s="106"/>
      <c r="BN62" s="368" t="s">
        <v>238</v>
      </c>
      <c r="BO62" s="369"/>
      <c r="BP62" s="369"/>
      <c r="BQ62" s="369"/>
      <c r="BR62" s="369"/>
      <c r="BS62" s="369"/>
      <c r="BT62" s="369"/>
      <c r="BU62" s="369"/>
      <c r="BV62" s="369"/>
      <c r="BW62" s="369"/>
      <c r="BX62" s="369"/>
      <c r="BY62" s="369"/>
      <c r="BZ62" s="369"/>
      <c r="CA62" s="369"/>
      <c r="CB62" s="369"/>
    </row>
    <row r="63" spans="1:80" s="245" customFormat="1" ht="18" hidden="1" customHeight="1" thickBot="1" x14ac:dyDescent="0.4">
      <c r="A63" s="250"/>
      <c r="B63" s="113"/>
      <c r="C63" s="361"/>
      <c r="D63" s="125"/>
      <c r="E63" s="125"/>
      <c r="F63" s="125"/>
      <c r="G63" s="125"/>
      <c r="H63" s="370" t="s">
        <v>201</v>
      </c>
      <c r="I63" s="373" t="s">
        <v>93</v>
      </c>
      <c r="J63" s="7"/>
      <c r="K63" s="375" t="s">
        <v>423</v>
      </c>
      <c r="L63" s="106"/>
      <c r="M63" s="84"/>
      <c r="N63" s="74">
        <f>MONTH(Úvod!$F$10)</f>
        <v>1</v>
      </c>
      <c r="O63" s="75">
        <f t="shared" ref="O63" si="614">IF(N63=12,1,N63+1)</f>
        <v>2</v>
      </c>
      <c r="P63" s="75">
        <f t="shared" ref="P63" si="615">IF(O63=12,1,O63+1)</f>
        <v>3</v>
      </c>
      <c r="Q63" s="76">
        <f t="shared" ref="Q63" si="616">IF(P63=12,1,P63+1)</f>
        <v>4</v>
      </c>
      <c r="R63" s="76">
        <f t="shared" ref="R63" si="617">IF(Q63=12,1,Q63+1)</f>
        <v>5</v>
      </c>
      <c r="S63" s="76">
        <f t="shared" ref="S63" si="618">IF(R63=12,1,R63+1)</f>
        <v>6</v>
      </c>
      <c r="T63" s="76">
        <f t="shared" ref="T63" si="619">IF(S63=12,1,S63+1)</f>
        <v>7</v>
      </c>
      <c r="U63" s="76">
        <f t="shared" ref="U63" si="620">IF(T63=12,1,T63+1)</f>
        <v>8</v>
      </c>
      <c r="V63" s="76">
        <f t="shared" ref="V63" si="621">IF(U63=12,1,U63+1)</f>
        <v>9</v>
      </c>
      <c r="W63" s="76">
        <f>IF(V63=12,1,V63+1)</f>
        <v>10</v>
      </c>
      <c r="X63" s="76">
        <f t="shared" ref="X63" si="622">IF(W63=12,1,W63+1)</f>
        <v>11</v>
      </c>
      <c r="Y63" s="76">
        <f t="shared" ref="Y63" si="623">IF(X63=12,1,X63+1)</f>
        <v>12</v>
      </c>
      <c r="Z63" s="76">
        <f t="shared" ref="Z63" si="624">IF(Y63=12,1,Y63+1)</f>
        <v>1</v>
      </c>
      <c r="AA63" s="76">
        <f t="shared" ref="AA63" si="625">IF(Z63=12,1,Z63+1)</f>
        <v>2</v>
      </c>
      <c r="AB63" s="76">
        <f t="shared" ref="AB63" si="626">IF(AA63=12,1,AA63+1)</f>
        <v>3</v>
      </c>
      <c r="AC63" s="76">
        <f t="shared" ref="AC63" si="627">IF(AB63=12,1,AB63+1)</f>
        <v>4</v>
      </c>
      <c r="AD63" s="76">
        <f t="shared" ref="AD63" si="628">IF(AC63=12,1,AC63+1)</f>
        <v>5</v>
      </c>
      <c r="AE63" s="76">
        <f t="shared" ref="AE63" si="629">IF(AD63=12,1,AD63+1)</f>
        <v>6</v>
      </c>
      <c r="AF63" s="76">
        <f>IF(AE63=12,1,AE63+1)</f>
        <v>7</v>
      </c>
      <c r="AG63" s="76">
        <f t="shared" ref="AG63" si="630">IF(AF63=12,1,AF63+1)</f>
        <v>8</v>
      </c>
      <c r="AH63" s="76">
        <f t="shared" ref="AH63" si="631">IF(AG63=12,1,AG63+1)</f>
        <v>9</v>
      </c>
      <c r="AI63" s="76">
        <f t="shared" ref="AI63" si="632">IF(AH63=12,1,AH63+1)</f>
        <v>10</v>
      </c>
      <c r="AJ63" s="76">
        <f t="shared" ref="AJ63" si="633">IF(AI63=12,1,AI63+1)</f>
        <v>11</v>
      </c>
      <c r="AK63" s="76">
        <f t="shared" ref="AK63" si="634">IF(AJ63=12,1,AJ63+1)</f>
        <v>12</v>
      </c>
      <c r="AL63" s="76">
        <f t="shared" ref="AL63" si="635">IF(AK63=12,1,AK63+1)</f>
        <v>1</v>
      </c>
      <c r="AM63" s="76">
        <f t="shared" ref="AM63" si="636">IF(AL63=12,1,AL63+1)</f>
        <v>2</v>
      </c>
      <c r="AN63" s="76">
        <f t="shared" ref="AN63" si="637">IF(AM63=12,1,AM63+1)</f>
        <v>3</v>
      </c>
      <c r="AO63" s="76">
        <f t="shared" ref="AO63" si="638">IF(AN63=12,1,AN63+1)</f>
        <v>4</v>
      </c>
      <c r="AP63" s="76">
        <f t="shared" ref="AP63" si="639">IF(AO63=12,1,AO63+1)</f>
        <v>5</v>
      </c>
      <c r="AQ63" s="76">
        <f t="shared" ref="AQ63" si="640">IF(AP63=12,1,AP63+1)</f>
        <v>6</v>
      </c>
      <c r="AR63" s="76">
        <f t="shared" ref="AR63" si="641">IF(AQ63=12,1,AQ63+1)</f>
        <v>7</v>
      </c>
      <c r="AS63" s="76">
        <f t="shared" ref="AS63" si="642">IF(AR63=12,1,AR63+1)</f>
        <v>8</v>
      </c>
      <c r="AT63" s="76">
        <f t="shared" ref="AT63" si="643">IF(AS63=12,1,AS63+1)</f>
        <v>9</v>
      </c>
      <c r="AU63" s="76">
        <f t="shared" ref="AU63" si="644">IF(AT63=12,1,AT63+1)</f>
        <v>10</v>
      </c>
      <c r="AV63" s="76">
        <f t="shared" ref="AV63" si="645">IF(AU63=12,1,AU63+1)</f>
        <v>11</v>
      </c>
      <c r="AW63" s="76">
        <f t="shared" ref="AW63" si="646">IF(AV63=12,1,AV63+1)</f>
        <v>12</v>
      </c>
      <c r="AX63" s="76">
        <f t="shared" ref="AX63" si="647">IF(AW63=12,1,AW63+1)</f>
        <v>1</v>
      </c>
      <c r="AY63" s="76">
        <f t="shared" ref="AY63" si="648">IF(AX63=12,1,AX63+1)</f>
        <v>2</v>
      </c>
      <c r="AZ63" s="76">
        <f t="shared" ref="AZ63" si="649">IF(AY63=12,1,AY63+1)</f>
        <v>3</v>
      </c>
      <c r="BA63" s="76">
        <f t="shared" ref="BA63" si="650">IF(AZ63=12,1,AZ63+1)</f>
        <v>4</v>
      </c>
      <c r="BB63" s="76">
        <f t="shared" ref="BB63" si="651">IF(BA63=12,1,BA63+1)</f>
        <v>5</v>
      </c>
      <c r="BC63" s="76">
        <f t="shared" ref="BC63" si="652">IF(BB63=12,1,BB63+1)</f>
        <v>6</v>
      </c>
      <c r="BD63" s="76">
        <f t="shared" ref="BD63" si="653">IF(BC63=12,1,BC63+1)</f>
        <v>7</v>
      </c>
      <c r="BE63" s="76">
        <f t="shared" ref="BE63" si="654">IF(BD63=12,1,BD63+1)</f>
        <v>8</v>
      </c>
      <c r="BF63" s="76">
        <f t="shared" ref="BF63" si="655">IF(BE63=12,1,BE63+1)</f>
        <v>9</v>
      </c>
      <c r="BG63" s="76">
        <f t="shared" ref="BG63" si="656">IF(BF63=12,1,BF63+1)</f>
        <v>10</v>
      </c>
      <c r="BH63" s="76">
        <f t="shared" ref="BH63" si="657">IF(BG63=12,1,BG63+1)</f>
        <v>11</v>
      </c>
      <c r="BI63" s="76">
        <f t="shared" ref="BI63" si="658">IF(BH63=12,1,BH63+1)</f>
        <v>12</v>
      </c>
      <c r="BJ63" s="81"/>
      <c r="BK63" s="78"/>
      <c r="BL63" s="78"/>
      <c r="BM63" s="106"/>
      <c r="BN63" s="106"/>
      <c r="BO63" s="106"/>
      <c r="BP63" s="106"/>
      <c r="BQ63" s="106"/>
      <c r="BR63" s="106"/>
      <c r="BS63" s="106"/>
      <c r="BT63" s="106"/>
      <c r="BU63" s="106"/>
      <c r="BV63" s="106"/>
      <c r="BW63" s="106"/>
      <c r="BX63" s="106"/>
      <c r="BY63" s="106"/>
      <c r="BZ63" s="106"/>
      <c r="CA63" s="106"/>
      <c r="CB63" s="106"/>
    </row>
    <row r="64" spans="1:80" s="245" customFormat="1" ht="35.15" hidden="1" customHeight="1" x14ac:dyDescent="0.35">
      <c r="A64" s="250"/>
      <c r="B64" s="113"/>
      <c r="C64" s="361"/>
      <c r="D64" s="125"/>
      <c r="E64" s="125"/>
      <c r="F64" s="125"/>
      <c r="G64" s="125"/>
      <c r="H64" s="370"/>
      <c r="I64" s="373"/>
      <c r="J64" s="7"/>
      <c r="K64" s="376"/>
      <c r="L64" s="106"/>
      <c r="M64" s="77"/>
      <c r="N64" s="59">
        <f t="shared" ref="N64:BI64" si="659">VALUE(_xlfn.CONCAT(N63,".",N66))</f>
        <v>1</v>
      </c>
      <c r="O64" s="73">
        <f t="shared" si="659"/>
        <v>32</v>
      </c>
      <c r="P64" s="73">
        <f t="shared" si="659"/>
        <v>61</v>
      </c>
      <c r="Q64" s="73">
        <f t="shared" si="659"/>
        <v>92</v>
      </c>
      <c r="R64" s="73">
        <f t="shared" si="659"/>
        <v>122</v>
      </c>
      <c r="S64" s="73">
        <f t="shared" si="659"/>
        <v>153</v>
      </c>
      <c r="T64" s="73">
        <f t="shared" si="659"/>
        <v>183</v>
      </c>
      <c r="U64" s="73">
        <f t="shared" si="659"/>
        <v>214</v>
      </c>
      <c r="V64" s="73">
        <f t="shared" si="659"/>
        <v>245</v>
      </c>
      <c r="W64" s="73">
        <f t="shared" si="659"/>
        <v>275</v>
      </c>
      <c r="X64" s="73">
        <f t="shared" si="659"/>
        <v>306</v>
      </c>
      <c r="Y64" s="73">
        <f t="shared" si="659"/>
        <v>336</v>
      </c>
      <c r="Z64" s="73">
        <f t="shared" si="659"/>
        <v>367</v>
      </c>
      <c r="AA64" s="73">
        <f t="shared" si="659"/>
        <v>398</v>
      </c>
      <c r="AB64" s="73">
        <f t="shared" si="659"/>
        <v>426</v>
      </c>
      <c r="AC64" s="73">
        <f t="shared" si="659"/>
        <v>457</v>
      </c>
      <c r="AD64" s="73">
        <f t="shared" si="659"/>
        <v>487</v>
      </c>
      <c r="AE64" s="73">
        <f t="shared" si="659"/>
        <v>518</v>
      </c>
      <c r="AF64" s="73">
        <f t="shared" si="659"/>
        <v>548</v>
      </c>
      <c r="AG64" s="73">
        <f t="shared" si="659"/>
        <v>579</v>
      </c>
      <c r="AH64" s="73">
        <f t="shared" si="659"/>
        <v>610</v>
      </c>
      <c r="AI64" s="73">
        <f t="shared" si="659"/>
        <v>640</v>
      </c>
      <c r="AJ64" s="73">
        <f t="shared" si="659"/>
        <v>671</v>
      </c>
      <c r="AK64" s="73">
        <f t="shared" si="659"/>
        <v>701</v>
      </c>
      <c r="AL64" s="73">
        <f t="shared" si="659"/>
        <v>732</v>
      </c>
      <c r="AM64" s="73">
        <f t="shared" si="659"/>
        <v>763</v>
      </c>
      <c r="AN64" s="73">
        <f t="shared" si="659"/>
        <v>791</v>
      </c>
      <c r="AO64" s="73">
        <f t="shared" si="659"/>
        <v>822</v>
      </c>
      <c r="AP64" s="73">
        <f t="shared" si="659"/>
        <v>852</v>
      </c>
      <c r="AQ64" s="73">
        <f t="shared" si="659"/>
        <v>883</v>
      </c>
      <c r="AR64" s="73">
        <f t="shared" si="659"/>
        <v>913</v>
      </c>
      <c r="AS64" s="73">
        <f t="shared" si="659"/>
        <v>944</v>
      </c>
      <c r="AT64" s="73">
        <f t="shared" si="659"/>
        <v>975</v>
      </c>
      <c r="AU64" s="73">
        <f t="shared" si="659"/>
        <v>1005</v>
      </c>
      <c r="AV64" s="73">
        <f t="shared" si="659"/>
        <v>1036</v>
      </c>
      <c r="AW64" s="73">
        <f t="shared" si="659"/>
        <v>1066</v>
      </c>
      <c r="AX64" s="73">
        <f t="shared" si="659"/>
        <v>1097</v>
      </c>
      <c r="AY64" s="73">
        <f t="shared" si="659"/>
        <v>1128</v>
      </c>
      <c r="AZ64" s="73">
        <f t="shared" si="659"/>
        <v>1156</v>
      </c>
      <c r="BA64" s="73">
        <f t="shared" si="659"/>
        <v>1187</v>
      </c>
      <c r="BB64" s="73">
        <f t="shared" si="659"/>
        <v>1217</v>
      </c>
      <c r="BC64" s="73">
        <f t="shared" si="659"/>
        <v>1248</v>
      </c>
      <c r="BD64" s="73">
        <f t="shared" si="659"/>
        <v>1278</v>
      </c>
      <c r="BE64" s="73">
        <f t="shared" si="659"/>
        <v>1309</v>
      </c>
      <c r="BF64" s="73">
        <f t="shared" si="659"/>
        <v>1340</v>
      </c>
      <c r="BG64" s="73">
        <f t="shared" si="659"/>
        <v>1370</v>
      </c>
      <c r="BH64" s="73">
        <f t="shared" si="659"/>
        <v>1401</v>
      </c>
      <c r="BI64" s="73">
        <f t="shared" si="659"/>
        <v>1431</v>
      </c>
      <c r="BJ64" s="82"/>
      <c r="BK64" s="79"/>
      <c r="BL64" s="79"/>
      <c r="BM64" s="106"/>
      <c r="BN64" s="106"/>
      <c r="BO64" s="106"/>
      <c r="BP64" s="106"/>
      <c r="BQ64" s="106"/>
      <c r="BR64" s="106"/>
      <c r="BS64" s="106"/>
      <c r="BT64" s="106"/>
      <c r="BU64" s="106"/>
      <c r="BV64" s="106"/>
      <c r="BW64" s="106"/>
      <c r="BX64" s="106"/>
      <c r="BY64" s="106"/>
      <c r="BZ64" s="106"/>
      <c r="CA64" s="106"/>
      <c r="CB64" s="106"/>
    </row>
    <row r="65" spans="1:80" s="245" customFormat="1" ht="17.149999999999999" customHeight="1" x14ac:dyDescent="0.35">
      <c r="A65" s="250"/>
      <c r="B65" s="113"/>
      <c r="C65" s="361"/>
      <c r="D65" s="125"/>
      <c r="E65" s="357" t="s">
        <v>207</v>
      </c>
      <c r="F65" s="357" t="s">
        <v>207</v>
      </c>
      <c r="G65" s="357" t="s">
        <v>207</v>
      </c>
      <c r="H65" s="370"/>
      <c r="I65" s="373"/>
      <c r="J65" s="7"/>
      <c r="K65" s="376"/>
      <c r="L65" s="106"/>
      <c r="M65" s="77"/>
      <c r="N65" s="60" t="str">
        <f>VLOOKUP(N63,'Podpůrná data'!$I$188:$J$199,2)</f>
        <v>leden</v>
      </c>
      <c r="O65" s="60" t="str">
        <f>VLOOKUP(O63,'Podpůrná data'!$I$188:$J$199,2)</f>
        <v>únor</v>
      </c>
      <c r="P65" s="60" t="str">
        <f>VLOOKUP(P63,'Podpůrná data'!$I$188:$J$199,2)</f>
        <v>březen</v>
      </c>
      <c r="Q65" s="60" t="str">
        <f>VLOOKUP(Q63,'Podpůrná data'!$I$188:$J$199,2)</f>
        <v>duben</v>
      </c>
      <c r="R65" s="60" t="str">
        <f>VLOOKUP(R63,'Podpůrná data'!$I$188:$J$199,2)</f>
        <v>květen</v>
      </c>
      <c r="S65" s="60" t="str">
        <f>VLOOKUP(S63,'Podpůrná data'!$I$188:$J$199,2)</f>
        <v>červen</v>
      </c>
      <c r="T65" s="60" t="str">
        <f>VLOOKUP(T63,'Podpůrná data'!$I$188:$J$199,2)</f>
        <v>červenec</v>
      </c>
      <c r="U65" s="60" t="str">
        <f>VLOOKUP(U63,'Podpůrná data'!$I$188:$J$199,2)</f>
        <v>srpen</v>
      </c>
      <c r="V65" s="60" t="str">
        <f>VLOOKUP(V63,'Podpůrná data'!$I$188:$J$199,2)</f>
        <v>září</v>
      </c>
      <c r="W65" s="60" t="str">
        <f>VLOOKUP(W63,'Podpůrná data'!$I$188:$J$199,2)</f>
        <v>říjen</v>
      </c>
      <c r="X65" s="60" t="str">
        <f>VLOOKUP(X63,'Podpůrná data'!$I$188:$J$199,2)</f>
        <v>listopad</v>
      </c>
      <c r="Y65" s="60" t="str">
        <f>VLOOKUP(Y63,'Podpůrná data'!$I$188:$J$199,2)</f>
        <v>prosinec</v>
      </c>
      <c r="Z65" s="60" t="str">
        <f>VLOOKUP(Z63,'Podpůrná data'!$I$188:$J$199,2)</f>
        <v>leden</v>
      </c>
      <c r="AA65" s="60" t="str">
        <f>VLOOKUP(AA63,'Podpůrná data'!$I$188:$J$199,2)</f>
        <v>únor</v>
      </c>
      <c r="AB65" s="60" t="str">
        <f>VLOOKUP(AB63,'Podpůrná data'!$I$188:$J$199,2)</f>
        <v>březen</v>
      </c>
      <c r="AC65" s="60" t="str">
        <f>VLOOKUP(AC63,'Podpůrná data'!$I$188:$J$199,2)</f>
        <v>duben</v>
      </c>
      <c r="AD65" s="60" t="str">
        <f>VLOOKUP(AD63,'Podpůrná data'!$I$188:$J$199,2)</f>
        <v>květen</v>
      </c>
      <c r="AE65" s="60" t="str">
        <f>VLOOKUP(AE63,'Podpůrná data'!$I$188:$J$199,2)</f>
        <v>červen</v>
      </c>
      <c r="AF65" s="60" t="str">
        <f>VLOOKUP(AF63,'Podpůrná data'!$I$188:$J$199,2)</f>
        <v>červenec</v>
      </c>
      <c r="AG65" s="60" t="str">
        <f>VLOOKUP(AG63,'Podpůrná data'!$I$188:$J$199,2)</f>
        <v>srpen</v>
      </c>
      <c r="AH65" s="60" t="str">
        <f>VLOOKUP(AH63,'Podpůrná data'!$I$188:$J$199,2)</f>
        <v>září</v>
      </c>
      <c r="AI65" s="60" t="str">
        <f>VLOOKUP(AI63,'Podpůrná data'!$I$188:$J$199,2)</f>
        <v>říjen</v>
      </c>
      <c r="AJ65" s="60" t="str">
        <f>VLOOKUP(AJ63,'Podpůrná data'!$I$188:$J$199,2)</f>
        <v>listopad</v>
      </c>
      <c r="AK65" s="60" t="str">
        <f>VLOOKUP(AK63,'Podpůrná data'!$I$188:$J$199,2)</f>
        <v>prosinec</v>
      </c>
      <c r="AL65" s="60" t="str">
        <f>VLOOKUP(AL63,'Podpůrná data'!$I$188:$J$199,2)</f>
        <v>leden</v>
      </c>
      <c r="AM65" s="60" t="str">
        <f>VLOOKUP(AM63,'Podpůrná data'!$I$188:$J$199,2)</f>
        <v>únor</v>
      </c>
      <c r="AN65" s="60" t="str">
        <f>VLOOKUP(AN63,'Podpůrná data'!$I$188:$J$199,2)</f>
        <v>březen</v>
      </c>
      <c r="AO65" s="60" t="str">
        <f>VLOOKUP(AO63,'Podpůrná data'!$I$188:$J$199,2)</f>
        <v>duben</v>
      </c>
      <c r="AP65" s="60" t="str">
        <f>VLOOKUP(AP63,'Podpůrná data'!$I$188:$J$199,2)</f>
        <v>květen</v>
      </c>
      <c r="AQ65" s="60" t="str">
        <f>VLOOKUP(AQ63,'Podpůrná data'!$I$188:$J$199,2)</f>
        <v>červen</v>
      </c>
      <c r="AR65" s="60" t="str">
        <f>VLOOKUP(AR63,'Podpůrná data'!$I$188:$J$199,2)</f>
        <v>červenec</v>
      </c>
      <c r="AS65" s="60" t="str">
        <f>VLOOKUP(AS63,'Podpůrná data'!$I$188:$J$199,2)</f>
        <v>srpen</v>
      </c>
      <c r="AT65" s="60" t="str">
        <f>VLOOKUP(AT63,'Podpůrná data'!$I$188:$J$199,2)</f>
        <v>září</v>
      </c>
      <c r="AU65" s="60" t="str">
        <f>VLOOKUP(AU63,'Podpůrná data'!$I$188:$J$199,2)</f>
        <v>říjen</v>
      </c>
      <c r="AV65" s="60" t="str">
        <f>VLOOKUP(AV63,'Podpůrná data'!$I$188:$J$199,2)</f>
        <v>listopad</v>
      </c>
      <c r="AW65" s="60" t="str">
        <f>VLOOKUP(AW63,'Podpůrná data'!$I$188:$J$199,2)</f>
        <v>prosinec</v>
      </c>
      <c r="AX65" s="60" t="str">
        <f>VLOOKUP(AX63,'Podpůrná data'!$I$188:$J$199,2)</f>
        <v>leden</v>
      </c>
      <c r="AY65" s="60" t="str">
        <f>VLOOKUP(AY63,'Podpůrná data'!$I$188:$J$199,2)</f>
        <v>únor</v>
      </c>
      <c r="AZ65" s="60" t="str">
        <f>VLOOKUP(AZ63,'Podpůrná data'!$I$188:$J$199,2)</f>
        <v>březen</v>
      </c>
      <c r="BA65" s="60" t="str">
        <f>VLOOKUP(BA63,'Podpůrná data'!$I$188:$J$199,2)</f>
        <v>duben</v>
      </c>
      <c r="BB65" s="60" t="str">
        <f>VLOOKUP(BB63,'Podpůrná data'!$I$188:$J$199,2)</f>
        <v>květen</v>
      </c>
      <c r="BC65" s="60" t="str">
        <f>VLOOKUP(BC63,'Podpůrná data'!$I$188:$J$199,2)</f>
        <v>červen</v>
      </c>
      <c r="BD65" s="60" t="str">
        <f>VLOOKUP(BD63,'Podpůrná data'!$I$188:$J$199,2)</f>
        <v>červenec</v>
      </c>
      <c r="BE65" s="60" t="str">
        <f>VLOOKUP(BE63,'Podpůrná data'!$I$188:$J$199,2)</f>
        <v>srpen</v>
      </c>
      <c r="BF65" s="60" t="str">
        <f>VLOOKUP(BF63,'Podpůrná data'!$I$188:$J$199,2)</f>
        <v>září</v>
      </c>
      <c r="BG65" s="60" t="str">
        <f>VLOOKUP(BG63,'Podpůrná data'!$I$188:$J$199,2)</f>
        <v>říjen</v>
      </c>
      <c r="BH65" s="60" t="str">
        <f>VLOOKUP(BH63,'Podpůrná data'!$I$188:$J$199,2)</f>
        <v>listopad</v>
      </c>
      <c r="BI65" s="60" t="str">
        <f>VLOOKUP(BI63,'Podpůrná data'!$I$188:$J$199,2)</f>
        <v>prosinec</v>
      </c>
      <c r="BJ65" s="200"/>
      <c r="BK65" s="200"/>
      <c r="BL65" s="201"/>
      <c r="BM65" s="106"/>
      <c r="BN65" s="179" t="s">
        <v>105</v>
      </c>
      <c r="BO65" s="179" t="s">
        <v>106</v>
      </c>
      <c r="BP65" s="179" t="s">
        <v>107</v>
      </c>
      <c r="BQ65" s="179" t="s">
        <v>108</v>
      </c>
      <c r="BR65" s="179" t="s">
        <v>109</v>
      </c>
      <c r="BS65" s="179" t="s">
        <v>110</v>
      </c>
      <c r="BT65" s="179" t="s">
        <v>111</v>
      </c>
      <c r="BU65" s="179" t="s">
        <v>112</v>
      </c>
      <c r="BV65" s="179" t="s">
        <v>113</v>
      </c>
      <c r="BW65" s="179" t="s">
        <v>155</v>
      </c>
      <c r="BX65" s="179" t="s">
        <v>156</v>
      </c>
      <c r="BY65" s="179" t="s">
        <v>157</v>
      </c>
      <c r="BZ65" s="179" t="s">
        <v>202</v>
      </c>
      <c r="CA65" s="179" t="s">
        <v>203</v>
      </c>
      <c r="CB65" s="179" t="s">
        <v>204</v>
      </c>
    </row>
    <row r="66" spans="1:80" s="245" customFormat="1" ht="16.399999999999999" customHeight="1" x14ac:dyDescent="0.35">
      <c r="A66" s="250"/>
      <c r="B66" s="113"/>
      <c r="C66" s="361"/>
      <c r="D66" s="125"/>
      <c r="E66" s="357"/>
      <c r="F66" s="357"/>
      <c r="G66" s="357"/>
      <c r="H66" s="370"/>
      <c r="I66" s="373"/>
      <c r="J66" s="7"/>
      <c r="K66" s="376"/>
      <c r="L66" s="106"/>
      <c r="M66" s="77"/>
      <c r="N66" s="60">
        <f>YEAR(Úvod!$F$10)</f>
        <v>1900</v>
      </c>
      <c r="O66" s="60">
        <f t="shared" ref="O66" si="660">IF(O63=1,N66+1,N66)</f>
        <v>1900</v>
      </c>
      <c r="P66" s="60">
        <f t="shared" ref="P66" si="661">IF(P63=1,O66+1,O66)</f>
        <v>1900</v>
      </c>
      <c r="Q66" s="60">
        <f t="shared" ref="Q66" si="662">IF(Q63=1,P66+1,P66)</f>
        <v>1900</v>
      </c>
      <c r="R66" s="60">
        <f t="shared" ref="R66" si="663">IF(R63=1,Q66+1,Q66)</f>
        <v>1900</v>
      </c>
      <c r="S66" s="60">
        <f t="shared" ref="S66" si="664">IF(S63=1,R66+1,R66)</f>
        <v>1900</v>
      </c>
      <c r="T66" s="60">
        <f t="shared" ref="T66" si="665">IF(T63=1,S66+1,S66)</f>
        <v>1900</v>
      </c>
      <c r="U66" s="60">
        <f t="shared" ref="U66" si="666">IF(U63=1,T66+1,T66)</f>
        <v>1900</v>
      </c>
      <c r="V66" s="60">
        <f t="shared" ref="V66" si="667">IF(V63=1,U66+1,U66)</f>
        <v>1900</v>
      </c>
      <c r="W66" s="60">
        <f t="shared" ref="W66" si="668">IF(W63=1,V66+1,V66)</f>
        <v>1900</v>
      </c>
      <c r="X66" s="60">
        <f t="shared" ref="X66" si="669">IF(X63=1,W66+1,W66)</f>
        <v>1900</v>
      </c>
      <c r="Y66" s="60">
        <f t="shared" ref="Y66" si="670">IF(Y63=1,X66+1,X66)</f>
        <v>1900</v>
      </c>
      <c r="Z66" s="60">
        <f t="shared" ref="Z66" si="671">IF(Z63=1,Y66+1,Y66)</f>
        <v>1901</v>
      </c>
      <c r="AA66" s="60">
        <f t="shared" ref="AA66" si="672">IF(AA63=1,Z66+1,Z66)</f>
        <v>1901</v>
      </c>
      <c r="AB66" s="60">
        <f t="shared" ref="AB66" si="673">IF(AB63=1,AA66+1,AA66)</f>
        <v>1901</v>
      </c>
      <c r="AC66" s="60">
        <f t="shared" ref="AC66" si="674">IF(AC63=1,AB66+1,AB66)</f>
        <v>1901</v>
      </c>
      <c r="AD66" s="60">
        <f t="shared" ref="AD66" si="675">IF(AD63=1,AC66+1,AC66)</f>
        <v>1901</v>
      </c>
      <c r="AE66" s="60">
        <f t="shared" ref="AE66" si="676">IF(AE63=1,AD66+1,AD66)</f>
        <v>1901</v>
      </c>
      <c r="AF66" s="60">
        <f t="shared" ref="AF66" si="677">IF(AF63=1,AE66+1,AE66)</f>
        <v>1901</v>
      </c>
      <c r="AG66" s="60">
        <f t="shared" ref="AG66" si="678">IF(AG63=1,AF66+1,AF66)</f>
        <v>1901</v>
      </c>
      <c r="AH66" s="60">
        <f t="shared" ref="AH66" si="679">IF(AH63=1,AG66+1,AG66)</f>
        <v>1901</v>
      </c>
      <c r="AI66" s="60">
        <f t="shared" ref="AI66" si="680">IF(AI63=1,AH66+1,AH66)</f>
        <v>1901</v>
      </c>
      <c r="AJ66" s="60">
        <f t="shared" ref="AJ66" si="681">IF(AJ63=1,AI66+1,AI66)</f>
        <v>1901</v>
      </c>
      <c r="AK66" s="60">
        <f t="shared" ref="AK66" si="682">IF(AK63=1,AJ66+1,AJ66)</f>
        <v>1901</v>
      </c>
      <c r="AL66" s="60">
        <f t="shared" ref="AL66" si="683">IF(AL63=1,AK66+1,AK66)</f>
        <v>1902</v>
      </c>
      <c r="AM66" s="60">
        <f t="shared" ref="AM66" si="684">IF(AM63=1,AL66+1,AL66)</f>
        <v>1902</v>
      </c>
      <c r="AN66" s="60">
        <f t="shared" ref="AN66" si="685">IF(AN63=1,AM66+1,AM66)</f>
        <v>1902</v>
      </c>
      <c r="AO66" s="60">
        <f t="shared" ref="AO66" si="686">IF(AO63=1,AN66+1,AN66)</f>
        <v>1902</v>
      </c>
      <c r="AP66" s="60">
        <f t="shared" ref="AP66" si="687">IF(AP63=1,AO66+1,AO66)</f>
        <v>1902</v>
      </c>
      <c r="AQ66" s="60">
        <f t="shared" ref="AQ66" si="688">IF(AQ63=1,AP66+1,AP66)</f>
        <v>1902</v>
      </c>
      <c r="AR66" s="60">
        <f t="shared" ref="AR66" si="689">IF(AR63=1,AQ66+1,AQ66)</f>
        <v>1902</v>
      </c>
      <c r="AS66" s="60">
        <f t="shared" ref="AS66" si="690">IF(AS63=1,AR66+1,AR66)</f>
        <v>1902</v>
      </c>
      <c r="AT66" s="60">
        <f t="shared" ref="AT66" si="691">IF(AT63=1,AS66+1,AS66)</f>
        <v>1902</v>
      </c>
      <c r="AU66" s="60">
        <f t="shared" ref="AU66" si="692">IF(AU63=1,AT66+1,AT66)</f>
        <v>1902</v>
      </c>
      <c r="AV66" s="60">
        <f t="shared" ref="AV66" si="693">IF(AV63=1,AU66+1,AU66)</f>
        <v>1902</v>
      </c>
      <c r="AW66" s="60">
        <f t="shared" ref="AW66" si="694">IF(AW63=1,AV66+1,AV66)</f>
        <v>1902</v>
      </c>
      <c r="AX66" s="60">
        <f t="shared" ref="AX66" si="695">IF(AX63=1,AW66+1,AW66)</f>
        <v>1903</v>
      </c>
      <c r="AY66" s="60">
        <f t="shared" ref="AY66" si="696">IF(AY63=1,AX66+1,AX66)</f>
        <v>1903</v>
      </c>
      <c r="AZ66" s="60">
        <f t="shared" ref="AZ66" si="697">IF(AZ63=1,AY66+1,AY66)</f>
        <v>1903</v>
      </c>
      <c r="BA66" s="60">
        <f t="shared" ref="BA66" si="698">IF(BA63=1,AZ66+1,AZ66)</f>
        <v>1903</v>
      </c>
      <c r="BB66" s="60">
        <f t="shared" ref="BB66" si="699">IF(BB63=1,BA66+1,BA66)</f>
        <v>1903</v>
      </c>
      <c r="BC66" s="60">
        <f t="shared" ref="BC66" si="700">IF(BC63=1,BB66+1,BB66)</f>
        <v>1903</v>
      </c>
      <c r="BD66" s="60">
        <f t="shared" ref="BD66" si="701">IF(BD63=1,BC66+1,BC66)</f>
        <v>1903</v>
      </c>
      <c r="BE66" s="60">
        <f t="shared" ref="BE66" si="702">IF(BE63=1,BD66+1,BD66)</f>
        <v>1903</v>
      </c>
      <c r="BF66" s="60">
        <f t="shared" ref="BF66" si="703">IF(BF63=1,BE66+1,BE66)</f>
        <v>1903</v>
      </c>
      <c r="BG66" s="60">
        <f t="shared" ref="BG66" si="704">IF(BG63=1,BF66+1,BF66)</f>
        <v>1903</v>
      </c>
      <c r="BH66" s="60">
        <f t="shared" ref="BH66" si="705">IF(BH63=1,BG66+1,BG66)</f>
        <v>1903</v>
      </c>
      <c r="BI66" s="60">
        <f t="shared" ref="BI66" si="706">IF(BI63=1,BH66+1,BH66)</f>
        <v>1903</v>
      </c>
      <c r="BJ66" s="199"/>
      <c r="BK66" s="198"/>
      <c r="BL66" s="202"/>
      <c r="BM66" s="106"/>
      <c r="BN66" s="106"/>
      <c r="BO66" s="106"/>
      <c r="BP66" s="106"/>
      <c r="BQ66" s="106"/>
      <c r="BR66" s="106"/>
      <c r="BS66" s="106"/>
      <c r="BT66" s="106"/>
      <c r="BU66" s="106"/>
      <c r="BV66" s="106"/>
      <c r="BW66" s="106"/>
      <c r="BX66" s="106"/>
      <c r="BY66" s="106"/>
      <c r="BZ66" s="106"/>
      <c r="CA66" s="106"/>
      <c r="CB66" s="106"/>
    </row>
    <row r="67" spans="1:80" s="245" customFormat="1" ht="16.399999999999999" customHeight="1" x14ac:dyDescent="0.35">
      <c r="A67" s="250"/>
      <c r="B67" s="113"/>
      <c r="C67" s="125"/>
      <c r="D67" s="125"/>
      <c r="E67" s="357"/>
      <c r="F67" s="357"/>
      <c r="G67" s="357"/>
      <c r="H67" s="370"/>
      <c r="I67" s="374"/>
      <c r="J67" s="7"/>
      <c r="K67" s="377"/>
      <c r="L67" s="106"/>
      <c r="M67" s="63" t="s">
        <v>159</v>
      </c>
      <c r="N67" s="258"/>
      <c r="O67" s="258"/>
      <c r="P67" s="258"/>
      <c r="Q67" s="258"/>
      <c r="R67" s="258"/>
      <c r="S67" s="258"/>
      <c r="T67" s="258"/>
      <c r="U67" s="258"/>
      <c r="V67" s="258"/>
      <c r="W67" s="258"/>
      <c r="X67" s="258"/>
      <c r="Y67" s="258"/>
      <c r="Z67" s="258"/>
      <c r="AA67" s="258"/>
      <c r="AB67" s="258"/>
      <c r="AC67" s="258"/>
      <c r="AD67" s="258"/>
      <c r="AE67" s="258"/>
      <c r="AF67" s="258"/>
      <c r="AG67" s="258"/>
      <c r="AH67" s="258"/>
      <c r="AI67" s="258"/>
      <c r="AJ67" s="258"/>
      <c r="AK67" s="258"/>
      <c r="AL67" s="258"/>
      <c r="AM67" s="258"/>
      <c r="AN67" s="258"/>
      <c r="AO67" s="258"/>
      <c r="AP67" s="258"/>
      <c r="AQ67" s="258"/>
      <c r="AR67" s="258"/>
      <c r="AS67" s="258"/>
      <c r="AT67" s="258"/>
      <c r="AU67" s="258"/>
      <c r="AV67" s="258"/>
      <c r="AW67" s="258"/>
      <c r="AX67" s="258"/>
      <c r="AY67" s="258"/>
      <c r="AZ67" s="258"/>
      <c r="BA67" s="258"/>
      <c r="BB67" s="258"/>
      <c r="BC67" s="258"/>
      <c r="BD67" s="258"/>
      <c r="BE67" s="258"/>
      <c r="BF67" s="258"/>
      <c r="BG67" s="258"/>
      <c r="BH67" s="258"/>
      <c r="BI67" s="258"/>
      <c r="BJ67" s="199"/>
      <c r="BK67" s="198"/>
      <c r="BL67" s="202"/>
      <c r="BM67" s="106"/>
      <c r="BN67" s="106"/>
      <c r="BO67" s="106"/>
      <c r="BP67" s="106"/>
      <c r="BQ67" s="106"/>
      <c r="BR67" s="106"/>
      <c r="BS67" s="106"/>
      <c r="BT67" s="106"/>
      <c r="BU67" s="106"/>
      <c r="BV67" s="106"/>
      <c r="BW67" s="106"/>
      <c r="BX67" s="106"/>
      <c r="BY67" s="106"/>
      <c r="BZ67" s="106"/>
      <c r="CA67" s="106"/>
      <c r="CB67" s="106"/>
    </row>
    <row r="68" spans="1:80" s="245" customFormat="1" ht="23.5" customHeight="1" x14ac:dyDescent="0.35">
      <c r="A68" s="243"/>
      <c r="B68" s="126" t="s">
        <v>8</v>
      </c>
      <c r="C68" s="381"/>
      <c r="D68" s="381"/>
      <c r="E68" s="259"/>
      <c r="F68" s="259"/>
      <c r="G68" s="241"/>
      <c r="H68" s="253"/>
      <c r="I68" s="61">
        <f>IF($H68="",0,VLOOKUP($E68,'Podpůrná data'!$H$15:$I$185,2,FALSE)*$H68)</f>
        <v>0</v>
      </c>
      <c r="J68" s="105"/>
      <c r="K68" s="166">
        <f>IF(I68&gt;0,1,0)</f>
        <v>0</v>
      </c>
      <c r="L68" s="204"/>
      <c r="M68" s="63" t="s">
        <v>95</v>
      </c>
      <c r="N68" s="260"/>
      <c r="O68" s="260"/>
      <c r="P68" s="260"/>
      <c r="Q68" s="260"/>
      <c r="R68" s="260"/>
      <c r="S68" s="260"/>
      <c r="T68" s="260"/>
      <c r="U68" s="260"/>
      <c r="V68" s="260"/>
      <c r="W68" s="260"/>
      <c r="X68" s="260"/>
      <c r="Y68" s="260"/>
      <c r="Z68" s="260"/>
      <c r="AA68" s="260"/>
      <c r="AB68" s="260"/>
      <c r="AC68" s="260"/>
      <c r="AD68" s="260"/>
      <c r="AE68" s="260"/>
      <c r="AF68" s="260"/>
      <c r="AG68" s="260"/>
      <c r="AH68" s="260"/>
      <c r="AI68" s="260"/>
      <c r="AJ68" s="260"/>
      <c r="AK68" s="260"/>
      <c r="AL68" s="260"/>
      <c r="AM68" s="260"/>
      <c r="AN68" s="260"/>
      <c r="AO68" s="260"/>
      <c r="AP68" s="260"/>
      <c r="AQ68" s="260"/>
      <c r="AR68" s="260"/>
      <c r="AS68" s="260"/>
      <c r="AT68" s="260"/>
      <c r="AU68" s="260"/>
      <c r="AV68" s="260"/>
      <c r="AW68" s="260"/>
      <c r="AX68" s="260"/>
      <c r="AY68" s="260"/>
      <c r="AZ68" s="260"/>
      <c r="BA68" s="260"/>
      <c r="BB68" s="260"/>
      <c r="BC68" s="260"/>
      <c r="BD68" s="260"/>
      <c r="BE68" s="260"/>
      <c r="BF68" s="260"/>
      <c r="BG68" s="260"/>
      <c r="BH68" s="260"/>
      <c r="BI68" s="260"/>
      <c r="BJ68" s="382">
        <f>SUM(N70:BI70)</f>
        <v>0</v>
      </c>
      <c r="BK68" s="384">
        <f>SUM(N72:BI72)</f>
        <v>0</v>
      </c>
      <c r="BL68" s="386">
        <f>IF($K68=0,0,IF($BJ68&gt;=20,1,0))</f>
        <v>0</v>
      </c>
      <c r="BM68" s="106"/>
      <c r="BN68" s="106"/>
      <c r="BO68" s="106"/>
      <c r="BP68" s="106"/>
      <c r="BQ68" s="106"/>
      <c r="BR68" s="106"/>
      <c r="BS68" s="106"/>
      <c r="BT68" s="106"/>
      <c r="BU68" s="106"/>
      <c r="BV68" s="106"/>
      <c r="BW68" s="106"/>
      <c r="BX68" s="106"/>
      <c r="BY68" s="106"/>
      <c r="BZ68" s="106"/>
      <c r="CA68" s="106"/>
      <c r="CB68" s="106"/>
    </row>
    <row r="69" spans="1:80" s="245" customFormat="1" ht="29" x14ac:dyDescent="0.35">
      <c r="A69" s="243"/>
      <c r="B69" s="128"/>
      <c r="C69" s="170"/>
      <c r="D69" s="170"/>
      <c r="E69" s="170"/>
      <c r="F69" s="170"/>
      <c r="G69" s="170"/>
      <c r="H69" s="170"/>
      <c r="I69" s="64"/>
      <c r="J69" s="105"/>
      <c r="K69" s="223"/>
      <c r="L69" s="106"/>
      <c r="M69" s="63" t="s">
        <v>215</v>
      </c>
      <c r="N69" s="260"/>
      <c r="O69" s="260"/>
      <c r="P69" s="260"/>
      <c r="Q69" s="260"/>
      <c r="R69" s="260"/>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c r="BC69" s="260"/>
      <c r="BD69" s="260"/>
      <c r="BE69" s="260"/>
      <c r="BF69" s="260"/>
      <c r="BG69" s="260"/>
      <c r="BH69" s="260"/>
      <c r="BI69" s="260"/>
      <c r="BJ69" s="382"/>
      <c r="BK69" s="384"/>
      <c r="BL69" s="386"/>
      <c r="BM69" s="106"/>
      <c r="BN69" s="106"/>
      <c r="BO69" s="106"/>
      <c r="BP69" s="106"/>
      <c r="BQ69" s="106"/>
      <c r="BR69" s="106"/>
      <c r="BS69" s="106"/>
      <c r="BT69" s="106"/>
      <c r="BU69" s="106"/>
      <c r="BV69" s="106"/>
      <c r="BW69" s="106"/>
      <c r="BX69" s="106"/>
      <c r="BY69" s="106"/>
      <c r="BZ69" s="106"/>
      <c r="CA69" s="106"/>
      <c r="CB69" s="106"/>
    </row>
    <row r="70" spans="1:80" s="245" customFormat="1" ht="29" x14ac:dyDescent="0.35">
      <c r="A70" s="243"/>
      <c r="B70" s="128"/>
      <c r="C70" s="170"/>
      <c r="D70" s="170"/>
      <c r="E70" s="170"/>
      <c r="F70" s="170"/>
      <c r="G70" s="170"/>
      <c r="H70" s="170"/>
      <c r="I70" s="64"/>
      <c r="J70" s="105"/>
      <c r="K70" s="165"/>
      <c r="L70" s="106"/>
      <c r="M70" s="63" t="s">
        <v>235</v>
      </c>
      <c r="N70" s="167">
        <f>IF(N69="",0,IF(N69&gt;=$H68,$H68,N69))</f>
        <v>0</v>
      </c>
      <c r="O70" s="167">
        <f t="shared" ref="O70:AT70" si="707">IF(O69="",0,IF((O69+N71)&lt;=$H68,O69,$H68-N71))</f>
        <v>0</v>
      </c>
      <c r="P70" s="167">
        <f t="shared" si="707"/>
        <v>0</v>
      </c>
      <c r="Q70" s="167">
        <f t="shared" si="707"/>
        <v>0</v>
      </c>
      <c r="R70" s="167">
        <f t="shared" si="707"/>
        <v>0</v>
      </c>
      <c r="S70" s="167">
        <f t="shared" si="707"/>
        <v>0</v>
      </c>
      <c r="T70" s="167">
        <f t="shared" si="707"/>
        <v>0</v>
      </c>
      <c r="U70" s="167">
        <f t="shared" si="707"/>
        <v>0</v>
      </c>
      <c r="V70" s="167">
        <f t="shared" si="707"/>
        <v>0</v>
      </c>
      <c r="W70" s="167">
        <f t="shared" si="707"/>
        <v>0</v>
      </c>
      <c r="X70" s="167">
        <f t="shared" si="707"/>
        <v>0</v>
      </c>
      <c r="Y70" s="167">
        <f t="shared" si="707"/>
        <v>0</v>
      </c>
      <c r="Z70" s="167">
        <f t="shared" si="707"/>
        <v>0</v>
      </c>
      <c r="AA70" s="167">
        <f t="shared" si="707"/>
        <v>0</v>
      </c>
      <c r="AB70" s="167">
        <f t="shared" si="707"/>
        <v>0</v>
      </c>
      <c r="AC70" s="167">
        <f t="shared" si="707"/>
        <v>0</v>
      </c>
      <c r="AD70" s="167">
        <f t="shared" si="707"/>
        <v>0</v>
      </c>
      <c r="AE70" s="167">
        <f t="shared" si="707"/>
        <v>0</v>
      </c>
      <c r="AF70" s="167">
        <f t="shared" si="707"/>
        <v>0</v>
      </c>
      <c r="AG70" s="167">
        <f t="shared" si="707"/>
        <v>0</v>
      </c>
      <c r="AH70" s="167">
        <f t="shared" si="707"/>
        <v>0</v>
      </c>
      <c r="AI70" s="167">
        <f t="shared" si="707"/>
        <v>0</v>
      </c>
      <c r="AJ70" s="167">
        <f t="shared" si="707"/>
        <v>0</v>
      </c>
      <c r="AK70" s="167">
        <f t="shared" si="707"/>
        <v>0</v>
      </c>
      <c r="AL70" s="167">
        <f t="shared" si="707"/>
        <v>0</v>
      </c>
      <c r="AM70" s="167">
        <f t="shared" si="707"/>
        <v>0</v>
      </c>
      <c r="AN70" s="167">
        <f t="shared" si="707"/>
        <v>0</v>
      </c>
      <c r="AO70" s="167">
        <f t="shared" si="707"/>
        <v>0</v>
      </c>
      <c r="AP70" s="167">
        <f t="shared" si="707"/>
        <v>0</v>
      </c>
      <c r="AQ70" s="167">
        <f t="shared" si="707"/>
        <v>0</v>
      </c>
      <c r="AR70" s="167">
        <f t="shared" si="707"/>
        <v>0</v>
      </c>
      <c r="AS70" s="167">
        <f t="shared" si="707"/>
        <v>0</v>
      </c>
      <c r="AT70" s="167">
        <f t="shared" si="707"/>
        <v>0</v>
      </c>
      <c r="AU70" s="167">
        <f t="shared" ref="AU70:BI70" si="708">IF(AU69="",0,IF((AU69+AT71)&lt;=$H68,AU69,$H68-AT71))</f>
        <v>0</v>
      </c>
      <c r="AV70" s="167">
        <f t="shared" si="708"/>
        <v>0</v>
      </c>
      <c r="AW70" s="167">
        <f t="shared" si="708"/>
        <v>0</v>
      </c>
      <c r="AX70" s="167">
        <f t="shared" si="708"/>
        <v>0</v>
      </c>
      <c r="AY70" s="167">
        <f t="shared" si="708"/>
        <v>0</v>
      </c>
      <c r="AZ70" s="167">
        <f t="shared" si="708"/>
        <v>0</v>
      </c>
      <c r="BA70" s="167">
        <f t="shared" si="708"/>
        <v>0</v>
      </c>
      <c r="BB70" s="167">
        <f t="shared" si="708"/>
        <v>0</v>
      </c>
      <c r="BC70" s="167">
        <f t="shared" si="708"/>
        <v>0</v>
      </c>
      <c r="BD70" s="167">
        <f t="shared" si="708"/>
        <v>0</v>
      </c>
      <c r="BE70" s="167">
        <f t="shared" si="708"/>
        <v>0</v>
      </c>
      <c r="BF70" s="167">
        <f t="shared" si="708"/>
        <v>0</v>
      </c>
      <c r="BG70" s="167">
        <f t="shared" si="708"/>
        <v>0</v>
      </c>
      <c r="BH70" s="167">
        <f t="shared" si="708"/>
        <v>0</v>
      </c>
      <c r="BI70" s="167">
        <f t="shared" si="708"/>
        <v>0</v>
      </c>
      <c r="BJ70" s="382"/>
      <c r="BK70" s="384"/>
      <c r="BL70" s="386"/>
      <c r="BM70" s="106"/>
      <c r="BN70" s="106"/>
      <c r="BO70" s="106"/>
      <c r="BP70" s="106"/>
      <c r="BQ70" s="106"/>
      <c r="BR70" s="106"/>
      <c r="BS70" s="106"/>
      <c r="BT70" s="106"/>
      <c r="BU70" s="106"/>
      <c r="BV70" s="106"/>
      <c r="BW70" s="106"/>
      <c r="BX70" s="106"/>
      <c r="BY70" s="106"/>
      <c r="BZ70" s="106"/>
      <c r="CA70" s="106"/>
      <c r="CB70" s="106"/>
    </row>
    <row r="71" spans="1:80" ht="29" hidden="1" x14ac:dyDescent="0.35">
      <c r="B71" s="128"/>
      <c r="C71" s="170"/>
      <c r="D71" s="170"/>
      <c r="E71" s="170"/>
      <c r="F71" s="170"/>
      <c r="G71" s="170"/>
      <c r="H71" s="170"/>
      <c r="I71" s="172"/>
      <c r="J71" s="105"/>
      <c r="K71" s="175"/>
      <c r="L71" s="105"/>
      <c r="M71" s="63" t="s">
        <v>236</v>
      </c>
      <c r="N71" s="167">
        <f>N70</f>
        <v>0</v>
      </c>
      <c r="O71" s="167">
        <f>O70+N71</f>
        <v>0</v>
      </c>
      <c r="P71" s="167">
        <f t="shared" ref="P71" si="709">P70+O71</f>
        <v>0</v>
      </c>
      <c r="Q71" s="167">
        <f t="shared" ref="Q71" si="710">Q70+P71</f>
        <v>0</v>
      </c>
      <c r="R71" s="167">
        <f t="shared" ref="R71" si="711">R70+Q71</f>
        <v>0</v>
      </c>
      <c r="S71" s="167">
        <f t="shared" ref="S71" si="712">S70+R71</f>
        <v>0</v>
      </c>
      <c r="T71" s="167">
        <f t="shared" ref="T71" si="713">T70+S71</f>
        <v>0</v>
      </c>
      <c r="U71" s="167">
        <f t="shared" ref="U71" si="714">U70+T71</f>
        <v>0</v>
      </c>
      <c r="V71" s="167">
        <f t="shared" ref="V71" si="715">V70+U71</f>
        <v>0</v>
      </c>
      <c r="W71" s="167">
        <f t="shared" ref="W71" si="716">W70+V71</f>
        <v>0</v>
      </c>
      <c r="X71" s="167">
        <f t="shared" ref="X71" si="717">X70+W71</f>
        <v>0</v>
      </c>
      <c r="Y71" s="167">
        <f t="shared" ref="Y71" si="718">Y70+X71</f>
        <v>0</v>
      </c>
      <c r="Z71" s="167">
        <f t="shared" ref="Z71" si="719">Z70+Y71</f>
        <v>0</v>
      </c>
      <c r="AA71" s="167">
        <f t="shared" ref="AA71" si="720">AA70+Z71</f>
        <v>0</v>
      </c>
      <c r="AB71" s="167">
        <f t="shared" ref="AB71" si="721">AB70+AA71</f>
        <v>0</v>
      </c>
      <c r="AC71" s="167">
        <f t="shared" ref="AC71" si="722">AC70+AB71</f>
        <v>0</v>
      </c>
      <c r="AD71" s="167">
        <f t="shared" ref="AD71" si="723">AD70+AC71</f>
        <v>0</v>
      </c>
      <c r="AE71" s="167">
        <f t="shared" ref="AE71" si="724">AE70+AD71</f>
        <v>0</v>
      </c>
      <c r="AF71" s="167">
        <f t="shared" ref="AF71" si="725">AF70+AE71</f>
        <v>0</v>
      </c>
      <c r="AG71" s="167">
        <f t="shared" ref="AG71" si="726">AG70+AF71</f>
        <v>0</v>
      </c>
      <c r="AH71" s="167">
        <f t="shared" ref="AH71" si="727">AH70+AG71</f>
        <v>0</v>
      </c>
      <c r="AI71" s="167">
        <f t="shared" ref="AI71" si="728">AI70+AH71</f>
        <v>0</v>
      </c>
      <c r="AJ71" s="167">
        <f t="shared" ref="AJ71" si="729">AJ70+AI71</f>
        <v>0</v>
      </c>
      <c r="AK71" s="167">
        <f t="shared" ref="AK71" si="730">AK70+AJ71</f>
        <v>0</v>
      </c>
      <c r="AL71" s="167">
        <f t="shared" ref="AL71" si="731">AL70+AK71</f>
        <v>0</v>
      </c>
      <c r="AM71" s="167">
        <f t="shared" ref="AM71" si="732">AM70+AL71</f>
        <v>0</v>
      </c>
      <c r="AN71" s="167">
        <f t="shared" ref="AN71" si="733">AN70+AM71</f>
        <v>0</v>
      </c>
      <c r="AO71" s="167">
        <f t="shared" ref="AO71" si="734">AO70+AN71</f>
        <v>0</v>
      </c>
      <c r="AP71" s="167">
        <f t="shared" ref="AP71" si="735">AP70+AO71</f>
        <v>0</v>
      </c>
      <c r="AQ71" s="167">
        <f t="shared" ref="AQ71" si="736">AQ70+AP71</f>
        <v>0</v>
      </c>
      <c r="AR71" s="167">
        <f t="shared" ref="AR71" si="737">AR70+AQ71</f>
        <v>0</v>
      </c>
      <c r="AS71" s="167">
        <f t="shared" ref="AS71" si="738">AS70+AR71</f>
        <v>0</v>
      </c>
      <c r="AT71" s="167">
        <f t="shared" ref="AT71" si="739">AT70+AS71</f>
        <v>0</v>
      </c>
      <c r="AU71" s="167">
        <f t="shared" ref="AU71" si="740">AU70+AT71</f>
        <v>0</v>
      </c>
      <c r="AV71" s="167">
        <f t="shared" ref="AV71" si="741">AV70+AU71</f>
        <v>0</v>
      </c>
      <c r="AW71" s="167">
        <f t="shared" ref="AW71" si="742">AW70+AV71</f>
        <v>0</v>
      </c>
      <c r="AX71" s="167">
        <f t="shared" ref="AX71" si="743">AX70+AW71</f>
        <v>0</v>
      </c>
      <c r="AY71" s="167">
        <f t="shared" ref="AY71" si="744">AY70+AX71</f>
        <v>0</v>
      </c>
      <c r="AZ71" s="167">
        <f t="shared" ref="AZ71" si="745">AZ70+AY71</f>
        <v>0</v>
      </c>
      <c r="BA71" s="167">
        <f t="shared" ref="BA71" si="746">BA70+AZ71</f>
        <v>0</v>
      </c>
      <c r="BB71" s="167">
        <f t="shared" ref="BB71" si="747">BB70+BA71</f>
        <v>0</v>
      </c>
      <c r="BC71" s="167">
        <f t="shared" ref="BC71" si="748">BC70+BB71</f>
        <v>0</v>
      </c>
      <c r="BD71" s="167">
        <f t="shared" ref="BD71" si="749">BD70+BC71</f>
        <v>0</v>
      </c>
      <c r="BE71" s="167">
        <f t="shared" ref="BE71" si="750">BE70+BD71</f>
        <v>0</v>
      </c>
      <c r="BF71" s="167">
        <f t="shared" ref="BF71" si="751">BF70+BE71</f>
        <v>0</v>
      </c>
      <c r="BG71" s="167">
        <f t="shared" ref="BG71" si="752">BG70+BF71</f>
        <v>0</v>
      </c>
      <c r="BH71" s="167">
        <f t="shared" ref="BH71" si="753">BH70+BG71</f>
        <v>0</v>
      </c>
      <c r="BI71" s="167">
        <f t="shared" ref="BI71" si="754">BI70+BH71</f>
        <v>0</v>
      </c>
      <c r="BJ71" s="382"/>
      <c r="BK71" s="384"/>
      <c r="BL71" s="386"/>
      <c r="BM71" s="105"/>
      <c r="BN71" s="105"/>
      <c r="BO71" s="105"/>
      <c r="BP71" s="105"/>
      <c r="BQ71" s="105"/>
      <c r="BR71" s="105"/>
      <c r="BS71" s="105"/>
      <c r="BT71" s="105"/>
      <c r="BU71" s="105"/>
      <c r="BV71" s="105"/>
      <c r="BW71" s="105"/>
      <c r="BX71" s="105"/>
      <c r="BY71" s="105"/>
      <c r="BZ71" s="105"/>
      <c r="CA71" s="105"/>
      <c r="CB71" s="105"/>
    </row>
    <row r="72" spans="1:80" ht="25.4" customHeight="1" thickBot="1" x14ac:dyDescent="0.4">
      <c r="B72" s="128"/>
      <c r="C72" s="170"/>
      <c r="D72" s="170"/>
      <c r="E72" s="170"/>
      <c r="F72" s="170"/>
      <c r="G72" s="170"/>
      <c r="H72" s="170"/>
      <c r="I72" s="172"/>
      <c r="J72" s="105"/>
      <c r="K72" s="175"/>
      <c r="L72" s="105"/>
      <c r="M72" s="63" t="s">
        <v>145</v>
      </c>
      <c r="N72" s="168">
        <f>IF($E68="",0,VLOOKUP($E68,'Podpůrná data'!$H$15:$I$182,2)*N70)</f>
        <v>0</v>
      </c>
      <c r="O72" s="168">
        <f>IF($E68="",0,VLOOKUP($E68,'Podpůrná data'!$H$15:$I$182,2)*O70)</f>
        <v>0</v>
      </c>
      <c r="P72" s="168">
        <f>IF($E68="",0,VLOOKUP($E68,'Podpůrná data'!$H$15:$I$182,2)*P70)</f>
        <v>0</v>
      </c>
      <c r="Q72" s="168">
        <f>IF($E68="",0,VLOOKUP($E68,'Podpůrná data'!$H$15:$I$182,2)*Q70)</f>
        <v>0</v>
      </c>
      <c r="R72" s="168">
        <f>IF($E68="",0,VLOOKUP($E68,'Podpůrná data'!$H$15:$I$182,2)*R70)</f>
        <v>0</v>
      </c>
      <c r="S72" s="168">
        <f>IF($E68="",0,VLOOKUP($E68,'Podpůrná data'!$H$15:$I$182,2)*S70)</f>
        <v>0</v>
      </c>
      <c r="T72" s="168">
        <f>IF($E68="",0,VLOOKUP($E68,'Podpůrná data'!$H$15:$I$182,2)*T70)</f>
        <v>0</v>
      </c>
      <c r="U72" s="168">
        <f>IF($E68="",0,VLOOKUP($E68,'Podpůrná data'!$H$15:$I$182,2)*U70)</f>
        <v>0</v>
      </c>
      <c r="V72" s="168">
        <f>IF($E68="",0,VLOOKUP($E68,'Podpůrná data'!$H$15:$I$182,2)*V70)</f>
        <v>0</v>
      </c>
      <c r="W72" s="168">
        <f>IF($E68="",0,VLOOKUP($E68,'Podpůrná data'!$H$15:$I$182,2)*W70)</f>
        <v>0</v>
      </c>
      <c r="X72" s="168">
        <f>IF($E68="",0,VLOOKUP($E68,'Podpůrná data'!$H$15:$I$182,2)*X70)</f>
        <v>0</v>
      </c>
      <c r="Y72" s="168">
        <f>IF($E68="",0,VLOOKUP($E68,'Podpůrná data'!$H$15:$I$182,2)*Y70)</f>
        <v>0</v>
      </c>
      <c r="Z72" s="168">
        <f>IF($E68="",0,VLOOKUP($E68,'Podpůrná data'!$H$15:$I$182,2)*Z70)</f>
        <v>0</v>
      </c>
      <c r="AA72" s="168">
        <f>IF($E68="",0,VLOOKUP($E68,'Podpůrná data'!$H$15:$I$182,2)*AA70)</f>
        <v>0</v>
      </c>
      <c r="AB72" s="168">
        <f>IF($E68="",0,VLOOKUP($E68,'Podpůrná data'!$H$15:$I$182,2)*AB70)</f>
        <v>0</v>
      </c>
      <c r="AC72" s="168">
        <f>IF($E68="",0,VLOOKUP($E68,'Podpůrná data'!$H$15:$I$182,2)*AC70)</f>
        <v>0</v>
      </c>
      <c r="AD72" s="168">
        <f>IF($E68="",0,VLOOKUP($E68,'Podpůrná data'!$H$15:$I$182,2)*AD70)</f>
        <v>0</v>
      </c>
      <c r="AE72" s="168">
        <f>IF($E68="",0,VLOOKUP($E68,'Podpůrná data'!$H$15:$I$182,2)*AE70)</f>
        <v>0</v>
      </c>
      <c r="AF72" s="168">
        <f>IF($E68="",0,VLOOKUP($E68,'Podpůrná data'!$H$15:$I$182,2)*AF70)</f>
        <v>0</v>
      </c>
      <c r="AG72" s="168">
        <f>IF($E68="",0,VLOOKUP($E68,'Podpůrná data'!$H$15:$I$182,2)*AG70)</f>
        <v>0</v>
      </c>
      <c r="AH72" s="168">
        <f>IF($E68="",0,VLOOKUP($E68,'Podpůrná data'!$H$15:$I$182,2)*AH70)</f>
        <v>0</v>
      </c>
      <c r="AI72" s="168">
        <f>IF($E68="",0,VLOOKUP($E68,'Podpůrná data'!$H$15:$I$182,2)*AI70)</f>
        <v>0</v>
      </c>
      <c r="AJ72" s="168">
        <f>IF($E68="",0,VLOOKUP($E68,'Podpůrná data'!$H$15:$I$182,2)*AJ70)</f>
        <v>0</v>
      </c>
      <c r="AK72" s="168">
        <f>IF($E68="",0,VLOOKUP($E68,'Podpůrná data'!$H$15:$I$182,2)*AK70)</f>
        <v>0</v>
      </c>
      <c r="AL72" s="168">
        <f>IF($E68="",0,VLOOKUP($E68,'Podpůrná data'!$H$15:$I$182,2)*AL70)</f>
        <v>0</v>
      </c>
      <c r="AM72" s="168">
        <f>IF($E68="",0,VLOOKUP($E68,'Podpůrná data'!$H$15:$I$182,2)*AM70)</f>
        <v>0</v>
      </c>
      <c r="AN72" s="168">
        <f>IF($E68="",0,VLOOKUP($E68,'Podpůrná data'!$H$15:$I$182,2)*AN70)</f>
        <v>0</v>
      </c>
      <c r="AO72" s="168">
        <f>IF($E68="",0,VLOOKUP($E68,'Podpůrná data'!$H$15:$I$182,2)*AO70)</f>
        <v>0</v>
      </c>
      <c r="AP72" s="168">
        <f>IF($E68="",0,VLOOKUP($E68,'Podpůrná data'!$H$15:$I$182,2)*AP70)</f>
        <v>0</v>
      </c>
      <c r="AQ72" s="168">
        <f>IF($E68="",0,VLOOKUP($E68,'Podpůrná data'!$H$15:$I$182,2)*AQ70)</f>
        <v>0</v>
      </c>
      <c r="AR72" s="168">
        <f>IF($E68="",0,VLOOKUP($E68,'Podpůrná data'!$H$15:$I$182,2)*AR70)</f>
        <v>0</v>
      </c>
      <c r="AS72" s="168">
        <f>IF($E68="",0,VLOOKUP($E68,'Podpůrná data'!$H$15:$I$182,2)*AS70)</f>
        <v>0</v>
      </c>
      <c r="AT72" s="168">
        <f>IF($E68="",0,VLOOKUP($E68,'Podpůrná data'!$H$15:$I$182,2)*AT70)</f>
        <v>0</v>
      </c>
      <c r="AU72" s="168">
        <f>IF($E68="",0,VLOOKUP($E68,'Podpůrná data'!$H$15:$I$182,2)*AU70)</f>
        <v>0</v>
      </c>
      <c r="AV72" s="168">
        <f>IF($E68="",0,VLOOKUP($E68,'Podpůrná data'!$H$15:$I$182,2)*AV70)</f>
        <v>0</v>
      </c>
      <c r="AW72" s="168">
        <f>IF($E68="",0,VLOOKUP($E68,'Podpůrná data'!$H$15:$I$182,2)*AW70)</f>
        <v>0</v>
      </c>
      <c r="AX72" s="168">
        <f>IF($E68="",0,VLOOKUP($E68,'Podpůrná data'!$H$15:$I$182,2)*AX70)</f>
        <v>0</v>
      </c>
      <c r="AY72" s="168">
        <f>IF($E68="",0,VLOOKUP($E68,'Podpůrná data'!$H$15:$I$182,2)*AY70)</f>
        <v>0</v>
      </c>
      <c r="AZ72" s="168">
        <f>IF($E68="",0,VLOOKUP($E68,'Podpůrná data'!$H$15:$I$182,2)*AZ70)</f>
        <v>0</v>
      </c>
      <c r="BA72" s="168">
        <f>IF($E68="",0,VLOOKUP($E68,'Podpůrná data'!$H$15:$I$182,2)*BA70)</f>
        <v>0</v>
      </c>
      <c r="BB72" s="168">
        <f>IF($E68="",0,VLOOKUP($E68,'Podpůrná data'!$H$15:$I$182,2)*BB70)</f>
        <v>0</v>
      </c>
      <c r="BC72" s="168">
        <f>IF($E68="",0,VLOOKUP($E68,'Podpůrná data'!$H$15:$I$182,2)*BC70)</f>
        <v>0</v>
      </c>
      <c r="BD72" s="168">
        <f>IF($E68="",0,VLOOKUP($E68,'Podpůrná data'!$H$15:$I$182,2)*BD70)</f>
        <v>0</v>
      </c>
      <c r="BE72" s="168">
        <f>IF($E68="",0,VLOOKUP($E68,'Podpůrná data'!$H$15:$I$182,2)*BE70)</f>
        <v>0</v>
      </c>
      <c r="BF72" s="168">
        <f>IF($E68="",0,VLOOKUP($E68,'Podpůrná data'!$H$15:$I$182,2)*BF70)</f>
        <v>0</v>
      </c>
      <c r="BG72" s="168">
        <f>IF($E68="",0,VLOOKUP($E68,'Podpůrná data'!$H$15:$I$182,2)*BG70)</f>
        <v>0</v>
      </c>
      <c r="BH72" s="168">
        <f>IF($E68="",0,VLOOKUP($E68,'Podpůrná data'!$H$15:$I$182,2)*BH70)</f>
        <v>0</v>
      </c>
      <c r="BI72" s="168">
        <f>IF($E68="",0,VLOOKUP($E68,'Podpůrná data'!$H$15:$I$182,2)*BI70)</f>
        <v>0</v>
      </c>
      <c r="BJ72" s="382"/>
      <c r="BK72" s="384"/>
      <c r="BL72" s="386"/>
      <c r="BM72" s="105"/>
      <c r="BN72" s="178">
        <f>SUMIFS($N72:$BI72,$N67:$BI67,"1. ZoR")</f>
        <v>0</v>
      </c>
      <c r="BO72" s="178">
        <f>SUMIFS($N72:$BI72,$N67:$BI67,"2. ZoR")</f>
        <v>0</v>
      </c>
      <c r="BP72" s="178">
        <f>SUMIFS($N72:$BI72,$N67:$BI67,"3. ZoR")</f>
        <v>0</v>
      </c>
      <c r="BQ72" s="178">
        <f>SUMIFS($N72:$BI72,$N67:$BI67,"4. ZoR")</f>
        <v>0</v>
      </c>
      <c r="BR72" s="178">
        <f>SUMIFS($N72:$BI72,$N67:$BI67,"5. ZoR")</f>
        <v>0</v>
      </c>
      <c r="BS72" s="178">
        <f>SUMIFS($N72:$BI72,$N67:$BI67,"6. ZoR")</f>
        <v>0</v>
      </c>
      <c r="BT72" s="178">
        <f>SUMIFS($N72:$BI72,$N67:$BI67,"7. ZoR")</f>
        <v>0</v>
      </c>
      <c r="BU72" s="178">
        <f>SUMIFS($N72:$BI72,$N67:$BI67,"8. ZoR")</f>
        <v>0</v>
      </c>
      <c r="BV72" s="178">
        <f>SUMIFS($N72:$BI72,$N67:$BI67,"9. ZoR")</f>
        <v>0</v>
      </c>
      <c r="BW72" s="178">
        <f>SUMIFS($N72:$BI72,$N67:$BI67,"10. ZoR")</f>
        <v>0</v>
      </c>
      <c r="BX72" s="178">
        <f>SUMIFS($N72:$BI72,$N67:$BI67,"11. ZoR")</f>
        <v>0</v>
      </c>
      <c r="BY72" s="178">
        <f>SUMIFS($N72:$BI72,$N67:$BI67,"12. ZoR")</f>
        <v>0</v>
      </c>
      <c r="BZ72" s="178">
        <f>SUMIFS($N72:$BI72,$N67:$BI67,"13. ZoR")</f>
        <v>0</v>
      </c>
      <c r="CA72" s="178">
        <f>SUMIFS($N72:$BI72,$N67:$BI67,"14. ZoR")</f>
        <v>0</v>
      </c>
      <c r="CB72" s="178">
        <f>SUMIFS($N72:$BI72,$N67:$BI67,"15. ZoR")</f>
        <v>0</v>
      </c>
    </row>
    <row r="73" spans="1:80" ht="29.5" hidden="1" thickBot="1" x14ac:dyDescent="0.4">
      <c r="B73" s="129"/>
      <c r="C73" s="173"/>
      <c r="D73" s="173"/>
      <c r="E73" s="173"/>
      <c r="F73" s="173"/>
      <c r="G73" s="173"/>
      <c r="H73" s="173"/>
      <c r="I73" s="174"/>
      <c r="J73" s="105"/>
      <c r="K73" s="176"/>
      <c r="L73" s="105"/>
      <c r="M73" s="63" t="s">
        <v>200</v>
      </c>
      <c r="N73" s="168">
        <f>IF(N72="","",N72)</f>
        <v>0</v>
      </c>
      <c r="O73" s="168">
        <f>N73+O72</f>
        <v>0</v>
      </c>
      <c r="P73" s="168">
        <f t="shared" ref="P73" si="755">O73+P72</f>
        <v>0</v>
      </c>
      <c r="Q73" s="168">
        <f t="shared" ref="Q73" si="756">P73+Q72</f>
        <v>0</v>
      </c>
      <c r="R73" s="168">
        <f t="shared" ref="R73" si="757">Q73+R72</f>
        <v>0</v>
      </c>
      <c r="S73" s="168">
        <f t="shared" ref="S73" si="758">R73+S72</f>
        <v>0</v>
      </c>
      <c r="T73" s="168">
        <f t="shared" ref="T73" si="759">S73+T72</f>
        <v>0</v>
      </c>
      <c r="U73" s="168">
        <f t="shared" ref="U73" si="760">T73+U72</f>
        <v>0</v>
      </c>
      <c r="V73" s="168">
        <f t="shared" ref="V73" si="761">U73+V72</f>
        <v>0</v>
      </c>
      <c r="W73" s="168">
        <f t="shared" ref="W73" si="762">V73+W72</f>
        <v>0</v>
      </c>
      <c r="X73" s="168">
        <f t="shared" ref="X73" si="763">W73+X72</f>
        <v>0</v>
      </c>
      <c r="Y73" s="168">
        <f t="shared" ref="Y73" si="764">X73+Y72</f>
        <v>0</v>
      </c>
      <c r="Z73" s="168">
        <f t="shared" ref="Z73" si="765">Y73+Z72</f>
        <v>0</v>
      </c>
      <c r="AA73" s="168">
        <f t="shared" ref="AA73" si="766">Z73+AA72</f>
        <v>0</v>
      </c>
      <c r="AB73" s="168">
        <f t="shared" ref="AB73" si="767">AA73+AB72</f>
        <v>0</v>
      </c>
      <c r="AC73" s="168">
        <f t="shared" ref="AC73" si="768">AB73+AC72</f>
        <v>0</v>
      </c>
      <c r="AD73" s="168">
        <f t="shared" ref="AD73" si="769">AC73+AD72</f>
        <v>0</v>
      </c>
      <c r="AE73" s="168">
        <f t="shared" ref="AE73" si="770">AD73+AE72</f>
        <v>0</v>
      </c>
      <c r="AF73" s="168">
        <f t="shared" ref="AF73" si="771">AE73+AF72</f>
        <v>0</v>
      </c>
      <c r="AG73" s="168">
        <f t="shared" ref="AG73" si="772">AF73+AG72</f>
        <v>0</v>
      </c>
      <c r="AH73" s="168">
        <f t="shared" ref="AH73" si="773">AG73+AH72</f>
        <v>0</v>
      </c>
      <c r="AI73" s="168">
        <f t="shared" ref="AI73" si="774">AH73+AI72</f>
        <v>0</v>
      </c>
      <c r="AJ73" s="168">
        <f t="shared" ref="AJ73" si="775">AI73+AJ72</f>
        <v>0</v>
      </c>
      <c r="AK73" s="168">
        <f t="shared" ref="AK73" si="776">AJ73+AK72</f>
        <v>0</v>
      </c>
      <c r="AL73" s="168">
        <f t="shared" ref="AL73" si="777">AK73+AL72</f>
        <v>0</v>
      </c>
      <c r="AM73" s="168">
        <f t="shared" ref="AM73" si="778">AL73+AM72</f>
        <v>0</v>
      </c>
      <c r="AN73" s="168">
        <f t="shared" ref="AN73" si="779">AM73+AN72</f>
        <v>0</v>
      </c>
      <c r="AO73" s="168">
        <f t="shared" ref="AO73" si="780">AN73+AO72</f>
        <v>0</v>
      </c>
      <c r="AP73" s="168">
        <f t="shared" ref="AP73" si="781">AO73+AP72</f>
        <v>0</v>
      </c>
      <c r="AQ73" s="168">
        <f t="shared" ref="AQ73" si="782">AP73+AQ72</f>
        <v>0</v>
      </c>
      <c r="AR73" s="168">
        <f t="shared" ref="AR73" si="783">AQ73+AR72</f>
        <v>0</v>
      </c>
      <c r="AS73" s="168">
        <f t="shared" ref="AS73" si="784">AR73+AS72</f>
        <v>0</v>
      </c>
      <c r="AT73" s="168">
        <f t="shared" ref="AT73" si="785">AS73+AT72</f>
        <v>0</v>
      </c>
      <c r="AU73" s="168">
        <f t="shared" ref="AU73" si="786">AT73+AU72</f>
        <v>0</v>
      </c>
      <c r="AV73" s="168">
        <f t="shared" ref="AV73" si="787">AU73+AV72</f>
        <v>0</v>
      </c>
      <c r="AW73" s="168">
        <f t="shared" ref="AW73" si="788">AV73+AW72</f>
        <v>0</v>
      </c>
      <c r="AX73" s="168">
        <f t="shared" ref="AX73" si="789">AW73+AX72</f>
        <v>0</v>
      </c>
      <c r="AY73" s="168">
        <f t="shared" ref="AY73" si="790">AX73+AY72</f>
        <v>0</v>
      </c>
      <c r="AZ73" s="168">
        <f t="shared" ref="AZ73" si="791">AY73+AZ72</f>
        <v>0</v>
      </c>
      <c r="BA73" s="168">
        <f t="shared" ref="BA73" si="792">AZ73+BA72</f>
        <v>0</v>
      </c>
      <c r="BB73" s="168">
        <f t="shared" ref="BB73" si="793">BA73+BB72</f>
        <v>0</v>
      </c>
      <c r="BC73" s="168">
        <f t="shared" ref="BC73" si="794">BB73+BC72</f>
        <v>0</v>
      </c>
      <c r="BD73" s="168">
        <f t="shared" ref="BD73" si="795">BC73+BD72</f>
        <v>0</v>
      </c>
      <c r="BE73" s="168">
        <f t="shared" ref="BE73" si="796">BD73+BE72</f>
        <v>0</v>
      </c>
      <c r="BF73" s="168">
        <f t="shared" ref="BF73" si="797">BE73+BF72</f>
        <v>0</v>
      </c>
      <c r="BG73" s="168">
        <f t="shared" ref="BG73" si="798">BF73+BG72</f>
        <v>0</v>
      </c>
      <c r="BH73" s="168">
        <f t="shared" ref="BH73" si="799">BG73+BH72</f>
        <v>0</v>
      </c>
      <c r="BI73" s="168">
        <f t="shared" ref="BI73" si="800">BH73+BI72</f>
        <v>0</v>
      </c>
      <c r="BJ73" s="383"/>
      <c r="BK73" s="385"/>
      <c r="BL73" s="387"/>
      <c r="BM73" s="105"/>
      <c r="BN73" s="105"/>
      <c r="BO73" s="105"/>
      <c r="BP73" s="105"/>
      <c r="BQ73" s="105"/>
      <c r="BR73" s="105"/>
      <c r="BS73" s="105"/>
      <c r="BT73" s="105"/>
      <c r="BU73" s="105"/>
      <c r="BV73" s="105"/>
      <c r="BW73" s="105"/>
      <c r="BX73" s="105"/>
      <c r="BY73" s="105"/>
      <c r="BZ73" s="105"/>
      <c r="CA73" s="105"/>
      <c r="CB73" s="105"/>
    </row>
    <row r="74" spans="1:80" ht="15" hidden="1" thickBot="1" x14ac:dyDescent="0.4">
      <c r="B74" s="105"/>
      <c r="C74" s="130"/>
      <c r="D74" s="130"/>
      <c r="E74" s="130"/>
      <c r="F74" s="130"/>
      <c r="G74" s="130"/>
      <c r="H74" s="130"/>
      <c r="I74" s="105"/>
      <c r="J74" s="7"/>
      <c r="K74" s="105"/>
      <c r="L74" s="105"/>
      <c r="M74" s="105"/>
      <c r="N74" s="105"/>
      <c r="O74" s="105"/>
      <c r="P74" s="7"/>
      <c r="Q74" s="105"/>
      <c r="R74" s="105"/>
      <c r="S74" s="105"/>
      <c r="T74" s="105"/>
      <c r="U74" s="105"/>
      <c r="V74" s="105"/>
      <c r="W74" s="105"/>
      <c r="X74" s="105"/>
      <c r="Y74" s="105"/>
      <c r="Z74" s="105"/>
      <c r="AA74" s="105"/>
      <c r="AB74" s="105"/>
      <c r="AC74" s="105"/>
      <c r="AD74" s="105"/>
      <c r="AE74" s="105"/>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row>
    <row r="75" spans="1:80" s="245" customFormat="1" ht="58.4" customHeight="1" thickBot="1" x14ac:dyDescent="0.4">
      <c r="A75" s="249"/>
      <c r="B75" s="120"/>
      <c r="C75" s="360" t="s">
        <v>2</v>
      </c>
      <c r="D75" s="121"/>
      <c r="E75" s="131" t="s">
        <v>225</v>
      </c>
      <c r="F75" s="131" t="s">
        <v>444</v>
      </c>
      <c r="G75" s="131" t="s">
        <v>208</v>
      </c>
      <c r="H75" s="122" t="s">
        <v>385</v>
      </c>
      <c r="I75" s="123" t="s">
        <v>1</v>
      </c>
      <c r="J75" s="7"/>
      <c r="K75" s="169">
        <v>204032</v>
      </c>
      <c r="L75" s="106"/>
      <c r="M75" s="194" t="s">
        <v>128</v>
      </c>
      <c r="N75" s="83" t="s">
        <v>4</v>
      </c>
      <c r="O75" s="83" t="s">
        <v>5</v>
      </c>
      <c r="P75" s="83" t="s">
        <v>6</v>
      </c>
      <c r="Q75" s="83" t="s">
        <v>7</v>
      </c>
      <c r="R75" s="83" t="s">
        <v>8</v>
      </c>
      <c r="S75" s="83" t="s">
        <v>9</v>
      </c>
      <c r="T75" s="83" t="s">
        <v>10</v>
      </c>
      <c r="U75" s="83" t="s">
        <v>11</v>
      </c>
      <c r="V75" s="83" t="s">
        <v>12</v>
      </c>
      <c r="W75" s="83" t="s">
        <v>13</v>
      </c>
      <c r="X75" s="83" t="s">
        <v>14</v>
      </c>
      <c r="Y75" s="83" t="s">
        <v>15</v>
      </c>
      <c r="Z75" s="83" t="s">
        <v>16</v>
      </c>
      <c r="AA75" s="83" t="s">
        <v>17</v>
      </c>
      <c r="AB75" s="83" t="s">
        <v>18</v>
      </c>
      <c r="AC75" s="83" t="s">
        <v>19</v>
      </c>
      <c r="AD75" s="83" t="s">
        <v>20</v>
      </c>
      <c r="AE75" s="83" t="s">
        <v>21</v>
      </c>
      <c r="AF75" s="83" t="s">
        <v>22</v>
      </c>
      <c r="AG75" s="83" t="s">
        <v>23</v>
      </c>
      <c r="AH75" s="83" t="s">
        <v>24</v>
      </c>
      <c r="AI75" s="83" t="s">
        <v>25</v>
      </c>
      <c r="AJ75" s="83" t="s">
        <v>26</v>
      </c>
      <c r="AK75" s="83" t="s">
        <v>27</v>
      </c>
      <c r="AL75" s="83" t="s">
        <v>28</v>
      </c>
      <c r="AM75" s="83" t="s">
        <v>29</v>
      </c>
      <c r="AN75" s="83" t="s">
        <v>30</v>
      </c>
      <c r="AO75" s="83" t="s">
        <v>31</v>
      </c>
      <c r="AP75" s="83" t="s">
        <v>32</v>
      </c>
      <c r="AQ75" s="83" t="s">
        <v>33</v>
      </c>
      <c r="AR75" s="83" t="s">
        <v>34</v>
      </c>
      <c r="AS75" s="83" t="s">
        <v>35</v>
      </c>
      <c r="AT75" s="83" t="s">
        <v>36</v>
      </c>
      <c r="AU75" s="83" t="s">
        <v>37</v>
      </c>
      <c r="AV75" s="83" t="s">
        <v>38</v>
      </c>
      <c r="AW75" s="83" t="s">
        <v>39</v>
      </c>
      <c r="AX75" s="83" t="s">
        <v>40</v>
      </c>
      <c r="AY75" s="83" t="s">
        <v>41</v>
      </c>
      <c r="AZ75" s="83" t="s">
        <v>42</v>
      </c>
      <c r="BA75" s="83" t="s">
        <v>43</v>
      </c>
      <c r="BB75" s="83" t="s">
        <v>44</v>
      </c>
      <c r="BC75" s="83" t="s">
        <v>45</v>
      </c>
      <c r="BD75" s="83" t="s">
        <v>46</v>
      </c>
      <c r="BE75" s="83" t="s">
        <v>47</v>
      </c>
      <c r="BF75" s="83" t="s">
        <v>48</v>
      </c>
      <c r="BG75" s="83" t="s">
        <v>49</v>
      </c>
      <c r="BH75" s="83" t="s">
        <v>50</v>
      </c>
      <c r="BI75" s="83" t="s">
        <v>51</v>
      </c>
      <c r="BJ75" s="134" t="s">
        <v>234</v>
      </c>
      <c r="BK75" s="135" t="s">
        <v>164</v>
      </c>
      <c r="BL75" s="135" t="s">
        <v>213</v>
      </c>
      <c r="BM75" s="106"/>
      <c r="BN75" s="368" t="s">
        <v>238</v>
      </c>
      <c r="BO75" s="369"/>
      <c r="BP75" s="369"/>
      <c r="BQ75" s="369"/>
      <c r="BR75" s="369"/>
      <c r="BS75" s="369"/>
      <c r="BT75" s="369"/>
      <c r="BU75" s="369"/>
      <c r="BV75" s="369"/>
      <c r="BW75" s="369"/>
      <c r="BX75" s="369"/>
      <c r="BY75" s="369"/>
      <c r="BZ75" s="369"/>
      <c r="CA75" s="369"/>
      <c r="CB75" s="369"/>
    </row>
    <row r="76" spans="1:80" s="245" customFormat="1" ht="18" hidden="1" customHeight="1" thickBot="1" x14ac:dyDescent="0.4">
      <c r="A76" s="250"/>
      <c r="B76" s="113"/>
      <c r="C76" s="361"/>
      <c r="D76" s="125"/>
      <c r="E76" s="125"/>
      <c r="F76" s="125"/>
      <c r="G76" s="125"/>
      <c r="H76" s="370" t="s">
        <v>201</v>
      </c>
      <c r="I76" s="373" t="s">
        <v>93</v>
      </c>
      <c r="J76" s="7"/>
      <c r="K76" s="375" t="s">
        <v>423</v>
      </c>
      <c r="L76" s="106"/>
      <c r="M76" s="84"/>
      <c r="N76" s="74">
        <f>MONTH(Úvod!$F$10)</f>
        <v>1</v>
      </c>
      <c r="O76" s="75">
        <f t="shared" ref="O76" si="801">IF(N76=12,1,N76+1)</f>
        <v>2</v>
      </c>
      <c r="P76" s="75">
        <f t="shared" ref="P76" si="802">IF(O76=12,1,O76+1)</f>
        <v>3</v>
      </c>
      <c r="Q76" s="76">
        <f t="shared" ref="Q76" si="803">IF(P76=12,1,P76+1)</f>
        <v>4</v>
      </c>
      <c r="R76" s="76">
        <f t="shared" ref="R76" si="804">IF(Q76=12,1,Q76+1)</f>
        <v>5</v>
      </c>
      <c r="S76" s="76">
        <f t="shared" ref="S76" si="805">IF(R76=12,1,R76+1)</f>
        <v>6</v>
      </c>
      <c r="T76" s="76">
        <f t="shared" ref="T76" si="806">IF(S76=12,1,S76+1)</f>
        <v>7</v>
      </c>
      <c r="U76" s="76">
        <f t="shared" ref="U76" si="807">IF(T76=12,1,T76+1)</f>
        <v>8</v>
      </c>
      <c r="V76" s="76">
        <f t="shared" ref="V76" si="808">IF(U76=12,1,U76+1)</f>
        <v>9</v>
      </c>
      <c r="W76" s="76">
        <f>IF(V76=12,1,V76+1)</f>
        <v>10</v>
      </c>
      <c r="X76" s="76">
        <f t="shared" ref="X76" si="809">IF(W76=12,1,W76+1)</f>
        <v>11</v>
      </c>
      <c r="Y76" s="76">
        <f t="shared" ref="Y76" si="810">IF(X76=12,1,X76+1)</f>
        <v>12</v>
      </c>
      <c r="Z76" s="76">
        <f t="shared" ref="Z76" si="811">IF(Y76=12,1,Y76+1)</f>
        <v>1</v>
      </c>
      <c r="AA76" s="76">
        <f t="shared" ref="AA76" si="812">IF(Z76=12,1,Z76+1)</f>
        <v>2</v>
      </c>
      <c r="AB76" s="76">
        <f t="shared" ref="AB76" si="813">IF(AA76=12,1,AA76+1)</f>
        <v>3</v>
      </c>
      <c r="AC76" s="76">
        <f t="shared" ref="AC76" si="814">IF(AB76=12,1,AB76+1)</f>
        <v>4</v>
      </c>
      <c r="AD76" s="76">
        <f t="shared" ref="AD76" si="815">IF(AC76=12,1,AC76+1)</f>
        <v>5</v>
      </c>
      <c r="AE76" s="76">
        <f t="shared" ref="AE76" si="816">IF(AD76=12,1,AD76+1)</f>
        <v>6</v>
      </c>
      <c r="AF76" s="76">
        <f>IF(AE76=12,1,AE76+1)</f>
        <v>7</v>
      </c>
      <c r="AG76" s="76">
        <f t="shared" ref="AG76" si="817">IF(AF76=12,1,AF76+1)</f>
        <v>8</v>
      </c>
      <c r="AH76" s="76">
        <f t="shared" ref="AH76" si="818">IF(AG76=12,1,AG76+1)</f>
        <v>9</v>
      </c>
      <c r="AI76" s="76">
        <f t="shared" ref="AI76" si="819">IF(AH76=12,1,AH76+1)</f>
        <v>10</v>
      </c>
      <c r="AJ76" s="76">
        <f t="shared" ref="AJ76" si="820">IF(AI76=12,1,AI76+1)</f>
        <v>11</v>
      </c>
      <c r="AK76" s="76">
        <f t="shared" ref="AK76" si="821">IF(AJ76=12,1,AJ76+1)</f>
        <v>12</v>
      </c>
      <c r="AL76" s="76">
        <f t="shared" ref="AL76" si="822">IF(AK76=12,1,AK76+1)</f>
        <v>1</v>
      </c>
      <c r="AM76" s="76">
        <f t="shared" ref="AM76" si="823">IF(AL76=12,1,AL76+1)</f>
        <v>2</v>
      </c>
      <c r="AN76" s="76">
        <f t="shared" ref="AN76" si="824">IF(AM76=12,1,AM76+1)</f>
        <v>3</v>
      </c>
      <c r="AO76" s="76">
        <f t="shared" ref="AO76" si="825">IF(AN76=12,1,AN76+1)</f>
        <v>4</v>
      </c>
      <c r="AP76" s="76">
        <f t="shared" ref="AP76" si="826">IF(AO76=12,1,AO76+1)</f>
        <v>5</v>
      </c>
      <c r="AQ76" s="76">
        <f t="shared" ref="AQ76" si="827">IF(AP76=12,1,AP76+1)</f>
        <v>6</v>
      </c>
      <c r="AR76" s="76">
        <f t="shared" ref="AR76" si="828">IF(AQ76=12,1,AQ76+1)</f>
        <v>7</v>
      </c>
      <c r="AS76" s="76">
        <f t="shared" ref="AS76" si="829">IF(AR76=12,1,AR76+1)</f>
        <v>8</v>
      </c>
      <c r="AT76" s="76">
        <f t="shared" ref="AT76" si="830">IF(AS76=12,1,AS76+1)</f>
        <v>9</v>
      </c>
      <c r="AU76" s="76">
        <f t="shared" ref="AU76" si="831">IF(AT76=12,1,AT76+1)</f>
        <v>10</v>
      </c>
      <c r="AV76" s="76">
        <f t="shared" ref="AV76" si="832">IF(AU76=12,1,AU76+1)</f>
        <v>11</v>
      </c>
      <c r="AW76" s="76">
        <f t="shared" ref="AW76" si="833">IF(AV76=12,1,AV76+1)</f>
        <v>12</v>
      </c>
      <c r="AX76" s="76">
        <f t="shared" ref="AX76" si="834">IF(AW76=12,1,AW76+1)</f>
        <v>1</v>
      </c>
      <c r="AY76" s="76">
        <f t="shared" ref="AY76" si="835">IF(AX76=12,1,AX76+1)</f>
        <v>2</v>
      </c>
      <c r="AZ76" s="76">
        <f t="shared" ref="AZ76" si="836">IF(AY76=12,1,AY76+1)</f>
        <v>3</v>
      </c>
      <c r="BA76" s="76">
        <f t="shared" ref="BA76" si="837">IF(AZ76=12,1,AZ76+1)</f>
        <v>4</v>
      </c>
      <c r="BB76" s="76">
        <f t="shared" ref="BB76" si="838">IF(BA76=12,1,BA76+1)</f>
        <v>5</v>
      </c>
      <c r="BC76" s="76">
        <f t="shared" ref="BC76" si="839">IF(BB76=12,1,BB76+1)</f>
        <v>6</v>
      </c>
      <c r="BD76" s="76">
        <f t="shared" ref="BD76" si="840">IF(BC76=12,1,BC76+1)</f>
        <v>7</v>
      </c>
      <c r="BE76" s="76">
        <f t="shared" ref="BE76" si="841">IF(BD76=12,1,BD76+1)</f>
        <v>8</v>
      </c>
      <c r="BF76" s="76">
        <f t="shared" ref="BF76" si="842">IF(BE76=12,1,BE76+1)</f>
        <v>9</v>
      </c>
      <c r="BG76" s="76">
        <f t="shared" ref="BG76" si="843">IF(BF76=12,1,BF76+1)</f>
        <v>10</v>
      </c>
      <c r="BH76" s="76">
        <f t="shared" ref="BH76" si="844">IF(BG76=12,1,BG76+1)</f>
        <v>11</v>
      </c>
      <c r="BI76" s="76">
        <f t="shared" ref="BI76" si="845">IF(BH76=12,1,BH76+1)</f>
        <v>12</v>
      </c>
      <c r="BJ76" s="81"/>
      <c r="BK76" s="78"/>
      <c r="BL76" s="78"/>
      <c r="BM76" s="106"/>
      <c r="BN76" s="106"/>
      <c r="BO76" s="106"/>
      <c r="BP76" s="106"/>
      <c r="BQ76" s="106"/>
      <c r="BR76" s="106"/>
      <c r="BS76" s="106"/>
      <c r="BT76" s="106"/>
      <c r="BU76" s="106"/>
      <c r="BV76" s="106"/>
      <c r="BW76" s="106"/>
      <c r="BX76" s="106"/>
      <c r="BY76" s="106"/>
      <c r="BZ76" s="106"/>
      <c r="CA76" s="106"/>
      <c r="CB76" s="106"/>
    </row>
    <row r="77" spans="1:80" s="245" customFormat="1" ht="35.15" hidden="1" customHeight="1" x14ac:dyDescent="0.35">
      <c r="A77" s="250"/>
      <c r="B77" s="113"/>
      <c r="C77" s="361"/>
      <c r="D77" s="125"/>
      <c r="E77" s="125"/>
      <c r="F77" s="125"/>
      <c r="G77" s="125"/>
      <c r="H77" s="370"/>
      <c r="I77" s="373"/>
      <c r="J77" s="7"/>
      <c r="K77" s="376"/>
      <c r="L77" s="106"/>
      <c r="M77" s="77"/>
      <c r="N77" s="59">
        <f t="shared" ref="N77:BI77" si="846">VALUE(_xlfn.CONCAT(N76,".",N79))</f>
        <v>1</v>
      </c>
      <c r="O77" s="73">
        <f t="shared" si="846"/>
        <v>32</v>
      </c>
      <c r="P77" s="73">
        <f t="shared" si="846"/>
        <v>61</v>
      </c>
      <c r="Q77" s="73">
        <f t="shared" si="846"/>
        <v>92</v>
      </c>
      <c r="R77" s="73">
        <f t="shared" si="846"/>
        <v>122</v>
      </c>
      <c r="S77" s="73">
        <f t="shared" si="846"/>
        <v>153</v>
      </c>
      <c r="T77" s="73">
        <f t="shared" si="846"/>
        <v>183</v>
      </c>
      <c r="U77" s="73">
        <f t="shared" si="846"/>
        <v>214</v>
      </c>
      <c r="V77" s="73">
        <f t="shared" si="846"/>
        <v>245</v>
      </c>
      <c r="W77" s="73">
        <f t="shared" si="846"/>
        <v>275</v>
      </c>
      <c r="X77" s="73">
        <f t="shared" si="846"/>
        <v>306</v>
      </c>
      <c r="Y77" s="73">
        <f t="shared" si="846"/>
        <v>336</v>
      </c>
      <c r="Z77" s="73">
        <f t="shared" si="846"/>
        <v>367</v>
      </c>
      <c r="AA77" s="73">
        <f t="shared" si="846"/>
        <v>398</v>
      </c>
      <c r="AB77" s="73">
        <f t="shared" si="846"/>
        <v>426</v>
      </c>
      <c r="AC77" s="73">
        <f t="shared" si="846"/>
        <v>457</v>
      </c>
      <c r="AD77" s="73">
        <f t="shared" si="846"/>
        <v>487</v>
      </c>
      <c r="AE77" s="73">
        <f t="shared" si="846"/>
        <v>518</v>
      </c>
      <c r="AF77" s="73">
        <f t="shared" si="846"/>
        <v>548</v>
      </c>
      <c r="AG77" s="73">
        <f t="shared" si="846"/>
        <v>579</v>
      </c>
      <c r="AH77" s="73">
        <f t="shared" si="846"/>
        <v>610</v>
      </c>
      <c r="AI77" s="73">
        <f t="shared" si="846"/>
        <v>640</v>
      </c>
      <c r="AJ77" s="73">
        <f t="shared" si="846"/>
        <v>671</v>
      </c>
      <c r="AK77" s="73">
        <f t="shared" si="846"/>
        <v>701</v>
      </c>
      <c r="AL77" s="73">
        <f t="shared" si="846"/>
        <v>732</v>
      </c>
      <c r="AM77" s="73">
        <f t="shared" si="846"/>
        <v>763</v>
      </c>
      <c r="AN77" s="73">
        <f t="shared" si="846"/>
        <v>791</v>
      </c>
      <c r="AO77" s="73">
        <f t="shared" si="846"/>
        <v>822</v>
      </c>
      <c r="AP77" s="73">
        <f t="shared" si="846"/>
        <v>852</v>
      </c>
      <c r="AQ77" s="73">
        <f t="shared" si="846"/>
        <v>883</v>
      </c>
      <c r="AR77" s="73">
        <f t="shared" si="846"/>
        <v>913</v>
      </c>
      <c r="AS77" s="73">
        <f t="shared" si="846"/>
        <v>944</v>
      </c>
      <c r="AT77" s="73">
        <f t="shared" si="846"/>
        <v>975</v>
      </c>
      <c r="AU77" s="73">
        <f t="shared" si="846"/>
        <v>1005</v>
      </c>
      <c r="AV77" s="73">
        <f t="shared" si="846"/>
        <v>1036</v>
      </c>
      <c r="AW77" s="73">
        <f t="shared" si="846"/>
        <v>1066</v>
      </c>
      <c r="AX77" s="73">
        <f t="shared" si="846"/>
        <v>1097</v>
      </c>
      <c r="AY77" s="73">
        <f t="shared" si="846"/>
        <v>1128</v>
      </c>
      <c r="AZ77" s="73">
        <f t="shared" si="846"/>
        <v>1156</v>
      </c>
      <c r="BA77" s="73">
        <f t="shared" si="846"/>
        <v>1187</v>
      </c>
      <c r="BB77" s="73">
        <f t="shared" si="846"/>
        <v>1217</v>
      </c>
      <c r="BC77" s="73">
        <f t="shared" si="846"/>
        <v>1248</v>
      </c>
      <c r="BD77" s="73">
        <f t="shared" si="846"/>
        <v>1278</v>
      </c>
      <c r="BE77" s="73">
        <f t="shared" si="846"/>
        <v>1309</v>
      </c>
      <c r="BF77" s="73">
        <f t="shared" si="846"/>
        <v>1340</v>
      </c>
      <c r="BG77" s="73">
        <f t="shared" si="846"/>
        <v>1370</v>
      </c>
      <c r="BH77" s="73">
        <f t="shared" si="846"/>
        <v>1401</v>
      </c>
      <c r="BI77" s="73">
        <f t="shared" si="846"/>
        <v>1431</v>
      </c>
      <c r="BJ77" s="82"/>
      <c r="BK77" s="79"/>
      <c r="BL77" s="79"/>
      <c r="BM77" s="106"/>
      <c r="BN77" s="106"/>
      <c r="BO77" s="106"/>
      <c r="BP77" s="106"/>
      <c r="BQ77" s="106"/>
      <c r="BR77" s="106"/>
      <c r="BS77" s="106"/>
      <c r="BT77" s="106"/>
      <c r="BU77" s="106"/>
      <c r="BV77" s="106"/>
      <c r="BW77" s="106"/>
      <c r="BX77" s="106"/>
      <c r="BY77" s="106"/>
      <c r="BZ77" s="106"/>
      <c r="CA77" s="106"/>
      <c r="CB77" s="106"/>
    </row>
    <row r="78" spans="1:80" s="245" customFormat="1" ht="17.149999999999999" customHeight="1" x14ac:dyDescent="0.35">
      <c r="A78" s="250"/>
      <c r="B78" s="113"/>
      <c r="C78" s="361"/>
      <c r="D78" s="125"/>
      <c r="E78" s="357" t="s">
        <v>207</v>
      </c>
      <c r="F78" s="357" t="s">
        <v>207</v>
      </c>
      <c r="G78" s="357" t="s">
        <v>207</v>
      </c>
      <c r="H78" s="370"/>
      <c r="I78" s="373"/>
      <c r="J78" s="7"/>
      <c r="K78" s="376"/>
      <c r="L78" s="106"/>
      <c r="M78" s="77"/>
      <c r="N78" s="60" t="str">
        <f>VLOOKUP(N76,'Podpůrná data'!$I$188:$J$199,2)</f>
        <v>leden</v>
      </c>
      <c r="O78" s="60" t="str">
        <f>VLOOKUP(O76,'Podpůrná data'!$I$188:$J$199,2)</f>
        <v>únor</v>
      </c>
      <c r="P78" s="60" t="str">
        <f>VLOOKUP(P76,'Podpůrná data'!$I$188:$J$199,2)</f>
        <v>březen</v>
      </c>
      <c r="Q78" s="60" t="str">
        <f>VLOOKUP(Q76,'Podpůrná data'!$I$188:$J$199,2)</f>
        <v>duben</v>
      </c>
      <c r="R78" s="60" t="str">
        <f>VLOOKUP(R76,'Podpůrná data'!$I$188:$J$199,2)</f>
        <v>květen</v>
      </c>
      <c r="S78" s="60" t="str">
        <f>VLOOKUP(S76,'Podpůrná data'!$I$188:$J$199,2)</f>
        <v>červen</v>
      </c>
      <c r="T78" s="60" t="str">
        <f>VLOOKUP(T76,'Podpůrná data'!$I$188:$J$199,2)</f>
        <v>červenec</v>
      </c>
      <c r="U78" s="60" t="str">
        <f>VLOOKUP(U76,'Podpůrná data'!$I$188:$J$199,2)</f>
        <v>srpen</v>
      </c>
      <c r="V78" s="60" t="str">
        <f>VLOOKUP(V76,'Podpůrná data'!$I$188:$J$199,2)</f>
        <v>září</v>
      </c>
      <c r="W78" s="60" t="str">
        <f>VLOOKUP(W76,'Podpůrná data'!$I$188:$J$199,2)</f>
        <v>říjen</v>
      </c>
      <c r="X78" s="60" t="str">
        <f>VLOOKUP(X76,'Podpůrná data'!$I$188:$J$199,2)</f>
        <v>listopad</v>
      </c>
      <c r="Y78" s="60" t="str">
        <f>VLOOKUP(Y76,'Podpůrná data'!$I$188:$J$199,2)</f>
        <v>prosinec</v>
      </c>
      <c r="Z78" s="60" t="str">
        <f>VLOOKUP(Z76,'Podpůrná data'!$I$188:$J$199,2)</f>
        <v>leden</v>
      </c>
      <c r="AA78" s="60" t="str">
        <f>VLOOKUP(AA76,'Podpůrná data'!$I$188:$J$199,2)</f>
        <v>únor</v>
      </c>
      <c r="AB78" s="60" t="str">
        <f>VLOOKUP(AB76,'Podpůrná data'!$I$188:$J$199,2)</f>
        <v>březen</v>
      </c>
      <c r="AC78" s="60" t="str">
        <f>VLOOKUP(AC76,'Podpůrná data'!$I$188:$J$199,2)</f>
        <v>duben</v>
      </c>
      <c r="AD78" s="60" t="str">
        <f>VLOOKUP(AD76,'Podpůrná data'!$I$188:$J$199,2)</f>
        <v>květen</v>
      </c>
      <c r="AE78" s="60" t="str">
        <f>VLOOKUP(AE76,'Podpůrná data'!$I$188:$J$199,2)</f>
        <v>červen</v>
      </c>
      <c r="AF78" s="60" t="str">
        <f>VLOOKUP(AF76,'Podpůrná data'!$I$188:$J$199,2)</f>
        <v>červenec</v>
      </c>
      <c r="AG78" s="60" t="str">
        <f>VLOOKUP(AG76,'Podpůrná data'!$I$188:$J$199,2)</f>
        <v>srpen</v>
      </c>
      <c r="AH78" s="60" t="str">
        <f>VLOOKUP(AH76,'Podpůrná data'!$I$188:$J$199,2)</f>
        <v>září</v>
      </c>
      <c r="AI78" s="60" t="str">
        <f>VLOOKUP(AI76,'Podpůrná data'!$I$188:$J$199,2)</f>
        <v>říjen</v>
      </c>
      <c r="AJ78" s="60" t="str">
        <f>VLOOKUP(AJ76,'Podpůrná data'!$I$188:$J$199,2)</f>
        <v>listopad</v>
      </c>
      <c r="AK78" s="60" t="str">
        <f>VLOOKUP(AK76,'Podpůrná data'!$I$188:$J$199,2)</f>
        <v>prosinec</v>
      </c>
      <c r="AL78" s="60" t="str">
        <f>VLOOKUP(AL76,'Podpůrná data'!$I$188:$J$199,2)</f>
        <v>leden</v>
      </c>
      <c r="AM78" s="60" t="str">
        <f>VLOOKUP(AM76,'Podpůrná data'!$I$188:$J$199,2)</f>
        <v>únor</v>
      </c>
      <c r="AN78" s="60" t="str">
        <f>VLOOKUP(AN76,'Podpůrná data'!$I$188:$J$199,2)</f>
        <v>březen</v>
      </c>
      <c r="AO78" s="60" t="str">
        <f>VLOOKUP(AO76,'Podpůrná data'!$I$188:$J$199,2)</f>
        <v>duben</v>
      </c>
      <c r="AP78" s="60" t="str">
        <f>VLOOKUP(AP76,'Podpůrná data'!$I$188:$J$199,2)</f>
        <v>květen</v>
      </c>
      <c r="AQ78" s="60" t="str">
        <f>VLOOKUP(AQ76,'Podpůrná data'!$I$188:$J$199,2)</f>
        <v>červen</v>
      </c>
      <c r="AR78" s="60" t="str">
        <f>VLOOKUP(AR76,'Podpůrná data'!$I$188:$J$199,2)</f>
        <v>červenec</v>
      </c>
      <c r="AS78" s="60" t="str">
        <f>VLOOKUP(AS76,'Podpůrná data'!$I$188:$J$199,2)</f>
        <v>srpen</v>
      </c>
      <c r="AT78" s="60" t="str">
        <f>VLOOKUP(AT76,'Podpůrná data'!$I$188:$J$199,2)</f>
        <v>září</v>
      </c>
      <c r="AU78" s="60" t="str">
        <f>VLOOKUP(AU76,'Podpůrná data'!$I$188:$J$199,2)</f>
        <v>říjen</v>
      </c>
      <c r="AV78" s="60" t="str">
        <f>VLOOKUP(AV76,'Podpůrná data'!$I$188:$J$199,2)</f>
        <v>listopad</v>
      </c>
      <c r="AW78" s="60" t="str">
        <f>VLOOKUP(AW76,'Podpůrná data'!$I$188:$J$199,2)</f>
        <v>prosinec</v>
      </c>
      <c r="AX78" s="60" t="str">
        <f>VLOOKUP(AX76,'Podpůrná data'!$I$188:$J$199,2)</f>
        <v>leden</v>
      </c>
      <c r="AY78" s="60" t="str">
        <f>VLOOKUP(AY76,'Podpůrná data'!$I$188:$J$199,2)</f>
        <v>únor</v>
      </c>
      <c r="AZ78" s="60" t="str">
        <f>VLOOKUP(AZ76,'Podpůrná data'!$I$188:$J$199,2)</f>
        <v>březen</v>
      </c>
      <c r="BA78" s="60" t="str">
        <f>VLOOKUP(BA76,'Podpůrná data'!$I$188:$J$199,2)</f>
        <v>duben</v>
      </c>
      <c r="BB78" s="60" t="str">
        <f>VLOOKUP(BB76,'Podpůrná data'!$I$188:$J$199,2)</f>
        <v>květen</v>
      </c>
      <c r="BC78" s="60" t="str">
        <f>VLOOKUP(BC76,'Podpůrná data'!$I$188:$J$199,2)</f>
        <v>červen</v>
      </c>
      <c r="BD78" s="60" t="str">
        <f>VLOOKUP(BD76,'Podpůrná data'!$I$188:$J$199,2)</f>
        <v>červenec</v>
      </c>
      <c r="BE78" s="60" t="str">
        <f>VLOOKUP(BE76,'Podpůrná data'!$I$188:$J$199,2)</f>
        <v>srpen</v>
      </c>
      <c r="BF78" s="60" t="str">
        <f>VLOOKUP(BF76,'Podpůrná data'!$I$188:$J$199,2)</f>
        <v>září</v>
      </c>
      <c r="BG78" s="60" t="str">
        <f>VLOOKUP(BG76,'Podpůrná data'!$I$188:$J$199,2)</f>
        <v>říjen</v>
      </c>
      <c r="BH78" s="60" t="str">
        <f>VLOOKUP(BH76,'Podpůrná data'!$I$188:$J$199,2)</f>
        <v>listopad</v>
      </c>
      <c r="BI78" s="60" t="str">
        <f>VLOOKUP(BI76,'Podpůrná data'!$I$188:$J$199,2)</f>
        <v>prosinec</v>
      </c>
      <c r="BJ78" s="200"/>
      <c r="BK78" s="200"/>
      <c r="BL78" s="201"/>
      <c r="BM78" s="106"/>
      <c r="BN78" s="179" t="s">
        <v>105</v>
      </c>
      <c r="BO78" s="179" t="s">
        <v>106</v>
      </c>
      <c r="BP78" s="179" t="s">
        <v>107</v>
      </c>
      <c r="BQ78" s="179" t="s">
        <v>108</v>
      </c>
      <c r="BR78" s="179" t="s">
        <v>109</v>
      </c>
      <c r="BS78" s="179" t="s">
        <v>110</v>
      </c>
      <c r="BT78" s="179" t="s">
        <v>111</v>
      </c>
      <c r="BU78" s="179" t="s">
        <v>112</v>
      </c>
      <c r="BV78" s="179" t="s">
        <v>113</v>
      </c>
      <c r="BW78" s="179" t="s">
        <v>155</v>
      </c>
      <c r="BX78" s="179" t="s">
        <v>156</v>
      </c>
      <c r="BY78" s="179" t="s">
        <v>157</v>
      </c>
      <c r="BZ78" s="179" t="s">
        <v>202</v>
      </c>
      <c r="CA78" s="179" t="s">
        <v>203</v>
      </c>
      <c r="CB78" s="179" t="s">
        <v>204</v>
      </c>
    </row>
    <row r="79" spans="1:80" s="245" customFormat="1" ht="16.399999999999999" customHeight="1" x14ac:dyDescent="0.35">
      <c r="A79" s="250"/>
      <c r="B79" s="113"/>
      <c r="C79" s="361"/>
      <c r="D79" s="125"/>
      <c r="E79" s="357"/>
      <c r="F79" s="357"/>
      <c r="G79" s="357"/>
      <c r="H79" s="370"/>
      <c r="I79" s="373"/>
      <c r="J79" s="7"/>
      <c r="K79" s="376"/>
      <c r="L79" s="106"/>
      <c r="M79" s="77"/>
      <c r="N79" s="60">
        <f>YEAR(Úvod!$F$10)</f>
        <v>1900</v>
      </c>
      <c r="O79" s="60">
        <f t="shared" ref="O79" si="847">IF(O76=1,N79+1,N79)</f>
        <v>1900</v>
      </c>
      <c r="P79" s="60">
        <f t="shared" ref="P79" si="848">IF(P76=1,O79+1,O79)</f>
        <v>1900</v>
      </c>
      <c r="Q79" s="60">
        <f t="shared" ref="Q79" si="849">IF(Q76=1,P79+1,P79)</f>
        <v>1900</v>
      </c>
      <c r="R79" s="60">
        <f t="shared" ref="R79" si="850">IF(R76=1,Q79+1,Q79)</f>
        <v>1900</v>
      </c>
      <c r="S79" s="60">
        <f t="shared" ref="S79" si="851">IF(S76=1,R79+1,R79)</f>
        <v>1900</v>
      </c>
      <c r="T79" s="60">
        <f t="shared" ref="T79" si="852">IF(T76=1,S79+1,S79)</f>
        <v>1900</v>
      </c>
      <c r="U79" s="60">
        <f t="shared" ref="U79" si="853">IF(U76=1,T79+1,T79)</f>
        <v>1900</v>
      </c>
      <c r="V79" s="60">
        <f t="shared" ref="V79" si="854">IF(V76=1,U79+1,U79)</f>
        <v>1900</v>
      </c>
      <c r="W79" s="60">
        <f t="shared" ref="W79" si="855">IF(W76=1,V79+1,V79)</f>
        <v>1900</v>
      </c>
      <c r="X79" s="60">
        <f t="shared" ref="X79" si="856">IF(X76=1,W79+1,W79)</f>
        <v>1900</v>
      </c>
      <c r="Y79" s="60">
        <f t="shared" ref="Y79" si="857">IF(Y76=1,X79+1,X79)</f>
        <v>1900</v>
      </c>
      <c r="Z79" s="60">
        <f t="shared" ref="Z79" si="858">IF(Z76=1,Y79+1,Y79)</f>
        <v>1901</v>
      </c>
      <c r="AA79" s="60">
        <f t="shared" ref="AA79" si="859">IF(AA76=1,Z79+1,Z79)</f>
        <v>1901</v>
      </c>
      <c r="AB79" s="60">
        <f t="shared" ref="AB79" si="860">IF(AB76=1,AA79+1,AA79)</f>
        <v>1901</v>
      </c>
      <c r="AC79" s="60">
        <f t="shared" ref="AC79" si="861">IF(AC76=1,AB79+1,AB79)</f>
        <v>1901</v>
      </c>
      <c r="AD79" s="60">
        <f t="shared" ref="AD79" si="862">IF(AD76=1,AC79+1,AC79)</f>
        <v>1901</v>
      </c>
      <c r="AE79" s="60">
        <f t="shared" ref="AE79" si="863">IF(AE76=1,AD79+1,AD79)</f>
        <v>1901</v>
      </c>
      <c r="AF79" s="60">
        <f t="shared" ref="AF79" si="864">IF(AF76=1,AE79+1,AE79)</f>
        <v>1901</v>
      </c>
      <c r="AG79" s="60">
        <f t="shared" ref="AG79" si="865">IF(AG76=1,AF79+1,AF79)</f>
        <v>1901</v>
      </c>
      <c r="AH79" s="60">
        <f t="shared" ref="AH79" si="866">IF(AH76=1,AG79+1,AG79)</f>
        <v>1901</v>
      </c>
      <c r="AI79" s="60">
        <f t="shared" ref="AI79" si="867">IF(AI76=1,AH79+1,AH79)</f>
        <v>1901</v>
      </c>
      <c r="AJ79" s="60">
        <f t="shared" ref="AJ79" si="868">IF(AJ76=1,AI79+1,AI79)</f>
        <v>1901</v>
      </c>
      <c r="AK79" s="60">
        <f t="shared" ref="AK79" si="869">IF(AK76=1,AJ79+1,AJ79)</f>
        <v>1901</v>
      </c>
      <c r="AL79" s="60">
        <f t="shared" ref="AL79" si="870">IF(AL76=1,AK79+1,AK79)</f>
        <v>1902</v>
      </c>
      <c r="AM79" s="60">
        <f t="shared" ref="AM79" si="871">IF(AM76=1,AL79+1,AL79)</f>
        <v>1902</v>
      </c>
      <c r="AN79" s="60">
        <f t="shared" ref="AN79" si="872">IF(AN76=1,AM79+1,AM79)</f>
        <v>1902</v>
      </c>
      <c r="AO79" s="60">
        <f t="shared" ref="AO79" si="873">IF(AO76=1,AN79+1,AN79)</f>
        <v>1902</v>
      </c>
      <c r="AP79" s="60">
        <f t="shared" ref="AP79" si="874">IF(AP76=1,AO79+1,AO79)</f>
        <v>1902</v>
      </c>
      <c r="AQ79" s="60">
        <f t="shared" ref="AQ79" si="875">IF(AQ76=1,AP79+1,AP79)</f>
        <v>1902</v>
      </c>
      <c r="AR79" s="60">
        <f t="shared" ref="AR79" si="876">IF(AR76=1,AQ79+1,AQ79)</f>
        <v>1902</v>
      </c>
      <c r="AS79" s="60">
        <f t="shared" ref="AS79" si="877">IF(AS76=1,AR79+1,AR79)</f>
        <v>1902</v>
      </c>
      <c r="AT79" s="60">
        <f t="shared" ref="AT79" si="878">IF(AT76=1,AS79+1,AS79)</f>
        <v>1902</v>
      </c>
      <c r="AU79" s="60">
        <f t="shared" ref="AU79" si="879">IF(AU76=1,AT79+1,AT79)</f>
        <v>1902</v>
      </c>
      <c r="AV79" s="60">
        <f t="shared" ref="AV79" si="880">IF(AV76=1,AU79+1,AU79)</f>
        <v>1902</v>
      </c>
      <c r="AW79" s="60">
        <f t="shared" ref="AW79" si="881">IF(AW76=1,AV79+1,AV79)</f>
        <v>1902</v>
      </c>
      <c r="AX79" s="60">
        <f t="shared" ref="AX79" si="882">IF(AX76=1,AW79+1,AW79)</f>
        <v>1903</v>
      </c>
      <c r="AY79" s="60">
        <f t="shared" ref="AY79" si="883">IF(AY76=1,AX79+1,AX79)</f>
        <v>1903</v>
      </c>
      <c r="AZ79" s="60">
        <f t="shared" ref="AZ79" si="884">IF(AZ76=1,AY79+1,AY79)</f>
        <v>1903</v>
      </c>
      <c r="BA79" s="60">
        <f t="shared" ref="BA79" si="885">IF(BA76=1,AZ79+1,AZ79)</f>
        <v>1903</v>
      </c>
      <c r="BB79" s="60">
        <f t="shared" ref="BB79" si="886">IF(BB76=1,BA79+1,BA79)</f>
        <v>1903</v>
      </c>
      <c r="BC79" s="60">
        <f t="shared" ref="BC79" si="887">IF(BC76=1,BB79+1,BB79)</f>
        <v>1903</v>
      </c>
      <c r="BD79" s="60">
        <f t="shared" ref="BD79" si="888">IF(BD76=1,BC79+1,BC79)</f>
        <v>1903</v>
      </c>
      <c r="BE79" s="60">
        <f t="shared" ref="BE79" si="889">IF(BE76=1,BD79+1,BD79)</f>
        <v>1903</v>
      </c>
      <c r="BF79" s="60">
        <f t="shared" ref="BF79" si="890">IF(BF76=1,BE79+1,BE79)</f>
        <v>1903</v>
      </c>
      <c r="BG79" s="60">
        <f t="shared" ref="BG79" si="891">IF(BG76=1,BF79+1,BF79)</f>
        <v>1903</v>
      </c>
      <c r="BH79" s="60">
        <f t="shared" ref="BH79" si="892">IF(BH76=1,BG79+1,BG79)</f>
        <v>1903</v>
      </c>
      <c r="BI79" s="60">
        <f t="shared" ref="BI79" si="893">IF(BI76=1,BH79+1,BH79)</f>
        <v>1903</v>
      </c>
      <c r="BJ79" s="199"/>
      <c r="BK79" s="198"/>
      <c r="BL79" s="202"/>
      <c r="BM79" s="106"/>
      <c r="BN79" s="106"/>
      <c r="BO79" s="106"/>
      <c r="BP79" s="106"/>
      <c r="BQ79" s="106"/>
      <c r="BR79" s="106"/>
      <c r="BS79" s="106"/>
      <c r="BT79" s="106"/>
      <c r="BU79" s="106"/>
      <c r="BV79" s="106"/>
      <c r="BW79" s="106"/>
      <c r="BX79" s="106"/>
      <c r="BY79" s="106"/>
      <c r="BZ79" s="106"/>
      <c r="CA79" s="106"/>
      <c r="CB79" s="106"/>
    </row>
    <row r="80" spans="1:80" s="245" customFormat="1" ht="16.399999999999999" customHeight="1" x14ac:dyDescent="0.35">
      <c r="A80" s="250"/>
      <c r="B80" s="113"/>
      <c r="C80" s="125"/>
      <c r="D80" s="125"/>
      <c r="E80" s="357"/>
      <c r="F80" s="357"/>
      <c r="G80" s="357"/>
      <c r="H80" s="370"/>
      <c r="I80" s="374"/>
      <c r="J80" s="7"/>
      <c r="K80" s="377"/>
      <c r="L80" s="106"/>
      <c r="M80" s="63" t="s">
        <v>159</v>
      </c>
      <c r="N80" s="258"/>
      <c r="O80" s="258"/>
      <c r="P80" s="258"/>
      <c r="Q80" s="258"/>
      <c r="R80" s="258"/>
      <c r="S80" s="258"/>
      <c r="T80" s="258"/>
      <c r="U80" s="258"/>
      <c r="V80" s="258"/>
      <c r="W80" s="258"/>
      <c r="X80" s="258"/>
      <c r="Y80" s="258"/>
      <c r="Z80" s="258"/>
      <c r="AA80" s="258"/>
      <c r="AB80" s="258"/>
      <c r="AC80" s="258"/>
      <c r="AD80" s="258"/>
      <c r="AE80" s="258"/>
      <c r="AF80" s="258"/>
      <c r="AG80" s="258"/>
      <c r="AH80" s="258"/>
      <c r="AI80" s="258"/>
      <c r="AJ80" s="258"/>
      <c r="AK80" s="258"/>
      <c r="AL80" s="258"/>
      <c r="AM80" s="258"/>
      <c r="AN80" s="258"/>
      <c r="AO80" s="258"/>
      <c r="AP80" s="258"/>
      <c r="AQ80" s="258"/>
      <c r="AR80" s="258"/>
      <c r="AS80" s="258"/>
      <c r="AT80" s="258"/>
      <c r="AU80" s="258"/>
      <c r="AV80" s="258"/>
      <c r="AW80" s="258"/>
      <c r="AX80" s="258"/>
      <c r="AY80" s="258"/>
      <c r="AZ80" s="258"/>
      <c r="BA80" s="258"/>
      <c r="BB80" s="258"/>
      <c r="BC80" s="258"/>
      <c r="BD80" s="258"/>
      <c r="BE80" s="258"/>
      <c r="BF80" s="258"/>
      <c r="BG80" s="258"/>
      <c r="BH80" s="258"/>
      <c r="BI80" s="258"/>
      <c r="BJ80" s="199"/>
      <c r="BK80" s="198"/>
      <c r="BL80" s="202"/>
      <c r="BM80" s="106"/>
      <c r="BN80" s="106"/>
      <c r="BO80" s="106"/>
      <c r="BP80" s="106"/>
      <c r="BQ80" s="106"/>
      <c r="BR80" s="106"/>
      <c r="BS80" s="106"/>
      <c r="BT80" s="106"/>
      <c r="BU80" s="106"/>
      <c r="BV80" s="106"/>
      <c r="BW80" s="106"/>
      <c r="BX80" s="106"/>
      <c r="BY80" s="106"/>
      <c r="BZ80" s="106"/>
      <c r="CA80" s="106"/>
      <c r="CB80" s="106"/>
    </row>
    <row r="81" spans="1:80" s="245" customFormat="1" ht="23.5" customHeight="1" x14ac:dyDescent="0.35">
      <c r="A81" s="243"/>
      <c r="B81" s="126" t="s">
        <v>9</v>
      </c>
      <c r="C81" s="381"/>
      <c r="D81" s="381"/>
      <c r="E81" s="259"/>
      <c r="F81" s="259"/>
      <c r="G81" s="241"/>
      <c r="H81" s="253"/>
      <c r="I81" s="61">
        <f>IF($H81="",0,VLOOKUP($E81,'Podpůrná data'!$H$15:$I$185,2,FALSE)*$H81)</f>
        <v>0</v>
      </c>
      <c r="J81" s="105"/>
      <c r="K81" s="166">
        <f>IF(I81&gt;0,1,0)</f>
        <v>0</v>
      </c>
      <c r="L81" s="204"/>
      <c r="M81" s="63" t="s">
        <v>95</v>
      </c>
      <c r="N81" s="260"/>
      <c r="O81" s="260"/>
      <c r="P81" s="260"/>
      <c r="Q81" s="260"/>
      <c r="R81" s="260"/>
      <c r="S81" s="260"/>
      <c r="T81" s="260"/>
      <c r="U81" s="260"/>
      <c r="V81" s="260"/>
      <c r="W81" s="260"/>
      <c r="X81" s="260"/>
      <c r="Y81" s="260"/>
      <c r="Z81" s="260"/>
      <c r="AA81" s="260"/>
      <c r="AB81" s="260"/>
      <c r="AC81" s="260"/>
      <c r="AD81" s="260"/>
      <c r="AE81" s="260"/>
      <c r="AF81" s="260"/>
      <c r="AG81" s="260"/>
      <c r="AH81" s="260"/>
      <c r="AI81" s="260"/>
      <c r="AJ81" s="260"/>
      <c r="AK81" s="260"/>
      <c r="AL81" s="260"/>
      <c r="AM81" s="260"/>
      <c r="AN81" s="260"/>
      <c r="AO81" s="260"/>
      <c r="AP81" s="260"/>
      <c r="AQ81" s="260"/>
      <c r="AR81" s="260"/>
      <c r="AS81" s="260"/>
      <c r="AT81" s="260"/>
      <c r="AU81" s="260"/>
      <c r="AV81" s="260"/>
      <c r="AW81" s="260"/>
      <c r="AX81" s="260"/>
      <c r="AY81" s="260"/>
      <c r="AZ81" s="260"/>
      <c r="BA81" s="260"/>
      <c r="BB81" s="260"/>
      <c r="BC81" s="260"/>
      <c r="BD81" s="260"/>
      <c r="BE81" s="260"/>
      <c r="BF81" s="260"/>
      <c r="BG81" s="260"/>
      <c r="BH81" s="260"/>
      <c r="BI81" s="260"/>
      <c r="BJ81" s="382">
        <f>SUM(N83:BI83)</f>
        <v>0</v>
      </c>
      <c r="BK81" s="384">
        <f>SUM(N85:BI85)</f>
        <v>0</v>
      </c>
      <c r="BL81" s="386">
        <f>IF($K81=0,0,IF($BJ81&gt;=20,1,0))</f>
        <v>0</v>
      </c>
      <c r="BM81" s="106"/>
      <c r="BN81" s="106"/>
      <c r="BO81" s="106"/>
      <c r="BP81" s="106"/>
      <c r="BQ81" s="106"/>
      <c r="BR81" s="106"/>
      <c r="BS81" s="106"/>
      <c r="BT81" s="106"/>
      <c r="BU81" s="106"/>
      <c r="BV81" s="106"/>
      <c r="BW81" s="106"/>
      <c r="BX81" s="106"/>
      <c r="BY81" s="106"/>
      <c r="BZ81" s="106"/>
      <c r="CA81" s="106"/>
      <c r="CB81" s="106"/>
    </row>
    <row r="82" spans="1:80" s="245" customFormat="1" ht="29" x14ac:dyDescent="0.35">
      <c r="A82" s="243"/>
      <c r="B82" s="128"/>
      <c r="C82" s="170"/>
      <c r="D82" s="170"/>
      <c r="E82" s="170"/>
      <c r="F82" s="170"/>
      <c r="G82" s="170"/>
      <c r="H82" s="170"/>
      <c r="I82" s="64"/>
      <c r="J82" s="105"/>
      <c r="K82" s="223"/>
      <c r="L82" s="106"/>
      <c r="M82" s="63" t="s">
        <v>215</v>
      </c>
      <c r="N82" s="260"/>
      <c r="O82" s="260"/>
      <c r="P82" s="260"/>
      <c r="Q82" s="260"/>
      <c r="R82" s="260"/>
      <c r="S82" s="260"/>
      <c r="T82" s="260"/>
      <c r="U82" s="260"/>
      <c r="V82" s="260"/>
      <c r="W82" s="260"/>
      <c r="X82" s="260"/>
      <c r="Y82" s="260"/>
      <c r="Z82" s="260"/>
      <c r="AA82" s="260"/>
      <c r="AB82" s="260"/>
      <c r="AC82" s="260"/>
      <c r="AD82" s="260"/>
      <c r="AE82" s="260"/>
      <c r="AF82" s="260"/>
      <c r="AG82" s="260"/>
      <c r="AH82" s="260"/>
      <c r="AI82" s="260"/>
      <c r="AJ82" s="260"/>
      <c r="AK82" s="260"/>
      <c r="AL82" s="260"/>
      <c r="AM82" s="260"/>
      <c r="AN82" s="260"/>
      <c r="AO82" s="260"/>
      <c r="AP82" s="260"/>
      <c r="AQ82" s="260"/>
      <c r="AR82" s="260"/>
      <c r="AS82" s="260"/>
      <c r="AT82" s="260"/>
      <c r="AU82" s="260"/>
      <c r="AV82" s="260"/>
      <c r="AW82" s="260"/>
      <c r="AX82" s="260"/>
      <c r="AY82" s="260"/>
      <c r="AZ82" s="260"/>
      <c r="BA82" s="260"/>
      <c r="BB82" s="260"/>
      <c r="BC82" s="260"/>
      <c r="BD82" s="260"/>
      <c r="BE82" s="260"/>
      <c r="BF82" s="260"/>
      <c r="BG82" s="260"/>
      <c r="BH82" s="260"/>
      <c r="BI82" s="260"/>
      <c r="BJ82" s="382"/>
      <c r="BK82" s="384"/>
      <c r="BL82" s="386"/>
      <c r="BM82" s="106"/>
      <c r="BN82" s="106"/>
      <c r="BO82" s="106"/>
      <c r="BP82" s="106"/>
      <c r="BQ82" s="106"/>
      <c r="BR82" s="106"/>
      <c r="BS82" s="106"/>
      <c r="BT82" s="106"/>
      <c r="BU82" s="106"/>
      <c r="BV82" s="106"/>
      <c r="BW82" s="106"/>
      <c r="BX82" s="106"/>
      <c r="BY82" s="106"/>
      <c r="BZ82" s="106"/>
      <c r="CA82" s="106"/>
      <c r="CB82" s="106"/>
    </row>
    <row r="83" spans="1:80" s="245" customFormat="1" ht="29" x14ac:dyDescent="0.35">
      <c r="A83" s="243"/>
      <c r="B83" s="128"/>
      <c r="C83" s="170"/>
      <c r="D83" s="170"/>
      <c r="E83" s="170"/>
      <c r="F83" s="170"/>
      <c r="G83" s="170"/>
      <c r="H83" s="170"/>
      <c r="I83" s="64"/>
      <c r="J83" s="105"/>
      <c r="K83" s="165"/>
      <c r="L83" s="106"/>
      <c r="M83" s="63" t="s">
        <v>235</v>
      </c>
      <c r="N83" s="167">
        <f>IF(N82="",0,IF(N82&gt;=$H81,$H81,N82))</f>
        <v>0</v>
      </c>
      <c r="O83" s="167">
        <f t="shared" ref="O83:AT83" si="894">IF(O82="",0,IF((O82+N84)&lt;=$H81,O82,$H81-N84))</f>
        <v>0</v>
      </c>
      <c r="P83" s="167">
        <f t="shared" si="894"/>
        <v>0</v>
      </c>
      <c r="Q83" s="167">
        <f t="shared" si="894"/>
        <v>0</v>
      </c>
      <c r="R83" s="167">
        <f t="shared" si="894"/>
        <v>0</v>
      </c>
      <c r="S83" s="167">
        <f t="shared" si="894"/>
        <v>0</v>
      </c>
      <c r="T83" s="167">
        <f t="shared" si="894"/>
        <v>0</v>
      </c>
      <c r="U83" s="167">
        <f t="shared" si="894"/>
        <v>0</v>
      </c>
      <c r="V83" s="167">
        <f t="shared" si="894"/>
        <v>0</v>
      </c>
      <c r="W83" s="167">
        <f t="shared" si="894"/>
        <v>0</v>
      </c>
      <c r="X83" s="167">
        <f t="shared" si="894"/>
        <v>0</v>
      </c>
      <c r="Y83" s="167">
        <f t="shared" si="894"/>
        <v>0</v>
      </c>
      <c r="Z83" s="167">
        <f t="shared" si="894"/>
        <v>0</v>
      </c>
      <c r="AA83" s="167">
        <f t="shared" si="894"/>
        <v>0</v>
      </c>
      <c r="AB83" s="167">
        <f t="shared" si="894"/>
        <v>0</v>
      </c>
      <c r="AC83" s="167">
        <f t="shared" si="894"/>
        <v>0</v>
      </c>
      <c r="AD83" s="167">
        <f t="shared" si="894"/>
        <v>0</v>
      </c>
      <c r="AE83" s="167">
        <f t="shared" si="894"/>
        <v>0</v>
      </c>
      <c r="AF83" s="167">
        <f t="shared" si="894"/>
        <v>0</v>
      </c>
      <c r="AG83" s="167">
        <f t="shared" si="894"/>
        <v>0</v>
      </c>
      <c r="AH83" s="167">
        <f t="shared" si="894"/>
        <v>0</v>
      </c>
      <c r="AI83" s="167">
        <f t="shared" si="894"/>
        <v>0</v>
      </c>
      <c r="AJ83" s="167">
        <f t="shared" si="894"/>
        <v>0</v>
      </c>
      <c r="AK83" s="167">
        <f t="shared" si="894"/>
        <v>0</v>
      </c>
      <c r="AL83" s="167">
        <f t="shared" si="894"/>
        <v>0</v>
      </c>
      <c r="AM83" s="167">
        <f t="shared" si="894"/>
        <v>0</v>
      </c>
      <c r="AN83" s="167">
        <f t="shared" si="894"/>
        <v>0</v>
      </c>
      <c r="AO83" s="167">
        <f t="shared" si="894"/>
        <v>0</v>
      </c>
      <c r="AP83" s="167">
        <f t="shared" si="894"/>
        <v>0</v>
      </c>
      <c r="AQ83" s="167">
        <f t="shared" si="894"/>
        <v>0</v>
      </c>
      <c r="AR83" s="167">
        <f t="shared" si="894"/>
        <v>0</v>
      </c>
      <c r="AS83" s="167">
        <f t="shared" si="894"/>
        <v>0</v>
      </c>
      <c r="AT83" s="167">
        <f t="shared" si="894"/>
        <v>0</v>
      </c>
      <c r="AU83" s="167">
        <f t="shared" ref="AU83:BI83" si="895">IF(AU82="",0,IF((AU82+AT84)&lt;=$H81,AU82,$H81-AT84))</f>
        <v>0</v>
      </c>
      <c r="AV83" s="167">
        <f t="shared" si="895"/>
        <v>0</v>
      </c>
      <c r="AW83" s="167">
        <f t="shared" si="895"/>
        <v>0</v>
      </c>
      <c r="AX83" s="167">
        <f t="shared" si="895"/>
        <v>0</v>
      </c>
      <c r="AY83" s="167">
        <f t="shared" si="895"/>
        <v>0</v>
      </c>
      <c r="AZ83" s="167">
        <f t="shared" si="895"/>
        <v>0</v>
      </c>
      <c r="BA83" s="167">
        <f t="shared" si="895"/>
        <v>0</v>
      </c>
      <c r="BB83" s="167">
        <f t="shared" si="895"/>
        <v>0</v>
      </c>
      <c r="BC83" s="167">
        <f t="shared" si="895"/>
        <v>0</v>
      </c>
      <c r="BD83" s="167">
        <f t="shared" si="895"/>
        <v>0</v>
      </c>
      <c r="BE83" s="167">
        <f t="shared" si="895"/>
        <v>0</v>
      </c>
      <c r="BF83" s="167">
        <f t="shared" si="895"/>
        <v>0</v>
      </c>
      <c r="BG83" s="167">
        <f t="shared" si="895"/>
        <v>0</v>
      </c>
      <c r="BH83" s="167">
        <f t="shared" si="895"/>
        <v>0</v>
      </c>
      <c r="BI83" s="167">
        <f t="shared" si="895"/>
        <v>0</v>
      </c>
      <c r="BJ83" s="382"/>
      <c r="BK83" s="384"/>
      <c r="BL83" s="386"/>
      <c r="BM83" s="106"/>
      <c r="BN83" s="106"/>
      <c r="BO83" s="106"/>
      <c r="BP83" s="106"/>
      <c r="BQ83" s="106"/>
      <c r="BR83" s="106"/>
      <c r="BS83" s="106"/>
      <c r="BT83" s="106"/>
      <c r="BU83" s="106"/>
      <c r="BV83" s="106"/>
      <c r="BW83" s="106"/>
      <c r="BX83" s="106"/>
      <c r="BY83" s="106"/>
      <c r="BZ83" s="106"/>
      <c r="CA83" s="106"/>
      <c r="CB83" s="106"/>
    </row>
    <row r="84" spans="1:80" ht="29" hidden="1" x14ac:dyDescent="0.35">
      <c r="B84" s="128"/>
      <c r="C84" s="170"/>
      <c r="D84" s="170"/>
      <c r="E84" s="170"/>
      <c r="F84" s="170"/>
      <c r="G84" s="170"/>
      <c r="H84" s="170"/>
      <c r="I84" s="172"/>
      <c r="J84" s="105"/>
      <c r="K84" s="175"/>
      <c r="L84" s="105"/>
      <c r="M84" s="63" t="s">
        <v>236</v>
      </c>
      <c r="N84" s="167">
        <f>N83</f>
        <v>0</v>
      </c>
      <c r="O84" s="167">
        <f>O83+N84</f>
        <v>0</v>
      </c>
      <c r="P84" s="167">
        <f t="shared" ref="P84" si="896">P83+O84</f>
        <v>0</v>
      </c>
      <c r="Q84" s="167">
        <f t="shared" ref="Q84" si="897">Q83+P84</f>
        <v>0</v>
      </c>
      <c r="R84" s="167">
        <f t="shared" ref="R84" si="898">R83+Q84</f>
        <v>0</v>
      </c>
      <c r="S84" s="167">
        <f t="shared" ref="S84" si="899">S83+R84</f>
        <v>0</v>
      </c>
      <c r="T84" s="167">
        <f t="shared" ref="T84" si="900">T83+S84</f>
        <v>0</v>
      </c>
      <c r="U84" s="167">
        <f t="shared" ref="U84" si="901">U83+T84</f>
        <v>0</v>
      </c>
      <c r="V84" s="167">
        <f t="shared" ref="V84" si="902">V83+U84</f>
        <v>0</v>
      </c>
      <c r="W84" s="167">
        <f t="shared" ref="W84" si="903">W83+V84</f>
        <v>0</v>
      </c>
      <c r="X84" s="167">
        <f t="shared" ref="X84" si="904">X83+W84</f>
        <v>0</v>
      </c>
      <c r="Y84" s="167">
        <f t="shared" ref="Y84" si="905">Y83+X84</f>
        <v>0</v>
      </c>
      <c r="Z84" s="167">
        <f t="shared" ref="Z84" si="906">Z83+Y84</f>
        <v>0</v>
      </c>
      <c r="AA84" s="167">
        <f t="shared" ref="AA84" si="907">AA83+Z84</f>
        <v>0</v>
      </c>
      <c r="AB84" s="167">
        <f t="shared" ref="AB84" si="908">AB83+AA84</f>
        <v>0</v>
      </c>
      <c r="AC84" s="167">
        <f t="shared" ref="AC84" si="909">AC83+AB84</f>
        <v>0</v>
      </c>
      <c r="AD84" s="167">
        <f t="shared" ref="AD84" si="910">AD83+AC84</f>
        <v>0</v>
      </c>
      <c r="AE84" s="167">
        <f t="shared" ref="AE84" si="911">AE83+AD84</f>
        <v>0</v>
      </c>
      <c r="AF84" s="167">
        <f t="shared" ref="AF84" si="912">AF83+AE84</f>
        <v>0</v>
      </c>
      <c r="AG84" s="167">
        <f t="shared" ref="AG84" si="913">AG83+AF84</f>
        <v>0</v>
      </c>
      <c r="AH84" s="167">
        <f t="shared" ref="AH84" si="914">AH83+AG84</f>
        <v>0</v>
      </c>
      <c r="AI84" s="167">
        <f t="shared" ref="AI84" si="915">AI83+AH84</f>
        <v>0</v>
      </c>
      <c r="AJ84" s="167">
        <f t="shared" ref="AJ84" si="916">AJ83+AI84</f>
        <v>0</v>
      </c>
      <c r="AK84" s="167">
        <f t="shared" ref="AK84" si="917">AK83+AJ84</f>
        <v>0</v>
      </c>
      <c r="AL84" s="167">
        <f t="shared" ref="AL84" si="918">AL83+AK84</f>
        <v>0</v>
      </c>
      <c r="AM84" s="167">
        <f t="shared" ref="AM84" si="919">AM83+AL84</f>
        <v>0</v>
      </c>
      <c r="AN84" s="167">
        <f t="shared" ref="AN84" si="920">AN83+AM84</f>
        <v>0</v>
      </c>
      <c r="AO84" s="167">
        <f t="shared" ref="AO84" si="921">AO83+AN84</f>
        <v>0</v>
      </c>
      <c r="AP84" s="167">
        <f t="shared" ref="AP84" si="922">AP83+AO84</f>
        <v>0</v>
      </c>
      <c r="AQ84" s="167">
        <f t="shared" ref="AQ84" si="923">AQ83+AP84</f>
        <v>0</v>
      </c>
      <c r="AR84" s="167">
        <f t="shared" ref="AR84" si="924">AR83+AQ84</f>
        <v>0</v>
      </c>
      <c r="AS84" s="167">
        <f t="shared" ref="AS84" si="925">AS83+AR84</f>
        <v>0</v>
      </c>
      <c r="AT84" s="167">
        <f t="shared" ref="AT84" si="926">AT83+AS84</f>
        <v>0</v>
      </c>
      <c r="AU84" s="167">
        <f t="shared" ref="AU84" si="927">AU83+AT84</f>
        <v>0</v>
      </c>
      <c r="AV84" s="167">
        <f t="shared" ref="AV84" si="928">AV83+AU84</f>
        <v>0</v>
      </c>
      <c r="AW84" s="167">
        <f t="shared" ref="AW84" si="929">AW83+AV84</f>
        <v>0</v>
      </c>
      <c r="AX84" s="167">
        <f t="shared" ref="AX84" si="930">AX83+AW84</f>
        <v>0</v>
      </c>
      <c r="AY84" s="167">
        <f t="shared" ref="AY84" si="931">AY83+AX84</f>
        <v>0</v>
      </c>
      <c r="AZ84" s="167">
        <f t="shared" ref="AZ84" si="932">AZ83+AY84</f>
        <v>0</v>
      </c>
      <c r="BA84" s="167">
        <f t="shared" ref="BA84" si="933">BA83+AZ84</f>
        <v>0</v>
      </c>
      <c r="BB84" s="167">
        <f t="shared" ref="BB84" si="934">BB83+BA84</f>
        <v>0</v>
      </c>
      <c r="BC84" s="167">
        <f t="shared" ref="BC84" si="935">BC83+BB84</f>
        <v>0</v>
      </c>
      <c r="BD84" s="167">
        <f t="shared" ref="BD84" si="936">BD83+BC84</f>
        <v>0</v>
      </c>
      <c r="BE84" s="167">
        <f t="shared" ref="BE84" si="937">BE83+BD84</f>
        <v>0</v>
      </c>
      <c r="BF84" s="167">
        <f t="shared" ref="BF84" si="938">BF83+BE84</f>
        <v>0</v>
      </c>
      <c r="BG84" s="167">
        <f t="shared" ref="BG84" si="939">BG83+BF84</f>
        <v>0</v>
      </c>
      <c r="BH84" s="167">
        <f t="shared" ref="BH84" si="940">BH83+BG84</f>
        <v>0</v>
      </c>
      <c r="BI84" s="167">
        <f t="shared" ref="BI84" si="941">BI83+BH84</f>
        <v>0</v>
      </c>
      <c r="BJ84" s="382"/>
      <c r="BK84" s="384"/>
      <c r="BL84" s="386"/>
      <c r="BM84" s="105"/>
      <c r="BN84" s="105"/>
      <c r="BO84" s="105"/>
      <c r="BP84" s="105"/>
      <c r="BQ84" s="105"/>
      <c r="BR84" s="105"/>
      <c r="BS84" s="105"/>
      <c r="BT84" s="105"/>
      <c r="BU84" s="105"/>
      <c r="BV84" s="105"/>
      <c r="BW84" s="105"/>
      <c r="BX84" s="105"/>
      <c r="BY84" s="105"/>
      <c r="BZ84" s="105"/>
      <c r="CA84" s="105"/>
      <c r="CB84" s="105"/>
    </row>
    <row r="85" spans="1:80" ht="25.4" customHeight="1" thickBot="1" x14ac:dyDescent="0.4">
      <c r="B85" s="128"/>
      <c r="C85" s="170"/>
      <c r="D85" s="170"/>
      <c r="E85" s="170"/>
      <c r="F85" s="170"/>
      <c r="G85" s="170"/>
      <c r="H85" s="170"/>
      <c r="I85" s="172"/>
      <c r="J85" s="105"/>
      <c r="K85" s="175"/>
      <c r="L85" s="105"/>
      <c r="M85" s="63" t="s">
        <v>145</v>
      </c>
      <c r="N85" s="168">
        <f>IF($E81="",0,VLOOKUP($E81,'Podpůrná data'!$H$15:$I$182,2)*N83)</f>
        <v>0</v>
      </c>
      <c r="O85" s="168">
        <f>IF($E81="",0,VLOOKUP($E81,'Podpůrná data'!$H$15:$I$182,2)*O83)</f>
        <v>0</v>
      </c>
      <c r="P85" s="168">
        <f>IF($E81="",0,VLOOKUP($E81,'Podpůrná data'!$H$15:$I$182,2)*P83)</f>
        <v>0</v>
      </c>
      <c r="Q85" s="168">
        <f>IF($E81="",0,VLOOKUP($E81,'Podpůrná data'!$H$15:$I$182,2)*Q83)</f>
        <v>0</v>
      </c>
      <c r="R85" s="168">
        <f>IF($E81="",0,VLOOKUP($E81,'Podpůrná data'!$H$15:$I$182,2)*R83)</f>
        <v>0</v>
      </c>
      <c r="S85" s="168">
        <f>IF($E81="",0,VLOOKUP($E81,'Podpůrná data'!$H$15:$I$182,2)*S83)</f>
        <v>0</v>
      </c>
      <c r="T85" s="168">
        <f>IF($E81="",0,VLOOKUP($E81,'Podpůrná data'!$H$15:$I$182,2)*T83)</f>
        <v>0</v>
      </c>
      <c r="U85" s="168">
        <f>IF($E81="",0,VLOOKUP($E81,'Podpůrná data'!$H$15:$I$182,2)*U83)</f>
        <v>0</v>
      </c>
      <c r="V85" s="168">
        <f>IF($E81="",0,VLOOKUP($E81,'Podpůrná data'!$H$15:$I$182,2)*V83)</f>
        <v>0</v>
      </c>
      <c r="W85" s="168">
        <f>IF($E81="",0,VLOOKUP($E81,'Podpůrná data'!$H$15:$I$182,2)*W83)</f>
        <v>0</v>
      </c>
      <c r="X85" s="168">
        <f>IF($E81="",0,VLOOKUP($E81,'Podpůrná data'!$H$15:$I$182,2)*X83)</f>
        <v>0</v>
      </c>
      <c r="Y85" s="168">
        <f>IF($E81="",0,VLOOKUP($E81,'Podpůrná data'!$H$15:$I$182,2)*Y83)</f>
        <v>0</v>
      </c>
      <c r="Z85" s="168">
        <f>IF($E81="",0,VLOOKUP($E81,'Podpůrná data'!$H$15:$I$182,2)*Z83)</f>
        <v>0</v>
      </c>
      <c r="AA85" s="168">
        <f>IF($E81="",0,VLOOKUP($E81,'Podpůrná data'!$H$15:$I$182,2)*AA83)</f>
        <v>0</v>
      </c>
      <c r="AB85" s="168">
        <f>IF($E81="",0,VLOOKUP($E81,'Podpůrná data'!$H$15:$I$182,2)*AB83)</f>
        <v>0</v>
      </c>
      <c r="AC85" s="168">
        <f>IF($E81="",0,VLOOKUP($E81,'Podpůrná data'!$H$15:$I$182,2)*AC83)</f>
        <v>0</v>
      </c>
      <c r="AD85" s="168">
        <f>IF($E81="",0,VLOOKUP($E81,'Podpůrná data'!$H$15:$I$182,2)*AD83)</f>
        <v>0</v>
      </c>
      <c r="AE85" s="168">
        <f>IF($E81="",0,VLOOKUP($E81,'Podpůrná data'!$H$15:$I$182,2)*AE83)</f>
        <v>0</v>
      </c>
      <c r="AF85" s="168">
        <f>IF($E81="",0,VLOOKUP($E81,'Podpůrná data'!$H$15:$I$182,2)*AF83)</f>
        <v>0</v>
      </c>
      <c r="AG85" s="168">
        <f>IF($E81="",0,VLOOKUP($E81,'Podpůrná data'!$H$15:$I$182,2)*AG83)</f>
        <v>0</v>
      </c>
      <c r="AH85" s="168">
        <f>IF($E81="",0,VLOOKUP($E81,'Podpůrná data'!$H$15:$I$182,2)*AH83)</f>
        <v>0</v>
      </c>
      <c r="AI85" s="168">
        <f>IF($E81="",0,VLOOKUP($E81,'Podpůrná data'!$H$15:$I$182,2)*AI83)</f>
        <v>0</v>
      </c>
      <c r="AJ85" s="168">
        <f>IF($E81="",0,VLOOKUP($E81,'Podpůrná data'!$H$15:$I$182,2)*AJ83)</f>
        <v>0</v>
      </c>
      <c r="AK85" s="168">
        <f>IF($E81="",0,VLOOKUP($E81,'Podpůrná data'!$H$15:$I$182,2)*AK83)</f>
        <v>0</v>
      </c>
      <c r="AL85" s="168">
        <f>IF($E81="",0,VLOOKUP($E81,'Podpůrná data'!$H$15:$I$182,2)*AL83)</f>
        <v>0</v>
      </c>
      <c r="AM85" s="168">
        <f>IF($E81="",0,VLOOKUP($E81,'Podpůrná data'!$H$15:$I$182,2)*AM83)</f>
        <v>0</v>
      </c>
      <c r="AN85" s="168">
        <f>IF($E81="",0,VLOOKUP($E81,'Podpůrná data'!$H$15:$I$182,2)*AN83)</f>
        <v>0</v>
      </c>
      <c r="AO85" s="168">
        <f>IF($E81="",0,VLOOKUP($E81,'Podpůrná data'!$H$15:$I$182,2)*AO83)</f>
        <v>0</v>
      </c>
      <c r="AP85" s="168">
        <f>IF($E81="",0,VLOOKUP($E81,'Podpůrná data'!$H$15:$I$182,2)*AP83)</f>
        <v>0</v>
      </c>
      <c r="AQ85" s="168">
        <f>IF($E81="",0,VLOOKUP($E81,'Podpůrná data'!$H$15:$I$182,2)*AQ83)</f>
        <v>0</v>
      </c>
      <c r="AR85" s="168">
        <f>IF($E81="",0,VLOOKUP($E81,'Podpůrná data'!$H$15:$I$182,2)*AR83)</f>
        <v>0</v>
      </c>
      <c r="AS85" s="168">
        <f>IF($E81="",0,VLOOKUP($E81,'Podpůrná data'!$H$15:$I$182,2)*AS83)</f>
        <v>0</v>
      </c>
      <c r="AT85" s="168">
        <f>IF($E81="",0,VLOOKUP($E81,'Podpůrná data'!$H$15:$I$182,2)*AT83)</f>
        <v>0</v>
      </c>
      <c r="AU85" s="168">
        <f>IF($E81="",0,VLOOKUP($E81,'Podpůrná data'!$H$15:$I$182,2)*AU83)</f>
        <v>0</v>
      </c>
      <c r="AV85" s="168">
        <f>IF($E81="",0,VLOOKUP($E81,'Podpůrná data'!$H$15:$I$182,2)*AV83)</f>
        <v>0</v>
      </c>
      <c r="AW85" s="168">
        <f>IF($E81="",0,VLOOKUP($E81,'Podpůrná data'!$H$15:$I$182,2)*AW83)</f>
        <v>0</v>
      </c>
      <c r="AX85" s="168">
        <f>IF($E81="",0,VLOOKUP($E81,'Podpůrná data'!$H$15:$I$182,2)*AX83)</f>
        <v>0</v>
      </c>
      <c r="AY85" s="168">
        <f>IF($E81="",0,VLOOKUP($E81,'Podpůrná data'!$H$15:$I$182,2)*AY83)</f>
        <v>0</v>
      </c>
      <c r="AZ85" s="168">
        <f>IF($E81="",0,VLOOKUP($E81,'Podpůrná data'!$H$15:$I$182,2)*AZ83)</f>
        <v>0</v>
      </c>
      <c r="BA85" s="168">
        <f>IF($E81="",0,VLOOKUP($E81,'Podpůrná data'!$H$15:$I$182,2)*BA83)</f>
        <v>0</v>
      </c>
      <c r="BB85" s="168">
        <f>IF($E81="",0,VLOOKUP($E81,'Podpůrná data'!$H$15:$I$182,2)*BB83)</f>
        <v>0</v>
      </c>
      <c r="BC85" s="168">
        <f>IF($E81="",0,VLOOKUP($E81,'Podpůrná data'!$H$15:$I$182,2)*BC83)</f>
        <v>0</v>
      </c>
      <c r="BD85" s="168">
        <f>IF($E81="",0,VLOOKUP($E81,'Podpůrná data'!$H$15:$I$182,2)*BD83)</f>
        <v>0</v>
      </c>
      <c r="BE85" s="168">
        <f>IF($E81="",0,VLOOKUP($E81,'Podpůrná data'!$H$15:$I$182,2)*BE83)</f>
        <v>0</v>
      </c>
      <c r="BF85" s="168">
        <f>IF($E81="",0,VLOOKUP($E81,'Podpůrná data'!$H$15:$I$182,2)*BF83)</f>
        <v>0</v>
      </c>
      <c r="BG85" s="168">
        <f>IF($E81="",0,VLOOKUP($E81,'Podpůrná data'!$H$15:$I$182,2)*BG83)</f>
        <v>0</v>
      </c>
      <c r="BH85" s="168">
        <f>IF($E81="",0,VLOOKUP($E81,'Podpůrná data'!$H$15:$I$182,2)*BH83)</f>
        <v>0</v>
      </c>
      <c r="BI85" s="168">
        <f>IF($E81="",0,VLOOKUP($E81,'Podpůrná data'!$H$15:$I$182,2)*BI83)</f>
        <v>0</v>
      </c>
      <c r="BJ85" s="382"/>
      <c r="BK85" s="384"/>
      <c r="BL85" s="386"/>
      <c r="BM85" s="105"/>
      <c r="BN85" s="178">
        <f>SUMIFS($N85:$BI85,$N80:$BI80,"1. ZoR")</f>
        <v>0</v>
      </c>
      <c r="BO85" s="178">
        <f>SUMIFS($N85:$BI85,$N80:$BI80,"2. ZoR")</f>
        <v>0</v>
      </c>
      <c r="BP85" s="178">
        <f>SUMIFS($N85:$BI85,$N80:$BI80,"3. ZoR")</f>
        <v>0</v>
      </c>
      <c r="BQ85" s="178">
        <f>SUMIFS($N85:$BI85,$N80:$BI80,"4. ZoR")</f>
        <v>0</v>
      </c>
      <c r="BR85" s="178">
        <f>SUMIFS($N85:$BI85,$N80:$BI80,"5. ZoR")</f>
        <v>0</v>
      </c>
      <c r="BS85" s="178">
        <f>SUMIFS($N85:$BI85,$N80:$BI80,"6. ZoR")</f>
        <v>0</v>
      </c>
      <c r="BT85" s="178">
        <f>SUMIFS($N85:$BI85,$N80:$BI80,"7. ZoR")</f>
        <v>0</v>
      </c>
      <c r="BU85" s="178">
        <f>SUMIFS($N85:$BI85,$N80:$BI80,"8. ZoR")</f>
        <v>0</v>
      </c>
      <c r="BV85" s="178">
        <f>SUMIFS($N85:$BI85,$N80:$BI80,"9. ZoR")</f>
        <v>0</v>
      </c>
      <c r="BW85" s="178">
        <f>SUMIFS($N85:$BI85,$N80:$BI80,"10. ZoR")</f>
        <v>0</v>
      </c>
      <c r="BX85" s="178">
        <f>SUMIFS($N85:$BI85,$N80:$BI80,"11. ZoR")</f>
        <v>0</v>
      </c>
      <c r="BY85" s="178">
        <f>SUMIFS($N85:$BI85,$N80:$BI80,"12. ZoR")</f>
        <v>0</v>
      </c>
      <c r="BZ85" s="178">
        <f>SUMIFS($N85:$BI85,$N80:$BI80,"13. ZoR")</f>
        <v>0</v>
      </c>
      <c r="CA85" s="178">
        <f>SUMIFS($N85:$BI85,$N80:$BI80,"14. ZoR")</f>
        <v>0</v>
      </c>
      <c r="CB85" s="178">
        <f>SUMIFS($N85:$BI85,$N80:$BI80,"15. ZoR")</f>
        <v>0</v>
      </c>
    </row>
    <row r="86" spans="1:80" ht="29.5" hidden="1" thickBot="1" x14ac:dyDescent="0.4">
      <c r="B86" s="129"/>
      <c r="C86" s="173"/>
      <c r="D86" s="173"/>
      <c r="E86" s="173"/>
      <c r="F86" s="173"/>
      <c r="G86" s="173"/>
      <c r="H86" s="173"/>
      <c r="I86" s="174"/>
      <c r="J86" s="105"/>
      <c r="K86" s="176"/>
      <c r="L86" s="105"/>
      <c r="M86" s="63" t="s">
        <v>200</v>
      </c>
      <c r="N86" s="168">
        <f>IF(N85="","",N85)</f>
        <v>0</v>
      </c>
      <c r="O86" s="168">
        <f>N86+O85</f>
        <v>0</v>
      </c>
      <c r="P86" s="168">
        <f t="shared" ref="P86" si="942">O86+P85</f>
        <v>0</v>
      </c>
      <c r="Q86" s="168">
        <f t="shared" ref="Q86" si="943">P86+Q85</f>
        <v>0</v>
      </c>
      <c r="R86" s="168">
        <f t="shared" ref="R86" si="944">Q86+R85</f>
        <v>0</v>
      </c>
      <c r="S86" s="168">
        <f t="shared" ref="S86" si="945">R86+S85</f>
        <v>0</v>
      </c>
      <c r="T86" s="168">
        <f t="shared" ref="T86" si="946">S86+T85</f>
        <v>0</v>
      </c>
      <c r="U86" s="168">
        <f t="shared" ref="U86" si="947">T86+U85</f>
        <v>0</v>
      </c>
      <c r="V86" s="168">
        <f t="shared" ref="V86" si="948">U86+V85</f>
        <v>0</v>
      </c>
      <c r="W86" s="168">
        <f t="shared" ref="W86" si="949">V86+W85</f>
        <v>0</v>
      </c>
      <c r="X86" s="168">
        <f t="shared" ref="X86" si="950">W86+X85</f>
        <v>0</v>
      </c>
      <c r="Y86" s="168">
        <f t="shared" ref="Y86" si="951">X86+Y85</f>
        <v>0</v>
      </c>
      <c r="Z86" s="168">
        <f t="shared" ref="Z86" si="952">Y86+Z85</f>
        <v>0</v>
      </c>
      <c r="AA86" s="168">
        <f t="shared" ref="AA86" si="953">Z86+AA85</f>
        <v>0</v>
      </c>
      <c r="AB86" s="168">
        <f t="shared" ref="AB86" si="954">AA86+AB85</f>
        <v>0</v>
      </c>
      <c r="AC86" s="168">
        <f t="shared" ref="AC86" si="955">AB86+AC85</f>
        <v>0</v>
      </c>
      <c r="AD86" s="168">
        <f t="shared" ref="AD86" si="956">AC86+AD85</f>
        <v>0</v>
      </c>
      <c r="AE86" s="168">
        <f t="shared" ref="AE86" si="957">AD86+AE85</f>
        <v>0</v>
      </c>
      <c r="AF86" s="168">
        <f t="shared" ref="AF86" si="958">AE86+AF85</f>
        <v>0</v>
      </c>
      <c r="AG86" s="168">
        <f t="shared" ref="AG86" si="959">AF86+AG85</f>
        <v>0</v>
      </c>
      <c r="AH86" s="168">
        <f t="shared" ref="AH86" si="960">AG86+AH85</f>
        <v>0</v>
      </c>
      <c r="AI86" s="168">
        <f t="shared" ref="AI86" si="961">AH86+AI85</f>
        <v>0</v>
      </c>
      <c r="AJ86" s="168">
        <f t="shared" ref="AJ86" si="962">AI86+AJ85</f>
        <v>0</v>
      </c>
      <c r="AK86" s="168">
        <f t="shared" ref="AK86" si="963">AJ86+AK85</f>
        <v>0</v>
      </c>
      <c r="AL86" s="168">
        <f t="shared" ref="AL86" si="964">AK86+AL85</f>
        <v>0</v>
      </c>
      <c r="AM86" s="168">
        <f t="shared" ref="AM86" si="965">AL86+AM85</f>
        <v>0</v>
      </c>
      <c r="AN86" s="168">
        <f t="shared" ref="AN86" si="966">AM86+AN85</f>
        <v>0</v>
      </c>
      <c r="AO86" s="168">
        <f t="shared" ref="AO86" si="967">AN86+AO85</f>
        <v>0</v>
      </c>
      <c r="AP86" s="168">
        <f t="shared" ref="AP86" si="968">AO86+AP85</f>
        <v>0</v>
      </c>
      <c r="AQ86" s="168">
        <f t="shared" ref="AQ86" si="969">AP86+AQ85</f>
        <v>0</v>
      </c>
      <c r="AR86" s="168">
        <f t="shared" ref="AR86" si="970">AQ86+AR85</f>
        <v>0</v>
      </c>
      <c r="AS86" s="168">
        <f t="shared" ref="AS86" si="971">AR86+AS85</f>
        <v>0</v>
      </c>
      <c r="AT86" s="168">
        <f t="shared" ref="AT86" si="972">AS86+AT85</f>
        <v>0</v>
      </c>
      <c r="AU86" s="168">
        <f t="shared" ref="AU86" si="973">AT86+AU85</f>
        <v>0</v>
      </c>
      <c r="AV86" s="168">
        <f t="shared" ref="AV86" si="974">AU86+AV85</f>
        <v>0</v>
      </c>
      <c r="AW86" s="168">
        <f t="shared" ref="AW86" si="975">AV86+AW85</f>
        <v>0</v>
      </c>
      <c r="AX86" s="168">
        <f t="shared" ref="AX86" si="976">AW86+AX85</f>
        <v>0</v>
      </c>
      <c r="AY86" s="168">
        <f t="shared" ref="AY86" si="977">AX86+AY85</f>
        <v>0</v>
      </c>
      <c r="AZ86" s="168">
        <f t="shared" ref="AZ86" si="978">AY86+AZ85</f>
        <v>0</v>
      </c>
      <c r="BA86" s="168">
        <f t="shared" ref="BA86" si="979">AZ86+BA85</f>
        <v>0</v>
      </c>
      <c r="BB86" s="168">
        <f t="shared" ref="BB86" si="980">BA86+BB85</f>
        <v>0</v>
      </c>
      <c r="BC86" s="168">
        <f t="shared" ref="BC86" si="981">BB86+BC85</f>
        <v>0</v>
      </c>
      <c r="BD86" s="168">
        <f t="shared" ref="BD86" si="982">BC86+BD85</f>
        <v>0</v>
      </c>
      <c r="BE86" s="168">
        <f t="shared" ref="BE86" si="983">BD86+BE85</f>
        <v>0</v>
      </c>
      <c r="BF86" s="168">
        <f t="shared" ref="BF86" si="984">BE86+BF85</f>
        <v>0</v>
      </c>
      <c r="BG86" s="168">
        <f t="shared" ref="BG86" si="985">BF86+BG85</f>
        <v>0</v>
      </c>
      <c r="BH86" s="168">
        <f t="shared" ref="BH86" si="986">BG86+BH85</f>
        <v>0</v>
      </c>
      <c r="BI86" s="168">
        <f t="shared" ref="BI86" si="987">BH86+BI85</f>
        <v>0</v>
      </c>
      <c r="BJ86" s="383"/>
      <c r="BK86" s="385"/>
      <c r="BL86" s="387"/>
      <c r="BM86" s="105"/>
      <c r="BN86" s="105"/>
      <c r="BO86" s="105"/>
      <c r="BP86" s="105"/>
      <c r="BQ86" s="105"/>
      <c r="BR86" s="105"/>
      <c r="BS86" s="105"/>
      <c r="BT86" s="105"/>
      <c r="BU86" s="105"/>
      <c r="BV86" s="105"/>
      <c r="BW86" s="105"/>
      <c r="BX86" s="105"/>
      <c r="BY86" s="105"/>
      <c r="BZ86" s="105"/>
      <c r="CA86" s="105"/>
      <c r="CB86" s="105"/>
    </row>
    <row r="87" spans="1:80" ht="15" hidden="1" thickBot="1" x14ac:dyDescent="0.4">
      <c r="B87" s="105"/>
      <c r="C87" s="130"/>
      <c r="D87" s="130"/>
      <c r="E87" s="130"/>
      <c r="F87" s="130"/>
      <c r="G87" s="130"/>
      <c r="H87" s="130"/>
      <c r="I87" s="105"/>
      <c r="J87" s="7"/>
      <c r="K87" s="105"/>
      <c r="L87" s="105"/>
      <c r="M87" s="105"/>
      <c r="N87" s="105"/>
      <c r="O87" s="105"/>
      <c r="P87" s="7"/>
      <c r="Q87" s="105"/>
      <c r="R87" s="105"/>
      <c r="S87" s="105"/>
      <c r="T87" s="105"/>
      <c r="U87" s="105"/>
      <c r="V87" s="105"/>
      <c r="W87" s="105"/>
      <c r="X87" s="105"/>
      <c r="Y87" s="105"/>
      <c r="Z87" s="105"/>
      <c r="AA87" s="105"/>
      <c r="AB87" s="105"/>
      <c r="AC87" s="105"/>
      <c r="AD87" s="105"/>
      <c r="AE87" s="105"/>
      <c r="AF87" s="105"/>
      <c r="AG87" s="105"/>
      <c r="AH87" s="105"/>
      <c r="AI87" s="105"/>
      <c r="AJ87" s="105"/>
      <c r="AK87" s="105"/>
      <c r="AL87" s="105"/>
      <c r="AM87" s="105"/>
      <c r="AN87" s="105"/>
      <c r="AO87" s="105"/>
      <c r="AP87" s="105"/>
      <c r="AQ87" s="105"/>
      <c r="AR87" s="105"/>
      <c r="AS87" s="105"/>
      <c r="AT87" s="105"/>
      <c r="AU87" s="105"/>
      <c r="AV87" s="105"/>
      <c r="AW87" s="105"/>
      <c r="AX87" s="105"/>
      <c r="AY87" s="105"/>
      <c r="AZ87" s="105"/>
      <c r="BA87" s="105"/>
      <c r="BB87" s="105"/>
      <c r="BC87" s="105"/>
      <c r="BD87" s="105"/>
      <c r="BE87" s="105"/>
      <c r="BF87" s="105"/>
      <c r="BG87" s="105"/>
      <c r="BH87" s="105"/>
      <c r="BI87" s="105"/>
      <c r="BJ87" s="105"/>
      <c r="BK87" s="105"/>
      <c r="BL87" s="105"/>
      <c r="BM87" s="105"/>
      <c r="BN87" s="105"/>
      <c r="BO87" s="105"/>
      <c r="BP87" s="105"/>
      <c r="BQ87" s="105"/>
      <c r="BR87" s="105"/>
      <c r="BS87" s="105"/>
      <c r="BT87" s="105"/>
      <c r="BU87" s="105"/>
      <c r="BV87" s="105"/>
      <c r="BW87" s="105"/>
      <c r="BX87" s="105"/>
      <c r="BY87" s="105"/>
      <c r="BZ87" s="105"/>
      <c r="CA87" s="105"/>
      <c r="CB87" s="105"/>
    </row>
    <row r="88" spans="1:80" s="245" customFormat="1" ht="58.4" customHeight="1" thickBot="1" x14ac:dyDescent="0.4">
      <c r="A88" s="249"/>
      <c r="B88" s="120"/>
      <c r="C88" s="360" t="s">
        <v>2</v>
      </c>
      <c r="D88" s="121"/>
      <c r="E88" s="131" t="s">
        <v>225</v>
      </c>
      <c r="F88" s="131" t="s">
        <v>444</v>
      </c>
      <c r="G88" s="131" t="s">
        <v>208</v>
      </c>
      <c r="H88" s="122" t="s">
        <v>385</v>
      </c>
      <c r="I88" s="123" t="s">
        <v>1</v>
      </c>
      <c r="J88" s="7"/>
      <c r="K88" s="169">
        <v>204032</v>
      </c>
      <c r="L88" s="106"/>
      <c r="M88" s="194" t="s">
        <v>128</v>
      </c>
      <c r="N88" s="83" t="s">
        <v>4</v>
      </c>
      <c r="O88" s="83" t="s">
        <v>5</v>
      </c>
      <c r="P88" s="83" t="s">
        <v>6</v>
      </c>
      <c r="Q88" s="83" t="s">
        <v>7</v>
      </c>
      <c r="R88" s="83" t="s">
        <v>8</v>
      </c>
      <c r="S88" s="83" t="s">
        <v>9</v>
      </c>
      <c r="T88" s="83" t="s">
        <v>10</v>
      </c>
      <c r="U88" s="83" t="s">
        <v>11</v>
      </c>
      <c r="V88" s="83" t="s">
        <v>12</v>
      </c>
      <c r="W88" s="83" t="s">
        <v>13</v>
      </c>
      <c r="X88" s="83" t="s">
        <v>14</v>
      </c>
      <c r="Y88" s="83" t="s">
        <v>15</v>
      </c>
      <c r="Z88" s="83" t="s">
        <v>16</v>
      </c>
      <c r="AA88" s="83" t="s">
        <v>17</v>
      </c>
      <c r="AB88" s="83" t="s">
        <v>18</v>
      </c>
      <c r="AC88" s="83" t="s">
        <v>19</v>
      </c>
      <c r="AD88" s="83" t="s">
        <v>20</v>
      </c>
      <c r="AE88" s="83" t="s">
        <v>21</v>
      </c>
      <c r="AF88" s="83" t="s">
        <v>22</v>
      </c>
      <c r="AG88" s="83" t="s">
        <v>23</v>
      </c>
      <c r="AH88" s="83" t="s">
        <v>24</v>
      </c>
      <c r="AI88" s="83" t="s">
        <v>25</v>
      </c>
      <c r="AJ88" s="83" t="s">
        <v>26</v>
      </c>
      <c r="AK88" s="83" t="s">
        <v>27</v>
      </c>
      <c r="AL88" s="83" t="s">
        <v>28</v>
      </c>
      <c r="AM88" s="83" t="s">
        <v>29</v>
      </c>
      <c r="AN88" s="83" t="s">
        <v>30</v>
      </c>
      <c r="AO88" s="83" t="s">
        <v>31</v>
      </c>
      <c r="AP88" s="83" t="s">
        <v>32</v>
      </c>
      <c r="AQ88" s="83" t="s">
        <v>33</v>
      </c>
      <c r="AR88" s="83" t="s">
        <v>34</v>
      </c>
      <c r="AS88" s="83" t="s">
        <v>35</v>
      </c>
      <c r="AT88" s="83" t="s">
        <v>36</v>
      </c>
      <c r="AU88" s="83" t="s">
        <v>37</v>
      </c>
      <c r="AV88" s="83" t="s">
        <v>38</v>
      </c>
      <c r="AW88" s="83" t="s">
        <v>39</v>
      </c>
      <c r="AX88" s="83" t="s">
        <v>40</v>
      </c>
      <c r="AY88" s="83" t="s">
        <v>41</v>
      </c>
      <c r="AZ88" s="83" t="s">
        <v>42</v>
      </c>
      <c r="BA88" s="83" t="s">
        <v>43</v>
      </c>
      <c r="BB88" s="83" t="s">
        <v>44</v>
      </c>
      <c r="BC88" s="83" t="s">
        <v>45</v>
      </c>
      <c r="BD88" s="83" t="s">
        <v>46</v>
      </c>
      <c r="BE88" s="83" t="s">
        <v>47</v>
      </c>
      <c r="BF88" s="83" t="s">
        <v>48</v>
      </c>
      <c r="BG88" s="83" t="s">
        <v>49</v>
      </c>
      <c r="BH88" s="83" t="s">
        <v>50</v>
      </c>
      <c r="BI88" s="83" t="s">
        <v>51</v>
      </c>
      <c r="BJ88" s="134" t="s">
        <v>234</v>
      </c>
      <c r="BK88" s="135" t="s">
        <v>164</v>
      </c>
      <c r="BL88" s="135" t="s">
        <v>213</v>
      </c>
      <c r="BM88" s="106"/>
      <c r="BN88" s="368" t="s">
        <v>238</v>
      </c>
      <c r="BO88" s="369"/>
      <c r="BP88" s="369"/>
      <c r="BQ88" s="369"/>
      <c r="BR88" s="369"/>
      <c r="BS88" s="369"/>
      <c r="BT88" s="369"/>
      <c r="BU88" s="369"/>
      <c r="BV88" s="369"/>
      <c r="BW88" s="369"/>
      <c r="BX88" s="369"/>
      <c r="BY88" s="369"/>
      <c r="BZ88" s="369"/>
      <c r="CA88" s="369"/>
      <c r="CB88" s="369"/>
    </row>
    <row r="89" spans="1:80" s="245" customFormat="1" ht="18" hidden="1" customHeight="1" thickBot="1" x14ac:dyDescent="0.4">
      <c r="A89" s="250"/>
      <c r="B89" s="113"/>
      <c r="C89" s="361"/>
      <c r="D89" s="125"/>
      <c r="E89" s="125"/>
      <c r="F89" s="125"/>
      <c r="G89" s="125"/>
      <c r="H89" s="370" t="s">
        <v>201</v>
      </c>
      <c r="I89" s="373" t="s">
        <v>93</v>
      </c>
      <c r="J89" s="7"/>
      <c r="K89" s="375" t="s">
        <v>423</v>
      </c>
      <c r="L89" s="106"/>
      <c r="M89" s="84"/>
      <c r="N89" s="74">
        <f>MONTH(Úvod!$F$10)</f>
        <v>1</v>
      </c>
      <c r="O89" s="75">
        <f t="shared" ref="O89" si="988">IF(N89=12,1,N89+1)</f>
        <v>2</v>
      </c>
      <c r="P89" s="75">
        <f t="shared" ref="P89" si="989">IF(O89=12,1,O89+1)</f>
        <v>3</v>
      </c>
      <c r="Q89" s="76">
        <f t="shared" ref="Q89" si="990">IF(P89=12,1,P89+1)</f>
        <v>4</v>
      </c>
      <c r="R89" s="76">
        <f t="shared" ref="R89" si="991">IF(Q89=12,1,Q89+1)</f>
        <v>5</v>
      </c>
      <c r="S89" s="76">
        <f t="shared" ref="S89" si="992">IF(R89=12,1,R89+1)</f>
        <v>6</v>
      </c>
      <c r="T89" s="76">
        <f t="shared" ref="T89" si="993">IF(S89=12,1,S89+1)</f>
        <v>7</v>
      </c>
      <c r="U89" s="76">
        <f t="shared" ref="U89" si="994">IF(T89=12,1,T89+1)</f>
        <v>8</v>
      </c>
      <c r="V89" s="76">
        <f t="shared" ref="V89" si="995">IF(U89=12,1,U89+1)</f>
        <v>9</v>
      </c>
      <c r="W89" s="76">
        <f>IF(V89=12,1,V89+1)</f>
        <v>10</v>
      </c>
      <c r="X89" s="76">
        <f t="shared" ref="X89" si="996">IF(W89=12,1,W89+1)</f>
        <v>11</v>
      </c>
      <c r="Y89" s="76">
        <f t="shared" ref="Y89" si="997">IF(X89=12,1,X89+1)</f>
        <v>12</v>
      </c>
      <c r="Z89" s="76">
        <f t="shared" ref="Z89" si="998">IF(Y89=12,1,Y89+1)</f>
        <v>1</v>
      </c>
      <c r="AA89" s="76">
        <f t="shared" ref="AA89" si="999">IF(Z89=12,1,Z89+1)</f>
        <v>2</v>
      </c>
      <c r="AB89" s="76">
        <f t="shared" ref="AB89" si="1000">IF(AA89=12,1,AA89+1)</f>
        <v>3</v>
      </c>
      <c r="AC89" s="76">
        <f t="shared" ref="AC89" si="1001">IF(AB89=12,1,AB89+1)</f>
        <v>4</v>
      </c>
      <c r="AD89" s="76">
        <f t="shared" ref="AD89" si="1002">IF(AC89=12,1,AC89+1)</f>
        <v>5</v>
      </c>
      <c r="AE89" s="76">
        <f t="shared" ref="AE89" si="1003">IF(AD89=12,1,AD89+1)</f>
        <v>6</v>
      </c>
      <c r="AF89" s="76">
        <f>IF(AE89=12,1,AE89+1)</f>
        <v>7</v>
      </c>
      <c r="AG89" s="76">
        <f t="shared" ref="AG89" si="1004">IF(AF89=12,1,AF89+1)</f>
        <v>8</v>
      </c>
      <c r="AH89" s="76">
        <f t="shared" ref="AH89" si="1005">IF(AG89=12,1,AG89+1)</f>
        <v>9</v>
      </c>
      <c r="AI89" s="76">
        <f t="shared" ref="AI89" si="1006">IF(AH89=12,1,AH89+1)</f>
        <v>10</v>
      </c>
      <c r="AJ89" s="76">
        <f t="shared" ref="AJ89" si="1007">IF(AI89=12,1,AI89+1)</f>
        <v>11</v>
      </c>
      <c r="AK89" s="76">
        <f t="shared" ref="AK89" si="1008">IF(AJ89=12,1,AJ89+1)</f>
        <v>12</v>
      </c>
      <c r="AL89" s="76">
        <f t="shared" ref="AL89" si="1009">IF(AK89=12,1,AK89+1)</f>
        <v>1</v>
      </c>
      <c r="AM89" s="76">
        <f t="shared" ref="AM89" si="1010">IF(AL89=12,1,AL89+1)</f>
        <v>2</v>
      </c>
      <c r="AN89" s="76">
        <f t="shared" ref="AN89" si="1011">IF(AM89=12,1,AM89+1)</f>
        <v>3</v>
      </c>
      <c r="AO89" s="76">
        <f t="shared" ref="AO89" si="1012">IF(AN89=12,1,AN89+1)</f>
        <v>4</v>
      </c>
      <c r="AP89" s="76">
        <f t="shared" ref="AP89" si="1013">IF(AO89=12,1,AO89+1)</f>
        <v>5</v>
      </c>
      <c r="AQ89" s="76">
        <f t="shared" ref="AQ89" si="1014">IF(AP89=12,1,AP89+1)</f>
        <v>6</v>
      </c>
      <c r="AR89" s="76">
        <f t="shared" ref="AR89" si="1015">IF(AQ89=12,1,AQ89+1)</f>
        <v>7</v>
      </c>
      <c r="AS89" s="76">
        <f t="shared" ref="AS89" si="1016">IF(AR89=12,1,AR89+1)</f>
        <v>8</v>
      </c>
      <c r="AT89" s="76">
        <f t="shared" ref="AT89" si="1017">IF(AS89=12,1,AS89+1)</f>
        <v>9</v>
      </c>
      <c r="AU89" s="76">
        <f t="shared" ref="AU89" si="1018">IF(AT89=12,1,AT89+1)</f>
        <v>10</v>
      </c>
      <c r="AV89" s="76">
        <f t="shared" ref="AV89" si="1019">IF(AU89=12,1,AU89+1)</f>
        <v>11</v>
      </c>
      <c r="AW89" s="76">
        <f t="shared" ref="AW89" si="1020">IF(AV89=12,1,AV89+1)</f>
        <v>12</v>
      </c>
      <c r="AX89" s="76">
        <f t="shared" ref="AX89" si="1021">IF(AW89=12,1,AW89+1)</f>
        <v>1</v>
      </c>
      <c r="AY89" s="76">
        <f t="shared" ref="AY89" si="1022">IF(AX89=12,1,AX89+1)</f>
        <v>2</v>
      </c>
      <c r="AZ89" s="76">
        <f t="shared" ref="AZ89" si="1023">IF(AY89=12,1,AY89+1)</f>
        <v>3</v>
      </c>
      <c r="BA89" s="76">
        <f t="shared" ref="BA89" si="1024">IF(AZ89=12,1,AZ89+1)</f>
        <v>4</v>
      </c>
      <c r="BB89" s="76">
        <f t="shared" ref="BB89" si="1025">IF(BA89=12,1,BA89+1)</f>
        <v>5</v>
      </c>
      <c r="BC89" s="76">
        <f t="shared" ref="BC89" si="1026">IF(BB89=12,1,BB89+1)</f>
        <v>6</v>
      </c>
      <c r="BD89" s="76">
        <f t="shared" ref="BD89" si="1027">IF(BC89=12,1,BC89+1)</f>
        <v>7</v>
      </c>
      <c r="BE89" s="76">
        <f t="shared" ref="BE89" si="1028">IF(BD89=12,1,BD89+1)</f>
        <v>8</v>
      </c>
      <c r="BF89" s="76">
        <f t="shared" ref="BF89" si="1029">IF(BE89=12,1,BE89+1)</f>
        <v>9</v>
      </c>
      <c r="BG89" s="76">
        <f t="shared" ref="BG89" si="1030">IF(BF89=12,1,BF89+1)</f>
        <v>10</v>
      </c>
      <c r="BH89" s="76">
        <f t="shared" ref="BH89" si="1031">IF(BG89=12,1,BG89+1)</f>
        <v>11</v>
      </c>
      <c r="BI89" s="76">
        <f t="shared" ref="BI89" si="1032">IF(BH89=12,1,BH89+1)</f>
        <v>12</v>
      </c>
      <c r="BJ89" s="81"/>
      <c r="BK89" s="78"/>
      <c r="BL89" s="78"/>
      <c r="BM89" s="106"/>
      <c r="BN89" s="106"/>
      <c r="BO89" s="106"/>
      <c r="BP89" s="106"/>
      <c r="BQ89" s="106"/>
      <c r="BR89" s="106"/>
      <c r="BS89" s="106"/>
      <c r="BT89" s="106"/>
      <c r="BU89" s="106"/>
      <c r="BV89" s="106"/>
      <c r="BW89" s="106"/>
      <c r="BX89" s="106"/>
      <c r="BY89" s="106"/>
      <c r="BZ89" s="106"/>
      <c r="CA89" s="106"/>
      <c r="CB89" s="106"/>
    </row>
    <row r="90" spans="1:80" s="245" customFormat="1" ht="35.15" hidden="1" customHeight="1" x14ac:dyDescent="0.35">
      <c r="A90" s="250"/>
      <c r="B90" s="113"/>
      <c r="C90" s="361"/>
      <c r="D90" s="125"/>
      <c r="E90" s="125"/>
      <c r="F90" s="125"/>
      <c r="G90" s="125"/>
      <c r="H90" s="370"/>
      <c r="I90" s="373"/>
      <c r="J90" s="7"/>
      <c r="K90" s="376"/>
      <c r="L90" s="106"/>
      <c r="M90" s="77"/>
      <c r="N90" s="59">
        <f t="shared" ref="N90:BI90" si="1033">VALUE(_xlfn.CONCAT(N89,".",N92))</f>
        <v>1</v>
      </c>
      <c r="O90" s="73">
        <f t="shared" si="1033"/>
        <v>32</v>
      </c>
      <c r="P90" s="73">
        <f t="shared" si="1033"/>
        <v>61</v>
      </c>
      <c r="Q90" s="73">
        <f t="shared" si="1033"/>
        <v>92</v>
      </c>
      <c r="R90" s="73">
        <f t="shared" si="1033"/>
        <v>122</v>
      </c>
      <c r="S90" s="73">
        <f t="shared" si="1033"/>
        <v>153</v>
      </c>
      <c r="T90" s="73">
        <f t="shared" si="1033"/>
        <v>183</v>
      </c>
      <c r="U90" s="73">
        <f t="shared" si="1033"/>
        <v>214</v>
      </c>
      <c r="V90" s="73">
        <f t="shared" si="1033"/>
        <v>245</v>
      </c>
      <c r="W90" s="73">
        <f t="shared" si="1033"/>
        <v>275</v>
      </c>
      <c r="X90" s="73">
        <f t="shared" si="1033"/>
        <v>306</v>
      </c>
      <c r="Y90" s="73">
        <f t="shared" si="1033"/>
        <v>336</v>
      </c>
      <c r="Z90" s="73">
        <f t="shared" si="1033"/>
        <v>367</v>
      </c>
      <c r="AA90" s="73">
        <f t="shared" si="1033"/>
        <v>398</v>
      </c>
      <c r="AB90" s="73">
        <f t="shared" si="1033"/>
        <v>426</v>
      </c>
      <c r="AC90" s="73">
        <f t="shared" si="1033"/>
        <v>457</v>
      </c>
      <c r="AD90" s="73">
        <f t="shared" si="1033"/>
        <v>487</v>
      </c>
      <c r="AE90" s="73">
        <f t="shared" si="1033"/>
        <v>518</v>
      </c>
      <c r="AF90" s="73">
        <f t="shared" si="1033"/>
        <v>548</v>
      </c>
      <c r="AG90" s="73">
        <f t="shared" si="1033"/>
        <v>579</v>
      </c>
      <c r="AH90" s="73">
        <f t="shared" si="1033"/>
        <v>610</v>
      </c>
      <c r="AI90" s="73">
        <f t="shared" si="1033"/>
        <v>640</v>
      </c>
      <c r="AJ90" s="73">
        <f t="shared" si="1033"/>
        <v>671</v>
      </c>
      <c r="AK90" s="73">
        <f t="shared" si="1033"/>
        <v>701</v>
      </c>
      <c r="AL90" s="73">
        <f t="shared" si="1033"/>
        <v>732</v>
      </c>
      <c r="AM90" s="73">
        <f t="shared" si="1033"/>
        <v>763</v>
      </c>
      <c r="AN90" s="73">
        <f t="shared" si="1033"/>
        <v>791</v>
      </c>
      <c r="AO90" s="73">
        <f t="shared" si="1033"/>
        <v>822</v>
      </c>
      <c r="AP90" s="73">
        <f t="shared" si="1033"/>
        <v>852</v>
      </c>
      <c r="AQ90" s="73">
        <f t="shared" si="1033"/>
        <v>883</v>
      </c>
      <c r="AR90" s="73">
        <f t="shared" si="1033"/>
        <v>913</v>
      </c>
      <c r="AS90" s="73">
        <f t="shared" si="1033"/>
        <v>944</v>
      </c>
      <c r="AT90" s="73">
        <f t="shared" si="1033"/>
        <v>975</v>
      </c>
      <c r="AU90" s="73">
        <f t="shared" si="1033"/>
        <v>1005</v>
      </c>
      <c r="AV90" s="73">
        <f t="shared" si="1033"/>
        <v>1036</v>
      </c>
      <c r="AW90" s="73">
        <f t="shared" si="1033"/>
        <v>1066</v>
      </c>
      <c r="AX90" s="73">
        <f t="shared" si="1033"/>
        <v>1097</v>
      </c>
      <c r="AY90" s="73">
        <f t="shared" si="1033"/>
        <v>1128</v>
      </c>
      <c r="AZ90" s="73">
        <f t="shared" si="1033"/>
        <v>1156</v>
      </c>
      <c r="BA90" s="73">
        <f t="shared" si="1033"/>
        <v>1187</v>
      </c>
      <c r="BB90" s="73">
        <f t="shared" si="1033"/>
        <v>1217</v>
      </c>
      <c r="BC90" s="73">
        <f t="shared" si="1033"/>
        <v>1248</v>
      </c>
      <c r="BD90" s="73">
        <f t="shared" si="1033"/>
        <v>1278</v>
      </c>
      <c r="BE90" s="73">
        <f t="shared" si="1033"/>
        <v>1309</v>
      </c>
      <c r="BF90" s="73">
        <f t="shared" si="1033"/>
        <v>1340</v>
      </c>
      <c r="BG90" s="73">
        <f t="shared" si="1033"/>
        <v>1370</v>
      </c>
      <c r="BH90" s="73">
        <f t="shared" si="1033"/>
        <v>1401</v>
      </c>
      <c r="BI90" s="73">
        <f t="shared" si="1033"/>
        <v>1431</v>
      </c>
      <c r="BJ90" s="82"/>
      <c r="BK90" s="79"/>
      <c r="BL90" s="79"/>
      <c r="BM90" s="106"/>
      <c r="BN90" s="106"/>
      <c r="BO90" s="106"/>
      <c r="BP90" s="106"/>
      <c r="BQ90" s="106"/>
      <c r="BR90" s="106"/>
      <c r="BS90" s="106"/>
      <c r="BT90" s="106"/>
      <c r="BU90" s="106"/>
      <c r="BV90" s="106"/>
      <c r="BW90" s="106"/>
      <c r="BX90" s="106"/>
      <c r="BY90" s="106"/>
      <c r="BZ90" s="106"/>
      <c r="CA90" s="106"/>
      <c r="CB90" s="106"/>
    </row>
    <row r="91" spans="1:80" s="245" customFormat="1" ht="17.149999999999999" customHeight="1" x14ac:dyDescent="0.35">
      <c r="A91" s="250"/>
      <c r="B91" s="113"/>
      <c r="C91" s="361"/>
      <c r="D91" s="125"/>
      <c r="E91" s="357" t="s">
        <v>207</v>
      </c>
      <c r="F91" s="357" t="s">
        <v>207</v>
      </c>
      <c r="G91" s="357" t="s">
        <v>207</v>
      </c>
      <c r="H91" s="370"/>
      <c r="I91" s="373"/>
      <c r="J91" s="7"/>
      <c r="K91" s="376"/>
      <c r="L91" s="106"/>
      <c r="M91" s="77"/>
      <c r="N91" s="60" t="str">
        <f>VLOOKUP(N89,'Podpůrná data'!$I$188:$J$199,2)</f>
        <v>leden</v>
      </c>
      <c r="O91" s="60" t="str">
        <f>VLOOKUP(O89,'Podpůrná data'!$I$188:$J$199,2)</f>
        <v>únor</v>
      </c>
      <c r="P91" s="60" t="str">
        <f>VLOOKUP(P89,'Podpůrná data'!$I$188:$J$199,2)</f>
        <v>březen</v>
      </c>
      <c r="Q91" s="60" t="str">
        <f>VLOOKUP(Q89,'Podpůrná data'!$I$188:$J$199,2)</f>
        <v>duben</v>
      </c>
      <c r="R91" s="60" t="str">
        <f>VLOOKUP(R89,'Podpůrná data'!$I$188:$J$199,2)</f>
        <v>květen</v>
      </c>
      <c r="S91" s="60" t="str">
        <f>VLOOKUP(S89,'Podpůrná data'!$I$188:$J$199,2)</f>
        <v>červen</v>
      </c>
      <c r="T91" s="60" t="str">
        <f>VLOOKUP(T89,'Podpůrná data'!$I$188:$J$199,2)</f>
        <v>červenec</v>
      </c>
      <c r="U91" s="60" t="str">
        <f>VLOOKUP(U89,'Podpůrná data'!$I$188:$J$199,2)</f>
        <v>srpen</v>
      </c>
      <c r="V91" s="60" t="str">
        <f>VLOOKUP(V89,'Podpůrná data'!$I$188:$J$199,2)</f>
        <v>září</v>
      </c>
      <c r="W91" s="60" t="str">
        <f>VLOOKUP(W89,'Podpůrná data'!$I$188:$J$199,2)</f>
        <v>říjen</v>
      </c>
      <c r="X91" s="60" t="str">
        <f>VLOOKUP(X89,'Podpůrná data'!$I$188:$J$199,2)</f>
        <v>listopad</v>
      </c>
      <c r="Y91" s="60" t="str">
        <f>VLOOKUP(Y89,'Podpůrná data'!$I$188:$J$199,2)</f>
        <v>prosinec</v>
      </c>
      <c r="Z91" s="60" t="str">
        <f>VLOOKUP(Z89,'Podpůrná data'!$I$188:$J$199,2)</f>
        <v>leden</v>
      </c>
      <c r="AA91" s="60" t="str">
        <f>VLOOKUP(AA89,'Podpůrná data'!$I$188:$J$199,2)</f>
        <v>únor</v>
      </c>
      <c r="AB91" s="60" t="str">
        <f>VLOOKUP(AB89,'Podpůrná data'!$I$188:$J$199,2)</f>
        <v>březen</v>
      </c>
      <c r="AC91" s="60" t="str">
        <f>VLOOKUP(AC89,'Podpůrná data'!$I$188:$J$199,2)</f>
        <v>duben</v>
      </c>
      <c r="AD91" s="60" t="str">
        <f>VLOOKUP(AD89,'Podpůrná data'!$I$188:$J$199,2)</f>
        <v>květen</v>
      </c>
      <c r="AE91" s="60" t="str">
        <f>VLOOKUP(AE89,'Podpůrná data'!$I$188:$J$199,2)</f>
        <v>červen</v>
      </c>
      <c r="AF91" s="60" t="str">
        <f>VLOOKUP(AF89,'Podpůrná data'!$I$188:$J$199,2)</f>
        <v>červenec</v>
      </c>
      <c r="AG91" s="60" t="str">
        <f>VLOOKUP(AG89,'Podpůrná data'!$I$188:$J$199,2)</f>
        <v>srpen</v>
      </c>
      <c r="AH91" s="60" t="str">
        <f>VLOOKUP(AH89,'Podpůrná data'!$I$188:$J$199,2)</f>
        <v>září</v>
      </c>
      <c r="AI91" s="60" t="str">
        <f>VLOOKUP(AI89,'Podpůrná data'!$I$188:$J$199,2)</f>
        <v>říjen</v>
      </c>
      <c r="AJ91" s="60" t="str">
        <f>VLOOKUP(AJ89,'Podpůrná data'!$I$188:$J$199,2)</f>
        <v>listopad</v>
      </c>
      <c r="AK91" s="60" t="str">
        <f>VLOOKUP(AK89,'Podpůrná data'!$I$188:$J$199,2)</f>
        <v>prosinec</v>
      </c>
      <c r="AL91" s="60" t="str">
        <f>VLOOKUP(AL89,'Podpůrná data'!$I$188:$J$199,2)</f>
        <v>leden</v>
      </c>
      <c r="AM91" s="60" t="str">
        <f>VLOOKUP(AM89,'Podpůrná data'!$I$188:$J$199,2)</f>
        <v>únor</v>
      </c>
      <c r="AN91" s="60" t="str">
        <f>VLOOKUP(AN89,'Podpůrná data'!$I$188:$J$199,2)</f>
        <v>březen</v>
      </c>
      <c r="AO91" s="60" t="str">
        <f>VLOOKUP(AO89,'Podpůrná data'!$I$188:$J$199,2)</f>
        <v>duben</v>
      </c>
      <c r="AP91" s="60" t="str">
        <f>VLOOKUP(AP89,'Podpůrná data'!$I$188:$J$199,2)</f>
        <v>květen</v>
      </c>
      <c r="AQ91" s="60" t="str">
        <f>VLOOKUP(AQ89,'Podpůrná data'!$I$188:$J$199,2)</f>
        <v>červen</v>
      </c>
      <c r="AR91" s="60" t="str">
        <f>VLOOKUP(AR89,'Podpůrná data'!$I$188:$J$199,2)</f>
        <v>červenec</v>
      </c>
      <c r="AS91" s="60" t="str">
        <f>VLOOKUP(AS89,'Podpůrná data'!$I$188:$J$199,2)</f>
        <v>srpen</v>
      </c>
      <c r="AT91" s="60" t="str">
        <f>VLOOKUP(AT89,'Podpůrná data'!$I$188:$J$199,2)</f>
        <v>září</v>
      </c>
      <c r="AU91" s="60" t="str">
        <f>VLOOKUP(AU89,'Podpůrná data'!$I$188:$J$199,2)</f>
        <v>říjen</v>
      </c>
      <c r="AV91" s="60" t="str">
        <f>VLOOKUP(AV89,'Podpůrná data'!$I$188:$J$199,2)</f>
        <v>listopad</v>
      </c>
      <c r="AW91" s="60" t="str">
        <f>VLOOKUP(AW89,'Podpůrná data'!$I$188:$J$199,2)</f>
        <v>prosinec</v>
      </c>
      <c r="AX91" s="60" t="str">
        <f>VLOOKUP(AX89,'Podpůrná data'!$I$188:$J$199,2)</f>
        <v>leden</v>
      </c>
      <c r="AY91" s="60" t="str">
        <f>VLOOKUP(AY89,'Podpůrná data'!$I$188:$J$199,2)</f>
        <v>únor</v>
      </c>
      <c r="AZ91" s="60" t="str">
        <f>VLOOKUP(AZ89,'Podpůrná data'!$I$188:$J$199,2)</f>
        <v>březen</v>
      </c>
      <c r="BA91" s="60" t="str">
        <f>VLOOKUP(BA89,'Podpůrná data'!$I$188:$J$199,2)</f>
        <v>duben</v>
      </c>
      <c r="BB91" s="60" t="str">
        <f>VLOOKUP(BB89,'Podpůrná data'!$I$188:$J$199,2)</f>
        <v>květen</v>
      </c>
      <c r="BC91" s="60" t="str">
        <f>VLOOKUP(BC89,'Podpůrná data'!$I$188:$J$199,2)</f>
        <v>červen</v>
      </c>
      <c r="BD91" s="60" t="str">
        <f>VLOOKUP(BD89,'Podpůrná data'!$I$188:$J$199,2)</f>
        <v>červenec</v>
      </c>
      <c r="BE91" s="60" t="str">
        <f>VLOOKUP(BE89,'Podpůrná data'!$I$188:$J$199,2)</f>
        <v>srpen</v>
      </c>
      <c r="BF91" s="60" t="str">
        <f>VLOOKUP(BF89,'Podpůrná data'!$I$188:$J$199,2)</f>
        <v>září</v>
      </c>
      <c r="BG91" s="60" t="str">
        <f>VLOOKUP(BG89,'Podpůrná data'!$I$188:$J$199,2)</f>
        <v>říjen</v>
      </c>
      <c r="BH91" s="60" t="str">
        <f>VLOOKUP(BH89,'Podpůrná data'!$I$188:$J$199,2)</f>
        <v>listopad</v>
      </c>
      <c r="BI91" s="60" t="str">
        <f>VLOOKUP(BI89,'Podpůrná data'!$I$188:$J$199,2)</f>
        <v>prosinec</v>
      </c>
      <c r="BJ91" s="200"/>
      <c r="BK91" s="200"/>
      <c r="BL91" s="201"/>
      <c r="BM91" s="106"/>
      <c r="BN91" s="179" t="s">
        <v>105</v>
      </c>
      <c r="BO91" s="179" t="s">
        <v>106</v>
      </c>
      <c r="BP91" s="179" t="s">
        <v>107</v>
      </c>
      <c r="BQ91" s="179" t="s">
        <v>108</v>
      </c>
      <c r="BR91" s="179" t="s">
        <v>109</v>
      </c>
      <c r="BS91" s="179" t="s">
        <v>110</v>
      </c>
      <c r="BT91" s="179" t="s">
        <v>111</v>
      </c>
      <c r="BU91" s="179" t="s">
        <v>112</v>
      </c>
      <c r="BV91" s="179" t="s">
        <v>113</v>
      </c>
      <c r="BW91" s="179" t="s">
        <v>155</v>
      </c>
      <c r="BX91" s="179" t="s">
        <v>156</v>
      </c>
      <c r="BY91" s="179" t="s">
        <v>157</v>
      </c>
      <c r="BZ91" s="179" t="s">
        <v>202</v>
      </c>
      <c r="CA91" s="179" t="s">
        <v>203</v>
      </c>
      <c r="CB91" s="179" t="s">
        <v>204</v>
      </c>
    </row>
    <row r="92" spans="1:80" s="245" customFormat="1" ht="16.399999999999999" customHeight="1" x14ac:dyDescent="0.35">
      <c r="A92" s="250"/>
      <c r="B92" s="113"/>
      <c r="C92" s="361"/>
      <c r="D92" s="125"/>
      <c r="E92" s="357"/>
      <c r="F92" s="357"/>
      <c r="G92" s="357"/>
      <c r="H92" s="370"/>
      <c r="I92" s="373"/>
      <c r="J92" s="7"/>
      <c r="K92" s="376"/>
      <c r="L92" s="106"/>
      <c r="M92" s="77"/>
      <c r="N92" s="60">
        <f>YEAR(Úvod!$F$10)</f>
        <v>1900</v>
      </c>
      <c r="O92" s="60">
        <f t="shared" ref="O92" si="1034">IF(O89=1,N92+1,N92)</f>
        <v>1900</v>
      </c>
      <c r="P92" s="60">
        <f t="shared" ref="P92" si="1035">IF(P89=1,O92+1,O92)</f>
        <v>1900</v>
      </c>
      <c r="Q92" s="60">
        <f t="shared" ref="Q92" si="1036">IF(Q89=1,P92+1,P92)</f>
        <v>1900</v>
      </c>
      <c r="R92" s="60">
        <f t="shared" ref="R92" si="1037">IF(R89=1,Q92+1,Q92)</f>
        <v>1900</v>
      </c>
      <c r="S92" s="60">
        <f t="shared" ref="S92" si="1038">IF(S89=1,R92+1,R92)</f>
        <v>1900</v>
      </c>
      <c r="T92" s="60">
        <f t="shared" ref="T92" si="1039">IF(T89=1,S92+1,S92)</f>
        <v>1900</v>
      </c>
      <c r="U92" s="60">
        <f t="shared" ref="U92" si="1040">IF(U89=1,T92+1,T92)</f>
        <v>1900</v>
      </c>
      <c r="V92" s="60">
        <f t="shared" ref="V92" si="1041">IF(V89=1,U92+1,U92)</f>
        <v>1900</v>
      </c>
      <c r="W92" s="60">
        <f t="shared" ref="W92" si="1042">IF(W89=1,V92+1,V92)</f>
        <v>1900</v>
      </c>
      <c r="X92" s="60">
        <f t="shared" ref="X92" si="1043">IF(X89=1,W92+1,W92)</f>
        <v>1900</v>
      </c>
      <c r="Y92" s="60">
        <f t="shared" ref="Y92" si="1044">IF(Y89=1,X92+1,X92)</f>
        <v>1900</v>
      </c>
      <c r="Z92" s="60">
        <f t="shared" ref="Z92" si="1045">IF(Z89=1,Y92+1,Y92)</f>
        <v>1901</v>
      </c>
      <c r="AA92" s="60">
        <f t="shared" ref="AA92" si="1046">IF(AA89=1,Z92+1,Z92)</f>
        <v>1901</v>
      </c>
      <c r="AB92" s="60">
        <f t="shared" ref="AB92" si="1047">IF(AB89=1,AA92+1,AA92)</f>
        <v>1901</v>
      </c>
      <c r="AC92" s="60">
        <f t="shared" ref="AC92" si="1048">IF(AC89=1,AB92+1,AB92)</f>
        <v>1901</v>
      </c>
      <c r="AD92" s="60">
        <f t="shared" ref="AD92" si="1049">IF(AD89=1,AC92+1,AC92)</f>
        <v>1901</v>
      </c>
      <c r="AE92" s="60">
        <f t="shared" ref="AE92" si="1050">IF(AE89=1,AD92+1,AD92)</f>
        <v>1901</v>
      </c>
      <c r="AF92" s="60">
        <f t="shared" ref="AF92" si="1051">IF(AF89=1,AE92+1,AE92)</f>
        <v>1901</v>
      </c>
      <c r="AG92" s="60">
        <f t="shared" ref="AG92" si="1052">IF(AG89=1,AF92+1,AF92)</f>
        <v>1901</v>
      </c>
      <c r="AH92" s="60">
        <f t="shared" ref="AH92" si="1053">IF(AH89=1,AG92+1,AG92)</f>
        <v>1901</v>
      </c>
      <c r="AI92" s="60">
        <f t="shared" ref="AI92" si="1054">IF(AI89=1,AH92+1,AH92)</f>
        <v>1901</v>
      </c>
      <c r="AJ92" s="60">
        <f t="shared" ref="AJ92" si="1055">IF(AJ89=1,AI92+1,AI92)</f>
        <v>1901</v>
      </c>
      <c r="AK92" s="60">
        <f t="shared" ref="AK92" si="1056">IF(AK89=1,AJ92+1,AJ92)</f>
        <v>1901</v>
      </c>
      <c r="AL92" s="60">
        <f t="shared" ref="AL92" si="1057">IF(AL89=1,AK92+1,AK92)</f>
        <v>1902</v>
      </c>
      <c r="AM92" s="60">
        <f t="shared" ref="AM92" si="1058">IF(AM89=1,AL92+1,AL92)</f>
        <v>1902</v>
      </c>
      <c r="AN92" s="60">
        <f t="shared" ref="AN92" si="1059">IF(AN89=1,AM92+1,AM92)</f>
        <v>1902</v>
      </c>
      <c r="AO92" s="60">
        <f t="shared" ref="AO92" si="1060">IF(AO89=1,AN92+1,AN92)</f>
        <v>1902</v>
      </c>
      <c r="AP92" s="60">
        <f t="shared" ref="AP92" si="1061">IF(AP89=1,AO92+1,AO92)</f>
        <v>1902</v>
      </c>
      <c r="AQ92" s="60">
        <f t="shared" ref="AQ92" si="1062">IF(AQ89=1,AP92+1,AP92)</f>
        <v>1902</v>
      </c>
      <c r="AR92" s="60">
        <f t="shared" ref="AR92" si="1063">IF(AR89=1,AQ92+1,AQ92)</f>
        <v>1902</v>
      </c>
      <c r="AS92" s="60">
        <f t="shared" ref="AS92" si="1064">IF(AS89=1,AR92+1,AR92)</f>
        <v>1902</v>
      </c>
      <c r="AT92" s="60">
        <f t="shared" ref="AT92" si="1065">IF(AT89=1,AS92+1,AS92)</f>
        <v>1902</v>
      </c>
      <c r="AU92" s="60">
        <f t="shared" ref="AU92" si="1066">IF(AU89=1,AT92+1,AT92)</f>
        <v>1902</v>
      </c>
      <c r="AV92" s="60">
        <f t="shared" ref="AV92" si="1067">IF(AV89=1,AU92+1,AU92)</f>
        <v>1902</v>
      </c>
      <c r="AW92" s="60">
        <f t="shared" ref="AW92" si="1068">IF(AW89=1,AV92+1,AV92)</f>
        <v>1902</v>
      </c>
      <c r="AX92" s="60">
        <f t="shared" ref="AX92" si="1069">IF(AX89=1,AW92+1,AW92)</f>
        <v>1903</v>
      </c>
      <c r="AY92" s="60">
        <f t="shared" ref="AY92" si="1070">IF(AY89=1,AX92+1,AX92)</f>
        <v>1903</v>
      </c>
      <c r="AZ92" s="60">
        <f t="shared" ref="AZ92" si="1071">IF(AZ89=1,AY92+1,AY92)</f>
        <v>1903</v>
      </c>
      <c r="BA92" s="60">
        <f t="shared" ref="BA92" si="1072">IF(BA89=1,AZ92+1,AZ92)</f>
        <v>1903</v>
      </c>
      <c r="BB92" s="60">
        <f t="shared" ref="BB92" si="1073">IF(BB89=1,BA92+1,BA92)</f>
        <v>1903</v>
      </c>
      <c r="BC92" s="60">
        <f t="shared" ref="BC92" si="1074">IF(BC89=1,BB92+1,BB92)</f>
        <v>1903</v>
      </c>
      <c r="BD92" s="60">
        <f t="shared" ref="BD92" si="1075">IF(BD89=1,BC92+1,BC92)</f>
        <v>1903</v>
      </c>
      <c r="BE92" s="60">
        <f t="shared" ref="BE92" si="1076">IF(BE89=1,BD92+1,BD92)</f>
        <v>1903</v>
      </c>
      <c r="BF92" s="60">
        <f t="shared" ref="BF92" si="1077">IF(BF89=1,BE92+1,BE92)</f>
        <v>1903</v>
      </c>
      <c r="BG92" s="60">
        <f t="shared" ref="BG92" si="1078">IF(BG89=1,BF92+1,BF92)</f>
        <v>1903</v>
      </c>
      <c r="BH92" s="60">
        <f t="shared" ref="BH92" si="1079">IF(BH89=1,BG92+1,BG92)</f>
        <v>1903</v>
      </c>
      <c r="BI92" s="60">
        <f t="shared" ref="BI92" si="1080">IF(BI89=1,BH92+1,BH92)</f>
        <v>1903</v>
      </c>
      <c r="BJ92" s="199"/>
      <c r="BK92" s="198"/>
      <c r="BL92" s="202"/>
      <c r="BM92" s="106"/>
      <c r="BN92" s="106"/>
      <c r="BO92" s="106"/>
      <c r="BP92" s="106"/>
      <c r="BQ92" s="106"/>
      <c r="BR92" s="106"/>
      <c r="BS92" s="106"/>
      <c r="BT92" s="106"/>
      <c r="BU92" s="106"/>
      <c r="BV92" s="106"/>
      <c r="BW92" s="106"/>
      <c r="BX92" s="106"/>
      <c r="BY92" s="106"/>
      <c r="BZ92" s="106"/>
      <c r="CA92" s="106"/>
      <c r="CB92" s="106"/>
    </row>
    <row r="93" spans="1:80" s="245" customFormat="1" ht="16.399999999999999" customHeight="1" x14ac:dyDescent="0.35">
      <c r="A93" s="250"/>
      <c r="B93" s="113"/>
      <c r="C93" s="125"/>
      <c r="D93" s="125"/>
      <c r="E93" s="357"/>
      <c r="F93" s="357"/>
      <c r="G93" s="357"/>
      <c r="H93" s="370"/>
      <c r="I93" s="374"/>
      <c r="J93" s="7"/>
      <c r="K93" s="377"/>
      <c r="L93" s="106"/>
      <c r="M93" s="63" t="s">
        <v>159</v>
      </c>
      <c r="N93" s="258"/>
      <c r="O93" s="258"/>
      <c r="P93" s="258"/>
      <c r="Q93" s="258"/>
      <c r="R93" s="258"/>
      <c r="S93" s="258"/>
      <c r="T93" s="258"/>
      <c r="U93" s="258"/>
      <c r="V93" s="258"/>
      <c r="W93" s="258"/>
      <c r="X93" s="258"/>
      <c r="Y93" s="258"/>
      <c r="Z93" s="258"/>
      <c r="AA93" s="258"/>
      <c r="AB93" s="258"/>
      <c r="AC93" s="258"/>
      <c r="AD93" s="258"/>
      <c r="AE93" s="258"/>
      <c r="AF93" s="258"/>
      <c r="AG93" s="258"/>
      <c r="AH93" s="258"/>
      <c r="AI93" s="258"/>
      <c r="AJ93" s="258"/>
      <c r="AK93" s="258"/>
      <c r="AL93" s="258"/>
      <c r="AM93" s="258"/>
      <c r="AN93" s="258"/>
      <c r="AO93" s="258"/>
      <c r="AP93" s="258"/>
      <c r="AQ93" s="258"/>
      <c r="AR93" s="258"/>
      <c r="AS93" s="258"/>
      <c r="AT93" s="258"/>
      <c r="AU93" s="258"/>
      <c r="AV93" s="258"/>
      <c r="AW93" s="258"/>
      <c r="AX93" s="258"/>
      <c r="AY93" s="258"/>
      <c r="AZ93" s="258"/>
      <c r="BA93" s="258"/>
      <c r="BB93" s="258"/>
      <c r="BC93" s="258"/>
      <c r="BD93" s="258"/>
      <c r="BE93" s="258"/>
      <c r="BF93" s="258"/>
      <c r="BG93" s="258"/>
      <c r="BH93" s="258"/>
      <c r="BI93" s="258"/>
      <c r="BJ93" s="199"/>
      <c r="BK93" s="198"/>
      <c r="BL93" s="202"/>
      <c r="BM93" s="106"/>
      <c r="BN93" s="106"/>
      <c r="BO93" s="106"/>
      <c r="BP93" s="106"/>
      <c r="BQ93" s="106"/>
      <c r="BR93" s="106"/>
      <c r="BS93" s="106"/>
      <c r="BT93" s="106"/>
      <c r="BU93" s="106"/>
      <c r="BV93" s="106"/>
      <c r="BW93" s="106"/>
      <c r="BX93" s="106"/>
      <c r="BY93" s="106"/>
      <c r="BZ93" s="106"/>
      <c r="CA93" s="106"/>
      <c r="CB93" s="106"/>
    </row>
    <row r="94" spans="1:80" s="245" customFormat="1" ht="23.5" customHeight="1" x14ac:dyDescent="0.35">
      <c r="A94" s="243"/>
      <c r="B94" s="126" t="s">
        <v>10</v>
      </c>
      <c r="C94" s="381"/>
      <c r="D94" s="381"/>
      <c r="E94" s="259"/>
      <c r="F94" s="259"/>
      <c r="G94" s="241"/>
      <c r="H94" s="253"/>
      <c r="I94" s="61">
        <f>IF($H94="",0,VLOOKUP($E94,'Podpůrná data'!$H$15:$I$185,2,FALSE)*$H94)</f>
        <v>0</v>
      </c>
      <c r="J94" s="105"/>
      <c r="K94" s="166">
        <f>IF(I94&gt;0,1,0)</f>
        <v>0</v>
      </c>
      <c r="L94" s="204"/>
      <c r="M94" s="63" t="s">
        <v>95</v>
      </c>
      <c r="N94" s="260"/>
      <c r="O94" s="260"/>
      <c r="P94" s="260"/>
      <c r="Q94" s="260"/>
      <c r="R94" s="260"/>
      <c r="S94" s="260"/>
      <c r="T94" s="260"/>
      <c r="U94" s="260"/>
      <c r="V94" s="260"/>
      <c r="W94" s="260"/>
      <c r="X94" s="260"/>
      <c r="Y94" s="260"/>
      <c r="Z94" s="260"/>
      <c r="AA94" s="260"/>
      <c r="AB94" s="260"/>
      <c r="AC94" s="260"/>
      <c r="AD94" s="260"/>
      <c r="AE94" s="260"/>
      <c r="AF94" s="260"/>
      <c r="AG94" s="260"/>
      <c r="AH94" s="260"/>
      <c r="AI94" s="260"/>
      <c r="AJ94" s="260"/>
      <c r="AK94" s="260"/>
      <c r="AL94" s="260"/>
      <c r="AM94" s="260"/>
      <c r="AN94" s="260"/>
      <c r="AO94" s="260"/>
      <c r="AP94" s="260"/>
      <c r="AQ94" s="260"/>
      <c r="AR94" s="260"/>
      <c r="AS94" s="260"/>
      <c r="AT94" s="260"/>
      <c r="AU94" s="260"/>
      <c r="AV94" s="260"/>
      <c r="AW94" s="260"/>
      <c r="AX94" s="260"/>
      <c r="AY94" s="260"/>
      <c r="AZ94" s="260"/>
      <c r="BA94" s="260"/>
      <c r="BB94" s="260"/>
      <c r="BC94" s="260"/>
      <c r="BD94" s="260"/>
      <c r="BE94" s="260"/>
      <c r="BF94" s="260"/>
      <c r="BG94" s="260"/>
      <c r="BH94" s="260"/>
      <c r="BI94" s="260"/>
      <c r="BJ94" s="382">
        <f>SUM(N96:BI96)</f>
        <v>0</v>
      </c>
      <c r="BK94" s="384">
        <f>SUM(N98:BI98)</f>
        <v>0</v>
      </c>
      <c r="BL94" s="386">
        <f>IF($K94=0,0,IF($BJ94&gt;=20,1,0))</f>
        <v>0</v>
      </c>
      <c r="BM94" s="106"/>
      <c r="BN94" s="106"/>
      <c r="BO94" s="106"/>
      <c r="BP94" s="106"/>
      <c r="BQ94" s="106"/>
      <c r="BR94" s="106"/>
      <c r="BS94" s="106"/>
      <c r="BT94" s="106"/>
      <c r="BU94" s="106"/>
      <c r="BV94" s="106"/>
      <c r="BW94" s="106"/>
      <c r="BX94" s="106"/>
      <c r="BY94" s="106"/>
      <c r="BZ94" s="106"/>
      <c r="CA94" s="106"/>
      <c r="CB94" s="106"/>
    </row>
    <row r="95" spans="1:80" s="245" customFormat="1" ht="29" x14ac:dyDescent="0.35">
      <c r="A95" s="243"/>
      <c r="B95" s="128"/>
      <c r="C95" s="170"/>
      <c r="D95" s="170"/>
      <c r="E95" s="170"/>
      <c r="F95" s="170"/>
      <c r="G95" s="170"/>
      <c r="H95" s="170"/>
      <c r="I95" s="64"/>
      <c r="J95" s="105"/>
      <c r="K95" s="223"/>
      <c r="L95" s="106"/>
      <c r="M95" s="63" t="s">
        <v>215</v>
      </c>
      <c r="N95" s="260"/>
      <c r="O95" s="260"/>
      <c r="P95" s="260"/>
      <c r="Q95" s="260"/>
      <c r="R95" s="260"/>
      <c r="S95" s="260"/>
      <c r="T95" s="260"/>
      <c r="U95" s="260"/>
      <c r="V95" s="260"/>
      <c r="W95" s="260"/>
      <c r="X95" s="260"/>
      <c r="Y95" s="260"/>
      <c r="Z95" s="260"/>
      <c r="AA95" s="260"/>
      <c r="AB95" s="260"/>
      <c r="AC95" s="260"/>
      <c r="AD95" s="260"/>
      <c r="AE95" s="260"/>
      <c r="AF95" s="260"/>
      <c r="AG95" s="260"/>
      <c r="AH95" s="260"/>
      <c r="AI95" s="260"/>
      <c r="AJ95" s="260"/>
      <c r="AK95" s="260"/>
      <c r="AL95" s="260"/>
      <c r="AM95" s="260"/>
      <c r="AN95" s="260"/>
      <c r="AO95" s="260"/>
      <c r="AP95" s="260"/>
      <c r="AQ95" s="260"/>
      <c r="AR95" s="260"/>
      <c r="AS95" s="260"/>
      <c r="AT95" s="260"/>
      <c r="AU95" s="260"/>
      <c r="AV95" s="260"/>
      <c r="AW95" s="260"/>
      <c r="AX95" s="260"/>
      <c r="AY95" s="260"/>
      <c r="AZ95" s="260"/>
      <c r="BA95" s="260"/>
      <c r="BB95" s="260"/>
      <c r="BC95" s="260"/>
      <c r="BD95" s="260"/>
      <c r="BE95" s="260"/>
      <c r="BF95" s="260"/>
      <c r="BG95" s="260"/>
      <c r="BH95" s="260"/>
      <c r="BI95" s="260"/>
      <c r="BJ95" s="382"/>
      <c r="BK95" s="384"/>
      <c r="BL95" s="386"/>
      <c r="BM95" s="106"/>
      <c r="BN95" s="106"/>
      <c r="BO95" s="106"/>
      <c r="BP95" s="106"/>
      <c r="BQ95" s="106"/>
      <c r="BR95" s="106"/>
      <c r="BS95" s="106"/>
      <c r="BT95" s="106"/>
      <c r="BU95" s="106"/>
      <c r="BV95" s="106"/>
      <c r="BW95" s="106"/>
      <c r="BX95" s="106"/>
      <c r="BY95" s="106"/>
      <c r="BZ95" s="106"/>
      <c r="CA95" s="106"/>
      <c r="CB95" s="106"/>
    </row>
    <row r="96" spans="1:80" s="245" customFormat="1" ht="29" x14ac:dyDescent="0.35">
      <c r="A96" s="243"/>
      <c r="B96" s="128"/>
      <c r="C96" s="170"/>
      <c r="D96" s="170"/>
      <c r="E96" s="170"/>
      <c r="F96" s="170"/>
      <c r="G96" s="170"/>
      <c r="H96" s="170"/>
      <c r="I96" s="64"/>
      <c r="J96" s="105"/>
      <c r="K96" s="165"/>
      <c r="L96" s="106"/>
      <c r="M96" s="63" t="s">
        <v>235</v>
      </c>
      <c r="N96" s="167">
        <f>IF(N95="",0,IF(N95&gt;=$H94,$H94,N95))</f>
        <v>0</v>
      </c>
      <c r="O96" s="167">
        <f t="shared" ref="O96:AT96" si="1081">IF(O95="",0,IF((O95+N97)&lt;=$H94,O95,$H94-N97))</f>
        <v>0</v>
      </c>
      <c r="P96" s="167">
        <f t="shared" si="1081"/>
        <v>0</v>
      </c>
      <c r="Q96" s="167">
        <f t="shared" si="1081"/>
        <v>0</v>
      </c>
      <c r="R96" s="167">
        <f t="shared" si="1081"/>
        <v>0</v>
      </c>
      <c r="S96" s="167">
        <f t="shared" si="1081"/>
        <v>0</v>
      </c>
      <c r="T96" s="167">
        <f t="shared" si="1081"/>
        <v>0</v>
      </c>
      <c r="U96" s="167">
        <f t="shared" si="1081"/>
        <v>0</v>
      </c>
      <c r="V96" s="167">
        <f t="shared" si="1081"/>
        <v>0</v>
      </c>
      <c r="W96" s="167">
        <f t="shared" si="1081"/>
        <v>0</v>
      </c>
      <c r="X96" s="167">
        <f t="shared" si="1081"/>
        <v>0</v>
      </c>
      <c r="Y96" s="167">
        <f t="shared" si="1081"/>
        <v>0</v>
      </c>
      <c r="Z96" s="167">
        <f t="shared" si="1081"/>
        <v>0</v>
      </c>
      <c r="AA96" s="167">
        <f t="shared" si="1081"/>
        <v>0</v>
      </c>
      <c r="AB96" s="167">
        <f t="shared" si="1081"/>
        <v>0</v>
      </c>
      <c r="AC96" s="167">
        <f t="shared" si="1081"/>
        <v>0</v>
      </c>
      <c r="AD96" s="167">
        <f t="shared" si="1081"/>
        <v>0</v>
      </c>
      <c r="AE96" s="167">
        <f t="shared" si="1081"/>
        <v>0</v>
      </c>
      <c r="AF96" s="167">
        <f t="shared" si="1081"/>
        <v>0</v>
      </c>
      <c r="AG96" s="167">
        <f t="shared" si="1081"/>
        <v>0</v>
      </c>
      <c r="AH96" s="167">
        <f t="shared" si="1081"/>
        <v>0</v>
      </c>
      <c r="AI96" s="167">
        <f t="shared" si="1081"/>
        <v>0</v>
      </c>
      <c r="AJ96" s="167">
        <f t="shared" si="1081"/>
        <v>0</v>
      </c>
      <c r="AK96" s="167">
        <f t="shared" si="1081"/>
        <v>0</v>
      </c>
      <c r="AL96" s="167">
        <f t="shared" si="1081"/>
        <v>0</v>
      </c>
      <c r="AM96" s="167">
        <f t="shared" si="1081"/>
        <v>0</v>
      </c>
      <c r="AN96" s="167">
        <f t="shared" si="1081"/>
        <v>0</v>
      </c>
      <c r="AO96" s="167">
        <f t="shared" si="1081"/>
        <v>0</v>
      </c>
      <c r="AP96" s="167">
        <f t="shared" si="1081"/>
        <v>0</v>
      </c>
      <c r="AQ96" s="167">
        <f t="shared" si="1081"/>
        <v>0</v>
      </c>
      <c r="AR96" s="167">
        <f t="shared" si="1081"/>
        <v>0</v>
      </c>
      <c r="AS96" s="167">
        <f t="shared" si="1081"/>
        <v>0</v>
      </c>
      <c r="AT96" s="167">
        <f t="shared" si="1081"/>
        <v>0</v>
      </c>
      <c r="AU96" s="167">
        <f t="shared" ref="AU96:BI96" si="1082">IF(AU95="",0,IF((AU95+AT97)&lt;=$H94,AU95,$H94-AT97))</f>
        <v>0</v>
      </c>
      <c r="AV96" s="167">
        <f t="shared" si="1082"/>
        <v>0</v>
      </c>
      <c r="AW96" s="167">
        <f t="shared" si="1082"/>
        <v>0</v>
      </c>
      <c r="AX96" s="167">
        <f t="shared" si="1082"/>
        <v>0</v>
      </c>
      <c r="AY96" s="167">
        <f t="shared" si="1082"/>
        <v>0</v>
      </c>
      <c r="AZ96" s="167">
        <f t="shared" si="1082"/>
        <v>0</v>
      </c>
      <c r="BA96" s="167">
        <f t="shared" si="1082"/>
        <v>0</v>
      </c>
      <c r="BB96" s="167">
        <f t="shared" si="1082"/>
        <v>0</v>
      </c>
      <c r="BC96" s="167">
        <f t="shared" si="1082"/>
        <v>0</v>
      </c>
      <c r="BD96" s="167">
        <f t="shared" si="1082"/>
        <v>0</v>
      </c>
      <c r="BE96" s="167">
        <f t="shared" si="1082"/>
        <v>0</v>
      </c>
      <c r="BF96" s="167">
        <f t="shared" si="1082"/>
        <v>0</v>
      </c>
      <c r="BG96" s="167">
        <f t="shared" si="1082"/>
        <v>0</v>
      </c>
      <c r="BH96" s="167">
        <f t="shared" si="1082"/>
        <v>0</v>
      </c>
      <c r="BI96" s="167">
        <f t="shared" si="1082"/>
        <v>0</v>
      </c>
      <c r="BJ96" s="382"/>
      <c r="BK96" s="384"/>
      <c r="BL96" s="386"/>
      <c r="BM96" s="106"/>
      <c r="BN96" s="106"/>
      <c r="BO96" s="106"/>
      <c r="BP96" s="106"/>
      <c r="BQ96" s="106"/>
      <c r="BR96" s="106"/>
      <c r="BS96" s="106"/>
      <c r="BT96" s="106"/>
      <c r="BU96" s="106"/>
      <c r="BV96" s="106"/>
      <c r="BW96" s="106"/>
      <c r="BX96" s="106"/>
      <c r="BY96" s="106"/>
      <c r="BZ96" s="106"/>
      <c r="CA96" s="106"/>
      <c r="CB96" s="106"/>
    </row>
    <row r="97" spans="1:80" ht="29" hidden="1" x14ac:dyDescent="0.35">
      <c r="B97" s="128"/>
      <c r="C97" s="170"/>
      <c r="D97" s="170"/>
      <c r="E97" s="170"/>
      <c r="F97" s="170"/>
      <c r="G97" s="170"/>
      <c r="H97" s="170"/>
      <c r="I97" s="172"/>
      <c r="J97" s="105"/>
      <c r="K97" s="175"/>
      <c r="L97" s="105"/>
      <c r="M97" s="63" t="s">
        <v>236</v>
      </c>
      <c r="N97" s="167">
        <f>N96</f>
        <v>0</v>
      </c>
      <c r="O97" s="167">
        <f>O96+N97</f>
        <v>0</v>
      </c>
      <c r="P97" s="167">
        <f t="shared" ref="P97" si="1083">P96+O97</f>
        <v>0</v>
      </c>
      <c r="Q97" s="167">
        <f t="shared" ref="Q97" si="1084">Q96+P97</f>
        <v>0</v>
      </c>
      <c r="R97" s="167">
        <f t="shared" ref="R97" si="1085">R96+Q97</f>
        <v>0</v>
      </c>
      <c r="S97" s="167">
        <f t="shared" ref="S97" si="1086">S96+R97</f>
        <v>0</v>
      </c>
      <c r="T97" s="167">
        <f t="shared" ref="T97" si="1087">T96+S97</f>
        <v>0</v>
      </c>
      <c r="U97" s="167">
        <f t="shared" ref="U97" si="1088">U96+T97</f>
        <v>0</v>
      </c>
      <c r="V97" s="167">
        <f t="shared" ref="V97" si="1089">V96+U97</f>
        <v>0</v>
      </c>
      <c r="W97" s="167">
        <f t="shared" ref="W97" si="1090">W96+V97</f>
        <v>0</v>
      </c>
      <c r="X97" s="167">
        <f t="shared" ref="X97" si="1091">X96+W97</f>
        <v>0</v>
      </c>
      <c r="Y97" s="167">
        <f t="shared" ref="Y97" si="1092">Y96+X97</f>
        <v>0</v>
      </c>
      <c r="Z97" s="167">
        <f t="shared" ref="Z97" si="1093">Z96+Y97</f>
        <v>0</v>
      </c>
      <c r="AA97" s="167">
        <f t="shared" ref="AA97" si="1094">AA96+Z97</f>
        <v>0</v>
      </c>
      <c r="AB97" s="167">
        <f t="shared" ref="AB97" si="1095">AB96+AA97</f>
        <v>0</v>
      </c>
      <c r="AC97" s="167">
        <f t="shared" ref="AC97" si="1096">AC96+AB97</f>
        <v>0</v>
      </c>
      <c r="AD97" s="167">
        <f t="shared" ref="AD97" si="1097">AD96+AC97</f>
        <v>0</v>
      </c>
      <c r="AE97" s="167">
        <f t="shared" ref="AE97" si="1098">AE96+AD97</f>
        <v>0</v>
      </c>
      <c r="AF97" s="167">
        <f t="shared" ref="AF97" si="1099">AF96+AE97</f>
        <v>0</v>
      </c>
      <c r="AG97" s="167">
        <f t="shared" ref="AG97" si="1100">AG96+AF97</f>
        <v>0</v>
      </c>
      <c r="AH97" s="167">
        <f t="shared" ref="AH97" si="1101">AH96+AG97</f>
        <v>0</v>
      </c>
      <c r="AI97" s="167">
        <f t="shared" ref="AI97" si="1102">AI96+AH97</f>
        <v>0</v>
      </c>
      <c r="AJ97" s="167">
        <f t="shared" ref="AJ97" si="1103">AJ96+AI97</f>
        <v>0</v>
      </c>
      <c r="AK97" s="167">
        <f t="shared" ref="AK97" si="1104">AK96+AJ97</f>
        <v>0</v>
      </c>
      <c r="AL97" s="167">
        <f t="shared" ref="AL97" si="1105">AL96+AK97</f>
        <v>0</v>
      </c>
      <c r="AM97" s="167">
        <f t="shared" ref="AM97" si="1106">AM96+AL97</f>
        <v>0</v>
      </c>
      <c r="AN97" s="167">
        <f t="shared" ref="AN97" si="1107">AN96+AM97</f>
        <v>0</v>
      </c>
      <c r="AO97" s="167">
        <f t="shared" ref="AO97" si="1108">AO96+AN97</f>
        <v>0</v>
      </c>
      <c r="AP97" s="167">
        <f t="shared" ref="AP97" si="1109">AP96+AO97</f>
        <v>0</v>
      </c>
      <c r="AQ97" s="167">
        <f t="shared" ref="AQ97" si="1110">AQ96+AP97</f>
        <v>0</v>
      </c>
      <c r="AR97" s="167">
        <f t="shared" ref="AR97" si="1111">AR96+AQ97</f>
        <v>0</v>
      </c>
      <c r="AS97" s="167">
        <f t="shared" ref="AS97" si="1112">AS96+AR97</f>
        <v>0</v>
      </c>
      <c r="AT97" s="167">
        <f t="shared" ref="AT97" si="1113">AT96+AS97</f>
        <v>0</v>
      </c>
      <c r="AU97" s="167">
        <f t="shared" ref="AU97" si="1114">AU96+AT97</f>
        <v>0</v>
      </c>
      <c r="AV97" s="167">
        <f t="shared" ref="AV97" si="1115">AV96+AU97</f>
        <v>0</v>
      </c>
      <c r="AW97" s="167">
        <f t="shared" ref="AW97" si="1116">AW96+AV97</f>
        <v>0</v>
      </c>
      <c r="AX97" s="167">
        <f t="shared" ref="AX97" si="1117">AX96+AW97</f>
        <v>0</v>
      </c>
      <c r="AY97" s="167">
        <f t="shared" ref="AY97" si="1118">AY96+AX97</f>
        <v>0</v>
      </c>
      <c r="AZ97" s="167">
        <f t="shared" ref="AZ97" si="1119">AZ96+AY97</f>
        <v>0</v>
      </c>
      <c r="BA97" s="167">
        <f t="shared" ref="BA97" si="1120">BA96+AZ97</f>
        <v>0</v>
      </c>
      <c r="BB97" s="167">
        <f t="shared" ref="BB97" si="1121">BB96+BA97</f>
        <v>0</v>
      </c>
      <c r="BC97" s="167">
        <f t="shared" ref="BC97" si="1122">BC96+BB97</f>
        <v>0</v>
      </c>
      <c r="BD97" s="167">
        <f t="shared" ref="BD97" si="1123">BD96+BC97</f>
        <v>0</v>
      </c>
      <c r="BE97" s="167">
        <f t="shared" ref="BE97" si="1124">BE96+BD97</f>
        <v>0</v>
      </c>
      <c r="BF97" s="167">
        <f t="shared" ref="BF97" si="1125">BF96+BE97</f>
        <v>0</v>
      </c>
      <c r="BG97" s="167">
        <f t="shared" ref="BG97" si="1126">BG96+BF97</f>
        <v>0</v>
      </c>
      <c r="BH97" s="167">
        <f t="shared" ref="BH97" si="1127">BH96+BG97</f>
        <v>0</v>
      </c>
      <c r="BI97" s="167">
        <f t="shared" ref="BI97" si="1128">BI96+BH97</f>
        <v>0</v>
      </c>
      <c r="BJ97" s="382"/>
      <c r="BK97" s="384"/>
      <c r="BL97" s="386"/>
      <c r="BM97" s="105"/>
      <c r="BN97" s="105"/>
      <c r="BO97" s="105"/>
      <c r="BP97" s="105"/>
      <c r="BQ97" s="105"/>
      <c r="BR97" s="105"/>
      <c r="BS97" s="105"/>
      <c r="BT97" s="105"/>
      <c r="BU97" s="105"/>
      <c r="BV97" s="105"/>
      <c r="BW97" s="105"/>
      <c r="BX97" s="105"/>
      <c r="BY97" s="105"/>
      <c r="BZ97" s="105"/>
      <c r="CA97" s="105"/>
      <c r="CB97" s="105"/>
    </row>
    <row r="98" spans="1:80" ht="25.4" customHeight="1" thickBot="1" x14ac:dyDescent="0.4">
      <c r="B98" s="128"/>
      <c r="C98" s="170"/>
      <c r="D98" s="170"/>
      <c r="E98" s="170"/>
      <c r="F98" s="170"/>
      <c r="G98" s="170"/>
      <c r="H98" s="170"/>
      <c r="I98" s="172"/>
      <c r="J98" s="105"/>
      <c r="K98" s="175"/>
      <c r="L98" s="105"/>
      <c r="M98" s="63" t="s">
        <v>145</v>
      </c>
      <c r="N98" s="168">
        <f>IF($E94="",0,VLOOKUP($E94,'Podpůrná data'!$H$15:$I$182,2)*N96)</f>
        <v>0</v>
      </c>
      <c r="O98" s="168">
        <f>IF($E94="",0,VLOOKUP($E94,'Podpůrná data'!$H$15:$I$182,2)*O96)</f>
        <v>0</v>
      </c>
      <c r="P98" s="168">
        <f>IF($E94="",0,VLOOKUP($E94,'Podpůrná data'!$H$15:$I$182,2)*P96)</f>
        <v>0</v>
      </c>
      <c r="Q98" s="168">
        <f>IF($E94="",0,VLOOKUP($E94,'Podpůrná data'!$H$15:$I$182,2)*Q96)</f>
        <v>0</v>
      </c>
      <c r="R98" s="168">
        <f>IF($E94="",0,VLOOKUP($E94,'Podpůrná data'!$H$15:$I$182,2)*R96)</f>
        <v>0</v>
      </c>
      <c r="S98" s="168">
        <f>IF($E94="",0,VLOOKUP($E94,'Podpůrná data'!$H$15:$I$182,2)*S96)</f>
        <v>0</v>
      </c>
      <c r="T98" s="168">
        <f>IF($E94="",0,VLOOKUP($E94,'Podpůrná data'!$H$15:$I$182,2)*T96)</f>
        <v>0</v>
      </c>
      <c r="U98" s="168">
        <f>IF($E94="",0,VLOOKUP($E94,'Podpůrná data'!$H$15:$I$182,2)*U96)</f>
        <v>0</v>
      </c>
      <c r="V98" s="168">
        <f>IF($E94="",0,VLOOKUP($E94,'Podpůrná data'!$H$15:$I$182,2)*V96)</f>
        <v>0</v>
      </c>
      <c r="W98" s="168">
        <f>IF($E94="",0,VLOOKUP($E94,'Podpůrná data'!$H$15:$I$182,2)*W96)</f>
        <v>0</v>
      </c>
      <c r="X98" s="168">
        <f>IF($E94="",0,VLOOKUP($E94,'Podpůrná data'!$H$15:$I$182,2)*X96)</f>
        <v>0</v>
      </c>
      <c r="Y98" s="168">
        <f>IF($E94="",0,VLOOKUP($E94,'Podpůrná data'!$H$15:$I$182,2)*Y96)</f>
        <v>0</v>
      </c>
      <c r="Z98" s="168">
        <f>IF($E94="",0,VLOOKUP($E94,'Podpůrná data'!$H$15:$I$182,2)*Z96)</f>
        <v>0</v>
      </c>
      <c r="AA98" s="168">
        <f>IF($E94="",0,VLOOKUP($E94,'Podpůrná data'!$H$15:$I$182,2)*AA96)</f>
        <v>0</v>
      </c>
      <c r="AB98" s="168">
        <f>IF($E94="",0,VLOOKUP($E94,'Podpůrná data'!$H$15:$I$182,2)*AB96)</f>
        <v>0</v>
      </c>
      <c r="AC98" s="168">
        <f>IF($E94="",0,VLOOKUP($E94,'Podpůrná data'!$H$15:$I$182,2)*AC96)</f>
        <v>0</v>
      </c>
      <c r="AD98" s="168">
        <f>IF($E94="",0,VLOOKUP($E94,'Podpůrná data'!$H$15:$I$182,2)*AD96)</f>
        <v>0</v>
      </c>
      <c r="AE98" s="168">
        <f>IF($E94="",0,VLOOKUP($E94,'Podpůrná data'!$H$15:$I$182,2)*AE96)</f>
        <v>0</v>
      </c>
      <c r="AF98" s="168">
        <f>IF($E94="",0,VLOOKUP($E94,'Podpůrná data'!$H$15:$I$182,2)*AF96)</f>
        <v>0</v>
      </c>
      <c r="AG98" s="168">
        <f>IF($E94="",0,VLOOKUP($E94,'Podpůrná data'!$H$15:$I$182,2)*AG96)</f>
        <v>0</v>
      </c>
      <c r="AH98" s="168">
        <f>IF($E94="",0,VLOOKUP($E94,'Podpůrná data'!$H$15:$I$182,2)*AH96)</f>
        <v>0</v>
      </c>
      <c r="AI98" s="168">
        <f>IF($E94="",0,VLOOKUP($E94,'Podpůrná data'!$H$15:$I$182,2)*AI96)</f>
        <v>0</v>
      </c>
      <c r="AJ98" s="168">
        <f>IF($E94="",0,VLOOKUP($E94,'Podpůrná data'!$H$15:$I$182,2)*AJ96)</f>
        <v>0</v>
      </c>
      <c r="AK98" s="168">
        <f>IF($E94="",0,VLOOKUP($E94,'Podpůrná data'!$H$15:$I$182,2)*AK96)</f>
        <v>0</v>
      </c>
      <c r="AL98" s="168">
        <f>IF($E94="",0,VLOOKUP($E94,'Podpůrná data'!$H$15:$I$182,2)*AL96)</f>
        <v>0</v>
      </c>
      <c r="AM98" s="168">
        <f>IF($E94="",0,VLOOKUP($E94,'Podpůrná data'!$H$15:$I$182,2)*AM96)</f>
        <v>0</v>
      </c>
      <c r="AN98" s="168">
        <f>IF($E94="",0,VLOOKUP($E94,'Podpůrná data'!$H$15:$I$182,2)*AN96)</f>
        <v>0</v>
      </c>
      <c r="AO98" s="168">
        <f>IF($E94="",0,VLOOKUP($E94,'Podpůrná data'!$H$15:$I$182,2)*AO96)</f>
        <v>0</v>
      </c>
      <c r="AP98" s="168">
        <f>IF($E94="",0,VLOOKUP($E94,'Podpůrná data'!$H$15:$I$182,2)*AP96)</f>
        <v>0</v>
      </c>
      <c r="AQ98" s="168">
        <f>IF($E94="",0,VLOOKUP($E94,'Podpůrná data'!$H$15:$I$182,2)*AQ96)</f>
        <v>0</v>
      </c>
      <c r="AR98" s="168">
        <f>IF($E94="",0,VLOOKUP($E94,'Podpůrná data'!$H$15:$I$182,2)*AR96)</f>
        <v>0</v>
      </c>
      <c r="AS98" s="168">
        <f>IF($E94="",0,VLOOKUP($E94,'Podpůrná data'!$H$15:$I$182,2)*AS96)</f>
        <v>0</v>
      </c>
      <c r="AT98" s="168">
        <f>IF($E94="",0,VLOOKUP($E94,'Podpůrná data'!$H$15:$I$182,2)*AT96)</f>
        <v>0</v>
      </c>
      <c r="AU98" s="168">
        <f>IF($E94="",0,VLOOKUP($E94,'Podpůrná data'!$H$15:$I$182,2)*AU96)</f>
        <v>0</v>
      </c>
      <c r="AV98" s="168">
        <f>IF($E94="",0,VLOOKUP($E94,'Podpůrná data'!$H$15:$I$182,2)*AV96)</f>
        <v>0</v>
      </c>
      <c r="AW98" s="168">
        <f>IF($E94="",0,VLOOKUP($E94,'Podpůrná data'!$H$15:$I$182,2)*AW96)</f>
        <v>0</v>
      </c>
      <c r="AX98" s="168">
        <f>IF($E94="",0,VLOOKUP($E94,'Podpůrná data'!$H$15:$I$182,2)*AX96)</f>
        <v>0</v>
      </c>
      <c r="AY98" s="168">
        <f>IF($E94="",0,VLOOKUP($E94,'Podpůrná data'!$H$15:$I$182,2)*AY96)</f>
        <v>0</v>
      </c>
      <c r="AZ98" s="168">
        <f>IF($E94="",0,VLOOKUP($E94,'Podpůrná data'!$H$15:$I$182,2)*AZ96)</f>
        <v>0</v>
      </c>
      <c r="BA98" s="168">
        <f>IF($E94="",0,VLOOKUP($E94,'Podpůrná data'!$H$15:$I$182,2)*BA96)</f>
        <v>0</v>
      </c>
      <c r="BB98" s="168">
        <f>IF($E94="",0,VLOOKUP($E94,'Podpůrná data'!$H$15:$I$182,2)*BB96)</f>
        <v>0</v>
      </c>
      <c r="BC98" s="168">
        <f>IF($E94="",0,VLOOKUP($E94,'Podpůrná data'!$H$15:$I$182,2)*BC96)</f>
        <v>0</v>
      </c>
      <c r="BD98" s="168">
        <f>IF($E94="",0,VLOOKUP($E94,'Podpůrná data'!$H$15:$I$182,2)*BD96)</f>
        <v>0</v>
      </c>
      <c r="BE98" s="168">
        <f>IF($E94="",0,VLOOKUP($E94,'Podpůrná data'!$H$15:$I$182,2)*BE96)</f>
        <v>0</v>
      </c>
      <c r="BF98" s="168">
        <f>IF($E94="",0,VLOOKUP($E94,'Podpůrná data'!$H$15:$I$182,2)*BF96)</f>
        <v>0</v>
      </c>
      <c r="BG98" s="168">
        <f>IF($E94="",0,VLOOKUP($E94,'Podpůrná data'!$H$15:$I$182,2)*BG96)</f>
        <v>0</v>
      </c>
      <c r="BH98" s="168">
        <f>IF($E94="",0,VLOOKUP($E94,'Podpůrná data'!$H$15:$I$182,2)*BH96)</f>
        <v>0</v>
      </c>
      <c r="BI98" s="168">
        <f>IF($E94="",0,VLOOKUP($E94,'Podpůrná data'!$H$15:$I$182,2)*BI96)</f>
        <v>0</v>
      </c>
      <c r="BJ98" s="382"/>
      <c r="BK98" s="384"/>
      <c r="BL98" s="386"/>
      <c r="BM98" s="105"/>
      <c r="BN98" s="178">
        <f>SUMIFS($N98:$BI98,$N93:$BI93,"1. ZoR")</f>
        <v>0</v>
      </c>
      <c r="BO98" s="178">
        <f>SUMIFS($N98:$BI98,$N93:$BI93,"2. ZoR")</f>
        <v>0</v>
      </c>
      <c r="BP98" s="178">
        <f>SUMIFS($N98:$BI98,$N93:$BI93,"3. ZoR")</f>
        <v>0</v>
      </c>
      <c r="BQ98" s="178">
        <f>SUMIFS($N98:$BI98,$N93:$BI93,"4. ZoR")</f>
        <v>0</v>
      </c>
      <c r="BR98" s="178">
        <f>SUMIFS($N98:$BI98,$N93:$BI93,"5. ZoR")</f>
        <v>0</v>
      </c>
      <c r="BS98" s="178">
        <f>SUMIFS($N98:$BI98,$N93:$BI93,"6. ZoR")</f>
        <v>0</v>
      </c>
      <c r="BT98" s="178">
        <f>SUMIFS($N98:$BI98,$N93:$BI93,"7. ZoR")</f>
        <v>0</v>
      </c>
      <c r="BU98" s="178">
        <f>SUMIFS($N98:$BI98,$N93:$BI93,"8. ZoR")</f>
        <v>0</v>
      </c>
      <c r="BV98" s="178">
        <f>SUMIFS($N98:$BI98,$N93:$BI93,"9. ZoR")</f>
        <v>0</v>
      </c>
      <c r="BW98" s="178">
        <f>SUMIFS($N98:$BI98,$N93:$BI93,"10. ZoR")</f>
        <v>0</v>
      </c>
      <c r="BX98" s="178">
        <f>SUMIFS($N98:$BI98,$N93:$BI93,"11. ZoR")</f>
        <v>0</v>
      </c>
      <c r="BY98" s="178">
        <f>SUMIFS($N98:$BI98,$N93:$BI93,"12. ZoR")</f>
        <v>0</v>
      </c>
      <c r="BZ98" s="178">
        <f>SUMIFS($N98:$BI98,$N93:$BI93,"13. ZoR")</f>
        <v>0</v>
      </c>
      <c r="CA98" s="178">
        <f>SUMIFS($N98:$BI98,$N93:$BI93,"14. ZoR")</f>
        <v>0</v>
      </c>
      <c r="CB98" s="178">
        <f>SUMIFS($N98:$BI98,$N93:$BI93,"15. ZoR")</f>
        <v>0</v>
      </c>
    </row>
    <row r="99" spans="1:80" ht="29.5" hidden="1" thickBot="1" x14ac:dyDescent="0.4">
      <c r="B99" s="129"/>
      <c r="C99" s="173"/>
      <c r="D99" s="173"/>
      <c r="E99" s="173"/>
      <c r="F99" s="173"/>
      <c r="G99" s="173"/>
      <c r="H99" s="173"/>
      <c r="I99" s="174"/>
      <c r="J99" s="105"/>
      <c r="K99" s="176"/>
      <c r="L99" s="105"/>
      <c r="M99" s="63" t="s">
        <v>200</v>
      </c>
      <c r="N99" s="168">
        <f>IF(N98="","",N98)</f>
        <v>0</v>
      </c>
      <c r="O99" s="168">
        <f>N99+O98</f>
        <v>0</v>
      </c>
      <c r="P99" s="168">
        <f t="shared" ref="P99" si="1129">O99+P98</f>
        <v>0</v>
      </c>
      <c r="Q99" s="168">
        <f t="shared" ref="Q99" si="1130">P99+Q98</f>
        <v>0</v>
      </c>
      <c r="R99" s="168">
        <f t="shared" ref="R99" si="1131">Q99+R98</f>
        <v>0</v>
      </c>
      <c r="S99" s="168">
        <f t="shared" ref="S99" si="1132">R99+S98</f>
        <v>0</v>
      </c>
      <c r="T99" s="168">
        <f t="shared" ref="T99" si="1133">S99+T98</f>
        <v>0</v>
      </c>
      <c r="U99" s="168">
        <f t="shared" ref="U99" si="1134">T99+U98</f>
        <v>0</v>
      </c>
      <c r="V99" s="168">
        <f t="shared" ref="V99" si="1135">U99+V98</f>
        <v>0</v>
      </c>
      <c r="W99" s="168">
        <f t="shared" ref="W99" si="1136">V99+W98</f>
        <v>0</v>
      </c>
      <c r="X99" s="168">
        <f t="shared" ref="X99" si="1137">W99+X98</f>
        <v>0</v>
      </c>
      <c r="Y99" s="168">
        <f t="shared" ref="Y99" si="1138">X99+Y98</f>
        <v>0</v>
      </c>
      <c r="Z99" s="168">
        <f t="shared" ref="Z99" si="1139">Y99+Z98</f>
        <v>0</v>
      </c>
      <c r="AA99" s="168">
        <f t="shared" ref="AA99" si="1140">Z99+AA98</f>
        <v>0</v>
      </c>
      <c r="AB99" s="168">
        <f t="shared" ref="AB99" si="1141">AA99+AB98</f>
        <v>0</v>
      </c>
      <c r="AC99" s="168">
        <f t="shared" ref="AC99" si="1142">AB99+AC98</f>
        <v>0</v>
      </c>
      <c r="AD99" s="168">
        <f t="shared" ref="AD99" si="1143">AC99+AD98</f>
        <v>0</v>
      </c>
      <c r="AE99" s="168">
        <f t="shared" ref="AE99" si="1144">AD99+AE98</f>
        <v>0</v>
      </c>
      <c r="AF99" s="168">
        <f t="shared" ref="AF99" si="1145">AE99+AF98</f>
        <v>0</v>
      </c>
      <c r="AG99" s="168">
        <f t="shared" ref="AG99" si="1146">AF99+AG98</f>
        <v>0</v>
      </c>
      <c r="AH99" s="168">
        <f t="shared" ref="AH99" si="1147">AG99+AH98</f>
        <v>0</v>
      </c>
      <c r="AI99" s="168">
        <f t="shared" ref="AI99" si="1148">AH99+AI98</f>
        <v>0</v>
      </c>
      <c r="AJ99" s="168">
        <f t="shared" ref="AJ99" si="1149">AI99+AJ98</f>
        <v>0</v>
      </c>
      <c r="AK99" s="168">
        <f t="shared" ref="AK99" si="1150">AJ99+AK98</f>
        <v>0</v>
      </c>
      <c r="AL99" s="168">
        <f t="shared" ref="AL99" si="1151">AK99+AL98</f>
        <v>0</v>
      </c>
      <c r="AM99" s="168">
        <f t="shared" ref="AM99" si="1152">AL99+AM98</f>
        <v>0</v>
      </c>
      <c r="AN99" s="168">
        <f t="shared" ref="AN99" si="1153">AM99+AN98</f>
        <v>0</v>
      </c>
      <c r="AO99" s="168">
        <f t="shared" ref="AO99" si="1154">AN99+AO98</f>
        <v>0</v>
      </c>
      <c r="AP99" s="168">
        <f t="shared" ref="AP99" si="1155">AO99+AP98</f>
        <v>0</v>
      </c>
      <c r="AQ99" s="168">
        <f t="shared" ref="AQ99" si="1156">AP99+AQ98</f>
        <v>0</v>
      </c>
      <c r="AR99" s="168">
        <f t="shared" ref="AR99" si="1157">AQ99+AR98</f>
        <v>0</v>
      </c>
      <c r="AS99" s="168">
        <f t="shared" ref="AS99" si="1158">AR99+AS98</f>
        <v>0</v>
      </c>
      <c r="AT99" s="168">
        <f t="shared" ref="AT99" si="1159">AS99+AT98</f>
        <v>0</v>
      </c>
      <c r="AU99" s="168">
        <f t="shared" ref="AU99" si="1160">AT99+AU98</f>
        <v>0</v>
      </c>
      <c r="AV99" s="168">
        <f t="shared" ref="AV99" si="1161">AU99+AV98</f>
        <v>0</v>
      </c>
      <c r="AW99" s="168">
        <f t="shared" ref="AW99" si="1162">AV99+AW98</f>
        <v>0</v>
      </c>
      <c r="AX99" s="168">
        <f t="shared" ref="AX99" si="1163">AW99+AX98</f>
        <v>0</v>
      </c>
      <c r="AY99" s="168">
        <f t="shared" ref="AY99" si="1164">AX99+AY98</f>
        <v>0</v>
      </c>
      <c r="AZ99" s="168">
        <f t="shared" ref="AZ99" si="1165">AY99+AZ98</f>
        <v>0</v>
      </c>
      <c r="BA99" s="168">
        <f t="shared" ref="BA99" si="1166">AZ99+BA98</f>
        <v>0</v>
      </c>
      <c r="BB99" s="168">
        <f t="shared" ref="BB99" si="1167">BA99+BB98</f>
        <v>0</v>
      </c>
      <c r="BC99" s="168">
        <f t="shared" ref="BC99" si="1168">BB99+BC98</f>
        <v>0</v>
      </c>
      <c r="BD99" s="168">
        <f t="shared" ref="BD99" si="1169">BC99+BD98</f>
        <v>0</v>
      </c>
      <c r="BE99" s="168">
        <f t="shared" ref="BE99" si="1170">BD99+BE98</f>
        <v>0</v>
      </c>
      <c r="BF99" s="168">
        <f t="shared" ref="BF99" si="1171">BE99+BF98</f>
        <v>0</v>
      </c>
      <c r="BG99" s="168">
        <f t="shared" ref="BG99" si="1172">BF99+BG98</f>
        <v>0</v>
      </c>
      <c r="BH99" s="168">
        <f t="shared" ref="BH99" si="1173">BG99+BH98</f>
        <v>0</v>
      </c>
      <c r="BI99" s="168">
        <f t="shared" ref="BI99" si="1174">BH99+BI98</f>
        <v>0</v>
      </c>
      <c r="BJ99" s="383"/>
      <c r="BK99" s="385"/>
      <c r="BL99" s="387"/>
      <c r="BM99" s="105"/>
      <c r="BN99" s="105"/>
      <c r="BO99" s="105"/>
      <c r="BP99" s="105"/>
      <c r="BQ99" s="105"/>
      <c r="BR99" s="105"/>
      <c r="BS99" s="105"/>
      <c r="BT99" s="105"/>
      <c r="BU99" s="105"/>
      <c r="BV99" s="105"/>
      <c r="BW99" s="105"/>
      <c r="BX99" s="105"/>
      <c r="BY99" s="105"/>
      <c r="BZ99" s="105"/>
      <c r="CA99" s="105"/>
      <c r="CB99" s="105"/>
    </row>
    <row r="100" spans="1:80" ht="15" hidden="1" thickBot="1" x14ac:dyDescent="0.4">
      <c r="B100" s="105"/>
      <c r="C100" s="130"/>
      <c r="D100" s="130"/>
      <c r="E100" s="130"/>
      <c r="F100" s="130"/>
      <c r="G100" s="130"/>
      <c r="H100" s="130"/>
      <c r="I100" s="105"/>
      <c r="J100" s="7"/>
      <c r="K100" s="105"/>
      <c r="L100" s="105"/>
      <c r="M100" s="105"/>
      <c r="N100" s="105"/>
      <c r="O100" s="105"/>
      <c r="P100" s="7"/>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c r="BM100" s="105"/>
      <c r="BN100" s="105"/>
      <c r="BO100" s="105"/>
      <c r="BP100" s="105"/>
      <c r="BQ100" s="105"/>
      <c r="BR100" s="105"/>
      <c r="BS100" s="105"/>
      <c r="BT100" s="105"/>
      <c r="BU100" s="105"/>
      <c r="BV100" s="105"/>
      <c r="BW100" s="105"/>
      <c r="BX100" s="105"/>
      <c r="BY100" s="105"/>
      <c r="BZ100" s="105"/>
      <c r="CA100" s="105"/>
      <c r="CB100" s="105"/>
    </row>
    <row r="101" spans="1:80" s="245" customFormat="1" ht="58.4" customHeight="1" thickBot="1" x14ac:dyDescent="0.4">
      <c r="A101" s="249"/>
      <c r="B101" s="120"/>
      <c r="C101" s="360" t="s">
        <v>2</v>
      </c>
      <c r="D101" s="121"/>
      <c r="E101" s="131" t="s">
        <v>225</v>
      </c>
      <c r="F101" s="131" t="s">
        <v>444</v>
      </c>
      <c r="G101" s="131" t="s">
        <v>208</v>
      </c>
      <c r="H101" s="122" t="s">
        <v>385</v>
      </c>
      <c r="I101" s="123" t="s">
        <v>1</v>
      </c>
      <c r="J101" s="7"/>
      <c r="K101" s="169">
        <v>204032</v>
      </c>
      <c r="L101" s="106"/>
      <c r="M101" s="194" t="s">
        <v>128</v>
      </c>
      <c r="N101" s="83" t="s">
        <v>4</v>
      </c>
      <c r="O101" s="83" t="s">
        <v>5</v>
      </c>
      <c r="P101" s="83" t="s">
        <v>6</v>
      </c>
      <c r="Q101" s="83" t="s">
        <v>7</v>
      </c>
      <c r="R101" s="83" t="s">
        <v>8</v>
      </c>
      <c r="S101" s="83" t="s">
        <v>9</v>
      </c>
      <c r="T101" s="83" t="s">
        <v>10</v>
      </c>
      <c r="U101" s="83" t="s">
        <v>11</v>
      </c>
      <c r="V101" s="83" t="s">
        <v>12</v>
      </c>
      <c r="W101" s="83" t="s">
        <v>13</v>
      </c>
      <c r="X101" s="83" t="s">
        <v>14</v>
      </c>
      <c r="Y101" s="83" t="s">
        <v>15</v>
      </c>
      <c r="Z101" s="83" t="s">
        <v>16</v>
      </c>
      <c r="AA101" s="83" t="s">
        <v>17</v>
      </c>
      <c r="AB101" s="83" t="s">
        <v>18</v>
      </c>
      <c r="AC101" s="83" t="s">
        <v>19</v>
      </c>
      <c r="AD101" s="83" t="s">
        <v>20</v>
      </c>
      <c r="AE101" s="83" t="s">
        <v>21</v>
      </c>
      <c r="AF101" s="83" t="s">
        <v>22</v>
      </c>
      <c r="AG101" s="83" t="s">
        <v>23</v>
      </c>
      <c r="AH101" s="83" t="s">
        <v>24</v>
      </c>
      <c r="AI101" s="83" t="s">
        <v>25</v>
      </c>
      <c r="AJ101" s="83" t="s">
        <v>26</v>
      </c>
      <c r="AK101" s="83" t="s">
        <v>27</v>
      </c>
      <c r="AL101" s="83" t="s">
        <v>28</v>
      </c>
      <c r="AM101" s="83" t="s">
        <v>29</v>
      </c>
      <c r="AN101" s="83" t="s">
        <v>30</v>
      </c>
      <c r="AO101" s="83" t="s">
        <v>31</v>
      </c>
      <c r="AP101" s="83" t="s">
        <v>32</v>
      </c>
      <c r="AQ101" s="83" t="s">
        <v>33</v>
      </c>
      <c r="AR101" s="83" t="s">
        <v>34</v>
      </c>
      <c r="AS101" s="83" t="s">
        <v>35</v>
      </c>
      <c r="AT101" s="83" t="s">
        <v>36</v>
      </c>
      <c r="AU101" s="83" t="s">
        <v>37</v>
      </c>
      <c r="AV101" s="83" t="s">
        <v>38</v>
      </c>
      <c r="AW101" s="83" t="s">
        <v>39</v>
      </c>
      <c r="AX101" s="83" t="s">
        <v>40</v>
      </c>
      <c r="AY101" s="83" t="s">
        <v>41</v>
      </c>
      <c r="AZ101" s="83" t="s">
        <v>42</v>
      </c>
      <c r="BA101" s="83" t="s">
        <v>43</v>
      </c>
      <c r="BB101" s="83" t="s">
        <v>44</v>
      </c>
      <c r="BC101" s="83" t="s">
        <v>45</v>
      </c>
      <c r="BD101" s="83" t="s">
        <v>46</v>
      </c>
      <c r="BE101" s="83" t="s">
        <v>47</v>
      </c>
      <c r="BF101" s="83" t="s">
        <v>48</v>
      </c>
      <c r="BG101" s="83" t="s">
        <v>49</v>
      </c>
      <c r="BH101" s="83" t="s">
        <v>50</v>
      </c>
      <c r="BI101" s="83" t="s">
        <v>51</v>
      </c>
      <c r="BJ101" s="134" t="s">
        <v>234</v>
      </c>
      <c r="BK101" s="135" t="s">
        <v>164</v>
      </c>
      <c r="BL101" s="135" t="s">
        <v>213</v>
      </c>
      <c r="BM101" s="106"/>
      <c r="BN101" s="368" t="s">
        <v>238</v>
      </c>
      <c r="BO101" s="369"/>
      <c r="BP101" s="369"/>
      <c r="BQ101" s="369"/>
      <c r="BR101" s="369"/>
      <c r="BS101" s="369"/>
      <c r="BT101" s="369"/>
      <c r="BU101" s="369"/>
      <c r="BV101" s="369"/>
      <c r="BW101" s="369"/>
      <c r="BX101" s="369"/>
      <c r="BY101" s="369"/>
      <c r="BZ101" s="369"/>
      <c r="CA101" s="369"/>
      <c r="CB101" s="369"/>
    </row>
    <row r="102" spans="1:80" s="245" customFormat="1" ht="18" hidden="1" customHeight="1" thickBot="1" x14ac:dyDescent="0.4">
      <c r="A102" s="250"/>
      <c r="B102" s="113"/>
      <c r="C102" s="361"/>
      <c r="D102" s="125"/>
      <c r="E102" s="125"/>
      <c r="F102" s="125"/>
      <c r="G102" s="125"/>
      <c r="H102" s="370" t="s">
        <v>201</v>
      </c>
      <c r="I102" s="373" t="s">
        <v>93</v>
      </c>
      <c r="J102" s="7"/>
      <c r="K102" s="375" t="s">
        <v>423</v>
      </c>
      <c r="L102" s="106"/>
      <c r="M102" s="84"/>
      <c r="N102" s="74">
        <f>MONTH(Úvod!$F$10)</f>
        <v>1</v>
      </c>
      <c r="O102" s="75">
        <f t="shared" ref="O102" si="1175">IF(N102=12,1,N102+1)</f>
        <v>2</v>
      </c>
      <c r="P102" s="75">
        <f t="shared" ref="P102" si="1176">IF(O102=12,1,O102+1)</f>
        <v>3</v>
      </c>
      <c r="Q102" s="76">
        <f t="shared" ref="Q102" si="1177">IF(P102=12,1,P102+1)</f>
        <v>4</v>
      </c>
      <c r="R102" s="76">
        <f t="shared" ref="R102" si="1178">IF(Q102=12,1,Q102+1)</f>
        <v>5</v>
      </c>
      <c r="S102" s="76">
        <f t="shared" ref="S102" si="1179">IF(R102=12,1,R102+1)</f>
        <v>6</v>
      </c>
      <c r="T102" s="76">
        <f t="shared" ref="T102" si="1180">IF(S102=12,1,S102+1)</f>
        <v>7</v>
      </c>
      <c r="U102" s="76">
        <f t="shared" ref="U102" si="1181">IF(T102=12,1,T102+1)</f>
        <v>8</v>
      </c>
      <c r="V102" s="76">
        <f t="shared" ref="V102" si="1182">IF(U102=12,1,U102+1)</f>
        <v>9</v>
      </c>
      <c r="W102" s="76">
        <f>IF(V102=12,1,V102+1)</f>
        <v>10</v>
      </c>
      <c r="X102" s="76">
        <f t="shared" ref="X102" si="1183">IF(W102=12,1,W102+1)</f>
        <v>11</v>
      </c>
      <c r="Y102" s="76">
        <f t="shared" ref="Y102" si="1184">IF(X102=12,1,X102+1)</f>
        <v>12</v>
      </c>
      <c r="Z102" s="76">
        <f t="shared" ref="Z102" si="1185">IF(Y102=12,1,Y102+1)</f>
        <v>1</v>
      </c>
      <c r="AA102" s="76">
        <f t="shared" ref="AA102" si="1186">IF(Z102=12,1,Z102+1)</f>
        <v>2</v>
      </c>
      <c r="AB102" s="76">
        <f t="shared" ref="AB102" si="1187">IF(AA102=12,1,AA102+1)</f>
        <v>3</v>
      </c>
      <c r="AC102" s="76">
        <f t="shared" ref="AC102" si="1188">IF(AB102=12,1,AB102+1)</f>
        <v>4</v>
      </c>
      <c r="AD102" s="76">
        <f t="shared" ref="AD102" si="1189">IF(AC102=12,1,AC102+1)</f>
        <v>5</v>
      </c>
      <c r="AE102" s="76">
        <f t="shared" ref="AE102" si="1190">IF(AD102=12,1,AD102+1)</f>
        <v>6</v>
      </c>
      <c r="AF102" s="76">
        <f>IF(AE102=12,1,AE102+1)</f>
        <v>7</v>
      </c>
      <c r="AG102" s="76">
        <f t="shared" ref="AG102" si="1191">IF(AF102=12,1,AF102+1)</f>
        <v>8</v>
      </c>
      <c r="AH102" s="76">
        <f t="shared" ref="AH102" si="1192">IF(AG102=12,1,AG102+1)</f>
        <v>9</v>
      </c>
      <c r="AI102" s="76">
        <f t="shared" ref="AI102" si="1193">IF(AH102=12,1,AH102+1)</f>
        <v>10</v>
      </c>
      <c r="AJ102" s="76">
        <f t="shared" ref="AJ102" si="1194">IF(AI102=12,1,AI102+1)</f>
        <v>11</v>
      </c>
      <c r="AK102" s="76">
        <f t="shared" ref="AK102" si="1195">IF(AJ102=12,1,AJ102+1)</f>
        <v>12</v>
      </c>
      <c r="AL102" s="76">
        <f t="shared" ref="AL102" si="1196">IF(AK102=12,1,AK102+1)</f>
        <v>1</v>
      </c>
      <c r="AM102" s="76">
        <f t="shared" ref="AM102" si="1197">IF(AL102=12,1,AL102+1)</f>
        <v>2</v>
      </c>
      <c r="AN102" s="76">
        <f t="shared" ref="AN102" si="1198">IF(AM102=12,1,AM102+1)</f>
        <v>3</v>
      </c>
      <c r="AO102" s="76">
        <f t="shared" ref="AO102" si="1199">IF(AN102=12,1,AN102+1)</f>
        <v>4</v>
      </c>
      <c r="AP102" s="76">
        <f t="shared" ref="AP102" si="1200">IF(AO102=12,1,AO102+1)</f>
        <v>5</v>
      </c>
      <c r="AQ102" s="76">
        <f t="shared" ref="AQ102" si="1201">IF(AP102=12,1,AP102+1)</f>
        <v>6</v>
      </c>
      <c r="AR102" s="76">
        <f t="shared" ref="AR102" si="1202">IF(AQ102=12,1,AQ102+1)</f>
        <v>7</v>
      </c>
      <c r="AS102" s="76">
        <f t="shared" ref="AS102" si="1203">IF(AR102=12,1,AR102+1)</f>
        <v>8</v>
      </c>
      <c r="AT102" s="76">
        <f t="shared" ref="AT102" si="1204">IF(AS102=12,1,AS102+1)</f>
        <v>9</v>
      </c>
      <c r="AU102" s="76">
        <f t="shared" ref="AU102" si="1205">IF(AT102=12,1,AT102+1)</f>
        <v>10</v>
      </c>
      <c r="AV102" s="76">
        <f t="shared" ref="AV102" si="1206">IF(AU102=12,1,AU102+1)</f>
        <v>11</v>
      </c>
      <c r="AW102" s="76">
        <f t="shared" ref="AW102" si="1207">IF(AV102=12,1,AV102+1)</f>
        <v>12</v>
      </c>
      <c r="AX102" s="76">
        <f t="shared" ref="AX102" si="1208">IF(AW102=12,1,AW102+1)</f>
        <v>1</v>
      </c>
      <c r="AY102" s="76">
        <f t="shared" ref="AY102" si="1209">IF(AX102=12,1,AX102+1)</f>
        <v>2</v>
      </c>
      <c r="AZ102" s="76">
        <f t="shared" ref="AZ102" si="1210">IF(AY102=12,1,AY102+1)</f>
        <v>3</v>
      </c>
      <c r="BA102" s="76">
        <f t="shared" ref="BA102" si="1211">IF(AZ102=12,1,AZ102+1)</f>
        <v>4</v>
      </c>
      <c r="BB102" s="76">
        <f t="shared" ref="BB102" si="1212">IF(BA102=12,1,BA102+1)</f>
        <v>5</v>
      </c>
      <c r="BC102" s="76">
        <f t="shared" ref="BC102" si="1213">IF(BB102=12,1,BB102+1)</f>
        <v>6</v>
      </c>
      <c r="BD102" s="76">
        <f t="shared" ref="BD102" si="1214">IF(BC102=12,1,BC102+1)</f>
        <v>7</v>
      </c>
      <c r="BE102" s="76">
        <f t="shared" ref="BE102" si="1215">IF(BD102=12,1,BD102+1)</f>
        <v>8</v>
      </c>
      <c r="BF102" s="76">
        <f t="shared" ref="BF102" si="1216">IF(BE102=12,1,BE102+1)</f>
        <v>9</v>
      </c>
      <c r="BG102" s="76">
        <f t="shared" ref="BG102" si="1217">IF(BF102=12,1,BF102+1)</f>
        <v>10</v>
      </c>
      <c r="BH102" s="76">
        <f t="shared" ref="BH102" si="1218">IF(BG102=12,1,BG102+1)</f>
        <v>11</v>
      </c>
      <c r="BI102" s="76">
        <f t="shared" ref="BI102" si="1219">IF(BH102=12,1,BH102+1)</f>
        <v>12</v>
      </c>
      <c r="BJ102" s="81"/>
      <c r="BK102" s="78"/>
      <c r="BL102" s="78"/>
      <c r="BM102" s="106"/>
      <c r="BN102" s="106"/>
      <c r="BO102" s="106"/>
      <c r="BP102" s="106"/>
      <c r="BQ102" s="106"/>
      <c r="BR102" s="106"/>
      <c r="BS102" s="106"/>
      <c r="BT102" s="106"/>
      <c r="BU102" s="106"/>
      <c r="BV102" s="106"/>
      <c r="BW102" s="106"/>
      <c r="BX102" s="106"/>
      <c r="BY102" s="106"/>
      <c r="BZ102" s="106"/>
      <c r="CA102" s="106"/>
      <c r="CB102" s="106"/>
    </row>
    <row r="103" spans="1:80" s="245" customFormat="1" ht="35.15" hidden="1" customHeight="1" x14ac:dyDescent="0.35">
      <c r="A103" s="250"/>
      <c r="B103" s="113"/>
      <c r="C103" s="361"/>
      <c r="D103" s="125"/>
      <c r="E103" s="125"/>
      <c r="F103" s="125"/>
      <c r="G103" s="125"/>
      <c r="H103" s="370"/>
      <c r="I103" s="373"/>
      <c r="J103" s="7"/>
      <c r="K103" s="376"/>
      <c r="L103" s="106"/>
      <c r="M103" s="77"/>
      <c r="N103" s="59">
        <f t="shared" ref="N103:BI103" si="1220">VALUE(_xlfn.CONCAT(N102,".",N105))</f>
        <v>1</v>
      </c>
      <c r="O103" s="73">
        <f t="shared" si="1220"/>
        <v>32</v>
      </c>
      <c r="P103" s="73">
        <f t="shared" si="1220"/>
        <v>61</v>
      </c>
      <c r="Q103" s="73">
        <f t="shared" si="1220"/>
        <v>92</v>
      </c>
      <c r="R103" s="73">
        <f t="shared" si="1220"/>
        <v>122</v>
      </c>
      <c r="S103" s="73">
        <f t="shared" si="1220"/>
        <v>153</v>
      </c>
      <c r="T103" s="73">
        <f t="shared" si="1220"/>
        <v>183</v>
      </c>
      <c r="U103" s="73">
        <f t="shared" si="1220"/>
        <v>214</v>
      </c>
      <c r="V103" s="73">
        <f t="shared" si="1220"/>
        <v>245</v>
      </c>
      <c r="W103" s="73">
        <f t="shared" si="1220"/>
        <v>275</v>
      </c>
      <c r="X103" s="73">
        <f t="shared" si="1220"/>
        <v>306</v>
      </c>
      <c r="Y103" s="73">
        <f t="shared" si="1220"/>
        <v>336</v>
      </c>
      <c r="Z103" s="73">
        <f t="shared" si="1220"/>
        <v>367</v>
      </c>
      <c r="AA103" s="73">
        <f t="shared" si="1220"/>
        <v>398</v>
      </c>
      <c r="AB103" s="73">
        <f t="shared" si="1220"/>
        <v>426</v>
      </c>
      <c r="AC103" s="73">
        <f t="shared" si="1220"/>
        <v>457</v>
      </c>
      <c r="AD103" s="73">
        <f t="shared" si="1220"/>
        <v>487</v>
      </c>
      <c r="AE103" s="73">
        <f t="shared" si="1220"/>
        <v>518</v>
      </c>
      <c r="AF103" s="73">
        <f t="shared" si="1220"/>
        <v>548</v>
      </c>
      <c r="AG103" s="73">
        <f t="shared" si="1220"/>
        <v>579</v>
      </c>
      <c r="AH103" s="73">
        <f t="shared" si="1220"/>
        <v>610</v>
      </c>
      <c r="AI103" s="73">
        <f t="shared" si="1220"/>
        <v>640</v>
      </c>
      <c r="AJ103" s="73">
        <f t="shared" si="1220"/>
        <v>671</v>
      </c>
      <c r="AK103" s="73">
        <f t="shared" si="1220"/>
        <v>701</v>
      </c>
      <c r="AL103" s="73">
        <f t="shared" si="1220"/>
        <v>732</v>
      </c>
      <c r="AM103" s="73">
        <f t="shared" si="1220"/>
        <v>763</v>
      </c>
      <c r="AN103" s="73">
        <f t="shared" si="1220"/>
        <v>791</v>
      </c>
      <c r="AO103" s="73">
        <f t="shared" si="1220"/>
        <v>822</v>
      </c>
      <c r="AP103" s="73">
        <f t="shared" si="1220"/>
        <v>852</v>
      </c>
      <c r="AQ103" s="73">
        <f t="shared" si="1220"/>
        <v>883</v>
      </c>
      <c r="AR103" s="73">
        <f t="shared" si="1220"/>
        <v>913</v>
      </c>
      <c r="AS103" s="73">
        <f t="shared" si="1220"/>
        <v>944</v>
      </c>
      <c r="AT103" s="73">
        <f t="shared" si="1220"/>
        <v>975</v>
      </c>
      <c r="AU103" s="73">
        <f t="shared" si="1220"/>
        <v>1005</v>
      </c>
      <c r="AV103" s="73">
        <f t="shared" si="1220"/>
        <v>1036</v>
      </c>
      <c r="AW103" s="73">
        <f t="shared" si="1220"/>
        <v>1066</v>
      </c>
      <c r="AX103" s="73">
        <f t="shared" si="1220"/>
        <v>1097</v>
      </c>
      <c r="AY103" s="73">
        <f t="shared" si="1220"/>
        <v>1128</v>
      </c>
      <c r="AZ103" s="73">
        <f t="shared" si="1220"/>
        <v>1156</v>
      </c>
      <c r="BA103" s="73">
        <f t="shared" si="1220"/>
        <v>1187</v>
      </c>
      <c r="BB103" s="73">
        <f t="shared" si="1220"/>
        <v>1217</v>
      </c>
      <c r="BC103" s="73">
        <f t="shared" si="1220"/>
        <v>1248</v>
      </c>
      <c r="BD103" s="73">
        <f t="shared" si="1220"/>
        <v>1278</v>
      </c>
      <c r="BE103" s="73">
        <f t="shared" si="1220"/>
        <v>1309</v>
      </c>
      <c r="BF103" s="73">
        <f t="shared" si="1220"/>
        <v>1340</v>
      </c>
      <c r="BG103" s="73">
        <f t="shared" si="1220"/>
        <v>1370</v>
      </c>
      <c r="BH103" s="73">
        <f t="shared" si="1220"/>
        <v>1401</v>
      </c>
      <c r="BI103" s="73">
        <f t="shared" si="1220"/>
        <v>1431</v>
      </c>
      <c r="BJ103" s="82"/>
      <c r="BK103" s="79"/>
      <c r="BL103" s="79"/>
      <c r="BM103" s="106"/>
      <c r="BN103" s="106"/>
      <c r="BO103" s="106"/>
      <c r="BP103" s="106"/>
      <c r="BQ103" s="106"/>
      <c r="BR103" s="106"/>
      <c r="BS103" s="106"/>
      <c r="BT103" s="106"/>
      <c r="BU103" s="106"/>
      <c r="BV103" s="106"/>
      <c r="BW103" s="106"/>
      <c r="BX103" s="106"/>
      <c r="BY103" s="106"/>
      <c r="BZ103" s="106"/>
      <c r="CA103" s="106"/>
      <c r="CB103" s="106"/>
    </row>
    <row r="104" spans="1:80" s="245" customFormat="1" ht="17.149999999999999" customHeight="1" x14ac:dyDescent="0.35">
      <c r="A104" s="250"/>
      <c r="B104" s="113"/>
      <c r="C104" s="361"/>
      <c r="D104" s="125"/>
      <c r="E104" s="357" t="s">
        <v>207</v>
      </c>
      <c r="F104" s="357" t="s">
        <v>207</v>
      </c>
      <c r="G104" s="357" t="s">
        <v>207</v>
      </c>
      <c r="H104" s="370"/>
      <c r="I104" s="373"/>
      <c r="J104" s="7"/>
      <c r="K104" s="376"/>
      <c r="L104" s="106"/>
      <c r="M104" s="77"/>
      <c r="N104" s="60" t="str">
        <f>VLOOKUP(N102,'Podpůrná data'!$I$188:$J$199,2)</f>
        <v>leden</v>
      </c>
      <c r="O104" s="60" t="str">
        <f>VLOOKUP(O102,'Podpůrná data'!$I$188:$J$199,2)</f>
        <v>únor</v>
      </c>
      <c r="P104" s="60" t="str">
        <f>VLOOKUP(P102,'Podpůrná data'!$I$188:$J$199,2)</f>
        <v>březen</v>
      </c>
      <c r="Q104" s="60" t="str">
        <f>VLOOKUP(Q102,'Podpůrná data'!$I$188:$J$199,2)</f>
        <v>duben</v>
      </c>
      <c r="R104" s="60" t="str">
        <f>VLOOKUP(R102,'Podpůrná data'!$I$188:$J$199,2)</f>
        <v>květen</v>
      </c>
      <c r="S104" s="60" t="str">
        <f>VLOOKUP(S102,'Podpůrná data'!$I$188:$J$199,2)</f>
        <v>červen</v>
      </c>
      <c r="T104" s="60" t="str">
        <f>VLOOKUP(T102,'Podpůrná data'!$I$188:$J$199,2)</f>
        <v>červenec</v>
      </c>
      <c r="U104" s="60" t="str">
        <f>VLOOKUP(U102,'Podpůrná data'!$I$188:$J$199,2)</f>
        <v>srpen</v>
      </c>
      <c r="V104" s="60" t="str">
        <f>VLOOKUP(V102,'Podpůrná data'!$I$188:$J$199,2)</f>
        <v>září</v>
      </c>
      <c r="W104" s="60" t="str">
        <f>VLOOKUP(W102,'Podpůrná data'!$I$188:$J$199,2)</f>
        <v>říjen</v>
      </c>
      <c r="X104" s="60" t="str">
        <f>VLOOKUP(X102,'Podpůrná data'!$I$188:$J$199,2)</f>
        <v>listopad</v>
      </c>
      <c r="Y104" s="60" t="str">
        <f>VLOOKUP(Y102,'Podpůrná data'!$I$188:$J$199,2)</f>
        <v>prosinec</v>
      </c>
      <c r="Z104" s="60" t="str">
        <f>VLOOKUP(Z102,'Podpůrná data'!$I$188:$J$199,2)</f>
        <v>leden</v>
      </c>
      <c r="AA104" s="60" t="str">
        <f>VLOOKUP(AA102,'Podpůrná data'!$I$188:$J$199,2)</f>
        <v>únor</v>
      </c>
      <c r="AB104" s="60" t="str">
        <f>VLOOKUP(AB102,'Podpůrná data'!$I$188:$J$199,2)</f>
        <v>březen</v>
      </c>
      <c r="AC104" s="60" t="str">
        <f>VLOOKUP(AC102,'Podpůrná data'!$I$188:$J$199,2)</f>
        <v>duben</v>
      </c>
      <c r="AD104" s="60" t="str">
        <f>VLOOKUP(AD102,'Podpůrná data'!$I$188:$J$199,2)</f>
        <v>květen</v>
      </c>
      <c r="AE104" s="60" t="str">
        <f>VLOOKUP(AE102,'Podpůrná data'!$I$188:$J$199,2)</f>
        <v>červen</v>
      </c>
      <c r="AF104" s="60" t="str">
        <f>VLOOKUP(AF102,'Podpůrná data'!$I$188:$J$199,2)</f>
        <v>červenec</v>
      </c>
      <c r="AG104" s="60" t="str">
        <f>VLOOKUP(AG102,'Podpůrná data'!$I$188:$J$199,2)</f>
        <v>srpen</v>
      </c>
      <c r="AH104" s="60" t="str">
        <f>VLOOKUP(AH102,'Podpůrná data'!$I$188:$J$199,2)</f>
        <v>září</v>
      </c>
      <c r="AI104" s="60" t="str">
        <f>VLOOKUP(AI102,'Podpůrná data'!$I$188:$J$199,2)</f>
        <v>říjen</v>
      </c>
      <c r="AJ104" s="60" t="str">
        <f>VLOOKUP(AJ102,'Podpůrná data'!$I$188:$J$199,2)</f>
        <v>listopad</v>
      </c>
      <c r="AK104" s="60" t="str">
        <f>VLOOKUP(AK102,'Podpůrná data'!$I$188:$J$199,2)</f>
        <v>prosinec</v>
      </c>
      <c r="AL104" s="60" t="str">
        <f>VLOOKUP(AL102,'Podpůrná data'!$I$188:$J$199,2)</f>
        <v>leden</v>
      </c>
      <c r="AM104" s="60" t="str">
        <f>VLOOKUP(AM102,'Podpůrná data'!$I$188:$J$199,2)</f>
        <v>únor</v>
      </c>
      <c r="AN104" s="60" t="str">
        <f>VLOOKUP(AN102,'Podpůrná data'!$I$188:$J$199,2)</f>
        <v>březen</v>
      </c>
      <c r="AO104" s="60" t="str">
        <f>VLOOKUP(AO102,'Podpůrná data'!$I$188:$J$199,2)</f>
        <v>duben</v>
      </c>
      <c r="AP104" s="60" t="str">
        <f>VLOOKUP(AP102,'Podpůrná data'!$I$188:$J$199,2)</f>
        <v>květen</v>
      </c>
      <c r="AQ104" s="60" t="str">
        <f>VLOOKUP(AQ102,'Podpůrná data'!$I$188:$J$199,2)</f>
        <v>červen</v>
      </c>
      <c r="AR104" s="60" t="str">
        <f>VLOOKUP(AR102,'Podpůrná data'!$I$188:$J$199,2)</f>
        <v>červenec</v>
      </c>
      <c r="AS104" s="60" t="str">
        <f>VLOOKUP(AS102,'Podpůrná data'!$I$188:$J$199,2)</f>
        <v>srpen</v>
      </c>
      <c r="AT104" s="60" t="str">
        <f>VLOOKUP(AT102,'Podpůrná data'!$I$188:$J$199,2)</f>
        <v>září</v>
      </c>
      <c r="AU104" s="60" t="str">
        <f>VLOOKUP(AU102,'Podpůrná data'!$I$188:$J$199,2)</f>
        <v>říjen</v>
      </c>
      <c r="AV104" s="60" t="str">
        <f>VLOOKUP(AV102,'Podpůrná data'!$I$188:$J$199,2)</f>
        <v>listopad</v>
      </c>
      <c r="AW104" s="60" t="str">
        <f>VLOOKUP(AW102,'Podpůrná data'!$I$188:$J$199,2)</f>
        <v>prosinec</v>
      </c>
      <c r="AX104" s="60" t="str">
        <f>VLOOKUP(AX102,'Podpůrná data'!$I$188:$J$199,2)</f>
        <v>leden</v>
      </c>
      <c r="AY104" s="60" t="str">
        <f>VLOOKUP(AY102,'Podpůrná data'!$I$188:$J$199,2)</f>
        <v>únor</v>
      </c>
      <c r="AZ104" s="60" t="str">
        <f>VLOOKUP(AZ102,'Podpůrná data'!$I$188:$J$199,2)</f>
        <v>březen</v>
      </c>
      <c r="BA104" s="60" t="str">
        <f>VLOOKUP(BA102,'Podpůrná data'!$I$188:$J$199,2)</f>
        <v>duben</v>
      </c>
      <c r="BB104" s="60" t="str">
        <f>VLOOKUP(BB102,'Podpůrná data'!$I$188:$J$199,2)</f>
        <v>květen</v>
      </c>
      <c r="BC104" s="60" t="str">
        <f>VLOOKUP(BC102,'Podpůrná data'!$I$188:$J$199,2)</f>
        <v>červen</v>
      </c>
      <c r="BD104" s="60" t="str">
        <f>VLOOKUP(BD102,'Podpůrná data'!$I$188:$J$199,2)</f>
        <v>červenec</v>
      </c>
      <c r="BE104" s="60" t="str">
        <f>VLOOKUP(BE102,'Podpůrná data'!$I$188:$J$199,2)</f>
        <v>srpen</v>
      </c>
      <c r="BF104" s="60" t="str">
        <f>VLOOKUP(BF102,'Podpůrná data'!$I$188:$J$199,2)</f>
        <v>září</v>
      </c>
      <c r="BG104" s="60" t="str">
        <f>VLOOKUP(BG102,'Podpůrná data'!$I$188:$J$199,2)</f>
        <v>říjen</v>
      </c>
      <c r="BH104" s="60" t="str">
        <f>VLOOKUP(BH102,'Podpůrná data'!$I$188:$J$199,2)</f>
        <v>listopad</v>
      </c>
      <c r="BI104" s="60" t="str">
        <f>VLOOKUP(BI102,'Podpůrná data'!$I$188:$J$199,2)</f>
        <v>prosinec</v>
      </c>
      <c r="BJ104" s="200"/>
      <c r="BK104" s="200"/>
      <c r="BL104" s="201"/>
      <c r="BM104" s="106"/>
      <c r="BN104" s="179" t="s">
        <v>105</v>
      </c>
      <c r="BO104" s="179" t="s">
        <v>106</v>
      </c>
      <c r="BP104" s="179" t="s">
        <v>107</v>
      </c>
      <c r="BQ104" s="179" t="s">
        <v>108</v>
      </c>
      <c r="BR104" s="179" t="s">
        <v>109</v>
      </c>
      <c r="BS104" s="179" t="s">
        <v>110</v>
      </c>
      <c r="BT104" s="179" t="s">
        <v>111</v>
      </c>
      <c r="BU104" s="179" t="s">
        <v>112</v>
      </c>
      <c r="BV104" s="179" t="s">
        <v>113</v>
      </c>
      <c r="BW104" s="179" t="s">
        <v>155</v>
      </c>
      <c r="BX104" s="179" t="s">
        <v>156</v>
      </c>
      <c r="BY104" s="179" t="s">
        <v>157</v>
      </c>
      <c r="BZ104" s="179" t="s">
        <v>202</v>
      </c>
      <c r="CA104" s="179" t="s">
        <v>203</v>
      </c>
      <c r="CB104" s="179" t="s">
        <v>204</v>
      </c>
    </row>
    <row r="105" spans="1:80" s="245" customFormat="1" ht="16.399999999999999" customHeight="1" x14ac:dyDescent="0.35">
      <c r="A105" s="250"/>
      <c r="B105" s="113"/>
      <c r="C105" s="361"/>
      <c r="D105" s="125"/>
      <c r="E105" s="357"/>
      <c r="F105" s="357"/>
      <c r="G105" s="357"/>
      <c r="H105" s="370"/>
      <c r="I105" s="373"/>
      <c r="J105" s="7"/>
      <c r="K105" s="376"/>
      <c r="L105" s="106"/>
      <c r="M105" s="77"/>
      <c r="N105" s="60">
        <f>YEAR(Úvod!$F$10)</f>
        <v>1900</v>
      </c>
      <c r="O105" s="60">
        <f t="shared" ref="O105" si="1221">IF(O102=1,N105+1,N105)</f>
        <v>1900</v>
      </c>
      <c r="P105" s="60">
        <f t="shared" ref="P105" si="1222">IF(P102=1,O105+1,O105)</f>
        <v>1900</v>
      </c>
      <c r="Q105" s="60">
        <f t="shared" ref="Q105" si="1223">IF(Q102=1,P105+1,P105)</f>
        <v>1900</v>
      </c>
      <c r="R105" s="60">
        <f t="shared" ref="R105" si="1224">IF(R102=1,Q105+1,Q105)</f>
        <v>1900</v>
      </c>
      <c r="S105" s="60">
        <f t="shared" ref="S105" si="1225">IF(S102=1,R105+1,R105)</f>
        <v>1900</v>
      </c>
      <c r="T105" s="60">
        <f t="shared" ref="T105" si="1226">IF(T102=1,S105+1,S105)</f>
        <v>1900</v>
      </c>
      <c r="U105" s="60">
        <f t="shared" ref="U105" si="1227">IF(U102=1,T105+1,T105)</f>
        <v>1900</v>
      </c>
      <c r="V105" s="60">
        <f t="shared" ref="V105" si="1228">IF(V102=1,U105+1,U105)</f>
        <v>1900</v>
      </c>
      <c r="W105" s="60">
        <f t="shared" ref="W105" si="1229">IF(W102=1,V105+1,V105)</f>
        <v>1900</v>
      </c>
      <c r="X105" s="60">
        <f t="shared" ref="X105" si="1230">IF(X102=1,W105+1,W105)</f>
        <v>1900</v>
      </c>
      <c r="Y105" s="60">
        <f t="shared" ref="Y105" si="1231">IF(Y102=1,X105+1,X105)</f>
        <v>1900</v>
      </c>
      <c r="Z105" s="60">
        <f t="shared" ref="Z105" si="1232">IF(Z102=1,Y105+1,Y105)</f>
        <v>1901</v>
      </c>
      <c r="AA105" s="60">
        <f t="shared" ref="AA105" si="1233">IF(AA102=1,Z105+1,Z105)</f>
        <v>1901</v>
      </c>
      <c r="AB105" s="60">
        <f t="shared" ref="AB105" si="1234">IF(AB102=1,AA105+1,AA105)</f>
        <v>1901</v>
      </c>
      <c r="AC105" s="60">
        <f t="shared" ref="AC105" si="1235">IF(AC102=1,AB105+1,AB105)</f>
        <v>1901</v>
      </c>
      <c r="AD105" s="60">
        <f t="shared" ref="AD105" si="1236">IF(AD102=1,AC105+1,AC105)</f>
        <v>1901</v>
      </c>
      <c r="AE105" s="60">
        <f t="shared" ref="AE105" si="1237">IF(AE102=1,AD105+1,AD105)</f>
        <v>1901</v>
      </c>
      <c r="AF105" s="60">
        <f t="shared" ref="AF105" si="1238">IF(AF102=1,AE105+1,AE105)</f>
        <v>1901</v>
      </c>
      <c r="AG105" s="60">
        <f t="shared" ref="AG105" si="1239">IF(AG102=1,AF105+1,AF105)</f>
        <v>1901</v>
      </c>
      <c r="AH105" s="60">
        <f t="shared" ref="AH105" si="1240">IF(AH102=1,AG105+1,AG105)</f>
        <v>1901</v>
      </c>
      <c r="AI105" s="60">
        <f t="shared" ref="AI105" si="1241">IF(AI102=1,AH105+1,AH105)</f>
        <v>1901</v>
      </c>
      <c r="AJ105" s="60">
        <f t="shared" ref="AJ105" si="1242">IF(AJ102=1,AI105+1,AI105)</f>
        <v>1901</v>
      </c>
      <c r="AK105" s="60">
        <f t="shared" ref="AK105" si="1243">IF(AK102=1,AJ105+1,AJ105)</f>
        <v>1901</v>
      </c>
      <c r="AL105" s="60">
        <f t="shared" ref="AL105" si="1244">IF(AL102=1,AK105+1,AK105)</f>
        <v>1902</v>
      </c>
      <c r="AM105" s="60">
        <f t="shared" ref="AM105" si="1245">IF(AM102=1,AL105+1,AL105)</f>
        <v>1902</v>
      </c>
      <c r="AN105" s="60">
        <f t="shared" ref="AN105" si="1246">IF(AN102=1,AM105+1,AM105)</f>
        <v>1902</v>
      </c>
      <c r="AO105" s="60">
        <f t="shared" ref="AO105" si="1247">IF(AO102=1,AN105+1,AN105)</f>
        <v>1902</v>
      </c>
      <c r="AP105" s="60">
        <f t="shared" ref="AP105" si="1248">IF(AP102=1,AO105+1,AO105)</f>
        <v>1902</v>
      </c>
      <c r="AQ105" s="60">
        <f t="shared" ref="AQ105" si="1249">IF(AQ102=1,AP105+1,AP105)</f>
        <v>1902</v>
      </c>
      <c r="AR105" s="60">
        <f t="shared" ref="AR105" si="1250">IF(AR102=1,AQ105+1,AQ105)</f>
        <v>1902</v>
      </c>
      <c r="AS105" s="60">
        <f t="shared" ref="AS105" si="1251">IF(AS102=1,AR105+1,AR105)</f>
        <v>1902</v>
      </c>
      <c r="AT105" s="60">
        <f t="shared" ref="AT105" si="1252">IF(AT102=1,AS105+1,AS105)</f>
        <v>1902</v>
      </c>
      <c r="AU105" s="60">
        <f t="shared" ref="AU105" si="1253">IF(AU102=1,AT105+1,AT105)</f>
        <v>1902</v>
      </c>
      <c r="AV105" s="60">
        <f t="shared" ref="AV105" si="1254">IF(AV102=1,AU105+1,AU105)</f>
        <v>1902</v>
      </c>
      <c r="AW105" s="60">
        <f t="shared" ref="AW105" si="1255">IF(AW102=1,AV105+1,AV105)</f>
        <v>1902</v>
      </c>
      <c r="AX105" s="60">
        <f t="shared" ref="AX105" si="1256">IF(AX102=1,AW105+1,AW105)</f>
        <v>1903</v>
      </c>
      <c r="AY105" s="60">
        <f t="shared" ref="AY105" si="1257">IF(AY102=1,AX105+1,AX105)</f>
        <v>1903</v>
      </c>
      <c r="AZ105" s="60">
        <f t="shared" ref="AZ105" si="1258">IF(AZ102=1,AY105+1,AY105)</f>
        <v>1903</v>
      </c>
      <c r="BA105" s="60">
        <f t="shared" ref="BA105" si="1259">IF(BA102=1,AZ105+1,AZ105)</f>
        <v>1903</v>
      </c>
      <c r="BB105" s="60">
        <f t="shared" ref="BB105" si="1260">IF(BB102=1,BA105+1,BA105)</f>
        <v>1903</v>
      </c>
      <c r="BC105" s="60">
        <f t="shared" ref="BC105" si="1261">IF(BC102=1,BB105+1,BB105)</f>
        <v>1903</v>
      </c>
      <c r="BD105" s="60">
        <f t="shared" ref="BD105" si="1262">IF(BD102=1,BC105+1,BC105)</f>
        <v>1903</v>
      </c>
      <c r="BE105" s="60">
        <f t="shared" ref="BE105" si="1263">IF(BE102=1,BD105+1,BD105)</f>
        <v>1903</v>
      </c>
      <c r="BF105" s="60">
        <f t="shared" ref="BF105" si="1264">IF(BF102=1,BE105+1,BE105)</f>
        <v>1903</v>
      </c>
      <c r="BG105" s="60">
        <f t="shared" ref="BG105" si="1265">IF(BG102=1,BF105+1,BF105)</f>
        <v>1903</v>
      </c>
      <c r="BH105" s="60">
        <f t="shared" ref="BH105" si="1266">IF(BH102=1,BG105+1,BG105)</f>
        <v>1903</v>
      </c>
      <c r="BI105" s="60">
        <f t="shared" ref="BI105" si="1267">IF(BI102=1,BH105+1,BH105)</f>
        <v>1903</v>
      </c>
      <c r="BJ105" s="199"/>
      <c r="BK105" s="198"/>
      <c r="BL105" s="202"/>
      <c r="BM105" s="106"/>
      <c r="BN105" s="106"/>
      <c r="BO105" s="106"/>
      <c r="BP105" s="106"/>
      <c r="BQ105" s="106"/>
      <c r="BR105" s="106"/>
      <c r="BS105" s="106"/>
      <c r="BT105" s="106"/>
      <c r="BU105" s="106"/>
      <c r="BV105" s="106"/>
      <c r="BW105" s="106"/>
      <c r="BX105" s="106"/>
      <c r="BY105" s="106"/>
      <c r="BZ105" s="106"/>
      <c r="CA105" s="106"/>
      <c r="CB105" s="106"/>
    </row>
    <row r="106" spans="1:80" s="245" customFormat="1" ht="16.399999999999999" customHeight="1" x14ac:dyDescent="0.35">
      <c r="A106" s="250"/>
      <c r="B106" s="113"/>
      <c r="C106" s="125"/>
      <c r="D106" s="125"/>
      <c r="E106" s="357"/>
      <c r="F106" s="357"/>
      <c r="G106" s="357"/>
      <c r="H106" s="370"/>
      <c r="I106" s="374"/>
      <c r="J106" s="7"/>
      <c r="K106" s="377"/>
      <c r="L106" s="106"/>
      <c r="M106" s="63" t="s">
        <v>159</v>
      </c>
      <c r="N106" s="258"/>
      <c r="O106" s="258"/>
      <c r="P106" s="258"/>
      <c r="Q106" s="258"/>
      <c r="R106" s="258"/>
      <c r="S106" s="258"/>
      <c r="T106" s="258"/>
      <c r="U106" s="258"/>
      <c r="V106" s="258"/>
      <c r="W106" s="258"/>
      <c r="X106" s="258"/>
      <c r="Y106" s="258"/>
      <c r="Z106" s="258"/>
      <c r="AA106" s="258"/>
      <c r="AB106" s="258"/>
      <c r="AC106" s="258"/>
      <c r="AD106" s="258"/>
      <c r="AE106" s="258"/>
      <c r="AF106" s="258"/>
      <c r="AG106" s="258"/>
      <c r="AH106" s="258"/>
      <c r="AI106" s="258"/>
      <c r="AJ106" s="258"/>
      <c r="AK106" s="258"/>
      <c r="AL106" s="258"/>
      <c r="AM106" s="258"/>
      <c r="AN106" s="258"/>
      <c r="AO106" s="258"/>
      <c r="AP106" s="258"/>
      <c r="AQ106" s="258"/>
      <c r="AR106" s="258"/>
      <c r="AS106" s="258"/>
      <c r="AT106" s="258"/>
      <c r="AU106" s="258"/>
      <c r="AV106" s="258"/>
      <c r="AW106" s="258"/>
      <c r="AX106" s="258"/>
      <c r="AY106" s="258"/>
      <c r="AZ106" s="258"/>
      <c r="BA106" s="258"/>
      <c r="BB106" s="258"/>
      <c r="BC106" s="258"/>
      <c r="BD106" s="258"/>
      <c r="BE106" s="258"/>
      <c r="BF106" s="258"/>
      <c r="BG106" s="258"/>
      <c r="BH106" s="258"/>
      <c r="BI106" s="258"/>
      <c r="BJ106" s="199"/>
      <c r="BK106" s="198"/>
      <c r="BL106" s="202"/>
      <c r="BM106" s="106"/>
      <c r="BN106" s="106"/>
      <c r="BO106" s="106"/>
      <c r="BP106" s="106"/>
      <c r="BQ106" s="106"/>
      <c r="BR106" s="106"/>
      <c r="BS106" s="106"/>
      <c r="BT106" s="106"/>
      <c r="BU106" s="106"/>
      <c r="BV106" s="106"/>
      <c r="BW106" s="106"/>
      <c r="BX106" s="106"/>
      <c r="BY106" s="106"/>
      <c r="BZ106" s="106"/>
      <c r="CA106" s="106"/>
      <c r="CB106" s="106"/>
    </row>
    <row r="107" spans="1:80" s="245" customFormat="1" ht="23.5" customHeight="1" x14ac:dyDescent="0.35">
      <c r="A107" s="243"/>
      <c r="B107" s="126" t="s">
        <v>11</v>
      </c>
      <c r="C107" s="381"/>
      <c r="D107" s="381"/>
      <c r="E107" s="259"/>
      <c r="F107" s="259"/>
      <c r="G107" s="241"/>
      <c r="H107" s="253"/>
      <c r="I107" s="61">
        <f>IF($H107="",0,VLOOKUP($E107,'Podpůrná data'!$H$15:$I$185,2,FALSE)*$H107)</f>
        <v>0</v>
      </c>
      <c r="J107" s="105"/>
      <c r="K107" s="166">
        <f>IF(I107&gt;0,1,0)</f>
        <v>0</v>
      </c>
      <c r="L107" s="204"/>
      <c r="M107" s="63" t="s">
        <v>95</v>
      </c>
      <c r="N107" s="260"/>
      <c r="O107" s="260"/>
      <c r="P107" s="260"/>
      <c r="Q107" s="260"/>
      <c r="R107" s="260"/>
      <c r="S107" s="260"/>
      <c r="T107" s="260"/>
      <c r="U107" s="260"/>
      <c r="V107" s="260"/>
      <c r="W107" s="260"/>
      <c r="X107" s="260"/>
      <c r="Y107" s="260"/>
      <c r="Z107" s="260"/>
      <c r="AA107" s="260"/>
      <c r="AB107" s="260"/>
      <c r="AC107" s="260"/>
      <c r="AD107" s="260"/>
      <c r="AE107" s="260"/>
      <c r="AF107" s="260"/>
      <c r="AG107" s="260"/>
      <c r="AH107" s="260"/>
      <c r="AI107" s="260"/>
      <c r="AJ107" s="260"/>
      <c r="AK107" s="260"/>
      <c r="AL107" s="260"/>
      <c r="AM107" s="260"/>
      <c r="AN107" s="260"/>
      <c r="AO107" s="260"/>
      <c r="AP107" s="260"/>
      <c r="AQ107" s="260"/>
      <c r="AR107" s="260"/>
      <c r="AS107" s="260"/>
      <c r="AT107" s="260"/>
      <c r="AU107" s="260"/>
      <c r="AV107" s="260"/>
      <c r="AW107" s="260"/>
      <c r="AX107" s="260"/>
      <c r="AY107" s="260"/>
      <c r="AZ107" s="260"/>
      <c r="BA107" s="260"/>
      <c r="BB107" s="260"/>
      <c r="BC107" s="260"/>
      <c r="BD107" s="260"/>
      <c r="BE107" s="260"/>
      <c r="BF107" s="260"/>
      <c r="BG107" s="260"/>
      <c r="BH107" s="260"/>
      <c r="BI107" s="260"/>
      <c r="BJ107" s="382">
        <f>SUM(N109:BI109)</f>
        <v>0</v>
      </c>
      <c r="BK107" s="384">
        <f>SUM(N111:BI111)</f>
        <v>0</v>
      </c>
      <c r="BL107" s="386">
        <f>IF($K107=0,0,IF($BJ107&gt;=20,1,0))</f>
        <v>0</v>
      </c>
      <c r="BM107" s="106"/>
      <c r="BN107" s="106"/>
      <c r="BO107" s="106"/>
      <c r="BP107" s="106"/>
      <c r="BQ107" s="106"/>
      <c r="BR107" s="106"/>
      <c r="BS107" s="106"/>
      <c r="BT107" s="106"/>
      <c r="BU107" s="106"/>
      <c r="BV107" s="106"/>
      <c r="BW107" s="106"/>
      <c r="BX107" s="106"/>
      <c r="BY107" s="106"/>
      <c r="BZ107" s="106"/>
      <c r="CA107" s="106"/>
      <c r="CB107" s="106"/>
    </row>
    <row r="108" spans="1:80" s="245" customFormat="1" ht="29" x14ac:dyDescent="0.35">
      <c r="A108" s="243"/>
      <c r="B108" s="128"/>
      <c r="C108" s="170"/>
      <c r="D108" s="170"/>
      <c r="E108" s="170"/>
      <c r="F108" s="170"/>
      <c r="G108" s="170"/>
      <c r="H108" s="170"/>
      <c r="I108" s="64"/>
      <c r="J108" s="105"/>
      <c r="K108" s="223"/>
      <c r="L108" s="106"/>
      <c r="M108" s="63" t="s">
        <v>215</v>
      </c>
      <c r="N108" s="260"/>
      <c r="O108" s="260"/>
      <c r="P108" s="260"/>
      <c r="Q108" s="260"/>
      <c r="R108" s="260"/>
      <c r="S108" s="260"/>
      <c r="T108" s="260"/>
      <c r="U108" s="260"/>
      <c r="V108" s="260"/>
      <c r="W108" s="260"/>
      <c r="X108" s="260"/>
      <c r="Y108" s="260"/>
      <c r="Z108" s="260"/>
      <c r="AA108" s="260"/>
      <c r="AB108" s="260"/>
      <c r="AC108" s="260"/>
      <c r="AD108" s="260"/>
      <c r="AE108" s="260"/>
      <c r="AF108" s="260"/>
      <c r="AG108" s="260"/>
      <c r="AH108" s="260"/>
      <c r="AI108" s="260"/>
      <c r="AJ108" s="260"/>
      <c r="AK108" s="260"/>
      <c r="AL108" s="260"/>
      <c r="AM108" s="260"/>
      <c r="AN108" s="260"/>
      <c r="AO108" s="260"/>
      <c r="AP108" s="260"/>
      <c r="AQ108" s="260"/>
      <c r="AR108" s="260"/>
      <c r="AS108" s="260"/>
      <c r="AT108" s="260"/>
      <c r="AU108" s="260"/>
      <c r="AV108" s="260"/>
      <c r="AW108" s="260"/>
      <c r="AX108" s="260"/>
      <c r="AY108" s="260"/>
      <c r="AZ108" s="260"/>
      <c r="BA108" s="260"/>
      <c r="BB108" s="260"/>
      <c r="BC108" s="260"/>
      <c r="BD108" s="260"/>
      <c r="BE108" s="260"/>
      <c r="BF108" s="260"/>
      <c r="BG108" s="260"/>
      <c r="BH108" s="260"/>
      <c r="BI108" s="260"/>
      <c r="BJ108" s="382"/>
      <c r="BK108" s="384"/>
      <c r="BL108" s="386"/>
      <c r="BM108" s="106"/>
      <c r="BN108" s="106"/>
      <c r="BO108" s="106"/>
      <c r="BP108" s="106"/>
      <c r="BQ108" s="106"/>
      <c r="BR108" s="106"/>
      <c r="BS108" s="106"/>
      <c r="BT108" s="106"/>
      <c r="BU108" s="106"/>
      <c r="BV108" s="106"/>
      <c r="BW108" s="106"/>
      <c r="BX108" s="106"/>
      <c r="BY108" s="106"/>
      <c r="BZ108" s="106"/>
      <c r="CA108" s="106"/>
      <c r="CB108" s="106"/>
    </row>
    <row r="109" spans="1:80" s="245" customFormat="1" ht="29" x14ac:dyDescent="0.35">
      <c r="A109" s="243"/>
      <c r="B109" s="128"/>
      <c r="C109" s="170"/>
      <c r="D109" s="170"/>
      <c r="E109" s="170"/>
      <c r="F109" s="170"/>
      <c r="G109" s="170"/>
      <c r="H109" s="170"/>
      <c r="I109" s="64"/>
      <c r="J109" s="105"/>
      <c r="K109" s="165"/>
      <c r="L109" s="106"/>
      <c r="M109" s="63" t="s">
        <v>235</v>
      </c>
      <c r="N109" s="167">
        <f>IF(N108="",0,IF(N108&gt;=$H107,$H107,N108))</f>
        <v>0</v>
      </c>
      <c r="O109" s="167">
        <f t="shared" ref="O109:AT109" si="1268">IF(O108="",0,IF((O108+N110)&lt;=$H107,O108,$H107-N110))</f>
        <v>0</v>
      </c>
      <c r="P109" s="167">
        <f t="shared" si="1268"/>
        <v>0</v>
      </c>
      <c r="Q109" s="167">
        <f t="shared" si="1268"/>
        <v>0</v>
      </c>
      <c r="R109" s="167">
        <f t="shared" si="1268"/>
        <v>0</v>
      </c>
      <c r="S109" s="167">
        <f t="shared" si="1268"/>
        <v>0</v>
      </c>
      <c r="T109" s="167">
        <f t="shared" si="1268"/>
        <v>0</v>
      </c>
      <c r="U109" s="167">
        <f t="shared" si="1268"/>
        <v>0</v>
      </c>
      <c r="V109" s="167">
        <f t="shared" si="1268"/>
        <v>0</v>
      </c>
      <c r="W109" s="167">
        <f t="shared" si="1268"/>
        <v>0</v>
      </c>
      <c r="X109" s="167">
        <f t="shared" si="1268"/>
        <v>0</v>
      </c>
      <c r="Y109" s="167">
        <f t="shared" si="1268"/>
        <v>0</v>
      </c>
      <c r="Z109" s="167">
        <f t="shared" si="1268"/>
        <v>0</v>
      </c>
      <c r="AA109" s="167">
        <f t="shared" si="1268"/>
        <v>0</v>
      </c>
      <c r="AB109" s="167">
        <f t="shared" si="1268"/>
        <v>0</v>
      </c>
      <c r="AC109" s="167">
        <f t="shared" si="1268"/>
        <v>0</v>
      </c>
      <c r="AD109" s="167">
        <f t="shared" si="1268"/>
        <v>0</v>
      </c>
      <c r="AE109" s="167">
        <f t="shared" si="1268"/>
        <v>0</v>
      </c>
      <c r="AF109" s="167">
        <f t="shared" si="1268"/>
        <v>0</v>
      </c>
      <c r="AG109" s="167">
        <f t="shared" si="1268"/>
        <v>0</v>
      </c>
      <c r="AH109" s="167">
        <f t="shared" si="1268"/>
        <v>0</v>
      </c>
      <c r="AI109" s="167">
        <f t="shared" si="1268"/>
        <v>0</v>
      </c>
      <c r="AJ109" s="167">
        <f t="shared" si="1268"/>
        <v>0</v>
      </c>
      <c r="AK109" s="167">
        <f t="shared" si="1268"/>
        <v>0</v>
      </c>
      <c r="AL109" s="167">
        <f t="shared" si="1268"/>
        <v>0</v>
      </c>
      <c r="AM109" s="167">
        <f t="shared" si="1268"/>
        <v>0</v>
      </c>
      <c r="AN109" s="167">
        <f t="shared" si="1268"/>
        <v>0</v>
      </c>
      <c r="AO109" s="167">
        <f t="shared" si="1268"/>
        <v>0</v>
      </c>
      <c r="AP109" s="167">
        <f t="shared" si="1268"/>
        <v>0</v>
      </c>
      <c r="AQ109" s="167">
        <f t="shared" si="1268"/>
        <v>0</v>
      </c>
      <c r="AR109" s="167">
        <f t="shared" si="1268"/>
        <v>0</v>
      </c>
      <c r="AS109" s="167">
        <f t="shared" si="1268"/>
        <v>0</v>
      </c>
      <c r="AT109" s="167">
        <f t="shared" si="1268"/>
        <v>0</v>
      </c>
      <c r="AU109" s="167">
        <f t="shared" ref="AU109:BI109" si="1269">IF(AU108="",0,IF((AU108+AT110)&lt;=$H107,AU108,$H107-AT110))</f>
        <v>0</v>
      </c>
      <c r="AV109" s="167">
        <f t="shared" si="1269"/>
        <v>0</v>
      </c>
      <c r="AW109" s="167">
        <f t="shared" si="1269"/>
        <v>0</v>
      </c>
      <c r="AX109" s="167">
        <f t="shared" si="1269"/>
        <v>0</v>
      </c>
      <c r="AY109" s="167">
        <f t="shared" si="1269"/>
        <v>0</v>
      </c>
      <c r="AZ109" s="167">
        <f t="shared" si="1269"/>
        <v>0</v>
      </c>
      <c r="BA109" s="167">
        <f t="shared" si="1269"/>
        <v>0</v>
      </c>
      <c r="BB109" s="167">
        <f t="shared" si="1269"/>
        <v>0</v>
      </c>
      <c r="BC109" s="167">
        <f t="shared" si="1269"/>
        <v>0</v>
      </c>
      <c r="BD109" s="167">
        <f t="shared" si="1269"/>
        <v>0</v>
      </c>
      <c r="BE109" s="167">
        <f t="shared" si="1269"/>
        <v>0</v>
      </c>
      <c r="BF109" s="167">
        <f t="shared" si="1269"/>
        <v>0</v>
      </c>
      <c r="BG109" s="167">
        <f t="shared" si="1269"/>
        <v>0</v>
      </c>
      <c r="BH109" s="167">
        <f t="shared" si="1269"/>
        <v>0</v>
      </c>
      <c r="BI109" s="167">
        <f t="shared" si="1269"/>
        <v>0</v>
      </c>
      <c r="BJ109" s="382"/>
      <c r="BK109" s="384"/>
      <c r="BL109" s="386"/>
      <c r="BM109" s="106"/>
      <c r="BN109" s="106"/>
      <c r="BO109" s="106"/>
      <c r="BP109" s="106"/>
      <c r="BQ109" s="106"/>
      <c r="BR109" s="106"/>
      <c r="BS109" s="106"/>
      <c r="BT109" s="106"/>
      <c r="BU109" s="106"/>
      <c r="BV109" s="106"/>
      <c r="BW109" s="106"/>
      <c r="BX109" s="106"/>
      <c r="BY109" s="106"/>
      <c r="BZ109" s="106"/>
      <c r="CA109" s="106"/>
      <c r="CB109" s="106"/>
    </row>
    <row r="110" spans="1:80" ht="29" hidden="1" x14ac:dyDescent="0.35">
      <c r="B110" s="128"/>
      <c r="C110" s="170"/>
      <c r="D110" s="170"/>
      <c r="E110" s="170"/>
      <c r="F110" s="170"/>
      <c r="G110" s="170"/>
      <c r="H110" s="170"/>
      <c r="I110" s="172"/>
      <c r="J110" s="105"/>
      <c r="K110" s="175"/>
      <c r="L110" s="105"/>
      <c r="M110" s="63" t="s">
        <v>236</v>
      </c>
      <c r="N110" s="167">
        <f>N109</f>
        <v>0</v>
      </c>
      <c r="O110" s="167">
        <f>O109+N110</f>
        <v>0</v>
      </c>
      <c r="P110" s="167">
        <f t="shared" ref="P110" si="1270">P109+O110</f>
        <v>0</v>
      </c>
      <c r="Q110" s="167">
        <f t="shared" ref="Q110" si="1271">Q109+P110</f>
        <v>0</v>
      </c>
      <c r="R110" s="167">
        <f t="shared" ref="R110" si="1272">R109+Q110</f>
        <v>0</v>
      </c>
      <c r="S110" s="167">
        <f t="shared" ref="S110" si="1273">S109+R110</f>
        <v>0</v>
      </c>
      <c r="T110" s="167">
        <f t="shared" ref="T110" si="1274">T109+S110</f>
        <v>0</v>
      </c>
      <c r="U110" s="167">
        <f t="shared" ref="U110" si="1275">U109+T110</f>
        <v>0</v>
      </c>
      <c r="V110" s="167">
        <f t="shared" ref="V110" si="1276">V109+U110</f>
        <v>0</v>
      </c>
      <c r="W110" s="167">
        <f t="shared" ref="W110" si="1277">W109+V110</f>
        <v>0</v>
      </c>
      <c r="X110" s="167">
        <f t="shared" ref="X110" si="1278">X109+W110</f>
        <v>0</v>
      </c>
      <c r="Y110" s="167">
        <f t="shared" ref="Y110" si="1279">Y109+X110</f>
        <v>0</v>
      </c>
      <c r="Z110" s="167">
        <f t="shared" ref="Z110" si="1280">Z109+Y110</f>
        <v>0</v>
      </c>
      <c r="AA110" s="167">
        <f t="shared" ref="AA110" si="1281">AA109+Z110</f>
        <v>0</v>
      </c>
      <c r="AB110" s="167">
        <f t="shared" ref="AB110" si="1282">AB109+AA110</f>
        <v>0</v>
      </c>
      <c r="AC110" s="167">
        <f t="shared" ref="AC110" si="1283">AC109+AB110</f>
        <v>0</v>
      </c>
      <c r="AD110" s="167">
        <f t="shared" ref="AD110" si="1284">AD109+AC110</f>
        <v>0</v>
      </c>
      <c r="AE110" s="167">
        <f t="shared" ref="AE110" si="1285">AE109+AD110</f>
        <v>0</v>
      </c>
      <c r="AF110" s="167">
        <f t="shared" ref="AF110" si="1286">AF109+AE110</f>
        <v>0</v>
      </c>
      <c r="AG110" s="167">
        <f t="shared" ref="AG110" si="1287">AG109+AF110</f>
        <v>0</v>
      </c>
      <c r="AH110" s="167">
        <f t="shared" ref="AH110" si="1288">AH109+AG110</f>
        <v>0</v>
      </c>
      <c r="AI110" s="167">
        <f t="shared" ref="AI110" si="1289">AI109+AH110</f>
        <v>0</v>
      </c>
      <c r="AJ110" s="167">
        <f t="shared" ref="AJ110" si="1290">AJ109+AI110</f>
        <v>0</v>
      </c>
      <c r="AK110" s="167">
        <f t="shared" ref="AK110" si="1291">AK109+AJ110</f>
        <v>0</v>
      </c>
      <c r="AL110" s="167">
        <f t="shared" ref="AL110" si="1292">AL109+AK110</f>
        <v>0</v>
      </c>
      <c r="AM110" s="167">
        <f t="shared" ref="AM110" si="1293">AM109+AL110</f>
        <v>0</v>
      </c>
      <c r="AN110" s="167">
        <f t="shared" ref="AN110" si="1294">AN109+AM110</f>
        <v>0</v>
      </c>
      <c r="AO110" s="167">
        <f t="shared" ref="AO110" si="1295">AO109+AN110</f>
        <v>0</v>
      </c>
      <c r="AP110" s="167">
        <f t="shared" ref="AP110" si="1296">AP109+AO110</f>
        <v>0</v>
      </c>
      <c r="AQ110" s="167">
        <f t="shared" ref="AQ110" si="1297">AQ109+AP110</f>
        <v>0</v>
      </c>
      <c r="AR110" s="167">
        <f t="shared" ref="AR110" si="1298">AR109+AQ110</f>
        <v>0</v>
      </c>
      <c r="AS110" s="167">
        <f t="shared" ref="AS110" si="1299">AS109+AR110</f>
        <v>0</v>
      </c>
      <c r="AT110" s="167">
        <f t="shared" ref="AT110" si="1300">AT109+AS110</f>
        <v>0</v>
      </c>
      <c r="AU110" s="167">
        <f t="shared" ref="AU110" si="1301">AU109+AT110</f>
        <v>0</v>
      </c>
      <c r="AV110" s="167">
        <f t="shared" ref="AV110" si="1302">AV109+AU110</f>
        <v>0</v>
      </c>
      <c r="AW110" s="167">
        <f t="shared" ref="AW110" si="1303">AW109+AV110</f>
        <v>0</v>
      </c>
      <c r="AX110" s="167">
        <f t="shared" ref="AX110" si="1304">AX109+AW110</f>
        <v>0</v>
      </c>
      <c r="AY110" s="167">
        <f t="shared" ref="AY110" si="1305">AY109+AX110</f>
        <v>0</v>
      </c>
      <c r="AZ110" s="167">
        <f t="shared" ref="AZ110" si="1306">AZ109+AY110</f>
        <v>0</v>
      </c>
      <c r="BA110" s="167">
        <f t="shared" ref="BA110" si="1307">BA109+AZ110</f>
        <v>0</v>
      </c>
      <c r="BB110" s="167">
        <f t="shared" ref="BB110" si="1308">BB109+BA110</f>
        <v>0</v>
      </c>
      <c r="BC110" s="167">
        <f t="shared" ref="BC110" si="1309">BC109+BB110</f>
        <v>0</v>
      </c>
      <c r="BD110" s="167">
        <f t="shared" ref="BD110" si="1310">BD109+BC110</f>
        <v>0</v>
      </c>
      <c r="BE110" s="167">
        <f t="shared" ref="BE110" si="1311">BE109+BD110</f>
        <v>0</v>
      </c>
      <c r="BF110" s="167">
        <f t="shared" ref="BF110" si="1312">BF109+BE110</f>
        <v>0</v>
      </c>
      <c r="BG110" s="167">
        <f t="shared" ref="BG110" si="1313">BG109+BF110</f>
        <v>0</v>
      </c>
      <c r="BH110" s="167">
        <f t="shared" ref="BH110" si="1314">BH109+BG110</f>
        <v>0</v>
      </c>
      <c r="BI110" s="167">
        <f t="shared" ref="BI110" si="1315">BI109+BH110</f>
        <v>0</v>
      </c>
      <c r="BJ110" s="382"/>
      <c r="BK110" s="384"/>
      <c r="BL110" s="386"/>
      <c r="BM110" s="105"/>
      <c r="BN110" s="105"/>
      <c r="BO110" s="105"/>
      <c r="BP110" s="105"/>
      <c r="BQ110" s="105"/>
      <c r="BR110" s="105"/>
      <c r="BS110" s="105"/>
      <c r="BT110" s="105"/>
      <c r="BU110" s="105"/>
      <c r="BV110" s="105"/>
      <c r="BW110" s="105"/>
      <c r="BX110" s="105"/>
      <c r="BY110" s="105"/>
      <c r="BZ110" s="105"/>
      <c r="CA110" s="105"/>
      <c r="CB110" s="105"/>
    </row>
    <row r="111" spans="1:80" ht="25.4" customHeight="1" thickBot="1" x14ac:dyDescent="0.4">
      <c r="B111" s="128"/>
      <c r="C111" s="170"/>
      <c r="D111" s="170"/>
      <c r="E111" s="170"/>
      <c r="F111" s="170"/>
      <c r="G111" s="170"/>
      <c r="H111" s="170"/>
      <c r="I111" s="172"/>
      <c r="J111" s="105"/>
      <c r="K111" s="175"/>
      <c r="L111" s="105"/>
      <c r="M111" s="63" t="s">
        <v>145</v>
      </c>
      <c r="N111" s="168">
        <f>IF($E107="",0,VLOOKUP($E107,'Podpůrná data'!$H$15:$I$182,2)*N109)</f>
        <v>0</v>
      </c>
      <c r="O111" s="168">
        <f>IF($E107="",0,VLOOKUP($E107,'Podpůrná data'!$H$15:$I$182,2)*O109)</f>
        <v>0</v>
      </c>
      <c r="P111" s="168">
        <f>IF($E107="",0,VLOOKUP($E107,'Podpůrná data'!$H$15:$I$182,2)*P109)</f>
        <v>0</v>
      </c>
      <c r="Q111" s="168">
        <f>IF($E107="",0,VLOOKUP($E107,'Podpůrná data'!$H$15:$I$182,2)*Q109)</f>
        <v>0</v>
      </c>
      <c r="R111" s="168">
        <f>IF($E107="",0,VLOOKUP($E107,'Podpůrná data'!$H$15:$I$182,2)*R109)</f>
        <v>0</v>
      </c>
      <c r="S111" s="168">
        <f>IF($E107="",0,VLOOKUP($E107,'Podpůrná data'!$H$15:$I$182,2)*S109)</f>
        <v>0</v>
      </c>
      <c r="T111" s="168">
        <f>IF($E107="",0,VLOOKUP($E107,'Podpůrná data'!$H$15:$I$182,2)*T109)</f>
        <v>0</v>
      </c>
      <c r="U111" s="168">
        <f>IF($E107="",0,VLOOKUP($E107,'Podpůrná data'!$H$15:$I$182,2)*U109)</f>
        <v>0</v>
      </c>
      <c r="V111" s="168">
        <f>IF($E107="",0,VLOOKUP($E107,'Podpůrná data'!$H$15:$I$182,2)*V109)</f>
        <v>0</v>
      </c>
      <c r="W111" s="168">
        <f>IF($E107="",0,VLOOKUP($E107,'Podpůrná data'!$H$15:$I$182,2)*W109)</f>
        <v>0</v>
      </c>
      <c r="X111" s="168">
        <f>IF($E107="",0,VLOOKUP($E107,'Podpůrná data'!$H$15:$I$182,2)*X109)</f>
        <v>0</v>
      </c>
      <c r="Y111" s="168">
        <f>IF($E107="",0,VLOOKUP($E107,'Podpůrná data'!$H$15:$I$182,2)*Y109)</f>
        <v>0</v>
      </c>
      <c r="Z111" s="168">
        <f>IF($E107="",0,VLOOKUP($E107,'Podpůrná data'!$H$15:$I$182,2)*Z109)</f>
        <v>0</v>
      </c>
      <c r="AA111" s="168">
        <f>IF($E107="",0,VLOOKUP($E107,'Podpůrná data'!$H$15:$I$182,2)*AA109)</f>
        <v>0</v>
      </c>
      <c r="AB111" s="168">
        <f>IF($E107="",0,VLOOKUP($E107,'Podpůrná data'!$H$15:$I$182,2)*AB109)</f>
        <v>0</v>
      </c>
      <c r="AC111" s="168">
        <f>IF($E107="",0,VLOOKUP($E107,'Podpůrná data'!$H$15:$I$182,2)*AC109)</f>
        <v>0</v>
      </c>
      <c r="AD111" s="168">
        <f>IF($E107="",0,VLOOKUP($E107,'Podpůrná data'!$H$15:$I$182,2)*AD109)</f>
        <v>0</v>
      </c>
      <c r="AE111" s="168">
        <f>IF($E107="",0,VLOOKUP($E107,'Podpůrná data'!$H$15:$I$182,2)*AE109)</f>
        <v>0</v>
      </c>
      <c r="AF111" s="168">
        <f>IF($E107="",0,VLOOKUP($E107,'Podpůrná data'!$H$15:$I$182,2)*AF109)</f>
        <v>0</v>
      </c>
      <c r="AG111" s="168">
        <f>IF($E107="",0,VLOOKUP($E107,'Podpůrná data'!$H$15:$I$182,2)*AG109)</f>
        <v>0</v>
      </c>
      <c r="AH111" s="168">
        <f>IF($E107="",0,VLOOKUP($E107,'Podpůrná data'!$H$15:$I$182,2)*AH109)</f>
        <v>0</v>
      </c>
      <c r="AI111" s="168">
        <f>IF($E107="",0,VLOOKUP($E107,'Podpůrná data'!$H$15:$I$182,2)*AI109)</f>
        <v>0</v>
      </c>
      <c r="AJ111" s="168">
        <f>IF($E107="",0,VLOOKUP($E107,'Podpůrná data'!$H$15:$I$182,2)*AJ109)</f>
        <v>0</v>
      </c>
      <c r="AK111" s="168">
        <f>IF($E107="",0,VLOOKUP($E107,'Podpůrná data'!$H$15:$I$182,2)*AK109)</f>
        <v>0</v>
      </c>
      <c r="AL111" s="168">
        <f>IF($E107="",0,VLOOKUP($E107,'Podpůrná data'!$H$15:$I$182,2)*AL109)</f>
        <v>0</v>
      </c>
      <c r="AM111" s="168">
        <f>IF($E107="",0,VLOOKUP($E107,'Podpůrná data'!$H$15:$I$182,2)*AM109)</f>
        <v>0</v>
      </c>
      <c r="AN111" s="168">
        <f>IF($E107="",0,VLOOKUP($E107,'Podpůrná data'!$H$15:$I$182,2)*AN109)</f>
        <v>0</v>
      </c>
      <c r="AO111" s="168">
        <f>IF($E107="",0,VLOOKUP($E107,'Podpůrná data'!$H$15:$I$182,2)*AO109)</f>
        <v>0</v>
      </c>
      <c r="AP111" s="168">
        <f>IF($E107="",0,VLOOKUP($E107,'Podpůrná data'!$H$15:$I$182,2)*AP109)</f>
        <v>0</v>
      </c>
      <c r="AQ111" s="168">
        <f>IF($E107="",0,VLOOKUP($E107,'Podpůrná data'!$H$15:$I$182,2)*AQ109)</f>
        <v>0</v>
      </c>
      <c r="AR111" s="168">
        <f>IF($E107="",0,VLOOKUP($E107,'Podpůrná data'!$H$15:$I$182,2)*AR109)</f>
        <v>0</v>
      </c>
      <c r="AS111" s="168">
        <f>IF($E107="",0,VLOOKUP($E107,'Podpůrná data'!$H$15:$I$182,2)*AS109)</f>
        <v>0</v>
      </c>
      <c r="AT111" s="168">
        <f>IF($E107="",0,VLOOKUP($E107,'Podpůrná data'!$H$15:$I$182,2)*AT109)</f>
        <v>0</v>
      </c>
      <c r="AU111" s="168">
        <f>IF($E107="",0,VLOOKUP($E107,'Podpůrná data'!$H$15:$I$182,2)*AU109)</f>
        <v>0</v>
      </c>
      <c r="AV111" s="168">
        <f>IF($E107="",0,VLOOKUP($E107,'Podpůrná data'!$H$15:$I$182,2)*AV109)</f>
        <v>0</v>
      </c>
      <c r="AW111" s="168">
        <f>IF($E107="",0,VLOOKUP($E107,'Podpůrná data'!$H$15:$I$182,2)*AW109)</f>
        <v>0</v>
      </c>
      <c r="AX111" s="168">
        <f>IF($E107="",0,VLOOKUP($E107,'Podpůrná data'!$H$15:$I$182,2)*AX109)</f>
        <v>0</v>
      </c>
      <c r="AY111" s="168">
        <f>IF($E107="",0,VLOOKUP($E107,'Podpůrná data'!$H$15:$I$182,2)*AY109)</f>
        <v>0</v>
      </c>
      <c r="AZ111" s="168">
        <f>IF($E107="",0,VLOOKUP($E107,'Podpůrná data'!$H$15:$I$182,2)*AZ109)</f>
        <v>0</v>
      </c>
      <c r="BA111" s="168">
        <f>IF($E107="",0,VLOOKUP($E107,'Podpůrná data'!$H$15:$I$182,2)*BA109)</f>
        <v>0</v>
      </c>
      <c r="BB111" s="168">
        <f>IF($E107="",0,VLOOKUP($E107,'Podpůrná data'!$H$15:$I$182,2)*BB109)</f>
        <v>0</v>
      </c>
      <c r="BC111" s="168">
        <f>IF($E107="",0,VLOOKUP($E107,'Podpůrná data'!$H$15:$I$182,2)*BC109)</f>
        <v>0</v>
      </c>
      <c r="BD111" s="168">
        <f>IF($E107="",0,VLOOKUP($E107,'Podpůrná data'!$H$15:$I$182,2)*BD109)</f>
        <v>0</v>
      </c>
      <c r="BE111" s="168">
        <f>IF($E107="",0,VLOOKUP($E107,'Podpůrná data'!$H$15:$I$182,2)*BE109)</f>
        <v>0</v>
      </c>
      <c r="BF111" s="168">
        <f>IF($E107="",0,VLOOKUP($E107,'Podpůrná data'!$H$15:$I$182,2)*BF109)</f>
        <v>0</v>
      </c>
      <c r="BG111" s="168">
        <f>IF($E107="",0,VLOOKUP($E107,'Podpůrná data'!$H$15:$I$182,2)*BG109)</f>
        <v>0</v>
      </c>
      <c r="BH111" s="168">
        <f>IF($E107="",0,VLOOKUP($E107,'Podpůrná data'!$H$15:$I$182,2)*BH109)</f>
        <v>0</v>
      </c>
      <c r="BI111" s="168">
        <f>IF($E107="",0,VLOOKUP($E107,'Podpůrná data'!$H$15:$I$182,2)*BI109)</f>
        <v>0</v>
      </c>
      <c r="BJ111" s="382"/>
      <c r="BK111" s="384"/>
      <c r="BL111" s="386"/>
      <c r="BM111" s="105"/>
      <c r="BN111" s="178">
        <f>SUMIFS($N111:$BI111,$N106:$BI106,"1. ZoR")</f>
        <v>0</v>
      </c>
      <c r="BO111" s="178">
        <f>SUMIFS($N111:$BI111,$N106:$BI106,"2. ZoR")</f>
        <v>0</v>
      </c>
      <c r="BP111" s="178">
        <f>SUMIFS($N111:$BI111,$N106:$BI106,"3. ZoR")</f>
        <v>0</v>
      </c>
      <c r="BQ111" s="178">
        <f>SUMIFS($N111:$BI111,$N106:$BI106,"4. ZoR")</f>
        <v>0</v>
      </c>
      <c r="BR111" s="178">
        <f>SUMIFS($N111:$BI111,$N106:$BI106,"5. ZoR")</f>
        <v>0</v>
      </c>
      <c r="BS111" s="178">
        <f>SUMIFS($N111:$BI111,$N106:$BI106,"6. ZoR")</f>
        <v>0</v>
      </c>
      <c r="BT111" s="178">
        <f>SUMIFS($N111:$BI111,$N106:$BI106,"7. ZoR")</f>
        <v>0</v>
      </c>
      <c r="BU111" s="178">
        <f>SUMIFS($N111:$BI111,$N106:$BI106,"8. ZoR")</f>
        <v>0</v>
      </c>
      <c r="BV111" s="178">
        <f>SUMIFS($N111:$BI111,$N106:$BI106,"9. ZoR")</f>
        <v>0</v>
      </c>
      <c r="BW111" s="178">
        <f>SUMIFS($N111:$BI111,$N106:$BI106,"10. ZoR")</f>
        <v>0</v>
      </c>
      <c r="BX111" s="178">
        <f>SUMIFS($N111:$BI111,$N106:$BI106,"11. ZoR")</f>
        <v>0</v>
      </c>
      <c r="BY111" s="178">
        <f>SUMIFS($N111:$BI111,$N106:$BI106,"12. ZoR")</f>
        <v>0</v>
      </c>
      <c r="BZ111" s="178">
        <f>SUMIFS($N111:$BI111,$N106:$BI106,"13. ZoR")</f>
        <v>0</v>
      </c>
      <c r="CA111" s="178">
        <f>SUMIFS($N111:$BI111,$N106:$BI106,"14. ZoR")</f>
        <v>0</v>
      </c>
      <c r="CB111" s="178">
        <f>SUMIFS($N111:$BI111,$N106:$BI106,"15. ZoR")</f>
        <v>0</v>
      </c>
    </row>
    <row r="112" spans="1:80" ht="29.5" hidden="1" thickBot="1" x14ac:dyDescent="0.4">
      <c r="B112" s="129"/>
      <c r="C112" s="173"/>
      <c r="D112" s="173"/>
      <c r="E112" s="173"/>
      <c r="F112" s="173"/>
      <c r="G112" s="173"/>
      <c r="H112" s="173"/>
      <c r="I112" s="174"/>
      <c r="J112" s="105"/>
      <c r="K112" s="176"/>
      <c r="L112" s="105"/>
      <c r="M112" s="63" t="s">
        <v>200</v>
      </c>
      <c r="N112" s="168">
        <f>IF(N111="","",N111)</f>
        <v>0</v>
      </c>
      <c r="O112" s="168">
        <f>N112+O111</f>
        <v>0</v>
      </c>
      <c r="P112" s="168">
        <f t="shared" ref="P112" si="1316">O112+P111</f>
        <v>0</v>
      </c>
      <c r="Q112" s="168">
        <f t="shared" ref="Q112" si="1317">P112+Q111</f>
        <v>0</v>
      </c>
      <c r="R112" s="168">
        <f t="shared" ref="R112" si="1318">Q112+R111</f>
        <v>0</v>
      </c>
      <c r="S112" s="168">
        <f t="shared" ref="S112" si="1319">R112+S111</f>
        <v>0</v>
      </c>
      <c r="T112" s="168">
        <f t="shared" ref="T112" si="1320">S112+T111</f>
        <v>0</v>
      </c>
      <c r="U112" s="168">
        <f t="shared" ref="U112" si="1321">T112+U111</f>
        <v>0</v>
      </c>
      <c r="V112" s="168">
        <f t="shared" ref="V112" si="1322">U112+V111</f>
        <v>0</v>
      </c>
      <c r="W112" s="168">
        <f t="shared" ref="W112" si="1323">V112+W111</f>
        <v>0</v>
      </c>
      <c r="X112" s="168">
        <f t="shared" ref="X112" si="1324">W112+X111</f>
        <v>0</v>
      </c>
      <c r="Y112" s="168">
        <f t="shared" ref="Y112" si="1325">X112+Y111</f>
        <v>0</v>
      </c>
      <c r="Z112" s="168">
        <f t="shared" ref="Z112" si="1326">Y112+Z111</f>
        <v>0</v>
      </c>
      <c r="AA112" s="168">
        <f t="shared" ref="AA112" si="1327">Z112+AA111</f>
        <v>0</v>
      </c>
      <c r="AB112" s="168">
        <f t="shared" ref="AB112" si="1328">AA112+AB111</f>
        <v>0</v>
      </c>
      <c r="AC112" s="168">
        <f t="shared" ref="AC112" si="1329">AB112+AC111</f>
        <v>0</v>
      </c>
      <c r="AD112" s="168">
        <f t="shared" ref="AD112" si="1330">AC112+AD111</f>
        <v>0</v>
      </c>
      <c r="AE112" s="168">
        <f t="shared" ref="AE112" si="1331">AD112+AE111</f>
        <v>0</v>
      </c>
      <c r="AF112" s="168">
        <f t="shared" ref="AF112" si="1332">AE112+AF111</f>
        <v>0</v>
      </c>
      <c r="AG112" s="168">
        <f t="shared" ref="AG112" si="1333">AF112+AG111</f>
        <v>0</v>
      </c>
      <c r="AH112" s="168">
        <f t="shared" ref="AH112" si="1334">AG112+AH111</f>
        <v>0</v>
      </c>
      <c r="AI112" s="168">
        <f t="shared" ref="AI112" si="1335">AH112+AI111</f>
        <v>0</v>
      </c>
      <c r="AJ112" s="168">
        <f t="shared" ref="AJ112" si="1336">AI112+AJ111</f>
        <v>0</v>
      </c>
      <c r="AK112" s="168">
        <f t="shared" ref="AK112" si="1337">AJ112+AK111</f>
        <v>0</v>
      </c>
      <c r="AL112" s="168">
        <f t="shared" ref="AL112" si="1338">AK112+AL111</f>
        <v>0</v>
      </c>
      <c r="AM112" s="168">
        <f t="shared" ref="AM112" si="1339">AL112+AM111</f>
        <v>0</v>
      </c>
      <c r="AN112" s="168">
        <f t="shared" ref="AN112" si="1340">AM112+AN111</f>
        <v>0</v>
      </c>
      <c r="AO112" s="168">
        <f t="shared" ref="AO112" si="1341">AN112+AO111</f>
        <v>0</v>
      </c>
      <c r="AP112" s="168">
        <f t="shared" ref="AP112" si="1342">AO112+AP111</f>
        <v>0</v>
      </c>
      <c r="AQ112" s="168">
        <f t="shared" ref="AQ112" si="1343">AP112+AQ111</f>
        <v>0</v>
      </c>
      <c r="AR112" s="168">
        <f t="shared" ref="AR112" si="1344">AQ112+AR111</f>
        <v>0</v>
      </c>
      <c r="AS112" s="168">
        <f t="shared" ref="AS112" si="1345">AR112+AS111</f>
        <v>0</v>
      </c>
      <c r="AT112" s="168">
        <f t="shared" ref="AT112" si="1346">AS112+AT111</f>
        <v>0</v>
      </c>
      <c r="AU112" s="168">
        <f t="shared" ref="AU112" si="1347">AT112+AU111</f>
        <v>0</v>
      </c>
      <c r="AV112" s="168">
        <f t="shared" ref="AV112" si="1348">AU112+AV111</f>
        <v>0</v>
      </c>
      <c r="AW112" s="168">
        <f t="shared" ref="AW112" si="1349">AV112+AW111</f>
        <v>0</v>
      </c>
      <c r="AX112" s="168">
        <f t="shared" ref="AX112" si="1350">AW112+AX111</f>
        <v>0</v>
      </c>
      <c r="AY112" s="168">
        <f t="shared" ref="AY112" si="1351">AX112+AY111</f>
        <v>0</v>
      </c>
      <c r="AZ112" s="168">
        <f t="shared" ref="AZ112" si="1352">AY112+AZ111</f>
        <v>0</v>
      </c>
      <c r="BA112" s="168">
        <f t="shared" ref="BA112" si="1353">AZ112+BA111</f>
        <v>0</v>
      </c>
      <c r="BB112" s="168">
        <f t="shared" ref="BB112" si="1354">BA112+BB111</f>
        <v>0</v>
      </c>
      <c r="BC112" s="168">
        <f t="shared" ref="BC112" si="1355">BB112+BC111</f>
        <v>0</v>
      </c>
      <c r="BD112" s="168">
        <f t="shared" ref="BD112" si="1356">BC112+BD111</f>
        <v>0</v>
      </c>
      <c r="BE112" s="168">
        <f t="shared" ref="BE112" si="1357">BD112+BE111</f>
        <v>0</v>
      </c>
      <c r="BF112" s="168">
        <f t="shared" ref="BF112" si="1358">BE112+BF111</f>
        <v>0</v>
      </c>
      <c r="BG112" s="168">
        <f t="shared" ref="BG112" si="1359">BF112+BG111</f>
        <v>0</v>
      </c>
      <c r="BH112" s="168">
        <f t="shared" ref="BH112" si="1360">BG112+BH111</f>
        <v>0</v>
      </c>
      <c r="BI112" s="168">
        <f t="shared" ref="BI112" si="1361">BH112+BI111</f>
        <v>0</v>
      </c>
      <c r="BJ112" s="383"/>
      <c r="BK112" s="385"/>
      <c r="BL112" s="387"/>
      <c r="BM112" s="105"/>
      <c r="BN112" s="105"/>
      <c r="BO112" s="105"/>
      <c r="BP112" s="105"/>
      <c r="BQ112" s="105"/>
      <c r="BR112" s="105"/>
      <c r="BS112" s="105"/>
      <c r="BT112" s="105"/>
      <c r="BU112" s="105"/>
      <c r="BV112" s="105"/>
      <c r="BW112" s="105"/>
      <c r="BX112" s="105"/>
      <c r="BY112" s="105"/>
      <c r="BZ112" s="105"/>
      <c r="CA112" s="105"/>
      <c r="CB112" s="105"/>
    </row>
    <row r="113" spans="1:80" ht="15" hidden="1" thickBot="1" x14ac:dyDescent="0.4">
      <c r="B113" s="105"/>
      <c r="C113" s="130"/>
      <c r="D113" s="130"/>
      <c r="E113" s="130"/>
      <c r="F113" s="130"/>
      <c r="G113" s="130"/>
      <c r="H113" s="130"/>
      <c r="I113" s="105"/>
      <c r="J113" s="7"/>
      <c r="K113" s="105"/>
      <c r="L113" s="105"/>
      <c r="M113" s="105"/>
      <c r="N113" s="105"/>
      <c r="O113" s="105"/>
      <c r="P113" s="7"/>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c r="BV113" s="105"/>
      <c r="BW113" s="105"/>
      <c r="BX113" s="105"/>
      <c r="BY113" s="105"/>
      <c r="BZ113" s="105"/>
      <c r="CA113" s="105"/>
      <c r="CB113" s="105"/>
    </row>
    <row r="114" spans="1:80" s="245" customFormat="1" ht="58.4" customHeight="1" thickBot="1" x14ac:dyDescent="0.4">
      <c r="A114" s="249"/>
      <c r="B114" s="120"/>
      <c r="C114" s="360" t="s">
        <v>2</v>
      </c>
      <c r="D114" s="121"/>
      <c r="E114" s="131" t="s">
        <v>225</v>
      </c>
      <c r="F114" s="131" t="s">
        <v>444</v>
      </c>
      <c r="G114" s="131" t="s">
        <v>208</v>
      </c>
      <c r="H114" s="122" t="s">
        <v>385</v>
      </c>
      <c r="I114" s="123" t="s">
        <v>1</v>
      </c>
      <c r="J114" s="7"/>
      <c r="K114" s="169">
        <v>204032</v>
      </c>
      <c r="L114" s="106"/>
      <c r="M114" s="194" t="s">
        <v>128</v>
      </c>
      <c r="N114" s="83" t="s">
        <v>4</v>
      </c>
      <c r="O114" s="83" t="s">
        <v>5</v>
      </c>
      <c r="P114" s="83" t="s">
        <v>6</v>
      </c>
      <c r="Q114" s="83" t="s">
        <v>7</v>
      </c>
      <c r="R114" s="83" t="s">
        <v>8</v>
      </c>
      <c r="S114" s="83" t="s">
        <v>9</v>
      </c>
      <c r="T114" s="83" t="s">
        <v>10</v>
      </c>
      <c r="U114" s="83" t="s">
        <v>11</v>
      </c>
      <c r="V114" s="83" t="s">
        <v>12</v>
      </c>
      <c r="W114" s="83" t="s">
        <v>13</v>
      </c>
      <c r="X114" s="83" t="s">
        <v>14</v>
      </c>
      <c r="Y114" s="83" t="s">
        <v>15</v>
      </c>
      <c r="Z114" s="83" t="s">
        <v>16</v>
      </c>
      <c r="AA114" s="83" t="s">
        <v>17</v>
      </c>
      <c r="AB114" s="83" t="s">
        <v>18</v>
      </c>
      <c r="AC114" s="83" t="s">
        <v>19</v>
      </c>
      <c r="AD114" s="83" t="s">
        <v>20</v>
      </c>
      <c r="AE114" s="83" t="s">
        <v>21</v>
      </c>
      <c r="AF114" s="83" t="s">
        <v>22</v>
      </c>
      <c r="AG114" s="83" t="s">
        <v>23</v>
      </c>
      <c r="AH114" s="83" t="s">
        <v>24</v>
      </c>
      <c r="AI114" s="83" t="s">
        <v>25</v>
      </c>
      <c r="AJ114" s="83" t="s">
        <v>26</v>
      </c>
      <c r="AK114" s="83" t="s">
        <v>27</v>
      </c>
      <c r="AL114" s="83" t="s">
        <v>28</v>
      </c>
      <c r="AM114" s="83" t="s">
        <v>29</v>
      </c>
      <c r="AN114" s="83" t="s">
        <v>30</v>
      </c>
      <c r="AO114" s="83" t="s">
        <v>31</v>
      </c>
      <c r="AP114" s="83" t="s">
        <v>32</v>
      </c>
      <c r="AQ114" s="83" t="s">
        <v>33</v>
      </c>
      <c r="AR114" s="83" t="s">
        <v>34</v>
      </c>
      <c r="AS114" s="83" t="s">
        <v>35</v>
      </c>
      <c r="AT114" s="83" t="s">
        <v>36</v>
      </c>
      <c r="AU114" s="83" t="s">
        <v>37</v>
      </c>
      <c r="AV114" s="83" t="s">
        <v>38</v>
      </c>
      <c r="AW114" s="83" t="s">
        <v>39</v>
      </c>
      <c r="AX114" s="83" t="s">
        <v>40</v>
      </c>
      <c r="AY114" s="83" t="s">
        <v>41</v>
      </c>
      <c r="AZ114" s="83" t="s">
        <v>42</v>
      </c>
      <c r="BA114" s="83" t="s">
        <v>43</v>
      </c>
      <c r="BB114" s="83" t="s">
        <v>44</v>
      </c>
      <c r="BC114" s="83" t="s">
        <v>45</v>
      </c>
      <c r="BD114" s="83" t="s">
        <v>46</v>
      </c>
      <c r="BE114" s="83" t="s">
        <v>47</v>
      </c>
      <c r="BF114" s="83" t="s">
        <v>48</v>
      </c>
      <c r="BG114" s="83" t="s">
        <v>49</v>
      </c>
      <c r="BH114" s="83" t="s">
        <v>50</v>
      </c>
      <c r="BI114" s="83" t="s">
        <v>51</v>
      </c>
      <c r="BJ114" s="134" t="s">
        <v>234</v>
      </c>
      <c r="BK114" s="135" t="s">
        <v>164</v>
      </c>
      <c r="BL114" s="135" t="s">
        <v>213</v>
      </c>
      <c r="BM114" s="106"/>
      <c r="BN114" s="368" t="s">
        <v>238</v>
      </c>
      <c r="BO114" s="369"/>
      <c r="BP114" s="369"/>
      <c r="BQ114" s="369"/>
      <c r="BR114" s="369"/>
      <c r="BS114" s="369"/>
      <c r="BT114" s="369"/>
      <c r="BU114" s="369"/>
      <c r="BV114" s="369"/>
      <c r="BW114" s="369"/>
      <c r="BX114" s="369"/>
      <c r="BY114" s="369"/>
      <c r="BZ114" s="369"/>
      <c r="CA114" s="369"/>
      <c r="CB114" s="369"/>
    </row>
    <row r="115" spans="1:80" s="245" customFormat="1" ht="18" hidden="1" customHeight="1" thickBot="1" x14ac:dyDescent="0.4">
      <c r="A115" s="250"/>
      <c r="B115" s="113"/>
      <c r="C115" s="361"/>
      <c r="D115" s="125"/>
      <c r="E115" s="125"/>
      <c r="F115" s="125"/>
      <c r="G115" s="125"/>
      <c r="H115" s="370" t="s">
        <v>201</v>
      </c>
      <c r="I115" s="373" t="s">
        <v>93</v>
      </c>
      <c r="J115" s="7"/>
      <c r="K115" s="375" t="s">
        <v>423</v>
      </c>
      <c r="L115" s="106"/>
      <c r="M115" s="84"/>
      <c r="N115" s="74">
        <f>MONTH(Úvod!$F$10)</f>
        <v>1</v>
      </c>
      <c r="O115" s="75">
        <f t="shared" ref="O115" si="1362">IF(N115=12,1,N115+1)</f>
        <v>2</v>
      </c>
      <c r="P115" s="75">
        <f t="shared" ref="P115" si="1363">IF(O115=12,1,O115+1)</f>
        <v>3</v>
      </c>
      <c r="Q115" s="76">
        <f t="shared" ref="Q115" si="1364">IF(P115=12,1,P115+1)</f>
        <v>4</v>
      </c>
      <c r="R115" s="76">
        <f t="shared" ref="R115" si="1365">IF(Q115=12,1,Q115+1)</f>
        <v>5</v>
      </c>
      <c r="S115" s="76">
        <f t="shared" ref="S115" si="1366">IF(R115=12,1,R115+1)</f>
        <v>6</v>
      </c>
      <c r="T115" s="76">
        <f t="shared" ref="T115" si="1367">IF(S115=12,1,S115+1)</f>
        <v>7</v>
      </c>
      <c r="U115" s="76">
        <f t="shared" ref="U115" si="1368">IF(T115=12,1,T115+1)</f>
        <v>8</v>
      </c>
      <c r="V115" s="76">
        <f t="shared" ref="V115" si="1369">IF(U115=12,1,U115+1)</f>
        <v>9</v>
      </c>
      <c r="W115" s="76">
        <f>IF(V115=12,1,V115+1)</f>
        <v>10</v>
      </c>
      <c r="X115" s="76">
        <f t="shared" ref="X115" si="1370">IF(W115=12,1,W115+1)</f>
        <v>11</v>
      </c>
      <c r="Y115" s="76">
        <f t="shared" ref="Y115" si="1371">IF(X115=12,1,X115+1)</f>
        <v>12</v>
      </c>
      <c r="Z115" s="76">
        <f t="shared" ref="Z115" si="1372">IF(Y115=12,1,Y115+1)</f>
        <v>1</v>
      </c>
      <c r="AA115" s="76">
        <f t="shared" ref="AA115" si="1373">IF(Z115=12,1,Z115+1)</f>
        <v>2</v>
      </c>
      <c r="AB115" s="76">
        <f t="shared" ref="AB115" si="1374">IF(AA115=12,1,AA115+1)</f>
        <v>3</v>
      </c>
      <c r="AC115" s="76">
        <f t="shared" ref="AC115" si="1375">IF(AB115=12,1,AB115+1)</f>
        <v>4</v>
      </c>
      <c r="AD115" s="76">
        <f t="shared" ref="AD115" si="1376">IF(AC115=12,1,AC115+1)</f>
        <v>5</v>
      </c>
      <c r="AE115" s="76">
        <f t="shared" ref="AE115" si="1377">IF(AD115=12,1,AD115+1)</f>
        <v>6</v>
      </c>
      <c r="AF115" s="76">
        <f>IF(AE115=12,1,AE115+1)</f>
        <v>7</v>
      </c>
      <c r="AG115" s="76">
        <f t="shared" ref="AG115" si="1378">IF(AF115=12,1,AF115+1)</f>
        <v>8</v>
      </c>
      <c r="AH115" s="76">
        <f t="shared" ref="AH115" si="1379">IF(AG115=12,1,AG115+1)</f>
        <v>9</v>
      </c>
      <c r="AI115" s="76">
        <f t="shared" ref="AI115" si="1380">IF(AH115=12,1,AH115+1)</f>
        <v>10</v>
      </c>
      <c r="AJ115" s="76">
        <f t="shared" ref="AJ115" si="1381">IF(AI115=12,1,AI115+1)</f>
        <v>11</v>
      </c>
      <c r="AK115" s="76">
        <f t="shared" ref="AK115" si="1382">IF(AJ115=12,1,AJ115+1)</f>
        <v>12</v>
      </c>
      <c r="AL115" s="76">
        <f t="shared" ref="AL115" si="1383">IF(AK115=12,1,AK115+1)</f>
        <v>1</v>
      </c>
      <c r="AM115" s="76">
        <f t="shared" ref="AM115" si="1384">IF(AL115=12,1,AL115+1)</f>
        <v>2</v>
      </c>
      <c r="AN115" s="76">
        <f t="shared" ref="AN115" si="1385">IF(AM115=12,1,AM115+1)</f>
        <v>3</v>
      </c>
      <c r="AO115" s="76">
        <f t="shared" ref="AO115" si="1386">IF(AN115=12,1,AN115+1)</f>
        <v>4</v>
      </c>
      <c r="AP115" s="76">
        <f t="shared" ref="AP115" si="1387">IF(AO115=12,1,AO115+1)</f>
        <v>5</v>
      </c>
      <c r="AQ115" s="76">
        <f t="shared" ref="AQ115" si="1388">IF(AP115=12,1,AP115+1)</f>
        <v>6</v>
      </c>
      <c r="AR115" s="76">
        <f t="shared" ref="AR115" si="1389">IF(AQ115=12,1,AQ115+1)</f>
        <v>7</v>
      </c>
      <c r="AS115" s="76">
        <f t="shared" ref="AS115" si="1390">IF(AR115=12,1,AR115+1)</f>
        <v>8</v>
      </c>
      <c r="AT115" s="76">
        <f t="shared" ref="AT115" si="1391">IF(AS115=12,1,AS115+1)</f>
        <v>9</v>
      </c>
      <c r="AU115" s="76">
        <f t="shared" ref="AU115" si="1392">IF(AT115=12,1,AT115+1)</f>
        <v>10</v>
      </c>
      <c r="AV115" s="76">
        <f t="shared" ref="AV115" si="1393">IF(AU115=12,1,AU115+1)</f>
        <v>11</v>
      </c>
      <c r="AW115" s="76">
        <f t="shared" ref="AW115" si="1394">IF(AV115=12,1,AV115+1)</f>
        <v>12</v>
      </c>
      <c r="AX115" s="76">
        <f t="shared" ref="AX115" si="1395">IF(AW115=12,1,AW115+1)</f>
        <v>1</v>
      </c>
      <c r="AY115" s="76">
        <f t="shared" ref="AY115" si="1396">IF(AX115=12,1,AX115+1)</f>
        <v>2</v>
      </c>
      <c r="AZ115" s="76">
        <f t="shared" ref="AZ115" si="1397">IF(AY115=12,1,AY115+1)</f>
        <v>3</v>
      </c>
      <c r="BA115" s="76">
        <f t="shared" ref="BA115" si="1398">IF(AZ115=12,1,AZ115+1)</f>
        <v>4</v>
      </c>
      <c r="BB115" s="76">
        <f t="shared" ref="BB115" si="1399">IF(BA115=12,1,BA115+1)</f>
        <v>5</v>
      </c>
      <c r="BC115" s="76">
        <f t="shared" ref="BC115" si="1400">IF(BB115=12,1,BB115+1)</f>
        <v>6</v>
      </c>
      <c r="BD115" s="76">
        <f t="shared" ref="BD115" si="1401">IF(BC115=12,1,BC115+1)</f>
        <v>7</v>
      </c>
      <c r="BE115" s="76">
        <f t="shared" ref="BE115" si="1402">IF(BD115=12,1,BD115+1)</f>
        <v>8</v>
      </c>
      <c r="BF115" s="76">
        <f t="shared" ref="BF115" si="1403">IF(BE115=12,1,BE115+1)</f>
        <v>9</v>
      </c>
      <c r="BG115" s="76">
        <f t="shared" ref="BG115" si="1404">IF(BF115=12,1,BF115+1)</f>
        <v>10</v>
      </c>
      <c r="BH115" s="76">
        <f t="shared" ref="BH115" si="1405">IF(BG115=12,1,BG115+1)</f>
        <v>11</v>
      </c>
      <c r="BI115" s="76">
        <f t="shared" ref="BI115" si="1406">IF(BH115=12,1,BH115+1)</f>
        <v>12</v>
      </c>
      <c r="BJ115" s="81"/>
      <c r="BK115" s="78"/>
      <c r="BL115" s="78"/>
      <c r="BM115" s="106"/>
      <c r="BN115" s="106"/>
      <c r="BO115" s="106"/>
      <c r="BP115" s="106"/>
      <c r="BQ115" s="106"/>
      <c r="BR115" s="106"/>
      <c r="BS115" s="106"/>
      <c r="BT115" s="106"/>
      <c r="BU115" s="106"/>
      <c r="BV115" s="106"/>
      <c r="BW115" s="106"/>
      <c r="BX115" s="106"/>
      <c r="BY115" s="106"/>
      <c r="BZ115" s="106"/>
      <c r="CA115" s="106"/>
      <c r="CB115" s="106"/>
    </row>
    <row r="116" spans="1:80" s="245" customFormat="1" ht="35.15" hidden="1" customHeight="1" x14ac:dyDescent="0.35">
      <c r="A116" s="250"/>
      <c r="B116" s="113"/>
      <c r="C116" s="361"/>
      <c r="D116" s="125"/>
      <c r="E116" s="125"/>
      <c r="F116" s="125"/>
      <c r="G116" s="125"/>
      <c r="H116" s="370"/>
      <c r="I116" s="373"/>
      <c r="J116" s="7"/>
      <c r="K116" s="376"/>
      <c r="L116" s="106"/>
      <c r="M116" s="77"/>
      <c r="N116" s="59">
        <f t="shared" ref="N116:BI116" si="1407">VALUE(_xlfn.CONCAT(N115,".",N118))</f>
        <v>1</v>
      </c>
      <c r="O116" s="73">
        <f t="shared" si="1407"/>
        <v>32</v>
      </c>
      <c r="P116" s="73">
        <f t="shared" si="1407"/>
        <v>61</v>
      </c>
      <c r="Q116" s="73">
        <f t="shared" si="1407"/>
        <v>92</v>
      </c>
      <c r="R116" s="73">
        <f t="shared" si="1407"/>
        <v>122</v>
      </c>
      <c r="S116" s="73">
        <f t="shared" si="1407"/>
        <v>153</v>
      </c>
      <c r="T116" s="73">
        <f t="shared" si="1407"/>
        <v>183</v>
      </c>
      <c r="U116" s="73">
        <f t="shared" si="1407"/>
        <v>214</v>
      </c>
      <c r="V116" s="73">
        <f t="shared" si="1407"/>
        <v>245</v>
      </c>
      <c r="W116" s="73">
        <f t="shared" si="1407"/>
        <v>275</v>
      </c>
      <c r="X116" s="73">
        <f t="shared" si="1407"/>
        <v>306</v>
      </c>
      <c r="Y116" s="73">
        <f t="shared" si="1407"/>
        <v>336</v>
      </c>
      <c r="Z116" s="73">
        <f t="shared" si="1407"/>
        <v>367</v>
      </c>
      <c r="AA116" s="73">
        <f t="shared" si="1407"/>
        <v>398</v>
      </c>
      <c r="AB116" s="73">
        <f t="shared" si="1407"/>
        <v>426</v>
      </c>
      <c r="AC116" s="73">
        <f t="shared" si="1407"/>
        <v>457</v>
      </c>
      <c r="AD116" s="73">
        <f t="shared" si="1407"/>
        <v>487</v>
      </c>
      <c r="AE116" s="73">
        <f t="shared" si="1407"/>
        <v>518</v>
      </c>
      <c r="AF116" s="73">
        <f t="shared" si="1407"/>
        <v>548</v>
      </c>
      <c r="AG116" s="73">
        <f t="shared" si="1407"/>
        <v>579</v>
      </c>
      <c r="AH116" s="73">
        <f t="shared" si="1407"/>
        <v>610</v>
      </c>
      <c r="AI116" s="73">
        <f t="shared" si="1407"/>
        <v>640</v>
      </c>
      <c r="AJ116" s="73">
        <f t="shared" si="1407"/>
        <v>671</v>
      </c>
      <c r="AK116" s="73">
        <f t="shared" si="1407"/>
        <v>701</v>
      </c>
      <c r="AL116" s="73">
        <f t="shared" si="1407"/>
        <v>732</v>
      </c>
      <c r="AM116" s="73">
        <f t="shared" si="1407"/>
        <v>763</v>
      </c>
      <c r="AN116" s="73">
        <f t="shared" si="1407"/>
        <v>791</v>
      </c>
      <c r="AO116" s="73">
        <f t="shared" si="1407"/>
        <v>822</v>
      </c>
      <c r="AP116" s="73">
        <f t="shared" si="1407"/>
        <v>852</v>
      </c>
      <c r="AQ116" s="73">
        <f t="shared" si="1407"/>
        <v>883</v>
      </c>
      <c r="AR116" s="73">
        <f t="shared" si="1407"/>
        <v>913</v>
      </c>
      <c r="AS116" s="73">
        <f t="shared" si="1407"/>
        <v>944</v>
      </c>
      <c r="AT116" s="73">
        <f t="shared" si="1407"/>
        <v>975</v>
      </c>
      <c r="AU116" s="73">
        <f t="shared" si="1407"/>
        <v>1005</v>
      </c>
      <c r="AV116" s="73">
        <f t="shared" si="1407"/>
        <v>1036</v>
      </c>
      <c r="AW116" s="73">
        <f t="shared" si="1407"/>
        <v>1066</v>
      </c>
      <c r="AX116" s="73">
        <f t="shared" si="1407"/>
        <v>1097</v>
      </c>
      <c r="AY116" s="73">
        <f t="shared" si="1407"/>
        <v>1128</v>
      </c>
      <c r="AZ116" s="73">
        <f t="shared" si="1407"/>
        <v>1156</v>
      </c>
      <c r="BA116" s="73">
        <f t="shared" si="1407"/>
        <v>1187</v>
      </c>
      <c r="BB116" s="73">
        <f t="shared" si="1407"/>
        <v>1217</v>
      </c>
      <c r="BC116" s="73">
        <f t="shared" si="1407"/>
        <v>1248</v>
      </c>
      <c r="BD116" s="73">
        <f t="shared" si="1407"/>
        <v>1278</v>
      </c>
      <c r="BE116" s="73">
        <f t="shared" si="1407"/>
        <v>1309</v>
      </c>
      <c r="BF116" s="73">
        <f t="shared" si="1407"/>
        <v>1340</v>
      </c>
      <c r="BG116" s="73">
        <f t="shared" si="1407"/>
        <v>1370</v>
      </c>
      <c r="BH116" s="73">
        <f t="shared" si="1407"/>
        <v>1401</v>
      </c>
      <c r="BI116" s="73">
        <f t="shared" si="1407"/>
        <v>1431</v>
      </c>
      <c r="BJ116" s="82"/>
      <c r="BK116" s="79"/>
      <c r="BL116" s="79"/>
      <c r="BM116" s="106"/>
      <c r="BN116" s="106"/>
      <c r="BO116" s="106"/>
      <c r="BP116" s="106"/>
      <c r="BQ116" s="106"/>
      <c r="BR116" s="106"/>
      <c r="BS116" s="106"/>
      <c r="BT116" s="106"/>
      <c r="BU116" s="106"/>
      <c r="BV116" s="106"/>
      <c r="BW116" s="106"/>
      <c r="BX116" s="106"/>
      <c r="BY116" s="106"/>
      <c r="BZ116" s="106"/>
      <c r="CA116" s="106"/>
      <c r="CB116" s="106"/>
    </row>
    <row r="117" spans="1:80" s="245" customFormat="1" ht="17.149999999999999" customHeight="1" x14ac:dyDescent="0.35">
      <c r="A117" s="250"/>
      <c r="B117" s="113"/>
      <c r="C117" s="361"/>
      <c r="D117" s="125"/>
      <c r="E117" s="357" t="s">
        <v>207</v>
      </c>
      <c r="F117" s="357" t="s">
        <v>207</v>
      </c>
      <c r="G117" s="357" t="s">
        <v>207</v>
      </c>
      <c r="H117" s="370"/>
      <c r="I117" s="373"/>
      <c r="J117" s="7"/>
      <c r="K117" s="376"/>
      <c r="L117" s="106"/>
      <c r="M117" s="77"/>
      <c r="N117" s="60" t="str">
        <f>VLOOKUP(N115,'Podpůrná data'!$I$188:$J$199,2)</f>
        <v>leden</v>
      </c>
      <c r="O117" s="60" t="str">
        <f>VLOOKUP(O115,'Podpůrná data'!$I$188:$J$199,2)</f>
        <v>únor</v>
      </c>
      <c r="P117" s="60" t="str">
        <f>VLOOKUP(P115,'Podpůrná data'!$I$188:$J$199,2)</f>
        <v>březen</v>
      </c>
      <c r="Q117" s="60" t="str">
        <f>VLOOKUP(Q115,'Podpůrná data'!$I$188:$J$199,2)</f>
        <v>duben</v>
      </c>
      <c r="R117" s="60" t="str">
        <f>VLOOKUP(R115,'Podpůrná data'!$I$188:$J$199,2)</f>
        <v>květen</v>
      </c>
      <c r="S117" s="60" t="str">
        <f>VLOOKUP(S115,'Podpůrná data'!$I$188:$J$199,2)</f>
        <v>červen</v>
      </c>
      <c r="T117" s="60" t="str">
        <f>VLOOKUP(T115,'Podpůrná data'!$I$188:$J$199,2)</f>
        <v>červenec</v>
      </c>
      <c r="U117" s="60" t="str">
        <f>VLOOKUP(U115,'Podpůrná data'!$I$188:$J$199,2)</f>
        <v>srpen</v>
      </c>
      <c r="V117" s="60" t="str">
        <f>VLOOKUP(V115,'Podpůrná data'!$I$188:$J$199,2)</f>
        <v>září</v>
      </c>
      <c r="W117" s="60" t="str">
        <f>VLOOKUP(W115,'Podpůrná data'!$I$188:$J$199,2)</f>
        <v>říjen</v>
      </c>
      <c r="X117" s="60" t="str">
        <f>VLOOKUP(X115,'Podpůrná data'!$I$188:$J$199,2)</f>
        <v>listopad</v>
      </c>
      <c r="Y117" s="60" t="str">
        <f>VLOOKUP(Y115,'Podpůrná data'!$I$188:$J$199,2)</f>
        <v>prosinec</v>
      </c>
      <c r="Z117" s="60" t="str">
        <f>VLOOKUP(Z115,'Podpůrná data'!$I$188:$J$199,2)</f>
        <v>leden</v>
      </c>
      <c r="AA117" s="60" t="str">
        <f>VLOOKUP(AA115,'Podpůrná data'!$I$188:$J$199,2)</f>
        <v>únor</v>
      </c>
      <c r="AB117" s="60" t="str">
        <f>VLOOKUP(AB115,'Podpůrná data'!$I$188:$J$199,2)</f>
        <v>březen</v>
      </c>
      <c r="AC117" s="60" t="str">
        <f>VLOOKUP(AC115,'Podpůrná data'!$I$188:$J$199,2)</f>
        <v>duben</v>
      </c>
      <c r="AD117" s="60" t="str">
        <f>VLOOKUP(AD115,'Podpůrná data'!$I$188:$J$199,2)</f>
        <v>květen</v>
      </c>
      <c r="AE117" s="60" t="str">
        <f>VLOOKUP(AE115,'Podpůrná data'!$I$188:$J$199,2)</f>
        <v>červen</v>
      </c>
      <c r="AF117" s="60" t="str">
        <f>VLOOKUP(AF115,'Podpůrná data'!$I$188:$J$199,2)</f>
        <v>červenec</v>
      </c>
      <c r="AG117" s="60" t="str">
        <f>VLOOKUP(AG115,'Podpůrná data'!$I$188:$J$199,2)</f>
        <v>srpen</v>
      </c>
      <c r="AH117" s="60" t="str">
        <f>VLOOKUP(AH115,'Podpůrná data'!$I$188:$J$199,2)</f>
        <v>září</v>
      </c>
      <c r="AI117" s="60" t="str">
        <f>VLOOKUP(AI115,'Podpůrná data'!$I$188:$J$199,2)</f>
        <v>říjen</v>
      </c>
      <c r="AJ117" s="60" t="str">
        <f>VLOOKUP(AJ115,'Podpůrná data'!$I$188:$J$199,2)</f>
        <v>listopad</v>
      </c>
      <c r="AK117" s="60" t="str">
        <f>VLOOKUP(AK115,'Podpůrná data'!$I$188:$J$199,2)</f>
        <v>prosinec</v>
      </c>
      <c r="AL117" s="60" t="str">
        <f>VLOOKUP(AL115,'Podpůrná data'!$I$188:$J$199,2)</f>
        <v>leden</v>
      </c>
      <c r="AM117" s="60" t="str">
        <f>VLOOKUP(AM115,'Podpůrná data'!$I$188:$J$199,2)</f>
        <v>únor</v>
      </c>
      <c r="AN117" s="60" t="str">
        <f>VLOOKUP(AN115,'Podpůrná data'!$I$188:$J$199,2)</f>
        <v>březen</v>
      </c>
      <c r="AO117" s="60" t="str">
        <f>VLOOKUP(AO115,'Podpůrná data'!$I$188:$J$199,2)</f>
        <v>duben</v>
      </c>
      <c r="AP117" s="60" t="str">
        <f>VLOOKUP(AP115,'Podpůrná data'!$I$188:$J$199,2)</f>
        <v>květen</v>
      </c>
      <c r="AQ117" s="60" t="str">
        <f>VLOOKUP(AQ115,'Podpůrná data'!$I$188:$J$199,2)</f>
        <v>červen</v>
      </c>
      <c r="AR117" s="60" t="str">
        <f>VLOOKUP(AR115,'Podpůrná data'!$I$188:$J$199,2)</f>
        <v>červenec</v>
      </c>
      <c r="AS117" s="60" t="str">
        <f>VLOOKUP(AS115,'Podpůrná data'!$I$188:$J$199,2)</f>
        <v>srpen</v>
      </c>
      <c r="AT117" s="60" t="str">
        <f>VLOOKUP(AT115,'Podpůrná data'!$I$188:$J$199,2)</f>
        <v>září</v>
      </c>
      <c r="AU117" s="60" t="str">
        <f>VLOOKUP(AU115,'Podpůrná data'!$I$188:$J$199,2)</f>
        <v>říjen</v>
      </c>
      <c r="AV117" s="60" t="str">
        <f>VLOOKUP(AV115,'Podpůrná data'!$I$188:$J$199,2)</f>
        <v>listopad</v>
      </c>
      <c r="AW117" s="60" t="str">
        <f>VLOOKUP(AW115,'Podpůrná data'!$I$188:$J$199,2)</f>
        <v>prosinec</v>
      </c>
      <c r="AX117" s="60" t="str">
        <f>VLOOKUP(AX115,'Podpůrná data'!$I$188:$J$199,2)</f>
        <v>leden</v>
      </c>
      <c r="AY117" s="60" t="str">
        <f>VLOOKUP(AY115,'Podpůrná data'!$I$188:$J$199,2)</f>
        <v>únor</v>
      </c>
      <c r="AZ117" s="60" t="str">
        <f>VLOOKUP(AZ115,'Podpůrná data'!$I$188:$J$199,2)</f>
        <v>březen</v>
      </c>
      <c r="BA117" s="60" t="str">
        <f>VLOOKUP(BA115,'Podpůrná data'!$I$188:$J$199,2)</f>
        <v>duben</v>
      </c>
      <c r="BB117" s="60" t="str">
        <f>VLOOKUP(BB115,'Podpůrná data'!$I$188:$J$199,2)</f>
        <v>květen</v>
      </c>
      <c r="BC117" s="60" t="str">
        <f>VLOOKUP(BC115,'Podpůrná data'!$I$188:$J$199,2)</f>
        <v>červen</v>
      </c>
      <c r="BD117" s="60" t="str">
        <f>VLOOKUP(BD115,'Podpůrná data'!$I$188:$J$199,2)</f>
        <v>červenec</v>
      </c>
      <c r="BE117" s="60" t="str">
        <f>VLOOKUP(BE115,'Podpůrná data'!$I$188:$J$199,2)</f>
        <v>srpen</v>
      </c>
      <c r="BF117" s="60" t="str">
        <f>VLOOKUP(BF115,'Podpůrná data'!$I$188:$J$199,2)</f>
        <v>září</v>
      </c>
      <c r="BG117" s="60" t="str">
        <f>VLOOKUP(BG115,'Podpůrná data'!$I$188:$J$199,2)</f>
        <v>říjen</v>
      </c>
      <c r="BH117" s="60" t="str">
        <f>VLOOKUP(BH115,'Podpůrná data'!$I$188:$J$199,2)</f>
        <v>listopad</v>
      </c>
      <c r="BI117" s="60" t="str">
        <f>VLOOKUP(BI115,'Podpůrná data'!$I$188:$J$199,2)</f>
        <v>prosinec</v>
      </c>
      <c r="BJ117" s="200"/>
      <c r="BK117" s="200"/>
      <c r="BL117" s="201"/>
      <c r="BM117" s="106"/>
      <c r="BN117" s="179" t="s">
        <v>105</v>
      </c>
      <c r="BO117" s="179" t="s">
        <v>106</v>
      </c>
      <c r="BP117" s="179" t="s">
        <v>107</v>
      </c>
      <c r="BQ117" s="179" t="s">
        <v>108</v>
      </c>
      <c r="BR117" s="179" t="s">
        <v>109</v>
      </c>
      <c r="BS117" s="179" t="s">
        <v>110</v>
      </c>
      <c r="BT117" s="179" t="s">
        <v>111</v>
      </c>
      <c r="BU117" s="179" t="s">
        <v>112</v>
      </c>
      <c r="BV117" s="179" t="s">
        <v>113</v>
      </c>
      <c r="BW117" s="179" t="s">
        <v>155</v>
      </c>
      <c r="BX117" s="179" t="s">
        <v>156</v>
      </c>
      <c r="BY117" s="179" t="s">
        <v>157</v>
      </c>
      <c r="BZ117" s="179" t="s">
        <v>202</v>
      </c>
      <c r="CA117" s="179" t="s">
        <v>203</v>
      </c>
      <c r="CB117" s="179" t="s">
        <v>204</v>
      </c>
    </row>
    <row r="118" spans="1:80" s="245" customFormat="1" ht="16.399999999999999" customHeight="1" x14ac:dyDescent="0.35">
      <c r="A118" s="250"/>
      <c r="B118" s="113"/>
      <c r="C118" s="361"/>
      <c r="D118" s="125"/>
      <c r="E118" s="357"/>
      <c r="F118" s="357"/>
      <c r="G118" s="357"/>
      <c r="H118" s="370"/>
      <c r="I118" s="373"/>
      <c r="J118" s="7"/>
      <c r="K118" s="376"/>
      <c r="L118" s="106"/>
      <c r="M118" s="77"/>
      <c r="N118" s="60">
        <f>YEAR(Úvod!$F$10)</f>
        <v>1900</v>
      </c>
      <c r="O118" s="60">
        <f t="shared" ref="O118" si="1408">IF(O115=1,N118+1,N118)</f>
        <v>1900</v>
      </c>
      <c r="P118" s="60">
        <f t="shared" ref="P118" si="1409">IF(P115=1,O118+1,O118)</f>
        <v>1900</v>
      </c>
      <c r="Q118" s="60">
        <f t="shared" ref="Q118" si="1410">IF(Q115=1,P118+1,P118)</f>
        <v>1900</v>
      </c>
      <c r="R118" s="60">
        <f t="shared" ref="R118" si="1411">IF(R115=1,Q118+1,Q118)</f>
        <v>1900</v>
      </c>
      <c r="S118" s="60">
        <f t="shared" ref="S118" si="1412">IF(S115=1,R118+1,R118)</f>
        <v>1900</v>
      </c>
      <c r="T118" s="60">
        <f t="shared" ref="T118" si="1413">IF(T115=1,S118+1,S118)</f>
        <v>1900</v>
      </c>
      <c r="U118" s="60">
        <f t="shared" ref="U118" si="1414">IF(U115=1,T118+1,T118)</f>
        <v>1900</v>
      </c>
      <c r="V118" s="60">
        <f t="shared" ref="V118" si="1415">IF(V115=1,U118+1,U118)</f>
        <v>1900</v>
      </c>
      <c r="W118" s="60">
        <f t="shared" ref="W118" si="1416">IF(W115=1,V118+1,V118)</f>
        <v>1900</v>
      </c>
      <c r="X118" s="60">
        <f t="shared" ref="X118" si="1417">IF(X115=1,W118+1,W118)</f>
        <v>1900</v>
      </c>
      <c r="Y118" s="60">
        <f t="shared" ref="Y118" si="1418">IF(Y115=1,X118+1,X118)</f>
        <v>1900</v>
      </c>
      <c r="Z118" s="60">
        <f t="shared" ref="Z118" si="1419">IF(Z115=1,Y118+1,Y118)</f>
        <v>1901</v>
      </c>
      <c r="AA118" s="60">
        <f t="shared" ref="AA118" si="1420">IF(AA115=1,Z118+1,Z118)</f>
        <v>1901</v>
      </c>
      <c r="AB118" s="60">
        <f t="shared" ref="AB118" si="1421">IF(AB115=1,AA118+1,AA118)</f>
        <v>1901</v>
      </c>
      <c r="AC118" s="60">
        <f t="shared" ref="AC118" si="1422">IF(AC115=1,AB118+1,AB118)</f>
        <v>1901</v>
      </c>
      <c r="AD118" s="60">
        <f t="shared" ref="AD118" si="1423">IF(AD115=1,AC118+1,AC118)</f>
        <v>1901</v>
      </c>
      <c r="AE118" s="60">
        <f t="shared" ref="AE118" si="1424">IF(AE115=1,AD118+1,AD118)</f>
        <v>1901</v>
      </c>
      <c r="AF118" s="60">
        <f t="shared" ref="AF118" si="1425">IF(AF115=1,AE118+1,AE118)</f>
        <v>1901</v>
      </c>
      <c r="AG118" s="60">
        <f t="shared" ref="AG118" si="1426">IF(AG115=1,AF118+1,AF118)</f>
        <v>1901</v>
      </c>
      <c r="AH118" s="60">
        <f t="shared" ref="AH118" si="1427">IF(AH115=1,AG118+1,AG118)</f>
        <v>1901</v>
      </c>
      <c r="AI118" s="60">
        <f t="shared" ref="AI118" si="1428">IF(AI115=1,AH118+1,AH118)</f>
        <v>1901</v>
      </c>
      <c r="AJ118" s="60">
        <f t="shared" ref="AJ118" si="1429">IF(AJ115=1,AI118+1,AI118)</f>
        <v>1901</v>
      </c>
      <c r="AK118" s="60">
        <f t="shared" ref="AK118" si="1430">IF(AK115=1,AJ118+1,AJ118)</f>
        <v>1901</v>
      </c>
      <c r="AL118" s="60">
        <f t="shared" ref="AL118" si="1431">IF(AL115=1,AK118+1,AK118)</f>
        <v>1902</v>
      </c>
      <c r="AM118" s="60">
        <f t="shared" ref="AM118" si="1432">IF(AM115=1,AL118+1,AL118)</f>
        <v>1902</v>
      </c>
      <c r="AN118" s="60">
        <f t="shared" ref="AN118" si="1433">IF(AN115=1,AM118+1,AM118)</f>
        <v>1902</v>
      </c>
      <c r="AO118" s="60">
        <f t="shared" ref="AO118" si="1434">IF(AO115=1,AN118+1,AN118)</f>
        <v>1902</v>
      </c>
      <c r="AP118" s="60">
        <f t="shared" ref="AP118" si="1435">IF(AP115=1,AO118+1,AO118)</f>
        <v>1902</v>
      </c>
      <c r="AQ118" s="60">
        <f t="shared" ref="AQ118" si="1436">IF(AQ115=1,AP118+1,AP118)</f>
        <v>1902</v>
      </c>
      <c r="AR118" s="60">
        <f t="shared" ref="AR118" si="1437">IF(AR115=1,AQ118+1,AQ118)</f>
        <v>1902</v>
      </c>
      <c r="AS118" s="60">
        <f t="shared" ref="AS118" si="1438">IF(AS115=1,AR118+1,AR118)</f>
        <v>1902</v>
      </c>
      <c r="AT118" s="60">
        <f t="shared" ref="AT118" si="1439">IF(AT115=1,AS118+1,AS118)</f>
        <v>1902</v>
      </c>
      <c r="AU118" s="60">
        <f t="shared" ref="AU118" si="1440">IF(AU115=1,AT118+1,AT118)</f>
        <v>1902</v>
      </c>
      <c r="AV118" s="60">
        <f t="shared" ref="AV118" si="1441">IF(AV115=1,AU118+1,AU118)</f>
        <v>1902</v>
      </c>
      <c r="AW118" s="60">
        <f t="shared" ref="AW118" si="1442">IF(AW115=1,AV118+1,AV118)</f>
        <v>1902</v>
      </c>
      <c r="AX118" s="60">
        <f t="shared" ref="AX118" si="1443">IF(AX115=1,AW118+1,AW118)</f>
        <v>1903</v>
      </c>
      <c r="AY118" s="60">
        <f t="shared" ref="AY118" si="1444">IF(AY115=1,AX118+1,AX118)</f>
        <v>1903</v>
      </c>
      <c r="AZ118" s="60">
        <f t="shared" ref="AZ118" si="1445">IF(AZ115=1,AY118+1,AY118)</f>
        <v>1903</v>
      </c>
      <c r="BA118" s="60">
        <f t="shared" ref="BA118" si="1446">IF(BA115=1,AZ118+1,AZ118)</f>
        <v>1903</v>
      </c>
      <c r="BB118" s="60">
        <f t="shared" ref="BB118" si="1447">IF(BB115=1,BA118+1,BA118)</f>
        <v>1903</v>
      </c>
      <c r="BC118" s="60">
        <f t="shared" ref="BC118" si="1448">IF(BC115=1,BB118+1,BB118)</f>
        <v>1903</v>
      </c>
      <c r="BD118" s="60">
        <f t="shared" ref="BD118" si="1449">IF(BD115=1,BC118+1,BC118)</f>
        <v>1903</v>
      </c>
      <c r="BE118" s="60">
        <f t="shared" ref="BE118" si="1450">IF(BE115=1,BD118+1,BD118)</f>
        <v>1903</v>
      </c>
      <c r="BF118" s="60">
        <f t="shared" ref="BF118" si="1451">IF(BF115=1,BE118+1,BE118)</f>
        <v>1903</v>
      </c>
      <c r="BG118" s="60">
        <f t="shared" ref="BG118" si="1452">IF(BG115=1,BF118+1,BF118)</f>
        <v>1903</v>
      </c>
      <c r="BH118" s="60">
        <f t="shared" ref="BH118" si="1453">IF(BH115=1,BG118+1,BG118)</f>
        <v>1903</v>
      </c>
      <c r="BI118" s="60">
        <f t="shared" ref="BI118" si="1454">IF(BI115=1,BH118+1,BH118)</f>
        <v>1903</v>
      </c>
      <c r="BJ118" s="199"/>
      <c r="BK118" s="198"/>
      <c r="BL118" s="202"/>
      <c r="BM118" s="106"/>
      <c r="BN118" s="106"/>
      <c r="BO118" s="106"/>
      <c r="BP118" s="106"/>
      <c r="BQ118" s="106"/>
      <c r="BR118" s="106"/>
      <c r="BS118" s="106"/>
      <c r="BT118" s="106"/>
      <c r="BU118" s="106"/>
      <c r="BV118" s="106"/>
      <c r="BW118" s="106"/>
      <c r="BX118" s="106"/>
      <c r="BY118" s="106"/>
      <c r="BZ118" s="106"/>
      <c r="CA118" s="106"/>
      <c r="CB118" s="106"/>
    </row>
    <row r="119" spans="1:80" s="245" customFormat="1" ht="16.399999999999999" customHeight="1" x14ac:dyDescent="0.35">
      <c r="A119" s="250"/>
      <c r="B119" s="113"/>
      <c r="C119" s="125"/>
      <c r="D119" s="125"/>
      <c r="E119" s="357"/>
      <c r="F119" s="357"/>
      <c r="G119" s="357"/>
      <c r="H119" s="370"/>
      <c r="I119" s="374"/>
      <c r="J119" s="7"/>
      <c r="K119" s="377"/>
      <c r="L119" s="106"/>
      <c r="M119" s="63" t="s">
        <v>159</v>
      </c>
      <c r="N119" s="258"/>
      <c r="O119" s="258"/>
      <c r="P119" s="258"/>
      <c r="Q119" s="258"/>
      <c r="R119" s="258"/>
      <c r="S119" s="258"/>
      <c r="T119" s="258"/>
      <c r="U119" s="258"/>
      <c r="V119" s="258"/>
      <c r="W119" s="258"/>
      <c r="X119" s="258"/>
      <c r="Y119" s="258"/>
      <c r="Z119" s="258"/>
      <c r="AA119" s="258"/>
      <c r="AB119" s="258"/>
      <c r="AC119" s="258"/>
      <c r="AD119" s="258"/>
      <c r="AE119" s="258"/>
      <c r="AF119" s="258"/>
      <c r="AG119" s="258"/>
      <c r="AH119" s="258"/>
      <c r="AI119" s="258"/>
      <c r="AJ119" s="258"/>
      <c r="AK119" s="258"/>
      <c r="AL119" s="258"/>
      <c r="AM119" s="258"/>
      <c r="AN119" s="258"/>
      <c r="AO119" s="258"/>
      <c r="AP119" s="258"/>
      <c r="AQ119" s="258"/>
      <c r="AR119" s="258"/>
      <c r="AS119" s="258"/>
      <c r="AT119" s="258"/>
      <c r="AU119" s="258"/>
      <c r="AV119" s="258"/>
      <c r="AW119" s="258"/>
      <c r="AX119" s="258"/>
      <c r="AY119" s="258"/>
      <c r="AZ119" s="258"/>
      <c r="BA119" s="258"/>
      <c r="BB119" s="258"/>
      <c r="BC119" s="258"/>
      <c r="BD119" s="258"/>
      <c r="BE119" s="258"/>
      <c r="BF119" s="258"/>
      <c r="BG119" s="258"/>
      <c r="BH119" s="258"/>
      <c r="BI119" s="258"/>
      <c r="BJ119" s="199"/>
      <c r="BK119" s="198"/>
      <c r="BL119" s="202"/>
      <c r="BM119" s="106"/>
      <c r="BN119" s="106"/>
      <c r="BO119" s="106"/>
      <c r="BP119" s="106"/>
      <c r="BQ119" s="106"/>
      <c r="BR119" s="106"/>
      <c r="BS119" s="106"/>
      <c r="BT119" s="106"/>
      <c r="BU119" s="106"/>
      <c r="BV119" s="106"/>
      <c r="BW119" s="106"/>
      <c r="BX119" s="106"/>
      <c r="BY119" s="106"/>
      <c r="BZ119" s="106"/>
      <c r="CA119" s="106"/>
      <c r="CB119" s="106"/>
    </row>
    <row r="120" spans="1:80" s="245" customFormat="1" ht="23.5" customHeight="1" x14ac:dyDescent="0.35">
      <c r="A120" s="243"/>
      <c r="B120" s="126" t="s">
        <v>12</v>
      </c>
      <c r="C120" s="381"/>
      <c r="D120" s="381"/>
      <c r="E120" s="259"/>
      <c r="F120" s="259"/>
      <c r="G120" s="241"/>
      <c r="H120" s="253"/>
      <c r="I120" s="61">
        <f>IF($H120="",0,VLOOKUP($E120,'Podpůrná data'!$H$15:$I$185,2,FALSE)*$H120)</f>
        <v>0</v>
      </c>
      <c r="J120" s="105"/>
      <c r="K120" s="166">
        <f>IF(I120&gt;0,1,0)</f>
        <v>0</v>
      </c>
      <c r="L120" s="204"/>
      <c r="M120" s="63" t="s">
        <v>95</v>
      </c>
      <c r="N120" s="260"/>
      <c r="O120" s="260"/>
      <c r="P120" s="260"/>
      <c r="Q120" s="260"/>
      <c r="R120" s="260"/>
      <c r="S120" s="260"/>
      <c r="T120" s="260"/>
      <c r="U120" s="260"/>
      <c r="V120" s="260"/>
      <c r="W120" s="260"/>
      <c r="X120" s="260"/>
      <c r="Y120" s="260"/>
      <c r="Z120" s="260"/>
      <c r="AA120" s="260"/>
      <c r="AB120" s="260"/>
      <c r="AC120" s="260"/>
      <c r="AD120" s="260"/>
      <c r="AE120" s="260"/>
      <c r="AF120" s="260"/>
      <c r="AG120" s="260"/>
      <c r="AH120" s="260"/>
      <c r="AI120" s="260"/>
      <c r="AJ120" s="260"/>
      <c r="AK120" s="260"/>
      <c r="AL120" s="260"/>
      <c r="AM120" s="260"/>
      <c r="AN120" s="260"/>
      <c r="AO120" s="260"/>
      <c r="AP120" s="260"/>
      <c r="AQ120" s="260"/>
      <c r="AR120" s="260"/>
      <c r="AS120" s="260"/>
      <c r="AT120" s="260"/>
      <c r="AU120" s="260"/>
      <c r="AV120" s="260"/>
      <c r="AW120" s="260"/>
      <c r="AX120" s="260"/>
      <c r="AY120" s="260"/>
      <c r="AZ120" s="260"/>
      <c r="BA120" s="260"/>
      <c r="BB120" s="260"/>
      <c r="BC120" s="260"/>
      <c r="BD120" s="260"/>
      <c r="BE120" s="260"/>
      <c r="BF120" s="260"/>
      <c r="BG120" s="260"/>
      <c r="BH120" s="260"/>
      <c r="BI120" s="260"/>
      <c r="BJ120" s="382">
        <f>SUM(N122:BI122)</f>
        <v>0</v>
      </c>
      <c r="BK120" s="384">
        <f>SUM(N124:BI124)</f>
        <v>0</v>
      </c>
      <c r="BL120" s="386">
        <f>IF($K120=0,0,IF($BJ120&gt;=20,1,0))</f>
        <v>0</v>
      </c>
      <c r="BM120" s="106"/>
      <c r="BN120" s="106"/>
      <c r="BO120" s="106"/>
      <c r="BP120" s="106"/>
      <c r="BQ120" s="106"/>
      <c r="BR120" s="106"/>
      <c r="BS120" s="106"/>
      <c r="BT120" s="106"/>
      <c r="BU120" s="106"/>
      <c r="BV120" s="106"/>
      <c r="BW120" s="106"/>
      <c r="BX120" s="106"/>
      <c r="BY120" s="106"/>
      <c r="BZ120" s="106"/>
      <c r="CA120" s="106"/>
      <c r="CB120" s="106"/>
    </row>
    <row r="121" spans="1:80" s="245" customFormat="1" ht="29" x14ac:dyDescent="0.35">
      <c r="A121" s="243"/>
      <c r="B121" s="128"/>
      <c r="C121" s="170"/>
      <c r="D121" s="170"/>
      <c r="E121" s="170"/>
      <c r="F121" s="170"/>
      <c r="G121" s="170"/>
      <c r="H121" s="170"/>
      <c r="I121" s="64"/>
      <c r="J121" s="105"/>
      <c r="K121" s="223"/>
      <c r="L121" s="106"/>
      <c r="M121" s="63" t="s">
        <v>215</v>
      </c>
      <c r="N121" s="260"/>
      <c r="O121" s="260"/>
      <c r="P121" s="260"/>
      <c r="Q121" s="260"/>
      <c r="R121" s="260"/>
      <c r="S121" s="260"/>
      <c r="T121" s="260"/>
      <c r="U121" s="260"/>
      <c r="V121" s="260"/>
      <c r="W121" s="260"/>
      <c r="X121" s="260"/>
      <c r="Y121" s="260"/>
      <c r="Z121" s="260"/>
      <c r="AA121" s="260"/>
      <c r="AB121" s="260"/>
      <c r="AC121" s="260"/>
      <c r="AD121" s="260"/>
      <c r="AE121" s="260"/>
      <c r="AF121" s="260"/>
      <c r="AG121" s="260"/>
      <c r="AH121" s="260"/>
      <c r="AI121" s="260"/>
      <c r="AJ121" s="260"/>
      <c r="AK121" s="260"/>
      <c r="AL121" s="260"/>
      <c r="AM121" s="260"/>
      <c r="AN121" s="260"/>
      <c r="AO121" s="260"/>
      <c r="AP121" s="260"/>
      <c r="AQ121" s="260"/>
      <c r="AR121" s="260"/>
      <c r="AS121" s="260"/>
      <c r="AT121" s="260"/>
      <c r="AU121" s="260"/>
      <c r="AV121" s="260"/>
      <c r="AW121" s="260"/>
      <c r="AX121" s="260"/>
      <c r="AY121" s="260"/>
      <c r="AZ121" s="260"/>
      <c r="BA121" s="260"/>
      <c r="BB121" s="260"/>
      <c r="BC121" s="260"/>
      <c r="BD121" s="260"/>
      <c r="BE121" s="260"/>
      <c r="BF121" s="260"/>
      <c r="BG121" s="260"/>
      <c r="BH121" s="260"/>
      <c r="BI121" s="260"/>
      <c r="BJ121" s="382"/>
      <c r="BK121" s="384"/>
      <c r="BL121" s="386"/>
      <c r="BM121" s="106"/>
      <c r="BN121" s="106"/>
      <c r="BO121" s="106"/>
      <c r="BP121" s="106"/>
      <c r="BQ121" s="106"/>
      <c r="BR121" s="106"/>
      <c r="BS121" s="106"/>
      <c r="BT121" s="106"/>
      <c r="BU121" s="106"/>
      <c r="BV121" s="106"/>
      <c r="BW121" s="106"/>
      <c r="BX121" s="106"/>
      <c r="BY121" s="106"/>
      <c r="BZ121" s="106"/>
      <c r="CA121" s="106"/>
      <c r="CB121" s="106"/>
    </row>
    <row r="122" spans="1:80" s="245" customFormat="1" ht="29" x14ac:dyDescent="0.35">
      <c r="A122" s="243"/>
      <c r="B122" s="128"/>
      <c r="C122" s="170"/>
      <c r="D122" s="170"/>
      <c r="E122" s="170"/>
      <c r="F122" s="170"/>
      <c r="G122" s="170"/>
      <c r="H122" s="170"/>
      <c r="I122" s="64"/>
      <c r="J122" s="105"/>
      <c r="K122" s="165"/>
      <c r="L122" s="106"/>
      <c r="M122" s="63" t="s">
        <v>235</v>
      </c>
      <c r="N122" s="167">
        <f>IF(N121="",0,IF(N121&gt;=$H120,$H120,N121))</f>
        <v>0</v>
      </c>
      <c r="O122" s="167">
        <f t="shared" ref="O122:AT122" si="1455">IF(O121="",0,IF((O121+N123)&lt;=$H120,O121,$H120-N123))</f>
        <v>0</v>
      </c>
      <c r="P122" s="167">
        <f t="shared" si="1455"/>
        <v>0</v>
      </c>
      <c r="Q122" s="167">
        <f t="shared" si="1455"/>
        <v>0</v>
      </c>
      <c r="R122" s="167">
        <f t="shared" si="1455"/>
        <v>0</v>
      </c>
      <c r="S122" s="167">
        <f t="shared" si="1455"/>
        <v>0</v>
      </c>
      <c r="T122" s="167">
        <f t="shared" si="1455"/>
        <v>0</v>
      </c>
      <c r="U122" s="167">
        <f t="shared" si="1455"/>
        <v>0</v>
      </c>
      <c r="V122" s="167">
        <f t="shared" si="1455"/>
        <v>0</v>
      </c>
      <c r="W122" s="167">
        <f t="shared" si="1455"/>
        <v>0</v>
      </c>
      <c r="X122" s="167">
        <f t="shared" si="1455"/>
        <v>0</v>
      </c>
      <c r="Y122" s="167">
        <f t="shared" si="1455"/>
        <v>0</v>
      </c>
      <c r="Z122" s="167">
        <f t="shared" si="1455"/>
        <v>0</v>
      </c>
      <c r="AA122" s="167">
        <f t="shared" si="1455"/>
        <v>0</v>
      </c>
      <c r="AB122" s="167">
        <f t="shared" si="1455"/>
        <v>0</v>
      </c>
      <c r="AC122" s="167">
        <f t="shared" si="1455"/>
        <v>0</v>
      </c>
      <c r="AD122" s="167">
        <f t="shared" si="1455"/>
        <v>0</v>
      </c>
      <c r="AE122" s="167">
        <f t="shared" si="1455"/>
        <v>0</v>
      </c>
      <c r="AF122" s="167">
        <f t="shared" si="1455"/>
        <v>0</v>
      </c>
      <c r="AG122" s="167">
        <f t="shared" si="1455"/>
        <v>0</v>
      </c>
      <c r="AH122" s="167">
        <f t="shared" si="1455"/>
        <v>0</v>
      </c>
      <c r="AI122" s="167">
        <f t="shared" si="1455"/>
        <v>0</v>
      </c>
      <c r="AJ122" s="167">
        <f t="shared" si="1455"/>
        <v>0</v>
      </c>
      <c r="AK122" s="167">
        <f t="shared" si="1455"/>
        <v>0</v>
      </c>
      <c r="AL122" s="167">
        <f t="shared" si="1455"/>
        <v>0</v>
      </c>
      <c r="AM122" s="167">
        <f t="shared" si="1455"/>
        <v>0</v>
      </c>
      <c r="AN122" s="167">
        <f t="shared" si="1455"/>
        <v>0</v>
      </c>
      <c r="AO122" s="167">
        <f t="shared" si="1455"/>
        <v>0</v>
      </c>
      <c r="AP122" s="167">
        <f t="shared" si="1455"/>
        <v>0</v>
      </c>
      <c r="AQ122" s="167">
        <f t="shared" si="1455"/>
        <v>0</v>
      </c>
      <c r="AR122" s="167">
        <f t="shared" si="1455"/>
        <v>0</v>
      </c>
      <c r="AS122" s="167">
        <f t="shared" si="1455"/>
        <v>0</v>
      </c>
      <c r="AT122" s="167">
        <f t="shared" si="1455"/>
        <v>0</v>
      </c>
      <c r="AU122" s="167">
        <f t="shared" ref="AU122:BI122" si="1456">IF(AU121="",0,IF((AU121+AT123)&lt;=$H120,AU121,$H120-AT123))</f>
        <v>0</v>
      </c>
      <c r="AV122" s="167">
        <f t="shared" si="1456"/>
        <v>0</v>
      </c>
      <c r="AW122" s="167">
        <f t="shared" si="1456"/>
        <v>0</v>
      </c>
      <c r="AX122" s="167">
        <f t="shared" si="1456"/>
        <v>0</v>
      </c>
      <c r="AY122" s="167">
        <f t="shared" si="1456"/>
        <v>0</v>
      </c>
      <c r="AZ122" s="167">
        <f t="shared" si="1456"/>
        <v>0</v>
      </c>
      <c r="BA122" s="167">
        <f t="shared" si="1456"/>
        <v>0</v>
      </c>
      <c r="BB122" s="167">
        <f t="shared" si="1456"/>
        <v>0</v>
      </c>
      <c r="BC122" s="167">
        <f t="shared" si="1456"/>
        <v>0</v>
      </c>
      <c r="BD122" s="167">
        <f t="shared" si="1456"/>
        <v>0</v>
      </c>
      <c r="BE122" s="167">
        <f t="shared" si="1456"/>
        <v>0</v>
      </c>
      <c r="BF122" s="167">
        <f t="shared" si="1456"/>
        <v>0</v>
      </c>
      <c r="BG122" s="167">
        <f t="shared" si="1456"/>
        <v>0</v>
      </c>
      <c r="BH122" s="167">
        <f t="shared" si="1456"/>
        <v>0</v>
      </c>
      <c r="BI122" s="167">
        <f t="shared" si="1456"/>
        <v>0</v>
      </c>
      <c r="BJ122" s="382"/>
      <c r="BK122" s="384"/>
      <c r="BL122" s="386"/>
      <c r="BM122" s="106"/>
      <c r="BN122" s="106"/>
      <c r="BO122" s="106"/>
      <c r="BP122" s="106"/>
      <c r="BQ122" s="106"/>
      <c r="BR122" s="106"/>
      <c r="BS122" s="106"/>
      <c r="BT122" s="106"/>
      <c r="BU122" s="106"/>
      <c r="BV122" s="106"/>
      <c r="BW122" s="106"/>
      <c r="BX122" s="106"/>
      <c r="BY122" s="106"/>
      <c r="BZ122" s="106"/>
      <c r="CA122" s="106"/>
      <c r="CB122" s="106"/>
    </row>
    <row r="123" spans="1:80" ht="29" hidden="1" x14ac:dyDescent="0.35">
      <c r="B123" s="128"/>
      <c r="C123" s="170"/>
      <c r="D123" s="170"/>
      <c r="E123" s="170"/>
      <c r="F123" s="170"/>
      <c r="G123" s="170"/>
      <c r="H123" s="170"/>
      <c r="I123" s="172"/>
      <c r="J123" s="105"/>
      <c r="K123" s="175"/>
      <c r="L123" s="105"/>
      <c r="M123" s="63" t="s">
        <v>236</v>
      </c>
      <c r="N123" s="167">
        <f>N122</f>
        <v>0</v>
      </c>
      <c r="O123" s="167">
        <f>O122+N123</f>
        <v>0</v>
      </c>
      <c r="P123" s="167">
        <f t="shared" ref="P123" si="1457">P122+O123</f>
        <v>0</v>
      </c>
      <c r="Q123" s="167">
        <f t="shared" ref="Q123" si="1458">Q122+P123</f>
        <v>0</v>
      </c>
      <c r="R123" s="167">
        <f t="shared" ref="R123" si="1459">R122+Q123</f>
        <v>0</v>
      </c>
      <c r="S123" s="167">
        <f t="shared" ref="S123" si="1460">S122+R123</f>
        <v>0</v>
      </c>
      <c r="T123" s="167">
        <f t="shared" ref="T123" si="1461">T122+S123</f>
        <v>0</v>
      </c>
      <c r="U123" s="167">
        <f t="shared" ref="U123" si="1462">U122+T123</f>
        <v>0</v>
      </c>
      <c r="V123" s="167">
        <f t="shared" ref="V123" si="1463">V122+U123</f>
        <v>0</v>
      </c>
      <c r="W123" s="167">
        <f t="shared" ref="W123" si="1464">W122+V123</f>
        <v>0</v>
      </c>
      <c r="X123" s="167">
        <f t="shared" ref="X123" si="1465">X122+W123</f>
        <v>0</v>
      </c>
      <c r="Y123" s="167">
        <f t="shared" ref="Y123" si="1466">Y122+X123</f>
        <v>0</v>
      </c>
      <c r="Z123" s="167">
        <f t="shared" ref="Z123" si="1467">Z122+Y123</f>
        <v>0</v>
      </c>
      <c r="AA123" s="167">
        <f t="shared" ref="AA123" si="1468">AA122+Z123</f>
        <v>0</v>
      </c>
      <c r="AB123" s="167">
        <f t="shared" ref="AB123" si="1469">AB122+AA123</f>
        <v>0</v>
      </c>
      <c r="AC123" s="167">
        <f t="shared" ref="AC123" si="1470">AC122+AB123</f>
        <v>0</v>
      </c>
      <c r="AD123" s="167">
        <f t="shared" ref="AD123" si="1471">AD122+AC123</f>
        <v>0</v>
      </c>
      <c r="AE123" s="167">
        <f t="shared" ref="AE123" si="1472">AE122+AD123</f>
        <v>0</v>
      </c>
      <c r="AF123" s="167">
        <f t="shared" ref="AF123" si="1473">AF122+AE123</f>
        <v>0</v>
      </c>
      <c r="AG123" s="167">
        <f t="shared" ref="AG123" si="1474">AG122+AF123</f>
        <v>0</v>
      </c>
      <c r="AH123" s="167">
        <f t="shared" ref="AH123" si="1475">AH122+AG123</f>
        <v>0</v>
      </c>
      <c r="AI123" s="167">
        <f t="shared" ref="AI123" si="1476">AI122+AH123</f>
        <v>0</v>
      </c>
      <c r="AJ123" s="167">
        <f t="shared" ref="AJ123" si="1477">AJ122+AI123</f>
        <v>0</v>
      </c>
      <c r="AK123" s="167">
        <f t="shared" ref="AK123" si="1478">AK122+AJ123</f>
        <v>0</v>
      </c>
      <c r="AL123" s="167">
        <f t="shared" ref="AL123" si="1479">AL122+AK123</f>
        <v>0</v>
      </c>
      <c r="AM123" s="167">
        <f t="shared" ref="AM123" si="1480">AM122+AL123</f>
        <v>0</v>
      </c>
      <c r="AN123" s="167">
        <f t="shared" ref="AN123" si="1481">AN122+AM123</f>
        <v>0</v>
      </c>
      <c r="AO123" s="167">
        <f t="shared" ref="AO123" si="1482">AO122+AN123</f>
        <v>0</v>
      </c>
      <c r="AP123" s="167">
        <f t="shared" ref="AP123" si="1483">AP122+AO123</f>
        <v>0</v>
      </c>
      <c r="AQ123" s="167">
        <f t="shared" ref="AQ123" si="1484">AQ122+AP123</f>
        <v>0</v>
      </c>
      <c r="AR123" s="167">
        <f t="shared" ref="AR123" si="1485">AR122+AQ123</f>
        <v>0</v>
      </c>
      <c r="AS123" s="167">
        <f t="shared" ref="AS123" si="1486">AS122+AR123</f>
        <v>0</v>
      </c>
      <c r="AT123" s="167">
        <f t="shared" ref="AT123" si="1487">AT122+AS123</f>
        <v>0</v>
      </c>
      <c r="AU123" s="167">
        <f t="shared" ref="AU123" si="1488">AU122+AT123</f>
        <v>0</v>
      </c>
      <c r="AV123" s="167">
        <f t="shared" ref="AV123" si="1489">AV122+AU123</f>
        <v>0</v>
      </c>
      <c r="AW123" s="167">
        <f t="shared" ref="AW123" si="1490">AW122+AV123</f>
        <v>0</v>
      </c>
      <c r="AX123" s="167">
        <f t="shared" ref="AX123" si="1491">AX122+AW123</f>
        <v>0</v>
      </c>
      <c r="AY123" s="167">
        <f t="shared" ref="AY123" si="1492">AY122+AX123</f>
        <v>0</v>
      </c>
      <c r="AZ123" s="167">
        <f t="shared" ref="AZ123" si="1493">AZ122+AY123</f>
        <v>0</v>
      </c>
      <c r="BA123" s="167">
        <f t="shared" ref="BA123" si="1494">BA122+AZ123</f>
        <v>0</v>
      </c>
      <c r="BB123" s="167">
        <f t="shared" ref="BB123" si="1495">BB122+BA123</f>
        <v>0</v>
      </c>
      <c r="BC123" s="167">
        <f t="shared" ref="BC123" si="1496">BC122+BB123</f>
        <v>0</v>
      </c>
      <c r="BD123" s="167">
        <f t="shared" ref="BD123" si="1497">BD122+BC123</f>
        <v>0</v>
      </c>
      <c r="BE123" s="167">
        <f t="shared" ref="BE123" si="1498">BE122+BD123</f>
        <v>0</v>
      </c>
      <c r="BF123" s="167">
        <f t="shared" ref="BF123" si="1499">BF122+BE123</f>
        <v>0</v>
      </c>
      <c r="BG123" s="167">
        <f t="shared" ref="BG123" si="1500">BG122+BF123</f>
        <v>0</v>
      </c>
      <c r="BH123" s="167">
        <f t="shared" ref="BH123" si="1501">BH122+BG123</f>
        <v>0</v>
      </c>
      <c r="BI123" s="167">
        <f t="shared" ref="BI123" si="1502">BI122+BH123</f>
        <v>0</v>
      </c>
      <c r="BJ123" s="382"/>
      <c r="BK123" s="384"/>
      <c r="BL123" s="386"/>
      <c r="BM123" s="105"/>
      <c r="BN123" s="105"/>
      <c r="BO123" s="105"/>
      <c r="BP123" s="105"/>
      <c r="BQ123" s="105"/>
      <c r="BR123" s="105"/>
      <c r="BS123" s="105"/>
      <c r="BT123" s="105"/>
      <c r="BU123" s="105"/>
      <c r="BV123" s="105"/>
      <c r="BW123" s="105"/>
      <c r="BX123" s="105"/>
      <c r="BY123" s="105"/>
      <c r="BZ123" s="105"/>
      <c r="CA123" s="105"/>
      <c r="CB123" s="105"/>
    </row>
    <row r="124" spans="1:80" ht="25.4" customHeight="1" thickBot="1" x14ac:dyDescent="0.4">
      <c r="B124" s="128"/>
      <c r="C124" s="170"/>
      <c r="D124" s="170"/>
      <c r="E124" s="170"/>
      <c r="F124" s="170"/>
      <c r="G124" s="170"/>
      <c r="H124" s="170"/>
      <c r="I124" s="172"/>
      <c r="J124" s="105"/>
      <c r="K124" s="175"/>
      <c r="L124" s="105"/>
      <c r="M124" s="63" t="s">
        <v>145</v>
      </c>
      <c r="N124" s="168">
        <f>IF($E120="",0,VLOOKUP($E120,'Podpůrná data'!$H$15:$I$182,2)*N122)</f>
        <v>0</v>
      </c>
      <c r="O124" s="168">
        <f>IF($E120="",0,VLOOKUP($E120,'Podpůrná data'!$H$15:$I$182,2)*O122)</f>
        <v>0</v>
      </c>
      <c r="P124" s="168">
        <f>IF($E120="",0,VLOOKUP($E120,'Podpůrná data'!$H$15:$I$182,2)*P122)</f>
        <v>0</v>
      </c>
      <c r="Q124" s="168">
        <f>IF($E120="",0,VLOOKUP($E120,'Podpůrná data'!$H$15:$I$182,2)*Q122)</f>
        <v>0</v>
      </c>
      <c r="R124" s="168">
        <f>IF($E120="",0,VLOOKUP($E120,'Podpůrná data'!$H$15:$I$182,2)*R122)</f>
        <v>0</v>
      </c>
      <c r="S124" s="168">
        <f>IF($E120="",0,VLOOKUP($E120,'Podpůrná data'!$H$15:$I$182,2)*S122)</f>
        <v>0</v>
      </c>
      <c r="T124" s="168">
        <f>IF($E120="",0,VLOOKUP($E120,'Podpůrná data'!$H$15:$I$182,2)*T122)</f>
        <v>0</v>
      </c>
      <c r="U124" s="168">
        <f>IF($E120="",0,VLOOKUP($E120,'Podpůrná data'!$H$15:$I$182,2)*U122)</f>
        <v>0</v>
      </c>
      <c r="V124" s="168">
        <f>IF($E120="",0,VLOOKUP($E120,'Podpůrná data'!$H$15:$I$182,2)*V122)</f>
        <v>0</v>
      </c>
      <c r="W124" s="168">
        <f>IF($E120="",0,VLOOKUP($E120,'Podpůrná data'!$H$15:$I$182,2)*W122)</f>
        <v>0</v>
      </c>
      <c r="X124" s="168">
        <f>IF($E120="",0,VLOOKUP($E120,'Podpůrná data'!$H$15:$I$182,2)*X122)</f>
        <v>0</v>
      </c>
      <c r="Y124" s="168">
        <f>IF($E120="",0,VLOOKUP($E120,'Podpůrná data'!$H$15:$I$182,2)*Y122)</f>
        <v>0</v>
      </c>
      <c r="Z124" s="168">
        <f>IF($E120="",0,VLOOKUP($E120,'Podpůrná data'!$H$15:$I$182,2)*Z122)</f>
        <v>0</v>
      </c>
      <c r="AA124" s="168">
        <f>IF($E120="",0,VLOOKUP($E120,'Podpůrná data'!$H$15:$I$182,2)*AA122)</f>
        <v>0</v>
      </c>
      <c r="AB124" s="168">
        <f>IF($E120="",0,VLOOKUP($E120,'Podpůrná data'!$H$15:$I$182,2)*AB122)</f>
        <v>0</v>
      </c>
      <c r="AC124" s="168">
        <f>IF($E120="",0,VLOOKUP($E120,'Podpůrná data'!$H$15:$I$182,2)*AC122)</f>
        <v>0</v>
      </c>
      <c r="AD124" s="168">
        <f>IF($E120="",0,VLOOKUP($E120,'Podpůrná data'!$H$15:$I$182,2)*AD122)</f>
        <v>0</v>
      </c>
      <c r="AE124" s="168">
        <f>IF($E120="",0,VLOOKUP($E120,'Podpůrná data'!$H$15:$I$182,2)*AE122)</f>
        <v>0</v>
      </c>
      <c r="AF124" s="168">
        <f>IF($E120="",0,VLOOKUP($E120,'Podpůrná data'!$H$15:$I$182,2)*AF122)</f>
        <v>0</v>
      </c>
      <c r="AG124" s="168">
        <f>IF($E120="",0,VLOOKUP($E120,'Podpůrná data'!$H$15:$I$182,2)*AG122)</f>
        <v>0</v>
      </c>
      <c r="AH124" s="168">
        <f>IF($E120="",0,VLOOKUP($E120,'Podpůrná data'!$H$15:$I$182,2)*AH122)</f>
        <v>0</v>
      </c>
      <c r="AI124" s="168">
        <f>IF($E120="",0,VLOOKUP($E120,'Podpůrná data'!$H$15:$I$182,2)*AI122)</f>
        <v>0</v>
      </c>
      <c r="AJ124" s="168">
        <f>IF($E120="",0,VLOOKUP($E120,'Podpůrná data'!$H$15:$I$182,2)*AJ122)</f>
        <v>0</v>
      </c>
      <c r="AK124" s="168">
        <f>IF($E120="",0,VLOOKUP($E120,'Podpůrná data'!$H$15:$I$182,2)*AK122)</f>
        <v>0</v>
      </c>
      <c r="AL124" s="168">
        <f>IF($E120="",0,VLOOKUP($E120,'Podpůrná data'!$H$15:$I$182,2)*AL122)</f>
        <v>0</v>
      </c>
      <c r="AM124" s="168">
        <f>IF($E120="",0,VLOOKUP($E120,'Podpůrná data'!$H$15:$I$182,2)*AM122)</f>
        <v>0</v>
      </c>
      <c r="AN124" s="168">
        <f>IF($E120="",0,VLOOKUP($E120,'Podpůrná data'!$H$15:$I$182,2)*AN122)</f>
        <v>0</v>
      </c>
      <c r="AO124" s="168">
        <f>IF($E120="",0,VLOOKUP($E120,'Podpůrná data'!$H$15:$I$182,2)*AO122)</f>
        <v>0</v>
      </c>
      <c r="AP124" s="168">
        <f>IF($E120="",0,VLOOKUP($E120,'Podpůrná data'!$H$15:$I$182,2)*AP122)</f>
        <v>0</v>
      </c>
      <c r="AQ124" s="168">
        <f>IF($E120="",0,VLOOKUP($E120,'Podpůrná data'!$H$15:$I$182,2)*AQ122)</f>
        <v>0</v>
      </c>
      <c r="AR124" s="168">
        <f>IF($E120="",0,VLOOKUP($E120,'Podpůrná data'!$H$15:$I$182,2)*AR122)</f>
        <v>0</v>
      </c>
      <c r="AS124" s="168">
        <f>IF($E120="",0,VLOOKUP($E120,'Podpůrná data'!$H$15:$I$182,2)*AS122)</f>
        <v>0</v>
      </c>
      <c r="AT124" s="168">
        <f>IF($E120="",0,VLOOKUP($E120,'Podpůrná data'!$H$15:$I$182,2)*AT122)</f>
        <v>0</v>
      </c>
      <c r="AU124" s="168">
        <f>IF($E120="",0,VLOOKUP($E120,'Podpůrná data'!$H$15:$I$182,2)*AU122)</f>
        <v>0</v>
      </c>
      <c r="AV124" s="168">
        <f>IF($E120="",0,VLOOKUP($E120,'Podpůrná data'!$H$15:$I$182,2)*AV122)</f>
        <v>0</v>
      </c>
      <c r="AW124" s="168">
        <f>IF($E120="",0,VLOOKUP($E120,'Podpůrná data'!$H$15:$I$182,2)*AW122)</f>
        <v>0</v>
      </c>
      <c r="AX124" s="168">
        <f>IF($E120="",0,VLOOKUP($E120,'Podpůrná data'!$H$15:$I$182,2)*AX122)</f>
        <v>0</v>
      </c>
      <c r="AY124" s="168">
        <f>IF($E120="",0,VLOOKUP($E120,'Podpůrná data'!$H$15:$I$182,2)*AY122)</f>
        <v>0</v>
      </c>
      <c r="AZ124" s="168">
        <f>IF($E120="",0,VLOOKUP($E120,'Podpůrná data'!$H$15:$I$182,2)*AZ122)</f>
        <v>0</v>
      </c>
      <c r="BA124" s="168">
        <f>IF($E120="",0,VLOOKUP($E120,'Podpůrná data'!$H$15:$I$182,2)*BA122)</f>
        <v>0</v>
      </c>
      <c r="BB124" s="168">
        <f>IF($E120="",0,VLOOKUP($E120,'Podpůrná data'!$H$15:$I$182,2)*BB122)</f>
        <v>0</v>
      </c>
      <c r="BC124" s="168">
        <f>IF($E120="",0,VLOOKUP($E120,'Podpůrná data'!$H$15:$I$182,2)*BC122)</f>
        <v>0</v>
      </c>
      <c r="BD124" s="168">
        <f>IF($E120="",0,VLOOKUP($E120,'Podpůrná data'!$H$15:$I$182,2)*BD122)</f>
        <v>0</v>
      </c>
      <c r="BE124" s="168">
        <f>IF($E120="",0,VLOOKUP($E120,'Podpůrná data'!$H$15:$I$182,2)*BE122)</f>
        <v>0</v>
      </c>
      <c r="BF124" s="168">
        <f>IF($E120="",0,VLOOKUP($E120,'Podpůrná data'!$H$15:$I$182,2)*BF122)</f>
        <v>0</v>
      </c>
      <c r="BG124" s="168">
        <f>IF($E120="",0,VLOOKUP($E120,'Podpůrná data'!$H$15:$I$182,2)*BG122)</f>
        <v>0</v>
      </c>
      <c r="BH124" s="168">
        <f>IF($E120="",0,VLOOKUP($E120,'Podpůrná data'!$H$15:$I$182,2)*BH122)</f>
        <v>0</v>
      </c>
      <c r="BI124" s="168">
        <f>IF($E120="",0,VLOOKUP($E120,'Podpůrná data'!$H$15:$I$182,2)*BI122)</f>
        <v>0</v>
      </c>
      <c r="BJ124" s="382"/>
      <c r="BK124" s="384"/>
      <c r="BL124" s="386"/>
      <c r="BM124" s="105"/>
      <c r="BN124" s="178">
        <f>SUMIFS($N124:$BI124,$N119:$BI119,"1. ZoR")</f>
        <v>0</v>
      </c>
      <c r="BO124" s="178">
        <f>SUMIFS($N124:$BI124,$N119:$BI119,"2. ZoR")</f>
        <v>0</v>
      </c>
      <c r="BP124" s="178">
        <f>SUMIFS($N124:$BI124,$N119:$BI119,"3. ZoR")</f>
        <v>0</v>
      </c>
      <c r="BQ124" s="178">
        <f>SUMIFS($N124:$BI124,$N119:$BI119,"4. ZoR")</f>
        <v>0</v>
      </c>
      <c r="BR124" s="178">
        <f>SUMIFS($N124:$BI124,$N119:$BI119,"5. ZoR")</f>
        <v>0</v>
      </c>
      <c r="BS124" s="178">
        <f>SUMIFS($N124:$BI124,$N119:$BI119,"6. ZoR")</f>
        <v>0</v>
      </c>
      <c r="BT124" s="178">
        <f>SUMIFS($N124:$BI124,$N119:$BI119,"7. ZoR")</f>
        <v>0</v>
      </c>
      <c r="BU124" s="178">
        <f>SUMIFS($N124:$BI124,$N119:$BI119,"8. ZoR")</f>
        <v>0</v>
      </c>
      <c r="BV124" s="178">
        <f>SUMIFS($N124:$BI124,$N119:$BI119,"9. ZoR")</f>
        <v>0</v>
      </c>
      <c r="BW124" s="178">
        <f>SUMIFS($N124:$BI124,$N119:$BI119,"10. ZoR")</f>
        <v>0</v>
      </c>
      <c r="BX124" s="178">
        <f>SUMIFS($N124:$BI124,$N119:$BI119,"11. ZoR")</f>
        <v>0</v>
      </c>
      <c r="BY124" s="178">
        <f>SUMIFS($N124:$BI124,$N119:$BI119,"12. ZoR")</f>
        <v>0</v>
      </c>
      <c r="BZ124" s="178">
        <f>SUMIFS($N124:$BI124,$N119:$BI119,"13. ZoR")</f>
        <v>0</v>
      </c>
      <c r="CA124" s="178">
        <f>SUMIFS($N124:$BI124,$N119:$BI119,"14. ZoR")</f>
        <v>0</v>
      </c>
      <c r="CB124" s="178">
        <f>SUMIFS($N124:$BI124,$N119:$BI119,"15. ZoR")</f>
        <v>0</v>
      </c>
    </row>
    <row r="125" spans="1:80" ht="29.5" hidden="1" thickBot="1" x14ac:dyDescent="0.4">
      <c r="B125" s="129"/>
      <c r="C125" s="173"/>
      <c r="D125" s="173"/>
      <c r="E125" s="173"/>
      <c r="F125" s="173"/>
      <c r="G125" s="173"/>
      <c r="H125" s="173"/>
      <c r="I125" s="174"/>
      <c r="J125" s="105"/>
      <c r="K125" s="176"/>
      <c r="L125" s="105"/>
      <c r="M125" s="63" t="s">
        <v>200</v>
      </c>
      <c r="N125" s="168">
        <f>IF(N124="","",N124)</f>
        <v>0</v>
      </c>
      <c r="O125" s="168">
        <f>N125+O124</f>
        <v>0</v>
      </c>
      <c r="P125" s="168">
        <f t="shared" ref="P125" si="1503">O125+P124</f>
        <v>0</v>
      </c>
      <c r="Q125" s="168">
        <f t="shared" ref="Q125" si="1504">P125+Q124</f>
        <v>0</v>
      </c>
      <c r="R125" s="168">
        <f t="shared" ref="R125" si="1505">Q125+R124</f>
        <v>0</v>
      </c>
      <c r="S125" s="168">
        <f t="shared" ref="S125" si="1506">R125+S124</f>
        <v>0</v>
      </c>
      <c r="T125" s="168">
        <f t="shared" ref="T125" si="1507">S125+T124</f>
        <v>0</v>
      </c>
      <c r="U125" s="168">
        <f t="shared" ref="U125" si="1508">T125+U124</f>
        <v>0</v>
      </c>
      <c r="V125" s="168">
        <f t="shared" ref="V125" si="1509">U125+V124</f>
        <v>0</v>
      </c>
      <c r="W125" s="168">
        <f t="shared" ref="W125" si="1510">V125+W124</f>
        <v>0</v>
      </c>
      <c r="X125" s="168">
        <f t="shared" ref="X125" si="1511">W125+X124</f>
        <v>0</v>
      </c>
      <c r="Y125" s="168">
        <f t="shared" ref="Y125" si="1512">X125+Y124</f>
        <v>0</v>
      </c>
      <c r="Z125" s="168">
        <f t="shared" ref="Z125" si="1513">Y125+Z124</f>
        <v>0</v>
      </c>
      <c r="AA125" s="168">
        <f t="shared" ref="AA125" si="1514">Z125+AA124</f>
        <v>0</v>
      </c>
      <c r="AB125" s="168">
        <f t="shared" ref="AB125" si="1515">AA125+AB124</f>
        <v>0</v>
      </c>
      <c r="AC125" s="168">
        <f t="shared" ref="AC125" si="1516">AB125+AC124</f>
        <v>0</v>
      </c>
      <c r="AD125" s="168">
        <f t="shared" ref="AD125" si="1517">AC125+AD124</f>
        <v>0</v>
      </c>
      <c r="AE125" s="168">
        <f t="shared" ref="AE125" si="1518">AD125+AE124</f>
        <v>0</v>
      </c>
      <c r="AF125" s="168">
        <f t="shared" ref="AF125" si="1519">AE125+AF124</f>
        <v>0</v>
      </c>
      <c r="AG125" s="168">
        <f t="shared" ref="AG125" si="1520">AF125+AG124</f>
        <v>0</v>
      </c>
      <c r="AH125" s="168">
        <f t="shared" ref="AH125" si="1521">AG125+AH124</f>
        <v>0</v>
      </c>
      <c r="AI125" s="168">
        <f t="shared" ref="AI125" si="1522">AH125+AI124</f>
        <v>0</v>
      </c>
      <c r="AJ125" s="168">
        <f t="shared" ref="AJ125" si="1523">AI125+AJ124</f>
        <v>0</v>
      </c>
      <c r="AK125" s="168">
        <f t="shared" ref="AK125" si="1524">AJ125+AK124</f>
        <v>0</v>
      </c>
      <c r="AL125" s="168">
        <f t="shared" ref="AL125" si="1525">AK125+AL124</f>
        <v>0</v>
      </c>
      <c r="AM125" s="168">
        <f t="shared" ref="AM125" si="1526">AL125+AM124</f>
        <v>0</v>
      </c>
      <c r="AN125" s="168">
        <f t="shared" ref="AN125" si="1527">AM125+AN124</f>
        <v>0</v>
      </c>
      <c r="AO125" s="168">
        <f t="shared" ref="AO125" si="1528">AN125+AO124</f>
        <v>0</v>
      </c>
      <c r="AP125" s="168">
        <f t="shared" ref="AP125" si="1529">AO125+AP124</f>
        <v>0</v>
      </c>
      <c r="AQ125" s="168">
        <f t="shared" ref="AQ125" si="1530">AP125+AQ124</f>
        <v>0</v>
      </c>
      <c r="AR125" s="168">
        <f t="shared" ref="AR125" si="1531">AQ125+AR124</f>
        <v>0</v>
      </c>
      <c r="AS125" s="168">
        <f t="shared" ref="AS125" si="1532">AR125+AS124</f>
        <v>0</v>
      </c>
      <c r="AT125" s="168">
        <f t="shared" ref="AT125" si="1533">AS125+AT124</f>
        <v>0</v>
      </c>
      <c r="AU125" s="168">
        <f t="shared" ref="AU125" si="1534">AT125+AU124</f>
        <v>0</v>
      </c>
      <c r="AV125" s="168">
        <f t="shared" ref="AV125" si="1535">AU125+AV124</f>
        <v>0</v>
      </c>
      <c r="AW125" s="168">
        <f t="shared" ref="AW125" si="1536">AV125+AW124</f>
        <v>0</v>
      </c>
      <c r="AX125" s="168">
        <f t="shared" ref="AX125" si="1537">AW125+AX124</f>
        <v>0</v>
      </c>
      <c r="AY125" s="168">
        <f t="shared" ref="AY125" si="1538">AX125+AY124</f>
        <v>0</v>
      </c>
      <c r="AZ125" s="168">
        <f t="shared" ref="AZ125" si="1539">AY125+AZ124</f>
        <v>0</v>
      </c>
      <c r="BA125" s="168">
        <f t="shared" ref="BA125" si="1540">AZ125+BA124</f>
        <v>0</v>
      </c>
      <c r="BB125" s="168">
        <f t="shared" ref="BB125" si="1541">BA125+BB124</f>
        <v>0</v>
      </c>
      <c r="BC125" s="168">
        <f t="shared" ref="BC125" si="1542">BB125+BC124</f>
        <v>0</v>
      </c>
      <c r="BD125" s="168">
        <f t="shared" ref="BD125" si="1543">BC125+BD124</f>
        <v>0</v>
      </c>
      <c r="BE125" s="168">
        <f t="shared" ref="BE125" si="1544">BD125+BE124</f>
        <v>0</v>
      </c>
      <c r="BF125" s="168">
        <f t="shared" ref="BF125" si="1545">BE125+BF124</f>
        <v>0</v>
      </c>
      <c r="BG125" s="168">
        <f t="shared" ref="BG125" si="1546">BF125+BG124</f>
        <v>0</v>
      </c>
      <c r="BH125" s="168">
        <f t="shared" ref="BH125" si="1547">BG125+BH124</f>
        <v>0</v>
      </c>
      <c r="BI125" s="168">
        <f t="shared" ref="BI125" si="1548">BH125+BI124</f>
        <v>0</v>
      </c>
      <c r="BJ125" s="383"/>
      <c r="BK125" s="385"/>
      <c r="BL125" s="387"/>
      <c r="BM125" s="105"/>
      <c r="BN125" s="105"/>
      <c r="BO125" s="105"/>
      <c r="BP125" s="105"/>
      <c r="BQ125" s="105"/>
      <c r="BR125" s="105"/>
      <c r="BS125" s="105"/>
      <c r="BT125" s="105"/>
      <c r="BU125" s="105"/>
      <c r="BV125" s="105"/>
      <c r="BW125" s="105"/>
      <c r="BX125" s="105"/>
      <c r="BY125" s="105"/>
      <c r="BZ125" s="105"/>
      <c r="CA125" s="105"/>
      <c r="CB125" s="105"/>
    </row>
    <row r="126" spans="1:80" ht="15" hidden="1" thickBot="1" x14ac:dyDescent="0.4">
      <c r="B126" s="105"/>
      <c r="C126" s="130"/>
      <c r="D126" s="130"/>
      <c r="E126" s="130"/>
      <c r="F126" s="130"/>
      <c r="G126" s="130"/>
      <c r="H126" s="130"/>
      <c r="I126" s="105"/>
      <c r="J126" s="7"/>
      <c r="K126" s="105"/>
      <c r="L126" s="105"/>
      <c r="M126" s="105"/>
      <c r="N126" s="105"/>
      <c r="O126" s="105"/>
      <c r="P126" s="7"/>
      <c r="Q126" s="105"/>
      <c r="R126" s="105"/>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5"/>
      <c r="BC126" s="105"/>
      <c r="BD126" s="105"/>
      <c r="BE126" s="105"/>
      <c r="BF126" s="105"/>
      <c r="BG126" s="105"/>
      <c r="BH126" s="105"/>
      <c r="BI126" s="105"/>
      <c r="BJ126" s="105"/>
      <c r="BK126" s="105"/>
      <c r="BL126" s="105"/>
      <c r="BM126" s="105"/>
      <c r="BN126" s="105"/>
      <c r="BO126" s="105"/>
      <c r="BP126" s="105"/>
      <c r="BQ126" s="105"/>
      <c r="BR126" s="105"/>
      <c r="BS126" s="105"/>
      <c r="BT126" s="105"/>
      <c r="BU126" s="105"/>
      <c r="BV126" s="105"/>
      <c r="BW126" s="105"/>
      <c r="BX126" s="105"/>
      <c r="BY126" s="105"/>
      <c r="BZ126" s="105"/>
      <c r="CA126" s="105"/>
      <c r="CB126" s="105"/>
    </row>
    <row r="127" spans="1:80" s="245" customFormat="1" ht="58.4" customHeight="1" thickBot="1" x14ac:dyDescent="0.4">
      <c r="A127" s="249"/>
      <c r="B127" s="120"/>
      <c r="C127" s="360" t="s">
        <v>2</v>
      </c>
      <c r="D127" s="121"/>
      <c r="E127" s="131" t="s">
        <v>225</v>
      </c>
      <c r="F127" s="131" t="s">
        <v>444</v>
      </c>
      <c r="G127" s="131" t="s">
        <v>208</v>
      </c>
      <c r="H127" s="122" t="s">
        <v>385</v>
      </c>
      <c r="I127" s="123" t="s">
        <v>1</v>
      </c>
      <c r="J127" s="7"/>
      <c r="K127" s="169">
        <v>204032</v>
      </c>
      <c r="L127" s="106"/>
      <c r="M127" s="194" t="s">
        <v>128</v>
      </c>
      <c r="N127" s="83" t="s">
        <v>4</v>
      </c>
      <c r="O127" s="83" t="s">
        <v>5</v>
      </c>
      <c r="P127" s="83" t="s">
        <v>6</v>
      </c>
      <c r="Q127" s="83" t="s">
        <v>7</v>
      </c>
      <c r="R127" s="83" t="s">
        <v>8</v>
      </c>
      <c r="S127" s="83" t="s">
        <v>9</v>
      </c>
      <c r="T127" s="83" t="s">
        <v>10</v>
      </c>
      <c r="U127" s="83" t="s">
        <v>11</v>
      </c>
      <c r="V127" s="83" t="s">
        <v>12</v>
      </c>
      <c r="W127" s="83" t="s">
        <v>13</v>
      </c>
      <c r="X127" s="83" t="s">
        <v>14</v>
      </c>
      <c r="Y127" s="83" t="s">
        <v>15</v>
      </c>
      <c r="Z127" s="83" t="s">
        <v>16</v>
      </c>
      <c r="AA127" s="83" t="s">
        <v>17</v>
      </c>
      <c r="AB127" s="83" t="s">
        <v>18</v>
      </c>
      <c r="AC127" s="83" t="s">
        <v>19</v>
      </c>
      <c r="AD127" s="83" t="s">
        <v>20</v>
      </c>
      <c r="AE127" s="83" t="s">
        <v>21</v>
      </c>
      <c r="AF127" s="83" t="s">
        <v>22</v>
      </c>
      <c r="AG127" s="83" t="s">
        <v>23</v>
      </c>
      <c r="AH127" s="83" t="s">
        <v>24</v>
      </c>
      <c r="AI127" s="83" t="s">
        <v>25</v>
      </c>
      <c r="AJ127" s="83" t="s">
        <v>26</v>
      </c>
      <c r="AK127" s="83" t="s">
        <v>27</v>
      </c>
      <c r="AL127" s="83" t="s">
        <v>28</v>
      </c>
      <c r="AM127" s="83" t="s">
        <v>29</v>
      </c>
      <c r="AN127" s="83" t="s">
        <v>30</v>
      </c>
      <c r="AO127" s="83" t="s">
        <v>31</v>
      </c>
      <c r="AP127" s="83" t="s">
        <v>32</v>
      </c>
      <c r="AQ127" s="83" t="s">
        <v>33</v>
      </c>
      <c r="AR127" s="83" t="s">
        <v>34</v>
      </c>
      <c r="AS127" s="83" t="s">
        <v>35</v>
      </c>
      <c r="AT127" s="83" t="s">
        <v>36</v>
      </c>
      <c r="AU127" s="83" t="s">
        <v>37</v>
      </c>
      <c r="AV127" s="83" t="s">
        <v>38</v>
      </c>
      <c r="AW127" s="83" t="s">
        <v>39</v>
      </c>
      <c r="AX127" s="83" t="s">
        <v>40</v>
      </c>
      <c r="AY127" s="83" t="s">
        <v>41</v>
      </c>
      <c r="AZ127" s="83" t="s">
        <v>42</v>
      </c>
      <c r="BA127" s="83" t="s">
        <v>43</v>
      </c>
      <c r="BB127" s="83" t="s">
        <v>44</v>
      </c>
      <c r="BC127" s="83" t="s">
        <v>45</v>
      </c>
      <c r="BD127" s="83" t="s">
        <v>46</v>
      </c>
      <c r="BE127" s="83" t="s">
        <v>47</v>
      </c>
      <c r="BF127" s="83" t="s">
        <v>48</v>
      </c>
      <c r="BG127" s="83" t="s">
        <v>49</v>
      </c>
      <c r="BH127" s="83" t="s">
        <v>50</v>
      </c>
      <c r="BI127" s="83" t="s">
        <v>51</v>
      </c>
      <c r="BJ127" s="134" t="s">
        <v>234</v>
      </c>
      <c r="BK127" s="135" t="s">
        <v>164</v>
      </c>
      <c r="BL127" s="135" t="s">
        <v>213</v>
      </c>
      <c r="BM127" s="106"/>
      <c r="BN127" s="368" t="s">
        <v>238</v>
      </c>
      <c r="BO127" s="369"/>
      <c r="BP127" s="369"/>
      <c r="BQ127" s="369"/>
      <c r="BR127" s="369"/>
      <c r="BS127" s="369"/>
      <c r="BT127" s="369"/>
      <c r="BU127" s="369"/>
      <c r="BV127" s="369"/>
      <c r="BW127" s="369"/>
      <c r="BX127" s="369"/>
      <c r="BY127" s="369"/>
      <c r="BZ127" s="369"/>
      <c r="CA127" s="369"/>
      <c r="CB127" s="369"/>
    </row>
    <row r="128" spans="1:80" s="245" customFormat="1" ht="18" hidden="1" customHeight="1" thickBot="1" x14ac:dyDescent="0.4">
      <c r="A128" s="250"/>
      <c r="B128" s="113"/>
      <c r="C128" s="361"/>
      <c r="D128" s="125"/>
      <c r="E128" s="125"/>
      <c r="F128" s="125"/>
      <c r="G128" s="125"/>
      <c r="H128" s="370" t="s">
        <v>201</v>
      </c>
      <c r="I128" s="373" t="s">
        <v>93</v>
      </c>
      <c r="J128" s="7"/>
      <c r="K128" s="375" t="s">
        <v>423</v>
      </c>
      <c r="L128" s="106"/>
      <c r="M128" s="84"/>
      <c r="N128" s="74">
        <f>MONTH(Úvod!$F$10)</f>
        <v>1</v>
      </c>
      <c r="O128" s="75">
        <f t="shared" ref="O128" si="1549">IF(N128=12,1,N128+1)</f>
        <v>2</v>
      </c>
      <c r="P128" s="75">
        <f t="shared" ref="P128" si="1550">IF(O128=12,1,O128+1)</f>
        <v>3</v>
      </c>
      <c r="Q128" s="76">
        <f t="shared" ref="Q128" si="1551">IF(P128=12,1,P128+1)</f>
        <v>4</v>
      </c>
      <c r="R128" s="76">
        <f t="shared" ref="R128" si="1552">IF(Q128=12,1,Q128+1)</f>
        <v>5</v>
      </c>
      <c r="S128" s="76">
        <f t="shared" ref="S128" si="1553">IF(R128=12,1,R128+1)</f>
        <v>6</v>
      </c>
      <c r="T128" s="76">
        <f t="shared" ref="T128" si="1554">IF(S128=12,1,S128+1)</f>
        <v>7</v>
      </c>
      <c r="U128" s="76">
        <f t="shared" ref="U128" si="1555">IF(T128=12,1,T128+1)</f>
        <v>8</v>
      </c>
      <c r="V128" s="76">
        <f t="shared" ref="V128" si="1556">IF(U128=12,1,U128+1)</f>
        <v>9</v>
      </c>
      <c r="W128" s="76">
        <f>IF(V128=12,1,V128+1)</f>
        <v>10</v>
      </c>
      <c r="X128" s="76">
        <f t="shared" ref="X128" si="1557">IF(W128=12,1,W128+1)</f>
        <v>11</v>
      </c>
      <c r="Y128" s="76">
        <f t="shared" ref="Y128" si="1558">IF(X128=12,1,X128+1)</f>
        <v>12</v>
      </c>
      <c r="Z128" s="76">
        <f t="shared" ref="Z128" si="1559">IF(Y128=12,1,Y128+1)</f>
        <v>1</v>
      </c>
      <c r="AA128" s="76">
        <f t="shared" ref="AA128" si="1560">IF(Z128=12,1,Z128+1)</f>
        <v>2</v>
      </c>
      <c r="AB128" s="76">
        <f t="shared" ref="AB128" si="1561">IF(AA128=12,1,AA128+1)</f>
        <v>3</v>
      </c>
      <c r="AC128" s="76">
        <f t="shared" ref="AC128" si="1562">IF(AB128=12,1,AB128+1)</f>
        <v>4</v>
      </c>
      <c r="AD128" s="76">
        <f t="shared" ref="AD128" si="1563">IF(AC128=12,1,AC128+1)</f>
        <v>5</v>
      </c>
      <c r="AE128" s="76">
        <f t="shared" ref="AE128" si="1564">IF(AD128=12,1,AD128+1)</f>
        <v>6</v>
      </c>
      <c r="AF128" s="76">
        <f>IF(AE128=12,1,AE128+1)</f>
        <v>7</v>
      </c>
      <c r="AG128" s="76">
        <f t="shared" ref="AG128" si="1565">IF(AF128=12,1,AF128+1)</f>
        <v>8</v>
      </c>
      <c r="AH128" s="76">
        <f t="shared" ref="AH128" si="1566">IF(AG128=12,1,AG128+1)</f>
        <v>9</v>
      </c>
      <c r="AI128" s="76">
        <f t="shared" ref="AI128" si="1567">IF(AH128=12,1,AH128+1)</f>
        <v>10</v>
      </c>
      <c r="AJ128" s="76">
        <f t="shared" ref="AJ128" si="1568">IF(AI128=12,1,AI128+1)</f>
        <v>11</v>
      </c>
      <c r="AK128" s="76">
        <f t="shared" ref="AK128" si="1569">IF(AJ128=12,1,AJ128+1)</f>
        <v>12</v>
      </c>
      <c r="AL128" s="76">
        <f t="shared" ref="AL128" si="1570">IF(AK128=12,1,AK128+1)</f>
        <v>1</v>
      </c>
      <c r="AM128" s="76">
        <f t="shared" ref="AM128" si="1571">IF(AL128=12,1,AL128+1)</f>
        <v>2</v>
      </c>
      <c r="AN128" s="76">
        <f t="shared" ref="AN128" si="1572">IF(AM128=12,1,AM128+1)</f>
        <v>3</v>
      </c>
      <c r="AO128" s="76">
        <f t="shared" ref="AO128" si="1573">IF(AN128=12,1,AN128+1)</f>
        <v>4</v>
      </c>
      <c r="AP128" s="76">
        <f t="shared" ref="AP128" si="1574">IF(AO128=12,1,AO128+1)</f>
        <v>5</v>
      </c>
      <c r="AQ128" s="76">
        <f t="shared" ref="AQ128" si="1575">IF(AP128=12,1,AP128+1)</f>
        <v>6</v>
      </c>
      <c r="AR128" s="76">
        <f t="shared" ref="AR128" si="1576">IF(AQ128=12,1,AQ128+1)</f>
        <v>7</v>
      </c>
      <c r="AS128" s="76">
        <f t="shared" ref="AS128" si="1577">IF(AR128=12,1,AR128+1)</f>
        <v>8</v>
      </c>
      <c r="AT128" s="76">
        <f t="shared" ref="AT128" si="1578">IF(AS128=12,1,AS128+1)</f>
        <v>9</v>
      </c>
      <c r="AU128" s="76">
        <f t="shared" ref="AU128" si="1579">IF(AT128=12,1,AT128+1)</f>
        <v>10</v>
      </c>
      <c r="AV128" s="76">
        <f t="shared" ref="AV128" si="1580">IF(AU128=12,1,AU128+1)</f>
        <v>11</v>
      </c>
      <c r="AW128" s="76">
        <f t="shared" ref="AW128" si="1581">IF(AV128=12,1,AV128+1)</f>
        <v>12</v>
      </c>
      <c r="AX128" s="76">
        <f t="shared" ref="AX128" si="1582">IF(AW128=12,1,AW128+1)</f>
        <v>1</v>
      </c>
      <c r="AY128" s="76">
        <f t="shared" ref="AY128" si="1583">IF(AX128=12,1,AX128+1)</f>
        <v>2</v>
      </c>
      <c r="AZ128" s="76">
        <f t="shared" ref="AZ128" si="1584">IF(AY128=12,1,AY128+1)</f>
        <v>3</v>
      </c>
      <c r="BA128" s="76">
        <f t="shared" ref="BA128" si="1585">IF(AZ128=12,1,AZ128+1)</f>
        <v>4</v>
      </c>
      <c r="BB128" s="76">
        <f t="shared" ref="BB128" si="1586">IF(BA128=12,1,BA128+1)</f>
        <v>5</v>
      </c>
      <c r="BC128" s="76">
        <f t="shared" ref="BC128" si="1587">IF(BB128=12,1,BB128+1)</f>
        <v>6</v>
      </c>
      <c r="BD128" s="76">
        <f t="shared" ref="BD128" si="1588">IF(BC128=12,1,BC128+1)</f>
        <v>7</v>
      </c>
      <c r="BE128" s="76">
        <f t="shared" ref="BE128" si="1589">IF(BD128=12,1,BD128+1)</f>
        <v>8</v>
      </c>
      <c r="BF128" s="76">
        <f t="shared" ref="BF128" si="1590">IF(BE128=12,1,BE128+1)</f>
        <v>9</v>
      </c>
      <c r="BG128" s="76">
        <f t="shared" ref="BG128" si="1591">IF(BF128=12,1,BF128+1)</f>
        <v>10</v>
      </c>
      <c r="BH128" s="76">
        <f t="shared" ref="BH128" si="1592">IF(BG128=12,1,BG128+1)</f>
        <v>11</v>
      </c>
      <c r="BI128" s="76">
        <f t="shared" ref="BI128" si="1593">IF(BH128=12,1,BH128+1)</f>
        <v>12</v>
      </c>
      <c r="BJ128" s="81"/>
      <c r="BK128" s="78"/>
      <c r="BL128" s="78"/>
      <c r="BM128" s="106"/>
      <c r="BN128" s="106"/>
      <c r="BO128" s="106"/>
      <c r="BP128" s="106"/>
      <c r="BQ128" s="106"/>
      <c r="BR128" s="106"/>
      <c r="BS128" s="106"/>
      <c r="BT128" s="106"/>
      <c r="BU128" s="106"/>
      <c r="BV128" s="106"/>
      <c r="BW128" s="106"/>
      <c r="BX128" s="106"/>
      <c r="BY128" s="106"/>
      <c r="BZ128" s="106"/>
      <c r="CA128" s="106"/>
      <c r="CB128" s="106"/>
    </row>
    <row r="129" spans="1:80" s="245" customFormat="1" ht="35.15" hidden="1" customHeight="1" x14ac:dyDescent="0.35">
      <c r="A129" s="250"/>
      <c r="B129" s="113"/>
      <c r="C129" s="361"/>
      <c r="D129" s="125"/>
      <c r="E129" s="125"/>
      <c r="F129" s="125"/>
      <c r="G129" s="125"/>
      <c r="H129" s="370"/>
      <c r="I129" s="373"/>
      <c r="J129" s="7"/>
      <c r="K129" s="376"/>
      <c r="L129" s="106"/>
      <c r="M129" s="77"/>
      <c r="N129" s="59">
        <f t="shared" ref="N129:BI129" si="1594">VALUE(_xlfn.CONCAT(N128,".",N131))</f>
        <v>1</v>
      </c>
      <c r="O129" s="73">
        <f t="shared" si="1594"/>
        <v>32</v>
      </c>
      <c r="P129" s="73">
        <f t="shared" si="1594"/>
        <v>61</v>
      </c>
      <c r="Q129" s="73">
        <f t="shared" si="1594"/>
        <v>92</v>
      </c>
      <c r="R129" s="73">
        <f t="shared" si="1594"/>
        <v>122</v>
      </c>
      <c r="S129" s="73">
        <f t="shared" si="1594"/>
        <v>153</v>
      </c>
      <c r="T129" s="73">
        <f t="shared" si="1594"/>
        <v>183</v>
      </c>
      <c r="U129" s="73">
        <f t="shared" si="1594"/>
        <v>214</v>
      </c>
      <c r="V129" s="73">
        <f t="shared" si="1594"/>
        <v>245</v>
      </c>
      <c r="W129" s="73">
        <f t="shared" si="1594"/>
        <v>275</v>
      </c>
      <c r="X129" s="73">
        <f t="shared" si="1594"/>
        <v>306</v>
      </c>
      <c r="Y129" s="73">
        <f t="shared" si="1594"/>
        <v>336</v>
      </c>
      <c r="Z129" s="73">
        <f t="shared" si="1594"/>
        <v>367</v>
      </c>
      <c r="AA129" s="73">
        <f t="shared" si="1594"/>
        <v>398</v>
      </c>
      <c r="AB129" s="73">
        <f t="shared" si="1594"/>
        <v>426</v>
      </c>
      <c r="AC129" s="73">
        <f t="shared" si="1594"/>
        <v>457</v>
      </c>
      <c r="AD129" s="73">
        <f t="shared" si="1594"/>
        <v>487</v>
      </c>
      <c r="AE129" s="73">
        <f t="shared" si="1594"/>
        <v>518</v>
      </c>
      <c r="AF129" s="73">
        <f t="shared" si="1594"/>
        <v>548</v>
      </c>
      <c r="AG129" s="73">
        <f t="shared" si="1594"/>
        <v>579</v>
      </c>
      <c r="AH129" s="73">
        <f t="shared" si="1594"/>
        <v>610</v>
      </c>
      <c r="AI129" s="73">
        <f t="shared" si="1594"/>
        <v>640</v>
      </c>
      <c r="AJ129" s="73">
        <f t="shared" si="1594"/>
        <v>671</v>
      </c>
      <c r="AK129" s="73">
        <f t="shared" si="1594"/>
        <v>701</v>
      </c>
      <c r="AL129" s="73">
        <f t="shared" si="1594"/>
        <v>732</v>
      </c>
      <c r="AM129" s="73">
        <f t="shared" si="1594"/>
        <v>763</v>
      </c>
      <c r="AN129" s="73">
        <f t="shared" si="1594"/>
        <v>791</v>
      </c>
      <c r="AO129" s="73">
        <f t="shared" si="1594"/>
        <v>822</v>
      </c>
      <c r="AP129" s="73">
        <f t="shared" si="1594"/>
        <v>852</v>
      </c>
      <c r="AQ129" s="73">
        <f t="shared" si="1594"/>
        <v>883</v>
      </c>
      <c r="AR129" s="73">
        <f t="shared" si="1594"/>
        <v>913</v>
      </c>
      <c r="AS129" s="73">
        <f t="shared" si="1594"/>
        <v>944</v>
      </c>
      <c r="AT129" s="73">
        <f t="shared" si="1594"/>
        <v>975</v>
      </c>
      <c r="AU129" s="73">
        <f t="shared" si="1594"/>
        <v>1005</v>
      </c>
      <c r="AV129" s="73">
        <f t="shared" si="1594"/>
        <v>1036</v>
      </c>
      <c r="AW129" s="73">
        <f t="shared" si="1594"/>
        <v>1066</v>
      </c>
      <c r="AX129" s="73">
        <f t="shared" si="1594"/>
        <v>1097</v>
      </c>
      <c r="AY129" s="73">
        <f t="shared" si="1594"/>
        <v>1128</v>
      </c>
      <c r="AZ129" s="73">
        <f t="shared" si="1594"/>
        <v>1156</v>
      </c>
      <c r="BA129" s="73">
        <f t="shared" si="1594"/>
        <v>1187</v>
      </c>
      <c r="BB129" s="73">
        <f t="shared" si="1594"/>
        <v>1217</v>
      </c>
      <c r="BC129" s="73">
        <f t="shared" si="1594"/>
        <v>1248</v>
      </c>
      <c r="BD129" s="73">
        <f t="shared" si="1594"/>
        <v>1278</v>
      </c>
      <c r="BE129" s="73">
        <f t="shared" si="1594"/>
        <v>1309</v>
      </c>
      <c r="BF129" s="73">
        <f t="shared" si="1594"/>
        <v>1340</v>
      </c>
      <c r="BG129" s="73">
        <f t="shared" si="1594"/>
        <v>1370</v>
      </c>
      <c r="BH129" s="73">
        <f t="shared" si="1594"/>
        <v>1401</v>
      </c>
      <c r="BI129" s="73">
        <f t="shared" si="1594"/>
        <v>1431</v>
      </c>
      <c r="BJ129" s="82"/>
      <c r="BK129" s="79"/>
      <c r="BL129" s="79"/>
      <c r="BM129" s="106"/>
      <c r="BN129" s="106"/>
      <c r="BO129" s="106"/>
      <c r="BP129" s="106"/>
      <c r="BQ129" s="106"/>
      <c r="BR129" s="106"/>
      <c r="BS129" s="106"/>
      <c r="BT129" s="106"/>
      <c r="BU129" s="106"/>
      <c r="BV129" s="106"/>
      <c r="BW129" s="106"/>
      <c r="BX129" s="106"/>
      <c r="BY129" s="106"/>
      <c r="BZ129" s="106"/>
      <c r="CA129" s="106"/>
      <c r="CB129" s="106"/>
    </row>
    <row r="130" spans="1:80" s="245" customFormat="1" ht="17.149999999999999" customHeight="1" x14ac:dyDescent="0.35">
      <c r="A130" s="250"/>
      <c r="B130" s="113"/>
      <c r="C130" s="361"/>
      <c r="D130" s="125"/>
      <c r="E130" s="357" t="s">
        <v>207</v>
      </c>
      <c r="F130" s="357" t="s">
        <v>207</v>
      </c>
      <c r="G130" s="357" t="s">
        <v>207</v>
      </c>
      <c r="H130" s="370"/>
      <c r="I130" s="373"/>
      <c r="J130" s="7"/>
      <c r="K130" s="376"/>
      <c r="L130" s="106"/>
      <c r="M130" s="77"/>
      <c r="N130" s="60" t="str">
        <f>VLOOKUP(N128,'Podpůrná data'!$I$188:$J$199,2)</f>
        <v>leden</v>
      </c>
      <c r="O130" s="60" t="str">
        <f>VLOOKUP(O128,'Podpůrná data'!$I$188:$J$199,2)</f>
        <v>únor</v>
      </c>
      <c r="P130" s="60" t="str">
        <f>VLOOKUP(P128,'Podpůrná data'!$I$188:$J$199,2)</f>
        <v>březen</v>
      </c>
      <c r="Q130" s="60" t="str">
        <f>VLOOKUP(Q128,'Podpůrná data'!$I$188:$J$199,2)</f>
        <v>duben</v>
      </c>
      <c r="R130" s="60" t="str">
        <f>VLOOKUP(R128,'Podpůrná data'!$I$188:$J$199,2)</f>
        <v>květen</v>
      </c>
      <c r="S130" s="60" t="str">
        <f>VLOOKUP(S128,'Podpůrná data'!$I$188:$J$199,2)</f>
        <v>červen</v>
      </c>
      <c r="T130" s="60" t="str">
        <f>VLOOKUP(T128,'Podpůrná data'!$I$188:$J$199,2)</f>
        <v>červenec</v>
      </c>
      <c r="U130" s="60" t="str">
        <f>VLOOKUP(U128,'Podpůrná data'!$I$188:$J$199,2)</f>
        <v>srpen</v>
      </c>
      <c r="V130" s="60" t="str">
        <f>VLOOKUP(V128,'Podpůrná data'!$I$188:$J$199,2)</f>
        <v>září</v>
      </c>
      <c r="W130" s="60" t="str">
        <f>VLOOKUP(W128,'Podpůrná data'!$I$188:$J$199,2)</f>
        <v>říjen</v>
      </c>
      <c r="X130" s="60" t="str">
        <f>VLOOKUP(X128,'Podpůrná data'!$I$188:$J$199,2)</f>
        <v>listopad</v>
      </c>
      <c r="Y130" s="60" t="str">
        <f>VLOOKUP(Y128,'Podpůrná data'!$I$188:$J$199,2)</f>
        <v>prosinec</v>
      </c>
      <c r="Z130" s="60" t="str">
        <f>VLOOKUP(Z128,'Podpůrná data'!$I$188:$J$199,2)</f>
        <v>leden</v>
      </c>
      <c r="AA130" s="60" t="str">
        <f>VLOOKUP(AA128,'Podpůrná data'!$I$188:$J$199,2)</f>
        <v>únor</v>
      </c>
      <c r="AB130" s="60" t="str">
        <f>VLOOKUP(AB128,'Podpůrná data'!$I$188:$J$199,2)</f>
        <v>březen</v>
      </c>
      <c r="AC130" s="60" t="str">
        <f>VLOOKUP(AC128,'Podpůrná data'!$I$188:$J$199,2)</f>
        <v>duben</v>
      </c>
      <c r="AD130" s="60" t="str">
        <f>VLOOKUP(AD128,'Podpůrná data'!$I$188:$J$199,2)</f>
        <v>květen</v>
      </c>
      <c r="AE130" s="60" t="str">
        <f>VLOOKUP(AE128,'Podpůrná data'!$I$188:$J$199,2)</f>
        <v>červen</v>
      </c>
      <c r="AF130" s="60" t="str">
        <f>VLOOKUP(AF128,'Podpůrná data'!$I$188:$J$199,2)</f>
        <v>červenec</v>
      </c>
      <c r="AG130" s="60" t="str">
        <f>VLOOKUP(AG128,'Podpůrná data'!$I$188:$J$199,2)</f>
        <v>srpen</v>
      </c>
      <c r="AH130" s="60" t="str">
        <f>VLOOKUP(AH128,'Podpůrná data'!$I$188:$J$199,2)</f>
        <v>září</v>
      </c>
      <c r="AI130" s="60" t="str">
        <f>VLOOKUP(AI128,'Podpůrná data'!$I$188:$J$199,2)</f>
        <v>říjen</v>
      </c>
      <c r="AJ130" s="60" t="str">
        <f>VLOOKUP(AJ128,'Podpůrná data'!$I$188:$J$199,2)</f>
        <v>listopad</v>
      </c>
      <c r="AK130" s="60" t="str">
        <f>VLOOKUP(AK128,'Podpůrná data'!$I$188:$J$199,2)</f>
        <v>prosinec</v>
      </c>
      <c r="AL130" s="60" t="str">
        <f>VLOOKUP(AL128,'Podpůrná data'!$I$188:$J$199,2)</f>
        <v>leden</v>
      </c>
      <c r="AM130" s="60" t="str">
        <f>VLOOKUP(AM128,'Podpůrná data'!$I$188:$J$199,2)</f>
        <v>únor</v>
      </c>
      <c r="AN130" s="60" t="str">
        <f>VLOOKUP(AN128,'Podpůrná data'!$I$188:$J$199,2)</f>
        <v>březen</v>
      </c>
      <c r="AO130" s="60" t="str">
        <f>VLOOKUP(AO128,'Podpůrná data'!$I$188:$J$199,2)</f>
        <v>duben</v>
      </c>
      <c r="AP130" s="60" t="str">
        <f>VLOOKUP(AP128,'Podpůrná data'!$I$188:$J$199,2)</f>
        <v>květen</v>
      </c>
      <c r="AQ130" s="60" t="str">
        <f>VLOOKUP(AQ128,'Podpůrná data'!$I$188:$J$199,2)</f>
        <v>červen</v>
      </c>
      <c r="AR130" s="60" t="str">
        <f>VLOOKUP(AR128,'Podpůrná data'!$I$188:$J$199,2)</f>
        <v>červenec</v>
      </c>
      <c r="AS130" s="60" t="str">
        <f>VLOOKUP(AS128,'Podpůrná data'!$I$188:$J$199,2)</f>
        <v>srpen</v>
      </c>
      <c r="AT130" s="60" t="str">
        <f>VLOOKUP(AT128,'Podpůrná data'!$I$188:$J$199,2)</f>
        <v>září</v>
      </c>
      <c r="AU130" s="60" t="str">
        <f>VLOOKUP(AU128,'Podpůrná data'!$I$188:$J$199,2)</f>
        <v>říjen</v>
      </c>
      <c r="AV130" s="60" t="str">
        <f>VLOOKUP(AV128,'Podpůrná data'!$I$188:$J$199,2)</f>
        <v>listopad</v>
      </c>
      <c r="AW130" s="60" t="str">
        <f>VLOOKUP(AW128,'Podpůrná data'!$I$188:$J$199,2)</f>
        <v>prosinec</v>
      </c>
      <c r="AX130" s="60" t="str">
        <f>VLOOKUP(AX128,'Podpůrná data'!$I$188:$J$199,2)</f>
        <v>leden</v>
      </c>
      <c r="AY130" s="60" t="str">
        <f>VLOOKUP(AY128,'Podpůrná data'!$I$188:$J$199,2)</f>
        <v>únor</v>
      </c>
      <c r="AZ130" s="60" t="str">
        <f>VLOOKUP(AZ128,'Podpůrná data'!$I$188:$J$199,2)</f>
        <v>březen</v>
      </c>
      <c r="BA130" s="60" t="str">
        <f>VLOOKUP(BA128,'Podpůrná data'!$I$188:$J$199,2)</f>
        <v>duben</v>
      </c>
      <c r="BB130" s="60" t="str">
        <f>VLOOKUP(BB128,'Podpůrná data'!$I$188:$J$199,2)</f>
        <v>květen</v>
      </c>
      <c r="BC130" s="60" t="str">
        <f>VLOOKUP(BC128,'Podpůrná data'!$I$188:$J$199,2)</f>
        <v>červen</v>
      </c>
      <c r="BD130" s="60" t="str">
        <f>VLOOKUP(BD128,'Podpůrná data'!$I$188:$J$199,2)</f>
        <v>červenec</v>
      </c>
      <c r="BE130" s="60" t="str">
        <f>VLOOKUP(BE128,'Podpůrná data'!$I$188:$J$199,2)</f>
        <v>srpen</v>
      </c>
      <c r="BF130" s="60" t="str">
        <f>VLOOKUP(BF128,'Podpůrná data'!$I$188:$J$199,2)</f>
        <v>září</v>
      </c>
      <c r="BG130" s="60" t="str">
        <f>VLOOKUP(BG128,'Podpůrná data'!$I$188:$J$199,2)</f>
        <v>říjen</v>
      </c>
      <c r="BH130" s="60" t="str">
        <f>VLOOKUP(BH128,'Podpůrná data'!$I$188:$J$199,2)</f>
        <v>listopad</v>
      </c>
      <c r="BI130" s="60" t="str">
        <f>VLOOKUP(BI128,'Podpůrná data'!$I$188:$J$199,2)</f>
        <v>prosinec</v>
      </c>
      <c r="BJ130" s="200"/>
      <c r="BK130" s="200"/>
      <c r="BL130" s="201"/>
      <c r="BM130" s="106"/>
      <c r="BN130" s="179" t="s">
        <v>105</v>
      </c>
      <c r="BO130" s="179" t="s">
        <v>106</v>
      </c>
      <c r="BP130" s="179" t="s">
        <v>107</v>
      </c>
      <c r="BQ130" s="179" t="s">
        <v>108</v>
      </c>
      <c r="BR130" s="179" t="s">
        <v>109</v>
      </c>
      <c r="BS130" s="179" t="s">
        <v>110</v>
      </c>
      <c r="BT130" s="179" t="s">
        <v>111</v>
      </c>
      <c r="BU130" s="179" t="s">
        <v>112</v>
      </c>
      <c r="BV130" s="179" t="s">
        <v>113</v>
      </c>
      <c r="BW130" s="179" t="s">
        <v>155</v>
      </c>
      <c r="BX130" s="179" t="s">
        <v>156</v>
      </c>
      <c r="BY130" s="179" t="s">
        <v>157</v>
      </c>
      <c r="BZ130" s="179" t="s">
        <v>202</v>
      </c>
      <c r="CA130" s="179" t="s">
        <v>203</v>
      </c>
      <c r="CB130" s="179" t="s">
        <v>204</v>
      </c>
    </row>
    <row r="131" spans="1:80" s="245" customFormat="1" ht="16.399999999999999" customHeight="1" x14ac:dyDescent="0.35">
      <c r="A131" s="250"/>
      <c r="B131" s="113"/>
      <c r="C131" s="361"/>
      <c r="D131" s="125"/>
      <c r="E131" s="357"/>
      <c r="F131" s="357"/>
      <c r="G131" s="357"/>
      <c r="H131" s="370"/>
      <c r="I131" s="373"/>
      <c r="J131" s="7"/>
      <c r="K131" s="376"/>
      <c r="L131" s="106"/>
      <c r="M131" s="77"/>
      <c r="N131" s="60">
        <f>YEAR(Úvod!$F$10)</f>
        <v>1900</v>
      </c>
      <c r="O131" s="60">
        <f t="shared" ref="O131" si="1595">IF(O128=1,N131+1,N131)</f>
        <v>1900</v>
      </c>
      <c r="P131" s="60">
        <f t="shared" ref="P131" si="1596">IF(P128=1,O131+1,O131)</f>
        <v>1900</v>
      </c>
      <c r="Q131" s="60">
        <f t="shared" ref="Q131" si="1597">IF(Q128=1,P131+1,P131)</f>
        <v>1900</v>
      </c>
      <c r="R131" s="60">
        <f t="shared" ref="R131" si="1598">IF(R128=1,Q131+1,Q131)</f>
        <v>1900</v>
      </c>
      <c r="S131" s="60">
        <f t="shared" ref="S131" si="1599">IF(S128=1,R131+1,R131)</f>
        <v>1900</v>
      </c>
      <c r="T131" s="60">
        <f t="shared" ref="T131" si="1600">IF(T128=1,S131+1,S131)</f>
        <v>1900</v>
      </c>
      <c r="U131" s="60">
        <f t="shared" ref="U131" si="1601">IF(U128=1,T131+1,T131)</f>
        <v>1900</v>
      </c>
      <c r="V131" s="60">
        <f t="shared" ref="V131" si="1602">IF(V128=1,U131+1,U131)</f>
        <v>1900</v>
      </c>
      <c r="W131" s="60">
        <f t="shared" ref="W131" si="1603">IF(W128=1,V131+1,V131)</f>
        <v>1900</v>
      </c>
      <c r="X131" s="60">
        <f t="shared" ref="X131" si="1604">IF(X128=1,W131+1,W131)</f>
        <v>1900</v>
      </c>
      <c r="Y131" s="60">
        <f t="shared" ref="Y131" si="1605">IF(Y128=1,X131+1,X131)</f>
        <v>1900</v>
      </c>
      <c r="Z131" s="60">
        <f t="shared" ref="Z131" si="1606">IF(Z128=1,Y131+1,Y131)</f>
        <v>1901</v>
      </c>
      <c r="AA131" s="60">
        <f t="shared" ref="AA131" si="1607">IF(AA128=1,Z131+1,Z131)</f>
        <v>1901</v>
      </c>
      <c r="AB131" s="60">
        <f t="shared" ref="AB131" si="1608">IF(AB128=1,AA131+1,AA131)</f>
        <v>1901</v>
      </c>
      <c r="AC131" s="60">
        <f t="shared" ref="AC131" si="1609">IF(AC128=1,AB131+1,AB131)</f>
        <v>1901</v>
      </c>
      <c r="AD131" s="60">
        <f t="shared" ref="AD131" si="1610">IF(AD128=1,AC131+1,AC131)</f>
        <v>1901</v>
      </c>
      <c r="AE131" s="60">
        <f t="shared" ref="AE131" si="1611">IF(AE128=1,AD131+1,AD131)</f>
        <v>1901</v>
      </c>
      <c r="AF131" s="60">
        <f t="shared" ref="AF131" si="1612">IF(AF128=1,AE131+1,AE131)</f>
        <v>1901</v>
      </c>
      <c r="AG131" s="60">
        <f t="shared" ref="AG131" si="1613">IF(AG128=1,AF131+1,AF131)</f>
        <v>1901</v>
      </c>
      <c r="AH131" s="60">
        <f t="shared" ref="AH131" si="1614">IF(AH128=1,AG131+1,AG131)</f>
        <v>1901</v>
      </c>
      <c r="AI131" s="60">
        <f t="shared" ref="AI131" si="1615">IF(AI128=1,AH131+1,AH131)</f>
        <v>1901</v>
      </c>
      <c r="AJ131" s="60">
        <f t="shared" ref="AJ131" si="1616">IF(AJ128=1,AI131+1,AI131)</f>
        <v>1901</v>
      </c>
      <c r="AK131" s="60">
        <f t="shared" ref="AK131" si="1617">IF(AK128=1,AJ131+1,AJ131)</f>
        <v>1901</v>
      </c>
      <c r="AL131" s="60">
        <f t="shared" ref="AL131" si="1618">IF(AL128=1,AK131+1,AK131)</f>
        <v>1902</v>
      </c>
      <c r="AM131" s="60">
        <f t="shared" ref="AM131" si="1619">IF(AM128=1,AL131+1,AL131)</f>
        <v>1902</v>
      </c>
      <c r="AN131" s="60">
        <f t="shared" ref="AN131" si="1620">IF(AN128=1,AM131+1,AM131)</f>
        <v>1902</v>
      </c>
      <c r="AO131" s="60">
        <f t="shared" ref="AO131" si="1621">IF(AO128=1,AN131+1,AN131)</f>
        <v>1902</v>
      </c>
      <c r="AP131" s="60">
        <f t="shared" ref="AP131" si="1622">IF(AP128=1,AO131+1,AO131)</f>
        <v>1902</v>
      </c>
      <c r="AQ131" s="60">
        <f t="shared" ref="AQ131" si="1623">IF(AQ128=1,AP131+1,AP131)</f>
        <v>1902</v>
      </c>
      <c r="AR131" s="60">
        <f t="shared" ref="AR131" si="1624">IF(AR128=1,AQ131+1,AQ131)</f>
        <v>1902</v>
      </c>
      <c r="AS131" s="60">
        <f t="shared" ref="AS131" si="1625">IF(AS128=1,AR131+1,AR131)</f>
        <v>1902</v>
      </c>
      <c r="AT131" s="60">
        <f t="shared" ref="AT131" si="1626">IF(AT128=1,AS131+1,AS131)</f>
        <v>1902</v>
      </c>
      <c r="AU131" s="60">
        <f t="shared" ref="AU131" si="1627">IF(AU128=1,AT131+1,AT131)</f>
        <v>1902</v>
      </c>
      <c r="AV131" s="60">
        <f t="shared" ref="AV131" si="1628">IF(AV128=1,AU131+1,AU131)</f>
        <v>1902</v>
      </c>
      <c r="AW131" s="60">
        <f t="shared" ref="AW131" si="1629">IF(AW128=1,AV131+1,AV131)</f>
        <v>1902</v>
      </c>
      <c r="AX131" s="60">
        <f t="shared" ref="AX131" si="1630">IF(AX128=1,AW131+1,AW131)</f>
        <v>1903</v>
      </c>
      <c r="AY131" s="60">
        <f t="shared" ref="AY131" si="1631">IF(AY128=1,AX131+1,AX131)</f>
        <v>1903</v>
      </c>
      <c r="AZ131" s="60">
        <f t="shared" ref="AZ131" si="1632">IF(AZ128=1,AY131+1,AY131)</f>
        <v>1903</v>
      </c>
      <c r="BA131" s="60">
        <f t="shared" ref="BA131" si="1633">IF(BA128=1,AZ131+1,AZ131)</f>
        <v>1903</v>
      </c>
      <c r="BB131" s="60">
        <f t="shared" ref="BB131" si="1634">IF(BB128=1,BA131+1,BA131)</f>
        <v>1903</v>
      </c>
      <c r="BC131" s="60">
        <f t="shared" ref="BC131" si="1635">IF(BC128=1,BB131+1,BB131)</f>
        <v>1903</v>
      </c>
      <c r="BD131" s="60">
        <f t="shared" ref="BD131" si="1636">IF(BD128=1,BC131+1,BC131)</f>
        <v>1903</v>
      </c>
      <c r="BE131" s="60">
        <f t="shared" ref="BE131" si="1637">IF(BE128=1,BD131+1,BD131)</f>
        <v>1903</v>
      </c>
      <c r="BF131" s="60">
        <f t="shared" ref="BF131" si="1638">IF(BF128=1,BE131+1,BE131)</f>
        <v>1903</v>
      </c>
      <c r="BG131" s="60">
        <f t="shared" ref="BG131" si="1639">IF(BG128=1,BF131+1,BF131)</f>
        <v>1903</v>
      </c>
      <c r="BH131" s="60">
        <f t="shared" ref="BH131" si="1640">IF(BH128=1,BG131+1,BG131)</f>
        <v>1903</v>
      </c>
      <c r="BI131" s="60">
        <f t="shared" ref="BI131" si="1641">IF(BI128=1,BH131+1,BH131)</f>
        <v>1903</v>
      </c>
      <c r="BJ131" s="199"/>
      <c r="BK131" s="198"/>
      <c r="BL131" s="202"/>
      <c r="BM131" s="106"/>
      <c r="BN131" s="106"/>
      <c r="BO131" s="106"/>
      <c r="BP131" s="106"/>
      <c r="BQ131" s="106"/>
      <c r="BR131" s="106"/>
      <c r="BS131" s="106"/>
      <c r="BT131" s="106"/>
      <c r="BU131" s="106"/>
      <c r="BV131" s="106"/>
      <c r="BW131" s="106"/>
      <c r="BX131" s="106"/>
      <c r="BY131" s="106"/>
      <c r="BZ131" s="106"/>
      <c r="CA131" s="106"/>
      <c r="CB131" s="106"/>
    </row>
    <row r="132" spans="1:80" s="245" customFormat="1" ht="16.399999999999999" customHeight="1" x14ac:dyDescent="0.35">
      <c r="A132" s="250"/>
      <c r="B132" s="113"/>
      <c r="C132" s="125"/>
      <c r="D132" s="125"/>
      <c r="E132" s="357"/>
      <c r="F132" s="357"/>
      <c r="G132" s="357"/>
      <c r="H132" s="370"/>
      <c r="I132" s="374"/>
      <c r="J132" s="7"/>
      <c r="K132" s="377"/>
      <c r="L132" s="106"/>
      <c r="M132" s="63" t="s">
        <v>159</v>
      </c>
      <c r="N132" s="258"/>
      <c r="O132" s="258"/>
      <c r="P132" s="258"/>
      <c r="Q132" s="258"/>
      <c r="R132" s="258"/>
      <c r="S132" s="258"/>
      <c r="T132" s="258"/>
      <c r="U132" s="258"/>
      <c r="V132" s="258"/>
      <c r="W132" s="258"/>
      <c r="X132" s="258"/>
      <c r="Y132" s="258"/>
      <c r="Z132" s="258"/>
      <c r="AA132" s="258"/>
      <c r="AB132" s="258"/>
      <c r="AC132" s="258"/>
      <c r="AD132" s="258"/>
      <c r="AE132" s="258"/>
      <c r="AF132" s="258"/>
      <c r="AG132" s="258"/>
      <c r="AH132" s="258"/>
      <c r="AI132" s="258"/>
      <c r="AJ132" s="258"/>
      <c r="AK132" s="258"/>
      <c r="AL132" s="258"/>
      <c r="AM132" s="258"/>
      <c r="AN132" s="258"/>
      <c r="AO132" s="258"/>
      <c r="AP132" s="258"/>
      <c r="AQ132" s="258"/>
      <c r="AR132" s="258"/>
      <c r="AS132" s="258"/>
      <c r="AT132" s="258"/>
      <c r="AU132" s="258"/>
      <c r="AV132" s="258"/>
      <c r="AW132" s="258"/>
      <c r="AX132" s="258"/>
      <c r="AY132" s="258"/>
      <c r="AZ132" s="258"/>
      <c r="BA132" s="258"/>
      <c r="BB132" s="258"/>
      <c r="BC132" s="258"/>
      <c r="BD132" s="258"/>
      <c r="BE132" s="258"/>
      <c r="BF132" s="258"/>
      <c r="BG132" s="258"/>
      <c r="BH132" s="258"/>
      <c r="BI132" s="258"/>
      <c r="BJ132" s="199"/>
      <c r="BK132" s="198"/>
      <c r="BL132" s="202"/>
      <c r="BM132" s="106"/>
      <c r="BN132" s="106"/>
      <c r="BO132" s="106"/>
      <c r="BP132" s="106"/>
      <c r="BQ132" s="106"/>
      <c r="BR132" s="106"/>
      <c r="BS132" s="106"/>
      <c r="BT132" s="106"/>
      <c r="BU132" s="106"/>
      <c r="BV132" s="106"/>
      <c r="BW132" s="106"/>
      <c r="BX132" s="106"/>
      <c r="BY132" s="106"/>
      <c r="BZ132" s="106"/>
      <c r="CA132" s="106"/>
      <c r="CB132" s="106"/>
    </row>
    <row r="133" spans="1:80" s="245" customFormat="1" ht="23.5" customHeight="1" x14ac:dyDescent="0.35">
      <c r="A133" s="243"/>
      <c r="B133" s="126" t="s">
        <v>13</v>
      </c>
      <c r="C133" s="381"/>
      <c r="D133" s="381"/>
      <c r="E133" s="259"/>
      <c r="F133" s="259"/>
      <c r="G133" s="241"/>
      <c r="H133" s="253"/>
      <c r="I133" s="61">
        <f>IF($H133="",0,VLOOKUP($E133,'Podpůrná data'!$H$15:$I$185,2,FALSE)*$H133)</f>
        <v>0</v>
      </c>
      <c r="J133" s="105"/>
      <c r="K133" s="166">
        <f>IF(I133&gt;0,1,0)</f>
        <v>0</v>
      </c>
      <c r="L133" s="204"/>
      <c r="M133" s="63" t="s">
        <v>95</v>
      </c>
      <c r="N133" s="260"/>
      <c r="O133" s="260"/>
      <c r="P133" s="260"/>
      <c r="Q133" s="260"/>
      <c r="R133" s="260"/>
      <c r="S133" s="260"/>
      <c r="T133" s="260"/>
      <c r="U133" s="260"/>
      <c r="V133" s="260"/>
      <c r="W133" s="260"/>
      <c r="X133" s="260"/>
      <c r="Y133" s="260"/>
      <c r="Z133" s="260"/>
      <c r="AA133" s="260"/>
      <c r="AB133" s="260"/>
      <c r="AC133" s="260"/>
      <c r="AD133" s="260"/>
      <c r="AE133" s="260"/>
      <c r="AF133" s="260"/>
      <c r="AG133" s="260"/>
      <c r="AH133" s="260"/>
      <c r="AI133" s="260"/>
      <c r="AJ133" s="260"/>
      <c r="AK133" s="260"/>
      <c r="AL133" s="260"/>
      <c r="AM133" s="260"/>
      <c r="AN133" s="260"/>
      <c r="AO133" s="260"/>
      <c r="AP133" s="260"/>
      <c r="AQ133" s="260"/>
      <c r="AR133" s="260"/>
      <c r="AS133" s="260"/>
      <c r="AT133" s="260"/>
      <c r="AU133" s="260"/>
      <c r="AV133" s="260"/>
      <c r="AW133" s="260"/>
      <c r="AX133" s="260"/>
      <c r="AY133" s="260"/>
      <c r="AZ133" s="260"/>
      <c r="BA133" s="260"/>
      <c r="BB133" s="260"/>
      <c r="BC133" s="260"/>
      <c r="BD133" s="260"/>
      <c r="BE133" s="260"/>
      <c r="BF133" s="260"/>
      <c r="BG133" s="260"/>
      <c r="BH133" s="260"/>
      <c r="BI133" s="260"/>
      <c r="BJ133" s="382">
        <f>SUM(N135:BI135)</f>
        <v>0</v>
      </c>
      <c r="BK133" s="384">
        <f>SUM(N137:BI137)</f>
        <v>0</v>
      </c>
      <c r="BL133" s="386">
        <f>IF($K133=0,0,IF($BJ133&gt;=20,1,0))</f>
        <v>0</v>
      </c>
      <c r="BM133" s="106"/>
      <c r="BN133" s="106"/>
      <c r="BO133" s="106"/>
      <c r="BP133" s="106"/>
      <c r="BQ133" s="106"/>
      <c r="BR133" s="106"/>
      <c r="BS133" s="106"/>
      <c r="BT133" s="106"/>
      <c r="BU133" s="106"/>
      <c r="BV133" s="106"/>
      <c r="BW133" s="106"/>
      <c r="BX133" s="106"/>
      <c r="BY133" s="106"/>
      <c r="BZ133" s="106"/>
      <c r="CA133" s="106"/>
      <c r="CB133" s="106"/>
    </row>
    <row r="134" spans="1:80" s="245" customFormat="1" ht="29" x14ac:dyDescent="0.35">
      <c r="A134" s="243"/>
      <c r="B134" s="128"/>
      <c r="C134" s="170"/>
      <c r="D134" s="170"/>
      <c r="E134" s="170"/>
      <c r="F134" s="170"/>
      <c r="G134" s="170"/>
      <c r="H134" s="170"/>
      <c r="I134" s="64"/>
      <c r="J134" s="105"/>
      <c r="K134" s="223"/>
      <c r="L134" s="106"/>
      <c r="M134" s="63" t="s">
        <v>215</v>
      </c>
      <c r="N134" s="260"/>
      <c r="O134" s="260"/>
      <c r="P134" s="260"/>
      <c r="Q134" s="260"/>
      <c r="R134" s="260"/>
      <c r="S134" s="260"/>
      <c r="T134" s="260"/>
      <c r="U134" s="260"/>
      <c r="V134" s="260"/>
      <c r="W134" s="260"/>
      <c r="X134" s="260"/>
      <c r="Y134" s="260"/>
      <c r="Z134" s="260"/>
      <c r="AA134" s="260"/>
      <c r="AB134" s="260"/>
      <c r="AC134" s="260"/>
      <c r="AD134" s="260"/>
      <c r="AE134" s="260"/>
      <c r="AF134" s="260"/>
      <c r="AG134" s="260"/>
      <c r="AH134" s="260"/>
      <c r="AI134" s="260"/>
      <c r="AJ134" s="260"/>
      <c r="AK134" s="260"/>
      <c r="AL134" s="260"/>
      <c r="AM134" s="260"/>
      <c r="AN134" s="260"/>
      <c r="AO134" s="260"/>
      <c r="AP134" s="260"/>
      <c r="AQ134" s="260"/>
      <c r="AR134" s="260"/>
      <c r="AS134" s="260"/>
      <c r="AT134" s="260"/>
      <c r="AU134" s="260"/>
      <c r="AV134" s="260"/>
      <c r="AW134" s="260"/>
      <c r="AX134" s="260"/>
      <c r="AY134" s="260"/>
      <c r="AZ134" s="260"/>
      <c r="BA134" s="260"/>
      <c r="BB134" s="260"/>
      <c r="BC134" s="260"/>
      <c r="BD134" s="260"/>
      <c r="BE134" s="260"/>
      <c r="BF134" s="260"/>
      <c r="BG134" s="260"/>
      <c r="BH134" s="260"/>
      <c r="BI134" s="260"/>
      <c r="BJ134" s="382"/>
      <c r="BK134" s="384"/>
      <c r="BL134" s="386"/>
      <c r="BM134" s="106"/>
      <c r="BN134" s="106"/>
      <c r="BO134" s="106"/>
      <c r="BP134" s="106"/>
      <c r="BQ134" s="106"/>
      <c r="BR134" s="106"/>
      <c r="BS134" s="106"/>
      <c r="BT134" s="106"/>
      <c r="BU134" s="106"/>
      <c r="BV134" s="106"/>
      <c r="BW134" s="106"/>
      <c r="BX134" s="106"/>
      <c r="BY134" s="106"/>
      <c r="BZ134" s="106"/>
      <c r="CA134" s="106"/>
      <c r="CB134" s="106"/>
    </row>
    <row r="135" spans="1:80" s="245" customFormat="1" ht="29" x14ac:dyDescent="0.35">
      <c r="A135" s="243"/>
      <c r="B135" s="128"/>
      <c r="C135" s="170"/>
      <c r="D135" s="170"/>
      <c r="E135" s="170"/>
      <c r="F135" s="170"/>
      <c r="G135" s="170"/>
      <c r="H135" s="170"/>
      <c r="I135" s="64"/>
      <c r="J135" s="105"/>
      <c r="K135" s="165"/>
      <c r="L135" s="106"/>
      <c r="M135" s="63" t="s">
        <v>235</v>
      </c>
      <c r="N135" s="167">
        <f>IF(N134="",0,IF(N134&gt;=$H133,$H133,N134))</f>
        <v>0</v>
      </c>
      <c r="O135" s="167">
        <f t="shared" ref="O135:AT135" si="1642">IF(O134="",0,IF((O134+N136)&lt;=$H133,O134,$H133-N136))</f>
        <v>0</v>
      </c>
      <c r="P135" s="167">
        <f t="shared" si="1642"/>
        <v>0</v>
      </c>
      <c r="Q135" s="167">
        <f t="shared" si="1642"/>
        <v>0</v>
      </c>
      <c r="R135" s="167">
        <f t="shared" si="1642"/>
        <v>0</v>
      </c>
      <c r="S135" s="167">
        <f t="shared" si="1642"/>
        <v>0</v>
      </c>
      <c r="T135" s="167">
        <f t="shared" si="1642"/>
        <v>0</v>
      </c>
      <c r="U135" s="167">
        <f t="shared" si="1642"/>
        <v>0</v>
      </c>
      <c r="V135" s="167">
        <f t="shared" si="1642"/>
        <v>0</v>
      </c>
      <c r="W135" s="167">
        <f t="shared" si="1642"/>
        <v>0</v>
      </c>
      <c r="X135" s="167">
        <f t="shared" si="1642"/>
        <v>0</v>
      </c>
      <c r="Y135" s="167">
        <f t="shared" si="1642"/>
        <v>0</v>
      </c>
      <c r="Z135" s="167">
        <f t="shared" si="1642"/>
        <v>0</v>
      </c>
      <c r="AA135" s="167">
        <f t="shared" si="1642"/>
        <v>0</v>
      </c>
      <c r="AB135" s="167">
        <f t="shared" si="1642"/>
        <v>0</v>
      </c>
      <c r="AC135" s="167">
        <f t="shared" si="1642"/>
        <v>0</v>
      </c>
      <c r="AD135" s="167">
        <f t="shared" si="1642"/>
        <v>0</v>
      </c>
      <c r="AE135" s="167">
        <f t="shared" si="1642"/>
        <v>0</v>
      </c>
      <c r="AF135" s="167">
        <f t="shared" si="1642"/>
        <v>0</v>
      </c>
      <c r="AG135" s="167">
        <f t="shared" si="1642"/>
        <v>0</v>
      </c>
      <c r="AH135" s="167">
        <f t="shared" si="1642"/>
        <v>0</v>
      </c>
      <c r="AI135" s="167">
        <f t="shared" si="1642"/>
        <v>0</v>
      </c>
      <c r="AJ135" s="167">
        <f t="shared" si="1642"/>
        <v>0</v>
      </c>
      <c r="AK135" s="167">
        <f t="shared" si="1642"/>
        <v>0</v>
      </c>
      <c r="AL135" s="167">
        <f t="shared" si="1642"/>
        <v>0</v>
      </c>
      <c r="AM135" s="167">
        <f t="shared" si="1642"/>
        <v>0</v>
      </c>
      <c r="AN135" s="167">
        <f t="shared" si="1642"/>
        <v>0</v>
      </c>
      <c r="AO135" s="167">
        <f t="shared" si="1642"/>
        <v>0</v>
      </c>
      <c r="AP135" s="167">
        <f t="shared" si="1642"/>
        <v>0</v>
      </c>
      <c r="AQ135" s="167">
        <f t="shared" si="1642"/>
        <v>0</v>
      </c>
      <c r="AR135" s="167">
        <f t="shared" si="1642"/>
        <v>0</v>
      </c>
      <c r="AS135" s="167">
        <f t="shared" si="1642"/>
        <v>0</v>
      </c>
      <c r="AT135" s="167">
        <f t="shared" si="1642"/>
        <v>0</v>
      </c>
      <c r="AU135" s="167">
        <f t="shared" ref="AU135:BI135" si="1643">IF(AU134="",0,IF((AU134+AT136)&lt;=$H133,AU134,$H133-AT136))</f>
        <v>0</v>
      </c>
      <c r="AV135" s="167">
        <f t="shared" si="1643"/>
        <v>0</v>
      </c>
      <c r="AW135" s="167">
        <f t="shared" si="1643"/>
        <v>0</v>
      </c>
      <c r="AX135" s="167">
        <f t="shared" si="1643"/>
        <v>0</v>
      </c>
      <c r="AY135" s="167">
        <f t="shared" si="1643"/>
        <v>0</v>
      </c>
      <c r="AZ135" s="167">
        <f t="shared" si="1643"/>
        <v>0</v>
      </c>
      <c r="BA135" s="167">
        <f t="shared" si="1643"/>
        <v>0</v>
      </c>
      <c r="BB135" s="167">
        <f t="shared" si="1643"/>
        <v>0</v>
      </c>
      <c r="BC135" s="167">
        <f t="shared" si="1643"/>
        <v>0</v>
      </c>
      <c r="BD135" s="167">
        <f t="shared" si="1643"/>
        <v>0</v>
      </c>
      <c r="BE135" s="167">
        <f t="shared" si="1643"/>
        <v>0</v>
      </c>
      <c r="BF135" s="167">
        <f t="shared" si="1643"/>
        <v>0</v>
      </c>
      <c r="BG135" s="167">
        <f t="shared" si="1643"/>
        <v>0</v>
      </c>
      <c r="BH135" s="167">
        <f t="shared" si="1643"/>
        <v>0</v>
      </c>
      <c r="BI135" s="167">
        <f t="shared" si="1643"/>
        <v>0</v>
      </c>
      <c r="BJ135" s="382"/>
      <c r="BK135" s="384"/>
      <c r="BL135" s="386"/>
      <c r="BM135" s="106"/>
      <c r="BN135" s="106"/>
      <c r="BO135" s="106"/>
      <c r="BP135" s="106"/>
      <c r="BQ135" s="106"/>
      <c r="BR135" s="106"/>
      <c r="BS135" s="106"/>
      <c r="BT135" s="106"/>
      <c r="BU135" s="106"/>
      <c r="BV135" s="106"/>
      <c r="BW135" s="106"/>
      <c r="BX135" s="106"/>
      <c r="BY135" s="106"/>
      <c r="BZ135" s="106"/>
      <c r="CA135" s="106"/>
      <c r="CB135" s="106"/>
    </row>
    <row r="136" spans="1:80" ht="29" hidden="1" x14ac:dyDescent="0.35">
      <c r="B136" s="128"/>
      <c r="C136" s="170"/>
      <c r="D136" s="170"/>
      <c r="E136" s="170"/>
      <c r="F136" s="170"/>
      <c r="G136" s="170"/>
      <c r="H136" s="170"/>
      <c r="I136" s="172"/>
      <c r="J136" s="105"/>
      <c r="K136" s="175"/>
      <c r="L136" s="105"/>
      <c r="M136" s="63" t="s">
        <v>236</v>
      </c>
      <c r="N136" s="167">
        <f>N135</f>
        <v>0</v>
      </c>
      <c r="O136" s="167">
        <f>O135+N136</f>
        <v>0</v>
      </c>
      <c r="P136" s="167">
        <f t="shared" ref="P136" si="1644">P135+O136</f>
        <v>0</v>
      </c>
      <c r="Q136" s="167">
        <f t="shared" ref="Q136" si="1645">Q135+P136</f>
        <v>0</v>
      </c>
      <c r="R136" s="167">
        <f t="shared" ref="R136" si="1646">R135+Q136</f>
        <v>0</v>
      </c>
      <c r="S136" s="167">
        <f t="shared" ref="S136" si="1647">S135+R136</f>
        <v>0</v>
      </c>
      <c r="T136" s="167">
        <f t="shared" ref="T136" si="1648">T135+S136</f>
        <v>0</v>
      </c>
      <c r="U136" s="167">
        <f t="shared" ref="U136" si="1649">U135+T136</f>
        <v>0</v>
      </c>
      <c r="V136" s="167">
        <f t="shared" ref="V136" si="1650">V135+U136</f>
        <v>0</v>
      </c>
      <c r="W136" s="167">
        <f t="shared" ref="W136" si="1651">W135+V136</f>
        <v>0</v>
      </c>
      <c r="X136" s="167">
        <f t="shared" ref="X136" si="1652">X135+W136</f>
        <v>0</v>
      </c>
      <c r="Y136" s="167">
        <f t="shared" ref="Y136" si="1653">Y135+X136</f>
        <v>0</v>
      </c>
      <c r="Z136" s="167">
        <f t="shared" ref="Z136" si="1654">Z135+Y136</f>
        <v>0</v>
      </c>
      <c r="AA136" s="167">
        <f t="shared" ref="AA136" si="1655">AA135+Z136</f>
        <v>0</v>
      </c>
      <c r="AB136" s="167">
        <f t="shared" ref="AB136" si="1656">AB135+AA136</f>
        <v>0</v>
      </c>
      <c r="AC136" s="167">
        <f t="shared" ref="AC136" si="1657">AC135+AB136</f>
        <v>0</v>
      </c>
      <c r="AD136" s="167">
        <f t="shared" ref="AD136" si="1658">AD135+AC136</f>
        <v>0</v>
      </c>
      <c r="AE136" s="167">
        <f t="shared" ref="AE136" si="1659">AE135+AD136</f>
        <v>0</v>
      </c>
      <c r="AF136" s="167">
        <f t="shared" ref="AF136" si="1660">AF135+AE136</f>
        <v>0</v>
      </c>
      <c r="AG136" s="167">
        <f t="shared" ref="AG136" si="1661">AG135+AF136</f>
        <v>0</v>
      </c>
      <c r="AH136" s="167">
        <f t="shared" ref="AH136" si="1662">AH135+AG136</f>
        <v>0</v>
      </c>
      <c r="AI136" s="167">
        <f t="shared" ref="AI136" si="1663">AI135+AH136</f>
        <v>0</v>
      </c>
      <c r="AJ136" s="167">
        <f t="shared" ref="AJ136" si="1664">AJ135+AI136</f>
        <v>0</v>
      </c>
      <c r="AK136" s="167">
        <f t="shared" ref="AK136" si="1665">AK135+AJ136</f>
        <v>0</v>
      </c>
      <c r="AL136" s="167">
        <f t="shared" ref="AL136" si="1666">AL135+AK136</f>
        <v>0</v>
      </c>
      <c r="AM136" s="167">
        <f t="shared" ref="AM136" si="1667">AM135+AL136</f>
        <v>0</v>
      </c>
      <c r="AN136" s="167">
        <f t="shared" ref="AN136" si="1668">AN135+AM136</f>
        <v>0</v>
      </c>
      <c r="AO136" s="167">
        <f t="shared" ref="AO136" si="1669">AO135+AN136</f>
        <v>0</v>
      </c>
      <c r="AP136" s="167">
        <f t="shared" ref="AP136" si="1670">AP135+AO136</f>
        <v>0</v>
      </c>
      <c r="AQ136" s="167">
        <f t="shared" ref="AQ136" si="1671">AQ135+AP136</f>
        <v>0</v>
      </c>
      <c r="AR136" s="167">
        <f t="shared" ref="AR136" si="1672">AR135+AQ136</f>
        <v>0</v>
      </c>
      <c r="AS136" s="167">
        <f t="shared" ref="AS136" si="1673">AS135+AR136</f>
        <v>0</v>
      </c>
      <c r="AT136" s="167">
        <f t="shared" ref="AT136" si="1674">AT135+AS136</f>
        <v>0</v>
      </c>
      <c r="AU136" s="167">
        <f t="shared" ref="AU136" si="1675">AU135+AT136</f>
        <v>0</v>
      </c>
      <c r="AV136" s="167">
        <f t="shared" ref="AV136" si="1676">AV135+AU136</f>
        <v>0</v>
      </c>
      <c r="AW136" s="167">
        <f t="shared" ref="AW136" si="1677">AW135+AV136</f>
        <v>0</v>
      </c>
      <c r="AX136" s="167">
        <f t="shared" ref="AX136" si="1678">AX135+AW136</f>
        <v>0</v>
      </c>
      <c r="AY136" s="167">
        <f t="shared" ref="AY136" si="1679">AY135+AX136</f>
        <v>0</v>
      </c>
      <c r="AZ136" s="167">
        <f t="shared" ref="AZ136" si="1680">AZ135+AY136</f>
        <v>0</v>
      </c>
      <c r="BA136" s="167">
        <f t="shared" ref="BA136" si="1681">BA135+AZ136</f>
        <v>0</v>
      </c>
      <c r="BB136" s="167">
        <f t="shared" ref="BB136" si="1682">BB135+BA136</f>
        <v>0</v>
      </c>
      <c r="BC136" s="167">
        <f t="shared" ref="BC136" si="1683">BC135+BB136</f>
        <v>0</v>
      </c>
      <c r="BD136" s="167">
        <f t="shared" ref="BD136" si="1684">BD135+BC136</f>
        <v>0</v>
      </c>
      <c r="BE136" s="167">
        <f t="shared" ref="BE136" si="1685">BE135+BD136</f>
        <v>0</v>
      </c>
      <c r="BF136" s="167">
        <f t="shared" ref="BF136" si="1686">BF135+BE136</f>
        <v>0</v>
      </c>
      <c r="BG136" s="167">
        <f t="shared" ref="BG136" si="1687">BG135+BF136</f>
        <v>0</v>
      </c>
      <c r="BH136" s="167">
        <f t="shared" ref="BH136" si="1688">BH135+BG136</f>
        <v>0</v>
      </c>
      <c r="BI136" s="167">
        <f t="shared" ref="BI136" si="1689">BI135+BH136</f>
        <v>0</v>
      </c>
      <c r="BJ136" s="382"/>
      <c r="BK136" s="384"/>
      <c r="BL136" s="386"/>
      <c r="BM136" s="105"/>
      <c r="BN136" s="105"/>
      <c r="BO136" s="105"/>
      <c r="BP136" s="105"/>
      <c r="BQ136" s="105"/>
      <c r="BR136" s="105"/>
      <c r="BS136" s="105"/>
      <c r="BT136" s="105"/>
      <c r="BU136" s="105"/>
      <c r="BV136" s="105"/>
      <c r="BW136" s="105"/>
      <c r="BX136" s="105"/>
      <c r="BY136" s="105"/>
      <c r="BZ136" s="105"/>
      <c r="CA136" s="105"/>
      <c r="CB136" s="105"/>
    </row>
    <row r="137" spans="1:80" ht="25.4" customHeight="1" thickBot="1" x14ac:dyDescent="0.4">
      <c r="B137" s="128"/>
      <c r="C137" s="170"/>
      <c r="D137" s="170"/>
      <c r="E137" s="170"/>
      <c r="F137" s="170"/>
      <c r="G137" s="170"/>
      <c r="H137" s="170"/>
      <c r="I137" s="172"/>
      <c r="J137" s="105"/>
      <c r="K137" s="175"/>
      <c r="L137" s="105"/>
      <c r="M137" s="63" t="s">
        <v>145</v>
      </c>
      <c r="N137" s="168">
        <f>IF($E133="",0,VLOOKUP($E133,'Podpůrná data'!$H$15:$I$182,2)*N135)</f>
        <v>0</v>
      </c>
      <c r="O137" s="168">
        <f>IF($E133="",0,VLOOKUP($E133,'Podpůrná data'!$H$15:$I$182,2)*O135)</f>
        <v>0</v>
      </c>
      <c r="P137" s="168">
        <f>IF($E133="",0,VLOOKUP($E133,'Podpůrná data'!$H$15:$I$182,2)*P135)</f>
        <v>0</v>
      </c>
      <c r="Q137" s="168">
        <f>IF($E133="",0,VLOOKUP($E133,'Podpůrná data'!$H$15:$I$182,2)*Q135)</f>
        <v>0</v>
      </c>
      <c r="R137" s="168">
        <f>IF($E133="",0,VLOOKUP($E133,'Podpůrná data'!$H$15:$I$182,2)*R135)</f>
        <v>0</v>
      </c>
      <c r="S137" s="168">
        <f>IF($E133="",0,VLOOKUP($E133,'Podpůrná data'!$H$15:$I$182,2)*S135)</f>
        <v>0</v>
      </c>
      <c r="T137" s="168">
        <f>IF($E133="",0,VLOOKUP($E133,'Podpůrná data'!$H$15:$I$182,2)*T135)</f>
        <v>0</v>
      </c>
      <c r="U137" s="168">
        <f>IF($E133="",0,VLOOKUP($E133,'Podpůrná data'!$H$15:$I$182,2)*U135)</f>
        <v>0</v>
      </c>
      <c r="V137" s="168">
        <f>IF($E133="",0,VLOOKUP($E133,'Podpůrná data'!$H$15:$I$182,2)*V135)</f>
        <v>0</v>
      </c>
      <c r="W137" s="168">
        <f>IF($E133="",0,VLOOKUP($E133,'Podpůrná data'!$H$15:$I$182,2)*W135)</f>
        <v>0</v>
      </c>
      <c r="X137" s="168">
        <f>IF($E133="",0,VLOOKUP($E133,'Podpůrná data'!$H$15:$I$182,2)*X135)</f>
        <v>0</v>
      </c>
      <c r="Y137" s="168">
        <f>IF($E133="",0,VLOOKUP($E133,'Podpůrná data'!$H$15:$I$182,2)*Y135)</f>
        <v>0</v>
      </c>
      <c r="Z137" s="168">
        <f>IF($E133="",0,VLOOKUP($E133,'Podpůrná data'!$H$15:$I$182,2)*Z135)</f>
        <v>0</v>
      </c>
      <c r="AA137" s="168">
        <f>IF($E133="",0,VLOOKUP($E133,'Podpůrná data'!$H$15:$I$182,2)*AA135)</f>
        <v>0</v>
      </c>
      <c r="AB137" s="168">
        <f>IF($E133="",0,VLOOKUP($E133,'Podpůrná data'!$H$15:$I$182,2)*AB135)</f>
        <v>0</v>
      </c>
      <c r="AC137" s="168">
        <f>IF($E133="",0,VLOOKUP($E133,'Podpůrná data'!$H$15:$I$182,2)*AC135)</f>
        <v>0</v>
      </c>
      <c r="AD137" s="168">
        <f>IF($E133="",0,VLOOKUP($E133,'Podpůrná data'!$H$15:$I$182,2)*AD135)</f>
        <v>0</v>
      </c>
      <c r="AE137" s="168">
        <f>IF($E133="",0,VLOOKUP($E133,'Podpůrná data'!$H$15:$I$182,2)*AE135)</f>
        <v>0</v>
      </c>
      <c r="AF137" s="168">
        <f>IF($E133="",0,VLOOKUP($E133,'Podpůrná data'!$H$15:$I$182,2)*AF135)</f>
        <v>0</v>
      </c>
      <c r="AG137" s="168">
        <f>IF($E133="",0,VLOOKUP($E133,'Podpůrná data'!$H$15:$I$182,2)*AG135)</f>
        <v>0</v>
      </c>
      <c r="AH137" s="168">
        <f>IF($E133="",0,VLOOKUP($E133,'Podpůrná data'!$H$15:$I$182,2)*AH135)</f>
        <v>0</v>
      </c>
      <c r="AI137" s="168">
        <f>IF($E133="",0,VLOOKUP($E133,'Podpůrná data'!$H$15:$I$182,2)*AI135)</f>
        <v>0</v>
      </c>
      <c r="AJ137" s="168">
        <f>IF($E133="",0,VLOOKUP($E133,'Podpůrná data'!$H$15:$I$182,2)*AJ135)</f>
        <v>0</v>
      </c>
      <c r="AK137" s="168">
        <f>IF($E133="",0,VLOOKUP($E133,'Podpůrná data'!$H$15:$I$182,2)*AK135)</f>
        <v>0</v>
      </c>
      <c r="AL137" s="168">
        <f>IF($E133="",0,VLOOKUP($E133,'Podpůrná data'!$H$15:$I$182,2)*AL135)</f>
        <v>0</v>
      </c>
      <c r="AM137" s="168">
        <f>IF($E133="",0,VLOOKUP($E133,'Podpůrná data'!$H$15:$I$182,2)*AM135)</f>
        <v>0</v>
      </c>
      <c r="AN137" s="168">
        <f>IF($E133="",0,VLOOKUP($E133,'Podpůrná data'!$H$15:$I$182,2)*AN135)</f>
        <v>0</v>
      </c>
      <c r="AO137" s="168">
        <f>IF($E133="",0,VLOOKUP($E133,'Podpůrná data'!$H$15:$I$182,2)*AO135)</f>
        <v>0</v>
      </c>
      <c r="AP137" s="168">
        <f>IF($E133="",0,VLOOKUP($E133,'Podpůrná data'!$H$15:$I$182,2)*AP135)</f>
        <v>0</v>
      </c>
      <c r="AQ137" s="168">
        <f>IF($E133="",0,VLOOKUP($E133,'Podpůrná data'!$H$15:$I$182,2)*AQ135)</f>
        <v>0</v>
      </c>
      <c r="AR137" s="168">
        <f>IF($E133="",0,VLOOKUP($E133,'Podpůrná data'!$H$15:$I$182,2)*AR135)</f>
        <v>0</v>
      </c>
      <c r="AS137" s="168">
        <f>IF($E133="",0,VLOOKUP($E133,'Podpůrná data'!$H$15:$I$182,2)*AS135)</f>
        <v>0</v>
      </c>
      <c r="AT137" s="168">
        <f>IF($E133="",0,VLOOKUP($E133,'Podpůrná data'!$H$15:$I$182,2)*AT135)</f>
        <v>0</v>
      </c>
      <c r="AU137" s="168">
        <f>IF($E133="",0,VLOOKUP($E133,'Podpůrná data'!$H$15:$I$182,2)*AU135)</f>
        <v>0</v>
      </c>
      <c r="AV137" s="168">
        <f>IF($E133="",0,VLOOKUP($E133,'Podpůrná data'!$H$15:$I$182,2)*AV135)</f>
        <v>0</v>
      </c>
      <c r="AW137" s="168">
        <f>IF($E133="",0,VLOOKUP($E133,'Podpůrná data'!$H$15:$I$182,2)*AW135)</f>
        <v>0</v>
      </c>
      <c r="AX137" s="168">
        <f>IF($E133="",0,VLOOKUP($E133,'Podpůrná data'!$H$15:$I$182,2)*AX135)</f>
        <v>0</v>
      </c>
      <c r="AY137" s="168">
        <f>IF($E133="",0,VLOOKUP($E133,'Podpůrná data'!$H$15:$I$182,2)*AY135)</f>
        <v>0</v>
      </c>
      <c r="AZ137" s="168">
        <f>IF($E133="",0,VLOOKUP($E133,'Podpůrná data'!$H$15:$I$182,2)*AZ135)</f>
        <v>0</v>
      </c>
      <c r="BA137" s="168">
        <f>IF($E133="",0,VLOOKUP($E133,'Podpůrná data'!$H$15:$I$182,2)*BA135)</f>
        <v>0</v>
      </c>
      <c r="BB137" s="168">
        <f>IF($E133="",0,VLOOKUP($E133,'Podpůrná data'!$H$15:$I$182,2)*BB135)</f>
        <v>0</v>
      </c>
      <c r="BC137" s="168">
        <f>IF($E133="",0,VLOOKUP($E133,'Podpůrná data'!$H$15:$I$182,2)*BC135)</f>
        <v>0</v>
      </c>
      <c r="BD137" s="168">
        <f>IF($E133="",0,VLOOKUP($E133,'Podpůrná data'!$H$15:$I$182,2)*BD135)</f>
        <v>0</v>
      </c>
      <c r="BE137" s="168">
        <f>IF($E133="",0,VLOOKUP($E133,'Podpůrná data'!$H$15:$I$182,2)*BE135)</f>
        <v>0</v>
      </c>
      <c r="BF137" s="168">
        <f>IF($E133="",0,VLOOKUP($E133,'Podpůrná data'!$H$15:$I$182,2)*BF135)</f>
        <v>0</v>
      </c>
      <c r="BG137" s="168">
        <f>IF($E133="",0,VLOOKUP($E133,'Podpůrná data'!$H$15:$I$182,2)*BG135)</f>
        <v>0</v>
      </c>
      <c r="BH137" s="168">
        <f>IF($E133="",0,VLOOKUP($E133,'Podpůrná data'!$H$15:$I$182,2)*BH135)</f>
        <v>0</v>
      </c>
      <c r="BI137" s="168">
        <f>IF($E133="",0,VLOOKUP($E133,'Podpůrná data'!$H$15:$I$182,2)*BI135)</f>
        <v>0</v>
      </c>
      <c r="BJ137" s="382"/>
      <c r="BK137" s="384"/>
      <c r="BL137" s="386"/>
      <c r="BM137" s="105"/>
      <c r="BN137" s="178">
        <f>SUMIFS($N137:$BI137,$N132:$BI132,"1. ZoR")</f>
        <v>0</v>
      </c>
      <c r="BO137" s="178">
        <f>SUMIFS($N137:$BI137,$N132:$BI132,"2. ZoR")</f>
        <v>0</v>
      </c>
      <c r="BP137" s="178">
        <f>SUMIFS($N137:$BI137,$N132:$BI132,"3. ZoR")</f>
        <v>0</v>
      </c>
      <c r="BQ137" s="178">
        <f>SUMIFS($N137:$BI137,$N132:$BI132,"4. ZoR")</f>
        <v>0</v>
      </c>
      <c r="BR137" s="178">
        <f>SUMIFS($N137:$BI137,$N132:$BI132,"5. ZoR")</f>
        <v>0</v>
      </c>
      <c r="BS137" s="178">
        <f>SUMIFS($N137:$BI137,$N132:$BI132,"6. ZoR")</f>
        <v>0</v>
      </c>
      <c r="BT137" s="178">
        <f>SUMIFS($N137:$BI137,$N132:$BI132,"7. ZoR")</f>
        <v>0</v>
      </c>
      <c r="BU137" s="178">
        <f>SUMIFS($N137:$BI137,$N132:$BI132,"8. ZoR")</f>
        <v>0</v>
      </c>
      <c r="BV137" s="178">
        <f>SUMIFS($N137:$BI137,$N132:$BI132,"9. ZoR")</f>
        <v>0</v>
      </c>
      <c r="BW137" s="178">
        <f>SUMIFS($N137:$BI137,$N132:$BI132,"10. ZoR")</f>
        <v>0</v>
      </c>
      <c r="BX137" s="178">
        <f>SUMIFS($N137:$BI137,$N132:$BI132,"11. ZoR")</f>
        <v>0</v>
      </c>
      <c r="BY137" s="178">
        <f>SUMIFS($N137:$BI137,$N132:$BI132,"12. ZoR")</f>
        <v>0</v>
      </c>
      <c r="BZ137" s="178">
        <f>SUMIFS($N137:$BI137,$N132:$BI132,"13. ZoR")</f>
        <v>0</v>
      </c>
      <c r="CA137" s="178">
        <f>SUMIFS($N137:$BI137,$N132:$BI132,"14. ZoR")</f>
        <v>0</v>
      </c>
      <c r="CB137" s="178">
        <f>SUMIFS($N137:$BI137,$N132:$BI132,"15. ZoR")</f>
        <v>0</v>
      </c>
    </row>
    <row r="138" spans="1:80" ht="29.5" hidden="1" thickBot="1" x14ac:dyDescent="0.4">
      <c r="B138" s="129"/>
      <c r="C138" s="173"/>
      <c r="D138" s="173"/>
      <c r="E138" s="173"/>
      <c r="F138" s="173"/>
      <c r="G138" s="173"/>
      <c r="H138" s="173"/>
      <c r="I138" s="174"/>
      <c r="J138" s="105"/>
      <c r="K138" s="176"/>
      <c r="L138" s="105"/>
      <c r="M138" s="63" t="s">
        <v>200</v>
      </c>
      <c r="N138" s="168">
        <f>IF(N137="","",N137)</f>
        <v>0</v>
      </c>
      <c r="O138" s="168">
        <f>N138+O137</f>
        <v>0</v>
      </c>
      <c r="P138" s="168">
        <f t="shared" ref="P138" si="1690">O138+P137</f>
        <v>0</v>
      </c>
      <c r="Q138" s="168">
        <f t="shared" ref="Q138" si="1691">P138+Q137</f>
        <v>0</v>
      </c>
      <c r="R138" s="168">
        <f t="shared" ref="R138" si="1692">Q138+R137</f>
        <v>0</v>
      </c>
      <c r="S138" s="168">
        <f t="shared" ref="S138" si="1693">R138+S137</f>
        <v>0</v>
      </c>
      <c r="T138" s="168">
        <f t="shared" ref="T138" si="1694">S138+T137</f>
        <v>0</v>
      </c>
      <c r="U138" s="168">
        <f t="shared" ref="U138" si="1695">T138+U137</f>
        <v>0</v>
      </c>
      <c r="V138" s="168">
        <f t="shared" ref="V138" si="1696">U138+V137</f>
        <v>0</v>
      </c>
      <c r="W138" s="168">
        <f t="shared" ref="W138" si="1697">V138+W137</f>
        <v>0</v>
      </c>
      <c r="X138" s="168">
        <f t="shared" ref="X138" si="1698">W138+X137</f>
        <v>0</v>
      </c>
      <c r="Y138" s="168">
        <f t="shared" ref="Y138" si="1699">X138+Y137</f>
        <v>0</v>
      </c>
      <c r="Z138" s="168">
        <f t="shared" ref="Z138" si="1700">Y138+Z137</f>
        <v>0</v>
      </c>
      <c r="AA138" s="168">
        <f t="shared" ref="AA138" si="1701">Z138+AA137</f>
        <v>0</v>
      </c>
      <c r="AB138" s="168">
        <f t="shared" ref="AB138" si="1702">AA138+AB137</f>
        <v>0</v>
      </c>
      <c r="AC138" s="168">
        <f t="shared" ref="AC138" si="1703">AB138+AC137</f>
        <v>0</v>
      </c>
      <c r="AD138" s="168">
        <f t="shared" ref="AD138" si="1704">AC138+AD137</f>
        <v>0</v>
      </c>
      <c r="AE138" s="168">
        <f t="shared" ref="AE138" si="1705">AD138+AE137</f>
        <v>0</v>
      </c>
      <c r="AF138" s="168">
        <f t="shared" ref="AF138" si="1706">AE138+AF137</f>
        <v>0</v>
      </c>
      <c r="AG138" s="168">
        <f t="shared" ref="AG138" si="1707">AF138+AG137</f>
        <v>0</v>
      </c>
      <c r="AH138" s="168">
        <f t="shared" ref="AH138" si="1708">AG138+AH137</f>
        <v>0</v>
      </c>
      <c r="AI138" s="168">
        <f t="shared" ref="AI138" si="1709">AH138+AI137</f>
        <v>0</v>
      </c>
      <c r="AJ138" s="168">
        <f t="shared" ref="AJ138" si="1710">AI138+AJ137</f>
        <v>0</v>
      </c>
      <c r="AK138" s="168">
        <f t="shared" ref="AK138" si="1711">AJ138+AK137</f>
        <v>0</v>
      </c>
      <c r="AL138" s="168">
        <f t="shared" ref="AL138" si="1712">AK138+AL137</f>
        <v>0</v>
      </c>
      <c r="AM138" s="168">
        <f t="shared" ref="AM138" si="1713">AL138+AM137</f>
        <v>0</v>
      </c>
      <c r="AN138" s="168">
        <f t="shared" ref="AN138" si="1714">AM138+AN137</f>
        <v>0</v>
      </c>
      <c r="AO138" s="168">
        <f t="shared" ref="AO138" si="1715">AN138+AO137</f>
        <v>0</v>
      </c>
      <c r="AP138" s="168">
        <f t="shared" ref="AP138" si="1716">AO138+AP137</f>
        <v>0</v>
      </c>
      <c r="AQ138" s="168">
        <f t="shared" ref="AQ138" si="1717">AP138+AQ137</f>
        <v>0</v>
      </c>
      <c r="AR138" s="168">
        <f t="shared" ref="AR138" si="1718">AQ138+AR137</f>
        <v>0</v>
      </c>
      <c r="AS138" s="168">
        <f t="shared" ref="AS138" si="1719">AR138+AS137</f>
        <v>0</v>
      </c>
      <c r="AT138" s="168">
        <f t="shared" ref="AT138" si="1720">AS138+AT137</f>
        <v>0</v>
      </c>
      <c r="AU138" s="168">
        <f t="shared" ref="AU138" si="1721">AT138+AU137</f>
        <v>0</v>
      </c>
      <c r="AV138" s="168">
        <f t="shared" ref="AV138" si="1722">AU138+AV137</f>
        <v>0</v>
      </c>
      <c r="AW138" s="168">
        <f t="shared" ref="AW138" si="1723">AV138+AW137</f>
        <v>0</v>
      </c>
      <c r="AX138" s="168">
        <f t="shared" ref="AX138" si="1724">AW138+AX137</f>
        <v>0</v>
      </c>
      <c r="AY138" s="168">
        <f t="shared" ref="AY138" si="1725">AX138+AY137</f>
        <v>0</v>
      </c>
      <c r="AZ138" s="168">
        <f t="shared" ref="AZ138" si="1726">AY138+AZ137</f>
        <v>0</v>
      </c>
      <c r="BA138" s="168">
        <f t="shared" ref="BA138" si="1727">AZ138+BA137</f>
        <v>0</v>
      </c>
      <c r="BB138" s="168">
        <f t="shared" ref="BB138" si="1728">BA138+BB137</f>
        <v>0</v>
      </c>
      <c r="BC138" s="168">
        <f t="shared" ref="BC138" si="1729">BB138+BC137</f>
        <v>0</v>
      </c>
      <c r="BD138" s="168">
        <f t="shared" ref="BD138" si="1730">BC138+BD137</f>
        <v>0</v>
      </c>
      <c r="BE138" s="168">
        <f t="shared" ref="BE138" si="1731">BD138+BE137</f>
        <v>0</v>
      </c>
      <c r="BF138" s="168">
        <f t="shared" ref="BF138" si="1732">BE138+BF137</f>
        <v>0</v>
      </c>
      <c r="BG138" s="168">
        <f t="shared" ref="BG138" si="1733">BF138+BG137</f>
        <v>0</v>
      </c>
      <c r="BH138" s="168">
        <f t="shared" ref="BH138" si="1734">BG138+BH137</f>
        <v>0</v>
      </c>
      <c r="BI138" s="168">
        <f t="shared" ref="BI138" si="1735">BH138+BI137</f>
        <v>0</v>
      </c>
      <c r="BJ138" s="383"/>
      <c r="BK138" s="385"/>
      <c r="BL138" s="387"/>
      <c r="BM138" s="105"/>
      <c r="BN138" s="105"/>
      <c r="BO138" s="105"/>
      <c r="BP138" s="105"/>
      <c r="BQ138" s="105"/>
      <c r="BR138" s="105"/>
      <c r="BS138" s="105"/>
      <c r="BT138" s="105"/>
      <c r="BU138" s="105"/>
      <c r="BV138" s="105"/>
      <c r="BW138" s="105"/>
      <c r="BX138" s="105"/>
      <c r="BY138" s="105"/>
      <c r="BZ138" s="105"/>
      <c r="CA138" s="105"/>
      <c r="CB138" s="105"/>
    </row>
    <row r="139" spans="1:80" ht="15" hidden="1" thickBot="1" x14ac:dyDescent="0.4">
      <c r="B139" s="105"/>
      <c r="C139" s="130"/>
      <c r="D139" s="130"/>
      <c r="E139" s="130"/>
      <c r="F139" s="130"/>
      <c r="G139" s="130"/>
      <c r="H139" s="130"/>
      <c r="I139" s="105"/>
      <c r="J139" s="7"/>
      <c r="K139" s="105"/>
      <c r="L139" s="105"/>
      <c r="M139" s="105"/>
      <c r="N139" s="105"/>
      <c r="O139" s="105"/>
      <c r="P139" s="7"/>
      <c r="Q139" s="105"/>
      <c r="R139" s="105"/>
      <c r="S139" s="105"/>
      <c r="T139" s="105"/>
      <c r="U139" s="105"/>
      <c r="V139" s="105"/>
      <c r="W139" s="105"/>
      <c r="X139" s="105"/>
      <c r="Y139" s="105"/>
      <c r="Z139" s="105"/>
      <c r="AA139" s="105"/>
      <c r="AB139" s="105"/>
      <c r="AC139" s="105"/>
      <c r="AD139" s="105"/>
      <c r="AE139" s="105"/>
      <c r="AF139" s="105"/>
      <c r="AG139" s="105"/>
      <c r="AH139" s="105"/>
      <c r="AI139" s="105"/>
      <c r="AJ139" s="105"/>
      <c r="AK139" s="105"/>
      <c r="AL139" s="105"/>
      <c r="AM139" s="105"/>
      <c r="AN139" s="105"/>
      <c r="AO139" s="105"/>
      <c r="AP139" s="105"/>
      <c r="AQ139" s="105"/>
      <c r="AR139" s="105"/>
      <c r="AS139" s="105"/>
      <c r="AT139" s="105"/>
      <c r="AU139" s="105"/>
      <c r="AV139" s="105"/>
      <c r="AW139" s="105"/>
      <c r="AX139" s="105"/>
      <c r="AY139" s="105"/>
      <c r="AZ139" s="105"/>
      <c r="BA139" s="105"/>
      <c r="BB139" s="105"/>
      <c r="BC139" s="105"/>
      <c r="BD139" s="105"/>
      <c r="BE139" s="105"/>
      <c r="BF139" s="105"/>
      <c r="BG139" s="105"/>
      <c r="BH139" s="105"/>
      <c r="BI139" s="105"/>
      <c r="BJ139" s="105"/>
      <c r="BK139" s="105"/>
      <c r="BL139" s="105"/>
      <c r="BM139" s="105"/>
      <c r="BN139" s="105"/>
      <c r="BO139" s="105"/>
      <c r="BP139" s="105"/>
      <c r="BQ139" s="105"/>
      <c r="BR139" s="105"/>
      <c r="BS139" s="105"/>
      <c r="BT139" s="105"/>
      <c r="BU139" s="105"/>
      <c r="BV139" s="105"/>
      <c r="BW139" s="105"/>
      <c r="BX139" s="105"/>
      <c r="BY139" s="105"/>
      <c r="BZ139" s="105"/>
      <c r="CA139" s="105"/>
      <c r="CB139" s="105"/>
    </row>
    <row r="140" spans="1:80" s="245" customFormat="1" ht="58.4" customHeight="1" thickBot="1" x14ac:dyDescent="0.4">
      <c r="A140" s="249"/>
      <c r="B140" s="120"/>
      <c r="C140" s="360" t="s">
        <v>2</v>
      </c>
      <c r="D140" s="121"/>
      <c r="E140" s="131" t="s">
        <v>225</v>
      </c>
      <c r="F140" s="131" t="s">
        <v>444</v>
      </c>
      <c r="G140" s="131" t="s">
        <v>208</v>
      </c>
      <c r="H140" s="122" t="s">
        <v>385</v>
      </c>
      <c r="I140" s="123" t="s">
        <v>1</v>
      </c>
      <c r="J140" s="7"/>
      <c r="K140" s="169">
        <v>204032</v>
      </c>
      <c r="L140" s="106"/>
      <c r="M140" s="194" t="s">
        <v>128</v>
      </c>
      <c r="N140" s="83" t="s">
        <v>4</v>
      </c>
      <c r="O140" s="83" t="s">
        <v>5</v>
      </c>
      <c r="P140" s="83" t="s">
        <v>6</v>
      </c>
      <c r="Q140" s="83" t="s">
        <v>7</v>
      </c>
      <c r="R140" s="83" t="s">
        <v>8</v>
      </c>
      <c r="S140" s="83" t="s">
        <v>9</v>
      </c>
      <c r="T140" s="83" t="s">
        <v>10</v>
      </c>
      <c r="U140" s="83" t="s">
        <v>11</v>
      </c>
      <c r="V140" s="83" t="s">
        <v>12</v>
      </c>
      <c r="W140" s="83" t="s">
        <v>13</v>
      </c>
      <c r="X140" s="83" t="s">
        <v>14</v>
      </c>
      <c r="Y140" s="83" t="s">
        <v>15</v>
      </c>
      <c r="Z140" s="83" t="s">
        <v>16</v>
      </c>
      <c r="AA140" s="83" t="s">
        <v>17</v>
      </c>
      <c r="AB140" s="83" t="s">
        <v>18</v>
      </c>
      <c r="AC140" s="83" t="s">
        <v>19</v>
      </c>
      <c r="AD140" s="83" t="s">
        <v>20</v>
      </c>
      <c r="AE140" s="83" t="s">
        <v>21</v>
      </c>
      <c r="AF140" s="83" t="s">
        <v>22</v>
      </c>
      <c r="AG140" s="83" t="s">
        <v>23</v>
      </c>
      <c r="AH140" s="83" t="s">
        <v>24</v>
      </c>
      <c r="AI140" s="83" t="s">
        <v>25</v>
      </c>
      <c r="AJ140" s="83" t="s">
        <v>26</v>
      </c>
      <c r="AK140" s="83" t="s">
        <v>27</v>
      </c>
      <c r="AL140" s="83" t="s">
        <v>28</v>
      </c>
      <c r="AM140" s="83" t="s">
        <v>29</v>
      </c>
      <c r="AN140" s="83" t="s">
        <v>30</v>
      </c>
      <c r="AO140" s="83" t="s">
        <v>31</v>
      </c>
      <c r="AP140" s="83" t="s">
        <v>32</v>
      </c>
      <c r="AQ140" s="83" t="s">
        <v>33</v>
      </c>
      <c r="AR140" s="83" t="s">
        <v>34</v>
      </c>
      <c r="AS140" s="83" t="s">
        <v>35</v>
      </c>
      <c r="AT140" s="83" t="s">
        <v>36</v>
      </c>
      <c r="AU140" s="83" t="s">
        <v>37</v>
      </c>
      <c r="AV140" s="83" t="s">
        <v>38</v>
      </c>
      <c r="AW140" s="83" t="s">
        <v>39</v>
      </c>
      <c r="AX140" s="83" t="s">
        <v>40</v>
      </c>
      <c r="AY140" s="83" t="s">
        <v>41</v>
      </c>
      <c r="AZ140" s="83" t="s">
        <v>42</v>
      </c>
      <c r="BA140" s="83" t="s">
        <v>43</v>
      </c>
      <c r="BB140" s="83" t="s">
        <v>44</v>
      </c>
      <c r="BC140" s="83" t="s">
        <v>45</v>
      </c>
      <c r="BD140" s="83" t="s">
        <v>46</v>
      </c>
      <c r="BE140" s="83" t="s">
        <v>47</v>
      </c>
      <c r="BF140" s="83" t="s">
        <v>48</v>
      </c>
      <c r="BG140" s="83" t="s">
        <v>49</v>
      </c>
      <c r="BH140" s="83" t="s">
        <v>50</v>
      </c>
      <c r="BI140" s="83" t="s">
        <v>51</v>
      </c>
      <c r="BJ140" s="134" t="s">
        <v>234</v>
      </c>
      <c r="BK140" s="135" t="s">
        <v>164</v>
      </c>
      <c r="BL140" s="135" t="s">
        <v>213</v>
      </c>
      <c r="BM140" s="106"/>
      <c r="BN140" s="368" t="s">
        <v>238</v>
      </c>
      <c r="BO140" s="369"/>
      <c r="BP140" s="369"/>
      <c r="BQ140" s="369"/>
      <c r="BR140" s="369"/>
      <c r="BS140" s="369"/>
      <c r="BT140" s="369"/>
      <c r="BU140" s="369"/>
      <c r="BV140" s="369"/>
      <c r="BW140" s="369"/>
      <c r="BX140" s="369"/>
      <c r="BY140" s="369"/>
      <c r="BZ140" s="369"/>
      <c r="CA140" s="369"/>
      <c r="CB140" s="369"/>
    </row>
    <row r="141" spans="1:80" s="245" customFormat="1" ht="18" hidden="1" customHeight="1" thickBot="1" x14ac:dyDescent="0.4">
      <c r="A141" s="250"/>
      <c r="B141" s="113"/>
      <c r="C141" s="361"/>
      <c r="D141" s="125"/>
      <c r="E141" s="125"/>
      <c r="F141" s="125"/>
      <c r="G141" s="125"/>
      <c r="H141" s="370" t="s">
        <v>201</v>
      </c>
      <c r="I141" s="373" t="s">
        <v>93</v>
      </c>
      <c r="J141" s="7"/>
      <c r="K141" s="375" t="s">
        <v>423</v>
      </c>
      <c r="L141" s="106"/>
      <c r="M141" s="84"/>
      <c r="N141" s="74">
        <f>MONTH(Úvod!$F$10)</f>
        <v>1</v>
      </c>
      <c r="O141" s="75">
        <f t="shared" ref="O141" si="1736">IF(N141=12,1,N141+1)</f>
        <v>2</v>
      </c>
      <c r="P141" s="75">
        <f t="shared" ref="P141" si="1737">IF(O141=12,1,O141+1)</f>
        <v>3</v>
      </c>
      <c r="Q141" s="76">
        <f t="shared" ref="Q141" si="1738">IF(P141=12,1,P141+1)</f>
        <v>4</v>
      </c>
      <c r="R141" s="76">
        <f t="shared" ref="R141" si="1739">IF(Q141=12,1,Q141+1)</f>
        <v>5</v>
      </c>
      <c r="S141" s="76">
        <f t="shared" ref="S141" si="1740">IF(R141=12,1,R141+1)</f>
        <v>6</v>
      </c>
      <c r="T141" s="76">
        <f t="shared" ref="T141" si="1741">IF(S141=12,1,S141+1)</f>
        <v>7</v>
      </c>
      <c r="U141" s="76">
        <f t="shared" ref="U141" si="1742">IF(T141=12,1,T141+1)</f>
        <v>8</v>
      </c>
      <c r="V141" s="76">
        <f t="shared" ref="V141" si="1743">IF(U141=12,1,U141+1)</f>
        <v>9</v>
      </c>
      <c r="W141" s="76">
        <f>IF(V141=12,1,V141+1)</f>
        <v>10</v>
      </c>
      <c r="X141" s="76">
        <f t="shared" ref="X141" si="1744">IF(W141=12,1,W141+1)</f>
        <v>11</v>
      </c>
      <c r="Y141" s="76">
        <f t="shared" ref="Y141" si="1745">IF(X141=12,1,X141+1)</f>
        <v>12</v>
      </c>
      <c r="Z141" s="76">
        <f t="shared" ref="Z141" si="1746">IF(Y141=12,1,Y141+1)</f>
        <v>1</v>
      </c>
      <c r="AA141" s="76">
        <f t="shared" ref="AA141" si="1747">IF(Z141=12,1,Z141+1)</f>
        <v>2</v>
      </c>
      <c r="AB141" s="76">
        <f t="shared" ref="AB141" si="1748">IF(AA141=12,1,AA141+1)</f>
        <v>3</v>
      </c>
      <c r="AC141" s="76">
        <f t="shared" ref="AC141" si="1749">IF(AB141=12,1,AB141+1)</f>
        <v>4</v>
      </c>
      <c r="AD141" s="76">
        <f t="shared" ref="AD141" si="1750">IF(AC141=12,1,AC141+1)</f>
        <v>5</v>
      </c>
      <c r="AE141" s="76">
        <f t="shared" ref="AE141" si="1751">IF(AD141=12,1,AD141+1)</f>
        <v>6</v>
      </c>
      <c r="AF141" s="76">
        <f>IF(AE141=12,1,AE141+1)</f>
        <v>7</v>
      </c>
      <c r="AG141" s="76">
        <f t="shared" ref="AG141" si="1752">IF(AF141=12,1,AF141+1)</f>
        <v>8</v>
      </c>
      <c r="AH141" s="76">
        <f t="shared" ref="AH141" si="1753">IF(AG141=12,1,AG141+1)</f>
        <v>9</v>
      </c>
      <c r="AI141" s="76">
        <f t="shared" ref="AI141" si="1754">IF(AH141=12,1,AH141+1)</f>
        <v>10</v>
      </c>
      <c r="AJ141" s="76">
        <f t="shared" ref="AJ141" si="1755">IF(AI141=12,1,AI141+1)</f>
        <v>11</v>
      </c>
      <c r="AK141" s="76">
        <f t="shared" ref="AK141" si="1756">IF(AJ141=12,1,AJ141+1)</f>
        <v>12</v>
      </c>
      <c r="AL141" s="76">
        <f t="shared" ref="AL141" si="1757">IF(AK141=12,1,AK141+1)</f>
        <v>1</v>
      </c>
      <c r="AM141" s="76">
        <f t="shared" ref="AM141" si="1758">IF(AL141=12,1,AL141+1)</f>
        <v>2</v>
      </c>
      <c r="AN141" s="76">
        <f t="shared" ref="AN141" si="1759">IF(AM141=12,1,AM141+1)</f>
        <v>3</v>
      </c>
      <c r="AO141" s="76">
        <f t="shared" ref="AO141" si="1760">IF(AN141=12,1,AN141+1)</f>
        <v>4</v>
      </c>
      <c r="AP141" s="76">
        <f t="shared" ref="AP141" si="1761">IF(AO141=12,1,AO141+1)</f>
        <v>5</v>
      </c>
      <c r="AQ141" s="76">
        <f t="shared" ref="AQ141" si="1762">IF(AP141=12,1,AP141+1)</f>
        <v>6</v>
      </c>
      <c r="AR141" s="76">
        <f t="shared" ref="AR141" si="1763">IF(AQ141=12,1,AQ141+1)</f>
        <v>7</v>
      </c>
      <c r="AS141" s="76">
        <f t="shared" ref="AS141" si="1764">IF(AR141=12,1,AR141+1)</f>
        <v>8</v>
      </c>
      <c r="AT141" s="76">
        <f t="shared" ref="AT141" si="1765">IF(AS141=12,1,AS141+1)</f>
        <v>9</v>
      </c>
      <c r="AU141" s="76">
        <f t="shared" ref="AU141" si="1766">IF(AT141=12,1,AT141+1)</f>
        <v>10</v>
      </c>
      <c r="AV141" s="76">
        <f t="shared" ref="AV141" si="1767">IF(AU141=12,1,AU141+1)</f>
        <v>11</v>
      </c>
      <c r="AW141" s="76">
        <f t="shared" ref="AW141" si="1768">IF(AV141=12,1,AV141+1)</f>
        <v>12</v>
      </c>
      <c r="AX141" s="76">
        <f t="shared" ref="AX141" si="1769">IF(AW141=12,1,AW141+1)</f>
        <v>1</v>
      </c>
      <c r="AY141" s="76">
        <f t="shared" ref="AY141" si="1770">IF(AX141=12,1,AX141+1)</f>
        <v>2</v>
      </c>
      <c r="AZ141" s="76">
        <f t="shared" ref="AZ141" si="1771">IF(AY141=12,1,AY141+1)</f>
        <v>3</v>
      </c>
      <c r="BA141" s="76">
        <f t="shared" ref="BA141" si="1772">IF(AZ141=12,1,AZ141+1)</f>
        <v>4</v>
      </c>
      <c r="BB141" s="76">
        <f t="shared" ref="BB141" si="1773">IF(BA141=12,1,BA141+1)</f>
        <v>5</v>
      </c>
      <c r="BC141" s="76">
        <f t="shared" ref="BC141" si="1774">IF(BB141=12,1,BB141+1)</f>
        <v>6</v>
      </c>
      <c r="BD141" s="76">
        <f t="shared" ref="BD141" si="1775">IF(BC141=12,1,BC141+1)</f>
        <v>7</v>
      </c>
      <c r="BE141" s="76">
        <f t="shared" ref="BE141" si="1776">IF(BD141=12,1,BD141+1)</f>
        <v>8</v>
      </c>
      <c r="BF141" s="76">
        <f t="shared" ref="BF141" si="1777">IF(BE141=12,1,BE141+1)</f>
        <v>9</v>
      </c>
      <c r="BG141" s="76">
        <f t="shared" ref="BG141" si="1778">IF(BF141=12,1,BF141+1)</f>
        <v>10</v>
      </c>
      <c r="BH141" s="76">
        <f t="shared" ref="BH141" si="1779">IF(BG141=12,1,BG141+1)</f>
        <v>11</v>
      </c>
      <c r="BI141" s="76">
        <f t="shared" ref="BI141" si="1780">IF(BH141=12,1,BH141+1)</f>
        <v>12</v>
      </c>
      <c r="BJ141" s="81"/>
      <c r="BK141" s="78"/>
      <c r="BL141" s="78"/>
      <c r="BM141" s="106"/>
      <c r="BN141" s="106"/>
      <c r="BO141" s="106"/>
      <c r="BP141" s="106"/>
      <c r="BQ141" s="106"/>
      <c r="BR141" s="106"/>
      <c r="BS141" s="106"/>
      <c r="BT141" s="106"/>
      <c r="BU141" s="106"/>
      <c r="BV141" s="106"/>
      <c r="BW141" s="106"/>
      <c r="BX141" s="106"/>
      <c r="BY141" s="106"/>
      <c r="BZ141" s="106"/>
      <c r="CA141" s="106"/>
      <c r="CB141" s="106"/>
    </row>
    <row r="142" spans="1:80" s="245" customFormat="1" ht="35.15" hidden="1" customHeight="1" x14ac:dyDescent="0.35">
      <c r="A142" s="250"/>
      <c r="B142" s="113"/>
      <c r="C142" s="361"/>
      <c r="D142" s="125"/>
      <c r="E142" s="125"/>
      <c r="F142" s="125"/>
      <c r="G142" s="125"/>
      <c r="H142" s="370"/>
      <c r="I142" s="373"/>
      <c r="J142" s="7"/>
      <c r="K142" s="376"/>
      <c r="L142" s="106"/>
      <c r="M142" s="77"/>
      <c r="N142" s="59">
        <f t="shared" ref="N142:BI142" si="1781">VALUE(_xlfn.CONCAT(N141,".",N144))</f>
        <v>1</v>
      </c>
      <c r="O142" s="73">
        <f t="shared" si="1781"/>
        <v>32</v>
      </c>
      <c r="P142" s="73">
        <f t="shared" si="1781"/>
        <v>61</v>
      </c>
      <c r="Q142" s="73">
        <f t="shared" si="1781"/>
        <v>92</v>
      </c>
      <c r="R142" s="73">
        <f t="shared" si="1781"/>
        <v>122</v>
      </c>
      <c r="S142" s="73">
        <f t="shared" si="1781"/>
        <v>153</v>
      </c>
      <c r="T142" s="73">
        <f t="shared" si="1781"/>
        <v>183</v>
      </c>
      <c r="U142" s="73">
        <f t="shared" si="1781"/>
        <v>214</v>
      </c>
      <c r="V142" s="73">
        <f t="shared" si="1781"/>
        <v>245</v>
      </c>
      <c r="W142" s="73">
        <f t="shared" si="1781"/>
        <v>275</v>
      </c>
      <c r="X142" s="73">
        <f t="shared" si="1781"/>
        <v>306</v>
      </c>
      <c r="Y142" s="73">
        <f t="shared" si="1781"/>
        <v>336</v>
      </c>
      <c r="Z142" s="73">
        <f t="shared" si="1781"/>
        <v>367</v>
      </c>
      <c r="AA142" s="73">
        <f t="shared" si="1781"/>
        <v>398</v>
      </c>
      <c r="AB142" s="73">
        <f t="shared" si="1781"/>
        <v>426</v>
      </c>
      <c r="AC142" s="73">
        <f t="shared" si="1781"/>
        <v>457</v>
      </c>
      <c r="AD142" s="73">
        <f t="shared" si="1781"/>
        <v>487</v>
      </c>
      <c r="AE142" s="73">
        <f t="shared" si="1781"/>
        <v>518</v>
      </c>
      <c r="AF142" s="73">
        <f t="shared" si="1781"/>
        <v>548</v>
      </c>
      <c r="AG142" s="73">
        <f t="shared" si="1781"/>
        <v>579</v>
      </c>
      <c r="AH142" s="73">
        <f t="shared" si="1781"/>
        <v>610</v>
      </c>
      <c r="AI142" s="73">
        <f t="shared" si="1781"/>
        <v>640</v>
      </c>
      <c r="AJ142" s="73">
        <f t="shared" si="1781"/>
        <v>671</v>
      </c>
      <c r="AK142" s="73">
        <f t="shared" si="1781"/>
        <v>701</v>
      </c>
      <c r="AL142" s="73">
        <f t="shared" si="1781"/>
        <v>732</v>
      </c>
      <c r="AM142" s="73">
        <f t="shared" si="1781"/>
        <v>763</v>
      </c>
      <c r="AN142" s="73">
        <f t="shared" si="1781"/>
        <v>791</v>
      </c>
      <c r="AO142" s="73">
        <f t="shared" si="1781"/>
        <v>822</v>
      </c>
      <c r="AP142" s="73">
        <f t="shared" si="1781"/>
        <v>852</v>
      </c>
      <c r="AQ142" s="73">
        <f t="shared" si="1781"/>
        <v>883</v>
      </c>
      <c r="AR142" s="73">
        <f t="shared" si="1781"/>
        <v>913</v>
      </c>
      <c r="AS142" s="73">
        <f t="shared" si="1781"/>
        <v>944</v>
      </c>
      <c r="AT142" s="73">
        <f t="shared" si="1781"/>
        <v>975</v>
      </c>
      <c r="AU142" s="73">
        <f t="shared" si="1781"/>
        <v>1005</v>
      </c>
      <c r="AV142" s="73">
        <f t="shared" si="1781"/>
        <v>1036</v>
      </c>
      <c r="AW142" s="73">
        <f t="shared" si="1781"/>
        <v>1066</v>
      </c>
      <c r="AX142" s="73">
        <f t="shared" si="1781"/>
        <v>1097</v>
      </c>
      <c r="AY142" s="73">
        <f t="shared" si="1781"/>
        <v>1128</v>
      </c>
      <c r="AZ142" s="73">
        <f t="shared" si="1781"/>
        <v>1156</v>
      </c>
      <c r="BA142" s="73">
        <f t="shared" si="1781"/>
        <v>1187</v>
      </c>
      <c r="BB142" s="73">
        <f t="shared" si="1781"/>
        <v>1217</v>
      </c>
      <c r="BC142" s="73">
        <f t="shared" si="1781"/>
        <v>1248</v>
      </c>
      <c r="BD142" s="73">
        <f t="shared" si="1781"/>
        <v>1278</v>
      </c>
      <c r="BE142" s="73">
        <f t="shared" si="1781"/>
        <v>1309</v>
      </c>
      <c r="BF142" s="73">
        <f t="shared" si="1781"/>
        <v>1340</v>
      </c>
      <c r="BG142" s="73">
        <f t="shared" si="1781"/>
        <v>1370</v>
      </c>
      <c r="BH142" s="73">
        <f t="shared" si="1781"/>
        <v>1401</v>
      </c>
      <c r="BI142" s="73">
        <f t="shared" si="1781"/>
        <v>1431</v>
      </c>
      <c r="BJ142" s="82"/>
      <c r="BK142" s="79"/>
      <c r="BL142" s="79"/>
      <c r="BM142" s="106"/>
      <c r="BN142" s="106"/>
      <c r="BO142" s="106"/>
      <c r="BP142" s="106"/>
      <c r="BQ142" s="106"/>
      <c r="BR142" s="106"/>
      <c r="BS142" s="106"/>
      <c r="BT142" s="106"/>
      <c r="BU142" s="106"/>
      <c r="BV142" s="106"/>
      <c r="BW142" s="106"/>
      <c r="BX142" s="106"/>
      <c r="BY142" s="106"/>
      <c r="BZ142" s="106"/>
      <c r="CA142" s="106"/>
      <c r="CB142" s="106"/>
    </row>
    <row r="143" spans="1:80" s="245" customFormat="1" ht="17.149999999999999" customHeight="1" x14ac:dyDescent="0.35">
      <c r="A143" s="250"/>
      <c r="B143" s="113"/>
      <c r="C143" s="361"/>
      <c r="D143" s="125"/>
      <c r="E143" s="357" t="s">
        <v>207</v>
      </c>
      <c r="F143" s="357" t="s">
        <v>207</v>
      </c>
      <c r="G143" s="357" t="s">
        <v>207</v>
      </c>
      <c r="H143" s="370"/>
      <c r="I143" s="373"/>
      <c r="J143" s="7"/>
      <c r="K143" s="376"/>
      <c r="L143" s="106"/>
      <c r="M143" s="77"/>
      <c r="N143" s="60" t="str">
        <f>VLOOKUP(N141,'Podpůrná data'!$I$188:$J$199,2)</f>
        <v>leden</v>
      </c>
      <c r="O143" s="60" t="str">
        <f>VLOOKUP(O141,'Podpůrná data'!$I$188:$J$199,2)</f>
        <v>únor</v>
      </c>
      <c r="P143" s="60" t="str">
        <f>VLOOKUP(P141,'Podpůrná data'!$I$188:$J$199,2)</f>
        <v>březen</v>
      </c>
      <c r="Q143" s="60" t="str">
        <f>VLOOKUP(Q141,'Podpůrná data'!$I$188:$J$199,2)</f>
        <v>duben</v>
      </c>
      <c r="R143" s="60" t="str">
        <f>VLOOKUP(R141,'Podpůrná data'!$I$188:$J$199,2)</f>
        <v>květen</v>
      </c>
      <c r="S143" s="60" t="str">
        <f>VLOOKUP(S141,'Podpůrná data'!$I$188:$J$199,2)</f>
        <v>červen</v>
      </c>
      <c r="T143" s="60" t="str">
        <f>VLOOKUP(T141,'Podpůrná data'!$I$188:$J$199,2)</f>
        <v>červenec</v>
      </c>
      <c r="U143" s="60" t="str">
        <f>VLOOKUP(U141,'Podpůrná data'!$I$188:$J$199,2)</f>
        <v>srpen</v>
      </c>
      <c r="V143" s="60" t="str">
        <f>VLOOKUP(V141,'Podpůrná data'!$I$188:$J$199,2)</f>
        <v>září</v>
      </c>
      <c r="W143" s="60" t="str">
        <f>VLOOKUP(W141,'Podpůrná data'!$I$188:$J$199,2)</f>
        <v>říjen</v>
      </c>
      <c r="X143" s="60" t="str">
        <f>VLOOKUP(X141,'Podpůrná data'!$I$188:$J$199,2)</f>
        <v>listopad</v>
      </c>
      <c r="Y143" s="60" t="str">
        <f>VLOOKUP(Y141,'Podpůrná data'!$I$188:$J$199,2)</f>
        <v>prosinec</v>
      </c>
      <c r="Z143" s="60" t="str">
        <f>VLOOKUP(Z141,'Podpůrná data'!$I$188:$J$199,2)</f>
        <v>leden</v>
      </c>
      <c r="AA143" s="60" t="str">
        <f>VLOOKUP(AA141,'Podpůrná data'!$I$188:$J$199,2)</f>
        <v>únor</v>
      </c>
      <c r="AB143" s="60" t="str">
        <f>VLOOKUP(AB141,'Podpůrná data'!$I$188:$J$199,2)</f>
        <v>březen</v>
      </c>
      <c r="AC143" s="60" t="str">
        <f>VLOOKUP(AC141,'Podpůrná data'!$I$188:$J$199,2)</f>
        <v>duben</v>
      </c>
      <c r="AD143" s="60" t="str">
        <f>VLOOKUP(AD141,'Podpůrná data'!$I$188:$J$199,2)</f>
        <v>květen</v>
      </c>
      <c r="AE143" s="60" t="str">
        <f>VLOOKUP(AE141,'Podpůrná data'!$I$188:$J$199,2)</f>
        <v>červen</v>
      </c>
      <c r="AF143" s="60" t="str">
        <f>VLOOKUP(AF141,'Podpůrná data'!$I$188:$J$199,2)</f>
        <v>červenec</v>
      </c>
      <c r="AG143" s="60" t="str">
        <f>VLOOKUP(AG141,'Podpůrná data'!$I$188:$J$199,2)</f>
        <v>srpen</v>
      </c>
      <c r="AH143" s="60" t="str">
        <f>VLOOKUP(AH141,'Podpůrná data'!$I$188:$J$199,2)</f>
        <v>září</v>
      </c>
      <c r="AI143" s="60" t="str">
        <f>VLOOKUP(AI141,'Podpůrná data'!$I$188:$J$199,2)</f>
        <v>říjen</v>
      </c>
      <c r="AJ143" s="60" t="str">
        <f>VLOOKUP(AJ141,'Podpůrná data'!$I$188:$J$199,2)</f>
        <v>listopad</v>
      </c>
      <c r="AK143" s="60" t="str">
        <f>VLOOKUP(AK141,'Podpůrná data'!$I$188:$J$199,2)</f>
        <v>prosinec</v>
      </c>
      <c r="AL143" s="60" t="str">
        <f>VLOOKUP(AL141,'Podpůrná data'!$I$188:$J$199,2)</f>
        <v>leden</v>
      </c>
      <c r="AM143" s="60" t="str">
        <f>VLOOKUP(AM141,'Podpůrná data'!$I$188:$J$199,2)</f>
        <v>únor</v>
      </c>
      <c r="AN143" s="60" t="str">
        <f>VLOOKUP(AN141,'Podpůrná data'!$I$188:$J$199,2)</f>
        <v>březen</v>
      </c>
      <c r="AO143" s="60" t="str">
        <f>VLOOKUP(AO141,'Podpůrná data'!$I$188:$J$199,2)</f>
        <v>duben</v>
      </c>
      <c r="AP143" s="60" t="str">
        <f>VLOOKUP(AP141,'Podpůrná data'!$I$188:$J$199,2)</f>
        <v>květen</v>
      </c>
      <c r="AQ143" s="60" t="str">
        <f>VLOOKUP(AQ141,'Podpůrná data'!$I$188:$J$199,2)</f>
        <v>červen</v>
      </c>
      <c r="AR143" s="60" t="str">
        <f>VLOOKUP(AR141,'Podpůrná data'!$I$188:$J$199,2)</f>
        <v>červenec</v>
      </c>
      <c r="AS143" s="60" t="str">
        <f>VLOOKUP(AS141,'Podpůrná data'!$I$188:$J$199,2)</f>
        <v>srpen</v>
      </c>
      <c r="AT143" s="60" t="str">
        <f>VLOOKUP(AT141,'Podpůrná data'!$I$188:$J$199,2)</f>
        <v>září</v>
      </c>
      <c r="AU143" s="60" t="str">
        <f>VLOOKUP(AU141,'Podpůrná data'!$I$188:$J$199,2)</f>
        <v>říjen</v>
      </c>
      <c r="AV143" s="60" t="str">
        <f>VLOOKUP(AV141,'Podpůrná data'!$I$188:$J$199,2)</f>
        <v>listopad</v>
      </c>
      <c r="AW143" s="60" t="str">
        <f>VLOOKUP(AW141,'Podpůrná data'!$I$188:$J$199,2)</f>
        <v>prosinec</v>
      </c>
      <c r="AX143" s="60" t="str">
        <f>VLOOKUP(AX141,'Podpůrná data'!$I$188:$J$199,2)</f>
        <v>leden</v>
      </c>
      <c r="AY143" s="60" t="str">
        <f>VLOOKUP(AY141,'Podpůrná data'!$I$188:$J$199,2)</f>
        <v>únor</v>
      </c>
      <c r="AZ143" s="60" t="str">
        <f>VLOOKUP(AZ141,'Podpůrná data'!$I$188:$J$199,2)</f>
        <v>březen</v>
      </c>
      <c r="BA143" s="60" t="str">
        <f>VLOOKUP(BA141,'Podpůrná data'!$I$188:$J$199,2)</f>
        <v>duben</v>
      </c>
      <c r="BB143" s="60" t="str">
        <f>VLOOKUP(BB141,'Podpůrná data'!$I$188:$J$199,2)</f>
        <v>květen</v>
      </c>
      <c r="BC143" s="60" t="str">
        <f>VLOOKUP(BC141,'Podpůrná data'!$I$188:$J$199,2)</f>
        <v>červen</v>
      </c>
      <c r="BD143" s="60" t="str">
        <f>VLOOKUP(BD141,'Podpůrná data'!$I$188:$J$199,2)</f>
        <v>červenec</v>
      </c>
      <c r="BE143" s="60" t="str">
        <f>VLOOKUP(BE141,'Podpůrná data'!$I$188:$J$199,2)</f>
        <v>srpen</v>
      </c>
      <c r="BF143" s="60" t="str">
        <f>VLOOKUP(BF141,'Podpůrná data'!$I$188:$J$199,2)</f>
        <v>září</v>
      </c>
      <c r="BG143" s="60" t="str">
        <f>VLOOKUP(BG141,'Podpůrná data'!$I$188:$J$199,2)</f>
        <v>říjen</v>
      </c>
      <c r="BH143" s="60" t="str">
        <f>VLOOKUP(BH141,'Podpůrná data'!$I$188:$J$199,2)</f>
        <v>listopad</v>
      </c>
      <c r="BI143" s="60" t="str">
        <f>VLOOKUP(BI141,'Podpůrná data'!$I$188:$J$199,2)</f>
        <v>prosinec</v>
      </c>
      <c r="BJ143" s="200"/>
      <c r="BK143" s="200"/>
      <c r="BL143" s="201"/>
      <c r="BM143" s="106"/>
      <c r="BN143" s="179" t="s">
        <v>105</v>
      </c>
      <c r="BO143" s="179" t="s">
        <v>106</v>
      </c>
      <c r="BP143" s="179" t="s">
        <v>107</v>
      </c>
      <c r="BQ143" s="179" t="s">
        <v>108</v>
      </c>
      <c r="BR143" s="179" t="s">
        <v>109</v>
      </c>
      <c r="BS143" s="179" t="s">
        <v>110</v>
      </c>
      <c r="BT143" s="179" t="s">
        <v>111</v>
      </c>
      <c r="BU143" s="179" t="s">
        <v>112</v>
      </c>
      <c r="BV143" s="179" t="s">
        <v>113</v>
      </c>
      <c r="BW143" s="179" t="s">
        <v>155</v>
      </c>
      <c r="BX143" s="179" t="s">
        <v>156</v>
      </c>
      <c r="BY143" s="179" t="s">
        <v>157</v>
      </c>
      <c r="BZ143" s="179" t="s">
        <v>202</v>
      </c>
      <c r="CA143" s="179" t="s">
        <v>203</v>
      </c>
      <c r="CB143" s="179" t="s">
        <v>204</v>
      </c>
    </row>
    <row r="144" spans="1:80" s="245" customFormat="1" ht="16.399999999999999" customHeight="1" x14ac:dyDescent="0.35">
      <c r="A144" s="250"/>
      <c r="B144" s="113"/>
      <c r="C144" s="361"/>
      <c r="D144" s="125"/>
      <c r="E144" s="357"/>
      <c r="F144" s="357"/>
      <c r="G144" s="357"/>
      <c r="H144" s="370"/>
      <c r="I144" s="373"/>
      <c r="J144" s="7"/>
      <c r="K144" s="376"/>
      <c r="L144" s="106"/>
      <c r="M144" s="77"/>
      <c r="N144" s="60">
        <f>YEAR(Úvod!$F$10)</f>
        <v>1900</v>
      </c>
      <c r="O144" s="60">
        <f t="shared" ref="O144" si="1782">IF(O141=1,N144+1,N144)</f>
        <v>1900</v>
      </c>
      <c r="P144" s="60">
        <f t="shared" ref="P144" si="1783">IF(P141=1,O144+1,O144)</f>
        <v>1900</v>
      </c>
      <c r="Q144" s="60">
        <f t="shared" ref="Q144" si="1784">IF(Q141=1,P144+1,P144)</f>
        <v>1900</v>
      </c>
      <c r="R144" s="60">
        <f t="shared" ref="R144" si="1785">IF(R141=1,Q144+1,Q144)</f>
        <v>1900</v>
      </c>
      <c r="S144" s="60">
        <f t="shared" ref="S144" si="1786">IF(S141=1,R144+1,R144)</f>
        <v>1900</v>
      </c>
      <c r="T144" s="60">
        <f t="shared" ref="T144" si="1787">IF(T141=1,S144+1,S144)</f>
        <v>1900</v>
      </c>
      <c r="U144" s="60">
        <f t="shared" ref="U144" si="1788">IF(U141=1,T144+1,T144)</f>
        <v>1900</v>
      </c>
      <c r="V144" s="60">
        <f t="shared" ref="V144" si="1789">IF(V141=1,U144+1,U144)</f>
        <v>1900</v>
      </c>
      <c r="W144" s="60">
        <f t="shared" ref="W144" si="1790">IF(W141=1,V144+1,V144)</f>
        <v>1900</v>
      </c>
      <c r="X144" s="60">
        <f t="shared" ref="X144" si="1791">IF(X141=1,W144+1,W144)</f>
        <v>1900</v>
      </c>
      <c r="Y144" s="60">
        <f t="shared" ref="Y144" si="1792">IF(Y141=1,X144+1,X144)</f>
        <v>1900</v>
      </c>
      <c r="Z144" s="60">
        <f t="shared" ref="Z144" si="1793">IF(Z141=1,Y144+1,Y144)</f>
        <v>1901</v>
      </c>
      <c r="AA144" s="60">
        <f t="shared" ref="AA144" si="1794">IF(AA141=1,Z144+1,Z144)</f>
        <v>1901</v>
      </c>
      <c r="AB144" s="60">
        <f t="shared" ref="AB144" si="1795">IF(AB141=1,AA144+1,AA144)</f>
        <v>1901</v>
      </c>
      <c r="AC144" s="60">
        <f t="shared" ref="AC144" si="1796">IF(AC141=1,AB144+1,AB144)</f>
        <v>1901</v>
      </c>
      <c r="AD144" s="60">
        <f t="shared" ref="AD144" si="1797">IF(AD141=1,AC144+1,AC144)</f>
        <v>1901</v>
      </c>
      <c r="AE144" s="60">
        <f t="shared" ref="AE144" si="1798">IF(AE141=1,AD144+1,AD144)</f>
        <v>1901</v>
      </c>
      <c r="AF144" s="60">
        <f t="shared" ref="AF144" si="1799">IF(AF141=1,AE144+1,AE144)</f>
        <v>1901</v>
      </c>
      <c r="AG144" s="60">
        <f t="shared" ref="AG144" si="1800">IF(AG141=1,AF144+1,AF144)</f>
        <v>1901</v>
      </c>
      <c r="AH144" s="60">
        <f t="shared" ref="AH144" si="1801">IF(AH141=1,AG144+1,AG144)</f>
        <v>1901</v>
      </c>
      <c r="AI144" s="60">
        <f t="shared" ref="AI144" si="1802">IF(AI141=1,AH144+1,AH144)</f>
        <v>1901</v>
      </c>
      <c r="AJ144" s="60">
        <f t="shared" ref="AJ144" si="1803">IF(AJ141=1,AI144+1,AI144)</f>
        <v>1901</v>
      </c>
      <c r="AK144" s="60">
        <f t="shared" ref="AK144" si="1804">IF(AK141=1,AJ144+1,AJ144)</f>
        <v>1901</v>
      </c>
      <c r="AL144" s="60">
        <f t="shared" ref="AL144" si="1805">IF(AL141=1,AK144+1,AK144)</f>
        <v>1902</v>
      </c>
      <c r="AM144" s="60">
        <f t="shared" ref="AM144" si="1806">IF(AM141=1,AL144+1,AL144)</f>
        <v>1902</v>
      </c>
      <c r="AN144" s="60">
        <f t="shared" ref="AN144" si="1807">IF(AN141=1,AM144+1,AM144)</f>
        <v>1902</v>
      </c>
      <c r="AO144" s="60">
        <f t="shared" ref="AO144" si="1808">IF(AO141=1,AN144+1,AN144)</f>
        <v>1902</v>
      </c>
      <c r="AP144" s="60">
        <f t="shared" ref="AP144" si="1809">IF(AP141=1,AO144+1,AO144)</f>
        <v>1902</v>
      </c>
      <c r="AQ144" s="60">
        <f t="shared" ref="AQ144" si="1810">IF(AQ141=1,AP144+1,AP144)</f>
        <v>1902</v>
      </c>
      <c r="AR144" s="60">
        <f t="shared" ref="AR144" si="1811">IF(AR141=1,AQ144+1,AQ144)</f>
        <v>1902</v>
      </c>
      <c r="AS144" s="60">
        <f t="shared" ref="AS144" si="1812">IF(AS141=1,AR144+1,AR144)</f>
        <v>1902</v>
      </c>
      <c r="AT144" s="60">
        <f t="shared" ref="AT144" si="1813">IF(AT141=1,AS144+1,AS144)</f>
        <v>1902</v>
      </c>
      <c r="AU144" s="60">
        <f t="shared" ref="AU144" si="1814">IF(AU141=1,AT144+1,AT144)</f>
        <v>1902</v>
      </c>
      <c r="AV144" s="60">
        <f t="shared" ref="AV144" si="1815">IF(AV141=1,AU144+1,AU144)</f>
        <v>1902</v>
      </c>
      <c r="AW144" s="60">
        <f t="shared" ref="AW144" si="1816">IF(AW141=1,AV144+1,AV144)</f>
        <v>1902</v>
      </c>
      <c r="AX144" s="60">
        <f t="shared" ref="AX144" si="1817">IF(AX141=1,AW144+1,AW144)</f>
        <v>1903</v>
      </c>
      <c r="AY144" s="60">
        <f t="shared" ref="AY144" si="1818">IF(AY141=1,AX144+1,AX144)</f>
        <v>1903</v>
      </c>
      <c r="AZ144" s="60">
        <f t="shared" ref="AZ144" si="1819">IF(AZ141=1,AY144+1,AY144)</f>
        <v>1903</v>
      </c>
      <c r="BA144" s="60">
        <f t="shared" ref="BA144" si="1820">IF(BA141=1,AZ144+1,AZ144)</f>
        <v>1903</v>
      </c>
      <c r="BB144" s="60">
        <f t="shared" ref="BB144" si="1821">IF(BB141=1,BA144+1,BA144)</f>
        <v>1903</v>
      </c>
      <c r="BC144" s="60">
        <f t="shared" ref="BC144" si="1822">IF(BC141=1,BB144+1,BB144)</f>
        <v>1903</v>
      </c>
      <c r="BD144" s="60">
        <f t="shared" ref="BD144" si="1823">IF(BD141=1,BC144+1,BC144)</f>
        <v>1903</v>
      </c>
      <c r="BE144" s="60">
        <f t="shared" ref="BE144" si="1824">IF(BE141=1,BD144+1,BD144)</f>
        <v>1903</v>
      </c>
      <c r="BF144" s="60">
        <f t="shared" ref="BF144" si="1825">IF(BF141=1,BE144+1,BE144)</f>
        <v>1903</v>
      </c>
      <c r="BG144" s="60">
        <f t="shared" ref="BG144" si="1826">IF(BG141=1,BF144+1,BF144)</f>
        <v>1903</v>
      </c>
      <c r="BH144" s="60">
        <f t="shared" ref="BH144" si="1827">IF(BH141=1,BG144+1,BG144)</f>
        <v>1903</v>
      </c>
      <c r="BI144" s="60">
        <f t="shared" ref="BI144" si="1828">IF(BI141=1,BH144+1,BH144)</f>
        <v>1903</v>
      </c>
      <c r="BJ144" s="199"/>
      <c r="BK144" s="198"/>
      <c r="BL144" s="202"/>
      <c r="BM144" s="106"/>
      <c r="BN144" s="106"/>
      <c r="BO144" s="106"/>
      <c r="BP144" s="106"/>
      <c r="BQ144" s="106"/>
      <c r="BR144" s="106"/>
      <c r="BS144" s="106"/>
      <c r="BT144" s="106"/>
      <c r="BU144" s="106"/>
      <c r="BV144" s="106"/>
      <c r="BW144" s="106"/>
      <c r="BX144" s="106"/>
      <c r="BY144" s="106"/>
      <c r="BZ144" s="106"/>
      <c r="CA144" s="106"/>
      <c r="CB144" s="106"/>
    </row>
    <row r="145" spans="1:80" s="245" customFormat="1" ht="16.399999999999999" customHeight="1" x14ac:dyDescent="0.35">
      <c r="A145" s="250"/>
      <c r="B145" s="113"/>
      <c r="C145" s="125"/>
      <c r="D145" s="125"/>
      <c r="E145" s="357"/>
      <c r="F145" s="357"/>
      <c r="G145" s="357"/>
      <c r="H145" s="370"/>
      <c r="I145" s="374"/>
      <c r="J145" s="7"/>
      <c r="K145" s="377"/>
      <c r="L145" s="106"/>
      <c r="M145" s="63" t="s">
        <v>159</v>
      </c>
      <c r="N145" s="258"/>
      <c r="O145" s="258"/>
      <c r="P145" s="258"/>
      <c r="Q145" s="258"/>
      <c r="R145" s="258"/>
      <c r="S145" s="258"/>
      <c r="T145" s="258"/>
      <c r="U145" s="258"/>
      <c r="V145" s="258"/>
      <c r="W145" s="258"/>
      <c r="X145" s="258"/>
      <c r="Y145" s="258"/>
      <c r="Z145" s="258"/>
      <c r="AA145" s="258"/>
      <c r="AB145" s="258"/>
      <c r="AC145" s="258"/>
      <c r="AD145" s="258"/>
      <c r="AE145" s="258"/>
      <c r="AF145" s="258"/>
      <c r="AG145" s="258"/>
      <c r="AH145" s="258"/>
      <c r="AI145" s="258"/>
      <c r="AJ145" s="258"/>
      <c r="AK145" s="258"/>
      <c r="AL145" s="258"/>
      <c r="AM145" s="258"/>
      <c r="AN145" s="258"/>
      <c r="AO145" s="258"/>
      <c r="AP145" s="258"/>
      <c r="AQ145" s="258"/>
      <c r="AR145" s="258"/>
      <c r="AS145" s="258"/>
      <c r="AT145" s="258"/>
      <c r="AU145" s="258"/>
      <c r="AV145" s="258"/>
      <c r="AW145" s="258"/>
      <c r="AX145" s="258"/>
      <c r="AY145" s="258"/>
      <c r="AZ145" s="258"/>
      <c r="BA145" s="258"/>
      <c r="BB145" s="258"/>
      <c r="BC145" s="258"/>
      <c r="BD145" s="258"/>
      <c r="BE145" s="258"/>
      <c r="BF145" s="258"/>
      <c r="BG145" s="258"/>
      <c r="BH145" s="258"/>
      <c r="BI145" s="258"/>
      <c r="BJ145" s="199"/>
      <c r="BK145" s="198"/>
      <c r="BL145" s="202"/>
      <c r="BM145" s="106"/>
      <c r="BN145" s="106"/>
      <c r="BO145" s="106"/>
      <c r="BP145" s="106"/>
      <c r="BQ145" s="106"/>
      <c r="BR145" s="106"/>
      <c r="BS145" s="106"/>
      <c r="BT145" s="106"/>
      <c r="BU145" s="106"/>
      <c r="BV145" s="106"/>
      <c r="BW145" s="106"/>
      <c r="BX145" s="106"/>
      <c r="BY145" s="106"/>
      <c r="BZ145" s="106"/>
      <c r="CA145" s="106"/>
      <c r="CB145" s="106"/>
    </row>
    <row r="146" spans="1:80" s="245" customFormat="1" ht="23.5" customHeight="1" x14ac:dyDescent="0.35">
      <c r="A146" s="243"/>
      <c r="B146" s="126" t="s">
        <v>14</v>
      </c>
      <c r="C146" s="381"/>
      <c r="D146" s="381"/>
      <c r="E146" s="259"/>
      <c r="F146" s="259"/>
      <c r="G146" s="241"/>
      <c r="H146" s="253"/>
      <c r="I146" s="61">
        <f>IF($H146="",0,VLOOKUP($E146,'Podpůrná data'!$H$15:$I$185,2,FALSE)*$H146)</f>
        <v>0</v>
      </c>
      <c r="J146" s="105"/>
      <c r="K146" s="166">
        <f>IF(I146&gt;0,1,0)</f>
        <v>0</v>
      </c>
      <c r="L146" s="204"/>
      <c r="M146" s="63" t="s">
        <v>95</v>
      </c>
      <c r="N146" s="260"/>
      <c r="O146" s="260"/>
      <c r="P146" s="260"/>
      <c r="Q146" s="260"/>
      <c r="R146" s="260"/>
      <c r="S146" s="260"/>
      <c r="T146" s="260"/>
      <c r="U146" s="260"/>
      <c r="V146" s="260"/>
      <c r="W146" s="260"/>
      <c r="X146" s="260"/>
      <c r="Y146" s="260"/>
      <c r="Z146" s="260"/>
      <c r="AA146" s="260"/>
      <c r="AB146" s="260"/>
      <c r="AC146" s="260"/>
      <c r="AD146" s="260"/>
      <c r="AE146" s="260"/>
      <c r="AF146" s="260"/>
      <c r="AG146" s="260"/>
      <c r="AH146" s="260"/>
      <c r="AI146" s="260"/>
      <c r="AJ146" s="260"/>
      <c r="AK146" s="260"/>
      <c r="AL146" s="260"/>
      <c r="AM146" s="260"/>
      <c r="AN146" s="260"/>
      <c r="AO146" s="260"/>
      <c r="AP146" s="260"/>
      <c r="AQ146" s="260"/>
      <c r="AR146" s="260"/>
      <c r="AS146" s="260"/>
      <c r="AT146" s="260"/>
      <c r="AU146" s="260"/>
      <c r="AV146" s="260"/>
      <c r="AW146" s="260"/>
      <c r="AX146" s="260"/>
      <c r="AY146" s="260"/>
      <c r="AZ146" s="260"/>
      <c r="BA146" s="260"/>
      <c r="BB146" s="260"/>
      <c r="BC146" s="260"/>
      <c r="BD146" s="260"/>
      <c r="BE146" s="260"/>
      <c r="BF146" s="260"/>
      <c r="BG146" s="260"/>
      <c r="BH146" s="260"/>
      <c r="BI146" s="260"/>
      <c r="BJ146" s="382">
        <f>SUM(N148:BI148)</f>
        <v>0</v>
      </c>
      <c r="BK146" s="384">
        <f>SUM(N150:BI150)</f>
        <v>0</v>
      </c>
      <c r="BL146" s="386">
        <f>IF($K146=0,0,IF($BJ146&gt;=20,1,0))</f>
        <v>0</v>
      </c>
      <c r="BM146" s="106"/>
      <c r="BN146" s="106"/>
      <c r="BO146" s="106"/>
      <c r="BP146" s="106"/>
      <c r="BQ146" s="106"/>
      <c r="BR146" s="106"/>
      <c r="BS146" s="106"/>
      <c r="BT146" s="106"/>
      <c r="BU146" s="106"/>
      <c r="BV146" s="106"/>
      <c r="BW146" s="106"/>
      <c r="BX146" s="106"/>
      <c r="BY146" s="106"/>
      <c r="BZ146" s="106"/>
      <c r="CA146" s="106"/>
      <c r="CB146" s="106"/>
    </row>
    <row r="147" spans="1:80" s="245" customFormat="1" ht="29" x14ac:dyDescent="0.35">
      <c r="A147" s="243"/>
      <c r="B147" s="128"/>
      <c r="C147" s="170"/>
      <c r="D147" s="170"/>
      <c r="E147" s="170"/>
      <c r="F147" s="170"/>
      <c r="G147" s="170"/>
      <c r="H147" s="170"/>
      <c r="I147" s="64"/>
      <c r="J147" s="105"/>
      <c r="K147" s="223"/>
      <c r="L147" s="106"/>
      <c r="M147" s="63" t="s">
        <v>215</v>
      </c>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c r="AI147" s="260"/>
      <c r="AJ147" s="260"/>
      <c r="AK147" s="260"/>
      <c r="AL147" s="260"/>
      <c r="AM147" s="260"/>
      <c r="AN147" s="260"/>
      <c r="AO147" s="260"/>
      <c r="AP147" s="260"/>
      <c r="AQ147" s="260"/>
      <c r="AR147" s="260"/>
      <c r="AS147" s="260"/>
      <c r="AT147" s="260"/>
      <c r="AU147" s="260"/>
      <c r="AV147" s="260"/>
      <c r="AW147" s="260"/>
      <c r="AX147" s="260"/>
      <c r="AY147" s="260"/>
      <c r="AZ147" s="260"/>
      <c r="BA147" s="260"/>
      <c r="BB147" s="260"/>
      <c r="BC147" s="260"/>
      <c r="BD147" s="260"/>
      <c r="BE147" s="260"/>
      <c r="BF147" s="260"/>
      <c r="BG147" s="260"/>
      <c r="BH147" s="260"/>
      <c r="BI147" s="260"/>
      <c r="BJ147" s="382"/>
      <c r="BK147" s="384"/>
      <c r="BL147" s="386"/>
      <c r="BM147" s="106"/>
      <c r="BN147" s="106"/>
      <c r="BO147" s="106"/>
      <c r="BP147" s="106"/>
      <c r="BQ147" s="106"/>
      <c r="BR147" s="106"/>
      <c r="BS147" s="106"/>
      <c r="BT147" s="106"/>
      <c r="BU147" s="106"/>
      <c r="BV147" s="106"/>
      <c r="BW147" s="106"/>
      <c r="BX147" s="106"/>
      <c r="BY147" s="106"/>
      <c r="BZ147" s="106"/>
      <c r="CA147" s="106"/>
      <c r="CB147" s="106"/>
    </row>
    <row r="148" spans="1:80" s="245" customFormat="1" ht="29" x14ac:dyDescent="0.35">
      <c r="A148" s="243"/>
      <c r="B148" s="128"/>
      <c r="C148" s="170"/>
      <c r="D148" s="170"/>
      <c r="E148" s="170"/>
      <c r="F148" s="170"/>
      <c r="G148" s="170"/>
      <c r="H148" s="170"/>
      <c r="I148" s="64"/>
      <c r="J148" s="105"/>
      <c r="K148" s="165"/>
      <c r="L148" s="106"/>
      <c r="M148" s="63" t="s">
        <v>235</v>
      </c>
      <c r="N148" s="167">
        <f>IF(N147="",0,IF(N147&gt;=$H146,$H146,N147))</f>
        <v>0</v>
      </c>
      <c r="O148" s="167">
        <f t="shared" ref="O148:AT148" si="1829">IF(O147="",0,IF((O147+N149)&lt;=$H146,O147,$H146-N149))</f>
        <v>0</v>
      </c>
      <c r="P148" s="167">
        <f t="shared" si="1829"/>
        <v>0</v>
      </c>
      <c r="Q148" s="167">
        <f t="shared" si="1829"/>
        <v>0</v>
      </c>
      <c r="R148" s="167">
        <f t="shared" si="1829"/>
        <v>0</v>
      </c>
      <c r="S148" s="167">
        <f t="shared" si="1829"/>
        <v>0</v>
      </c>
      <c r="T148" s="167">
        <f t="shared" si="1829"/>
        <v>0</v>
      </c>
      <c r="U148" s="167">
        <f t="shared" si="1829"/>
        <v>0</v>
      </c>
      <c r="V148" s="167">
        <f t="shared" si="1829"/>
        <v>0</v>
      </c>
      <c r="W148" s="167">
        <f t="shared" si="1829"/>
        <v>0</v>
      </c>
      <c r="X148" s="167">
        <f t="shared" si="1829"/>
        <v>0</v>
      </c>
      <c r="Y148" s="167">
        <f t="shared" si="1829"/>
        <v>0</v>
      </c>
      <c r="Z148" s="167">
        <f t="shared" si="1829"/>
        <v>0</v>
      </c>
      <c r="AA148" s="167">
        <f t="shared" si="1829"/>
        <v>0</v>
      </c>
      <c r="AB148" s="167">
        <f t="shared" si="1829"/>
        <v>0</v>
      </c>
      <c r="AC148" s="167">
        <f t="shared" si="1829"/>
        <v>0</v>
      </c>
      <c r="AD148" s="167">
        <f t="shared" si="1829"/>
        <v>0</v>
      </c>
      <c r="AE148" s="167">
        <f t="shared" si="1829"/>
        <v>0</v>
      </c>
      <c r="AF148" s="167">
        <f t="shared" si="1829"/>
        <v>0</v>
      </c>
      <c r="AG148" s="167">
        <f t="shared" si="1829"/>
        <v>0</v>
      </c>
      <c r="AH148" s="167">
        <f t="shared" si="1829"/>
        <v>0</v>
      </c>
      <c r="AI148" s="167">
        <f t="shared" si="1829"/>
        <v>0</v>
      </c>
      <c r="AJ148" s="167">
        <f t="shared" si="1829"/>
        <v>0</v>
      </c>
      <c r="AK148" s="167">
        <f t="shared" si="1829"/>
        <v>0</v>
      </c>
      <c r="AL148" s="167">
        <f t="shared" si="1829"/>
        <v>0</v>
      </c>
      <c r="AM148" s="167">
        <f t="shared" si="1829"/>
        <v>0</v>
      </c>
      <c r="AN148" s="167">
        <f t="shared" si="1829"/>
        <v>0</v>
      </c>
      <c r="AO148" s="167">
        <f t="shared" si="1829"/>
        <v>0</v>
      </c>
      <c r="AP148" s="167">
        <f t="shared" si="1829"/>
        <v>0</v>
      </c>
      <c r="AQ148" s="167">
        <f t="shared" si="1829"/>
        <v>0</v>
      </c>
      <c r="AR148" s="167">
        <f t="shared" si="1829"/>
        <v>0</v>
      </c>
      <c r="AS148" s="167">
        <f t="shared" si="1829"/>
        <v>0</v>
      </c>
      <c r="AT148" s="167">
        <f t="shared" si="1829"/>
        <v>0</v>
      </c>
      <c r="AU148" s="167">
        <f t="shared" ref="AU148:BI148" si="1830">IF(AU147="",0,IF((AU147+AT149)&lt;=$H146,AU147,$H146-AT149))</f>
        <v>0</v>
      </c>
      <c r="AV148" s="167">
        <f t="shared" si="1830"/>
        <v>0</v>
      </c>
      <c r="AW148" s="167">
        <f t="shared" si="1830"/>
        <v>0</v>
      </c>
      <c r="AX148" s="167">
        <f t="shared" si="1830"/>
        <v>0</v>
      </c>
      <c r="AY148" s="167">
        <f t="shared" si="1830"/>
        <v>0</v>
      </c>
      <c r="AZ148" s="167">
        <f t="shared" si="1830"/>
        <v>0</v>
      </c>
      <c r="BA148" s="167">
        <f t="shared" si="1830"/>
        <v>0</v>
      </c>
      <c r="BB148" s="167">
        <f t="shared" si="1830"/>
        <v>0</v>
      </c>
      <c r="BC148" s="167">
        <f t="shared" si="1830"/>
        <v>0</v>
      </c>
      <c r="BD148" s="167">
        <f t="shared" si="1830"/>
        <v>0</v>
      </c>
      <c r="BE148" s="167">
        <f t="shared" si="1830"/>
        <v>0</v>
      </c>
      <c r="BF148" s="167">
        <f t="shared" si="1830"/>
        <v>0</v>
      </c>
      <c r="BG148" s="167">
        <f t="shared" si="1830"/>
        <v>0</v>
      </c>
      <c r="BH148" s="167">
        <f t="shared" si="1830"/>
        <v>0</v>
      </c>
      <c r="BI148" s="167">
        <f t="shared" si="1830"/>
        <v>0</v>
      </c>
      <c r="BJ148" s="382"/>
      <c r="BK148" s="384"/>
      <c r="BL148" s="386"/>
      <c r="BM148" s="106"/>
      <c r="BN148" s="106"/>
      <c r="BO148" s="106"/>
      <c r="BP148" s="106"/>
      <c r="BQ148" s="106"/>
      <c r="BR148" s="106"/>
      <c r="BS148" s="106"/>
      <c r="BT148" s="106"/>
      <c r="BU148" s="106"/>
      <c r="BV148" s="106"/>
      <c r="BW148" s="106"/>
      <c r="BX148" s="106"/>
      <c r="BY148" s="106"/>
      <c r="BZ148" s="106"/>
      <c r="CA148" s="106"/>
      <c r="CB148" s="106"/>
    </row>
    <row r="149" spans="1:80" ht="29" hidden="1" x14ac:dyDescent="0.35">
      <c r="B149" s="128"/>
      <c r="C149" s="170"/>
      <c r="D149" s="170"/>
      <c r="E149" s="170"/>
      <c r="F149" s="170"/>
      <c r="G149" s="170"/>
      <c r="H149" s="170"/>
      <c r="I149" s="172"/>
      <c r="J149" s="105"/>
      <c r="K149" s="175"/>
      <c r="L149" s="105"/>
      <c r="M149" s="63" t="s">
        <v>236</v>
      </c>
      <c r="N149" s="167">
        <f>N148</f>
        <v>0</v>
      </c>
      <c r="O149" s="167">
        <f>O148+N149</f>
        <v>0</v>
      </c>
      <c r="P149" s="167">
        <f t="shared" ref="P149" si="1831">P148+O149</f>
        <v>0</v>
      </c>
      <c r="Q149" s="167">
        <f t="shared" ref="Q149" si="1832">Q148+P149</f>
        <v>0</v>
      </c>
      <c r="R149" s="167">
        <f t="shared" ref="R149" si="1833">R148+Q149</f>
        <v>0</v>
      </c>
      <c r="S149" s="167">
        <f t="shared" ref="S149" si="1834">S148+R149</f>
        <v>0</v>
      </c>
      <c r="T149" s="167">
        <f t="shared" ref="T149" si="1835">T148+S149</f>
        <v>0</v>
      </c>
      <c r="U149" s="167">
        <f t="shared" ref="U149" si="1836">U148+T149</f>
        <v>0</v>
      </c>
      <c r="V149" s="167">
        <f t="shared" ref="V149" si="1837">V148+U149</f>
        <v>0</v>
      </c>
      <c r="W149" s="167">
        <f t="shared" ref="W149" si="1838">W148+V149</f>
        <v>0</v>
      </c>
      <c r="X149" s="167">
        <f t="shared" ref="X149" si="1839">X148+W149</f>
        <v>0</v>
      </c>
      <c r="Y149" s="167">
        <f t="shared" ref="Y149" si="1840">Y148+X149</f>
        <v>0</v>
      </c>
      <c r="Z149" s="167">
        <f t="shared" ref="Z149" si="1841">Z148+Y149</f>
        <v>0</v>
      </c>
      <c r="AA149" s="167">
        <f t="shared" ref="AA149" si="1842">AA148+Z149</f>
        <v>0</v>
      </c>
      <c r="AB149" s="167">
        <f t="shared" ref="AB149" si="1843">AB148+AA149</f>
        <v>0</v>
      </c>
      <c r="AC149" s="167">
        <f t="shared" ref="AC149" si="1844">AC148+AB149</f>
        <v>0</v>
      </c>
      <c r="AD149" s="167">
        <f t="shared" ref="AD149" si="1845">AD148+AC149</f>
        <v>0</v>
      </c>
      <c r="AE149" s="167">
        <f t="shared" ref="AE149" si="1846">AE148+AD149</f>
        <v>0</v>
      </c>
      <c r="AF149" s="167">
        <f t="shared" ref="AF149" si="1847">AF148+AE149</f>
        <v>0</v>
      </c>
      <c r="AG149" s="167">
        <f t="shared" ref="AG149" si="1848">AG148+AF149</f>
        <v>0</v>
      </c>
      <c r="AH149" s="167">
        <f t="shared" ref="AH149" si="1849">AH148+AG149</f>
        <v>0</v>
      </c>
      <c r="AI149" s="167">
        <f t="shared" ref="AI149" si="1850">AI148+AH149</f>
        <v>0</v>
      </c>
      <c r="AJ149" s="167">
        <f t="shared" ref="AJ149" si="1851">AJ148+AI149</f>
        <v>0</v>
      </c>
      <c r="AK149" s="167">
        <f t="shared" ref="AK149" si="1852">AK148+AJ149</f>
        <v>0</v>
      </c>
      <c r="AL149" s="167">
        <f t="shared" ref="AL149" si="1853">AL148+AK149</f>
        <v>0</v>
      </c>
      <c r="AM149" s="167">
        <f t="shared" ref="AM149" si="1854">AM148+AL149</f>
        <v>0</v>
      </c>
      <c r="AN149" s="167">
        <f t="shared" ref="AN149" si="1855">AN148+AM149</f>
        <v>0</v>
      </c>
      <c r="AO149" s="167">
        <f t="shared" ref="AO149" si="1856">AO148+AN149</f>
        <v>0</v>
      </c>
      <c r="AP149" s="167">
        <f t="shared" ref="AP149" si="1857">AP148+AO149</f>
        <v>0</v>
      </c>
      <c r="AQ149" s="167">
        <f t="shared" ref="AQ149" si="1858">AQ148+AP149</f>
        <v>0</v>
      </c>
      <c r="AR149" s="167">
        <f t="shared" ref="AR149" si="1859">AR148+AQ149</f>
        <v>0</v>
      </c>
      <c r="AS149" s="167">
        <f t="shared" ref="AS149" si="1860">AS148+AR149</f>
        <v>0</v>
      </c>
      <c r="AT149" s="167">
        <f t="shared" ref="AT149" si="1861">AT148+AS149</f>
        <v>0</v>
      </c>
      <c r="AU149" s="167">
        <f t="shared" ref="AU149" si="1862">AU148+AT149</f>
        <v>0</v>
      </c>
      <c r="AV149" s="167">
        <f t="shared" ref="AV149" si="1863">AV148+AU149</f>
        <v>0</v>
      </c>
      <c r="AW149" s="167">
        <f t="shared" ref="AW149" si="1864">AW148+AV149</f>
        <v>0</v>
      </c>
      <c r="AX149" s="167">
        <f t="shared" ref="AX149" si="1865">AX148+AW149</f>
        <v>0</v>
      </c>
      <c r="AY149" s="167">
        <f t="shared" ref="AY149" si="1866">AY148+AX149</f>
        <v>0</v>
      </c>
      <c r="AZ149" s="167">
        <f t="shared" ref="AZ149" si="1867">AZ148+AY149</f>
        <v>0</v>
      </c>
      <c r="BA149" s="167">
        <f t="shared" ref="BA149" si="1868">BA148+AZ149</f>
        <v>0</v>
      </c>
      <c r="BB149" s="167">
        <f t="shared" ref="BB149" si="1869">BB148+BA149</f>
        <v>0</v>
      </c>
      <c r="BC149" s="167">
        <f t="shared" ref="BC149" si="1870">BC148+BB149</f>
        <v>0</v>
      </c>
      <c r="BD149" s="167">
        <f t="shared" ref="BD149" si="1871">BD148+BC149</f>
        <v>0</v>
      </c>
      <c r="BE149" s="167">
        <f t="shared" ref="BE149" si="1872">BE148+BD149</f>
        <v>0</v>
      </c>
      <c r="BF149" s="167">
        <f t="shared" ref="BF149" si="1873">BF148+BE149</f>
        <v>0</v>
      </c>
      <c r="BG149" s="167">
        <f t="shared" ref="BG149" si="1874">BG148+BF149</f>
        <v>0</v>
      </c>
      <c r="BH149" s="167">
        <f t="shared" ref="BH149" si="1875">BH148+BG149</f>
        <v>0</v>
      </c>
      <c r="BI149" s="167">
        <f t="shared" ref="BI149" si="1876">BI148+BH149</f>
        <v>0</v>
      </c>
      <c r="BJ149" s="382"/>
      <c r="BK149" s="384"/>
      <c r="BL149" s="386"/>
      <c r="BM149" s="105"/>
      <c r="BN149" s="105"/>
      <c r="BO149" s="105"/>
      <c r="BP149" s="105"/>
      <c r="BQ149" s="105"/>
      <c r="BR149" s="105"/>
      <c r="BS149" s="105"/>
      <c r="BT149" s="105"/>
      <c r="BU149" s="105"/>
      <c r="BV149" s="105"/>
      <c r="BW149" s="105"/>
      <c r="BX149" s="105"/>
      <c r="BY149" s="105"/>
      <c r="BZ149" s="105"/>
      <c r="CA149" s="105"/>
      <c r="CB149" s="105"/>
    </row>
    <row r="150" spans="1:80" ht="25.4" customHeight="1" thickBot="1" x14ac:dyDescent="0.4">
      <c r="B150" s="128"/>
      <c r="C150" s="170"/>
      <c r="D150" s="170"/>
      <c r="E150" s="170"/>
      <c r="F150" s="170"/>
      <c r="G150" s="170"/>
      <c r="H150" s="170"/>
      <c r="I150" s="172"/>
      <c r="J150" s="105"/>
      <c r="K150" s="175"/>
      <c r="L150" s="105"/>
      <c r="M150" s="63" t="s">
        <v>145</v>
      </c>
      <c r="N150" s="168">
        <f>IF($E146="",0,VLOOKUP($E146,'Podpůrná data'!$H$15:$I$182,2)*N148)</f>
        <v>0</v>
      </c>
      <c r="O150" s="168">
        <f>IF($E146="",0,VLOOKUP($E146,'Podpůrná data'!$H$15:$I$182,2)*O148)</f>
        <v>0</v>
      </c>
      <c r="P150" s="168">
        <f>IF($E146="",0,VLOOKUP($E146,'Podpůrná data'!$H$15:$I$182,2)*P148)</f>
        <v>0</v>
      </c>
      <c r="Q150" s="168">
        <f>IF($E146="",0,VLOOKUP($E146,'Podpůrná data'!$H$15:$I$182,2)*Q148)</f>
        <v>0</v>
      </c>
      <c r="R150" s="168">
        <f>IF($E146="",0,VLOOKUP($E146,'Podpůrná data'!$H$15:$I$182,2)*R148)</f>
        <v>0</v>
      </c>
      <c r="S150" s="168">
        <f>IF($E146="",0,VLOOKUP($E146,'Podpůrná data'!$H$15:$I$182,2)*S148)</f>
        <v>0</v>
      </c>
      <c r="T150" s="168">
        <f>IF($E146="",0,VLOOKUP($E146,'Podpůrná data'!$H$15:$I$182,2)*T148)</f>
        <v>0</v>
      </c>
      <c r="U150" s="168">
        <f>IF($E146="",0,VLOOKUP($E146,'Podpůrná data'!$H$15:$I$182,2)*U148)</f>
        <v>0</v>
      </c>
      <c r="V150" s="168">
        <f>IF($E146="",0,VLOOKUP($E146,'Podpůrná data'!$H$15:$I$182,2)*V148)</f>
        <v>0</v>
      </c>
      <c r="W150" s="168">
        <f>IF($E146="",0,VLOOKUP($E146,'Podpůrná data'!$H$15:$I$182,2)*W148)</f>
        <v>0</v>
      </c>
      <c r="X150" s="168">
        <f>IF($E146="",0,VLOOKUP($E146,'Podpůrná data'!$H$15:$I$182,2)*X148)</f>
        <v>0</v>
      </c>
      <c r="Y150" s="168">
        <f>IF($E146="",0,VLOOKUP($E146,'Podpůrná data'!$H$15:$I$182,2)*Y148)</f>
        <v>0</v>
      </c>
      <c r="Z150" s="168">
        <f>IF($E146="",0,VLOOKUP($E146,'Podpůrná data'!$H$15:$I$182,2)*Z148)</f>
        <v>0</v>
      </c>
      <c r="AA150" s="168">
        <f>IF($E146="",0,VLOOKUP($E146,'Podpůrná data'!$H$15:$I$182,2)*AA148)</f>
        <v>0</v>
      </c>
      <c r="AB150" s="168">
        <f>IF($E146="",0,VLOOKUP($E146,'Podpůrná data'!$H$15:$I$182,2)*AB148)</f>
        <v>0</v>
      </c>
      <c r="AC150" s="168">
        <f>IF($E146="",0,VLOOKUP($E146,'Podpůrná data'!$H$15:$I$182,2)*AC148)</f>
        <v>0</v>
      </c>
      <c r="AD150" s="168">
        <f>IF($E146="",0,VLOOKUP($E146,'Podpůrná data'!$H$15:$I$182,2)*AD148)</f>
        <v>0</v>
      </c>
      <c r="AE150" s="168">
        <f>IF($E146="",0,VLOOKUP($E146,'Podpůrná data'!$H$15:$I$182,2)*AE148)</f>
        <v>0</v>
      </c>
      <c r="AF150" s="168">
        <f>IF($E146="",0,VLOOKUP($E146,'Podpůrná data'!$H$15:$I$182,2)*AF148)</f>
        <v>0</v>
      </c>
      <c r="AG150" s="168">
        <f>IF($E146="",0,VLOOKUP($E146,'Podpůrná data'!$H$15:$I$182,2)*AG148)</f>
        <v>0</v>
      </c>
      <c r="AH150" s="168">
        <f>IF($E146="",0,VLOOKUP($E146,'Podpůrná data'!$H$15:$I$182,2)*AH148)</f>
        <v>0</v>
      </c>
      <c r="AI150" s="168">
        <f>IF($E146="",0,VLOOKUP($E146,'Podpůrná data'!$H$15:$I$182,2)*AI148)</f>
        <v>0</v>
      </c>
      <c r="AJ150" s="168">
        <f>IF($E146="",0,VLOOKUP($E146,'Podpůrná data'!$H$15:$I$182,2)*AJ148)</f>
        <v>0</v>
      </c>
      <c r="AK150" s="168">
        <f>IF($E146="",0,VLOOKUP($E146,'Podpůrná data'!$H$15:$I$182,2)*AK148)</f>
        <v>0</v>
      </c>
      <c r="AL150" s="168">
        <f>IF($E146="",0,VLOOKUP($E146,'Podpůrná data'!$H$15:$I$182,2)*AL148)</f>
        <v>0</v>
      </c>
      <c r="AM150" s="168">
        <f>IF($E146="",0,VLOOKUP($E146,'Podpůrná data'!$H$15:$I$182,2)*AM148)</f>
        <v>0</v>
      </c>
      <c r="AN150" s="168">
        <f>IF($E146="",0,VLOOKUP($E146,'Podpůrná data'!$H$15:$I$182,2)*AN148)</f>
        <v>0</v>
      </c>
      <c r="AO150" s="168">
        <f>IF($E146="",0,VLOOKUP($E146,'Podpůrná data'!$H$15:$I$182,2)*AO148)</f>
        <v>0</v>
      </c>
      <c r="AP150" s="168">
        <f>IF($E146="",0,VLOOKUP($E146,'Podpůrná data'!$H$15:$I$182,2)*AP148)</f>
        <v>0</v>
      </c>
      <c r="AQ150" s="168">
        <f>IF($E146="",0,VLOOKUP($E146,'Podpůrná data'!$H$15:$I$182,2)*AQ148)</f>
        <v>0</v>
      </c>
      <c r="AR150" s="168">
        <f>IF($E146="",0,VLOOKUP($E146,'Podpůrná data'!$H$15:$I$182,2)*AR148)</f>
        <v>0</v>
      </c>
      <c r="AS150" s="168">
        <f>IF($E146="",0,VLOOKUP($E146,'Podpůrná data'!$H$15:$I$182,2)*AS148)</f>
        <v>0</v>
      </c>
      <c r="AT150" s="168">
        <f>IF($E146="",0,VLOOKUP($E146,'Podpůrná data'!$H$15:$I$182,2)*AT148)</f>
        <v>0</v>
      </c>
      <c r="AU150" s="168">
        <f>IF($E146="",0,VLOOKUP($E146,'Podpůrná data'!$H$15:$I$182,2)*AU148)</f>
        <v>0</v>
      </c>
      <c r="AV150" s="168">
        <f>IF($E146="",0,VLOOKUP($E146,'Podpůrná data'!$H$15:$I$182,2)*AV148)</f>
        <v>0</v>
      </c>
      <c r="AW150" s="168">
        <f>IF($E146="",0,VLOOKUP($E146,'Podpůrná data'!$H$15:$I$182,2)*AW148)</f>
        <v>0</v>
      </c>
      <c r="AX150" s="168">
        <f>IF($E146="",0,VLOOKUP($E146,'Podpůrná data'!$H$15:$I$182,2)*AX148)</f>
        <v>0</v>
      </c>
      <c r="AY150" s="168">
        <f>IF($E146="",0,VLOOKUP($E146,'Podpůrná data'!$H$15:$I$182,2)*AY148)</f>
        <v>0</v>
      </c>
      <c r="AZ150" s="168">
        <f>IF($E146="",0,VLOOKUP($E146,'Podpůrná data'!$H$15:$I$182,2)*AZ148)</f>
        <v>0</v>
      </c>
      <c r="BA150" s="168">
        <f>IF($E146="",0,VLOOKUP($E146,'Podpůrná data'!$H$15:$I$182,2)*BA148)</f>
        <v>0</v>
      </c>
      <c r="BB150" s="168">
        <f>IF($E146="",0,VLOOKUP($E146,'Podpůrná data'!$H$15:$I$182,2)*BB148)</f>
        <v>0</v>
      </c>
      <c r="BC150" s="168">
        <f>IF($E146="",0,VLOOKUP($E146,'Podpůrná data'!$H$15:$I$182,2)*BC148)</f>
        <v>0</v>
      </c>
      <c r="BD150" s="168">
        <f>IF($E146="",0,VLOOKUP($E146,'Podpůrná data'!$H$15:$I$182,2)*BD148)</f>
        <v>0</v>
      </c>
      <c r="BE150" s="168">
        <f>IF($E146="",0,VLOOKUP($E146,'Podpůrná data'!$H$15:$I$182,2)*BE148)</f>
        <v>0</v>
      </c>
      <c r="BF150" s="168">
        <f>IF($E146="",0,VLOOKUP($E146,'Podpůrná data'!$H$15:$I$182,2)*BF148)</f>
        <v>0</v>
      </c>
      <c r="BG150" s="168">
        <f>IF($E146="",0,VLOOKUP($E146,'Podpůrná data'!$H$15:$I$182,2)*BG148)</f>
        <v>0</v>
      </c>
      <c r="BH150" s="168">
        <f>IF($E146="",0,VLOOKUP($E146,'Podpůrná data'!$H$15:$I$182,2)*BH148)</f>
        <v>0</v>
      </c>
      <c r="BI150" s="168">
        <f>IF($E146="",0,VLOOKUP($E146,'Podpůrná data'!$H$15:$I$182,2)*BI148)</f>
        <v>0</v>
      </c>
      <c r="BJ150" s="382"/>
      <c r="BK150" s="384"/>
      <c r="BL150" s="386"/>
      <c r="BM150" s="105"/>
      <c r="BN150" s="178">
        <f>SUMIFS($N150:$BI150,$N145:$BI145,"1. ZoR")</f>
        <v>0</v>
      </c>
      <c r="BO150" s="178">
        <f>SUMIFS($N150:$BI150,$N145:$BI145,"2. ZoR")</f>
        <v>0</v>
      </c>
      <c r="BP150" s="178">
        <f>SUMIFS($N150:$BI150,$N145:$BI145,"3. ZoR")</f>
        <v>0</v>
      </c>
      <c r="BQ150" s="178">
        <f>SUMIFS($N150:$BI150,$N145:$BI145,"4. ZoR")</f>
        <v>0</v>
      </c>
      <c r="BR150" s="178">
        <f>SUMIFS($N150:$BI150,$N145:$BI145,"5. ZoR")</f>
        <v>0</v>
      </c>
      <c r="BS150" s="178">
        <f>SUMIFS($N150:$BI150,$N145:$BI145,"6. ZoR")</f>
        <v>0</v>
      </c>
      <c r="BT150" s="178">
        <f>SUMIFS($N150:$BI150,$N145:$BI145,"7. ZoR")</f>
        <v>0</v>
      </c>
      <c r="BU150" s="178">
        <f>SUMIFS($N150:$BI150,$N145:$BI145,"8. ZoR")</f>
        <v>0</v>
      </c>
      <c r="BV150" s="178">
        <f>SUMIFS($N150:$BI150,$N145:$BI145,"9. ZoR")</f>
        <v>0</v>
      </c>
      <c r="BW150" s="178">
        <f>SUMIFS($N150:$BI150,$N145:$BI145,"10. ZoR")</f>
        <v>0</v>
      </c>
      <c r="BX150" s="178">
        <f>SUMIFS($N150:$BI150,$N145:$BI145,"11. ZoR")</f>
        <v>0</v>
      </c>
      <c r="BY150" s="178">
        <f>SUMIFS($N150:$BI150,$N145:$BI145,"12. ZoR")</f>
        <v>0</v>
      </c>
      <c r="BZ150" s="178">
        <f>SUMIFS($N150:$BI150,$N145:$BI145,"13. ZoR")</f>
        <v>0</v>
      </c>
      <c r="CA150" s="178">
        <f>SUMIFS($N150:$BI150,$N145:$BI145,"14. ZoR")</f>
        <v>0</v>
      </c>
      <c r="CB150" s="178">
        <f>SUMIFS($N150:$BI150,$N145:$BI145,"15. ZoR")</f>
        <v>0</v>
      </c>
    </row>
    <row r="151" spans="1:80" ht="29.5" hidden="1" thickBot="1" x14ac:dyDescent="0.4">
      <c r="B151" s="129"/>
      <c r="C151" s="173"/>
      <c r="D151" s="173"/>
      <c r="E151" s="173"/>
      <c r="F151" s="173"/>
      <c r="G151" s="173"/>
      <c r="H151" s="173"/>
      <c r="I151" s="174"/>
      <c r="J151" s="105"/>
      <c r="K151" s="176"/>
      <c r="L151" s="105"/>
      <c r="M151" s="63" t="s">
        <v>200</v>
      </c>
      <c r="N151" s="168">
        <f>IF(N150="","",N150)</f>
        <v>0</v>
      </c>
      <c r="O151" s="168">
        <f>N151+O150</f>
        <v>0</v>
      </c>
      <c r="P151" s="168">
        <f t="shared" ref="P151" si="1877">O151+P150</f>
        <v>0</v>
      </c>
      <c r="Q151" s="168">
        <f t="shared" ref="Q151" si="1878">P151+Q150</f>
        <v>0</v>
      </c>
      <c r="R151" s="168">
        <f t="shared" ref="R151" si="1879">Q151+R150</f>
        <v>0</v>
      </c>
      <c r="S151" s="168">
        <f t="shared" ref="S151" si="1880">R151+S150</f>
        <v>0</v>
      </c>
      <c r="T151" s="168">
        <f t="shared" ref="T151" si="1881">S151+T150</f>
        <v>0</v>
      </c>
      <c r="U151" s="168">
        <f t="shared" ref="U151" si="1882">T151+U150</f>
        <v>0</v>
      </c>
      <c r="V151" s="168">
        <f t="shared" ref="V151" si="1883">U151+V150</f>
        <v>0</v>
      </c>
      <c r="W151" s="168">
        <f t="shared" ref="W151" si="1884">V151+W150</f>
        <v>0</v>
      </c>
      <c r="X151" s="168">
        <f t="shared" ref="X151" si="1885">W151+X150</f>
        <v>0</v>
      </c>
      <c r="Y151" s="168">
        <f t="shared" ref="Y151" si="1886">X151+Y150</f>
        <v>0</v>
      </c>
      <c r="Z151" s="168">
        <f t="shared" ref="Z151" si="1887">Y151+Z150</f>
        <v>0</v>
      </c>
      <c r="AA151" s="168">
        <f t="shared" ref="AA151" si="1888">Z151+AA150</f>
        <v>0</v>
      </c>
      <c r="AB151" s="168">
        <f t="shared" ref="AB151" si="1889">AA151+AB150</f>
        <v>0</v>
      </c>
      <c r="AC151" s="168">
        <f t="shared" ref="AC151" si="1890">AB151+AC150</f>
        <v>0</v>
      </c>
      <c r="AD151" s="168">
        <f t="shared" ref="AD151" si="1891">AC151+AD150</f>
        <v>0</v>
      </c>
      <c r="AE151" s="168">
        <f t="shared" ref="AE151" si="1892">AD151+AE150</f>
        <v>0</v>
      </c>
      <c r="AF151" s="168">
        <f t="shared" ref="AF151" si="1893">AE151+AF150</f>
        <v>0</v>
      </c>
      <c r="AG151" s="168">
        <f t="shared" ref="AG151" si="1894">AF151+AG150</f>
        <v>0</v>
      </c>
      <c r="AH151" s="168">
        <f t="shared" ref="AH151" si="1895">AG151+AH150</f>
        <v>0</v>
      </c>
      <c r="AI151" s="168">
        <f t="shared" ref="AI151" si="1896">AH151+AI150</f>
        <v>0</v>
      </c>
      <c r="AJ151" s="168">
        <f t="shared" ref="AJ151" si="1897">AI151+AJ150</f>
        <v>0</v>
      </c>
      <c r="AK151" s="168">
        <f t="shared" ref="AK151" si="1898">AJ151+AK150</f>
        <v>0</v>
      </c>
      <c r="AL151" s="168">
        <f t="shared" ref="AL151" si="1899">AK151+AL150</f>
        <v>0</v>
      </c>
      <c r="AM151" s="168">
        <f t="shared" ref="AM151" si="1900">AL151+AM150</f>
        <v>0</v>
      </c>
      <c r="AN151" s="168">
        <f t="shared" ref="AN151" si="1901">AM151+AN150</f>
        <v>0</v>
      </c>
      <c r="AO151" s="168">
        <f t="shared" ref="AO151" si="1902">AN151+AO150</f>
        <v>0</v>
      </c>
      <c r="AP151" s="168">
        <f t="shared" ref="AP151" si="1903">AO151+AP150</f>
        <v>0</v>
      </c>
      <c r="AQ151" s="168">
        <f t="shared" ref="AQ151" si="1904">AP151+AQ150</f>
        <v>0</v>
      </c>
      <c r="AR151" s="168">
        <f t="shared" ref="AR151" si="1905">AQ151+AR150</f>
        <v>0</v>
      </c>
      <c r="AS151" s="168">
        <f t="shared" ref="AS151" si="1906">AR151+AS150</f>
        <v>0</v>
      </c>
      <c r="AT151" s="168">
        <f t="shared" ref="AT151" si="1907">AS151+AT150</f>
        <v>0</v>
      </c>
      <c r="AU151" s="168">
        <f t="shared" ref="AU151" si="1908">AT151+AU150</f>
        <v>0</v>
      </c>
      <c r="AV151" s="168">
        <f t="shared" ref="AV151" si="1909">AU151+AV150</f>
        <v>0</v>
      </c>
      <c r="AW151" s="168">
        <f t="shared" ref="AW151" si="1910">AV151+AW150</f>
        <v>0</v>
      </c>
      <c r="AX151" s="168">
        <f t="shared" ref="AX151" si="1911">AW151+AX150</f>
        <v>0</v>
      </c>
      <c r="AY151" s="168">
        <f t="shared" ref="AY151" si="1912">AX151+AY150</f>
        <v>0</v>
      </c>
      <c r="AZ151" s="168">
        <f t="shared" ref="AZ151" si="1913">AY151+AZ150</f>
        <v>0</v>
      </c>
      <c r="BA151" s="168">
        <f t="shared" ref="BA151" si="1914">AZ151+BA150</f>
        <v>0</v>
      </c>
      <c r="BB151" s="168">
        <f t="shared" ref="BB151" si="1915">BA151+BB150</f>
        <v>0</v>
      </c>
      <c r="BC151" s="168">
        <f t="shared" ref="BC151" si="1916">BB151+BC150</f>
        <v>0</v>
      </c>
      <c r="BD151" s="168">
        <f t="shared" ref="BD151" si="1917">BC151+BD150</f>
        <v>0</v>
      </c>
      <c r="BE151" s="168">
        <f t="shared" ref="BE151" si="1918">BD151+BE150</f>
        <v>0</v>
      </c>
      <c r="BF151" s="168">
        <f t="shared" ref="BF151" si="1919">BE151+BF150</f>
        <v>0</v>
      </c>
      <c r="BG151" s="168">
        <f t="shared" ref="BG151" si="1920">BF151+BG150</f>
        <v>0</v>
      </c>
      <c r="BH151" s="168">
        <f t="shared" ref="BH151" si="1921">BG151+BH150</f>
        <v>0</v>
      </c>
      <c r="BI151" s="168">
        <f t="shared" ref="BI151" si="1922">BH151+BI150</f>
        <v>0</v>
      </c>
      <c r="BJ151" s="383"/>
      <c r="BK151" s="385"/>
      <c r="BL151" s="387"/>
      <c r="BM151" s="105"/>
      <c r="BN151" s="105"/>
      <c r="BO151" s="105"/>
      <c r="BP151" s="105"/>
      <c r="BQ151" s="105"/>
      <c r="BR151" s="105"/>
      <c r="BS151" s="105"/>
      <c r="BT151" s="105"/>
      <c r="BU151" s="105"/>
      <c r="BV151" s="105"/>
      <c r="BW151" s="105"/>
      <c r="BX151" s="105"/>
      <c r="BY151" s="105"/>
      <c r="BZ151" s="105"/>
      <c r="CA151" s="105"/>
      <c r="CB151" s="105"/>
    </row>
    <row r="152" spans="1:80" ht="15" hidden="1" thickBot="1" x14ac:dyDescent="0.4">
      <c r="B152" s="105"/>
      <c r="C152" s="130"/>
      <c r="D152" s="130"/>
      <c r="E152" s="130"/>
      <c r="F152" s="130"/>
      <c r="G152" s="130"/>
      <c r="H152" s="130"/>
      <c r="I152" s="105"/>
      <c r="J152" s="7"/>
      <c r="K152" s="105"/>
      <c r="L152" s="105"/>
      <c r="M152" s="105"/>
      <c r="N152" s="105"/>
      <c r="O152" s="105"/>
      <c r="P152" s="7"/>
      <c r="Q152" s="105"/>
      <c r="R152" s="105"/>
      <c r="S152" s="105"/>
      <c r="T152" s="105"/>
      <c r="U152" s="105"/>
      <c r="V152" s="105"/>
      <c r="W152" s="105"/>
      <c r="X152" s="105"/>
      <c r="Y152" s="105"/>
      <c r="Z152" s="105"/>
      <c r="AA152" s="105"/>
      <c r="AB152" s="105"/>
      <c r="AC152" s="105"/>
      <c r="AD152" s="105"/>
      <c r="AE152" s="105"/>
      <c r="AF152" s="105"/>
      <c r="AG152" s="105"/>
      <c r="AH152" s="105"/>
      <c r="AI152" s="105"/>
      <c r="AJ152" s="105"/>
      <c r="AK152" s="105"/>
      <c r="AL152" s="105"/>
      <c r="AM152" s="105"/>
      <c r="AN152" s="105"/>
      <c r="AO152" s="105"/>
      <c r="AP152" s="105"/>
      <c r="AQ152" s="105"/>
      <c r="AR152" s="105"/>
      <c r="AS152" s="105"/>
      <c r="AT152" s="105"/>
      <c r="AU152" s="105"/>
      <c r="AV152" s="105"/>
      <c r="AW152" s="105"/>
      <c r="AX152" s="105"/>
      <c r="AY152" s="105"/>
      <c r="AZ152" s="105"/>
      <c r="BA152" s="105"/>
      <c r="BB152" s="105"/>
      <c r="BC152" s="105"/>
      <c r="BD152" s="105"/>
      <c r="BE152" s="105"/>
      <c r="BF152" s="105"/>
      <c r="BG152" s="105"/>
      <c r="BH152" s="105"/>
      <c r="BI152" s="105"/>
      <c r="BJ152" s="105"/>
      <c r="BK152" s="105"/>
      <c r="BL152" s="105"/>
      <c r="BM152" s="105"/>
      <c r="BN152" s="105"/>
      <c r="BO152" s="105"/>
      <c r="BP152" s="105"/>
      <c r="BQ152" s="105"/>
      <c r="BR152" s="105"/>
      <c r="BS152" s="105"/>
      <c r="BT152" s="105"/>
      <c r="BU152" s="105"/>
      <c r="BV152" s="105"/>
      <c r="BW152" s="105"/>
      <c r="BX152" s="105"/>
      <c r="BY152" s="105"/>
      <c r="BZ152" s="105"/>
      <c r="CA152" s="105"/>
      <c r="CB152" s="105"/>
    </row>
    <row r="153" spans="1:80" s="245" customFormat="1" ht="58.4" customHeight="1" thickBot="1" x14ac:dyDescent="0.4">
      <c r="A153" s="249"/>
      <c r="B153" s="120"/>
      <c r="C153" s="360" t="s">
        <v>2</v>
      </c>
      <c r="D153" s="121"/>
      <c r="E153" s="131" t="s">
        <v>225</v>
      </c>
      <c r="F153" s="131" t="s">
        <v>444</v>
      </c>
      <c r="G153" s="131" t="s">
        <v>208</v>
      </c>
      <c r="H153" s="122" t="s">
        <v>385</v>
      </c>
      <c r="I153" s="123" t="s">
        <v>1</v>
      </c>
      <c r="J153" s="7"/>
      <c r="K153" s="169">
        <v>204032</v>
      </c>
      <c r="L153" s="106"/>
      <c r="M153" s="194" t="s">
        <v>128</v>
      </c>
      <c r="N153" s="83" t="s">
        <v>4</v>
      </c>
      <c r="O153" s="83" t="s">
        <v>5</v>
      </c>
      <c r="P153" s="83" t="s">
        <v>6</v>
      </c>
      <c r="Q153" s="83" t="s">
        <v>7</v>
      </c>
      <c r="R153" s="83" t="s">
        <v>8</v>
      </c>
      <c r="S153" s="83" t="s">
        <v>9</v>
      </c>
      <c r="T153" s="83" t="s">
        <v>10</v>
      </c>
      <c r="U153" s="83" t="s">
        <v>11</v>
      </c>
      <c r="V153" s="83" t="s">
        <v>12</v>
      </c>
      <c r="W153" s="83" t="s">
        <v>13</v>
      </c>
      <c r="X153" s="83" t="s">
        <v>14</v>
      </c>
      <c r="Y153" s="83" t="s">
        <v>15</v>
      </c>
      <c r="Z153" s="83" t="s">
        <v>16</v>
      </c>
      <c r="AA153" s="83" t="s">
        <v>17</v>
      </c>
      <c r="AB153" s="83" t="s">
        <v>18</v>
      </c>
      <c r="AC153" s="83" t="s">
        <v>19</v>
      </c>
      <c r="AD153" s="83" t="s">
        <v>20</v>
      </c>
      <c r="AE153" s="83" t="s">
        <v>21</v>
      </c>
      <c r="AF153" s="83" t="s">
        <v>22</v>
      </c>
      <c r="AG153" s="83" t="s">
        <v>23</v>
      </c>
      <c r="AH153" s="83" t="s">
        <v>24</v>
      </c>
      <c r="AI153" s="83" t="s">
        <v>25</v>
      </c>
      <c r="AJ153" s="83" t="s">
        <v>26</v>
      </c>
      <c r="AK153" s="83" t="s">
        <v>27</v>
      </c>
      <c r="AL153" s="83" t="s">
        <v>28</v>
      </c>
      <c r="AM153" s="83" t="s">
        <v>29</v>
      </c>
      <c r="AN153" s="83" t="s">
        <v>30</v>
      </c>
      <c r="AO153" s="83" t="s">
        <v>31</v>
      </c>
      <c r="AP153" s="83" t="s">
        <v>32</v>
      </c>
      <c r="AQ153" s="83" t="s">
        <v>33</v>
      </c>
      <c r="AR153" s="83" t="s">
        <v>34</v>
      </c>
      <c r="AS153" s="83" t="s">
        <v>35</v>
      </c>
      <c r="AT153" s="83" t="s">
        <v>36</v>
      </c>
      <c r="AU153" s="83" t="s">
        <v>37</v>
      </c>
      <c r="AV153" s="83" t="s">
        <v>38</v>
      </c>
      <c r="AW153" s="83" t="s">
        <v>39</v>
      </c>
      <c r="AX153" s="83" t="s">
        <v>40</v>
      </c>
      <c r="AY153" s="83" t="s">
        <v>41</v>
      </c>
      <c r="AZ153" s="83" t="s">
        <v>42</v>
      </c>
      <c r="BA153" s="83" t="s">
        <v>43</v>
      </c>
      <c r="BB153" s="83" t="s">
        <v>44</v>
      </c>
      <c r="BC153" s="83" t="s">
        <v>45</v>
      </c>
      <c r="BD153" s="83" t="s">
        <v>46</v>
      </c>
      <c r="BE153" s="83" t="s">
        <v>47</v>
      </c>
      <c r="BF153" s="83" t="s">
        <v>48</v>
      </c>
      <c r="BG153" s="83" t="s">
        <v>49</v>
      </c>
      <c r="BH153" s="83" t="s">
        <v>50</v>
      </c>
      <c r="BI153" s="83" t="s">
        <v>51</v>
      </c>
      <c r="BJ153" s="134" t="s">
        <v>234</v>
      </c>
      <c r="BK153" s="135" t="s">
        <v>164</v>
      </c>
      <c r="BL153" s="135" t="s">
        <v>213</v>
      </c>
      <c r="BM153" s="106"/>
      <c r="BN153" s="368" t="s">
        <v>238</v>
      </c>
      <c r="BO153" s="369"/>
      <c r="BP153" s="369"/>
      <c r="BQ153" s="369"/>
      <c r="BR153" s="369"/>
      <c r="BS153" s="369"/>
      <c r="BT153" s="369"/>
      <c r="BU153" s="369"/>
      <c r="BV153" s="369"/>
      <c r="BW153" s="369"/>
      <c r="BX153" s="369"/>
      <c r="BY153" s="369"/>
      <c r="BZ153" s="369"/>
      <c r="CA153" s="369"/>
      <c r="CB153" s="369"/>
    </row>
    <row r="154" spans="1:80" s="245" customFormat="1" ht="18" hidden="1" customHeight="1" thickBot="1" x14ac:dyDescent="0.4">
      <c r="A154" s="250"/>
      <c r="B154" s="113"/>
      <c r="C154" s="361"/>
      <c r="D154" s="125"/>
      <c r="E154" s="125"/>
      <c r="F154" s="125"/>
      <c r="G154" s="125"/>
      <c r="H154" s="370" t="s">
        <v>201</v>
      </c>
      <c r="I154" s="373" t="s">
        <v>93</v>
      </c>
      <c r="J154" s="7"/>
      <c r="K154" s="375" t="s">
        <v>423</v>
      </c>
      <c r="L154" s="106"/>
      <c r="M154" s="84"/>
      <c r="N154" s="74">
        <f>MONTH(Úvod!$F$10)</f>
        <v>1</v>
      </c>
      <c r="O154" s="75">
        <f t="shared" ref="O154" si="1923">IF(N154=12,1,N154+1)</f>
        <v>2</v>
      </c>
      <c r="P154" s="75">
        <f t="shared" ref="P154" si="1924">IF(O154=12,1,O154+1)</f>
        <v>3</v>
      </c>
      <c r="Q154" s="76">
        <f t="shared" ref="Q154" si="1925">IF(P154=12,1,P154+1)</f>
        <v>4</v>
      </c>
      <c r="R154" s="76">
        <f t="shared" ref="R154" si="1926">IF(Q154=12,1,Q154+1)</f>
        <v>5</v>
      </c>
      <c r="S154" s="76">
        <f t="shared" ref="S154" si="1927">IF(R154=12,1,R154+1)</f>
        <v>6</v>
      </c>
      <c r="T154" s="76">
        <f t="shared" ref="T154" si="1928">IF(S154=12,1,S154+1)</f>
        <v>7</v>
      </c>
      <c r="U154" s="76">
        <f t="shared" ref="U154" si="1929">IF(T154=12,1,T154+1)</f>
        <v>8</v>
      </c>
      <c r="V154" s="76">
        <f t="shared" ref="V154" si="1930">IF(U154=12,1,U154+1)</f>
        <v>9</v>
      </c>
      <c r="W154" s="76">
        <f>IF(V154=12,1,V154+1)</f>
        <v>10</v>
      </c>
      <c r="X154" s="76">
        <f t="shared" ref="X154" si="1931">IF(W154=12,1,W154+1)</f>
        <v>11</v>
      </c>
      <c r="Y154" s="76">
        <f t="shared" ref="Y154" si="1932">IF(X154=12,1,X154+1)</f>
        <v>12</v>
      </c>
      <c r="Z154" s="76">
        <f t="shared" ref="Z154" si="1933">IF(Y154=12,1,Y154+1)</f>
        <v>1</v>
      </c>
      <c r="AA154" s="76">
        <f t="shared" ref="AA154" si="1934">IF(Z154=12,1,Z154+1)</f>
        <v>2</v>
      </c>
      <c r="AB154" s="76">
        <f t="shared" ref="AB154" si="1935">IF(AA154=12,1,AA154+1)</f>
        <v>3</v>
      </c>
      <c r="AC154" s="76">
        <f t="shared" ref="AC154" si="1936">IF(AB154=12,1,AB154+1)</f>
        <v>4</v>
      </c>
      <c r="AD154" s="76">
        <f t="shared" ref="AD154" si="1937">IF(AC154=12,1,AC154+1)</f>
        <v>5</v>
      </c>
      <c r="AE154" s="76">
        <f t="shared" ref="AE154" si="1938">IF(AD154=12,1,AD154+1)</f>
        <v>6</v>
      </c>
      <c r="AF154" s="76">
        <f>IF(AE154=12,1,AE154+1)</f>
        <v>7</v>
      </c>
      <c r="AG154" s="76">
        <f t="shared" ref="AG154" si="1939">IF(AF154=12,1,AF154+1)</f>
        <v>8</v>
      </c>
      <c r="AH154" s="76">
        <f t="shared" ref="AH154" si="1940">IF(AG154=12,1,AG154+1)</f>
        <v>9</v>
      </c>
      <c r="AI154" s="76">
        <f t="shared" ref="AI154" si="1941">IF(AH154=12,1,AH154+1)</f>
        <v>10</v>
      </c>
      <c r="AJ154" s="76">
        <f t="shared" ref="AJ154" si="1942">IF(AI154=12,1,AI154+1)</f>
        <v>11</v>
      </c>
      <c r="AK154" s="76">
        <f t="shared" ref="AK154" si="1943">IF(AJ154=12,1,AJ154+1)</f>
        <v>12</v>
      </c>
      <c r="AL154" s="76">
        <f t="shared" ref="AL154" si="1944">IF(AK154=12,1,AK154+1)</f>
        <v>1</v>
      </c>
      <c r="AM154" s="76">
        <f t="shared" ref="AM154" si="1945">IF(AL154=12,1,AL154+1)</f>
        <v>2</v>
      </c>
      <c r="AN154" s="76">
        <f t="shared" ref="AN154" si="1946">IF(AM154=12,1,AM154+1)</f>
        <v>3</v>
      </c>
      <c r="AO154" s="76">
        <f t="shared" ref="AO154" si="1947">IF(AN154=12,1,AN154+1)</f>
        <v>4</v>
      </c>
      <c r="AP154" s="76">
        <f t="shared" ref="AP154" si="1948">IF(AO154=12,1,AO154+1)</f>
        <v>5</v>
      </c>
      <c r="AQ154" s="76">
        <f t="shared" ref="AQ154" si="1949">IF(AP154=12,1,AP154+1)</f>
        <v>6</v>
      </c>
      <c r="AR154" s="76">
        <f t="shared" ref="AR154" si="1950">IF(AQ154=12,1,AQ154+1)</f>
        <v>7</v>
      </c>
      <c r="AS154" s="76">
        <f t="shared" ref="AS154" si="1951">IF(AR154=12,1,AR154+1)</f>
        <v>8</v>
      </c>
      <c r="AT154" s="76">
        <f t="shared" ref="AT154" si="1952">IF(AS154=12,1,AS154+1)</f>
        <v>9</v>
      </c>
      <c r="AU154" s="76">
        <f t="shared" ref="AU154" si="1953">IF(AT154=12,1,AT154+1)</f>
        <v>10</v>
      </c>
      <c r="AV154" s="76">
        <f t="shared" ref="AV154" si="1954">IF(AU154=12,1,AU154+1)</f>
        <v>11</v>
      </c>
      <c r="AW154" s="76">
        <f t="shared" ref="AW154" si="1955">IF(AV154=12,1,AV154+1)</f>
        <v>12</v>
      </c>
      <c r="AX154" s="76">
        <f t="shared" ref="AX154" si="1956">IF(AW154=12,1,AW154+1)</f>
        <v>1</v>
      </c>
      <c r="AY154" s="76">
        <f t="shared" ref="AY154" si="1957">IF(AX154=12,1,AX154+1)</f>
        <v>2</v>
      </c>
      <c r="AZ154" s="76">
        <f t="shared" ref="AZ154" si="1958">IF(AY154=12,1,AY154+1)</f>
        <v>3</v>
      </c>
      <c r="BA154" s="76">
        <f t="shared" ref="BA154" si="1959">IF(AZ154=12,1,AZ154+1)</f>
        <v>4</v>
      </c>
      <c r="BB154" s="76">
        <f t="shared" ref="BB154" si="1960">IF(BA154=12,1,BA154+1)</f>
        <v>5</v>
      </c>
      <c r="BC154" s="76">
        <f t="shared" ref="BC154" si="1961">IF(BB154=12,1,BB154+1)</f>
        <v>6</v>
      </c>
      <c r="BD154" s="76">
        <f t="shared" ref="BD154" si="1962">IF(BC154=12,1,BC154+1)</f>
        <v>7</v>
      </c>
      <c r="BE154" s="76">
        <f t="shared" ref="BE154" si="1963">IF(BD154=12,1,BD154+1)</f>
        <v>8</v>
      </c>
      <c r="BF154" s="76">
        <f t="shared" ref="BF154" si="1964">IF(BE154=12,1,BE154+1)</f>
        <v>9</v>
      </c>
      <c r="BG154" s="76">
        <f t="shared" ref="BG154" si="1965">IF(BF154=12,1,BF154+1)</f>
        <v>10</v>
      </c>
      <c r="BH154" s="76">
        <f t="shared" ref="BH154" si="1966">IF(BG154=12,1,BG154+1)</f>
        <v>11</v>
      </c>
      <c r="BI154" s="76">
        <f t="shared" ref="BI154" si="1967">IF(BH154=12,1,BH154+1)</f>
        <v>12</v>
      </c>
      <c r="BJ154" s="81"/>
      <c r="BK154" s="78"/>
      <c r="BL154" s="78"/>
      <c r="BM154" s="106"/>
      <c r="BN154" s="106"/>
      <c r="BO154" s="106"/>
      <c r="BP154" s="106"/>
      <c r="BQ154" s="106"/>
      <c r="BR154" s="106"/>
      <c r="BS154" s="106"/>
      <c r="BT154" s="106"/>
      <c r="BU154" s="106"/>
      <c r="BV154" s="106"/>
      <c r="BW154" s="106"/>
      <c r="BX154" s="106"/>
      <c r="BY154" s="106"/>
      <c r="BZ154" s="106"/>
      <c r="CA154" s="106"/>
      <c r="CB154" s="106"/>
    </row>
    <row r="155" spans="1:80" s="245" customFormat="1" ht="35.15" hidden="1" customHeight="1" x14ac:dyDescent="0.35">
      <c r="A155" s="250"/>
      <c r="B155" s="113"/>
      <c r="C155" s="361"/>
      <c r="D155" s="125"/>
      <c r="E155" s="125"/>
      <c r="F155" s="125"/>
      <c r="G155" s="125"/>
      <c r="H155" s="370"/>
      <c r="I155" s="373"/>
      <c r="J155" s="7"/>
      <c r="K155" s="376"/>
      <c r="L155" s="106"/>
      <c r="M155" s="77"/>
      <c r="N155" s="59">
        <f t="shared" ref="N155:BI155" si="1968">VALUE(_xlfn.CONCAT(N154,".",N157))</f>
        <v>1</v>
      </c>
      <c r="O155" s="73">
        <f t="shared" si="1968"/>
        <v>32</v>
      </c>
      <c r="P155" s="73">
        <f t="shared" si="1968"/>
        <v>61</v>
      </c>
      <c r="Q155" s="73">
        <f t="shared" si="1968"/>
        <v>92</v>
      </c>
      <c r="R155" s="73">
        <f t="shared" si="1968"/>
        <v>122</v>
      </c>
      <c r="S155" s="73">
        <f t="shared" si="1968"/>
        <v>153</v>
      </c>
      <c r="T155" s="73">
        <f t="shared" si="1968"/>
        <v>183</v>
      </c>
      <c r="U155" s="73">
        <f t="shared" si="1968"/>
        <v>214</v>
      </c>
      <c r="V155" s="73">
        <f t="shared" si="1968"/>
        <v>245</v>
      </c>
      <c r="W155" s="73">
        <f t="shared" si="1968"/>
        <v>275</v>
      </c>
      <c r="X155" s="73">
        <f t="shared" si="1968"/>
        <v>306</v>
      </c>
      <c r="Y155" s="73">
        <f t="shared" si="1968"/>
        <v>336</v>
      </c>
      <c r="Z155" s="73">
        <f t="shared" si="1968"/>
        <v>367</v>
      </c>
      <c r="AA155" s="73">
        <f t="shared" si="1968"/>
        <v>398</v>
      </c>
      <c r="AB155" s="73">
        <f t="shared" si="1968"/>
        <v>426</v>
      </c>
      <c r="AC155" s="73">
        <f t="shared" si="1968"/>
        <v>457</v>
      </c>
      <c r="AD155" s="73">
        <f t="shared" si="1968"/>
        <v>487</v>
      </c>
      <c r="AE155" s="73">
        <f t="shared" si="1968"/>
        <v>518</v>
      </c>
      <c r="AF155" s="73">
        <f t="shared" si="1968"/>
        <v>548</v>
      </c>
      <c r="AG155" s="73">
        <f t="shared" si="1968"/>
        <v>579</v>
      </c>
      <c r="AH155" s="73">
        <f t="shared" si="1968"/>
        <v>610</v>
      </c>
      <c r="AI155" s="73">
        <f t="shared" si="1968"/>
        <v>640</v>
      </c>
      <c r="AJ155" s="73">
        <f t="shared" si="1968"/>
        <v>671</v>
      </c>
      <c r="AK155" s="73">
        <f t="shared" si="1968"/>
        <v>701</v>
      </c>
      <c r="AL155" s="73">
        <f t="shared" si="1968"/>
        <v>732</v>
      </c>
      <c r="AM155" s="73">
        <f t="shared" si="1968"/>
        <v>763</v>
      </c>
      <c r="AN155" s="73">
        <f t="shared" si="1968"/>
        <v>791</v>
      </c>
      <c r="AO155" s="73">
        <f t="shared" si="1968"/>
        <v>822</v>
      </c>
      <c r="AP155" s="73">
        <f t="shared" si="1968"/>
        <v>852</v>
      </c>
      <c r="AQ155" s="73">
        <f t="shared" si="1968"/>
        <v>883</v>
      </c>
      <c r="AR155" s="73">
        <f t="shared" si="1968"/>
        <v>913</v>
      </c>
      <c r="AS155" s="73">
        <f t="shared" si="1968"/>
        <v>944</v>
      </c>
      <c r="AT155" s="73">
        <f t="shared" si="1968"/>
        <v>975</v>
      </c>
      <c r="AU155" s="73">
        <f t="shared" si="1968"/>
        <v>1005</v>
      </c>
      <c r="AV155" s="73">
        <f t="shared" si="1968"/>
        <v>1036</v>
      </c>
      <c r="AW155" s="73">
        <f t="shared" si="1968"/>
        <v>1066</v>
      </c>
      <c r="AX155" s="73">
        <f t="shared" si="1968"/>
        <v>1097</v>
      </c>
      <c r="AY155" s="73">
        <f t="shared" si="1968"/>
        <v>1128</v>
      </c>
      <c r="AZ155" s="73">
        <f t="shared" si="1968"/>
        <v>1156</v>
      </c>
      <c r="BA155" s="73">
        <f t="shared" si="1968"/>
        <v>1187</v>
      </c>
      <c r="BB155" s="73">
        <f t="shared" si="1968"/>
        <v>1217</v>
      </c>
      <c r="BC155" s="73">
        <f t="shared" si="1968"/>
        <v>1248</v>
      </c>
      <c r="BD155" s="73">
        <f t="shared" si="1968"/>
        <v>1278</v>
      </c>
      <c r="BE155" s="73">
        <f t="shared" si="1968"/>
        <v>1309</v>
      </c>
      <c r="BF155" s="73">
        <f t="shared" si="1968"/>
        <v>1340</v>
      </c>
      <c r="BG155" s="73">
        <f t="shared" si="1968"/>
        <v>1370</v>
      </c>
      <c r="BH155" s="73">
        <f t="shared" si="1968"/>
        <v>1401</v>
      </c>
      <c r="BI155" s="73">
        <f t="shared" si="1968"/>
        <v>1431</v>
      </c>
      <c r="BJ155" s="82"/>
      <c r="BK155" s="79"/>
      <c r="BL155" s="79"/>
      <c r="BM155" s="106"/>
      <c r="BN155" s="106"/>
      <c r="BO155" s="106"/>
      <c r="BP155" s="106"/>
      <c r="BQ155" s="106"/>
      <c r="BR155" s="106"/>
      <c r="BS155" s="106"/>
      <c r="BT155" s="106"/>
      <c r="BU155" s="106"/>
      <c r="BV155" s="106"/>
      <c r="BW155" s="106"/>
      <c r="BX155" s="106"/>
      <c r="BY155" s="106"/>
      <c r="BZ155" s="106"/>
      <c r="CA155" s="106"/>
      <c r="CB155" s="106"/>
    </row>
    <row r="156" spans="1:80" s="245" customFormat="1" ht="17.149999999999999" customHeight="1" x14ac:dyDescent="0.35">
      <c r="A156" s="250"/>
      <c r="B156" s="113"/>
      <c r="C156" s="361"/>
      <c r="D156" s="125"/>
      <c r="E156" s="357" t="s">
        <v>207</v>
      </c>
      <c r="F156" s="357" t="s">
        <v>207</v>
      </c>
      <c r="G156" s="357" t="s">
        <v>207</v>
      </c>
      <c r="H156" s="370"/>
      <c r="I156" s="373"/>
      <c r="J156" s="7"/>
      <c r="K156" s="376"/>
      <c r="L156" s="106"/>
      <c r="M156" s="77"/>
      <c r="N156" s="60" t="str">
        <f>VLOOKUP(N154,'Podpůrná data'!$I$188:$J$199,2)</f>
        <v>leden</v>
      </c>
      <c r="O156" s="60" t="str">
        <f>VLOOKUP(O154,'Podpůrná data'!$I$188:$J$199,2)</f>
        <v>únor</v>
      </c>
      <c r="P156" s="60" t="str">
        <f>VLOOKUP(P154,'Podpůrná data'!$I$188:$J$199,2)</f>
        <v>březen</v>
      </c>
      <c r="Q156" s="60" t="str">
        <f>VLOOKUP(Q154,'Podpůrná data'!$I$188:$J$199,2)</f>
        <v>duben</v>
      </c>
      <c r="R156" s="60" t="str">
        <f>VLOOKUP(R154,'Podpůrná data'!$I$188:$J$199,2)</f>
        <v>květen</v>
      </c>
      <c r="S156" s="60" t="str">
        <f>VLOOKUP(S154,'Podpůrná data'!$I$188:$J$199,2)</f>
        <v>červen</v>
      </c>
      <c r="T156" s="60" t="str">
        <f>VLOOKUP(T154,'Podpůrná data'!$I$188:$J$199,2)</f>
        <v>červenec</v>
      </c>
      <c r="U156" s="60" t="str">
        <f>VLOOKUP(U154,'Podpůrná data'!$I$188:$J$199,2)</f>
        <v>srpen</v>
      </c>
      <c r="V156" s="60" t="str">
        <f>VLOOKUP(V154,'Podpůrná data'!$I$188:$J$199,2)</f>
        <v>září</v>
      </c>
      <c r="W156" s="60" t="str">
        <f>VLOOKUP(W154,'Podpůrná data'!$I$188:$J$199,2)</f>
        <v>říjen</v>
      </c>
      <c r="X156" s="60" t="str">
        <f>VLOOKUP(X154,'Podpůrná data'!$I$188:$J$199,2)</f>
        <v>listopad</v>
      </c>
      <c r="Y156" s="60" t="str">
        <f>VLOOKUP(Y154,'Podpůrná data'!$I$188:$J$199,2)</f>
        <v>prosinec</v>
      </c>
      <c r="Z156" s="60" t="str">
        <f>VLOOKUP(Z154,'Podpůrná data'!$I$188:$J$199,2)</f>
        <v>leden</v>
      </c>
      <c r="AA156" s="60" t="str">
        <f>VLOOKUP(AA154,'Podpůrná data'!$I$188:$J$199,2)</f>
        <v>únor</v>
      </c>
      <c r="AB156" s="60" t="str">
        <f>VLOOKUP(AB154,'Podpůrná data'!$I$188:$J$199,2)</f>
        <v>březen</v>
      </c>
      <c r="AC156" s="60" t="str">
        <f>VLOOKUP(AC154,'Podpůrná data'!$I$188:$J$199,2)</f>
        <v>duben</v>
      </c>
      <c r="AD156" s="60" t="str">
        <f>VLOOKUP(AD154,'Podpůrná data'!$I$188:$J$199,2)</f>
        <v>květen</v>
      </c>
      <c r="AE156" s="60" t="str">
        <f>VLOOKUP(AE154,'Podpůrná data'!$I$188:$J$199,2)</f>
        <v>červen</v>
      </c>
      <c r="AF156" s="60" t="str">
        <f>VLOOKUP(AF154,'Podpůrná data'!$I$188:$J$199,2)</f>
        <v>červenec</v>
      </c>
      <c r="AG156" s="60" t="str">
        <f>VLOOKUP(AG154,'Podpůrná data'!$I$188:$J$199,2)</f>
        <v>srpen</v>
      </c>
      <c r="AH156" s="60" t="str">
        <f>VLOOKUP(AH154,'Podpůrná data'!$I$188:$J$199,2)</f>
        <v>září</v>
      </c>
      <c r="AI156" s="60" t="str">
        <f>VLOOKUP(AI154,'Podpůrná data'!$I$188:$J$199,2)</f>
        <v>říjen</v>
      </c>
      <c r="AJ156" s="60" t="str">
        <f>VLOOKUP(AJ154,'Podpůrná data'!$I$188:$J$199,2)</f>
        <v>listopad</v>
      </c>
      <c r="AK156" s="60" t="str">
        <f>VLOOKUP(AK154,'Podpůrná data'!$I$188:$J$199,2)</f>
        <v>prosinec</v>
      </c>
      <c r="AL156" s="60" t="str">
        <f>VLOOKUP(AL154,'Podpůrná data'!$I$188:$J$199,2)</f>
        <v>leden</v>
      </c>
      <c r="AM156" s="60" t="str">
        <f>VLOOKUP(AM154,'Podpůrná data'!$I$188:$J$199,2)</f>
        <v>únor</v>
      </c>
      <c r="AN156" s="60" t="str">
        <f>VLOOKUP(AN154,'Podpůrná data'!$I$188:$J$199,2)</f>
        <v>březen</v>
      </c>
      <c r="AO156" s="60" t="str">
        <f>VLOOKUP(AO154,'Podpůrná data'!$I$188:$J$199,2)</f>
        <v>duben</v>
      </c>
      <c r="AP156" s="60" t="str">
        <f>VLOOKUP(AP154,'Podpůrná data'!$I$188:$J$199,2)</f>
        <v>květen</v>
      </c>
      <c r="AQ156" s="60" t="str">
        <f>VLOOKUP(AQ154,'Podpůrná data'!$I$188:$J$199,2)</f>
        <v>červen</v>
      </c>
      <c r="AR156" s="60" t="str">
        <f>VLOOKUP(AR154,'Podpůrná data'!$I$188:$J$199,2)</f>
        <v>červenec</v>
      </c>
      <c r="AS156" s="60" t="str">
        <f>VLOOKUP(AS154,'Podpůrná data'!$I$188:$J$199,2)</f>
        <v>srpen</v>
      </c>
      <c r="AT156" s="60" t="str">
        <f>VLOOKUP(AT154,'Podpůrná data'!$I$188:$J$199,2)</f>
        <v>září</v>
      </c>
      <c r="AU156" s="60" t="str">
        <f>VLOOKUP(AU154,'Podpůrná data'!$I$188:$J$199,2)</f>
        <v>říjen</v>
      </c>
      <c r="AV156" s="60" t="str">
        <f>VLOOKUP(AV154,'Podpůrná data'!$I$188:$J$199,2)</f>
        <v>listopad</v>
      </c>
      <c r="AW156" s="60" t="str">
        <f>VLOOKUP(AW154,'Podpůrná data'!$I$188:$J$199,2)</f>
        <v>prosinec</v>
      </c>
      <c r="AX156" s="60" t="str">
        <f>VLOOKUP(AX154,'Podpůrná data'!$I$188:$J$199,2)</f>
        <v>leden</v>
      </c>
      <c r="AY156" s="60" t="str">
        <f>VLOOKUP(AY154,'Podpůrná data'!$I$188:$J$199,2)</f>
        <v>únor</v>
      </c>
      <c r="AZ156" s="60" t="str">
        <f>VLOOKUP(AZ154,'Podpůrná data'!$I$188:$J$199,2)</f>
        <v>březen</v>
      </c>
      <c r="BA156" s="60" t="str">
        <f>VLOOKUP(BA154,'Podpůrná data'!$I$188:$J$199,2)</f>
        <v>duben</v>
      </c>
      <c r="BB156" s="60" t="str">
        <f>VLOOKUP(BB154,'Podpůrná data'!$I$188:$J$199,2)</f>
        <v>květen</v>
      </c>
      <c r="BC156" s="60" t="str">
        <f>VLOOKUP(BC154,'Podpůrná data'!$I$188:$J$199,2)</f>
        <v>červen</v>
      </c>
      <c r="BD156" s="60" t="str">
        <f>VLOOKUP(BD154,'Podpůrná data'!$I$188:$J$199,2)</f>
        <v>červenec</v>
      </c>
      <c r="BE156" s="60" t="str">
        <f>VLOOKUP(BE154,'Podpůrná data'!$I$188:$J$199,2)</f>
        <v>srpen</v>
      </c>
      <c r="BF156" s="60" t="str">
        <f>VLOOKUP(BF154,'Podpůrná data'!$I$188:$J$199,2)</f>
        <v>září</v>
      </c>
      <c r="BG156" s="60" t="str">
        <f>VLOOKUP(BG154,'Podpůrná data'!$I$188:$J$199,2)</f>
        <v>říjen</v>
      </c>
      <c r="BH156" s="60" t="str">
        <f>VLOOKUP(BH154,'Podpůrná data'!$I$188:$J$199,2)</f>
        <v>listopad</v>
      </c>
      <c r="BI156" s="60" t="str">
        <f>VLOOKUP(BI154,'Podpůrná data'!$I$188:$J$199,2)</f>
        <v>prosinec</v>
      </c>
      <c r="BJ156" s="200"/>
      <c r="BK156" s="200"/>
      <c r="BL156" s="201"/>
      <c r="BM156" s="106"/>
      <c r="BN156" s="179" t="s">
        <v>105</v>
      </c>
      <c r="BO156" s="179" t="s">
        <v>106</v>
      </c>
      <c r="BP156" s="179" t="s">
        <v>107</v>
      </c>
      <c r="BQ156" s="179" t="s">
        <v>108</v>
      </c>
      <c r="BR156" s="179" t="s">
        <v>109</v>
      </c>
      <c r="BS156" s="179" t="s">
        <v>110</v>
      </c>
      <c r="BT156" s="179" t="s">
        <v>111</v>
      </c>
      <c r="BU156" s="179" t="s">
        <v>112</v>
      </c>
      <c r="BV156" s="179" t="s">
        <v>113</v>
      </c>
      <c r="BW156" s="179" t="s">
        <v>155</v>
      </c>
      <c r="BX156" s="179" t="s">
        <v>156</v>
      </c>
      <c r="BY156" s="179" t="s">
        <v>157</v>
      </c>
      <c r="BZ156" s="179" t="s">
        <v>202</v>
      </c>
      <c r="CA156" s="179" t="s">
        <v>203</v>
      </c>
      <c r="CB156" s="179" t="s">
        <v>204</v>
      </c>
    </row>
    <row r="157" spans="1:80" s="245" customFormat="1" ht="16.399999999999999" customHeight="1" x14ac:dyDescent="0.35">
      <c r="A157" s="250"/>
      <c r="B157" s="113"/>
      <c r="C157" s="361"/>
      <c r="D157" s="125"/>
      <c r="E157" s="357"/>
      <c r="F157" s="357"/>
      <c r="G157" s="357"/>
      <c r="H157" s="370"/>
      <c r="I157" s="373"/>
      <c r="J157" s="7"/>
      <c r="K157" s="376"/>
      <c r="L157" s="106"/>
      <c r="M157" s="77"/>
      <c r="N157" s="60">
        <f>YEAR(Úvod!$F$10)</f>
        <v>1900</v>
      </c>
      <c r="O157" s="60">
        <f t="shared" ref="O157" si="1969">IF(O154=1,N157+1,N157)</f>
        <v>1900</v>
      </c>
      <c r="P157" s="60">
        <f t="shared" ref="P157" si="1970">IF(P154=1,O157+1,O157)</f>
        <v>1900</v>
      </c>
      <c r="Q157" s="60">
        <f t="shared" ref="Q157" si="1971">IF(Q154=1,P157+1,P157)</f>
        <v>1900</v>
      </c>
      <c r="R157" s="60">
        <f t="shared" ref="R157" si="1972">IF(R154=1,Q157+1,Q157)</f>
        <v>1900</v>
      </c>
      <c r="S157" s="60">
        <f t="shared" ref="S157" si="1973">IF(S154=1,R157+1,R157)</f>
        <v>1900</v>
      </c>
      <c r="T157" s="60">
        <f t="shared" ref="T157" si="1974">IF(T154=1,S157+1,S157)</f>
        <v>1900</v>
      </c>
      <c r="U157" s="60">
        <f t="shared" ref="U157" si="1975">IF(U154=1,T157+1,T157)</f>
        <v>1900</v>
      </c>
      <c r="V157" s="60">
        <f t="shared" ref="V157" si="1976">IF(V154=1,U157+1,U157)</f>
        <v>1900</v>
      </c>
      <c r="W157" s="60">
        <f t="shared" ref="W157" si="1977">IF(W154=1,V157+1,V157)</f>
        <v>1900</v>
      </c>
      <c r="X157" s="60">
        <f t="shared" ref="X157" si="1978">IF(X154=1,W157+1,W157)</f>
        <v>1900</v>
      </c>
      <c r="Y157" s="60">
        <f t="shared" ref="Y157" si="1979">IF(Y154=1,X157+1,X157)</f>
        <v>1900</v>
      </c>
      <c r="Z157" s="60">
        <f t="shared" ref="Z157" si="1980">IF(Z154=1,Y157+1,Y157)</f>
        <v>1901</v>
      </c>
      <c r="AA157" s="60">
        <f t="shared" ref="AA157" si="1981">IF(AA154=1,Z157+1,Z157)</f>
        <v>1901</v>
      </c>
      <c r="AB157" s="60">
        <f t="shared" ref="AB157" si="1982">IF(AB154=1,AA157+1,AA157)</f>
        <v>1901</v>
      </c>
      <c r="AC157" s="60">
        <f t="shared" ref="AC157" si="1983">IF(AC154=1,AB157+1,AB157)</f>
        <v>1901</v>
      </c>
      <c r="AD157" s="60">
        <f t="shared" ref="AD157" si="1984">IF(AD154=1,AC157+1,AC157)</f>
        <v>1901</v>
      </c>
      <c r="AE157" s="60">
        <f t="shared" ref="AE157" si="1985">IF(AE154=1,AD157+1,AD157)</f>
        <v>1901</v>
      </c>
      <c r="AF157" s="60">
        <f t="shared" ref="AF157" si="1986">IF(AF154=1,AE157+1,AE157)</f>
        <v>1901</v>
      </c>
      <c r="AG157" s="60">
        <f t="shared" ref="AG157" si="1987">IF(AG154=1,AF157+1,AF157)</f>
        <v>1901</v>
      </c>
      <c r="AH157" s="60">
        <f t="shared" ref="AH157" si="1988">IF(AH154=1,AG157+1,AG157)</f>
        <v>1901</v>
      </c>
      <c r="AI157" s="60">
        <f t="shared" ref="AI157" si="1989">IF(AI154=1,AH157+1,AH157)</f>
        <v>1901</v>
      </c>
      <c r="AJ157" s="60">
        <f t="shared" ref="AJ157" si="1990">IF(AJ154=1,AI157+1,AI157)</f>
        <v>1901</v>
      </c>
      <c r="AK157" s="60">
        <f t="shared" ref="AK157" si="1991">IF(AK154=1,AJ157+1,AJ157)</f>
        <v>1901</v>
      </c>
      <c r="AL157" s="60">
        <f t="shared" ref="AL157" si="1992">IF(AL154=1,AK157+1,AK157)</f>
        <v>1902</v>
      </c>
      <c r="AM157" s="60">
        <f t="shared" ref="AM157" si="1993">IF(AM154=1,AL157+1,AL157)</f>
        <v>1902</v>
      </c>
      <c r="AN157" s="60">
        <f t="shared" ref="AN157" si="1994">IF(AN154=1,AM157+1,AM157)</f>
        <v>1902</v>
      </c>
      <c r="AO157" s="60">
        <f t="shared" ref="AO157" si="1995">IF(AO154=1,AN157+1,AN157)</f>
        <v>1902</v>
      </c>
      <c r="AP157" s="60">
        <f t="shared" ref="AP157" si="1996">IF(AP154=1,AO157+1,AO157)</f>
        <v>1902</v>
      </c>
      <c r="AQ157" s="60">
        <f t="shared" ref="AQ157" si="1997">IF(AQ154=1,AP157+1,AP157)</f>
        <v>1902</v>
      </c>
      <c r="AR157" s="60">
        <f t="shared" ref="AR157" si="1998">IF(AR154=1,AQ157+1,AQ157)</f>
        <v>1902</v>
      </c>
      <c r="AS157" s="60">
        <f t="shared" ref="AS157" si="1999">IF(AS154=1,AR157+1,AR157)</f>
        <v>1902</v>
      </c>
      <c r="AT157" s="60">
        <f t="shared" ref="AT157" si="2000">IF(AT154=1,AS157+1,AS157)</f>
        <v>1902</v>
      </c>
      <c r="AU157" s="60">
        <f t="shared" ref="AU157" si="2001">IF(AU154=1,AT157+1,AT157)</f>
        <v>1902</v>
      </c>
      <c r="AV157" s="60">
        <f t="shared" ref="AV157" si="2002">IF(AV154=1,AU157+1,AU157)</f>
        <v>1902</v>
      </c>
      <c r="AW157" s="60">
        <f t="shared" ref="AW157" si="2003">IF(AW154=1,AV157+1,AV157)</f>
        <v>1902</v>
      </c>
      <c r="AX157" s="60">
        <f t="shared" ref="AX157" si="2004">IF(AX154=1,AW157+1,AW157)</f>
        <v>1903</v>
      </c>
      <c r="AY157" s="60">
        <f t="shared" ref="AY157" si="2005">IF(AY154=1,AX157+1,AX157)</f>
        <v>1903</v>
      </c>
      <c r="AZ157" s="60">
        <f t="shared" ref="AZ157" si="2006">IF(AZ154=1,AY157+1,AY157)</f>
        <v>1903</v>
      </c>
      <c r="BA157" s="60">
        <f t="shared" ref="BA157" si="2007">IF(BA154=1,AZ157+1,AZ157)</f>
        <v>1903</v>
      </c>
      <c r="BB157" s="60">
        <f t="shared" ref="BB157" si="2008">IF(BB154=1,BA157+1,BA157)</f>
        <v>1903</v>
      </c>
      <c r="BC157" s="60">
        <f t="shared" ref="BC157" si="2009">IF(BC154=1,BB157+1,BB157)</f>
        <v>1903</v>
      </c>
      <c r="BD157" s="60">
        <f t="shared" ref="BD157" si="2010">IF(BD154=1,BC157+1,BC157)</f>
        <v>1903</v>
      </c>
      <c r="BE157" s="60">
        <f t="shared" ref="BE157" si="2011">IF(BE154=1,BD157+1,BD157)</f>
        <v>1903</v>
      </c>
      <c r="BF157" s="60">
        <f t="shared" ref="BF157" si="2012">IF(BF154=1,BE157+1,BE157)</f>
        <v>1903</v>
      </c>
      <c r="BG157" s="60">
        <f t="shared" ref="BG157" si="2013">IF(BG154=1,BF157+1,BF157)</f>
        <v>1903</v>
      </c>
      <c r="BH157" s="60">
        <f t="shared" ref="BH157" si="2014">IF(BH154=1,BG157+1,BG157)</f>
        <v>1903</v>
      </c>
      <c r="BI157" s="60">
        <f t="shared" ref="BI157" si="2015">IF(BI154=1,BH157+1,BH157)</f>
        <v>1903</v>
      </c>
      <c r="BJ157" s="199"/>
      <c r="BK157" s="198"/>
      <c r="BL157" s="202"/>
      <c r="BM157" s="106"/>
      <c r="BN157" s="106"/>
      <c r="BO157" s="106"/>
      <c r="BP157" s="106"/>
      <c r="BQ157" s="106"/>
      <c r="BR157" s="106"/>
      <c r="BS157" s="106"/>
      <c r="BT157" s="106"/>
      <c r="BU157" s="106"/>
      <c r="BV157" s="106"/>
      <c r="BW157" s="106"/>
      <c r="BX157" s="106"/>
      <c r="BY157" s="106"/>
      <c r="BZ157" s="106"/>
      <c r="CA157" s="106"/>
      <c r="CB157" s="106"/>
    </row>
    <row r="158" spans="1:80" s="245" customFormat="1" ht="16.399999999999999" customHeight="1" x14ac:dyDescent="0.35">
      <c r="A158" s="250"/>
      <c r="B158" s="113"/>
      <c r="C158" s="125"/>
      <c r="D158" s="125"/>
      <c r="E158" s="357"/>
      <c r="F158" s="357"/>
      <c r="G158" s="357"/>
      <c r="H158" s="370"/>
      <c r="I158" s="374"/>
      <c r="J158" s="7"/>
      <c r="K158" s="377"/>
      <c r="L158" s="106"/>
      <c r="M158" s="63" t="s">
        <v>159</v>
      </c>
      <c r="N158" s="258"/>
      <c r="O158" s="258"/>
      <c r="P158" s="258"/>
      <c r="Q158" s="258"/>
      <c r="R158" s="258"/>
      <c r="S158" s="258"/>
      <c r="T158" s="258"/>
      <c r="U158" s="258"/>
      <c r="V158" s="258"/>
      <c r="W158" s="258"/>
      <c r="X158" s="258"/>
      <c r="Y158" s="258"/>
      <c r="Z158" s="258"/>
      <c r="AA158" s="258"/>
      <c r="AB158" s="258"/>
      <c r="AC158" s="258"/>
      <c r="AD158" s="258"/>
      <c r="AE158" s="258"/>
      <c r="AF158" s="258"/>
      <c r="AG158" s="258"/>
      <c r="AH158" s="258"/>
      <c r="AI158" s="258"/>
      <c r="AJ158" s="258"/>
      <c r="AK158" s="258"/>
      <c r="AL158" s="258"/>
      <c r="AM158" s="258"/>
      <c r="AN158" s="258"/>
      <c r="AO158" s="258"/>
      <c r="AP158" s="258"/>
      <c r="AQ158" s="258"/>
      <c r="AR158" s="258"/>
      <c r="AS158" s="258"/>
      <c r="AT158" s="258"/>
      <c r="AU158" s="258"/>
      <c r="AV158" s="258"/>
      <c r="AW158" s="258"/>
      <c r="AX158" s="258"/>
      <c r="AY158" s="258"/>
      <c r="AZ158" s="258"/>
      <c r="BA158" s="258"/>
      <c r="BB158" s="258"/>
      <c r="BC158" s="258"/>
      <c r="BD158" s="258"/>
      <c r="BE158" s="258"/>
      <c r="BF158" s="258"/>
      <c r="BG158" s="258"/>
      <c r="BH158" s="258"/>
      <c r="BI158" s="258"/>
      <c r="BJ158" s="199"/>
      <c r="BK158" s="198"/>
      <c r="BL158" s="202"/>
      <c r="BM158" s="106"/>
      <c r="BN158" s="106"/>
      <c r="BO158" s="106"/>
      <c r="BP158" s="106"/>
      <c r="BQ158" s="106"/>
      <c r="BR158" s="106"/>
      <c r="BS158" s="106"/>
      <c r="BT158" s="106"/>
      <c r="BU158" s="106"/>
      <c r="BV158" s="106"/>
      <c r="BW158" s="106"/>
      <c r="BX158" s="106"/>
      <c r="BY158" s="106"/>
      <c r="BZ158" s="106"/>
      <c r="CA158" s="106"/>
      <c r="CB158" s="106"/>
    </row>
    <row r="159" spans="1:80" s="245" customFormat="1" ht="23.5" customHeight="1" x14ac:dyDescent="0.35">
      <c r="A159" s="243"/>
      <c r="B159" s="126" t="s">
        <v>15</v>
      </c>
      <c r="C159" s="381"/>
      <c r="D159" s="381"/>
      <c r="E159" s="259"/>
      <c r="F159" s="259"/>
      <c r="G159" s="241"/>
      <c r="H159" s="253"/>
      <c r="I159" s="61">
        <f>IF($H159="",0,VLOOKUP($E159,'Podpůrná data'!$H$15:$I$185,2,FALSE)*$H159)</f>
        <v>0</v>
      </c>
      <c r="J159" s="105"/>
      <c r="K159" s="166">
        <f>IF(I159&gt;0,1,0)</f>
        <v>0</v>
      </c>
      <c r="L159" s="204"/>
      <c r="M159" s="63" t="s">
        <v>95</v>
      </c>
      <c r="N159" s="260"/>
      <c r="O159" s="260"/>
      <c r="P159" s="260"/>
      <c r="Q159" s="260"/>
      <c r="R159" s="260"/>
      <c r="S159" s="260"/>
      <c r="T159" s="260"/>
      <c r="U159" s="260"/>
      <c r="V159" s="260"/>
      <c r="W159" s="260"/>
      <c r="X159" s="260"/>
      <c r="Y159" s="260"/>
      <c r="Z159" s="260"/>
      <c r="AA159" s="260"/>
      <c r="AB159" s="260"/>
      <c r="AC159" s="260"/>
      <c r="AD159" s="260"/>
      <c r="AE159" s="260"/>
      <c r="AF159" s="260"/>
      <c r="AG159" s="260"/>
      <c r="AH159" s="260"/>
      <c r="AI159" s="260"/>
      <c r="AJ159" s="260"/>
      <c r="AK159" s="260"/>
      <c r="AL159" s="260"/>
      <c r="AM159" s="260"/>
      <c r="AN159" s="260"/>
      <c r="AO159" s="260"/>
      <c r="AP159" s="260"/>
      <c r="AQ159" s="260"/>
      <c r="AR159" s="260"/>
      <c r="AS159" s="260"/>
      <c r="AT159" s="260"/>
      <c r="AU159" s="260"/>
      <c r="AV159" s="260"/>
      <c r="AW159" s="260"/>
      <c r="AX159" s="260"/>
      <c r="AY159" s="260"/>
      <c r="AZ159" s="260"/>
      <c r="BA159" s="260"/>
      <c r="BB159" s="260"/>
      <c r="BC159" s="260"/>
      <c r="BD159" s="260"/>
      <c r="BE159" s="260"/>
      <c r="BF159" s="260"/>
      <c r="BG159" s="260"/>
      <c r="BH159" s="260"/>
      <c r="BI159" s="260"/>
      <c r="BJ159" s="382">
        <f>SUM(N161:BI161)</f>
        <v>0</v>
      </c>
      <c r="BK159" s="384">
        <f>SUM(N163:BI163)</f>
        <v>0</v>
      </c>
      <c r="BL159" s="386">
        <f>IF($K159=0,0,IF($BJ159&gt;=20,1,0))</f>
        <v>0</v>
      </c>
      <c r="BM159" s="106"/>
      <c r="BN159" s="106"/>
      <c r="BO159" s="106"/>
      <c r="BP159" s="106"/>
      <c r="BQ159" s="106"/>
      <c r="BR159" s="106"/>
      <c r="BS159" s="106"/>
      <c r="BT159" s="106"/>
      <c r="BU159" s="106"/>
      <c r="BV159" s="106"/>
      <c r="BW159" s="106"/>
      <c r="BX159" s="106"/>
      <c r="BY159" s="106"/>
      <c r="BZ159" s="106"/>
      <c r="CA159" s="106"/>
      <c r="CB159" s="106"/>
    </row>
    <row r="160" spans="1:80" s="245" customFormat="1" ht="29" x14ac:dyDescent="0.35">
      <c r="A160" s="243"/>
      <c r="B160" s="128"/>
      <c r="C160" s="170"/>
      <c r="D160" s="170"/>
      <c r="E160" s="170"/>
      <c r="F160" s="170"/>
      <c r="G160" s="170"/>
      <c r="H160" s="170"/>
      <c r="I160" s="64"/>
      <c r="J160" s="105"/>
      <c r="K160" s="223"/>
      <c r="L160" s="106"/>
      <c r="M160" s="63" t="s">
        <v>215</v>
      </c>
      <c r="N160" s="260"/>
      <c r="O160" s="260"/>
      <c r="P160" s="260"/>
      <c r="Q160" s="260"/>
      <c r="R160" s="260"/>
      <c r="S160" s="260"/>
      <c r="T160" s="260"/>
      <c r="U160" s="260"/>
      <c r="V160" s="260"/>
      <c r="W160" s="260"/>
      <c r="X160" s="260"/>
      <c r="Y160" s="260"/>
      <c r="Z160" s="260"/>
      <c r="AA160" s="260"/>
      <c r="AB160" s="260"/>
      <c r="AC160" s="260"/>
      <c r="AD160" s="260"/>
      <c r="AE160" s="260"/>
      <c r="AF160" s="260"/>
      <c r="AG160" s="260"/>
      <c r="AH160" s="260"/>
      <c r="AI160" s="260"/>
      <c r="AJ160" s="260"/>
      <c r="AK160" s="260"/>
      <c r="AL160" s="260"/>
      <c r="AM160" s="260"/>
      <c r="AN160" s="260"/>
      <c r="AO160" s="260"/>
      <c r="AP160" s="260"/>
      <c r="AQ160" s="260"/>
      <c r="AR160" s="260"/>
      <c r="AS160" s="260"/>
      <c r="AT160" s="260"/>
      <c r="AU160" s="260"/>
      <c r="AV160" s="260"/>
      <c r="AW160" s="260"/>
      <c r="AX160" s="260"/>
      <c r="AY160" s="260"/>
      <c r="AZ160" s="260"/>
      <c r="BA160" s="260"/>
      <c r="BB160" s="260"/>
      <c r="BC160" s="260"/>
      <c r="BD160" s="260"/>
      <c r="BE160" s="260"/>
      <c r="BF160" s="260"/>
      <c r="BG160" s="260"/>
      <c r="BH160" s="260"/>
      <c r="BI160" s="260"/>
      <c r="BJ160" s="382"/>
      <c r="BK160" s="384"/>
      <c r="BL160" s="386"/>
      <c r="BM160" s="106"/>
      <c r="BN160" s="106"/>
      <c r="BO160" s="106"/>
      <c r="BP160" s="106"/>
      <c r="BQ160" s="106"/>
      <c r="BR160" s="106"/>
      <c r="BS160" s="106"/>
      <c r="BT160" s="106"/>
      <c r="BU160" s="106"/>
      <c r="BV160" s="106"/>
      <c r="BW160" s="106"/>
      <c r="BX160" s="106"/>
      <c r="BY160" s="106"/>
      <c r="BZ160" s="106"/>
      <c r="CA160" s="106"/>
      <c r="CB160" s="106"/>
    </row>
    <row r="161" spans="1:80" s="245" customFormat="1" ht="29" x14ac:dyDescent="0.35">
      <c r="A161" s="243"/>
      <c r="B161" s="128"/>
      <c r="C161" s="170"/>
      <c r="D161" s="170"/>
      <c r="E161" s="170"/>
      <c r="F161" s="170"/>
      <c r="G161" s="170"/>
      <c r="H161" s="170"/>
      <c r="I161" s="64"/>
      <c r="J161" s="105"/>
      <c r="K161" s="165"/>
      <c r="L161" s="106"/>
      <c r="M161" s="63" t="s">
        <v>235</v>
      </c>
      <c r="N161" s="167">
        <f>IF(N160="",0,IF(N160&gt;=$H159,$H159,N160))</f>
        <v>0</v>
      </c>
      <c r="O161" s="167">
        <f t="shared" ref="O161:AT161" si="2016">IF(O160="",0,IF((O160+N162)&lt;=$H159,O160,$H159-N162))</f>
        <v>0</v>
      </c>
      <c r="P161" s="167">
        <f t="shared" si="2016"/>
        <v>0</v>
      </c>
      <c r="Q161" s="167">
        <f t="shared" si="2016"/>
        <v>0</v>
      </c>
      <c r="R161" s="167">
        <f t="shared" si="2016"/>
        <v>0</v>
      </c>
      <c r="S161" s="167">
        <f t="shared" si="2016"/>
        <v>0</v>
      </c>
      <c r="T161" s="167">
        <f t="shared" si="2016"/>
        <v>0</v>
      </c>
      <c r="U161" s="167">
        <f t="shared" si="2016"/>
        <v>0</v>
      </c>
      <c r="V161" s="167">
        <f t="shared" si="2016"/>
        <v>0</v>
      </c>
      <c r="W161" s="167">
        <f t="shared" si="2016"/>
        <v>0</v>
      </c>
      <c r="X161" s="167">
        <f t="shared" si="2016"/>
        <v>0</v>
      </c>
      <c r="Y161" s="167">
        <f t="shared" si="2016"/>
        <v>0</v>
      </c>
      <c r="Z161" s="167">
        <f t="shared" si="2016"/>
        <v>0</v>
      </c>
      <c r="AA161" s="167">
        <f t="shared" si="2016"/>
        <v>0</v>
      </c>
      <c r="AB161" s="167">
        <f t="shared" si="2016"/>
        <v>0</v>
      </c>
      <c r="AC161" s="167">
        <f t="shared" si="2016"/>
        <v>0</v>
      </c>
      <c r="AD161" s="167">
        <f t="shared" si="2016"/>
        <v>0</v>
      </c>
      <c r="AE161" s="167">
        <f t="shared" si="2016"/>
        <v>0</v>
      </c>
      <c r="AF161" s="167">
        <f t="shared" si="2016"/>
        <v>0</v>
      </c>
      <c r="AG161" s="167">
        <f t="shared" si="2016"/>
        <v>0</v>
      </c>
      <c r="AH161" s="167">
        <f t="shared" si="2016"/>
        <v>0</v>
      </c>
      <c r="AI161" s="167">
        <f t="shared" si="2016"/>
        <v>0</v>
      </c>
      <c r="AJ161" s="167">
        <f t="shared" si="2016"/>
        <v>0</v>
      </c>
      <c r="AK161" s="167">
        <f t="shared" si="2016"/>
        <v>0</v>
      </c>
      <c r="AL161" s="167">
        <f t="shared" si="2016"/>
        <v>0</v>
      </c>
      <c r="AM161" s="167">
        <f t="shared" si="2016"/>
        <v>0</v>
      </c>
      <c r="AN161" s="167">
        <f t="shared" si="2016"/>
        <v>0</v>
      </c>
      <c r="AO161" s="167">
        <f t="shared" si="2016"/>
        <v>0</v>
      </c>
      <c r="AP161" s="167">
        <f t="shared" si="2016"/>
        <v>0</v>
      </c>
      <c r="AQ161" s="167">
        <f t="shared" si="2016"/>
        <v>0</v>
      </c>
      <c r="AR161" s="167">
        <f t="shared" si="2016"/>
        <v>0</v>
      </c>
      <c r="AS161" s="167">
        <f t="shared" si="2016"/>
        <v>0</v>
      </c>
      <c r="AT161" s="167">
        <f t="shared" si="2016"/>
        <v>0</v>
      </c>
      <c r="AU161" s="167">
        <f t="shared" ref="AU161:BI161" si="2017">IF(AU160="",0,IF((AU160+AT162)&lt;=$H159,AU160,$H159-AT162))</f>
        <v>0</v>
      </c>
      <c r="AV161" s="167">
        <f t="shared" si="2017"/>
        <v>0</v>
      </c>
      <c r="AW161" s="167">
        <f t="shared" si="2017"/>
        <v>0</v>
      </c>
      <c r="AX161" s="167">
        <f t="shared" si="2017"/>
        <v>0</v>
      </c>
      <c r="AY161" s="167">
        <f t="shared" si="2017"/>
        <v>0</v>
      </c>
      <c r="AZ161" s="167">
        <f t="shared" si="2017"/>
        <v>0</v>
      </c>
      <c r="BA161" s="167">
        <f t="shared" si="2017"/>
        <v>0</v>
      </c>
      <c r="BB161" s="167">
        <f t="shared" si="2017"/>
        <v>0</v>
      </c>
      <c r="BC161" s="167">
        <f t="shared" si="2017"/>
        <v>0</v>
      </c>
      <c r="BD161" s="167">
        <f t="shared" si="2017"/>
        <v>0</v>
      </c>
      <c r="BE161" s="167">
        <f t="shared" si="2017"/>
        <v>0</v>
      </c>
      <c r="BF161" s="167">
        <f t="shared" si="2017"/>
        <v>0</v>
      </c>
      <c r="BG161" s="167">
        <f t="shared" si="2017"/>
        <v>0</v>
      </c>
      <c r="BH161" s="167">
        <f t="shared" si="2017"/>
        <v>0</v>
      </c>
      <c r="BI161" s="167">
        <f t="shared" si="2017"/>
        <v>0</v>
      </c>
      <c r="BJ161" s="382"/>
      <c r="BK161" s="384"/>
      <c r="BL161" s="386"/>
      <c r="BM161" s="106"/>
      <c r="BN161" s="106"/>
      <c r="BO161" s="106"/>
      <c r="BP161" s="106"/>
      <c r="BQ161" s="106"/>
      <c r="BR161" s="106"/>
      <c r="BS161" s="106"/>
      <c r="BT161" s="106"/>
      <c r="BU161" s="106"/>
      <c r="BV161" s="106"/>
      <c r="BW161" s="106"/>
      <c r="BX161" s="106"/>
      <c r="BY161" s="106"/>
      <c r="BZ161" s="106"/>
      <c r="CA161" s="106"/>
      <c r="CB161" s="106"/>
    </row>
    <row r="162" spans="1:80" ht="29" hidden="1" x14ac:dyDescent="0.35">
      <c r="B162" s="128"/>
      <c r="C162" s="170"/>
      <c r="D162" s="170"/>
      <c r="E162" s="170"/>
      <c r="F162" s="170"/>
      <c r="G162" s="170"/>
      <c r="H162" s="170"/>
      <c r="I162" s="172"/>
      <c r="J162" s="105"/>
      <c r="K162" s="175"/>
      <c r="L162" s="105"/>
      <c r="M162" s="63" t="s">
        <v>236</v>
      </c>
      <c r="N162" s="167">
        <f>N161</f>
        <v>0</v>
      </c>
      <c r="O162" s="167">
        <f>O161+N162</f>
        <v>0</v>
      </c>
      <c r="P162" s="167">
        <f t="shared" ref="P162" si="2018">P161+O162</f>
        <v>0</v>
      </c>
      <c r="Q162" s="167">
        <f t="shared" ref="Q162" si="2019">Q161+P162</f>
        <v>0</v>
      </c>
      <c r="R162" s="167">
        <f t="shared" ref="R162" si="2020">R161+Q162</f>
        <v>0</v>
      </c>
      <c r="S162" s="167">
        <f t="shared" ref="S162" si="2021">S161+R162</f>
        <v>0</v>
      </c>
      <c r="T162" s="167">
        <f t="shared" ref="T162" si="2022">T161+S162</f>
        <v>0</v>
      </c>
      <c r="U162" s="167">
        <f t="shared" ref="U162" si="2023">U161+T162</f>
        <v>0</v>
      </c>
      <c r="V162" s="167">
        <f t="shared" ref="V162" si="2024">V161+U162</f>
        <v>0</v>
      </c>
      <c r="W162" s="167">
        <f t="shared" ref="W162" si="2025">W161+V162</f>
        <v>0</v>
      </c>
      <c r="X162" s="167">
        <f t="shared" ref="X162" si="2026">X161+W162</f>
        <v>0</v>
      </c>
      <c r="Y162" s="167">
        <f t="shared" ref="Y162" si="2027">Y161+X162</f>
        <v>0</v>
      </c>
      <c r="Z162" s="167">
        <f t="shared" ref="Z162" si="2028">Z161+Y162</f>
        <v>0</v>
      </c>
      <c r="AA162" s="167">
        <f t="shared" ref="AA162" si="2029">AA161+Z162</f>
        <v>0</v>
      </c>
      <c r="AB162" s="167">
        <f t="shared" ref="AB162" si="2030">AB161+AA162</f>
        <v>0</v>
      </c>
      <c r="AC162" s="167">
        <f t="shared" ref="AC162" si="2031">AC161+AB162</f>
        <v>0</v>
      </c>
      <c r="AD162" s="167">
        <f t="shared" ref="AD162" si="2032">AD161+AC162</f>
        <v>0</v>
      </c>
      <c r="AE162" s="167">
        <f t="shared" ref="AE162" si="2033">AE161+AD162</f>
        <v>0</v>
      </c>
      <c r="AF162" s="167">
        <f t="shared" ref="AF162" si="2034">AF161+AE162</f>
        <v>0</v>
      </c>
      <c r="AG162" s="167">
        <f t="shared" ref="AG162" si="2035">AG161+AF162</f>
        <v>0</v>
      </c>
      <c r="AH162" s="167">
        <f t="shared" ref="AH162" si="2036">AH161+AG162</f>
        <v>0</v>
      </c>
      <c r="AI162" s="167">
        <f t="shared" ref="AI162" si="2037">AI161+AH162</f>
        <v>0</v>
      </c>
      <c r="AJ162" s="167">
        <f t="shared" ref="AJ162" si="2038">AJ161+AI162</f>
        <v>0</v>
      </c>
      <c r="AK162" s="167">
        <f t="shared" ref="AK162" si="2039">AK161+AJ162</f>
        <v>0</v>
      </c>
      <c r="AL162" s="167">
        <f t="shared" ref="AL162" si="2040">AL161+AK162</f>
        <v>0</v>
      </c>
      <c r="AM162" s="167">
        <f t="shared" ref="AM162" si="2041">AM161+AL162</f>
        <v>0</v>
      </c>
      <c r="AN162" s="167">
        <f t="shared" ref="AN162" si="2042">AN161+AM162</f>
        <v>0</v>
      </c>
      <c r="AO162" s="167">
        <f t="shared" ref="AO162" si="2043">AO161+AN162</f>
        <v>0</v>
      </c>
      <c r="AP162" s="167">
        <f t="shared" ref="AP162" si="2044">AP161+AO162</f>
        <v>0</v>
      </c>
      <c r="AQ162" s="167">
        <f t="shared" ref="AQ162" si="2045">AQ161+AP162</f>
        <v>0</v>
      </c>
      <c r="AR162" s="167">
        <f t="shared" ref="AR162" si="2046">AR161+AQ162</f>
        <v>0</v>
      </c>
      <c r="AS162" s="167">
        <f t="shared" ref="AS162" si="2047">AS161+AR162</f>
        <v>0</v>
      </c>
      <c r="AT162" s="167">
        <f t="shared" ref="AT162" si="2048">AT161+AS162</f>
        <v>0</v>
      </c>
      <c r="AU162" s="167">
        <f t="shared" ref="AU162" si="2049">AU161+AT162</f>
        <v>0</v>
      </c>
      <c r="AV162" s="167">
        <f t="shared" ref="AV162" si="2050">AV161+AU162</f>
        <v>0</v>
      </c>
      <c r="AW162" s="167">
        <f t="shared" ref="AW162" si="2051">AW161+AV162</f>
        <v>0</v>
      </c>
      <c r="AX162" s="167">
        <f t="shared" ref="AX162" si="2052">AX161+AW162</f>
        <v>0</v>
      </c>
      <c r="AY162" s="167">
        <f t="shared" ref="AY162" si="2053">AY161+AX162</f>
        <v>0</v>
      </c>
      <c r="AZ162" s="167">
        <f t="shared" ref="AZ162" si="2054">AZ161+AY162</f>
        <v>0</v>
      </c>
      <c r="BA162" s="167">
        <f t="shared" ref="BA162" si="2055">BA161+AZ162</f>
        <v>0</v>
      </c>
      <c r="BB162" s="167">
        <f t="shared" ref="BB162" si="2056">BB161+BA162</f>
        <v>0</v>
      </c>
      <c r="BC162" s="167">
        <f t="shared" ref="BC162" si="2057">BC161+BB162</f>
        <v>0</v>
      </c>
      <c r="BD162" s="167">
        <f t="shared" ref="BD162" si="2058">BD161+BC162</f>
        <v>0</v>
      </c>
      <c r="BE162" s="167">
        <f t="shared" ref="BE162" si="2059">BE161+BD162</f>
        <v>0</v>
      </c>
      <c r="BF162" s="167">
        <f t="shared" ref="BF162" si="2060">BF161+BE162</f>
        <v>0</v>
      </c>
      <c r="BG162" s="167">
        <f t="shared" ref="BG162" si="2061">BG161+BF162</f>
        <v>0</v>
      </c>
      <c r="BH162" s="167">
        <f t="shared" ref="BH162" si="2062">BH161+BG162</f>
        <v>0</v>
      </c>
      <c r="BI162" s="167">
        <f t="shared" ref="BI162" si="2063">BI161+BH162</f>
        <v>0</v>
      </c>
      <c r="BJ162" s="382"/>
      <c r="BK162" s="384"/>
      <c r="BL162" s="386"/>
      <c r="BM162" s="105"/>
      <c r="BN162" s="105"/>
      <c r="BO162" s="105"/>
      <c r="BP162" s="105"/>
      <c r="BQ162" s="105"/>
      <c r="BR162" s="105"/>
      <c r="BS162" s="105"/>
      <c r="BT162" s="105"/>
      <c r="BU162" s="105"/>
      <c r="BV162" s="105"/>
      <c r="BW162" s="105"/>
      <c r="BX162" s="105"/>
      <c r="BY162" s="105"/>
      <c r="BZ162" s="105"/>
      <c r="CA162" s="105"/>
      <c r="CB162" s="105"/>
    </row>
    <row r="163" spans="1:80" ht="25.4" customHeight="1" thickBot="1" x14ac:dyDescent="0.4">
      <c r="B163" s="128"/>
      <c r="C163" s="170"/>
      <c r="D163" s="170"/>
      <c r="E163" s="170"/>
      <c r="F163" s="170"/>
      <c r="G163" s="170"/>
      <c r="H163" s="170"/>
      <c r="I163" s="172"/>
      <c r="J163" s="105"/>
      <c r="K163" s="175"/>
      <c r="L163" s="105"/>
      <c r="M163" s="63" t="s">
        <v>145</v>
      </c>
      <c r="N163" s="168">
        <f>IF($E159="",0,VLOOKUP($E159,'Podpůrná data'!$H$15:$I$182,2)*N161)</f>
        <v>0</v>
      </c>
      <c r="O163" s="168">
        <f>IF($E159="",0,VLOOKUP($E159,'Podpůrná data'!$H$15:$I$182,2)*O161)</f>
        <v>0</v>
      </c>
      <c r="P163" s="168">
        <f>IF($E159="",0,VLOOKUP($E159,'Podpůrná data'!$H$15:$I$182,2)*P161)</f>
        <v>0</v>
      </c>
      <c r="Q163" s="168">
        <f>IF($E159="",0,VLOOKUP($E159,'Podpůrná data'!$H$15:$I$182,2)*Q161)</f>
        <v>0</v>
      </c>
      <c r="R163" s="168">
        <f>IF($E159="",0,VLOOKUP($E159,'Podpůrná data'!$H$15:$I$182,2)*R161)</f>
        <v>0</v>
      </c>
      <c r="S163" s="168">
        <f>IF($E159="",0,VLOOKUP($E159,'Podpůrná data'!$H$15:$I$182,2)*S161)</f>
        <v>0</v>
      </c>
      <c r="T163" s="168">
        <f>IF($E159="",0,VLOOKUP($E159,'Podpůrná data'!$H$15:$I$182,2)*T161)</f>
        <v>0</v>
      </c>
      <c r="U163" s="168">
        <f>IF($E159="",0,VLOOKUP($E159,'Podpůrná data'!$H$15:$I$182,2)*U161)</f>
        <v>0</v>
      </c>
      <c r="V163" s="168">
        <f>IF($E159="",0,VLOOKUP($E159,'Podpůrná data'!$H$15:$I$182,2)*V161)</f>
        <v>0</v>
      </c>
      <c r="W163" s="168">
        <f>IF($E159="",0,VLOOKUP($E159,'Podpůrná data'!$H$15:$I$182,2)*W161)</f>
        <v>0</v>
      </c>
      <c r="X163" s="168">
        <f>IF($E159="",0,VLOOKUP($E159,'Podpůrná data'!$H$15:$I$182,2)*X161)</f>
        <v>0</v>
      </c>
      <c r="Y163" s="168">
        <f>IF($E159="",0,VLOOKUP($E159,'Podpůrná data'!$H$15:$I$182,2)*Y161)</f>
        <v>0</v>
      </c>
      <c r="Z163" s="168">
        <f>IF($E159="",0,VLOOKUP($E159,'Podpůrná data'!$H$15:$I$182,2)*Z161)</f>
        <v>0</v>
      </c>
      <c r="AA163" s="168">
        <f>IF($E159="",0,VLOOKUP($E159,'Podpůrná data'!$H$15:$I$182,2)*AA161)</f>
        <v>0</v>
      </c>
      <c r="AB163" s="168">
        <f>IF($E159="",0,VLOOKUP($E159,'Podpůrná data'!$H$15:$I$182,2)*AB161)</f>
        <v>0</v>
      </c>
      <c r="AC163" s="168">
        <f>IF($E159="",0,VLOOKUP($E159,'Podpůrná data'!$H$15:$I$182,2)*AC161)</f>
        <v>0</v>
      </c>
      <c r="AD163" s="168">
        <f>IF($E159="",0,VLOOKUP($E159,'Podpůrná data'!$H$15:$I$182,2)*AD161)</f>
        <v>0</v>
      </c>
      <c r="AE163" s="168">
        <f>IF($E159="",0,VLOOKUP($E159,'Podpůrná data'!$H$15:$I$182,2)*AE161)</f>
        <v>0</v>
      </c>
      <c r="AF163" s="168">
        <f>IF($E159="",0,VLOOKUP($E159,'Podpůrná data'!$H$15:$I$182,2)*AF161)</f>
        <v>0</v>
      </c>
      <c r="AG163" s="168">
        <f>IF($E159="",0,VLOOKUP($E159,'Podpůrná data'!$H$15:$I$182,2)*AG161)</f>
        <v>0</v>
      </c>
      <c r="AH163" s="168">
        <f>IF($E159="",0,VLOOKUP($E159,'Podpůrná data'!$H$15:$I$182,2)*AH161)</f>
        <v>0</v>
      </c>
      <c r="AI163" s="168">
        <f>IF($E159="",0,VLOOKUP($E159,'Podpůrná data'!$H$15:$I$182,2)*AI161)</f>
        <v>0</v>
      </c>
      <c r="AJ163" s="168">
        <f>IF($E159="",0,VLOOKUP($E159,'Podpůrná data'!$H$15:$I$182,2)*AJ161)</f>
        <v>0</v>
      </c>
      <c r="AK163" s="168">
        <f>IF($E159="",0,VLOOKUP($E159,'Podpůrná data'!$H$15:$I$182,2)*AK161)</f>
        <v>0</v>
      </c>
      <c r="AL163" s="168">
        <f>IF($E159="",0,VLOOKUP($E159,'Podpůrná data'!$H$15:$I$182,2)*AL161)</f>
        <v>0</v>
      </c>
      <c r="AM163" s="168">
        <f>IF($E159="",0,VLOOKUP($E159,'Podpůrná data'!$H$15:$I$182,2)*AM161)</f>
        <v>0</v>
      </c>
      <c r="AN163" s="168">
        <f>IF($E159="",0,VLOOKUP($E159,'Podpůrná data'!$H$15:$I$182,2)*AN161)</f>
        <v>0</v>
      </c>
      <c r="AO163" s="168">
        <f>IF($E159="",0,VLOOKUP($E159,'Podpůrná data'!$H$15:$I$182,2)*AO161)</f>
        <v>0</v>
      </c>
      <c r="AP163" s="168">
        <f>IF($E159="",0,VLOOKUP($E159,'Podpůrná data'!$H$15:$I$182,2)*AP161)</f>
        <v>0</v>
      </c>
      <c r="AQ163" s="168">
        <f>IF($E159="",0,VLOOKUP($E159,'Podpůrná data'!$H$15:$I$182,2)*AQ161)</f>
        <v>0</v>
      </c>
      <c r="AR163" s="168">
        <f>IF($E159="",0,VLOOKUP($E159,'Podpůrná data'!$H$15:$I$182,2)*AR161)</f>
        <v>0</v>
      </c>
      <c r="AS163" s="168">
        <f>IF($E159="",0,VLOOKUP($E159,'Podpůrná data'!$H$15:$I$182,2)*AS161)</f>
        <v>0</v>
      </c>
      <c r="AT163" s="168">
        <f>IF($E159="",0,VLOOKUP($E159,'Podpůrná data'!$H$15:$I$182,2)*AT161)</f>
        <v>0</v>
      </c>
      <c r="AU163" s="168">
        <f>IF($E159="",0,VLOOKUP($E159,'Podpůrná data'!$H$15:$I$182,2)*AU161)</f>
        <v>0</v>
      </c>
      <c r="AV163" s="168">
        <f>IF($E159="",0,VLOOKUP($E159,'Podpůrná data'!$H$15:$I$182,2)*AV161)</f>
        <v>0</v>
      </c>
      <c r="AW163" s="168">
        <f>IF($E159="",0,VLOOKUP($E159,'Podpůrná data'!$H$15:$I$182,2)*AW161)</f>
        <v>0</v>
      </c>
      <c r="AX163" s="168">
        <f>IF($E159="",0,VLOOKUP($E159,'Podpůrná data'!$H$15:$I$182,2)*AX161)</f>
        <v>0</v>
      </c>
      <c r="AY163" s="168">
        <f>IF($E159="",0,VLOOKUP($E159,'Podpůrná data'!$H$15:$I$182,2)*AY161)</f>
        <v>0</v>
      </c>
      <c r="AZ163" s="168">
        <f>IF($E159="",0,VLOOKUP($E159,'Podpůrná data'!$H$15:$I$182,2)*AZ161)</f>
        <v>0</v>
      </c>
      <c r="BA163" s="168">
        <f>IF($E159="",0,VLOOKUP($E159,'Podpůrná data'!$H$15:$I$182,2)*BA161)</f>
        <v>0</v>
      </c>
      <c r="BB163" s="168">
        <f>IF($E159="",0,VLOOKUP($E159,'Podpůrná data'!$H$15:$I$182,2)*BB161)</f>
        <v>0</v>
      </c>
      <c r="BC163" s="168">
        <f>IF($E159="",0,VLOOKUP($E159,'Podpůrná data'!$H$15:$I$182,2)*BC161)</f>
        <v>0</v>
      </c>
      <c r="BD163" s="168">
        <f>IF($E159="",0,VLOOKUP($E159,'Podpůrná data'!$H$15:$I$182,2)*BD161)</f>
        <v>0</v>
      </c>
      <c r="BE163" s="168">
        <f>IF($E159="",0,VLOOKUP($E159,'Podpůrná data'!$H$15:$I$182,2)*BE161)</f>
        <v>0</v>
      </c>
      <c r="BF163" s="168">
        <f>IF($E159="",0,VLOOKUP($E159,'Podpůrná data'!$H$15:$I$182,2)*BF161)</f>
        <v>0</v>
      </c>
      <c r="BG163" s="168">
        <f>IF($E159="",0,VLOOKUP($E159,'Podpůrná data'!$H$15:$I$182,2)*BG161)</f>
        <v>0</v>
      </c>
      <c r="BH163" s="168">
        <f>IF($E159="",0,VLOOKUP($E159,'Podpůrná data'!$H$15:$I$182,2)*BH161)</f>
        <v>0</v>
      </c>
      <c r="BI163" s="168">
        <f>IF($E159="",0,VLOOKUP($E159,'Podpůrná data'!$H$15:$I$182,2)*BI161)</f>
        <v>0</v>
      </c>
      <c r="BJ163" s="382"/>
      <c r="BK163" s="384"/>
      <c r="BL163" s="386"/>
      <c r="BM163" s="105"/>
      <c r="BN163" s="178">
        <f>SUMIFS($N163:$BI163,$N158:$BI158,"1. ZoR")</f>
        <v>0</v>
      </c>
      <c r="BO163" s="178">
        <f>SUMIFS($N163:$BI163,$N158:$BI158,"2. ZoR")</f>
        <v>0</v>
      </c>
      <c r="BP163" s="178">
        <f>SUMIFS($N163:$BI163,$N158:$BI158,"3. ZoR")</f>
        <v>0</v>
      </c>
      <c r="BQ163" s="178">
        <f>SUMIFS($N163:$BI163,$N158:$BI158,"4. ZoR")</f>
        <v>0</v>
      </c>
      <c r="BR163" s="178">
        <f>SUMIFS($N163:$BI163,$N158:$BI158,"5. ZoR")</f>
        <v>0</v>
      </c>
      <c r="BS163" s="178">
        <f>SUMIFS($N163:$BI163,$N158:$BI158,"6. ZoR")</f>
        <v>0</v>
      </c>
      <c r="BT163" s="178">
        <f>SUMIFS($N163:$BI163,$N158:$BI158,"7. ZoR")</f>
        <v>0</v>
      </c>
      <c r="BU163" s="178">
        <f>SUMIFS($N163:$BI163,$N158:$BI158,"8. ZoR")</f>
        <v>0</v>
      </c>
      <c r="BV163" s="178">
        <f>SUMIFS($N163:$BI163,$N158:$BI158,"9. ZoR")</f>
        <v>0</v>
      </c>
      <c r="BW163" s="178">
        <f>SUMIFS($N163:$BI163,$N158:$BI158,"10. ZoR")</f>
        <v>0</v>
      </c>
      <c r="BX163" s="178">
        <f>SUMIFS($N163:$BI163,$N158:$BI158,"11. ZoR")</f>
        <v>0</v>
      </c>
      <c r="BY163" s="178">
        <f>SUMIFS($N163:$BI163,$N158:$BI158,"12. ZoR")</f>
        <v>0</v>
      </c>
      <c r="BZ163" s="178">
        <f>SUMIFS($N163:$BI163,$N158:$BI158,"13. ZoR")</f>
        <v>0</v>
      </c>
      <c r="CA163" s="178">
        <f>SUMIFS($N163:$BI163,$N158:$BI158,"14. ZoR")</f>
        <v>0</v>
      </c>
      <c r="CB163" s="178">
        <f>SUMIFS($N163:$BI163,$N158:$BI158,"15. ZoR")</f>
        <v>0</v>
      </c>
    </row>
    <row r="164" spans="1:80" ht="29.5" hidden="1" thickBot="1" x14ac:dyDescent="0.4">
      <c r="B164" s="129"/>
      <c r="C164" s="173"/>
      <c r="D164" s="173"/>
      <c r="E164" s="173"/>
      <c r="F164" s="173"/>
      <c r="G164" s="173"/>
      <c r="H164" s="173"/>
      <c r="I164" s="174"/>
      <c r="J164" s="105"/>
      <c r="K164" s="176"/>
      <c r="L164" s="105"/>
      <c r="M164" s="63" t="s">
        <v>200</v>
      </c>
      <c r="N164" s="168">
        <f>IF(N163="","",N163)</f>
        <v>0</v>
      </c>
      <c r="O164" s="168">
        <f>N164+O163</f>
        <v>0</v>
      </c>
      <c r="P164" s="168">
        <f t="shared" ref="P164" si="2064">O164+P163</f>
        <v>0</v>
      </c>
      <c r="Q164" s="168">
        <f t="shared" ref="Q164" si="2065">P164+Q163</f>
        <v>0</v>
      </c>
      <c r="R164" s="168">
        <f t="shared" ref="R164" si="2066">Q164+R163</f>
        <v>0</v>
      </c>
      <c r="S164" s="168">
        <f t="shared" ref="S164" si="2067">R164+S163</f>
        <v>0</v>
      </c>
      <c r="T164" s="168">
        <f t="shared" ref="T164" si="2068">S164+T163</f>
        <v>0</v>
      </c>
      <c r="U164" s="168">
        <f t="shared" ref="U164" si="2069">T164+U163</f>
        <v>0</v>
      </c>
      <c r="V164" s="168">
        <f t="shared" ref="V164" si="2070">U164+V163</f>
        <v>0</v>
      </c>
      <c r="W164" s="168">
        <f t="shared" ref="W164" si="2071">V164+W163</f>
        <v>0</v>
      </c>
      <c r="X164" s="168">
        <f t="shared" ref="X164" si="2072">W164+X163</f>
        <v>0</v>
      </c>
      <c r="Y164" s="168">
        <f t="shared" ref="Y164" si="2073">X164+Y163</f>
        <v>0</v>
      </c>
      <c r="Z164" s="168">
        <f t="shared" ref="Z164" si="2074">Y164+Z163</f>
        <v>0</v>
      </c>
      <c r="AA164" s="168">
        <f t="shared" ref="AA164" si="2075">Z164+AA163</f>
        <v>0</v>
      </c>
      <c r="AB164" s="168">
        <f t="shared" ref="AB164" si="2076">AA164+AB163</f>
        <v>0</v>
      </c>
      <c r="AC164" s="168">
        <f t="shared" ref="AC164" si="2077">AB164+AC163</f>
        <v>0</v>
      </c>
      <c r="AD164" s="168">
        <f t="shared" ref="AD164" si="2078">AC164+AD163</f>
        <v>0</v>
      </c>
      <c r="AE164" s="168">
        <f t="shared" ref="AE164" si="2079">AD164+AE163</f>
        <v>0</v>
      </c>
      <c r="AF164" s="168">
        <f t="shared" ref="AF164" si="2080">AE164+AF163</f>
        <v>0</v>
      </c>
      <c r="AG164" s="168">
        <f t="shared" ref="AG164" si="2081">AF164+AG163</f>
        <v>0</v>
      </c>
      <c r="AH164" s="168">
        <f t="shared" ref="AH164" si="2082">AG164+AH163</f>
        <v>0</v>
      </c>
      <c r="AI164" s="168">
        <f t="shared" ref="AI164" si="2083">AH164+AI163</f>
        <v>0</v>
      </c>
      <c r="AJ164" s="168">
        <f t="shared" ref="AJ164" si="2084">AI164+AJ163</f>
        <v>0</v>
      </c>
      <c r="AK164" s="168">
        <f t="shared" ref="AK164" si="2085">AJ164+AK163</f>
        <v>0</v>
      </c>
      <c r="AL164" s="168">
        <f t="shared" ref="AL164" si="2086">AK164+AL163</f>
        <v>0</v>
      </c>
      <c r="AM164" s="168">
        <f t="shared" ref="AM164" si="2087">AL164+AM163</f>
        <v>0</v>
      </c>
      <c r="AN164" s="168">
        <f t="shared" ref="AN164" si="2088">AM164+AN163</f>
        <v>0</v>
      </c>
      <c r="AO164" s="168">
        <f t="shared" ref="AO164" si="2089">AN164+AO163</f>
        <v>0</v>
      </c>
      <c r="AP164" s="168">
        <f t="shared" ref="AP164" si="2090">AO164+AP163</f>
        <v>0</v>
      </c>
      <c r="AQ164" s="168">
        <f t="shared" ref="AQ164" si="2091">AP164+AQ163</f>
        <v>0</v>
      </c>
      <c r="AR164" s="168">
        <f t="shared" ref="AR164" si="2092">AQ164+AR163</f>
        <v>0</v>
      </c>
      <c r="AS164" s="168">
        <f t="shared" ref="AS164" si="2093">AR164+AS163</f>
        <v>0</v>
      </c>
      <c r="AT164" s="168">
        <f t="shared" ref="AT164" si="2094">AS164+AT163</f>
        <v>0</v>
      </c>
      <c r="AU164" s="168">
        <f t="shared" ref="AU164" si="2095">AT164+AU163</f>
        <v>0</v>
      </c>
      <c r="AV164" s="168">
        <f t="shared" ref="AV164" si="2096">AU164+AV163</f>
        <v>0</v>
      </c>
      <c r="AW164" s="168">
        <f t="shared" ref="AW164" si="2097">AV164+AW163</f>
        <v>0</v>
      </c>
      <c r="AX164" s="168">
        <f t="shared" ref="AX164" si="2098">AW164+AX163</f>
        <v>0</v>
      </c>
      <c r="AY164" s="168">
        <f t="shared" ref="AY164" si="2099">AX164+AY163</f>
        <v>0</v>
      </c>
      <c r="AZ164" s="168">
        <f t="shared" ref="AZ164" si="2100">AY164+AZ163</f>
        <v>0</v>
      </c>
      <c r="BA164" s="168">
        <f t="shared" ref="BA164" si="2101">AZ164+BA163</f>
        <v>0</v>
      </c>
      <c r="BB164" s="168">
        <f t="shared" ref="BB164" si="2102">BA164+BB163</f>
        <v>0</v>
      </c>
      <c r="BC164" s="168">
        <f t="shared" ref="BC164" si="2103">BB164+BC163</f>
        <v>0</v>
      </c>
      <c r="BD164" s="168">
        <f t="shared" ref="BD164" si="2104">BC164+BD163</f>
        <v>0</v>
      </c>
      <c r="BE164" s="168">
        <f t="shared" ref="BE164" si="2105">BD164+BE163</f>
        <v>0</v>
      </c>
      <c r="BF164" s="168">
        <f t="shared" ref="BF164" si="2106">BE164+BF163</f>
        <v>0</v>
      </c>
      <c r="BG164" s="168">
        <f t="shared" ref="BG164" si="2107">BF164+BG163</f>
        <v>0</v>
      </c>
      <c r="BH164" s="168">
        <f t="shared" ref="BH164" si="2108">BG164+BH163</f>
        <v>0</v>
      </c>
      <c r="BI164" s="168">
        <f t="shared" ref="BI164" si="2109">BH164+BI163</f>
        <v>0</v>
      </c>
      <c r="BJ164" s="383"/>
      <c r="BK164" s="385"/>
      <c r="BL164" s="387"/>
      <c r="BM164" s="105"/>
      <c r="BN164" s="105"/>
      <c r="BO164" s="105"/>
      <c r="BP164" s="105"/>
      <c r="BQ164" s="105"/>
      <c r="BR164" s="105"/>
      <c r="BS164" s="105"/>
      <c r="BT164" s="105"/>
      <c r="BU164" s="105"/>
      <c r="BV164" s="105"/>
      <c r="BW164" s="105"/>
      <c r="BX164" s="105"/>
      <c r="BY164" s="105"/>
      <c r="BZ164" s="105"/>
      <c r="CA164" s="105"/>
      <c r="CB164" s="105"/>
    </row>
    <row r="165" spans="1:80" ht="15" hidden="1" thickBot="1" x14ac:dyDescent="0.4">
      <c r="B165" s="105"/>
      <c r="C165" s="130"/>
      <c r="D165" s="130"/>
      <c r="E165" s="130"/>
      <c r="F165" s="130"/>
      <c r="G165" s="130"/>
      <c r="H165" s="130"/>
      <c r="I165" s="105"/>
      <c r="J165" s="7"/>
      <c r="K165" s="105"/>
      <c r="L165" s="105"/>
      <c r="M165" s="105"/>
      <c r="N165" s="105"/>
      <c r="O165" s="105"/>
      <c r="P165" s="7"/>
      <c r="Q165" s="105"/>
      <c r="R165" s="105"/>
      <c r="S165" s="105"/>
      <c r="T165" s="105"/>
      <c r="U165" s="105"/>
      <c r="V165" s="105"/>
      <c r="W165" s="105"/>
      <c r="X165" s="105"/>
      <c r="Y165" s="105"/>
      <c r="Z165" s="105"/>
      <c r="AA165" s="105"/>
      <c r="AB165" s="105"/>
      <c r="AC165" s="105"/>
      <c r="AD165" s="105"/>
      <c r="AE165" s="105"/>
      <c r="AF165" s="105"/>
      <c r="AG165" s="105"/>
      <c r="AH165" s="105"/>
      <c r="AI165" s="105"/>
      <c r="AJ165" s="105"/>
      <c r="AK165" s="105"/>
      <c r="AL165" s="105"/>
      <c r="AM165" s="105"/>
      <c r="AN165" s="105"/>
      <c r="AO165" s="105"/>
      <c r="AP165" s="105"/>
      <c r="AQ165" s="105"/>
      <c r="AR165" s="105"/>
      <c r="AS165" s="105"/>
      <c r="AT165" s="105"/>
      <c r="AU165" s="105"/>
      <c r="AV165" s="105"/>
      <c r="AW165" s="105"/>
      <c r="AX165" s="105"/>
      <c r="AY165" s="105"/>
      <c r="AZ165" s="105"/>
      <c r="BA165" s="105"/>
      <c r="BB165" s="105"/>
      <c r="BC165" s="105"/>
      <c r="BD165" s="105"/>
      <c r="BE165" s="105"/>
      <c r="BF165" s="105"/>
      <c r="BG165" s="105"/>
      <c r="BH165" s="105"/>
      <c r="BI165" s="105"/>
      <c r="BJ165" s="105"/>
      <c r="BK165" s="105"/>
      <c r="BL165" s="105"/>
      <c r="BM165" s="105"/>
      <c r="BN165" s="105"/>
      <c r="BO165" s="105"/>
      <c r="BP165" s="105"/>
      <c r="BQ165" s="105"/>
      <c r="BR165" s="105"/>
      <c r="BS165" s="105"/>
      <c r="BT165" s="105"/>
      <c r="BU165" s="105"/>
      <c r="BV165" s="105"/>
      <c r="BW165" s="105"/>
      <c r="BX165" s="105"/>
      <c r="BY165" s="105"/>
      <c r="BZ165" s="105"/>
      <c r="CA165" s="105"/>
      <c r="CB165" s="105"/>
    </row>
    <row r="166" spans="1:80" s="245" customFormat="1" ht="58.4" customHeight="1" thickBot="1" x14ac:dyDescent="0.4">
      <c r="A166" s="249"/>
      <c r="B166" s="120"/>
      <c r="C166" s="360" t="s">
        <v>2</v>
      </c>
      <c r="D166" s="121"/>
      <c r="E166" s="131" t="s">
        <v>225</v>
      </c>
      <c r="F166" s="131" t="s">
        <v>444</v>
      </c>
      <c r="G166" s="131" t="s">
        <v>208</v>
      </c>
      <c r="H166" s="122" t="s">
        <v>385</v>
      </c>
      <c r="I166" s="123" t="s">
        <v>1</v>
      </c>
      <c r="J166" s="7"/>
      <c r="K166" s="169">
        <v>204032</v>
      </c>
      <c r="L166" s="106"/>
      <c r="M166" s="194" t="s">
        <v>128</v>
      </c>
      <c r="N166" s="83" t="s">
        <v>4</v>
      </c>
      <c r="O166" s="83" t="s">
        <v>5</v>
      </c>
      <c r="P166" s="83" t="s">
        <v>6</v>
      </c>
      <c r="Q166" s="83" t="s">
        <v>7</v>
      </c>
      <c r="R166" s="83" t="s">
        <v>8</v>
      </c>
      <c r="S166" s="83" t="s">
        <v>9</v>
      </c>
      <c r="T166" s="83" t="s">
        <v>10</v>
      </c>
      <c r="U166" s="83" t="s">
        <v>11</v>
      </c>
      <c r="V166" s="83" t="s">
        <v>12</v>
      </c>
      <c r="W166" s="83" t="s">
        <v>13</v>
      </c>
      <c r="X166" s="83" t="s">
        <v>14</v>
      </c>
      <c r="Y166" s="83" t="s">
        <v>15</v>
      </c>
      <c r="Z166" s="83" t="s">
        <v>16</v>
      </c>
      <c r="AA166" s="83" t="s">
        <v>17</v>
      </c>
      <c r="AB166" s="83" t="s">
        <v>18</v>
      </c>
      <c r="AC166" s="83" t="s">
        <v>19</v>
      </c>
      <c r="AD166" s="83" t="s">
        <v>20</v>
      </c>
      <c r="AE166" s="83" t="s">
        <v>21</v>
      </c>
      <c r="AF166" s="83" t="s">
        <v>22</v>
      </c>
      <c r="AG166" s="83" t="s">
        <v>23</v>
      </c>
      <c r="AH166" s="83" t="s">
        <v>24</v>
      </c>
      <c r="AI166" s="83" t="s">
        <v>25</v>
      </c>
      <c r="AJ166" s="83" t="s">
        <v>26</v>
      </c>
      <c r="AK166" s="83" t="s">
        <v>27</v>
      </c>
      <c r="AL166" s="83" t="s">
        <v>28</v>
      </c>
      <c r="AM166" s="83" t="s">
        <v>29</v>
      </c>
      <c r="AN166" s="83" t="s">
        <v>30</v>
      </c>
      <c r="AO166" s="83" t="s">
        <v>31</v>
      </c>
      <c r="AP166" s="83" t="s">
        <v>32</v>
      </c>
      <c r="AQ166" s="83" t="s">
        <v>33</v>
      </c>
      <c r="AR166" s="83" t="s">
        <v>34</v>
      </c>
      <c r="AS166" s="83" t="s">
        <v>35</v>
      </c>
      <c r="AT166" s="83" t="s">
        <v>36</v>
      </c>
      <c r="AU166" s="83" t="s">
        <v>37</v>
      </c>
      <c r="AV166" s="83" t="s">
        <v>38</v>
      </c>
      <c r="AW166" s="83" t="s">
        <v>39</v>
      </c>
      <c r="AX166" s="83" t="s">
        <v>40</v>
      </c>
      <c r="AY166" s="83" t="s">
        <v>41</v>
      </c>
      <c r="AZ166" s="83" t="s">
        <v>42</v>
      </c>
      <c r="BA166" s="83" t="s">
        <v>43</v>
      </c>
      <c r="BB166" s="83" t="s">
        <v>44</v>
      </c>
      <c r="BC166" s="83" t="s">
        <v>45</v>
      </c>
      <c r="BD166" s="83" t="s">
        <v>46</v>
      </c>
      <c r="BE166" s="83" t="s">
        <v>47</v>
      </c>
      <c r="BF166" s="83" t="s">
        <v>48</v>
      </c>
      <c r="BG166" s="83" t="s">
        <v>49</v>
      </c>
      <c r="BH166" s="83" t="s">
        <v>50</v>
      </c>
      <c r="BI166" s="83" t="s">
        <v>51</v>
      </c>
      <c r="BJ166" s="134" t="s">
        <v>234</v>
      </c>
      <c r="BK166" s="135" t="s">
        <v>164</v>
      </c>
      <c r="BL166" s="135" t="s">
        <v>213</v>
      </c>
      <c r="BM166" s="106"/>
      <c r="BN166" s="368" t="s">
        <v>238</v>
      </c>
      <c r="BO166" s="369"/>
      <c r="BP166" s="369"/>
      <c r="BQ166" s="369"/>
      <c r="BR166" s="369"/>
      <c r="BS166" s="369"/>
      <c r="BT166" s="369"/>
      <c r="BU166" s="369"/>
      <c r="BV166" s="369"/>
      <c r="BW166" s="369"/>
      <c r="BX166" s="369"/>
      <c r="BY166" s="369"/>
      <c r="BZ166" s="369"/>
      <c r="CA166" s="369"/>
      <c r="CB166" s="369"/>
    </row>
    <row r="167" spans="1:80" s="245" customFormat="1" ht="18" hidden="1" customHeight="1" thickBot="1" x14ac:dyDescent="0.4">
      <c r="A167" s="250"/>
      <c r="B167" s="113"/>
      <c r="C167" s="361"/>
      <c r="D167" s="125"/>
      <c r="E167" s="125"/>
      <c r="F167" s="125"/>
      <c r="G167" s="125"/>
      <c r="H167" s="370" t="s">
        <v>201</v>
      </c>
      <c r="I167" s="373" t="s">
        <v>93</v>
      </c>
      <c r="J167" s="7"/>
      <c r="K167" s="375" t="s">
        <v>423</v>
      </c>
      <c r="L167" s="106"/>
      <c r="M167" s="84"/>
      <c r="N167" s="74">
        <f>MONTH(Úvod!$F$10)</f>
        <v>1</v>
      </c>
      <c r="O167" s="75">
        <f t="shared" ref="O167" si="2110">IF(N167=12,1,N167+1)</f>
        <v>2</v>
      </c>
      <c r="P167" s="75">
        <f t="shared" ref="P167" si="2111">IF(O167=12,1,O167+1)</f>
        <v>3</v>
      </c>
      <c r="Q167" s="76">
        <f t="shared" ref="Q167" si="2112">IF(P167=12,1,P167+1)</f>
        <v>4</v>
      </c>
      <c r="R167" s="76">
        <f t="shared" ref="R167" si="2113">IF(Q167=12,1,Q167+1)</f>
        <v>5</v>
      </c>
      <c r="S167" s="76">
        <f t="shared" ref="S167" si="2114">IF(R167=12,1,R167+1)</f>
        <v>6</v>
      </c>
      <c r="T167" s="76">
        <f t="shared" ref="T167" si="2115">IF(S167=12,1,S167+1)</f>
        <v>7</v>
      </c>
      <c r="U167" s="76">
        <f t="shared" ref="U167" si="2116">IF(T167=12,1,T167+1)</f>
        <v>8</v>
      </c>
      <c r="V167" s="76">
        <f t="shared" ref="V167" si="2117">IF(U167=12,1,U167+1)</f>
        <v>9</v>
      </c>
      <c r="W167" s="76">
        <f>IF(V167=12,1,V167+1)</f>
        <v>10</v>
      </c>
      <c r="X167" s="76">
        <f t="shared" ref="X167" si="2118">IF(W167=12,1,W167+1)</f>
        <v>11</v>
      </c>
      <c r="Y167" s="76">
        <f t="shared" ref="Y167" si="2119">IF(X167=12,1,X167+1)</f>
        <v>12</v>
      </c>
      <c r="Z167" s="76">
        <f t="shared" ref="Z167" si="2120">IF(Y167=12,1,Y167+1)</f>
        <v>1</v>
      </c>
      <c r="AA167" s="76">
        <f t="shared" ref="AA167" si="2121">IF(Z167=12,1,Z167+1)</f>
        <v>2</v>
      </c>
      <c r="AB167" s="76">
        <f t="shared" ref="AB167" si="2122">IF(AA167=12,1,AA167+1)</f>
        <v>3</v>
      </c>
      <c r="AC167" s="76">
        <f t="shared" ref="AC167" si="2123">IF(AB167=12,1,AB167+1)</f>
        <v>4</v>
      </c>
      <c r="AD167" s="76">
        <f t="shared" ref="AD167" si="2124">IF(AC167=12,1,AC167+1)</f>
        <v>5</v>
      </c>
      <c r="AE167" s="76">
        <f t="shared" ref="AE167" si="2125">IF(AD167=12,1,AD167+1)</f>
        <v>6</v>
      </c>
      <c r="AF167" s="76">
        <f>IF(AE167=12,1,AE167+1)</f>
        <v>7</v>
      </c>
      <c r="AG167" s="76">
        <f t="shared" ref="AG167" si="2126">IF(AF167=12,1,AF167+1)</f>
        <v>8</v>
      </c>
      <c r="AH167" s="76">
        <f t="shared" ref="AH167" si="2127">IF(AG167=12,1,AG167+1)</f>
        <v>9</v>
      </c>
      <c r="AI167" s="76">
        <f t="shared" ref="AI167" si="2128">IF(AH167=12,1,AH167+1)</f>
        <v>10</v>
      </c>
      <c r="AJ167" s="76">
        <f t="shared" ref="AJ167" si="2129">IF(AI167=12,1,AI167+1)</f>
        <v>11</v>
      </c>
      <c r="AK167" s="76">
        <f t="shared" ref="AK167" si="2130">IF(AJ167=12,1,AJ167+1)</f>
        <v>12</v>
      </c>
      <c r="AL167" s="76">
        <f t="shared" ref="AL167" si="2131">IF(AK167=12,1,AK167+1)</f>
        <v>1</v>
      </c>
      <c r="AM167" s="76">
        <f t="shared" ref="AM167" si="2132">IF(AL167=12,1,AL167+1)</f>
        <v>2</v>
      </c>
      <c r="AN167" s="76">
        <f t="shared" ref="AN167" si="2133">IF(AM167=12,1,AM167+1)</f>
        <v>3</v>
      </c>
      <c r="AO167" s="76">
        <f t="shared" ref="AO167" si="2134">IF(AN167=12,1,AN167+1)</f>
        <v>4</v>
      </c>
      <c r="AP167" s="76">
        <f t="shared" ref="AP167" si="2135">IF(AO167=12,1,AO167+1)</f>
        <v>5</v>
      </c>
      <c r="AQ167" s="76">
        <f t="shared" ref="AQ167" si="2136">IF(AP167=12,1,AP167+1)</f>
        <v>6</v>
      </c>
      <c r="AR167" s="76">
        <f t="shared" ref="AR167" si="2137">IF(AQ167=12,1,AQ167+1)</f>
        <v>7</v>
      </c>
      <c r="AS167" s="76">
        <f t="shared" ref="AS167" si="2138">IF(AR167=12,1,AR167+1)</f>
        <v>8</v>
      </c>
      <c r="AT167" s="76">
        <f t="shared" ref="AT167" si="2139">IF(AS167=12,1,AS167+1)</f>
        <v>9</v>
      </c>
      <c r="AU167" s="76">
        <f t="shared" ref="AU167" si="2140">IF(AT167=12,1,AT167+1)</f>
        <v>10</v>
      </c>
      <c r="AV167" s="76">
        <f t="shared" ref="AV167" si="2141">IF(AU167=12,1,AU167+1)</f>
        <v>11</v>
      </c>
      <c r="AW167" s="76">
        <f t="shared" ref="AW167" si="2142">IF(AV167=12,1,AV167+1)</f>
        <v>12</v>
      </c>
      <c r="AX167" s="76">
        <f t="shared" ref="AX167" si="2143">IF(AW167=12,1,AW167+1)</f>
        <v>1</v>
      </c>
      <c r="AY167" s="76">
        <f t="shared" ref="AY167" si="2144">IF(AX167=12,1,AX167+1)</f>
        <v>2</v>
      </c>
      <c r="AZ167" s="76">
        <f t="shared" ref="AZ167" si="2145">IF(AY167=12,1,AY167+1)</f>
        <v>3</v>
      </c>
      <c r="BA167" s="76">
        <f t="shared" ref="BA167" si="2146">IF(AZ167=12,1,AZ167+1)</f>
        <v>4</v>
      </c>
      <c r="BB167" s="76">
        <f t="shared" ref="BB167" si="2147">IF(BA167=12,1,BA167+1)</f>
        <v>5</v>
      </c>
      <c r="BC167" s="76">
        <f t="shared" ref="BC167" si="2148">IF(BB167=12,1,BB167+1)</f>
        <v>6</v>
      </c>
      <c r="BD167" s="76">
        <f t="shared" ref="BD167" si="2149">IF(BC167=12,1,BC167+1)</f>
        <v>7</v>
      </c>
      <c r="BE167" s="76">
        <f t="shared" ref="BE167" si="2150">IF(BD167=12,1,BD167+1)</f>
        <v>8</v>
      </c>
      <c r="BF167" s="76">
        <f t="shared" ref="BF167" si="2151">IF(BE167=12,1,BE167+1)</f>
        <v>9</v>
      </c>
      <c r="BG167" s="76">
        <f t="shared" ref="BG167" si="2152">IF(BF167=12,1,BF167+1)</f>
        <v>10</v>
      </c>
      <c r="BH167" s="76">
        <f t="shared" ref="BH167" si="2153">IF(BG167=12,1,BG167+1)</f>
        <v>11</v>
      </c>
      <c r="BI167" s="76">
        <f t="shared" ref="BI167" si="2154">IF(BH167=12,1,BH167+1)</f>
        <v>12</v>
      </c>
      <c r="BJ167" s="81"/>
      <c r="BK167" s="78"/>
      <c r="BL167" s="78"/>
      <c r="BM167" s="106"/>
      <c r="BN167" s="106"/>
      <c r="BO167" s="106"/>
      <c r="BP167" s="106"/>
      <c r="BQ167" s="106"/>
      <c r="BR167" s="106"/>
      <c r="BS167" s="106"/>
      <c r="BT167" s="106"/>
      <c r="BU167" s="106"/>
      <c r="BV167" s="106"/>
      <c r="BW167" s="106"/>
      <c r="BX167" s="106"/>
      <c r="BY167" s="106"/>
      <c r="BZ167" s="106"/>
      <c r="CA167" s="106"/>
      <c r="CB167" s="106"/>
    </row>
    <row r="168" spans="1:80" s="245" customFormat="1" ht="35.15" hidden="1" customHeight="1" x14ac:dyDescent="0.35">
      <c r="A168" s="250"/>
      <c r="B168" s="113"/>
      <c r="C168" s="361"/>
      <c r="D168" s="125"/>
      <c r="E168" s="125"/>
      <c r="F168" s="125"/>
      <c r="G168" s="125"/>
      <c r="H168" s="370"/>
      <c r="I168" s="373"/>
      <c r="J168" s="7"/>
      <c r="K168" s="376"/>
      <c r="L168" s="106"/>
      <c r="M168" s="77"/>
      <c r="N168" s="59">
        <f t="shared" ref="N168:BI168" si="2155">VALUE(_xlfn.CONCAT(N167,".",N170))</f>
        <v>1</v>
      </c>
      <c r="O168" s="73">
        <f t="shared" si="2155"/>
        <v>32</v>
      </c>
      <c r="P168" s="73">
        <f t="shared" si="2155"/>
        <v>61</v>
      </c>
      <c r="Q168" s="73">
        <f t="shared" si="2155"/>
        <v>92</v>
      </c>
      <c r="R168" s="73">
        <f t="shared" si="2155"/>
        <v>122</v>
      </c>
      <c r="S168" s="73">
        <f t="shared" si="2155"/>
        <v>153</v>
      </c>
      <c r="T168" s="73">
        <f t="shared" si="2155"/>
        <v>183</v>
      </c>
      <c r="U168" s="73">
        <f t="shared" si="2155"/>
        <v>214</v>
      </c>
      <c r="V168" s="73">
        <f t="shared" si="2155"/>
        <v>245</v>
      </c>
      <c r="W168" s="73">
        <f t="shared" si="2155"/>
        <v>275</v>
      </c>
      <c r="X168" s="73">
        <f t="shared" si="2155"/>
        <v>306</v>
      </c>
      <c r="Y168" s="73">
        <f t="shared" si="2155"/>
        <v>336</v>
      </c>
      <c r="Z168" s="73">
        <f t="shared" si="2155"/>
        <v>367</v>
      </c>
      <c r="AA168" s="73">
        <f t="shared" si="2155"/>
        <v>398</v>
      </c>
      <c r="AB168" s="73">
        <f t="shared" si="2155"/>
        <v>426</v>
      </c>
      <c r="AC168" s="73">
        <f t="shared" si="2155"/>
        <v>457</v>
      </c>
      <c r="AD168" s="73">
        <f t="shared" si="2155"/>
        <v>487</v>
      </c>
      <c r="AE168" s="73">
        <f t="shared" si="2155"/>
        <v>518</v>
      </c>
      <c r="AF168" s="73">
        <f t="shared" si="2155"/>
        <v>548</v>
      </c>
      <c r="AG168" s="73">
        <f t="shared" si="2155"/>
        <v>579</v>
      </c>
      <c r="AH168" s="73">
        <f t="shared" si="2155"/>
        <v>610</v>
      </c>
      <c r="AI168" s="73">
        <f t="shared" si="2155"/>
        <v>640</v>
      </c>
      <c r="AJ168" s="73">
        <f t="shared" si="2155"/>
        <v>671</v>
      </c>
      <c r="AK168" s="73">
        <f t="shared" si="2155"/>
        <v>701</v>
      </c>
      <c r="AL168" s="73">
        <f t="shared" si="2155"/>
        <v>732</v>
      </c>
      <c r="AM168" s="73">
        <f t="shared" si="2155"/>
        <v>763</v>
      </c>
      <c r="AN168" s="73">
        <f t="shared" si="2155"/>
        <v>791</v>
      </c>
      <c r="AO168" s="73">
        <f t="shared" si="2155"/>
        <v>822</v>
      </c>
      <c r="AP168" s="73">
        <f t="shared" si="2155"/>
        <v>852</v>
      </c>
      <c r="AQ168" s="73">
        <f t="shared" si="2155"/>
        <v>883</v>
      </c>
      <c r="AR168" s="73">
        <f t="shared" si="2155"/>
        <v>913</v>
      </c>
      <c r="AS168" s="73">
        <f t="shared" si="2155"/>
        <v>944</v>
      </c>
      <c r="AT168" s="73">
        <f t="shared" si="2155"/>
        <v>975</v>
      </c>
      <c r="AU168" s="73">
        <f t="shared" si="2155"/>
        <v>1005</v>
      </c>
      <c r="AV168" s="73">
        <f t="shared" si="2155"/>
        <v>1036</v>
      </c>
      <c r="AW168" s="73">
        <f t="shared" si="2155"/>
        <v>1066</v>
      </c>
      <c r="AX168" s="73">
        <f t="shared" si="2155"/>
        <v>1097</v>
      </c>
      <c r="AY168" s="73">
        <f t="shared" si="2155"/>
        <v>1128</v>
      </c>
      <c r="AZ168" s="73">
        <f t="shared" si="2155"/>
        <v>1156</v>
      </c>
      <c r="BA168" s="73">
        <f t="shared" si="2155"/>
        <v>1187</v>
      </c>
      <c r="BB168" s="73">
        <f t="shared" si="2155"/>
        <v>1217</v>
      </c>
      <c r="BC168" s="73">
        <f t="shared" si="2155"/>
        <v>1248</v>
      </c>
      <c r="BD168" s="73">
        <f t="shared" si="2155"/>
        <v>1278</v>
      </c>
      <c r="BE168" s="73">
        <f t="shared" si="2155"/>
        <v>1309</v>
      </c>
      <c r="BF168" s="73">
        <f t="shared" si="2155"/>
        <v>1340</v>
      </c>
      <c r="BG168" s="73">
        <f t="shared" si="2155"/>
        <v>1370</v>
      </c>
      <c r="BH168" s="73">
        <f t="shared" si="2155"/>
        <v>1401</v>
      </c>
      <c r="BI168" s="73">
        <f t="shared" si="2155"/>
        <v>1431</v>
      </c>
      <c r="BJ168" s="82"/>
      <c r="BK168" s="79"/>
      <c r="BL168" s="79"/>
      <c r="BM168" s="106"/>
      <c r="BN168" s="106"/>
      <c r="BO168" s="106"/>
      <c r="BP168" s="106"/>
      <c r="BQ168" s="106"/>
      <c r="BR168" s="106"/>
      <c r="BS168" s="106"/>
      <c r="BT168" s="106"/>
      <c r="BU168" s="106"/>
      <c r="BV168" s="106"/>
      <c r="BW168" s="106"/>
      <c r="BX168" s="106"/>
      <c r="BY168" s="106"/>
      <c r="BZ168" s="106"/>
      <c r="CA168" s="106"/>
      <c r="CB168" s="106"/>
    </row>
    <row r="169" spans="1:80" s="245" customFormat="1" ht="17.149999999999999" customHeight="1" x14ac:dyDescent="0.35">
      <c r="A169" s="250"/>
      <c r="B169" s="113"/>
      <c r="C169" s="361"/>
      <c r="D169" s="125"/>
      <c r="E169" s="357" t="s">
        <v>207</v>
      </c>
      <c r="F169" s="357" t="s">
        <v>207</v>
      </c>
      <c r="G169" s="357" t="s">
        <v>207</v>
      </c>
      <c r="H169" s="370"/>
      <c r="I169" s="373"/>
      <c r="J169" s="7"/>
      <c r="K169" s="376"/>
      <c r="L169" s="106"/>
      <c r="M169" s="77"/>
      <c r="N169" s="60" t="str">
        <f>VLOOKUP(N167,'Podpůrná data'!$I$188:$J$199,2)</f>
        <v>leden</v>
      </c>
      <c r="O169" s="60" t="str">
        <f>VLOOKUP(O167,'Podpůrná data'!$I$188:$J$199,2)</f>
        <v>únor</v>
      </c>
      <c r="P169" s="60" t="str">
        <f>VLOOKUP(P167,'Podpůrná data'!$I$188:$J$199,2)</f>
        <v>březen</v>
      </c>
      <c r="Q169" s="60" t="str">
        <f>VLOOKUP(Q167,'Podpůrná data'!$I$188:$J$199,2)</f>
        <v>duben</v>
      </c>
      <c r="R169" s="60" t="str">
        <f>VLOOKUP(R167,'Podpůrná data'!$I$188:$J$199,2)</f>
        <v>květen</v>
      </c>
      <c r="S169" s="60" t="str">
        <f>VLOOKUP(S167,'Podpůrná data'!$I$188:$J$199,2)</f>
        <v>červen</v>
      </c>
      <c r="T169" s="60" t="str">
        <f>VLOOKUP(T167,'Podpůrná data'!$I$188:$J$199,2)</f>
        <v>červenec</v>
      </c>
      <c r="U169" s="60" t="str">
        <f>VLOOKUP(U167,'Podpůrná data'!$I$188:$J$199,2)</f>
        <v>srpen</v>
      </c>
      <c r="V169" s="60" t="str">
        <f>VLOOKUP(V167,'Podpůrná data'!$I$188:$J$199,2)</f>
        <v>září</v>
      </c>
      <c r="W169" s="60" t="str">
        <f>VLOOKUP(W167,'Podpůrná data'!$I$188:$J$199,2)</f>
        <v>říjen</v>
      </c>
      <c r="X169" s="60" t="str">
        <f>VLOOKUP(X167,'Podpůrná data'!$I$188:$J$199,2)</f>
        <v>listopad</v>
      </c>
      <c r="Y169" s="60" t="str">
        <f>VLOOKUP(Y167,'Podpůrná data'!$I$188:$J$199,2)</f>
        <v>prosinec</v>
      </c>
      <c r="Z169" s="60" t="str">
        <f>VLOOKUP(Z167,'Podpůrná data'!$I$188:$J$199,2)</f>
        <v>leden</v>
      </c>
      <c r="AA169" s="60" t="str">
        <f>VLOOKUP(AA167,'Podpůrná data'!$I$188:$J$199,2)</f>
        <v>únor</v>
      </c>
      <c r="AB169" s="60" t="str">
        <f>VLOOKUP(AB167,'Podpůrná data'!$I$188:$J$199,2)</f>
        <v>březen</v>
      </c>
      <c r="AC169" s="60" t="str">
        <f>VLOOKUP(AC167,'Podpůrná data'!$I$188:$J$199,2)</f>
        <v>duben</v>
      </c>
      <c r="AD169" s="60" t="str">
        <f>VLOOKUP(AD167,'Podpůrná data'!$I$188:$J$199,2)</f>
        <v>květen</v>
      </c>
      <c r="AE169" s="60" t="str">
        <f>VLOOKUP(AE167,'Podpůrná data'!$I$188:$J$199,2)</f>
        <v>červen</v>
      </c>
      <c r="AF169" s="60" t="str">
        <f>VLOOKUP(AF167,'Podpůrná data'!$I$188:$J$199,2)</f>
        <v>červenec</v>
      </c>
      <c r="AG169" s="60" t="str">
        <f>VLOOKUP(AG167,'Podpůrná data'!$I$188:$J$199,2)</f>
        <v>srpen</v>
      </c>
      <c r="AH169" s="60" t="str">
        <f>VLOOKUP(AH167,'Podpůrná data'!$I$188:$J$199,2)</f>
        <v>září</v>
      </c>
      <c r="AI169" s="60" t="str">
        <f>VLOOKUP(AI167,'Podpůrná data'!$I$188:$J$199,2)</f>
        <v>říjen</v>
      </c>
      <c r="AJ169" s="60" t="str">
        <f>VLOOKUP(AJ167,'Podpůrná data'!$I$188:$J$199,2)</f>
        <v>listopad</v>
      </c>
      <c r="AK169" s="60" t="str">
        <f>VLOOKUP(AK167,'Podpůrná data'!$I$188:$J$199,2)</f>
        <v>prosinec</v>
      </c>
      <c r="AL169" s="60" t="str">
        <f>VLOOKUP(AL167,'Podpůrná data'!$I$188:$J$199,2)</f>
        <v>leden</v>
      </c>
      <c r="AM169" s="60" t="str">
        <f>VLOOKUP(AM167,'Podpůrná data'!$I$188:$J$199,2)</f>
        <v>únor</v>
      </c>
      <c r="AN169" s="60" t="str">
        <f>VLOOKUP(AN167,'Podpůrná data'!$I$188:$J$199,2)</f>
        <v>březen</v>
      </c>
      <c r="AO169" s="60" t="str">
        <f>VLOOKUP(AO167,'Podpůrná data'!$I$188:$J$199,2)</f>
        <v>duben</v>
      </c>
      <c r="AP169" s="60" t="str">
        <f>VLOOKUP(AP167,'Podpůrná data'!$I$188:$J$199,2)</f>
        <v>květen</v>
      </c>
      <c r="AQ169" s="60" t="str">
        <f>VLOOKUP(AQ167,'Podpůrná data'!$I$188:$J$199,2)</f>
        <v>červen</v>
      </c>
      <c r="AR169" s="60" t="str">
        <f>VLOOKUP(AR167,'Podpůrná data'!$I$188:$J$199,2)</f>
        <v>červenec</v>
      </c>
      <c r="AS169" s="60" t="str">
        <f>VLOOKUP(AS167,'Podpůrná data'!$I$188:$J$199,2)</f>
        <v>srpen</v>
      </c>
      <c r="AT169" s="60" t="str">
        <f>VLOOKUP(AT167,'Podpůrná data'!$I$188:$J$199,2)</f>
        <v>září</v>
      </c>
      <c r="AU169" s="60" t="str">
        <f>VLOOKUP(AU167,'Podpůrná data'!$I$188:$J$199,2)</f>
        <v>říjen</v>
      </c>
      <c r="AV169" s="60" t="str">
        <f>VLOOKUP(AV167,'Podpůrná data'!$I$188:$J$199,2)</f>
        <v>listopad</v>
      </c>
      <c r="AW169" s="60" t="str">
        <f>VLOOKUP(AW167,'Podpůrná data'!$I$188:$J$199,2)</f>
        <v>prosinec</v>
      </c>
      <c r="AX169" s="60" t="str">
        <f>VLOOKUP(AX167,'Podpůrná data'!$I$188:$J$199,2)</f>
        <v>leden</v>
      </c>
      <c r="AY169" s="60" t="str">
        <f>VLOOKUP(AY167,'Podpůrná data'!$I$188:$J$199,2)</f>
        <v>únor</v>
      </c>
      <c r="AZ169" s="60" t="str">
        <f>VLOOKUP(AZ167,'Podpůrná data'!$I$188:$J$199,2)</f>
        <v>březen</v>
      </c>
      <c r="BA169" s="60" t="str">
        <f>VLOOKUP(BA167,'Podpůrná data'!$I$188:$J$199,2)</f>
        <v>duben</v>
      </c>
      <c r="BB169" s="60" t="str">
        <f>VLOOKUP(BB167,'Podpůrná data'!$I$188:$J$199,2)</f>
        <v>květen</v>
      </c>
      <c r="BC169" s="60" t="str">
        <f>VLOOKUP(BC167,'Podpůrná data'!$I$188:$J$199,2)</f>
        <v>červen</v>
      </c>
      <c r="BD169" s="60" t="str">
        <f>VLOOKUP(BD167,'Podpůrná data'!$I$188:$J$199,2)</f>
        <v>červenec</v>
      </c>
      <c r="BE169" s="60" t="str">
        <f>VLOOKUP(BE167,'Podpůrná data'!$I$188:$J$199,2)</f>
        <v>srpen</v>
      </c>
      <c r="BF169" s="60" t="str">
        <f>VLOOKUP(BF167,'Podpůrná data'!$I$188:$J$199,2)</f>
        <v>září</v>
      </c>
      <c r="BG169" s="60" t="str">
        <f>VLOOKUP(BG167,'Podpůrná data'!$I$188:$J$199,2)</f>
        <v>říjen</v>
      </c>
      <c r="BH169" s="60" t="str">
        <f>VLOOKUP(BH167,'Podpůrná data'!$I$188:$J$199,2)</f>
        <v>listopad</v>
      </c>
      <c r="BI169" s="60" t="str">
        <f>VLOOKUP(BI167,'Podpůrná data'!$I$188:$J$199,2)</f>
        <v>prosinec</v>
      </c>
      <c r="BJ169" s="200"/>
      <c r="BK169" s="200"/>
      <c r="BL169" s="201"/>
      <c r="BM169" s="106"/>
      <c r="BN169" s="179" t="s">
        <v>105</v>
      </c>
      <c r="BO169" s="179" t="s">
        <v>106</v>
      </c>
      <c r="BP169" s="179" t="s">
        <v>107</v>
      </c>
      <c r="BQ169" s="179" t="s">
        <v>108</v>
      </c>
      <c r="BR169" s="179" t="s">
        <v>109</v>
      </c>
      <c r="BS169" s="179" t="s">
        <v>110</v>
      </c>
      <c r="BT169" s="179" t="s">
        <v>111</v>
      </c>
      <c r="BU169" s="179" t="s">
        <v>112</v>
      </c>
      <c r="BV169" s="179" t="s">
        <v>113</v>
      </c>
      <c r="BW169" s="179" t="s">
        <v>155</v>
      </c>
      <c r="BX169" s="179" t="s">
        <v>156</v>
      </c>
      <c r="BY169" s="179" t="s">
        <v>157</v>
      </c>
      <c r="BZ169" s="179" t="s">
        <v>202</v>
      </c>
      <c r="CA169" s="179" t="s">
        <v>203</v>
      </c>
      <c r="CB169" s="179" t="s">
        <v>204</v>
      </c>
    </row>
    <row r="170" spans="1:80" s="245" customFormat="1" ht="16.399999999999999" customHeight="1" x14ac:dyDescent="0.35">
      <c r="A170" s="250"/>
      <c r="B170" s="113"/>
      <c r="C170" s="361"/>
      <c r="D170" s="125"/>
      <c r="E170" s="357"/>
      <c r="F170" s="357"/>
      <c r="G170" s="357"/>
      <c r="H170" s="370"/>
      <c r="I170" s="373"/>
      <c r="J170" s="7"/>
      <c r="K170" s="376"/>
      <c r="L170" s="106"/>
      <c r="M170" s="77"/>
      <c r="N170" s="60">
        <f>YEAR(Úvod!$F$10)</f>
        <v>1900</v>
      </c>
      <c r="O170" s="60">
        <f t="shared" ref="O170" si="2156">IF(O167=1,N170+1,N170)</f>
        <v>1900</v>
      </c>
      <c r="P170" s="60">
        <f t="shared" ref="P170" si="2157">IF(P167=1,O170+1,O170)</f>
        <v>1900</v>
      </c>
      <c r="Q170" s="60">
        <f t="shared" ref="Q170" si="2158">IF(Q167=1,P170+1,P170)</f>
        <v>1900</v>
      </c>
      <c r="R170" s="60">
        <f t="shared" ref="R170" si="2159">IF(R167=1,Q170+1,Q170)</f>
        <v>1900</v>
      </c>
      <c r="S170" s="60">
        <f t="shared" ref="S170" si="2160">IF(S167=1,R170+1,R170)</f>
        <v>1900</v>
      </c>
      <c r="T170" s="60">
        <f t="shared" ref="T170" si="2161">IF(T167=1,S170+1,S170)</f>
        <v>1900</v>
      </c>
      <c r="U170" s="60">
        <f t="shared" ref="U170" si="2162">IF(U167=1,T170+1,T170)</f>
        <v>1900</v>
      </c>
      <c r="V170" s="60">
        <f t="shared" ref="V170" si="2163">IF(V167=1,U170+1,U170)</f>
        <v>1900</v>
      </c>
      <c r="W170" s="60">
        <f t="shared" ref="W170" si="2164">IF(W167=1,V170+1,V170)</f>
        <v>1900</v>
      </c>
      <c r="X170" s="60">
        <f t="shared" ref="X170" si="2165">IF(X167=1,W170+1,W170)</f>
        <v>1900</v>
      </c>
      <c r="Y170" s="60">
        <f t="shared" ref="Y170" si="2166">IF(Y167=1,X170+1,X170)</f>
        <v>1900</v>
      </c>
      <c r="Z170" s="60">
        <f t="shared" ref="Z170" si="2167">IF(Z167=1,Y170+1,Y170)</f>
        <v>1901</v>
      </c>
      <c r="AA170" s="60">
        <f t="shared" ref="AA170" si="2168">IF(AA167=1,Z170+1,Z170)</f>
        <v>1901</v>
      </c>
      <c r="AB170" s="60">
        <f t="shared" ref="AB170" si="2169">IF(AB167=1,AA170+1,AA170)</f>
        <v>1901</v>
      </c>
      <c r="AC170" s="60">
        <f t="shared" ref="AC170" si="2170">IF(AC167=1,AB170+1,AB170)</f>
        <v>1901</v>
      </c>
      <c r="AD170" s="60">
        <f t="shared" ref="AD170" si="2171">IF(AD167=1,AC170+1,AC170)</f>
        <v>1901</v>
      </c>
      <c r="AE170" s="60">
        <f t="shared" ref="AE170" si="2172">IF(AE167=1,AD170+1,AD170)</f>
        <v>1901</v>
      </c>
      <c r="AF170" s="60">
        <f t="shared" ref="AF170" si="2173">IF(AF167=1,AE170+1,AE170)</f>
        <v>1901</v>
      </c>
      <c r="AG170" s="60">
        <f t="shared" ref="AG170" si="2174">IF(AG167=1,AF170+1,AF170)</f>
        <v>1901</v>
      </c>
      <c r="AH170" s="60">
        <f t="shared" ref="AH170" si="2175">IF(AH167=1,AG170+1,AG170)</f>
        <v>1901</v>
      </c>
      <c r="AI170" s="60">
        <f t="shared" ref="AI170" si="2176">IF(AI167=1,AH170+1,AH170)</f>
        <v>1901</v>
      </c>
      <c r="AJ170" s="60">
        <f t="shared" ref="AJ170" si="2177">IF(AJ167=1,AI170+1,AI170)</f>
        <v>1901</v>
      </c>
      <c r="AK170" s="60">
        <f t="shared" ref="AK170" si="2178">IF(AK167=1,AJ170+1,AJ170)</f>
        <v>1901</v>
      </c>
      <c r="AL170" s="60">
        <f t="shared" ref="AL170" si="2179">IF(AL167=1,AK170+1,AK170)</f>
        <v>1902</v>
      </c>
      <c r="AM170" s="60">
        <f t="shared" ref="AM170" si="2180">IF(AM167=1,AL170+1,AL170)</f>
        <v>1902</v>
      </c>
      <c r="AN170" s="60">
        <f t="shared" ref="AN170" si="2181">IF(AN167=1,AM170+1,AM170)</f>
        <v>1902</v>
      </c>
      <c r="AO170" s="60">
        <f t="shared" ref="AO170" si="2182">IF(AO167=1,AN170+1,AN170)</f>
        <v>1902</v>
      </c>
      <c r="AP170" s="60">
        <f t="shared" ref="AP170" si="2183">IF(AP167=1,AO170+1,AO170)</f>
        <v>1902</v>
      </c>
      <c r="AQ170" s="60">
        <f t="shared" ref="AQ170" si="2184">IF(AQ167=1,AP170+1,AP170)</f>
        <v>1902</v>
      </c>
      <c r="AR170" s="60">
        <f t="shared" ref="AR170" si="2185">IF(AR167=1,AQ170+1,AQ170)</f>
        <v>1902</v>
      </c>
      <c r="AS170" s="60">
        <f t="shared" ref="AS170" si="2186">IF(AS167=1,AR170+1,AR170)</f>
        <v>1902</v>
      </c>
      <c r="AT170" s="60">
        <f t="shared" ref="AT170" si="2187">IF(AT167=1,AS170+1,AS170)</f>
        <v>1902</v>
      </c>
      <c r="AU170" s="60">
        <f t="shared" ref="AU170" si="2188">IF(AU167=1,AT170+1,AT170)</f>
        <v>1902</v>
      </c>
      <c r="AV170" s="60">
        <f t="shared" ref="AV170" si="2189">IF(AV167=1,AU170+1,AU170)</f>
        <v>1902</v>
      </c>
      <c r="AW170" s="60">
        <f t="shared" ref="AW170" si="2190">IF(AW167=1,AV170+1,AV170)</f>
        <v>1902</v>
      </c>
      <c r="AX170" s="60">
        <f t="shared" ref="AX170" si="2191">IF(AX167=1,AW170+1,AW170)</f>
        <v>1903</v>
      </c>
      <c r="AY170" s="60">
        <f t="shared" ref="AY170" si="2192">IF(AY167=1,AX170+1,AX170)</f>
        <v>1903</v>
      </c>
      <c r="AZ170" s="60">
        <f t="shared" ref="AZ170" si="2193">IF(AZ167=1,AY170+1,AY170)</f>
        <v>1903</v>
      </c>
      <c r="BA170" s="60">
        <f t="shared" ref="BA170" si="2194">IF(BA167=1,AZ170+1,AZ170)</f>
        <v>1903</v>
      </c>
      <c r="BB170" s="60">
        <f t="shared" ref="BB170" si="2195">IF(BB167=1,BA170+1,BA170)</f>
        <v>1903</v>
      </c>
      <c r="BC170" s="60">
        <f t="shared" ref="BC170" si="2196">IF(BC167=1,BB170+1,BB170)</f>
        <v>1903</v>
      </c>
      <c r="BD170" s="60">
        <f t="shared" ref="BD170" si="2197">IF(BD167=1,BC170+1,BC170)</f>
        <v>1903</v>
      </c>
      <c r="BE170" s="60">
        <f t="shared" ref="BE170" si="2198">IF(BE167=1,BD170+1,BD170)</f>
        <v>1903</v>
      </c>
      <c r="BF170" s="60">
        <f t="shared" ref="BF170" si="2199">IF(BF167=1,BE170+1,BE170)</f>
        <v>1903</v>
      </c>
      <c r="BG170" s="60">
        <f t="shared" ref="BG170" si="2200">IF(BG167=1,BF170+1,BF170)</f>
        <v>1903</v>
      </c>
      <c r="BH170" s="60">
        <f t="shared" ref="BH170" si="2201">IF(BH167=1,BG170+1,BG170)</f>
        <v>1903</v>
      </c>
      <c r="BI170" s="60">
        <f t="shared" ref="BI170" si="2202">IF(BI167=1,BH170+1,BH170)</f>
        <v>1903</v>
      </c>
      <c r="BJ170" s="199"/>
      <c r="BK170" s="198"/>
      <c r="BL170" s="202"/>
      <c r="BM170" s="106"/>
      <c r="BN170" s="106"/>
      <c r="BO170" s="106"/>
      <c r="BP170" s="106"/>
      <c r="BQ170" s="106"/>
      <c r="BR170" s="106"/>
      <c r="BS170" s="106"/>
      <c r="BT170" s="106"/>
      <c r="BU170" s="106"/>
      <c r="BV170" s="106"/>
      <c r="BW170" s="106"/>
      <c r="BX170" s="106"/>
      <c r="BY170" s="106"/>
      <c r="BZ170" s="106"/>
      <c r="CA170" s="106"/>
      <c r="CB170" s="106"/>
    </row>
    <row r="171" spans="1:80" s="245" customFormat="1" ht="16.399999999999999" customHeight="1" x14ac:dyDescent="0.35">
      <c r="A171" s="250"/>
      <c r="B171" s="113"/>
      <c r="C171" s="125"/>
      <c r="D171" s="125"/>
      <c r="E171" s="357"/>
      <c r="F171" s="357"/>
      <c r="G171" s="357"/>
      <c r="H171" s="370"/>
      <c r="I171" s="374"/>
      <c r="J171" s="7"/>
      <c r="K171" s="377"/>
      <c r="L171" s="106"/>
      <c r="M171" s="63" t="s">
        <v>159</v>
      </c>
      <c r="N171" s="258"/>
      <c r="O171" s="258"/>
      <c r="P171" s="258"/>
      <c r="Q171" s="258"/>
      <c r="R171" s="258"/>
      <c r="S171" s="258"/>
      <c r="T171" s="258"/>
      <c r="U171" s="258"/>
      <c r="V171" s="258"/>
      <c r="W171" s="258"/>
      <c r="X171" s="258"/>
      <c r="Y171" s="258"/>
      <c r="Z171" s="258"/>
      <c r="AA171" s="258"/>
      <c r="AB171" s="258"/>
      <c r="AC171" s="258"/>
      <c r="AD171" s="258"/>
      <c r="AE171" s="258"/>
      <c r="AF171" s="258"/>
      <c r="AG171" s="258"/>
      <c r="AH171" s="258"/>
      <c r="AI171" s="258"/>
      <c r="AJ171" s="258"/>
      <c r="AK171" s="258"/>
      <c r="AL171" s="258"/>
      <c r="AM171" s="258"/>
      <c r="AN171" s="258"/>
      <c r="AO171" s="258"/>
      <c r="AP171" s="258"/>
      <c r="AQ171" s="258"/>
      <c r="AR171" s="258"/>
      <c r="AS171" s="258"/>
      <c r="AT171" s="258"/>
      <c r="AU171" s="258"/>
      <c r="AV171" s="258"/>
      <c r="AW171" s="258"/>
      <c r="AX171" s="258"/>
      <c r="AY171" s="258"/>
      <c r="AZ171" s="258"/>
      <c r="BA171" s="258"/>
      <c r="BB171" s="258"/>
      <c r="BC171" s="258"/>
      <c r="BD171" s="258"/>
      <c r="BE171" s="258"/>
      <c r="BF171" s="258"/>
      <c r="BG171" s="258"/>
      <c r="BH171" s="258"/>
      <c r="BI171" s="258"/>
      <c r="BJ171" s="199"/>
      <c r="BK171" s="198"/>
      <c r="BL171" s="202"/>
      <c r="BM171" s="106"/>
      <c r="BN171" s="106"/>
      <c r="BO171" s="106"/>
      <c r="BP171" s="106"/>
      <c r="BQ171" s="106"/>
      <c r="BR171" s="106"/>
      <c r="BS171" s="106"/>
      <c r="BT171" s="106"/>
      <c r="BU171" s="106"/>
      <c r="BV171" s="106"/>
      <c r="BW171" s="106"/>
      <c r="BX171" s="106"/>
      <c r="BY171" s="106"/>
      <c r="BZ171" s="106"/>
      <c r="CA171" s="106"/>
      <c r="CB171" s="106"/>
    </row>
    <row r="172" spans="1:80" s="245" customFormat="1" ht="23.5" customHeight="1" x14ac:dyDescent="0.35">
      <c r="A172" s="243"/>
      <c r="B172" s="126" t="s">
        <v>16</v>
      </c>
      <c r="C172" s="381"/>
      <c r="D172" s="381"/>
      <c r="E172" s="259"/>
      <c r="F172" s="259"/>
      <c r="G172" s="241"/>
      <c r="H172" s="253"/>
      <c r="I172" s="61">
        <f>IF($H172="",0,VLOOKUP($E172,'Podpůrná data'!$H$15:$I$185,2,FALSE)*$H172)</f>
        <v>0</v>
      </c>
      <c r="J172" s="105"/>
      <c r="K172" s="166">
        <f>IF(I172&gt;0,1,0)</f>
        <v>0</v>
      </c>
      <c r="L172" s="204"/>
      <c r="M172" s="63" t="s">
        <v>95</v>
      </c>
      <c r="N172" s="260"/>
      <c r="O172" s="260"/>
      <c r="P172" s="260"/>
      <c r="Q172" s="260"/>
      <c r="R172" s="260"/>
      <c r="S172" s="260"/>
      <c r="T172" s="260"/>
      <c r="U172" s="260"/>
      <c r="V172" s="260"/>
      <c r="W172" s="260"/>
      <c r="X172" s="260"/>
      <c r="Y172" s="260"/>
      <c r="Z172" s="260"/>
      <c r="AA172" s="260"/>
      <c r="AB172" s="260"/>
      <c r="AC172" s="260"/>
      <c r="AD172" s="260"/>
      <c r="AE172" s="260"/>
      <c r="AF172" s="260"/>
      <c r="AG172" s="260"/>
      <c r="AH172" s="260"/>
      <c r="AI172" s="260"/>
      <c r="AJ172" s="260"/>
      <c r="AK172" s="260"/>
      <c r="AL172" s="260"/>
      <c r="AM172" s="260"/>
      <c r="AN172" s="260"/>
      <c r="AO172" s="260"/>
      <c r="AP172" s="260"/>
      <c r="AQ172" s="260"/>
      <c r="AR172" s="260"/>
      <c r="AS172" s="260"/>
      <c r="AT172" s="260"/>
      <c r="AU172" s="260"/>
      <c r="AV172" s="260"/>
      <c r="AW172" s="260"/>
      <c r="AX172" s="260"/>
      <c r="AY172" s="260"/>
      <c r="AZ172" s="260"/>
      <c r="BA172" s="260"/>
      <c r="BB172" s="260"/>
      <c r="BC172" s="260"/>
      <c r="BD172" s="260"/>
      <c r="BE172" s="260"/>
      <c r="BF172" s="260"/>
      <c r="BG172" s="260"/>
      <c r="BH172" s="260"/>
      <c r="BI172" s="260"/>
      <c r="BJ172" s="382">
        <f>SUM(N174:BI174)</f>
        <v>0</v>
      </c>
      <c r="BK172" s="384">
        <f>SUM(N176:BI176)</f>
        <v>0</v>
      </c>
      <c r="BL172" s="386">
        <f>IF($K172=0,0,IF($BJ172&gt;=20,1,0))</f>
        <v>0</v>
      </c>
      <c r="BM172" s="106"/>
      <c r="BN172" s="106"/>
      <c r="BO172" s="106"/>
      <c r="BP172" s="106"/>
      <c r="BQ172" s="106"/>
      <c r="BR172" s="106"/>
      <c r="BS172" s="106"/>
      <c r="BT172" s="106"/>
      <c r="BU172" s="106"/>
      <c r="BV172" s="106"/>
      <c r="BW172" s="106"/>
      <c r="BX172" s="106"/>
      <c r="BY172" s="106"/>
      <c r="BZ172" s="106"/>
      <c r="CA172" s="106"/>
      <c r="CB172" s="106"/>
    </row>
    <row r="173" spans="1:80" s="245" customFormat="1" ht="29" x14ac:dyDescent="0.35">
      <c r="A173" s="243"/>
      <c r="B173" s="128"/>
      <c r="C173" s="170"/>
      <c r="D173" s="170"/>
      <c r="E173" s="170"/>
      <c r="F173" s="170"/>
      <c r="G173" s="170"/>
      <c r="H173" s="170"/>
      <c r="I173" s="64"/>
      <c r="J173" s="105"/>
      <c r="K173" s="223"/>
      <c r="L173" s="106"/>
      <c r="M173" s="63" t="s">
        <v>215</v>
      </c>
      <c r="N173" s="260"/>
      <c r="O173" s="260"/>
      <c r="P173" s="260"/>
      <c r="Q173" s="260"/>
      <c r="R173" s="260"/>
      <c r="S173" s="260"/>
      <c r="T173" s="260"/>
      <c r="U173" s="260"/>
      <c r="V173" s="260"/>
      <c r="W173" s="260"/>
      <c r="X173" s="260"/>
      <c r="Y173" s="260"/>
      <c r="Z173" s="260"/>
      <c r="AA173" s="260"/>
      <c r="AB173" s="260"/>
      <c r="AC173" s="260"/>
      <c r="AD173" s="260"/>
      <c r="AE173" s="260"/>
      <c r="AF173" s="260"/>
      <c r="AG173" s="260"/>
      <c r="AH173" s="260"/>
      <c r="AI173" s="260"/>
      <c r="AJ173" s="260"/>
      <c r="AK173" s="260"/>
      <c r="AL173" s="260"/>
      <c r="AM173" s="260"/>
      <c r="AN173" s="260"/>
      <c r="AO173" s="260"/>
      <c r="AP173" s="260"/>
      <c r="AQ173" s="260"/>
      <c r="AR173" s="260"/>
      <c r="AS173" s="260"/>
      <c r="AT173" s="260"/>
      <c r="AU173" s="260"/>
      <c r="AV173" s="260"/>
      <c r="AW173" s="260"/>
      <c r="AX173" s="260"/>
      <c r="AY173" s="260"/>
      <c r="AZ173" s="260"/>
      <c r="BA173" s="260"/>
      <c r="BB173" s="260"/>
      <c r="BC173" s="260"/>
      <c r="BD173" s="260"/>
      <c r="BE173" s="260"/>
      <c r="BF173" s="260"/>
      <c r="BG173" s="260"/>
      <c r="BH173" s="260"/>
      <c r="BI173" s="260"/>
      <c r="BJ173" s="382"/>
      <c r="BK173" s="384"/>
      <c r="BL173" s="386"/>
      <c r="BM173" s="106"/>
      <c r="BN173" s="106"/>
      <c r="BO173" s="106"/>
      <c r="BP173" s="106"/>
      <c r="BQ173" s="106"/>
      <c r="BR173" s="106"/>
      <c r="BS173" s="106"/>
      <c r="BT173" s="106"/>
      <c r="BU173" s="106"/>
      <c r="BV173" s="106"/>
      <c r="BW173" s="106"/>
      <c r="BX173" s="106"/>
      <c r="BY173" s="106"/>
      <c r="BZ173" s="106"/>
      <c r="CA173" s="106"/>
      <c r="CB173" s="106"/>
    </row>
    <row r="174" spans="1:80" s="245" customFormat="1" ht="29" x14ac:dyDescent="0.35">
      <c r="A174" s="243"/>
      <c r="B174" s="128"/>
      <c r="C174" s="170"/>
      <c r="D174" s="170"/>
      <c r="E174" s="170"/>
      <c r="F174" s="170"/>
      <c r="G174" s="170"/>
      <c r="H174" s="170"/>
      <c r="I174" s="64"/>
      <c r="J174" s="105"/>
      <c r="K174" s="165"/>
      <c r="L174" s="106"/>
      <c r="M174" s="63" t="s">
        <v>235</v>
      </c>
      <c r="N174" s="167">
        <f>IF(N173="",0,IF(N173&gt;=$H172,$H172,N173))</f>
        <v>0</v>
      </c>
      <c r="O174" s="167">
        <f t="shared" ref="O174:AT174" si="2203">IF(O173="",0,IF((O173+N175)&lt;=$H172,O173,$H172-N175))</f>
        <v>0</v>
      </c>
      <c r="P174" s="167">
        <f t="shared" si="2203"/>
        <v>0</v>
      </c>
      <c r="Q174" s="167">
        <f t="shared" si="2203"/>
        <v>0</v>
      </c>
      <c r="R174" s="167">
        <f t="shared" si="2203"/>
        <v>0</v>
      </c>
      <c r="S174" s="167">
        <f t="shared" si="2203"/>
        <v>0</v>
      </c>
      <c r="T174" s="167">
        <f t="shared" si="2203"/>
        <v>0</v>
      </c>
      <c r="U174" s="167">
        <f t="shared" si="2203"/>
        <v>0</v>
      </c>
      <c r="V174" s="167">
        <f t="shared" si="2203"/>
        <v>0</v>
      </c>
      <c r="W174" s="167">
        <f t="shared" si="2203"/>
        <v>0</v>
      </c>
      <c r="X174" s="167">
        <f t="shared" si="2203"/>
        <v>0</v>
      </c>
      <c r="Y174" s="167">
        <f t="shared" si="2203"/>
        <v>0</v>
      </c>
      <c r="Z174" s="167">
        <f t="shared" si="2203"/>
        <v>0</v>
      </c>
      <c r="AA174" s="167">
        <f t="shared" si="2203"/>
        <v>0</v>
      </c>
      <c r="AB174" s="167">
        <f t="shared" si="2203"/>
        <v>0</v>
      </c>
      <c r="AC174" s="167">
        <f t="shared" si="2203"/>
        <v>0</v>
      </c>
      <c r="AD174" s="167">
        <f t="shared" si="2203"/>
        <v>0</v>
      </c>
      <c r="AE174" s="167">
        <f t="shared" si="2203"/>
        <v>0</v>
      </c>
      <c r="AF174" s="167">
        <f t="shared" si="2203"/>
        <v>0</v>
      </c>
      <c r="AG174" s="167">
        <f t="shared" si="2203"/>
        <v>0</v>
      </c>
      <c r="AH174" s="167">
        <f t="shared" si="2203"/>
        <v>0</v>
      </c>
      <c r="AI174" s="167">
        <f t="shared" si="2203"/>
        <v>0</v>
      </c>
      <c r="AJ174" s="167">
        <f t="shared" si="2203"/>
        <v>0</v>
      </c>
      <c r="AK174" s="167">
        <f t="shared" si="2203"/>
        <v>0</v>
      </c>
      <c r="AL174" s="167">
        <f t="shared" si="2203"/>
        <v>0</v>
      </c>
      <c r="AM174" s="167">
        <f t="shared" si="2203"/>
        <v>0</v>
      </c>
      <c r="AN174" s="167">
        <f t="shared" si="2203"/>
        <v>0</v>
      </c>
      <c r="AO174" s="167">
        <f t="shared" si="2203"/>
        <v>0</v>
      </c>
      <c r="AP174" s="167">
        <f t="shared" si="2203"/>
        <v>0</v>
      </c>
      <c r="AQ174" s="167">
        <f t="shared" si="2203"/>
        <v>0</v>
      </c>
      <c r="AR174" s="167">
        <f t="shared" si="2203"/>
        <v>0</v>
      </c>
      <c r="AS174" s="167">
        <f t="shared" si="2203"/>
        <v>0</v>
      </c>
      <c r="AT174" s="167">
        <f t="shared" si="2203"/>
        <v>0</v>
      </c>
      <c r="AU174" s="167">
        <f t="shared" ref="AU174:BI174" si="2204">IF(AU173="",0,IF((AU173+AT175)&lt;=$H172,AU173,$H172-AT175))</f>
        <v>0</v>
      </c>
      <c r="AV174" s="167">
        <f t="shared" si="2204"/>
        <v>0</v>
      </c>
      <c r="AW174" s="167">
        <f t="shared" si="2204"/>
        <v>0</v>
      </c>
      <c r="AX174" s="167">
        <f t="shared" si="2204"/>
        <v>0</v>
      </c>
      <c r="AY174" s="167">
        <f t="shared" si="2204"/>
        <v>0</v>
      </c>
      <c r="AZ174" s="167">
        <f t="shared" si="2204"/>
        <v>0</v>
      </c>
      <c r="BA174" s="167">
        <f t="shared" si="2204"/>
        <v>0</v>
      </c>
      <c r="BB174" s="167">
        <f t="shared" si="2204"/>
        <v>0</v>
      </c>
      <c r="BC174" s="167">
        <f t="shared" si="2204"/>
        <v>0</v>
      </c>
      <c r="BD174" s="167">
        <f t="shared" si="2204"/>
        <v>0</v>
      </c>
      <c r="BE174" s="167">
        <f t="shared" si="2204"/>
        <v>0</v>
      </c>
      <c r="BF174" s="167">
        <f t="shared" si="2204"/>
        <v>0</v>
      </c>
      <c r="BG174" s="167">
        <f t="shared" si="2204"/>
        <v>0</v>
      </c>
      <c r="BH174" s="167">
        <f t="shared" si="2204"/>
        <v>0</v>
      </c>
      <c r="BI174" s="167">
        <f t="shared" si="2204"/>
        <v>0</v>
      </c>
      <c r="BJ174" s="382"/>
      <c r="BK174" s="384"/>
      <c r="BL174" s="386"/>
      <c r="BM174" s="106"/>
      <c r="BN174" s="106"/>
      <c r="BO174" s="106"/>
      <c r="BP174" s="106"/>
      <c r="BQ174" s="106"/>
      <c r="BR174" s="106"/>
      <c r="BS174" s="106"/>
      <c r="BT174" s="106"/>
      <c r="BU174" s="106"/>
      <c r="BV174" s="106"/>
      <c r="BW174" s="106"/>
      <c r="BX174" s="106"/>
      <c r="BY174" s="106"/>
      <c r="BZ174" s="106"/>
      <c r="CA174" s="106"/>
      <c r="CB174" s="106"/>
    </row>
    <row r="175" spans="1:80" ht="29" hidden="1" x14ac:dyDescent="0.35">
      <c r="B175" s="128"/>
      <c r="C175" s="170"/>
      <c r="D175" s="170"/>
      <c r="E175" s="170"/>
      <c r="F175" s="170"/>
      <c r="G175" s="170"/>
      <c r="H175" s="170"/>
      <c r="I175" s="172"/>
      <c r="J175" s="105"/>
      <c r="K175" s="175"/>
      <c r="L175" s="105"/>
      <c r="M175" s="63" t="s">
        <v>236</v>
      </c>
      <c r="N175" s="167">
        <f>N174</f>
        <v>0</v>
      </c>
      <c r="O175" s="167">
        <f>O174+N175</f>
        <v>0</v>
      </c>
      <c r="P175" s="167">
        <f t="shared" ref="P175" si="2205">P174+O175</f>
        <v>0</v>
      </c>
      <c r="Q175" s="167">
        <f t="shared" ref="Q175" si="2206">Q174+P175</f>
        <v>0</v>
      </c>
      <c r="R175" s="167">
        <f t="shared" ref="R175" si="2207">R174+Q175</f>
        <v>0</v>
      </c>
      <c r="S175" s="167">
        <f t="shared" ref="S175" si="2208">S174+R175</f>
        <v>0</v>
      </c>
      <c r="T175" s="167">
        <f t="shared" ref="T175" si="2209">T174+S175</f>
        <v>0</v>
      </c>
      <c r="U175" s="167">
        <f t="shared" ref="U175" si="2210">U174+T175</f>
        <v>0</v>
      </c>
      <c r="V175" s="167">
        <f t="shared" ref="V175" si="2211">V174+U175</f>
        <v>0</v>
      </c>
      <c r="W175" s="167">
        <f t="shared" ref="W175" si="2212">W174+V175</f>
        <v>0</v>
      </c>
      <c r="X175" s="167">
        <f t="shared" ref="X175" si="2213">X174+W175</f>
        <v>0</v>
      </c>
      <c r="Y175" s="167">
        <f t="shared" ref="Y175" si="2214">Y174+X175</f>
        <v>0</v>
      </c>
      <c r="Z175" s="167">
        <f t="shared" ref="Z175" si="2215">Z174+Y175</f>
        <v>0</v>
      </c>
      <c r="AA175" s="167">
        <f t="shared" ref="AA175" si="2216">AA174+Z175</f>
        <v>0</v>
      </c>
      <c r="AB175" s="167">
        <f t="shared" ref="AB175" si="2217">AB174+AA175</f>
        <v>0</v>
      </c>
      <c r="AC175" s="167">
        <f t="shared" ref="AC175" si="2218">AC174+AB175</f>
        <v>0</v>
      </c>
      <c r="AD175" s="167">
        <f t="shared" ref="AD175" si="2219">AD174+AC175</f>
        <v>0</v>
      </c>
      <c r="AE175" s="167">
        <f t="shared" ref="AE175" si="2220">AE174+AD175</f>
        <v>0</v>
      </c>
      <c r="AF175" s="167">
        <f t="shared" ref="AF175" si="2221">AF174+AE175</f>
        <v>0</v>
      </c>
      <c r="AG175" s="167">
        <f t="shared" ref="AG175" si="2222">AG174+AF175</f>
        <v>0</v>
      </c>
      <c r="AH175" s="167">
        <f t="shared" ref="AH175" si="2223">AH174+AG175</f>
        <v>0</v>
      </c>
      <c r="AI175" s="167">
        <f t="shared" ref="AI175" si="2224">AI174+AH175</f>
        <v>0</v>
      </c>
      <c r="AJ175" s="167">
        <f t="shared" ref="AJ175" si="2225">AJ174+AI175</f>
        <v>0</v>
      </c>
      <c r="AK175" s="167">
        <f t="shared" ref="AK175" si="2226">AK174+AJ175</f>
        <v>0</v>
      </c>
      <c r="AL175" s="167">
        <f t="shared" ref="AL175" si="2227">AL174+AK175</f>
        <v>0</v>
      </c>
      <c r="AM175" s="167">
        <f t="shared" ref="AM175" si="2228">AM174+AL175</f>
        <v>0</v>
      </c>
      <c r="AN175" s="167">
        <f t="shared" ref="AN175" si="2229">AN174+AM175</f>
        <v>0</v>
      </c>
      <c r="AO175" s="167">
        <f t="shared" ref="AO175" si="2230">AO174+AN175</f>
        <v>0</v>
      </c>
      <c r="AP175" s="167">
        <f t="shared" ref="AP175" si="2231">AP174+AO175</f>
        <v>0</v>
      </c>
      <c r="AQ175" s="167">
        <f t="shared" ref="AQ175" si="2232">AQ174+AP175</f>
        <v>0</v>
      </c>
      <c r="AR175" s="167">
        <f t="shared" ref="AR175" si="2233">AR174+AQ175</f>
        <v>0</v>
      </c>
      <c r="AS175" s="167">
        <f t="shared" ref="AS175" si="2234">AS174+AR175</f>
        <v>0</v>
      </c>
      <c r="AT175" s="167">
        <f t="shared" ref="AT175" si="2235">AT174+AS175</f>
        <v>0</v>
      </c>
      <c r="AU175" s="167">
        <f t="shared" ref="AU175" si="2236">AU174+AT175</f>
        <v>0</v>
      </c>
      <c r="AV175" s="167">
        <f t="shared" ref="AV175" si="2237">AV174+AU175</f>
        <v>0</v>
      </c>
      <c r="AW175" s="167">
        <f t="shared" ref="AW175" si="2238">AW174+AV175</f>
        <v>0</v>
      </c>
      <c r="AX175" s="167">
        <f t="shared" ref="AX175" si="2239">AX174+AW175</f>
        <v>0</v>
      </c>
      <c r="AY175" s="167">
        <f t="shared" ref="AY175" si="2240">AY174+AX175</f>
        <v>0</v>
      </c>
      <c r="AZ175" s="167">
        <f t="shared" ref="AZ175" si="2241">AZ174+AY175</f>
        <v>0</v>
      </c>
      <c r="BA175" s="167">
        <f t="shared" ref="BA175" si="2242">BA174+AZ175</f>
        <v>0</v>
      </c>
      <c r="BB175" s="167">
        <f t="shared" ref="BB175" si="2243">BB174+BA175</f>
        <v>0</v>
      </c>
      <c r="BC175" s="167">
        <f t="shared" ref="BC175" si="2244">BC174+BB175</f>
        <v>0</v>
      </c>
      <c r="BD175" s="167">
        <f t="shared" ref="BD175" si="2245">BD174+BC175</f>
        <v>0</v>
      </c>
      <c r="BE175" s="167">
        <f t="shared" ref="BE175" si="2246">BE174+BD175</f>
        <v>0</v>
      </c>
      <c r="BF175" s="167">
        <f t="shared" ref="BF175" si="2247">BF174+BE175</f>
        <v>0</v>
      </c>
      <c r="BG175" s="167">
        <f t="shared" ref="BG175" si="2248">BG174+BF175</f>
        <v>0</v>
      </c>
      <c r="BH175" s="167">
        <f t="shared" ref="BH175" si="2249">BH174+BG175</f>
        <v>0</v>
      </c>
      <c r="BI175" s="167">
        <f t="shared" ref="BI175" si="2250">BI174+BH175</f>
        <v>0</v>
      </c>
      <c r="BJ175" s="382"/>
      <c r="BK175" s="384"/>
      <c r="BL175" s="386"/>
      <c r="BM175" s="105"/>
      <c r="BN175" s="105"/>
      <c r="BO175" s="105"/>
      <c r="BP175" s="105"/>
      <c r="BQ175" s="105"/>
      <c r="BR175" s="105"/>
      <c r="BS175" s="105"/>
      <c r="BT175" s="105"/>
      <c r="BU175" s="105"/>
      <c r="BV175" s="105"/>
      <c r="BW175" s="105"/>
      <c r="BX175" s="105"/>
      <c r="BY175" s="105"/>
      <c r="BZ175" s="105"/>
      <c r="CA175" s="105"/>
      <c r="CB175" s="105"/>
    </row>
    <row r="176" spans="1:80" ht="25.4" customHeight="1" thickBot="1" x14ac:dyDescent="0.4">
      <c r="B176" s="128"/>
      <c r="C176" s="170"/>
      <c r="D176" s="170"/>
      <c r="E176" s="170"/>
      <c r="F176" s="170"/>
      <c r="G176" s="170"/>
      <c r="H176" s="170"/>
      <c r="I176" s="172"/>
      <c r="J176" s="105"/>
      <c r="K176" s="175"/>
      <c r="L176" s="105"/>
      <c r="M176" s="63" t="s">
        <v>145</v>
      </c>
      <c r="N176" s="168">
        <f>IF($E172="",0,VLOOKUP($E172,'Podpůrná data'!$H$15:$I$182,2)*N174)</f>
        <v>0</v>
      </c>
      <c r="O176" s="168">
        <f>IF($E172="",0,VLOOKUP($E172,'Podpůrná data'!$H$15:$I$182,2)*O174)</f>
        <v>0</v>
      </c>
      <c r="P176" s="168">
        <f>IF($E172="",0,VLOOKUP($E172,'Podpůrná data'!$H$15:$I$182,2)*P174)</f>
        <v>0</v>
      </c>
      <c r="Q176" s="168">
        <f>IF($E172="",0,VLOOKUP($E172,'Podpůrná data'!$H$15:$I$182,2)*Q174)</f>
        <v>0</v>
      </c>
      <c r="R176" s="168">
        <f>IF($E172="",0,VLOOKUP($E172,'Podpůrná data'!$H$15:$I$182,2)*R174)</f>
        <v>0</v>
      </c>
      <c r="S176" s="168">
        <f>IF($E172="",0,VLOOKUP($E172,'Podpůrná data'!$H$15:$I$182,2)*S174)</f>
        <v>0</v>
      </c>
      <c r="T176" s="168">
        <f>IF($E172="",0,VLOOKUP($E172,'Podpůrná data'!$H$15:$I$182,2)*T174)</f>
        <v>0</v>
      </c>
      <c r="U176" s="168">
        <f>IF($E172="",0,VLOOKUP($E172,'Podpůrná data'!$H$15:$I$182,2)*U174)</f>
        <v>0</v>
      </c>
      <c r="V176" s="168">
        <f>IF($E172="",0,VLOOKUP($E172,'Podpůrná data'!$H$15:$I$182,2)*V174)</f>
        <v>0</v>
      </c>
      <c r="W176" s="168">
        <f>IF($E172="",0,VLOOKUP($E172,'Podpůrná data'!$H$15:$I$182,2)*W174)</f>
        <v>0</v>
      </c>
      <c r="X176" s="168">
        <f>IF($E172="",0,VLOOKUP($E172,'Podpůrná data'!$H$15:$I$182,2)*X174)</f>
        <v>0</v>
      </c>
      <c r="Y176" s="168">
        <f>IF($E172="",0,VLOOKUP($E172,'Podpůrná data'!$H$15:$I$182,2)*Y174)</f>
        <v>0</v>
      </c>
      <c r="Z176" s="168">
        <f>IF($E172="",0,VLOOKUP($E172,'Podpůrná data'!$H$15:$I$182,2)*Z174)</f>
        <v>0</v>
      </c>
      <c r="AA176" s="168">
        <f>IF($E172="",0,VLOOKUP($E172,'Podpůrná data'!$H$15:$I$182,2)*AA174)</f>
        <v>0</v>
      </c>
      <c r="AB176" s="168">
        <f>IF($E172="",0,VLOOKUP($E172,'Podpůrná data'!$H$15:$I$182,2)*AB174)</f>
        <v>0</v>
      </c>
      <c r="AC176" s="168">
        <f>IF($E172="",0,VLOOKUP($E172,'Podpůrná data'!$H$15:$I$182,2)*AC174)</f>
        <v>0</v>
      </c>
      <c r="AD176" s="168">
        <f>IF($E172="",0,VLOOKUP($E172,'Podpůrná data'!$H$15:$I$182,2)*AD174)</f>
        <v>0</v>
      </c>
      <c r="AE176" s="168">
        <f>IF($E172="",0,VLOOKUP($E172,'Podpůrná data'!$H$15:$I$182,2)*AE174)</f>
        <v>0</v>
      </c>
      <c r="AF176" s="168">
        <f>IF($E172="",0,VLOOKUP($E172,'Podpůrná data'!$H$15:$I$182,2)*AF174)</f>
        <v>0</v>
      </c>
      <c r="AG176" s="168">
        <f>IF($E172="",0,VLOOKUP($E172,'Podpůrná data'!$H$15:$I$182,2)*AG174)</f>
        <v>0</v>
      </c>
      <c r="AH176" s="168">
        <f>IF($E172="",0,VLOOKUP($E172,'Podpůrná data'!$H$15:$I$182,2)*AH174)</f>
        <v>0</v>
      </c>
      <c r="AI176" s="168">
        <f>IF($E172="",0,VLOOKUP($E172,'Podpůrná data'!$H$15:$I$182,2)*AI174)</f>
        <v>0</v>
      </c>
      <c r="AJ176" s="168">
        <f>IF($E172="",0,VLOOKUP($E172,'Podpůrná data'!$H$15:$I$182,2)*AJ174)</f>
        <v>0</v>
      </c>
      <c r="AK176" s="168">
        <f>IF($E172="",0,VLOOKUP($E172,'Podpůrná data'!$H$15:$I$182,2)*AK174)</f>
        <v>0</v>
      </c>
      <c r="AL176" s="168">
        <f>IF($E172="",0,VLOOKUP($E172,'Podpůrná data'!$H$15:$I$182,2)*AL174)</f>
        <v>0</v>
      </c>
      <c r="AM176" s="168">
        <f>IF($E172="",0,VLOOKUP($E172,'Podpůrná data'!$H$15:$I$182,2)*AM174)</f>
        <v>0</v>
      </c>
      <c r="AN176" s="168">
        <f>IF($E172="",0,VLOOKUP($E172,'Podpůrná data'!$H$15:$I$182,2)*AN174)</f>
        <v>0</v>
      </c>
      <c r="AO176" s="168">
        <f>IF($E172="",0,VLOOKUP($E172,'Podpůrná data'!$H$15:$I$182,2)*AO174)</f>
        <v>0</v>
      </c>
      <c r="AP176" s="168">
        <f>IF($E172="",0,VLOOKUP($E172,'Podpůrná data'!$H$15:$I$182,2)*AP174)</f>
        <v>0</v>
      </c>
      <c r="AQ176" s="168">
        <f>IF($E172="",0,VLOOKUP($E172,'Podpůrná data'!$H$15:$I$182,2)*AQ174)</f>
        <v>0</v>
      </c>
      <c r="AR176" s="168">
        <f>IF($E172="",0,VLOOKUP($E172,'Podpůrná data'!$H$15:$I$182,2)*AR174)</f>
        <v>0</v>
      </c>
      <c r="AS176" s="168">
        <f>IF($E172="",0,VLOOKUP($E172,'Podpůrná data'!$H$15:$I$182,2)*AS174)</f>
        <v>0</v>
      </c>
      <c r="AT176" s="168">
        <f>IF($E172="",0,VLOOKUP($E172,'Podpůrná data'!$H$15:$I$182,2)*AT174)</f>
        <v>0</v>
      </c>
      <c r="AU176" s="168">
        <f>IF($E172="",0,VLOOKUP($E172,'Podpůrná data'!$H$15:$I$182,2)*AU174)</f>
        <v>0</v>
      </c>
      <c r="AV176" s="168">
        <f>IF($E172="",0,VLOOKUP($E172,'Podpůrná data'!$H$15:$I$182,2)*AV174)</f>
        <v>0</v>
      </c>
      <c r="AW176" s="168">
        <f>IF($E172="",0,VLOOKUP($E172,'Podpůrná data'!$H$15:$I$182,2)*AW174)</f>
        <v>0</v>
      </c>
      <c r="AX176" s="168">
        <f>IF($E172="",0,VLOOKUP($E172,'Podpůrná data'!$H$15:$I$182,2)*AX174)</f>
        <v>0</v>
      </c>
      <c r="AY176" s="168">
        <f>IF($E172="",0,VLOOKUP($E172,'Podpůrná data'!$H$15:$I$182,2)*AY174)</f>
        <v>0</v>
      </c>
      <c r="AZ176" s="168">
        <f>IF($E172="",0,VLOOKUP($E172,'Podpůrná data'!$H$15:$I$182,2)*AZ174)</f>
        <v>0</v>
      </c>
      <c r="BA176" s="168">
        <f>IF($E172="",0,VLOOKUP($E172,'Podpůrná data'!$H$15:$I$182,2)*BA174)</f>
        <v>0</v>
      </c>
      <c r="BB176" s="168">
        <f>IF($E172="",0,VLOOKUP($E172,'Podpůrná data'!$H$15:$I$182,2)*BB174)</f>
        <v>0</v>
      </c>
      <c r="BC176" s="168">
        <f>IF($E172="",0,VLOOKUP($E172,'Podpůrná data'!$H$15:$I$182,2)*BC174)</f>
        <v>0</v>
      </c>
      <c r="BD176" s="168">
        <f>IF($E172="",0,VLOOKUP($E172,'Podpůrná data'!$H$15:$I$182,2)*BD174)</f>
        <v>0</v>
      </c>
      <c r="BE176" s="168">
        <f>IF($E172="",0,VLOOKUP($E172,'Podpůrná data'!$H$15:$I$182,2)*BE174)</f>
        <v>0</v>
      </c>
      <c r="BF176" s="168">
        <f>IF($E172="",0,VLOOKUP($E172,'Podpůrná data'!$H$15:$I$182,2)*BF174)</f>
        <v>0</v>
      </c>
      <c r="BG176" s="168">
        <f>IF($E172="",0,VLOOKUP($E172,'Podpůrná data'!$H$15:$I$182,2)*BG174)</f>
        <v>0</v>
      </c>
      <c r="BH176" s="168">
        <f>IF($E172="",0,VLOOKUP($E172,'Podpůrná data'!$H$15:$I$182,2)*BH174)</f>
        <v>0</v>
      </c>
      <c r="BI176" s="168">
        <f>IF($E172="",0,VLOOKUP($E172,'Podpůrná data'!$H$15:$I$182,2)*BI174)</f>
        <v>0</v>
      </c>
      <c r="BJ176" s="382"/>
      <c r="BK176" s="384"/>
      <c r="BL176" s="386"/>
      <c r="BM176" s="105"/>
      <c r="BN176" s="178">
        <f>SUMIFS($N176:$BI176,$N171:$BI171,"1. ZoR")</f>
        <v>0</v>
      </c>
      <c r="BO176" s="178">
        <f>SUMIFS($N176:$BI176,$N171:$BI171,"2. ZoR")</f>
        <v>0</v>
      </c>
      <c r="BP176" s="178">
        <f>SUMIFS($N176:$BI176,$N171:$BI171,"3. ZoR")</f>
        <v>0</v>
      </c>
      <c r="BQ176" s="178">
        <f>SUMIFS($N176:$BI176,$N171:$BI171,"4. ZoR")</f>
        <v>0</v>
      </c>
      <c r="BR176" s="178">
        <f>SUMIFS($N176:$BI176,$N171:$BI171,"5. ZoR")</f>
        <v>0</v>
      </c>
      <c r="BS176" s="178">
        <f>SUMIFS($N176:$BI176,$N171:$BI171,"6. ZoR")</f>
        <v>0</v>
      </c>
      <c r="BT176" s="178">
        <f>SUMIFS($N176:$BI176,$N171:$BI171,"7. ZoR")</f>
        <v>0</v>
      </c>
      <c r="BU176" s="178">
        <f>SUMIFS($N176:$BI176,$N171:$BI171,"8. ZoR")</f>
        <v>0</v>
      </c>
      <c r="BV176" s="178">
        <f>SUMIFS($N176:$BI176,$N171:$BI171,"9. ZoR")</f>
        <v>0</v>
      </c>
      <c r="BW176" s="178">
        <f>SUMIFS($N176:$BI176,$N171:$BI171,"10. ZoR")</f>
        <v>0</v>
      </c>
      <c r="BX176" s="178">
        <f>SUMIFS($N176:$BI176,$N171:$BI171,"11. ZoR")</f>
        <v>0</v>
      </c>
      <c r="BY176" s="178">
        <f>SUMIFS($N176:$BI176,$N171:$BI171,"12. ZoR")</f>
        <v>0</v>
      </c>
      <c r="BZ176" s="178">
        <f>SUMIFS($N176:$BI176,$N171:$BI171,"13. ZoR")</f>
        <v>0</v>
      </c>
      <c r="CA176" s="178">
        <f>SUMIFS($N176:$BI176,$N171:$BI171,"14. ZoR")</f>
        <v>0</v>
      </c>
      <c r="CB176" s="178">
        <f>SUMIFS($N176:$BI176,$N171:$BI171,"15. ZoR")</f>
        <v>0</v>
      </c>
    </row>
    <row r="177" spans="1:80" ht="29.5" hidden="1" thickBot="1" x14ac:dyDescent="0.4">
      <c r="B177" s="129"/>
      <c r="C177" s="173"/>
      <c r="D177" s="173"/>
      <c r="E177" s="173"/>
      <c r="F177" s="173"/>
      <c r="G177" s="173"/>
      <c r="H177" s="173"/>
      <c r="I177" s="174"/>
      <c r="J177" s="105"/>
      <c r="K177" s="176"/>
      <c r="L177" s="105"/>
      <c r="M177" s="63" t="s">
        <v>200</v>
      </c>
      <c r="N177" s="168">
        <f>IF(N176="","",N176)</f>
        <v>0</v>
      </c>
      <c r="O177" s="168">
        <f>N177+O176</f>
        <v>0</v>
      </c>
      <c r="P177" s="168">
        <f t="shared" ref="P177" si="2251">O177+P176</f>
        <v>0</v>
      </c>
      <c r="Q177" s="168">
        <f t="shared" ref="Q177" si="2252">P177+Q176</f>
        <v>0</v>
      </c>
      <c r="R177" s="168">
        <f t="shared" ref="R177" si="2253">Q177+R176</f>
        <v>0</v>
      </c>
      <c r="S177" s="168">
        <f t="shared" ref="S177" si="2254">R177+S176</f>
        <v>0</v>
      </c>
      <c r="T177" s="168">
        <f t="shared" ref="T177" si="2255">S177+T176</f>
        <v>0</v>
      </c>
      <c r="U177" s="168">
        <f t="shared" ref="U177" si="2256">T177+U176</f>
        <v>0</v>
      </c>
      <c r="V177" s="168">
        <f t="shared" ref="V177" si="2257">U177+V176</f>
        <v>0</v>
      </c>
      <c r="W177" s="168">
        <f t="shared" ref="W177" si="2258">V177+W176</f>
        <v>0</v>
      </c>
      <c r="X177" s="168">
        <f t="shared" ref="X177" si="2259">W177+X176</f>
        <v>0</v>
      </c>
      <c r="Y177" s="168">
        <f t="shared" ref="Y177" si="2260">X177+Y176</f>
        <v>0</v>
      </c>
      <c r="Z177" s="168">
        <f t="shared" ref="Z177" si="2261">Y177+Z176</f>
        <v>0</v>
      </c>
      <c r="AA177" s="168">
        <f t="shared" ref="AA177" si="2262">Z177+AA176</f>
        <v>0</v>
      </c>
      <c r="AB177" s="168">
        <f t="shared" ref="AB177" si="2263">AA177+AB176</f>
        <v>0</v>
      </c>
      <c r="AC177" s="168">
        <f t="shared" ref="AC177" si="2264">AB177+AC176</f>
        <v>0</v>
      </c>
      <c r="AD177" s="168">
        <f t="shared" ref="AD177" si="2265">AC177+AD176</f>
        <v>0</v>
      </c>
      <c r="AE177" s="168">
        <f t="shared" ref="AE177" si="2266">AD177+AE176</f>
        <v>0</v>
      </c>
      <c r="AF177" s="168">
        <f t="shared" ref="AF177" si="2267">AE177+AF176</f>
        <v>0</v>
      </c>
      <c r="AG177" s="168">
        <f t="shared" ref="AG177" si="2268">AF177+AG176</f>
        <v>0</v>
      </c>
      <c r="AH177" s="168">
        <f t="shared" ref="AH177" si="2269">AG177+AH176</f>
        <v>0</v>
      </c>
      <c r="AI177" s="168">
        <f t="shared" ref="AI177" si="2270">AH177+AI176</f>
        <v>0</v>
      </c>
      <c r="AJ177" s="168">
        <f t="shared" ref="AJ177" si="2271">AI177+AJ176</f>
        <v>0</v>
      </c>
      <c r="AK177" s="168">
        <f t="shared" ref="AK177" si="2272">AJ177+AK176</f>
        <v>0</v>
      </c>
      <c r="AL177" s="168">
        <f t="shared" ref="AL177" si="2273">AK177+AL176</f>
        <v>0</v>
      </c>
      <c r="AM177" s="168">
        <f t="shared" ref="AM177" si="2274">AL177+AM176</f>
        <v>0</v>
      </c>
      <c r="AN177" s="168">
        <f t="shared" ref="AN177" si="2275">AM177+AN176</f>
        <v>0</v>
      </c>
      <c r="AO177" s="168">
        <f t="shared" ref="AO177" si="2276">AN177+AO176</f>
        <v>0</v>
      </c>
      <c r="AP177" s="168">
        <f t="shared" ref="AP177" si="2277">AO177+AP176</f>
        <v>0</v>
      </c>
      <c r="AQ177" s="168">
        <f t="shared" ref="AQ177" si="2278">AP177+AQ176</f>
        <v>0</v>
      </c>
      <c r="AR177" s="168">
        <f t="shared" ref="AR177" si="2279">AQ177+AR176</f>
        <v>0</v>
      </c>
      <c r="AS177" s="168">
        <f t="shared" ref="AS177" si="2280">AR177+AS176</f>
        <v>0</v>
      </c>
      <c r="AT177" s="168">
        <f t="shared" ref="AT177" si="2281">AS177+AT176</f>
        <v>0</v>
      </c>
      <c r="AU177" s="168">
        <f t="shared" ref="AU177" si="2282">AT177+AU176</f>
        <v>0</v>
      </c>
      <c r="AV177" s="168">
        <f t="shared" ref="AV177" si="2283">AU177+AV176</f>
        <v>0</v>
      </c>
      <c r="AW177" s="168">
        <f t="shared" ref="AW177" si="2284">AV177+AW176</f>
        <v>0</v>
      </c>
      <c r="AX177" s="168">
        <f t="shared" ref="AX177" si="2285">AW177+AX176</f>
        <v>0</v>
      </c>
      <c r="AY177" s="168">
        <f t="shared" ref="AY177" si="2286">AX177+AY176</f>
        <v>0</v>
      </c>
      <c r="AZ177" s="168">
        <f t="shared" ref="AZ177" si="2287">AY177+AZ176</f>
        <v>0</v>
      </c>
      <c r="BA177" s="168">
        <f t="shared" ref="BA177" si="2288">AZ177+BA176</f>
        <v>0</v>
      </c>
      <c r="BB177" s="168">
        <f t="shared" ref="BB177" si="2289">BA177+BB176</f>
        <v>0</v>
      </c>
      <c r="BC177" s="168">
        <f t="shared" ref="BC177" si="2290">BB177+BC176</f>
        <v>0</v>
      </c>
      <c r="BD177" s="168">
        <f t="shared" ref="BD177" si="2291">BC177+BD176</f>
        <v>0</v>
      </c>
      <c r="BE177" s="168">
        <f t="shared" ref="BE177" si="2292">BD177+BE176</f>
        <v>0</v>
      </c>
      <c r="BF177" s="168">
        <f t="shared" ref="BF177" si="2293">BE177+BF176</f>
        <v>0</v>
      </c>
      <c r="BG177" s="168">
        <f t="shared" ref="BG177" si="2294">BF177+BG176</f>
        <v>0</v>
      </c>
      <c r="BH177" s="168">
        <f t="shared" ref="BH177" si="2295">BG177+BH176</f>
        <v>0</v>
      </c>
      <c r="BI177" s="168">
        <f t="shared" ref="BI177" si="2296">BH177+BI176</f>
        <v>0</v>
      </c>
      <c r="BJ177" s="383"/>
      <c r="BK177" s="385"/>
      <c r="BL177" s="387"/>
      <c r="BM177" s="105"/>
      <c r="BN177" s="105"/>
      <c r="BO177" s="105"/>
      <c r="BP177" s="105"/>
      <c r="BQ177" s="105"/>
      <c r="BR177" s="105"/>
      <c r="BS177" s="105"/>
      <c r="BT177" s="105"/>
      <c r="BU177" s="105"/>
      <c r="BV177" s="105"/>
      <c r="BW177" s="105"/>
      <c r="BX177" s="105"/>
      <c r="BY177" s="105"/>
      <c r="BZ177" s="105"/>
      <c r="CA177" s="105"/>
      <c r="CB177" s="105"/>
    </row>
    <row r="178" spans="1:80" ht="15" hidden="1" thickBot="1" x14ac:dyDescent="0.4">
      <c r="B178" s="105"/>
      <c r="C178" s="130"/>
      <c r="D178" s="130"/>
      <c r="E178" s="130"/>
      <c r="F178" s="130"/>
      <c r="G178" s="130"/>
      <c r="H178" s="130"/>
      <c r="I178" s="105"/>
      <c r="J178" s="7"/>
      <c r="K178" s="105"/>
      <c r="L178" s="105"/>
      <c r="M178" s="105"/>
      <c r="N178" s="105"/>
      <c r="O178" s="105"/>
      <c r="P178" s="7"/>
      <c r="Q178" s="105"/>
      <c r="R178" s="105"/>
      <c r="S178" s="105"/>
      <c r="T178" s="105"/>
      <c r="U178" s="105"/>
      <c r="V178" s="105"/>
      <c r="W178" s="105"/>
      <c r="X178" s="105"/>
      <c r="Y178" s="105"/>
      <c r="Z178" s="105"/>
      <c r="AA178" s="105"/>
      <c r="AB178" s="105"/>
      <c r="AC178" s="105"/>
      <c r="AD178" s="105"/>
      <c r="AE178" s="105"/>
      <c r="AF178" s="105"/>
      <c r="AG178" s="105"/>
      <c r="AH178" s="105"/>
      <c r="AI178" s="105"/>
      <c r="AJ178" s="105"/>
      <c r="AK178" s="105"/>
      <c r="AL178" s="105"/>
      <c r="AM178" s="105"/>
      <c r="AN178" s="105"/>
      <c r="AO178" s="105"/>
      <c r="AP178" s="105"/>
      <c r="AQ178" s="105"/>
      <c r="AR178" s="105"/>
      <c r="AS178" s="105"/>
      <c r="AT178" s="105"/>
      <c r="AU178" s="105"/>
      <c r="AV178" s="105"/>
      <c r="AW178" s="105"/>
      <c r="AX178" s="105"/>
      <c r="AY178" s="105"/>
      <c r="AZ178" s="105"/>
      <c r="BA178" s="105"/>
      <c r="BB178" s="105"/>
      <c r="BC178" s="105"/>
      <c r="BD178" s="105"/>
      <c r="BE178" s="105"/>
      <c r="BF178" s="105"/>
      <c r="BG178" s="105"/>
      <c r="BH178" s="105"/>
      <c r="BI178" s="105"/>
      <c r="BJ178" s="105"/>
      <c r="BK178" s="105"/>
      <c r="BL178" s="105"/>
      <c r="BM178" s="105"/>
      <c r="BN178" s="105"/>
      <c r="BO178" s="105"/>
      <c r="BP178" s="105"/>
      <c r="BQ178" s="105"/>
      <c r="BR178" s="105"/>
      <c r="BS178" s="105"/>
      <c r="BT178" s="105"/>
      <c r="BU178" s="105"/>
      <c r="BV178" s="105"/>
      <c r="BW178" s="105"/>
      <c r="BX178" s="105"/>
      <c r="BY178" s="105"/>
      <c r="BZ178" s="105"/>
      <c r="CA178" s="105"/>
      <c r="CB178" s="105"/>
    </row>
    <row r="179" spans="1:80" s="245" customFormat="1" ht="58.4" customHeight="1" thickBot="1" x14ac:dyDescent="0.4">
      <c r="A179" s="249"/>
      <c r="B179" s="120"/>
      <c r="C179" s="360" t="s">
        <v>2</v>
      </c>
      <c r="D179" s="121"/>
      <c r="E179" s="131" t="s">
        <v>225</v>
      </c>
      <c r="F179" s="131" t="s">
        <v>444</v>
      </c>
      <c r="G179" s="131" t="s">
        <v>208</v>
      </c>
      <c r="H179" s="122" t="s">
        <v>385</v>
      </c>
      <c r="I179" s="123" t="s">
        <v>1</v>
      </c>
      <c r="J179" s="7"/>
      <c r="K179" s="169">
        <v>204032</v>
      </c>
      <c r="L179" s="106"/>
      <c r="M179" s="194" t="s">
        <v>128</v>
      </c>
      <c r="N179" s="83" t="s">
        <v>4</v>
      </c>
      <c r="O179" s="83" t="s">
        <v>5</v>
      </c>
      <c r="P179" s="83" t="s">
        <v>6</v>
      </c>
      <c r="Q179" s="83" t="s">
        <v>7</v>
      </c>
      <c r="R179" s="83" t="s">
        <v>8</v>
      </c>
      <c r="S179" s="83" t="s">
        <v>9</v>
      </c>
      <c r="T179" s="83" t="s">
        <v>10</v>
      </c>
      <c r="U179" s="83" t="s">
        <v>11</v>
      </c>
      <c r="V179" s="83" t="s">
        <v>12</v>
      </c>
      <c r="W179" s="83" t="s">
        <v>13</v>
      </c>
      <c r="X179" s="83" t="s">
        <v>14</v>
      </c>
      <c r="Y179" s="83" t="s">
        <v>15</v>
      </c>
      <c r="Z179" s="83" t="s">
        <v>16</v>
      </c>
      <c r="AA179" s="83" t="s">
        <v>17</v>
      </c>
      <c r="AB179" s="83" t="s">
        <v>18</v>
      </c>
      <c r="AC179" s="83" t="s">
        <v>19</v>
      </c>
      <c r="AD179" s="83" t="s">
        <v>20</v>
      </c>
      <c r="AE179" s="83" t="s">
        <v>21</v>
      </c>
      <c r="AF179" s="83" t="s">
        <v>22</v>
      </c>
      <c r="AG179" s="83" t="s">
        <v>23</v>
      </c>
      <c r="AH179" s="83" t="s">
        <v>24</v>
      </c>
      <c r="AI179" s="83" t="s">
        <v>25</v>
      </c>
      <c r="AJ179" s="83" t="s">
        <v>26</v>
      </c>
      <c r="AK179" s="83" t="s">
        <v>27</v>
      </c>
      <c r="AL179" s="83" t="s">
        <v>28</v>
      </c>
      <c r="AM179" s="83" t="s">
        <v>29</v>
      </c>
      <c r="AN179" s="83" t="s">
        <v>30</v>
      </c>
      <c r="AO179" s="83" t="s">
        <v>31</v>
      </c>
      <c r="AP179" s="83" t="s">
        <v>32</v>
      </c>
      <c r="AQ179" s="83" t="s">
        <v>33</v>
      </c>
      <c r="AR179" s="83" t="s">
        <v>34</v>
      </c>
      <c r="AS179" s="83" t="s">
        <v>35</v>
      </c>
      <c r="AT179" s="83" t="s">
        <v>36</v>
      </c>
      <c r="AU179" s="83" t="s">
        <v>37</v>
      </c>
      <c r="AV179" s="83" t="s">
        <v>38</v>
      </c>
      <c r="AW179" s="83" t="s">
        <v>39</v>
      </c>
      <c r="AX179" s="83" t="s">
        <v>40</v>
      </c>
      <c r="AY179" s="83" t="s">
        <v>41</v>
      </c>
      <c r="AZ179" s="83" t="s">
        <v>42</v>
      </c>
      <c r="BA179" s="83" t="s">
        <v>43</v>
      </c>
      <c r="BB179" s="83" t="s">
        <v>44</v>
      </c>
      <c r="BC179" s="83" t="s">
        <v>45</v>
      </c>
      <c r="BD179" s="83" t="s">
        <v>46</v>
      </c>
      <c r="BE179" s="83" t="s">
        <v>47</v>
      </c>
      <c r="BF179" s="83" t="s">
        <v>48</v>
      </c>
      <c r="BG179" s="83" t="s">
        <v>49</v>
      </c>
      <c r="BH179" s="83" t="s">
        <v>50</v>
      </c>
      <c r="BI179" s="83" t="s">
        <v>51</v>
      </c>
      <c r="BJ179" s="134" t="s">
        <v>234</v>
      </c>
      <c r="BK179" s="135" t="s">
        <v>164</v>
      </c>
      <c r="BL179" s="135" t="s">
        <v>213</v>
      </c>
      <c r="BM179" s="106"/>
      <c r="BN179" s="368" t="s">
        <v>238</v>
      </c>
      <c r="BO179" s="369"/>
      <c r="BP179" s="369"/>
      <c r="BQ179" s="369"/>
      <c r="BR179" s="369"/>
      <c r="BS179" s="369"/>
      <c r="BT179" s="369"/>
      <c r="BU179" s="369"/>
      <c r="BV179" s="369"/>
      <c r="BW179" s="369"/>
      <c r="BX179" s="369"/>
      <c r="BY179" s="369"/>
      <c r="BZ179" s="369"/>
      <c r="CA179" s="369"/>
      <c r="CB179" s="369"/>
    </row>
    <row r="180" spans="1:80" s="245" customFormat="1" ht="18" hidden="1" customHeight="1" thickBot="1" x14ac:dyDescent="0.4">
      <c r="A180" s="250"/>
      <c r="B180" s="113"/>
      <c r="C180" s="361"/>
      <c r="D180" s="125"/>
      <c r="E180" s="125"/>
      <c r="F180" s="125"/>
      <c r="G180" s="125"/>
      <c r="H180" s="370" t="s">
        <v>201</v>
      </c>
      <c r="I180" s="373" t="s">
        <v>93</v>
      </c>
      <c r="J180" s="7"/>
      <c r="K180" s="375" t="s">
        <v>423</v>
      </c>
      <c r="L180" s="106"/>
      <c r="M180" s="84"/>
      <c r="N180" s="74">
        <f>MONTH(Úvod!$F$10)</f>
        <v>1</v>
      </c>
      <c r="O180" s="75">
        <f t="shared" ref="O180" si="2297">IF(N180=12,1,N180+1)</f>
        <v>2</v>
      </c>
      <c r="P180" s="75">
        <f t="shared" ref="P180" si="2298">IF(O180=12,1,O180+1)</f>
        <v>3</v>
      </c>
      <c r="Q180" s="76">
        <f t="shared" ref="Q180" si="2299">IF(P180=12,1,P180+1)</f>
        <v>4</v>
      </c>
      <c r="R180" s="76">
        <f t="shared" ref="R180" si="2300">IF(Q180=12,1,Q180+1)</f>
        <v>5</v>
      </c>
      <c r="S180" s="76">
        <f t="shared" ref="S180" si="2301">IF(R180=12,1,R180+1)</f>
        <v>6</v>
      </c>
      <c r="T180" s="76">
        <f t="shared" ref="T180" si="2302">IF(S180=12,1,S180+1)</f>
        <v>7</v>
      </c>
      <c r="U180" s="76">
        <f t="shared" ref="U180" si="2303">IF(T180=12,1,T180+1)</f>
        <v>8</v>
      </c>
      <c r="V180" s="76">
        <f t="shared" ref="V180" si="2304">IF(U180=12,1,U180+1)</f>
        <v>9</v>
      </c>
      <c r="W180" s="76">
        <f>IF(V180=12,1,V180+1)</f>
        <v>10</v>
      </c>
      <c r="X180" s="76">
        <f t="shared" ref="X180" si="2305">IF(W180=12,1,W180+1)</f>
        <v>11</v>
      </c>
      <c r="Y180" s="76">
        <f t="shared" ref="Y180" si="2306">IF(X180=12,1,X180+1)</f>
        <v>12</v>
      </c>
      <c r="Z180" s="76">
        <f t="shared" ref="Z180" si="2307">IF(Y180=12,1,Y180+1)</f>
        <v>1</v>
      </c>
      <c r="AA180" s="76">
        <f t="shared" ref="AA180" si="2308">IF(Z180=12,1,Z180+1)</f>
        <v>2</v>
      </c>
      <c r="AB180" s="76">
        <f t="shared" ref="AB180" si="2309">IF(AA180=12,1,AA180+1)</f>
        <v>3</v>
      </c>
      <c r="AC180" s="76">
        <f t="shared" ref="AC180" si="2310">IF(AB180=12,1,AB180+1)</f>
        <v>4</v>
      </c>
      <c r="AD180" s="76">
        <f t="shared" ref="AD180" si="2311">IF(AC180=12,1,AC180+1)</f>
        <v>5</v>
      </c>
      <c r="AE180" s="76">
        <f t="shared" ref="AE180" si="2312">IF(AD180=12,1,AD180+1)</f>
        <v>6</v>
      </c>
      <c r="AF180" s="76">
        <f>IF(AE180=12,1,AE180+1)</f>
        <v>7</v>
      </c>
      <c r="AG180" s="76">
        <f t="shared" ref="AG180" si="2313">IF(AF180=12,1,AF180+1)</f>
        <v>8</v>
      </c>
      <c r="AH180" s="76">
        <f t="shared" ref="AH180" si="2314">IF(AG180=12,1,AG180+1)</f>
        <v>9</v>
      </c>
      <c r="AI180" s="76">
        <f t="shared" ref="AI180" si="2315">IF(AH180=12,1,AH180+1)</f>
        <v>10</v>
      </c>
      <c r="AJ180" s="76">
        <f t="shared" ref="AJ180" si="2316">IF(AI180=12,1,AI180+1)</f>
        <v>11</v>
      </c>
      <c r="AK180" s="76">
        <f t="shared" ref="AK180" si="2317">IF(AJ180=12,1,AJ180+1)</f>
        <v>12</v>
      </c>
      <c r="AL180" s="76">
        <f t="shared" ref="AL180" si="2318">IF(AK180=12,1,AK180+1)</f>
        <v>1</v>
      </c>
      <c r="AM180" s="76">
        <f t="shared" ref="AM180" si="2319">IF(AL180=12,1,AL180+1)</f>
        <v>2</v>
      </c>
      <c r="AN180" s="76">
        <f t="shared" ref="AN180" si="2320">IF(AM180=12,1,AM180+1)</f>
        <v>3</v>
      </c>
      <c r="AO180" s="76">
        <f t="shared" ref="AO180" si="2321">IF(AN180=12,1,AN180+1)</f>
        <v>4</v>
      </c>
      <c r="AP180" s="76">
        <f t="shared" ref="AP180" si="2322">IF(AO180=12,1,AO180+1)</f>
        <v>5</v>
      </c>
      <c r="AQ180" s="76">
        <f t="shared" ref="AQ180" si="2323">IF(AP180=12,1,AP180+1)</f>
        <v>6</v>
      </c>
      <c r="AR180" s="76">
        <f t="shared" ref="AR180" si="2324">IF(AQ180=12,1,AQ180+1)</f>
        <v>7</v>
      </c>
      <c r="AS180" s="76">
        <f t="shared" ref="AS180" si="2325">IF(AR180=12,1,AR180+1)</f>
        <v>8</v>
      </c>
      <c r="AT180" s="76">
        <f t="shared" ref="AT180" si="2326">IF(AS180=12,1,AS180+1)</f>
        <v>9</v>
      </c>
      <c r="AU180" s="76">
        <f t="shared" ref="AU180" si="2327">IF(AT180=12,1,AT180+1)</f>
        <v>10</v>
      </c>
      <c r="AV180" s="76">
        <f t="shared" ref="AV180" si="2328">IF(AU180=12,1,AU180+1)</f>
        <v>11</v>
      </c>
      <c r="AW180" s="76">
        <f t="shared" ref="AW180" si="2329">IF(AV180=12,1,AV180+1)</f>
        <v>12</v>
      </c>
      <c r="AX180" s="76">
        <f t="shared" ref="AX180" si="2330">IF(AW180=12,1,AW180+1)</f>
        <v>1</v>
      </c>
      <c r="AY180" s="76">
        <f t="shared" ref="AY180" si="2331">IF(AX180=12,1,AX180+1)</f>
        <v>2</v>
      </c>
      <c r="AZ180" s="76">
        <f t="shared" ref="AZ180" si="2332">IF(AY180=12,1,AY180+1)</f>
        <v>3</v>
      </c>
      <c r="BA180" s="76">
        <f t="shared" ref="BA180" si="2333">IF(AZ180=12,1,AZ180+1)</f>
        <v>4</v>
      </c>
      <c r="BB180" s="76">
        <f t="shared" ref="BB180" si="2334">IF(BA180=12,1,BA180+1)</f>
        <v>5</v>
      </c>
      <c r="BC180" s="76">
        <f t="shared" ref="BC180" si="2335">IF(BB180=12,1,BB180+1)</f>
        <v>6</v>
      </c>
      <c r="BD180" s="76">
        <f t="shared" ref="BD180" si="2336">IF(BC180=12,1,BC180+1)</f>
        <v>7</v>
      </c>
      <c r="BE180" s="76">
        <f t="shared" ref="BE180" si="2337">IF(BD180=12,1,BD180+1)</f>
        <v>8</v>
      </c>
      <c r="BF180" s="76">
        <f t="shared" ref="BF180" si="2338">IF(BE180=12,1,BE180+1)</f>
        <v>9</v>
      </c>
      <c r="BG180" s="76">
        <f t="shared" ref="BG180" si="2339">IF(BF180=12,1,BF180+1)</f>
        <v>10</v>
      </c>
      <c r="BH180" s="76">
        <f t="shared" ref="BH180" si="2340">IF(BG180=12,1,BG180+1)</f>
        <v>11</v>
      </c>
      <c r="BI180" s="76">
        <f t="shared" ref="BI180" si="2341">IF(BH180=12,1,BH180+1)</f>
        <v>12</v>
      </c>
      <c r="BJ180" s="81"/>
      <c r="BK180" s="78"/>
      <c r="BL180" s="78"/>
      <c r="BM180" s="106"/>
      <c r="BN180" s="106"/>
      <c r="BO180" s="106"/>
      <c r="BP180" s="106"/>
      <c r="BQ180" s="106"/>
      <c r="BR180" s="106"/>
      <c r="BS180" s="106"/>
      <c r="BT180" s="106"/>
      <c r="BU180" s="106"/>
      <c r="BV180" s="106"/>
      <c r="BW180" s="106"/>
      <c r="BX180" s="106"/>
      <c r="BY180" s="106"/>
      <c r="BZ180" s="106"/>
      <c r="CA180" s="106"/>
      <c r="CB180" s="106"/>
    </row>
    <row r="181" spans="1:80" s="245" customFormat="1" ht="35.15" hidden="1" customHeight="1" x14ac:dyDescent="0.35">
      <c r="A181" s="250"/>
      <c r="B181" s="113"/>
      <c r="C181" s="361"/>
      <c r="D181" s="125"/>
      <c r="E181" s="125"/>
      <c r="F181" s="125"/>
      <c r="G181" s="125"/>
      <c r="H181" s="370"/>
      <c r="I181" s="373"/>
      <c r="J181" s="7"/>
      <c r="K181" s="376"/>
      <c r="L181" s="106"/>
      <c r="M181" s="77"/>
      <c r="N181" s="59">
        <f t="shared" ref="N181:BI181" si="2342">VALUE(_xlfn.CONCAT(N180,".",N183))</f>
        <v>1</v>
      </c>
      <c r="O181" s="73">
        <f t="shared" si="2342"/>
        <v>32</v>
      </c>
      <c r="P181" s="73">
        <f t="shared" si="2342"/>
        <v>61</v>
      </c>
      <c r="Q181" s="73">
        <f t="shared" si="2342"/>
        <v>92</v>
      </c>
      <c r="R181" s="73">
        <f t="shared" si="2342"/>
        <v>122</v>
      </c>
      <c r="S181" s="73">
        <f t="shared" si="2342"/>
        <v>153</v>
      </c>
      <c r="T181" s="73">
        <f t="shared" si="2342"/>
        <v>183</v>
      </c>
      <c r="U181" s="73">
        <f t="shared" si="2342"/>
        <v>214</v>
      </c>
      <c r="V181" s="73">
        <f t="shared" si="2342"/>
        <v>245</v>
      </c>
      <c r="W181" s="73">
        <f t="shared" si="2342"/>
        <v>275</v>
      </c>
      <c r="X181" s="73">
        <f t="shared" si="2342"/>
        <v>306</v>
      </c>
      <c r="Y181" s="73">
        <f t="shared" si="2342"/>
        <v>336</v>
      </c>
      <c r="Z181" s="73">
        <f t="shared" si="2342"/>
        <v>367</v>
      </c>
      <c r="AA181" s="73">
        <f t="shared" si="2342"/>
        <v>398</v>
      </c>
      <c r="AB181" s="73">
        <f t="shared" si="2342"/>
        <v>426</v>
      </c>
      <c r="AC181" s="73">
        <f t="shared" si="2342"/>
        <v>457</v>
      </c>
      <c r="AD181" s="73">
        <f t="shared" si="2342"/>
        <v>487</v>
      </c>
      <c r="AE181" s="73">
        <f t="shared" si="2342"/>
        <v>518</v>
      </c>
      <c r="AF181" s="73">
        <f t="shared" si="2342"/>
        <v>548</v>
      </c>
      <c r="AG181" s="73">
        <f t="shared" si="2342"/>
        <v>579</v>
      </c>
      <c r="AH181" s="73">
        <f t="shared" si="2342"/>
        <v>610</v>
      </c>
      <c r="AI181" s="73">
        <f t="shared" si="2342"/>
        <v>640</v>
      </c>
      <c r="AJ181" s="73">
        <f t="shared" si="2342"/>
        <v>671</v>
      </c>
      <c r="AK181" s="73">
        <f t="shared" si="2342"/>
        <v>701</v>
      </c>
      <c r="AL181" s="73">
        <f t="shared" si="2342"/>
        <v>732</v>
      </c>
      <c r="AM181" s="73">
        <f t="shared" si="2342"/>
        <v>763</v>
      </c>
      <c r="AN181" s="73">
        <f t="shared" si="2342"/>
        <v>791</v>
      </c>
      <c r="AO181" s="73">
        <f t="shared" si="2342"/>
        <v>822</v>
      </c>
      <c r="AP181" s="73">
        <f t="shared" si="2342"/>
        <v>852</v>
      </c>
      <c r="AQ181" s="73">
        <f t="shared" si="2342"/>
        <v>883</v>
      </c>
      <c r="AR181" s="73">
        <f t="shared" si="2342"/>
        <v>913</v>
      </c>
      <c r="AS181" s="73">
        <f t="shared" si="2342"/>
        <v>944</v>
      </c>
      <c r="AT181" s="73">
        <f t="shared" si="2342"/>
        <v>975</v>
      </c>
      <c r="AU181" s="73">
        <f t="shared" si="2342"/>
        <v>1005</v>
      </c>
      <c r="AV181" s="73">
        <f t="shared" si="2342"/>
        <v>1036</v>
      </c>
      <c r="AW181" s="73">
        <f t="shared" si="2342"/>
        <v>1066</v>
      </c>
      <c r="AX181" s="73">
        <f t="shared" si="2342"/>
        <v>1097</v>
      </c>
      <c r="AY181" s="73">
        <f t="shared" si="2342"/>
        <v>1128</v>
      </c>
      <c r="AZ181" s="73">
        <f t="shared" si="2342"/>
        <v>1156</v>
      </c>
      <c r="BA181" s="73">
        <f t="shared" si="2342"/>
        <v>1187</v>
      </c>
      <c r="BB181" s="73">
        <f t="shared" si="2342"/>
        <v>1217</v>
      </c>
      <c r="BC181" s="73">
        <f t="shared" si="2342"/>
        <v>1248</v>
      </c>
      <c r="BD181" s="73">
        <f t="shared" si="2342"/>
        <v>1278</v>
      </c>
      <c r="BE181" s="73">
        <f t="shared" si="2342"/>
        <v>1309</v>
      </c>
      <c r="BF181" s="73">
        <f t="shared" si="2342"/>
        <v>1340</v>
      </c>
      <c r="BG181" s="73">
        <f t="shared" si="2342"/>
        <v>1370</v>
      </c>
      <c r="BH181" s="73">
        <f t="shared" si="2342"/>
        <v>1401</v>
      </c>
      <c r="BI181" s="73">
        <f t="shared" si="2342"/>
        <v>1431</v>
      </c>
      <c r="BJ181" s="82"/>
      <c r="BK181" s="79"/>
      <c r="BL181" s="79"/>
      <c r="BM181" s="106"/>
      <c r="BN181" s="106"/>
      <c r="BO181" s="106"/>
      <c r="BP181" s="106"/>
      <c r="BQ181" s="106"/>
      <c r="BR181" s="106"/>
      <c r="BS181" s="106"/>
      <c r="BT181" s="106"/>
      <c r="BU181" s="106"/>
      <c r="BV181" s="106"/>
      <c r="BW181" s="106"/>
      <c r="BX181" s="106"/>
      <c r="BY181" s="106"/>
      <c r="BZ181" s="106"/>
      <c r="CA181" s="106"/>
      <c r="CB181" s="106"/>
    </row>
    <row r="182" spans="1:80" s="245" customFormat="1" ht="17.149999999999999" customHeight="1" x14ac:dyDescent="0.35">
      <c r="A182" s="250"/>
      <c r="B182" s="113"/>
      <c r="C182" s="361"/>
      <c r="D182" s="125"/>
      <c r="E182" s="357" t="s">
        <v>207</v>
      </c>
      <c r="F182" s="357" t="s">
        <v>207</v>
      </c>
      <c r="G182" s="357" t="s">
        <v>207</v>
      </c>
      <c r="H182" s="370"/>
      <c r="I182" s="373"/>
      <c r="J182" s="7"/>
      <c r="K182" s="376"/>
      <c r="L182" s="106"/>
      <c r="M182" s="77"/>
      <c r="N182" s="60" t="str">
        <f>VLOOKUP(N180,'Podpůrná data'!$I$188:$J$199,2)</f>
        <v>leden</v>
      </c>
      <c r="O182" s="60" t="str">
        <f>VLOOKUP(O180,'Podpůrná data'!$I$188:$J$199,2)</f>
        <v>únor</v>
      </c>
      <c r="P182" s="60" t="str">
        <f>VLOOKUP(P180,'Podpůrná data'!$I$188:$J$199,2)</f>
        <v>březen</v>
      </c>
      <c r="Q182" s="60" t="str">
        <f>VLOOKUP(Q180,'Podpůrná data'!$I$188:$J$199,2)</f>
        <v>duben</v>
      </c>
      <c r="R182" s="60" t="str">
        <f>VLOOKUP(R180,'Podpůrná data'!$I$188:$J$199,2)</f>
        <v>květen</v>
      </c>
      <c r="S182" s="60" t="str">
        <f>VLOOKUP(S180,'Podpůrná data'!$I$188:$J$199,2)</f>
        <v>červen</v>
      </c>
      <c r="T182" s="60" t="str">
        <f>VLOOKUP(T180,'Podpůrná data'!$I$188:$J$199,2)</f>
        <v>červenec</v>
      </c>
      <c r="U182" s="60" t="str">
        <f>VLOOKUP(U180,'Podpůrná data'!$I$188:$J$199,2)</f>
        <v>srpen</v>
      </c>
      <c r="V182" s="60" t="str">
        <f>VLOOKUP(V180,'Podpůrná data'!$I$188:$J$199,2)</f>
        <v>září</v>
      </c>
      <c r="W182" s="60" t="str">
        <f>VLOOKUP(W180,'Podpůrná data'!$I$188:$J$199,2)</f>
        <v>říjen</v>
      </c>
      <c r="X182" s="60" t="str">
        <f>VLOOKUP(X180,'Podpůrná data'!$I$188:$J$199,2)</f>
        <v>listopad</v>
      </c>
      <c r="Y182" s="60" t="str">
        <f>VLOOKUP(Y180,'Podpůrná data'!$I$188:$J$199,2)</f>
        <v>prosinec</v>
      </c>
      <c r="Z182" s="60" t="str">
        <f>VLOOKUP(Z180,'Podpůrná data'!$I$188:$J$199,2)</f>
        <v>leden</v>
      </c>
      <c r="AA182" s="60" t="str">
        <f>VLOOKUP(AA180,'Podpůrná data'!$I$188:$J$199,2)</f>
        <v>únor</v>
      </c>
      <c r="AB182" s="60" t="str">
        <f>VLOOKUP(AB180,'Podpůrná data'!$I$188:$J$199,2)</f>
        <v>březen</v>
      </c>
      <c r="AC182" s="60" t="str">
        <f>VLOOKUP(AC180,'Podpůrná data'!$I$188:$J$199,2)</f>
        <v>duben</v>
      </c>
      <c r="AD182" s="60" t="str">
        <f>VLOOKUP(AD180,'Podpůrná data'!$I$188:$J$199,2)</f>
        <v>květen</v>
      </c>
      <c r="AE182" s="60" t="str">
        <f>VLOOKUP(AE180,'Podpůrná data'!$I$188:$J$199,2)</f>
        <v>červen</v>
      </c>
      <c r="AF182" s="60" t="str">
        <f>VLOOKUP(AF180,'Podpůrná data'!$I$188:$J$199,2)</f>
        <v>červenec</v>
      </c>
      <c r="AG182" s="60" t="str">
        <f>VLOOKUP(AG180,'Podpůrná data'!$I$188:$J$199,2)</f>
        <v>srpen</v>
      </c>
      <c r="AH182" s="60" t="str">
        <f>VLOOKUP(AH180,'Podpůrná data'!$I$188:$J$199,2)</f>
        <v>září</v>
      </c>
      <c r="AI182" s="60" t="str">
        <f>VLOOKUP(AI180,'Podpůrná data'!$I$188:$J$199,2)</f>
        <v>říjen</v>
      </c>
      <c r="AJ182" s="60" t="str">
        <f>VLOOKUP(AJ180,'Podpůrná data'!$I$188:$J$199,2)</f>
        <v>listopad</v>
      </c>
      <c r="AK182" s="60" t="str">
        <f>VLOOKUP(AK180,'Podpůrná data'!$I$188:$J$199,2)</f>
        <v>prosinec</v>
      </c>
      <c r="AL182" s="60" t="str">
        <f>VLOOKUP(AL180,'Podpůrná data'!$I$188:$J$199,2)</f>
        <v>leden</v>
      </c>
      <c r="AM182" s="60" t="str">
        <f>VLOOKUP(AM180,'Podpůrná data'!$I$188:$J$199,2)</f>
        <v>únor</v>
      </c>
      <c r="AN182" s="60" t="str">
        <f>VLOOKUP(AN180,'Podpůrná data'!$I$188:$J$199,2)</f>
        <v>březen</v>
      </c>
      <c r="AO182" s="60" t="str">
        <f>VLOOKUP(AO180,'Podpůrná data'!$I$188:$J$199,2)</f>
        <v>duben</v>
      </c>
      <c r="AP182" s="60" t="str">
        <f>VLOOKUP(AP180,'Podpůrná data'!$I$188:$J$199,2)</f>
        <v>květen</v>
      </c>
      <c r="AQ182" s="60" t="str">
        <f>VLOOKUP(AQ180,'Podpůrná data'!$I$188:$J$199,2)</f>
        <v>červen</v>
      </c>
      <c r="AR182" s="60" t="str">
        <f>VLOOKUP(AR180,'Podpůrná data'!$I$188:$J$199,2)</f>
        <v>červenec</v>
      </c>
      <c r="AS182" s="60" t="str">
        <f>VLOOKUP(AS180,'Podpůrná data'!$I$188:$J$199,2)</f>
        <v>srpen</v>
      </c>
      <c r="AT182" s="60" t="str">
        <f>VLOOKUP(AT180,'Podpůrná data'!$I$188:$J$199,2)</f>
        <v>září</v>
      </c>
      <c r="AU182" s="60" t="str">
        <f>VLOOKUP(AU180,'Podpůrná data'!$I$188:$J$199,2)</f>
        <v>říjen</v>
      </c>
      <c r="AV182" s="60" t="str">
        <f>VLOOKUP(AV180,'Podpůrná data'!$I$188:$J$199,2)</f>
        <v>listopad</v>
      </c>
      <c r="AW182" s="60" t="str">
        <f>VLOOKUP(AW180,'Podpůrná data'!$I$188:$J$199,2)</f>
        <v>prosinec</v>
      </c>
      <c r="AX182" s="60" t="str">
        <f>VLOOKUP(AX180,'Podpůrná data'!$I$188:$J$199,2)</f>
        <v>leden</v>
      </c>
      <c r="AY182" s="60" t="str">
        <f>VLOOKUP(AY180,'Podpůrná data'!$I$188:$J$199,2)</f>
        <v>únor</v>
      </c>
      <c r="AZ182" s="60" t="str">
        <f>VLOOKUP(AZ180,'Podpůrná data'!$I$188:$J$199,2)</f>
        <v>březen</v>
      </c>
      <c r="BA182" s="60" t="str">
        <f>VLOOKUP(BA180,'Podpůrná data'!$I$188:$J$199,2)</f>
        <v>duben</v>
      </c>
      <c r="BB182" s="60" t="str">
        <f>VLOOKUP(BB180,'Podpůrná data'!$I$188:$J$199,2)</f>
        <v>květen</v>
      </c>
      <c r="BC182" s="60" t="str">
        <f>VLOOKUP(BC180,'Podpůrná data'!$I$188:$J$199,2)</f>
        <v>červen</v>
      </c>
      <c r="BD182" s="60" t="str">
        <f>VLOOKUP(BD180,'Podpůrná data'!$I$188:$J$199,2)</f>
        <v>červenec</v>
      </c>
      <c r="BE182" s="60" t="str">
        <f>VLOOKUP(BE180,'Podpůrná data'!$I$188:$J$199,2)</f>
        <v>srpen</v>
      </c>
      <c r="BF182" s="60" t="str">
        <f>VLOOKUP(BF180,'Podpůrná data'!$I$188:$J$199,2)</f>
        <v>září</v>
      </c>
      <c r="BG182" s="60" t="str">
        <f>VLOOKUP(BG180,'Podpůrná data'!$I$188:$J$199,2)</f>
        <v>říjen</v>
      </c>
      <c r="BH182" s="60" t="str">
        <f>VLOOKUP(BH180,'Podpůrná data'!$I$188:$J$199,2)</f>
        <v>listopad</v>
      </c>
      <c r="BI182" s="60" t="str">
        <f>VLOOKUP(BI180,'Podpůrná data'!$I$188:$J$199,2)</f>
        <v>prosinec</v>
      </c>
      <c r="BJ182" s="200"/>
      <c r="BK182" s="200"/>
      <c r="BL182" s="201"/>
      <c r="BM182" s="106"/>
      <c r="BN182" s="179" t="s">
        <v>105</v>
      </c>
      <c r="BO182" s="179" t="s">
        <v>106</v>
      </c>
      <c r="BP182" s="179" t="s">
        <v>107</v>
      </c>
      <c r="BQ182" s="179" t="s">
        <v>108</v>
      </c>
      <c r="BR182" s="179" t="s">
        <v>109</v>
      </c>
      <c r="BS182" s="179" t="s">
        <v>110</v>
      </c>
      <c r="BT182" s="179" t="s">
        <v>111</v>
      </c>
      <c r="BU182" s="179" t="s">
        <v>112</v>
      </c>
      <c r="BV182" s="179" t="s">
        <v>113</v>
      </c>
      <c r="BW182" s="179" t="s">
        <v>155</v>
      </c>
      <c r="BX182" s="179" t="s">
        <v>156</v>
      </c>
      <c r="BY182" s="179" t="s">
        <v>157</v>
      </c>
      <c r="BZ182" s="179" t="s">
        <v>202</v>
      </c>
      <c r="CA182" s="179" t="s">
        <v>203</v>
      </c>
      <c r="CB182" s="179" t="s">
        <v>204</v>
      </c>
    </row>
    <row r="183" spans="1:80" s="245" customFormat="1" ht="16.399999999999999" customHeight="1" x14ac:dyDescent="0.35">
      <c r="A183" s="250"/>
      <c r="B183" s="113"/>
      <c r="C183" s="361"/>
      <c r="D183" s="125"/>
      <c r="E183" s="357"/>
      <c r="F183" s="357"/>
      <c r="G183" s="357"/>
      <c r="H183" s="370"/>
      <c r="I183" s="373"/>
      <c r="J183" s="7"/>
      <c r="K183" s="376"/>
      <c r="L183" s="106"/>
      <c r="M183" s="77"/>
      <c r="N183" s="60">
        <f>YEAR(Úvod!$F$10)</f>
        <v>1900</v>
      </c>
      <c r="O183" s="60">
        <f t="shared" ref="O183" si="2343">IF(O180=1,N183+1,N183)</f>
        <v>1900</v>
      </c>
      <c r="P183" s="60">
        <f t="shared" ref="P183" si="2344">IF(P180=1,O183+1,O183)</f>
        <v>1900</v>
      </c>
      <c r="Q183" s="60">
        <f t="shared" ref="Q183" si="2345">IF(Q180=1,P183+1,P183)</f>
        <v>1900</v>
      </c>
      <c r="R183" s="60">
        <f t="shared" ref="R183" si="2346">IF(R180=1,Q183+1,Q183)</f>
        <v>1900</v>
      </c>
      <c r="S183" s="60">
        <f t="shared" ref="S183" si="2347">IF(S180=1,R183+1,R183)</f>
        <v>1900</v>
      </c>
      <c r="T183" s="60">
        <f t="shared" ref="T183" si="2348">IF(T180=1,S183+1,S183)</f>
        <v>1900</v>
      </c>
      <c r="U183" s="60">
        <f t="shared" ref="U183" si="2349">IF(U180=1,T183+1,T183)</f>
        <v>1900</v>
      </c>
      <c r="V183" s="60">
        <f t="shared" ref="V183" si="2350">IF(V180=1,U183+1,U183)</f>
        <v>1900</v>
      </c>
      <c r="W183" s="60">
        <f t="shared" ref="W183" si="2351">IF(W180=1,V183+1,V183)</f>
        <v>1900</v>
      </c>
      <c r="X183" s="60">
        <f t="shared" ref="X183" si="2352">IF(X180=1,W183+1,W183)</f>
        <v>1900</v>
      </c>
      <c r="Y183" s="60">
        <f t="shared" ref="Y183" si="2353">IF(Y180=1,X183+1,X183)</f>
        <v>1900</v>
      </c>
      <c r="Z183" s="60">
        <f t="shared" ref="Z183" si="2354">IF(Z180=1,Y183+1,Y183)</f>
        <v>1901</v>
      </c>
      <c r="AA183" s="60">
        <f t="shared" ref="AA183" si="2355">IF(AA180=1,Z183+1,Z183)</f>
        <v>1901</v>
      </c>
      <c r="AB183" s="60">
        <f t="shared" ref="AB183" si="2356">IF(AB180=1,AA183+1,AA183)</f>
        <v>1901</v>
      </c>
      <c r="AC183" s="60">
        <f t="shared" ref="AC183" si="2357">IF(AC180=1,AB183+1,AB183)</f>
        <v>1901</v>
      </c>
      <c r="AD183" s="60">
        <f t="shared" ref="AD183" si="2358">IF(AD180=1,AC183+1,AC183)</f>
        <v>1901</v>
      </c>
      <c r="AE183" s="60">
        <f t="shared" ref="AE183" si="2359">IF(AE180=1,AD183+1,AD183)</f>
        <v>1901</v>
      </c>
      <c r="AF183" s="60">
        <f t="shared" ref="AF183" si="2360">IF(AF180=1,AE183+1,AE183)</f>
        <v>1901</v>
      </c>
      <c r="AG183" s="60">
        <f t="shared" ref="AG183" si="2361">IF(AG180=1,AF183+1,AF183)</f>
        <v>1901</v>
      </c>
      <c r="AH183" s="60">
        <f t="shared" ref="AH183" si="2362">IF(AH180=1,AG183+1,AG183)</f>
        <v>1901</v>
      </c>
      <c r="AI183" s="60">
        <f t="shared" ref="AI183" si="2363">IF(AI180=1,AH183+1,AH183)</f>
        <v>1901</v>
      </c>
      <c r="AJ183" s="60">
        <f t="shared" ref="AJ183" si="2364">IF(AJ180=1,AI183+1,AI183)</f>
        <v>1901</v>
      </c>
      <c r="AK183" s="60">
        <f t="shared" ref="AK183" si="2365">IF(AK180=1,AJ183+1,AJ183)</f>
        <v>1901</v>
      </c>
      <c r="AL183" s="60">
        <f t="shared" ref="AL183" si="2366">IF(AL180=1,AK183+1,AK183)</f>
        <v>1902</v>
      </c>
      <c r="AM183" s="60">
        <f t="shared" ref="AM183" si="2367">IF(AM180=1,AL183+1,AL183)</f>
        <v>1902</v>
      </c>
      <c r="AN183" s="60">
        <f t="shared" ref="AN183" si="2368">IF(AN180=1,AM183+1,AM183)</f>
        <v>1902</v>
      </c>
      <c r="AO183" s="60">
        <f t="shared" ref="AO183" si="2369">IF(AO180=1,AN183+1,AN183)</f>
        <v>1902</v>
      </c>
      <c r="AP183" s="60">
        <f t="shared" ref="AP183" si="2370">IF(AP180=1,AO183+1,AO183)</f>
        <v>1902</v>
      </c>
      <c r="AQ183" s="60">
        <f t="shared" ref="AQ183" si="2371">IF(AQ180=1,AP183+1,AP183)</f>
        <v>1902</v>
      </c>
      <c r="AR183" s="60">
        <f t="shared" ref="AR183" si="2372">IF(AR180=1,AQ183+1,AQ183)</f>
        <v>1902</v>
      </c>
      <c r="AS183" s="60">
        <f t="shared" ref="AS183" si="2373">IF(AS180=1,AR183+1,AR183)</f>
        <v>1902</v>
      </c>
      <c r="AT183" s="60">
        <f t="shared" ref="AT183" si="2374">IF(AT180=1,AS183+1,AS183)</f>
        <v>1902</v>
      </c>
      <c r="AU183" s="60">
        <f t="shared" ref="AU183" si="2375">IF(AU180=1,AT183+1,AT183)</f>
        <v>1902</v>
      </c>
      <c r="AV183" s="60">
        <f t="shared" ref="AV183" si="2376">IF(AV180=1,AU183+1,AU183)</f>
        <v>1902</v>
      </c>
      <c r="AW183" s="60">
        <f t="shared" ref="AW183" si="2377">IF(AW180=1,AV183+1,AV183)</f>
        <v>1902</v>
      </c>
      <c r="AX183" s="60">
        <f t="shared" ref="AX183" si="2378">IF(AX180=1,AW183+1,AW183)</f>
        <v>1903</v>
      </c>
      <c r="AY183" s="60">
        <f t="shared" ref="AY183" si="2379">IF(AY180=1,AX183+1,AX183)</f>
        <v>1903</v>
      </c>
      <c r="AZ183" s="60">
        <f t="shared" ref="AZ183" si="2380">IF(AZ180=1,AY183+1,AY183)</f>
        <v>1903</v>
      </c>
      <c r="BA183" s="60">
        <f t="shared" ref="BA183" si="2381">IF(BA180=1,AZ183+1,AZ183)</f>
        <v>1903</v>
      </c>
      <c r="BB183" s="60">
        <f t="shared" ref="BB183" si="2382">IF(BB180=1,BA183+1,BA183)</f>
        <v>1903</v>
      </c>
      <c r="BC183" s="60">
        <f t="shared" ref="BC183" si="2383">IF(BC180=1,BB183+1,BB183)</f>
        <v>1903</v>
      </c>
      <c r="BD183" s="60">
        <f t="shared" ref="BD183" si="2384">IF(BD180=1,BC183+1,BC183)</f>
        <v>1903</v>
      </c>
      <c r="BE183" s="60">
        <f t="shared" ref="BE183" si="2385">IF(BE180=1,BD183+1,BD183)</f>
        <v>1903</v>
      </c>
      <c r="BF183" s="60">
        <f t="shared" ref="BF183" si="2386">IF(BF180=1,BE183+1,BE183)</f>
        <v>1903</v>
      </c>
      <c r="BG183" s="60">
        <f t="shared" ref="BG183" si="2387">IF(BG180=1,BF183+1,BF183)</f>
        <v>1903</v>
      </c>
      <c r="BH183" s="60">
        <f t="shared" ref="BH183" si="2388">IF(BH180=1,BG183+1,BG183)</f>
        <v>1903</v>
      </c>
      <c r="BI183" s="60">
        <f t="shared" ref="BI183" si="2389">IF(BI180=1,BH183+1,BH183)</f>
        <v>1903</v>
      </c>
      <c r="BJ183" s="199"/>
      <c r="BK183" s="198"/>
      <c r="BL183" s="202"/>
      <c r="BM183" s="106"/>
      <c r="BN183" s="106"/>
      <c r="BO183" s="106"/>
      <c r="BP183" s="106"/>
      <c r="BQ183" s="106"/>
      <c r="BR183" s="106"/>
      <c r="BS183" s="106"/>
      <c r="BT183" s="106"/>
      <c r="BU183" s="106"/>
      <c r="BV183" s="106"/>
      <c r="BW183" s="106"/>
      <c r="BX183" s="106"/>
      <c r="BY183" s="106"/>
      <c r="BZ183" s="106"/>
      <c r="CA183" s="106"/>
      <c r="CB183" s="106"/>
    </row>
    <row r="184" spans="1:80" s="245" customFormat="1" ht="16.399999999999999" customHeight="1" x14ac:dyDescent="0.35">
      <c r="A184" s="250"/>
      <c r="B184" s="113"/>
      <c r="C184" s="125"/>
      <c r="D184" s="125"/>
      <c r="E184" s="357"/>
      <c r="F184" s="357"/>
      <c r="G184" s="357"/>
      <c r="H184" s="370"/>
      <c r="I184" s="374"/>
      <c r="J184" s="7"/>
      <c r="K184" s="377"/>
      <c r="L184" s="106"/>
      <c r="M184" s="63" t="s">
        <v>159</v>
      </c>
      <c r="N184" s="258"/>
      <c r="O184" s="258"/>
      <c r="P184" s="258"/>
      <c r="Q184" s="258"/>
      <c r="R184" s="258"/>
      <c r="S184" s="258"/>
      <c r="T184" s="258"/>
      <c r="U184" s="258"/>
      <c r="V184" s="258"/>
      <c r="W184" s="258"/>
      <c r="X184" s="258"/>
      <c r="Y184" s="258"/>
      <c r="Z184" s="258"/>
      <c r="AA184" s="258"/>
      <c r="AB184" s="258"/>
      <c r="AC184" s="258"/>
      <c r="AD184" s="258"/>
      <c r="AE184" s="258"/>
      <c r="AF184" s="258"/>
      <c r="AG184" s="258"/>
      <c r="AH184" s="258"/>
      <c r="AI184" s="258"/>
      <c r="AJ184" s="258"/>
      <c r="AK184" s="258"/>
      <c r="AL184" s="258"/>
      <c r="AM184" s="258"/>
      <c r="AN184" s="258"/>
      <c r="AO184" s="258"/>
      <c r="AP184" s="258"/>
      <c r="AQ184" s="258"/>
      <c r="AR184" s="258"/>
      <c r="AS184" s="258"/>
      <c r="AT184" s="258"/>
      <c r="AU184" s="258"/>
      <c r="AV184" s="258"/>
      <c r="AW184" s="258"/>
      <c r="AX184" s="258"/>
      <c r="AY184" s="258"/>
      <c r="AZ184" s="258"/>
      <c r="BA184" s="258"/>
      <c r="BB184" s="258"/>
      <c r="BC184" s="258"/>
      <c r="BD184" s="258"/>
      <c r="BE184" s="258"/>
      <c r="BF184" s="258"/>
      <c r="BG184" s="258"/>
      <c r="BH184" s="258"/>
      <c r="BI184" s="258"/>
      <c r="BJ184" s="199"/>
      <c r="BK184" s="198"/>
      <c r="BL184" s="202"/>
      <c r="BM184" s="106"/>
      <c r="BN184" s="106"/>
      <c r="BO184" s="106"/>
      <c r="BP184" s="106"/>
      <c r="BQ184" s="106"/>
      <c r="BR184" s="106"/>
      <c r="BS184" s="106"/>
      <c r="BT184" s="106"/>
      <c r="BU184" s="106"/>
      <c r="BV184" s="106"/>
      <c r="BW184" s="106"/>
      <c r="BX184" s="106"/>
      <c r="BY184" s="106"/>
      <c r="BZ184" s="106"/>
      <c r="CA184" s="106"/>
      <c r="CB184" s="106"/>
    </row>
    <row r="185" spans="1:80" s="245" customFormat="1" ht="23.5" customHeight="1" x14ac:dyDescent="0.35">
      <c r="A185" s="243"/>
      <c r="B185" s="126" t="s">
        <v>17</v>
      </c>
      <c r="C185" s="381"/>
      <c r="D185" s="381"/>
      <c r="E185" s="259"/>
      <c r="F185" s="259"/>
      <c r="G185" s="241"/>
      <c r="H185" s="253"/>
      <c r="I185" s="61">
        <f>IF($H185="",0,VLOOKUP($E185,'Podpůrná data'!$H$15:$I$185,2,FALSE)*$H185)</f>
        <v>0</v>
      </c>
      <c r="J185" s="105"/>
      <c r="K185" s="166">
        <f>IF(I185&gt;0,1,0)</f>
        <v>0</v>
      </c>
      <c r="L185" s="204"/>
      <c r="M185" s="63" t="s">
        <v>95</v>
      </c>
      <c r="N185" s="260"/>
      <c r="O185" s="260"/>
      <c r="P185" s="260"/>
      <c r="Q185" s="260"/>
      <c r="R185" s="260"/>
      <c r="S185" s="260"/>
      <c r="T185" s="260"/>
      <c r="U185" s="260"/>
      <c r="V185" s="260"/>
      <c r="W185" s="260"/>
      <c r="X185" s="260"/>
      <c r="Y185" s="260"/>
      <c r="Z185" s="260"/>
      <c r="AA185" s="260"/>
      <c r="AB185" s="260"/>
      <c r="AC185" s="260"/>
      <c r="AD185" s="260"/>
      <c r="AE185" s="260"/>
      <c r="AF185" s="260"/>
      <c r="AG185" s="260"/>
      <c r="AH185" s="260"/>
      <c r="AI185" s="260"/>
      <c r="AJ185" s="260"/>
      <c r="AK185" s="260"/>
      <c r="AL185" s="260"/>
      <c r="AM185" s="260"/>
      <c r="AN185" s="260"/>
      <c r="AO185" s="260"/>
      <c r="AP185" s="260"/>
      <c r="AQ185" s="260"/>
      <c r="AR185" s="260"/>
      <c r="AS185" s="260"/>
      <c r="AT185" s="260"/>
      <c r="AU185" s="260"/>
      <c r="AV185" s="260"/>
      <c r="AW185" s="260"/>
      <c r="AX185" s="260"/>
      <c r="AY185" s="260"/>
      <c r="AZ185" s="260"/>
      <c r="BA185" s="260"/>
      <c r="BB185" s="260"/>
      <c r="BC185" s="260"/>
      <c r="BD185" s="260"/>
      <c r="BE185" s="260"/>
      <c r="BF185" s="260"/>
      <c r="BG185" s="260"/>
      <c r="BH185" s="260"/>
      <c r="BI185" s="260"/>
      <c r="BJ185" s="382">
        <f>SUM(N187:BI187)</f>
        <v>0</v>
      </c>
      <c r="BK185" s="384">
        <f>SUM(N189:BI189)</f>
        <v>0</v>
      </c>
      <c r="BL185" s="386">
        <f>IF($K185=0,0,IF($BJ185&gt;=20,1,0))</f>
        <v>0</v>
      </c>
      <c r="BM185" s="106"/>
      <c r="BN185" s="106"/>
      <c r="BO185" s="106"/>
      <c r="BP185" s="106"/>
      <c r="BQ185" s="106"/>
      <c r="BR185" s="106"/>
      <c r="BS185" s="106"/>
      <c r="BT185" s="106"/>
      <c r="BU185" s="106"/>
      <c r="BV185" s="106"/>
      <c r="BW185" s="106"/>
      <c r="BX185" s="106"/>
      <c r="BY185" s="106"/>
      <c r="BZ185" s="106"/>
      <c r="CA185" s="106"/>
      <c r="CB185" s="106"/>
    </row>
    <row r="186" spans="1:80" s="245" customFormat="1" ht="29" x14ac:dyDescent="0.35">
      <c r="A186" s="243"/>
      <c r="B186" s="128"/>
      <c r="C186" s="170"/>
      <c r="D186" s="170"/>
      <c r="E186" s="170"/>
      <c r="F186" s="170"/>
      <c r="G186" s="170"/>
      <c r="H186" s="170"/>
      <c r="I186" s="64"/>
      <c r="J186" s="105"/>
      <c r="K186" s="223"/>
      <c r="L186" s="106"/>
      <c r="M186" s="63" t="s">
        <v>215</v>
      </c>
      <c r="N186" s="260"/>
      <c r="O186" s="260"/>
      <c r="P186" s="260"/>
      <c r="Q186" s="260"/>
      <c r="R186" s="260"/>
      <c r="S186" s="260"/>
      <c r="T186" s="260"/>
      <c r="U186" s="260"/>
      <c r="V186" s="260"/>
      <c r="W186" s="260"/>
      <c r="X186" s="260"/>
      <c r="Y186" s="260"/>
      <c r="Z186" s="260"/>
      <c r="AA186" s="260"/>
      <c r="AB186" s="260"/>
      <c r="AC186" s="260"/>
      <c r="AD186" s="260"/>
      <c r="AE186" s="260"/>
      <c r="AF186" s="260"/>
      <c r="AG186" s="260"/>
      <c r="AH186" s="260"/>
      <c r="AI186" s="260"/>
      <c r="AJ186" s="260"/>
      <c r="AK186" s="260"/>
      <c r="AL186" s="260"/>
      <c r="AM186" s="260"/>
      <c r="AN186" s="260"/>
      <c r="AO186" s="260"/>
      <c r="AP186" s="260"/>
      <c r="AQ186" s="260"/>
      <c r="AR186" s="260"/>
      <c r="AS186" s="260"/>
      <c r="AT186" s="260"/>
      <c r="AU186" s="260"/>
      <c r="AV186" s="260"/>
      <c r="AW186" s="260"/>
      <c r="AX186" s="260"/>
      <c r="AY186" s="260"/>
      <c r="AZ186" s="260"/>
      <c r="BA186" s="260"/>
      <c r="BB186" s="260"/>
      <c r="BC186" s="260"/>
      <c r="BD186" s="260"/>
      <c r="BE186" s="260"/>
      <c r="BF186" s="260"/>
      <c r="BG186" s="260"/>
      <c r="BH186" s="260"/>
      <c r="BI186" s="260"/>
      <c r="BJ186" s="382"/>
      <c r="BK186" s="384"/>
      <c r="BL186" s="386"/>
      <c r="BM186" s="106"/>
      <c r="BN186" s="106"/>
      <c r="BO186" s="106"/>
      <c r="BP186" s="106"/>
      <c r="BQ186" s="106"/>
      <c r="BR186" s="106"/>
      <c r="BS186" s="106"/>
      <c r="BT186" s="106"/>
      <c r="BU186" s="106"/>
      <c r="BV186" s="106"/>
      <c r="BW186" s="106"/>
      <c r="BX186" s="106"/>
      <c r="BY186" s="106"/>
      <c r="BZ186" s="106"/>
      <c r="CA186" s="106"/>
      <c r="CB186" s="106"/>
    </row>
    <row r="187" spans="1:80" s="245" customFormat="1" ht="29" x14ac:dyDescent="0.35">
      <c r="A187" s="243"/>
      <c r="B187" s="128"/>
      <c r="C187" s="170"/>
      <c r="D187" s="170"/>
      <c r="E187" s="170"/>
      <c r="F187" s="170"/>
      <c r="G187" s="170"/>
      <c r="H187" s="170"/>
      <c r="I187" s="64"/>
      <c r="J187" s="105"/>
      <c r="K187" s="165"/>
      <c r="L187" s="106"/>
      <c r="M187" s="63" t="s">
        <v>235</v>
      </c>
      <c r="N187" s="167">
        <f>IF(N186="",0,IF(N186&gt;=$H185,$H185,N186))</f>
        <v>0</v>
      </c>
      <c r="O187" s="167">
        <f t="shared" ref="O187:AT187" si="2390">IF(O186="",0,IF((O186+N188)&lt;=$H185,O186,$H185-N188))</f>
        <v>0</v>
      </c>
      <c r="P187" s="167">
        <f t="shared" si="2390"/>
        <v>0</v>
      </c>
      <c r="Q187" s="167">
        <f t="shared" si="2390"/>
        <v>0</v>
      </c>
      <c r="R187" s="167">
        <f t="shared" si="2390"/>
        <v>0</v>
      </c>
      <c r="S187" s="167">
        <f t="shared" si="2390"/>
        <v>0</v>
      </c>
      <c r="T187" s="167">
        <f t="shared" si="2390"/>
        <v>0</v>
      </c>
      <c r="U187" s="167">
        <f t="shared" si="2390"/>
        <v>0</v>
      </c>
      <c r="V187" s="167">
        <f t="shared" si="2390"/>
        <v>0</v>
      </c>
      <c r="W187" s="167">
        <f t="shared" si="2390"/>
        <v>0</v>
      </c>
      <c r="X187" s="167">
        <f t="shared" si="2390"/>
        <v>0</v>
      </c>
      <c r="Y187" s="167">
        <f t="shared" si="2390"/>
        <v>0</v>
      </c>
      <c r="Z187" s="167">
        <f t="shared" si="2390"/>
        <v>0</v>
      </c>
      <c r="AA187" s="167">
        <f t="shared" si="2390"/>
        <v>0</v>
      </c>
      <c r="AB187" s="167">
        <f t="shared" si="2390"/>
        <v>0</v>
      </c>
      <c r="AC187" s="167">
        <f t="shared" si="2390"/>
        <v>0</v>
      </c>
      <c r="AD187" s="167">
        <f t="shared" si="2390"/>
        <v>0</v>
      </c>
      <c r="AE187" s="167">
        <f t="shared" si="2390"/>
        <v>0</v>
      </c>
      <c r="AF187" s="167">
        <f t="shared" si="2390"/>
        <v>0</v>
      </c>
      <c r="AG187" s="167">
        <f t="shared" si="2390"/>
        <v>0</v>
      </c>
      <c r="AH187" s="167">
        <f t="shared" si="2390"/>
        <v>0</v>
      </c>
      <c r="AI187" s="167">
        <f t="shared" si="2390"/>
        <v>0</v>
      </c>
      <c r="AJ187" s="167">
        <f t="shared" si="2390"/>
        <v>0</v>
      </c>
      <c r="AK187" s="167">
        <f t="shared" si="2390"/>
        <v>0</v>
      </c>
      <c r="AL187" s="167">
        <f t="shared" si="2390"/>
        <v>0</v>
      </c>
      <c r="AM187" s="167">
        <f t="shared" si="2390"/>
        <v>0</v>
      </c>
      <c r="AN187" s="167">
        <f t="shared" si="2390"/>
        <v>0</v>
      </c>
      <c r="AO187" s="167">
        <f t="shared" si="2390"/>
        <v>0</v>
      </c>
      <c r="AP187" s="167">
        <f t="shared" si="2390"/>
        <v>0</v>
      </c>
      <c r="AQ187" s="167">
        <f t="shared" si="2390"/>
        <v>0</v>
      </c>
      <c r="AR187" s="167">
        <f t="shared" si="2390"/>
        <v>0</v>
      </c>
      <c r="AS187" s="167">
        <f t="shared" si="2390"/>
        <v>0</v>
      </c>
      <c r="AT187" s="167">
        <f t="shared" si="2390"/>
        <v>0</v>
      </c>
      <c r="AU187" s="167">
        <f t="shared" ref="AU187:BI187" si="2391">IF(AU186="",0,IF((AU186+AT188)&lt;=$H185,AU186,$H185-AT188))</f>
        <v>0</v>
      </c>
      <c r="AV187" s="167">
        <f t="shared" si="2391"/>
        <v>0</v>
      </c>
      <c r="AW187" s="167">
        <f t="shared" si="2391"/>
        <v>0</v>
      </c>
      <c r="AX187" s="167">
        <f t="shared" si="2391"/>
        <v>0</v>
      </c>
      <c r="AY187" s="167">
        <f t="shared" si="2391"/>
        <v>0</v>
      </c>
      <c r="AZ187" s="167">
        <f t="shared" si="2391"/>
        <v>0</v>
      </c>
      <c r="BA187" s="167">
        <f t="shared" si="2391"/>
        <v>0</v>
      </c>
      <c r="BB187" s="167">
        <f t="shared" si="2391"/>
        <v>0</v>
      </c>
      <c r="BC187" s="167">
        <f t="shared" si="2391"/>
        <v>0</v>
      </c>
      <c r="BD187" s="167">
        <f t="shared" si="2391"/>
        <v>0</v>
      </c>
      <c r="BE187" s="167">
        <f t="shared" si="2391"/>
        <v>0</v>
      </c>
      <c r="BF187" s="167">
        <f t="shared" si="2391"/>
        <v>0</v>
      </c>
      <c r="BG187" s="167">
        <f t="shared" si="2391"/>
        <v>0</v>
      </c>
      <c r="BH187" s="167">
        <f t="shared" si="2391"/>
        <v>0</v>
      </c>
      <c r="BI187" s="167">
        <f t="shared" si="2391"/>
        <v>0</v>
      </c>
      <c r="BJ187" s="382"/>
      <c r="BK187" s="384"/>
      <c r="BL187" s="386"/>
      <c r="BM187" s="106"/>
      <c r="BN187" s="106"/>
      <c r="BO187" s="106"/>
      <c r="BP187" s="106"/>
      <c r="BQ187" s="106"/>
      <c r="BR187" s="106"/>
      <c r="BS187" s="106"/>
      <c r="BT187" s="106"/>
      <c r="BU187" s="106"/>
      <c r="BV187" s="106"/>
      <c r="BW187" s="106"/>
      <c r="BX187" s="106"/>
      <c r="BY187" s="106"/>
      <c r="BZ187" s="106"/>
      <c r="CA187" s="106"/>
      <c r="CB187" s="106"/>
    </row>
    <row r="188" spans="1:80" ht="29" hidden="1" x14ac:dyDescent="0.35">
      <c r="B188" s="128"/>
      <c r="C188" s="170"/>
      <c r="D188" s="170"/>
      <c r="E188" s="170"/>
      <c r="F188" s="170"/>
      <c r="G188" s="170"/>
      <c r="H188" s="170"/>
      <c r="I188" s="172"/>
      <c r="J188" s="105"/>
      <c r="K188" s="175"/>
      <c r="L188" s="105"/>
      <c r="M188" s="63" t="s">
        <v>236</v>
      </c>
      <c r="N188" s="167">
        <f>N187</f>
        <v>0</v>
      </c>
      <c r="O188" s="167">
        <f>O187+N188</f>
        <v>0</v>
      </c>
      <c r="P188" s="167">
        <f t="shared" ref="P188" si="2392">P187+O188</f>
        <v>0</v>
      </c>
      <c r="Q188" s="167">
        <f t="shared" ref="Q188" si="2393">Q187+P188</f>
        <v>0</v>
      </c>
      <c r="R188" s="167">
        <f t="shared" ref="R188" si="2394">R187+Q188</f>
        <v>0</v>
      </c>
      <c r="S188" s="167">
        <f t="shared" ref="S188" si="2395">S187+R188</f>
        <v>0</v>
      </c>
      <c r="T188" s="167">
        <f t="shared" ref="T188" si="2396">T187+S188</f>
        <v>0</v>
      </c>
      <c r="U188" s="167">
        <f t="shared" ref="U188" si="2397">U187+T188</f>
        <v>0</v>
      </c>
      <c r="V188" s="167">
        <f t="shared" ref="V188" si="2398">V187+U188</f>
        <v>0</v>
      </c>
      <c r="W188" s="167">
        <f t="shared" ref="W188" si="2399">W187+V188</f>
        <v>0</v>
      </c>
      <c r="X188" s="167">
        <f t="shared" ref="X188" si="2400">X187+W188</f>
        <v>0</v>
      </c>
      <c r="Y188" s="167">
        <f t="shared" ref="Y188" si="2401">Y187+X188</f>
        <v>0</v>
      </c>
      <c r="Z188" s="167">
        <f t="shared" ref="Z188" si="2402">Z187+Y188</f>
        <v>0</v>
      </c>
      <c r="AA188" s="167">
        <f t="shared" ref="AA188" si="2403">AA187+Z188</f>
        <v>0</v>
      </c>
      <c r="AB188" s="167">
        <f t="shared" ref="AB188" si="2404">AB187+AA188</f>
        <v>0</v>
      </c>
      <c r="AC188" s="167">
        <f t="shared" ref="AC188" si="2405">AC187+AB188</f>
        <v>0</v>
      </c>
      <c r="AD188" s="167">
        <f t="shared" ref="AD188" si="2406">AD187+AC188</f>
        <v>0</v>
      </c>
      <c r="AE188" s="167">
        <f t="shared" ref="AE188" si="2407">AE187+AD188</f>
        <v>0</v>
      </c>
      <c r="AF188" s="167">
        <f t="shared" ref="AF188" si="2408">AF187+AE188</f>
        <v>0</v>
      </c>
      <c r="AG188" s="167">
        <f t="shared" ref="AG188" si="2409">AG187+AF188</f>
        <v>0</v>
      </c>
      <c r="AH188" s="167">
        <f t="shared" ref="AH188" si="2410">AH187+AG188</f>
        <v>0</v>
      </c>
      <c r="AI188" s="167">
        <f t="shared" ref="AI188" si="2411">AI187+AH188</f>
        <v>0</v>
      </c>
      <c r="AJ188" s="167">
        <f t="shared" ref="AJ188" si="2412">AJ187+AI188</f>
        <v>0</v>
      </c>
      <c r="AK188" s="167">
        <f t="shared" ref="AK188" si="2413">AK187+AJ188</f>
        <v>0</v>
      </c>
      <c r="AL188" s="167">
        <f t="shared" ref="AL188" si="2414">AL187+AK188</f>
        <v>0</v>
      </c>
      <c r="AM188" s="167">
        <f t="shared" ref="AM188" si="2415">AM187+AL188</f>
        <v>0</v>
      </c>
      <c r="AN188" s="167">
        <f t="shared" ref="AN188" si="2416">AN187+AM188</f>
        <v>0</v>
      </c>
      <c r="AO188" s="167">
        <f t="shared" ref="AO188" si="2417">AO187+AN188</f>
        <v>0</v>
      </c>
      <c r="AP188" s="167">
        <f t="shared" ref="AP188" si="2418">AP187+AO188</f>
        <v>0</v>
      </c>
      <c r="AQ188" s="167">
        <f t="shared" ref="AQ188" si="2419">AQ187+AP188</f>
        <v>0</v>
      </c>
      <c r="AR188" s="167">
        <f t="shared" ref="AR188" si="2420">AR187+AQ188</f>
        <v>0</v>
      </c>
      <c r="AS188" s="167">
        <f t="shared" ref="AS188" si="2421">AS187+AR188</f>
        <v>0</v>
      </c>
      <c r="AT188" s="167">
        <f t="shared" ref="AT188" si="2422">AT187+AS188</f>
        <v>0</v>
      </c>
      <c r="AU188" s="167">
        <f t="shared" ref="AU188" si="2423">AU187+AT188</f>
        <v>0</v>
      </c>
      <c r="AV188" s="167">
        <f t="shared" ref="AV188" si="2424">AV187+AU188</f>
        <v>0</v>
      </c>
      <c r="AW188" s="167">
        <f t="shared" ref="AW188" si="2425">AW187+AV188</f>
        <v>0</v>
      </c>
      <c r="AX188" s="167">
        <f t="shared" ref="AX188" si="2426">AX187+AW188</f>
        <v>0</v>
      </c>
      <c r="AY188" s="167">
        <f t="shared" ref="AY188" si="2427">AY187+AX188</f>
        <v>0</v>
      </c>
      <c r="AZ188" s="167">
        <f t="shared" ref="AZ188" si="2428">AZ187+AY188</f>
        <v>0</v>
      </c>
      <c r="BA188" s="167">
        <f t="shared" ref="BA188" si="2429">BA187+AZ188</f>
        <v>0</v>
      </c>
      <c r="BB188" s="167">
        <f t="shared" ref="BB188" si="2430">BB187+BA188</f>
        <v>0</v>
      </c>
      <c r="BC188" s="167">
        <f t="shared" ref="BC188" si="2431">BC187+BB188</f>
        <v>0</v>
      </c>
      <c r="BD188" s="167">
        <f t="shared" ref="BD188" si="2432">BD187+BC188</f>
        <v>0</v>
      </c>
      <c r="BE188" s="167">
        <f t="shared" ref="BE188" si="2433">BE187+BD188</f>
        <v>0</v>
      </c>
      <c r="BF188" s="167">
        <f t="shared" ref="BF188" si="2434">BF187+BE188</f>
        <v>0</v>
      </c>
      <c r="BG188" s="167">
        <f t="shared" ref="BG188" si="2435">BG187+BF188</f>
        <v>0</v>
      </c>
      <c r="BH188" s="167">
        <f t="shared" ref="BH188" si="2436">BH187+BG188</f>
        <v>0</v>
      </c>
      <c r="BI188" s="167">
        <f t="shared" ref="BI188" si="2437">BI187+BH188</f>
        <v>0</v>
      </c>
      <c r="BJ188" s="382"/>
      <c r="BK188" s="384"/>
      <c r="BL188" s="386"/>
      <c r="BM188" s="105"/>
      <c r="BN188" s="105"/>
      <c r="BO188" s="105"/>
      <c r="BP188" s="105"/>
      <c r="BQ188" s="105"/>
      <c r="BR188" s="105"/>
      <c r="BS188" s="105"/>
      <c r="BT188" s="105"/>
      <c r="BU188" s="105"/>
      <c r="BV188" s="105"/>
      <c r="BW188" s="105"/>
      <c r="BX188" s="105"/>
      <c r="BY188" s="105"/>
      <c r="BZ188" s="105"/>
      <c r="CA188" s="105"/>
      <c r="CB188" s="105"/>
    </row>
    <row r="189" spans="1:80" ht="25.4" customHeight="1" thickBot="1" x14ac:dyDescent="0.4">
      <c r="B189" s="128"/>
      <c r="C189" s="170"/>
      <c r="D189" s="170"/>
      <c r="E189" s="170"/>
      <c r="F189" s="170"/>
      <c r="G189" s="170"/>
      <c r="H189" s="170"/>
      <c r="I189" s="172"/>
      <c r="J189" s="105"/>
      <c r="K189" s="175"/>
      <c r="L189" s="105"/>
      <c r="M189" s="63" t="s">
        <v>145</v>
      </c>
      <c r="N189" s="168">
        <f>IF($E185="",0,VLOOKUP($E185,'Podpůrná data'!$H$15:$I$182,2)*N187)</f>
        <v>0</v>
      </c>
      <c r="O189" s="168">
        <f>IF($E185="",0,VLOOKUP($E185,'Podpůrná data'!$H$15:$I$182,2)*O187)</f>
        <v>0</v>
      </c>
      <c r="P189" s="168">
        <f>IF($E185="",0,VLOOKUP($E185,'Podpůrná data'!$H$15:$I$182,2)*P187)</f>
        <v>0</v>
      </c>
      <c r="Q189" s="168">
        <f>IF($E185="",0,VLOOKUP($E185,'Podpůrná data'!$H$15:$I$182,2)*Q187)</f>
        <v>0</v>
      </c>
      <c r="R189" s="168">
        <f>IF($E185="",0,VLOOKUP($E185,'Podpůrná data'!$H$15:$I$182,2)*R187)</f>
        <v>0</v>
      </c>
      <c r="S189" s="168">
        <f>IF($E185="",0,VLOOKUP($E185,'Podpůrná data'!$H$15:$I$182,2)*S187)</f>
        <v>0</v>
      </c>
      <c r="T189" s="168">
        <f>IF($E185="",0,VLOOKUP($E185,'Podpůrná data'!$H$15:$I$182,2)*T187)</f>
        <v>0</v>
      </c>
      <c r="U189" s="168">
        <f>IF($E185="",0,VLOOKUP($E185,'Podpůrná data'!$H$15:$I$182,2)*U187)</f>
        <v>0</v>
      </c>
      <c r="V189" s="168">
        <f>IF($E185="",0,VLOOKUP($E185,'Podpůrná data'!$H$15:$I$182,2)*V187)</f>
        <v>0</v>
      </c>
      <c r="W189" s="168">
        <f>IF($E185="",0,VLOOKUP($E185,'Podpůrná data'!$H$15:$I$182,2)*W187)</f>
        <v>0</v>
      </c>
      <c r="X189" s="168">
        <f>IF($E185="",0,VLOOKUP($E185,'Podpůrná data'!$H$15:$I$182,2)*X187)</f>
        <v>0</v>
      </c>
      <c r="Y189" s="168">
        <f>IF($E185="",0,VLOOKUP($E185,'Podpůrná data'!$H$15:$I$182,2)*Y187)</f>
        <v>0</v>
      </c>
      <c r="Z189" s="168">
        <f>IF($E185="",0,VLOOKUP($E185,'Podpůrná data'!$H$15:$I$182,2)*Z187)</f>
        <v>0</v>
      </c>
      <c r="AA189" s="168">
        <f>IF($E185="",0,VLOOKUP($E185,'Podpůrná data'!$H$15:$I$182,2)*AA187)</f>
        <v>0</v>
      </c>
      <c r="AB189" s="168">
        <f>IF($E185="",0,VLOOKUP($E185,'Podpůrná data'!$H$15:$I$182,2)*AB187)</f>
        <v>0</v>
      </c>
      <c r="AC189" s="168">
        <f>IF($E185="",0,VLOOKUP($E185,'Podpůrná data'!$H$15:$I$182,2)*AC187)</f>
        <v>0</v>
      </c>
      <c r="AD189" s="168">
        <f>IF($E185="",0,VLOOKUP($E185,'Podpůrná data'!$H$15:$I$182,2)*AD187)</f>
        <v>0</v>
      </c>
      <c r="AE189" s="168">
        <f>IF($E185="",0,VLOOKUP($E185,'Podpůrná data'!$H$15:$I$182,2)*AE187)</f>
        <v>0</v>
      </c>
      <c r="AF189" s="168">
        <f>IF($E185="",0,VLOOKUP($E185,'Podpůrná data'!$H$15:$I$182,2)*AF187)</f>
        <v>0</v>
      </c>
      <c r="AG189" s="168">
        <f>IF($E185="",0,VLOOKUP($E185,'Podpůrná data'!$H$15:$I$182,2)*AG187)</f>
        <v>0</v>
      </c>
      <c r="AH189" s="168">
        <f>IF($E185="",0,VLOOKUP($E185,'Podpůrná data'!$H$15:$I$182,2)*AH187)</f>
        <v>0</v>
      </c>
      <c r="AI189" s="168">
        <f>IF($E185="",0,VLOOKUP($E185,'Podpůrná data'!$H$15:$I$182,2)*AI187)</f>
        <v>0</v>
      </c>
      <c r="AJ189" s="168">
        <f>IF($E185="",0,VLOOKUP($E185,'Podpůrná data'!$H$15:$I$182,2)*AJ187)</f>
        <v>0</v>
      </c>
      <c r="AK189" s="168">
        <f>IF($E185="",0,VLOOKUP($E185,'Podpůrná data'!$H$15:$I$182,2)*AK187)</f>
        <v>0</v>
      </c>
      <c r="AL189" s="168">
        <f>IF($E185="",0,VLOOKUP($E185,'Podpůrná data'!$H$15:$I$182,2)*AL187)</f>
        <v>0</v>
      </c>
      <c r="AM189" s="168">
        <f>IF($E185="",0,VLOOKUP($E185,'Podpůrná data'!$H$15:$I$182,2)*AM187)</f>
        <v>0</v>
      </c>
      <c r="AN189" s="168">
        <f>IF($E185="",0,VLOOKUP($E185,'Podpůrná data'!$H$15:$I$182,2)*AN187)</f>
        <v>0</v>
      </c>
      <c r="AO189" s="168">
        <f>IF($E185="",0,VLOOKUP($E185,'Podpůrná data'!$H$15:$I$182,2)*AO187)</f>
        <v>0</v>
      </c>
      <c r="AP189" s="168">
        <f>IF($E185="",0,VLOOKUP($E185,'Podpůrná data'!$H$15:$I$182,2)*AP187)</f>
        <v>0</v>
      </c>
      <c r="AQ189" s="168">
        <f>IF($E185="",0,VLOOKUP($E185,'Podpůrná data'!$H$15:$I$182,2)*AQ187)</f>
        <v>0</v>
      </c>
      <c r="AR189" s="168">
        <f>IF($E185="",0,VLOOKUP($E185,'Podpůrná data'!$H$15:$I$182,2)*AR187)</f>
        <v>0</v>
      </c>
      <c r="AS189" s="168">
        <f>IF($E185="",0,VLOOKUP($E185,'Podpůrná data'!$H$15:$I$182,2)*AS187)</f>
        <v>0</v>
      </c>
      <c r="AT189" s="168">
        <f>IF($E185="",0,VLOOKUP($E185,'Podpůrná data'!$H$15:$I$182,2)*AT187)</f>
        <v>0</v>
      </c>
      <c r="AU189" s="168">
        <f>IF($E185="",0,VLOOKUP($E185,'Podpůrná data'!$H$15:$I$182,2)*AU187)</f>
        <v>0</v>
      </c>
      <c r="AV189" s="168">
        <f>IF($E185="",0,VLOOKUP($E185,'Podpůrná data'!$H$15:$I$182,2)*AV187)</f>
        <v>0</v>
      </c>
      <c r="AW189" s="168">
        <f>IF($E185="",0,VLOOKUP($E185,'Podpůrná data'!$H$15:$I$182,2)*AW187)</f>
        <v>0</v>
      </c>
      <c r="AX189" s="168">
        <f>IF($E185="",0,VLOOKUP($E185,'Podpůrná data'!$H$15:$I$182,2)*AX187)</f>
        <v>0</v>
      </c>
      <c r="AY189" s="168">
        <f>IF($E185="",0,VLOOKUP($E185,'Podpůrná data'!$H$15:$I$182,2)*AY187)</f>
        <v>0</v>
      </c>
      <c r="AZ189" s="168">
        <f>IF($E185="",0,VLOOKUP($E185,'Podpůrná data'!$H$15:$I$182,2)*AZ187)</f>
        <v>0</v>
      </c>
      <c r="BA189" s="168">
        <f>IF($E185="",0,VLOOKUP($E185,'Podpůrná data'!$H$15:$I$182,2)*BA187)</f>
        <v>0</v>
      </c>
      <c r="BB189" s="168">
        <f>IF($E185="",0,VLOOKUP($E185,'Podpůrná data'!$H$15:$I$182,2)*BB187)</f>
        <v>0</v>
      </c>
      <c r="BC189" s="168">
        <f>IF($E185="",0,VLOOKUP($E185,'Podpůrná data'!$H$15:$I$182,2)*BC187)</f>
        <v>0</v>
      </c>
      <c r="BD189" s="168">
        <f>IF($E185="",0,VLOOKUP($E185,'Podpůrná data'!$H$15:$I$182,2)*BD187)</f>
        <v>0</v>
      </c>
      <c r="BE189" s="168">
        <f>IF($E185="",0,VLOOKUP($E185,'Podpůrná data'!$H$15:$I$182,2)*BE187)</f>
        <v>0</v>
      </c>
      <c r="BF189" s="168">
        <f>IF($E185="",0,VLOOKUP($E185,'Podpůrná data'!$H$15:$I$182,2)*BF187)</f>
        <v>0</v>
      </c>
      <c r="BG189" s="168">
        <f>IF($E185="",0,VLOOKUP($E185,'Podpůrná data'!$H$15:$I$182,2)*BG187)</f>
        <v>0</v>
      </c>
      <c r="BH189" s="168">
        <f>IF($E185="",0,VLOOKUP($E185,'Podpůrná data'!$H$15:$I$182,2)*BH187)</f>
        <v>0</v>
      </c>
      <c r="BI189" s="168">
        <f>IF($E185="",0,VLOOKUP($E185,'Podpůrná data'!$H$15:$I$182,2)*BI187)</f>
        <v>0</v>
      </c>
      <c r="BJ189" s="382"/>
      <c r="BK189" s="384"/>
      <c r="BL189" s="386"/>
      <c r="BM189" s="105"/>
      <c r="BN189" s="178">
        <f>SUMIFS($N189:$BI189,$N184:$BI184,"1. ZoR")</f>
        <v>0</v>
      </c>
      <c r="BO189" s="178">
        <f>SUMIFS($N189:$BI189,$N184:$BI184,"2. ZoR")</f>
        <v>0</v>
      </c>
      <c r="BP189" s="178">
        <f>SUMIFS($N189:$BI189,$N184:$BI184,"3. ZoR")</f>
        <v>0</v>
      </c>
      <c r="BQ189" s="178">
        <f>SUMIFS($N189:$BI189,$N184:$BI184,"4. ZoR")</f>
        <v>0</v>
      </c>
      <c r="BR189" s="178">
        <f>SUMIFS($N189:$BI189,$N184:$BI184,"5. ZoR")</f>
        <v>0</v>
      </c>
      <c r="BS189" s="178">
        <f>SUMIFS($N189:$BI189,$N184:$BI184,"6. ZoR")</f>
        <v>0</v>
      </c>
      <c r="BT189" s="178">
        <f>SUMIFS($N189:$BI189,$N184:$BI184,"7. ZoR")</f>
        <v>0</v>
      </c>
      <c r="BU189" s="178">
        <f>SUMIFS($N189:$BI189,$N184:$BI184,"8. ZoR")</f>
        <v>0</v>
      </c>
      <c r="BV189" s="178">
        <f>SUMIFS($N189:$BI189,$N184:$BI184,"9. ZoR")</f>
        <v>0</v>
      </c>
      <c r="BW189" s="178">
        <f>SUMIFS($N189:$BI189,$N184:$BI184,"10. ZoR")</f>
        <v>0</v>
      </c>
      <c r="BX189" s="178">
        <f>SUMIFS($N189:$BI189,$N184:$BI184,"11. ZoR")</f>
        <v>0</v>
      </c>
      <c r="BY189" s="178">
        <f>SUMIFS($N189:$BI189,$N184:$BI184,"12. ZoR")</f>
        <v>0</v>
      </c>
      <c r="BZ189" s="178">
        <f>SUMIFS($N189:$BI189,$N184:$BI184,"13. ZoR")</f>
        <v>0</v>
      </c>
      <c r="CA189" s="178">
        <f>SUMIFS($N189:$BI189,$N184:$BI184,"14. ZoR")</f>
        <v>0</v>
      </c>
      <c r="CB189" s="178">
        <f>SUMIFS($N189:$BI189,$N184:$BI184,"15. ZoR")</f>
        <v>0</v>
      </c>
    </row>
    <row r="190" spans="1:80" ht="29.5" hidden="1" thickBot="1" x14ac:dyDescent="0.4">
      <c r="B190" s="129"/>
      <c r="C190" s="173"/>
      <c r="D190" s="173"/>
      <c r="E190" s="173"/>
      <c r="F190" s="173"/>
      <c r="G190" s="173"/>
      <c r="H190" s="173"/>
      <c r="I190" s="174"/>
      <c r="J190" s="105"/>
      <c r="K190" s="176"/>
      <c r="L190" s="105"/>
      <c r="M190" s="63" t="s">
        <v>200</v>
      </c>
      <c r="N190" s="168">
        <f>IF(N189="","",N189)</f>
        <v>0</v>
      </c>
      <c r="O190" s="168">
        <f>N190+O189</f>
        <v>0</v>
      </c>
      <c r="P190" s="168">
        <f t="shared" ref="P190" si="2438">O190+P189</f>
        <v>0</v>
      </c>
      <c r="Q190" s="168">
        <f t="shared" ref="Q190" si="2439">P190+Q189</f>
        <v>0</v>
      </c>
      <c r="R190" s="168">
        <f t="shared" ref="R190" si="2440">Q190+R189</f>
        <v>0</v>
      </c>
      <c r="S190" s="168">
        <f t="shared" ref="S190" si="2441">R190+S189</f>
        <v>0</v>
      </c>
      <c r="T190" s="168">
        <f t="shared" ref="T190" si="2442">S190+T189</f>
        <v>0</v>
      </c>
      <c r="U190" s="168">
        <f t="shared" ref="U190" si="2443">T190+U189</f>
        <v>0</v>
      </c>
      <c r="V190" s="168">
        <f t="shared" ref="V190" si="2444">U190+V189</f>
        <v>0</v>
      </c>
      <c r="W190" s="168">
        <f t="shared" ref="W190" si="2445">V190+W189</f>
        <v>0</v>
      </c>
      <c r="X190" s="168">
        <f t="shared" ref="X190" si="2446">W190+X189</f>
        <v>0</v>
      </c>
      <c r="Y190" s="168">
        <f t="shared" ref="Y190" si="2447">X190+Y189</f>
        <v>0</v>
      </c>
      <c r="Z190" s="168">
        <f t="shared" ref="Z190" si="2448">Y190+Z189</f>
        <v>0</v>
      </c>
      <c r="AA190" s="168">
        <f t="shared" ref="AA190" si="2449">Z190+AA189</f>
        <v>0</v>
      </c>
      <c r="AB190" s="168">
        <f t="shared" ref="AB190" si="2450">AA190+AB189</f>
        <v>0</v>
      </c>
      <c r="AC190" s="168">
        <f t="shared" ref="AC190" si="2451">AB190+AC189</f>
        <v>0</v>
      </c>
      <c r="AD190" s="168">
        <f t="shared" ref="AD190" si="2452">AC190+AD189</f>
        <v>0</v>
      </c>
      <c r="AE190" s="168">
        <f t="shared" ref="AE190" si="2453">AD190+AE189</f>
        <v>0</v>
      </c>
      <c r="AF190" s="168">
        <f t="shared" ref="AF190" si="2454">AE190+AF189</f>
        <v>0</v>
      </c>
      <c r="AG190" s="168">
        <f t="shared" ref="AG190" si="2455">AF190+AG189</f>
        <v>0</v>
      </c>
      <c r="AH190" s="168">
        <f t="shared" ref="AH190" si="2456">AG190+AH189</f>
        <v>0</v>
      </c>
      <c r="AI190" s="168">
        <f t="shared" ref="AI190" si="2457">AH190+AI189</f>
        <v>0</v>
      </c>
      <c r="AJ190" s="168">
        <f t="shared" ref="AJ190" si="2458">AI190+AJ189</f>
        <v>0</v>
      </c>
      <c r="AK190" s="168">
        <f t="shared" ref="AK190" si="2459">AJ190+AK189</f>
        <v>0</v>
      </c>
      <c r="AL190" s="168">
        <f t="shared" ref="AL190" si="2460">AK190+AL189</f>
        <v>0</v>
      </c>
      <c r="AM190" s="168">
        <f t="shared" ref="AM190" si="2461">AL190+AM189</f>
        <v>0</v>
      </c>
      <c r="AN190" s="168">
        <f t="shared" ref="AN190" si="2462">AM190+AN189</f>
        <v>0</v>
      </c>
      <c r="AO190" s="168">
        <f t="shared" ref="AO190" si="2463">AN190+AO189</f>
        <v>0</v>
      </c>
      <c r="AP190" s="168">
        <f t="shared" ref="AP190" si="2464">AO190+AP189</f>
        <v>0</v>
      </c>
      <c r="AQ190" s="168">
        <f t="shared" ref="AQ190" si="2465">AP190+AQ189</f>
        <v>0</v>
      </c>
      <c r="AR190" s="168">
        <f t="shared" ref="AR190" si="2466">AQ190+AR189</f>
        <v>0</v>
      </c>
      <c r="AS190" s="168">
        <f t="shared" ref="AS190" si="2467">AR190+AS189</f>
        <v>0</v>
      </c>
      <c r="AT190" s="168">
        <f t="shared" ref="AT190" si="2468">AS190+AT189</f>
        <v>0</v>
      </c>
      <c r="AU190" s="168">
        <f t="shared" ref="AU190" si="2469">AT190+AU189</f>
        <v>0</v>
      </c>
      <c r="AV190" s="168">
        <f t="shared" ref="AV190" si="2470">AU190+AV189</f>
        <v>0</v>
      </c>
      <c r="AW190" s="168">
        <f t="shared" ref="AW190" si="2471">AV190+AW189</f>
        <v>0</v>
      </c>
      <c r="AX190" s="168">
        <f t="shared" ref="AX190" si="2472">AW190+AX189</f>
        <v>0</v>
      </c>
      <c r="AY190" s="168">
        <f t="shared" ref="AY190" si="2473">AX190+AY189</f>
        <v>0</v>
      </c>
      <c r="AZ190" s="168">
        <f t="shared" ref="AZ190" si="2474">AY190+AZ189</f>
        <v>0</v>
      </c>
      <c r="BA190" s="168">
        <f t="shared" ref="BA190" si="2475">AZ190+BA189</f>
        <v>0</v>
      </c>
      <c r="BB190" s="168">
        <f t="shared" ref="BB190" si="2476">BA190+BB189</f>
        <v>0</v>
      </c>
      <c r="BC190" s="168">
        <f t="shared" ref="BC190" si="2477">BB190+BC189</f>
        <v>0</v>
      </c>
      <c r="BD190" s="168">
        <f t="shared" ref="BD190" si="2478">BC190+BD189</f>
        <v>0</v>
      </c>
      <c r="BE190" s="168">
        <f t="shared" ref="BE190" si="2479">BD190+BE189</f>
        <v>0</v>
      </c>
      <c r="BF190" s="168">
        <f t="shared" ref="BF190" si="2480">BE190+BF189</f>
        <v>0</v>
      </c>
      <c r="BG190" s="168">
        <f t="shared" ref="BG190" si="2481">BF190+BG189</f>
        <v>0</v>
      </c>
      <c r="BH190" s="168">
        <f t="shared" ref="BH190" si="2482">BG190+BH189</f>
        <v>0</v>
      </c>
      <c r="BI190" s="168">
        <f t="shared" ref="BI190" si="2483">BH190+BI189</f>
        <v>0</v>
      </c>
      <c r="BJ190" s="383"/>
      <c r="BK190" s="385"/>
      <c r="BL190" s="387"/>
      <c r="BM190" s="105"/>
      <c r="BN190" s="105"/>
      <c r="BO190" s="105"/>
      <c r="BP190" s="105"/>
      <c r="BQ190" s="105"/>
      <c r="BR190" s="105"/>
      <c r="BS190" s="105"/>
      <c r="BT190" s="105"/>
      <c r="BU190" s="105"/>
      <c r="BV190" s="105"/>
      <c r="BW190" s="105"/>
      <c r="BX190" s="105"/>
      <c r="BY190" s="105"/>
      <c r="BZ190" s="105"/>
      <c r="CA190" s="105"/>
      <c r="CB190" s="105"/>
    </row>
    <row r="191" spans="1:80" ht="15" hidden="1" thickBot="1" x14ac:dyDescent="0.4">
      <c r="B191" s="105"/>
      <c r="C191" s="130"/>
      <c r="D191" s="130"/>
      <c r="E191" s="130"/>
      <c r="F191" s="130"/>
      <c r="G191" s="130"/>
      <c r="H191" s="130"/>
      <c r="I191" s="105"/>
      <c r="J191" s="7"/>
      <c r="K191" s="105"/>
      <c r="L191" s="105"/>
      <c r="M191" s="105"/>
      <c r="N191" s="105"/>
      <c r="O191" s="105"/>
      <c r="P191" s="7"/>
      <c r="Q191" s="105"/>
      <c r="R191" s="105"/>
      <c r="S191" s="105"/>
      <c r="T191" s="105"/>
      <c r="U191" s="105"/>
      <c r="V191" s="105"/>
      <c r="W191" s="105"/>
      <c r="X191" s="105"/>
      <c r="Y191" s="105"/>
      <c r="Z191" s="105"/>
      <c r="AA191" s="105"/>
      <c r="AB191" s="105"/>
      <c r="AC191" s="105"/>
      <c r="AD191" s="105"/>
      <c r="AE191" s="105"/>
      <c r="AF191" s="105"/>
      <c r="AG191" s="105"/>
      <c r="AH191" s="105"/>
      <c r="AI191" s="105"/>
      <c r="AJ191" s="105"/>
      <c r="AK191" s="105"/>
      <c r="AL191" s="105"/>
      <c r="AM191" s="105"/>
      <c r="AN191" s="105"/>
      <c r="AO191" s="105"/>
      <c r="AP191" s="105"/>
      <c r="AQ191" s="105"/>
      <c r="AR191" s="105"/>
      <c r="AS191" s="105"/>
      <c r="AT191" s="105"/>
      <c r="AU191" s="105"/>
      <c r="AV191" s="105"/>
      <c r="AW191" s="105"/>
      <c r="AX191" s="105"/>
      <c r="AY191" s="105"/>
      <c r="AZ191" s="105"/>
      <c r="BA191" s="105"/>
      <c r="BB191" s="105"/>
      <c r="BC191" s="105"/>
      <c r="BD191" s="105"/>
      <c r="BE191" s="105"/>
      <c r="BF191" s="105"/>
      <c r="BG191" s="105"/>
      <c r="BH191" s="105"/>
      <c r="BI191" s="105"/>
      <c r="BJ191" s="105"/>
      <c r="BK191" s="105"/>
      <c r="BL191" s="105"/>
      <c r="BM191" s="105"/>
      <c r="BN191" s="105"/>
      <c r="BO191" s="105"/>
      <c r="BP191" s="105"/>
      <c r="BQ191" s="105"/>
      <c r="BR191" s="105"/>
      <c r="BS191" s="105"/>
      <c r="BT191" s="105"/>
      <c r="BU191" s="105"/>
      <c r="BV191" s="105"/>
      <c r="BW191" s="105"/>
      <c r="BX191" s="105"/>
      <c r="BY191" s="105"/>
      <c r="BZ191" s="105"/>
      <c r="CA191" s="105"/>
      <c r="CB191" s="105"/>
    </row>
    <row r="192" spans="1:80" s="245" customFormat="1" ht="58.4" customHeight="1" thickBot="1" x14ac:dyDescent="0.4">
      <c r="A192" s="249"/>
      <c r="B192" s="120"/>
      <c r="C192" s="360" t="s">
        <v>2</v>
      </c>
      <c r="D192" s="121"/>
      <c r="E192" s="131" t="s">
        <v>225</v>
      </c>
      <c r="F192" s="131" t="s">
        <v>444</v>
      </c>
      <c r="G192" s="131" t="s">
        <v>208</v>
      </c>
      <c r="H192" s="122" t="s">
        <v>385</v>
      </c>
      <c r="I192" s="123" t="s">
        <v>1</v>
      </c>
      <c r="J192" s="7"/>
      <c r="K192" s="169">
        <v>204032</v>
      </c>
      <c r="L192" s="106"/>
      <c r="M192" s="194" t="s">
        <v>128</v>
      </c>
      <c r="N192" s="83" t="s">
        <v>4</v>
      </c>
      <c r="O192" s="83" t="s">
        <v>5</v>
      </c>
      <c r="P192" s="83" t="s">
        <v>6</v>
      </c>
      <c r="Q192" s="83" t="s">
        <v>7</v>
      </c>
      <c r="R192" s="83" t="s">
        <v>8</v>
      </c>
      <c r="S192" s="83" t="s">
        <v>9</v>
      </c>
      <c r="T192" s="83" t="s">
        <v>10</v>
      </c>
      <c r="U192" s="83" t="s">
        <v>11</v>
      </c>
      <c r="V192" s="83" t="s">
        <v>12</v>
      </c>
      <c r="W192" s="83" t="s">
        <v>13</v>
      </c>
      <c r="X192" s="83" t="s">
        <v>14</v>
      </c>
      <c r="Y192" s="83" t="s">
        <v>15</v>
      </c>
      <c r="Z192" s="83" t="s">
        <v>16</v>
      </c>
      <c r="AA192" s="83" t="s">
        <v>17</v>
      </c>
      <c r="AB192" s="83" t="s">
        <v>18</v>
      </c>
      <c r="AC192" s="83" t="s">
        <v>19</v>
      </c>
      <c r="AD192" s="83" t="s">
        <v>20</v>
      </c>
      <c r="AE192" s="83" t="s">
        <v>21</v>
      </c>
      <c r="AF192" s="83" t="s">
        <v>22</v>
      </c>
      <c r="AG192" s="83" t="s">
        <v>23</v>
      </c>
      <c r="AH192" s="83" t="s">
        <v>24</v>
      </c>
      <c r="AI192" s="83" t="s">
        <v>25</v>
      </c>
      <c r="AJ192" s="83" t="s">
        <v>26</v>
      </c>
      <c r="AK192" s="83" t="s">
        <v>27</v>
      </c>
      <c r="AL192" s="83" t="s">
        <v>28</v>
      </c>
      <c r="AM192" s="83" t="s">
        <v>29</v>
      </c>
      <c r="AN192" s="83" t="s">
        <v>30</v>
      </c>
      <c r="AO192" s="83" t="s">
        <v>31</v>
      </c>
      <c r="AP192" s="83" t="s">
        <v>32</v>
      </c>
      <c r="AQ192" s="83" t="s">
        <v>33</v>
      </c>
      <c r="AR192" s="83" t="s">
        <v>34</v>
      </c>
      <c r="AS192" s="83" t="s">
        <v>35</v>
      </c>
      <c r="AT192" s="83" t="s">
        <v>36</v>
      </c>
      <c r="AU192" s="83" t="s">
        <v>37</v>
      </c>
      <c r="AV192" s="83" t="s">
        <v>38</v>
      </c>
      <c r="AW192" s="83" t="s">
        <v>39</v>
      </c>
      <c r="AX192" s="83" t="s">
        <v>40</v>
      </c>
      <c r="AY192" s="83" t="s">
        <v>41</v>
      </c>
      <c r="AZ192" s="83" t="s">
        <v>42</v>
      </c>
      <c r="BA192" s="83" t="s">
        <v>43</v>
      </c>
      <c r="BB192" s="83" t="s">
        <v>44</v>
      </c>
      <c r="BC192" s="83" t="s">
        <v>45</v>
      </c>
      <c r="BD192" s="83" t="s">
        <v>46</v>
      </c>
      <c r="BE192" s="83" t="s">
        <v>47</v>
      </c>
      <c r="BF192" s="83" t="s">
        <v>48</v>
      </c>
      <c r="BG192" s="83" t="s">
        <v>49</v>
      </c>
      <c r="BH192" s="83" t="s">
        <v>50</v>
      </c>
      <c r="BI192" s="83" t="s">
        <v>51</v>
      </c>
      <c r="BJ192" s="134" t="s">
        <v>234</v>
      </c>
      <c r="BK192" s="135" t="s">
        <v>164</v>
      </c>
      <c r="BL192" s="135" t="s">
        <v>213</v>
      </c>
      <c r="BM192" s="106"/>
      <c r="BN192" s="368" t="s">
        <v>238</v>
      </c>
      <c r="BO192" s="369"/>
      <c r="BP192" s="369"/>
      <c r="BQ192" s="369"/>
      <c r="BR192" s="369"/>
      <c r="BS192" s="369"/>
      <c r="BT192" s="369"/>
      <c r="BU192" s="369"/>
      <c r="BV192" s="369"/>
      <c r="BW192" s="369"/>
      <c r="BX192" s="369"/>
      <c r="BY192" s="369"/>
      <c r="BZ192" s="369"/>
      <c r="CA192" s="369"/>
      <c r="CB192" s="369"/>
    </row>
    <row r="193" spans="1:80" s="245" customFormat="1" ht="18" hidden="1" customHeight="1" thickBot="1" x14ac:dyDescent="0.4">
      <c r="A193" s="250"/>
      <c r="B193" s="113"/>
      <c r="C193" s="361"/>
      <c r="D193" s="125"/>
      <c r="E193" s="125"/>
      <c r="F193" s="125"/>
      <c r="G193" s="125"/>
      <c r="H193" s="370" t="s">
        <v>201</v>
      </c>
      <c r="I193" s="373" t="s">
        <v>93</v>
      </c>
      <c r="J193" s="7"/>
      <c r="K193" s="375" t="s">
        <v>423</v>
      </c>
      <c r="L193" s="106"/>
      <c r="M193" s="84"/>
      <c r="N193" s="74">
        <f>MONTH(Úvod!$F$10)</f>
        <v>1</v>
      </c>
      <c r="O193" s="75">
        <f t="shared" ref="O193" si="2484">IF(N193=12,1,N193+1)</f>
        <v>2</v>
      </c>
      <c r="P193" s="75">
        <f t="shared" ref="P193" si="2485">IF(O193=12,1,O193+1)</f>
        <v>3</v>
      </c>
      <c r="Q193" s="76">
        <f t="shared" ref="Q193" si="2486">IF(P193=12,1,P193+1)</f>
        <v>4</v>
      </c>
      <c r="R193" s="76">
        <f t="shared" ref="R193" si="2487">IF(Q193=12,1,Q193+1)</f>
        <v>5</v>
      </c>
      <c r="S193" s="76">
        <f t="shared" ref="S193" si="2488">IF(R193=12,1,R193+1)</f>
        <v>6</v>
      </c>
      <c r="T193" s="76">
        <f t="shared" ref="T193" si="2489">IF(S193=12,1,S193+1)</f>
        <v>7</v>
      </c>
      <c r="U193" s="76">
        <f t="shared" ref="U193" si="2490">IF(T193=12,1,T193+1)</f>
        <v>8</v>
      </c>
      <c r="V193" s="76">
        <f t="shared" ref="V193" si="2491">IF(U193=12,1,U193+1)</f>
        <v>9</v>
      </c>
      <c r="W193" s="76">
        <f>IF(V193=12,1,V193+1)</f>
        <v>10</v>
      </c>
      <c r="X193" s="76">
        <f t="shared" ref="X193" si="2492">IF(W193=12,1,W193+1)</f>
        <v>11</v>
      </c>
      <c r="Y193" s="76">
        <f t="shared" ref="Y193" si="2493">IF(X193=12,1,X193+1)</f>
        <v>12</v>
      </c>
      <c r="Z193" s="76">
        <f t="shared" ref="Z193" si="2494">IF(Y193=12,1,Y193+1)</f>
        <v>1</v>
      </c>
      <c r="AA193" s="76">
        <f t="shared" ref="AA193" si="2495">IF(Z193=12,1,Z193+1)</f>
        <v>2</v>
      </c>
      <c r="AB193" s="76">
        <f t="shared" ref="AB193" si="2496">IF(AA193=12,1,AA193+1)</f>
        <v>3</v>
      </c>
      <c r="AC193" s="76">
        <f t="shared" ref="AC193" si="2497">IF(AB193=12,1,AB193+1)</f>
        <v>4</v>
      </c>
      <c r="AD193" s="76">
        <f t="shared" ref="AD193" si="2498">IF(AC193=12,1,AC193+1)</f>
        <v>5</v>
      </c>
      <c r="AE193" s="76">
        <f t="shared" ref="AE193" si="2499">IF(AD193=12,1,AD193+1)</f>
        <v>6</v>
      </c>
      <c r="AF193" s="76">
        <f>IF(AE193=12,1,AE193+1)</f>
        <v>7</v>
      </c>
      <c r="AG193" s="76">
        <f t="shared" ref="AG193" si="2500">IF(AF193=12,1,AF193+1)</f>
        <v>8</v>
      </c>
      <c r="AH193" s="76">
        <f t="shared" ref="AH193" si="2501">IF(AG193=12,1,AG193+1)</f>
        <v>9</v>
      </c>
      <c r="AI193" s="76">
        <f t="shared" ref="AI193" si="2502">IF(AH193=12,1,AH193+1)</f>
        <v>10</v>
      </c>
      <c r="AJ193" s="76">
        <f t="shared" ref="AJ193" si="2503">IF(AI193=12,1,AI193+1)</f>
        <v>11</v>
      </c>
      <c r="AK193" s="76">
        <f t="shared" ref="AK193" si="2504">IF(AJ193=12,1,AJ193+1)</f>
        <v>12</v>
      </c>
      <c r="AL193" s="76">
        <f t="shared" ref="AL193" si="2505">IF(AK193=12,1,AK193+1)</f>
        <v>1</v>
      </c>
      <c r="AM193" s="76">
        <f t="shared" ref="AM193" si="2506">IF(AL193=12,1,AL193+1)</f>
        <v>2</v>
      </c>
      <c r="AN193" s="76">
        <f t="shared" ref="AN193" si="2507">IF(AM193=12,1,AM193+1)</f>
        <v>3</v>
      </c>
      <c r="AO193" s="76">
        <f t="shared" ref="AO193" si="2508">IF(AN193=12,1,AN193+1)</f>
        <v>4</v>
      </c>
      <c r="AP193" s="76">
        <f t="shared" ref="AP193" si="2509">IF(AO193=12,1,AO193+1)</f>
        <v>5</v>
      </c>
      <c r="AQ193" s="76">
        <f t="shared" ref="AQ193" si="2510">IF(AP193=12,1,AP193+1)</f>
        <v>6</v>
      </c>
      <c r="AR193" s="76">
        <f t="shared" ref="AR193" si="2511">IF(AQ193=12,1,AQ193+1)</f>
        <v>7</v>
      </c>
      <c r="AS193" s="76">
        <f t="shared" ref="AS193" si="2512">IF(AR193=12,1,AR193+1)</f>
        <v>8</v>
      </c>
      <c r="AT193" s="76">
        <f t="shared" ref="AT193" si="2513">IF(AS193=12,1,AS193+1)</f>
        <v>9</v>
      </c>
      <c r="AU193" s="76">
        <f t="shared" ref="AU193" si="2514">IF(AT193=12,1,AT193+1)</f>
        <v>10</v>
      </c>
      <c r="AV193" s="76">
        <f t="shared" ref="AV193" si="2515">IF(AU193=12,1,AU193+1)</f>
        <v>11</v>
      </c>
      <c r="AW193" s="76">
        <f t="shared" ref="AW193" si="2516">IF(AV193=12,1,AV193+1)</f>
        <v>12</v>
      </c>
      <c r="AX193" s="76">
        <f t="shared" ref="AX193" si="2517">IF(AW193=12,1,AW193+1)</f>
        <v>1</v>
      </c>
      <c r="AY193" s="76">
        <f t="shared" ref="AY193" si="2518">IF(AX193=12,1,AX193+1)</f>
        <v>2</v>
      </c>
      <c r="AZ193" s="76">
        <f t="shared" ref="AZ193" si="2519">IF(AY193=12,1,AY193+1)</f>
        <v>3</v>
      </c>
      <c r="BA193" s="76">
        <f t="shared" ref="BA193" si="2520">IF(AZ193=12,1,AZ193+1)</f>
        <v>4</v>
      </c>
      <c r="BB193" s="76">
        <f t="shared" ref="BB193" si="2521">IF(BA193=12,1,BA193+1)</f>
        <v>5</v>
      </c>
      <c r="BC193" s="76">
        <f t="shared" ref="BC193" si="2522">IF(BB193=12,1,BB193+1)</f>
        <v>6</v>
      </c>
      <c r="BD193" s="76">
        <f t="shared" ref="BD193" si="2523">IF(BC193=12,1,BC193+1)</f>
        <v>7</v>
      </c>
      <c r="BE193" s="76">
        <f t="shared" ref="BE193" si="2524">IF(BD193=12,1,BD193+1)</f>
        <v>8</v>
      </c>
      <c r="BF193" s="76">
        <f t="shared" ref="BF193" si="2525">IF(BE193=12,1,BE193+1)</f>
        <v>9</v>
      </c>
      <c r="BG193" s="76">
        <f t="shared" ref="BG193" si="2526">IF(BF193=12,1,BF193+1)</f>
        <v>10</v>
      </c>
      <c r="BH193" s="76">
        <f t="shared" ref="BH193" si="2527">IF(BG193=12,1,BG193+1)</f>
        <v>11</v>
      </c>
      <c r="BI193" s="76">
        <f t="shared" ref="BI193" si="2528">IF(BH193=12,1,BH193+1)</f>
        <v>12</v>
      </c>
      <c r="BJ193" s="81"/>
      <c r="BK193" s="78"/>
      <c r="BL193" s="78"/>
      <c r="BM193" s="106"/>
      <c r="BN193" s="106"/>
      <c r="BO193" s="106"/>
      <c r="BP193" s="106"/>
      <c r="BQ193" s="106"/>
      <c r="BR193" s="106"/>
      <c r="BS193" s="106"/>
      <c r="BT193" s="106"/>
      <c r="BU193" s="106"/>
      <c r="BV193" s="106"/>
      <c r="BW193" s="106"/>
      <c r="BX193" s="106"/>
      <c r="BY193" s="106"/>
      <c r="BZ193" s="106"/>
      <c r="CA193" s="106"/>
      <c r="CB193" s="106"/>
    </row>
    <row r="194" spans="1:80" s="245" customFormat="1" ht="35.15" hidden="1" customHeight="1" x14ac:dyDescent="0.35">
      <c r="A194" s="250"/>
      <c r="B194" s="113"/>
      <c r="C194" s="361"/>
      <c r="D194" s="125"/>
      <c r="E194" s="125"/>
      <c r="F194" s="125"/>
      <c r="G194" s="125"/>
      <c r="H194" s="370"/>
      <c r="I194" s="373"/>
      <c r="J194" s="7"/>
      <c r="K194" s="376"/>
      <c r="L194" s="106"/>
      <c r="M194" s="77"/>
      <c r="N194" s="59">
        <f t="shared" ref="N194:BI194" si="2529">VALUE(_xlfn.CONCAT(N193,".",N196))</f>
        <v>1</v>
      </c>
      <c r="O194" s="73">
        <f t="shared" si="2529"/>
        <v>32</v>
      </c>
      <c r="P194" s="73">
        <f t="shared" si="2529"/>
        <v>61</v>
      </c>
      <c r="Q194" s="73">
        <f t="shared" si="2529"/>
        <v>92</v>
      </c>
      <c r="R194" s="73">
        <f t="shared" si="2529"/>
        <v>122</v>
      </c>
      <c r="S194" s="73">
        <f t="shared" si="2529"/>
        <v>153</v>
      </c>
      <c r="T194" s="73">
        <f t="shared" si="2529"/>
        <v>183</v>
      </c>
      <c r="U194" s="73">
        <f t="shared" si="2529"/>
        <v>214</v>
      </c>
      <c r="V194" s="73">
        <f t="shared" si="2529"/>
        <v>245</v>
      </c>
      <c r="W194" s="73">
        <f t="shared" si="2529"/>
        <v>275</v>
      </c>
      <c r="X194" s="73">
        <f t="shared" si="2529"/>
        <v>306</v>
      </c>
      <c r="Y194" s="73">
        <f t="shared" si="2529"/>
        <v>336</v>
      </c>
      <c r="Z194" s="73">
        <f t="shared" si="2529"/>
        <v>367</v>
      </c>
      <c r="AA194" s="73">
        <f t="shared" si="2529"/>
        <v>398</v>
      </c>
      <c r="AB194" s="73">
        <f t="shared" si="2529"/>
        <v>426</v>
      </c>
      <c r="AC194" s="73">
        <f t="shared" si="2529"/>
        <v>457</v>
      </c>
      <c r="AD194" s="73">
        <f t="shared" si="2529"/>
        <v>487</v>
      </c>
      <c r="AE194" s="73">
        <f t="shared" si="2529"/>
        <v>518</v>
      </c>
      <c r="AF194" s="73">
        <f t="shared" si="2529"/>
        <v>548</v>
      </c>
      <c r="AG194" s="73">
        <f t="shared" si="2529"/>
        <v>579</v>
      </c>
      <c r="AH194" s="73">
        <f t="shared" si="2529"/>
        <v>610</v>
      </c>
      <c r="AI194" s="73">
        <f t="shared" si="2529"/>
        <v>640</v>
      </c>
      <c r="AJ194" s="73">
        <f t="shared" si="2529"/>
        <v>671</v>
      </c>
      <c r="AK194" s="73">
        <f t="shared" si="2529"/>
        <v>701</v>
      </c>
      <c r="AL194" s="73">
        <f t="shared" si="2529"/>
        <v>732</v>
      </c>
      <c r="AM194" s="73">
        <f t="shared" si="2529"/>
        <v>763</v>
      </c>
      <c r="AN194" s="73">
        <f t="shared" si="2529"/>
        <v>791</v>
      </c>
      <c r="AO194" s="73">
        <f t="shared" si="2529"/>
        <v>822</v>
      </c>
      <c r="AP194" s="73">
        <f t="shared" si="2529"/>
        <v>852</v>
      </c>
      <c r="AQ194" s="73">
        <f t="shared" si="2529"/>
        <v>883</v>
      </c>
      <c r="AR194" s="73">
        <f t="shared" si="2529"/>
        <v>913</v>
      </c>
      <c r="AS194" s="73">
        <f t="shared" si="2529"/>
        <v>944</v>
      </c>
      <c r="AT194" s="73">
        <f t="shared" si="2529"/>
        <v>975</v>
      </c>
      <c r="AU194" s="73">
        <f t="shared" si="2529"/>
        <v>1005</v>
      </c>
      <c r="AV194" s="73">
        <f t="shared" si="2529"/>
        <v>1036</v>
      </c>
      <c r="AW194" s="73">
        <f t="shared" si="2529"/>
        <v>1066</v>
      </c>
      <c r="AX194" s="73">
        <f t="shared" si="2529"/>
        <v>1097</v>
      </c>
      <c r="AY194" s="73">
        <f t="shared" si="2529"/>
        <v>1128</v>
      </c>
      <c r="AZ194" s="73">
        <f t="shared" si="2529"/>
        <v>1156</v>
      </c>
      <c r="BA194" s="73">
        <f t="shared" si="2529"/>
        <v>1187</v>
      </c>
      <c r="BB194" s="73">
        <f t="shared" si="2529"/>
        <v>1217</v>
      </c>
      <c r="BC194" s="73">
        <f t="shared" si="2529"/>
        <v>1248</v>
      </c>
      <c r="BD194" s="73">
        <f t="shared" si="2529"/>
        <v>1278</v>
      </c>
      <c r="BE194" s="73">
        <f t="shared" si="2529"/>
        <v>1309</v>
      </c>
      <c r="BF194" s="73">
        <f t="shared" si="2529"/>
        <v>1340</v>
      </c>
      <c r="BG194" s="73">
        <f t="shared" si="2529"/>
        <v>1370</v>
      </c>
      <c r="BH194" s="73">
        <f t="shared" si="2529"/>
        <v>1401</v>
      </c>
      <c r="BI194" s="73">
        <f t="shared" si="2529"/>
        <v>1431</v>
      </c>
      <c r="BJ194" s="82"/>
      <c r="BK194" s="79"/>
      <c r="BL194" s="79"/>
      <c r="BM194" s="106"/>
      <c r="BN194" s="106"/>
      <c r="BO194" s="106"/>
      <c r="BP194" s="106"/>
      <c r="BQ194" s="106"/>
      <c r="BR194" s="106"/>
      <c r="BS194" s="106"/>
      <c r="BT194" s="106"/>
      <c r="BU194" s="106"/>
      <c r="BV194" s="106"/>
      <c r="BW194" s="106"/>
      <c r="BX194" s="106"/>
      <c r="BY194" s="106"/>
      <c r="BZ194" s="106"/>
      <c r="CA194" s="106"/>
      <c r="CB194" s="106"/>
    </row>
    <row r="195" spans="1:80" s="245" customFormat="1" ht="17.149999999999999" customHeight="1" x14ac:dyDescent="0.35">
      <c r="A195" s="250"/>
      <c r="B195" s="113"/>
      <c r="C195" s="361"/>
      <c r="D195" s="125"/>
      <c r="E195" s="357" t="s">
        <v>207</v>
      </c>
      <c r="F195" s="357" t="s">
        <v>207</v>
      </c>
      <c r="G195" s="357" t="s">
        <v>207</v>
      </c>
      <c r="H195" s="370"/>
      <c r="I195" s="373"/>
      <c r="J195" s="7"/>
      <c r="K195" s="376"/>
      <c r="L195" s="106"/>
      <c r="M195" s="77"/>
      <c r="N195" s="60" t="str">
        <f>VLOOKUP(N193,'Podpůrná data'!$I$188:$J$199,2)</f>
        <v>leden</v>
      </c>
      <c r="O195" s="60" t="str">
        <f>VLOOKUP(O193,'Podpůrná data'!$I$188:$J$199,2)</f>
        <v>únor</v>
      </c>
      <c r="P195" s="60" t="str">
        <f>VLOOKUP(P193,'Podpůrná data'!$I$188:$J$199,2)</f>
        <v>březen</v>
      </c>
      <c r="Q195" s="60" t="str">
        <f>VLOOKUP(Q193,'Podpůrná data'!$I$188:$J$199,2)</f>
        <v>duben</v>
      </c>
      <c r="R195" s="60" t="str">
        <f>VLOOKUP(R193,'Podpůrná data'!$I$188:$J$199,2)</f>
        <v>květen</v>
      </c>
      <c r="S195" s="60" t="str">
        <f>VLOOKUP(S193,'Podpůrná data'!$I$188:$J$199,2)</f>
        <v>červen</v>
      </c>
      <c r="T195" s="60" t="str">
        <f>VLOOKUP(T193,'Podpůrná data'!$I$188:$J$199,2)</f>
        <v>červenec</v>
      </c>
      <c r="U195" s="60" t="str">
        <f>VLOOKUP(U193,'Podpůrná data'!$I$188:$J$199,2)</f>
        <v>srpen</v>
      </c>
      <c r="V195" s="60" t="str">
        <f>VLOOKUP(V193,'Podpůrná data'!$I$188:$J$199,2)</f>
        <v>září</v>
      </c>
      <c r="W195" s="60" t="str">
        <f>VLOOKUP(W193,'Podpůrná data'!$I$188:$J$199,2)</f>
        <v>říjen</v>
      </c>
      <c r="X195" s="60" t="str">
        <f>VLOOKUP(X193,'Podpůrná data'!$I$188:$J$199,2)</f>
        <v>listopad</v>
      </c>
      <c r="Y195" s="60" t="str">
        <f>VLOOKUP(Y193,'Podpůrná data'!$I$188:$J$199,2)</f>
        <v>prosinec</v>
      </c>
      <c r="Z195" s="60" t="str">
        <f>VLOOKUP(Z193,'Podpůrná data'!$I$188:$J$199,2)</f>
        <v>leden</v>
      </c>
      <c r="AA195" s="60" t="str">
        <f>VLOOKUP(AA193,'Podpůrná data'!$I$188:$J$199,2)</f>
        <v>únor</v>
      </c>
      <c r="AB195" s="60" t="str">
        <f>VLOOKUP(AB193,'Podpůrná data'!$I$188:$J$199,2)</f>
        <v>březen</v>
      </c>
      <c r="AC195" s="60" t="str">
        <f>VLOOKUP(AC193,'Podpůrná data'!$I$188:$J$199,2)</f>
        <v>duben</v>
      </c>
      <c r="AD195" s="60" t="str">
        <f>VLOOKUP(AD193,'Podpůrná data'!$I$188:$J$199,2)</f>
        <v>květen</v>
      </c>
      <c r="AE195" s="60" t="str">
        <f>VLOOKUP(AE193,'Podpůrná data'!$I$188:$J$199,2)</f>
        <v>červen</v>
      </c>
      <c r="AF195" s="60" t="str">
        <f>VLOOKUP(AF193,'Podpůrná data'!$I$188:$J$199,2)</f>
        <v>červenec</v>
      </c>
      <c r="AG195" s="60" t="str">
        <f>VLOOKUP(AG193,'Podpůrná data'!$I$188:$J$199,2)</f>
        <v>srpen</v>
      </c>
      <c r="AH195" s="60" t="str">
        <f>VLOOKUP(AH193,'Podpůrná data'!$I$188:$J$199,2)</f>
        <v>září</v>
      </c>
      <c r="AI195" s="60" t="str">
        <f>VLOOKUP(AI193,'Podpůrná data'!$I$188:$J$199,2)</f>
        <v>říjen</v>
      </c>
      <c r="AJ195" s="60" t="str">
        <f>VLOOKUP(AJ193,'Podpůrná data'!$I$188:$J$199,2)</f>
        <v>listopad</v>
      </c>
      <c r="AK195" s="60" t="str">
        <f>VLOOKUP(AK193,'Podpůrná data'!$I$188:$J$199,2)</f>
        <v>prosinec</v>
      </c>
      <c r="AL195" s="60" t="str">
        <f>VLOOKUP(AL193,'Podpůrná data'!$I$188:$J$199,2)</f>
        <v>leden</v>
      </c>
      <c r="AM195" s="60" t="str">
        <f>VLOOKUP(AM193,'Podpůrná data'!$I$188:$J$199,2)</f>
        <v>únor</v>
      </c>
      <c r="AN195" s="60" t="str">
        <f>VLOOKUP(AN193,'Podpůrná data'!$I$188:$J$199,2)</f>
        <v>březen</v>
      </c>
      <c r="AO195" s="60" t="str">
        <f>VLOOKUP(AO193,'Podpůrná data'!$I$188:$J$199,2)</f>
        <v>duben</v>
      </c>
      <c r="AP195" s="60" t="str">
        <f>VLOOKUP(AP193,'Podpůrná data'!$I$188:$J$199,2)</f>
        <v>květen</v>
      </c>
      <c r="AQ195" s="60" t="str">
        <f>VLOOKUP(AQ193,'Podpůrná data'!$I$188:$J$199,2)</f>
        <v>červen</v>
      </c>
      <c r="AR195" s="60" t="str">
        <f>VLOOKUP(AR193,'Podpůrná data'!$I$188:$J$199,2)</f>
        <v>červenec</v>
      </c>
      <c r="AS195" s="60" t="str">
        <f>VLOOKUP(AS193,'Podpůrná data'!$I$188:$J$199,2)</f>
        <v>srpen</v>
      </c>
      <c r="AT195" s="60" t="str">
        <f>VLOOKUP(AT193,'Podpůrná data'!$I$188:$J$199,2)</f>
        <v>září</v>
      </c>
      <c r="AU195" s="60" t="str">
        <f>VLOOKUP(AU193,'Podpůrná data'!$I$188:$J$199,2)</f>
        <v>říjen</v>
      </c>
      <c r="AV195" s="60" t="str">
        <f>VLOOKUP(AV193,'Podpůrná data'!$I$188:$J$199,2)</f>
        <v>listopad</v>
      </c>
      <c r="AW195" s="60" t="str">
        <f>VLOOKUP(AW193,'Podpůrná data'!$I$188:$J$199,2)</f>
        <v>prosinec</v>
      </c>
      <c r="AX195" s="60" t="str">
        <f>VLOOKUP(AX193,'Podpůrná data'!$I$188:$J$199,2)</f>
        <v>leden</v>
      </c>
      <c r="AY195" s="60" t="str">
        <f>VLOOKUP(AY193,'Podpůrná data'!$I$188:$J$199,2)</f>
        <v>únor</v>
      </c>
      <c r="AZ195" s="60" t="str">
        <f>VLOOKUP(AZ193,'Podpůrná data'!$I$188:$J$199,2)</f>
        <v>březen</v>
      </c>
      <c r="BA195" s="60" t="str">
        <f>VLOOKUP(BA193,'Podpůrná data'!$I$188:$J$199,2)</f>
        <v>duben</v>
      </c>
      <c r="BB195" s="60" t="str">
        <f>VLOOKUP(BB193,'Podpůrná data'!$I$188:$J$199,2)</f>
        <v>květen</v>
      </c>
      <c r="BC195" s="60" t="str">
        <f>VLOOKUP(BC193,'Podpůrná data'!$I$188:$J$199,2)</f>
        <v>červen</v>
      </c>
      <c r="BD195" s="60" t="str">
        <f>VLOOKUP(BD193,'Podpůrná data'!$I$188:$J$199,2)</f>
        <v>červenec</v>
      </c>
      <c r="BE195" s="60" t="str">
        <f>VLOOKUP(BE193,'Podpůrná data'!$I$188:$J$199,2)</f>
        <v>srpen</v>
      </c>
      <c r="BF195" s="60" t="str">
        <f>VLOOKUP(BF193,'Podpůrná data'!$I$188:$J$199,2)</f>
        <v>září</v>
      </c>
      <c r="BG195" s="60" t="str">
        <f>VLOOKUP(BG193,'Podpůrná data'!$I$188:$J$199,2)</f>
        <v>říjen</v>
      </c>
      <c r="BH195" s="60" t="str">
        <f>VLOOKUP(BH193,'Podpůrná data'!$I$188:$J$199,2)</f>
        <v>listopad</v>
      </c>
      <c r="BI195" s="60" t="str">
        <f>VLOOKUP(BI193,'Podpůrná data'!$I$188:$J$199,2)</f>
        <v>prosinec</v>
      </c>
      <c r="BJ195" s="200"/>
      <c r="BK195" s="200"/>
      <c r="BL195" s="201"/>
      <c r="BM195" s="106"/>
      <c r="BN195" s="179" t="s">
        <v>105</v>
      </c>
      <c r="BO195" s="179" t="s">
        <v>106</v>
      </c>
      <c r="BP195" s="179" t="s">
        <v>107</v>
      </c>
      <c r="BQ195" s="179" t="s">
        <v>108</v>
      </c>
      <c r="BR195" s="179" t="s">
        <v>109</v>
      </c>
      <c r="BS195" s="179" t="s">
        <v>110</v>
      </c>
      <c r="BT195" s="179" t="s">
        <v>111</v>
      </c>
      <c r="BU195" s="179" t="s">
        <v>112</v>
      </c>
      <c r="BV195" s="179" t="s">
        <v>113</v>
      </c>
      <c r="BW195" s="179" t="s">
        <v>155</v>
      </c>
      <c r="BX195" s="179" t="s">
        <v>156</v>
      </c>
      <c r="BY195" s="179" t="s">
        <v>157</v>
      </c>
      <c r="BZ195" s="179" t="s">
        <v>202</v>
      </c>
      <c r="CA195" s="179" t="s">
        <v>203</v>
      </c>
      <c r="CB195" s="179" t="s">
        <v>204</v>
      </c>
    </row>
    <row r="196" spans="1:80" s="245" customFormat="1" ht="16.399999999999999" customHeight="1" x14ac:dyDescent="0.35">
      <c r="A196" s="250"/>
      <c r="B196" s="113"/>
      <c r="C196" s="361"/>
      <c r="D196" s="125"/>
      <c r="E196" s="357"/>
      <c r="F196" s="357"/>
      <c r="G196" s="357"/>
      <c r="H196" s="370"/>
      <c r="I196" s="373"/>
      <c r="J196" s="7"/>
      <c r="K196" s="376"/>
      <c r="L196" s="106"/>
      <c r="M196" s="77"/>
      <c r="N196" s="60">
        <f>YEAR(Úvod!$F$10)</f>
        <v>1900</v>
      </c>
      <c r="O196" s="60">
        <f t="shared" ref="O196" si="2530">IF(O193=1,N196+1,N196)</f>
        <v>1900</v>
      </c>
      <c r="P196" s="60">
        <f t="shared" ref="P196" si="2531">IF(P193=1,O196+1,O196)</f>
        <v>1900</v>
      </c>
      <c r="Q196" s="60">
        <f t="shared" ref="Q196" si="2532">IF(Q193=1,P196+1,P196)</f>
        <v>1900</v>
      </c>
      <c r="R196" s="60">
        <f t="shared" ref="R196" si="2533">IF(R193=1,Q196+1,Q196)</f>
        <v>1900</v>
      </c>
      <c r="S196" s="60">
        <f t="shared" ref="S196" si="2534">IF(S193=1,R196+1,R196)</f>
        <v>1900</v>
      </c>
      <c r="T196" s="60">
        <f t="shared" ref="T196" si="2535">IF(T193=1,S196+1,S196)</f>
        <v>1900</v>
      </c>
      <c r="U196" s="60">
        <f t="shared" ref="U196" si="2536">IF(U193=1,T196+1,T196)</f>
        <v>1900</v>
      </c>
      <c r="V196" s="60">
        <f t="shared" ref="V196" si="2537">IF(V193=1,U196+1,U196)</f>
        <v>1900</v>
      </c>
      <c r="W196" s="60">
        <f t="shared" ref="W196" si="2538">IF(W193=1,V196+1,V196)</f>
        <v>1900</v>
      </c>
      <c r="X196" s="60">
        <f t="shared" ref="X196" si="2539">IF(X193=1,W196+1,W196)</f>
        <v>1900</v>
      </c>
      <c r="Y196" s="60">
        <f t="shared" ref="Y196" si="2540">IF(Y193=1,X196+1,X196)</f>
        <v>1900</v>
      </c>
      <c r="Z196" s="60">
        <f t="shared" ref="Z196" si="2541">IF(Z193=1,Y196+1,Y196)</f>
        <v>1901</v>
      </c>
      <c r="AA196" s="60">
        <f t="shared" ref="AA196" si="2542">IF(AA193=1,Z196+1,Z196)</f>
        <v>1901</v>
      </c>
      <c r="AB196" s="60">
        <f t="shared" ref="AB196" si="2543">IF(AB193=1,AA196+1,AA196)</f>
        <v>1901</v>
      </c>
      <c r="AC196" s="60">
        <f t="shared" ref="AC196" si="2544">IF(AC193=1,AB196+1,AB196)</f>
        <v>1901</v>
      </c>
      <c r="AD196" s="60">
        <f t="shared" ref="AD196" si="2545">IF(AD193=1,AC196+1,AC196)</f>
        <v>1901</v>
      </c>
      <c r="AE196" s="60">
        <f t="shared" ref="AE196" si="2546">IF(AE193=1,AD196+1,AD196)</f>
        <v>1901</v>
      </c>
      <c r="AF196" s="60">
        <f t="shared" ref="AF196" si="2547">IF(AF193=1,AE196+1,AE196)</f>
        <v>1901</v>
      </c>
      <c r="AG196" s="60">
        <f t="shared" ref="AG196" si="2548">IF(AG193=1,AF196+1,AF196)</f>
        <v>1901</v>
      </c>
      <c r="AH196" s="60">
        <f t="shared" ref="AH196" si="2549">IF(AH193=1,AG196+1,AG196)</f>
        <v>1901</v>
      </c>
      <c r="AI196" s="60">
        <f t="shared" ref="AI196" si="2550">IF(AI193=1,AH196+1,AH196)</f>
        <v>1901</v>
      </c>
      <c r="AJ196" s="60">
        <f t="shared" ref="AJ196" si="2551">IF(AJ193=1,AI196+1,AI196)</f>
        <v>1901</v>
      </c>
      <c r="AK196" s="60">
        <f t="shared" ref="AK196" si="2552">IF(AK193=1,AJ196+1,AJ196)</f>
        <v>1901</v>
      </c>
      <c r="AL196" s="60">
        <f t="shared" ref="AL196" si="2553">IF(AL193=1,AK196+1,AK196)</f>
        <v>1902</v>
      </c>
      <c r="AM196" s="60">
        <f t="shared" ref="AM196" si="2554">IF(AM193=1,AL196+1,AL196)</f>
        <v>1902</v>
      </c>
      <c r="AN196" s="60">
        <f t="shared" ref="AN196" si="2555">IF(AN193=1,AM196+1,AM196)</f>
        <v>1902</v>
      </c>
      <c r="AO196" s="60">
        <f t="shared" ref="AO196" si="2556">IF(AO193=1,AN196+1,AN196)</f>
        <v>1902</v>
      </c>
      <c r="AP196" s="60">
        <f t="shared" ref="AP196" si="2557">IF(AP193=1,AO196+1,AO196)</f>
        <v>1902</v>
      </c>
      <c r="AQ196" s="60">
        <f t="shared" ref="AQ196" si="2558">IF(AQ193=1,AP196+1,AP196)</f>
        <v>1902</v>
      </c>
      <c r="AR196" s="60">
        <f t="shared" ref="AR196" si="2559">IF(AR193=1,AQ196+1,AQ196)</f>
        <v>1902</v>
      </c>
      <c r="AS196" s="60">
        <f t="shared" ref="AS196" si="2560">IF(AS193=1,AR196+1,AR196)</f>
        <v>1902</v>
      </c>
      <c r="AT196" s="60">
        <f t="shared" ref="AT196" si="2561">IF(AT193=1,AS196+1,AS196)</f>
        <v>1902</v>
      </c>
      <c r="AU196" s="60">
        <f t="shared" ref="AU196" si="2562">IF(AU193=1,AT196+1,AT196)</f>
        <v>1902</v>
      </c>
      <c r="AV196" s="60">
        <f t="shared" ref="AV196" si="2563">IF(AV193=1,AU196+1,AU196)</f>
        <v>1902</v>
      </c>
      <c r="AW196" s="60">
        <f t="shared" ref="AW196" si="2564">IF(AW193=1,AV196+1,AV196)</f>
        <v>1902</v>
      </c>
      <c r="AX196" s="60">
        <f t="shared" ref="AX196" si="2565">IF(AX193=1,AW196+1,AW196)</f>
        <v>1903</v>
      </c>
      <c r="AY196" s="60">
        <f t="shared" ref="AY196" si="2566">IF(AY193=1,AX196+1,AX196)</f>
        <v>1903</v>
      </c>
      <c r="AZ196" s="60">
        <f t="shared" ref="AZ196" si="2567">IF(AZ193=1,AY196+1,AY196)</f>
        <v>1903</v>
      </c>
      <c r="BA196" s="60">
        <f t="shared" ref="BA196" si="2568">IF(BA193=1,AZ196+1,AZ196)</f>
        <v>1903</v>
      </c>
      <c r="BB196" s="60">
        <f t="shared" ref="BB196" si="2569">IF(BB193=1,BA196+1,BA196)</f>
        <v>1903</v>
      </c>
      <c r="BC196" s="60">
        <f t="shared" ref="BC196" si="2570">IF(BC193=1,BB196+1,BB196)</f>
        <v>1903</v>
      </c>
      <c r="BD196" s="60">
        <f t="shared" ref="BD196" si="2571">IF(BD193=1,BC196+1,BC196)</f>
        <v>1903</v>
      </c>
      <c r="BE196" s="60">
        <f t="shared" ref="BE196" si="2572">IF(BE193=1,BD196+1,BD196)</f>
        <v>1903</v>
      </c>
      <c r="BF196" s="60">
        <f t="shared" ref="BF196" si="2573">IF(BF193=1,BE196+1,BE196)</f>
        <v>1903</v>
      </c>
      <c r="BG196" s="60">
        <f t="shared" ref="BG196" si="2574">IF(BG193=1,BF196+1,BF196)</f>
        <v>1903</v>
      </c>
      <c r="BH196" s="60">
        <f t="shared" ref="BH196" si="2575">IF(BH193=1,BG196+1,BG196)</f>
        <v>1903</v>
      </c>
      <c r="BI196" s="60">
        <f t="shared" ref="BI196" si="2576">IF(BI193=1,BH196+1,BH196)</f>
        <v>1903</v>
      </c>
      <c r="BJ196" s="199"/>
      <c r="BK196" s="198"/>
      <c r="BL196" s="202"/>
      <c r="BM196" s="106"/>
      <c r="BN196" s="106"/>
      <c r="BO196" s="106"/>
      <c r="BP196" s="106"/>
      <c r="BQ196" s="106"/>
      <c r="BR196" s="106"/>
      <c r="BS196" s="106"/>
      <c r="BT196" s="106"/>
      <c r="BU196" s="106"/>
      <c r="BV196" s="106"/>
      <c r="BW196" s="106"/>
      <c r="BX196" s="106"/>
      <c r="BY196" s="106"/>
      <c r="BZ196" s="106"/>
      <c r="CA196" s="106"/>
      <c r="CB196" s="106"/>
    </row>
    <row r="197" spans="1:80" s="245" customFormat="1" ht="16.399999999999999" customHeight="1" x14ac:dyDescent="0.35">
      <c r="A197" s="250"/>
      <c r="B197" s="113"/>
      <c r="C197" s="125"/>
      <c r="D197" s="125"/>
      <c r="E197" s="357"/>
      <c r="F197" s="357"/>
      <c r="G197" s="357"/>
      <c r="H197" s="370"/>
      <c r="I197" s="374"/>
      <c r="J197" s="7"/>
      <c r="K197" s="377"/>
      <c r="L197" s="106"/>
      <c r="M197" s="63" t="s">
        <v>159</v>
      </c>
      <c r="N197" s="258"/>
      <c r="O197" s="258"/>
      <c r="P197" s="258"/>
      <c r="Q197" s="258"/>
      <c r="R197" s="258"/>
      <c r="S197" s="258"/>
      <c r="T197" s="258"/>
      <c r="U197" s="258"/>
      <c r="V197" s="258"/>
      <c r="W197" s="258"/>
      <c r="X197" s="258"/>
      <c r="Y197" s="258"/>
      <c r="Z197" s="258"/>
      <c r="AA197" s="258"/>
      <c r="AB197" s="258"/>
      <c r="AC197" s="258"/>
      <c r="AD197" s="258"/>
      <c r="AE197" s="258"/>
      <c r="AF197" s="258"/>
      <c r="AG197" s="258"/>
      <c r="AH197" s="258"/>
      <c r="AI197" s="258"/>
      <c r="AJ197" s="258"/>
      <c r="AK197" s="258"/>
      <c r="AL197" s="258"/>
      <c r="AM197" s="258"/>
      <c r="AN197" s="258"/>
      <c r="AO197" s="258"/>
      <c r="AP197" s="258"/>
      <c r="AQ197" s="258"/>
      <c r="AR197" s="258"/>
      <c r="AS197" s="258"/>
      <c r="AT197" s="258"/>
      <c r="AU197" s="258"/>
      <c r="AV197" s="258"/>
      <c r="AW197" s="258"/>
      <c r="AX197" s="258"/>
      <c r="AY197" s="258"/>
      <c r="AZ197" s="258"/>
      <c r="BA197" s="258"/>
      <c r="BB197" s="258"/>
      <c r="BC197" s="258"/>
      <c r="BD197" s="258"/>
      <c r="BE197" s="258"/>
      <c r="BF197" s="258"/>
      <c r="BG197" s="258"/>
      <c r="BH197" s="258"/>
      <c r="BI197" s="258"/>
      <c r="BJ197" s="199"/>
      <c r="BK197" s="198"/>
      <c r="BL197" s="202"/>
      <c r="BM197" s="106"/>
      <c r="BN197" s="106"/>
      <c r="BO197" s="106"/>
      <c r="BP197" s="106"/>
      <c r="BQ197" s="106"/>
      <c r="BR197" s="106"/>
      <c r="BS197" s="106"/>
      <c r="BT197" s="106"/>
      <c r="BU197" s="106"/>
      <c r="BV197" s="106"/>
      <c r="BW197" s="106"/>
      <c r="BX197" s="106"/>
      <c r="BY197" s="106"/>
      <c r="BZ197" s="106"/>
      <c r="CA197" s="106"/>
      <c r="CB197" s="106"/>
    </row>
    <row r="198" spans="1:80" s="245" customFormat="1" ht="23.5" customHeight="1" x14ac:dyDescent="0.35">
      <c r="A198" s="243"/>
      <c r="B198" s="126" t="s">
        <v>18</v>
      </c>
      <c r="C198" s="381"/>
      <c r="D198" s="381"/>
      <c r="E198" s="259"/>
      <c r="F198" s="259"/>
      <c r="G198" s="241"/>
      <c r="H198" s="253"/>
      <c r="I198" s="61">
        <f>IF($H198="",0,VLOOKUP($E198,'Podpůrná data'!$H$15:$I$185,2,FALSE)*$H198)</f>
        <v>0</v>
      </c>
      <c r="J198" s="105"/>
      <c r="K198" s="166">
        <f>IF(I198&gt;0,1,0)</f>
        <v>0</v>
      </c>
      <c r="L198" s="204"/>
      <c r="M198" s="63" t="s">
        <v>95</v>
      </c>
      <c r="N198" s="260"/>
      <c r="O198" s="260"/>
      <c r="P198" s="260"/>
      <c r="Q198" s="260"/>
      <c r="R198" s="260"/>
      <c r="S198" s="260"/>
      <c r="T198" s="260"/>
      <c r="U198" s="260"/>
      <c r="V198" s="260"/>
      <c r="W198" s="260"/>
      <c r="X198" s="260"/>
      <c r="Y198" s="260"/>
      <c r="Z198" s="260"/>
      <c r="AA198" s="260"/>
      <c r="AB198" s="260"/>
      <c r="AC198" s="260"/>
      <c r="AD198" s="260"/>
      <c r="AE198" s="260"/>
      <c r="AF198" s="260"/>
      <c r="AG198" s="260"/>
      <c r="AH198" s="260"/>
      <c r="AI198" s="260"/>
      <c r="AJ198" s="260"/>
      <c r="AK198" s="260"/>
      <c r="AL198" s="260"/>
      <c r="AM198" s="260"/>
      <c r="AN198" s="260"/>
      <c r="AO198" s="260"/>
      <c r="AP198" s="260"/>
      <c r="AQ198" s="260"/>
      <c r="AR198" s="260"/>
      <c r="AS198" s="260"/>
      <c r="AT198" s="260"/>
      <c r="AU198" s="260"/>
      <c r="AV198" s="260"/>
      <c r="AW198" s="260"/>
      <c r="AX198" s="260"/>
      <c r="AY198" s="260"/>
      <c r="AZ198" s="260"/>
      <c r="BA198" s="260"/>
      <c r="BB198" s="260"/>
      <c r="BC198" s="260"/>
      <c r="BD198" s="260"/>
      <c r="BE198" s="260"/>
      <c r="BF198" s="260"/>
      <c r="BG198" s="260"/>
      <c r="BH198" s="260"/>
      <c r="BI198" s="260"/>
      <c r="BJ198" s="382">
        <f>SUM(N200:BI200)</f>
        <v>0</v>
      </c>
      <c r="BK198" s="384">
        <f>SUM(N202:BI202)</f>
        <v>0</v>
      </c>
      <c r="BL198" s="386">
        <f>IF($K198=0,0,IF($BJ198&gt;=20,1,0))</f>
        <v>0</v>
      </c>
      <c r="BM198" s="106"/>
      <c r="BN198" s="106"/>
      <c r="BO198" s="106"/>
      <c r="BP198" s="106"/>
      <c r="BQ198" s="106"/>
      <c r="BR198" s="106"/>
      <c r="BS198" s="106"/>
      <c r="BT198" s="106"/>
      <c r="BU198" s="106"/>
      <c r="BV198" s="106"/>
      <c r="BW198" s="106"/>
      <c r="BX198" s="106"/>
      <c r="BY198" s="106"/>
      <c r="BZ198" s="106"/>
      <c r="CA198" s="106"/>
      <c r="CB198" s="106"/>
    </row>
    <row r="199" spans="1:80" s="245" customFormat="1" ht="29" x14ac:dyDescent="0.35">
      <c r="A199" s="243"/>
      <c r="B199" s="128"/>
      <c r="C199" s="170"/>
      <c r="D199" s="170"/>
      <c r="E199" s="170"/>
      <c r="F199" s="170"/>
      <c r="G199" s="170"/>
      <c r="H199" s="170"/>
      <c r="I199" s="64"/>
      <c r="J199" s="105"/>
      <c r="K199" s="223"/>
      <c r="L199" s="106"/>
      <c r="M199" s="63" t="s">
        <v>215</v>
      </c>
      <c r="N199" s="260"/>
      <c r="O199" s="260"/>
      <c r="P199" s="260"/>
      <c r="Q199" s="260"/>
      <c r="R199" s="260"/>
      <c r="S199" s="260"/>
      <c r="T199" s="260"/>
      <c r="U199" s="260"/>
      <c r="V199" s="260"/>
      <c r="W199" s="260"/>
      <c r="X199" s="260"/>
      <c r="Y199" s="260"/>
      <c r="Z199" s="260"/>
      <c r="AA199" s="260"/>
      <c r="AB199" s="260"/>
      <c r="AC199" s="260"/>
      <c r="AD199" s="260"/>
      <c r="AE199" s="260"/>
      <c r="AF199" s="260"/>
      <c r="AG199" s="260"/>
      <c r="AH199" s="260"/>
      <c r="AI199" s="260"/>
      <c r="AJ199" s="260"/>
      <c r="AK199" s="260"/>
      <c r="AL199" s="260"/>
      <c r="AM199" s="260"/>
      <c r="AN199" s="260"/>
      <c r="AO199" s="260"/>
      <c r="AP199" s="260"/>
      <c r="AQ199" s="260"/>
      <c r="AR199" s="260"/>
      <c r="AS199" s="260"/>
      <c r="AT199" s="260"/>
      <c r="AU199" s="260"/>
      <c r="AV199" s="260"/>
      <c r="AW199" s="260"/>
      <c r="AX199" s="260"/>
      <c r="AY199" s="260"/>
      <c r="AZ199" s="260"/>
      <c r="BA199" s="260"/>
      <c r="BB199" s="260"/>
      <c r="BC199" s="260"/>
      <c r="BD199" s="260"/>
      <c r="BE199" s="260"/>
      <c r="BF199" s="260"/>
      <c r="BG199" s="260"/>
      <c r="BH199" s="260"/>
      <c r="BI199" s="260"/>
      <c r="BJ199" s="382"/>
      <c r="BK199" s="384"/>
      <c r="BL199" s="386"/>
      <c r="BM199" s="106"/>
      <c r="BN199" s="106"/>
      <c r="BO199" s="106"/>
      <c r="BP199" s="106"/>
      <c r="BQ199" s="106"/>
      <c r="BR199" s="106"/>
      <c r="BS199" s="106"/>
      <c r="BT199" s="106"/>
      <c r="BU199" s="106"/>
      <c r="BV199" s="106"/>
      <c r="BW199" s="106"/>
      <c r="BX199" s="106"/>
      <c r="BY199" s="106"/>
      <c r="BZ199" s="106"/>
      <c r="CA199" s="106"/>
      <c r="CB199" s="106"/>
    </row>
    <row r="200" spans="1:80" s="245" customFormat="1" ht="29" x14ac:dyDescent="0.35">
      <c r="A200" s="243"/>
      <c r="B200" s="128"/>
      <c r="C200" s="170"/>
      <c r="D200" s="170"/>
      <c r="E200" s="170"/>
      <c r="F200" s="170"/>
      <c r="G200" s="170"/>
      <c r="H200" s="170"/>
      <c r="I200" s="64"/>
      <c r="J200" s="105"/>
      <c r="K200" s="165"/>
      <c r="L200" s="106"/>
      <c r="M200" s="63" t="s">
        <v>235</v>
      </c>
      <c r="N200" s="167">
        <f>IF(N199="",0,IF(N199&gt;=$H198,$H198,N199))</f>
        <v>0</v>
      </c>
      <c r="O200" s="167">
        <f t="shared" ref="O200:AT200" si="2577">IF(O199="",0,IF((O199+N201)&lt;=$H198,O199,$H198-N201))</f>
        <v>0</v>
      </c>
      <c r="P200" s="167">
        <f t="shared" si="2577"/>
        <v>0</v>
      </c>
      <c r="Q200" s="167">
        <f t="shared" si="2577"/>
        <v>0</v>
      </c>
      <c r="R200" s="167">
        <f t="shared" si="2577"/>
        <v>0</v>
      </c>
      <c r="S200" s="167">
        <f t="shared" si="2577"/>
        <v>0</v>
      </c>
      <c r="T200" s="167">
        <f t="shared" si="2577"/>
        <v>0</v>
      </c>
      <c r="U200" s="167">
        <f t="shared" si="2577"/>
        <v>0</v>
      </c>
      <c r="V200" s="167">
        <f t="shared" si="2577"/>
        <v>0</v>
      </c>
      <c r="W200" s="167">
        <f t="shared" si="2577"/>
        <v>0</v>
      </c>
      <c r="X200" s="167">
        <f t="shared" si="2577"/>
        <v>0</v>
      </c>
      <c r="Y200" s="167">
        <f t="shared" si="2577"/>
        <v>0</v>
      </c>
      <c r="Z200" s="167">
        <f t="shared" si="2577"/>
        <v>0</v>
      </c>
      <c r="AA200" s="167">
        <f t="shared" si="2577"/>
        <v>0</v>
      </c>
      <c r="AB200" s="167">
        <f t="shared" si="2577"/>
        <v>0</v>
      </c>
      <c r="AC200" s="167">
        <f t="shared" si="2577"/>
        <v>0</v>
      </c>
      <c r="AD200" s="167">
        <f t="shared" si="2577"/>
        <v>0</v>
      </c>
      <c r="AE200" s="167">
        <f t="shared" si="2577"/>
        <v>0</v>
      </c>
      <c r="AF200" s="167">
        <f t="shared" si="2577"/>
        <v>0</v>
      </c>
      <c r="AG200" s="167">
        <f t="shared" si="2577"/>
        <v>0</v>
      </c>
      <c r="AH200" s="167">
        <f t="shared" si="2577"/>
        <v>0</v>
      </c>
      <c r="AI200" s="167">
        <f t="shared" si="2577"/>
        <v>0</v>
      </c>
      <c r="AJ200" s="167">
        <f t="shared" si="2577"/>
        <v>0</v>
      </c>
      <c r="AK200" s="167">
        <f t="shared" si="2577"/>
        <v>0</v>
      </c>
      <c r="AL200" s="167">
        <f t="shared" si="2577"/>
        <v>0</v>
      </c>
      <c r="AM200" s="167">
        <f t="shared" si="2577"/>
        <v>0</v>
      </c>
      <c r="AN200" s="167">
        <f t="shared" si="2577"/>
        <v>0</v>
      </c>
      <c r="AO200" s="167">
        <f t="shared" si="2577"/>
        <v>0</v>
      </c>
      <c r="AP200" s="167">
        <f t="shared" si="2577"/>
        <v>0</v>
      </c>
      <c r="AQ200" s="167">
        <f t="shared" si="2577"/>
        <v>0</v>
      </c>
      <c r="AR200" s="167">
        <f t="shared" si="2577"/>
        <v>0</v>
      </c>
      <c r="AS200" s="167">
        <f t="shared" si="2577"/>
        <v>0</v>
      </c>
      <c r="AT200" s="167">
        <f t="shared" si="2577"/>
        <v>0</v>
      </c>
      <c r="AU200" s="167">
        <f t="shared" ref="AU200:BI200" si="2578">IF(AU199="",0,IF((AU199+AT201)&lt;=$H198,AU199,$H198-AT201))</f>
        <v>0</v>
      </c>
      <c r="AV200" s="167">
        <f t="shared" si="2578"/>
        <v>0</v>
      </c>
      <c r="AW200" s="167">
        <f t="shared" si="2578"/>
        <v>0</v>
      </c>
      <c r="AX200" s="167">
        <f t="shared" si="2578"/>
        <v>0</v>
      </c>
      <c r="AY200" s="167">
        <f t="shared" si="2578"/>
        <v>0</v>
      </c>
      <c r="AZ200" s="167">
        <f t="shared" si="2578"/>
        <v>0</v>
      </c>
      <c r="BA200" s="167">
        <f t="shared" si="2578"/>
        <v>0</v>
      </c>
      <c r="BB200" s="167">
        <f t="shared" si="2578"/>
        <v>0</v>
      </c>
      <c r="BC200" s="167">
        <f t="shared" si="2578"/>
        <v>0</v>
      </c>
      <c r="BD200" s="167">
        <f t="shared" si="2578"/>
        <v>0</v>
      </c>
      <c r="BE200" s="167">
        <f t="shared" si="2578"/>
        <v>0</v>
      </c>
      <c r="BF200" s="167">
        <f t="shared" si="2578"/>
        <v>0</v>
      </c>
      <c r="BG200" s="167">
        <f t="shared" si="2578"/>
        <v>0</v>
      </c>
      <c r="BH200" s="167">
        <f t="shared" si="2578"/>
        <v>0</v>
      </c>
      <c r="BI200" s="167">
        <f t="shared" si="2578"/>
        <v>0</v>
      </c>
      <c r="BJ200" s="382"/>
      <c r="BK200" s="384"/>
      <c r="BL200" s="386"/>
      <c r="BM200" s="106"/>
      <c r="BN200" s="106"/>
      <c r="BO200" s="106"/>
      <c r="BP200" s="106"/>
      <c r="BQ200" s="106"/>
      <c r="BR200" s="106"/>
      <c r="BS200" s="106"/>
      <c r="BT200" s="106"/>
      <c r="BU200" s="106"/>
      <c r="BV200" s="106"/>
      <c r="BW200" s="106"/>
      <c r="BX200" s="106"/>
      <c r="BY200" s="106"/>
      <c r="BZ200" s="106"/>
      <c r="CA200" s="106"/>
      <c r="CB200" s="106"/>
    </row>
    <row r="201" spans="1:80" ht="29" hidden="1" x14ac:dyDescent="0.35">
      <c r="B201" s="128"/>
      <c r="C201" s="170"/>
      <c r="D201" s="170"/>
      <c r="E201" s="170"/>
      <c r="F201" s="170"/>
      <c r="G201" s="170"/>
      <c r="H201" s="170"/>
      <c r="I201" s="172"/>
      <c r="J201" s="105"/>
      <c r="K201" s="175"/>
      <c r="L201" s="105"/>
      <c r="M201" s="63" t="s">
        <v>236</v>
      </c>
      <c r="N201" s="167">
        <f>N200</f>
        <v>0</v>
      </c>
      <c r="O201" s="167">
        <f>O200+N201</f>
        <v>0</v>
      </c>
      <c r="P201" s="167">
        <f t="shared" ref="P201" si="2579">P200+O201</f>
        <v>0</v>
      </c>
      <c r="Q201" s="167">
        <f t="shared" ref="Q201" si="2580">Q200+P201</f>
        <v>0</v>
      </c>
      <c r="R201" s="167">
        <f t="shared" ref="R201" si="2581">R200+Q201</f>
        <v>0</v>
      </c>
      <c r="S201" s="167">
        <f t="shared" ref="S201" si="2582">S200+R201</f>
        <v>0</v>
      </c>
      <c r="T201" s="167">
        <f t="shared" ref="T201" si="2583">T200+S201</f>
        <v>0</v>
      </c>
      <c r="U201" s="167">
        <f t="shared" ref="U201" si="2584">U200+T201</f>
        <v>0</v>
      </c>
      <c r="V201" s="167">
        <f t="shared" ref="V201" si="2585">V200+U201</f>
        <v>0</v>
      </c>
      <c r="W201" s="167">
        <f t="shared" ref="W201" si="2586">W200+V201</f>
        <v>0</v>
      </c>
      <c r="X201" s="167">
        <f t="shared" ref="X201" si="2587">X200+W201</f>
        <v>0</v>
      </c>
      <c r="Y201" s="167">
        <f t="shared" ref="Y201" si="2588">Y200+X201</f>
        <v>0</v>
      </c>
      <c r="Z201" s="167">
        <f t="shared" ref="Z201" si="2589">Z200+Y201</f>
        <v>0</v>
      </c>
      <c r="AA201" s="167">
        <f t="shared" ref="AA201" si="2590">AA200+Z201</f>
        <v>0</v>
      </c>
      <c r="AB201" s="167">
        <f t="shared" ref="AB201" si="2591">AB200+AA201</f>
        <v>0</v>
      </c>
      <c r="AC201" s="167">
        <f t="shared" ref="AC201" si="2592">AC200+AB201</f>
        <v>0</v>
      </c>
      <c r="AD201" s="167">
        <f t="shared" ref="AD201" si="2593">AD200+AC201</f>
        <v>0</v>
      </c>
      <c r="AE201" s="167">
        <f t="shared" ref="AE201" si="2594">AE200+AD201</f>
        <v>0</v>
      </c>
      <c r="AF201" s="167">
        <f t="shared" ref="AF201" si="2595">AF200+AE201</f>
        <v>0</v>
      </c>
      <c r="AG201" s="167">
        <f t="shared" ref="AG201" si="2596">AG200+AF201</f>
        <v>0</v>
      </c>
      <c r="AH201" s="167">
        <f t="shared" ref="AH201" si="2597">AH200+AG201</f>
        <v>0</v>
      </c>
      <c r="AI201" s="167">
        <f t="shared" ref="AI201" si="2598">AI200+AH201</f>
        <v>0</v>
      </c>
      <c r="AJ201" s="167">
        <f t="shared" ref="AJ201" si="2599">AJ200+AI201</f>
        <v>0</v>
      </c>
      <c r="AK201" s="167">
        <f t="shared" ref="AK201" si="2600">AK200+AJ201</f>
        <v>0</v>
      </c>
      <c r="AL201" s="167">
        <f t="shared" ref="AL201" si="2601">AL200+AK201</f>
        <v>0</v>
      </c>
      <c r="AM201" s="167">
        <f t="shared" ref="AM201" si="2602">AM200+AL201</f>
        <v>0</v>
      </c>
      <c r="AN201" s="167">
        <f t="shared" ref="AN201" si="2603">AN200+AM201</f>
        <v>0</v>
      </c>
      <c r="AO201" s="167">
        <f t="shared" ref="AO201" si="2604">AO200+AN201</f>
        <v>0</v>
      </c>
      <c r="AP201" s="167">
        <f t="shared" ref="AP201" si="2605">AP200+AO201</f>
        <v>0</v>
      </c>
      <c r="AQ201" s="167">
        <f t="shared" ref="AQ201" si="2606">AQ200+AP201</f>
        <v>0</v>
      </c>
      <c r="AR201" s="167">
        <f t="shared" ref="AR201" si="2607">AR200+AQ201</f>
        <v>0</v>
      </c>
      <c r="AS201" s="167">
        <f t="shared" ref="AS201" si="2608">AS200+AR201</f>
        <v>0</v>
      </c>
      <c r="AT201" s="167">
        <f t="shared" ref="AT201" si="2609">AT200+AS201</f>
        <v>0</v>
      </c>
      <c r="AU201" s="167">
        <f t="shared" ref="AU201" si="2610">AU200+AT201</f>
        <v>0</v>
      </c>
      <c r="AV201" s="167">
        <f t="shared" ref="AV201" si="2611">AV200+AU201</f>
        <v>0</v>
      </c>
      <c r="AW201" s="167">
        <f t="shared" ref="AW201" si="2612">AW200+AV201</f>
        <v>0</v>
      </c>
      <c r="AX201" s="167">
        <f t="shared" ref="AX201" si="2613">AX200+AW201</f>
        <v>0</v>
      </c>
      <c r="AY201" s="167">
        <f t="shared" ref="AY201" si="2614">AY200+AX201</f>
        <v>0</v>
      </c>
      <c r="AZ201" s="167">
        <f t="shared" ref="AZ201" si="2615">AZ200+AY201</f>
        <v>0</v>
      </c>
      <c r="BA201" s="167">
        <f t="shared" ref="BA201" si="2616">BA200+AZ201</f>
        <v>0</v>
      </c>
      <c r="BB201" s="167">
        <f t="shared" ref="BB201" si="2617">BB200+BA201</f>
        <v>0</v>
      </c>
      <c r="BC201" s="167">
        <f t="shared" ref="BC201" si="2618">BC200+BB201</f>
        <v>0</v>
      </c>
      <c r="BD201" s="167">
        <f t="shared" ref="BD201" si="2619">BD200+BC201</f>
        <v>0</v>
      </c>
      <c r="BE201" s="167">
        <f t="shared" ref="BE201" si="2620">BE200+BD201</f>
        <v>0</v>
      </c>
      <c r="BF201" s="167">
        <f t="shared" ref="BF201" si="2621">BF200+BE201</f>
        <v>0</v>
      </c>
      <c r="BG201" s="167">
        <f t="shared" ref="BG201" si="2622">BG200+BF201</f>
        <v>0</v>
      </c>
      <c r="BH201" s="167">
        <f t="shared" ref="BH201" si="2623">BH200+BG201</f>
        <v>0</v>
      </c>
      <c r="BI201" s="167">
        <f t="shared" ref="BI201" si="2624">BI200+BH201</f>
        <v>0</v>
      </c>
      <c r="BJ201" s="382"/>
      <c r="BK201" s="384"/>
      <c r="BL201" s="386"/>
      <c r="BM201" s="105"/>
      <c r="BN201" s="105"/>
      <c r="BO201" s="105"/>
      <c r="BP201" s="105"/>
      <c r="BQ201" s="105"/>
      <c r="BR201" s="105"/>
      <c r="BS201" s="105"/>
      <c r="BT201" s="105"/>
      <c r="BU201" s="105"/>
      <c r="BV201" s="105"/>
      <c r="BW201" s="105"/>
      <c r="BX201" s="105"/>
      <c r="BY201" s="105"/>
      <c r="BZ201" s="105"/>
      <c r="CA201" s="105"/>
      <c r="CB201" s="105"/>
    </row>
    <row r="202" spans="1:80" ht="25.4" customHeight="1" thickBot="1" x14ac:dyDescent="0.4">
      <c r="B202" s="128"/>
      <c r="C202" s="170"/>
      <c r="D202" s="170"/>
      <c r="E202" s="170"/>
      <c r="F202" s="170"/>
      <c r="G202" s="170"/>
      <c r="H202" s="170"/>
      <c r="I202" s="172"/>
      <c r="J202" s="105"/>
      <c r="K202" s="175"/>
      <c r="L202" s="105"/>
      <c r="M202" s="63" t="s">
        <v>145</v>
      </c>
      <c r="N202" s="168">
        <f>IF($E198="",0,VLOOKUP($E198,'Podpůrná data'!$H$15:$I$182,2)*N200)</f>
        <v>0</v>
      </c>
      <c r="O202" s="168">
        <f>IF($E198="",0,VLOOKUP($E198,'Podpůrná data'!$H$15:$I$182,2)*O200)</f>
        <v>0</v>
      </c>
      <c r="P202" s="168">
        <f>IF($E198="",0,VLOOKUP($E198,'Podpůrná data'!$H$15:$I$182,2)*P200)</f>
        <v>0</v>
      </c>
      <c r="Q202" s="168">
        <f>IF($E198="",0,VLOOKUP($E198,'Podpůrná data'!$H$15:$I$182,2)*Q200)</f>
        <v>0</v>
      </c>
      <c r="R202" s="168">
        <f>IF($E198="",0,VLOOKUP($E198,'Podpůrná data'!$H$15:$I$182,2)*R200)</f>
        <v>0</v>
      </c>
      <c r="S202" s="168">
        <f>IF($E198="",0,VLOOKUP($E198,'Podpůrná data'!$H$15:$I$182,2)*S200)</f>
        <v>0</v>
      </c>
      <c r="T202" s="168">
        <f>IF($E198="",0,VLOOKUP($E198,'Podpůrná data'!$H$15:$I$182,2)*T200)</f>
        <v>0</v>
      </c>
      <c r="U202" s="168">
        <f>IF($E198="",0,VLOOKUP($E198,'Podpůrná data'!$H$15:$I$182,2)*U200)</f>
        <v>0</v>
      </c>
      <c r="V202" s="168">
        <f>IF($E198="",0,VLOOKUP($E198,'Podpůrná data'!$H$15:$I$182,2)*V200)</f>
        <v>0</v>
      </c>
      <c r="W202" s="168">
        <f>IF($E198="",0,VLOOKUP($E198,'Podpůrná data'!$H$15:$I$182,2)*W200)</f>
        <v>0</v>
      </c>
      <c r="X202" s="168">
        <f>IF($E198="",0,VLOOKUP($E198,'Podpůrná data'!$H$15:$I$182,2)*X200)</f>
        <v>0</v>
      </c>
      <c r="Y202" s="168">
        <f>IF($E198="",0,VLOOKUP($E198,'Podpůrná data'!$H$15:$I$182,2)*Y200)</f>
        <v>0</v>
      </c>
      <c r="Z202" s="168">
        <f>IF($E198="",0,VLOOKUP($E198,'Podpůrná data'!$H$15:$I$182,2)*Z200)</f>
        <v>0</v>
      </c>
      <c r="AA202" s="168">
        <f>IF($E198="",0,VLOOKUP($E198,'Podpůrná data'!$H$15:$I$182,2)*AA200)</f>
        <v>0</v>
      </c>
      <c r="AB202" s="168">
        <f>IF($E198="",0,VLOOKUP($E198,'Podpůrná data'!$H$15:$I$182,2)*AB200)</f>
        <v>0</v>
      </c>
      <c r="AC202" s="168">
        <f>IF($E198="",0,VLOOKUP($E198,'Podpůrná data'!$H$15:$I$182,2)*AC200)</f>
        <v>0</v>
      </c>
      <c r="AD202" s="168">
        <f>IF($E198="",0,VLOOKUP($E198,'Podpůrná data'!$H$15:$I$182,2)*AD200)</f>
        <v>0</v>
      </c>
      <c r="AE202" s="168">
        <f>IF($E198="",0,VLOOKUP($E198,'Podpůrná data'!$H$15:$I$182,2)*AE200)</f>
        <v>0</v>
      </c>
      <c r="AF202" s="168">
        <f>IF($E198="",0,VLOOKUP($E198,'Podpůrná data'!$H$15:$I$182,2)*AF200)</f>
        <v>0</v>
      </c>
      <c r="AG202" s="168">
        <f>IF($E198="",0,VLOOKUP($E198,'Podpůrná data'!$H$15:$I$182,2)*AG200)</f>
        <v>0</v>
      </c>
      <c r="AH202" s="168">
        <f>IF($E198="",0,VLOOKUP($E198,'Podpůrná data'!$H$15:$I$182,2)*AH200)</f>
        <v>0</v>
      </c>
      <c r="AI202" s="168">
        <f>IF($E198="",0,VLOOKUP($E198,'Podpůrná data'!$H$15:$I$182,2)*AI200)</f>
        <v>0</v>
      </c>
      <c r="AJ202" s="168">
        <f>IF($E198="",0,VLOOKUP($E198,'Podpůrná data'!$H$15:$I$182,2)*AJ200)</f>
        <v>0</v>
      </c>
      <c r="AK202" s="168">
        <f>IF($E198="",0,VLOOKUP($E198,'Podpůrná data'!$H$15:$I$182,2)*AK200)</f>
        <v>0</v>
      </c>
      <c r="AL202" s="168">
        <f>IF($E198="",0,VLOOKUP($E198,'Podpůrná data'!$H$15:$I$182,2)*AL200)</f>
        <v>0</v>
      </c>
      <c r="AM202" s="168">
        <f>IF($E198="",0,VLOOKUP($E198,'Podpůrná data'!$H$15:$I$182,2)*AM200)</f>
        <v>0</v>
      </c>
      <c r="AN202" s="168">
        <f>IF($E198="",0,VLOOKUP($E198,'Podpůrná data'!$H$15:$I$182,2)*AN200)</f>
        <v>0</v>
      </c>
      <c r="AO202" s="168">
        <f>IF($E198="",0,VLOOKUP($E198,'Podpůrná data'!$H$15:$I$182,2)*AO200)</f>
        <v>0</v>
      </c>
      <c r="AP202" s="168">
        <f>IF($E198="",0,VLOOKUP($E198,'Podpůrná data'!$H$15:$I$182,2)*AP200)</f>
        <v>0</v>
      </c>
      <c r="AQ202" s="168">
        <f>IF($E198="",0,VLOOKUP($E198,'Podpůrná data'!$H$15:$I$182,2)*AQ200)</f>
        <v>0</v>
      </c>
      <c r="AR202" s="168">
        <f>IF($E198="",0,VLOOKUP($E198,'Podpůrná data'!$H$15:$I$182,2)*AR200)</f>
        <v>0</v>
      </c>
      <c r="AS202" s="168">
        <f>IF($E198="",0,VLOOKUP($E198,'Podpůrná data'!$H$15:$I$182,2)*AS200)</f>
        <v>0</v>
      </c>
      <c r="AT202" s="168">
        <f>IF($E198="",0,VLOOKUP($E198,'Podpůrná data'!$H$15:$I$182,2)*AT200)</f>
        <v>0</v>
      </c>
      <c r="AU202" s="168">
        <f>IF($E198="",0,VLOOKUP($E198,'Podpůrná data'!$H$15:$I$182,2)*AU200)</f>
        <v>0</v>
      </c>
      <c r="AV202" s="168">
        <f>IF($E198="",0,VLOOKUP($E198,'Podpůrná data'!$H$15:$I$182,2)*AV200)</f>
        <v>0</v>
      </c>
      <c r="AW202" s="168">
        <f>IF($E198="",0,VLOOKUP($E198,'Podpůrná data'!$H$15:$I$182,2)*AW200)</f>
        <v>0</v>
      </c>
      <c r="AX202" s="168">
        <f>IF($E198="",0,VLOOKUP($E198,'Podpůrná data'!$H$15:$I$182,2)*AX200)</f>
        <v>0</v>
      </c>
      <c r="AY202" s="168">
        <f>IF($E198="",0,VLOOKUP($E198,'Podpůrná data'!$H$15:$I$182,2)*AY200)</f>
        <v>0</v>
      </c>
      <c r="AZ202" s="168">
        <f>IF($E198="",0,VLOOKUP($E198,'Podpůrná data'!$H$15:$I$182,2)*AZ200)</f>
        <v>0</v>
      </c>
      <c r="BA202" s="168">
        <f>IF($E198="",0,VLOOKUP($E198,'Podpůrná data'!$H$15:$I$182,2)*BA200)</f>
        <v>0</v>
      </c>
      <c r="BB202" s="168">
        <f>IF($E198="",0,VLOOKUP($E198,'Podpůrná data'!$H$15:$I$182,2)*BB200)</f>
        <v>0</v>
      </c>
      <c r="BC202" s="168">
        <f>IF($E198="",0,VLOOKUP($E198,'Podpůrná data'!$H$15:$I$182,2)*BC200)</f>
        <v>0</v>
      </c>
      <c r="BD202" s="168">
        <f>IF($E198="",0,VLOOKUP($E198,'Podpůrná data'!$H$15:$I$182,2)*BD200)</f>
        <v>0</v>
      </c>
      <c r="BE202" s="168">
        <f>IF($E198="",0,VLOOKUP($E198,'Podpůrná data'!$H$15:$I$182,2)*BE200)</f>
        <v>0</v>
      </c>
      <c r="BF202" s="168">
        <f>IF($E198="",0,VLOOKUP($E198,'Podpůrná data'!$H$15:$I$182,2)*BF200)</f>
        <v>0</v>
      </c>
      <c r="BG202" s="168">
        <f>IF($E198="",0,VLOOKUP($E198,'Podpůrná data'!$H$15:$I$182,2)*BG200)</f>
        <v>0</v>
      </c>
      <c r="BH202" s="168">
        <f>IF($E198="",0,VLOOKUP($E198,'Podpůrná data'!$H$15:$I$182,2)*BH200)</f>
        <v>0</v>
      </c>
      <c r="BI202" s="168">
        <f>IF($E198="",0,VLOOKUP($E198,'Podpůrná data'!$H$15:$I$182,2)*BI200)</f>
        <v>0</v>
      </c>
      <c r="BJ202" s="382"/>
      <c r="BK202" s="384"/>
      <c r="BL202" s="386"/>
      <c r="BM202" s="105"/>
      <c r="BN202" s="178">
        <f>SUMIFS($N202:$BI202,$N197:$BI197,"1. ZoR")</f>
        <v>0</v>
      </c>
      <c r="BO202" s="178">
        <f>SUMIFS($N202:$BI202,$N197:$BI197,"2. ZoR")</f>
        <v>0</v>
      </c>
      <c r="BP202" s="178">
        <f>SUMIFS($N202:$BI202,$N197:$BI197,"3. ZoR")</f>
        <v>0</v>
      </c>
      <c r="BQ202" s="178">
        <f>SUMIFS($N202:$BI202,$N197:$BI197,"4. ZoR")</f>
        <v>0</v>
      </c>
      <c r="BR202" s="178">
        <f>SUMIFS($N202:$BI202,$N197:$BI197,"5. ZoR")</f>
        <v>0</v>
      </c>
      <c r="BS202" s="178">
        <f>SUMIFS($N202:$BI202,$N197:$BI197,"6. ZoR")</f>
        <v>0</v>
      </c>
      <c r="BT202" s="178">
        <f>SUMIFS($N202:$BI202,$N197:$BI197,"7. ZoR")</f>
        <v>0</v>
      </c>
      <c r="BU202" s="178">
        <f>SUMIFS($N202:$BI202,$N197:$BI197,"8. ZoR")</f>
        <v>0</v>
      </c>
      <c r="BV202" s="178">
        <f>SUMIFS($N202:$BI202,$N197:$BI197,"9. ZoR")</f>
        <v>0</v>
      </c>
      <c r="BW202" s="178">
        <f>SUMIFS($N202:$BI202,$N197:$BI197,"10. ZoR")</f>
        <v>0</v>
      </c>
      <c r="BX202" s="178">
        <f>SUMIFS($N202:$BI202,$N197:$BI197,"11. ZoR")</f>
        <v>0</v>
      </c>
      <c r="BY202" s="178">
        <f>SUMIFS($N202:$BI202,$N197:$BI197,"12. ZoR")</f>
        <v>0</v>
      </c>
      <c r="BZ202" s="178">
        <f>SUMIFS($N202:$BI202,$N197:$BI197,"13. ZoR")</f>
        <v>0</v>
      </c>
      <c r="CA202" s="178">
        <f>SUMIFS($N202:$BI202,$N197:$BI197,"14. ZoR")</f>
        <v>0</v>
      </c>
      <c r="CB202" s="178">
        <f>SUMIFS($N202:$BI202,$N197:$BI197,"15. ZoR")</f>
        <v>0</v>
      </c>
    </row>
    <row r="203" spans="1:80" ht="29.5" hidden="1" thickBot="1" x14ac:dyDescent="0.4">
      <c r="B203" s="129"/>
      <c r="C203" s="173"/>
      <c r="D203" s="173"/>
      <c r="E203" s="173"/>
      <c r="F203" s="173"/>
      <c r="G203" s="173"/>
      <c r="H203" s="173"/>
      <c r="I203" s="174"/>
      <c r="J203" s="105"/>
      <c r="K203" s="176"/>
      <c r="L203" s="105"/>
      <c r="M203" s="63" t="s">
        <v>200</v>
      </c>
      <c r="N203" s="168">
        <f>IF(N202="","",N202)</f>
        <v>0</v>
      </c>
      <c r="O203" s="168">
        <f>N203+O202</f>
        <v>0</v>
      </c>
      <c r="P203" s="168">
        <f t="shared" ref="P203" si="2625">O203+P202</f>
        <v>0</v>
      </c>
      <c r="Q203" s="168">
        <f t="shared" ref="Q203" si="2626">P203+Q202</f>
        <v>0</v>
      </c>
      <c r="R203" s="168">
        <f t="shared" ref="R203" si="2627">Q203+R202</f>
        <v>0</v>
      </c>
      <c r="S203" s="168">
        <f t="shared" ref="S203" si="2628">R203+S202</f>
        <v>0</v>
      </c>
      <c r="T203" s="168">
        <f t="shared" ref="T203" si="2629">S203+T202</f>
        <v>0</v>
      </c>
      <c r="U203" s="168">
        <f t="shared" ref="U203" si="2630">T203+U202</f>
        <v>0</v>
      </c>
      <c r="V203" s="168">
        <f t="shared" ref="V203" si="2631">U203+V202</f>
        <v>0</v>
      </c>
      <c r="W203" s="168">
        <f t="shared" ref="W203" si="2632">V203+W202</f>
        <v>0</v>
      </c>
      <c r="X203" s="168">
        <f t="shared" ref="X203" si="2633">W203+X202</f>
        <v>0</v>
      </c>
      <c r="Y203" s="168">
        <f t="shared" ref="Y203" si="2634">X203+Y202</f>
        <v>0</v>
      </c>
      <c r="Z203" s="168">
        <f t="shared" ref="Z203" si="2635">Y203+Z202</f>
        <v>0</v>
      </c>
      <c r="AA203" s="168">
        <f t="shared" ref="AA203" si="2636">Z203+AA202</f>
        <v>0</v>
      </c>
      <c r="AB203" s="168">
        <f t="shared" ref="AB203" si="2637">AA203+AB202</f>
        <v>0</v>
      </c>
      <c r="AC203" s="168">
        <f t="shared" ref="AC203" si="2638">AB203+AC202</f>
        <v>0</v>
      </c>
      <c r="AD203" s="168">
        <f t="shared" ref="AD203" si="2639">AC203+AD202</f>
        <v>0</v>
      </c>
      <c r="AE203" s="168">
        <f t="shared" ref="AE203" si="2640">AD203+AE202</f>
        <v>0</v>
      </c>
      <c r="AF203" s="168">
        <f t="shared" ref="AF203" si="2641">AE203+AF202</f>
        <v>0</v>
      </c>
      <c r="AG203" s="168">
        <f t="shared" ref="AG203" si="2642">AF203+AG202</f>
        <v>0</v>
      </c>
      <c r="AH203" s="168">
        <f t="shared" ref="AH203" si="2643">AG203+AH202</f>
        <v>0</v>
      </c>
      <c r="AI203" s="168">
        <f t="shared" ref="AI203" si="2644">AH203+AI202</f>
        <v>0</v>
      </c>
      <c r="AJ203" s="168">
        <f t="shared" ref="AJ203" si="2645">AI203+AJ202</f>
        <v>0</v>
      </c>
      <c r="AK203" s="168">
        <f t="shared" ref="AK203" si="2646">AJ203+AK202</f>
        <v>0</v>
      </c>
      <c r="AL203" s="168">
        <f t="shared" ref="AL203" si="2647">AK203+AL202</f>
        <v>0</v>
      </c>
      <c r="AM203" s="168">
        <f t="shared" ref="AM203" si="2648">AL203+AM202</f>
        <v>0</v>
      </c>
      <c r="AN203" s="168">
        <f t="shared" ref="AN203" si="2649">AM203+AN202</f>
        <v>0</v>
      </c>
      <c r="AO203" s="168">
        <f t="shared" ref="AO203" si="2650">AN203+AO202</f>
        <v>0</v>
      </c>
      <c r="AP203" s="168">
        <f t="shared" ref="AP203" si="2651">AO203+AP202</f>
        <v>0</v>
      </c>
      <c r="AQ203" s="168">
        <f t="shared" ref="AQ203" si="2652">AP203+AQ202</f>
        <v>0</v>
      </c>
      <c r="AR203" s="168">
        <f t="shared" ref="AR203" si="2653">AQ203+AR202</f>
        <v>0</v>
      </c>
      <c r="AS203" s="168">
        <f t="shared" ref="AS203" si="2654">AR203+AS202</f>
        <v>0</v>
      </c>
      <c r="AT203" s="168">
        <f t="shared" ref="AT203" si="2655">AS203+AT202</f>
        <v>0</v>
      </c>
      <c r="AU203" s="168">
        <f t="shared" ref="AU203" si="2656">AT203+AU202</f>
        <v>0</v>
      </c>
      <c r="AV203" s="168">
        <f t="shared" ref="AV203" si="2657">AU203+AV202</f>
        <v>0</v>
      </c>
      <c r="AW203" s="168">
        <f t="shared" ref="AW203" si="2658">AV203+AW202</f>
        <v>0</v>
      </c>
      <c r="AX203" s="168">
        <f t="shared" ref="AX203" si="2659">AW203+AX202</f>
        <v>0</v>
      </c>
      <c r="AY203" s="168">
        <f t="shared" ref="AY203" si="2660">AX203+AY202</f>
        <v>0</v>
      </c>
      <c r="AZ203" s="168">
        <f t="shared" ref="AZ203" si="2661">AY203+AZ202</f>
        <v>0</v>
      </c>
      <c r="BA203" s="168">
        <f t="shared" ref="BA203" si="2662">AZ203+BA202</f>
        <v>0</v>
      </c>
      <c r="BB203" s="168">
        <f t="shared" ref="BB203" si="2663">BA203+BB202</f>
        <v>0</v>
      </c>
      <c r="BC203" s="168">
        <f t="shared" ref="BC203" si="2664">BB203+BC202</f>
        <v>0</v>
      </c>
      <c r="BD203" s="168">
        <f t="shared" ref="BD203" si="2665">BC203+BD202</f>
        <v>0</v>
      </c>
      <c r="BE203" s="168">
        <f t="shared" ref="BE203" si="2666">BD203+BE202</f>
        <v>0</v>
      </c>
      <c r="BF203" s="168">
        <f t="shared" ref="BF203" si="2667">BE203+BF202</f>
        <v>0</v>
      </c>
      <c r="BG203" s="168">
        <f t="shared" ref="BG203" si="2668">BF203+BG202</f>
        <v>0</v>
      </c>
      <c r="BH203" s="168">
        <f t="shared" ref="BH203" si="2669">BG203+BH202</f>
        <v>0</v>
      </c>
      <c r="BI203" s="168">
        <f t="shared" ref="BI203" si="2670">BH203+BI202</f>
        <v>0</v>
      </c>
      <c r="BJ203" s="383"/>
      <c r="BK203" s="385"/>
      <c r="BL203" s="387"/>
      <c r="BM203" s="105"/>
      <c r="BN203" s="105"/>
      <c r="BO203" s="105"/>
      <c r="BP203" s="105"/>
      <c r="BQ203" s="105"/>
      <c r="BR203" s="105"/>
      <c r="BS203" s="105"/>
      <c r="BT203" s="105"/>
      <c r="BU203" s="105"/>
      <c r="BV203" s="105"/>
      <c r="BW203" s="105"/>
      <c r="BX203" s="105"/>
      <c r="BY203" s="105"/>
      <c r="BZ203" s="105"/>
      <c r="CA203" s="105"/>
      <c r="CB203" s="105"/>
    </row>
    <row r="204" spans="1:80" ht="15" hidden="1" thickBot="1" x14ac:dyDescent="0.4">
      <c r="B204" s="105"/>
      <c r="C204" s="130"/>
      <c r="D204" s="130"/>
      <c r="E204" s="130"/>
      <c r="F204" s="130"/>
      <c r="G204" s="130"/>
      <c r="H204" s="130"/>
      <c r="I204" s="105"/>
      <c r="J204" s="7"/>
      <c r="K204" s="105"/>
      <c r="L204" s="105"/>
      <c r="M204" s="105"/>
      <c r="N204" s="105"/>
      <c r="O204" s="105"/>
      <c r="P204" s="7"/>
      <c r="Q204" s="105"/>
      <c r="R204" s="105"/>
      <c r="S204" s="105"/>
      <c r="T204" s="105"/>
      <c r="U204" s="105"/>
      <c r="V204" s="105"/>
      <c r="W204" s="105"/>
      <c r="X204" s="105"/>
      <c r="Y204" s="105"/>
      <c r="Z204" s="105"/>
      <c r="AA204" s="105"/>
      <c r="AB204" s="105"/>
      <c r="AC204" s="105"/>
      <c r="AD204" s="105"/>
      <c r="AE204" s="105"/>
      <c r="AF204" s="105"/>
      <c r="AG204" s="105"/>
      <c r="AH204" s="105"/>
      <c r="AI204" s="105"/>
      <c r="AJ204" s="105"/>
      <c r="AK204" s="105"/>
      <c r="AL204" s="105"/>
      <c r="AM204" s="105"/>
      <c r="AN204" s="105"/>
      <c r="AO204" s="105"/>
      <c r="AP204" s="105"/>
      <c r="AQ204" s="105"/>
      <c r="AR204" s="105"/>
      <c r="AS204" s="105"/>
      <c r="AT204" s="105"/>
      <c r="AU204" s="105"/>
      <c r="AV204" s="105"/>
      <c r="AW204" s="105"/>
      <c r="AX204" s="105"/>
      <c r="AY204" s="105"/>
      <c r="AZ204" s="105"/>
      <c r="BA204" s="105"/>
      <c r="BB204" s="105"/>
      <c r="BC204" s="105"/>
      <c r="BD204" s="105"/>
      <c r="BE204" s="105"/>
      <c r="BF204" s="105"/>
      <c r="BG204" s="105"/>
      <c r="BH204" s="105"/>
      <c r="BI204" s="105"/>
      <c r="BJ204" s="105"/>
      <c r="BK204" s="105"/>
      <c r="BL204" s="105"/>
      <c r="BM204" s="105"/>
      <c r="BN204" s="105"/>
      <c r="BO204" s="105"/>
      <c r="BP204" s="105"/>
      <c r="BQ204" s="105"/>
      <c r="BR204" s="105"/>
      <c r="BS204" s="105"/>
      <c r="BT204" s="105"/>
      <c r="BU204" s="105"/>
      <c r="BV204" s="105"/>
      <c r="BW204" s="105"/>
      <c r="BX204" s="105"/>
      <c r="BY204" s="105"/>
      <c r="BZ204" s="105"/>
      <c r="CA204" s="105"/>
      <c r="CB204" s="105"/>
    </row>
    <row r="205" spans="1:80" s="245" customFormat="1" ht="58.4" customHeight="1" thickBot="1" x14ac:dyDescent="0.4">
      <c r="A205" s="249"/>
      <c r="B205" s="120"/>
      <c r="C205" s="360" t="s">
        <v>2</v>
      </c>
      <c r="D205" s="121"/>
      <c r="E205" s="131" t="s">
        <v>225</v>
      </c>
      <c r="F205" s="131" t="s">
        <v>444</v>
      </c>
      <c r="G205" s="131" t="s">
        <v>208</v>
      </c>
      <c r="H205" s="122" t="s">
        <v>385</v>
      </c>
      <c r="I205" s="123" t="s">
        <v>1</v>
      </c>
      <c r="J205" s="7"/>
      <c r="K205" s="169">
        <v>204032</v>
      </c>
      <c r="L205" s="106"/>
      <c r="M205" s="194" t="s">
        <v>128</v>
      </c>
      <c r="N205" s="83" t="s">
        <v>4</v>
      </c>
      <c r="O205" s="83" t="s">
        <v>5</v>
      </c>
      <c r="P205" s="83" t="s">
        <v>6</v>
      </c>
      <c r="Q205" s="83" t="s">
        <v>7</v>
      </c>
      <c r="R205" s="83" t="s">
        <v>8</v>
      </c>
      <c r="S205" s="83" t="s">
        <v>9</v>
      </c>
      <c r="T205" s="83" t="s">
        <v>10</v>
      </c>
      <c r="U205" s="83" t="s">
        <v>11</v>
      </c>
      <c r="V205" s="83" t="s">
        <v>12</v>
      </c>
      <c r="W205" s="83" t="s">
        <v>13</v>
      </c>
      <c r="X205" s="83" t="s">
        <v>14</v>
      </c>
      <c r="Y205" s="83" t="s">
        <v>15</v>
      </c>
      <c r="Z205" s="83" t="s">
        <v>16</v>
      </c>
      <c r="AA205" s="83" t="s">
        <v>17</v>
      </c>
      <c r="AB205" s="83" t="s">
        <v>18</v>
      </c>
      <c r="AC205" s="83" t="s">
        <v>19</v>
      </c>
      <c r="AD205" s="83" t="s">
        <v>20</v>
      </c>
      <c r="AE205" s="83" t="s">
        <v>21</v>
      </c>
      <c r="AF205" s="83" t="s">
        <v>22</v>
      </c>
      <c r="AG205" s="83" t="s">
        <v>23</v>
      </c>
      <c r="AH205" s="83" t="s">
        <v>24</v>
      </c>
      <c r="AI205" s="83" t="s">
        <v>25</v>
      </c>
      <c r="AJ205" s="83" t="s">
        <v>26</v>
      </c>
      <c r="AK205" s="83" t="s">
        <v>27</v>
      </c>
      <c r="AL205" s="83" t="s">
        <v>28</v>
      </c>
      <c r="AM205" s="83" t="s">
        <v>29</v>
      </c>
      <c r="AN205" s="83" t="s">
        <v>30</v>
      </c>
      <c r="AO205" s="83" t="s">
        <v>31</v>
      </c>
      <c r="AP205" s="83" t="s">
        <v>32</v>
      </c>
      <c r="AQ205" s="83" t="s">
        <v>33</v>
      </c>
      <c r="AR205" s="83" t="s">
        <v>34</v>
      </c>
      <c r="AS205" s="83" t="s">
        <v>35</v>
      </c>
      <c r="AT205" s="83" t="s">
        <v>36</v>
      </c>
      <c r="AU205" s="83" t="s">
        <v>37</v>
      </c>
      <c r="AV205" s="83" t="s">
        <v>38</v>
      </c>
      <c r="AW205" s="83" t="s">
        <v>39</v>
      </c>
      <c r="AX205" s="83" t="s">
        <v>40</v>
      </c>
      <c r="AY205" s="83" t="s">
        <v>41</v>
      </c>
      <c r="AZ205" s="83" t="s">
        <v>42</v>
      </c>
      <c r="BA205" s="83" t="s">
        <v>43</v>
      </c>
      <c r="BB205" s="83" t="s">
        <v>44</v>
      </c>
      <c r="BC205" s="83" t="s">
        <v>45</v>
      </c>
      <c r="BD205" s="83" t="s">
        <v>46</v>
      </c>
      <c r="BE205" s="83" t="s">
        <v>47</v>
      </c>
      <c r="BF205" s="83" t="s">
        <v>48</v>
      </c>
      <c r="BG205" s="83" t="s">
        <v>49</v>
      </c>
      <c r="BH205" s="83" t="s">
        <v>50</v>
      </c>
      <c r="BI205" s="83" t="s">
        <v>51</v>
      </c>
      <c r="BJ205" s="134" t="s">
        <v>234</v>
      </c>
      <c r="BK205" s="135" t="s">
        <v>164</v>
      </c>
      <c r="BL205" s="135" t="s">
        <v>213</v>
      </c>
      <c r="BM205" s="106"/>
      <c r="BN205" s="368" t="s">
        <v>238</v>
      </c>
      <c r="BO205" s="369"/>
      <c r="BP205" s="369"/>
      <c r="BQ205" s="369"/>
      <c r="BR205" s="369"/>
      <c r="BS205" s="369"/>
      <c r="BT205" s="369"/>
      <c r="BU205" s="369"/>
      <c r="BV205" s="369"/>
      <c r="BW205" s="369"/>
      <c r="BX205" s="369"/>
      <c r="BY205" s="369"/>
      <c r="BZ205" s="369"/>
      <c r="CA205" s="369"/>
      <c r="CB205" s="369"/>
    </row>
    <row r="206" spans="1:80" s="245" customFormat="1" ht="18" hidden="1" customHeight="1" thickBot="1" x14ac:dyDescent="0.4">
      <c r="A206" s="250"/>
      <c r="B206" s="113"/>
      <c r="C206" s="361"/>
      <c r="D206" s="125"/>
      <c r="E206" s="125"/>
      <c r="F206" s="125"/>
      <c r="G206" s="125"/>
      <c r="H206" s="370" t="s">
        <v>201</v>
      </c>
      <c r="I206" s="373" t="s">
        <v>93</v>
      </c>
      <c r="J206" s="7"/>
      <c r="K206" s="375" t="s">
        <v>423</v>
      </c>
      <c r="L206" s="106"/>
      <c r="M206" s="84"/>
      <c r="N206" s="74">
        <f>MONTH(Úvod!$F$10)</f>
        <v>1</v>
      </c>
      <c r="O206" s="75">
        <f t="shared" ref="O206" si="2671">IF(N206=12,1,N206+1)</f>
        <v>2</v>
      </c>
      <c r="P206" s="75">
        <f t="shared" ref="P206" si="2672">IF(O206=12,1,O206+1)</f>
        <v>3</v>
      </c>
      <c r="Q206" s="76">
        <f t="shared" ref="Q206" si="2673">IF(P206=12,1,P206+1)</f>
        <v>4</v>
      </c>
      <c r="R206" s="76">
        <f t="shared" ref="R206" si="2674">IF(Q206=12,1,Q206+1)</f>
        <v>5</v>
      </c>
      <c r="S206" s="76">
        <f t="shared" ref="S206" si="2675">IF(R206=12,1,R206+1)</f>
        <v>6</v>
      </c>
      <c r="T206" s="76">
        <f t="shared" ref="T206" si="2676">IF(S206=12,1,S206+1)</f>
        <v>7</v>
      </c>
      <c r="U206" s="76">
        <f t="shared" ref="U206" si="2677">IF(T206=12,1,T206+1)</f>
        <v>8</v>
      </c>
      <c r="V206" s="76">
        <f t="shared" ref="V206" si="2678">IF(U206=12,1,U206+1)</f>
        <v>9</v>
      </c>
      <c r="W206" s="76">
        <f>IF(V206=12,1,V206+1)</f>
        <v>10</v>
      </c>
      <c r="X206" s="76">
        <f t="shared" ref="X206" si="2679">IF(W206=12,1,W206+1)</f>
        <v>11</v>
      </c>
      <c r="Y206" s="76">
        <f t="shared" ref="Y206" si="2680">IF(X206=12,1,X206+1)</f>
        <v>12</v>
      </c>
      <c r="Z206" s="76">
        <f t="shared" ref="Z206" si="2681">IF(Y206=12,1,Y206+1)</f>
        <v>1</v>
      </c>
      <c r="AA206" s="76">
        <f t="shared" ref="AA206" si="2682">IF(Z206=12,1,Z206+1)</f>
        <v>2</v>
      </c>
      <c r="AB206" s="76">
        <f t="shared" ref="AB206" si="2683">IF(AA206=12,1,AA206+1)</f>
        <v>3</v>
      </c>
      <c r="AC206" s="76">
        <f t="shared" ref="AC206" si="2684">IF(AB206=12,1,AB206+1)</f>
        <v>4</v>
      </c>
      <c r="AD206" s="76">
        <f t="shared" ref="AD206" si="2685">IF(AC206=12,1,AC206+1)</f>
        <v>5</v>
      </c>
      <c r="AE206" s="76">
        <f t="shared" ref="AE206" si="2686">IF(AD206=12,1,AD206+1)</f>
        <v>6</v>
      </c>
      <c r="AF206" s="76">
        <f>IF(AE206=12,1,AE206+1)</f>
        <v>7</v>
      </c>
      <c r="AG206" s="76">
        <f t="shared" ref="AG206" si="2687">IF(AF206=12,1,AF206+1)</f>
        <v>8</v>
      </c>
      <c r="AH206" s="76">
        <f t="shared" ref="AH206" si="2688">IF(AG206=12,1,AG206+1)</f>
        <v>9</v>
      </c>
      <c r="AI206" s="76">
        <f t="shared" ref="AI206" si="2689">IF(AH206=12,1,AH206+1)</f>
        <v>10</v>
      </c>
      <c r="AJ206" s="76">
        <f t="shared" ref="AJ206" si="2690">IF(AI206=12,1,AI206+1)</f>
        <v>11</v>
      </c>
      <c r="AK206" s="76">
        <f t="shared" ref="AK206" si="2691">IF(AJ206=12,1,AJ206+1)</f>
        <v>12</v>
      </c>
      <c r="AL206" s="76">
        <f t="shared" ref="AL206" si="2692">IF(AK206=12,1,AK206+1)</f>
        <v>1</v>
      </c>
      <c r="AM206" s="76">
        <f t="shared" ref="AM206" si="2693">IF(AL206=12,1,AL206+1)</f>
        <v>2</v>
      </c>
      <c r="AN206" s="76">
        <f t="shared" ref="AN206" si="2694">IF(AM206=12,1,AM206+1)</f>
        <v>3</v>
      </c>
      <c r="AO206" s="76">
        <f t="shared" ref="AO206" si="2695">IF(AN206=12,1,AN206+1)</f>
        <v>4</v>
      </c>
      <c r="AP206" s="76">
        <f t="shared" ref="AP206" si="2696">IF(AO206=12,1,AO206+1)</f>
        <v>5</v>
      </c>
      <c r="AQ206" s="76">
        <f t="shared" ref="AQ206" si="2697">IF(AP206=12,1,AP206+1)</f>
        <v>6</v>
      </c>
      <c r="AR206" s="76">
        <f t="shared" ref="AR206" si="2698">IF(AQ206=12,1,AQ206+1)</f>
        <v>7</v>
      </c>
      <c r="AS206" s="76">
        <f t="shared" ref="AS206" si="2699">IF(AR206=12,1,AR206+1)</f>
        <v>8</v>
      </c>
      <c r="AT206" s="76">
        <f t="shared" ref="AT206" si="2700">IF(AS206=12,1,AS206+1)</f>
        <v>9</v>
      </c>
      <c r="AU206" s="76">
        <f t="shared" ref="AU206" si="2701">IF(AT206=12,1,AT206+1)</f>
        <v>10</v>
      </c>
      <c r="AV206" s="76">
        <f t="shared" ref="AV206" si="2702">IF(AU206=12,1,AU206+1)</f>
        <v>11</v>
      </c>
      <c r="AW206" s="76">
        <f t="shared" ref="AW206" si="2703">IF(AV206=12,1,AV206+1)</f>
        <v>12</v>
      </c>
      <c r="AX206" s="76">
        <f t="shared" ref="AX206" si="2704">IF(AW206=12,1,AW206+1)</f>
        <v>1</v>
      </c>
      <c r="AY206" s="76">
        <f t="shared" ref="AY206" si="2705">IF(AX206=12,1,AX206+1)</f>
        <v>2</v>
      </c>
      <c r="AZ206" s="76">
        <f t="shared" ref="AZ206" si="2706">IF(AY206=12,1,AY206+1)</f>
        <v>3</v>
      </c>
      <c r="BA206" s="76">
        <f t="shared" ref="BA206" si="2707">IF(AZ206=12,1,AZ206+1)</f>
        <v>4</v>
      </c>
      <c r="BB206" s="76">
        <f t="shared" ref="BB206" si="2708">IF(BA206=12,1,BA206+1)</f>
        <v>5</v>
      </c>
      <c r="BC206" s="76">
        <f t="shared" ref="BC206" si="2709">IF(BB206=12,1,BB206+1)</f>
        <v>6</v>
      </c>
      <c r="BD206" s="76">
        <f t="shared" ref="BD206" si="2710">IF(BC206=12,1,BC206+1)</f>
        <v>7</v>
      </c>
      <c r="BE206" s="76">
        <f t="shared" ref="BE206" si="2711">IF(BD206=12,1,BD206+1)</f>
        <v>8</v>
      </c>
      <c r="BF206" s="76">
        <f t="shared" ref="BF206" si="2712">IF(BE206=12,1,BE206+1)</f>
        <v>9</v>
      </c>
      <c r="BG206" s="76">
        <f t="shared" ref="BG206" si="2713">IF(BF206=12,1,BF206+1)</f>
        <v>10</v>
      </c>
      <c r="BH206" s="76">
        <f t="shared" ref="BH206" si="2714">IF(BG206=12,1,BG206+1)</f>
        <v>11</v>
      </c>
      <c r="BI206" s="76">
        <f t="shared" ref="BI206" si="2715">IF(BH206=12,1,BH206+1)</f>
        <v>12</v>
      </c>
      <c r="BJ206" s="81"/>
      <c r="BK206" s="78"/>
      <c r="BL206" s="78"/>
      <c r="BM206" s="106"/>
      <c r="BN206" s="106"/>
      <c r="BO206" s="106"/>
      <c r="BP206" s="106"/>
      <c r="BQ206" s="106"/>
      <c r="BR206" s="106"/>
      <c r="BS206" s="106"/>
      <c r="BT206" s="106"/>
      <c r="BU206" s="106"/>
      <c r="BV206" s="106"/>
      <c r="BW206" s="106"/>
      <c r="BX206" s="106"/>
      <c r="BY206" s="106"/>
      <c r="BZ206" s="106"/>
      <c r="CA206" s="106"/>
      <c r="CB206" s="106"/>
    </row>
    <row r="207" spans="1:80" s="245" customFormat="1" ht="35.15" hidden="1" customHeight="1" x14ac:dyDescent="0.35">
      <c r="A207" s="250"/>
      <c r="B207" s="113"/>
      <c r="C207" s="361"/>
      <c r="D207" s="125"/>
      <c r="E207" s="125"/>
      <c r="F207" s="125"/>
      <c r="G207" s="125"/>
      <c r="H207" s="370"/>
      <c r="I207" s="373"/>
      <c r="J207" s="7"/>
      <c r="K207" s="376"/>
      <c r="L207" s="106"/>
      <c r="M207" s="77"/>
      <c r="N207" s="59">
        <f t="shared" ref="N207:BI207" si="2716">VALUE(_xlfn.CONCAT(N206,".",N209))</f>
        <v>1</v>
      </c>
      <c r="O207" s="73">
        <f t="shared" si="2716"/>
        <v>32</v>
      </c>
      <c r="P207" s="73">
        <f t="shared" si="2716"/>
        <v>61</v>
      </c>
      <c r="Q207" s="73">
        <f t="shared" si="2716"/>
        <v>92</v>
      </c>
      <c r="R207" s="73">
        <f t="shared" si="2716"/>
        <v>122</v>
      </c>
      <c r="S207" s="73">
        <f t="shared" si="2716"/>
        <v>153</v>
      </c>
      <c r="T207" s="73">
        <f t="shared" si="2716"/>
        <v>183</v>
      </c>
      <c r="U207" s="73">
        <f t="shared" si="2716"/>
        <v>214</v>
      </c>
      <c r="V207" s="73">
        <f t="shared" si="2716"/>
        <v>245</v>
      </c>
      <c r="W207" s="73">
        <f t="shared" si="2716"/>
        <v>275</v>
      </c>
      <c r="X207" s="73">
        <f t="shared" si="2716"/>
        <v>306</v>
      </c>
      <c r="Y207" s="73">
        <f t="shared" si="2716"/>
        <v>336</v>
      </c>
      <c r="Z207" s="73">
        <f t="shared" si="2716"/>
        <v>367</v>
      </c>
      <c r="AA207" s="73">
        <f t="shared" si="2716"/>
        <v>398</v>
      </c>
      <c r="AB207" s="73">
        <f t="shared" si="2716"/>
        <v>426</v>
      </c>
      <c r="AC207" s="73">
        <f t="shared" si="2716"/>
        <v>457</v>
      </c>
      <c r="AD207" s="73">
        <f t="shared" si="2716"/>
        <v>487</v>
      </c>
      <c r="AE207" s="73">
        <f t="shared" si="2716"/>
        <v>518</v>
      </c>
      <c r="AF207" s="73">
        <f t="shared" si="2716"/>
        <v>548</v>
      </c>
      <c r="AG207" s="73">
        <f t="shared" si="2716"/>
        <v>579</v>
      </c>
      <c r="AH207" s="73">
        <f t="shared" si="2716"/>
        <v>610</v>
      </c>
      <c r="AI207" s="73">
        <f t="shared" si="2716"/>
        <v>640</v>
      </c>
      <c r="AJ207" s="73">
        <f t="shared" si="2716"/>
        <v>671</v>
      </c>
      <c r="AK207" s="73">
        <f t="shared" si="2716"/>
        <v>701</v>
      </c>
      <c r="AL207" s="73">
        <f t="shared" si="2716"/>
        <v>732</v>
      </c>
      <c r="AM207" s="73">
        <f t="shared" si="2716"/>
        <v>763</v>
      </c>
      <c r="AN207" s="73">
        <f t="shared" si="2716"/>
        <v>791</v>
      </c>
      <c r="AO207" s="73">
        <f t="shared" si="2716"/>
        <v>822</v>
      </c>
      <c r="AP207" s="73">
        <f t="shared" si="2716"/>
        <v>852</v>
      </c>
      <c r="AQ207" s="73">
        <f t="shared" si="2716"/>
        <v>883</v>
      </c>
      <c r="AR207" s="73">
        <f t="shared" si="2716"/>
        <v>913</v>
      </c>
      <c r="AS207" s="73">
        <f t="shared" si="2716"/>
        <v>944</v>
      </c>
      <c r="AT207" s="73">
        <f t="shared" si="2716"/>
        <v>975</v>
      </c>
      <c r="AU207" s="73">
        <f t="shared" si="2716"/>
        <v>1005</v>
      </c>
      <c r="AV207" s="73">
        <f t="shared" si="2716"/>
        <v>1036</v>
      </c>
      <c r="AW207" s="73">
        <f t="shared" si="2716"/>
        <v>1066</v>
      </c>
      <c r="AX207" s="73">
        <f t="shared" si="2716"/>
        <v>1097</v>
      </c>
      <c r="AY207" s="73">
        <f t="shared" si="2716"/>
        <v>1128</v>
      </c>
      <c r="AZ207" s="73">
        <f t="shared" si="2716"/>
        <v>1156</v>
      </c>
      <c r="BA207" s="73">
        <f t="shared" si="2716"/>
        <v>1187</v>
      </c>
      <c r="BB207" s="73">
        <f t="shared" si="2716"/>
        <v>1217</v>
      </c>
      <c r="BC207" s="73">
        <f t="shared" si="2716"/>
        <v>1248</v>
      </c>
      <c r="BD207" s="73">
        <f t="shared" si="2716"/>
        <v>1278</v>
      </c>
      <c r="BE207" s="73">
        <f t="shared" si="2716"/>
        <v>1309</v>
      </c>
      <c r="BF207" s="73">
        <f t="shared" si="2716"/>
        <v>1340</v>
      </c>
      <c r="BG207" s="73">
        <f t="shared" si="2716"/>
        <v>1370</v>
      </c>
      <c r="BH207" s="73">
        <f t="shared" si="2716"/>
        <v>1401</v>
      </c>
      <c r="BI207" s="73">
        <f t="shared" si="2716"/>
        <v>1431</v>
      </c>
      <c r="BJ207" s="82"/>
      <c r="BK207" s="79"/>
      <c r="BL207" s="79"/>
      <c r="BM207" s="106"/>
      <c r="BN207" s="106"/>
      <c r="BO207" s="106"/>
      <c r="BP207" s="106"/>
      <c r="BQ207" s="106"/>
      <c r="BR207" s="106"/>
      <c r="BS207" s="106"/>
      <c r="BT207" s="106"/>
      <c r="BU207" s="106"/>
      <c r="BV207" s="106"/>
      <c r="BW207" s="106"/>
      <c r="BX207" s="106"/>
      <c r="BY207" s="106"/>
      <c r="BZ207" s="106"/>
      <c r="CA207" s="106"/>
      <c r="CB207" s="106"/>
    </row>
    <row r="208" spans="1:80" s="245" customFormat="1" ht="17.149999999999999" customHeight="1" x14ac:dyDescent="0.35">
      <c r="A208" s="250"/>
      <c r="B208" s="113"/>
      <c r="C208" s="361"/>
      <c r="D208" s="125"/>
      <c r="E208" s="357" t="s">
        <v>207</v>
      </c>
      <c r="F208" s="357" t="s">
        <v>207</v>
      </c>
      <c r="G208" s="357" t="s">
        <v>207</v>
      </c>
      <c r="H208" s="370"/>
      <c r="I208" s="373"/>
      <c r="J208" s="7"/>
      <c r="K208" s="376"/>
      <c r="L208" s="106"/>
      <c r="M208" s="77"/>
      <c r="N208" s="60" t="str">
        <f>VLOOKUP(N206,'Podpůrná data'!$I$188:$J$199,2)</f>
        <v>leden</v>
      </c>
      <c r="O208" s="60" t="str">
        <f>VLOOKUP(O206,'Podpůrná data'!$I$188:$J$199,2)</f>
        <v>únor</v>
      </c>
      <c r="P208" s="60" t="str">
        <f>VLOOKUP(P206,'Podpůrná data'!$I$188:$J$199,2)</f>
        <v>březen</v>
      </c>
      <c r="Q208" s="60" t="str">
        <f>VLOOKUP(Q206,'Podpůrná data'!$I$188:$J$199,2)</f>
        <v>duben</v>
      </c>
      <c r="R208" s="60" t="str">
        <f>VLOOKUP(R206,'Podpůrná data'!$I$188:$J$199,2)</f>
        <v>květen</v>
      </c>
      <c r="S208" s="60" t="str">
        <f>VLOOKUP(S206,'Podpůrná data'!$I$188:$J$199,2)</f>
        <v>červen</v>
      </c>
      <c r="T208" s="60" t="str">
        <f>VLOOKUP(T206,'Podpůrná data'!$I$188:$J$199,2)</f>
        <v>červenec</v>
      </c>
      <c r="U208" s="60" t="str">
        <f>VLOOKUP(U206,'Podpůrná data'!$I$188:$J$199,2)</f>
        <v>srpen</v>
      </c>
      <c r="V208" s="60" t="str">
        <f>VLOOKUP(V206,'Podpůrná data'!$I$188:$J$199,2)</f>
        <v>září</v>
      </c>
      <c r="W208" s="60" t="str">
        <f>VLOOKUP(W206,'Podpůrná data'!$I$188:$J$199,2)</f>
        <v>říjen</v>
      </c>
      <c r="X208" s="60" t="str">
        <f>VLOOKUP(X206,'Podpůrná data'!$I$188:$J$199,2)</f>
        <v>listopad</v>
      </c>
      <c r="Y208" s="60" t="str">
        <f>VLOOKUP(Y206,'Podpůrná data'!$I$188:$J$199,2)</f>
        <v>prosinec</v>
      </c>
      <c r="Z208" s="60" t="str">
        <f>VLOOKUP(Z206,'Podpůrná data'!$I$188:$J$199,2)</f>
        <v>leden</v>
      </c>
      <c r="AA208" s="60" t="str">
        <f>VLOOKUP(AA206,'Podpůrná data'!$I$188:$J$199,2)</f>
        <v>únor</v>
      </c>
      <c r="AB208" s="60" t="str">
        <f>VLOOKUP(AB206,'Podpůrná data'!$I$188:$J$199,2)</f>
        <v>březen</v>
      </c>
      <c r="AC208" s="60" t="str">
        <f>VLOOKUP(AC206,'Podpůrná data'!$I$188:$J$199,2)</f>
        <v>duben</v>
      </c>
      <c r="AD208" s="60" t="str">
        <f>VLOOKUP(AD206,'Podpůrná data'!$I$188:$J$199,2)</f>
        <v>květen</v>
      </c>
      <c r="AE208" s="60" t="str">
        <f>VLOOKUP(AE206,'Podpůrná data'!$I$188:$J$199,2)</f>
        <v>červen</v>
      </c>
      <c r="AF208" s="60" t="str">
        <f>VLOOKUP(AF206,'Podpůrná data'!$I$188:$J$199,2)</f>
        <v>červenec</v>
      </c>
      <c r="AG208" s="60" t="str">
        <f>VLOOKUP(AG206,'Podpůrná data'!$I$188:$J$199,2)</f>
        <v>srpen</v>
      </c>
      <c r="AH208" s="60" t="str">
        <f>VLOOKUP(AH206,'Podpůrná data'!$I$188:$J$199,2)</f>
        <v>září</v>
      </c>
      <c r="AI208" s="60" t="str">
        <f>VLOOKUP(AI206,'Podpůrná data'!$I$188:$J$199,2)</f>
        <v>říjen</v>
      </c>
      <c r="AJ208" s="60" t="str">
        <f>VLOOKUP(AJ206,'Podpůrná data'!$I$188:$J$199,2)</f>
        <v>listopad</v>
      </c>
      <c r="AK208" s="60" t="str">
        <f>VLOOKUP(AK206,'Podpůrná data'!$I$188:$J$199,2)</f>
        <v>prosinec</v>
      </c>
      <c r="AL208" s="60" t="str">
        <f>VLOOKUP(AL206,'Podpůrná data'!$I$188:$J$199,2)</f>
        <v>leden</v>
      </c>
      <c r="AM208" s="60" t="str">
        <f>VLOOKUP(AM206,'Podpůrná data'!$I$188:$J$199,2)</f>
        <v>únor</v>
      </c>
      <c r="AN208" s="60" t="str">
        <f>VLOOKUP(AN206,'Podpůrná data'!$I$188:$J$199,2)</f>
        <v>březen</v>
      </c>
      <c r="AO208" s="60" t="str">
        <f>VLOOKUP(AO206,'Podpůrná data'!$I$188:$J$199,2)</f>
        <v>duben</v>
      </c>
      <c r="AP208" s="60" t="str">
        <f>VLOOKUP(AP206,'Podpůrná data'!$I$188:$J$199,2)</f>
        <v>květen</v>
      </c>
      <c r="AQ208" s="60" t="str">
        <f>VLOOKUP(AQ206,'Podpůrná data'!$I$188:$J$199,2)</f>
        <v>červen</v>
      </c>
      <c r="AR208" s="60" t="str">
        <f>VLOOKUP(AR206,'Podpůrná data'!$I$188:$J$199,2)</f>
        <v>červenec</v>
      </c>
      <c r="AS208" s="60" t="str">
        <f>VLOOKUP(AS206,'Podpůrná data'!$I$188:$J$199,2)</f>
        <v>srpen</v>
      </c>
      <c r="AT208" s="60" t="str">
        <f>VLOOKUP(AT206,'Podpůrná data'!$I$188:$J$199,2)</f>
        <v>září</v>
      </c>
      <c r="AU208" s="60" t="str">
        <f>VLOOKUP(AU206,'Podpůrná data'!$I$188:$J$199,2)</f>
        <v>říjen</v>
      </c>
      <c r="AV208" s="60" t="str">
        <f>VLOOKUP(AV206,'Podpůrná data'!$I$188:$J$199,2)</f>
        <v>listopad</v>
      </c>
      <c r="AW208" s="60" t="str">
        <f>VLOOKUP(AW206,'Podpůrná data'!$I$188:$J$199,2)</f>
        <v>prosinec</v>
      </c>
      <c r="AX208" s="60" t="str">
        <f>VLOOKUP(AX206,'Podpůrná data'!$I$188:$J$199,2)</f>
        <v>leden</v>
      </c>
      <c r="AY208" s="60" t="str">
        <f>VLOOKUP(AY206,'Podpůrná data'!$I$188:$J$199,2)</f>
        <v>únor</v>
      </c>
      <c r="AZ208" s="60" t="str">
        <f>VLOOKUP(AZ206,'Podpůrná data'!$I$188:$J$199,2)</f>
        <v>březen</v>
      </c>
      <c r="BA208" s="60" t="str">
        <f>VLOOKUP(BA206,'Podpůrná data'!$I$188:$J$199,2)</f>
        <v>duben</v>
      </c>
      <c r="BB208" s="60" t="str">
        <f>VLOOKUP(BB206,'Podpůrná data'!$I$188:$J$199,2)</f>
        <v>květen</v>
      </c>
      <c r="BC208" s="60" t="str">
        <f>VLOOKUP(BC206,'Podpůrná data'!$I$188:$J$199,2)</f>
        <v>červen</v>
      </c>
      <c r="BD208" s="60" t="str">
        <f>VLOOKUP(BD206,'Podpůrná data'!$I$188:$J$199,2)</f>
        <v>červenec</v>
      </c>
      <c r="BE208" s="60" t="str">
        <f>VLOOKUP(BE206,'Podpůrná data'!$I$188:$J$199,2)</f>
        <v>srpen</v>
      </c>
      <c r="BF208" s="60" t="str">
        <f>VLOOKUP(BF206,'Podpůrná data'!$I$188:$J$199,2)</f>
        <v>září</v>
      </c>
      <c r="BG208" s="60" t="str">
        <f>VLOOKUP(BG206,'Podpůrná data'!$I$188:$J$199,2)</f>
        <v>říjen</v>
      </c>
      <c r="BH208" s="60" t="str">
        <f>VLOOKUP(BH206,'Podpůrná data'!$I$188:$J$199,2)</f>
        <v>listopad</v>
      </c>
      <c r="BI208" s="60" t="str">
        <f>VLOOKUP(BI206,'Podpůrná data'!$I$188:$J$199,2)</f>
        <v>prosinec</v>
      </c>
      <c r="BJ208" s="200"/>
      <c r="BK208" s="200"/>
      <c r="BL208" s="201"/>
      <c r="BM208" s="106"/>
      <c r="BN208" s="179" t="s">
        <v>105</v>
      </c>
      <c r="BO208" s="179" t="s">
        <v>106</v>
      </c>
      <c r="BP208" s="179" t="s">
        <v>107</v>
      </c>
      <c r="BQ208" s="179" t="s">
        <v>108</v>
      </c>
      <c r="BR208" s="179" t="s">
        <v>109</v>
      </c>
      <c r="BS208" s="179" t="s">
        <v>110</v>
      </c>
      <c r="BT208" s="179" t="s">
        <v>111</v>
      </c>
      <c r="BU208" s="179" t="s">
        <v>112</v>
      </c>
      <c r="BV208" s="179" t="s">
        <v>113</v>
      </c>
      <c r="BW208" s="179" t="s">
        <v>155</v>
      </c>
      <c r="BX208" s="179" t="s">
        <v>156</v>
      </c>
      <c r="BY208" s="179" t="s">
        <v>157</v>
      </c>
      <c r="BZ208" s="179" t="s">
        <v>202</v>
      </c>
      <c r="CA208" s="179" t="s">
        <v>203</v>
      </c>
      <c r="CB208" s="179" t="s">
        <v>204</v>
      </c>
    </row>
    <row r="209" spans="1:80" s="245" customFormat="1" ht="16.399999999999999" customHeight="1" x14ac:dyDescent="0.35">
      <c r="A209" s="250"/>
      <c r="B209" s="113"/>
      <c r="C209" s="361"/>
      <c r="D209" s="125"/>
      <c r="E209" s="357"/>
      <c r="F209" s="357"/>
      <c r="G209" s="357"/>
      <c r="H209" s="370"/>
      <c r="I209" s="373"/>
      <c r="J209" s="7"/>
      <c r="K209" s="376"/>
      <c r="L209" s="106"/>
      <c r="M209" s="77"/>
      <c r="N209" s="60">
        <f>YEAR(Úvod!$F$10)</f>
        <v>1900</v>
      </c>
      <c r="O209" s="60">
        <f t="shared" ref="O209" si="2717">IF(O206=1,N209+1,N209)</f>
        <v>1900</v>
      </c>
      <c r="P209" s="60">
        <f t="shared" ref="P209" si="2718">IF(P206=1,O209+1,O209)</f>
        <v>1900</v>
      </c>
      <c r="Q209" s="60">
        <f t="shared" ref="Q209" si="2719">IF(Q206=1,P209+1,P209)</f>
        <v>1900</v>
      </c>
      <c r="R209" s="60">
        <f t="shared" ref="R209" si="2720">IF(R206=1,Q209+1,Q209)</f>
        <v>1900</v>
      </c>
      <c r="S209" s="60">
        <f t="shared" ref="S209" si="2721">IF(S206=1,R209+1,R209)</f>
        <v>1900</v>
      </c>
      <c r="T209" s="60">
        <f t="shared" ref="T209" si="2722">IF(T206=1,S209+1,S209)</f>
        <v>1900</v>
      </c>
      <c r="U209" s="60">
        <f t="shared" ref="U209" si="2723">IF(U206=1,T209+1,T209)</f>
        <v>1900</v>
      </c>
      <c r="V209" s="60">
        <f t="shared" ref="V209" si="2724">IF(V206=1,U209+1,U209)</f>
        <v>1900</v>
      </c>
      <c r="W209" s="60">
        <f t="shared" ref="W209" si="2725">IF(W206=1,V209+1,V209)</f>
        <v>1900</v>
      </c>
      <c r="X209" s="60">
        <f t="shared" ref="X209" si="2726">IF(X206=1,W209+1,W209)</f>
        <v>1900</v>
      </c>
      <c r="Y209" s="60">
        <f t="shared" ref="Y209" si="2727">IF(Y206=1,X209+1,X209)</f>
        <v>1900</v>
      </c>
      <c r="Z209" s="60">
        <f t="shared" ref="Z209" si="2728">IF(Z206=1,Y209+1,Y209)</f>
        <v>1901</v>
      </c>
      <c r="AA209" s="60">
        <f t="shared" ref="AA209" si="2729">IF(AA206=1,Z209+1,Z209)</f>
        <v>1901</v>
      </c>
      <c r="AB209" s="60">
        <f t="shared" ref="AB209" si="2730">IF(AB206=1,AA209+1,AA209)</f>
        <v>1901</v>
      </c>
      <c r="AC209" s="60">
        <f t="shared" ref="AC209" si="2731">IF(AC206=1,AB209+1,AB209)</f>
        <v>1901</v>
      </c>
      <c r="AD209" s="60">
        <f t="shared" ref="AD209" si="2732">IF(AD206=1,AC209+1,AC209)</f>
        <v>1901</v>
      </c>
      <c r="AE209" s="60">
        <f t="shared" ref="AE209" si="2733">IF(AE206=1,AD209+1,AD209)</f>
        <v>1901</v>
      </c>
      <c r="AF209" s="60">
        <f t="shared" ref="AF209" si="2734">IF(AF206=1,AE209+1,AE209)</f>
        <v>1901</v>
      </c>
      <c r="AG209" s="60">
        <f t="shared" ref="AG209" si="2735">IF(AG206=1,AF209+1,AF209)</f>
        <v>1901</v>
      </c>
      <c r="AH209" s="60">
        <f t="shared" ref="AH209" si="2736">IF(AH206=1,AG209+1,AG209)</f>
        <v>1901</v>
      </c>
      <c r="AI209" s="60">
        <f t="shared" ref="AI209" si="2737">IF(AI206=1,AH209+1,AH209)</f>
        <v>1901</v>
      </c>
      <c r="AJ209" s="60">
        <f t="shared" ref="AJ209" si="2738">IF(AJ206=1,AI209+1,AI209)</f>
        <v>1901</v>
      </c>
      <c r="AK209" s="60">
        <f t="shared" ref="AK209" si="2739">IF(AK206=1,AJ209+1,AJ209)</f>
        <v>1901</v>
      </c>
      <c r="AL209" s="60">
        <f t="shared" ref="AL209" si="2740">IF(AL206=1,AK209+1,AK209)</f>
        <v>1902</v>
      </c>
      <c r="AM209" s="60">
        <f t="shared" ref="AM209" si="2741">IF(AM206=1,AL209+1,AL209)</f>
        <v>1902</v>
      </c>
      <c r="AN209" s="60">
        <f t="shared" ref="AN209" si="2742">IF(AN206=1,AM209+1,AM209)</f>
        <v>1902</v>
      </c>
      <c r="AO209" s="60">
        <f t="shared" ref="AO209" si="2743">IF(AO206=1,AN209+1,AN209)</f>
        <v>1902</v>
      </c>
      <c r="AP209" s="60">
        <f t="shared" ref="AP209" si="2744">IF(AP206=1,AO209+1,AO209)</f>
        <v>1902</v>
      </c>
      <c r="AQ209" s="60">
        <f t="shared" ref="AQ209" si="2745">IF(AQ206=1,AP209+1,AP209)</f>
        <v>1902</v>
      </c>
      <c r="AR209" s="60">
        <f t="shared" ref="AR209" si="2746">IF(AR206=1,AQ209+1,AQ209)</f>
        <v>1902</v>
      </c>
      <c r="AS209" s="60">
        <f t="shared" ref="AS209" si="2747">IF(AS206=1,AR209+1,AR209)</f>
        <v>1902</v>
      </c>
      <c r="AT209" s="60">
        <f t="shared" ref="AT209" si="2748">IF(AT206=1,AS209+1,AS209)</f>
        <v>1902</v>
      </c>
      <c r="AU209" s="60">
        <f t="shared" ref="AU209" si="2749">IF(AU206=1,AT209+1,AT209)</f>
        <v>1902</v>
      </c>
      <c r="AV209" s="60">
        <f t="shared" ref="AV209" si="2750">IF(AV206=1,AU209+1,AU209)</f>
        <v>1902</v>
      </c>
      <c r="AW209" s="60">
        <f t="shared" ref="AW209" si="2751">IF(AW206=1,AV209+1,AV209)</f>
        <v>1902</v>
      </c>
      <c r="AX209" s="60">
        <f t="shared" ref="AX209" si="2752">IF(AX206=1,AW209+1,AW209)</f>
        <v>1903</v>
      </c>
      <c r="AY209" s="60">
        <f t="shared" ref="AY209" si="2753">IF(AY206=1,AX209+1,AX209)</f>
        <v>1903</v>
      </c>
      <c r="AZ209" s="60">
        <f t="shared" ref="AZ209" si="2754">IF(AZ206=1,AY209+1,AY209)</f>
        <v>1903</v>
      </c>
      <c r="BA209" s="60">
        <f t="shared" ref="BA209" si="2755">IF(BA206=1,AZ209+1,AZ209)</f>
        <v>1903</v>
      </c>
      <c r="BB209" s="60">
        <f t="shared" ref="BB209" si="2756">IF(BB206=1,BA209+1,BA209)</f>
        <v>1903</v>
      </c>
      <c r="BC209" s="60">
        <f t="shared" ref="BC209" si="2757">IF(BC206=1,BB209+1,BB209)</f>
        <v>1903</v>
      </c>
      <c r="BD209" s="60">
        <f t="shared" ref="BD209" si="2758">IF(BD206=1,BC209+1,BC209)</f>
        <v>1903</v>
      </c>
      <c r="BE209" s="60">
        <f t="shared" ref="BE209" si="2759">IF(BE206=1,BD209+1,BD209)</f>
        <v>1903</v>
      </c>
      <c r="BF209" s="60">
        <f t="shared" ref="BF209" si="2760">IF(BF206=1,BE209+1,BE209)</f>
        <v>1903</v>
      </c>
      <c r="BG209" s="60">
        <f t="shared" ref="BG209" si="2761">IF(BG206=1,BF209+1,BF209)</f>
        <v>1903</v>
      </c>
      <c r="BH209" s="60">
        <f t="shared" ref="BH209" si="2762">IF(BH206=1,BG209+1,BG209)</f>
        <v>1903</v>
      </c>
      <c r="BI209" s="60">
        <f t="shared" ref="BI209" si="2763">IF(BI206=1,BH209+1,BH209)</f>
        <v>1903</v>
      </c>
      <c r="BJ209" s="199"/>
      <c r="BK209" s="198"/>
      <c r="BL209" s="202"/>
      <c r="BM209" s="106"/>
      <c r="BN209" s="106"/>
      <c r="BO209" s="106"/>
      <c r="BP209" s="106"/>
      <c r="BQ209" s="106"/>
      <c r="BR209" s="106"/>
      <c r="BS209" s="106"/>
      <c r="BT209" s="106"/>
      <c r="BU209" s="106"/>
      <c r="BV209" s="106"/>
      <c r="BW209" s="106"/>
      <c r="BX209" s="106"/>
      <c r="BY209" s="106"/>
      <c r="BZ209" s="106"/>
      <c r="CA209" s="106"/>
      <c r="CB209" s="106"/>
    </row>
    <row r="210" spans="1:80" s="245" customFormat="1" ht="16.399999999999999" customHeight="1" x14ac:dyDescent="0.35">
      <c r="A210" s="250"/>
      <c r="B210" s="113"/>
      <c r="C210" s="125"/>
      <c r="D210" s="125"/>
      <c r="E210" s="357"/>
      <c r="F210" s="357"/>
      <c r="G210" s="357"/>
      <c r="H210" s="370"/>
      <c r="I210" s="374"/>
      <c r="J210" s="7"/>
      <c r="K210" s="377"/>
      <c r="L210" s="106"/>
      <c r="M210" s="63" t="s">
        <v>159</v>
      </c>
      <c r="N210" s="258"/>
      <c r="O210" s="258"/>
      <c r="P210" s="258"/>
      <c r="Q210" s="258"/>
      <c r="R210" s="258"/>
      <c r="S210" s="258"/>
      <c r="T210" s="258"/>
      <c r="U210" s="258"/>
      <c r="V210" s="258"/>
      <c r="W210" s="258"/>
      <c r="X210" s="258"/>
      <c r="Y210" s="258"/>
      <c r="Z210" s="258"/>
      <c r="AA210" s="258"/>
      <c r="AB210" s="258"/>
      <c r="AC210" s="258"/>
      <c r="AD210" s="258"/>
      <c r="AE210" s="258"/>
      <c r="AF210" s="258"/>
      <c r="AG210" s="258"/>
      <c r="AH210" s="258"/>
      <c r="AI210" s="258"/>
      <c r="AJ210" s="258"/>
      <c r="AK210" s="258"/>
      <c r="AL210" s="258"/>
      <c r="AM210" s="258"/>
      <c r="AN210" s="258"/>
      <c r="AO210" s="258"/>
      <c r="AP210" s="258"/>
      <c r="AQ210" s="258"/>
      <c r="AR210" s="258"/>
      <c r="AS210" s="258"/>
      <c r="AT210" s="258"/>
      <c r="AU210" s="258"/>
      <c r="AV210" s="258"/>
      <c r="AW210" s="258"/>
      <c r="AX210" s="258"/>
      <c r="AY210" s="258"/>
      <c r="AZ210" s="258"/>
      <c r="BA210" s="258"/>
      <c r="BB210" s="258"/>
      <c r="BC210" s="258"/>
      <c r="BD210" s="258"/>
      <c r="BE210" s="258"/>
      <c r="BF210" s="258"/>
      <c r="BG210" s="258"/>
      <c r="BH210" s="258"/>
      <c r="BI210" s="258"/>
      <c r="BJ210" s="199"/>
      <c r="BK210" s="198"/>
      <c r="BL210" s="202"/>
      <c r="BM210" s="106"/>
      <c r="BN210" s="106"/>
      <c r="BO210" s="106"/>
      <c r="BP210" s="106"/>
      <c r="BQ210" s="106"/>
      <c r="BR210" s="106"/>
      <c r="BS210" s="106"/>
      <c r="BT210" s="106"/>
      <c r="BU210" s="106"/>
      <c r="BV210" s="106"/>
      <c r="BW210" s="106"/>
      <c r="BX210" s="106"/>
      <c r="BY210" s="106"/>
      <c r="BZ210" s="106"/>
      <c r="CA210" s="106"/>
      <c r="CB210" s="106"/>
    </row>
    <row r="211" spans="1:80" s="245" customFormat="1" ht="23.5" customHeight="1" x14ac:dyDescent="0.35">
      <c r="A211" s="243"/>
      <c r="B211" s="126" t="s">
        <v>19</v>
      </c>
      <c r="C211" s="381"/>
      <c r="D211" s="381"/>
      <c r="E211" s="259"/>
      <c r="F211" s="259"/>
      <c r="G211" s="241"/>
      <c r="H211" s="253"/>
      <c r="I211" s="61">
        <f>IF($H211="",0,VLOOKUP($E211,'Podpůrná data'!$H$15:$I$185,2,FALSE)*$H211)</f>
        <v>0</v>
      </c>
      <c r="J211" s="105"/>
      <c r="K211" s="166">
        <f>IF(I211&gt;0,1,0)</f>
        <v>0</v>
      </c>
      <c r="L211" s="204"/>
      <c r="M211" s="63" t="s">
        <v>95</v>
      </c>
      <c r="N211" s="260"/>
      <c r="O211" s="260"/>
      <c r="P211" s="260"/>
      <c r="Q211" s="260"/>
      <c r="R211" s="260"/>
      <c r="S211" s="260"/>
      <c r="T211" s="260"/>
      <c r="U211" s="260"/>
      <c r="V211" s="260"/>
      <c r="W211" s="260"/>
      <c r="X211" s="260"/>
      <c r="Y211" s="260"/>
      <c r="Z211" s="260"/>
      <c r="AA211" s="260"/>
      <c r="AB211" s="260"/>
      <c r="AC211" s="260"/>
      <c r="AD211" s="260"/>
      <c r="AE211" s="260"/>
      <c r="AF211" s="260"/>
      <c r="AG211" s="260"/>
      <c r="AH211" s="260"/>
      <c r="AI211" s="260"/>
      <c r="AJ211" s="260"/>
      <c r="AK211" s="260"/>
      <c r="AL211" s="260"/>
      <c r="AM211" s="260"/>
      <c r="AN211" s="260"/>
      <c r="AO211" s="260"/>
      <c r="AP211" s="260"/>
      <c r="AQ211" s="260"/>
      <c r="AR211" s="260"/>
      <c r="AS211" s="260"/>
      <c r="AT211" s="260"/>
      <c r="AU211" s="260"/>
      <c r="AV211" s="260"/>
      <c r="AW211" s="260"/>
      <c r="AX211" s="260"/>
      <c r="AY211" s="260"/>
      <c r="AZ211" s="260"/>
      <c r="BA211" s="260"/>
      <c r="BB211" s="260"/>
      <c r="BC211" s="260"/>
      <c r="BD211" s="260"/>
      <c r="BE211" s="260"/>
      <c r="BF211" s="260"/>
      <c r="BG211" s="260"/>
      <c r="BH211" s="260"/>
      <c r="BI211" s="260"/>
      <c r="BJ211" s="382">
        <f>SUM(N213:BI213)</f>
        <v>0</v>
      </c>
      <c r="BK211" s="384">
        <f>SUM(N215:BI215)</f>
        <v>0</v>
      </c>
      <c r="BL211" s="386">
        <f>IF($K211=0,0,IF($BJ211&gt;=20,1,0))</f>
        <v>0</v>
      </c>
      <c r="BM211" s="106"/>
      <c r="BN211" s="106"/>
      <c r="BO211" s="106"/>
      <c r="BP211" s="106"/>
      <c r="BQ211" s="106"/>
      <c r="BR211" s="106"/>
      <c r="BS211" s="106"/>
      <c r="BT211" s="106"/>
      <c r="BU211" s="106"/>
      <c r="BV211" s="106"/>
      <c r="BW211" s="106"/>
      <c r="BX211" s="106"/>
      <c r="BY211" s="106"/>
      <c r="BZ211" s="106"/>
      <c r="CA211" s="106"/>
      <c r="CB211" s="106"/>
    </row>
    <row r="212" spans="1:80" s="245" customFormat="1" ht="29" x14ac:dyDescent="0.35">
      <c r="A212" s="243"/>
      <c r="B212" s="128"/>
      <c r="C212" s="170"/>
      <c r="D212" s="170"/>
      <c r="E212" s="170"/>
      <c r="F212" s="170"/>
      <c r="G212" s="170"/>
      <c r="H212" s="170"/>
      <c r="I212" s="64"/>
      <c r="J212" s="105"/>
      <c r="K212" s="223"/>
      <c r="L212" s="106"/>
      <c r="M212" s="63" t="s">
        <v>215</v>
      </c>
      <c r="N212" s="260"/>
      <c r="O212" s="260"/>
      <c r="P212" s="260"/>
      <c r="Q212" s="260"/>
      <c r="R212" s="260"/>
      <c r="S212" s="260"/>
      <c r="T212" s="260"/>
      <c r="U212" s="260"/>
      <c r="V212" s="260"/>
      <c r="W212" s="260"/>
      <c r="X212" s="260"/>
      <c r="Y212" s="260"/>
      <c r="Z212" s="260"/>
      <c r="AA212" s="260"/>
      <c r="AB212" s="260"/>
      <c r="AC212" s="260"/>
      <c r="AD212" s="260"/>
      <c r="AE212" s="260"/>
      <c r="AF212" s="260"/>
      <c r="AG212" s="260"/>
      <c r="AH212" s="260"/>
      <c r="AI212" s="260"/>
      <c r="AJ212" s="260"/>
      <c r="AK212" s="260"/>
      <c r="AL212" s="260"/>
      <c r="AM212" s="260"/>
      <c r="AN212" s="260"/>
      <c r="AO212" s="260"/>
      <c r="AP212" s="260"/>
      <c r="AQ212" s="260"/>
      <c r="AR212" s="260"/>
      <c r="AS212" s="260"/>
      <c r="AT212" s="260"/>
      <c r="AU212" s="260"/>
      <c r="AV212" s="260"/>
      <c r="AW212" s="260"/>
      <c r="AX212" s="260"/>
      <c r="AY212" s="260"/>
      <c r="AZ212" s="260"/>
      <c r="BA212" s="260"/>
      <c r="BB212" s="260"/>
      <c r="BC212" s="260"/>
      <c r="BD212" s="260"/>
      <c r="BE212" s="260"/>
      <c r="BF212" s="260"/>
      <c r="BG212" s="260"/>
      <c r="BH212" s="260"/>
      <c r="BI212" s="260"/>
      <c r="BJ212" s="382"/>
      <c r="BK212" s="384"/>
      <c r="BL212" s="386"/>
      <c r="BM212" s="106"/>
      <c r="BN212" s="106"/>
      <c r="BO212" s="106"/>
      <c r="BP212" s="106"/>
      <c r="BQ212" s="106"/>
      <c r="BR212" s="106"/>
      <c r="BS212" s="106"/>
      <c r="BT212" s="106"/>
      <c r="BU212" s="106"/>
      <c r="BV212" s="106"/>
      <c r="BW212" s="106"/>
      <c r="BX212" s="106"/>
      <c r="BY212" s="106"/>
      <c r="BZ212" s="106"/>
      <c r="CA212" s="106"/>
      <c r="CB212" s="106"/>
    </row>
    <row r="213" spans="1:80" s="245" customFormat="1" ht="29" x14ac:dyDescent="0.35">
      <c r="A213" s="243"/>
      <c r="B213" s="128"/>
      <c r="C213" s="170"/>
      <c r="D213" s="170"/>
      <c r="E213" s="170"/>
      <c r="F213" s="170"/>
      <c r="G213" s="170"/>
      <c r="H213" s="170"/>
      <c r="I213" s="64"/>
      <c r="J213" s="105"/>
      <c r="K213" s="165"/>
      <c r="L213" s="106"/>
      <c r="M213" s="63" t="s">
        <v>235</v>
      </c>
      <c r="N213" s="167">
        <f>IF(N212="",0,IF(N212&gt;=$H211,$H211,N212))</f>
        <v>0</v>
      </c>
      <c r="O213" s="167">
        <f t="shared" ref="O213:AT213" si="2764">IF(O212="",0,IF((O212+N214)&lt;=$H211,O212,$H211-N214))</f>
        <v>0</v>
      </c>
      <c r="P213" s="167">
        <f t="shared" si="2764"/>
        <v>0</v>
      </c>
      <c r="Q213" s="167">
        <f t="shared" si="2764"/>
        <v>0</v>
      </c>
      <c r="R213" s="167">
        <f t="shared" si="2764"/>
        <v>0</v>
      </c>
      <c r="S213" s="167">
        <f t="shared" si="2764"/>
        <v>0</v>
      </c>
      <c r="T213" s="167">
        <f t="shared" si="2764"/>
        <v>0</v>
      </c>
      <c r="U213" s="167">
        <f t="shared" si="2764"/>
        <v>0</v>
      </c>
      <c r="V213" s="167">
        <f t="shared" si="2764"/>
        <v>0</v>
      </c>
      <c r="W213" s="167">
        <f t="shared" si="2764"/>
        <v>0</v>
      </c>
      <c r="X213" s="167">
        <f t="shared" si="2764"/>
        <v>0</v>
      </c>
      <c r="Y213" s="167">
        <f t="shared" si="2764"/>
        <v>0</v>
      </c>
      <c r="Z213" s="167">
        <f t="shared" si="2764"/>
        <v>0</v>
      </c>
      <c r="AA213" s="167">
        <f t="shared" si="2764"/>
        <v>0</v>
      </c>
      <c r="AB213" s="167">
        <f t="shared" si="2764"/>
        <v>0</v>
      </c>
      <c r="AC213" s="167">
        <f t="shared" si="2764"/>
        <v>0</v>
      </c>
      <c r="AD213" s="167">
        <f t="shared" si="2764"/>
        <v>0</v>
      </c>
      <c r="AE213" s="167">
        <f t="shared" si="2764"/>
        <v>0</v>
      </c>
      <c r="AF213" s="167">
        <f t="shared" si="2764"/>
        <v>0</v>
      </c>
      <c r="AG213" s="167">
        <f t="shared" si="2764"/>
        <v>0</v>
      </c>
      <c r="AH213" s="167">
        <f t="shared" si="2764"/>
        <v>0</v>
      </c>
      <c r="AI213" s="167">
        <f t="shared" si="2764"/>
        <v>0</v>
      </c>
      <c r="AJ213" s="167">
        <f t="shared" si="2764"/>
        <v>0</v>
      </c>
      <c r="AK213" s="167">
        <f t="shared" si="2764"/>
        <v>0</v>
      </c>
      <c r="AL213" s="167">
        <f t="shared" si="2764"/>
        <v>0</v>
      </c>
      <c r="AM213" s="167">
        <f t="shared" si="2764"/>
        <v>0</v>
      </c>
      <c r="AN213" s="167">
        <f t="shared" si="2764"/>
        <v>0</v>
      </c>
      <c r="AO213" s="167">
        <f t="shared" si="2764"/>
        <v>0</v>
      </c>
      <c r="AP213" s="167">
        <f t="shared" si="2764"/>
        <v>0</v>
      </c>
      <c r="AQ213" s="167">
        <f t="shared" si="2764"/>
        <v>0</v>
      </c>
      <c r="AR213" s="167">
        <f t="shared" si="2764"/>
        <v>0</v>
      </c>
      <c r="AS213" s="167">
        <f t="shared" si="2764"/>
        <v>0</v>
      </c>
      <c r="AT213" s="167">
        <f t="shared" si="2764"/>
        <v>0</v>
      </c>
      <c r="AU213" s="167">
        <f t="shared" ref="AU213:BI213" si="2765">IF(AU212="",0,IF((AU212+AT214)&lt;=$H211,AU212,$H211-AT214))</f>
        <v>0</v>
      </c>
      <c r="AV213" s="167">
        <f t="shared" si="2765"/>
        <v>0</v>
      </c>
      <c r="AW213" s="167">
        <f t="shared" si="2765"/>
        <v>0</v>
      </c>
      <c r="AX213" s="167">
        <f t="shared" si="2765"/>
        <v>0</v>
      </c>
      <c r="AY213" s="167">
        <f t="shared" si="2765"/>
        <v>0</v>
      </c>
      <c r="AZ213" s="167">
        <f t="shared" si="2765"/>
        <v>0</v>
      </c>
      <c r="BA213" s="167">
        <f t="shared" si="2765"/>
        <v>0</v>
      </c>
      <c r="BB213" s="167">
        <f t="shared" si="2765"/>
        <v>0</v>
      </c>
      <c r="BC213" s="167">
        <f t="shared" si="2765"/>
        <v>0</v>
      </c>
      <c r="BD213" s="167">
        <f t="shared" si="2765"/>
        <v>0</v>
      </c>
      <c r="BE213" s="167">
        <f t="shared" si="2765"/>
        <v>0</v>
      </c>
      <c r="BF213" s="167">
        <f t="shared" si="2765"/>
        <v>0</v>
      </c>
      <c r="BG213" s="167">
        <f t="shared" si="2765"/>
        <v>0</v>
      </c>
      <c r="BH213" s="167">
        <f t="shared" si="2765"/>
        <v>0</v>
      </c>
      <c r="BI213" s="167">
        <f t="shared" si="2765"/>
        <v>0</v>
      </c>
      <c r="BJ213" s="382"/>
      <c r="BK213" s="384"/>
      <c r="BL213" s="386"/>
      <c r="BM213" s="106"/>
      <c r="BN213" s="106"/>
      <c r="BO213" s="106"/>
      <c r="BP213" s="106"/>
      <c r="BQ213" s="106"/>
      <c r="BR213" s="106"/>
      <c r="BS213" s="106"/>
      <c r="BT213" s="106"/>
      <c r="BU213" s="106"/>
      <c r="BV213" s="106"/>
      <c r="BW213" s="106"/>
      <c r="BX213" s="106"/>
      <c r="BY213" s="106"/>
      <c r="BZ213" s="106"/>
      <c r="CA213" s="106"/>
      <c r="CB213" s="106"/>
    </row>
    <row r="214" spans="1:80" ht="29" hidden="1" x14ac:dyDescent="0.35">
      <c r="B214" s="128"/>
      <c r="C214" s="170"/>
      <c r="D214" s="170"/>
      <c r="E214" s="170"/>
      <c r="F214" s="170"/>
      <c r="G214" s="170"/>
      <c r="H214" s="170"/>
      <c r="I214" s="172"/>
      <c r="J214" s="105"/>
      <c r="K214" s="175"/>
      <c r="L214" s="105"/>
      <c r="M214" s="63" t="s">
        <v>236</v>
      </c>
      <c r="N214" s="167">
        <f>N213</f>
        <v>0</v>
      </c>
      <c r="O214" s="167">
        <f>O213+N214</f>
        <v>0</v>
      </c>
      <c r="P214" s="167">
        <f t="shared" ref="P214" si="2766">P213+O214</f>
        <v>0</v>
      </c>
      <c r="Q214" s="167">
        <f t="shared" ref="Q214" si="2767">Q213+P214</f>
        <v>0</v>
      </c>
      <c r="R214" s="167">
        <f t="shared" ref="R214" si="2768">R213+Q214</f>
        <v>0</v>
      </c>
      <c r="S214" s="167">
        <f t="shared" ref="S214" si="2769">S213+R214</f>
        <v>0</v>
      </c>
      <c r="T214" s="167">
        <f t="shared" ref="T214" si="2770">T213+S214</f>
        <v>0</v>
      </c>
      <c r="U214" s="167">
        <f t="shared" ref="U214" si="2771">U213+T214</f>
        <v>0</v>
      </c>
      <c r="V214" s="167">
        <f t="shared" ref="V214" si="2772">V213+U214</f>
        <v>0</v>
      </c>
      <c r="W214" s="167">
        <f t="shared" ref="W214" si="2773">W213+V214</f>
        <v>0</v>
      </c>
      <c r="X214" s="167">
        <f t="shared" ref="X214" si="2774">X213+W214</f>
        <v>0</v>
      </c>
      <c r="Y214" s="167">
        <f t="shared" ref="Y214" si="2775">Y213+X214</f>
        <v>0</v>
      </c>
      <c r="Z214" s="167">
        <f t="shared" ref="Z214" si="2776">Z213+Y214</f>
        <v>0</v>
      </c>
      <c r="AA214" s="167">
        <f t="shared" ref="AA214" si="2777">AA213+Z214</f>
        <v>0</v>
      </c>
      <c r="AB214" s="167">
        <f t="shared" ref="AB214" si="2778">AB213+AA214</f>
        <v>0</v>
      </c>
      <c r="AC214" s="167">
        <f t="shared" ref="AC214" si="2779">AC213+AB214</f>
        <v>0</v>
      </c>
      <c r="AD214" s="167">
        <f t="shared" ref="AD214" si="2780">AD213+AC214</f>
        <v>0</v>
      </c>
      <c r="AE214" s="167">
        <f t="shared" ref="AE214" si="2781">AE213+AD214</f>
        <v>0</v>
      </c>
      <c r="AF214" s="167">
        <f t="shared" ref="AF214" si="2782">AF213+AE214</f>
        <v>0</v>
      </c>
      <c r="AG214" s="167">
        <f t="shared" ref="AG214" si="2783">AG213+AF214</f>
        <v>0</v>
      </c>
      <c r="AH214" s="167">
        <f t="shared" ref="AH214" si="2784">AH213+AG214</f>
        <v>0</v>
      </c>
      <c r="AI214" s="167">
        <f t="shared" ref="AI214" si="2785">AI213+AH214</f>
        <v>0</v>
      </c>
      <c r="AJ214" s="167">
        <f t="shared" ref="AJ214" si="2786">AJ213+AI214</f>
        <v>0</v>
      </c>
      <c r="AK214" s="167">
        <f t="shared" ref="AK214" si="2787">AK213+AJ214</f>
        <v>0</v>
      </c>
      <c r="AL214" s="167">
        <f t="shared" ref="AL214" si="2788">AL213+AK214</f>
        <v>0</v>
      </c>
      <c r="AM214" s="167">
        <f t="shared" ref="AM214" si="2789">AM213+AL214</f>
        <v>0</v>
      </c>
      <c r="AN214" s="167">
        <f t="shared" ref="AN214" si="2790">AN213+AM214</f>
        <v>0</v>
      </c>
      <c r="AO214" s="167">
        <f t="shared" ref="AO214" si="2791">AO213+AN214</f>
        <v>0</v>
      </c>
      <c r="AP214" s="167">
        <f t="shared" ref="AP214" si="2792">AP213+AO214</f>
        <v>0</v>
      </c>
      <c r="AQ214" s="167">
        <f t="shared" ref="AQ214" si="2793">AQ213+AP214</f>
        <v>0</v>
      </c>
      <c r="AR214" s="167">
        <f t="shared" ref="AR214" si="2794">AR213+AQ214</f>
        <v>0</v>
      </c>
      <c r="AS214" s="167">
        <f t="shared" ref="AS214" si="2795">AS213+AR214</f>
        <v>0</v>
      </c>
      <c r="AT214" s="167">
        <f t="shared" ref="AT214" si="2796">AT213+AS214</f>
        <v>0</v>
      </c>
      <c r="AU214" s="167">
        <f t="shared" ref="AU214" si="2797">AU213+AT214</f>
        <v>0</v>
      </c>
      <c r="AV214" s="167">
        <f t="shared" ref="AV214" si="2798">AV213+AU214</f>
        <v>0</v>
      </c>
      <c r="AW214" s="167">
        <f t="shared" ref="AW214" si="2799">AW213+AV214</f>
        <v>0</v>
      </c>
      <c r="AX214" s="167">
        <f t="shared" ref="AX214" si="2800">AX213+AW214</f>
        <v>0</v>
      </c>
      <c r="AY214" s="167">
        <f t="shared" ref="AY214" si="2801">AY213+AX214</f>
        <v>0</v>
      </c>
      <c r="AZ214" s="167">
        <f t="shared" ref="AZ214" si="2802">AZ213+AY214</f>
        <v>0</v>
      </c>
      <c r="BA214" s="167">
        <f t="shared" ref="BA214" si="2803">BA213+AZ214</f>
        <v>0</v>
      </c>
      <c r="BB214" s="167">
        <f t="shared" ref="BB214" si="2804">BB213+BA214</f>
        <v>0</v>
      </c>
      <c r="BC214" s="167">
        <f t="shared" ref="BC214" si="2805">BC213+BB214</f>
        <v>0</v>
      </c>
      <c r="BD214" s="167">
        <f t="shared" ref="BD214" si="2806">BD213+BC214</f>
        <v>0</v>
      </c>
      <c r="BE214" s="167">
        <f t="shared" ref="BE214" si="2807">BE213+BD214</f>
        <v>0</v>
      </c>
      <c r="BF214" s="167">
        <f t="shared" ref="BF214" si="2808">BF213+BE214</f>
        <v>0</v>
      </c>
      <c r="BG214" s="167">
        <f t="shared" ref="BG214" si="2809">BG213+BF214</f>
        <v>0</v>
      </c>
      <c r="BH214" s="167">
        <f t="shared" ref="BH214" si="2810">BH213+BG214</f>
        <v>0</v>
      </c>
      <c r="BI214" s="167">
        <f t="shared" ref="BI214" si="2811">BI213+BH214</f>
        <v>0</v>
      </c>
      <c r="BJ214" s="382"/>
      <c r="BK214" s="384"/>
      <c r="BL214" s="386"/>
      <c r="BM214" s="105"/>
      <c r="BN214" s="105"/>
      <c r="BO214" s="105"/>
      <c r="BP214" s="105"/>
      <c r="BQ214" s="105"/>
      <c r="BR214" s="105"/>
      <c r="BS214" s="105"/>
      <c r="BT214" s="105"/>
      <c r="BU214" s="105"/>
      <c r="BV214" s="105"/>
      <c r="BW214" s="105"/>
      <c r="BX214" s="105"/>
      <c r="BY214" s="105"/>
      <c r="BZ214" s="105"/>
      <c r="CA214" s="105"/>
      <c r="CB214" s="105"/>
    </row>
    <row r="215" spans="1:80" ht="25.4" customHeight="1" thickBot="1" x14ac:dyDescent="0.4">
      <c r="B215" s="128"/>
      <c r="C215" s="170"/>
      <c r="D215" s="170"/>
      <c r="E215" s="170"/>
      <c r="F215" s="170"/>
      <c r="G215" s="170"/>
      <c r="H215" s="170"/>
      <c r="I215" s="172"/>
      <c r="J215" s="105"/>
      <c r="K215" s="175"/>
      <c r="L215" s="105"/>
      <c r="M215" s="63" t="s">
        <v>145</v>
      </c>
      <c r="N215" s="168">
        <f>IF($E211="",0,VLOOKUP($E211,'Podpůrná data'!$H$15:$I$182,2)*N213)</f>
        <v>0</v>
      </c>
      <c r="O215" s="168">
        <f>IF($E211="",0,VLOOKUP($E211,'Podpůrná data'!$H$15:$I$182,2)*O213)</f>
        <v>0</v>
      </c>
      <c r="P215" s="168">
        <f>IF($E211="",0,VLOOKUP($E211,'Podpůrná data'!$H$15:$I$182,2)*P213)</f>
        <v>0</v>
      </c>
      <c r="Q215" s="168">
        <f>IF($E211="",0,VLOOKUP($E211,'Podpůrná data'!$H$15:$I$182,2)*Q213)</f>
        <v>0</v>
      </c>
      <c r="R215" s="168">
        <f>IF($E211="",0,VLOOKUP($E211,'Podpůrná data'!$H$15:$I$182,2)*R213)</f>
        <v>0</v>
      </c>
      <c r="S215" s="168">
        <f>IF($E211="",0,VLOOKUP($E211,'Podpůrná data'!$H$15:$I$182,2)*S213)</f>
        <v>0</v>
      </c>
      <c r="T215" s="168">
        <f>IF($E211="",0,VLOOKUP($E211,'Podpůrná data'!$H$15:$I$182,2)*T213)</f>
        <v>0</v>
      </c>
      <c r="U215" s="168">
        <f>IF($E211="",0,VLOOKUP($E211,'Podpůrná data'!$H$15:$I$182,2)*U213)</f>
        <v>0</v>
      </c>
      <c r="V215" s="168">
        <f>IF($E211="",0,VLOOKUP($E211,'Podpůrná data'!$H$15:$I$182,2)*V213)</f>
        <v>0</v>
      </c>
      <c r="W215" s="168">
        <f>IF($E211="",0,VLOOKUP($E211,'Podpůrná data'!$H$15:$I$182,2)*W213)</f>
        <v>0</v>
      </c>
      <c r="X215" s="168">
        <f>IF($E211="",0,VLOOKUP($E211,'Podpůrná data'!$H$15:$I$182,2)*X213)</f>
        <v>0</v>
      </c>
      <c r="Y215" s="168">
        <f>IF($E211="",0,VLOOKUP($E211,'Podpůrná data'!$H$15:$I$182,2)*Y213)</f>
        <v>0</v>
      </c>
      <c r="Z215" s="168">
        <f>IF($E211="",0,VLOOKUP($E211,'Podpůrná data'!$H$15:$I$182,2)*Z213)</f>
        <v>0</v>
      </c>
      <c r="AA215" s="168">
        <f>IF($E211="",0,VLOOKUP($E211,'Podpůrná data'!$H$15:$I$182,2)*AA213)</f>
        <v>0</v>
      </c>
      <c r="AB215" s="168">
        <f>IF($E211="",0,VLOOKUP($E211,'Podpůrná data'!$H$15:$I$182,2)*AB213)</f>
        <v>0</v>
      </c>
      <c r="AC215" s="168">
        <f>IF($E211="",0,VLOOKUP($E211,'Podpůrná data'!$H$15:$I$182,2)*AC213)</f>
        <v>0</v>
      </c>
      <c r="AD215" s="168">
        <f>IF($E211="",0,VLOOKUP($E211,'Podpůrná data'!$H$15:$I$182,2)*AD213)</f>
        <v>0</v>
      </c>
      <c r="AE215" s="168">
        <f>IF($E211="",0,VLOOKUP($E211,'Podpůrná data'!$H$15:$I$182,2)*AE213)</f>
        <v>0</v>
      </c>
      <c r="AF215" s="168">
        <f>IF($E211="",0,VLOOKUP($E211,'Podpůrná data'!$H$15:$I$182,2)*AF213)</f>
        <v>0</v>
      </c>
      <c r="AG215" s="168">
        <f>IF($E211="",0,VLOOKUP($E211,'Podpůrná data'!$H$15:$I$182,2)*AG213)</f>
        <v>0</v>
      </c>
      <c r="AH215" s="168">
        <f>IF($E211="",0,VLOOKUP($E211,'Podpůrná data'!$H$15:$I$182,2)*AH213)</f>
        <v>0</v>
      </c>
      <c r="AI215" s="168">
        <f>IF($E211="",0,VLOOKUP($E211,'Podpůrná data'!$H$15:$I$182,2)*AI213)</f>
        <v>0</v>
      </c>
      <c r="AJ215" s="168">
        <f>IF($E211="",0,VLOOKUP($E211,'Podpůrná data'!$H$15:$I$182,2)*AJ213)</f>
        <v>0</v>
      </c>
      <c r="AK215" s="168">
        <f>IF($E211="",0,VLOOKUP($E211,'Podpůrná data'!$H$15:$I$182,2)*AK213)</f>
        <v>0</v>
      </c>
      <c r="AL215" s="168">
        <f>IF($E211="",0,VLOOKUP($E211,'Podpůrná data'!$H$15:$I$182,2)*AL213)</f>
        <v>0</v>
      </c>
      <c r="AM215" s="168">
        <f>IF($E211="",0,VLOOKUP($E211,'Podpůrná data'!$H$15:$I$182,2)*AM213)</f>
        <v>0</v>
      </c>
      <c r="AN215" s="168">
        <f>IF($E211="",0,VLOOKUP($E211,'Podpůrná data'!$H$15:$I$182,2)*AN213)</f>
        <v>0</v>
      </c>
      <c r="AO215" s="168">
        <f>IF($E211="",0,VLOOKUP($E211,'Podpůrná data'!$H$15:$I$182,2)*AO213)</f>
        <v>0</v>
      </c>
      <c r="AP215" s="168">
        <f>IF($E211="",0,VLOOKUP($E211,'Podpůrná data'!$H$15:$I$182,2)*AP213)</f>
        <v>0</v>
      </c>
      <c r="AQ215" s="168">
        <f>IF($E211="",0,VLOOKUP($E211,'Podpůrná data'!$H$15:$I$182,2)*AQ213)</f>
        <v>0</v>
      </c>
      <c r="AR215" s="168">
        <f>IF($E211="",0,VLOOKUP($E211,'Podpůrná data'!$H$15:$I$182,2)*AR213)</f>
        <v>0</v>
      </c>
      <c r="AS215" s="168">
        <f>IF($E211="",0,VLOOKUP($E211,'Podpůrná data'!$H$15:$I$182,2)*AS213)</f>
        <v>0</v>
      </c>
      <c r="AT215" s="168">
        <f>IF($E211="",0,VLOOKUP($E211,'Podpůrná data'!$H$15:$I$182,2)*AT213)</f>
        <v>0</v>
      </c>
      <c r="AU215" s="168">
        <f>IF($E211="",0,VLOOKUP($E211,'Podpůrná data'!$H$15:$I$182,2)*AU213)</f>
        <v>0</v>
      </c>
      <c r="AV215" s="168">
        <f>IF($E211="",0,VLOOKUP($E211,'Podpůrná data'!$H$15:$I$182,2)*AV213)</f>
        <v>0</v>
      </c>
      <c r="AW215" s="168">
        <f>IF($E211="",0,VLOOKUP($E211,'Podpůrná data'!$H$15:$I$182,2)*AW213)</f>
        <v>0</v>
      </c>
      <c r="AX215" s="168">
        <f>IF($E211="",0,VLOOKUP($E211,'Podpůrná data'!$H$15:$I$182,2)*AX213)</f>
        <v>0</v>
      </c>
      <c r="AY215" s="168">
        <f>IF($E211="",0,VLOOKUP($E211,'Podpůrná data'!$H$15:$I$182,2)*AY213)</f>
        <v>0</v>
      </c>
      <c r="AZ215" s="168">
        <f>IF($E211="",0,VLOOKUP($E211,'Podpůrná data'!$H$15:$I$182,2)*AZ213)</f>
        <v>0</v>
      </c>
      <c r="BA215" s="168">
        <f>IF($E211="",0,VLOOKUP($E211,'Podpůrná data'!$H$15:$I$182,2)*BA213)</f>
        <v>0</v>
      </c>
      <c r="BB215" s="168">
        <f>IF($E211="",0,VLOOKUP($E211,'Podpůrná data'!$H$15:$I$182,2)*BB213)</f>
        <v>0</v>
      </c>
      <c r="BC215" s="168">
        <f>IF($E211="",0,VLOOKUP($E211,'Podpůrná data'!$H$15:$I$182,2)*BC213)</f>
        <v>0</v>
      </c>
      <c r="BD215" s="168">
        <f>IF($E211="",0,VLOOKUP($E211,'Podpůrná data'!$H$15:$I$182,2)*BD213)</f>
        <v>0</v>
      </c>
      <c r="BE215" s="168">
        <f>IF($E211="",0,VLOOKUP($E211,'Podpůrná data'!$H$15:$I$182,2)*BE213)</f>
        <v>0</v>
      </c>
      <c r="BF215" s="168">
        <f>IF($E211="",0,VLOOKUP($E211,'Podpůrná data'!$H$15:$I$182,2)*BF213)</f>
        <v>0</v>
      </c>
      <c r="BG215" s="168">
        <f>IF($E211="",0,VLOOKUP($E211,'Podpůrná data'!$H$15:$I$182,2)*BG213)</f>
        <v>0</v>
      </c>
      <c r="BH215" s="168">
        <f>IF($E211="",0,VLOOKUP($E211,'Podpůrná data'!$H$15:$I$182,2)*BH213)</f>
        <v>0</v>
      </c>
      <c r="BI215" s="168">
        <f>IF($E211="",0,VLOOKUP($E211,'Podpůrná data'!$H$15:$I$182,2)*BI213)</f>
        <v>0</v>
      </c>
      <c r="BJ215" s="382"/>
      <c r="BK215" s="384"/>
      <c r="BL215" s="386"/>
      <c r="BM215" s="105"/>
      <c r="BN215" s="178">
        <f>SUMIFS($N215:$BI215,$N210:$BI210,"1. ZoR")</f>
        <v>0</v>
      </c>
      <c r="BO215" s="178">
        <f>SUMIFS($N215:$BI215,$N210:$BI210,"2. ZoR")</f>
        <v>0</v>
      </c>
      <c r="BP215" s="178">
        <f>SUMIFS($N215:$BI215,$N210:$BI210,"3. ZoR")</f>
        <v>0</v>
      </c>
      <c r="BQ215" s="178">
        <f>SUMIFS($N215:$BI215,$N210:$BI210,"4. ZoR")</f>
        <v>0</v>
      </c>
      <c r="BR215" s="178">
        <f>SUMIFS($N215:$BI215,$N210:$BI210,"5. ZoR")</f>
        <v>0</v>
      </c>
      <c r="BS215" s="178">
        <f>SUMIFS($N215:$BI215,$N210:$BI210,"6. ZoR")</f>
        <v>0</v>
      </c>
      <c r="BT215" s="178">
        <f>SUMIFS($N215:$BI215,$N210:$BI210,"7. ZoR")</f>
        <v>0</v>
      </c>
      <c r="BU215" s="178">
        <f>SUMIFS($N215:$BI215,$N210:$BI210,"8. ZoR")</f>
        <v>0</v>
      </c>
      <c r="BV215" s="178">
        <f>SUMIFS($N215:$BI215,$N210:$BI210,"9. ZoR")</f>
        <v>0</v>
      </c>
      <c r="BW215" s="178">
        <f>SUMIFS($N215:$BI215,$N210:$BI210,"10. ZoR")</f>
        <v>0</v>
      </c>
      <c r="BX215" s="178">
        <f>SUMIFS($N215:$BI215,$N210:$BI210,"11. ZoR")</f>
        <v>0</v>
      </c>
      <c r="BY215" s="178">
        <f>SUMIFS($N215:$BI215,$N210:$BI210,"12. ZoR")</f>
        <v>0</v>
      </c>
      <c r="BZ215" s="178">
        <f>SUMIFS($N215:$BI215,$N210:$BI210,"13. ZoR")</f>
        <v>0</v>
      </c>
      <c r="CA215" s="178">
        <f>SUMIFS($N215:$BI215,$N210:$BI210,"14. ZoR")</f>
        <v>0</v>
      </c>
      <c r="CB215" s="178">
        <f>SUMIFS($N215:$BI215,$N210:$BI210,"15. ZoR")</f>
        <v>0</v>
      </c>
    </row>
    <row r="216" spans="1:80" ht="29.5" hidden="1" thickBot="1" x14ac:dyDescent="0.4">
      <c r="B216" s="129"/>
      <c r="C216" s="173"/>
      <c r="D216" s="173"/>
      <c r="E216" s="173"/>
      <c r="F216" s="173"/>
      <c r="G216" s="173"/>
      <c r="H216" s="173"/>
      <c r="I216" s="174"/>
      <c r="J216" s="105"/>
      <c r="K216" s="176"/>
      <c r="L216" s="105"/>
      <c r="M216" s="63" t="s">
        <v>200</v>
      </c>
      <c r="N216" s="168">
        <f>IF(N215="","",N215)</f>
        <v>0</v>
      </c>
      <c r="O216" s="168">
        <f>N216+O215</f>
        <v>0</v>
      </c>
      <c r="P216" s="168">
        <f t="shared" ref="P216" si="2812">O216+P215</f>
        <v>0</v>
      </c>
      <c r="Q216" s="168">
        <f t="shared" ref="Q216" si="2813">P216+Q215</f>
        <v>0</v>
      </c>
      <c r="R216" s="168">
        <f t="shared" ref="R216" si="2814">Q216+R215</f>
        <v>0</v>
      </c>
      <c r="S216" s="168">
        <f t="shared" ref="S216" si="2815">R216+S215</f>
        <v>0</v>
      </c>
      <c r="T216" s="168">
        <f t="shared" ref="T216" si="2816">S216+T215</f>
        <v>0</v>
      </c>
      <c r="U216" s="168">
        <f t="shared" ref="U216" si="2817">T216+U215</f>
        <v>0</v>
      </c>
      <c r="V216" s="168">
        <f t="shared" ref="V216" si="2818">U216+V215</f>
        <v>0</v>
      </c>
      <c r="W216" s="168">
        <f t="shared" ref="W216" si="2819">V216+W215</f>
        <v>0</v>
      </c>
      <c r="X216" s="168">
        <f t="shared" ref="X216" si="2820">W216+X215</f>
        <v>0</v>
      </c>
      <c r="Y216" s="168">
        <f t="shared" ref="Y216" si="2821">X216+Y215</f>
        <v>0</v>
      </c>
      <c r="Z216" s="168">
        <f t="shared" ref="Z216" si="2822">Y216+Z215</f>
        <v>0</v>
      </c>
      <c r="AA216" s="168">
        <f t="shared" ref="AA216" si="2823">Z216+AA215</f>
        <v>0</v>
      </c>
      <c r="AB216" s="168">
        <f t="shared" ref="AB216" si="2824">AA216+AB215</f>
        <v>0</v>
      </c>
      <c r="AC216" s="168">
        <f t="shared" ref="AC216" si="2825">AB216+AC215</f>
        <v>0</v>
      </c>
      <c r="AD216" s="168">
        <f t="shared" ref="AD216" si="2826">AC216+AD215</f>
        <v>0</v>
      </c>
      <c r="AE216" s="168">
        <f t="shared" ref="AE216" si="2827">AD216+AE215</f>
        <v>0</v>
      </c>
      <c r="AF216" s="168">
        <f t="shared" ref="AF216" si="2828">AE216+AF215</f>
        <v>0</v>
      </c>
      <c r="AG216" s="168">
        <f t="shared" ref="AG216" si="2829">AF216+AG215</f>
        <v>0</v>
      </c>
      <c r="AH216" s="168">
        <f t="shared" ref="AH216" si="2830">AG216+AH215</f>
        <v>0</v>
      </c>
      <c r="AI216" s="168">
        <f t="shared" ref="AI216" si="2831">AH216+AI215</f>
        <v>0</v>
      </c>
      <c r="AJ216" s="168">
        <f t="shared" ref="AJ216" si="2832">AI216+AJ215</f>
        <v>0</v>
      </c>
      <c r="AK216" s="168">
        <f t="shared" ref="AK216" si="2833">AJ216+AK215</f>
        <v>0</v>
      </c>
      <c r="AL216" s="168">
        <f t="shared" ref="AL216" si="2834">AK216+AL215</f>
        <v>0</v>
      </c>
      <c r="AM216" s="168">
        <f t="shared" ref="AM216" si="2835">AL216+AM215</f>
        <v>0</v>
      </c>
      <c r="AN216" s="168">
        <f t="shared" ref="AN216" si="2836">AM216+AN215</f>
        <v>0</v>
      </c>
      <c r="AO216" s="168">
        <f t="shared" ref="AO216" si="2837">AN216+AO215</f>
        <v>0</v>
      </c>
      <c r="AP216" s="168">
        <f t="shared" ref="AP216" si="2838">AO216+AP215</f>
        <v>0</v>
      </c>
      <c r="AQ216" s="168">
        <f t="shared" ref="AQ216" si="2839">AP216+AQ215</f>
        <v>0</v>
      </c>
      <c r="AR216" s="168">
        <f t="shared" ref="AR216" si="2840">AQ216+AR215</f>
        <v>0</v>
      </c>
      <c r="AS216" s="168">
        <f t="shared" ref="AS216" si="2841">AR216+AS215</f>
        <v>0</v>
      </c>
      <c r="AT216" s="168">
        <f t="shared" ref="AT216" si="2842">AS216+AT215</f>
        <v>0</v>
      </c>
      <c r="AU216" s="168">
        <f t="shared" ref="AU216" si="2843">AT216+AU215</f>
        <v>0</v>
      </c>
      <c r="AV216" s="168">
        <f t="shared" ref="AV216" si="2844">AU216+AV215</f>
        <v>0</v>
      </c>
      <c r="AW216" s="168">
        <f t="shared" ref="AW216" si="2845">AV216+AW215</f>
        <v>0</v>
      </c>
      <c r="AX216" s="168">
        <f t="shared" ref="AX216" si="2846">AW216+AX215</f>
        <v>0</v>
      </c>
      <c r="AY216" s="168">
        <f t="shared" ref="AY216" si="2847">AX216+AY215</f>
        <v>0</v>
      </c>
      <c r="AZ216" s="168">
        <f t="shared" ref="AZ216" si="2848">AY216+AZ215</f>
        <v>0</v>
      </c>
      <c r="BA216" s="168">
        <f t="shared" ref="BA216" si="2849">AZ216+BA215</f>
        <v>0</v>
      </c>
      <c r="BB216" s="168">
        <f t="shared" ref="BB216" si="2850">BA216+BB215</f>
        <v>0</v>
      </c>
      <c r="BC216" s="168">
        <f t="shared" ref="BC216" si="2851">BB216+BC215</f>
        <v>0</v>
      </c>
      <c r="BD216" s="168">
        <f t="shared" ref="BD216" si="2852">BC216+BD215</f>
        <v>0</v>
      </c>
      <c r="BE216" s="168">
        <f t="shared" ref="BE216" si="2853">BD216+BE215</f>
        <v>0</v>
      </c>
      <c r="BF216" s="168">
        <f t="shared" ref="BF216" si="2854">BE216+BF215</f>
        <v>0</v>
      </c>
      <c r="BG216" s="168">
        <f t="shared" ref="BG216" si="2855">BF216+BG215</f>
        <v>0</v>
      </c>
      <c r="BH216" s="168">
        <f t="shared" ref="BH216" si="2856">BG216+BH215</f>
        <v>0</v>
      </c>
      <c r="BI216" s="168">
        <f t="shared" ref="BI216" si="2857">BH216+BI215</f>
        <v>0</v>
      </c>
      <c r="BJ216" s="383"/>
      <c r="BK216" s="385"/>
      <c r="BL216" s="387"/>
      <c r="BM216" s="105"/>
      <c r="BN216" s="105"/>
      <c r="BO216" s="105"/>
      <c r="BP216" s="105"/>
      <c r="BQ216" s="105"/>
      <c r="BR216" s="105"/>
      <c r="BS216" s="105"/>
      <c r="BT216" s="105"/>
      <c r="BU216" s="105"/>
      <c r="BV216" s="105"/>
      <c r="BW216" s="105"/>
      <c r="BX216" s="105"/>
      <c r="BY216" s="105"/>
      <c r="BZ216" s="105"/>
      <c r="CA216" s="105"/>
      <c r="CB216" s="105"/>
    </row>
    <row r="217" spans="1:80" ht="15" hidden="1" thickBot="1" x14ac:dyDescent="0.4">
      <c r="B217" s="105"/>
      <c r="C217" s="130"/>
      <c r="D217" s="130"/>
      <c r="E217" s="130"/>
      <c r="F217" s="130"/>
      <c r="G217" s="130"/>
      <c r="H217" s="130"/>
      <c r="I217" s="105"/>
      <c r="J217" s="7"/>
      <c r="K217" s="105"/>
      <c r="L217" s="105"/>
      <c r="M217" s="105"/>
      <c r="N217" s="105"/>
      <c r="O217" s="105"/>
      <c r="P217" s="7"/>
      <c r="Q217" s="105"/>
      <c r="R217" s="105"/>
      <c r="S217" s="105"/>
      <c r="T217" s="105"/>
      <c r="U217" s="105"/>
      <c r="V217" s="105"/>
      <c r="W217" s="105"/>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5"/>
      <c r="AS217" s="105"/>
      <c r="AT217" s="105"/>
      <c r="AU217" s="105"/>
      <c r="AV217" s="105"/>
      <c r="AW217" s="105"/>
      <c r="AX217" s="105"/>
      <c r="AY217" s="105"/>
      <c r="AZ217" s="105"/>
      <c r="BA217" s="105"/>
      <c r="BB217" s="105"/>
      <c r="BC217" s="105"/>
      <c r="BD217" s="105"/>
      <c r="BE217" s="105"/>
      <c r="BF217" s="105"/>
      <c r="BG217" s="105"/>
      <c r="BH217" s="105"/>
      <c r="BI217" s="105"/>
      <c r="BJ217" s="105"/>
      <c r="BK217" s="105"/>
      <c r="BL217" s="105"/>
      <c r="BM217" s="105"/>
      <c r="BN217" s="105"/>
      <c r="BO217" s="105"/>
      <c r="BP217" s="105"/>
      <c r="BQ217" s="105"/>
      <c r="BR217" s="105"/>
      <c r="BS217" s="105"/>
      <c r="BT217" s="105"/>
      <c r="BU217" s="105"/>
      <c r="BV217" s="105"/>
      <c r="BW217" s="105"/>
      <c r="BX217" s="105"/>
      <c r="BY217" s="105"/>
      <c r="BZ217" s="105"/>
      <c r="CA217" s="105"/>
      <c r="CB217" s="105"/>
    </row>
    <row r="218" spans="1:80" s="245" customFormat="1" ht="58.4" customHeight="1" thickBot="1" x14ac:dyDescent="0.4">
      <c r="A218" s="249"/>
      <c r="B218" s="120"/>
      <c r="C218" s="360" t="s">
        <v>2</v>
      </c>
      <c r="D218" s="121"/>
      <c r="E218" s="131" t="s">
        <v>225</v>
      </c>
      <c r="F218" s="131" t="s">
        <v>444</v>
      </c>
      <c r="G218" s="131" t="s">
        <v>208</v>
      </c>
      <c r="H218" s="122" t="s">
        <v>385</v>
      </c>
      <c r="I218" s="123" t="s">
        <v>1</v>
      </c>
      <c r="J218" s="7"/>
      <c r="K218" s="169">
        <v>204032</v>
      </c>
      <c r="L218" s="106"/>
      <c r="M218" s="194" t="s">
        <v>128</v>
      </c>
      <c r="N218" s="83" t="s">
        <v>4</v>
      </c>
      <c r="O218" s="83" t="s">
        <v>5</v>
      </c>
      <c r="P218" s="83" t="s">
        <v>6</v>
      </c>
      <c r="Q218" s="83" t="s">
        <v>7</v>
      </c>
      <c r="R218" s="83" t="s">
        <v>8</v>
      </c>
      <c r="S218" s="83" t="s">
        <v>9</v>
      </c>
      <c r="T218" s="83" t="s">
        <v>10</v>
      </c>
      <c r="U218" s="83" t="s">
        <v>11</v>
      </c>
      <c r="V218" s="83" t="s">
        <v>12</v>
      </c>
      <c r="W218" s="83" t="s">
        <v>13</v>
      </c>
      <c r="X218" s="83" t="s">
        <v>14</v>
      </c>
      <c r="Y218" s="83" t="s">
        <v>15</v>
      </c>
      <c r="Z218" s="83" t="s">
        <v>16</v>
      </c>
      <c r="AA218" s="83" t="s">
        <v>17</v>
      </c>
      <c r="AB218" s="83" t="s">
        <v>18</v>
      </c>
      <c r="AC218" s="83" t="s">
        <v>19</v>
      </c>
      <c r="AD218" s="83" t="s">
        <v>20</v>
      </c>
      <c r="AE218" s="83" t="s">
        <v>21</v>
      </c>
      <c r="AF218" s="83" t="s">
        <v>22</v>
      </c>
      <c r="AG218" s="83" t="s">
        <v>23</v>
      </c>
      <c r="AH218" s="83" t="s">
        <v>24</v>
      </c>
      <c r="AI218" s="83" t="s">
        <v>25</v>
      </c>
      <c r="AJ218" s="83" t="s">
        <v>26</v>
      </c>
      <c r="AK218" s="83" t="s">
        <v>27</v>
      </c>
      <c r="AL218" s="83" t="s">
        <v>28</v>
      </c>
      <c r="AM218" s="83" t="s">
        <v>29</v>
      </c>
      <c r="AN218" s="83" t="s">
        <v>30</v>
      </c>
      <c r="AO218" s="83" t="s">
        <v>31</v>
      </c>
      <c r="AP218" s="83" t="s">
        <v>32</v>
      </c>
      <c r="AQ218" s="83" t="s">
        <v>33</v>
      </c>
      <c r="AR218" s="83" t="s">
        <v>34</v>
      </c>
      <c r="AS218" s="83" t="s">
        <v>35</v>
      </c>
      <c r="AT218" s="83" t="s">
        <v>36</v>
      </c>
      <c r="AU218" s="83" t="s">
        <v>37</v>
      </c>
      <c r="AV218" s="83" t="s">
        <v>38</v>
      </c>
      <c r="AW218" s="83" t="s">
        <v>39</v>
      </c>
      <c r="AX218" s="83" t="s">
        <v>40</v>
      </c>
      <c r="AY218" s="83" t="s">
        <v>41</v>
      </c>
      <c r="AZ218" s="83" t="s">
        <v>42</v>
      </c>
      <c r="BA218" s="83" t="s">
        <v>43</v>
      </c>
      <c r="BB218" s="83" t="s">
        <v>44</v>
      </c>
      <c r="BC218" s="83" t="s">
        <v>45</v>
      </c>
      <c r="BD218" s="83" t="s">
        <v>46</v>
      </c>
      <c r="BE218" s="83" t="s">
        <v>47</v>
      </c>
      <c r="BF218" s="83" t="s">
        <v>48</v>
      </c>
      <c r="BG218" s="83" t="s">
        <v>49</v>
      </c>
      <c r="BH218" s="83" t="s">
        <v>50</v>
      </c>
      <c r="BI218" s="83" t="s">
        <v>51</v>
      </c>
      <c r="BJ218" s="134" t="s">
        <v>234</v>
      </c>
      <c r="BK218" s="135" t="s">
        <v>164</v>
      </c>
      <c r="BL218" s="135" t="s">
        <v>213</v>
      </c>
      <c r="BM218" s="106"/>
      <c r="BN218" s="368" t="s">
        <v>238</v>
      </c>
      <c r="BO218" s="369"/>
      <c r="BP218" s="369"/>
      <c r="BQ218" s="369"/>
      <c r="BR218" s="369"/>
      <c r="BS218" s="369"/>
      <c r="BT218" s="369"/>
      <c r="BU218" s="369"/>
      <c r="BV218" s="369"/>
      <c r="BW218" s="369"/>
      <c r="BX218" s="369"/>
      <c r="BY218" s="369"/>
      <c r="BZ218" s="369"/>
      <c r="CA218" s="369"/>
      <c r="CB218" s="369"/>
    </row>
    <row r="219" spans="1:80" s="245" customFormat="1" ht="18" hidden="1" customHeight="1" thickBot="1" x14ac:dyDescent="0.4">
      <c r="A219" s="250"/>
      <c r="B219" s="113"/>
      <c r="C219" s="361"/>
      <c r="D219" s="125"/>
      <c r="E219" s="125"/>
      <c r="F219" s="125"/>
      <c r="G219" s="125"/>
      <c r="H219" s="370" t="s">
        <v>201</v>
      </c>
      <c r="I219" s="373" t="s">
        <v>93</v>
      </c>
      <c r="J219" s="7"/>
      <c r="K219" s="375" t="s">
        <v>423</v>
      </c>
      <c r="L219" s="106"/>
      <c r="M219" s="84"/>
      <c r="N219" s="74">
        <f>MONTH(Úvod!$F$10)</f>
        <v>1</v>
      </c>
      <c r="O219" s="75">
        <f t="shared" ref="O219" si="2858">IF(N219=12,1,N219+1)</f>
        <v>2</v>
      </c>
      <c r="P219" s="75">
        <f t="shared" ref="P219" si="2859">IF(O219=12,1,O219+1)</f>
        <v>3</v>
      </c>
      <c r="Q219" s="76">
        <f t="shared" ref="Q219" si="2860">IF(P219=12,1,P219+1)</f>
        <v>4</v>
      </c>
      <c r="R219" s="76">
        <f t="shared" ref="R219" si="2861">IF(Q219=12,1,Q219+1)</f>
        <v>5</v>
      </c>
      <c r="S219" s="76">
        <f t="shared" ref="S219" si="2862">IF(R219=12,1,R219+1)</f>
        <v>6</v>
      </c>
      <c r="T219" s="76">
        <f t="shared" ref="T219" si="2863">IF(S219=12,1,S219+1)</f>
        <v>7</v>
      </c>
      <c r="U219" s="76">
        <f t="shared" ref="U219" si="2864">IF(T219=12,1,T219+1)</f>
        <v>8</v>
      </c>
      <c r="V219" s="76">
        <f t="shared" ref="V219" si="2865">IF(U219=12,1,U219+1)</f>
        <v>9</v>
      </c>
      <c r="W219" s="76">
        <f>IF(V219=12,1,V219+1)</f>
        <v>10</v>
      </c>
      <c r="X219" s="76">
        <f t="shared" ref="X219" si="2866">IF(W219=12,1,W219+1)</f>
        <v>11</v>
      </c>
      <c r="Y219" s="76">
        <f t="shared" ref="Y219" si="2867">IF(X219=12,1,X219+1)</f>
        <v>12</v>
      </c>
      <c r="Z219" s="76">
        <f t="shared" ref="Z219" si="2868">IF(Y219=12,1,Y219+1)</f>
        <v>1</v>
      </c>
      <c r="AA219" s="76">
        <f t="shared" ref="AA219" si="2869">IF(Z219=12,1,Z219+1)</f>
        <v>2</v>
      </c>
      <c r="AB219" s="76">
        <f t="shared" ref="AB219" si="2870">IF(AA219=12,1,AA219+1)</f>
        <v>3</v>
      </c>
      <c r="AC219" s="76">
        <f t="shared" ref="AC219" si="2871">IF(AB219=12,1,AB219+1)</f>
        <v>4</v>
      </c>
      <c r="AD219" s="76">
        <f t="shared" ref="AD219" si="2872">IF(AC219=12,1,AC219+1)</f>
        <v>5</v>
      </c>
      <c r="AE219" s="76">
        <f t="shared" ref="AE219" si="2873">IF(AD219=12,1,AD219+1)</f>
        <v>6</v>
      </c>
      <c r="AF219" s="76">
        <f>IF(AE219=12,1,AE219+1)</f>
        <v>7</v>
      </c>
      <c r="AG219" s="76">
        <f t="shared" ref="AG219" si="2874">IF(AF219=12,1,AF219+1)</f>
        <v>8</v>
      </c>
      <c r="AH219" s="76">
        <f t="shared" ref="AH219" si="2875">IF(AG219=12,1,AG219+1)</f>
        <v>9</v>
      </c>
      <c r="AI219" s="76">
        <f t="shared" ref="AI219" si="2876">IF(AH219=12,1,AH219+1)</f>
        <v>10</v>
      </c>
      <c r="AJ219" s="76">
        <f t="shared" ref="AJ219" si="2877">IF(AI219=12,1,AI219+1)</f>
        <v>11</v>
      </c>
      <c r="AK219" s="76">
        <f t="shared" ref="AK219" si="2878">IF(AJ219=12,1,AJ219+1)</f>
        <v>12</v>
      </c>
      <c r="AL219" s="76">
        <f t="shared" ref="AL219" si="2879">IF(AK219=12,1,AK219+1)</f>
        <v>1</v>
      </c>
      <c r="AM219" s="76">
        <f t="shared" ref="AM219" si="2880">IF(AL219=12,1,AL219+1)</f>
        <v>2</v>
      </c>
      <c r="AN219" s="76">
        <f t="shared" ref="AN219" si="2881">IF(AM219=12,1,AM219+1)</f>
        <v>3</v>
      </c>
      <c r="AO219" s="76">
        <f t="shared" ref="AO219" si="2882">IF(AN219=12,1,AN219+1)</f>
        <v>4</v>
      </c>
      <c r="AP219" s="76">
        <f t="shared" ref="AP219" si="2883">IF(AO219=12,1,AO219+1)</f>
        <v>5</v>
      </c>
      <c r="AQ219" s="76">
        <f t="shared" ref="AQ219" si="2884">IF(AP219=12,1,AP219+1)</f>
        <v>6</v>
      </c>
      <c r="AR219" s="76">
        <f t="shared" ref="AR219" si="2885">IF(AQ219=12,1,AQ219+1)</f>
        <v>7</v>
      </c>
      <c r="AS219" s="76">
        <f t="shared" ref="AS219" si="2886">IF(AR219=12,1,AR219+1)</f>
        <v>8</v>
      </c>
      <c r="AT219" s="76">
        <f t="shared" ref="AT219" si="2887">IF(AS219=12,1,AS219+1)</f>
        <v>9</v>
      </c>
      <c r="AU219" s="76">
        <f t="shared" ref="AU219" si="2888">IF(AT219=12,1,AT219+1)</f>
        <v>10</v>
      </c>
      <c r="AV219" s="76">
        <f t="shared" ref="AV219" si="2889">IF(AU219=12,1,AU219+1)</f>
        <v>11</v>
      </c>
      <c r="AW219" s="76">
        <f t="shared" ref="AW219" si="2890">IF(AV219=12,1,AV219+1)</f>
        <v>12</v>
      </c>
      <c r="AX219" s="76">
        <f t="shared" ref="AX219" si="2891">IF(AW219=12,1,AW219+1)</f>
        <v>1</v>
      </c>
      <c r="AY219" s="76">
        <f t="shared" ref="AY219" si="2892">IF(AX219=12,1,AX219+1)</f>
        <v>2</v>
      </c>
      <c r="AZ219" s="76">
        <f t="shared" ref="AZ219" si="2893">IF(AY219=12,1,AY219+1)</f>
        <v>3</v>
      </c>
      <c r="BA219" s="76">
        <f t="shared" ref="BA219" si="2894">IF(AZ219=12,1,AZ219+1)</f>
        <v>4</v>
      </c>
      <c r="BB219" s="76">
        <f t="shared" ref="BB219" si="2895">IF(BA219=12,1,BA219+1)</f>
        <v>5</v>
      </c>
      <c r="BC219" s="76">
        <f t="shared" ref="BC219" si="2896">IF(BB219=12,1,BB219+1)</f>
        <v>6</v>
      </c>
      <c r="BD219" s="76">
        <f t="shared" ref="BD219" si="2897">IF(BC219=12,1,BC219+1)</f>
        <v>7</v>
      </c>
      <c r="BE219" s="76">
        <f t="shared" ref="BE219" si="2898">IF(BD219=12,1,BD219+1)</f>
        <v>8</v>
      </c>
      <c r="BF219" s="76">
        <f t="shared" ref="BF219" si="2899">IF(BE219=12,1,BE219+1)</f>
        <v>9</v>
      </c>
      <c r="BG219" s="76">
        <f t="shared" ref="BG219" si="2900">IF(BF219=12,1,BF219+1)</f>
        <v>10</v>
      </c>
      <c r="BH219" s="76">
        <f t="shared" ref="BH219" si="2901">IF(BG219=12,1,BG219+1)</f>
        <v>11</v>
      </c>
      <c r="BI219" s="76">
        <f t="shared" ref="BI219" si="2902">IF(BH219=12,1,BH219+1)</f>
        <v>12</v>
      </c>
      <c r="BJ219" s="81"/>
      <c r="BK219" s="78"/>
      <c r="BL219" s="78"/>
      <c r="BM219" s="106"/>
      <c r="BN219" s="106"/>
      <c r="BO219" s="106"/>
      <c r="BP219" s="106"/>
      <c r="BQ219" s="106"/>
      <c r="BR219" s="106"/>
      <c r="BS219" s="106"/>
      <c r="BT219" s="106"/>
      <c r="BU219" s="106"/>
      <c r="BV219" s="106"/>
      <c r="BW219" s="106"/>
      <c r="BX219" s="106"/>
      <c r="BY219" s="106"/>
      <c r="BZ219" s="106"/>
      <c r="CA219" s="106"/>
      <c r="CB219" s="106"/>
    </row>
    <row r="220" spans="1:80" s="245" customFormat="1" ht="35.15" hidden="1" customHeight="1" x14ac:dyDescent="0.35">
      <c r="A220" s="250"/>
      <c r="B220" s="113"/>
      <c r="C220" s="361"/>
      <c r="D220" s="125"/>
      <c r="E220" s="125"/>
      <c r="F220" s="125"/>
      <c r="G220" s="125"/>
      <c r="H220" s="370"/>
      <c r="I220" s="373"/>
      <c r="J220" s="7"/>
      <c r="K220" s="376"/>
      <c r="L220" s="106"/>
      <c r="M220" s="77"/>
      <c r="N220" s="59">
        <f t="shared" ref="N220:BI220" si="2903">VALUE(_xlfn.CONCAT(N219,".",N222))</f>
        <v>1</v>
      </c>
      <c r="O220" s="73">
        <f t="shared" si="2903"/>
        <v>32</v>
      </c>
      <c r="P220" s="73">
        <f t="shared" si="2903"/>
        <v>61</v>
      </c>
      <c r="Q220" s="73">
        <f t="shared" si="2903"/>
        <v>92</v>
      </c>
      <c r="R220" s="73">
        <f t="shared" si="2903"/>
        <v>122</v>
      </c>
      <c r="S220" s="73">
        <f t="shared" si="2903"/>
        <v>153</v>
      </c>
      <c r="T220" s="73">
        <f t="shared" si="2903"/>
        <v>183</v>
      </c>
      <c r="U220" s="73">
        <f t="shared" si="2903"/>
        <v>214</v>
      </c>
      <c r="V220" s="73">
        <f t="shared" si="2903"/>
        <v>245</v>
      </c>
      <c r="W220" s="73">
        <f t="shared" si="2903"/>
        <v>275</v>
      </c>
      <c r="X220" s="73">
        <f t="shared" si="2903"/>
        <v>306</v>
      </c>
      <c r="Y220" s="73">
        <f t="shared" si="2903"/>
        <v>336</v>
      </c>
      <c r="Z220" s="73">
        <f t="shared" si="2903"/>
        <v>367</v>
      </c>
      <c r="AA220" s="73">
        <f t="shared" si="2903"/>
        <v>398</v>
      </c>
      <c r="AB220" s="73">
        <f t="shared" si="2903"/>
        <v>426</v>
      </c>
      <c r="AC220" s="73">
        <f t="shared" si="2903"/>
        <v>457</v>
      </c>
      <c r="AD220" s="73">
        <f t="shared" si="2903"/>
        <v>487</v>
      </c>
      <c r="AE220" s="73">
        <f t="shared" si="2903"/>
        <v>518</v>
      </c>
      <c r="AF220" s="73">
        <f t="shared" si="2903"/>
        <v>548</v>
      </c>
      <c r="AG220" s="73">
        <f t="shared" si="2903"/>
        <v>579</v>
      </c>
      <c r="AH220" s="73">
        <f t="shared" si="2903"/>
        <v>610</v>
      </c>
      <c r="AI220" s="73">
        <f t="shared" si="2903"/>
        <v>640</v>
      </c>
      <c r="AJ220" s="73">
        <f t="shared" si="2903"/>
        <v>671</v>
      </c>
      <c r="AK220" s="73">
        <f t="shared" si="2903"/>
        <v>701</v>
      </c>
      <c r="AL220" s="73">
        <f t="shared" si="2903"/>
        <v>732</v>
      </c>
      <c r="AM220" s="73">
        <f t="shared" si="2903"/>
        <v>763</v>
      </c>
      <c r="AN220" s="73">
        <f t="shared" si="2903"/>
        <v>791</v>
      </c>
      <c r="AO220" s="73">
        <f t="shared" si="2903"/>
        <v>822</v>
      </c>
      <c r="AP220" s="73">
        <f t="shared" si="2903"/>
        <v>852</v>
      </c>
      <c r="AQ220" s="73">
        <f t="shared" si="2903"/>
        <v>883</v>
      </c>
      <c r="AR220" s="73">
        <f t="shared" si="2903"/>
        <v>913</v>
      </c>
      <c r="AS220" s="73">
        <f t="shared" si="2903"/>
        <v>944</v>
      </c>
      <c r="AT220" s="73">
        <f t="shared" si="2903"/>
        <v>975</v>
      </c>
      <c r="AU220" s="73">
        <f t="shared" si="2903"/>
        <v>1005</v>
      </c>
      <c r="AV220" s="73">
        <f t="shared" si="2903"/>
        <v>1036</v>
      </c>
      <c r="AW220" s="73">
        <f t="shared" si="2903"/>
        <v>1066</v>
      </c>
      <c r="AX220" s="73">
        <f t="shared" si="2903"/>
        <v>1097</v>
      </c>
      <c r="AY220" s="73">
        <f t="shared" si="2903"/>
        <v>1128</v>
      </c>
      <c r="AZ220" s="73">
        <f t="shared" si="2903"/>
        <v>1156</v>
      </c>
      <c r="BA220" s="73">
        <f t="shared" si="2903"/>
        <v>1187</v>
      </c>
      <c r="BB220" s="73">
        <f t="shared" si="2903"/>
        <v>1217</v>
      </c>
      <c r="BC220" s="73">
        <f t="shared" si="2903"/>
        <v>1248</v>
      </c>
      <c r="BD220" s="73">
        <f t="shared" si="2903"/>
        <v>1278</v>
      </c>
      <c r="BE220" s="73">
        <f t="shared" si="2903"/>
        <v>1309</v>
      </c>
      <c r="BF220" s="73">
        <f t="shared" si="2903"/>
        <v>1340</v>
      </c>
      <c r="BG220" s="73">
        <f t="shared" si="2903"/>
        <v>1370</v>
      </c>
      <c r="BH220" s="73">
        <f t="shared" si="2903"/>
        <v>1401</v>
      </c>
      <c r="BI220" s="73">
        <f t="shared" si="2903"/>
        <v>1431</v>
      </c>
      <c r="BJ220" s="82"/>
      <c r="BK220" s="79"/>
      <c r="BL220" s="79"/>
      <c r="BM220" s="106"/>
      <c r="BN220" s="106"/>
      <c r="BO220" s="106"/>
      <c r="BP220" s="106"/>
      <c r="BQ220" s="106"/>
      <c r="BR220" s="106"/>
      <c r="BS220" s="106"/>
      <c r="BT220" s="106"/>
      <c r="BU220" s="106"/>
      <c r="BV220" s="106"/>
      <c r="BW220" s="106"/>
      <c r="BX220" s="106"/>
      <c r="BY220" s="106"/>
      <c r="BZ220" s="106"/>
      <c r="CA220" s="106"/>
      <c r="CB220" s="106"/>
    </row>
    <row r="221" spans="1:80" s="245" customFormat="1" ht="17.149999999999999" customHeight="1" x14ac:dyDescent="0.35">
      <c r="A221" s="250"/>
      <c r="B221" s="113"/>
      <c r="C221" s="361"/>
      <c r="D221" s="125"/>
      <c r="E221" s="357" t="s">
        <v>207</v>
      </c>
      <c r="F221" s="357" t="s">
        <v>207</v>
      </c>
      <c r="G221" s="357" t="s">
        <v>207</v>
      </c>
      <c r="H221" s="370"/>
      <c r="I221" s="373"/>
      <c r="J221" s="7"/>
      <c r="K221" s="376"/>
      <c r="L221" s="106"/>
      <c r="M221" s="77"/>
      <c r="N221" s="60" t="str">
        <f>VLOOKUP(N219,'Podpůrná data'!$I$188:$J$199,2)</f>
        <v>leden</v>
      </c>
      <c r="O221" s="60" t="str">
        <f>VLOOKUP(O219,'Podpůrná data'!$I$188:$J$199,2)</f>
        <v>únor</v>
      </c>
      <c r="P221" s="60" t="str">
        <f>VLOOKUP(P219,'Podpůrná data'!$I$188:$J$199,2)</f>
        <v>březen</v>
      </c>
      <c r="Q221" s="60" t="str">
        <f>VLOOKUP(Q219,'Podpůrná data'!$I$188:$J$199,2)</f>
        <v>duben</v>
      </c>
      <c r="R221" s="60" t="str">
        <f>VLOOKUP(R219,'Podpůrná data'!$I$188:$J$199,2)</f>
        <v>květen</v>
      </c>
      <c r="S221" s="60" t="str">
        <f>VLOOKUP(S219,'Podpůrná data'!$I$188:$J$199,2)</f>
        <v>červen</v>
      </c>
      <c r="T221" s="60" t="str">
        <f>VLOOKUP(T219,'Podpůrná data'!$I$188:$J$199,2)</f>
        <v>červenec</v>
      </c>
      <c r="U221" s="60" t="str">
        <f>VLOOKUP(U219,'Podpůrná data'!$I$188:$J$199,2)</f>
        <v>srpen</v>
      </c>
      <c r="V221" s="60" t="str">
        <f>VLOOKUP(V219,'Podpůrná data'!$I$188:$J$199,2)</f>
        <v>září</v>
      </c>
      <c r="W221" s="60" t="str">
        <f>VLOOKUP(W219,'Podpůrná data'!$I$188:$J$199,2)</f>
        <v>říjen</v>
      </c>
      <c r="X221" s="60" t="str">
        <f>VLOOKUP(X219,'Podpůrná data'!$I$188:$J$199,2)</f>
        <v>listopad</v>
      </c>
      <c r="Y221" s="60" t="str">
        <f>VLOOKUP(Y219,'Podpůrná data'!$I$188:$J$199,2)</f>
        <v>prosinec</v>
      </c>
      <c r="Z221" s="60" t="str">
        <f>VLOOKUP(Z219,'Podpůrná data'!$I$188:$J$199,2)</f>
        <v>leden</v>
      </c>
      <c r="AA221" s="60" t="str">
        <f>VLOOKUP(AA219,'Podpůrná data'!$I$188:$J$199,2)</f>
        <v>únor</v>
      </c>
      <c r="AB221" s="60" t="str">
        <f>VLOOKUP(AB219,'Podpůrná data'!$I$188:$J$199,2)</f>
        <v>březen</v>
      </c>
      <c r="AC221" s="60" t="str">
        <f>VLOOKUP(AC219,'Podpůrná data'!$I$188:$J$199,2)</f>
        <v>duben</v>
      </c>
      <c r="AD221" s="60" t="str">
        <f>VLOOKUP(AD219,'Podpůrná data'!$I$188:$J$199,2)</f>
        <v>květen</v>
      </c>
      <c r="AE221" s="60" t="str">
        <f>VLOOKUP(AE219,'Podpůrná data'!$I$188:$J$199,2)</f>
        <v>červen</v>
      </c>
      <c r="AF221" s="60" t="str">
        <f>VLOOKUP(AF219,'Podpůrná data'!$I$188:$J$199,2)</f>
        <v>červenec</v>
      </c>
      <c r="AG221" s="60" t="str">
        <f>VLOOKUP(AG219,'Podpůrná data'!$I$188:$J$199,2)</f>
        <v>srpen</v>
      </c>
      <c r="AH221" s="60" t="str">
        <f>VLOOKUP(AH219,'Podpůrná data'!$I$188:$J$199,2)</f>
        <v>září</v>
      </c>
      <c r="AI221" s="60" t="str">
        <f>VLOOKUP(AI219,'Podpůrná data'!$I$188:$J$199,2)</f>
        <v>říjen</v>
      </c>
      <c r="AJ221" s="60" t="str">
        <f>VLOOKUP(AJ219,'Podpůrná data'!$I$188:$J$199,2)</f>
        <v>listopad</v>
      </c>
      <c r="AK221" s="60" t="str">
        <f>VLOOKUP(AK219,'Podpůrná data'!$I$188:$J$199,2)</f>
        <v>prosinec</v>
      </c>
      <c r="AL221" s="60" t="str">
        <f>VLOOKUP(AL219,'Podpůrná data'!$I$188:$J$199,2)</f>
        <v>leden</v>
      </c>
      <c r="AM221" s="60" t="str">
        <f>VLOOKUP(AM219,'Podpůrná data'!$I$188:$J$199,2)</f>
        <v>únor</v>
      </c>
      <c r="AN221" s="60" t="str">
        <f>VLOOKUP(AN219,'Podpůrná data'!$I$188:$J$199,2)</f>
        <v>březen</v>
      </c>
      <c r="AO221" s="60" t="str">
        <f>VLOOKUP(AO219,'Podpůrná data'!$I$188:$J$199,2)</f>
        <v>duben</v>
      </c>
      <c r="AP221" s="60" t="str">
        <f>VLOOKUP(AP219,'Podpůrná data'!$I$188:$J$199,2)</f>
        <v>květen</v>
      </c>
      <c r="AQ221" s="60" t="str">
        <f>VLOOKUP(AQ219,'Podpůrná data'!$I$188:$J$199,2)</f>
        <v>červen</v>
      </c>
      <c r="AR221" s="60" t="str">
        <f>VLOOKUP(AR219,'Podpůrná data'!$I$188:$J$199,2)</f>
        <v>červenec</v>
      </c>
      <c r="AS221" s="60" t="str">
        <f>VLOOKUP(AS219,'Podpůrná data'!$I$188:$J$199,2)</f>
        <v>srpen</v>
      </c>
      <c r="AT221" s="60" t="str">
        <f>VLOOKUP(AT219,'Podpůrná data'!$I$188:$J$199,2)</f>
        <v>září</v>
      </c>
      <c r="AU221" s="60" t="str">
        <f>VLOOKUP(AU219,'Podpůrná data'!$I$188:$J$199,2)</f>
        <v>říjen</v>
      </c>
      <c r="AV221" s="60" t="str">
        <f>VLOOKUP(AV219,'Podpůrná data'!$I$188:$J$199,2)</f>
        <v>listopad</v>
      </c>
      <c r="AW221" s="60" t="str">
        <f>VLOOKUP(AW219,'Podpůrná data'!$I$188:$J$199,2)</f>
        <v>prosinec</v>
      </c>
      <c r="AX221" s="60" t="str">
        <f>VLOOKUP(AX219,'Podpůrná data'!$I$188:$J$199,2)</f>
        <v>leden</v>
      </c>
      <c r="AY221" s="60" t="str">
        <f>VLOOKUP(AY219,'Podpůrná data'!$I$188:$J$199,2)</f>
        <v>únor</v>
      </c>
      <c r="AZ221" s="60" t="str">
        <f>VLOOKUP(AZ219,'Podpůrná data'!$I$188:$J$199,2)</f>
        <v>březen</v>
      </c>
      <c r="BA221" s="60" t="str">
        <f>VLOOKUP(BA219,'Podpůrná data'!$I$188:$J$199,2)</f>
        <v>duben</v>
      </c>
      <c r="BB221" s="60" t="str">
        <f>VLOOKUP(BB219,'Podpůrná data'!$I$188:$J$199,2)</f>
        <v>květen</v>
      </c>
      <c r="BC221" s="60" t="str">
        <f>VLOOKUP(BC219,'Podpůrná data'!$I$188:$J$199,2)</f>
        <v>červen</v>
      </c>
      <c r="BD221" s="60" t="str">
        <f>VLOOKUP(BD219,'Podpůrná data'!$I$188:$J$199,2)</f>
        <v>červenec</v>
      </c>
      <c r="BE221" s="60" t="str">
        <f>VLOOKUP(BE219,'Podpůrná data'!$I$188:$J$199,2)</f>
        <v>srpen</v>
      </c>
      <c r="BF221" s="60" t="str">
        <f>VLOOKUP(BF219,'Podpůrná data'!$I$188:$J$199,2)</f>
        <v>září</v>
      </c>
      <c r="BG221" s="60" t="str">
        <f>VLOOKUP(BG219,'Podpůrná data'!$I$188:$J$199,2)</f>
        <v>říjen</v>
      </c>
      <c r="BH221" s="60" t="str">
        <f>VLOOKUP(BH219,'Podpůrná data'!$I$188:$J$199,2)</f>
        <v>listopad</v>
      </c>
      <c r="BI221" s="60" t="str">
        <f>VLOOKUP(BI219,'Podpůrná data'!$I$188:$J$199,2)</f>
        <v>prosinec</v>
      </c>
      <c r="BJ221" s="200"/>
      <c r="BK221" s="200"/>
      <c r="BL221" s="201"/>
      <c r="BM221" s="106"/>
      <c r="BN221" s="179" t="s">
        <v>105</v>
      </c>
      <c r="BO221" s="179" t="s">
        <v>106</v>
      </c>
      <c r="BP221" s="179" t="s">
        <v>107</v>
      </c>
      <c r="BQ221" s="179" t="s">
        <v>108</v>
      </c>
      <c r="BR221" s="179" t="s">
        <v>109</v>
      </c>
      <c r="BS221" s="179" t="s">
        <v>110</v>
      </c>
      <c r="BT221" s="179" t="s">
        <v>111</v>
      </c>
      <c r="BU221" s="179" t="s">
        <v>112</v>
      </c>
      <c r="BV221" s="179" t="s">
        <v>113</v>
      </c>
      <c r="BW221" s="179" t="s">
        <v>155</v>
      </c>
      <c r="BX221" s="179" t="s">
        <v>156</v>
      </c>
      <c r="BY221" s="179" t="s">
        <v>157</v>
      </c>
      <c r="BZ221" s="179" t="s">
        <v>202</v>
      </c>
      <c r="CA221" s="179" t="s">
        <v>203</v>
      </c>
      <c r="CB221" s="179" t="s">
        <v>204</v>
      </c>
    </row>
    <row r="222" spans="1:80" s="245" customFormat="1" ht="16.399999999999999" customHeight="1" x14ac:dyDescent="0.35">
      <c r="A222" s="250"/>
      <c r="B222" s="113"/>
      <c r="C222" s="361"/>
      <c r="D222" s="125"/>
      <c r="E222" s="357"/>
      <c r="F222" s="357"/>
      <c r="G222" s="357"/>
      <c r="H222" s="370"/>
      <c r="I222" s="373"/>
      <c r="J222" s="7"/>
      <c r="K222" s="376"/>
      <c r="L222" s="106"/>
      <c r="M222" s="77"/>
      <c r="N222" s="60">
        <f>YEAR(Úvod!$F$10)</f>
        <v>1900</v>
      </c>
      <c r="O222" s="60">
        <f t="shared" ref="O222" si="2904">IF(O219=1,N222+1,N222)</f>
        <v>1900</v>
      </c>
      <c r="P222" s="60">
        <f t="shared" ref="P222" si="2905">IF(P219=1,O222+1,O222)</f>
        <v>1900</v>
      </c>
      <c r="Q222" s="60">
        <f t="shared" ref="Q222" si="2906">IF(Q219=1,P222+1,P222)</f>
        <v>1900</v>
      </c>
      <c r="R222" s="60">
        <f t="shared" ref="R222" si="2907">IF(R219=1,Q222+1,Q222)</f>
        <v>1900</v>
      </c>
      <c r="S222" s="60">
        <f t="shared" ref="S222" si="2908">IF(S219=1,R222+1,R222)</f>
        <v>1900</v>
      </c>
      <c r="T222" s="60">
        <f t="shared" ref="T222" si="2909">IF(T219=1,S222+1,S222)</f>
        <v>1900</v>
      </c>
      <c r="U222" s="60">
        <f t="shared" ref="U222" si="2910">IF(U219=1,T222+1,T222)</f>
        <v>1900</v>
      </c>
      <c r="V222" s="60">
        <f t="shared" ref="V222" si="2911">IF(V219=1,U222+1,U222)</f>
        <v>1900</v>
      </c>
      <c r="W222" s="60">
        <f t="shared" ref="W222" si="2912">IF(W219=1,V222+1,V222)</f>
        <v>1900</v>
      </c>
      <c r="X222" s="60">
        <f t="shared" ref="X222" si="2913">IF(X219=1,W222+1,W222)</f>
        <v>1900</v>
      </c>
      <c r="Y222" s="60">
        <f t="shared" ref="Y222" si="2914">IF(Y219=1,X222+1,X222)</f>
        <v>1900</v>
      </c>
      <c r="Z222" s="60">
        <f t="shared" ref="Z222" si="2915">IF(Z219=1,Y222+1,Y222)</f>
        <v>1901</v>
      </c>
      <c r="AA222" s="60">
        <f t="shared" ref="AA222" si="2916">IF(AA219=1,Z222+1,Z222)</f>
        <v>1901</v>
      </c>
      <c r="AB222" s="60">
        <f t="shared" ref="AB222" si="2917">IF(AB219=1,AA222+1,AA222)</f>
        <v>1901</v>
      </c>
      <c r="AC222" s="60">
        <f t="shared" ref="AC222" si="2918">IF(AC219=1,AB222+1,AB222)</f>
        <v>1901</v>
      </c>
      <c r="AD222" s="60">
        <f t="shared" ref="AD222" si="2919">IF(AD219=1,AC222+1,AC222)</f>
        <v>1901</v>
      </c>
      <c r="AE222" s="60">
        <f t="shared" ref="AE222" si="2920">IF(AE219=1,AD222+1,AD222)</f>
        <v>1901</v>
      </c>
      <c r="AF222" s="60">
        <f t="shared" ref="AF222" si="2921">IF(AF219=1,AE222+1,AE222)</f>
        <v>1901</v>
      </c>
      <c r="AG222" s="60">
        <f t="shared" ref="AG222" si="2922">IF(AG219=1,AF222+1,AF222)</f>
        <v>1901</v>
      </c>
      <c r="AH222" s="60">
        <f t="shared" ref="AH222" si="2923">IF(AH219=1,AG222+1,AG222)</f>
        <v>1901</v>
      </c>
      <c r="AI222" s="60">
        <f t="shared" ref="AI222" si="2924">IF(AI219=1,AH222+1,AH222)</f>
        <v>1901</v>
      </c>
      <c r="AJ222" s="60">
        <f t="shared" ref="AJ222" si="2925">IF(AJ219=1,AI222+1,AI222)</f>
        <v>1901</v>
      </c>
      <c r="AK222" s="60">
        <f t="shared" ref="AK222" si="2926">IF(AK219=1,AJ222+1,AJ222)</f>
        <v>1901</v>
      </c>
      <c r="AL222" s="60">
        <f t="shared" ref="AL222" si="2927">IF(AL219=1,AK222+1,AK222)</f>
        <v>1902</v>
      </c>
      <c r="AM222" s="60">
        <f t="shared" ref="AM222" si="2928">IF(AM219=1,AL222+1,AL222)</f>
        <v>1902</v>
      </c>
      <c r="AN222" s="60">
        <f t="shared" ref="AN222" si="2929">IF(AN219=1,AM222+1,AM222)</f>
        <v>1902</v>
      </c>
      <c r="AO222" s="60">
        <f t="shared" ref="AO222" si="2930">IF(AO219=1,AN222+1,AN222)</f>
        <v>1902</v>
      </c>
      <c r="AP222" s="60">
        <f t="shared" ref="AP222" si="2931">IF(AP219=1,AO222+1,AO222)</f>
        <v>1902</v>
      </c>
      <c r="AQ222" s="60">
        <f t="shared" ref="AQ222" si="2932">IF(AQ219=1,AP222+1,AP222)</f>
        <v>1902</v>
      </c>
      <c r="AR222" s="60">
        <f t="shared" ref="AR222" si="2933">IF(AR219=1,AQ222+1,AQ222)</f>
        <v>1902</v>
      </c>
      <c r="AS222" s="60">
        <f t="shared" ref="AS222" si="2934">IF(AS219=1,AR222+1,AR222)</f>
        <v>1902</v>
      </c>
      <c r="AT222" s="60">
        <f t="shared" ref="AT222" si="2935">IF(AT219=1,AS222+1,AS222)</f>
        <v>1902</v>
      </c>
      <c r="AU222" s="60">
        <f t="shared" ref="AU222" si="2936">IF(AU219=1,AT222+1,AT222)</f>
        <v>1902</v>
      </c>
      <c r="AV222" s="60">
        <f t="shared" ref="AV222" si="2937">IF(AV219=1,AU222+1,AU222)</f>
        <v>1902</v>
      </c>
      <c r="AW222" s="60">
        <f t="shared" ref="AW222" si="2938">IF(AW219=1,AV222+1,AV222)</f>
        <v>1902</v>
      </c>
      <c r="AX222" s="60">
        <f t="shared" ref="AX222" si="2939">IF(AX219=1,AW222+1,AW222)</f>
        <v>1903</v>
      </c>
      <c r="AY222" s="60">
        <f t="shared" ref="AY222" si="2940">IF(AY219=1,AX222+1,AX222)</f>
        <v>1903</v>
      </c>
      <c r="AZ222" s="60">
        <f t="shared" ref="AZ222" si="2941">IF(AZ219=1,AY222+1,AY222)</f>
        <v>1903</v>
      </c>
      <c r="BA222" s="60">
        <f t="shared" ref="BA222" si="2942">IF(BA219=1,AZ222+1,AZ222)</f>
        <v>1903</v>
      </c>
      <c r="BB222" s="60">
        <f t="shared" ref="BB222" si="2943">IF(BB219=1,BA222+1,BA222)</f>
        <v>1903</v>
      </c>
      <c r="BC222" s="60">
        <f t="shared" ref="BC222" si="2944">IF(BC219=1,BB222+1,BB222)</f>
        <v>1903</v>
      </c>
      <c r="BD222" s="60">
        <f t="shared" ref="BD222" si="2945">IF(BD219=1,BC222+1,BC222)</f>
        <v>1903</v>
      </c>
      <c r="BE222" s="60">
        <f t="shared" ref="BE222" si="2946">IF(BE219=1,BD222+1,BD222)</f>
        <v>1903</v>
      </c>
      <c r="BF222" s="60">
        <f t="shared" ref="BF222" si="2947">IF(BF219=1,BE222+1,BE222)</f>
        <v>1903</v>
      </c>
      <c r="BG222" s="60">
        <f t="shared" ref="BG222" si="2948">IF(BG219=1,BF222+1,BF222)</f>
        <v>1903</v>
      </c>
      <c r="BH222" s="60">
        <f t="shared" ref="BH222" si="2949">IF(BH219=1,BG222+1,BG222)</f>
        <v>1903</v>
      </c>
      <c r="BI222" s="60">
        <f t="shared" ref="BI222" si="2950">IF(BI219=1,BH222+1,BH222)</f>
        <v>1903</v>
      </c>
      <c r="BJ222" s="199"/>
      <c r="BK222" s="198"/>
      <c r="BL222" s="202"/>
      <c r="BM222" s="106"/>
      <c r="BN222" s="106"/>
      <c r="BO222" s="106"/>
      <c r="BP222" s="106"/>
      <c r="BQ222" s="106"/>
      <c r="BR222" s="106"/>
      <c r="BS222" s="106"/>
      <c r="BT222" s="106"/>
      <c r="BU222" s="106"/>
      <c r="BV222" s="106"/>
      <c r="BW222" s="106"/>
      <c r="BX222" s="106"/>
      <c r="BY222" s="106"/>
      <c r="BZ222" s="106"/>
      <c r="CA222" s="106"/>
      <c r="CB222" s="106"/>
    </row>
    <row r="223" spans="1:80" s="245" customFormat="1" ht="16.399999999999999" customHeight="1" x14ac:dyDescent="0.35">
      <c r="A223" s="250"/>
      <c r="B223" s="113"/>
      <c r="C223" s="125"/>
      <c r="D223" s="125"/>
      <c r="E223" s="357"/>
      <c r="F223" s="357"/>
      <c r="G223" s="357"/>
      <c r="H223" s="370"/>
      <c r="I223" s="374"/>
      <c r="J223" s="7"/>
      <c r="K223" s="377"/>
      <c r="L223" s="106"/>
      <c r="M223" s="63" t="s">
        <v>159</v>
      </c>
      <c r="N223" s="258"/>
      <c r="O223" s="258"/>
      <c r="P223" s="258"/>
      <c r="Q223" s="258"/>
      <c r="R223" s="258"/>
      <c r="S223" s="258"/>
      <c r="T223" s="258"/>
      <c r="U223" s="258"/>
      <c r="V223" s="258"/>
      <c r="W223" s="258"/>
      <c r="X223" s="258"/>
      <c r="Y223" s="258"/>
      <c r="Z223" s="258"/>
      <c r="AA223" s="258"/>
      <c r="AB223" s="258"/>
      <c r="AC223" s="258"/>
      <c r="AD223" s="258"/>
      <c r="AE223" s="258"/>
      <c r="AF223" s="258"/>
      <c r="AG223" s="258"/>
      <c r="AH223" s="258"/>
      <c r="AI223" s="258"/>
      <c r="AJ223" s="258"/>
      <c r="AK223" s="258"/>
      <c r="AL223" s="258"/>
      <c r="AM223" s="258"/>
      <c r="AN223" s="258"/>
      <c r="AO223" s="258"/>
      <c r="AP223" s="258"/>
      <c r="AQ223" s="258"/>
      <c r="AR223" s="258"/>
      <c r="AS223" s="258"/>
      <c r="AT223" s="258"/>
      <c r="AU223" s="258"/>
      <c r="AV223" s="258"/>
      <c r="AW223" s="258"/>
      <c r="AX223" s="258"/>
      <c r="AY223" s="258"/>
      <c r="AZ223" s="258"/>
      <c r="BA223" s="258"/>
      <c r="BB223" s="258"/>
      <c r="BC223" s="258"/>
      <c r="BD223" s="258"/>
      <c r="BE223" s="258"/>
      <c r="BF223" s="258"/>
      <c r="BG223" s="258"/>
      <c r="BH223" s="258"/>
      <c r="BI223" s="258"/>
      <c r="BJ223" s="199"/>
      <c r="BK223" s="198"/>
      <c r="BL223" s="202"/>
      <c r="BM223" s="106"/>
      <c r="BN223" s="106"/>
      <c r="BO223" s="106"/>
      <c r="BP223" s="106"/>
      <c r="BQ223" s="106"/>
      <c r="BR223" s="106"/>
      <c r="BS223" s="106"/>
      <c r="BT223" s="106"/>
      <c r="BU223" s="106"/>
      <c r="BV223" s="106"/>
      <c r="BW223" s="106"/>
      <c r="BX223" s="106"/>
      <c r="BY223" s="106"/>
      <c r="BZ223" s="106"/>
      <c r="CA223" s="106"/>
      <c r="CB223" s="106"/>
    </row>
    <row r="224" spans="1:80" s="245" customFormat="1" ht="23.5" customHeight="1" x14ac:dyDescent="0.35">
      <c r="A224" s="243"/>
      <c r="B224" s="126" t="s">
        <v>20</v>
      </c>
      <c r="C224" s="381"/>
      <c r="D224" s="381"/>
      <c r="E224" s="259"/>
      <c r="F224" s="259"/>
      <c r="G224" s="241"/>
      <c r="H224" s="253"/>
      <c r="I224" s="61">
        <f>IF($H224="",0,VLOOKUP($E224,'Podpůrná data'!$H$15:$I$185,2,FALSE)*$H224)</f>
        <v>0</v>
      </c>
      <c r="J224" s="105"/>
      <c r="K224" s="166">
        <f>IF(I224&gt;0,1,0)</f>
        <v>0</v>
      </c>
      <c r="L224" s="204"/>
      <c r="M224" s="63" t="s">
        <v>95</v>
      </c>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c r="AI224" s="260"/>
      <c r="AJ224" s="260"/>
      <c r="AK224" s="260"/>
      <c r="AL224" s="260"/>
      <c r="AM224" s="260"/>
      <c r="AN224" s="260"/>
      <c r="AO224" s="260"/>
      <c r="AP224" s="260"/>
      <c r="AQ224" s="260"/>
      <c r="AR224" s="260"/>
      <c r="AS224" s="260"/>
      <c r="AT224" s="260"/>
      <c r="AU224" s="260"/>
      <c r="AV224" s="260"/>
      <c r="AW224" s="260"/>
      <c r="AX224" s="260"/>
      <c r="AY224" s="260"/>
      <c r="AZ224" s="260"/>
      <c r="BA224" s="260"/>
      <c r="BB224" s="260"/>
      <c r="BC224" s="260"/>
      <c r="BD224" s="260"/>
      <c r="BE224" s="260"/>
      <c r="BF224" s="260"/>
      <c r="BG224" s="260"/>
      <c r="BH224" s="260"/>
      <c r="BI224" s="260"/>
      <c r="BJ224" s="382">
        <f>SUM(N226:BI226)</f>
        <v>0</v>
      </c>
      <c r="BK224" s="384">
        <f>SUM(N228:BI228)</f>
        <v>0</v>
      </c>
      <c r="BL224" s="386">
        <f>IF($K224=0,0,IF($BJ224&gt;=20,1,0))</f>
        <v>0</v>
      </c>
      <c r="BM224" s="106"/>
      <c r="BN224" s="106"/>
      <c r="BO224" s="106"/>
      <c r="BP224" s="106"/>
      <c r="BQ224" s="106"/>
      <c r="BR224" s="106"/>
      <c r="BS224" s="106"/>
      <c r="BT224" s="106"/>
      <c r="BU224" s="106"/>
      <c r="BV224" s="106"/>
      <c r="BW224" s="106"/>
      <c r="BX224" s="106"/>
      <c r="BY224" s="106"/>
      <c r="BZ224" s="106"/>
      <c r="CA224" s="106"/>
      <c r="CB224" s="106"/>
    </row>
    <row r="225" spans="1:80" s="245" customFormat="1" ht="29" x14ac:dyDescent="0.35">
      <c r="A225" s="243"/>
      <c r="B225" s="128"/>
      <c r="C225" s="170"/>
      <c r="D225" s="170"/>
      <c r="E225" s="170"/>
      <c r="F225" s="170"/>
      <c r="G225" s="170"/>
      <c r="H225" s="170"/>
      <c r="I225" s="64"/>
      <c r="J225" s="105"/>
      <c r="K225" s="223"/>
      <c r="L225" s="106"/>
      <c r="M225" s="63" t="s">
        <v>215</v>
      </c>
      <c r="N225" s="260"/>
      <c r="O225" s="260"/>
      <c r="P225" s="260"/>
      <c r="Q225" s="260"/>
      <c r="R225" s="260"/>
      <c r="S225" s="260"/>
      <c r="T225" s="260"/>
      <c r="U225" s="260"/>
      <c r="V225" s="260"/>
      <c r="W225" s="260"/>
      <c r="X225" s="260"/>
      <c r="Y225" s="260"/>
      <c r="Z225" s="260"/>
      <c r="AA225" s="260"/>
      <c r="AB225" s="260"/>
      <c r="AC225" s="260"/>
      <c r="AD225" s="260"/>
      <c r="AE225" s="260"/>
      <c r="AF225" s="260"/>
      <c r="AG225" s="260"/>
      <c r="AH225" s="260"/>
      <c r="AI225" s="260"/>
      <c r="AJ225" s="260"/>
      <c r="AK225" s="260"/>
      <c r="AL225" s="260"/>
      <c r="AM225" s="260"/>
      <c r="AN225" s="260"/>
      <c r="AO225" s="260"/>
      <c r="AP225" s="260"/>
      <c r="AQ225" s="260"/>
      <c r="AR225" s="260"/>
      <c r="AS225" s="260"/>
      <c r="AT225" s="260"/>
      <c r="AU225" s="260"/>
      <c r="AV225" s="260"/>
      <c r="AW225" s="260"/>
      <c r="AX225" s="260"/>
      <c r="AY225" s="260"/>
      <c r="AZ225" s="260"/>
      <c r="BA225" s="260"/>
      <c r="BB225" s="260"/>
      <c r="BC225" s="260"/>
      <c r="BD225" s="260"/>
      <c r="BE225" s="260"/>
      <c r="BF225" s="260"/>
      <c r="BG225" s="260"/>
      <c r="BH225" s="260"/>
      <c r="BI225" s="260"/>
      <c r="BJ225" s="382"/>
      <c r="BK225" s="384"/>
      <c r="BL225" s="386"/>
      <c r="BM225" s="106"/>
      <c r="BN225" s="106"/>
      <c r="BO225" s="106"/>
      <c r="BP225" s="106"/>
      <c r="BQ225" s="106"/>
      <c r="BR225" s="106"/>
      <c r="BS225" s="106"/>
      <c r="BT225" s="106"/>
      <c r="BU225" s="106"/>
      <c r="BV225" s="106"/>
      <c r="BW225" s="106"/>
      <c r="BX225" s="106"/>
      <c r="BY225" s="106"/>
      <c r="BZ225" s="106"/>
      <c r="CA225" s="106"/>
      <c r="CB225" s="106"/>
    </row>
    <row r="226" spans="1:80" s="245" customFormat="1" ht="29" x14ac:dyDescent="0.35">
      <c r="A226" s="243"/>
      <c r="B226" s="128"/>
      <c r="C226" s="170"/>
      <c r="D226" s="170"/>
      <c r="E226" s="170"/>
      <c r="F226" s="170"/>
      <c r="G226" s="170"/>
      <c r="H226" s="170"/>
      <c r="I226" s="64"/>
      <c r="J226" s="105"/>
      <c r="K226" s="165"/>
      <c r="L226" s="106"/>
      <c r="M226" s="63" t="s">
        <v>235</v>
      </c>
      <c r="N226" s="167">
        <f>IF(N225="",0,IF(N225&gt;=$H224,$H224,N225))</f>
        <v>0</v>
      </c>
      <c r="O226" s="167">
        <f t="shared" ref="O226:AT226" si="2951">IF(O225="",0,IF((O225+N227)&lt;=$H224,O225,$H224-N227))</f>
        <v>0</v>
      </c>
      <c r="P226" s="167">
        <f t="shared" si="2951"/>
        <v>0</v>
      </c>
      <c r="Q226" s="167">
        <f t="shared" si="2951"/>
        <v>0</v>
      </c>
      <c r="R226" s="167">
        <f t="shared" si="2951"/>
        <v>0</v>
      </c>
      <c r="S226" s="167">
        <f t="shared" si="2951"/>
        <v>0</v>
      </c>
      <c r="T226" s="167">
        <f t="shared" si="2951"/>
        <v>0</v>
      </c>
      <c r="U226" s="167">
        <f t="shared" si="2951"/>
        <v>0</v>
      </c>
      <c r="V226" s="167">
        <f t="shared" si="2951"/>
        <v>0</v>
      </c>
      <c r="W226" s="167">
        <f t="shared" si="2951"/>
        <v>0</v>
      </c>
      <c r="X226" s="167">
        <f t="shared" si="2951"/>
        <v>0</v>
      </c>
      <c r="Y226" s="167">
        <f t="shared" si="2951"/>
        <v>0</v>
      </c>
      <c r="Z226" s="167">
        <f t="shared" si="2951"/>
        <v>0</v>
      </c>
      <c r="AA226" s="167">
        <f t="shared" si="2951"/>
        <v>0</v>
      </c>
      <c r="AB226" s="167">
        <f t="shared" si="2951"/>
        <v>0</v>
      </c>
      <c r="AC226" s="167">
        <f t="shared" si="2951"/>
        <v>0</v>
      </c>
      <c r="AD226" s="167">
        <f t="shared" si="2951"/>
        <v>0</v>
      </c>
      <c r="AE226" s="167">
        <f t="shared" si="2951"/>
        <v>0</v>
      </c>
      <c r="AF226" s="167">
        <f t="shared" si="2951"/>
        <v>0</v>
      </c>
      <c r="AG226" s="167">
        <f t="shared" si="2951"/>
        <v>0</v>
      </c>
      <c r="AH226" s="167">
        <f t="shared" si="2951"/>
        <v>0</v>
      </c>
      <c r="AI226" s="167">
        <f t="shared" si="2951"/>
        <v>0</v>
      </c>
      <c r="AJ226" s="167">
        <f t="shared" si="2951"/>
        <v>0</v>
      </c>
      <c r="AK226" s="167">
        <f t="shared" si="2951"/>
        <v>0</v>
      </c>
      <c r="AL226" s="167">
        <f t="shared" si="2951"/>
        <v>0</v>
      </c>
      <c r="AM226" s="167">
        <f t="shared" si="2951"/>
        <v>0</v>
      </c>
      <c r="AN226" s="167">
        <f t="shared" si="2951"/>
        <v>0</v>
      </c>
      <c r="AO226" s="167">
        <f t="shared" si="2951"/>
        <v>0</v>
      </c>
      <c r="AP226" s="167">
        <f t="shared" si="2951"/>
        <v>0</v>
      </c>
      <c r="AQ226" s="167">
        <f t="shared" si="2951"/>
        <v>0</v>
      </c>
      <c r="AR226" s="167">
        <f t="shared" si="2951"/>
        <v>0</v>
      </c>
      <c r="AS226" s="167">
        <f t="shared" si="2951"/>
        <v>0</v>
      </c>
      <c r="AT226" s="167">
        <f t="shared" si="2951"/>
        <v>0</v>
      </c>
      <c r="AU226" s="167">
        <f t="shared" ref="AU226:BI226" si="2952">IF(AU225="",0,IF((AU225+AT227)&lt;=$H224,AU225,$H224-AT227))</f>
        <v>0</v>
      </c>
      <c r="AV226" s="167">
        <f t="shared" si="2952"/>
        <v>0</v>
      </c>
      <c r="AW226" s="167">
        <f t="shared" si="2952"/>
        <v>0</v>
      </c>
      <c r="AX226" s="167">
        <f t="shared" si="2952"/>
        <v>0</v>
      </c>
      <c r="AY226" s="167">
        <f t="shared" si="2952"/>
        <v>0</v>
      </c>
      <c r="AZ226" s="167">
        <f t="shared" si="2952"/>
        <v>0</v>
      </c>
      <c r="BA226" s="167">
        <f t="shared" si="2952"/>
        <v>0</v>
      </c>
      <c r="BB226" s="167">
        <f t="shared" si="2952"/>
        <v>0</v>
      </c>
      <c r="BC226" s="167">
        <f t="shared" si="2952"/>
        <v>0</v>
      </c>
      <c r="BD226" s="167">
        <f t="shared" si="2952"/>
        <v>0</v>
      </c>
      <c r="BE226" s="167">
        <f t="shared" si="2952"/>
        <v>0</v>
      </c>
      <c r="BF226" s="167">
        <f t="shared" si="2952"/>
        <v>0</v>
      </c>
      <c r="BG226" s="167">
        <f t="shared" si="2952"/>
        <v>0</v>
      </c>
      <c r="BH226" s="167">
        <f t="shared" si="2952"/>
        <v>0</v>
      </c>
      <c r="BI226" s="167">
        <f t="shared" si="2952"/>
        <v>0</v>
      </c>
      <c r="BJ226" s="382"/>
      <c r="BK226" s="384"/>
      <c r="BL226" s="386"/>
      <c r="BM226" s="106"/>
      <c r="BN226" s="106"/>
      <c r="BO226" s="106"/>
      <c r="BP226" s="106"/>
      <c r="BQ226" s="106"/>
      <c r="BR226" s="106"/>
      <c r="BS226" s="106"/>
      <c r="BT226" s="106"/>
      <c r="BU226" s="106"/>
      <c r="BV226" s="106"/>
      <c r="BW226" s="106"/>
      <c r="BX226" s="106"/>
      <c r="BY226" s="106"/>
      <c r="BZ226" s="106"/>
      <c r="CA226" s="106"/>
      <c r="CB226" s="106"/>
    </row>
    <row r="227" spans="1:80" ht="29" hidden="1" x14ac:dyDescent="0.35">
      <c r="B227" s="128"/>
      <c r="C227" s="170"/>
      <c r="D227" s="170"/>
      <c r="E227" s="170"/>
      <c r="F227" s="170"/>
      <c r="G227" s="170"/>
      <c r="H227" s="170"/>
      <c r="I227" s="172"/>
      <c r="J227" s="105"/>
      <c r="K227" s="175"/>
      <c r="L227" s="105"/>
      <c r="M227" s="63" t="s">
        <v>236</v>
      </c>
      <c r="N227" s="167">
        <f>N226</f>
        <v>0</v>
      </c>
      <c r="O227" s="167">
        <f>O226+N227</f>
        <v>0</v>
      </c>
      <c r="P227" s="167">
        <f t="shared" ref="P227" si="2953">P226+O227</f>
        <v>0</v>
      </c>
      <c r="Q227" s="167">
        <f t="shared" ref="Q227" si="2954">Q226+P227</f>
        <v>0</v>
      </c>
      <c r="R227" s="167">
        <f t="shared" ref="R227" si="2955">R226+Q227</f>
        <v>0</v>
      </c>
      <c r="S227" s="167">
        <f t="shared" ref="S227" si="2956">S226+R227</f>
        <v>0</v>
      </c>
      <c r="T227" s="167">
        <f t="shared" ref="T227" si="2957">T226+S227</f>
        <v>0</v>
      </c>
      <c r="U227" s="167">
        <f t="shared" ref="U227" si="2958">U226+T227</f>
        <v>0</v>
      </c>
      <c r="V227" s="167">
        <f t="shared" ref="V227" si="2959">V226+U227</f>
        <v>0</v>
      </c>
      <c r="W227" s="167">
        <f t="shared" ref="W227" si="2960">W226+V227</f>
        <v>0</v>
      </c>
      <c r="X227" s="167">
        <f t="shared" ref="X227" si="2961">X226+W227</f>
        <v>0</v>
      </c>
      <c r="Y227" s="167">
        <f t="shared" ref="Y227" si="2962">Y226+X227</f>
        <v>0</v>
      </c>
      <c r="Z227" s="167">
        <f t="shared" ref="Z227" si="2963">Z226+Y227</f>
        <v>0</v>
      </c>
      <c r="AA227" s="167">
        <f t="shared" ref="AA227" si="2964">AA226+Z227</f>
        <v>0</v>
      </c>
      <c r="AB227" s="167">
        <f t="shared" ref="AB227" si="2965">AB226+AA227</f>
        <v>0</v>
      </c>
      <c r="AC227" s="167">
        <f t="shared" ref="AC227" si="2966">AC226+AB227</f>
        <v>0</v>
      </c>
      <c r="AD227" s="167">
        <f t="shared" ref="AD227" si="2967">AD226+AC227</f>
        <v>0</v>
      </c>
      <c r="AE227" s="167">
        <f t="shared" ref="AE227" si="2968">AE226+AD227</f>
        <v>0</v>
      </c>
      <c r="AF227" s="167">
        <f t="shared" ref="AF227" si="2969">AF226+AE227</f>
        <v>0</v>
      </c>
      <c r="AG227" s="167">
        <f t="shared" ref="AG227" si="2970">AG226+AF227</f>
        <v>0</v>
      </c>
      <c r="AH227" s="167">
        <f t="shared" ref="AH227" si="2971">AH226+AG227</f>
        <v>0</v>
      </c>
      <c r="AI227" s="167">
        <f t="shared" ref="AI227" si="2972">AI226+AH227</f>
        <v>0</v>
      </c>
      <c r="AJ227" s="167">
        <f t="shared" ref="AJ227" si="2973">AJ226+AI227</f>
        <v>0</v>
      </c>
      <c r="AK227" s="167">
        <f t="shared" ref="AK227" si="2974">AK226+AJ227</f>
        <v>0</v>
      </c>
      <c r="AL227" s="167">
        <f t="shared" ref="AL227" si="2975">AL226+AK227</f>
        <v>0</v>
      </c>
      <c r="AM227" s="167">
        <f t="shared" ref="AM227" si="2976">AM226+AL227</f>
        <v>0</v>
      </c>
      <c r="AN227" s="167">
        <f t="shared" ref="AN227" si="2977">AN226+AM227</f>
        <v>0</v>
      </c>
      <c r="AO227" s="167">
        <f t="shared" ref="AO227" si="2978">AO226+AN227</f>
        <v>0</v>
      </c>
      <c r="AP227" s="167">
        <f t="shared" ref="AP227" si="2979">AP226+AO227</f>
        <v>0</v>
      </c>
      <c r="AQ227" s="167">
        <f t="shared" ref="AQ227" si="2980">AQ226+AP227</f>
        <v>0</v>
      </c>
      <c r="AR227" s="167">
        <f t="shared" ref="AR227" si="2981">AR226+AQ227</f>
        <v>0</v>
      </c>
      <c r="AS227" s="167">
        <f t="shared" ref="AS227" si="2982">AS226+AR227</f>
        <v>0</v>
      </c>
      <c r="AT227" s="167">
        <f t="shared" ref="AT227" si="2983">AT226+AS227</f>
        <v>0</v>
      </c>
      <c r="AU227" s="167">
        <f t="shared" ref="AU227" si="2984">AU226+AT227</f>
        <v>0</v>
      </c>
      <c r="AV227" s="167">
        <f t="shared" ref="AV227" si="2985">AV226+AU227</f>
        <v>0</v>
      </c>
      <c r="AW227" s="167">
        <f t="shared" ref="AW227" si="2986">AW226+AV227</f>
        <v>0</v>
      </c>
      <c r="AX227" s="167">
        <f t="shared" ref="AX227" si="2987">AX226+AW227</f>
        <v>0</v>
      </c>
      <c r="AY227" s="167">
        <f t="shared" ref="AY227" si="2988">AY226+AX227</f>
        <v>0</v>
      </c>
      <c r="AZ227" s="167">
        <f t="shared" ref="AZ227" si="2989">AZ226+AY227</f>
        <v>0</v>
      </c>
      <c r="BA227" s="167">
        <f t="shared" ref="BA227" si="2990">BA226+AZ227</f>
        <v>0</v>
      </c>
      <c r="BB227" s="167">
        <f t="shared" ref="BB227" si="2991">BB226+BA227</f>
        <v>0</v>
      </c>
      <c r="BC227" s="167">
        <f t="shared" ref="BC227" si="2992">BC226+BB227</f>
        <v>0</v>
      </c>
      <c r="BD227" s="167">
        <f t="shared" ref="BD227" si="2993">BD226+BC227</f>
        <v>0</v>
      </c>
      <c r="BE227" s="167">
        <f t="shared" ref="BE227" si="2994">BE226+BD227</f>
        <v>0</v>
      </c>
      <c r="BF227" s="167">
        <f t="shared" ref="BF227" si="2995">BF226+BE227</f>
        <v>0</v>
      </c>
      <c r="BG227" s="167">
        <f t="shared" ref="BG227" si="2996">BG226+BF227</f>
        <v>0</v>
      </c>
      <c r="BH227" s="167">
        <f t="shared" ref="BH227" si="2997">BH226+BG227</f>
        <v>0</v>
      </c>
      <c r="BI227" s="167">
        <f t="shared" ref="BI227" si="2998">BI226+BH227</f>
        <v>0</v>
      </c>
      <c r="BJ227" s="382"/>
      <c r="BK227" s="384"/>
      <c r="BL227" s="386"/>
      <c r="BM227" s="105"/>
      <c r="BN227" s="105"/>
      <c r="BO227" s="105"/>
      <c r="BP227" s="105"/>
      <c r="BQ227" s="105"/>
      <c r="BR227" s="105"/>
      <c r="BS227" s="105"/>
      <c r="BT227" s="105"/>
      <c r="BU227" s="105"/>
      <c r="BV227" s="105"/>
      <c r="BW227" s="105"/>
      <c r="BX227" s="105"/>
      <c r="BY227" s="105"/>
      <c r="BZ227" s="105"/>
      <c r="CA227" s="105"/>
      <c r="CB227" s="105"/>
    </row>
    <row r="228" spans="1:80" ht="25.4" customHeight="1" thickBot="1" x14ac:dyDescent="0.4">
      <c r="B228" s="128"/>
      <c r="C228" s="170"/>
      <c r="D228" s="170"/>
      <c r="E228" s="170"/>
      <c r="F228" s="170"/>
      <c r="G228" s="170"/>
      <c r="H228" s="170"/>
      <c r="I228" s="172"/>
      <c r="J228" s="105"/>
      <c r="K228" s="175"/>
      <c r="L228" s="105"/>
      <c r="M228" s="63" t="s">
        <v>145</v>
      </c>
      <c r="N228" s="168">
        <f>IF($E224="",0,VLOOKUP($E224,'Podpůrná data'!$H$15:$I$182,2)*N226)</f>
        <v>0</v>
      </c>
      <c r="O228" s="168">
        <f>IF($E224="",0,VLOOKUP($E224,'Podpůrná data'!$H$15:$I$182,2)*O226)</f>
        <v>0</v>
      </c>
      <c r="P228" s="168">
        <f>IF($E224="",0,VLOOKUP($E224,'Podpůrná data'!$H$15:$I$182,2)*P226)</f>
        <v>0</v>
      </c>
      <c r="Q228" s="168">
        <f>IF($E224="",0,VLOOKUP($E224,'Podpůrná data'!$H$15:$I$182,2)*Q226)</f>
        <v>0</v>
      </c>
      <c r="R228" s="168">
        <f>IF($E224="",0,VLOOKUP($E224,'Podpůrná data'!$H$15:$I$182,2)*R226)</f>
        <v>0</v>
      </c>
      <c r="S228" s="168">
        <f>IF($E224="",0,VLOOKUP($E224,'Podpůrná data'!$H$15:$I$182,2)*S226)</f>
        <v>0</v>
      </c>
      <c r="T228" s="168">
        <f>IF($E224="",0,VLOOKUP($E224,'Podpůrná data'!$H$15:$I$182,2)*T226)</f>
        <v>0</v>
      </c>
      <c r="U228" s="168">
        <f>IF($E224="",0,VLOOKUP($E224,'Podpůrná data'!$H$15:$I$182,2)*U226)</f>
        <v>0</v>
      </c>
      <c r="V228" s="168">
        <f>IF($E224="",0,VLOOKUP($E224,'Podpůrná data'!$H$15:$I$182,2)*V226)</f>
        <v>0</v>
      </c>
      <c r="W228" s="168">
        <f>IF($E224="",0,VLOOKUP($E224,'Podpůrná data'!$H$15:$I$182,2)*W226)</f>
        <v>0</v>
      </c>
      <c r="X228" s="168">
        <f>IF($E224="",0,VLOOKUP($E224,'Podpůrná data'!$H$15:$I$182,2)*X226)</f>
        <v>0</v>
      </c>
      <c r="Y228" s="168">
        <f>IF($E224="",0,VLOOKUP($E224,'Podpůrná data'!$H$15:$I$182,2)*Y226)</f>
        <v>0</v>
      </c>
      <c r="Z228" s="168">
        <f>IF($E224="",0,VLOOKUP($E224,'Podpůrná data'!$H$15:$I$182,2)*Z226)</f>
        <v>0</v>
      </c>
      <c r="AA228" s="168">
        <f>IF($E224="",0,VLOOKUP($E224,'Podpůrná data'!$H$15:$I$182,2)*AA226)</f>
        <v>0</v>
      </c>
      <c r="AB228" s="168">
        <f>IF($E224="",0,VLOOKUP($E224,'Podpůrná data'!$H$15:$I$182,2)*AB226)</f>
        <v>0</v>
      </c>
      <c r="AC228" s="168">
        <f>IF($E224="",0,VLOOKUP($E224,'Podpůrná data'!$H$15:$I$182,2)*AC226)</f>
        <v>0</v>
      </c>
      <c r="AD228" s="168">
        <f>IF($E224="",0,VLOOKUP($E224,'Podpůrná data'!$H$15:$I$182,2)*AD226)</f>
        <v>0</v>
      </c>
      <c r="AE228" s="168">
        <f>IF($E224="",0,VLOOKUP($E224,'Podpůrná data'!$H$15:$I$182,2)*AE226)</f>
        <v>0</v>
      </c>
      <c r="AF228" s="168">
        <f>IF($E224="",0,VLOOKUP($E224,'Podpůrná data'!$H$15:$I$182,2)*AF226)</f>
        <v>0</v>
      </c>
      <c r="AG228" s="168">
        <f>IF($E224="",0,VLOOKUP($E224,'Podpůrná data'!$H$15:$I$182,2)*AG226)</f>
        <v>0</v>
      </c>
      <c r="AH228" s="168">
        <f>IF($E224="",0,VLOOKUP($E224,'Podpůrná data'!$H$15:$I$182,2)*AH226)</f>
        <v>0</v>
      </c>
      <c r="AI228" s="168">
        <f>IF($E224="",0,VLOOKUP($E224,'Podpůrná data'!$H$15:$I$182,2)*AI226)</f>
        <v>0</v>
      </c>
      <c r="AJ228" s="168">
        <f>IF($E224="",0,VLOOKUP($E224,'Podpůrná data'!$H$15:$I$182,2)*AJ226)</f>
        <v>0</v>
      </c>
      <c r="AK228" s="168">
        <f>IF($E224="",0,VLOOKUP($E224,'Podpůrná data'!$H$15:$I$182,2)*AK226)</f>
        <v>0</v>
      </c>
      <c r="AL228" s="168">
        <f>IF($E224="",0,VLOOKUP($E224,'Podpůrná data'!$H$15:$I$182,2)*AL226)</f>
        <v>0</v>
      </c>
      <c r="AM228" s="168">
        <f>IF($E224="",0,VLOOKUP($E224,'Podpůrná data'!$H$15:$I$182,2)*AM226)</f>
        <v>0</v>
      </c>
      <c r="AN228" s="168">
        <f>IF($E224="",0,VLOOKUP($E224,'Podpůrná data'!$H$15:$I$182,2)*AN226)</f>
        <v>0</v>
      </c>
      <c r="AO228" s="168">
        <f>IF($E224="",0,VLOOKUP($E224,'Podpůrná data'!$H$15:$I$182,2)*AO226)</f>
        <v>0</v>
      </c>
      <c r="AP228" s="168">
        <f>IF($E224="",0,VLOOKUP($E224,'Podpůrná data'!$H$15:$I$182,2)*AP226)</f>
        <v>0</v>
      </c>
      <c r="AQ228" s="168">
        <f>IF($E224="",0,VLOOKUP($E224,'Podpůrná data'!$H$15:$I$182,2)*AQ226)</f>
        <v>0</v>
      </c>
      <c r="AR228" s="168">
        <f>IF($E224="",0,VLOOKUP($E224,'Podpůrná data'!$H$15:$I$182,2)*AR226)</f>
        <v>0</v>
      </c>
      <c r="AS228" s="168">
        <f>IF($E224="",0,VLOOKUP($E224,'Podpůrná data'!$H$15:$I$182,2)*AS226)</f>
        <v>0</v>
      </c>
      <c r="AT228" s="168">
        <f>IF($E224="",0,VLOOKUP($E224,'Podpůrná data'!$H$15:$I$182,2)*AT226)</f>
        <v>0</v>
      </c>
      <c r="AU228" s="168">
        <f>IF($E224="",0,VLOOKUP($E224,'Podpůrná data'!$H$15:$I$182,2)*AU226)</f>
        <v>0</v>
      </c>
      <c r="AV228" s="168">
        <f>IF($E224="",0,VLOOKUP($E224,'Podpůrná data'!$H$15:$I$182,2)*AV226)</f>
        <v>0</v>
      </c>
      <c r="AW228" s="168">
        <f>IF($E224="",0,VLOOKUP($E224,'Podpůrná data'!$H$15:$I$182,2)*AW226)</f>
        <v>0</v>
      </c>
      <c r="AX228" s="168">
        <f>IF($E224="",0,VLOOKUP($E224,'Podpůrná data'!$H$15:$I$182,2)*AX226)</f>
        <v>0</v>
      </c>
      <c r="AY228" s="168">
        <f>IF($E224="",0,VLOOKUP($E224,'Podpůrná data'!$H$15:$I$182,2)*AY226)</f>
        <v>0</v>
      </c>
      <c r="AZ228" s="168">
        <f>IF($E224="",0,VLOOKUP($E224,'Podpůrná data'!$H$15:$I$182,2)*AZ226)</f>
        <v>0</v>
      </c>
      <c r="BA228" s="168">
        <f>IF($E224="",0,VLOOKUP($E224,'Podpůrná data'!$H$15:$I$182,2)*BA226)</f>
        <v>0</v>
      </c>
      <c r="BB228" s="168">
        <f>IF($E224="",0,VLOOKUP($E224,'Podpůrná data'!$H$15:$I$182,2)*BB226)</f>
        <v>0</v>
      </c>
      <c r="BC228" s="168">
        <f>IF($E224="",0,VLOOKUP($E224,'Podpůrná data'!$H$15:$I$182,2)*BC226)</f>
        <v>0</v>
      </c>
      <c r="BD228" s="168">
        <f>IF($E224="",0,VLOOKUP($E224,'Podpůrná data'!$H$15:$I$182,2)*BD226)</f>
        <v>0</v>
      </c>
      <c r="BE228" s="168">
        <f>IF($E224="",0,VLOOKUP($E224,'Podpůrná data'!$H$15:$I$182,2)*BE226)</f>
        <v>0</v>
      </c>
      <c r="BF228" s="168">
        <f>IF($E224="",0,VLOOKUP($E224,'Podpůrná data'!$H$15:$I$182,2)*BF226)</f>
        <v>0</v>
      </c>
      <c r="BG228" s="168">
        <f>IF($E224="",0,VLOOKUP($E224,'Podpůrná data'!$H$15:$I$182,2)*BG226)</f>
        <v>0</v>
      </c>
      <c r="BH228" s="168">
        <f>IF($E224="",0,VLOOKUP($E224,'Podpůrná data'!$H$15:$I$182,2)*BH226)</f>
        <v>0</v>
      </c>
      <c r="BI228" s="168">
        <f>IF($E224="",0,VLOOKUP($E224,'Podpůrná data'!$H$15:$I$182,2)*BI226)</f>
        <v>0</v>
      </c>
      <c r="BJ228" s="382"/>
      <c r="BK228" s="384"/>
      <c r="BL228" s="386"/>
      <c r="BM228" s="105"/>
      <c r="BN228" s="178">
        <f>SUMIFS($N228:$BI228,$N223:$BI223,"1. ZoR")</f>
        <v>0</v>
      </c>
      <c r="BO228" s="178">
        <f>SUMIFS($N228:$BI228,$N223:$BI223,"2. ZoR")</f>
        <v>0</v>
      </c>
      <c r="BP228" s="178">
        <f>SUMIFS($N228:$BI228,$N223:$BI223,"3. ZoR")</f>
        <v>0</v>
      </c>
      <c r="BQ228" s="178">
        <f>SUMIFS($N228:$BI228,$N223:$BI223,"4. ZoR")</f>
        <v>0</v>
      </c>
      <c r="BR228" s="178">
        <f>SUMIFS($N228:$BI228,$N223:$BI223,"5. ZoR")</f>
        <v>0</v>
      </c>
      <c r="BS228" s="178">
        <f>SUMIFS($N228:$BI228,$N223:$BI223,"6. ZoR")</f>
        <v>0</v>
      </c>
      <c r="BT228" s="178">
        <f>SUMIFS($N228:$BI228,$N223:$BI223,"7. ZoR")</f>
        <v>0</v>
      </c>
      <c r="BU228" s="178">
        <f>SUMIFS($N228:$BI228,$N223:$BI223,"8. ZoR")</f>
        <v>0</v>
      </c>
      <c r="BV228" s="178">
        <f>SUMIFS($N228:$BI228,$N223:$BI223,"9. ZoR")</f>
        <v>0</v>
      </c>
      <c r="BW228" s="178">
        <f>SUMIFS($N228:$BI228,$N223:$BI223,"10. ZoR")</f>
        <v>0</v>
      </c>
      <c r="BX228" s="178">
        <f>SUMIFS($N228:$BI228,$N223:$BI223,"11. ZoR")</f>
        <v>0</v>
      </c>
      <c r="BY228" s="178">
        <f>SUMIFS($N228:$BI228,$N223:$BI223,"12. ZoR")</f>
        <v>0</v>
      </c>
      <c r="BZ228" s="178">
        <f>SUMIFS($N228:$BI228,$N223:$BI223,"13. ZoR")</f>
        <v>0</v>
      </c>
      <c r="CA228" s="178">
        <f>SUMIFS($N228:$BI228,$N223:$BI223,"14. ZoR")</f>
        <v>0</v>
      </c>
      <c r="CB228" s="178">
        <f>SUMIFS($N228:$BI228,$N223:$BI223,"15. ZoR")</f>
        <v>0</v>
      </c>
    </row>
    <row r="229" spans="1:80" ht="29.5" hidden="1" thickBot="1" x14ac:dyDescent="0.4">
      <c r="B229" s="129"/>
      <c r="C229" s="173"/>
      <c r="D229" s="173"/>
      <c r="E229" s="173"/>
      <c r="F229" s="173"/>
      <c r="G229" s="173"/>
      <c r="H229" s="173"/>
      <c r="I229" s="174"/>
      <c r="J229" s="105"/>
      <c r="K229" s="176"/>
      <c r="L229" s="105"/>
      <c r="M229" s="63" t="s">
        <v>200</v>
      </c>
      <c r="N229" s="168">
        <f>IF(N228="","",N228)</f>
        <v>0</v>
      </c>
      <c r="O229" s="168">
        <f>N229+O228</f>
        <v>0</v>
      </c>
      <c r="P229" s="168">
        <f t="shared" ref="P229" si="2999">O229+P228</f>
        <v>0</v>
      </c>
      <c r="Q229" s="168">
        <f t="shared" ref="Q229" si="3000">P229+Q228</f>
        <v>0</v>
      </c>
      <c r="R229" s="168">
        <f t="shared" ref="R229" si="3001">Q229+R228</f>
        <v>0</v>
      </c>
      <c r="S229" s="168">
        <f t="shared" ref="S229" si="3002">R229+S228</f>
        <v>0</v>
      </c>
      <c r="T229" s="168">
        <f t="shared" ref="T229" si="3003">S229+T228</f>
        <v>0</v>
      </c>
      <c r="U229" s="168">
        <f t="shared" ref="U229" si="3004">T229+U228</f>
        <v>0</v>
      </c>
      <c r="V229" s="168">
        <f t="shared" ref="V229" si="3005">U229+V228</f>
        <v>0</v>
      </c>
      <c r="W229" s="168">
        <f t="shared" ref="W229" si="3006">V229+W228</f>
        <v>0</v>
      </c>
      <c r="X229" s="168">
        <f t="shared" ref="X229" si="3007">W229+X228</f>
        <v>0</v>
      </c>
      <c r="Y229" s="168">
        <f t="shared" ref="Y229" si="3008">X229+Y228</f>
        <v>0</v>
      </c>
      <c r="Z229" s="168">
        <f t="shared" ref="Z229" si="3009">Y229+Z228</f>
        <v>0</v>
      </c>
      <c r="AA229" s="168">
        <f t="shared" ref="AA229" si="3010">Z229+AA228</f>
        <v>0</v>
      </c>
      <c r="AB229" s="168">
        <f t="shared" ref="AB229" si="3011">AA229+AB228</f>
        <v>0</v>
      </c>
      <c r="AC229" s="168">
        <f t="shared" ref="AC229" si="3012">AB229+AC228</f>
        <v>0</v>
      </c>
      <c r="AD229" s="168">
        <f t="shared" ref="AD229" si="3013">AC229+AD228</f>
        <v>0</v>
      </c>
      <c r="AE229" s="168">
        <f t="shared" ref="AE229" si="3014">AD229+AE228</f>
        <v>0</v>
      </c>
      <c r="AF229" s="168">
        <f t="shared" ref="AF229" si="3015">AE229+AF228</f>
        <v>0</v>
      </c>
      <c r="AG229" s="168">
        <f t="shared" ref="AG229" si="3016">AF229+AG228</f>
        <v>0</v>
      </c>
      <c r="AH229" s="168">
        <f t="shared" ref="AH229" si="3017">AG229+AH228</f>
        <v>0</v>
      </c>
      <c r="AI229" s="168">
        <f t="shared" ref="AI229" si="3018">AH229+AI228</f>
        <v>0</v>
      </c>
      <c r="AJ229" s="168">
        <f t="shared" ref="AJ229" si="3019">AI229+AJ228</f>
        <v>0</v>
      </c>
      <c r="AK229" s="168">
        <f t="shared" ref="AK229" si="3020">AJ229+AK228</f>
        <v>0</v>
      </c>
      <c r="AL229" s="168">
        <f t="shared" ref="AL229" si="3021">AK229+AL228</f>
        <v>0</v>
      </c>
      <c r="AM229" s="168">
        <f t="shared" ref="AM229" si="3022">AL229+AM228</f>
        <v>0</v>
      </c>
      <c r="AN229" s="168">
        <f t="shared" ref="AN229" si="3023">AM229+AN228</f>
        <v>0</v>
      </c>
      <c r="AO229" s="168">
        <f t="shared" ref="AO229" si="3024">AN229+AO228</f>
        <v>0</v>
      </c>
      <c r="AP229" s="168">
        <f t="shared" ref="AP229" si="3025">AO229+AP228</f>
        <v>0</v>
      </c>
      <c r="AQ229" s="168">
        <f t="shared" ref="AQ229" si="3026">AP229+AQ228</f>
        <v>0</v>
      </c>
      <c r="AR229" s="168">
        <f t="shared" ref="AR229" si="3027">AQ229+AR228</f>
        <v>0</v>
      </c>
      <c r="AS229" s="168">
        <f t="shared" ref="AS229" si="3028">AR229+AS228</f>
        <v>0</v>
      </c>
      <c r="AT229" s="168">
        <f t="shared" ref="AT229" si="3029">AS229+AT228</f>
        <v>0</v>
      </c>
      <c r="AU229" s="168">
        <f t="shared" ref="AU229" si="3030">AT229+AU228</f>
        <v>0</v>
      </c>
      <c r="AV229" s="168">
        <f t="shared" ref="AV229" si="3031">AU229+AV228</f>
        <v>0</v>
      </c>
      <c r="AW229" s="168">
        <f t="shared" ref="AW229" si="3032">AV229+AW228</f>
        <v>0</v>
      </c>
      <c r="AX229" s="168">
        <f t="shared" ref="AX229" si="3033">AW229+AX228</f>
        <v>0</v>
      </c>
      <c r="AY229" s="168">
        <f t="shared" ref="AY229" si="3034">AX229+AY228</f>
        <v>0</v>
      </c>
      <c r="AZ229" s="168">
        <f t="shared" ref="AZ229" si="3035">AY229+AZ228</f>
        <v>0</v>
      </c>
      <c r="BA229" s="168">
        <f t="shared" ref="BA229" si="3036">AZ229+BA228</f>
        <v>0</v>
      </c>
      <c r="BB229" s="168">
        <f t="shared" ref="BB229" si="3037">BA229+BB228</f>
        <v>0</v>
      </c>
      <c r="BC229" s="168">
        <f t="shared" ref="BC229" si="3038">BB229+BC228</f>
        <v>0</v>
      </c>
      <c r="BD229" s="168">
        <f t="shared" ref="BD229" si="3039">BC229+BD228</f>
        <v>0</v>
      </c>
      <c r="BE229" s="168">
        <f t="shared" ref="BE229" si="3040">BD229+BE228</f>
        <v>0</v>
      </c>
      <c r="BF229" s="168">
        <f t="shared" ref="BF229" si="3041">BE229+BF228</f>
        <v>0</v>
      </c>
      <c r="BG229" s="168">
        <f t="shared" ref="BG229" si="3042">BF229+BG228</f>
        <v>0</v>
      </c>
      <c r="BH229" s="168">
        <f t="shared" ref="BH229" si="3043">BG229+BH228</f>
        <v>0</v>
      </c>
      <c r="BI229" s="168">
        <f t="shared" ref="BI229" si="3044">BH229+BI228</f>
        <v>0</v>
      </c>
      <c r="BJ229" s="383"/>
      <c r="BK229" s="385"/>
      <c r="BL229" s="387"/>
      <c r="BM229" s="105"/>
      <c r="BN229" s="105"/>
      <c r="BO229" s="105"/>
      <c r="BP229" s="105"/>
      <c r="BQ229" s="105"/>
      <c r="BR229" s="105"/>
      <c r="BS229" s="105"/>
      <c r="BT229" s="105"/>
      <c r="BU229" s="105"/>
      <c r="BV229" s="105"/>
      <c r="BW229" s="105"/>
      <c r="BX229" s="105"/>
      <c r="BY229" s="105"/>
      <c r="BZ229" s="105"/>
      <c r="CA229" s="105"/>
      <c r="CB229" s="105"/>
    </row>
    <row r="230" spans="1:80" ht="15" hidden="1" thickBot="1" x14ac:dyDescent="0.4">
      <c r="B230" s="105"/>
      <c r="C230" s="130"/>
      <c r="D230" s="130"/>
      <c r="E230" s="130"/>
      <c r="F230" s="130"/>
      <c r="G230" s="130"/>
      <c r="H230" s="130"/>
      <c r="I230" s="105"/>
      <c r="J230" s="7"/>
      <c r="K230" s="105"/>
      <c r="L230" s="105"/>
      <c r="M230" s="105"/>
      <c r="N230" s="105"/>
      <c r="O230" s="105"/>
      <c r="P230" s="7"/>
      <c r="Q230" s="105"/>
      <c r="R230" s="105"/>
      <c r="S230" s="105"/>
      <c r="T230" s="105"/>
      <c r="U230" s="105"/>
      <c r="V230" s="105"/>
      <c r="W230" s="105"/>
      <c r="X230" s="105"/>
      <c r="Y230" s="105"/>
      <c r="Z230" s="105"/>
      <c r="AA230" s="105"/>
      <c r="AB230" s="105"/>
      <c r="AC230" s="105"/>
      <c r="AD230" s="105"/>
      <c r="AE230" s="105"/>
      <c r="AF230" s="105"/>
      <c r="AG230" s="105"/>
      <c r="AH230" s="105"/>
      <c r="AI230" s="105"/>
      <c r="AJ230" s="105"/>
      <c r="AK230" s="105"/>
      <c r="AL230" s="105"/>
      <c r="AM230" s="105"/>
      <c r="AN230" s="105"/>
      <c r="AO230" s="105"/>
      <c r="AP230" s="105"/>
      <c r="AQ230" s="105"/>
      <c r="AR230" s="105"/>
      <c r="AS230" s="105"/>
      <c r="AT230" s="105"/>
      <c r="AU230" s="105"/>
      <c r="AV230" s="105"/>
      <c r="AW230" s="105"/>
      <c r="AX230" s="105"/>
      <c r="AY230" s="105"/>
      <c r="AZ230" s="105"/>
      <c r="BA230" s="105"/>
      <c r="BB230" s="105"/>
      <c r="BC230" s="105"/>
      <c r="BD230" s="105"/>
      <c r="BE230" s="105"/>
      <c r="BF230" s="105"/>
      <c r="BG230" s="105"/>
      <c r="BH230" s="105"/>
      <c r="BI230" s="105"/>
      <c r="BJ230" s="105"/>
      <c r="BK230" s="105"/>
      <c r="BL230" s="105"/>
      <c r="BM230" s="105"/>
      <c r="BN230" s="105"/>
      <c r="BO230" s="105"/>
      <c r="BP230" s="105"/>
      <c r="BQ230" s="105"/>
      <c r="BR230" s="105"/>
      <c r="BS230" s="105"/>
      <c r="BT230" s="105"/>
      <c r="BU230" s="105"/>
      <c r="BV230" s="105"/>
      <c r="BW230" s="105"/>
      <c r="BX230" s="105"/>
      <c r="BY230" s="105"/>
      <c r="BZ230" s="105"/>
      <c r="CA230" s="105"/>
      <c r="CB230" s="105"/>
    </row>
    <row r="231" spans="1:80" s="245" customFormat="1" ht="58.4" customHeight="1" thickBot="1" x14ac:dyDescent="0.4">
      <c r="A231" s="249"/>
      <c r="B231" s="120"/>
      <c r="C231" s="360" t="s">
        <v>2</v>
      </c>
      <c r="D231" s="121"/>
      <c r="E231" s="131" t="s">
        <v>225</v>
      </c>
      <c r="F231" s="131" t="s">
        <v>444</v>
      </c>
      <c r="G231" s="131" t="s">
        <v>208</v>
      </c>
      <c r="H231" s="122" t="s">
        <v>385</v>
      </c>
      <c r="I231" s="123" t="s">
        <v>1</v>
      </c>
      <c r="J231" s="7"/>
      <c r="K231" s="169">
        <v>204032</v>
      </c>
      <c r="L231" s="106"/>
      <c r="M231" s="194" t="s">
        <v>128</v>
      </c>
      <c r="N231" s="83" t="s">
        <v>4</v>
      </c>
      <c r="O231" s="83" t="s">
        <v>5</v>
      </c>
      <c r="P231" s="83" t="s">
        <v>6</v>
      </c>
      <c r="Q231" s="83" t="s">
        <v>7</v>
      </c>
      <c r="R231" s="83" t="s">
        <v>8</v>
      </c>
      <c r="S231" s="83" t="s">
        <v>9</v>
      </c>
      <c r="T231" s="83" t="s">
        <v>10</v>
      </c>
      <c r="U231" s="83" t="s">
        <v>11</v>
      </c>
      <c r="V231" s="83" t="s">
        <v>12</v>
      </c>
      <c r="W231" s="83" t="s">
        <v>13</v>
      </c>
      <c r="X231" s="83" t="s">
        <v>14</v>
      </c>
      <c r="Y231" s="83" t="s">
        <v>15</v>
      </c>
      <c r="Z231" s="83" t="s">
        <v>16</v>
      </c>
      <c r="AA231" s="83" t="s">
        <v>17</v>
      </c>
      <c r="AB231" s="83" t="s">
        <v>18</v>
      </c>
      <c r="AC231" s="83" t="s">
        <v>19</v>
      </c>
      <c r="AD231" s="83" t="s">
        <v>20</v>
      </c>
      <c r="AE231" s="83" t="s">
        <v>21</v>
      </c>
      <c r="AF231" s="83" t="s">
        <v>22</v>
      </c>
      <c r="AG231" s="83" t="s">
        <v>23</v>
      </c>
      <c r="AH231" s="83" t="s">
        <v>24</v>
      </c>
      <c r="AI231" s="83" t="s">
        <v>25</v>
      </c>
      <c r="AJ231" s="83" t="s">
        <v>26</v>
      </c>
      <c r="AK231" s="83" t="s">
        <v>27</v>
      </c>
      <c r="AL231" s="83" t="s">
        <v>28</v>
      </c>
      <c r="AM231" s="83" t="s">
        <v>29</v>
      </c>
      <c r="AN231" s="83" t="s">
        <v>30</v>
      </c>
      <c r="AO231" s="83" t="s">
        <v>31</v>
      </c>
      <c r="AP231" s="83" t="s">
        <v>32</v>
      </c>
      <c r="AQ231" s="83" t="s">
        <v>33</v>
      </c>
      <c r="AR231" s="83" t="s">
        <v>34</v>
      </c>
      <c r="AS231" s="83" t="s">
        <v>35</v>
      </c>
      <c r="AT231" s="83" t="s">
        <v>36</v>
      </c>
      <c r="AU231" s="83" t="s">
        <v>37</v>
      </c>
      <c r="AV231" s="83" t="s">
        <v>38</v>
      </c>
      <c r="AW231" s="83" t="s">
        <v>39</v>
      </c>
      <c r="AX231" s="83" t="s">
        <v>40</v>
      </c>
      <c r="AY231" s="83" t="s">
        <v>41</v>
      </c>
      <c r="AZ231" s="83" t="s">
        <v>42</v>
      </c>
      <c r="BA231" s="83" t="s">
        <v>43</v>
      </c>
      <c r="BB231" s="83" t="s">
        <v>44</v>
      </c>
      <c r="BC231" s="83" t="s">
        <v>45</v>
      </c>
      <c r="BD231" s="83" t="s">
        <v>46</v>
      </c>
      <c r="BE231" s="83" t="s">
        <v>47</v>
      </c>
      <c r="BF231" s="83" t="s">
        <v>48</v>
      </c>
      <c r="BG231" s="83" t="s">
        <v>49</v>
      </c>
      <c r="BH231" s="83" t="s">
        <v>50</v>
      </c>
      <c r="BI231" s="83" t="s">
        <v>51</v>
      </c>
      <c r="BJ231" s="134" t="s">
        <v>234</v>
      </c>
      <c r="BK231" s="135" t="s">
        <v>164</v>
      </c>
      <c r="BL231" s="135" t="s">
        <v>213</v>
      </c>
      <c r="BM231" s="106"/>
      <c r="BN231" s="368" t="s">
        <v>238</v>
      </c>
      <c r="BO231" s="369"/>
      <c r="BP231" s="369"/>
      <c r="BQ231" s="369"/>
      <c r="BR231" s="369"/>
      <c r="BS231" s="369"/>
      <c r="BT231" s="369"/>
      <c r="BU231" s="369"/>
      <c r="BV231" s="369"/>
      <c r="BW231" s="369"/>
      <c r="BX231" s="369"/>
      <c r="BY231" s="369"/>
      <c r="BZ231" s="369"/>
      <c r="CA231" s="369"/>
      <c r="CB231" s="369"/>
    </row>
    <row r="232" spans="1:80" s="245" customFormat="1" ht="18" hidden="1" customHeight="1" thickBot="1" x14ac:dyDescent="0.4">
      <c r="A232" s="250"/>
      <c r="B232" s="113"/>
      <c r="C232" s="361"/>
      <c r="D232" s="125"/>
      <c r="E232" s="125"/>
      <c r="F232" s="125"/>
      <c r="G232" s="125"/>
      <c r="H232" s="370" t="s">
        <v>201</v>
      </c>
      <c r="I232" s="373" t="s">
        <v>93</v>
      </c>
      <c r="J232" s="7"/>
      <c r="K232" s="375" t="s">
        <v>423</v>
      </c>
      <c r="L232" s="106"/>
      <c r="M232" s="84"/>
      <c r="N232" s="74">
        <f>MONTH(Úvod!$F$10)</f>
        <v>1</v>
      </c>
      <c r="O232" s="75">
        <f t="shared" ref="O232" si="3045">IF(N232=12,1,N232+1)</f>
        <v>2</v>
      </c>
      <c r="P232" s="75">
        <f t="shared" ref="P232" si="3046">IF(O232=12,1,O232+1)</f>
        <v>3</v>
      </c>
      <c r="Q232" s="76">
        <f t="shared" ref="Q232" si="3047">IF(P232=12,1,P232+1)</f>
        <v>4</v>
      </c>
      <c r="R232" s="76">
        <f t="shared" ref="R232" si="3048">IF(Q232=12,1,Q232+1)</f>
        <v>5</v>
      </c>
      <c r="S232" s="76">
        <f t="shared" ref="S232" si="3049">IF(R232=12,1,R232+1)</f>
        <v>6</v>
      </c>
      <c r="T232" s="76">
        <f t="shared" ref="T232" si="3050">IF(S232=12,1,S232+1)</f>
        <v>7</v>
      </c>
      <c r="U232" s="76">
        <f t="shared" ref="U232" si="3051">IF(T232=12,1,T232+1)</f>
        <v>8</v>
      </c>
      <c r="V232" s="76">
        <f t="shared" ref="V232" si="3052">IF(U232=12,1,U232+1)</f>
        <v>9</v>
      </c>
      <c r="W232" s="76">
        <f>IF(V232=12,1,V232+1)</f>
        <v>10</v>
      </c>
      <c r="X232" s="76">
        <f t="shared" ref="X232" si="3053">IF(W232=12,1,W232+1)</f>
        <v>11</v>
      </c>
      <c r="Y232" s="76">
        <f t="shared" ref="Y232" si="3054">IF(X232=12,1,X232+1)</f>
        <v>12</v>
      </c>
      <c r="Z232" s="76">
        <f t="shared" ref="Z232" si="3055">IF(Y232=12,1,Y232+1)</f>
        <v>1</v>
      </c>
      <c r="AA232" s="76">
        <f t="shared" ref="AA232" si="3056">IF(Z232=12,1,Z232+1)</f>
        <v>2</v>
      </c>
      <c r="AB232" s="76">
        <f t="shared" ref="AB232" si="3057">IF(AA232=12,1,AA232+1)</f>
        <v>3</v>
      </c>
      <c r="AC232" s="76">
        <f t="shared" ref="AC232" si="3058">IF(AB232=12,1,AB232+1)</f>
        <v>4</v>
      </c>
      <c r="AD232" s="76">
        <f t="shared" ref="AD232" si="3059">IF(AC232=12,1,AC232+1)</f>
        <v>5</v>
      </c>
      <c r="AE232" s="76">
        <f t="shared" ref="AE232" si="3060">IF(AD232=12,1,AD232+1)</f>
        <v>6</v>
      </c>
      <c r="AF232" s="76">
        <f>IF(AE232=12,1,AE232+1)</f>
        <v>7</v>
      </c>
      <c r="AG232" s="76">
        <f t="shared" ref="AG232" si="3061">IF(AF232=12,1,AF232+1)</f>
        <v>8</v>
      </c>
      <c r="AH232" s="76">
        <f t="shared" ref="AH232" si="3062">IF(AG232=12,1,AG232+1)</f>
        <v>9</v>
      </c>
      <c r="AI232" s="76">
        <f t="shared" ref="AI232" si="3063">IF(AH232=12,1,AH232+1)</f>
        <v>10</v>
      </c>
      <c r="AJ232" s="76">
        <f t="shared" ref="AJ232" si="3064">IF(AI232=12,1,AI232+1)</f>
        <v>11</v>
      </c>
      <c r="AK232" s="76">
        <f t="shared" ref="AK232" si="3065">IF(AJ232=12,1,AJ232+1)</f>
        <v>12</v>
      </c>
      <c r="AL232" s="76">
        <f t="shared" ref="AL232" si="3066">IF(AK232=12,1,AK232+1)</f>
        <v>1</v>
      </c>
      <c r="AM232" s="76">
        <f t="shared" ref="AM232" si="3067">IF(AL232=12,1,AL232+1)</f>
        <v>2</v>
      </c>
      <c r="AN232" s="76">
        <f t="shared" ref="AN232" si="3068">IF(AM232=12,1,AM232+1)</f>
        <v>3</v>
      </c>
      <c r="AO232" s="76">
        <f t="shared" ref="AO232" si="3069">IF(AN232=12,1,AN232+1)</f>
        <v>4</v>
      </c>
      <c r="AP232" s="76">
        <f t="shared" ref="AP232" si="3070">IF(AO232=12,1,AO232+1)</f>
        <v>5</v>
      </c>
      <c r="AQ232" s="76">
        <f t="shared" ref="AQ232" si="3071">IF(AP232=12,1,AP232+1)</f>
        <v>6</v>
      </c>
      <c r="AR232" s="76">
        <f t="shared" ref="AR232" si="3072">IF(AQ232=12,1,AQ232+1)</f>
        <v>7</v>
      </c>
      <c r="AS232" s="76">
        <f t="shared" ref="AS232" si="3073">IF(AR232=12,1,AR232+1)</f>
        <v>8</v>
      </c>
      <c r="AT232" s="76">
        <f t="shared" ref="AT232" si="3074">IF(AS232=12,1,AS232+1)</f>
        <v>9</v>
      </c>
      <c r="AU232" s="76">
        <f t="shared" ref="AU232" si="3075">IF(AT232=12,1,AT232+1)</f>
        <v>10</v>
      </c>
      <c r="AV232" s="76">
        <f t="shared" ref="AV232" si="3076">IF(AU232=12,1,AU232+1)</f>
        <v>11</v>
      </c>
      <c r="AW232" s="76">
        <f t="shared" ref="AW232" si="3077">IF(AV232=12,1,AV232+1)</f>
        <v>12</v>
      </c>
      <c r="AX232" s="76">
        <f t="shared" ref="AX232" si="3078">IF(AW232=12,1,AW232+1)</f>
        <v>1</v>
      </c>
      <c r="AY232" s="76">
        <f t="shared" ref="AY232" si="3079">IF(AX232=12,1,AX232+1)</f>
        <v>2</v>
      </c>
      <c r="AZ232" s="76">
        <f t="shared" ref="AZ232" si="3080">IF(AY232=12,1,AY232+1)</f>
        <v>3</v>
      </c>
      <c r="BA232" s="76">
        <f t="shared" ref="BA232" si="3081">IF(AZ232=12,1,AZ232+1)</f>
        <v>4</v>
      </c>
      <c r="BB232" s="76">
        <f t="shared" ref="BB232" si="3082">IF(BA232=12,1,BA232+1)</f>
        <v>5</v>
      </c>
      <c r="BC232" s="76">
        <f t="shared" ref="BC232" si="3083">IF(BB232=12,1,BB232+1)</f>
        <v>6</v>
      </c>
      <c r="BD232" s="76">
        <f t="shared" ref="BD232" si="3084">IF(BC232=12,1,BC232+1)</f>
        <v>7</v>
      </c>
      <c r="BE232" s="76">
        <f t="shared" ref="BE232" si="3085">IF(BD232=12,1,BD232+1)</f>
        <v>8</v>
      </c>
      <c r="BF232" s="76">
        <f t="shared" ref="BF232" si="3086">IF(BE232=12,1,BE232+1)</f>
        <v>9</v>
      </c>
      <c r="BG232" s="76">
        <f t="shared" ref="BG232" si="3087">IF(BF232=12,1,BF232+1)</f>
        <v>10</v>
      </c>
      <c r="BH232" s="76">
        <f t="shared" ref="BH232" si="3088">IF(BG232=12,1,BG232+1)</f>
        <v>11</v>
      </c>
      <c r="BI232" s="76">
        <f t="shared" ref="BI232" si="3089">IF(BH232=12,1,BH232+1)</f>
        <v>12</v>
      </c>
      <c r="BJ232" s="81"/>
      <c r="BK232" s="78"/>
      <c r="BL232" s="78"/>
      <c r="BM232" s="106"/>
      <c r="BN232" s="106"/>
      <c r="BO232" s="106"/>
      <c r="BP232" s="106"/>
      <c r="BQ232" s="106"/>
      <c r="BR232" s="106"/>
      <c r="BS232" s="106"/>
      <c r="BT232" s="106"/>
      <c r="BU232" s="106"/>
      <c r="BV232" s="106"/>
      <c r="BW232" s="106"/>
      <c r="BX232" s="106"/>
      <c r="BY232" s="106"/>
      <c r="BZ232" s="106"/>
      <c r="CA232" s="106"/>
      <c r="CB232" s="106"/>
    </row>
    <row r="233" spans="1:80" s="245" customFormat="1" ht="35.15" hidden="1" customHeight="1" x14ac:dyDescent="0.35">
      <c r="A233" s="250"/>
      <c r="B233" s="113"/>
      <c r="C233" s="361"/>
      <c r="D233" s="125"/>
      <c r="E233" s="125"/>
      <c r="F233" s="125"/>
      <c r="G233" s="125"/>
      <c r="H233" s="370"/>
      <c r="I233" s="373"/>
      <c r="J233" s="7"/>
      <c r="K233" s="376"/>
      <c r="L233" s="106"/>
      <c r="M233" s="77"/>
      <c r="N233" s="59">
        <f t="shared" ref="N233:BI233" si="3090">VALUE(_xlfn.CONCAT(N232,".",N235))</f>
        <v>1</v>
      </c>
      <c r="O233" s="73">
        <f t="shared" si="3090"/>
        <v>32</v>
      </c>
      <c r="P233" s="73">
        <f t="shared" si="3090"/>
        <v>61</v>
      </c>
      <c r="Q233" s="73">
        <f t="shared" si="3090"/>
        <v>92</v>
      </c>
      <c r="R233" s="73">
        <f t="shared" si="3090"/>
        <v>122</v>
      </c>
      <c r="S233" s="73">
        <f t="shared" si="3090"/>
        <v>153</v>
      </c>
      <c r="T233" s="73">
        <f t="shared" si="3090"/>
        <v>183</v>
      </c>
      <c r="U233" s="73">
        <f t="shared" si="3090"/>
        <v>214</v>
      </c>
      <c r="V233" s="73">
        <f t="shared" si="3090"/>
        <v>245</v>
      </c>
      <c r="W233" s="73">
        <f t="shared" si="3090"/>
        <v>275</v>
      </c>
      <c r="X233" s="73">
        <f t="shared" si="3090"/>
        <v>306</v>
      </c>
      <c r="Y233" s="73">
        <f t="shared" si="3090"/>
        <v>336</v>
      </c>
      <c r="Z233" s="73">
        <f t="shared" si="3090"/>
        <v>367</v>
      </c>
      <c r="AA233" s="73">
        <f t="shared" si="3090"/>
        <v>398</v>
      </c>
      <c r="AB233" s="73">
        <f t="shared" si="3090"/>
        <v>426</v>
      </c>
      <c r="AC233" s="73">
        <f t="shared" si="3090"/>
        <v>457</v>
      </c>
      <c r="AD233" s="73">
        <f t="shared" si="3090"/>
        <v>487</v>
      </c>
      <c r="AE233" s="73">
        <f t="shared" si="3090"/>
        <v>518</v>
      </c>
      <c r="AF233" s="73">
        <f t="shared" si="3090"/>
        <v>548</v>
      </c>
      <c r="AG233" s="73">
        <f t="shared" si="3090"/>
        <v>579</v>
      </c>
      <c r="AH233" s="73">
        <f t="shared" si="3090"/>
        <v>610</v>
      </c>
      <c r="AI233" s="73">
        <f t="shared" si="3090"/>
        <v>640</v>
      </c>
      <c r="AJ233" s="73">
        <f t="shared" si="3090"/>
        <v>671</v>
      </c>
      <c r="AK233" s="73">
        <f t="shared" si="3090"/>
        <v>701</v>
      </c>
      <c r="AL233" s="73">
        <f t="shared" si="3090"/>
        <v>732</v>
      </c>
      <c r="AM233" s="73">
        <f t="shared" si="3090"/>
        <v>763</v>
      </c>
      <c r="AN233" s="73">
        <f t="shared" si="3090"/>
        <v>791</v>
      </c>
      <c r="AO233" s="73">
        <f t="shared" si="3090"/>
        <v>822</v>
      </c>
      <c r="AP233" s="73">
        <f t="shared" si="3090"/>
        <v>852</v>
      </c>
      <c r="AQ233" s="73">
        <f t="shared" si="3090"/>
        <v>883</v>
      </c>
      <c r="AR233" s="73">
        <f t="shared" si="3090"/>
        <v>913</v>
      </c>
      <c r="AS233" s="73">
        <f t="shared" si="3090"/>
        <v>944</v>
      </c>
      <c r="AT233" s="73">
        <f t="shared" si="3090"/>
        <v>975</v>
      </c>
      <c r="AU233" s="73">
        <f t="shared" si="3090"/>
        <v>1005</v>
      </c>
      <c r="AV233" s="73">
        <f t="shared" si="3090"/>
        <v>1036</v>
      </c>
      <c r="AW233" s="73">
        <f t="shared" si="3090"/>
        <v>1066</v>
      </c>
      <c r="AX233" s="73">
        <f t="shared" si="3090"/>
        <v>1097</v>
      </c>
      <c r="AY233" s="73">
        <f t="shared" si="3090"/>
        <v>1128</v>
      </c>
      <c r="AZ233" s="73">
        <f t="shared" si="3090"/>
        <v>1156</v>
      </c>
      <c r="BA233" s="73">
        <f t="shared" si="3090"/>
        <v>1187</v>
      </c>
      <c r="BB233" s="73">
        <f t="shared" si="3090"/>
        <v>1217</v>
      </c>
      <c r="BC233" s="73">
        <f t="shared" si="3090"/>
        <v>1248</v>
      </c>
      <c r="BD233" s="73">
        <f t="shared" si="3090"/>
        <v>1278</v>
      </c>
      <c r="BE233" s="73">
        <f t="shared" si="3090"/>
        <v>1309</v>
      </c>
      <c r="BF233" s="73">
        <f t="shared" si="3090"/>
        <v>1340</v>
      </c>
      <c r="BG233" s="73">
        <f t="shared" si="3090"/>
        <v>1370</v>
      </c>
      <c r="BH233" s="73">
        <f t="shared" si="3090"/>
        <v>1401</v>
      </c>
      <c r="BI233" s="73">
        <f t="shared" si="3090"/>
        <v>1431</v>
      </c>
      <c r="BJ233" s="82"/>
      <c r="BK233" s="79"/>
      <c r="BL233" s="79"/>
      <c r="BM233" s="106"/>
      <c r="BN233" s="106"/>
      <c r="BO233" s="106"/>
      <c r="BP233" s="106"/>
      <c r="BQ233" s="106"/>
      <c r="BR233" s="106"/>
      <c r="BS233" s="106"/>
      <c r="BT233" s="106"/>
      <c r="BU233" s="106"/>
      <c r="BV233" s="106"/>
      <c r="BW233" s="106"/>
      <c r="BX233" s="106"/>
      <c r="BY233" s="106"/>
      <c r="BZ233" s="106"/>
      <c r="CA233" s="106"/>
      <c r="CB233" s="106"/>
    </row>
    <row r="234" spans="1:80" s="245" customFormat="1" ht="17.149999999999999" customHeight="1" x14ac:dyDescent="0.35">
      <c r="A234" s="250"/>
      <c r="B234" s="113"/>
      <c r="C234" s="361"/>
      <c r="D234" s="125"/>
      <c r="E234" s="357" t="s">
        <v>207</v>
      </c>
      <c r="F234" s="357" t="s">
        <v>207</v>
      </c>
      <c r="G234" s="357" t="s">
        <v>207</v>
      </c>
      <c r="H234" s="370"/>
      <c r="I234" s="373"/>
      <c r="J234" s="7"/>
      <c r="K234" s="376"/>
      <c r="L234" s="106"/>
      <c r="M234" s="77"/>
      <c r="N234" s="60" t="str">
        <f>VLOOKUP(N232,'Podpůrná data'!$I$188:$J$199,2)</f>
        <v>leden</v>
      </c>
      <c r="O234" s="60" t="str">
        <f>VLOOKUP(O232,'Podpůrná data'!$I$188:$J$199,2)</f>
        <v>únor</v>
      </c>
      <c r="P234" s="60" t="str">
        <f>VLOOKUP(P232,'Podpůrná data'!$I$188:$J$199,2)</f>
        <v>březen</v>
      </c>
      <c r="Q234" s="60" t="str">
        <f>VLOOKUP(Q232,'Podpůrná data'!$I$188:$J$199,2)</f>
        <v>duben</v>
      </c>
      <c r="R234" s="60" t="str">
        <f>VLOOKUP(R232,'Podpůrná data'!$I$188:$J$199,2)</f>
        <v>květen</v>
      </c>
      <c r="S234" s="60" t="str">
        <f>VLOOKUP(S232,'Podpůrná data'!$I$188:$J$199,2)</f>
        <v>červen</v>
      </c>
      <c r="T234" s="60" t="str">
        <f>VLOOKUP(T232,'Podpůrná data'!$I$188:$J$199,2)</f>
        <v>červenec</v>
      </c>
      <c r="U234" s="60" t="str">
        <f>VLOOKUP(U232,'Podpůrná data'!$I$188:$J$199,2)</f>
        <v>srpen</v>
      </c>
      <c r="V234" s="60" t="str">
        <f>VLOOKUP(V232,'Podpůrná data'!$I$188:$J$199,2)</f>
        <v>září</v>
      </c>
      <c r="W234" s="60" t="str">
        <f>VLOOKUP(W232,'Podpůrná data'!$I$188:$J$199,2)</f>
        <v>říjen</v>
      </c>
      <c r="X234" s="60" t="str">
        <f>VLOOKUP(X232,'Podpůrná data'!$I$188:$J$199,2)</f>
        <v>listopad</v>
      </c>
      <c r="Y234" s="60" t="str">
        <f>VLOOKUP(Y232,'Podpůrná data'!$I$188:$J$199,2)</f>
        <v>prosinec</v>
      </c>
      <c r="Z234" s="60" t="str">
        <f>VLOOKUP(Z232,'Podpůrná data'!$I$188:$J$199,2)</f>
        <v>leden</v>
      </c>
      <c r="AA234" s="60" t="str">
        <f>VLOOKUP(AA232,'Podpůrná data'!$I$188:$J$199,2)</f>
        <v>únor</v>
      </c>
      <c r="AB234" s="60" t="str">
        <f>VLOOKUP(AB232,'Podpůrná data'!$I$188:$J$199,2)</f>
        <v>březen</v>
      </c>
      <c r="AC234" s="60" t="str">
        <f>VLOOKUP(AC232,'Podpůrná data'!$I$188:$J$199,2)</f>
        <v>duben</v>
      </c>
      <c r="AD234" s="60" t="str">
        <f>VLOOKUP(AD232,'Podpůrná data'!$I$188:$J$199,2)</f>
        <v>květen</v>
      </c>
      <c r="AE234" s="60" t="str">
        <f>VLOOKUP(AE232,'Podpůrná data'!$I$188:$J$199,2)</f>
        <v>červen</v>
      </c>
      <c r="AF234" s="60" t="str">
        <f>VLOOKUP(AF232,'Podpůrná data'!$I$188:$J$199,2)</f>
        <v>červenec</v>
      </c>
      <c r="AG234" s="60" t="str">
        <f>VLOOKUP(AG232,'Podpůrná data'!$I$188:$J$199,2)</f>
        <v>srpen</v>
      </c>
      <c r="AH234" s="60" t="str">
        <f>VLOOKUP(AH232,'Podpůrná data'!$I$188:$J$199,2)</f>
        <v>září</v>
      </c>
      <c r="AI234" s="60" t="str">
        <f>VLOOKUP(AI232,'Podpůrná data'!$I$188:$J$199,2)</f>
        <v>říjen</v>
      </c>
      <c r="AJ234" s="60" t="str">
        <f>VLOOKUP(AJ232,'Podpůrná data'!$I$188:$J$199,2)</f>
        <v>listopad</v>
      </c>
      <c r="AK234" s="60" t="str">
        <f>VLOOKUP(AK232,'Podpůrná data'!$I$188:$J$199,2)</f>
        <v>prosinec</v>
      </c>
      <c r="AL234" s="60" t="str">
        <f>VLOOKUP(AL232,'Podpůrná data'!$I$188:$J$199,2)</f>
        <v>leden</v>
      </c>
      <c r="AM234" s="60" t="str">
        <f>VLOOKUP(AM232,'Podpůrná data'!$I$188:$J$199,2)</f>
        <v>únor</v>
      </c>
      <c r="AN234" s="60" t="str">
        <f>VLOOKUP(AN232,'Podpůrná data'!$I$188:$J$199,2)</f>
        <v>březen</v>
      </c>
      <c r="AO234" s="60" t="str">
        <f>VLOOKUP(AO232,'Podpůrná data'!$I$188:$J$199,2)</f>
        <v>duben</v>
      </c>
      <c r="AP234" s="60" t="str">
        <f>VLOOKUP(AP232,'Podpůrná data'!$I$188:$J$199,2)</f>
        <v>květen</v>
      </c>
      <c r="AQ234" s="60" t="str">
        <f>VLOOKUP(AQ232,'Podpůrná data'!$I$188:$J$199,2)</f>
        <v>červen</v>
      </c>
      <c r="AR234" s="60" t="str">
        <f>VLOOKUP(AR232,'Podpůrná data'!$I$188:$J$199,2)</f>
        <v>červenec</v>
      </c>
      <c r="AS234" s="60" t="str">
        <f>VLOOKUP(AS232,'Podpůrná data'!$I$188:$J$199,2)</f>
        <v>srpen</v>
      </c>
      <c r="AT234" s="60" t="str">
        <f>VLOOKUP(AT232,'Podpůrná data'!$I$188:$J$199,2)</f>
        <v>září</v>
      </c>
      <c r="AU234" s="60" t="str">
        <f>VLOOKUP(AU232,'Podpůrná data'!$I$188:$J$199,2)</f>
        <v>říjen</v>
      </c>
      <c r="AV234" s="60" t="str">
        <f>VLOOKUP(AV232,'Podpůrná data'!$I$188:$J$199,2)</f>
        <v>listopad</v>
      </c>
      <c r="AW234" s="60" t="str">
        <f>VLOOKUP(AW232,'Podpůrná data'!$I$188:$J$199,2)</f>
        <v>prosinec</v>
      </c>
      <c r="AX234" s="60" t="str">
        <f>VLOOKUP(AX232,'Podpůrná data'!$I$188:$J$199,2)</f>
        <v>leden</v>
      </c>
      <c r="AY234" s="60" t="str">
        <f>VLOOKUP(AY232,'Podpůrná data'!$I$188:$J$199,2)</f>
        <v>únor</v>
      </c>
      <c r="AZ234" s="60" t="str">
        <f>VLOOKUP(AZ232,'Podpůrná data'!$I$188:$J$199,2)</f>
        <v>březen</v>
      </c>
      <c r="BA234" s="60" t="str">
        <f>VLOOKUP(BA232,'Podpůrná data'!$I$188:$J$199,2)</f>
        <v>duben</v>
      </c>
      <c r="BB234" s="60" t="str">
        <f>VLOOKUP(BB232,'Podpůrná data'!$I$188:$J$199,2)</f>
        <v>květen</v>
      </c>
      <c r="BC234" s="60" t="str">
        <f>VLOOKUP(BC232,'Podpůrná data'!$I$188:$J$199,2)</f>
        <v>červen</v>
      </c>
      <c r="BD234" s="60" t="str">
        <f>VLOOKUP(BD232,'Podpůrná data'!$I$188:$J$199,2)</f>
        <v>červenec</v>
      </c>
      <c r="BE234" s="60" t="str">
        <f>VLOOKUP(BE232,'Podpůrná data'!$I$188:$J$199,2)</f>
        <v>srpen</v>
      </c>
      <c r="BF234" s="60" t="str">
        <f>VLOOKUP(BF232,'Podpůrná data'!$I$188:$J$199,2)</f>
        <v>září</v>
      </c>
      <c r="BG234" s="60" t="str">
        <f>VLOOKUP(BG232,'Podpůrná data'!$I$188:$J$199,2)</f>
        <v>říjen</v>
      </c>
      <c r="BH234" s="60" t="str">
        <f>VLOOKUP(BH232,'Podpůrná data'!$I$188:$J$199,2)</f>
        <v>listopad</v>
      </c>
      <c r="BI234" s="60" t="str">
        <f>VLOOKUP(BI232,'Podpůrná data'!$I$188:$J$199,2)</f>
        <v>prosinec</v>
      </c>
      <c r="BJ234" s="200"/>
      <c r="BK234" s="200"/>
      <c r="BL234" s="201"/>
      <c r="BM234" s="106"/>
      <c r="BN234" s="179" t="s">
        <v>105</v>
      </c>
      <c r="BO234" s="179" t="s">
        <v>106</v>
      </c>
      <c r="BP234" s="179" t="s">
        <v>107</v>
      </c>
      <c r="BQ234" s="179" t="s">
        <v>108</v>
      </c>
      <c r="BR234" s="179" t="s">
        <v>109</v>
      </c>
      <c r="BS234" s="179" t="s">
        <v>110</v>
      </c>
      <c r="BT234" s="179" t="s">
        <v>111</v>
      </c>
      <c r="BU234" s="179" t="s">
        <v>112</v>
      </c>
      <c r="BV234" s="179" t="s">
        <v>113</v>
      </c>
      <c r="BW234" s="179" t="s">
        <v>155</v>
      </c>
      <c r="BX234" s="179" t="s">
        <v>156</v>
      </c>
      <c r="BY234" s="179" t="s">
        <v>157</v>
      </c>
      <c r="BZ234" s="179" t="s">
        <v>202</v>
      </c>
      <c r="CA234" s="179" t="s">
        <v>203</v>
      </c>
      <c r="CB234" s="179" t="s">
        <v>204</v>
      </c>
    </row>
    <row r="235" spans="1:80" s="245" customFormat="1" ht="16.399999999999999" customHeight="1" x14ac:dyDescent="0.35">
      <c r="A235" s="250"/>
      <c r="B235" s="113"/>
      <c r="C235" s="361"/>
      <c r="D235" s="125"/>
      <c r="E235" s="357"/>
      <c r="F235" s="357"/>
      <c r="G235" s="357"/>
      <c r="H235" s="370"/>
      <c r="I235" s="373"/>
      <c r="J235" s="7"/>
      <c r="K235" s="376"/>
      <c r="L235" s="106"/>
      <c r="M235" s="77"/>
      <c r="N235" s="60">
        <f>YEAR(Úvod!$F$10)</f>
        <v>1900</v>
      </c>
      <c r="O235" s="60">
        <f t="shared" ref="O235" si="3091">IF(O232=1,N235+1,N235)</f>
        <v>1900</v>
      </c>
      <c r="P235" s="60">
        <f t="shared" ref="P235" si="3092">IF(P232=1,O235+1,O235)</f>
        <v>1900</v>
      </c>
      <c r="Q235" s="60">
        <f t="shared" ref="Q235" si="3093">IF(Q232=1,P235+1,P235)</f>
        <v>1900</v>
      </c>
      <c r="R235" s="60">
        <f t="shared" ref="R235" si="3094">IF(R232=1,Q235+1,Q235)</f>
        <v>1900</v>
      </c>
      <c r="S235" s="60">
        <f t="shared" ref="S235" si="3095">IF(S232=1,R235+1,R235)</f>
        <v>1900</v>
      </c>
      <c r="T235" s="60">
        <f t="shared" ref="T235" si="3096">IF(T232=1,S235+1,S235)</f>
        <v>1900</v>
      </c>
      <c r="U235" s="60">
        <f t="shared" ref="U235" si="3097">IF(U232=1,T235+1,T235)</f>
        <v>1900</v>
      </c>
      <c r="V235" s="60">
        <f t="shared" ref="V235" si="3098">IF(V232=1,U235+1,U235)</f>
        <v>1900</v>
      </c>
      <c r="W235" s="60">
        <f t="shared" ref="W235" si="3099">IF(W232=1,V235+1,V235)</f>
        <v>1900</v>
      </c>
      <c r="X235" s="60">
        <f t="shared" ref="X235" si="3100">IF(X232=1,W235+1,W235)</f>
        <v>1900</v>
      </c>
      <c r="Y235" s="60">
        <f t="shared" ref="Y235" si="3101">IF(Y232=1,X235+1,X235)</f>
        <v>1900</v>
      </c>
      <c r="Z235" s="60">
        <f t="shared" ref="Z235" si="3102">IF(Z232=1,Y235+1,Y235)</f>
        <v>1901</v>
      </c>
      <c r="AA235" s="60">
        <f t="shared" ref="AA235" si="3103">IF(AA232=1,Z235+1,Z235)</f>
        <v>1901</v>
      </c>
      <c r="AB235" s="60">
        <f t="shared" ref="AB235" si="3104">IF(AB232=1,AA235+1,AA235)</f>
        <v>1901</v>
      </c>
      <c r="AC235" s="60">
        <f t="shared" ref="AC235" si="3105">IF(AC232=1,AB235+1,AB235)</f>
        <v>1901</v>
      </c>
      <c r="AD235" s="60">
        <f t="shared" ref="AD235" si="3106">IF(AD232=1,AC235+1,AC235)</f>
        <v>1901</v>
      </c>
      <c r="AE235" s="60">
        <f t="shared" ref="AE235" si="3107">IF(AE232=1,AD235+1,AD235)</f>
        <v>1901</v>
      </c>
      <c r="AF235" s="60">
        <f t="shared" ref="AF235" si="3108">IF(AF232=1,AE235+1,AE235)</f>
        <v>1901</v>
      </c>
      <c r="AG235" s="60">
        <f t="shared" ref="AG235" si="3109">IF(AG232=1,AF235+1,AF235)</f>
        <v>1901</v>
      </c>
      <c r="AH235" s="60">
        <f t="shared" ref="AH235" si="3110">IF(AH232=1,AG235+1,AG235)</f>
        <v>1901</v>
      </c>
      <c r="AI235" s="60">
        <f t="shared" ref="AI235" si="3111">IF(AI232=1,AH235+1,AH235)</f>
        <v>1901</v>
      </c>
      <c r="AJ235" s="60">
        <f t="shared" ref="AJ235" si="3112">IF(AJ232=1,AI235+1,AI235)</f>
        <v>1901</v>
      </c>
      <c r="AK235" s="60">
        <f t="shared" ref="AK235" si="3113">IF(AK232=1,AJ235+1,AJ235)</f>
        <v>1901</v>
      </c>
      <c r="AL235" s="60">
        <f t="shared" ref="AL235" si="3114">IF(AL232=1,AK235+1,AK235)</f>
        <v>1902</v>
      </c>
      <c r="AM235" s="60">
        <f t="shared" ref="AM235" si="3115">IF(AM232=1,AL235+1,AL235)</f>
        <v>1902</v>
      </c>
      <c r="AN235" s="60">
        <f t="shared" ref="AN235" si="3116">IF(AN232=1,AM235+1,AM235)</f>
        <v>1902</v>
      </c>
      <c r="AO235" s="60">
        <f t="shared" ref="AO235" si="3117">IF(AO232=1,AN235+1,AN235)</f>
        <v>1902</v>
      </c>
      <c r="AP235" s="60">
        <f t="shared" ref="AP235" si="3118">IF(AP232=1,AO235+1,AO235)</f>
        <v>1902</v>
      </c>
      <c r="AQ235" s="60">
        <f t="shared" ref="AQ235" si="3119">IF(AQ232=1,AP235+1,AP235)</f>
        <v>1902</v>
      </c>
      <c r="AR235" s="60">
        <f t="shared" ref="AR235" si="3120">IF(AR232=1,AQ235+1,AQ235)</f>
        <v>1902</v>
      </c>
      <c r="AS235" s="60">
        <f t="shared" ref="AS235" si="3121">IF(AS232=1,AR235+1,AR235)</f>
        <v>1902</v>
      </c>
      <c r="AT235" s="60">
        <f t="shared" ref="AT235" si="3122">IF(AT232=1,AS235+1,AS235)</f>
        <v>1902</v>
      </c>
      <c r="AU235" s="60">
        <f t="shared" ref="AU235" si="3123">IF(AU232=1,AT235+1,AT235)</f>
        <v>1902</v>
      </c>
      <c r="AV235" s="60">
        <f t="shared" ref="AV235" si="3124">IF(AV232=1,AU235+1,AU235)</f>
        <v>1902</v>
      </c>
      <c r="AW235" s="60">
        <f t="shared" ref="AW235" si="3125">IF(AW232=1,AV235+1,AV235)</f>
        <v>1902</v>
      </c>
      <c r="AX235" s="60">
        <f t="shared" ref="AX235" si="3126">IF(AX232=1,AW235+1,AW235)</f>
        <v>1903</v>
      </c>
      <c r="AY235" s="60">
        <f t="shared" ref="AY235" si="3127">IF(AY232=1,AX235+1,AX235)</f>
        <v>1903</v>
      </c>
      <c r="AZ235" s="60">
        <f t="shared" ref="AZ235" si="3128">IF(AZ232=1,AY235+1,AY235)</f>
        <v>1903</v>
      </c>
      <c r="BA235" s="60">
        <f t="shared" ref="BA235" si="3129">IF(BA232=1,AZ235+1,AZ235)</f>
        <v>1903</v>
      </c>
      <c r="BB235" s="60">
        <f t="shared" ref="BB235" si="3130">IF(BB232=1,BA235+1,BA235)</f>
        <v>1903</v>
      </c>
      <c r="BC235" s="60">
        <f t="shared" ref="BC235" si="3131">IF(BC232=1,BB235+1,BB235)</f>
        <v>1903</v>
      </c>
      <c r="BD235" s="60">
        <f t="shared" ref="BD235" si="3132">IF(BD232=1,BC235+1,BC235)</f>
        <v>1903</v>
      </c>
      <c r="BE235" s="60">
        <f t="shared" ref="BE235" si="3133">IF(BE232=1,BD235+1,BD235)</f>
        <v>1903</v>
      </c>
      <c r="BF235" s="60">
        <f t="shared" ref="BF235" si="3134">IF(BF232=1,BE235+1,BE235)</f>
        <v>1903</v>
      </c>
      <c r="BG235" s="60">
        <f t="shared" ref="BG235" si="3135">IF(BG232=1,BF235+1,BF235)</f>
        <v>1903</v>
      </c>
      <c r="BH235" s="60">
        <f t="shared" ref="BH235" si="3136">IF(BH232=1,BG235+1,BG235)</f>
        <v>1903</v>
      </c>
      <c r="BI235" s="60">
        <f t="shared" ref="BI235" si="3137">IF(BI232=1,BH235+1,BH235)</f>
        <v>1903</v>
      </c>
      <c r="BJ235" s="199"/>
      <c r="BK235" s="198"/>
      <c r="BL235" s="202"/>
      <c r="BM235" s="106"/>
      <c r="BN235" s="106"/>
      <c r="BO235" s="106"/>
      <c r="BP235" s="106"/>
      <c r="BQ235" s="106"/>
      <c r="BR235" s="106"/>
      <c r="BS235" s="106"/>
      <c r="BT235" s="106"/>
      <c r="BU235" s="106"/>
      <c r="BV235" s="106"/>
      <c r="BW235" s="106"/>
      <c r="BX235" s="106"/>
      <c r="BY235" s="106"/>
      <c r="BZ235" s="106"/>
      <c r="CA235" s="106"/>
      <c r="CB235" s="106"/>
    </row>
    <row r="236" spans="1:80" s="245" customFormat="1" ht="16.399999999999999" customHeight="1" x14ac:dyDescent="0.35">
      <c r="A236" s="250"/>
      <c r="B236" s="113"/>
      <c r="C236" s="125"/>
      <c r="D236" s="125"/>
      <c r="E236" s="357"/>
      <c r="F236" s="357"/>
      <c r="G236" s="357"/>
      <c r="H236" s="370"/>
      <c r="I236" s="374"/>
      <c r="J236" s="7"/>
      <c r="K236" s="377"/>
      <c r="L236" s="106"/>
      <c r="M236" s="63" t="s">
        <v>159</v>
      </c>
      <c r="N236" s="258"/>
      <c r="O236" s="258"/>
      <c r="P236" s="258"/>
      <c r="Q236" s="258"/>
      <c r="R236" s="258"/>
      <c r="S236" s="258"/>
      <c r="T236" s="258"/>
      <c r="U236" s="258"/>
      <c r="V236" s="258"/>
      <c r="W236" s="258"/>
      <c r="X236" s="258"/>
      <c r="Y236" s="258"/>
      <c r="Z236" s="258"/>
      <c r="AA236" s="258"/>
      <c r="AB236" s="258"/>
      <c r="AC236" s="258"/>
      <c r="AD236" s="258"/>
      <c r="AE236" s="258"/>
      <c r="AF236" s="258"/>
      <c r="AG236" s="258"/>
      <c r="AH236" s="258"/>
      <c r="AI236" s="258"/>
      <c r="AJ236" s="258"/>
      <c r="AK236" s="258"/>
      <c r="AL236" s="258"/>
      <c r="AM236" s="258"/>
      <c r="AN236" s="258"/>
      <c r="AO236" s="258"/>
      <c r="AP236" s="258"/>
      <c r="AQ236" s="258"/>
      <c r="AR236" s="258"/>
      <c r="AS236" s="258"/>
      <c r="AT236" s="258"/>
      <c r="AU236" s="258"/>
      <c r="AV236" s="258"/>
      <c r="AW236" s="258"/>
      <c r="AX236" s="258"/>
      <c r="AY236" s="258"/>
      <c r="AZ236" s="258"/>
      <c r="BA236" s="258"/>
      <c r="BB236" s="258"/>
      <c r="BC236" s="258"/>
      <c r="BD236" s="258"/>
      <c r="BE236" s="258"/>
      <c r="BF236" s="258"/>
      <c r="BG236" s="258"/>
      <c r="BH236" s="258"/>
      <c r="BI236" s="258"/>
      <c r="BJ236" s="199"/>
      <c r="BK236" s="198"/>
      <c r="BL236" s="202"/>
      <c r="BM236" s="106"/>
      <c r="BN236" s="106"/>
      <c r="BO236" s="106"/>
      <c r="BP236" s="106"/>
      <c r="BQ236" s="106"/>
      <c r="BR236" s="106"/>
      <c r="BS236" s="106"/>
      <c r="BT236" s="106"/>
      <c r="BU236" s="106"/>
      <c r="BV236" s="106"/>
      <c r="BW236" s="106"/>
      <c r="BX236" s="106"/>
      <c r="BY236" s="106"/>
      <c r="BZ236" s="106"/>
      <c r="CA236" s="106"/>
      <c r="CB236" s="106"/>
    </row>
    <row r="237" spans="1:80" s="245" customFormat="1" ht="23.5" customHeight="1" x14ac:dyDescent="0.35">
      <c r="A237" s="243"/>
      <c r="B237" s="126" t="s">
        <v>21</v>
      </c>
      <c r="C237" s="381"/>
      <c r="D237" s="381"/>
      <c r="E237" s="259"/>
      <c r="F237" s="259"/>
      <c r="G237" s="241"/>
      <c r="H237" s="253"/>
      <c r="I237" s="61">
        <f>IF($H237="",0,VLOOKUP($E237,'Podpůrná data'!$H$15:$I$185,2,FALSE)*$H237)</f>
        <v>0</v>
      </c>
      <c r="J237" s="105"/>
      <c r="K237" s="166">
        <f>IF(I237&gt;0,1,0)</f>
        <v>0</v>
      </c>
      <c r="L237" s="204"/>
      <c r="M237" s="63" t="s">
        <v>95</v>
      </c>
      <c r="N237" s="260"/>
      <c r="O237" s="260"/>
      <c r="P237" s="260"/>
      <c r="Q237" s="260"/>
      <c r="R237" s="260"/>
      <c r="S237" s="260"/>
      <c r="T237" s="260"/>
      <c r="U237" s="260"/>
      <c r="V237" s="260"/>
      <c r="W237" s="260"/>
      <c r="X237" s="260"/>
      <c r="Y237" s="260"/>
      <c r="Z237" s="260"/>
      <c r="AA237" s="260"/>
      <c r="AB237" s="260"/>
      <c r="AC237" s="260"/>
      <c r="AD237" s="260"/>
      <c r="AE237" s="260"/>
      <c r="AF237" s="260"/>
      <c r="AG237" s="260"/>
      <c r="AH237" s="260"/>
      <c r="AI237" s="260"/>
      <c r="AJ237" s="260"/>
      <c r="AK237" s="260"/>
      <c r="AL237" s="260"/>
      <c r="AM237" s="260"/>
      <c r="AN237" s="260"/>
      <c r="AO237" s="260"/>
      <c r="AP237" s="260"/>
      <c r="AQ237" s="260"/>
      <c r="AR237" s="260"/>
      <c r="AS237" s="260"/>
      <c r="AT237" s="260"/>
      <c r="AU237" s="260"/>
      <c r="AV237" s="260"/>
      <c r="AW237" s="260"/>
      <c r="AX237" s="260"/>
      <c r="AY237" s="260"/>
      <c r="AZ237" s="260"/>
      <c r="BA237" s="260"/>
      <c r="BB237" s="260"/>
      <c r="BC237" s="260"/>
      <c r="BD237" s="260"/>
      <c r="BE237" s="260"/>
      <c r="BF237" s="260"/>
      <c r="BG237" s="260"/>
      <c r="BH237" s="260"/>
      <c r="BI237" s="260"/>
      <c r="BJ237" s="382">
        <f>SUM(N239:BI239)</f>
        <v>0</v>
      </c>
      <c r="BK237" s="384">
        <f>SUM(N241:BI241)</f>
        <v>0</v>
      </c>
      <c r="BL237" s="386">
        <f>IF($K237=0,0,IF($BJ237&gt;=20,1,0))</f>
        <v>0</v>
      </c>
      <c r="BM237" s="106"/>
      <c r="BN237" s="106"/>
      <c r="BO237" s="106"/>
      <c r="BP237" s="106"/>
      <c r="BQ237" s="106"/>
      <c r="BR237" s="106"/>
      <c r="BS237" s="106"/>
      <c r="BT237" s="106"/>
      <c r="BU237" s="106"/>
      <c r="BV237" s="106"/>
      <c r="BW237" s="106"/>
      <c r="BX237" s="106"/>
      <c r="BY237" s="106"/>
      <c r="BZ237" s="106"/>
      <c r="CA237" s="106"/>
      <c r="CB237" s="106"/>
    </row>
    <row r="238" spans="1:80" s="245" customFormat="1" ht="29" x14ac:dyDescent="0.35">
      <c r="A238" s="243"/>
      <c r="B238" s="128"/>
      <c r="C238" s="170"/>
      <c r="D238" s="170"/>
      <c r="E238" s="170"/>
      <c r="F238" s="170"/>
      <c r="G238" s="170"/>
      <c r="H238" s="170"/>
      <c r="I238" s="64"/>
      <c r="J238" s="105"/>
      <c r="K238" s="223"/>
      <c r="L238" s="106"/>
      <c r="M238" s="63" t="s">
        <v>215</v>
      </c>
      <c r="N238" s="260"/>
      <c r="O238" s="260"/>
      <c r="P238" s="260"/>
      <c r="Q238" s="260"/>
      <c r="R238" s="260"/>
      <c r="S238" s="260"/>
      <c r="T238" s="260"/>
      <c r="U238" s="260"/>
      <c r="V238" s="260"/>
      <c r="W238" s="260"/>
      <c r="X238" s="260"/>
      <c r="Y238" s="260"/>
      <c r="Z238" s="260"/>
      <c r="AA238" s="260"/>
      <c r="AB238" s="260"/>
      <c r="AC238" s="260"/>
      <c r="AD238" s="260"/>
      <c r="AE238" s="260"/>
      <c r="AF238" s="260"/>
      <c r="AG238" s="260"/>
      <c r="AH238" s="260"/>
      <c r="AI238" s="260"/>
      <c r="AJ238" s="260"/>
      <c r="AK238" s="260"/>
      <c r="AL238" s="260"/>
      <c r="AM238" s="260"/>
      <c r="AN238" s="260"/>
      <c r="AO238" s="260"/>
      <c r="AP238" s="260"/>
      <c r="AQ238" s="260"/>
      <c r="AR238" s="260"/>
      <c r="AS238" s="260"/>
      <c r="AT238" s="260"/>
      <c r="AU238" s="260"/>
      <c r="AV238" s="260"/>
      <c r="AW238" s="260"/>
      <c r="AX238" s="260"/>
      <c r="AY238" s="260"/>
      <c r="AZ238" s="260"/>
      <c r="BA238" s="260"/>
      <c r="BB238" s="260"/>
      <c r="BC238" s="260"/>
      <c r="BD238" s="260"/>
      <c r="BE238" s="260"/>
      <c r="BF238" s="260"/>
      <c r="BG238" s="260"/>
      <c r="BH238" s="260"/>
      <c r="BI238" s="260"/>
      <c r="BJ238" s="382"/>
      <c r="BK238" s="384"/>
      <c r="BL238" s="386"/>
      <c r="BM238" s="106"/>
      <c r="BN238" s="106"/>
      <c r="BO238" s="106"/>
      <c r="BP238" s="106"/>
      <c r="BQ238" s="106"/>
      <c r="BR238" s="106"/>
      <c r="BS238" s="106"/>
      <c r="BT238" s="106"/>
      <c r="BU238" s="106"/>
      <c r="BV238" s="106"/>
      <c r="BW238" s="106"/>
      <c r="BX238" s="106"/>
      <c r="BY238" s="106"/>
      <c r="BZ238" s="106"/>
      <c r="CA238" s="106"/>
      <c r="CB238" s="106"/>
    </row>
    <row r="239" spans="1:80" s="245" customFormat="1" ht="29" x14ac:dyDescent="0.35">
      <c r="A239" s="243"/>
      <c r="B239" s="128"/>
      <c r="C239" s="170"/>
      <c r="D239" s="170"/>
      <c r="E239" s="170"/>
      <c r="F239" s="170"/>
      <c r="G239" s="170"/>
      <c r="H239" s="170"/>
      <c r="I239" s="64"/>
      <c r="J239" s="105"/>
      <c r="K239" s="165"/>
      <c r="L239" s="106"/>
      <c r="M239" s="63" t="s">
        <v>235</v>
      </c>
      <c r="N239" s="167">
        <f>IF(N238="",0,IF(N238&gt;=$H237,$H237,N238))</f>
        <v>0</v>
      </c>
      <c r="O239" s="167">
        <f t="shared" ref="O239:AT239" si="3138">IF(O238="",0,IF((O238+N240)&lt;=$H237,O238,$H237-N240))</f>
        <v>0</v>
      </c>
      <c r="P239" s="167">
        <f t="shared" si="3138"/>
        <v>0</v>
      </c>
      <c r="Q239" s="167">
        <f t="shared" si="3138"/>
        <v>0</v>
      </c>
      <c r="R239" s="167">
        <f t="shared" si="3138"/>
        <v>0</v>
      </c>
      <c r="S239" s="167">
        <f t="shared" si="3138"/>
        <v>0</v>
      </c>
      <c r="T239" s="167">
        <f t="shared" si="3138"/>
        <v>0</v>
      </c>
      <c r="U239" s="167">
        <f t="shared" si="3138"/>
        <v>0</v>
      </c>
      <c r="V239" s="167">
        <f t="shared" si="3138"/>
        <v>0</v>
      </c>
      <c r="W239" s="167">
        <f t="shared" si="3138"/>
        <v>0</v>
      </c>
      <c r="X239" s="167">
        <f t="shared" si="3138"/>
        <v>0</v>
      </c>
      <c r="Y239" s="167">
        <f t="shared" si="3138"/>
        <v>0</v>
      </c>
      <c r="Z239" s="167">
        <f t="shared" si="3138"/>
        <v>0</v>
      </c>
      <c r="AA239" s="167">
        <f t="shared" si="3138"/>
        <v>0</v>
      </c>
      <c r="AB239" s="167">
        <f t="shared" si="3138"/>
        <v>0</v>
      </c>
      <c r="AC239" s="167">
        <f t="shared" si="3138"/>
        <v>0</v>
      </c>
      <c r="AD239" s="167">
        <f t="shared" si="3138"/>
        <v>0</v>
      </c>
      <c r="AE239" s="167">
        <f t="shared" si="3138"/>
        <v>0</v>
      </c>
      <c r="AF239" s="167">
        <f t="shared" si="3138"/>
        <v>0</v>
      </c>
      <c r="AG239" s="167">
        <f t="shared" si="3138"/>
        <v>0</v>
      </c>
      <c r="AH239" s="167">
        <f t="shared" si="3138"/>
        <v>0</v>
      </c>
      <c r="AI239" s="167">
        <f t="shared" si="3138"/>
        <v>0</v>
      </c>
      <c r="AJ239" s="167">
        <f t="shared" si="3138"/>
        <v>0</v>
      </c>
      <c r="AK239" s="167">
        <f t="shared" si="3138"/>
        <v>0</v>
      </c>
      <c r="AL239" s="167">
        <f t="shared" si="3138"/>
        <v>0</v>
      </c>
      <c r="AM239" s="167">
        <f t="shared" si="3138"/>
        <v>0</v>
      </c>
      <c r="AN239" s="167">
        <f t="shared" si="3138"/>
        <v>0</v>
      </c>
      <c r="AO239" s="167">
        <f t="shared" si="3138"/>
        <v>0</v>
      </c>
      <c r="AP239" s="167">
        <f t="shared" si="3138"/>
        <v>0</v>
      </c>
      <c r="AQ239" s="167">
        <f t="shared" si="3138"/>
        <v>0</v>
      </c>
      <c r="AR239" s="167">
        <f t="shared" si="3138"/>
        <v>0</v>
      </c>
      <c r="AS239" s="167">
        <f t="shared" si="3138"/>
        <v>0</v>
      </c>
      <c r="AT239" s="167">
        <f t="shared" si="3138"/>
        <v>0</v>
      </c>
      <c r="AU239" s="167">
        <f t="shared" ref="AU239:BI239" si="3139">IF(AU238="",0,IF((AU238+AT240)&lt;=$H237,AU238,$H237-AT240))</f>
        <v>0</v>
      </c>
      <c r="AV239" s="167">
        <f t="shared" si="3139"/>
        <v>0</v>
      </c>
      <c r="AW239" s="167">
        <f t="shared" si="3139"/>
        <v>0</v>
      </c>
      <c r="AX239" s="167">
        <f t="shared" si="3139"/>
        <v>0</v>
      </c>
      <c r="AY239" s="167">
        <f t="shared" si="3139"/>
        <v>0</v>
      </c>
      <c r="AZ239" s="167">
        <f t="shared" si="3139"/>
        <v>0</v>
      </c>
      <c r="BA239" s="167">
        <f t="shared" si="3139"/>
        <v>0</v>
      </c>
      <c r="BB239" s="167">
        <f t="shared" si="3139"/>
        <v>0</v>
      </c>
      <c r="BC239" s="167">
        <f t="shared" si="3139"/>
        <v>0</v>
      </c>
      <c r="BD239" s="167">
        <f t="shared" si="3139"/>
        <v>0</v>
      </c>
      <c r="BE239" s="167">
        <f t="shared" si="3139"/>
        <v>0</v>
      </c>
      <c r="BF239" s="167">
        <f t="shared" si="3139"/>
        <v>0</v>
      </c>
      <c r="BG239" s="167">
        <f t="shared" si="3139"/>
        <v>0</v>
      </c>
      <c r="BH239" s="167">
        <f t="shared" si="3139"/>
        <v>0</v>
      </c>
      <c r="BI239" s="167">
        <f t="shared" si="3139"/>
        <v>0</v>
      </c>
      <c r="BJ239" s="382"/>
      <c r="BK239" s="384"/>
      <c r="BL239" s="386"/>
      <c r="BM239" s="106"/>
      <c r="BN239" s="106"/>
      <c r="BO239" s="106"/>
      <c r="BP239" s="106"/>
      <c r="BQ239" s="106"/>
      <c r="BR239" s="106"/>
      <c r="BS239" s="106"/>
      <c r="BT239" s="106"/>
      <c r="BU239" s="106"/>
      <c r="BV239" s="106"/>
      <c r="BW239" s="106"/>
      <c r="BX239" s="106"/>
      <c r="BY239" s="106"/>
      <c r="BZ239" s="106"/>
      <c r="CA239" s="106"/>
      <c r="CB239" s="106"/>
    </row>
    <row r="240" spans="1:80" ht="29" hidden="1" x14ac:dyDescent="0.35">
      <c r="B240" s="128"/>
      <c r="C240" s="170"/>
      <c r="D240" s="170"/>
      <c r="E240" s="170"/>
      <c r="F240" s="170"/>
      <c r="G240" s="170"/>
      <c r="H240" s="170"/>
      <c r="I240" s="172"/>
      <c r="J240" s="105"/>
      <c r="K240" s="175"/>
      <c r="L240" s="105"/>
      <c r="M240" s="63" t="s">
        <v>236</v>
      </c>
      <c r="N240" s="167">
        <f>N239</f>
        <v>0</v>
      </c>
      <c r="O240" s="167">
        <f>O239+N240</f>
        <v>0</v>
      </c>
      <c r="P240" s="167">
        <f t="shared" ref="P240" si="3140">P239+O240</f>
        <v>0</v>
      </c>
      <c r="Q240" s="167">
        <f t="shared" ref="Q240" si="3141">Q239+P240</f>
        <v>0</v>
      </c>
      <c r="R240" s="167">
        <f t="shared" ref="R240" si="3142">R239+Q240</f>
        <v>0</v>
      </c>
      <c r="S240" s="167">
        <f t="shared" ref="S240" si="3143">S239+R240</f>
        <v>0</v>
      </c>
      <c r="T240" s="167">
        <f t="shared" ref="T240" si="3144">T239+S240</f>
        <v>0</v>
      </c>
      <c r="U240" s="167">
        <f t="shared" ref="U240" si="3145">U239+T240</f>
        <v>0</v>
      </c>
      <c r="V240" s="167">
        <f t="shared" ref="V240" si="3146">V239+U240</f>
        <v>0</v>
      </c>
      <c r="W240" s="167">
        <f t="shared" ref="W240" si="3147">W239+V240</f>
        <v>0</v>
      </c>
      <c r="X240" s="167">
        <f t="shared" ref="X240" si="3148">X239+W240</f>
        <v>0</v>
      </c>
      <c r="Y240" s="167">
        <f t="shared" ref="Y240" si="3149">Y239+X240</f>
        <v>0</v>
      </c>
      <c r="Z240" s="167">
        <f t="shared" ref="Z240" si="3150">Z239+Y240</f>
        <v>0</v>
      </c>
      <c r="AA240" s="167">
        <f t="shared" ref="AA240" si="3151">AA239+Z240</f>
        <v>0</v>
      </c>
      <c r="AB240" s="167">
        <f t="shared" ref="AB240" si="3152">AB239+AA240</f>
        <v>0</v>
      </c>
      <c r="AC240" s="167">
        <f t="shared" ref="AC240" si="3153">AC239+AB240</f>
        <v>0</v>
      </c>
      <c r="AD240" s="167">
        <f t="shared" ref="AD240" si="3154">AD239+AC240</f>
        <v>0</v>
      </c>
      <c r="AE240" s="167">
        <f t="shared" ref="AE240" si="3155">AE239+AD240</f>
        <v>0</v>
      </c>
      <c r="AF240" s="167">
        <f t="shared" ref="AF240" si="3156">AF239+AE240</f>
        <v>0</v>
      </c>
      <c r="AG240" s="167">
        <f t="shared" ref="AG240" si="3157">AG239+AF240</f>
        <v>0</v>
      </c>
      <c r="AH240" s="167">
        <f t="shared" ref="AH240" si="3158">AH239+AG240</f>
        <v>0</v>
      </c>
      <c r="AI240" s="167">
        <f t="shared" ref="AI240" si="3159">AI239+AH240</f>
        <v>0</v>
      </c>
      <c r="AJ240" s="167">
        <f t="shared" ref="AJ240" si="3160">AJ239+AI240</f>
        <v>0</v>
      </c>
      <c r="AK240" s="167">
        <f t="shared" ref="AK240" si="3161">AK239+AJ240</f>
        <v>0</v>
      </c>
      <c r="AL240" s="167">
        <f t="shared" ref="AL240" si="3162">AL239+AK240</f>
        <v>0</v>
      </c>
      <c r="AM240" s="167">
        <f t="shared" ref="AM240" si="3163">AM239+AL240</f>
        <v>0</v>
      </c>
      <c r="AN240" s="167">
        <f t="shared" ref="AN240" si="3164">AN239+AM240</f>
        <v>0</v>
      </c>
      <c r="AO240" s="167">
        <f t="shared" ref="AO240" si="3165">AO239+AN240</f>
        <v>0</v>
      </c>
      <c r="AP240" s="167">
        <f t="shared" ref="AP240" si="3166">AP239+AO240</f>
        <v>0</v>
      </c>
      <c r="AQ240" s="167">
        <f t="shared" ref="AQ240" si="3167">AQ239+AP240</f>
        <v>0</v>
      </c>
      <c r="AR240" s="167">
        <f t="shared" ref="AR240" si="3168">AR239+AQ240</f>
        <v>0</v>
      </c>
      <c r="AS240" s="167">
        <f t="shared" ref="AS240" si="3169">AS239+AR240</f>
        <v>0</v>
      </c>
      <c r="AT240" s="167">
        <f t="shared" ref="AT240" si="3170">AT239+AS240</f>
        <v>0</v>
      </c>
      <c r="AU240" s="167">
        <f t="shared" ref="AU240" si="3171">AU239+AT240</f>
        <v>0</v>
      </c>
      <c r="AV240" s="167">
        <f t="shared" ref="AV240" si="3172">AV239+AU240</f>
        <v>0</v>
      </c>
      <c r="AW240" s="167">
        <f t="shared" ref="AW240" si="3173">AW239+AV240</f>
        <v>0</v>
      </c>
      <c r="AX240" s="167">
        <f t="shared" ref="AX240" si="3174">AX239+AW240</f>
        <v>0</v>
      </c>
      <c r="AY240" s="167">
        <f t="shared" ref="AY240" si="3175">AY239+AX240</f>
        <v>0</v>
      </c>
      <c r="AZ240" s="167">
        <f t="shared" ref="AZ240" si="3176">AZ239+AY240</f>
        <v>0</v>
      </c>
      <c r="BA240" s="167">
        <f t="shared" ref="BA240" si="3177">BA239+AZ240</f>
        <v>0</v>
      </c>
      <c r="BB240" s="167">
        <f t="shared" ref="BB240" si="3178">BB239+BA240</f>
        <v>0</v>
      </c>
      <c r="BC240" s="167">
        <f t="shared" ref="BC240" si="3179">BC239+BB240</f>
        <v>0</v>
      </c>
      <c r="BD240" s="167">
        <f t="shared" ref="BD240" si="3180">BD239+BC240</f>
        <v>0</v>
      </c>
      <c r="BE240" s="167">
        <f t="shared" ref="BE240" si="3181">BE239+BD240</f>
        <v>0</v>
      </c>
      <c r="BF240" s="167">
        <f t="shared" ref="BF240" si="3182">BF239+BE240</f>
        <v>0</v>
      </c>
      <c r="BG240" s="167">
        <f t="shared" ref="BG240" si="3183">BG239+BF240</f>
        <v>0</v>
      </c>
      <c r="BH240" s="167">
        <f t="shared" ref="BH240" si="3184">BH239+BG240</f>
        <v>0</v>
      </c>
      <c r="BI240" s="167">
        <f t="shared" ref="BI240" si="3185">BI239+BH240</f>
        <v>0</v>
      </c>
      <c r="BJ240" s="382"/>
      <c r="BK240" s="384"/>
      <c r="BL240" s="386"/>
      <c r="BM240" s="105"/>
      <c r="BN240" s="105"/>
      <c r="BO240" s="105"/>
      <c r="BP240" s="105"/>
      <c r="BQ240" s="105"/>
      <c r="BR240" s="105"/>
      <c r="BS240" s="105"/>
      <c r="BT240" s="105"/>
      <c r="BU240" s="105"/>
      <c r="BV240" s="105"/>
      <c r="BW240" s="105"/>
      <c r="BX240" s="105"/>
      <c r="BY240" s="105"/>
      <c r="BZ240" s="105"/>
      <c r="CA240" s="105"/>
      <c r="CB240" s="105"/>
    </row>
    <row r="241" spans="1:80" ht="25.4" customHeight="1" thickBot="1" x14ac:dyDescent="0.4">
      <c r="B241" s="128"/>
      <c r="C241" s="170"/>
      <c r="D241" s="170"/>
      <c r="E241" s="170"/>
      <c r="F241" s="170"/>
      <c r="G241" s="170"/>
      <c r="H241" s="170"/>
      <c r="I241" s="172"/>
      <c r="J241" s="105"/>
      <c r="K241" s="175"/>
      <c r="L241" s="105"/>
      <c r="M241" s="63" t="s">
        <v>145</v>
      </c>
      <c r="N241" s="168">
        <f>IF($E237="",0,VLOOKUP($E237,'Podpůrná data'!$H$15:$I$182,2)*N239)</f>
        <v>0</v>
      </c>
      <c r="O241" s="168">
        <f>IF($E237="",0,VLOOKUP($E237,'Podpůrná data'!$H$15:$I$182,2)*O239)</f>
        <v>0</v>
      </c>
      <c r="P241" s="168">
        <f>IF($E237="",0,VLOOKUP($E237,'Podpůrná data'!$H$15:$I$182,2)*P239)</f>
        <v>0</v>
      </c>
      <c r="Q241" s="168">
        <f>IF($E237="",0,VLOOKUP($E237,'Podpůrná data'!$H$15:$I$182,2)*Q239)</f>
        <v>0</v>
      </c>
      <c r="R241" s="168">
        <f>IF($E237="",0,VLOOKUP($E237,'Podpůrná data'!$H$15:$I$182,2)*R239)</f>
        <v>0</v>
      </c>
      <c r="S241" s="168">
        <f>IF($E237="",0,VLOOKUP($E237,'Podpůrná data'!$H$15:$I$182,2)*S239)</f>
        <v>0</v>
      </c>
      <c r="T241" s="168">
        <f>IF($E237="",0,VLOOKUP($E237,'Podpůrná data'!$H$15:$I$182,2)*T239)</f>
        <v>0</v>
      </c>
      <c r="U241" s="168">
        <f>IF($E237="",0,VLOOKUP($E237,'Podpůrná data'!$H$15:$I$182,2)*U239)</f>
        <v>0</v>
      </c>
      <c r="V241" s="168">
        <f>IF($E237="",0,VLOOKUP($E237,'Podpůrná data'!$H$15:$I$182,2)*V239)</f>
        <v>0</v>
      </c>
      <c r="W241" s="168">
        <f>IF($E237="",0,VLOOKUP($E237,'Podpůrná data'!$H$15:$I$182,2)*W239)</f>
        <v>0</v>
      </c>
      <c r="X241" s="168">
        <f>IF($E237="",0,VLOOKUP($E237,'Podpůrná data'!$H$15:$I$182,2)*X239)</f>
        <v>0</v>
      </c>
      <c r="Y241" s="168">
        <f>IF($E237="",0,VLOOKUP($E237,'Podpůrná data'!$H$15:$I$182,2)*Y239)</f>
        <v>0</v>
      </c>
      <c r="Z241" s="168">
        <f>IF($E237="",0,VLOOKUP($E237,'Podpůrná data'!$H$15:$I$182,2)*Z239)</f>
        <v>0</v>
      </c>
      <c r="AA241" s="168">
        <f>IF($E237="",0,VLOOKUP($E237,'Podpůrná data'!$H$15:$I$182,2)*AA239)</f>
        <v>0</v>
      </c>
      <c r="AB241" s="168">
        <f>IF($E237="",0,VLOOKUP($E237,'Podpůrná data'!$H$15:$I$182,2)*AB239)</f>
        <v>0</v>
      </c>
      <c r="AC241" s="168">
        <f>IF($E237="",0,VLOOKUP($E237,'Podpůrná data'!$H$15:$I$182,2)*AC239)</f>
        <v>0</v>
      </c>
      <c r="AD241" s="168">
        <f>IF($E237="",0,VLOOKUP($E237,'Podpůrná data'!$H$15:$I$182,2)*AD239)</f>
        <v>0</v>
      </c>
      <c r="AE241" s="168">
        <f>IF($E237="",0,VLOOKUP($E237,'Podpůrná data'!$H$15:$I$182,2)*AE239)</f>
        <v>0</v>
      </c>
      <c r="AF241" s="168">
        <f>IF($E237="",0,VLOOKUP($E237,'Podpůrná data'!$H$15:$I$182,2)*AF239)</f>
        <v>0</v>
      </c>
      <c r="AG241" s="168">
        <f>IF($E237="",0,VLOOKUP($E237,'Podpůrná data'!$H$15:$I$182,2)*AG239)</f>
        <v>0</v>
      </c>
      <c r="AH241" s="168">
        <f>IF($E237="",0,VLOOKUP($E237,'Podpůrná data'!$H$15:$I$182,2)*AH239)</f>
        <v>0</v>
      </c>
      <c r="AI241" s="168">
        <f>IF($E237="",0,VLOOKUP($E237,'Podpůrná data'!$H$15:$I$182,2)*AI239)</f>
        <v>0</v>
      </c>
      <c r="AJ241" s="168">
        <f>IF($E237="",0,VLOOKUP($E237,'Podpůrná data'!$H$15:$I$182,2)*AJ239)</f>
        <v>0</v>
      </c>
      <c r="AK241" s="168">
        <f>IF($E237="",0,VLOOKUP($E237,'Podpůrná data'!$H$15:$I$182,2)*AK239)</f>
        <v>0</v>
      </c>
      <c r="AL241" s="168">
        <f>IF($E237="",0,VLOOKUP($E237,'Podpůrná data'!$H$15:$I$182,2)*AL239)</f>
        <v>0</v>
      </c>
      <c r="AM241" s="168">
        <f>IF($E237="",0,VLOOKUP($E237,'Podpůrná data'!$H$15:$I$182,2)*AM239)</f>
        <v>0</v>
      </c>
      <c r="AN241" s="168">
        <f>IF($E237="",0,VLOOKUP($E237,'Podpůrná data'!$H$15:$I$182,2)*AN239)</f>
        <v>0</v>
      </c>
      <c r="AO241" s="168">
        <f>IF($E237="",0,VLOOKUP($E237,'Podpůrná data'!$H$15:$I$182,2)*AO239)</f>
        <v>0</v>
      </c>
      <c r="AP241" s="168">
        <f>IF($E237="",0,VLOOKUP($E237,'Podpůrná data'!$H$15:$I$182,2)*AP239)</f>
        <v>0</v>
      </c>
      <c r="AQ241" s="168">
        <f>IF($E237="",0,VLOOKUP($E237,'Podpůrná data'!$H$15:$I$182,2)*AQ239)</f>
        <v>0</v>
      </c>
      <c r="AR241" s="168">
        <f>IF($E237="",0,VLOOKUP($E237,'Podpůrná data'!$H$15:$I$182,2)*AR239)</f>
        <v>0</v>
      </c>
      <c r="AS241" s="168">
        <f>IF($E237="",0,VLOOKUP($E237,'Podpůrná data'!$H$15:$I$182,2)*AS239)</f>
        <v>0</v>
      </c>
      <c r="AT241" s="168">
        <f>IF($E237="",0,VLOOKUP($E237,'Podpůrná data'!$H$15:$I$182,2)*AT239)</f>
        <v>0</v>
      </c>
      <c r="AU241" s="168">
        <f>IF($E237="",0,VLOOKUP($E237,'Podpůrná data'!$H$15:$I$182,2)*AU239)</f>
        <v>0</v>
      </c>
      <c r="AV241" s="168">
        <f>IF($E237="",0,VLOOKUP($E237,'Podpůrná data'!$H$15:$I$182,2)*AV239)</f>
        <v>0</v>
      </c>
      <c r="AW241" s="168">
        <f>IF($E237="",0,VLOOKUP($E237,'Podpůrná data'!$H$15:$I$182,2)*AW239)</f>
        <v>0</v>
      </c>
      <c r="AX241" s="168">
        <f>IF($E237="",0,VLOOKUP($E237,'Podpůrná data'!$H$15:$I$182,2)*AX239)</f>
        <v>0</v>
      </c>
      <c r="AY241" s="168">
        <f>IF($E237="",0,VLOOKUP($E237,'Podpůrná data'!$H$15:$I$182,2)*AY239)</f>
        <v>0</v>
      </c>
      <c r="AZ241" s="168">
        <f>IF($E237="",0,VLOOKUP($E237,'Podpůrná data'!$H$15:$I$182,2)*AZ239)</f>
        <v>0</v>
      </c>
      <c r="BA241" s="168">
        <f>IF($E237="",0,VLOOKUP($E237,'Podpůrná data'!$H$15:$I$182,2)*BA239)</f>
        <v>0</v>
      </c>
      <c r="BB241" s="168">
        <f>IF($E237="",0,VLOOKUP($E237,'Podpůrná data'!$H$15:$I$182,2)*BB239)</f>
        <v>0</v>
      </c>
      <c r="BC241" s="168">
        <f>IF($E237="",0,VLOOKUP($E237,'Podpůrná data'!$H$15:$I$182,2)*BC239)</f>
        <v>0</v>
      </c>
      <c r="BD241" s="168">
        <f>IF($E237="",0,VLOOKUP($E237,'Podpůrná data'!$H$15:$I$182,2)*BD239)</f>
        <v>0</v>
      </c>
      <c r="BE241" s="168">
        <f>IF($E237="",0,VLOOKUP($E237,'Podpůrná data'!$H$15:$I$182,2)*BE239)</f>
        <v>0</v>
      </c>
      <c r="BF241" s="168">
        <f>IF($E237="",0,VLOOKUP($E237,'Podpůrná data'!$H$15:$I$182,2)*BF239)</f>
        <v>0</v>
      </c>
      <c r="BG241" s="168">
        <f>IF($E237="",0,VLOOKUP($E237,'Podpůrná data'!$H$15:$I$182,2)*BG239)</f>
        <v>0</v>
      </c>
      <c r="BH241" s="168">
        <f>IF($E237="",0,VLOOKUP($E237,'Podpůrná data'!$H$15:$I$182,2)*BH239)</f>
        <v>0</v>
      </c>
      <c r="BI241" s="168">
        <f>IF($E237="",0,VLOOKUP($E237,'Podpůrná data'!$H$15:$I$182,2)*BI239)</f>
        <v>0</v>
      </c>
      <c r="BJ241" s="382"/>
      <c r="BK241" s="384"/>
      <c r="BL241" s="386"/>
      <c r="BM241" s="105"/>
      <c r="BN241" s="178">
        <f>SUMIFS($N241:$BI241,$N236:$BI236,"1. ZoR")</f>
        <v>0</v>
      </c>
      <c r="BO241" s="178">
        <f>SUMIFS($N241:$BI241,$N236:$BI236,"2. ZoR")</f>
        <v>0</v>
      </c>
      <c r="BP241" s="178">
        <f>SUMIFS($N241:$BI241,$N236:$BI236,"3. ZoR")</f>
        <v>0</v>
      </c>
      <c r="BQ241" s="178">
        <f>SUMIFS($N241:$BI241,$N236:$BI236,"4. ZoR")</f>
        <v>0</v>
      </c>
      <c r="BR241" s="178">
        <f>SUMIFS($N241:$BI241,$N236:$BI236,"5. ZoR")</f>
        <v>0</v>
      </c>
      <c r="BS241" s="178">
        <f>SUMIFS($N241:$BI241,$N236:$BI236,"6. ZoR")</f>
        <v>0</v>
      </c>
      <c r="BT241" s="178">
        <f>SUMIFS($N241:$BI241,$N236:$BI236,"7. ZoR")</f>
        <v>0</v>
      </c>
      <c r="BU241" s="178">
        <f>SUMIFS($N241:$BI241,$N236:$BI236,"8. ZoR")</f>
        <v>0</v>
      </c>
      <c r="BV241" s="178">
        <f>SUMIFS($N241:$BI241,$N236:$BI236,"9. ZoR")</f>
        <v>0</v>
      </c>
      <c r="BW241" s="178">
        <f>SUMIFS($N241:$BI241,$N236:$BI236,"10. ZoR")</f>
        <v>0</v>
      </c>
      <c r="BX241" s="178">
        <f>SUMIFS($N241:$BI241,$N236:$BI236,"11. ZoR")</f>
        <v>0</v>
      </c>
      <c r="BY241" s="178">
        <f>SUMIFS($N241:$BI241,$N236:$BI236,"12. ZoR")</f>
        <v>0</v>
      </c>
      <c r="BZ241" s="178">
        <f>SUMIFS($N241:$BI241,$N236:$BI236,"13. ZoR")</f>
        <v>0</v>
      </c>
      <c r="CA241" s="178">
        <f>SUMIFS($N241:$BI241,$N236:$BI236,"14. ZoR")</f>
        <v>0</v>
      </c>
      <c r="CB241" s="178">
        <f>SUMIFS($N241:$BI241,$N236:$BI236,"15. ZoR")</f>
        <v>0</v>
      </c>
    </row>
    <row r="242" spans="1:80" ht="29.5" hidden="1" thickBot="1" x14ac:dyDescent="0.4">
      <c r="B242" s="129"/>
      <c r="C242" s="173"/>
      <c r="D242" s="173"/>
      <c r="E242" s="173"/>
      <c r="F242" s="173"/>
      <c r="G242" s="173"/>
      <c r="H242" s="173"/>
      <c r="I242" s="174"/>
      <c r="J242" s="105"/>
      <c r="K242" s="176"/>
      <c r="L242" s="105"/>
      <c r="M242" s="63" t="s">
        <v>200</v>
      </c>
      <c r="N242" s="168">
        <f>IF(N241="","",N241)</f>
        <v>0</v>
      </c>
      <c r="O242" s="168">
        <f>N242+O241</f>
        <v>0</v>
      </c>
      <c r="P242" s="168">
        <f t="shared" ref="P242" si="3186">O242+P241</f>
        <v>0</v>
      </c>
      <c r="Q242" s="168">
        <f t="shared" ref="Q242" si="3187">P242+Q241</f>
        <v>0</v>
      </c>
      <c r="R242" s="168">
        <f t="shared" ref="R242" si="3188">Q242+R241</f>
        <v>0</v>
      </c>
      <c r="S242" s="168">
        <f t="shared" ref="S242" si="3189">R242+S241</f>
        <v>0</v>
      </c>
      <c r="T242" s="168">
        <f t="shared" ref="T242" si="3190">S242+T241</f>
        <v>0</v>
      </c>
      <c r="U242" s="168">
        <f t="shared" ref="U242" si="3191">T242+U241</f>
        <v>0</v>
      </c>
      <c r="V242" s="168">
        <f t="shared" ref="V242" si="3192">U242+V241</f>
        <v>0</v>
      </c>
      <c r="W242" s="168">
        <f t="shared" ref="W242" si="3193">V242+W241</f>
        <v>0</v>
      </c>
      <c r="X242" s="168">
        <f t="shared" ref="X242" si="3194">W242+X241</f>
        <v>0</v>
      </c>
      <c r="Y242" s="168">
        <f t="shared" ref="Y242" si="3195">X242+Y241</f>
        <v>0</v>
      </c>
      <c r="Z242" s="168">
        <f t="shared" ref="Z242" si="3196">Y242+Z241</f>
        <v>0</v>
      </c>
      <c r="AA242" s="168">
        <f t="shared" ref="AA242" si="3197">Z242+AA241</f>
        <v>0</v>
      </c>
      <c r="AB242" s="168">
        <f t="shared" ref="AB242" si="3198">AA242+AB241</f>
        <v>0</v>
      </c>
      <c r="AC242" s="168">
        <f t="shared" ref="AC242" si="3199">AB242+AC241</f>
        <v>0</v>
      </c>
      <c r="AD242" s="168">
        <f t="shared" ref="AD242" si="3200">AC242+AD241</f>
        <v>0</v>
      </c>
      <c r="AE242" s="168">
        <f t="shared" ref="AE242" si="3201">AD242+AE241</f>
        <v>0</v>
      </c>
      <c r="AF242" s="168">
        <f t="shared" ref="AF242" si="3202">AE242+AF241</f>
        <v>0</v>
      </c>
      <c r="AG242" s="168">
        <f t="shared" ref="AG242" si="3203">AF242+AG241</f>
        <v>0</v>
      </c>
      <c r="AH242" s="168">
        <f t="shared" ref="AH242" si="3204">AG242+AH241</f>
        <v>0</v>
      </c>
      <c r="AI242" s="168">
        <f t="shared" ref="AI242" si="3205">AH242+AI241</f>
        <v>0</v>
      </c>
      <c r="AJ242" s="168">
        <f t="shared" ref="AJ242" si="3206">AI242+AJ241</f>
        <v>0</v>
      </c>
      <c r="AK242" s="168">
        <f t="shared" ref="AK242" si="3207">AJ242+AK241</f>
        <v>0</v>
      </c>
      <c r="AL242" s="168">
        <f t="shared" ref="AL242" si="3208">AK242+AL241</f>
        <v>0</v>
      </c>
      <c r="AM242" s="168">
        <f t="shared" ref="AM242" si="3209">AL242+AM241</f>
        <v>0</v>
      </c>
      <c r="AN242" s="168">
        <f t="shared" ref="AN242" si="3210">AM242+AN241</f>
        <v>0</v>
      </c>
      <c r="AO242" s="168">
        <f t="shared" ref="AO242" si="3211">AN242+AO241</f>
        <v>0</v>
      </c>
      <c r="AP242" s="168">
        <f t="shared" ref="AP242" si="3212">AO242+AP241</f>
        <v>0</v>
      </c>
      <c r="AQ242" s="168">
        <f t="shared" ref="AQ242" si="3213">AP242+AQ241</f>
        <v>0</v>
      </c>
      <c r="AR242" s="168">
        <f t="shared" ref="AR242" si="3214">AQ242+AR241</f>
        <v>0</v>
      </c>
      <c r="AS242" s="168">
        <f t="shared" ref="AS242" si="3215">AR242+AS241</f>
        <v>0</v>
      </c>
      <c r="AT242" s="168">
        <f t="shared" ref="AT242" si="3216">AS242+AT241</f>
        <v>0</v>
      </c>
      <c r="AU242" s="168">
        <f t="shared" ref="AU242" si="3217">AT242+AU241</f>
        <v>0</v>
      </c>
      <c r="AV242" s="168">
        <f t="shared" ref="AV242" si="3218">AU242+AV241</f>
        <v>0</v>
      </c>
      <c r="AW242" s="168">
        <f t="shared" ref="AW242" si="3219">AV242+AW241</f>
        <v>0</v>
      </c>
      <c r="AX242" s="168">
        <f t="shared" ref="AX242" si="3220">AW242+AX241</f>
        <v>0</v>
      </c>
      <c r="AY242" s="168">
        <f t="shared" ref="AY242" si="3221">AX242+AY241</f>
        <v>0</v>
      </c>
      <c r="AZ242" s="168">
        <f t="shared" ref="AZ242" si="3222">AY242+AZ241</f>
        <v>0</v>
      </c>
      <c r="BA242" s="168">
        <f t="shared" ref="BA242" si="3223">AZ242+BA241</f>
        <v>0</v>
      </c>
      <c r="BB242" s="168">
        <f t="shared" ref="BB242" si="3224">BA242+BB241</f>
        <v>0</v>
      </c>
      <c r="BC242" s="168">
        <f t="shared" ref="BC242" si="3225">BB242+BC241</f>
        <v>0</v>
      </c>
      <c r="BD242" s="168">
        <f t="shared" ref="BD242" si="3226">BC242+BD241</f>
        <v>0</v>
      </c>
      <c r="BE242" s="168">
        <f t="shared" ref="BE242" si="3227">BD242+BE241</f>
        <v>0</v>
      </c>
      <c r="BF242" s="168">
        <f t="shared" ref="BF242" si="3228">BE242+BF241</f>
        <v>0</v>
      </c>
      <c r="BG242" s="168">
        <f t="shared" ref="BG242" si="3229">BF242+BG241</f>
        <v>0</v>
      </c>
      <c r="BH242" s="168">
        <f t="shared" ref="BH242" si="3230">BG242+BH241</f>
        <v>0</v>
      </c>
      <c r="BI242" s="168">
        <f t="shared" ref="BI242" si="3231">BH242+BI241</f>
        <v>0</v>
      </c>
      <c r="BJ242" s="383"/>
      <c r="BK242" s="385"/>
      <c r="BL242" s="387"/>
      <c r="BM242" s="105"/>
      <c r="BN242" s="105"/>
      <c r="BO242" s="105"/>
      <c r="BP242" s="105"/>
      <c r="BQ242" s="105"/>
      <c r="BR242" s="105"/>
      <c r="BS242" s="105"/>
      <c r="BT242" s="105"/>
      <c r="BU242" s="105"/>
      <c r="BV242" s="105"/>
      <c r="BW242" s="105"/>
      <c r="BX242" s="105"/>
      <c r="BY242" s="105"/>
      <c r="BZ242" s="105"/>
      <c r="CA242" s="105"/>
      <c r="CB242" s="105"/>
    </row>
    <row r="243" spans="1:80" ht="15" hidden="1" thickBot="1" x14ac:dyDescent="0.4">
      <c r="B243" s="105"/>
      <c r="C243" s="130"/>
      <c r="D243" s="130"/>
      <c r="E243" s="130"/>
      <c r="F243" s="130"/>
      <c r="G243" s="130"/>
      <c r="H243" s="130"/>
      <c r="I243" s="105"/>
      <c r="J243" s="7"/>
      <c r="K243" s="105"/>
      <c r="L243" s="105"/>
      <c r="M243" s="105"/>
      <c r="N243" s="105"/>
      <c r="O243" s="105"/>
      <c r="P243" s="7"/>
      <c r="Q243" s="105"/>
      <c r="R243" s="105"/>
      <c r="S243" s="105"/>
      <c r="T243" s="105"/>
      <c r="U243" s="105"/>
      <c r="V243" s="105"/>
      <c r="W243" s="105"/>
      <c r="X243" s="105"/>
      <c r="Y243" s="105"/>
      <c r="Z243" s="105"/>
      <c r="AA243" s="105"/>
      <c r="AB243" s="105"/>
      <c r="AC243" s="105"/>
      <c r="AD243" s="105"/>
      <c r="AE243" s="105"/>
      <c r="AF243" s="105"/>
      <c r="AG243" s="105"/>
      <c r="AH243" s="105"/>
      <c r="AI243" s="105"/>
      <c r="AJ243" s="105"/>
      <c r="AK243" s="105"/>
      <c r="AL243" s="105"/>
      <c r="AM243" s="105"/>
      <c r="AN243" s="105"/>
      <c r="AO243" s="105"/>
      <c r="AP243" s="105"/>
      <c r="AQ243" s="105"/>
      <c r="AR243" s="105"/>
      <c r="AS243" s="105"/>
      <c r="AT243" s="105"/>
      <c r="AU243" s="105"/>
      <c r="AV243" s="105"/>
      <c r="AW243" s="105"/>
      <c r="AX243" s="105"/>
      <c r="AY243" s="105"/>
      <c r="AZ243" s="105"/>
      <c r="BA243" s="105"/>
      <c r="BB243" s="105"/>
      <c r="BC243" s="105"/>
      <c r="BD243" s="105"/>
      <c r="BE243" s="105"/>
      <c r="BF243" s="105"/>
      <c r="BG243" s="105"/>
      <c r="BH243" s="105"/>
      <c r="BI243" s="105"/>
      <c r="BJ243" s="105"/>
      <c r="BK243" s="105"/>
      <c r="BL243" s="105"/>
      <c r="BM243" s="105"/>
      <c r="BN243" s="105"/>
      <c r="BO243" s="105"/>
      <c r="BP243" s="105"/>
      <c r="BQ243" s="105"/>
      <c r="BR243" s="105"/>
      <c r="BS243" s="105"/>
      <c r="BT243" s="105"/>
      <c r="BU243" s="105"/>
      <c r="BV243" s="105"/>
      <c r="BW243" s="105"/>
      <c r="BX243" s="105"/>
      <c r="BY243" s="105"/>
      <c r="BZ243" s="105"/>
      <c r="CA243" s="105"/>
      <c r="CB243" s="105"/>
    </row>
    <row r="244" spans="1:80" s="245" customFormat="1" ht="58.4" customHeight="1" thickBot="1" x14ac:dyDescent="0.4">
      <c r="A244" s="249"/>
      <c r="B244" s="120"/>
      <c r="C244" s="360" t="s">
        <v>2</v>
      </c>
      <c r="D244" s="121"/>
      <c r="E244" s="131" t="s">
        <v>225</v>
      </c>
      <c r="F244" s="131" t="s">
        <v>444</v>
      </c>
      <c r="G244" s="131" t="s">
        <v>208</v>
      </c>
      <c r="H244" s="122" t="s">
        <v>385</v>
      </c>
      <c r="I244" s="123" t="s">
        <v>1</v>
      </c>
      <c r="J244" s="7"/>
      <c r="K244" s="169">
        <v>204032</v>
      </c>
      <c r="L244" s="106"/>
      <c r="M244" s="194" t="s">
        <v>128</v>
      </c>
      <c r="N244" s="83" t="s">
        <v>4</v>
      </c>
      <c r="O244" s="83" t="s">
        <v>5</v>
      </c>
      <c r="P244" s="83" t="s">
        <v>6</v>
      </c>
      <c r="Q244" s="83" t="s">
        <v>7</v>
      </c>
      <c r="R244" s="83" t="s">
        <v>8</v>
      </c>
      <c r="S244" s="83" t="s">
        <v>9</v>
      </c>
      <c r="T244" s="83" t="s">
        <v>10</v>
      </c>
      <c r="U244" s="83" t="s">
        <v>11</v>
      </c>
      <c r="V244" s="83" t="s">
        <v>12</v>
      </c>
      <c r="W244" s="83" t="s">
        <v>13</v>
      </c>
      <c r="X244" s="83" t="s">
        <v>14</v>
      </c>
      <c r="Y244" s="83" t="s">
        <v>15</v>
      </c>
      <c r="Z244" s="83" t="s">
        <v>16</v>
      </c>
      <c r="AA244" s="83" t="s">
        <v>17</v>
      </c>
      <c r="AB244" s="83" t="s">
        <v>18</v>
      </c>
      <c r="AC244" s="83" t="s">
        <v>19</v>
      </c>
      <c r="AD244" s="83" t="s">
        <v>20</v>
      </c>
      <c r="AE244" s="83" t="s">
        <v>21</v>
      </c>
      <c r="AF244" s="83" t="s">
        <v>22</v>
      </c>
      <c r="AG244" s="83" t="s">
        <v>23</v>
      </c>
      <c r="AH244" s="83" t="s">
        <v>24</v>
      </c>
      <c r="AI244" s="83" t="s">
        <v>25</v>
      </c>
      <c r="AJ244" s="83" t="s">
        <v>26</v>
      </c>
      <c r="AK244" s="83" t="s">
        <v>27</v>
      </c>
      <c r="AL244" s="83" t="s">
        <v>28</v>
      </c>
      <c r="AM244" s="83" t="s">
        <v>29</v>
      </c>
      <c r="AN244" s="83" t="s">
        <v>30</v>
      </c>
      <c r="AO244" s="83" t="s">
        <v>31</v>
      </c>
      <c r="AP244" s="83" t="s">
        <v>32</v>
      </c>
      <c r="AQ244" s="83" t="s">
        <v>33</v>
      </c>
      <c r="AR244" s="83" t="s">
        <v>34</v>
      </c>
      <c r="AS244" s="83" t="s">
        <v>35</v>
      </c>
      <c r="AT244" s="83" t="s">
        <v>36</v>
      </c>
      <c r="AU244" s="83" t="s">
        <v>37</v>
      </c>
      <c r="AV244" s="83" t="s">
        <v>38</v>
      </c>
      <c r="AW244" s="83" t="s">
        <v>39</v>
      </c>
      <c r="AX244" s="83" t="s">
        <v>40</v>
      </c>
      <c r="AY244" s="83" t="s">
        <v>41</v>
      </c>
      <c r="AZ244" s="83" t="s">
        <v>42</v>
      </c>
      <c r="BA244" s="83" t="s">
        <v>43</v>
      </c>
      <c r="BB244" s="83" t="s">
        <v>44</v>
      </c>
      <c r="BC244" s="83" t="s">
        <v>45</v>
      </c>
      <c r="BD244" s="83" t="s">
        <v>46</v>
      </c>
      <c r="BE244" s="83" t="s">
        <v>47</v>
      </c>
      <c r="BF244" s="83" t="s">
        <v>48</v>
      </c>
      <c r="BG244" s="83" t="s">
        <v>49</v>
      </c>
      <c r="BH244" s="83" t="s">
        <v>50</v>
      </c>
      <c r="BI244" s="83" t="s">
        <v>51</v>
      </c>
      <c r="BJ244" s="134" t="s">
        <v>234</v>
      </c>
      <c r="BK244" s="135" t="s">
        <v>164</v>
      </c>
      <c r="BL244" s="135" t="s">
        <v>213</v>
      </c>
      <c r="BM244" s="106"/>
      <c r="BN244" s="368" t="s">
        <v>238</v>
      </c>
      <c r="BO244" s="369"/>
      <c r="BP244" s="369"/>
      <c r="BQ244" s="369"/>
      <c r="BR244" s="369"/>
      <c r="BS244" s="369"/>
      <c r="BT244" s="369"/>
      <c r="BU244" s="369"/>
      <c r="BV244" s="369"/>
      <c r="BW244" s="369"/>
      <c r="BX244" s="369"/>
      <c r="BY244" s="369"/>
      <c r="BZ244" s="369"/>
      <c r="CA244" s="369"/>
      <c r="CB244" s="369"/>
    </row>
    <row r="245" spans="1:80" s="245" customFormat="1" ht="18" hidden="1" customHeight="1" thickBot="1" x14ac:dyDescent="0.4">
      <c r="A245" s="250"/>
      <c r="B245" s="113"/>
      <c r="C245" s="361"/>
      <c r="D245" s="125"/>
      <c r="E245" s="125"/>
      <c r="F245" s="125"/>
      <c r="G245" s="125"/>
      <c r="H245" s="370" t="s">
        <v>201</v>
      </c>
      <c r="I245" s="373" t="s">
        <v>93</v>
      </c>
      <c r="J245" s="7"/>
      <c r="K245" s="375" t="s">
        <v>423</v>
      </c>
      <c r="L245" s="106"/>
      <c r="M245" s="84"/>
      <c r="N245" s="74">
        <f>MONTH(Úvod!$F$10)</f>
        <v>1</v>
      </c>
      <c r="O245" s="75">
        <f t="shared" ref="O245" si="3232">IF(N245=12,1,N245+1)</f>
        <v>2</v>
      </c>
      <c r="P245" s="75">
        <f t="shared" ref="P245" si="3233">IF(O245=12,1,O245+1)</f>
        <v>3</v>
      </c>
      <c r="Q245" s="76">
        <f t="shared" ref="Q245" si="3234">IF(P245=12,1,P245+1)</f>
        <v>4</v>
      </c>
      <c r="R245" s="76">
        <f t="shared" ref="R245" si="3235">IF(Q245=12,1,Q245+1)</f>
        <v>5</v>
      </c>
      <c r="S245" s="76">
        <f t="shared" ref="S245" si="3236">IF(R245=12,1,R245+1)</f>
        <v>6</v>
      </c>
      <c r="T245" s="76">
        <f t="shared" ref="T245" si="3237">IF(S245=12,1,S245+1)</f>
        <v>7</v>
      </c>
      <c r="U245" s="76">
        <f t="shared" ref="U245" si="3238">IF(T245=12,1,T245+1)</f>
        <v>8</v>
      </c>
      <c r="V245" s="76">
        <f t="shared" ref="V245" si="3239">IF(U245=12,1,U245+1)</f>
        <v>9</v>
      </c>
      <c r="W245" s="76">
        <f>IF(V245=12,1,V245+1)</f>
        <v>10</v>
      </c>
      <c r="X245" s="76">
        <f t="shared" ref="X245" si="3240">IF(W245=12,1,W245+1)</f>
        <v>11</v>
      </c>
      <c r="Y245" s="76">
        <f t="shared" ref="Y245" si="3241">IF(X245=12,1,X245+1)</f>
        <v>12</v>
      </c>
      <c r="Z245" s="76">
        <f t="shared" ref="Z245" si="3242">IF(Y245=12,1,Y245+1)</f>
        <v>1</v>
      </c>
      <c r="AA245" s="76">
        <f t="shared" ref="AA245" si="3243">IF(Z245=12,1,Z245+1)</f>
        <v>2</v>
      </c>
      <c r="AB245" s="76">
        <f t="shared" ref="AB245" si="3244">IF(AA245=12,1,AA245+1)</f>
        <v>3</v>
      </c>
      <c r="AC245" s="76">
        <f t="shared" ref="AC245" si="3245">IF(AB245=12,1,AB245+1)</f>
        <v>4</v>
      </c>
      <c r="AD245" s="76">
        <f t="shared" ref="AD245" si="3246">IF(AC245=12,1,AC245+1)</f>
        <v>5</v>
      </c>
      <c r="AE245" s="76">
        <f t="shared" ref="AE245" si="3247">IF(AD245=12,1,AD245+1)</f>
        <v>6</v>
      </c>
      <c r="AF245" s="76">
        <f>IF(AE245=12,1,AE245+1)</f>
        <v>7</v>
      </c>
      <c r="AG245" s="76">
        <f t="shared" ref="AG245" si="3248">IF(AF245=12,1,AF245+1)</f>
        <v>8</v>
      </c>
      <c r="AH245" s="76">
        <f t="shared" ref="AH245" si="3249">IF(AG245=12,1,AG245+1)</f>
        <v>9</v>
      </c>
      <c r="AI245" s="76">
        <f t="shared" ref="AI245" si="3250">IF(AH245=12,1,AH245+1)</f>
        <v>10</v>
      </c>
      <c r="AJ245" s="76">
        <f t="shared" ref="AJ245" si="3251">IF(AI245=12,1,AI245+1)</f>
        <v>11</v>
      </c>
      <c r="AK245" s="76">
        <f t="shared" ref="AK245" si="3252">IF(AJ245=12,1,AJ245+1)</f>
        <v>12</v>
      </c>
      <c r="AL245" s="76">
        <f t="shared" ref="AL245" si="3253">IF(AK245=12,1,AK245+1)</f>
        <v>1</v>
      </c>
      <c r="AM245" s="76">
        <f t="shared" ref="AM245" si="3254">IF(AL245=12,1,AL245+1)</f>
        <v>2</v>
      </c>
      <c r="AN245" s="76">
        <f t="shared" ref="AN245" si="3255">IF(AM245=12,1,AM245+1)</f>
        <v>3</v>
      </c>
      <c r="AO245" s="76">
        <f t="shared" ref="AO245" si="3256">IF(AN245=12,1,AN245+1)</f>
        <v>4</v>
      </c>
      <c r="AP245" s="76">
        <f t="shared" ref="AP245" si="3257">IF(AO245=12,1,AO245+1)</f>
        <v>5</v>
      </c>
      <c r="AQ245" s="76">
        <f t="shared" ref="AQ245" si="3258">IF(AP245=12,1,AP245+1)</f>
        <v>6</v>
      </c>
      <c r="AR245" s="76">
        <f t="shared" ref="AR245" si="3259">IF(AQ245=12,1,AQ245+1)</f>
        <v>7</v>
      </c>
      <c r="AS245" s="76">
        <f t="shared" ref="AS245" si="3260">IF(AR245=12,1,AR245+1)</f>
        <v>8</v>
      </c>
      <c r="AT245" s="76">
        <f t="shared" ref="AT245" si="3261">IF(AS245=12,1,AS245+1)</f>
        <v>9</v>
      </c>
      <c r="AU245" s="76">
        <f t="shared" ref="AU245" si="3262">IF(AT245=12,1,AT245+1)</f>
        <v>10</v>
      </c>
      <c r="AV245" s="76">
        <f t="shared" ref="AV245" si="3263">IF(AU245=12,1,AU245+1)</f>
        <v>11</v>
      </c>
      <c r="AW245" s="76">
        <f t="shared" ref="AW245" si="3264">IF(AV245=12,1,AV245+1)</f>
        <v>12</v>
      </c>
      <c r="AX245" s="76">
        <f t="shared" ref="AX245" si="3265">IF(AW245=12,1,AW245+1)</f>
        <v>1</v>
      </c>
      <c r="AY245" s="76">
        <f t="shared" ref="AY245" si="3266">IF(AX245=12,1,AX245+1)</f>
        <v>2</v>
      </c>
      <c r="AZ245" s="76">
        <f t="shared" ref="AZ245" si="3267">IF(AY245=12,1,AY245+1)</f>
        <v>3</v>
      </c>
      <c r="BA245" s="76">
        <f t="shared" ref="BA245" si="3268">IF(AZ245=12,1,AZ245+1)</f>
        <v>4</v>
      </c>
      <c r="BB245" s="76">
        <f t="shared" ref="BB245" si="3269">IF(BA245=12,1,BA245+1)</f>
        <v>5</v>
      </c>
      <c r="BC245" s="76">
        <f t="shared" ref="BC245" si="3270">IF(BB245=12,1,BB245+1)</f>
        <v>6</v>
      </c>
      <c r="BD245" s="76">
        <f t="shared" ref="BD245" si="3271">IF(BC245=12,1,BC245+1)</f>
        <v>7</v>
      </c>
      <c r="BE245" s="76">
        <f t="shared" ref="BE245" si="3272">IF(BD245=12,1,BD245+1)</f>
        <v>8</v>
      </c>
      <c r="BF245" s="76">
        <f t="shared" ref="BF245" si="3273">IF(BE245=12,1,BE245+1)</f>
        <v>9</v>
      </c>
      <c r="BG245" s="76">
        <f t="shared" ref="BG245" si="3274">IF(BF245=12,1,BF245+1)</f>
        <v>10</v>
      </c>
      <c r="BH245" s="76">
        <f t="shared" ref="BH245" si="3275">IF(BG245=12,1,BG245+1)</f>
        <v>11</v>
      </c>
      <c r="BI245" s="76">
        <f t="shared" ref="BI245" si="3276">IF(BH245=12,1,BH245+1)</f>
        <v>12</v>
      </c>
      <c r="BJ245" s="81"/>
      <c r="BK245" s="78"/>
      <c r="BL245" s="78"/>
      <c r="BM245" s="106"/>
      <c r="BN245" s="106"/>
      <c r="BO245" s="106"/>
      <c r="BP245" s="106"/>
      <c r="BQ245" s="106"/>
      <c r="BR245" s="106"/>
      <c r="BS245" s="106"/>
      <c r="BT245" s="106"/>
      <c r="BU245" s="106"/>
      <c r="BV245" s="106"/>
      <c r="BW245" s="106"/>
      <c r="BX245" s="106"/>
      <c r="BY245" s="106"/>
      <c r="BZ245" s="106"/>
      <c r="CA245" s="106"/>
      <c r="CB245" s="106"/>
    </row>
    <row r="246" spans="1:80" s="245" customFormat="1" ht="35.15" hidden="1" customHeight="1" x14ac:dyDescent="0.35">
      <c r="A246" s="250"/>
      <c r="B246" s="113"/>
      <c r="C246" s="361"/>
      <c r="D246" s="125"/>
      <c r="E246" s="125"/>
      <c r="F246" s="125"/>
      <c r="G246" s="125"/>
      <c r="H246" s="370"/>
      <c r="I246" s="373"/>
      <c r="J246" s="7"/>
      <c r="K246" s="376"/>
      <c r="L246" s="106"/>
      <c r="M246" s="77"/>
      <c r="N246" s="59">
        <f t="shared" ref="N246:BI246" si="3277">VALUE(_xlfn.CONCAT(N245,".",N248))</f>
        <v>1</v>
      </c>
      <c r="O246" s="73">
        <f t="shared" si="3277"/>
        <v>32</v>
      </c>
      <c r="P246" s="73">
        <f t="shared" si="3277"/>
        <v>61</v>
      </c>
      <c r="Q246" s="73">
        <f t="shared" si="3277"/>
        <v>92</v>
      </c>
      <c r="R246" s="73">
        <f t="shared" si="3277"/>
        <v>122</v>
      </c>
      <c r="S246" s="73">
        <f t="shared" si="3277"/>
        <v>153</v>
      </c>
      <c r="T246" s="73">
        <f t="shared" si="3277"/>
        <v>183</v>
      </c>
      <c r="U246" s="73">
        <f t="shared" si="3277"/>
        <v>214</v>
      </c>
      <c r="V246" s="73">
        <f t="shared" si="3277"/>
        <v>245</v>
      </c>
      <c r="W246" s="73">
        <f t="shared" si="3277"/>
        <v>275</v>
      </c>
      <c r="X246" s="73">
        <f t="shared" si="3277"/>
        <v>306</v>
      </c>
      <c r="Y246" s="73">
        <f t="shared" si="3277"/>
        <v>336</v>
      </c>
      <c r="Z246" s="73">
        <f t="shared" si="3277"/>
        <v>367</v>
      </c>
      <c r="AA246" s="73">
        <f t="shared" si="3277"/>
        <v>398</v>
      </c>
      <c r="AB246" s="73">
        <f t="shared" si="3277"/>
        <v>426</v>
      </c>
      <c r="AC246" s="73">
        <f t="shared" si="3277"/>
        <v>457</v>
      </c>
      <c r="AD246" s="73">
        <f t="shared" si="3277"/>
        <v>487</v>
      </c>
      <c r="AE246" s="73">
        <f t="shared" si="3277"/>
        <v>518</v>
      </c>
      <c r="AF246" s="73">
        <f t="shared" si="3277"/>
        <v>548</v>
      </c>
      <c r="AG246" s="73">
        <f t="shared" si="3277"/>
        <v>579</v>
      </c>
      <c r="AH246" s="73">
        <f t="shared" si="3277"/>
        <v>610</v>
      </c>
      <c r="AI246" s="73">
        <f t="shared" si="3277"/>
        <v>640</v>
      </c>
      <c r="AJ246" s="73">
        <f t="shared" si="3277"/>
        <v>671</v>
      </c>
      <c r="AK246" s="73">
        <f t="shared" si="3277"/>
        <v>701</v>
      </c>
      <c r="AL246" s="73">
        <f t="shared" si="3277"/>
        <v>732</v>
      </c>
      <c r="AM246" s="73">
        <f t="shared" si="3277"/>
        <v>763</v>
      </c>
      <c r="AN246" s="73">
        <f t="shared" si="3277"/>
        <v>791</v>
      </c>
      <c r="AO246" s="73">
        <f t="shared" si="3277"/>
        <v>822</v>
      </c>
      <c r="AP246" s="73">
        <f t="shared" si="3277"/>
        <v>852</v>
      </c>
      <c r="AQ246" s="73">
        <f t="shared" si="3277"/>
        <v>883</v>
      </c>
      <c r="AR246" s="73">
        <f t="shared" si="3277"/>
        <v>913</v>
      </c>
      <c r="AS246" s="73">
        <f t="shared" si="3277"/>
        <v>944</v>
      </c>
      <c r="AT246" s="73">
        <f t="shared" si="3277"/>
        <v>975</v>
      </c>
      <c r="AU246" s="73">
        <f t="shared" si="3277"/>
        <v>1005</v>
      </c>
      <c r="AV246" s="73">
        <f t="shared" si="3277"/>
        <v>1036</v>
      </c>
      <c r="AW246" s="73">
        <f t="shared" si="3277"/>
        <v>1066</v>
      </c>
      <c r="AX246" s="73">
        <f t="shared" si="3277"/>
        <v>1097</v>
      </c>
      <c r="AY246" s="73">
        <f t="shared" si="3277"/>
        <v>1128</v>
      </c>
      <c r="AZ246" s="73">
        <f t="shared" si="3277"/>
        <v>1156</v>
      </c>
      <c r="BA246" s="73">
        <f t="shared" si="3277"/>
        <v>1187</v>
      </c>
      <c r="BB246" s="73">
        <f t="shared" si="3277"/>
        <v>1217</v>
      </c>
      <c r="BC246" s="73">
        <f t="shared" si="3277"/>
        <v>1248</v>
      </c>
      <c r="BD246" s="73">
        <f t="shared" si="3277"/>
        <v>1278</v>
      </c>
      <c r="BE246" s="73">
        <f t="shared" si="3277"/>
        <v>1309</v>
      </c>
      <c r="BF246" s="73">
        <f t="shared" si="3277"/>
        <v>1340</v>
      </c>
      <c r="BG246" s="73">
        <f t="shared" si="3277"/>
        <v>1370</v>
      </c>
      <c r="BH246" s="73">
        <f t="shared" si="3277"/>
        <v>1401</v>
      </c>
      <c r="BI246" s="73">
        <f t="shared" si="3277"/>
        <v>1431</v>
      </c>
      <c r="BJ246" s="82"/>
      <c r="BK246" s="79"/>
      <c r="BL246" s="79"/>
      <c r="BM246" s="106"/>
      <c r="BN246" s="106"/>
      <c r="BO246" s="106"/>
      <c r="BP246" s="106"/>
      <c r="BQ246" s="106"/>
      <c r="BR246" s="106"/>
      <c r="BS246" s="106"/>
      <c r="BT246" s="106"/>
      <c r="BU246" s="106"/>
      <c r="BV246" s="106"/>
      <c r="BW246" s="106"/>
      <c r="BX246" s="106"/>
      <c r="BY246" s="106"/>
      <c r="BZ246" s="106"/>
      <c r="CA246" s="106"/>
      <c r="CB246" s="106"/>
    </row>
    <row r="247" spans="1:80" s="245" customFormat="1" ht="17.149999999999999" customHeight="1" x14ac:dyDescent="0.35">
      <c r="A247" s="250"/>
      <c r="B247" s="113"/>
      <c r="C247" s="361"/>
      <c r="D247" s="125"/>
      <c r="E247" s="357" t="s">
        <v>207</v>
      </c>
      <c r="F247" s="357" t="s">
        <v>207</v>
      </c>
      <c r="G247" s="357" t="s">
        <v>207</v>
      </c>
      <c r="H247" s="370"/>
      <c r="I247" s="373"/>
      <c r="J247" s="7"/>
      <c r="K247" s="376"/>
      <c r="L247" s="106"/>
      <c r="M247" s="77"/>
      <c r="N247" s="60" t="str">
        <f>VLOOKUP(N245,'Podpůrná data'!$I$188:$J$199,2)</f>
        <v>leden</v>
      </c>
      <c r="O247" s="60" t="str">
        <f>VLOOKUP(O245,'Podpůrná data'!$I$188:$J$199,2)</f>
        <v>únor</v>
      </c>
      <c r="P247" s="60" t="str">
        <f>VLOOKUP(P245,'Podpůrná data'!$I$188:$J$199,2)</f>
        <v>březen</v>
      </c>
      <c r="Q247" s="60" t="str">
        <f>VLOOKUP(Q245,'Podpůrná data'!$I$188:$J$199,2)</f>
        <v>duben</v>
      </c>
      <c r="R247" s="60" t="str">
        <f>VLOOKUP(R245,'Podpůrná data'!$I$188:$J$199,2)</f>
        <v>květen</v>
      </c>
      <c r="S247" s="60" t="str">
        <f>VLOOKUP(S245,'Podpůrná data'!$I$188:$J$199,2)</f>
        <v>červen</v>
      </c>
      <c r="T247" s="60" t="str">
        <f>VLOOKUP(T245,'Podpůrná data'!$I$188:$J$199,2)</f>
        <v>červenec</v>
      </c>
      <c r="U247" s="60" t="str">
        <f>VLOOKUP(U245,'Podpůrná data'!$I$188:$J$199,2)</f>
        <v>srpen</v>
      </c>
      <c r="V247" s="60" t="str">
        <f>VLOOKUP(V245,'Podpůrná data'!$I$188:$J$199,2)</f>
        <v>září</v>
      </c>
      <c r="W247" s="60" t="str">
        <f>VLOOKUP(W245,'Podpůrná data'!$I$188:$J$199,2)</f>
        <v>říjen</v>
      </c>
      <c r="X247" s="60" t="str">
        <f>VLOOKUP(X245,'Podpůrná data'!$I$188:$J$199,2)</f>
        <v>listopad</v>
      </c>
      <c r="Y247" s="60" t="str">
        <f>VLOOKUP(Y245,'Podpůrná data'!$I$188:$J$199,2)</f>
        <v>prosinec</v>
      </c>
      <c r="Z247" s="60" t="str">
        <f>VLOOKUP(Z245,'Podpůrná data'!$I$188:$J$199,2)</f>
        <v>leden</v>
      </c>
      <c r="AA247" s="60" t="str">
        <f>VLOOKUP(AA245,'Podpůrná data'!$I$188:$J$199,2)</f>
        <v>únor</v>
      </c>
      <c r="AB247" s="60" t="str">
        <f>VLOOKUP(AB245,'Podpůrná data'!$I$188:$J$199,2)</f>
        <v>březen</v>
      </c>
      <c r="AC247" s="60" t="str">
        <f>VLOOKUP(AC245,'Podpůrná data'!$I$188:$J$199,2)</f>
        <v>duben</v>
      </c>
      <c r="AD247" s="60" t="str">
        <f>VLOOKUP(AD245,'Podpůrná data'!$I$188:$J$199,2)</f>
        <v>květen</v>
      </c>
      <c r="AE247" s="60" t="str">
        <f>VLOOKUP(AE245,'Podpůrná data'!$I$188:$J$199,2)</f>
        <v>červen</v>
      </c>
      <c r="AF247" s="60" t="str">
        <f>VLOOKUP(AF245,'Podpůrná data'!$I$188:$J$199,2)</f>
        <v>červenec</v>
      </c>
      <c r="AG247" s="60" t="str">
        <f>VLOOKUP(AG245,'Podpůrná data'!$I$188:$J$199,2)</f>
        <v>srpen</v>
      </c>
      <c r="AH247" s="60" t="str">
        <f>VLOOKUP(AH245,'Podpůrná data'!$I$188:$J$199,2)</f>
        <v>září</v>
      </c>
      <c r="AI247" s="60" t="str">
        <f>VLOOKUP(AI245,'Podpůrná data'!$I$188:$J$199,2)</f>
        <v>říjen</v>
      </c>
      <c r="AJ247" s="60" t="str">
        <f>VLOOKUP(AJ245,'Podpůrná data'!$I$188:$J$199,2)</f>
        <v>listopad</v>
      </c>
      <c r="AK247" s="60" t="str">
        <f>VLOOKUP(AK245,'Podpůrná data'!$I$188:$J$199,2)</f>
        <v>prosinec</v>
      </c>
      <c r="AL247" s="60" t="str">
        <f>VLOOKUP(AL245,'Podpůrná data'!$I$188:$J$199,2)</f>
        <v>leden</v>
      </c>
      <c r="AM247" s="60" t="str">
        <f>VLOOKUP(AM245,'Podpůrná data'!$I$188:$J$199,2)</f>
        <v>únor</v>
      </c>
      <c r="AN247" s="60" t="str">
        <f>VLOOKUP(AN245,'Podpůrná data'!$I$188:$J$199,2)</f>
        <v>březen</v>
      </c>
      <c r="AO247" s="60" t="str">
        <f>VLOOKUP(AO245,'Podpůrná data'!$I$188:$J$199,2)</f>
        <v>duben</v>
      </c>
      <c r="AP247" s="60" t="str">
        <f>VLOOKUP(AP245,'Podpůrná data'!$I$188:$J$199,2)</f>
        <v>květen</v>
      </c>
      <c r="AQ247" s="60" t="str">
        <f>VLOOKUP(AQ245,'Podpůrná data'!$I$188:$J$199,2)</f>
        <v>červen</v>
      </c>
      <c r="AR247" s="60" t="str">
        <f>VLOOKUP(AR245,'Podpůrná data'!$I$188:$J$199,2)</f>
        <v>červenec</v>
      </c>
      <c r="AS247" s="60" t="str">
        <f>VLOOKUP(AS245,'Podpůrná data'!$I$188:$J$199,2)</f>
        <v>srpen</v>
      </c>
      <c r="AT247" s="60" t="str">
        <f>VLOOKUP(AT245,'Podpůrná data'!$I$188:$J$199,2)</f>
        <v>září</v>
      </c>
      <c r="AU247" s="60" t="str">
        <f>VLOOKUP(AU245,'Podpůrná data'!$I$188:$J$199,2)</f>
        <v>říjen</v>
      </c>
      <c r="AV247" s="60" t="str">
        <f>VLOOKUP(AV245,'Podpůrná data'!$I$188:$J$199,2)</f>
        <v>listopad</v>
      </c>
      <c r="AW247" s="60" t="str">
        <f>VLOOKUP(AW245,'Podpůrná data'!$I$188:$J$199,2)</f>
        <v>prosinec</v>
      </c>
      <c r="AX247" s="60" t="str">
        <f>VLOOKUP(AX245,'Podpůrná data'!$I$188:$J$199,2)</f>
        <v>leden</v>
      </c>
      <c r="AY247" s="60" t="str">
        <f>VLOOKUP(AY245,'Podpůrná data'!$I$188:$J$199,2)</f>
        <v>únor</v>
      </c>
      <c r="AZ247" s="60" t="str">
        <f>VLOOKUP(AZ245,'Podpůrná data'!$I$188:$J$199,2)</f>
        <v>březen</v>
      </c>
      <c r="BA247" s="60" t="str">
        <f>VLOOKUP(BA245,'Podpůrná data'!$I$188:$J$199,2)</f>
        <v>duben</v>
      </c>
      <c r="BB247" s="60" t="str">
        <f>VLOOKUP(BB245,'Podpůrná data'!$I$188:$J$199,2)</f>
        <v>květen</v>
      </c>
      <c r="BC247" s="60" t="str">
        <f>VLOOKUP(BC245,'Podpůrná data'!$I$188:$J$199,2)</f>
        <v>červen</v>
      </c>
      <c r="BD247" s="60" t="str">
        <f>VLOOKUP(BD245,'Podpůrná data'!$I$188:$J$199,2)</f>
        <v>červenec</v>
      </c>
      <c r="BE247" s="60" t="str">
        <f>VLOOKUP(BE245,'Podpůrná data'!$I$188:$J$199,2)</f>
        <v>srpen</v>
      </c>
      <c r="BF247" s="60" t="str">
        <f>VLOOKUP(BF245,'Podpůrná data'!$I$188:$J$199,2)</f>
        <v>září</v>
      </c>
      <c r="BG247" s="60" t="str">
        <f>VLOOKUP(BG245,'Podpůrná data'!$I$188:$J$199,2)</f>
        <v>říjen</v>
      </c>
      <c r="BH247" s="60" t="str">
        <f>VLOOKUP(BH245,'Podpůrná data'!$I$188:$J$199,2)</f>
        <v>listopad</v>
      </c>
      <c r="BI247" s="60" t="str">
        <f>VLOOKUP(BI245,'Podpůrná data'!$I$188:$J$199,2)</f>
        <v>prosinec</v>
      </c>
      <c r="BJ247" s="200"/>
      <c r="BK247" s="200"/>
      <c r="BL247" s="201"/>
      <c r="BM247" s="106"/>
      <c r="BN247" s="179" t="s">
        <v>105</v>
      </c>
      <c r="BO247" s="179" t="s">
        <v>106</v>
      </c>
      <c r="BP247" s="179" t="s">
        <v>107</v>
      </c>
      <c r="BQ247" s="179" t="s">
        <v>108</v>
      </c>
      <c r="BR247" s="179" t="s">
        <v>109</v>
      </c>
      <c r="BS247" s="179" t="s">
        <v>110</v>
      </c>
      <c r="BT247" s="179" t="s">
        <v>111</v>
      </c>
      <c r="BU247" s="179" t="s">
        <v>112</v>
      </c>
      <c r="BV247" s="179" t="s">
        <v>113</v>
      </c>
      <c r="BW247" s="179" t="s">
        <v>155</v>
      </c>
      <c r="BX247" s="179" t="s">
        <v>156</v>
      </c>
      <c r="BY247" s="179" t="s">
        <v>157</v>
      </c>
      <c r="BZ247" s="179" t="s">
        <v>202</v>
      </c>
      <c r="CA247" s="179" t="s">
        <v>203</v>
      </c>
      <c r="CB247" s="179" t="s">
        <v>204</v>
      </c>
    </row>
    <row r="248" spans="1:80" s="245" customFormat="1" ht="16.399999999999999" customHeight="1" x14ac:dyDescent="0.35">
      <c r="A248" s="250"/>
      <c r="B248" s="113"/>
      <c r="C248" s="361"/>
      <c r="D248" s="125"/>
      <c r="E248" s="357"/>
      <c r="F248" s="357"/>
      <c r="G248" s="357"/>
      <c r="H248" s="370"/>
      <c r="I248" s="373"/>
      <c r="J248" s="7"/>
      <c r="K248" s="376"/>
      <c r="L248" s="106"/>
      <c r="M248" s="77"/>
      <c r="N248" s="60">
        <f>YEAR(Úvod!$F$10)</f>
        <v>1900</v>
      </c>
      <c r="O248" s="60">
        <f t="shared" ref="O248" si="3278">IF(O245=1,N248+1,N248)</f>
        <v>1900</v>
      </c>
      <c r="P248" s="60">
        <f t="shared" ref="P248" si="3279">IF(P245=1,O248+1,O248)</f>
        <v>1900</v>
      </c>
      <c r="Q248" s="60">
        <f t="shared" ref="Q248" si="3280">IF(Q245=1,P248+1,P248)</f>
        <v>1900</v>
      </c>
      <c r="R248" s="60">
        <f t="shared" ref="R248" si="3281">IF(R245=1,Q248+1,Q248)</f>
        <v>1900</v>
      </c>
      <c r="S248" s="60">
        <f t="shared" ref="S248" si="3282">IF(S245=1,R248+1,R248)</f>
        <v>1900</v>
      </c>
      <c r="T248" s="60">
        <f t="shared" ref="T248" si="3283">IF(T245=1,S248+1,S248)</f>
        <v>1900</v>
      </c>
      <c r="U248" s="60">
        <f t="shared" ref="U248" si="3284">IF(U245=1,T248+1,T248)</f>
        <v>1900</v>
      </c>
      <c r="V248" s="60">
        <f t="shared" ref="V248" si="3285">IF(V245=1,U248+1,U248)</f>
        <v>1900</v>
      </c>
      <c r="W248" s="60">
        <f t="shared" ref="W248" si="3286">IF(W245=1,V248+1,V248)</f>
        <v>1900</v>
      </c>
      <c r="X248" s="60">
        <f t="shared" ref="X248" si="3287">IF(X245=1,W248+1,W248)</f>
        <v>1900</v>
      </c>
      <c r="Y248" s="60">
        <f t="shared" ref="Y248" si="3288">IF(Y245=1,X248+1,X248)</f>
        <v>1900</v>
      </c>
      <c r="Z248" s="60">
        <f t="shared" ref="Z248" si="3289">IF(Z245=1,Y248+1,Y248)</f>
        <v>1901</v>
      </c>
      <c r="AA248" s="60">
        <f t="shared" ref="AA248" si="3290">IF(AA245=1,Z248+1,Z248)</f>
        <v>1901</v>
      </c>
      <c r="AB248" s="60">
        <f t="shared" ref="AB248" si="3291">IF(AB245=1,AA248+1,AA248)</f>
        <v>1901</v>
      </c>
      <c r="AC248" s="60">
        <f t="shared" ref="AC248" si="3292">IF(AC245=1,AB248+1,AB248)</f>
        <v>1901</v>
      </c>
      <c r="AD248" s="60">
        <f t="shared" ref="AD248" si="3293">IF(AD245=1,AC248+1,AC248)</f>
        <v>1901</v>
      </c>
      <c r="AE248" s="60">
        <f t="shared" ref="AE248" si="3294">IF(AE245=1,AD248+1,AD248)</f>
        <v>1901</v>
      </c>
      <c r="AF248" s="60">
        <f t="shared" ref="AF248" si="3295">IF(AF245=1,AE248+1,AE248)</f>
        <v>1901</v>
      </c>
      <c r="AG248" s="60">
        <f t="shared" ref="AG248" si="3296">IF(AG245=1,AF248+1,AF248)</f>
        <v>1901</v>
      </c>
      <c r="AH248" s="60">
        <f t="shared" ref="AH248" si="3297">IF(AH245=1,AG248+1,AG248)</f>
        <v>1901</v>
      </c>
      <c r="AI248" s="60">
        <f t="shared" ref="AI248" si="3298">IF(AI245=1,AH248+1,AH248)</f>
        <v>1901</v>
      </c>
      <c r="AJ248" s="60">
        <f t="shared" ref="AJ248" si="3299">IF(AJ245=1,AI248+1,AI248)</f>
        <v>1901</v>
      </c>
      <c r="AK248" s="60">
        <f t="shared" ref="AK248" si="3300">IF(AK245=1,AJ248+1,AJ248)</f>
        <v>1901</v>
      </c>
      <c r="AL248" s="60">
        <f t="shared" ref="AL248" si="3301">IF(AL245=1,AK248+1,AK248)</f>
        <v>1902</v>
      </c>
      <c r="AM248" s="60">
        <f t="shared" ref="AM248" si="3302">IF(AM245=1,AL248+1,AL248)</f>
        <v>1902</v>
      </c>
      <c r="AN248" s="60">
        <f t="shared" ref="AN248" si="3303">IF(AN245=1,AM248+1,AM248)</f>
        <v>1902</v>
      </c>
      <c r="AO248" s="60">
        <f t="shared" ref="AO248" si="3304">IF(AO245=1,AN248+1,AN248)</f>
        <v>1902</v>
      </c>
      <c r="AP248" s="60">
        <f t="shared" ref="AP248" si="3305">IF(AP245=1,AO248+1,AO248)</f>
        <v>1902</v>
      </c>
      <c r="AQ248" s="60">
        <f t="shared" ref="AQ248" si="3306">IF(AQ245=1,AP248+1,AP248)</f>
        <v>1902</v>
      </c>
      <c r="AR248" s="60">
        <f t="shared" ref="AR248" si="3307">IF(AR245=1,AQ248+1,AQ248)</f>
        <v>1902</v>
      </c>
      <c r="AS248" s="60">
        <f t="shared" ref="AS248" si="3308">IF(AS245=1,AR248+1,AR248)</f>
        <v>1902</v>
      </c>
      <c r="AT248" s="60">
        <f t="shared" ref="AT248" si="3309">IF(AT245=1,AS248+1,AS248)</f>
        <v>1902</v>
      </c>
      <c r="AU248" s="60">
        <f t="shared" ref="AU248" si="3310">IF(AU245=1,AT248+1,AT248)</f>
        <v>1902</v>
      </c>
      <c r="AV248" s="60">
        <f t="shared" ref="AV248" si="3311">IF(AV245=1,AU248+1,AU248)</f>
        <v>1902</v>
      </c>
      <c r="AW248" s="60">
        <f t="shared" ref="AW248" si="3312">IF(AW245=1,AV248+1,AV248)</f>
        <v>1902</v>
      </c>
      <c r="AX248" s="60">
        <f t="shared" ref="AX248" si="3313">IF(AX245=1,AW248+1,AW248)</f>
        <v>1903</v>
      </c>
      <c r="AY248" s="60">
        <f t="shared" ref="AY248" si="3314">IF(AY245=1,AX248+1,AX248)</f>
        <v>1903</v>
      </c>
      <c r="AZ248" s="60">
        <f t="shared" ref="AZ248" si="3315">IF(AZ245=1,AY248+1,AY248)</f>
        <v>1903</v>
      </c>
      <c r="BA248" s="60">
        <f t="shared" ref="BA248" si="3316">IF(BA245=1,AZ248+1,AZ248)</f>
        <v>1903</v>
      </c>
      <c r="BB248" s="60">
        <f t="shared" ref="BB248" si="3317">IF(BB245=1,BA248+1,BA248)</f>
        <v>1903</v>
      </c>
      <c r="BC248" s="60">
        <f t="shared" ref="BC248" si="3318">IF(BC245=1,BB248+1,BB248)</f>
        <v>1903</v>
      </c>
      <c r="BD248" s="60">
        <f t="shared" ref="BD248" si="3319">IF(BD245=1,BC248+1,BC248)</f>
        <v>1903</v>
      </c>
      <c r="BE248" s="60">
        <f t="shared" ref="BE248" si="3320">IF(BE245=1,BD248+1,BD248)</f>
        <v>1903</v>
      </c>
      <c r="BF248" s="60">
        <f t="shared" ref="BF248" si="3321">IF(BF245=1,BE248+1,BE248)</f>
        <v>1903</v>
      </c>
      <c r="BG248" s="60">
        <f t="shared" ref="BG248" si="3322">IF(BG245=1,BF248+1,BF248)</f>
        <v>1903</v>
      </c>
      <c r="BH248" s="60">
        <f t="shared" ref="BH248" si="3323">IF(BH245=1,BG248+1,BG248)</f>
        <v>1903</v>
      </c>
      <c r="BI248" s="60">
        <f t="shared" ref="BI248" si="3324">IF(BI245=1,BH248+1,BH248)</f>
        <v>1903</v>
      </c>
      <c r="BJ248" s="199"/>
      <c r="BK248" s="198"/>
      <c r="BL248" s="202"/>
      <c r="BM248" s="106"/>
      <c r="BN248" s="106"/>
      <c r="BO248" s="106"/>
      <c r="BP248" s="106"/>
      <c r="BQ248" s="106"/>
      <c r="BR248" s="106"/>
      <c r="BS248" s="106"/>
      <c r="BT248" s="106"/>
      <c r="BU248" s="106"/>
      <c r="BV248" s="106"/>
      <c r="BW248" s="106"/>
      <c r="BX248" s="106"/>
      <c r="BY248" s="106"/>
      <c r="BZ248" s="106"/>
      <c r="CA248" s="106"/>
      <c r="CB248" s="106"/>
    </row>
    <row r="249" spans="1:80" s="245" customFormat="1" ht="16.399999999999999" customHeight="1" x14ac:dyDescent="0.35">
      <c r="A249" s="250"/>
      <c r="B249" s="113"/>
      <c r="C249" s="125"/>
      <c r="D249" s="125"/>
      <c r="E249" s="357"/>
      <c r="F249" s="357"/>
      <c r="G249" s="357"/>
      <c r="H249" s="370"/>
      <c r="I249" s="374"/>
      <c r="J249" s="7"/>
      <c r="K249" s="377"/>
      <c r="L249" s="106"/>
      <c r="M249" s="63" t="s">
        <v>159</v>
      </c>
      <c r="N249" s="258"/>
      <c r="O249" s="258"/>
      <c r="P249" s="258"/>
      <c r="Q249" s="258"/>
      <c r="R249" s="258"/>
      <c r="S249" s="258"/>
      <c r="T249" s="258"/>
      <c r="U249" s="258"/>
      <c r="V249" s="258"/>
      <c r="W249" s="258"/>
      <c r="X249" s="258"/>
      <c r="Y249" s="258"/>
      <c r="Z249" s="258"/>
      <c r="AA249" s="258"/>
      <c r="AB249" s="258"/>
      <c r="AC249" s="258"/>
      <c r="AD249" s="258"/>
      <c r="AE249" s="258"/>
      <c r="AF249" s="258"/>
      <c r="AG249" s="258"/>
      <c r="AH249" s="258"/>
      <c r="AI249" s="258"/>
      <c r="AJ249" s="258"/>
      <c r="AK249" s="258"/>
      <c r="AL249" s="258"/>
      <c r="AM249" s="258"/>
      <c r="AN249" s="258"/>
      <c r="AO249" s="258"/>
      <c r="AP249" s="258"/>
      <c r="AQ249" s="258"/>
      <c r="AR249" s="258"/>
      <c r="AS249" s="258"/>
      <c r="AT249" s="258"/>
      <c r="AU249" s="258"/>
      <c r="AV249" s="258"/>
      <c r="AW249" s="258"/>
      <c r="AX249" s="258"/>
      <c r="AY249" s="258"/>
      <c r="AZ249" s="258"/>
      <c r="BA249" s="258"/>
      <c r="BB249" s="258"/>
      <c r="BC249" s="258"/>
      <c r="BD249" s="258"/>
      <c r="BE249" s="258"/>
      <c r="BF249" s="258"/>
      <c r="BG249" s="258"/>
      <c r="BH249" s="258"/>
      <c r="BI249" s="258"/>
      <c r="BJ249" s="199"/>
      <c r="BK249" s="198"/>
      <c r="BL249" s="202"/>
      <c r="BM249" s="106"/>
      <c r="BN249" s="106"/>
      <c r="BO249" s="106"/>
      <c r="BP249" s="106"/>
      <c r="BQ249" s="106"/>
      <c r="BR249" s="106"/>
      <c r="BS249" s="106"/>
      <c r="BT249" s="106"/>
      <c r="BU249" s="106"/>
      <c r="BV249" s="106"/>
      <c r="BW249" s="106"/>
      <c r="BX249" s="106"/>
      <c r="BY249" s="106"/>
      <c r="BZ249" s="106"/>
      <c r="CA249" s="106"/>
      <c r="CB249" s="106"/>
    </row>
    <row r="250" spans="1:80" s="245" customFormat="1" ht="23.5" customHeight="1" x14ac:dyDescent="0.35">
      <c r="A250" s="243"/>
      <c r="B250" s="126" t="s">
        <v>22</v>
      </c>
      <c r="C250" s="381"/>
      <c r="D250" s="381"/>
      <c r="E250" s="259"/>
      <c r="F250" s="259"/>
      <c r="G250" s="241"/>
      <c r="H250" s="253"/>
      <c r="I250" s="61">
        <f>IF($H250="",0,VLOOKUP($E250,'Podpůrná data'!$H$15:$I$185,2,FALSE)*$H250)</f>
        <v>0</v>
      </c>
      <c r="J250" s="105"/>
      <c r="K250" s="166">
        <f>IF(I250&gt;0,1,0)</f>
        <v>0</v>
      </c>
      <c r="L250" s="204"/>
      <c r="M250" s="63" t="s">
        <v>95</v>
      </c>
      <c r="N250" s="260"/>
      <c r="O250" s="260"/>
      <c r="P250" s="260"/>
      <c r="Q250" s="260"/>
      <c r="R250" s="260"/>
      <c r="S250" s="260"/>
      <c r="T250" s="260"/>
      <c r="U250" s="260"/>
      <c r="V250" s="260"/>
      <c r="W250" s="260"/>
      <c r="X250" s="260"/>
      <c r="Y250" s="260"/>
      <c r="Z250" s="260"/>
      <c r="AA250" s="260"/>
      <c r="AB250" s="260"/>
      <c r="AC250" s="260"/>
      <c r="AD250" s="260"/>
      <c r="AE250" s="260"/>
      <c r="AF250" s="260"/>
      <c r="AG250" s="260"/>
      <c r="AH250" s="260"/>
      <c r="AI250" s="260"/>
      <c r="AJ250" s="260"/>
      <c r="AK250" s="260"/>
      <c r="AL250" s="260"/>
      <c r="AM250" s="260"/>
      <c r="AN250" s="260"/>
      <c r="AO250" s="260"/>
      <c r="AP250" s="260"/>
      <c r="AQ250" s="260"/>
      <c r="AR250" s="260"/>
      <c r="AS250" s="260"/>
      <c r="AT250" s="260"/>
      <c r="AU250" s="260"/>
      <c r="AV250" s="260"/>
      <c r="AW250" s="260"/>
      <c r="AX250" s="260"/>
      <c r="AY250" s="260"/>
      <c r="AZ250" s="260"/>
      <c r="BA250" s="260"/>
      <c r="BB250" s="260"/>
      <c r="BC250" s="260"/>
      <c r="BD250" s="260"/>
      <c r="BE250" s="260"/>
      <c r="BF250" s="260"/>
      <c r="BG250" s="260"/>
      <c r="BH250" s="260"/>
      <c r="BI250" s="260"/>
      <c r="BJ250" s="382">
        <f>SUM(N252:BI252)</f>
        <v>0</v>
      </c>
      <c r="BK250" s="384">
        <f>SUM(N254:BI254)</f>
        <v>0</v>
      </c>
      <c r="BL250" s="386">
        <f>IF($K250=0,0,IF($BJ250&gt;=20,1,0))</f>
        <v>0</v>
      </c>
      <c r="BM250" s="106"/>
      <c r="BN250" s="106"/>
      <c r="BO250" s="106"/>
      <c r="BP250" s="106"/>
      <c r="BQ250" s="106"/>
      <c r="BR250" s="106"/>
      <c r="BS250" s="106"/>
      <c r="BT250" s="106"/>
      <c r="BU250" s="106"/>
      <c r="BV250" s="106"/>
      <c r="BW250" s="106"/>
      <c r="BX250" s="106"/>
      <c r="BY250" s="106"/>
      <c r="BZ250" s="106"/>
      <c r="CA250" s="106"/>
      <c r="CB250" s="106"/>
    </row>
    <row r="251" spans="1:80" s="245" customFormat="1" ht="29" x14ac:dyDescent="0.35">
      <c r="A251" s="243"/>
      <c r="B251" s="128"/>
      <c r="C251" s="170"/>
      <c r="D251" s="170"/>
      <c r="E251" s="170"/>
      <c r="F251" s="170"/>
      <c r="G251" s="170"/>
      <c r="H251" s="170"/>
      <c r="I251" s="64"/>
      <c r="J251" s="105"/>
      <c r="K251" s="223"/>
      <c r="L251" s="106"/>
      <c r="M251" s="63" t="s">
        <v>215</v>
      </c>
      <c r="N251" s="260"/>
      <c r="O251" s="260"/>
      <c r="P251" s="260"/>
      <c r="Q251" s="260"/>
      <c r="R251" s="260"/>
      <c r="S251" s="260"/>
      <c r="T251" s="260"/>
      <c r="U251" s="260"/>
      <c r="V251" s="260"/>
      <c r="W251" s="260"/>
      <c r="X251" s="260"/>
      <c r="Y251" s="260"/>
      <c r="Z251" s="260"/>
      <c r="AA251" s="260"/>
      <c r="AB251" s="260"/>
      <c r="AC251" s="260"/>
      <c r="AD251" s="260"/>
      <c r="AE251" s="260"/>
      <c r="AF251" s="260"/>
      <c r="AG251" s="260"/>
      <c r="AH251" s="260"/>
      <c r="AI251" s="260"/>
      <c r="AJ251" s="260"/>
      <c r="AK251" s="260"/>
      <c r="AL251" s="260"/>
      <c r="AM251" s="260"/>
      <c r="AN251" s="260"/>
      <c r="AO251" s="260"/>
      <c r="AP251" s="260"/>
      <c r="AQ251" s="260"/>
      <c r="AR251" s="260"/>
      <c r="AS251" s="260"/>
      <c r="AT251" s="260"/>
      <c r="AU251" s="260"/>
      <c r="AV251" s="260"/>
      <c r="AW251" s="260"/>
      <c r="AX251" s="260"/>
      <c r="AY251" s="260"/>
      <c r="AZ251" s="260"/>
      <c r="BA251" s="260"/>
      <c r="BB251" s="260"/>
      <c r="BC251" s="260"/>
      <c r="BD251" s="260"/>
      <c r="BE251" s="260"/>
      <c r="BF251" s="260"/>
      <c r="BG251" s="260"/>
      <c r="BH251" s="260"/>
      <c r="BI251" s="260"/>
      <c r="BJ251" s="382"/>
      <c r="BK251" s="384"/>
      <c r="BL251" s="386"/>
      <c r="BM251" s="106"/>
      <c r="BN251" s="106"/>
      <c r="BO251" s="106"/>
      <c r="BP251" s="106"/>
      <c r="BQ251" s="106"/>
      <c r="BR251" s="106"/>
      <c r="BS251" s="106"/>
      <c r="BT251" s="106"/>
      <c r="BU251" s="106"/>
      <c r="BV251" s="106"/>
      <c r="BW251" s="106"/>
      <c r="BX251" s="106"/>
      <c r="BY251" s="106"/>
      <c r="BZ251" s="106"/>
      <c r="CA251" s="106"/>
      <c r="CB251" s="106"/>
    </row>
    <row r="252" spans="1:80" s="245" customFormat="1" ht="29" x14ac:dyDescent="0.35">
      <c r="A252" s="243"/>
      <c r="B252" s="128"/>
      <c r="C252" s="170"/>
      <c r="D252" s="170"/>
      <c r="E252" s="170"/>
      <c r="F252" s="170"/>
      <c r="G252" s="170"/>
      <c r="H252" s="170"/>
      <c r="I252" s="64"/>
      <c r="J252" s="105"/>
      <c r="K252" s="165"/>
      <c r="L252" s="106"/>
      <c r="M252" s="63" t="s">
        <v>235</v>
      </c>
      <c r="N252" s="167">
        <f>IF(N251="",0,IF(N251&gt;=$H250,$H250,N251))</f>
        <v>0</v>
      </c>
      <c r="O252" s="167">
        <f t="shared" ref="O252:AT252" si="3325">IF(O251="",0,IF((O251+N253)&lt;=$H250,O251,$H250-N253))</f>
        <v>0</v>
      </c>
      <c r="P252" s="167">
        <f t="shared" si="3325"/>
        <v>0</v>
      </c>
      <c r="Q252" s="167">
        <f t="shared" si="3325"/>
        <v>0</v>
      </c>
      <c r="R252" s="167">
        <f t="shared" si="3325"/>
        <v>0</v>
      </c>
      <c r="S252" s="167">
        <f t="shared" si="3325"/>
        <v>0</v>
      </c>
      <c r="T252" s="167">
        <f t="shared" si="3325"/>
        <v>0</v>
      </c>
      <c r="U252" s="167">
        <f t="shared" si="3325"/>
        <v>0</v>
      </c>
      <c r="V252" s="167">
        <f t="shared" si="3325"/>
        <v>0</v>
      </c>
      <c r="W252" s="167">
        <f t="shared" si="3325"/>
        <v>0</v>
      </c>
      <c r="X252" s="167">
        <f t="shared" si="3325"/>
        <v>0</v>
      </c>
      <c r="Y252" s="167">
        <f t="shared" si="3325"/>
        <v>0</v>
      </c>
      <c r="Z252" s="167">
        <f t="shared" si="3325"/>
        <v>0</v>
      </c>
      <c r="AA252" s="167">
        <f t="shared" si="3325"/>
        <v>0</v>
      </c>
      <c r="AB252" s="167">
        <f t="shared" si="3325"/>
        <v>0</v>
      </c>
      <c r="AC252" s="167">
        <f t="shared" si="3325"/>
        <v>0</v>
      </c>
      <c r="AD252" s="167">
        <f t="shared" si="3325"/>
        <v>0</v>
      </c>
      <c r="AE252" s="167">
        <f t="shared" si="3325"/>
        <v>0</v>
      </c>
      <c r="AF252" s="167">
        <f t="shared" si="3325"/>
        <v>0</v>
      </c>
      <c r="AG252" s="167">
        <f t="shared" si="3325"/>
        <v>0</v>
      </c>
      <c r="AH252" s="167">
        <f t="shared" si="3325"/>
        <v>0</v>
      </c>
      <c r="AI252" s="167">
        <f t="shared" si="3325"/>
        <v>0</v>
      </c>
      <c r="AJ252" s="167">
        <f t="shared" si="3325"/>
        <v>0</v>
      </c>
      <c r="AK252" s="167">
        <f t="shared" si="3325"/>
        <v>0</v>
      </c>
      <c r="AL252" s="167">
        <f t="shared" si="3325"/>
        <v>0</v>
      </c>
      <c r="AM252" s="167">
        <f t="shared" si="3325"/>
        <v>0</v>
      </c>
      <c r="AN252" s="167">
        <f t="shared" si="3325"/>
        <v>0</v>
      </c>
      <c r="AO252" s="167">
        <f t="shared" si="3325"/>
        <v>0</v>
      </c>
      <c r="AP252" s="167">
        <f t="shared" si="3325"/>
        <v>0</v>
      </c>
      <c r="AQ252" s="167">
        <f t="shared" si="3325"/>
        <v>0</v>
      </c>
      <c r="AR252" s="167">
        <f t="shared" si="3325"/>
        <v>0</v>
      </c>
      <c r="AS252" s="167">
        <f t="shared" si="3325"/>
        <v>0</v>
      </c>
      <c r="AT252" s="167">
        <f t="shared" si="3325"/>
        <v>0</v>
      </c>
      <c r="AU252" s="167">
        <f t="shared" ref="AU252:BI252" si="3326">IF(AU251="",0,IF((AU251+AT253)&lt;=$H250,AU251,$H250-AT253))</f>
        <v>0</v>
      </c>
      <c r="AV252" s="167">
        <f t="shared" si="3326"/>
        <v>0</v>
      </c>
      <c r="AW252" s="167">
        <f t="shared" si="3326"/>
        <v>0</v>
      </c>
      <c r="AX252" s="167">
        <f t="shared" si="3326"/>
        <v>0</v>
      </c>
      <c r="AY252" s="167">
        <f t="shared" si="3326"/>
        <v>0</v>
      </c>
      <c r="AZ252" s="167">
        <f t="shared" si="3326"/>
        <v>0</v>
      </c>
      <c r="BA252" s="167">
        <f t="shared" si="3326"/>
        <v>0</v>
      </c>
      <c r="BB252" s="167">
        <f t="shared" si="3326"/>
        <v>0</v>
      </c>
      <c r="BC252" s="167">
        <f t="shared" si="3326"/>
        <v>0</v>
      </c>
      <c r="BD252" s="167">
        <f t="shared" si="3326"/>
        <v>0</v>
      </c>
      <c r="BE252" s="167">
        <f t="shared" si="3326"/>
        <v>0</v>
      </c>
      <c r="BF252" s="167">
        <f t="shared" si="3326"/>
        <v>0</v>
      </c>
      <c r="BG252" s="167">
        <f t="shared" si="3326"/>
        <v>0</v>
      </c>
      <c r="BH252" s="167">
        <f t="shared" si="3326"/>
        <v>0</v>
      </c>
      <c r="BI252" s="167">
        <f t="shared" si="3326"/>
        <v>0</v>
      </c>
      <c r="BJ252" s="382"/>
      <c r="BK252" s="384"/>
      <c r="BL252" s="386"/>
      <c r="BM252" s="106"/>
      <c r="BN252" s="106"/>
      <c r="BO252" s="106"/>
      <c r="BP252" s="106"/>
      <c r="BQ252" s="106"/>
      <c r="BR252" s="106"/>
      <c r="BS252" s="106"/>
      <c r="BT252" s="106"/>
      <c r="BU252" s="106"/>
      <c r="BV252" s="106"/>
      <c r="BW252" s="106"/>
      <c r="BX252" s="106"/>
      <c r="BY252" s="106"/>
      <c r="BZ252" s="106"/>
      <c r="CA252" s="106"/>
      <c r="CB252" s="106"/>
    </row>
    <row r="253" spans="1:80" ht="29" hidden="1" x14ac:dyDescent="0.35">
      <c r="B253" s="128"/>
      <c r="C253" s="170"/>
      <c r="D253" s="170"/>
      <c r="E253" s="170"/>
      <c r="F253" s="170"/>
      <c r="G253" s="170"/>
      <c r="H253" s="170"/>
      <c r="I253" s="172"/>
      <c r="J253" s="105"/>
      <c r="K253" s="175"/>
      <c r="L253" s="105"/>
      <c r="M253" s="63" t="s">
        <v>236</v>
      </c>
      <c r="N253" s="167">
        <f>N252</f>
        <v>0</v>
      </c>
      <c r="O253" s="167">
        <f>O252+N253</f>
        <v>0</v>
      </c>
      <c r="P253" s="167">
        <f t="shared" ref="P253" si="3327">P252+O253</f>
        <v>0</v>
      </c>
      <c r="Q253" s="167">
        <f t="shared" ref="Q253" si="3328">Q252+P253</f>
        <v>0</v>
      </c>
      <c r="R253" s="167">
        <f t="shared" ref="R253" si="3329">R252+Q253</f>
        <v>0</v>
      </c>
      <c r="S253" s="167">
        <f t="shared" ref="S253" si="3330">S252+R253</f>
        <v>0</v>
      </c>
      <c r="T253" s="167">
        <f t="shared" ref="T253" si="3331">T252+S253</f>
        <v>0</v>
      </c>
      <c r="U253" s="167">
        <f t="shared" ref="U253" si="3332">U252+T253</f>
        <v>0</v>
      </c>
      <c r="V253" s="167">
        <f t="shared" ref="V253" si="3333">V252+U253</f>
        <v>0</v>
      </c>
      <c r="W253" s="167">
        <f t="shared" ref="W253" si="3334">W252+V253</f>
        <v>0</v>
      </c>
      <c r="X253" s="167">
        <f t="shared" ref="X253" si="3335">X252+W253</f>
        <v>0</v>
      </c>
      <c r="Y253" s="167">
        <f t="shared" ref="Y253" si="3336">Y252+X253</f>
        <v>0</v>
      </c>
      <c r="Z253" s="167">
        <f t="shared" ref="Z253" si="3337">Z252+Y253</f>
        <v>0</v>
      </c>
      <c r="AA253" s="167">
        <f t="shared" ref="AA253" si="3338">AA252+Z253</f>
        <v>0</v>
      </c>
      <c r="AB253" s="167">
        <f t="shared" ref="AB253" si="3339">AB252+AA253</f>
        <v>0</v>
      </c>
      <c r="AC253" s="167">
        <f t="shared" ref="AC253" si="3340">AC252+AB253</f>
        <v>0</v>
      </c>
      <c r="AD253" s="167">
        <f t="shared" ref="AD253" si="3341">AD252+AC253</f>
        <v>0</v>
      </c>
      <c r="AE253" s="167">
        <f t="shared" ref="AE253" si="3342">AE252+AD253</f>
        <v>0</v>
      </c>
      <c r="AF253" s="167">
        <f t="shared" ref="AF253" si="3343">AF252+AE253</f>
        <v>0</v>
      </c>
      <c r="AG253" s="167">
        <f t="shared" ref="AG253" si="3344">AG252+AF253</f>
        <v>0</v>
      </c>
      <c r="AH253" s="167">
        <f t="shared" ref="AH253" si="3345">AH252+AG253</f>
        <v>0</v>
      </c>
      <c r="AI253" s="167">
        <f t="shared" ref="AI253" si="3346">AI252+AH253</f>
        <v>0</v>
      </c>
      <c r="AJ253" s="167">
        <f t="shared" ref="AJ253" si="3347">AJ252+AI253</f>
        <v>0</v>
      </c>
      <c r="AK253" s="167">
        <f t="shared" ref="AK253" si="3348">AK252+AJ253</f>
        <v>0</v>
      </c>
      <c r="AL253" s="167">
        <f t="shared" ref="AL253" si="3349">AL252+AK253</f>
        <v>0</v>
      </c>
      <c r="AM253" s="167">
        <f t="shared" ref="AM253" si="3350">AM252+AL253</f>
        <v>0</v>
      </c>
      <c r="AN253" s="167">
        <f t="shared" ref="AN253" si="3351">AN252+AM253</f>
        <v>0</v>
      </c>
      <c r="AO253" s="167">
        <f t="shared" ref="AO253" si="3352">AO252+AN253</f>
        <v>0</v>
      </c>
      <c r="AP253" s="167">
        <f t="shared" ref="AP253" si="3353">AP252+AO253</f>
        <v>0</v>
      </c>
      <c r="AQ253" s="167">
        <f t="shared" ref="AQ253" si="3354">AQ252+AP253</f>
        <v>0</v>
      </c>
      <c r="AR253" s="167">
        <f t="shared" ref="AR253" si="3355">AR252+AQ253</f>
        <v>0</v>
      </c>
      <c r="AS253" s="167">
        <f t="shared" ref="AS253" si="3356">AS252+AR253</f>
        <v>0</v>
      </c>
      <c r="AT253" s="167">
        <f t="shared" ref="AT253" si="3357">AT252+AS253</f>
        <v>0</v>
      </c>
      <c r="AU253" s="167">
        <f t="shared" ref="AU253" si="3358">AU252+AT253</f>
        <v>0</v>
      </c>
      <c r="AV253" s="167">
        <f t="shared" ref="AV253" si="3359">AV252+AU253</f>
        <v>0</v>
      </c>
      <c r="AW253" s="167">
        <f t="shared" ref="AW253" si="3360">AW252+AV253</f>
        <v>0</v>
      </c>
      <c r="AX253" s="167">
        <f t="shared" ref="AX253" si="3361">AX252+AW253</f>
        <v>0</v>
      </c>
      <c r="AY253" s="167">
        <f t="shared" ref="AY253" si="3362">AY252+AX253</f>
        <v>0</v>
      </c>
      <c r="AZ253" s="167">
        <f t="shared" ref="AZ253" si="3363">AZ252+AY253</f>
        <v>0</v>
      </c>
      <c r="BA253" s="167">
        <f t="shared" ref="BA253" si="3364">BA252+AZ253</f>
        <v>0</v>
      </c>
      <c r="BB253" s="167">
        <f t="shared" ref="BB253" si="3365">BB252+BA253</f>
        <v>0</v>
      </c>
      <c r="BC253" s="167">
        <f t="shared" ref="BC253" si="3366">BC252+BB253</f>
        <v>0</v>
      </c>
      <c r="BD253" s="167">
        <f t="shared" ref="BD253" si="3367">BD252+BC253</f>
        <v>0</v>
      </c>
      <c r="BE253" s="167">
        <f t="shared" ref="BE253" si="3368">BE252+BD253</f>
        <v>0</v>
      </c>
      <c r="BF253" s="167">
        <f t="shared" ref="BF253" si="3369">BF252+BE253</f>
        <v>0</v>
      </c>
      <c r="BG253" s="167">
        <f t="shared" ref="BG253" si="3370">BG252+BF253</f>
        <v>0</v>
      </c>
      <c r="BH253" s="167">
        <f t="shared" ref="BH253" si="3371">BH252+BG253</f>
        <v>0</v>
      </c>
      <c r="BI253" s="167">
        <f t="shared" ref="BI253" si="3372">BI252+BH253</f>
        <v>0</v>
      </c>
      <c r="BJ253" s="382"/>
      <c r="BK253" s="384"/>
      <c r="BL253" s="386"/>
      <c r="BM253" s="105"/>
      <c r="BN253" s="105"/>
      <c r="BO253" s="105"/>
      <c r="BP253" s="105"/>
      <c r="BQ253" s="105"/>
      <c r="BR253" s="105"/>
      <c r="BS253" s="105"/>
      <c r="BT253" s="105"/>
      <c r="BU253" s="105"/>
      <c r="BV253" s="105"/>
      <c r="BW253" s="105"/>
      <c r="BX253" s="105"/>
      <c r="BY253" s="105"/>
      <c r="BZ253" s="105"/>
      <c r="CA253" s="105"/>
      <c r="CB253" s="105"/>
    </row>
    <row r="254" spans="1:80" ht="25.4" customHeight="1" thickBot="1" x14ac:dyDescent="0.4">
      <c r="B254" s="128"/>
      <c r="C254" s="170"/>
      <c r="D254" s="170"/>
      <c r="E254" s="170"/>
      <c r="F254" s="170"/>
      <c r="G254" s="170"/>
      <c r="H254" s="170"/>
      <c r="I254" s="172"/>
      <c r="J254" s="105"/>
      <c r="K254" s="175"/>
      <c r="L254" s="105"/>
      <c r="M254" s="63" t="s">
        <v>145</v>
      </c>
      <c r="N254" s="168">
        <f>IF($E250="",0,VLOOKUP($E250,'Podpůrná data'!$H$15:$I$182,2)*N252)</f>
        <v>0</v>
      </c>
      <c r="O254" s="168">
        <f>IF($E250="",0,VLOOKUP($E250,'Podpůrná data'!$H$15:$I$182,2)*O252)</f>
        <v>0</v>
      </c>
      <c r="P254" s="168">
        <f>IF($E250="",0,VLOOKUP($E250,'Podpůrná data'!$H$15:$I$182,2)*P252)</f>
        <v>0</v>
      </c>
      <c r="Q254" s="168">
        <f>IF($E250="",0,VLOOKUP($E250,'Podpůrná data'!$H$15:$I$182,2)*Q252)</f>
        <v>0</v>
      </c>
      <c r="R254" s="168">
        <f>IF($E250="",0,VLOOKUP($E250,'Podpůrná data'!$H$15:$I$182,2)*R252)</f>
        <v>0</v>
      </c>
      <c r="S254" s="168">
        <f>IF($E250="",0,VLOOKUP($E250,'Podpůrná data'!$H$15:$I$182,2)*S252)</f>
        <v>0</v>
      </c>
      <c r="T254" s="168">
        <f>IF($E250="",0,VLOOKUP($E250,'Podpůrná data'!$H$15:$I$182,2)*T252)</f>
        <v>0</v>
      </c>
      <c r="U254" s="168">
        <f>IF($E250="",0,VLOOKUP($E250,'Podpůrná data'!$H$15:$I$182,2)*U252)</f>
        <v>0</v>
      </c>
      <c r="V254" s="168">
        <f>IF($E250="",0,VLOOKUP($E250,'Podpůrná data'!$H$15:$I$182,2)*V252)</f>
        <v>0</v>
      </c>
      <c r="W254" s="168">
        <f>IF($E250="",0,VLOOKUP($E250,'Podpůrná data'!$H$15:$I$182,2)*W252)</f>
        <v>0</v>
      </c>
      <c r="X254" s="168">
        <f>IF($E250="",0,VLOOKUP($E250,'Podpůrná data'!$H$15:$I$182,2)*X252)</f>
        <v>0</v>
      </c>
      <c r="Y254" s="168">
        <f>IF($E250="",0,VLOOKUP($E250,'Podpůrná data'!$H$15:$I$182,2)*Y252)</f>
        <v>0</v>
      </c>
      <c r="Z254" s="168">
        <f>IF($E250="",0,VLOOKUP($E250,'Podpůrná data'!$H$15:$I$182,2)*Z252)</f>
        <v>0</v>
      </c>
      <c r="AA254" s="168">
        <f>IF($E250="",0,VLOOKUP($E250,'Podpůrná data'!$H$15:$I$182,2)*AA252)</f>
        <v>0</v>
      </c>
      <c r="AB254" s="168">
        <f>IF($E250="",0,VLOOKUP($E250,'Podpůrná data'!$H$15:$I$182,2)*AB252)</f>
        <v>0</v>
      </c>
      <c r="AC254" s="168">
        <f>IF($E250="",0,VLOOKUP($E250,'Podpůrná data'!$H$15:$I$182,2)*AC252)</f>
        <v>0</v>
      </c>
      <c r="AD254" s="168">
        <f>IF($E250="",0,VLOOKUP($E250,'Podpůrná data'!$H$15:$I$182,2)*AD252)</f>
        <v>0</v>
      </c>
      <c r="AE254" s="168">
        <f>IF($E250="",0,VLOOKUP($E250,'Podpůrná data'!$H$15:$I$182,2)*AE252)</f>
        <v>0</v>
      </c>
      <c r="AF254" s="168">
        <f>IF($E250="",0,VLOOKUP($E250,'Podpůrná data'!$H$15:$I$182,2)*AF252)</f>
        <v>0</v>
      </c>
      <c r="AG254" s="168">
        <f>IF($E250="",0,VLOOKUP($E250,'Podpůrná data'!$H$15:$I$182,2)*AG252)</f>
        <v>0</v>
      </c>
      <c r="AH254" s="168">
        <f>IF($E250="",0,VLOOKUP($E250,'Podpůrná data'!$H$15:$I$182,2)*AH252)</f>
        <v>0</v>
      </c>
      <c r="AI254" s="168">
        <f>IF($E250="",0,VLOOKUP($E250,'Podpůrná data'!$H$15:$I$182,2)*AI252)</f>
        <v>0</v>
      </c>
      <c r="AJ254" s="168">
        <f>IF($E250="",0,VLOOKUP($E250,'Podpůrná data'!$H$15:$I$182,2)*AJ252)</f>
        <v>0</v>
      </c>
      <c r="AK254" s="168">
        <f>IF($E250="",0,VLOOKUP($E250,'Podpůrná data'!$H$15:$I$182,2)*AK252)</f>
        <v>0</v>
      </c>
      <c r="AL254" s="168">
        <f>IF($E250="",0,VLOOKUP($E250,'Podpůrná data'!$H$15:$I$182,2)*AL252)</f>
        <v>0</v>
      </c>
      <c r="AM254" s="168">
        <f>IF($E250="",0,VLOOKUP($E250,'Podpůrná data'!$H$15:$I$182,2)*AM252)</f>
        <v>0</v>
      </c>
      <c r="AN254" s="168">
        <f>IF($E250="",0,VLOOKUP($E250,'Podpůrná data'!$H$15:$I$182,2)*AN252)</f>
        <v>0</v>
      </c>
      <c r="AO254" s="168">
        <f>IF($E250="",0,VLOOKUP($E250,'Podpůrná data'!$H$15:$I$182,2)*AO252)</f>
        <v>0</v>
      </c>
      <c r="AP254" s="168">
        <f>IF($E250="",0,VLOOKUP($E250,'Podpůrná data'!$H$15:$I$182,2)*AP252)</f>
        <v>0</v>
      </c>
      <c r="AQ254" s="168">
        <f>IF($E250="",0,VLOOKUP($E250,'Podpůrná data'!$H$15:$I$182,2)*AQ252)</f>
        <v>0</v>
      </c>
      <c r="AR254" s="168">
        <f>IF($E250="",0,VLOOKUP($E250,'Podpůrná data'!$H$15:$I$182,2)*AR252)</f>
        <v>0</v>
      </c>
      <c r="AS254" s="168">
        <f>IF($E250="",0,VLOOKUP($E250,'Podpůrná data'!$H$15:$I$182,2)*AS252)</f>
        <v>0</v>
      </c>
      <c r="AT254" s="168">
        <f>IF($E250="",0,VLOOKUP($E250,'Podpůrná data'!$H$15:$I$182,2)*AT252)</f>
        <v>0</v>
      </c>
      <c r="AU254" s="168">
        <f>IF($E250="",0,VLOOKUP($E250,'Podpůrná data'!$H$15:$I$182,2)*AU252)</f>
        <v>0</v>
      </c>
      <c r="AV254" s="168">
        <f>IF($E250="",0,VLOOKUP($E250,'Podpůrná data'!$H$15:$I$182,2)*AV252)</f>
        <v>0</v>
      </c>
      <c r="AW254" s="168">
        <f>IF($E250="",0,VLOOKUP($E250,'Podpůrná data'!$H$15:$I$182,2)*AW252)</f>
        <v>0</v>
      </c>
      <c r="AX254" s="168">
        <f>IF($E250="",0,VLOOKUP($E250,'Podpůrná data'!$H$15:$I$182,2)*AX252)</f>
        <v>0</v>
      </c>
      <c r="AY254" s="168">
        <f>IF($E250="",0,VLOOKUP($E250,'Podpůrná data'!$H$15:$I$182,2)*AY252)</f>
        <v>0</v>
      </c>
      <c r="AZ254" s="168">
        <f>IF($E250="",0,VLOOKUP($E250,'Podpůrná data'!$H$15:$I$182,2)*AZ252)</f>
        <v>0</v>
      </c>
      <c r="BA254" s="168">
        <f>IF($E250="",0,VLOOKUP($E250,'Podpůrná data'!$H$15:$I$182,2)*BA252)</f>
        <v>0</v>
      </c>
      <c r="BB254" s="168">
        <f>IF($E250="",0,VLOOKUP($E250,'Podpůrná data'!$H$15:$I$182,2)*BB252)</f>
        <v>0</v>
      </c>
      <c r="BC254" s="168">
        <f>IF($E250="",0,VLOOKUP($E250,'Podpůrná data'!$H$15:$I$182,2)*BC252)</f>
        <v>0</v>
      </c>
      <c r="BD254" s="168">
        <f>IF($E250="",0,VLOOKUP($E250,'Podpůrná data'!$H$15:$I$182,2)*BD252)</f>
        <v>0</v>
      </c>
      <c r="BE254" s="168">
        <f>IF($E250="",0,VLOOKUP($E250,'Podpůrná data'!$H$15:$I$182,2)*BE252)</f>
        <v>0</v>
      </c>
      <c r="BF254" s="168">
        <f>IF($E250="",0,VLOOKUP($E250,'Podpůrná data'!$H$15:$I$182,2)*BF252)</f>
        <v>0</v>
      </c>
      <c r="BG254" s="168">
        <f>IF($E250="",0,VLOOKUP($E250,'Podpůrná data'!$H$15:$I$182,2)*BG252)</f>
        <v>0</v>
      </c>
      <c r="BH254" s="168">
        <f>IF($E250="",0,VLOOKUP($E250,'Podpůrná data'!$H$15:$I$182,2)*BH252)</f>
        <v>0</v>
      </c>
      <c r="BI254" s="168">
        <f>IF($E250="",0,VLOOKUP($E250,'Podpůrná data'!$H$15:$I$182,2)*BI252)</f>
        <v>0</v>
      </c>
      <c r="BJ254" s="382"/>
      <c r="BK254" s="384"/>
      <c r="BL254" s="386"/>
      <c r="BM254" s="105"/>
      <c r="BN254" s="178">
        <f>SUMIFS($N254:$BI254,$N249:$BI249,"1. ZoR")</f>
        <v>0</v>
      </c>
      <c r="BO254" s="178">
        <f>SUMIFS($N254:$BI254,$N249:$BI249,"2. ZoR")</f>
        <v>0</v>
      </c>
      <c r="BP254" s="178">
        <f>SUMIFS($N254:$BI254,$N249:$BI249,"3. ZoR")</f>
        <v>0</v>
      </c>
      <c r="BQ254" s="178">
        <f>SUMIFS($N254:$BI254,$N249:$BI249,"4. ZoR")</f>
        <v>0</v>
      </c>
      <c r="BR254" s="178">
        <f>SUMIFS($N254:$BI254,$N249:$BI249,"5. ZoR")</f>
        <v>0</v>
      </c>
      <c r="BS254" s="178">
        <f>SUMIFS($N254:$BI254,$N249:$BI249,"6. ZoR")</f>
        <v>0</v>
      </c>
      <c r="BT254" s="178">
        <f>SUMIFS($N254:$BI254,$N249:$BI249,"7. ZoR")</f>
        <v>0</v>
      </c>
      <c r="BU254" s="178">
        <f>SUMIFS($N254:$BI254,$N249:$BI249,"8. ZoR")</f>
        <v>0</v>
      </c>
      <c r="BV254" s="178">
        <f>SUMIFS($N254:$BI254,$N249:$BI249,"9. ZoR")</f>
        <v>0</v>
      </c>
      <c r="BW254" s="178">
        <f>SUMIFS($N254:$BI254,$N249:$BI249,"10. ZoR")</f>
        <v>0</v>
      </c>
      <c r="BX254" s="178">
        <f>SUMIFS($N254:$BI254,$N249:$BI249,"11. ZoR")</f>
        <v>0</v>
      </c>
      <c r="BY254" s="178">
        <f>SUMIFS($N254:$BI254,$N249:$BI249,"12. ZoR")</f>
        <v>0</v>
      </c>
      <c r="BZ254" s="178">
        <f>SUMIFS($N254:$BI254,$N249:$BI249,"13. ZoR")</f>
        <v>0</v>
      </c>
      <c r="CA254" s="178">
        <f>SUMIFS($N254:$BI254,$N249:$BI249,"14. ZoR")</f>
        <v>0</v>
      </c>
      <c r="CB254" s="178">
        <f>SUMIFS($N254:$BI254,$N249:$BI249,"15. ZoR")</f>
        <v>0</v>
      </c>
    </row>
    <row r="255" spans="1:80" ht="29.5" hidden="1" thickBot="1" x14ac:dyDescent="0.4">
      <c r="B255" s="129"/>
      <c r="C255" s="173"/>
      <c r="D255" s="173"/>
      <c r="E255" s="173"/>
      <c r="F255" s="173"/>
      <c r="G255" s="173"/>
      <c r="H255" s="173"/>
      <c r="I255" s="174"/>
      <c r="J255" s="105"/>
      <c r="K255" s="176"/>
      <c r="L255" s="105"/>
      <c r="M255" s="63" t="s">
        <v>200</v>
      </c>
      <c r="N255" s="168">
        <f>IF(N254="","",N254)</f>
        <v>0</v>
      </c>
      <c r="O255" s="168">
        <f>N255+O254</f>
        <v>0</v>
      </c>
      <c r="P255" s="168">
        <f t="shared" ref="P255" si="3373">O255+P254</f>
        <v>0</v>
      </c>
      <c r="Q255" s="168">
        <f t="shared" ref="Q255" si="3374">P255+Q254</f>
        <v>0</v>
      </c>
      <c r="R255" s="168">
        <f t="shared" ref="R255" si="3375">Q255+R254</f>
        <v>0</v>
      </c>
      <c r="S255" s="168">
        <f t="shared" ref="S255" si="3376">R255+S254</f>
        <v>0</v>
      </c>
      <c r="T255" s="168">
        <f t="shared" ref="T255" si="3377">S255+T254</f>
        <v>0</v>
      </c>
      <c r="U255" s="168">
        <f t="shared" ref="U255" si="3378">T255+U254</f>
        <v>0</v>
      </c>
      <c r="V255" s="168">
        <f t="shared" ref="V255" si="3379">U255+V254</f>
        <v>0</v>
      </c>
      <c r="W255" s="168">
        <f t="shared" ref="W255" si="3380">V255+W254</f>
        <v>0</v>
      </c>
      <c r="X255" s="168">
        <f t="shared" ref="X255" si="3381">W255+X254</f>
        <v>0</v>
      </c>
      <c r="Y255" s="168">
        <f t="shared" ref="Y255" si="3382">X255+Y254</f>
        <v>0</v>
      </c>
      <c r="Z255" s="168">
        <f t="shared" ref="Z255" si="3383">Y255+Z254</f>
        <v>0</v>
      </c>
      <c r="AA255" s="168">
        <f t="shared" ref="AA255" si="3384">Z255+AA254</f>
        <v>0</v>
      </c>
      <c r="AB255" s="168">
        <f t="shared" ref="AB255" si="3385">AA255+AB254</f>
        <v>0</v>
      </c>
      <c r="AC255" s="168">
        <f t="shared" ref="AC255" si="3386">AB255+AC254</f>
        <v>0</v>
      </c>
      <c r="AD255" s="168">
        <f t="shared" ref="AD255" si="3387">AC255+AD254</f>
        <v>0</v>
      </c>
      <c r="AE255" s="168">
        <f t="shared" ref="AE255" si="3388">AD255+AE254</f>
        <v>0</v>
      </c>
      <c r="AF255" s="168">
        <f t="shared" ref="AF255" si="3389">AE255+AF254</f>
        <v>0</v>
      </c>
      <c r="AG255" s="168">
        <f t="shared" ref="AG255" si="3390">AF255+AG254</f>
        <v>0</v>
      </c>
      <c r="AH255" s="168">
        <f t="shared" ref="AH255" si="3391">AG255+AH254</f>
        <v>0</v>
      </c>
      <c r="AI255" s="168">
        <f t="shared" ref="AI255" si="3392">AH255+AI254</f>
        <v>0</v>
      </c>
      <c r="AJ255" s="168">
        <f t="shared" ref="AJ255" si="3393">AI255+AJ254</f>
        <v>0</v>
      </c>
      <c r="AK255" s="168">
        <f t="shared" ref="AK255" si="3394">AJ255+AK254</f>
        <v>0</v>
      </c>
      <c r="AL255" s="168">
        <f t="shared" ref="AL255" si="3395">AK255+AL254</f>
        <v>0</v>
      </c>
      <c r="AM255" s="168">
        <f t="shared" ref="AM255" si="3396">AL255+AM254</f>
        <v>0</v>
      </c>
      <c r="AN255" s="168">
        <f t="shared" ref="AN255" si="3397">AM255+AN254</f>
        <v>0</v>
      </c>
      <c r="AO255" s="168">
        <f t="shared" ref="AO255" si="3398">AN255+AO254</f>
        <v>0</v>
      </c>
      <c r="AP255" s="168">
        <f t="shared" ref="AP255" si="3399">AO255+AP254</f>
        <v>0</v>
      </c>
      <c r="AQ255" s="168">
        <f t="shared" ref="AQ255" si="3400">AP255+AQ254</f>
        <v>0</v>
      </c>
      <c r="AR255" s="168">
        <f t="shared" ref="AR255" si="3401">AQ255+AR254</f>
        <v>0</v>
      </c>
      <c r="AS255" s="168">
        <f t="shared" ref="AS255" si="3402">AR255+AS254</f>
        <v>0</v>
      </c>
      <c r="AT255" s="168">
        <f t="shared" ref="AT255" si="3403">AS255+AT254</f>
        <v>0</v>
      </c>
      <c r="AU255" s="168">
        <f t="shared" ref="AU255" si="3404">AT255+AU254</f>
        <v>0</v>
      </c>
      <c r="AV255" s="168">
        <f t="shared" ref="AV255" si="3405">AU255+AV254</f>
        <v>0</v>
      </c>
      <c r="AW255" s="168">
        <f t="shared" ref="AW255" si="3406">AV255+AW254</f>
        <v>0</v>
      </c>
      <c r="AX255" s="168">
        <f t="shared" ref="AX255" si="3407">AW255+AX254</f>
        <v>0</v>
      </c>
      <c r="AY255" s="168">
        <f t="shared" ref="AY255" si="3408">AX255+AY254</f>
        <v>0</v>
      </c>
      <c r="AZ255" s="168">
        <f t="shared" ref="AZ255" si="3409">AY255+AZ254</f>
        <v>0</v>
      </c>
      <c r="BA255" s="168">
        <f t="shared" ref="BA255" si="3410">AZ255+BA254</f>
        <v>0</v>
      </c>
      <c r="BB255" s="168">
        <f t="shared" ref="BB255" si="3411">BA255+BB254</f>
        <v>0</v>
      </c>
      <c r="BC255" s="168">
        <f t="shared" ref="BC255" si="3412">BB255+BC254</f>
        <v>0</v>
      </c>
      <c r="BD255" s="168">
        <f t="shared" ref="BD255" si="3413">BC255+BD254</f>
        <v>0</v>
      </c>
      <c r="BE255" s="168">
        <f t="shared" ref="BE255" si="3414">BD255+BE254</f>
        <v>0</v>
      </c>
      <c r="BF255" s="168">
        <f t="shared" ref="BF255" si="3415">BE255+BF254</f>
        <v>0</v>
      </c>
      <c r="BG255" s="168">
        <f t="shared" ref="BG255" si="3416">BF255+BG254</f>
        <v>0</v>
      </c>
      <c r="BH255" s="168">
        <f t="shared" ref="BH255" si="3417">BG255+BH254</f>
        <v>0</v>
      </c>
      <c r="BI255" s="168">
        <f t="shared" ref="BI255" si="3418">BH255+BI254</f>
        <v>0</v>
      </c>
      <c r="BJ255" s="383"/>
      <c r="BK255" s="385"/>
      <c r="BL255" s="387"/>
      <c r="BM255" s="105"/>
      <c r="BN255" s="105"/>
      <c r="BO255" s="105"/>
      <c r="BP255" s="105"/>
      <c r="BQ255" s="105"/>
      <c r="BR255" s="105"/>
      <c r="BS255" s="105"/>
      <c r="BT255" s="105"/>
      <c r="BU255" s="105"/>
      <c r="BV255" s="105"/>
      <c r="BW255" s="105"/>
      <c r="BX255" s="105"/>
      <c r="BY255" s="105"/>
      <c r="BZ255" s="105"/>
      <c r="CA255" s="105"/>
      <c r="CB255" s="105"/>
    </row>
    <row r="256" spans="1:80" ht="15" hidden="1" thickBot="1" x14ac:dyDescent="0.4">
      <c r="B256" s="105"/>
      <c r="C256" s="130"/>
      <c r="D256" s="130"/>
      <c r="E256" s="130"/>
      <c r="F256" s="130"/>
      <c r="G256" s="130"/>
      <c r="H256" s="130"/>
      <c r="I256" s="105"/>
      <c r="J256" s="7"/>
      <c r="K256" s="105"/>
      <c r="L256" s="105"/>
      <c r="M256" s="105"/>
      <c r="N256" s="105"/>
      <c r="O256" s="105"/>
      <c r="P256" s="7"/>
      <c r="Q256" s="105"/>
      <c r="R256" s="105"/>
      <c r="S256" s="105"/>
      <c r="T256" s="105"/>
      <c r="U256" s="105"/>
      <c r="V256" s="105"/>
      <c r="W256" s="105"/>
      <c r="X256" s="105"/>
      <c r="Y256" s="105"/>
      <c r="Z256" s="105"/>
      <c r="AA256" s="105"/>
      <c r="AB256" s="105"/>
      <c r="AC256" s="105"/>
      <c r="AD256" s="105"/>
      <c r="AE256" s="105"/>
      <c r="AF256" s="105"/>
      <c r="AG256" s="105"/>
      <c r="AH256" s="105"/>
      <c r="AI256" s="105"/>
      <c r="AJ256" s="105"/>
      <c r="AK256" s="105"/>
      <c r="AL256" s="105"/>
      <c r="AM256" s="105"/>
      <c r="AN256" s="105"/>
      <c r="AO256" s="105"/>
      <c r="AP256" s="105"/>
      <c r="AQ256" s="105"/>
      <c r="AR256" s="105"/>
      <c r="AS256" s="105"/>
      <c r="AT256" s="105"/>
      <c r="AU256" s="105"/>
      <c r="AV256" s="105"/>
      <c r="AW256" s="105"/>
      <c r="AX256" s="105"/>
      <c r="AY256" s="105"/>
      <c r="AZ256" s="105"/>
      <c r="BA256" s="105"/>
      <c r="BB256" s="105"/>
      <c r="BC256" s="105"/>
      <c r="BD256" s="105"/>
      <c r="BE256" s="105"/>
      <c r="BF256" s="105"/>
      <c r="BG256" s="105"/>
      <c r="BH256" s="105"/>
      <c r="BI256" s="105"/>
      <c r="BJ256" s="105"/>
      <c r="BK256" s="105"/>
      <c r="BL256" s="105"/>
      <c r="BM256" s="105"/>
      <c r="BN256" s="105"/>
      <c r="BO256" s="105"/>
      <c r="BP256" s="105"/>
      <c r="BQ256" s="105"/>
      <c r="BR256" s="105"/>
      <c r="BS256" s="105"/>
      <c r="BT256" s="105"/>
      <c r="BU256" s="105"/>
      <c r="BV256" s="105"/>
      <c r="BW256" s="105"/>
      <c r="BX256" s="105"/>
      <c r="BY256" s="105"/>
      <c r="BZ256" s="105"/>
      <c r="CA256" s="105"/>
      <c r="CB256" s="105"/>
    </row>
    <row r="257" spans="1:80" s="245" customFormat="1" ht="58.4" customHeight="1" thickBot="1" x14ac:dyDescent="0.4">
      <c r="A257" s="249"/>
      <c r="B257" s="120"/>
      <c r="C257" s="360" t="s">
        <v>2</v>
      </c>
      <c r="D257" s="121"/>
      <c r="E257" s="131" t="s">
        <v>225</v>
      </c>
      <c r="F257" s="131" t="s">
        <v>444</v>
      </c>
      <c r="G257" s="131" t="s">
        <v>208</v>
      </c>
      <c r="H257" s="122" t="s">
        <v>385</v>
      </c>
      <c r="I257" s="123" t="s">
        <v>1</v>
      </c>
      <c r="J257" s="7"/>
      <c r="K257" s="169">
        <v>204032</v>
      </c>
      <c r="L257" s="106"/>
      <c r="M257" s="194" t="s">
        <v>128</v>
      </c>
      <c r="N257" s="83" t="s">
        <v>4</v>
      </c>
      <c r="O257" s="83" t="s">
        <v>5</v>
      </c>
      <c r="P257" s="83" t="s">
        <v>6</v>
      </c>
      <c r="Q257" s="83" t="s">
        <v>7</v>
      </c>
      <c r="R257" s="83" t="s">
        <v>8</v>
      </c>
      <c r="S257" s="83" t="s">
        <v>9</v>
      </c>
      <c r="T257" s="83" t="s">
        <v>10</v>
      </c>
      <c r="U257" s="83" t="s">
        <v>11</v>
      </c>
      <c r="V257" s="83" t="s">
        <v>12</v>
      </c>
      <c r="W257" s="83" t="s">
        <v>13</v>
      </c>
      <c r="X257" s="83" t="s">
        <v>14</v>
      </c>
      <c r="Y257" s="83" t="s">
        <v>15</v>
      </c>
      <c r="Z257" s="83" t="s">
        <v>16</v>
      </c>
      <c r="AA257" s="83" t="s">
        <v>17</v>
      </c>
      <c r="AB257" s="83" t="s">
        <v>18</v>
      </c>
      <c r="AC257" s="83" t="s">
        <v>19</v>
      </c>
      <c r="AD257" s="83" t="s">
        <v>20</v>
      </c>
      <c r="AE257" s="83" t="s">
        <v>21</v>
      </c>
      <c r="AF257" s="83" t="s">
        <v>22</v>
      </c>
      <c r="AG257" s="83" t="s">
        <v>23</v>
      </c>
      <c r="AH257" s="83" t="s">
        <v>24</v>
      </c>
      <c r="AI257" s="83" t="s">
        <v>25</v>
      </c>
      <c r="AJ257" s="83" t="s">
        <v>26</v>
      </c>
      <c r="AK257" s="83" t="s">
        <v>27</v>
      </c>
      <c r="AL257" s="83" t="s">
        <v>28</v>
      </c>
      <c r="AM257" s="83" t="s">
        <v>29</v>
      </c>
      <c r="AN257" s="83" t="s">
        <v>30</v>
      </c>
      <c r="AO257" s="83" t="s">
        <v>31</v>
      </c>
      <c r="AP257" s="83" t="s">
        <v>32</v>
      </c>
      <c r="AQ257" s="83" t="s">
        <v>33</v>
      </c>
      <c r="AR257" s="83" t="s">
        <v>34</v>
      </c>
      <c r="AS257" s="83" t="s">
        <v>35</v>
      </c>
      <c r="AT257" s="83" t="s">
        <v>36</v>
      </c>
      <c r="AU257" s="83" t="s">
        <v>37</v>
      </c>
      <c r="AV257" s="83" t="s">
        <v>38</v>
      </c>
      <c r="AW257" s="83" t="s">
        <v>39</v>
      </c>
      <c r="AX257" s="83" t="s">
        <v>40</v>
      </c>
      <c r="AY257" s="83" t="s">
        <v>41</v>
      </c>
      <c r="AZ257" s="83" t="s">
        <v>42</v>
      </c>
      <c r="BA257" s="83" t="s">
        <v>43</v>
      </c>
      <c r="BB257" s="83" t="s">
        <v>44</v>
      </c>
      <c r="BC257" s="83" t="s">
        <v>45</v>
      </c>
      <c r="BD257" s="83" t="s">
        <v>46</v>
      </c>
      <c r="BE257" s="83" t="s">
        <v>47</v>
      </c>
      <c r="BF257" s="83" t="s">
        <v>48</v>
      </c>
      <c r="BG257" s="83" t="s">
        <v>49</v>
      </c>
      <c r="BH257" s="83" t="s">
        <v>50</v>
      </c>
      <c r="BI257" s="83" t="s">
        <v>51</v>
      </c>
      <c r="BJ257" s="134" t="s">
        <v>234</v>
      </c>
      <c r="BK257" s="135" t="s">
        <v>164</v>
      </c>
      <c r="BL257" s="135" t="s">
        <v>213</v>
      </c>
      <c r="BM257" s="106"/>
      <c r="BN257" s="368" t="s">
        <v>238</v>
      </c>
      <c r="BO257" s="369"/>
      <c r="BP257" s="369"/>
      <c r="BQ257" s="369"/>
      <c r="BR257" s="369"/>
      <c r="BS257" s="369"/>
      <c r="BT257" s="369"/>
      <c r="BU257" s="369"/>
      <c r="BV257" s="369"/>
      <c r="BW257" s="369"/>
      <c r="BX257" s="369"/>
      <c r="BY257" s="369"/>
      <c r="BZ257" s="369"/>
      <c r="CA257" s="369"/>
      <c r="CB257" s="369"/>
    </row>
    <row r="258" spans="1:80" s="245" customFormat="1" ht="18" hidden="1" customHeight="1" thickBot="1" x14ac:dyDescent="0.4">
      <c r="A258" s="250"/>
      <c r="B258" s="113"/>
      <c r="C258" s="361"/>
      <c r="D258" s="125"/>
      <c r="E258" s="125"/>
      <c r="F258" s="125"/>
      <c r="G258" s="125"/>
      <c r="H258" s="370" t="s">
        <v>201</v>
      </c>
      <c r="I258" s="373" t="s">
        <v>93</v>
      </c>
      <c r="J258" s="7"/>
      <c r="K258" s="375" t="s">
        <v>423</v>
      </c>
      <c r="L258" s="106"/>
      <c r="M258" s="84"/>
      <c r="N258" s="74">
        <f>MONTH(Úvod!$F$10)</f>
        <v>1</v>
      </c>
      <c r="O258" s="75">
        <f t="shared" ref="O258" si="3419">IF(N258=12,1,N258+1)</f>
        <v>2</v>
      </c>
      <c r="P258" s="75">
        <f t="shared" ref="P258" si="3420">IF(O258=12,1,O258+1)</f>
        <v>3</v>
      </c>
      <c r="Q258" s="76">
        <f t="shared" ref="Q258" si="3421">IF(P258=12,1,P258+1)</f>
        <v>4</v>
      </c>
      <c r="R258" s="76">
        <f t="shared" ref="R258" si="3422">IF(Q258=12,1,Q258+1)</f>
        <v>5</v>
      </c>
      <c r="S258" s="76">
        <f t="shared" ref="S258" si="3423">IF(R258=12,1,R258+1)</f>
        <v>6</v>
      </c>
      <c r="T258" s="76">
        <f t="shared" ref="T258" si="3424">IF(S258=12,1,S258+1)</f>
        <v>7</v>
      </c>
      <c r="U258" s="76">
        <f t="shared" ref="U258" si="3425">IF(T258=12,1,T258+1)</f>
        <v>8</v>
      </c>
      <c r="V258" s="76">
        <f t="shared" ref="V258" si="3426">IF(U258=12,1,U258+1)</f>
        <v>9</v>
      </c>
      <c r="W258" s="76">
        <f>IF(V258=12,1,V258+1)</f>
        <v>10</v>
      </c>
      <c r="X258" s="76">
        <f t="shared" ref="X258" si="3427">IF(W258=12,1,W258+1)</f>
        <v>11</v>
      </c>
      <c r="Y258" s="76">
        <f t="shared" ref="Y258" si="3428">IF(X258=12,1,X258+1)</f>
        <v>12</v>
      </c>
      <c r="Z258" s="76">
        <f t="shared" ref="Z258" si="3429">IF(Y258=12,1,Y258+1)</f>
        <v>1</v>
      </c>
      <c r="AA258" s="76">
        <f t="shared" ref="AA258" si="3430">IF(Z258=12,1,Z258+1)</f>
        <v>2</v>
      </c>
      <c r="AB258" s="76">
        <f t="shared" ref="AB258" si="3431">IF(AA258=12,1,AA258+1)</f>
        <v>3</v>
      </c>
      <c r="AC258" s="76">
        <f t="shared" ref="AC258" si="3432">IF(AB258=12,1,AB258+1)</f>
        <v>4</v>
      </c>
      <c r="AD258" s="76">
        <f t="shared" ref="AD258" si="3433">IF(AC258=12,1,AC258+1)</f>
        <v>5</v>
      </c>
      <c r="AE258" s="76">
        <f t="shared" ref="AE258" si="3434">IF(AD258=12,1,AD258+1)</f>
        <v>6</v>
      </c>
      <c r="AF258" s="76">
        <f>IF(AE258=12,1,AE258+1)</f>
        <v>7</v>
      </c>
      <c r="AG258" s="76">
        <f t="shared" ref="AG258" si="3435">IF(AF258=12,1,AF258+1)</f>
        <v>8</v>
      </c>
      <c r="AH258" s="76">
        <f t="shared" ref="AH258" si="3436">IF(AG258=12,1,AG258+1)</f>
        <v>9</v>
      </c>
      <c r="AI258" s="76">
        <f t="shared" ref="AI258" si="3437">IF(AH258=12,1,AH258+1)</f>
        <v>10</v>
      </c>
      <c r="AJ258" s="76">
        <f t="shared" ref="AJ258" si="3438">IF(AI258=12,1,AI258+1)</f>
        <v>11</v>
      </c>
      <c r="AK258" s="76">
        <f t="shared" ref="AK258" si="3439">IF(AJ258=12,1,AJ258+1)</f>
        <v>12</v>
      </c>
      <c r="AL258" s="76">
        <f t="shared" ref="AL258" si="3440">IF(AK258=12,1,AK258+1)</f>
        <v>1</v>
      </c>
      <c r="AM258" s="76">
        <f t="shared" ref="AM258" si="3441">IF(AL258=12,1,AL258+1)</f>
        <v>2</v>
      </c>
      <c r="AN258" s="76">
        <f t="shared" ref="AN258" si="3442">IF(AM258=12,1,AM258+1)</f>
        <v>3</v>
      </c>
      <c r="AO258" s="76">
        <f t="shared" ref="AO258" si="3443">IF(AN258=12,1,AN258+1)</f>
        <v>4</v>
      </c>
      <c r="AP258" s="76">
        <f t="shared" ref="AP258" si="3444">IF(AO258=12,1,AO258+1)</f>
        <v>5</v>
      </c>
      <c r="AQ258" s="76">
        <f t="shared" ref="AQ258" si="3445">IF(AP258=12,1,AP258+1)</f>
        <v>6</v>
      </c>
      <c r="AR258" s="76">
        <f t="shared" ref="AR258" si="3446">IF(AQ258=12,1,AQ258+1)</f>
        <v>7</v>
      </c>
      <c r="AS258" s="76">
        <f t="shared" ref="AS258" si="3447">IF(AR258=12,1,AR258+1)</f>
        <v>8</v>
      </c>
      <c r="AT258" s="76">
        <f t="shared" ref="AT258" si="3448">IF(AS258=12,1,AS258+1)</f>
        <v>9</v>
      </c>
      <c r="AU258" s="76">
        <f t="shared" ref="AU258" si="3449">IF(AT258=12,1,AT258+1)</f>
        <v>10</v>
      </c>
      <c r="AV258" s="76">
        <f t="shared" ref="AV258" si="3450">IF(AU258=12,1,AU258+1)</f>
        <v>11</v>
      </c>
      <c r="AW258" s="76">
        <f t="shared" ref="AW258" si="3451">IF(AV258=12,1,AV258+1)</f>
        <v>12</v>
      </c>
      <c r="AX258" s="76">
        <f t="shared" ref="AX258" si="3452">IF(AW258=12,1,AW258+1)</f>
        <v>1</v>
      </c>
      <c r="AY258" s="76">
        <f t="shared" ref="AY258" si="3453">IF(AX258=12,1,AX258+1)</f>
        <v>2</v>
      </c>
      <c r="AZ258" s="76">
        <f t="shared" ref="AZ258" si="3454">IF(AY258=12,1,AY258+1)</f>
        <v>3</v>
      </c>
      <c r="BA258" s="76">
        <f t="shared" ref="BA258" si="3455">IF(AZ258=12,1,AZ258+1)</f>
        <v>4</v>
      </c>
      <c r="BB258" s="76">
        <f t="shared" ref="BB258" si="3456">IF(BA258=12,1,BA258+1)</f>
        <v>5</v>
      </c>
      <c r="BC258" s="76">
        <f t="shared" ref="BC258" si="3457">IF(BB258=12,1,BB258+1)</f>
        <v>6</v>
      </c>
      <c r="BD258" s="76">
        <f t="shared" ref="BD258" si="3458">IF(BC258=12,1,BC258+1)</f>
        <v>7</v>
      </c>
      <c r="BE258" s="76">
        <f t="shared" ref="BE258" si="3459">IF(BD258=12,1,BD258+1)</f>
        <v>8</v>
      </c>
      <c r="BF258" s="76">
        <f t="shared" ref="BF258" si="3460">IF(BE258=12,1,BE258+1)</f>
        <v>9</v>
      </c>
      <c r="BG258" s="76">
        <f t="shared" ref="BG258" si="3461">IF(BF258=12,1,BF258+1)</f>
        <v>10</v>
      </c>
      <c r="BH258" s="76">
        <f t="shared" ref="BH258" si="3462">IF(BG258=12,1,BG258+1)</f>
        <v>11</v>
      </c>
      <c r="BI258" s="76">
        <f t="shared" ref="BI258" si="3463">IF(BH258=12,1,BH258+1)</f>
        <v>12</v>
      </c>
      <c r="BJ258" s="81"/>
      <c r="BK258" s="78"/>
      <c r="BL258" s="78"/>
      <c r="BM258" s="106"/>
      <c r="BN258" s="106"/>
      <c r="BO258" s="106"/>
      <c r="BP258" s="106"/>
      <c r="BQ258" s="106"/>
      <c r="BR258" s="106"/>
      <c r="BS258" s="106"/>
      <c r="BT258" s="106"/>
      <c r="BU258" s="106"/>
      <c r="BV258" s="106"/>
      <c r="BW258" s="106"/>
      <c r="BX258" s="106"/>
      <c r="BY258" s="106"/>
      <c r="BZ258" s="106"/>
      <c r="CA258" s="106"/>
      <c r="CB258" s="106"/>
    </row>
    <row r="259" spans="1:80" s="245" customFormat="1" ht="35.15" hidden="1" customHeight="1" x14ac:dyDescent="0.35">
      <c r="A259" s="250"/>
      <c r="B259" s="113"/>
      <c r="C259" s="361"/>
      <c r="D259" s="125"/>
      <c r="E259" s="125"/>
      <c r="F259" s="125"/>
      <c r="G259" s="125"/>
      <c r="H259" s="370"/>
      <c r="I259" s="373"/>
      <c r="J259" s="7"/>
      <c r="K259" s="376"/>
      <c r="L259" s="106"/>
      <c r="M259" s="77"/>
      <c r="N259" s="59">
        <f t="shared" ref="N259:BI259" si="3464">VALUE(_xlfn.CONCAT(N258,".",N261))</f>
        <v>1</v>
      </c>
      <c r="O259" s="73">
        <f t="shared" si="3464"/>
        <v>32</v>
      </c>
      <c r="P259" s="73">
        <f t="shared" si="3464"/>
        <v>61</v>
      </c>
      <c r="Q259" s="73">
        <f t="shared" si="3464"/>
        <v>92</v>
      </c>
      <c r="R259" s="73">
        <f t="shared" si="3464"/>
        <v>122</v>
      </c>
      <c r="S259" s="73">
        <f t="shared" si="3464"/>
        <v>153</v>
      </c>
      <c r="T259" s="73">
        <f t="shared" si="3464"/>
        <v>183</v>
      </c>
      <c r="U259" s="73">
        <f t="shared" si="3464"/>
        <v>214</v>
      </c>
      <c r="V259" s="73">
        <f t="shared" si="3464"/>
        <v>245</v>
      </c>
      <c r="W259" s="73">
        <f t="shared" si="3464"/>
        <v>275</v>
      </c>
      <c r="X259" s="73">
        <f t="shared" si="3464"/>
        <v>306</v>
      </c>
      <c r="Y259" s="73">
        <f t="shared" si="3464"/>
        <v>336</v>
      </c>
      <c r="Z259" s="73">
        <f t="shared" si="3464"/>
        <v>367</v>
      </c>
      <c r="AA259" s="73">
        <f t="shared" si="3464"/>
        <v>398</v>
      </c>
      <c r="AB259" s="73">
        <f t="shared" si="3464"/>
        <v>426</v>
      </c>
      <c r="AC259" s="73">
        <f t="shared" si="3464"/>
        <v>457</v>
      </c>
      <c r="AD259" s="73">
        <f t="shared" si="3464"/>
        <v>487</v>
      </c>
      <c r="AE259" s="73">
        <f t="shared" si="3464"/>
        <v>518</v>
      </c>
      <c r="AF259" s="73">
        <f t="shared" si="3464"/>
        <v>548</v>
      </c>
      <c r="AG259" s="73">
        <f t="shared" si="3464"/>
        <v>579</v>
      </c>
      <c r="AH259" s="73">
        <f t="shared" si="3464"/>
        <v>610</v>
      </c>
      <c r="AI259" s="73">
        <f t="shared" si="3464"/>
        <v>640</v>
      </c>
      <c r="AJ259" s="73">
        <f t="shared" si="3464"/>
        <v>671</v>
      </c>
      <c r="AK259" s="73">
        <f t="shared" si="3464"/>
        <v>701</v>
      </c>
      <c r="AL259" s="73">
        <f t="shared" si="3464"/>
        <v>732</v>
      </c>
      <c r="AM259" s="73">
        <f t="shared" si="3464"/>
        <v>763</v>
      </c>
      <c r="AN259" s="73">
        <f t="shared" si="3464"/>
        <v>791</v>
      </c>
      <c r="AO259" s="73">
        <f t="shared" si="3464"/>
        <v>822</v>
      </c>
      <c r="AP259" s="73">
        <f t="shared" si="3464"/>
        <v>852</v>
      </c>
      <c r="AQ259" s="73">
        <f t="shared" si="3464"/>
        <v>883</v>
      </c>
      <c r="AR259" s="73">
        <f t="shared" si="3464"/>
        <v>913</v>
      </c>
      <c r="AS259" s="73">
        <f t="shared" si="3464"/>
        <v>944</v>
      </c>
      <c r="AT259" s="73">
        <f t="shared" si="3464"/>
        <v>975</v>
      </c>
      <c r="AU259" s="73">
        <f t="shared" si="3464"/>
        <v>1005</v>
      </c>
      <c r="AV259" s="73">
        <f t="shared" si="3464"/>
        <v>1036</v>
      </c>
      <c r="AW259" s="73">
        <f t="shared" si="3464"/>
        <v>1066</v>
      </c>
      <c r="AX259" s="73">
        <f t="shared" si="3464"/>
        <v>1097</v>
      </c>
      <c r="AY259" s="73">
        <f t="shared" si="3464"/>
        <v>1128</v>
      </c>
      <c r="AZ259" s="73">
        <f t="shared" si="3464"/>
        <v>1156</v>
      </c>
      <c r="BA259" s="73">
        <f t="shared" si="3464"/>
        <v>1187</v>
      </c>
      <c r="BB259" s="73">
        <f t="shared" si="3464"/>
        <v>1217</v>
      </c>
      <c r="BC259" s="73">
        <f t="shared" si="3464"/>
        <v>1248</v>
      </c>
      <c r="BD259" s="73">
        <f t="shared" si="3464"/>
        <v>1278</v>
      </c>
      <c r="BE259" s="73">
        <f t="shared" si="3464"/>
        <v>1309</v>
      </c>
      <c r="BF259" s="73">
        <f t="shared" si="3464"/>
        <v>1340</v>
      </c>
      <c r="BG259" s="73">
        <f t="shared" si="3464"/>
        <v>1370</v>
      </c>
      <c r="BH259" s="73">
        <f t="shared" si="3464"/>
        <v>1401</v>
      </c>
      <c r="BI259" s="73">
        <f t="shared" si="3464"/>
        <v>1431</v>
      </c>
      <c r="BJ259" s="82"/>
      <c r="BK259" s="79"/>
      <c r="BL259" s="79"/>
      <c r="BM259" s="106"/>
      <c r="BN259" s="106"/>
      <c r="BO259" s="106"/>
      <c r="BP259" s="106"/>
      <c r="BQ259" s="106"/>
      <c r="BR259" s="106"/>
      <c r="BS259" s="106"/>
      <c r="BT259" s="106"/>
      <c r="BU259" s="106"/>
      <c r="BV259" s="106"/>
      <c r="BW259" s="106"/>
      <c r="BX259" s="106"/>
      <c r="BY259" s="106"/>
      <c r="BZ259" s="106"/>
      <c r="CA259" s="106"/>
      <c r="CB259" s="106"/>
    </row>
    <row r="260" spans="1:80" s="245" customFormat="1" ht="17.149999999999999" customHeight="1" x14ac:dyDescent="0.35">
      <c r="A260" s="250"/>
      <c r="B260" s="113"/>
      <c r="C260" s="361"/>
      <c r="D260" s="125"/>
      <c r="E260" s="357" t="s">
        <v>207</v>
      </c>
      <c r="F260" s="357" t="s">
        <v>207</v>
      </c>
      <c r="G260" s="357" t="s">
        <v>207</v>
      </c>
      <c r="H260" s="370"/>
      <c r="I260" s="373"/>
      <c r="J260" s="7"/>
      <c r="K260" s="376"/>
      <c r="L260" s="106"/>
      <c r="M260" s="77"/>
      <c r="N260" s="60" t="str">
        <f>VLOOKUP(N258,'Podpůrná data'!$I$188:$J$199,2)</f>
        <v>leden</v>
      </c>
      <c r="O260" s="60" t="str">
        <f>VLOOKUP(O258,'Podpůrná data'!$I$188:$J$199,2)</f>
        <v>únor</v>
      </c>
      <c r="P260" s="60" t="str">
        <f>VLOOKUP(P258,'Podpůrná data'!$I$188:$J$199,2)</f>
        <v>březen</v>
      </c>
      <c r="Q260" s="60" t="str">
        <f>VLOOKUP(Q258,'Podpůrná data'!$I$188:$J$199,2)</f>
        <v>duben</v>
      </c>
      <c r="R260" s="60" t="str">
        <f>VLOOKUP(R258,'Podpůrná data'!$I$188:$J$199,2)</f>
        <v>květen</v>
      </c>
      <c r="S260" s="60" t="str">
        <f>VLOOKUP(S258,'Podpůrná data'!$I$188:$J$199,2)</f>
        <v>červen</v>
      </c>
      <c r="T260" s="60" t="str">
        <f>VLOOKUP(T258,'Podpůrná data'!$I$188:$J$199,2)</f>
        <v>červenec</v>
      </c>
      <c r="U260" s="60" t="str">
        <f>VLOOKUP(U258,'Podpůrná data'!$I$188:$J$199,2)</f>
        <v>srpen</v>
      </c>
      <c r="V260" s="60" t="str">
        <f>VLOOKUP(V258,'Podpůrná data'!$I$188:$J$199,2)</f>
        <v>září</v>
      </c>
      <c r="W260" s="60" t="str">
        <f>VLOOKUP(W258,'Podpůrná data'!$I$188:$J$199,2)</f>
        <v>říjen</v>
      </c>
      <c r="X260" s="60" t="str">
        <f>VLOOKUP(X258,'Podpůrná data'!$I$188:$J$199,2)</f>
        <v>listopad</v>
      </c>
      <c r="Y260" s="60" t="str">
        <f>VLOOKUP(Y258,'Podpůrná data'!$I$188:$J$199,2)</f>
        <v>prosinec</v>
      </c>
      <c r="Z260" s="60" t="str">
        <f>VLOOKUP(Z258,'Podpůrná data'!$I$188:$J$199,2)</f>
        <v>leden</v>
      </c>
      <c r="AA260" s="60" t="str">
        <f>VLOOKUP(AA258,'Podpůrná data'!$I$188:$J$199,2)</f>
        <v>únor</v>
      </c>
      <c r="AB260" s="60" t="str">
        <f>VLOOKUP(AB258,'Podpůrná data'!$I$188:$J$199,2)</f>
        <v>březen</v>
      </c>
      <c r="AC260" s="60" t="str">
        <f>VLOOKUP(AC258,'Podpůrná data'!$I$188:$J$199,2)</f>
        <v>duben</v>
      </c>
      <c r="AD260" s="60" t="str">
        <f>VLOOKUP(AD258,'Podpůrná data'!$I$188:$J$199,2)</f>
        <v>květen</v>
      </c>
      <c r="AE260" s="60" t="str">
        <f>VLOOKUP(AE258,'Podpůrná data'!$I$188:$J$199,2)</f>
        <v>červen</v>
      </c>
      <c r="AF260" s="60" t="str">
        <f>VLOOKUP(AF258,'Podpůrná data'!$I$188:$J$199,2)</f>
        <v>červenec</v>
      </c>
      <c r="AG260" s="60" t="str">
        <f>VLOOKUP(AG258,'Podpůrná data'!$I$188:$J$199,2)</f>
        <v>srpen</v>
      </c>
      <c r="AH260" s="60" t="str">
        <f>VLOOKUP(AH258,'Podpůrná data'!$I$188:$J$199,2)</f>
        <v>září</v>
      </c>
      <c r="AI260" s="60" t="str">
        <f>VLOOKUP(AI258,'Podpůrná data'!$I$188:$J$199,2)</f>
        <v>říjen</v>
      </c>
      <c r="AJ260" s="60" t="str">
        <f>VLOOKUP(AJ258,'Podpůrná data'!$I$188:$J$199,2)</f>
        <v>listopad</v>
      </c>
      <c r="AK260" s="60" t="str">
        <f>VLOOKUP(AK258,'Podpůrná data'!$I$188:$J$199,2)</f>
        <v>prosinec</v>
      </c>
      <c r="AL260" s="60" t="str">
        <f>VLOOKUP(AL258,'Podpůrná data'!$I$188:$J$199,2)</f>
        <v>leden</v>
      </c>
      <c r="AM260" s="60" t="str">
        <f>VLOOKUP(AM258,'Podpůrná data'!$I$188:$J$199,2)</f>
        <v>únor</v>
      </c>
      <c r="AN260" s="60" t="str">
        <f>VLOOKUP(AN258,'Podpůrná data'!$I$188:$J$199,2)</f>
        <v>březen</v>
      </c>
      <c r="AO260" s="60" t="str">
        <f>VLOOKUP(AO258,'Podpůrná data'!$I$188:$J$199,2)</f>
        <v>duben</v>
      </c>
      <c r="AP260" s="60" t="str">
        <f>VLOOKUP(AP258,'Podpůrná data'!$I$188:$J$199,2)</f>
        <v>květen</v>
      </c>
      <c r="AQ260" s="60" t="str">
        <f>VLOOKUP(AQ258,'Podpůrná data'!$I$188:$J$199,2)</f>
        <v>červen</v>
      </c>
      <c r="AR260" s="60" t="str">
        <f>VLOOKUP(AR258,'Podpůrná data'!$I$188:$J$199,2)</f>
        <v>červenec</v>
      </c>
      <c r="AS260" s="60" t="str">
        <f>VLOOKUP(AS258,'Podpůrná data'!$I$188:$J$199,2)</f>
        <v>srpen</v>
      </c>
      <c r="AT260" s="60" t="str">
        <f>VLOOKUP(AT258,'Podpůrná data'!$I$188:$J$199,2)</f>
        <v>září</v>
      </c>
      <c r="AU260" s="60" t="str">
        <f>VLOOKUP(AU258,'Podpůrná data'!$I$188:$J$199,2)</f>
        <v>říjen</v>
      </c>
      <c r="AV260" s="60" t="str">
        <f>VLOOKUP(AV258,'Podpůrná data'!$I$188:$J$199,2)</f>
        <v>listopad</v>
      </c>
      <c r="AW260" s="60" t="str">
        <f>VLOOKUP(AW258,'Podpůrná data'!$I$188:$J$199,2)</f>
        <v>prosinec</v>
      </c>
      <c r="AX260" s="60" t="str">
        <f>VLOOKUP(AX258,'Podpůrná data'!$I$188:$J$199,2)</f>
        <v>leden</v>
      </c>
      <c r="AY260" s="60" t="str">
        <f>VLOOKUP(AY258,'Podpůrná data'!$I$188:$J$199,2)</f>
        <v>únor</v>
      </c>
      <c r="AZ260" s="60" t="str">
        <f>VLOOKUP(AZ258,'Podpůrná data'!$I$188:$J$199,2)</f>
        <v>březen</v>
      </c>
      <c r="BA260" s="60" t="str">
        <f>VLOOKUP(BA258,'Podpůrná data'!$I$188:$J$199,2)</f>
        <v>duben</v>
      </c>
      <c r="BB260" s="60" t="str">
        <f>VLOOKUP(BB258,'Podpůrná data'!$I$188:$J$199,2)</f>
        <v>květen</v>
      </c>
      <c r="BC260" s="60" t="str">
        <f>VLOOKUP(BC258,'Podpůrná data'!$I$188:$J$199,2)</f>
        <v>červen</v>
      </c>
      <c r="BD260" s="60" t="str">
        <f>VLOOKUP(BD258,'Podpůrná data'!$I$188:$J$199,2)</f>
        <v>červenec</v>
      </c>
      <c r="BE260" s="60" t="str">
        <f>VLOOKUP(BE258,'Podpůrná data'!$I$188:$J$199,2)</f>
        <v>srpen</v>
      </c>
      <c r="BF260" s="60" t="str">
        <f>VLOOKUP(BF258,'Podpůrná data'!$I$188:$J$199,2)</f>
        <v>září</v>
      </c>
      <c r="BG260" s="60" t="str">
        <f>VLOOKUP(BG258,'Podpůrná data'!$I$188:$J$199,2)</f>
        <v>říjen</v>
      </c>
      <c r="BH260" s="60" t="str">
        <f>VLOOKUP(BH258,'Podpůrná data'!$I$188:$J$199,2)</f>
        <v>listopad</v>
      </c>
      <c r="BI260" s="60" t="str">
        <f>VLOOKUP(BI258,'Podpůrná data'!$I$188:$J$199,2)</f>
        <v>prosinec</v>
      </c>
      <c r="BJ260" s="200"/>
      <c r="BK260" s="200"/>
      <c r="BL260" s="201"/>
      <c r="BM260" s="106"/>
      <c r="BN260" s="179" t="s">
        <v>105</v>
      </c>
      <c r="BO260" s="179" t="s">
        <v>106</v>
      </c>
      <c r="BP260" s="179" t="s">
        <v>107</v>
      </c>
      <c r="BQ260" s="179" t="s">
        <v>108</v>
      </c>
      <c r="BR260" s="179" t="s">
        <v>109</v>
      </c>
      <c r="BS260" s="179" t="s">
        <v>110</v>
      </c>
      <c r="BT260" s="179" t="s">
        <v>111</v>
      </c>
      <c r="BU260" s="179" t="s">
        <v>112</v>
      </c>
      <c r="BV260" s="179" t="s">
        <v>113</v>
      </c>
      <c r="BW260" s="179" t="s">
        <v>155</v>
      </c>
      <c r="BX260" s="179" t="s">
        <v>156</v>
      </c>
      <c r="BY260" s="179" t="s">
        <v>157</v>
      </c>
      <c r="BZ260" s="179" t="s">
        <v>202</v>
      </c>
      <c r="CA260" s="179" t="s">
        <v>203</v>
      </c>
      <c r="CB260" s="179" t="s">
        <v>204</v>
      </c>
    </row>
    <row r="261" spans="1:80" s="245" customFormat="1" ht="16.399999999999999" customHeight="1" x14ac:dyDescent="0.35">
      <c r="A261" s="250"/>
      <c r="B261" s="113"/>
      <c r="C261" s="361"/>
      <c r="D261" s="125"/>
      <c r="E261" s="357"/>
      <c r="F261" s="357"/>
      <c r="G261" s="357"/>
      <c r="H261" s="370"/>
      <c r="I261" s="373"/>
      <c r="J261" s="7"/>
      <c r="K261" s="376"/>
      <c r="L261" s="106"/>
      <c r="M261" s="77"/>
      <c r="N261" s="60">
        <f>YEAR(Úvod!$F$10)</f>
        <v>1900</v>
      </c>
      <c r="O261" s="60">
        <f t="shared" ref="O261" si="3465">IF(O258=1,N261+1,N261)</f>
        <v>1900</v>
      </c>
      <c r="P261" s="60">
        <f t="shared" ref="P261" si="3466">IF(P258=1,O261+1,O261)</f>
        <v>1900</v>
      </c>
      <c r="Q261" s="60">
        <f t="shared" ref="Q261" si="3467">IF(Q258=1,P261+1,P261)</f>
        <v>1900</v>
      </c>
      <c r="R261" s="60">
        <f t="shared" ref="R261" si="3468">IF(R258=1,Q261+1,Q261)</f>
        <v>1900</v>
      </c>
      <c r="S261" s="60">
        <f t="shared" ref="S261" si="3469">IF(S258=1,R261+1,R261)</f>
        <v>1900</v>
      </c>
      <c r="T261" s="60">
        <f t="shared" ref="T261" si="3470">IF(T258=1,S261+1,S261)</f>
        <v>1900</v>
      </c>
      <c r="U261" s="60">
        <f t="shared" ref="U261" si="3471">IF(U258=1,T261+1,T261)</f>
        <v>1900</v>
      </c>
      <c r="V261" s="60">
        <f t="shared" ref="V261" si="3472">IF(V258=1,U261+1,U261)</f>
        <v>1900</v>
      </c>
      <c r="W261" s="60">
        <f t="shared" ref="W261" si="3473">IF(W258=1,V261+1,V261)</f>
        <v>1900</v>
      </c>
      <c r="X261" s="60">
        <f t="shared" ref="X261" si="3474">IF(X258=1,W261+1,W261)</f>
        <v>1900</v>
      </c>
      <c r="Y261" s="60">
        <f t="shared" ref="Y261" si="3475">IF(Y258=1,X261+1,X261)</f>
        <v>1900</v>
      </c>
      <c r="Z261" s="60">
        <f t="shared" ref="Z261" si="3476">IF(Z258=1,Y261+1,Y261)</f>
        <v>1901</v>
      </c>
      <c r="AA261" s="60">
        <f t="shared" ref="AA261" si="3477">IF(AA258=1,Z261+1,Z261)</f>
        <v>1901</v>
      </c>
      <c r="AB261" s="60">
        <f t="shared" ref="AB261" si="3478">IF(AB258=1,AA261+1,AA261)</f>
        <v>1901</v>
      </c>
      <c r="AC261" s="60">
        <f t="shared" ref="AC261" si="3479">IF(AC258=1,AB261+1,AB261)</f>
        <v>1901</v>
      </c>
      <c r="AD261" s="60">
        <f t="shared" ref="AD261" si="3480">IF(AD258=1,AC261+1,AC261)</f>
        <v>1901</v>
      </c>
      <c r="AE261" s="60">
        <f t="shared" ref="AE261" si="3481">IF(AE258=1,AD261+1,AD261)</f>
        <v>1901</v>
      </c>
      <c r="AF261" s="60">
        <f t="shared" ref="AF261" si="3482">IF(AF258=1,AE261+1,AE261)</f>
        <v>1901</v>
      </c>
      <c r="AG261" s="60">
        <f t="shared" ref="AG261" si="3483">IF(AG258=1,AF261+1,AF261)</f>
        <v>1901</v>
      </c>
      <c r="AH261" s="60">
        <f t="shared" ref="AH261" si="3484">IF(AH258=1,AG261+1,AG261)</f>
        <v>1901</v>
      </c>
      <c r="AI261" s="60">
        <f t="shared" ref="AI261" si="3485">IF(AI258=1,AH261+1,AH261)</f>
        <v>1901</v>
      </c>
      <c r="AJ261" s="60">
        <f t="shared" ref="AJ261" si="3486">IF(AJ258=1,AI261+1,AI261)</f>
        <v>1901</v>
      </c>
      <c r="AK261" s="60">
        <f t="shared" ref="AK261" si="3487">IF(AK258=1,AJ261+1,AJ261)</f>
        <v>1901</v>
      </c>
      <c r="AL261" s="60">
        <f t="shared" ref="AL261" si="3488">IF(AL258=1,AK261+1,AK261)</f>
        <v>1902</v>
      </c>
      <c r="AM261" s="60">
        <f t="shared" ref="AM261" si="3489">IF(AM258=1,AL261+1,AL261)</f>
        <v>1902</v>
      </c>
      <c r="AN261" s="60">
        <f t="shared" ref="AN261" si="3490">IF(AN258=1,AM261+1,AM261)</f>
        <v>1902</v>
      </c>
      <c r="AO261" s="60">
        <f t="shared" ref="AO261" si="3491">IF(AO258=1,AN261+1,AN261)</f>
        <v>1902</v>
      </c>
      <c r="AP261" s="60">
        <f t="shared" ref="AP261" si="3492">IF(AP258=1,AO261+1,AO261)</f>
        <v>1902</v>
      </c>
      <c r="AQ261" s="60">
        <f t="shared" ref="AQ261" si="3493">IF(AQ258=1,AP261+1,AP261)</f>
        <v>1902</v>
      </c>
      <c r="AR261" s="60">
        <f t="shared" ref="AR261" si="3494">IF(AR258=1,AQ261+1,AQ261)</f>
        <v>1902</v>
      </c>
      <c r="AS261" s="60">
        <f t="shared" ref="AS261" si="3495">IF(AS258=1,AR261+1,AR261)</f>
        <v>1902</v>
      </c>
      <c r="AT261" s="60">
        <f t="shared" ref="AT261" si="3496">IF(AT258=1,AS261+1,AS261)</f>
        <v>1902</v>
      </c>
      <c r="AU261" s="60">
        <f t="shared" ref="AU261" si="3497">IF(AU258=1,AT261+1,AT261)</f>
        <v>1902</v>
      </c>
      <c r="AV261" s="60">
        <f t="shared" ref="AV261" si="3498">IF(AV258=1,AU261+1,AU261)</f>
        <v>1902</v>
      </c>
      <c r="AW261" s="60">
        <f t="shared" ref="AW261" si="3499">IF(AW258=1,AV261+1,AV261)</f>
        <v>1902</v>
      </c>
      <c r="AX261" s="60">
        <f t="shared" ref="AX261" si="3500">IF(AX258=1,AW261+1,AW261)</f>
        <v>1903</v>
      </c>
      <c r="AY261" s="60">
        <f t="shared" ref="AY261" si="3501">IF(AY258=1,AX261+1,AX261)</f>
        <v>1903</v>
      </c>
      <c r="AZ261" s="60">
        <f t="shared" ref="AZ261" si="3502">IF(AZ258=1,AY261+1,AY261)</f>
        <v>1903</v>
      </c>
      <c r="BA261" s="60">
        <f t="shared" ref="BA261" si="3503">IF(BA258=1,AZ261+1,AZ261)</f>
        <v>1903</v>
      </c>
      <c r="BB261" s="60">
        <f t="shared" ref="BB261" si="3504">IF(BB258=1,BA261+1,BA261)</f>
        <v>1903</v>
      </c>
      <c r="BC261" s="60">
        <f t="shared" ref="BC261" si="3505">IF(BC258=1,BB261+1,BB261)</f>
        <v>1903</v>
      </c>
      <c r="BD261" s="60">
        <f t="shared" ref="BD261" si="3506">IF(BD258=1,BC261+1,BC261)</f>
        <v>1903</v>
      </c>
      <c r="BE261" s="60">
        <f t="shared" ref="BE261" si="3507">IF(BE258=1,BD261+1,BD261)</f>
        <v>1903</v>
      </c>
      <c r="BF261" s="60">
        <f t="shared" ref="BF261" si="3508">IF(BF258=1,BE261+1,BE261)</f>
        <v>1903</v>
      </c>
      <c r="BG261" s="60">
        <f t="shared" ref="BG261" si="3509">IF(BG258=1,BF261+1,BF261)</f>
        <v>1903</v>
      </c>
      <c r="BH261" s="60">
        <f t="shared" ref="BH261" si="3510">IF(BH258=1,BG261+1,BG261)</f>
        <v>1903</v>
      </c>
      <c r="BI261" s="60">
        <f t="shared" ref="BI261" si="3511">IF(BI258=1,BH261+1,BH261)</f>
        <v>1903</v>
      </c>
      <c r="BJ261" s="199"/>
      <c r="BK261" s="198"/>
      <c r="BL261" s="202"/>
      <c r="BM261" s="106"/>
      <c r="BN261" s="106"/>
      <c r="BO261" s="106"/>
      <c r="BP261" s="106"/>
      <c r="BQ261" s="106"/>
      <c r="BR261" s="106"/>
      <c r="BS261" s="106"/>
      <c r="BT261" s="106"/>
      <c r="BU261" s="106"/>
      <c r="BV261" s="106"/>
      <c r="BW261" s="106"/>
      <c r="BX261" s="106"/>
      <c r="BY261" s="106"/>
      <c r="BZ261" s="106"/>
      <c r="CA261" s="106"/>
      <c r="CB261" s="106"/>
    </row>
    <row r="262" spans="1:80" s="245" customFormat="1" ht="16.399999999999999" customHeight="1" x14ac:dyDescent="0.35">
      <c r="A262" s="250"/>
      <c r="B262" s="113"/>
      <c r="C262" s="125"/>
      <c r="D262" s="125"/>
      <c r="E262" s="357"/>
      <c r="F262" s="357"/>
      <c r="G262" s="357"/>
      <c r="H262" s="370"/>
      <c r="I262" s="374"/>
      <c r="J262" s="7"/>
      <c r="K262" s="377"/>
      <c r="L262" s="106"/>
      <c r="M262" s="63" t="s">
        <v>159</v>
      </c>
      <c r="N262" s="258"/>
      <c r="O262" s="258"/>
      <c r="P262" s="258"/>
      <c r="Q262" s="258"/>
      <c r="R262" s="258"/>
      <c r="S262" s="258"/>
      <c r="T262" s="258"/>
      <c r="U262" s="258"/>
      <c r="V262" s="258"/>
      <c r="W262" s="258"/>
      <c r="X262" s="258"/>
      <c r="Y262" s="258"/>
      <c r="Z262" s="258"/>
      <c r="AA262" s="258"/>
      <c r="AB262" s="258"/>
      <c r="AC262" s="258"/>
      <c r="AD262" s="258"/>
      <c r="AE262" s="258"/>
      <c r="AF262" s="258"/>
      <c r="AG262" s="258"/>
      <c r="AH262" s="258"/>
      <c r="AI262" s="258"/>
      <c r="AJ262" s="258"/>
      <c r="AK262" s="258"/>
      <c r="AL262" s="258"/>
      <c r="AM262" s="258"/>
      <c r="AN262" s="258"/>
      <c r="AO262" s="258"/>
      <c r="AP262" s="258"/>
      <c r="AQ262" s="258"/>
      <c r="AR262" s="258"/>
      <c r="AS262" s="258"/>
      <c r="AT262" s="258"/>
      <c r="AU262" s="258"/>
      <c r="AV262" s="258"/>
      <c r="AW262" s="258"/>
      <c r="AX262" s="258"/>
      <c r="AY262" s="258"/>
      <c r="AZ262" s="258"/>
      <c r="BA262" s="258"/>
      <c r="BB262" s="258"/>
      <c r="BC262" s="258"/>
      <c r="BD262" s="258"/>
      <c r="BE262" s="258"/>
      <c r="BF262" s="258"/>
      <c r="BG262" s="258"/>
      <c r="BH262" s="258"/>
      <c r="BI262" s="258"/>
      <c r="BJ262" s="199"/>
      <c r="BK262" s="198"/>
      <c r="BL262" s="202"/>
      <c r="BM262" s="106"/>
      <c r="BN262" s="106"/>
      <c r="BO262" s="106"/>
      <c r="BP262" s="106"/>
      <c r="BQ262" s="106"/>
      <c r="BR262" s="106"/>
      <c r="BS262" s="106"/>
      <c r="BT262" s="106"/>
      <c r="BU262" s="106"/>
      <c r="BV262" s="106"/>
      <c r="BW262" s="106"/>
      <c r="BX262" s="106"/>
      <c r="BY262" s="106"/>
      <c r="BZ262" s="106"/>
      <c r="CA262" s="106"/>
      <c r="CB262" s="106"/>
    </row>
    <row r="263" spans="1:80" s="245" customFormat="1" ht="23.5" customHeight="1" x14ac:dyDescent="0.35">
      <c r="A263" s="243"/>
      <c r="B263" s="126" t="s">
        <v>23</v>
      </c>
      <c r="C263" s="381"/>
      <c r="D263" s="381"/>
      <c r="E263" s="259"/>
      <c r="F263" s="259"/>
      <c r="G263" s="241"/>
      <c r="H263" s="253"/>
      <c r="I263" s="61">
        <f>IF($H263="",0,VLOOKUP($E263,'Podpůrná data'!$H$15:$I$185,2,FALSE)*$H263)</f>
        <v>0</v>
      </c>
      <c r="J263" s="105"/>
      <c r="K263" s="166">
        <f>IF(I263&gt;0,1,0)</f>
        <v>0</v>
      </c>
      <c r="L263" s="204"/>
      <c r="M263" s="63" t="s">
        <v>95</v>
      </c>
      <c r="N263" s="260"/>
      <c r="O263" s="260"/>
      <c r="P263" s="260"/>
      <c r="Q263" s="260"/>
      <c r="R263" s="260"/>
      <c r="S263" s="260"/>
      <c r="T263" s="260"/>
      <c r="U263" s="260"/>
      <c r="V263" s="260"/>
      <c r="W263" s="260"/>
      <c r="X263" s="260"/>
      <c r="Y263" s="260"/>
      <c r="Z263" s="260"/>
      <c r="AA263" s="260"/>
      <c r="AB263" s="260"/>
      <c r="AC263" s="260"/>
      <c r="AD263" s="260"/>
      <c r="AE263" s="260"/>
      <c r="AF263" s="260"/>
      <c r="AG263" s="260"/>
      <c r="AH263" s="260"/>
      <c r="AI263" s="260"/>
      <c r="AJ263" s="260"/>
      <c r="AK263" s="260"/>
      <c r="AL263" s="260"/>
      <c r="AM263" s="260"/>
      <c r="AN263" s="260"/>
      <c r="AO263" s="260"/>
      <c r="AP263" s="260"/>
      <c r="AQ263" s="260"/>
      <c r="AR263" s="260"/>
      <c r="AS263" s="260"/>
      <c r="AT263" s="260"/>
      <c r="AU263" s="260"/>
      <c r="AV263" s="260"/>
      <c r="AW263" s="260"/>
      <c r="AX263" s="260"/>
      <c r="AY263" s="260"/>
      <c r="AZ263" s="260"/>
      <c r="BA263" s="260"/>
      <c r="BB263" s="260"/>
      <c r="BC263" s="260"/>
      <c r="BD263" s="260"/>
      <c r="BE263" s="260"/>
      <c r="BF263" s="260"/>
      <c r="BG263" s="260"/>
      <c r="BH263" s="260"/>
      <c r="BI263" s="260"/>
      <c r="BJ263" s="382">
        <f>SUM(N265:BI265)</f>
        <v>0</v>
      </c>
      <c r="BK263" s="384">
        <f>SUM(N267:BI267)</f>
        <v>0</v>
      </c>
      <c r="BL263" s="386">
        <f>IF($K263=0,0,IF($BJ263&gt;=20,1,0))</f>
        <v>0</v>
      </c>
      <c r="BM263" s="106"/>
      <c r="BN263" s="106"/>
      <c r="BO263" s="106"/>
      <c r="BP263" s="106"/>
      <c r="BQ263" s="106"/>
      <c r="BR263" s="106"/>
      <c r="BS263" s="106"/>
      <c r="BT263" s="106"/>
      <c r="BU263" s="106"/>
      <c r="BV263" s="106"/>
      <c r="BW263" s="106"/>
      <c r="BX263" s="106"/>
      <c r="BY263" s="106"/>
      <c r="BZ263" s="106"/>
      <c r="CA263" s="106"/>
      <c r="CB263" s="106"/>
    </row>
    <row r="264" spans="1:80" s="245" customFormat="1" ht="29" x14ac:dyDescent="0.35">
      <c r="A264" s="243"/>
      <c r="B264" s="128"/>
      <c r="C264" s="170"/>
      <c r="D264" s="170"/>
      <c r="E264" s="170"/>
      <c r="F264" s="170"/>
      <c r="G264" s="170"/>
      <c r="H264" s="170"/>
      <c r="I264" s="64"/>
      <c r="J264" s="105"/>
      <c r="K264" s="223"/>
      <c r="L264" s="106"/>
      <c r="M264" s="63" t="s">
        <v>215</v>
      </c>
      <c r="N264" s="260"/>
      <c r="O264" s="260"/>
      <c r="P264" s="260"/>
      <c r="Q264" s="260"/>
      <c r="R264" s="260"/>
      <c r="S264" s="260"/>
      <c r="T264" s="260"/>
      <c r="U264" s="260"/>
      <c r="V264" s="260"/>
      <c r="W264" s="260"/>
      <c r="X264" s="260"/>
      <c r="Y264" s="260"/>
      <c r="Z264" s="260"/>
      <c r="AA264" s="260"/>
      <c r="AB264" s="260"/>
      <c r="AC264" s="260"/>
      <c r="AD264" s="260"/>
      <c r="AE264" s="260"/>
      <c r="AF264" s="260"/>
      <c r="AG264" s="260"/>
      <c r="AH264" s="260"/>
      <c r="AI264" s="260"/>
      <c r="AJ264" s="260"/>
      <c r="AK264" s="260"/>
      <c r="AL264" s="260"/>
      <c r="AM264" s="260"/>
      <c r="AN264" s="260"/>
      <c r="AO264" s="260"/>
      <c r="AP264" s="260"/>
      <c r="AQ264" s="260"/>
      <c r="AR264" s="260"/>
      <c r="AS264" s="260"/>
      <c r="AT264" s="260"/>
      <c r="AU264" s="260"/>
      <c r="AV264" s="260"/>
      <c r="AW264" s="260"/>
      <c r="AX264" s="260"/>
      <c r="AY264" s="260"/>
      <c r="AZ264" s="260"/>
      <c r="BA264" s="260"/>
      <c r="BB264" s="260"/>
      <c r="BC264" s="260"/>
      <c r="BD264" s="260"/>
      <c r="BE264" s="260"/>
      <c r="BF264" s="260"/>
      <c r="BG264" s="260"/>
      <c r="BH264" s="260"/>
      <c r="BI264" s="260"/>
      <c r="BJ264" s="382"/>
      <c r="BK264" s="384"/>
      <c r="BL264" s="386"/>
      <c r="BM264" s="106"/>
      <c r="BN264" s="106"/>
      <c r="BO264" s="106"/>
      <c r="BP264" s="106"/>
      <c r="BQ264" s="106"/>
      <c r="BR264" s="106"/>
      <c r="BS264" s="106"/>
      <c r="BT264" s="106"/>
      <c r="BU264" s="106"/>
      <c r="BV264" s="106"/>
      <c r="BW264" s="106"/>
      <c r="BX264" s="106"/>
      <c r="BY264" s="106"/>
      <c r="BZ264" s="106"/>
      <c r="CA264" s="106"/>
      <c r="CB264" s="106"/>
    </row>
    <row r="265" spans="1:80" s="245" customFormat="1" ht="29" x14ac:dyDescent="0.35">
      <c r="A265" s="243"/>
      <c r="B265" s="128"/>
      <c r="C265" s="170"/>
      <c r="D265" s="170"/>
      <c r="E265" s="170"/>
      <c r="F265" s="170"/>
      <c r="G265" s="170"/>
      <c r="H265" s="170"/>
      <c r="I265" s="64"/>
      <c r="J265" s="105"/>
      <c r="K265" s="165"/>
      <c r="L265" s="106"/>
      <c r="M265" s="63" t="s">
        <v>235</v>
      </c>
      <c r="N265" s="167">
        <f>IF(N264="",0,IF(N264&gt;=$H263,$H263,N264))</f>
        <v>0</v>
      </c>
      <c r="O265" s="167">
        <f t="shared" ref="O265:AT265" si="3512">IF(O264="",0,IF((O264+N266)&lt;=$H263,O264,$H263-N266))</f>
        <v>0</v>
      </c>
      <c r="P265" s="167">
        <f t="shared" si="3512"/>
        <v>0</v>
      </c>
      <c r="Q265" s="167">
        <f t="shared" si="3512"/>
        <v>0</v>
      </c>
      <c r="R265" s="167">
        <f t="shared" si="3512"/>
        <v>0</v>
      </c>
      <c r="S265" s="167">
        <f t="shared" si="3512"/>
        <v>0</v>
      </c>
      <c r="T265" s="167">
        <f t="shared" si="3512"/>
        <v>0</v>
      </c>
      <c r="U265" s="167">
        <f t="shared" si="3512"/>
        <v>0</v>
      </c>
      <c r="V265" s="167">
        <f t="shared" si="3512"/>
        <v>0</v>
      </c>
      <c r="W265" s="167">
        <f t="shared" si="3512"/>
        <v>0</v>
      </c>
      <c r="X265" s="167">
        <f t="shared" si="3512"/>
        <v>0</v>
      </c>
      <c r="Y265" s="167">
        <f t="shared" si="3512"/>
        <v>0</v>
      </c>
      <c r="Z265" s="167">
        <f t="shared" si="3512"/>
        <v>0</v>
      </c>
      <c r="AA265" s="167">
        <f t="shared" si="3512"/>
        <v>0</v>
      </c>
      <c r="AB265" s="167">
        <f t="shared" si="3512"/>
        <v>0</v>
      </c>
      <c r="AC265" s="167">
        <f t="shared" si="3512"/>
        <v>0</v>
      </c>
      <c r="AD265" s="167">
        <f t="shared" si="3512"/>
        <v>0</v>
      </c>
      <c r="AE265" s="167">
        <f t="shared" si="3512"/>
        <v>0</v>
      </c>
      <c r="AF265" s="167">
        <f t="shared" si="3512"/>
        <v>0</v>
      </c>
      <c r="AG265" s="167">
        <f t="shared" si="3512"/>
        <v>0</v>
      </c>
      <c r="AH265" s="167">
        <f t="shared" si="3512"/>
        <v>0</v>
      </c>
      <c r="AI265" s="167">
        <f t="shared" si="3512"/>
        <v>0</v>
      </c>
      <c r="AJ265" s="167">
        <f t="shared" si="3512"/>
        <v>0</v>
      </c>
      <c r="AK265" s="167">
        <f t="shared" si="3512"/>
        <v>0</v>
      </c>
      <c r="AL265" s="167">
        <f t="shared" si="3512"/>
        <v>0</v>
      </c>
      <c r="AM265" s="167">
        <f t="shared" si="3512"/>
        <v>0</v>
      </c>
      <c r="AN265" s="167">
        <f t="shared" si="3512"/>
        <v>0</v>
      </c>
      <c r="AO265" s="167">
        <f t="shared" si="3512"/>
        <v>0</v>
      </c>
      <c r="AP265" s="167">
        <f t="shared" si="3512"/>
        <v>0</v>
      </c>
      <c r="AQ265" s="167">
        <f t="shared" si="3512"/>
        <v>0</v>
      </c>
      <c r="AR265" s="167">
        <f t="shared" si="3512"/>
        <v>0</v>
      </c>
      <c r="AS265" s="167">
        <f t="shared" si="3512"/>
        <v>0</v>
      </c>
      <c r="AT265" s="167">
        <f t="shared" si="3512"/>
        <v>0</v>
      </c>
      <c r="AU265" s="167">
        <f t="shared" ref="AU265:BI265" si="3513">IF(AU264="",0,IF((AU264+AT266)&lt;=$H263,AU264,$H263-AT266))</f>
        <v>0</v>
      </c>
      <c r="AV265" s="167">
        <f t="shared" si="3513"/>
        <v>0</v>
      </c>
      <c r="AW265" s="167">
        <f t="shared" si="3513"/>
        <v>0</v>
      </c>
      <c r="AX265" s="167">
        <f t="shared" si="3513"/>
        <v>0</v>
      </c>
      <c r="AY265" s="167">
        <f t="shared" si="3513"/>
        <v>0</v>
      </c>
      <c r="AZ265" s="167">
        <f t="shared" si="3513"/>
        <v>0</v>
      </c>
      <c r="BA265" s="167">
        <f t="shared" si="3513"/>
        <v>0</v>
      </c>
      <c r="BB265" s="167">
        <f t="shared" si="3513"/>
        <v>0</v>
      </c>
      <c r="BC265" s="167">
        <f t="shared" si="3513"/>
        <v>0</v>
      </c>
      <c r="BD265" s="167">
        <f t="shared" si="3513"/>
        <v>0</v>
      </c>
      <c r="BE265" s="167">
        <f t="shared" si="3513"/>
        <v>0</v>
      </c>
      <c r="BF265" s="167">
        <f t="shared" si="3513"/>
        <v>0</v>
      </c>
      <c r="BG265" s="167">
        <f t="shared" si="3513"/>
        <v>0</v>
      </c>
      <c r="BH265" s="167">
        <f t="shared" si="3513"/>
        <v>0</v>
      </c>
      <c r="BI265" s="167">
        <f t="shared" si="3513"/>
        <v>0</v>
      </c>
      <c r="BJ265" s="382"/>
      <c r="BK265" s="384"/>
      <c r="BL265" s="386"/>
      <c r="BM265" s="106"/>
      <c r="BN265" s="106"/>
      <c r="BO265" s="106"/>
      <c r="BP265" s="106"/>
      <c r="BQ265" s="106"/>
      <c r="BR265" s="106"/>
      <c r="BS265" s="106"/>
      <c r="BT265" s="106"/>
      <c r="BU265" s="106"/>
      <c r="BV265" s="106"/>
      <c r="BW265" s="106"/>
      <c r="BX265" s="106"/>
      <c r="BY265" s="106"/>
      <c r="BZ265" s="106"/>
      <c r="CA265" s="106"/>
      <c r="CB265" s="106"/>
    </row>
    <row r="266" spans="1:80" ht="29" hidden="1" x14ac:dyDescent="0.35">
      <c r="B266" s="128"/>
      <c r="C266" s="170"/>
      <c r="D266" s="170"/>
      <c r="E266" s="170"/>
      <c r="F266" s="170"/>
      <c r="G266" s="170"/>
      <c r="H266" s="170"/>
      <c r="I266" s="172"/>
      <c r="J266" s="105"/>
      <c r="K266" s="175"/>
      <c r="L266" s="105"/>
      <c r="M266" s="63" t="s">
        <v>236</v>
      </c>
      <c r="N266" s="167">
        <f>N265</f>
        <v>0</v>
      </c>
      <c r="O266" s="167">
        <f>O265+N266</f>
        <v>0</v>
      </c>
      <c r="P266" s="167">
        <f t="shared" ref="P266" si="3514">P265+O266</f>
        <v>0</v>
      </c>
      <c r="Q266" s="167">
        <f t="shared" ref="Q266" si="3515">Q265+P266</f>
        <v>0</v>
      </c>
      <c r="R266" s="167">
        <f t="shared" ref="R266" si="3516">R265+Q266</f>
        <v>0</v>
      </c>
      <c r="S266" s="167">
        <f t="shared" ref="S266" si="3517">S265+R266</f>
        <v>0</v>
      </c>
      <c r="T266" s="167">
        <f t="shared" ref="T266" si="3518">T265+S266</f>
        <v>0</v>
      </c>
      <c r="U266" s="167">
        <f t="shared" ref="U266" si="3519">U265+T266</f>
        <v>0</v>
      </c>
      <c r="V266" s="167">
        <f t="shared" ref="V266" si="3520">V265+U266</f>
        <v>0</v>
      </c>
      <c r="W266" s="167">
        <f t="shared" ref="W266" si="3521">W265+V266</f>
        <v>0</v>
      </c>
      <c r="X266" s="167">
        <f t="shared" ref="X266" si="3522">X265+W266</f>
        <v>0</v>
      </c>
      <c r="Y266" s="167">
        <f t="shared" ref="Y266" si="3523">Y265+X266</f>
        <v>0</v>
      </c>
      <c r="Z266" s="167">
        <f t="shared" ref="Z266" si="3524">Z265+Y266</f>
        <v>0</v>
      </c>
      <c r="AA266" s="167">
        <f t="shared" ref="AA266" si="3525">AA265+Z266</f>
        <v>0</v>
      </c>
      <c r="AB266" s="167">
        <f t="shared" ref="AB266" si="3526">AB265+AA266</f>
        <v>0</v>
      </c>
      <c r="AC266" s="167">
        <f t="shared" ref="AC266" si="3527">AC265+AB266</f>
        <v>0</v>
      </c>
      <c r="AD266" s="167">
        <f t="shared" ref="AD266" si="3528">AD265+AC266</f>
        <v>0</v>
      </c>
      <c r="AE266" s="167">
        <f t="shared" ref="AE266" si="3529">AE265+AD266</f>
        <v>0</v>
      </c>
      <c r="AF266" s="167">
        <f t="shared" ref="AF266" si="3530">AF265+AE266</f>
        <v>0</v>
      </c>
      <c r="AG266" s="167">
        <f t="shared" ref="AG266" si="3531">AG265+AF266</f>
        <v>0</v>
      </c>
      <c r="AH266" s="167">
        <f t="shared" ref="AH266" si="3532">AH265+AG266</f>
        <v>0</v>
      </c>
      <c r="AI266" s="167">
        <f t="shared" ref="AI266" si="3533">AI265+AH266</f>
        <v>0</v>
      </c>
      <c r="AJ266" s="167">
        <f t="shared" ref="AJ266" si="3534">AJ265+AI266</f>
        <v>0</v>
      </c>
      <c r="AK266" s="167">
        <f t="shared" ref="AK266" si="3535">AK265+AJ266</f>
        <v>0</v>
      </c>
      <c r="AL266" s="167">
        <f t="shared" ref="AL266" si="3536">AL265+AK266</f>
        <v>0</v>
      </c>
      <c r="AM266" s="167">
        <f t="shared" ref="AM266" si="3537">AM265+AL266</f>
        <v>0</v>
      </c>
      <c r="AN266" s="167">
        <f t="shared" ref="AN266" si="3538">AN265+AM266</f>
        <v>0</v>
      </c>
      <c r="AO266" s="167">
        <f t="shared" ref="AO266" si="3539">AO265+AN266</f>
        <v>0</v>
      </c>
      <c r="AP266" s="167">
        <f t="shared" ref="AP266" si="3540">AP265+AO266</f>
        <v>0</v>
      </c>
      <c r="AQ266" s="167">
        <f t="shared" ref="AQ266" si="3541">AQ265+AP266</f>
        <v>0</v>
      </c>
      <c r="AR266" s="167">
        <f t="shared" ref="AR266" si="3542">AR265+AQ266</f>
        <v>0</v>
      </c>
      <c r="AS266" s="167">
        <f t="shared" ref="AS266" si="3543">AS265+AR266</f>
        <v>0</v>
      </c>
      <c r="AT266" s="167">
        <f t="shared" ref="AT266" si="3544">AT265+AS266</f>
        <v>0</v>
      </c>
      <c r="AU266" s="167">
        <f t="shared" ref="AU266" si="3545">AU265+AT266</f>
        <v>0</v>
      </c>
      <c r="AV266" s="167">
        <f t="shared" ref="AV266" si="3546">AV265+AU266</f>
        <v>0</v>
      </c>
      <c r="AW266" s="167">
        <f t="shared" ref="AW266" si="3547">AW265+AV266</f>
        <v>0</v>
      </c>
      <c r="AX266" s="167">
        <f t="shared" ref="AX266" si="3548">AX265+AW266</f>
        <v>0</v>
      </c>
      <c r="AY266" s="167">
        <f t="shared" ref="AY266" si="3549">AY265+AX266</f>
        <v>0</v>
      </c>
      <c r="AZ266" s="167">
        <f t="shared" ref="AZ266" si="3550">AZ265+AY266</f>
        <v>0</v>
      </c>
      <c r="BA266" s="167">
        <f t="shared" ref="BA266" si="3551">BA265+AZ266</f>
        <v>0</v>
      </c>
      <c r="BB266" s="167">
        <f t="shared" ref="BB266" si="3552">BB265+BA266</f>
        <v>0</v>
      </c>
      <c r="BC266" s="167">
        <f t="shared" ref="BC266" si="3553">BC265+BB266</f>
        <v>0</v>
      </c>
      <c r="BD266" s="167">
        <f t="shared" ref="BD266" si="3554">BD265+BC266</f>
        <v>0</v>
      </c>
      <c r="BE266" s="167">
        <f t="shared" ref="BE266" si="3555">BE265+BD266</f>
        <v>0</v>
      </c>
      <c r="BF266" s="167">
        <f t="shared" ref="BF266" si="3556">BF265+BE266</f>
        <v>0</v>
      </c>
      <c r="BG266" s="167">
        <f t="shared" ref="BG266" si="3557">BG265+BF266</f>
        <v>0</v>
      </c>
      <c r="BH266" s="167">
        <f t="shared" ref="BH266" si="3558">BH265+BG266</f>
        <v>0</v>
      </c>
      <c r="BI266" s="167">
        <f t="shared" ref="BI266" si="3559">BI265+BH266</f>
        <v>0</v>
      </c>
      <c r="BJ266" s="382"/>
      <c r="BK266" s="384"/>
      <c r="BL266" s="386"/>
      <c r="BM266" s="105"/>
      <c r="BN266" s="105"/>
      <c r="BO266" s="105"/>
      <c r="BP266" s="105"/>
      <c r="BQ266" s="105"/>
      <c r="BR266" s="105"/>
      <c r="BS266" s="105"/>
      <c r="BT266" s="105"/>
      <c r="BU266" s="105"/>
      <c r="BV266" s="105"/>
      <c r="BW266" s="105"/>
      <c r="BX266" s="105"/>
      <c r="BY266" s="105"/>
      <c r="BZ266" s="105"/>
      <c r="CA266" s="105"/>
      <c r="CB266" s="105"/>
    </row>
    <row r="267" spans="1:80" ht="25.4" customHeight="1" thickBot="1" x14ac:dyDescent="0.4">
      <c r="B267" s="128"/>
      <c r="C267" s="170"/>
      <c r="D267" s="170"/>
      <c r="E267" s="170"/>
      <c r="F267" s="170"/>
      <c r="G267" s="170"/>
      <c r="H267" s="170"/>
      <c r="I267" s="172"/>
      <c r="J267" s="105"/>
      <c r="K267" s="175"/>
      <c r="L267" s="105"/>
      <c r="M267" s="63" t="s">
        <v>145</v>
      </c>
      <c r="N267" s="168">
        <f>IF($E263="",0,VLOOKUP($E263,'Podpůrná data'!$H$15:$I$182,2)*N265)</f>
        <v>0</v>
      </c>
      <c r="O267" s="168">
        <f>IF($E263="",0,VLOOKUP($E263,'Podpůrná data'!$H$15:$I$182,2)*O265)</f>
        <v>0</v>
      </c>
      <c r="P267" s="168">
        <f>IF($E263="",0,VLOOKUP($E263,'Podpůrná data'!$H$15:$I$182,2)*P265)</f>
        <v>0</v>
      </c>
      <c r="Q267" s="168">
        <f>IF($E263="",0,VLOOKUP($E263,'Podpůrná data'!$H$15:$I$182,2)*Q265)</f>
        <v>0</v>
      </c>
      <c r="R267" s="168">
        <f>IF($E263="",0,VLOOKUP($E263,'Podpůrná data'!$H$15:$I$182,2)*R265)</f>
        <v>0</v>
      </c>
      <c r="S267" s="168">
        <f>IF($E263="",0,VLOOKUP($E263,'Podpůrná data'!$H$15:$I$182,2)*S265)</f>
        <v>0</v>
      </c>
      <c r="T267" s="168">
        <f>IF($E263="",0,VLOOKUP($E263,'Podpůrná data'!$H$15:$I$182,2)*T265)</f>
        <v>0</v>
      </c>
      <c r="U267" s="168">
        <f>IF($E263="",0,VLOOKUP($E263,'Podpůrná data'!$H$15:$I$182,2)*U265)</f>
        <v>0</v>
      </c>
      <c r="V267" s="168">
        <f>IF($E263="",0,VLOOKUP($E263,'Podpůrná data'!$H$15:$I$182,2)*V265)</f>
        <v>0</v>
      </c>
      <c r="W267" s="168">
        <f>IF($E263="",0,VLOOKUP($E263,'Podpůrná data'!$H$15:$I$182,2)*W265)</f>
        <v>0</v>
      </c>
      <c r="X267" s="168">
        <f>IF($E263="",0,VLOOKUP($E263,'Podpůrná data'!$H$15:$I$182,2)*X265)</f>
        <v>0</v>
      </c>
      <c r="Y267" s="168">
        <f>IF($E263="",0,VLOOKUP($E263,'Podpůrná data'!$H$15:$I$182,2)*Y265)</f>
        <v>0</v>
      </c>
      <c r="Z267" s="168">
        <f>IF($E263="",0,VLOOKUP($E263,'Podpůrná data'!$H$15:$I$182,2)*Z265)</f>
        <v>0</v>
      </c>
      <c r="AA267" s="168">
        <f>IF($E263="",0,VLOOKUP($E263,'Podpůrná data'!$H$15:$I$182,2)*AA265)</f>
        <v>0</v>
      </c>
      <c r="AB267" s="168">
        <f>IF($E263="",0,VLOOKUP($E263,'Podpůrná data'!$H$15:$I$182,2)*AB265)</f>
        <v>0</v>
      </c>
      <c r="AC267" s="168">
        <f>IF($E263="",0,VLOOKUP($E263,'Podpůrná data'!$H$15:$I$182,2)*AC265)</f>
        <v>0</v>
      </c>
      <c r="AD267" s="168">
        <f>IF($E263="",0,VLOOKUP($E263,'Podpůrná data'!$H$15:$I$182,2)*AD265)</f>
        <v>0</v>
      </c>
      <c r="AE267" s="168">
        <f>IF($E263="",0,VLOOKUP($E263,'Podpůrná data'!$H$15:$I$182,2)*AE265)</f>
        <v>0</v>
      </c>
      <c r="AF267" s="168">
        <f>IF($E263="",0,VLOOKUP($E263,'Podpůrná data'!$H$15:$I$182,2)*AF265)</f>
        <v>0</v>
      </c>
      <c r="AG267" s="168">
        <f>IF($E263="",0,VLOOKUP($E263,'Podpůrná data'!$H$15:$I$182,2)*AG265)</f>
        <v>0</v>
      </c>
      <c r="AH267" s="168">
        <f>IF($E263="",0,VLOOKUP($E263,'Podpůrná data'!$H$15:$I$182,2)*AH265)</f>
        <v>0</v>
      </c>
      <c r="AI267" s="168">
        <f>IF($E263="",0,VLOOKUP($E263,'Podpůrná data'!$H$15:$I$182,2)*AI265)</f>
        <v>0</v>
      </c>
      <c r="AJ267" s="168">
        <f>IF($E263="",0,VLOOKUP($E263,'Podpůrná data'!$H$15:$I$182,2)*AJ265)</f>
        <v>0</v>
      </c>
      <c r="AK267" s="168">
        <f>IF($E263="",0,VLOOKUP($E263,'Podpůrná data'!$H$15:$I$182,2)*AK265)</f>
        <v>0</v>
      </c>
      <c r="AL267" s="168">
        <f>IF($E263="",0,VLOOKUP($E263,'Podpůrná data'!$H$15:$I$182,2)*AL265)</f>
        <v>0</v>
      </c>
      <c r="AM267" s="168">
        <f>IF($E263="",0,VLOOKUP($E263,'Podpůrná data'!$H$15:$I$182,2)*AM265)</f>
        <v>0</v>
      </c>
      <c r="AN267" s="168">
        <f>IF($E263="",0,VLOOKUP($E263,'Podpůrná data'!$H$15:$I$182,2)*AN265)</f>
        <v>0</v>
      </c>
      <c r="AO267" s="168">
        <f>IF($E263="",0,VLOOKUP($E263,'Podpůrná data'!$H$15:$I$182,2)*AO265)</f>
        <v>0</v>
      </c>
      <c r="AP267" s="168">
        <f>IF($E263="",0,VLOOKUP($E263,'Podpůrná data'!$H$15:$I$182,2)*AP265)</f>
        <v>0</v>
      </c>
      <c r="AQ267" s="168">
        <f>IF($E263="",0,VLOOKUP($E263,'Podpůrná data'!$H$15:$I$182,2)*AQ265)</f>
        <v>0</v>
      </c>
      <c r="AR267" s="168">
        <f>IF($E263="",0,VLOOKUP($E263,'Podpůrná data'!$H$15:$I$182,2)*AR265)</f>
        <v>0</v>
      </c>
      <c r="AS267" s="168">
        <f>IF($E263="",0,VLOOKUP($E263,'Podpůrná data'!$H$15:$I$182,2)*AS265)</f>
        <v>0</v>
      </c>
      <c r="AT267" s="168">
        <f>IF($E263="",0,VLOOKUP($E263,'Podpůrná data'!$H$15:$I$182,2)*AT265)</f>
        <v>0</v>
      </c>
      <c r="AU267" s="168">
        <f>IF($E263="",0,VLOOKUP($E263,'Podpůrná data'!$H$15:$I$182,2)*AU265)</f>
        <v>0</v>
      </c>
      <c r="AV267" s="168">
        <f>IF($E263="",0,VLOOKUP($E263,'Podpůrná data'!$H$15:$I$182,2)*AV265)</f>
        <v>0</v>
      </c>
      <c r="AW267" s="168">
        <f>IF($E263="",0,VLOOKUP($E263,'Podpůrná data'!$H$15:$I$182,2)*AW265)</f>
        <v>0</v>
      </c>
      <c r="AX267" s="168">
        <f>IF($E263="",0,VLOOKUP($E263,'Podpůrná data'!$H$15:$I$182,2)*AX265)</f>
        <v>0</v>
      </c>
      <c r="AY267" s="168">
        <f>IF($E263="",0,VLOOKUP($E263,'Podpůrná data'!$H$15:$I$182,2)*AY265)</f>
        <v>0</v>
      </c>
      <c r="AZ267" s="168">
        <f>IF($E263="",0,VLOOKUP($E263,'Podpůrná data'!$H$15:$I$182,2)*AZ265)</f>
        <v>0</v>
      </c>
      <c r="BA267" s="168">
        <f>IF($E263="",0,VLOOKUP($E263,'Podpůrná data'!$H$15:$I$182,2)*BA265)</f>
        <v>0</v>
      </c>
      <c r="BB267" s="168">
        <f>IF($E263="",0,VLOOKUP($E263,'Podpůrná data'!$H$15:$I$182,2)*BB265)</f>
        <v>0</v>
      </c>
      <c r="BC267" s="168">
        <f>IF($E263="",0,VLOOKUP($E263,'Podpůrná data'!$H$15:$I$182,2)*BC265)</f>
        <v>0</v>
      </c>
      <c r="BD267" s="168">
        <f>IF($E263="",0,VLOOKUP($E263,'Podpůrná data'!$H$15:$I$182,2)*BD265)</f>
        <v>0</v>
      </c>
      <c r="BE267" s="168">
        <f>IF($E263="",0,VLOOKUP($E263,'Podpůrná data'!$H$15:$I$182,2)*BE265)</f>
        <v>0</v>
      </c>
      <c r="BF267" s="168">
        <f>IF($E263="",0,VLOOKUP($E263,'Podpůrná data'!$H$15:$I$182,2)*BF265)</f>
        <v>0</v>
      </c>
      <c r="BG267" s="168">
        <f>IF($E263="",0,VLOOKUP($E263,'Podpůrná data'!$H$15:$I$182,2)*BG265)</f>
        <v>0</v>
      </c>
      <c r="BH267" s="168">
        <f>IF($E263="",0,VLOOKUP($E263,'Podpůrná data'!$H$15:$I$182,2)*BH265)</f>
        <v>0</v>
      </c>
      <c r="BI267" s="168">
        <f>IF($E263="",0,VLOOKUP($E263,'Podpůrná data'!$H$15:$I$182,2)*BI265)</f>
        <v>0</v>
      </c>
      <c r="BJ267" s="382"/>
      <c r="BK267" s="384"/>
      <c r="BL267" s="386"/>
      <c r="BM267" s="105"/>
      <c r="BN267" s="178">
        <f>SUMIFS($N267:$BI267,$N262:$BI262,"1. ZoR")</f>
        <v>0</v>
      </c>
      <c r="BO267" s="178">
        <f>SUMIFS($N267:$BI267,$N262:$BI262,"2. ZoR")</f>
        <v>0</v>
      </c>
      <c r="BP267" s="178">
        <f>SUMIFS($N267:$BI267,$N262:$BI262,"3. ZoR")</f>
        <v>0</v>
      </c>
      <c r="BQ267" s="178">
        <f>SUMIFS($N267:$BI267,$N262:$BI262,"4. ZoR")</f>
        <v>0</v>
      </c>
      <c r="BR267" s="178">
        <f>SUMIFS($N267:$BI267,$N262:$BI262,"5. ZoR")</f>
        <v>0</v>
      </c>
      <c r="BS267" s="178">
        <f>SUMIFS($N267:$BI267,$N262:$BI262,"6. ZoR")</f>
        <v>0</v>
      </c>
      <c r="BT267" s="178">
        <f>SUMIFS($N267:$BI267,$N262:$BI262,"7. ZoR")</f>
        <v>0</v>
      </c>
      <c r="BU267" s="178">
        <f>SUMIFS($N267:$BI267,$N262:$BI262,"8. ZoR")</f>
        <v>0</v>
      </c>
      <c r="BV267" s="178">
        <f>SUMIFS($N267:$BI267,$N262:$BI262,"9. ZoR")</f>
        <v>0</v>
      </c>
      <c r="BW267" s="178">
        <f>SUMIFS($N267:$BI267,$N262:$BI262,"10. ZoR")</f>
        <v>0</v>
      </c>
      <c r="BX267" s="178">
        <f>SUMIFS($N267:$BI267,$N262:$BI262,"11. ZoR")</f>
        <v>0</v>
      </c>
      <c r="BY267" s="178">
        <f>SUMIFS($N267:$BI267,$N262:$BI262,"12. ZoR")</f>
        <v>0</v>
      </c>
      <c r="BZ267" s="178">
        <f>SUMIFS($N267:$BI267,$N262:$BI262,"13. ZoR")</f>
        <v>0</v>
      </c>
      <c r="CA267" s="178">
        <f>SUMIFS($N267:$BI267,$N262:$BI262,"14. ZoR")</f>
        <v>0</v>
      </c>
      <c r="CB267" s="178">
        <f>SUMIFS($N267:$BI267,$N262:$BI262,"15. ZoR")</f>
        <v>0</v>
      </c>
    </row>
    <row r="268" spans="1:80" ht="29.5" hidden="1" thickBot="1" x14ac:dyDescent="0.4">
      <c r="B268" s="129"/>
      <c r="C268" s="173"/>
      <c r="D268" s="173"/>
      <c r="E268" s="173"/>
      <c r="F268" s="173"/>
      <c r="G268" s="173"/>
      <c r="H268" s="173"/>
      <c r="I268" s="174"/>
      <c r="J268" s="105"/>
      <c r="K268" s="176"/>
      <c r="L268" s="105"/>
      <c r="M268" s="63" t="s">
        <v>200</v>
      </c>
      <c r="N268" s="168">
        <f>IF(N267="","",N267)</f>
        <v>0</v>
      </c>
      <c r="O268" s="168">
        <f>N268+O267</f>
        <v>0</v>
      </c>
      <c r="P268" s="168">
        <f t="shared" ref="P268" si="3560">O268+P267</f>
        <v>0</v>
      </c>
      <c r="Q268" s="168">
        <f t="shared" ref="Q268" si="3561">P268+Q267</f>
        <v>0</v>
      </c>
      <c r="R268" s="168">
        <f t="shared" ref="R268" si="3562">Q268+R267</f>
        <v>0</v>
      </c>
      <c r="S268" s="168">
        <f t="shared" ref="S268" si="3563">R268+S267</f>
        <v>0</v>
      </c>
      <c r="T268" s="168">
        <f t="shared" ref="T268" si="3564">S268+T267</f>
        <v>0</v>
      </c>
      <c r="U268" s="168">
        <f t="shared" ref="U268" si="3565">T268+U267</f>
        <v>0</v>
      </c>
      <c r="V268" s="168">
        <f t="shared" ref="V268" si="3566">U268+V267</f>
        <v>0</v>
      </c>
      <c r="W268" s="168">
        <f t="shared" ref="W268" si="3567">V268+W267</f>
        <v>0</v>
      </c>
      <c r="X268" s="168">
        <f t="shared" ref="X268" si="3568">W268+X267</f>
        <v>0</v>
      </c>
      <c r="Y268" s="168">
        <f t="shared" ref="Y268" si="3569">X268+Y267</f>
        <v>0</v>
      </c>
      <c r="Z268" s="168">
        <f t="shared" ref="Z268" si="3570">Y268+Z267</f>
        <v>0</v>
      </c>
      <c r="AA268" s="168">
        <f t="shared" ref="AA268" si="3571">Z268+AA267</f>
        <v>0</v>
      </c>
      <c r="AB268" s="168">
        <f t="shared" ref="AB268" si="3572">AA268+AB267</f>
        <v>0</v>
      </c>
      <c r="AC268" s="168">
        <f t="shared" ref="AC268" si="3573">AB268+AC267</f>
        <v>0</v>
      </c>
      <c r="AD268" s="168">
        <f t="shared" ref="AD268" si="3574">AC268+AD267</f>
        <v>0</v>
      </c>
      <c r="AE268" s="168">
        <f t="shared" ref="AE268" si="3575">AD268+AE267</f>
        <v>0</v>
      </c>
      <c r="AF268" s="168">
        <f t="shared" ref="AF268" si="3576">AE268+AF267</f>
        <v>0</v>
      </c>
      <c r="AG268" s="168">
        <f t="shared" ref="AG268" si="3577">AF268+AG267</f>
        <v>0</v>
      </c>
      <c r="AH268" s="168">
        <f t="shared" ref="AH268" si="3578">AG268+AH267</f>
        <v>0</v>
      </c>
      <c r="AI268" s="168">
        <f t="shared" ref="AI268" si="3579">AH268+AI267</f>
        <v>0</v>
      </c>
      <c r="AJ268" s="168">
        <f t="shared" ref="AJ268" si="3580">AI268+AJ267</f>
        <v>0</v>
      </c>
      <c r="AK268" s="168">
        <f t="shared" ref="AK268" si="3581">AJ268+AK267</f>
        <v>0</v>
      </c>
      <c r="AL268" s="168">
        <f t="shared" ref="AL268" si="3582">AK268+AL267</f>
        <v>0</v>
      </c>
      <c r="AM268" s="168">
        <f t="shared" ref="AM268" si="3583">AL268+AM267</f>
        <v>0</v>
      </c>
      <c r="AN268" s="168">
        <f t="shared" ref="AN268" si="3584">AM268+AN267</f>
        <v>0</v>
      </c>
      <c r="AO268" s="168">
        <f t="shared" ref="AO268" si="3585">AN268+AO267</f>
        <v>0</v>
      </c>
      <c r="AP268" s="168">
        <f t="shared" ref="AP268" si="3586">AO268+AP267</f>
        <v>0</v>
      </c>
      <c r="AQ268" s="168">
        <f t="shared" ref="AQ268" si="3587">AP268+AQ267</f>
        <v>0</v>
      </c>
      <c r="AR268" s="168">
        <f t="shared" ref="AR268" si="3588">AQ268+AR267</f>
        <v>0</v>
      </c>
      <c r="AS268" s="168">
        <f t="shared" ref="AS268" si="3589">AR268+AS267</f>
        <v>0</v>
      </c>
      <c r="AT268" s="168">
        <f t="shared" ref="AT268" si="3590">AS268+AT267</f>
        <v>0</v>
      </c>
      <c r="AU268" s="168">
        <f t="shared" ref="AU268" si="3591">AT268+AU267</f>
        <v>0</v>
      </c>
      <c r="AV268" s="168">
        <f t="shared" ref="AV268" si="3592">AU268+AV267</f>
        <v>0</v>
      </c>
      <c r="AW268" s="168">
        <f t="shared" ref="AW268" si="3593">AV268+AW267</f>
        <v>0</v>
      </c>
      <c r="AX268" s="168">
        <f t="shared" ref="AX268" si="3594">AW268+AX267</f>
        <v>0</v>
      </c>
      <c r="AY268" s="168">
        <f t="shared" ref="AY268" si="3595">AX268+AY267</f>
        <v>0</v>
      </c>
      <c r="AZ268" s="168">
        <f t="shared" ref="AZ268" si="3596">AY268+AZ267</f>
        <v>0</v>
      </c>
      <c r="BA268" s="168">
        <f t="shared" ref="BA268" si="3597">AZ268+BA267</f>
        <v>0</v>
      </c>
      <c r="BB268" s="168">
        <f t="shared" ref="BB268" si="3598">BA268+BB267</f>
        <v>0</v>
      </c>
      <c r="BC268" s="168">
        <f t="shared" ref="BC268" si="3599">BB268+BC267</f>
        <v>0</v>
      </c>
      <c r="BD268" s="168">
        <f t="shared" ref="BD268" si="3600">BC268+BD267</f>
        <v>0</v>
      </c>
      <c r="BE268" s="168">
        <f t="shared" ref="BE268" si="3601">BD268+BE267</f>
        <v>0</v>
      </c>
      <c r="BF268" s="168">
        <f t="shared" ref="BF268" si="3602">BE268+BF267</f>
        <v>0</v>
      </c>
      <c r="BG268" s="168">
        <f t="shared" ref="BG268" si="3603">BF268+BG267</f>
        <v>0</v>
      </c>
      <c r="BH268" s="168">
        <f t="shared" ref="BH268" si="3604">BG268+BH267</f>
        <v>0</v>
      </c>
      <c r="BI268" s="168">
        <f t="shared" ref="BI268" si="3605">BH268+BI267</f>
        <v>0</v>
      </c>
      <c r="BJ268" s="383"/>
      <c r="BK268" s="385"/>
      <c r="BL268" s="387"/>
      <c r="BM268" s="105"/>
      <c r="BN268" s="105"/>
      <c r="BO268" s="105"/>
      <c r="BP268" s="105"/>
      <c r="BQ268" s="105"/>
      <c r="BR268" s="105"/>
      <c r="BS268" s="105"/>
      <c r="BT268" s="105"/>
      <c r="BU268" s="105"/>
      <c r="BV268" s="105"/>
      <c r="BW268" s="105"/>
      <c r="BX268" s="105"/>
      <c r="BY268" s="105"/>
      <c r="BZ268" s="105"/>
      <c r="CA268" s="105"/>
      <c r="CB268" s="105"/>
    </row>
    <row r="269" spans="1:80" ht="15" hidden="1" thickBot="1" x14ac:dyDescent="0.4">
      <c r="B269" s="105"/>
      <c r="C269" s="130"/>
      <c r="D269" s="130"/>
      <c r="E269" s="130"/>
      <c r="F269" s="130"/>
      <c r="G269" s="130"/>
      <c r="H269" s="130"/>
      <c r="I269" s="105"/>
      <c r="J269" s="7"/>
      <c r="K269" s="105"/>
      <c r="L269" s="105"/>
      <c r="M269" s="105"/>
      <c r="N269" s="105"/>
      <c r="O269" s="105"/>
      <c r="P269" s="7"/>
      <c r="Q269" s="105"/>
      <c r="R269" s="105"/>
      <c r="S269" s="105"/>
      <c r="T269" s="105"/>
      <c r="U269" s="105"/>
      <c r="V269" s="105"/>
      <c r="W269" s="105"/>
      <c r="X269" s="105"/>
      <c r="Y269" s="105"/>
      <c r="Z269" s="105"/>
      <c r="AA269" s="105"/>
      <c r="AB269" s="105"/>
      <c r="AC269" s="105"/>
      <c r="AD269" s="105"/>
      <c r="AE269" s="105"/>
      <c r="AF269" s="105"/>
      <c r="AG269" s="105"/>
      <c r="AH269" s="105"/>
      <c r="AI269" s="105"/>
      <c r="AJ269" s="105"/>
      <c r="AK269" s="105"/>
      <c r="AL269" s="105"/>
      <c r="AM269" s="105"/>
      <c r="AN269" s="105"/>
      <c r="AO269" s="105"/>
      <c r="AP269" s="105"/>
      <c r="AQ269" s="105"/>
      <c r="AR269" s="105"/>
      <c r="AS269" s="105"/>
      <c r="AT269" s="105"/>
      <c r="AU269" s="105"/>
      <c r="AV269" s="105"/>
      <c r="AW269" s="105"/>
      <c r="AX269" s="105"/>
      <c r="AY269" s="105"/>
      <c r="AZ269" s="105"/>
      <c r="BA269" s="105"/>
      <c r="BB269" s="105"/>
      <c r="BC269" s="105"/>
      <c r="BD269" s="105"/>
      <c r="BE269" s="105"/>
      <c r="BF269" s="105"/>
      <c r="BG269" s="105"/>
      <c r="BH269" s="105"/>
      <c r="BI269" s="105"/>
      <c r="BJ269" s="105"/>
      <c r="BK269" s="105"/>
      <c r="BL269" s="105"/>
      <c r="BM269" s="105"/>
      <c r="BN269" s="105"/>
      <c r="BO269" s="105"/>
      <c r="BP269" s="105"/>
      <c r="BQ269" s="105"/>
      <c r="BR269" s="105"/>
      <c r="BS269" s="105"/>
      <c r="BT269" s="105"/>
      <c r="BU269" s="105"/>
      <c r="BV269" s="105"/>
      <c r="BW269" s="105"/>
      <c r="BX269" s="105"/>
      <c r="BY269" s="105"/>
      <c r="BZ269" s="105"/>
      <c r="CA269" s="105"/>
      <c r="CB269" s="105"/>
    </row>
    <row r="270" spans="1:80" s="245" customFormat="1" ht="58.4" customHeight="1" thickBot="1" x14ac:dyDescent="0.4">
      <c r="A270" s="249"/>
      <c r="B270" s="120"/>
      <c r="C270" s="360" t="s">
        <v>2</v>
      </c>
      <c r="D270" s="121"/>
      <c r="E270" s="131" t="s">
        <v>225</v>
      </c>
      <c r="F270" s="131" t="s">
        <v>444</v>
      </c>
      <c r="G270" s="131" t="s">
        <v>208</v>
      </c>
      <c r="H270" s="122" t="s">
        <v>385</v>
      </c>
      <c r="I270" s="123" t="s">
        <v>1</v>
      </c>
      <c r="J270" s="7"/>
      <c r="K270" s="169">
        <v>204032</v>
      </c>
      <c r="L270" s="106"/>
      <c r="M270" s="194" t="s">
        <v>128</v>
      </c>
      <c r="N270" s="83" t="s">
        <v>4</v>
      </c>
      <c r="O270" s="83" t="s">
        <v>5</v>
      </c>
      <c r="P270" s="83" t="s">
        <v>6</v>
      </c>
      <c r="Q270" s="83" t="s">
        <v>7</v>
      </c>
      <c r="R270" s="83" t="s">
        <v>8</v>
      </c>
      <c r="S270" s="83" t="s">
        <v>9</v>
      </c>
      <c r="T270" s="83" t="s">
        <v>10</v>
      </c>
      <c r="U270" s="83" t="s">
        <v>11</v>
      </c>
      <c r="V270" s="83" t="s">
        <v>12</v>
      </c>
      <c r="W270" s="83" t="s">
        <v>13</v>
      </c>
      <c r="X270" s="83" t="s">
        <v>14</v>
      </c>
      <c r="Y270" s="83" t="s">
        <v>15</v>
      </c>
      <c r="Z270" s="83" t="s">
        <v>16</v>
      </c>
      <c r="AA270" s="83" t="s">
        <v>17</v>
      </c>
      <c r="AB270" s="83" t="s">
        <v>18</v>
      </c>
      <c r="AC270" s="83" t="s">
        <v>19</v>
      </c>
      <c r="AD270" s="83" t="s">
        <v>20</v>
      </c>
      <c r="AE270" s="83" t="s">
        <v>21</v>
      </c>
      <c r="AF270" s="83" t="s">
        <v>22</v>
      </c>
      <c r="AG270" s="83" t="s">
        <v>23</v>
      </c>
      <c r="AH270" s="83" t="s">
        <v>24</v>
      </c>
      <c r="AI270" s="83" t="s">
        <v>25</v>
      </c>
      <c r="AJ270" s="83" t="s">
        <v>26</v>
      </c>
      <c r="AK270" s="83" t="s">
        <v>27</v>
      </c>
      <c r="AL270" s="83" t="s">
        <v>28</v>
      </c>
      <c r="AM270" s="83" t="s">
        <v>29</v>
      </c>
      <c r="AN270" s="83" t="s">
        <v>30</v>
      </c>
      <c r="AO270" s="83" t="s">
        <v>31</v>
      </c>
      <c r="AP270" s="83" t="s">
        <v>32</v>
      </c>
      <c r="AQ270" s="83" t="s">
        <v>33</v>
      </c>
      <c r="AR270" s="83" t="s">
        <v>34</v>
      </c>
      <c r="AS270" s="83" t="s">
        <v>35</v>
      </c>
      <c r="AT270" s="83" t="s">
        <v>36</v>
      </c>
      <c r="AU270" s="83" t="s">
        <v>37</v>
      </c>
      <c r="AV270" s="83" t="s">
        <v>38</v>
      </c>
      <c r="AW270" s="83" t="s">
        <v>39</v>
      </c>
      <c r="AX270" s="83" t="s">
        <v>40</v>
      </c>
      <c r="AY270" s="83" t="s">
        <v>41</v>
      </c>
      <c r="AZ270" s="83" t="s">
        <v>42</v>
      </c>
      <c r="BA270" s="83" t="s">
        <v>43</v>
      </c>
      <c r="BB270" s="83" t="s">
        <v>44</v>
      </c>
      <c r="BC270" s="83" t="s">
        <v>45</v>
      </c>
      <c r="BD270" s="83" t="s">
        <v>46</v>
      </c>
      <c r="BE270" s="83" t="s">
        <v>47</v>
      </c>
      <c r="BF270" s="83" t="s">
        <v>48</v>
      </c>
      <c r="BG270" s="83" t="s">
        <v>49</v>
      </c>
      <c r="BH270" s="83" t="s">
        <v>50</v>
      </c>
      <c r="BI270" s="83" t="s">
        <v>51</v>
      </c>
      <c r="BJ270" s="134" t="s">
        <v>234</v>
      </c>
      <c r="BK270" s="135" t="s">
        <v>164</v>
      </c>
      <c r="BL270" s="135" t="s">
        <v>213</v>
      </c>
      <c r="BM270" s="106"/>
      <c r="BN270" s="368" t="s">
        <v>238</v>
      </c>
      <c r="BO270" s="369"/>
      <c r="BP270" s="369"/>
      <c r="BQ270" s="369"/>
      <c r="BR270" s="369"/>
      <c r="BS270" s="369"/>
      <c r="BT270" s="369"/>
      <c r="BU270" s="369"/>
      <c r="BV270" s="369"/>
      <c r="BW270" s="369"/>
      <c r="BX270" s="369"/>
      <c r="BY270" s="369"/>
      <c r="BZ270" s="369"/>
      <c r="CA270" s="369"/>
      <c r="CB270" s="369"/>
    </row>
    <row r="271" spans="1:80" s="245" customFormat="1" ht="18" hidden="1" customHeight="1" thickBot="1" x14ac:dyDescent="0.4">
      <c r="A271" s="250"/>
      <c r="B271" s="113"/>
      <c r="C271" s="361"/>
      <c r="D271" s="125"/>
      <c r="E271" s="125"/>
      <c r="F271" s="125"/>
      <c r="G271" s="125"/>
      <c r="H271" s="370" t="s">
        <v>201</v>
      </c>
      <c r="I271" s="373" t="s">
        <v>93</v>
      </c>
      <c r="J271" s="7"/>
      <c r="K271" s="375" t="s">
        <v>423</v>
      </c>
      <c r="L271" s="106"/>
      <c r="M271" s="84"/>
      <c r="N271" s="74">
        <f>MONTH(Úvod!$F$10)</f>
        <v>1</v>
      </c>
      <c r="O271" s="75">
        <f t="shared" ref="O271" si="3606">IF(N271=12,1,N271+1)</f>
        <v>2</v>
      </c>
      <c r="P271" s="75">
        <f t="shared" ref="P271" si="3607">IF(O271=12,1,O271+1)</f>
        <v>3</v>
      </c>
      <c r="Q271" s="76">
        <f t="shared" ref="Q271" si="3608">IF(P271=12,1,P271+1)</f>
        <v>4</v>
      </c>
      <c r="R271" s="76">
        <f t="shared" ref="R271" si="3609">IF(Q271=12,1,Q271+1)</f>
        <v>5</v>
      </c>
      <c r="S271" s="76">
        <f t="shared" ref="S271" si="3610">IF(R271=12,1,R271+1)</f>
        <v>6</v>
      </c>
      <c r="T271" s="76">
        <f t="shared" ref="T271" si="3611">IF(S271=12,1,S271+1)</f>
        <v>7</v>
      </c>
      <c r="U271" s="76">
        <f t="shared" ref="U271" si="3612">IF(T271=12,1,T271+1)</f>
        <v>8</v>
      </c>
      <c r="V271" s="76">
        <f t="shared" ref="V271" si="3613">IF(U271=12,1,U271+1)</f>
        <v>9</v>
      </c>
      <c r="W271" s="76">
        <f>IF(V271=12,1,V271+1)</f>
        <v>10</v>
      </c>
      <c r="X271" s="76">
        <f t="shared" ref="X271" si="3614">IF(W271=12,1,W271+1)</f>
        <v>11</v>
      </c>
      <c r="Y271" s="76">
        <f t="shared" ref="Y271" si="3615">IF(X271=12,1,X271+1)</f>
        <v>12</v>
      </c>
      <c r="Z271" s="76">
        <f t="shared" ref="Z271" si="3616">IF(Y271=12,1,Y271+1)</f>
        <v>1</v>
      </c>
      <c r="AA271" s="76">
        <f t="shared" ref="AA271" si="3617">IF(Z271=12,1,Z271+1)</f>
        <v>2</v>
      </c>
      <c r="AB271" s="76">
        <f t="shared" ref="AB271" si="3618">IF(AA271=12,1,AA271+1)</f>
        <v>3</v>
      </c>
      <c r="AC271" s="76">
        <f t="shared" ref="AC271" si="3619">IF(AB271=12,1,AB271+1)</f>
        <v>4</v>
      </c>
      <c r="AD271" s="76">
        <f t="shared" ref="AD271" si="3620">IF(AC271=12,1,AC271+1)</f>
        <v>5</v>
      </c>
      <c r="AE271" s="76">
        <f t="shared" ref="AE271" si="3621">IF(AD271=12,1,AD271+1)</f>
        <v>6</v>
      </c>
      <c r="AF271" s="76">
        <f>IF(AE271=12,1,AE271+1)</f>
        <v>7</v>
      </c>
      <c r="AG271" s="76">
        <f t="shared" ref="AG271" si="3622">IF(AF271=12,1,AF271+1)</f>
        <v>8</v>
      </c>
      <c r="AH271" s="76">
        <f t="shared" ref="AH271" si="3623">IF(AG271=12,1,AG271+1)</f>
        <v>9</v>
      </c>
      <c r="AI271" s="76">
        <f t="shared" ref="AI271" si="3624">IF(AH271=12,1,AH271+1)</f>
        <v>10</v>
      </c>
      <c r="AJ271" s="76">
        <f t="shared" ref="AJ271" si="3625">IF(AI271=12,1,AI271+1)</f>
        <v>11</v>
      </c>
      <c r="AK271" s="76">
        <f t="shared" ref="AK271" si="3626">IF(AJ271=12,1,AJ271+1)</f>
        <v>12</v>
      </c>
      <c r="AL271" s="76">
        <f t="shared" ref="AL271" si="3627">IF(AK271=12,1,AK271+1)</f>
        <v>1</v>
      </c>
      <c r="AM271" s="76">
        <f t="shared" ref="AM271" si="3628">IF(AL271=12,1,AL271+1)</f>
        <v>2</v>
      </c>
      <c r="AN271" s="76">
        <f t="shared" ref="AN271" si="3629">IF(AM271=12,1,AM271+1)</f>
        <v>3</v>
      </c>
      <c r="AO271" s="76">
        <f t="shared" ref="AO271" si="3630">IF(AN271=12,1,AN271+1)</f>
        <v>4</v>
      </c>
      <c r="AP271" s="76">
        <f t="shared" ref="AP271" si="3631">IF(AO271=12,1,AO271+1)</f>
        <v>5</v>
      </c>
      <c r="AQ271" s="76">
        <f t="shared" ref="AQ271" si="3632">IF(AP271=12,1,AP271+1)</f>
        <v>6</v>
      </c>
      <c r="AR271" s="76">
        <f t="shared" ref="AR271" si="3633">IF(AQ271=12,1,AQ271+1)</f>
        <v>7</v>
      </c>
      <c r="AS271" s="76">
        <f t="shared" ref="AS271" si="3634">IF(AR271=12,1,AR271+1)</f>
        <v>8</v>
      </c>
      <c r="AT271" s="76">
        <f t="shared" ref="AT271" si="3635">IF(AS271=12,1,AS271+1)</f>
        <v>9</v>
      </c>
      <c r="AU271" s="76">
        <f t="shared" ref="AU271" si="3636">IF(AT271=12,1,AT271+1)</f>
        <v>10</v>
      </c>
      <c r="AV271" s="76">
        <f t="shared" ref="AV271" si="3637">IF(AU271=12,1,AU271+1)</f>
        <v>11</v>
      </c>
      <c r="AW271" s="76">
        <f t="shared" ref="AW271" si="3638">IF(AV271=12,1,AV271+1)</f>
        <v>12</v>
      </c>
      <c r="AX271" s="76">
        <f t="shared" ref="AX271" si="3639">IF(AW271=12,1,AW271+1)</f>
        <v>1</v>
      </c>
      <c r="AY271" s="76">
        <f t="shared" ref="AY271" si="3640">IF(AX271=12,1,AX271+1)</f>
        <v>2</v>
      </c>
      <c r="AZ271" s="76">
        <f t="shared" ref="AZ271" si="3641">IF(AY271=12,1,AY271+1)</f>
        <v>3</v>
      </c>
      <c r="BA271" s="76">
        <f t="shared" ref="BA271" si="3642">IF(AZ271=12,1,AZ271+1)</f>
        <v>4</v>
      </c>
      <c r="BB271" s="76">
        <f t="shared" ref="BB271" si="3643">IF(BA271=12,1,BA271+1)</f>
        <v>5</v>
      </c>
      <c r="BC271" s="76">
        <f t="shared" ref="BC271" si="3644">IF(BB271=12,1,BB271+1)</f>
        <v>6</v>
      </c>
      <c r="BD271" s="76">
        <f t="shared" ref="BD271" si="3645">IF(BC271=12,1,BC271+1)</f>
        <v>7</v>
      </c>
      <c r="BE271" s="76">
        <f t="shared" ref="BE271" si="3646">IF(BD271=12,1,BD271+1)</f>
        <v>8</v>
      </c>
      <c r="BF271" s="76">
        <f t="shared" ref="BF271" si="3647">IF(BE271=12,1,BE271+1)</f>
        <v>9</v>
      </c>
      <c r="BG271" s="76">
        <f t="shared" ref="BG271" si="3648">IF(BF271=12,1,BF271+1)</f>
        <v>10</v>
      </c>
      <c r="BH271" s="76">
        <f t="shared" ref="BH271" si="3649">IF(BG271=12,1,BG271+1)</f>
        <v>11</v>
      </c>
      <c r="BI271" s="76">
        <f t="shared" ref="BI271" si="3650">IF(BH271=12,1,BH271+1)</f>
        <v>12</v>
      </c>
      <c r="BJ271" s="81"/>
      <c r="BK271" s="78"/>
      <c r="BL271" s="78"/>
      <c r="BM271" s="106"/>
      <c r="BN271" s="106"/>
      <c r="BO271" s="106"/>
      <c r="BP271" s="106"/>
      <c r="BQ271" s="106"/>
      <c r="BR271" s="106"/>
      <c r="BS271" s="106"/>
      <c r="BT271" s="106"/>
      <c r="BU271" s="106"/>
      <c r="BV271" s="106"/>
      <c r="BW271" s="106"/>
      <c r="BX271" s="106"/>
      <c r="BY271" s="106"/>
      <c r="BZ271" s="106"/>
      <c r="CA271" s="106"/>
      <c r="CB271" s="106"/>
    </row>
    <row r="272" spans="1:80" s="245" customFormat="1" ht="35.15" hidden="1" customHeight="1" x14ac:dyDescent="0.35">
      <c r="A272" s="250"/>
      <c r="B272" s="113"/>
      <c r="C272" s="361"/>
      <c r="D272" s="125"/>
      <c r="E272" s="125"/>
      <c r="F272" s="125"/>
      <c r="G272" s="125"/>
      <c r="H272" s="370"/>
      <c r="I272" s="373"/>
      <c r="J272" s="7"/>
      <c r="K272" s="376"/>
      <c r="L272" s="106"/>
      <c r="M272" s="77"/>
      <c r="N272" s="59">
        <f t="shared" ref="N272:BI272" si="3651">VALUE(_xlfn.CONCAT(N271,".",N274))</f>
        <v>1</v>
      </c>
      <c r="O272" s="73">
        <f t="shared" si="3651"/>
        <v>32</v>
      </c>
      <c r="P272" s="73">
        <f t="shared" si="3651"/>
        <v>61</v>
      </c>
      <c r="Q272" s="73">
        <f t="shared" si="3651"/>
        <v>92</v>
      </c>
      <c r="R272" s="73">
        <f t="shared" si="3651"/>
        <v>122</v>
      </c>
      <c r="S272" s="73">
        <f t="shared" si="3651"/>
        <v>153</v>
      </c>
      <c r="T272" s="73">
        <f t="shared" si="3651"/>
        <v>183</v>
      </c>
      <c r="U272" s="73">
        <f t="shared" si="3651"/>
        <v>214</v>
      </c>
      <c r="V272" s="73">
        <f t="shared" si="3651"/>
        <v>245</v>
      </c>
      <c r="W272" s="73">
        <f t="shared" si="3651"/>
        <v>275</v>
      </c>
      <c r="X272" s="73">
        <f t="shared" si="3651"/>
        <v>306</v>
      </c>
      <c r="Y272" s="73">
        <f t="shared" si="3651"/>
        <v>336</v>
      </c>
      <c r="Z272" s="73">
        <f t="shared" si="3651"/>
        <v>367</v>
      </c>
      <c r="AA272" s="73">
        <f t="shared" si="3651"/>
        <v>398</v>
      </c>
      <c r="AB272" s="73">
        <f t="shared" si="3651"/>
        <v>426</v>
      </c>
      <c r="AC272" s="73">
        <f t="shared" si="3651"/>
        <v>457</v>
      </c>
      <c r="AD272" s="73">
        <f t="shared" si="3651"/>
        <v>487</v>
      </c>
      <c r="AE272" s="73">
        <f t="shared" si="3651"/>
        <v>518</v>
      </c>
      <c r="AF272" s="73">
        <f t="shared" si="3651"/>
        <v>548</v>
      </c>
      <c r="AG272" s="73">
        <f t="shared" si="3651"/>
        <v>579</v>
      </c>
      <c r="AH272" s="73">
        <f t="shared" si="3651"/>
        <v>610</v>
      </c>
      <c r="AI272" s="73">
        <f t="shared" si="3651"/>
        <v>640</v>
      </c>
      <c r="AJ272" s="73">
        <f t="shared" si="3651"/>
        <v>671</v>
      </c>
      <c r="AK272" s="73">
        <f t="shared" si="3651"/>
        <v>701</v>
      </c>
      <c r="AL272" s="73">
        <f t="shared" si="3651"/>
        <v>732</v>
      </c>
      <c r="AM272" s="73">
        <f t="shared" si="3651"/>
        <v>763</v>
      </c>
      <c r="AN272" s="73">
        <f t="shared" si="3651"/>
        <v>791</v>
      </c>
      <c r="AO272" s="73">
        <f t="shared" si="3651"/>
        <v>822</v>
      </c>
      <c r="AP272" s="73">
        <f t="shared" si="3651"/>
        <v>852</v>
      </c>
      <c r="AQ272" s="73">
        <f t="shared" si="3651"/>
        <v>883</v>
      </c>
      <c r="AR272" s="73">
        <f t="shared" si="3651"/>
        <v>913</v>
      </c>
      <c r="AS272" s="73">
        <f t="shared" si="3651"/>
        <v>944</v>
      </c>
      <c r="AT272" s="73">
        <f t="shared" si="3651"/>
        <v>975</v>
      </c>
      <c r="AU272" s="73">
        <f t="shared" si="3651"/>
        <v>1005</v>
      </c>
      <c r="AV272" s="73">
        <f t="shared" si="3651"/>
        <v>1036</v>
      </c>
      <c r="AW272" s="73">
        <f t="shared" si="3651"/>
        <v>1066</v>
      </c>
      <c r="AX272" s="73">
        <f t="shared" si="3651"/>
        <v>1097</v>
      </c>
      <c r="AY272" s="73">
        <f t="shared" si="3651"/>
        <v>1128</v>
      </c>
      <c r="AZ272" s="73">
        <f t="shared" si="3651"/>
        <v>1156</v>
      </c>
      <c r="BA272" s="73">
        <f t="shared" si="3651"/>
        <v>1187</v>
      </c>
      <c r="BB272" s="73">
        <f t="shared" si="3651"/>
        <v>1217</v>
      </c>
      <c r="BC272" s="73">
        <f t="shared" si="3651"/>
        <v>1248</v>
      </c>
      <c r="BD272" s="73">
        <f t="shared" si="3651"/>
        <v>1278</v>
      </c>
      <c r="BE272" s="73">
        <f t="shared" si="3651"/>
        <v>1309</v>
      </c>
      <c r="BF272" s="73">
        <f t="shared" si="3651"/>
        <v>1340</v>
      </c>
      <c r="BG272" s="73">
        <f t="shared" si="3651"/>
        <v>1370</v>
      </c>
      <c r="BH272" s="73">
        <f t="shared" si="3651"/>
        <v>1401</v>
      </c>
      <c r="BI272" s="73">
        <f t="shared" si="3651"/>
        <v>1431</v>
      </c>
      <c r="BJ272" s="82"/>
      <c r="BK272" s="79"/>
      <c r="BL272" s="79"/>
      <c r="BM272" s="106"/>
      <c r="BN272" s="106"/>
      <c r="BO272" s="106"/>
      <c r="BP272" s="106"/>
      <c r="BQ272" s="106"/>
      <c r="BR272" s="106"/>
      <c r="BS272" s="106"/>
      <c r="BT272" s="106"/>
      <c r="BU272" s="106"/>
      <c r="BV272" s="106"/>
      <c r="BW272" s="106"/>
      <c r="BX272" s="106"/>
      <c r="BY272" s="106"/>
      <c r="BZ272" s="106"/>
      <c r="CA272" s="106"/>
      <c r="CB272" s="106"/>
    </row>
    <row r="273" spans="1:80" s="245" customFormat="1" ht="17.149999999999999" customHeight="1" x14ac:dyDescent="0.35">
      <c r="A273" s="250"/>
      <c r="B273" s="113"/>
      <c r="C273" s="361"/>
      <c r="D273" s="125"/>
      <c r="E273" s="357" t="s">
        <v>207</v>
      </c>
      <c r="F273" s="357" t="s">
        <v>207</v>
      </c>
      <c r="G273" s="357" t="s">
        <v>207</v>
      </c>
      <c r="H273" s="370"/>
      <c r="I273" s="373"/>
      <c r="J273" s="7"/>
      <c r="K273" s="376"/>
      <c r="L273" s="106"/>
      <c r="M273" s="77"/>
      <c r="N273" s="60" t="str">
        <f>VLOOKUP(N271,'Podpůrná data'!$I$188:$J$199,2)</f>
        <v>leden</v>
      </c>
      <c r="O273" s="60" t="str">
        <f>VLOOKUP(O271,'Podpůrná data'!$I$188:$J$199,2)</f>
        <v>únor</v>
      </c>
      <c r="P273" s="60" t="str">
        <f>VLOOKUP(P271,'Podpůrná data'!$I$188:$J$199,2)</f>
        <v>březen</v>
      </c>
      <c r="Q273" s="60" t="str">
        <f>VLOOKUP(Q271,'Podpůrná data'!$I$188:$J$199,2)</f>
        <v>duben</v>
      </c>
      <c r="R273" s="60" t="str">
        <f>VLOOKUP(R271,'Podpůrná data'!$I$188:$J$199,2)</f>
        <v>květen</v>
      </c>
      <c r="S273" s="60" t="str">
        <f>VLOOKUP(S271,'Podpůrná data'!$I$188:$J$199,2)</f>
        <v>červen</v>
      </c>
      <c r="T273" s="60" t="str">
        <f>VLOOKUP(T271,'Podpůrná data'!$I$188:$J$199,2)</f>
        <v>červenec</v>
      </c>
      <c r="U273" s="60" t="str">
        <f>VLOOKUP(U271,'Podpůrná data'!$I$188:$J$199,2)</f>
        <v>srpen</v>
      </c>
      <c r="V273" s="60" t="str">
        <f>VLOOKUP(V271,'Podpůrná data'!$I$188:$J$199,2)</f>
        <v>září</v>
      </c>
      <c r="W273" s="60" t="str">
        <f>VLOOKUP(W271,'Podpůrná data'!$I$188:$J$199,2)</f>
        <v>říjen</v>
      </c>
      <c r="X273" s="60" t="str">
        <f>VLOOKUP(X271,'Podpůrná data'!$I$188:$J$199,2)</f>
        <v>listopad</v>
      </c>
      <c r="Y273" s="60" t="str">
        <f>VLOOKUP(Y271,'Podpůrná data'!$I$188:$J$199,2)</f>
        <v>prosinec</v>
      </c>
      <c r="Z273" s="60" t="str">
        <f>VLOOKUP(Z271,'Podpůrná data'!$I$188:$J$199,2)</f>
        <v>leden</v>
      </c>
      <c r="AA273" s="60" t="str">
        <f>VLOOKUP(AA271,'Podpůrná data'!$I$188:$J$199,2)</f>
        <v>únor</v>
      </c>
      <c r="AB273" s="60" t="str">
        <f>VLOOKUP(AB271,'Podpůrná data'!$I$188:$J$199,2)</f>
        <v>březen</v>
      </c>
      <c r="AC273" s="60" t="str">
        <f>VLOOKUP(AC271,'Podpůrná data'!$I$188:$J$199,2)</f>
        <v>duben</v>
      </c>
      <c r="AD273" s="60" t="str">
        <f>VLOOKUP(AD271,'Podpůrná data'!$I$188:$J$199,2)</f>
        <v>květen</v>
      </c>
      <c r="AE273" s="60" t="str">
        <f>VLOOKUP(AE271,'Podpůrná data'!$I$188:$J$199,2)</f>
        <v>červen</v>
      </c>
      <c r="AF273" s="60" t="str">
        <f>VLOOKUP(AF271,'Podpůrná data'!$I$188:$J$199,2)</f>
        <v>červenec</v>
      </c>
      <c r="AG273" s="60" t="str">
        <f>VLOOKUP(AG271,'Podpůrná data'!$I$188:$J$199,2)</f>
        <v>srpen</v>
      </c>
      <c r="AH273" s="60" t="str">
        <f>VLOOKUP(AH271,'Podpůrná data'!$I$188:$J$199,2)</f>
        <v>září</v>
      </c>
      <c r="AI273" s="60" t="str">
        <f>VLOOKUP(AI271,'Podpůrná data'!$I$188:$J$199,2)</f>
        <v>říjen</v>
      </c>
      <c r="AJ273" s="60" t="str">
        <f>VLOOKUP(AJ271,'Podpůrná data'!$I$188:$J$199,2)</f>
        <v>listopad</v>
      </c>
      <c r="AK273" s="60" t="str">
        <f>VLOOKUP(AK271,'Podpůrná data'!$I$188:$J$199,2)</f>
        <v>prosinec</v>
      </c>
      <c r="AL273" s="60" t="str">
        <f>VLOOKUP(AL271,'Podpůrná data'!$I$188:$J$199,2)</f>
        <v>leden</v>
      </c>
      <c r="AM273" s="60" t="str">
        <f>VLOOKUP(AM271,'Podpůrná data'!$I$188:$J$199,2)</f>
        <v>únor</v>
      </c>
      <c r="AN273" s="60" t="str">
        <f>VLOOKUP(AN271,'Podpůrná data'!$I$188:$J$199,2)</f>
        <v>březen</v>
      </c>
      <c r="AO273" s="60" t="str">
        <f>VLOOKUP(AO271,'Podpůrná data'!$I$188:$J$199,2)</f>
        <v>duben</v>
      </c>
      <c r="AP273" s="60" t="str">
        <f>VLOOKUP(AP271,'Podpůrná data'!$I$188:$J$199,2)</f>
        <v>květen</v>
      </c>
      <c r="AQ273" s="60" t="str">
        <f>VLOOKUP(AQ271,'Podpůrná data'!$I$188:$J$199,2)</f>
        <v>červen</v>
      </c>
      <c r="AR273" s="60" t="str">
        <f>VLOOKUP(AR271,'Podpůrná data'!$I$188:$J$199,2)</f>
        <v>červenec</v>
      </c>
      <c r="AS273" s="60" t="str">
        <f>VLOOKUP(AS271,'Podpůrná data'!$I$188:$J$199,2)</f>
        <v>srpen</v>
      </c>
      <c r="AT273" s="60" t="str">
        <f>VLOOKUP(AT271,'Podpůrná data'!$I$188:$J$199,2)</f>
        <v>září</v>
      </c>
      <c r="AU273" s="60" t="str">
        <f>VLOOKUP(AU271,'Podpůrná data'!$I$188:$J$199,2)</f>
        <v>říjen</v>
      </c>
      <c r="AV273" s="60" t="str">
        <f>VLOOKUP(AV271,'Podpůrná data'!$I$188:$J$199,2)</f>
        <v>listopad</v>
      </c>
      <c r="AW273" s="60" t="str">
        <f>VLOOKUP(AW271,'Podpůrná data'!$I$188:$J$199,2)</f>
        <v>prosinec</v>
      </c>
      <c r="AX273" s="60" t="str">
        <f>VLOOKUP(AX271,'Podpůrná data'!$I$188:$J$199,2)</f>
        <v>leden</v>
      </c>
      <c r="AY273" s="60" t="str">
        <f>VLOOKUP(AY271,'Podpůrná data'!$I$188:$J$199,2)</f>
        <v>únor</v>
      </c>
      <c r="AZ273" s="60" t="str">
        <f>VLOOKUP(AZ271,'Podpůrná data'!$I$188:$J$199,2)</f>
        <v>březen</v>
      </c>
      <c r="BA273" s="60" t="str">
        <f>VLOOKUP(BA271,'Podpůrná data'!$I$188:$J$199,2)</f>
        <v>duben</v>
      </c>
      <c r="BB273" s="60" t="str">
        <f>VLOOKUP(BB271,'Podpůrná data'!$I$188:$J$199,2)</f>
        <v>květen</v>
      </c>
      <c r="BC273" s="60" t="str">
        <f>VLOOKUP(BC271,'Podpůrná data'!$I$188:$J$199,2)</f>
        <v>červen</v>
      </c>
      <c r="BD273" s="60" t="str">
        <f>VLOOKUP(BD271,'Podpůrná data'!$I$188:$J$199,2)</f>
        <v>červenec</v>
      </c>
      <c r="BE273" s="60" t="str">
        <f>VLOOKUP(BE271,'Podpůrná data'!$I$188:$J$199,2)</f>
        <v>srpen</v>
      </c>
      <c r="BF273" s="60" t="str">
        <f>VLOOKUP(BF271,'Podpůrná data'!$I$188:$J$199,2)</f>
        <v>září</v>
      </c>
      <c r="BG273" s="60" t="str">
        <f>VLOOKUP(BG271,'Podpůrná data'!$I$188:$J$199,2)</f>
        <v>říjen</v>
      </c>
      <c r="BH273" s="60" t="str">
        <f>VLOOKUP(BH271,'Podpůrná data'!$I$188:$J$199,2)</f>
        <v>listopad</v>
      </c>
      <c r="BI273" s="60" t="str">
        <f>VLOOKUP(BI271,'Podpůrná data'!$I$188:$J$199,2)</f>
        <v>prosinec</v>
      </c>
      <c r="BJ273" s="200"/>
      <c r="BK273" s="200"/>
      <c r="BL273" s="201"/>
      <c r="BM273" s="106"/>
      <c r="BN273" s="179" t="s">
        <v>105</v>
      </c>
      <c r="BO273" s="179" t="s">
        <v>106</v>
      </c>
      <c r="BP273" s="179" t="s">
        <v>107</v>
      </c>
      <c r="BQ273" s="179" t="s">
        <v>108</v>
      </c>
      <c r="BR273" s="179" t="s">
        <v>109</v>
      </c>
      <c r="BS273" s="179" t="s">
        <v>110</v>
      </c>
      <c r="BT273" s="179" t="s">
        <v>111</v>
      </c>
      <c r="BU273" s="179" t="s">
        <v>112</v>
      </c>
      <c r="BV273" s="179" t="s">
        <v>113</v>
      </c>
      <c r="BW273" s="179" t="s">
        <v>155</v>
      </c>
      <c r="BX273" s="179" t="s">
        <v>156</v>
      </c>
      <c r="BY273" s="179" t="s">
        <v>157</v>
      </c>
      <c r="BZ273" s="179" t="s">
        <v>202</v>
      </c>
      <c r="CA273" s="179" t="s">
        <v>203</v>
      </c>
      <c r="CB273" s="179" t="s">
        <v>204</v>
      </c>
    </row>
    <row r="274" spans="1:80" s="245" customFormat="1" ht="16.399999999999999" customHeight="1" x14ac:dyDescent="0.35">
      <c r="A274" s="250"/>
      <c r="B274" s="113"/>
      <c r="C274" s="361"/>
      <c r="D274" s="125"/>
      <c r="E274" s="357"/>
      <c r="F274" s="357"/>
      <c r="G274" s="357"/>
      <c r="H274" s="370"/>
      <c r="I274" s="373"/>
      <c r="J274" s="7"/>
      <c r="K274" s="376"/>
      <c r="L274" s="106"/>
      <c r="M274" s="77"/>
      <c r="N274" s="60">
        <f>YEAR(Úvod!$F$10)</f>
        <v>1900</v>
      </c>
      <c r="O274" s="60">
        <f t="shared" ref="O274" si="3652">IF(O271=1,N274+1,N274)</f>
        <v>1900</v>
      </c>
      <c r="P274" s="60">
        <f t="shared" ref="P274" si="3653">IF(P271=1,O274+1,O274)</f>
        <v>1900</v>
      </c>
      <c r="Q274" s="60">
        <f t="shared" ref="Q274" si="3654">IF(Q271=1,P274+1,P274)</f>
        <v>1900</v>
      </c>
      <c r="R274" s="60">
        <f t="shared" ref="R274" si="3655">IF(R271=1,Q274+1,Q274)</f>
        <v>1900</v>
      </c>
      <c r="S274" s="60">
        <f t="shared" ref="S274" si="3656">IF(S271=1,R274+1,R274)</f>
        <v>1900</v>
      </c>
      <c r="T274" s="60">
        <f t="shared" ref="T274" si="3657">IF(T271=1,S274+1,S274)</f>
        <v>1900</v>
      </c>
      <c r="U274" s="60">
        <f t="shared" ref="U274" si="3658">IF(U271=1,T274+1,T274)</f>
        <v>1900</v>
      </c>
      <c r="V274" s="60">
        <f t="shared" ref="V274" si="3659">IF(V271=1,U274+1,U274)</f>
        <v>1900</v>
      </c>
      <c r="W274" s="60">
        <f t="shared" ref="W274" si="3660">IF(W271=1,V274+1,V274)</f>
        <v>1900</v>
      </c>
      <c r="X274" s="60">
        <f t="shared" ref="X274" si="3661">IF(X271=1,W274+1,W274)</f>
        <v>1900</v>
      </c>
      <c r="Y274" s="60">
        <f t="shared" ref="Y274" si="3662">IF(Y271=1,X274+1,X274)</f>
        <v>1900</v>
      </c>
      <c r="Z274" s="60">
        <f t="shared" ref="Z274" si="3663">IF(Z271=1,Y274+1,Y274)</f>
        <v>1901</v>
      </c>
      <c r="AA274" s="60">
        <f t="shared" ref="AA274" si="3664">IF(AA271=1,Z274+1,Z274)</f>
        <v>1901</v>
      </c>
      <c r="AB274" s="60">
        <f t="shared" ref="AB274" si="3665">IF(AB271=1,AA274+1,AA274)</f>
        <v>1901</v>
      </c>
      <c r="AC274" s="60">
        <f t="shared" ref="AC274" si="3666">IF(AC271=1,AB274+1,AB274)</f>
        <v>1901</v>
      </c>
      <c r="AD274" s="60">
        <f t="shared" ref="AD274" si="3667">IF(AD271=1,AC274+1,AC274)</f>
        <v>1901</v>
      </c>
      <c r="AE274" s="60">
        <f t="shared" ref="AE274" si="3668">IF(AE271=1,AD274+1,AD274)</f>
        <v>1901</v>
      </c>
      <c r="AF274" s="60">
        <f t="shared" ref="AF274" si="3669">IF(AF271=1,AE274+1,AE274)</f>
        <v>1901</v>
      </c>
      <c r="AG274" s="60">
        <f t="shared" ref="AG274" si="3670">IF(AG271=1,AF274+1,AF274)</f>
        <v>1901</v>
      </c>
      <c r="AH274" s="60">
        <f t="shared" ref="AH274" si="3671">IF(AH271=1,AG274+1,AG274)</f>
        <v>1901</v>
      </c>
      <c r="AI274" s="60">
        <f t="shared" ref="AI274" si="3672">IF(AI271=1,AH274+1,AH274)</f>
        <v>1901</v>
      </c>
      <c r="AJ274" s="60">
        <f t="shared" ref="AJ274" si="3673">IF(AJ271=1,AI274+1,AI274)</f>
        <v>1901</v>
      </c>
      <c r="AK274" s="60">
        <f t="shared" ref="AK274" si="3674">IF(AK271=1,AJ274+1,AJ274)</f>
        <v>1901</v>
      </c>
      <c r="AL274" s="60">
        <f t="shared" ref="AL274" si="3675">IF(AL271=1,AK274+1,AK274)</f>
        <v>1902</v>
      </c>
      <c r="AM274" s="60">
        <f t="shared" ref="AM274" si="3676">IF(AM271=1,AL274+1,AL274)</f>
        <v>1902</v>
      </c>
      <c r="AN274" s="60">
        <f t="shared" ref="AN274" si="3677">IF(AN271=1,AM274+1,AM274)</f>
        <v>1902</v>
      </c>
      <c r="AO274" s="60">
        <f t="shared" ref="AO274" si="3678">IF(AO271=1,AN274+1,AN274)</f>
        <v>1902</v>
      </c>
      <c r="AP274" s="60">
        <f t="shared" ref="AP274" si="3679">IF(AP271=1,AO274+1,AO274)</f>
        <v>1902</v>
      </c>
      <c r="AQ274" s="60">
        <f t="shared" ref="AQ274" si="3680">IF(AQ271=1,AP274+1,AP274)</f>
        <v>1902</v>
      </c>
      <c r="AR274" s="60">
        <f t="shared" ref="AR274" si="3681">IF(AR271=1,AQ274+1,AQ274)</f>
        <v>1902</v>
      </c>
      <c r="AS274" s="60">
        <f t="shared" ref="AS274" si="3682">IF(AS271=1,AR274+1,AR274)</f>
        <v>1902</v>
      </c>
      <c r="AT274" s="60">
        <f t="shared" ref="AT274" si="3683">IF(AT271=1,AS274+1,AS274)</f>
        <v>1902</v>
      </c>
      <c r="AU274" s="60">
        <f t="shared" ref="AU274" si="3684">IF(AU271=1,AT274+1,AT274)</f>
        <v>1902</v>
      </c>
      <c r="AV274" s="60">
        <f t="shared" ref="AV274" si="3685">IF(AV271=1,AU274+1,AU274)</f>
        <v>1902</v>
      </c>
      <c r="AW274" s="60">
        <f t="shared" ref="AW274" si="3686">IF(AW271=1,AV274+1,AV274)</f>
        <v>1902</v>
      </c>
      <c r="AX274" s="60">
        <f t="shared" ref="AX274" si="3687">IF(AX271=1,AW274+1,AW274)</f>
        <v>1903</v>
      </c>
      <c r="AY274" s="60">
        <f t="shared" ref="AY274" si="3688">IF(AY271=1,AX274+1,AX274)</f>
        <v>1903</v>
      </c>
      <c r="AZ274" s="60">
        <f t="shared" ref="AZ274" si="3689">IF(AZ271=1,AY274+1,AY274)</f>
        <v>1903</v>
      </c>
      <c r="BA274" s="60">
        <f t="shared" ref="BA274" si="3690">IF(BA271=1,AZ274+1,AZ274)</f>
        <v>1903</v>
      </c>
      <c r="BB274" s="60">
        <f t="shared" ref="BB274" si="3691">IF(BB271=1,BA274+1,BA274)</f>
        <v>1903</v>
      </c>
      <c r="BC274" s="60">
        <f t="shared" ref="BC274" si="3692">IF(BC271=1,BB274+1,BB274)</f>
        <v>1903</v>
      </c>
      <c r="BD274" s="60">
        <f t="shared" ref="BD274" si="3693">IF(BD271=1,BC274+1,BC274)</f>
        <v>1903</v>
      </c>
      <c r="BE274" s="60">
        <f t="shared" ref="BE274" si="3694">IF(BE271=1,BD274+1,BD274)</f>
        <v>1903</v>
      </c>
      <c r="BF274" s="60">
        <f t="shared" ref="BF274" si="3695">IF(BF271=1,BE274+1,BE274)</f>
        <v>1903</v>
      </c>
      <c r="BG274" s="60">
        <f t="shared" ref="BG274" si="3696">IF(BG271=1,BF274+1,BF274)</f>
        <v>1903</v>
      </c>
      <c r="BH274" s="60">
        <f t="shared" ref="BH274" si="3697">IF(BH271=1,BG274+1,BG274)</f>
        <v>1903</v>
      </c>
      <c r="BI274" s="60">
        <f t="shared" ref="BI274" si="3698">IF(BI271=1,BH274+1,BH274)</f>
        <v>1903</v>
      </c>
      <c r="BJ274" s="199"/>
      <c r="BK274" s="198"/>
      <c r="BL274" s="202"/>
      <c r="BM274" s="106"/>
      <c r="BN274" s="106"/>
      <c r="BO274" s="106"/>
      <c r="BP274" s="106"/>
      <c r="BQ274" s="106"/>
      <c r="BR274" s="106"/>
      <c r="BS274" s="106"/>
      <c r="BT274" s="106"/>
      <c r="BU274" s="106"/>
      <c r="BV274" s="106"/>
      <c r="BW274" s="106"/>
      <c r="BX274" s="106"/>
      <c r="BY274" s="106"/>
      <c r="BZ274" s="106"/>
      <c r="CA274" s="106"/>
      <c r="CB274" s="106"/>
    </row>
    <row r="275" spans="1:80" s="245" customFormat="1" ht="16.399999999999999" customHeight="1" x14ac:dyDescent="0.35">
      <c r="A275" s="250"/>
      <c r="B275" s="113"/>
      <c r="C275" s="125"/>
      <c r="D275" s="125"/>
      <c r="E275" s="357"/>
      <c r="F275" s="357"/>
      <c r="G275" s="357"/>
      <c r="H275" s="370"/>
      <c r="I275" s="374"/>
      <c r="J275" s="7"/>
      <c r="K275" s="377"/>
      <c r="L275" s="106"/>
      <c r="M275" s="63" t="s">
        <v>159</v>
      </c>
      <c r="N275" s="258"/>
      <c r="O275" s="258"/>
      <c r="P275" s="258"/>
      <c r="Q275" s="258"/>
      <c r="R275" s="258"/>
      <c r="S275" s="258"/>
      <c r="T275" s="258"/>
      <c r="U275" s="258"/>
      <c r="V275" s="258"/>
      <c r="W275" s="258"/>
      <c r="X275" s="258"/>
      <c r="Y275" s="258"/>
      <c r="Z275" s="258"/>
      <c r="AA275" s="258"/>
      <c r="AB275" s="258"/>
      <c r="AC275" s="258"/>
      <c r="AD275" s="258"/>
      <c r="AE275" s="258"/>
      <c r="AF275" s="258"/>
      <c r="AG275" s="258"/>
      <c r="AH275" s="258"/>
      <c r="AI275" s="258"/>
      <c r="AJ275" s="258"/>
      <c r="AK275" s="258"/>
      <c r="AL275" s="258"/>
      <c r="AM275" s="258"/>
      <c r="AN275" s="258"/>
      <c r="AO275" s="258"/>
      <c r="AP275" s="258"/>
      <c r="AQ275" s="258"/>
      <c r="AR275" s="258"/>
      <c r="AS275" s="258"/>
      <c r="AT275" s="258"/>
      <c r="AU275" s="258"/>
      <c r="AV275" s="258"/>
      <c r="AW275" s="258"/>
      <c r="AX275" s="258"/>
      <c r="AY275" s="258"/>
      <c r="AZ275" s="258"/>
      <c r="BA275" s="258"/>
      <c r="BB275" s="258"/>
      <c r="BC275" s="258"/>
      <c r="BD275" s="258"/>
      <c r="BE275" s="258"/>
      <c r="BF275" s="258"/>
      <c r="BG275" s="258"/>
      <c r="BH275" s="258"/>
      <c r="BI275" s="258"/>
      <c r="BJ275" s="199"/>
      <c r="BK275" s="198"/>
      <c r="BL275" s="202"/>
      <c r="BM275" s="106"/>
      <c r="BN275" s="106"/>
      <c r="BO275" s="106"/>
      <c r="BP275" s="106"/>
      <c r="BQ275" s="106"/>
      <c r="BR275" s="106"/>
      <c r="BS275" s="106"/>
      <c r="BT275" s="106"/>
      <c r="BU275" s="106"/>
      <c r="BV275" s="106"/>
      <c r="BW275" s="106"/>
      <c r="BX275" s="106"/>
      <c r="BY275" s="106"/>
      <c r="BZ275" s="106"/>
      <c r="CA275" s="106"/>
      <c r="CB275" s="106"/>
    </row>
    <row r="276" spans="1:80" s="245" customFormat="1" ht="23.5" customHeight="1" x14ac:dyDescent="0.35">
      <c r="A276" s="243"/>
      <c r="B276" s="126" t="s">
        <v>24</v>
      </c>
      <c r="C276" s="381"/>
      <c r="D276" s="381"/>
      <c r="E276" s="259"/>
      <c r="F276" s="259"/>
      <c r="G276" s="241"/>
      <c r="H276" s="253"/>
      <c r="I276" s="61">
        <f>IF($H276="",0,VLOOKUP($E276,'Podpůrná data'!$H$15:$I$185,2,FALSE)*$H276)</f>
        <v>0</v>
      </c>
      <c r="J276" s="105"/>
      <c r="K276" s="166">
        <f>IF(I276&gt;0,1,0)</f>
        <v>0</v>
      </c>
      <c r="L276" s="204"/>
      <c r="M276" s="63" t="s">
        <v>95</v>
      </c>
      <c r="N276" s="260"/>
      <c r="O276" s="260"/>
      <c r="P276" s="260"/>
      <c r="Q276" s="260"/>
      <c r="R276" s="260"/>
      <c r="S276" s="260"/>
      <c r="T276" s="260"/>
      <c r="U276" s="260"/>
      <c r="V276" s="260"/>
      <c r="W276" s="260"/>
      <c r="X276" s="260"/>
      <c r="Y276" s="260"/>
      <c r="Z276" s="260"/>
      <c r="AA276" s="260"/>
      <c r="AB276" s="260"/>
      <c r="AC276" s="260"/>
      <c r="AD276" s="260"/>
      <c r="AE276" s="260"/>
      <c r="AF276" s="260"/>
      <c r="AG276" s="260"/>
      <c r="AH276" s="260"/>
      <c r="AI276" s="260"/>
      <c r="AJ276" s="260"/>
      <c r="AK276" s="260"/>
      <c r="AL276" s="260"/>
      <c r="AM276" s="260"/>
      <c r="AN276" s="260"/>
      <c r="AO276" s="260"/>
      <c r="AP276" s="260"/>
      <c r="AQ276" s="260"/>
      <c r="AR276" s="260"/>
      <c r="AS276" s="260"/>
      <c r="AT276" s="260"/>
      <c r="AU276" s="260"/>
      <c r="AV276" s="260"/>
      <c r="AW276" s="260"/>
      <c r="AX276" s="260"/>
      <c r="AY276" s="260"/>
      <c r="AZ276" s="260"/>
      <c r="BA276" s="260"/>
      <c r="BB276" s="260"/>
      <c r="BC276" s="260"/>
      <c r="BD276" s="260"/>
      <c r="BE276" s="260"/>
      <c r="BF276" s="260"/>
      <c r="BG276" s="260"/>
      <c r="BH276" s="260"/>
      <c r="BI276" s="260"/>
      <c r="BJ276" s="382">
        <f>SUM(N278:BI278)</f>
        <v>0</v>
      </c>
      <c r="BK276" s="384">
        <f>SUM(N280:BI280)</f>
        <v>0</v>
      </c>
      <c r="BL276" s="386">
        <f>IF($K276=0,0,IF($BJ276&gt;=20,1,0))</f>
        <v>0</v>
      </c>
      <c r="BM276" s="106"/>
      <c r="BN276" s="106"/>
      <c r="BO276" s="106"/>
      <c r="BP276" s="106"/>
      <c r="BQ276" s="106"/>
      <c r="BR276" s="106"/>
      <c r="BS276" s="106"/>
      <c r="BT276" s="106"/>
      <c r="BU276" s="106"/>
      <c r="BV276" s="106"/>
      <c r="BW276" s="106"/>
      <c r="BX276" s="106"/>
      <c r="BY276" s="106"/>
      <c r="BZ276" s="106"/>
      <c r="CA276" s="106"/>
      <c r="CB276" s="106"/>
    </row>
    <row r="277" spans="1:80" s="245" customFormat="1" ht="29" x14ac:dyDescent="0.35">
      <c r="A277" s="243"/>
      <c r="B277" s="128"/>
      <c r="C277" s="170"/>
      <c r="D277" s="170"/>
      <c r="E277" s="170"/>
      <c r="F277" s="170"/>
      <c r="G277" s="170"/>
      <c r="H277" s="170"/>
      <c r="I277" s="64"/>
      <c r="J277" s="105"/>
      <c r="K277" s="223"/>
      <c r="L277" s="106"/>
      <c r="M277" s="63" t="s">
        <v>215</v>
      </c>
      <c r="N277" s="260"/>
      <c r="O277" s="260"/>
      <c r="P277" s="260"/>
      <c r="Q277" s="260"/>
      <c r="R277" s="260"/>
      <c r="S277" s="260"/>
      <c r="T277" s="260"/>
      <c r="U277" s="260"/>
      <c r="V277" s="260"/>
      <c r="W277" s="260"/>
      <c r="X277" s="260"/>
      <c r="Y277" s="260"/>
      <c r="Z277" s="260"/>
      <c r="AA277" s="260"/>
      <c r="AB277" s="260"/>
      <c r="AC277" s="260"/>
      <c r="AD277" s="260"/>
      <c r="AE277" s="260"/>
      <c r="AF277" s="260"/>
      <c r="AG277" s="260"/>
      <c r="AH277" s="260"/>
      <c r="AI277" s="260"/>
      <c r="AJ277" s="260"/>
      <c r="AK277" s="260"/>
      <c r="AL277" s="260"/>
      <c r="AM277" s="260"/>
      <c r="AN277" s="260"/>
      <c r="AO277" s="260"/>
      <c r="AP277" s="260"/>
      <c r="AQ277" s="260"/>
      <c r="AR277" s="260"/>
      <c r="AS277" s="260"/>
      <c r="AT277" s="260"/>
      <c r="AU277" s="260"/>
      <c r="AV277" s="260"/>
      <c r="AW277" s="260"/>
      <c r="AX277" s="260"/>
      <c r="AY277" s="260"/>
      <c r="AZ277" s="260"/>
      <c r="BA277" s="260"/>
      <c r="BB277" s="260"/>
      <c r="BC277" s="260"/>
      <c r="BD277" s="260"/>
      <c r="BE277" s="260"/>
      <c r="BF277" s="260"/>
      <c r="BG277" s="260"/>
      <c r="BH277" s="260"/>
      <c r="BI277" s="260"/>
      <c r="BJ277" s="382"/>
      <c r="BK277" s="384"/>
      <c r="BL277" s="386"/>
      <c r="BM277" s="106"/>
      <c r="BN277" s="106"/>
      <c r="BO277" s="106"/>
      <c r="BP277" s="106"/>
      <c r="BQ277" s="106"/>
      <c r="BR277" s="106"/>
      <c r="BS277" s="106"/>
      <c r="BT277" s="106"/>
      <c r="BU277" s="106"/>
      <c r="BV277" s="106"/>
      <c r="BW277" s="106"/>
      <c r="BX277" s="106"/>
      <c r="BY277" s="106"/>
      <c r="BZ277" s="106"/>
      <c r="CA277" s="106"/>
      <c r="CB277" s="106"/>
    </row>
    <row r="278" spans="1:80" s="245" customFormat="1" ht="29" x14ac:dyDescent="0.35">
      <c r="A278" s="243"/>
      <c r="B278" s="128"/>
      <c r="C278" s="170"/>
      <c r="D278" s="170"/>
      <c r="E278" s="170"/>
      <c r="F278" s="170"/>
      <c r="G278" s="170"/>
      <c r="H278" s="170"/>
      <c r="I278" s="64"/>
      <c r="J278" s="105"/>
      <c r="K278" s="165"/>
      <c r="L278" s="106"/>
      <c r="M278" s="63" t="s">
        <v>235</v>
      </c>
      <c r="N278" s="167">
        <f>IF(N277="",0,IF(N277&gt;=$H276,$H276,N277))</f>
        <v>0</v>
      </c>
      <c r="O278" s="167">
        <f t="shared" ref="O278:AT278" si="3699">IF(O277="",0,IF((O277+N279)&lt;=$H276,O277,$H276-N279))</f>
        <v>0</v>
      </c>
      <c r="P278" s="167">
        <f t="shared" si="3699"/>
        <v>0</v>
      </c>
      <c r="Q278" s="167">
        <f t="shared" si="3699"/>
        <v>0</v>
      </c>
      <c r="R278" s="167">
        <f t="shared" si="3699"/>
        <v>0</v>
      </c>
      <c r="S278" s="167">
        <f t="shared" si="3699"/>
        <v>0</v>
      </c>
      <c r="T278" s="167">
        <f t="shared" si="3699"/>
        <v>0</v>
      </c>
      <c r="U278" s="167">
        <f t="shared" si="3699"/>
        <v>0</v>
      </c>
      <c r="V278" s="167">
        <f t="shared" si="3699"/>
        <v>0</v>
      </c>
      <c r="W278" s="167">
        <f t="shared" si="3699"/>
        <v>0</v>
      </c>
      <c r="X278" s="167">
        <f t="shared" si="3699"/>
        <v>0</v>
      </c>
      <c r="Y278" s="167">
        <f t="shared" si="3699"/>
        <v>0</v>
      </c>
      <c r="Z278" s="167">
        <f t="shared" si="3699"/>
        <v>0</v>
      </c>
      <c r="AA278" s="167">
        <f t="shared" si="3699"/>
        <v>0</v>
      </c>
      <c r="AB278" s="167">
        <f t="shared" si="3699"/>
        <v>0</v>
      </c>
      <c r="AC278" s="167">
        <f t="shared" si="3699"/>
        <v>0</v>
      </c>
      <c r="AD278" s="167">
        <f t="shared" si="3699"/>
        <v>0</v>
      </c>
      <c r="AE278" s="167">
        <f t="shared" si="3699"/>
        <v>0</v>
      </c>
      <c r="AF278" s="167">
        <f t="shared" si="3699"/>
        <v>0</v>
      </c>
      <c r="AG278" s="167">
        <f t="shared" si="3699"/>
        <v>0</v>
      </c>
      <c r="AH278" s="167">
        <f t="shared" si="3699"/>
        <v>0</v>
      </c>
      <c r="AI278" s="167">
        <f t="shared" si="3699"/>
        <v>0</v>
      </c>
      <c r="AJ278" s="167">
        <f t="shared" si="3699"/>
        <v>0</v>
      </c>
      <c r="AK278" s="167">
        <f t="shared" si="3699"/>
        <v>0</v>
      </c>
      <c r="AL278" s="167">
        <f t="shared" si="3699"/>
        <v>0</v>
      </c>
      <c r="AM278" s="167">
        <f t="shared" si="3699"/>
        <v>0</v>
      </c>
      <c r="AN278" s="167">
        <f t="shared" si="3699"/>
        <v>0</v>
      </c>
      <c r="AO278" s="167">
        <f t="shared" si="3699"/>
        <v>0</v>
      </c>
      <c r="AP278" s="167">
        <f t="shared" si="3699"/>
        <v>0</v>
      </c>
      <c r="AQ278" s="167">
        <f t="shared" si="3699"/>
        <v>0</v>
      </c>
      <c r="AR278" s="167">
        <f t="shared" si="3699"/>
        <v>0</v>
      </c>
      <c r="AS278" s="167">
        <f t="shared" si="3699"/>
        <v>0</v>
      </c>
      <c r="AT278" s="167">
        <f t="shared" si="3699"/>
        <v>0</v>
      </c>
      <c r="AU278" s="167">
        <f t="shared" ref="AU278:BI278" si="3700">IF(AU277="",0,IF((AU277+AT279)&lt;=$H276,AU277,$H276-AT279))</f>
        <v>0</v>
      </c>
      <c r="AV278" s="167">
        <f t="shared" si="3700"/>
        <v>0</v>
      </c>
      <c r="AW278" s="167">
        <f t="shared" si="3700"/>
        <v>0</v>
      </c>
      <c r="AX278" s="167">
        <f t="shared" si="3700"/>
        <v>0</v>
      </c>
      <c r="AY278" s="167">
        <f t="shared" si="3700"/>
        <v>0</v>
      </c>
      <c r="AZ278" s="167">
        <f t="shared" si="3700"/>
        <v>0</v>
      </c>
      <c r="BA278" s="167">
        <f t="shared" si="3700"/>
        <v>0</v>
      </c>
      <c r="BB278" s="167">
        <f t="shared" si="3700"/>
        <v>0</v>
      </c>
      <c r="BC278" s="167">
        <f t="shared" si="3700"/>
        <v>0</v>
      </c>
      <c r="BD278" s="167">
        <f t="shared" si="3700"/>
        <v>0</v>
      </c>
      <c r="BE278" s="167">
        <f t="shared" si="3700"/>
        <v>0</v>
      </c>
      <c r="BF278" s="167">
        <f t="shared" si="3700"/>
        <v>0</v>
      </c>
      <c r="BG278" s="167">
        <f t="shared" si="3700"/>
        <v>0</v>
      </c>
      <c r="BH278" s="167">
        <f t="shared" si="3700"/>
        <v>0</v>
      </c>
      <c r="BI278" s="167">
        <f t="shared" si="3700"/>
        <v>0</v>
      </c>
      <c r="BJ278" s="382"/>
      <c r="BK278" s="384"/>
      <c r="BL278" s="386"/>
      <c r="BM278" s="106"/>
      <c r="BN278" s="106"/>
      <c r="BO278" s="106"/>
      <c r="BP278" s="106"/>
      <c r="BQ278" s="106"/>
      <c r="BR278" s="106"/>
      <c r="BS278" s="106"/>
      <c r="BT278" s="106"/>
      <c r="BU278" s="106"/>
      <c r="BV278" s="106"/>
      <c r="BW278" s="106"/>
      <c r="BX278" s="106"/>
      <c r="BY278" s="106"/>
      <c r="BZ278" s="106"/>
      <c r="CA278" s="106"/>
      <c r="CB278" s="106"/>
    </row>
    <row r="279" spans="1:80" ht="29" hidden="1" x14ac:dyDescent="0.35">
      <c r="B279" s="128"/>
      <c r="C279" s="170"/>
      <c r="D279" s="170"/>
      <c r="E279" s="170"/>
      <c r="F279" s="170"/>
      <c r="G279" s="170"/>
      <c r="H279" s="170"/>
      <c r="I279" s="172"/>
      <c r="J279" s="105"/>
      <c r="K279" s="175"/>
      <c r="L279" s="105"/>
      <c r="M279" s="63" t="s">
        <v>236</v>
      </c>
      <c r="N279" s="167">
        <f>N278</f>
        <v>0</v>
      </c>
      <c r="O279" s="167">
        <f>O278+N279</f>
        <v>0</v>
      </c>
      <c r="P279" s="167">
        <f t="shared" ref="P279" si="3701">P278+O279</f>
        <v>0</v>
      </c>
      <c r="Q279" s="167">
        <f t="shared" ref="Q279" si="3702">Q278+P279</f>
        <v>0</v>
      </c>
      <c r="R279" s="167">
        <f t="shared" ref="R279" si="3703">R278+Q279</f>
        <v>0</v>
      </c>
      <c r="S279" s="167">
        <f t="shared" ref="S279" si="3704">S278+R279</f>
        <v>0</v>
      </c>
      <c r="T279" s="167">
        <f t="shared" ref="T279" si="3705">T278+S279</f>
        <v>0</v>
      </c>
      <c r="U279" s="167">
        <f t="shared" ref="U279" si="3706">U278+T279</f>
        <v>0</v>
      </c>
      <c r="V279" s="167">
        <f t="shared" ref="V279" si="3707">V278+U279</f>
        <v>0</v>
      </c>
      <c r="W279" s="167">
        <f t="shared" ref="W279" si="3708">W278+V279</f>
        <v>0</v>
      </c>
      <c r="X279" s="167">
        <f t="shared" ref="X279" si="3709">X278+W279</f>
        <v>0</v>
      </c>
      <c r="Y279" s="167">
        <f t="shared" ref="Y279" si="3710">Y278+X279</f>
        <v>0</v>
      </c>
      <c r="Z279" s="167">
        <f t="shared" ref="Z279" si="3711">Z278+Y279</f>
        <v>0</v>
      </c>
      <c r="AA279" s="167">
        <f t="shared" ref="AA279" si="3712">AA278+Z279</f>
        <v>0</v>
      </c>
      <c r="AB279" s="167">
        <f t="shared" ref="AB279" si="3713">AB278+AA279</f>
        <v>0</v>
      </c>
      <c r="AC279" s="167">
        <f t="shared" ref="AC279" si="3714">AC278+AB279</f>
        <v>0</v>
      </c>
      <c r="AD279" s="167">
        <f t="shared" ref="AD279" si="3715">AD278+AC279</f>
        <v>0</v>
      </c>
      <c r="AE279" s="167">
        <f t="shared" ref="AE279" si="3716">AE278+AD279</f>
        <v>0</v>
      </c>
      <c r="AF279" s="167">
        <f t="shared" ref="AF279" si="3717">AF278+AE279</f>
        <v>0</v>
      </c>
      <c r="AG279" s="167">
        <f t="shared" ref="AG279" si="3718">AG278+AF279</f>
        <v>0</v>
      </c>
      <c r="AH279" s="167">
        <f t="shared" ref="AH279" si="3719">AH278+AG279</f>
        <v>0</v>
      </c>
      <c r="AI279" s="167">
        <f t="shared" ref="AI279" si="3720">AI278+AH279</f>
        <v>0</v>
      </c>
      <c r="AJ279" s="167">
        <f t="shared" ref="AJ279" si="3721">AJ278+AI279</f>
        <v>0</v>
      </c>
      <c r="AK279" s="167">
        <f t="shared" ref="AK279" si="3722">AK278+AJ279</f>
        <v>0</v>
      </c>
      <c r="AL279" s="167">
        <f t="shared" ref="AL279" si="3723">AL278+AK279</f>
        <v>0</v>
      </c>
      <c r="AM279" s="167">
        <f t="shared" ref="AM279" si="3724">AM278+AL279</f>
        <v>0</v>
      </c>
      <c r="AN279" s="167">
        <f t="shared" ref="AN279" si="3725">AN278+AM279</f>
        <v>0</v>
      </c>
      <c r="AO279" s="167">
        <f t="shared" ref="AO279" si="3726">AO278+AN279</f>
        <v>0</v>
      </c>
      <c r="AP279" s="167">
        <f t="shared" ref="AP279" si="3727">AP278+AO279</f>
        <v>0</v>
      </c>
      <c r="AQ279" s="167">
        <f t="shared" ref="AQ279" si="3728">AQ278+AP279</f>
        <v>0</v>
      </c>
      <c r="AR279" s="167">
        <f t="shared" ref="AR279" si="3729">AR278+AQ279</f>
        <v>0</v>
      </c>
      <c r="AS279" s="167">
        <f t="shared" ref="AS279" si="3730">AS278+AR279</f>
        <v>0</v>
      </c>
      <c r="AT279" s="167">
        <f t="shared" ref="AT279" si="3731">AT278+AS279</f>
        <v>0</v>
      </c>
      <c r="AU279" s="167">
        <f t="shared" ref="AU279" si="3732">AU278+AT279</f>
        <v>0</v>
      </c>
      <c r="AV279" s="167">
        <f t="shared" ref="AV279" si="3733">AV278+AU279</f>
        <v>0</v>
      </c>
      <c r="AW279" s="167">
        <f t="shared" ref="AW279" si="3734">AW278+AV279</f>
        <v>0</v>
      </c>
      <c r="AX279" s="167">
        <f t="shared" ref="AX279" si="3735">AX278+AW279</f>
        <v>0</v>
      </c>
      <c r="AY279" s="167">
        <f t="shared" ref="AY279" si="3736">AY278+AX279</f>
        <v>0</v>
      </c>
      <c r="AZ279" s="167">
        <f t="shared" ref="AZ279" si="3737">AZ278+AY279</f>
        <v>0</v>
      </c>
      <c r="BA279" s="167">
        <f t="shared" ref="BA279" si="3738">BA278+AZ279</f>
        <v>0</v>
      </c>
      <c r="BB279" s="167">
        <f t="shared" ref="BB279" si="3739">BB278+BA279</f>
        <v>0</v>
      </c>
      <c r="BC279" s="167">
        <f t="shared" ref="BC279" si="3740">BC278+BB279</f>
        <v>0</v>
      </c>
      <c r="BD279" s="167">
        <f t="shared" ref="BD279" si="3741">BD278+BC279</f>
        <v>0</v>
      </c>
      <c r="BE279" s="167">
        <f t="shared" ref="BE279" si="3742">BE278+BD279</f>
        <v>0</v>
      </c>
      <c r="BF279" s="167">
        <f t="shared" ref="BF279" si="3743">BF278+BE279</f>
        <v>0</v>
      </c>
      <c r="BG279" s="167">
        <f t="shared" ref="BG279" si="3744">BG278+BF279</f>
        <v>0</v>
      </c>
      <c r="BH279" s="167">
        <f t="shared" ref="BH279" si="3745">BH278+BG279</f>
        <v>0</v>
      </c>
      <c r="BI279" s="167">
        <f t="shared" ref="BI279" si="3746">BI278+BH279</f>
        <v>0</v>
      </c>
      <c r="BJ279" s="382"/>
      <c r="BK279" s="384"/>
      <c r="BL279" s="386"/>
      <c r="BM279" s="105"/>
      <c r="BN279" s="105"/>
      <c r="BO279" s="105"/>
      <c r="BP279" s="105"/>
      <c r="BQ279" s="105"/>
      <c r="BR279" s="105"/>
      <c r="BS279" s="105"/>
      <c r="BT279" s="105"/>
      <c r="BU279" s="105"/>
      <c r="BV279" s="105"/>
      <c r="BW279" s="105"/>
      <c r="BX279" s="105"/>
      <c r="BY279" s="105"/>
      <c r="BZ279" s="105"/>
      <c r="CA279" s="105"/>
      <c r="CB279" s="105"/>
    </row>
    <row r="280" spans="1:80" ht="25.4" customHeight="1" thickBot="1" x14ac:dyDescent="0.4">
      <c r="B280" s="128"/>
      <c r="C280" s="170"/>
      <c r="D280" s="170"/>
      <c r="E280" s="170"/>
      <c r="F280" s="170"/>
      <c r="G280" s="170"/>
      <c r="H280" s="170"/>
      <c r="I280" s="172"/>
      <c r="J280" s="105"/>
      <c r="K280" s="175"/>
      <c r="L280" s="105"/>
      <c r="M280" s="63" t="s">
        <v>145</v>
      </c>
      <c r="N280" s="168">
        <f>IF($E276="",0,VLOOKUP($E276,'Podpůrná data'!$H$15:$I$182,2)*N278)</f>
        <v>0</v>
      </c>
      <c r="O280" s="168">
        <f>IF($E276="",0,VLOOKUP($E276,'Podpůrná data'!$H$15:$I$182,2)*O278)</f>
        <v>0</v>
      </c>
      <c r="P280" s="168">
        <f>IF($E276="",0,VLOOKUP($E276,'Podpůrná data'!$H$15:$I$182,2)*P278)</f>
        <v>0</v>
      </c>
      <c r="Q280" s="168">
        <f>IF($E276="",0,VLOOKUP($E276,'Podpůrná data'!$H$15:$I$182,2)*Q278)</f>
        <v>0</v>
      </c>
      <c r="R280" s="168">
        <f>IF($E276="",0,VLOOKUP($E276,'Podpůrná data'!$H$15:$I$182,2)*R278)</f>
        <v>0</v>
      </c>
      <c r="S280" s="168">
        <f>IF($E276="",0,VLOOKUP($E276,'Podpůrná data'!$H$15:$I$182,2)*S278)</f>
        <v>0</v>
      </c>
      <c r="T280" s="168">
        <f>IF($E276="",0,VLOOKUP($E276,'Podpůrná data'!$H$15:$I$182,2)*T278)</f>
        <v>0</v>
      </c>
      <c r="U280" s="168">
        <f>IF($E276="",0,VLOOKUP($E276,'Podpůrná data'!$H$15:$I$182,2)*U278)</f>
        <v>0</v>
      </c>
      <c r="V280" s="168">
        <f>IF($E276="",0,VLOOKUP($E276,'Podpůrná data'!$H$15:$I$182,2)*V278)</f>
        <v>0</v>
      </c>
      <c r="W280" s="168">
        <f>IF($E276="",0,VLOOKUP($E276,'Podpůrná data'!$H$15:$I$182,2)*W278)</f>
        <v>0</v>
      </c>
      <c r="X280" s="168">
        <f>IF($E276="",0,VLOOKUP($E276,'Podpůrná data'!$H$15:$I$182,2)*X278)</f>
        <v>0</v>
      </c>
      <c r="Y280" s="168">
        <f>IF($E276="",0,VLOOKUP($E276,'Podpůrná data'!$H$15:$I$182,2)*Y278)</f>
        <v>0</v>
      </c>
      <c r="Z280" s="168">
        <f>IF($E276="",0,VLOOKUP($E276,'Podpůrná data'!$H$15:$I$182,2)*Z278)</f>
        <v>0</v>
      </c>
      <c r="AA280" s="168">
        <f>IF($E276="",0,VLOOKUP($E276,'Podpůrná data'!$H$15:$I$182,2)*AA278)</f>
        <v>0</v>
      </c>
      <c r="AB280" s="168">
        <f>IF($E276="",0,VLOOKUP($E276,'Podpůrná data'!$H$15:$I$182,2)*AB278)</f>
        <v>0</v>
      </c>
      <c r="AC280" s="168">
        <f>IF($E276="",0,VLOOKUP($E276,'Podpůrná data'!$H$15:$I$182,2)*AC278)</f>
        <v>0</v>
      </c>
      <c r="AD280" s="168">
        <f>IF($E276="",0,VLOOKUP($E276,'Podpůrná data'!$H$15:$I$182,2)*AD278)</f>
        <v>0</v>
      </c>
      <c r="AE280" s="168">
        <f>IF($E276="",0,VLOOKUP($E276,'Podpůrná data'!$H$15:$I$182,2)*AE278)</f>
        <v>0</v>
      </c>
      <c r="AF280" s="168">
        <f>IF($E276="",0,VLOOKUP($E276,'Podpůrná data'!$H$15:$I$182,2)*AF278)</f>
        <v>0</v>
      </c>
      <c r="AG280" s="168">
        <f>IF($E276="",0,VLOOKUP($E276,'Podpůrná data'!$H$15:$I$182,2)*AG278)</f>
        <v>0</v>
      </c>
      <c r="AH280" s="168">
        <f>IF($E276="",0,VLOOKUP($E276,'Podpůrná data'!$H$15:$I$182,2)*AH278)</f>
        <v>0</v>
      </c>
      <c r="AI280" s="168">
        <f>IF($E276="",0,VLOOKUP($E276,'Podpůrná data'!$H$15:$I$182,2)*AI278)</f>
        <v>0</v>
      </c>
      <c r="AJ280" s="168">
        <f>IF($E276="",0,VLOOKUP($E276,'Podpůrná data'!$H$15:$I$182,2)*AJ278)</f>
        <v>0</v>
      </c>
      <c r="AK280" s="168">
        <f>IF($E276="",0,VLOOKUP($E276,'Podpůrná data'!$H$15:$I$182,2)*AK278)</f>
        <v>0</v>
      </c>
      <c r="AL280" s="168">
        <f>IF($E276="",0,VLOOKUP($E276,'Podpůrná data'!$H$15:$I$182,2)*AL278)</f>
        <v>0</v>
      </c>
      <c r="AM280" s="168">
        <f>IF($E276="",0,VLOOKUP($E276,'Podpůrná data'!$H$15:$I$182,2)*AM278)</f>
        <v>0</v>
      </c>
      <c r="AN280" s="168">
        <f>IF($E276="",0,VLOOKUP($E276,'Podpůrná data'!$H$15:$I$182,2)*AN278)</f>
        <v>0</v>
      </c>
      <c r="AO280" s="168">
        <f>IF($E276="",0,VLOOKUP($E276,'Podpůrná data'!$H$15:$I$182,2)*AO278)</f>
        <v>0</v>
      </c>
      <c r="AP280" s="168">
        <f>IF($E276="",0,VLOOKUP($E276,'Podpůrná data'!$H$15:$I$182,2)*AP278)</f>
        <v>0</v>
      </c>
      <c r="AQ280" s="168">
        <f>IF($E276="",0,VLOOKUP($E276,'Podpůrná data'!$H$15:$I$182,2)*AQ278)</f>
        <v>0</v>
      </c>
      <c r="AR280" s="168">
        <f>IF($E276="",0,VLOOKUP($E276,'Podpůrná data'!$H$15:$I$182,2)*AR278)</f>
        <v>0</v>
      </c>
      <c r="AS280" s="168">
        <f>IF($E276="",0,VLOOKUP($E276,'Podpůrná data'!$H$15:$I$182,2)*AS278)</f>
        <v>0</v>
      </c>
      <c r="AT280" s="168">
        <f>IF($E276="",0,VLOOKUP($E276,'Podpůrná data'!$H$15:$I$182,2)*AT278)</f>
        <v>0</v>
      </c>
      <c r="AU280" s="168">
        <f>IF($E276="",0,VLOOKUP($E276,'Podpůrná data'!$H$15:$I$182,2)*AU278)</f>
        <v>0</v>
      </c>
      <c r="AV280" s="168">
        <f>IF($E276="",0,VLOOKUP($E276,'Podpůrná data'!$H$15:$I$182,2)*AV278)</f>
        <v>0</v>
      </c>
      <c r="AW280" s="168">
        <f>IF($E276="",0,VLOOKUP($E276,'Podpůrná data'!$H$15:$I$182,2)*AW278)</f>
        <v>0</v>
      </c>
      <c r="AX280" s="168">
        <f>IF($E276="",0,VLOOKUP($E276,'Podpůrná data'!$H$15:$I$182,2)*AX278)</f>
        <v>0</v>
      </c>
      <c r="AY280" s="168">
        <f>IF($E276="",0,VLOOKUP($E276,'Podpůrná data'!$H$15:$I$182,2)*AY278)</f>
        <v>0</v>
      </c>
      <c r="AZ280" s="168">
        <f>IF($E276="",0,VLOOKUP($E276,'Podpůrná data'!$H$15:$I$182,2)*AZ278)</f>
        <v>0</v>
      </c>
      <c r="BA280" s="168">
        <f>IF($E276="",0,VLOOKUP($E276,'Podpůrná data'!$H$15:$I$182,2)*BA278)</f>
        <v>0</v>
      </c>
      <c r="BB280" s="168">
        <f>IF($E276="",0,VLOOKUP($E276,'Podpůrná data'!$H$15:$I$182,2)*BB278)</f>
        <v>0</v>
      </c>
      <c r="BC280" s="168">
        <f>IF($E276="",0,VLOOKUP($E276,'Podpůrná data'!$H$15:$I$182,2)*BC278)</f>
        <v>0</v>
      </c>
      <c r="BD280" s="168">
        <f>IF($E276="",0,VLOOKUP($E276,'Podpůrná data'!$H$15:$I$182,2)*BD278)</f>
        <v>0</v>
      </c>
      <c r="BE280" s="168">
        <f>IF($E276="",0,VLOOKUP($E276,'Podpůrná data'!$H$15:$I$182,2)*BE278)</f>
        <v>0</v>
      </c>
      <c r="BF280" s="168">
        <f>IF($E276="",0,VLOOKUP($E276,'Podpůrná data'!$H$15:$I$182,2)*BF278)</f>
        <v>0</v>
      </c>
      <c r="BG280" s="168">
        <f>IF($E276="",0,VLOOKUP($E276,'Podpůrná data'!$H$15:$I$182,2)*BG278)</f>
        <v>0</v>
      </c>
      <c r="BH280" s="168">
        <f>IF($E276="",0,VLOOKUP($E276,'Podpůrná data'!$H$15:$I$182,2)*BH278)</f>
        <v>0</v>
      </c>
      <c r="BI280" s="168">
        <f>IF($E276="",0,VLOOKUP($E276,'Podpůrná data'!$H$15:$I$182,2)*BI278)</f>
        <v>0</v>
      </c>
      <c r="BJ280" s="382"/>
      <c r="BK280" s="384"/>
      <c r="BL280" s="386"/>
      <c r="BM280" s="105"/>
      <c r="BN280" s="178">
        <f>SUMIFS($N280:$BI280,$N275:$BI275,"1. ZoR")</f>
        <v>0</v>
      </c>
      <c r="BO280" s="178">
        <f>SUMIFS($N280:$BI280,$N275:$BI275,"2. ZoR")</f>
        <v>0</v>
      </c>
      <c r="BP280" s="178">
        <f>SUMIFS($N280:$BI280,$N275:$BI275,"3. ZoR")</f>
        <v>0</v>
      </c>
      <c r="BQ280" s="178">
        <f>SUMIFS($N280:$BI280,$N275:$BI275,"4. ZoR")</f>
        <v>0</v>
      </c>
      <c r="BR280" s="178">
        <f>SUMIFS($N280:$BI280,$N275:$BI275,"5. ZoR")</f>
        <v>0</v>
      </c>
      <c r="BS280" s="178">
        <f>SUMIFS($N280:$BI280,$N275:$BI275,"6. ZoR")</f>
        <v>0</v>
      </c>
      <c r="BT280" s="178">
        <f>SUMIFS($N280:$BI280,$N275:$BI275,"7. ZoR")</f>
        <v>0</v>
      </c>
      <c r="BU280" s="178">
        <f>SUMIFS($N280:$BI280,$N275:$BI275,"8. ZoR")</f>
        <v>0</v>
      </c>
      <c r="BV280" s="178">
        <f>SUMIFS($N280:$BI280,$N275:$BI275,"9. ZoR")</f>
        <v>0</v>
      </c>
      <c r="BW280" s="178">
        <f>SUMIFS($N280:$BI280,$N275:$BI275,"10. ZoR")</f>
        <v>0</v>
      </c>
      <c r="BX280" s="178">
        <f>SUMIFS($N280:$BI280,$N275:$BI275,"11. ZoR")</f>
        <v>0</v>
      </c>
      <c r="BY280" s="178">
        <f>SUMIFS($N280:$BI280,$N275:$BI275,"12. ZoR")</f>
        <v>0</v>
      </c>
      <c r="BZ280" s="178">
        <f>SUMIFS($N280:$BI280,$N275:$BI275,"13. ZoR")</f>
        <v>0</v>
      </c>
      <c r="CA280" s="178">
        <f>SUMIFS($N280:$BI280,$N275:$BI275,"14. ZoR")</f>
        <v>0</v>
      </c>
      <c r="CB280" s="178">
        <f>SUMIFS($N280:$BI280,$N275:$BI275,"15. ZoR")</f>
        <v>0</v>
      </c>
    </row>
    <row r="281" spans="1:80" ht="29.5" hidden="1" thickBot="1" x14ac:dyDescent="0.4">
      <c r="B281" s="129"/>
      <c r="C281" s="173"/>
      <c r="D281" s="173"/>
      <c r="E281" s="173"/>
      <c r="F281" s="173"/>
      <c r="G281" s="173"/>
      <c r="H281" s="173"/>
      <c r="I281" s="174"/>
      <c r="J281" s="105"/>
      <c r="K281" s="176"/>
      <c r="L281" s="105"/>
      <c r="M281" s="63" t="s">
        <v>200</v>
      </c>
      <c r="N281" s="168">
        <f>IF(N280="","",N280)</f>
        <v>0</v>
      </c>
      <c r="O281" s="168">
        <f>N281+O280</f>
        <v>0</v>
      </c>
      <c r="P281" s="168">
        <f t="shared" ref="P281" si="3747">O281+P280</f>
        <v>0</v>
      </c>
      <c r="Q281" s="168">
        <f t="shared" ref="Q281" si="3748">P281+Q280</f>
        <v>0</v>
      </c>
      <c r="R281" s="168">
        <f t="shared" ref="R281" si="3749">Q281+R280</f>
        <v>0</v>
      </c>
      <c r="S281" s="168">
        <f t="shared" ref="S281" si="3750">R281+S280</f>
        <v>0</v>
      </c>
      <c r="T281" s="168">
        <f t="shared" ref="T281" si="3751">S281+T280</f>
        <v>0</v>
      </c>
      <c r="U281" s="168">
        <f t="shared" ref="U281" si="3752">T281+U280</f>
        <v>0</v>
      </c>
      <c r="V281" s="168">
        <f t="shared" ref="V281" si="3753">U281+V280</f>
        <v>0</v>
      </c>
      <c r="W281" s="168">
        <f t="shared" ref="W281" si="3754">V281+W280</f>
        <v>0</v>
      </c>
      <c r="X281" s="168">
        <f t="shared" ref="X281" si="3755">W281+X280</f>
        <v>0</v>
      </c>
      <c r="Y281" s="168">
        <f t="shared" ref="Y281" si="3756">X281+Y280</f>
        <v>0</v>
      </c>
      <c r="Z281" s="168">
        <f t="shared" ref="Z281" si="3757">Y281+Z280</f>
        <v>0</v>
      </c>
      <c r="AA281" s="168">
        <f t="shared" ref="AA281" si="3758">Z281+AA280</f>
        <v>0</v>
      </c>
      <c r="AB281" s="168">
        <f t="shared" ref="AB281" si="3759">AA281+AB280</f>
        <v>0</v>
      </c>
      <c r="AC281" s="168">
        <f t="shared" ref="AC281" si="3760">AB281+AC280</f>
        <v>0</v>
      </c>
      <c r="AD281" s="168">
        <f t="shared" ref="AD281" si="3761">AC281+AD280</f>
        <v>0</v>
      </c>
      <c r="AE281" s="168">
        <f t="shared" ref="AE281" si="3762">AD281+AE280</f>
        <v>0</v>
      </c>
      <c r="AF281" s="168">
        <f t="shared" ref="AF281" si="3763">AE281+AF280</f>
        <v>0</v>
      </c>
      <c r="AG281" s="168">
        <f t="shared" ref="AG281" si="3764">AF281+AG280</f>
        <v>0</v>
      </c>
      <c r="AH281" s="168">
        <f t="shared" ref="AH281" si="3765">AG281+AH280</f>
        <v>0</v>
      </c>
      <c r="AI281" s="168">
        <f t="shared" ref="AI281" si="3766">AH281+AI280</f>
        <v>0</v>
      </c>
      <c r="AJ281" s="168">
        <f t="shared" ref="AJ281" si="3767">AI281+AJ280</f>
        <v>0</v>
      </c>
      <c r="AK281" s="168">
        <f t="shared" ref="AK281" si="3768">AJ281+AK280</f>
        <v>0</v>
      </c>
      <c r="AL281" s="168">
        <f t="shared" ref="AL281" si="3769">AK281+AL280</f>
        <v>0</v>
      </c>
      <c r="AM281" s="168">
        <f t="shared" ref="AM281" si="3770">AL281+AM280</f>
        <v>0</v>
      </c>
      <c r="AN281" s="168">
        <f t="shared" ref="AN281" si="3771">AM281+AN280</f>
        <v>0</v>
      </c>
      <c r="AO281" s="168">
        <f t="shared" ref="AO281" si="3772">AN281+AO280</f>
        <v>0</v>
      </c>
      <c r="AP281" s="168">
        <f t="shared" ref="AP281" si="3773">AO281+AP280</f>
        <v>0</v>
      </c>
      <c r="AQ281" s="168">
        <f t="shared" ref="AQ281" si="3774">AP281+AQ280</f>
        <v>0</v>
      </c>
      <c r="AR281" s="168">
        <f t="shared" ref="AR281" si="3775">AQ281+AR280</f>
        <v>0</v>
      </c>
      <c r="AS281" s="168">
        <f t="shared" ref="AS281" si="3776">AR281+AS280</f>
        <v>0</v>
      </c>
      <c r="AT281" s="168">
        <f t="shared" ref="AT281" si="3777">AS281+AT280</f>
        <v>0</v>
      </c>
      <c r="AU281" s="168">
        <f t="shared" ref="AU281" si="3778">AT281+AU280</f>
        <v>0</v>
      </c>
      <c r="AV281" s="168">
        <f t="shared" ref="AV281" si="3779">AU281+AV280</f>
        <v>0</v>
      </c>
      <c r="AW281" s="168">
        <f t="shared" ref="AW281" si="3780">AV281+AW280</f>
        <v>0</v>
      </c>
      <c r="AX281" s="168">
        <f t="shared" ref="AX281" si="3781">AW281+AX280</f>
        <v>0</v>
      </c>
      <c r="AY281" s="168">
        <f t="shared" ref="AY281" si="3782">AX281+AY280</f>
        <v>0</v>
      </c>
      <c r="AZ281" s="168">
        <f t="shared" ref="AZ281" si="3783">AY281+AZ280</f>
        <v>0</v>
      </c>
      <c r="BA281" s="168">
        <f t="shared" ref="BA281" si="3784">AZ281+BA280</f>
        <v>0</v>
      </c>
      <c r="BB281" s="168">
        <f t="shared" ref="BB281" si="3785">BA281+BB280</f>
        <v>0</v>
      </c>
      <c r="BC281" s="168">
        <f t="shared" ref="BC281" si="3786">BB281+BC280</f>
        <v>0</v>
      </c>
      <c r="BD281" s="168">
        <f t="shared" ref="BD281" si="3787">BC281+BD280</f>
        <v>0</v>
      </c>
      <c r="BE281" s="168">
        <f t="shared" ref="BE281" si="3788">BD281+BE280</f>
        <v>0</v>
      </c>
      <c r="BF281" s="168">
        <f t="shared" ref="BF281" si="3789">BE281+BF280</f>
        <v>0</v>
      </c>
      <c r="BG281" s="168">
        <f t="shared" ref="BG281" si="3790">BF281+BG280</f>
        <v>0</v>
      </c>
      <c r="BH281" s="168">
        <f t="shared" ref="BH281" si="3791">BG281+BH280</f>
        <v>0</v>
      </c>
      <c r="BI281" s="168">
        <f t="shared" ref="BI281" si="3792">BH281+BI280</f>
        <v>0</v>
      </c>
      <c r="BJ281" s="383"/>
      <c r="BK281" s="385"/>
      <c r="BL281" s="387"/>
      <c r="BM281" s="105"/>
      <c r="BN281" s="105"/>
      <c r="BO281" s="105"/>
      <c r="BP281" s="105"/>
      <c r="BQ281" s="105"/>
      <c r="BR281" s="105"/>
      <c r="BS281" s="105"/>
      <c r="BT281" s="105"/>
      <c r="BU281" s="105"/>
      <c r="BV281" s="105"/>
      <c r="BW281" s="105"/>
      <c r="BX281" s="105"/>
      <c r="BY281" s="105"/>
      <c r="BZ281" s="105"/>
      <c r="CA281" s="105"/>
      <c r="CB281" s="105"/>
    </row>
    <row r="282" spans="1:80" ht="15" hidden="1" thickBot="1" x14ac:dyDescent="0.4">
      <c r="B282" s="105"/>
      <c r="C282" s="130"/>
      <c r="D282" s="130"/>
      <c r="E282" s="130"/>
      <c r="F282" s="130"/>
      <c r="G282" s="130"/>
      <c r="H282" s="130"/>
      <c r="I282" s="105"/>
      <c r="J282" s="7"/>
      <c r="K282" s="105"/>
      <c r="L282" s="105"/>
      <c r="M282" s="105"/>
      <c r="N282" s="105"/>
      <c r="O282" s="105"/>
      <c r="P282" s="7"/>
      <c r="Q282" s="105"/>
      <c r="R282" s="105"/>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c r="AS282" s="105"/>
      <c r="AT282" s="105"/>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c r="BP282" s="105"/>
      <c r="BQ282" s="105"/>
      <c r="BR282" s="105"/>
      <c r="BS282" s="105"/>
      <c r="BT282" s="105"/>
      <c r="BU282" s="105"/>
      <c r="BV282" s="105"/>
      <c r="BW282" s="105"/>
      <c r="BX282" s="105"/>
      <c r="BY282" s="105"/>
      <c r="BZ282" s="105"/>
      <c r="CA282" s="105"/>
      <c r="CB282" s="105"/>
    </row>
    <row r="283" spans="1:80" s="245" customFormat="1" ht="58.4" customHeight="1" thickBot="1" x14ac:dyDescent="0.4">
      <c r="A283" s="249"/>
      <c r="B283" s="120"/>
      <c r="C283" s="360" t="s">
        <v>2</v>
      </c>
      <c r="D283" s="121"/>
      <c r="E283" s="131" t="s">
        <v>225</v>
      </c>
      <c r="F283" s="131" t="s">
        <v>444</v>
      </c>
      <c r="G283" s="131" t="s">
        <v>208</v>
      </c>
      <c r="H283" s="122" t="s">
        <v>385</v>
      </c>
      <c r="I283" s="123" t="s">
        <v>1</v>
      </c>
      <c r="J283" s="7"/>
      <c r="K283" s="169">
        <v>204032</v>
      </c>
      <c r="L283" s="106"/>
      <c r="M283" s="194" t="s">
        <v>128</v>
      </c>
      <c r="N283" s="83" t="s">
        <v>4</v>
      </c>
      <c r="O283" s="83" t="s">
        <v>5</v>
      </c>
      <c r="P283" s="83" t="s">
        <v>6</v>
      </c>
      <c r="Q283" s="83" t="s">
        <v>7</v>
      </c>
      <c r="R283" s="83" t="s">
        <v>8</v>
      </c>
      <c r="S283" s="83" t="s">
        <v>9</v>
      </c>
      <c r="T283" s="83" t="s">
        <v>10</v>
      </c>
      <c r="U283" s="83" t="s">
        <v>11</v>
      </c>
      <c r="V283" s="83" t="s">
        <v>12</v>
      </c>
      <c r="W283" s="83" t="s">
        <v>13</v>
      </c>
      <c r="X283" s="83" t="s">
        <v>14</v>
      </c>
      <c r="Y283" s="83" t="s">
        <v>15</v>
      </c>
      <c r="Z283" s="83" t="s">
        <v>16</v>
      </c>
      <c r="AA283" s="83" t="s">
        <v>17</v>
      </c>
      <c r="AB283" s="83" t="s">
        <v>18</v>
      </c>
      <c r="AC283" s="83" t="s">
        <v>19</v>
      </c>
      <c r="AD283" s="83" t="s">
        <v>20</v>
      </c>
      <c r="AE283" s="83" t="s">
        <v>21</v>
      </c>
      <c r="AF283" s="83" t="s">
        <v>22</v>
      </c>
      <c r="AG283" s="83" t="s">
        <v>23</v>
      </c>
      <c r="AH283" s="83" t="s">
        <v>24</v>
      </c>
      <c r="AI283" s="83" t="s">
        <v>25</v>
      </c>
      <c r="AJ283" s="83" t="s">
        <v>26</v>
      </c>
      <c r="AK283" s="83" t="s">
        <v>27</v>
      </c>
      <c r="AL283" s="83" t="s">
        <v>28</v>
      </c>
      <c r="AM283" s="83" t="s">
        <v>29</v>
      </c>
      <c r="AN283" s="83" t="s">
        <v>30</v>
      </c>
      <c r="AO283" s="83" t="s">
        <v>31</v>
      </c>
      <c r="AP283" s="83" t="s">
        <v>32</v>
      </c>
      <c r="AQ283" s="83" t="s">
        <v>33</v>
      </c>
      <c r="AR283" s="83" t="s">
        <v>34</v>
      </c>
      <c r="AS283" s="83" t="s">
        <v>35</v>
      </c>
      <c r="AT283" s="83" t="s">
        <v>36</v>
      </c>
      <c r="AU283" s="83" t="s">
        <v>37</v>
      </c>
      <c r="AV283" s="83" t="s">
        <v>38</v>
      </c>
      <c r="AW283" s="83" t="s">
        <v>39</v>
      </c>
      <c r="AX283" s="83" t="s">
        <v>40</v>
      </c>
      <c r="AY283" s="83" t="s">
        <v>41</v>
      </c>
      <c r="AZ283" s="83" t="s">
        <v>42</v>
      </c>
      <c r="BA283" s="83" t="s">
        <v>43</v>
      </c>
      <c r="BB283" s="83" t="s">
        <v>44</v>
      </c>
      <c r="BC283" s="83" t="s">
        <v>45</v>
      </c>
      <c r="BD283" s="83" t="s">
        <v>46</v>
      </c>
      <c r="BE283" s="83" t="s">
        <v>47</v>
      </c>
      <c r="BF283" s="83" t="s">
        <v>48</v>
      </c>
      <c r="BG283" s="83" t="s">
        <v>49</v>
      </c>
      <c r="BH283" s="83" t="s">
        <v>50</v>
      </c>
      <c r="BI283" s="83" t="s">
        <v>51</v>
      </c>
      <c r="BJ283" s="134" t="s">
        <v>234</v>
      </c>
      <c r="BK283" s="135" t="s">
        <v>164</v>
      </c>
      <c r="BL283" s="135" t="s">
        <v>213</v>
      </c>
      <c r="BM283" s="106"/>
      <c r="BN283" s="368" t="s">
        <v>238</v>
      </c>
      <c r="BO283" s="369"/>
      <c r="BP283" s="369"/>
      <c r="BQ283" s="369"/>
      <c r="BR283" s="369"/>
      <c r="BS283" s="369"/>
      <c r="BT283" s="369"/>
      <c r="BU283" s="369"/>
      <c r="BV283" s="369"/>
      <c r="BW283" s="369"/>
      <c r="BX283" s="369"/>
      <c r="BY283" s="369"/>
      <c r="BZ283" s="369"/>
      <c r="CA283" s="369"/>
      <c r="CB283" s="369"/>
    </row>
    <row r="284" spans="1:80" s="245" customFormat="1" ht="18" hidden="1" customHeight="1" thickBot="1" x14ac:dyDescent="0.4">
      <c r="A284" s="250"/>
      <c r="B284" s="113"/>
      <c r="C284" s="361"/>
      <c r="D284" s="125"/>
      <c r="E284" s="125"/>
      <c r="F284" s="125"/>
      <c r="G284" s="125"/>
      <c r="H284" s="370" t="s">
        <v>201</v>
      </c>
      <c r="I284" s="373" t="s">
        <v>93</v>
      </c>
      <c r="J284" s="7"/>
      <c r="K284" s="375" t="s">
        <v>423</v>
      </c>
      <c r="L284" s="106"/>
      <c r="M284" s="84"/>
      <c r="N284" s="74">
        <f>MONTH(Úvod!$F$10)</f>
        <v>1</v>
      </c>
      <c r="O284" s="75">
        <f t="shared" ref="O284" si="3793">IF(N284=12,1,N284+1)</f>
        <v>2</v>
      </c>
      <c r="P284" s="75">
        <f t="shared" ref="P284" si="3794">IF(O284=12,1,O284+1)</f>
        <v>3</v>
      </c>
      <c r="Q284" s="76">
        <f t="shared" ref="Q284" si="3795">IF(P284=12,1,P284+1)</f>
        <v>4</v>
      </c>
      <c r="R284" s="76">
        <f t="shared" ref="R284" si="3796">IF(Q284=12,1,Q284+1)</f>
        <v>5</v>
      </c>
      <c r="S284" s="76">
        <f t="shared" ref="S284" si="3797">IF(R284=12,1,R284+1)</f>
        <v>6</v>
      </c>
      <c r="T284" s="76">
        <f t="shared" ref="T284" si="3798">IF(S284=12,1,S284+1)</f>
        <v>7</v>
      </c>
      <c r="U284" s="76">
        <f t="shared" ref="U284" si="3799">IF(T284=12,1,T284+1)</f>
        <v>8</v>
      </c>
      <c r="V284" s="76">
        <f t="shared" ref="V284" si="3800">IF(U284=12,1,U284+1)</f>
        <v>9</v>
      </c>
      <c r="W284" s="76">
        <f>IF(V284=12,1,V284+1)</f>
        <v>10</v>
      </c>
      <c r="X284" s="76">
        <f t="shared" ref="X284" si="3801">IF(W284=12,1,W284+1)</f>
        <v>11</v>
      </c>
      <c r="Y284" s="76">
        <f t="shared" ref="Y284" si="3802">IF(X284=12,1,X284+1)</f>
        <v>12</v>
      </c>
      <c r="Z284" s="76">
        <f t="shared" ref="Z284" si="3803">IF(Y284=12,1,Y284+1)</f>
        <v>1</v>
      </c>
      <c r="AA284" s="76">
        <f t="shared" ref="AA284" si="3804">IF(Z284=12,1,Z284+1)</f>
        <v>2</v>
      </c>
      <c r="AB284" s="76">
        <f t="shared" ref="AB284" si="3805">IF(AA284=12,1,AA284+1)</f>
        <v>3</v>
      </c>
      <c r="AC284" s="76">
        <f t="shared" ref="AC284" si="3806">IF(AB284=12,1,AB284+1)</f>
        <v>4</v>
      </c>
      <c r="AD284" s="76">
        <f t="shared" ref="AD284" si="3807">IF(AC284=12,1,AC284+1)</f>
        <v>5</v>
      </c>
      <c r="AE284" s="76">
        <f t="shared" ref="AE284" si="3808">IF(AD284=12,1,AD284+1)</f>
        <v>6</v>
      </c>
      <c r="AF284" s="76">
        <f>IF(AE284=12,1,AE284+1)</f>
        <v>7</v>
      </c>
      <c r="AG284" s="76">
        <f t="shared" ref="AG284" si="3809">IF(AF284=12,1,AF284+1)</f>
        <v>8</v>
      </c>
      <c r="AH284" s="76">
        <f t="shared" ref="AH284" si="3810">IF(AG284=12,1,AG284+1)</f>
        <v>9</v>
      </c>
      <c r="AI284" s="76">
        <f t="shared" ref="AI284" si="3811">IF(AH284=12,1,AH284+1)</f>
        <v>10</v>
      </c>
      <c r="AJ284" s="76">
        <f t="shared" ref="AJ284" si="3812">IF(AI284=12,1,AI284+1)</f>
        <v>11</v>
      </c>
      <c r="AK284" s="76">
        <f t="shared" ref="AK284" si="3813">IF(AJ284=12,1,AJ284+1)</f>
        <v>12</v>
      </c>
      <c r="AL284" s="76">
        <f t="shared" ref="AL284" si="3814">IF(AK284=12,1,AK284+1)</f>
        <v>1</v>
      </c>
      <c r="AM284" s="76">
        <f t="shared" ref="AM284" si="3815">IF(AL284=12,1,AL284+1)</f>
        <v>2</v>
      </c>
      <c r="AN284" s="76">
        <f t="shared" ref="AN284" si="3816">IF(AM284=12,1,AM284+1)</f>
        <v>3</v>
      </c>
      <c r="AO284" s="76">
        <f t="shared" ref="AO284" si="3817">IF(AN284=12,1,AN284+1)</f>
        <v>4</v>
      </c>
      <c r="AP284" s="76">
        <f t="shared" ref="AP284" si="3818">IF(AO284=12,1,AO284+1)</f>
        <v>5</v>
      </c>
      <c r="AQ284" s="76">
        <f t="shared" ref="AQ284" si="3819">IF(AP284=12,1,AP284+1)</f>
        <v>6</v>
      </c>
      <c r="AR284" s="76">
        <f t="shared" ref="AR284" si="3820">IF(AQ284=12,1,AQ284+1)</f>
        <v>7</v>
      </c>
      <c r="AS284" s="76">
        <f t="shared" ref="AS284" si="3821">IF(AR284=12,1,AR284+1)</f>
        <v>8</v>
      </c>
      <c r="AT284" s="76">
        <f t="shared" ref="AT284" si="3822">IF(AS284=12,1,AS284+1)</f>
        <v>9</v>
      </c>
      <c r="AU284" s="76">
        <f t="shared" ref="AU284" si="3823">IF(AT284=12,1,AT284+1)</f>
        <v>10</v>
      </c>
      <c r="AV284" s="76">
        <f t="shared" ref="AV284" si="3824">IF(AU284=12,1,AU284+1)</f>
        <v>11</v>
      </c>
      <c r="AW284" s="76">
        <f t="shared" ref="AW284" si="3825">IF(AV284=12,1,AV284+1)</f>
        <v>12</v>
      </c>
      <c r="AX284" s="76">
        <f t="shared" ref="AX284" si="3826">IF(AW284=12,1,AW284+1)</f>
        <v>1</v>
      </c>
      <c r="AY284" s="76">
        <f t="shared" ref="AY284" si="3827">IF(AX284=12,1,AX284+1)</f>
        <v>2</v>
      </c>
      <c r="AZ284" s="76">
        <f t="shared" ref="AZ284" si="3828">IF(AY284=12,1,AY284+1)</f>
        <v>3</v>
      </c>
      <c r="BA284" s="76">
        <f t="shared" ref="BA284" si="3829">IF(AZ284=12,1,AZ284+1)</f>
        <v>4</v>
      </c>
      <c r="BB284" s="76">
        <f t="shared" ref="BB284" si="3830">IF(BA284=12,1,BA284+1)</f>
        <v>5</v>
      </c>
      <c r="BC284" s="76">
        <f t="shared" ref="BC284" si="3831">IF(BB284=12,1,BB284+1)</f>
        <v>6</v>
      </c>
      <c r="BD284" s="76">
        <f t="shared" ref="BD284" si="3832">IF(BC284=12,1,BC284+1)</f>
        <v>7</v>
      </c>
      <c r="BE284" s="76">
        <f t="shared" ref="BE284" si="3833">IF(BD284=12,1,BD284+1)</f>
        <v>8</v>
      </c>
      <c r="BF284" s="76">
        <f t="shared" ref="BF284" si="3834">IF(BE284=12,1,BE284+1)</f>
        <v>9</v>
      </c>
      <c r="BG284" s="76">
        <f t="shared" ref="BG284" si="3835">IF(BF284=12,1,BF284+1)</f>
        <v>10</v>
      </c>
      <c r="BH284" s="76">
        <f t="shared" ref="BH284" si="3836">IF(BG284=12,1,BG284+1)</f>
        <v>11</v>
      </c>
      <c r="BI284" s="76">
        <f t="shared" ref="BI284" si="3837">IF(BH284=12,1,BH284+1)</f>
        <v>12</v>
      </c>
      <c r="BJ284" s="81"/>
      <c r="BK284" s="78"/>
      <c r="BL284" s="78"/>
      <c r="BM284" s="106"/>
      <c r="BN284" s="106"/>
      <c r="BO284" s="106"/>
      <c r="BP284" s="106"/>
      <c r="BQ284" s="106"/>
      <c r="BR284" s="106"/>
      <c r="BS284" s="106"/>
      <c r="BT284" s="106"/>
      <c r="BU284" s="106"/>
      <c r="BV284" s="106"/>
      <c r="BW284" s="106"/>
      <c r="BX284" s="106"/>
      <c r="BY284" s="106"/>
      <c r="BZ284" s="106"/>
      <c r="CA284" s="106"/>
      <c r="CB284" s="106"/>
    </row>
    <row r="285" spans="1:80" s="245" customFormat="1" ht="35.15" hidden="1" customHeight="1" x14ac:dyDescent="0.35">
      <c r="A285" s="250"/>
      <c r="B285" s="113"/>
      <c r="C285" s="361"/>
      <c r="D285" s="125"/>
      <c r="E285" s="125"/>
      <c r="F285" s="125"/>
      <c r="G285" s="125"/>
      <c r="H285" s="370"/>
      <c r="I285" s="373"/>
      <c r="J285" s="7"/>
      <c r="K285" s="376"/>
      <c r="L285" s="106"/>
      <c r="M285" s="77"/>
      <c r="N285" s="59">
        <f t="shared" ref="N285:BI285" si="3838">VALUE(_xlfn.CONCAT(N284,".",N287))</f>
        <v>1</v>
      </c>
      <c r="O285" s="73">
        <f t="shared" si="3838"/>
        <v>32</v>
      </c>
      <c r="P285" s="73">
        <f t="shared" si="3838"/>
        <v>61</v>
      </c>
      <c r="Q285" s="73">
        <f t="shared" si="3838"/>
        <v>92</v>
      </c>
      <c r="R285" s="73">
        <f t="shared" si="3838"/>
        <v>122</v>
      </c>
      <c r="S285" s="73">
        <f t="shared" si="3838"/>
        <v>153</v>
      </c>
      <c r="T285" s="73">
        <f t="shared" si="3838"/>
        <v>183</v>
      </c>
      <c r="U285" s="73">
        <f t="shared" si="3838"/>
        <v>214</v>
      </c>
      <c r="V285" s="73">
        <f t="shared" si="3838"/>
        <v>245</v>
      </c>
      <c r="W285" s="73">
        <f t="shared" si="3838"/>
        <v>275</v>
      </c>
      <c r="X285" s="73">
        <f t="shared" si="3838"/>
        <v>306</v>
      </c>
      <c r="Y285" s="73">
        <f t="shared" si="3838"/>
        <v>336</v>
      </c>
      <c r="Z285" s="73">
        <f t="shared" si="3838"/>
        <v>367</v>
      </c>
      <c r="AA285" s="73">
        <f t="shared" si="3838"/>
        <v>398</v>
      </c>
      <c r="AB285" s="73">
        <f t="shared" si="3838"/>
        <v>426</v>
      </c>
      <c r="AC285" s="73">
        <f t="shared" si="3838"/>
        <v>457</v>
      </c>
      <c r="AD285" s="73">
        <f t="shared" si="3838"/>
        <v>487</v>
      </c>
      <c r="AE285" s="73">
        <f t="shared" si="3838"/>
        <v>518</v>
      </c>
      <c r="AF285" s="73">
        <f t="shared" si="3838"/>
        <v>548</v>
      </c>
      <c r="AG285" s="73">
        <f t="shared" si="3838"/>
        <v>579</v>
      </c>
      <c r="AH285" s="73">
        <f t="shared" si="3838"/>
        <v>610</v>
      </c>
      <c r="AI285" s="73">
        <f t="shared" si="3838"/>
        <v>640</v>
      </c>
      <c r="AJ285" s="73">
        <f t="shared" si="3838"/>
        <v>671</v>
      </c>
      <c r="AK285" s="73">
        <f t="shared" si="3838"/>
        <v>701</v>
      </c>
      <c r="AL285" s="73">
        <f t="shared" si="3838"/>
        <v>732</v>
      </c>
      <c r="AM285" s="73">
        <f t="shared" si="3838"/>
        <v>763</v>
      </c>
      <c r="AN285" s="73">
        <f t="shared" si="3838"/>
        <v>791</v>
      </c>
      <c r="AO285" s="73">
        <f t="shared" si="3838"/>
        <v>822</v>
      </c>
      <c r="AP285" s="73">
        <f t="shared" si="3838"/>
        <v>852</v>
      </c>
      <c r="AQ285" s="73">
        <f t="shared" si="3838"/>
        <v>883</v>
      </c>
      <c r="AR285" s="73">
        <f t="shared" si="3838"/>
        <v>913</v>
      </c>
      <c r="AS285" s="73">
        <f t="shared" si="3838"/>
        <v>944</v>
      </c>
      <c r="AT285" s="73">
        <f t="shared" si="3838"/>
        <v>975</v>
      </c>
      <c r="AU285" s="73">
        <f t="shared" si="3838"/>
        <v>1005</v>
      </c>
      <c r="AV285" s="73">
        <f t="shared" si="3838"/>
        <v>1036</v>
      </c>
      <c r="AW285" s="73">
        <f t="shared" si="3838"/>
        <v>1066</v>
      </c>
      <c r="AX285" s="73">
        <f t="shared" si="3838"/>
        <v>1097</v>
      </c>
      <c r="AY285" s="73">
        <f t="shared" si="3838"/>
        <v>1128</v>
      </c>
      <c r="AZ285" s="73">
        <f t="shared" si="3838"/>
        <v>1156</v>
      </c>
      <c r="BA285" s="73">
        <f t="shared" si="3838"/>
        <v>1187</v>
      </c>
      <c r="BB285" s="73">
        <f t="shared" si="3838"/>
        <v>1217</v>
      </c>
      <c r="BC285" s="73">
        <f t="shared" si="3838"/>
        <v>1248</v>
      </c>
      <c r="BD285" s="73">
        <f t="shared" si="3838"/>
        <v>1278</v>
      </c>
      <c r="BE285" s="73">
        <f t="shared" si="3838"/>
        <v>1309</v>
      </c>
      <c r="BF285" s="73">
        <f t="shared" si="3838"/>
        <v>1340</v>
      </c>
      <c r="BG285" s="73">
        <f t="shared" si="3838"/>
        <v>1370</v>
      </c>
      <c r="BH285" s="73">
        <f t="shared" si="3838"/>
        <v>1401</v>
      </c>
      <c r="BI285" s="73">
        <f t="shared" si="3838"/>
        <v>1431</v>
      </c>
      <c r="BJ285" s="82"/>
      <c r="BK285" s="79"/>
      <c r="BL285" s="79"/>
      <c r="BM285" s="106"/>
      <c r="BN285" s="106"/>
      <c r="BO285" s="106"/>
      <c r="BP285" s="106"/>
      <c r="BQ285" s="106"/>
      <c r="BR285" s="106"/>
      <c r="BS285" s="106"/>
      <c r="BT285" s="106"/>
      <c r="BU285" s="106"/>
      <c r="BV285" s="106"/>
      <c r="BW285" s="106"/>
      <c r="BX285" s="106"/>
      <c r="BY285" s="106"/>
      <c r="BZ285" s="106"/>
      <c r="CA285" s="106"/>
      <c r="CB285" s="106"/>
    </row>
    <row r="286" spans="1:80" s="245" customFormat="1" ht="17.149999999999999" customHeight="1" x14ac:dyDescent="0.35">
      <c r="A286" s="250"/>
      <c r="B286" s="113"/>
      <c r="C286" s="361"/>
      <c r="D286" s="125"/>
      <c r="E286" s="357" t="s">
        <v>207</v>
      </c>
      <c r="F286" s="357" t="s">
        <v>207</v>
      </c>
      <c r="G286" s="357" t="s">
        <v>207</v>
      </c>
      <c r="H286" s="370"/>
      <c r="I286" s="373"/>
      <c r="J286" s="7"/>
      <c r="K286" s="376"/>
      <c r="L286" s="106"/>
      <c r="M286" s="77"/>
      <c r="N286" s="60" t="str">
        <f>VLOOKUP(N284,'Podpůrná data'!$I$188:$J$199,2)</f>
        <v>leden</v>
      </c>
      <c r="O286" s="60" t="str">
        <f>VLOOKUP(O284,'Podpůrná data'!$I$188:$J$199,2)</f>
        <v>únor</v>
      </c>
      <c r="P286" s="60" t="str">
        <f>VLOOKUP(P284,'Podpůrná data'!$I$188:$J$199,2)</f>
        <v>březen</v>
      </c>
      <c r="Q286" s="60" t="str">
        <f>VLOOKUP(Q284,'Podpůrná data'!$I$188:$J$199,2)</f>
        <v>duben</v>
      </c>
      <c r="R286" s="60" t="str">
        <f>VLOOKUP(R284,'Podpůrná data'!$I$188:$J$199,2)</f>
        <v>květen</v>
      </c>
      <c r="S286" s="60" t="str">
        <f>VLOOKUP(S284,'Podpůrná data'!$I$188:$J$199,2)</f>
        <v>červen</v>
      </c>
      <c r="T286" s="60" t="str">
        <f>VLOOKUP(T284,'Podpůrná data'!$I$188:$J$199,2)</f>
        <v>červenec</v>
      </c>
      <c r="U286" s="60" t="str">
        <f>VLOOKUP(U284,'Podpůrná data'!$I$188:$J$199,2)</f>
        <v>srpen</v>
      </c>
      <c r="V286" s="60" t="str">
        <f>VLOOKUP(V284,'Podpůrná data'!$I$188:$J$199,2)</f>
        <v>září</v>
      </c>
      <c r="W286" s="60" t="str">
        <f>VLOOKUP(W284,'Podpůrná data'!$I$188:$J$199,2)</f>
        <v>říjen</v>
      </c>
      <c r="X286" s="60" t="str">
        <f>VLOOKUP(X284,'Podpůrná data'!$I$188:$J$199,2)</f>
        <v>listopad</v>
      </c>
      <c r="Y286" s="60" t="str">
        <f>VLOOKUP(Y284,'Podpůrná data'!$I$188:$J$199,2)</f>
        <v>prosinec</v>
      </c>
      <c r="Z286" s="60" t="str">
        <f>VLOOKUP(Z284,'Podpůrná data'!$I$188:$J$199,2)</f>
        <v>leden</v>
      </c>
      <c r="AA286" s="60" t="str">
        <f>VLOOKUP(AA284,'Podpůrná data'!$I$188:$J$199,2)</f>
        <v>únor</v>
      </c>
      <c r="AB286" s="60" t="str">
        <f>VLOOKUP(AB284,'Podpůrná data'!$I$188:$J$199,2)</f>
        <v>březen</v>
      </c>
      <c r="AC286" s="60" t="str">
        <f>VLOOKUP(AC284,'Podpůrná data'!$I$188:$J$199,2)</f>
        <v>duben</v>
      </c>
      <c r="AD286" s="60" t="str">
        <f>VLOOKUP(AD284,'Podpůrná data'!$I$188:$J$199,2)</f>
        <v>květen</v>
      </c>
      <c r="AE286" s="60" t="str">
        <f>VLOOKUP(AE284,'Podpůrná data'!$I$188:$J$199,2)</f>
        <v>červen</v>
      </c>
      <c r="AF286" s="60" t="str">
        <f>VLOOKUP(AF284,'Podpůrná data'!$I$188:$J$199,2)</f>
        <v>červenec</v>
      </c>
      <c r="AG286" s="60" t="str">
        <f>VLOOKUP(AG284,'Podpůrná data'!$I$188:$J$199,2)</f>
        <v>srpen</v>
      </c>
      <c r="AH286" s="60" t="str">
        <f>VLOOKUP(AH284,'Podpůrná data'!$I$188:$J$199,2)</f>
        <v>září</v>
      </c>
      <c r="AI286" s="60" t="str">
        <f>VLOOKUP(AI284,'Podpůrná data'!$I$188:$J$199,2)</f>
        <v>říjen</v>
      </c>
      <c r="AJ286" s="60" t="str">
        <f>VLOOKUP(AJ284,'Podpůrná data'!$I$188:$J$199,2)</f>
        <v>listopad</v>
      </c>
      <c r="AK286" s="60" t="str">
        <f>VLOOKUP(AK284,'Podpůrná data'!$I$188:$J$199,2)</f>
        <v>prosinec</v>
      </c>
      <c r="AL286" s="60" t="str">
        <f>VLOOKUP(AL284,'Podpůrná data'!$I$188:$J$199,2)</f>
        <v>leden</v>
      </c>
      <c r="AM286" s="60" t="str">
        <f>VLOOKUP(AM284,'Podpůrná data'!$I$188:$J$199,2)</f>
        <v>únor</v>
      </c>
      <c r="AN286" s="60" t="str">
        <f>VLOOKUP(AN284,'Podpůrná data'!$I$188:$J$199,2)</f>
        <v>březen</v>
      </c>
      <c r="AO286" s="60" t="str">
        <f>VLOOKUP(AO284,'Podpůrná data'!$I$188:$J$199,2)</f>
        <v>duben</v>
      </c>
      <c r="AP286" s="60" t="str">
        <f>VLOOKUP(AP284,'Podpůrná data'!$I$188:$J$199,2)</f>
        <v>květen</v>
      </c>
      <c r="AQ286" s="60" t="str">
        <f>VLOOKUP(AQ284,'Podpůrná data'!$I$188:$J$199,2)</f>
        <v>červen</v>
      </c>
      <c r="AR286" s="60" t="str">
        <f>VLOOKUP(AR284,'Podpůrná data'!$I$188:$J$199,2)</f>
        <v>červenec</v>
      </c>
      <c r="AS286" s="60" t="str">
        <f>VLOOKUP(AS284,'Podpůrná data'!$I$188:$J$199,2)</f>
        <v>srpen</v>
      </c>
      <c r="AT286" s="60" t="str">
        <f>VLOOKUP(AT284,'Podpůrná data'!$I$188:$J$199,2)</f>
        <v>září</v>
      </c>
      <c r="AU286" s="60" t="str">
        <f>VLOOKUP(AU284,'Podpůrná data'!$I$188:$J$199,2)</f>
        <v>říjen</v>
      </c>
      <c r="AV286" s="60" t="str">
        <f>VLOOKUP(AV284,'Podpůrná data'!$I$188:$J$199,2)</f>
        <v>listopad</v>
      </c>
      <c r="AW286" s="60" t="str">
        <f>VLOOKUP(AW284,'Podpůrná data'!$I$188:$J$199,2)</f>
        <v>prosinec</v>
      </c>
      <c r="AX286" s="60" t="str">
        <f>VLOOKUP(AX284,'Podpůrná data'!$I$188:$J$199,2)</f>
        <v>leden</v>
      </c>
      <c r="AY286" s="60" t="str">
        <f>VLOOKUP(AY284,'Podpůrná data'!$I$188:$J$199,2)</f>
        <v>únor</v>
      </c>
      <c r="AZ286" s="60" t="str">
        <f>VLOOKUP(AZ284,'Podpůrná data'!$I$188:$J$199,2)</f>
        <v>březen</v>
      </c>
      <c r="BA286" s="60" t="str">
        <f>VLOOKUP(BA284,'Podpůrná data'!$I$188:$J$199,2)</f>
        <v>duben</v>
      </c>
      <c r="BB286" s="60" t="str">
        <f>VLOOKUP(BB284,'Podpůrná data'!$I$188:$J$199,2)</f>
        <v>květen</v>
      </c>
      <c r="BC286" s="60" t="str">
        <f>VLOOKUP(BC284,'Podpůrná data'!$I$188:$J$199,2)</f>
        <v>červen</v>
      </c>
      <c r="BD286" s="60" t="str">
        <f>VLOOKUP(BD284,'Podpůrná data'!$I$188:$J$199,2)</f>
        <v>červenec</v>
      </c>
      <c r="BE286" s="60" t="str">
        <f>VLOOKUP(BE284,'Podpůrná data'!$I$188:$J$199,2)</f>
        <v>srpen</v>
      </c>
      <c r="BF286" s="60" t="str">
        <f>VLOOKUP(BF284,'Podpůrná data'!$I$188:$J$199,2)</f>
        <v>září</v>
      </c>
      <c r="BG286" s="60" t="str">
        <f>VLOOKUP(BG284,'Podpůrná data'!$I$188:$J$199,2)</f>
        <v>říjen</v>
      </c>
      <c r="BH286" s="60" t="str">
        <f>VLOOKUP(BH284,'Podpůrná data'!$I$188:$J$199,2)</f>
        <v>listopad</v>
      </c>
      <c r="BI286" s="60" t="str">
        <f>VLOOKUP(BI284,'Podpůrná data'!$I$188:$J$199,2)</f>
        <v>prosinec</v>
      </c>
      <c r="BJ286" s="200"/>
      <c r="BK286" s="200"/>
      <c r="BL286" s="201"/>
      <c r="BM286" s="106"/>
      <c r="BN286" s="179" t="s">
        <v>105</v>
      </c>
      <c r="BO286" s="179" t="s">
        <v>106</v>
      </c>
      <c r="BP286" s="179" t="s">
        <v>107</v>
      </c>
      <c r="BQ286" s="179" t="s">
        <v>108</v>
      </c>
      <c r="BR286" s="179" t="s">
        <v>109</v>
      </c>
      <c r="BS286" s="179" t="s">
        <v>110</v>
      </c>
      <c r="BT286" s="179" t="s">
        <v>111</v>
      </c>
      <c r="BU286" s="179" t="s">
        <v>112</v>
      </c>
      <c r="BV286" s="179" t="s">
        <v>113</v>
      </c>
      <c r="BW286" s="179" t="s">
        <v>155</v>
      </c>
      <c r="BX286" s="179" t="s">
        <v>156</v>
      </c>
      <c r="BY286" s="179" t="s">
        <v>157</v>
      </c>
      <c r="BZ286" s="179" t="s">
        <v>202</v>
      </c>
      <c r="CA286" s="179" t="s">
        <v>203</v>
      </c>
      <c r="CB286" s="179" t="s">
        <v>204</v>
      </c>
    </row>
    <row r="287" spans="1:80" s="245" customFormat="1" ht="16.399999999999999" customHeight="1" x14ac:dyDescent="0.35">
      <c r="A287" s="250"/>
      <c r="B287" s="113"/>
      <c r="C287" s="361"/>
      <c r="D287" s="125"/>
      <c r="E287" s="357"/>
      <c r="F287" s="357"/>
      <c r="G287" s="357"/>
      <c r="H287" s="370"/>
      <c r="I287" s="373"/>
      <c r="J287" s="7"/>
      <c r="K287" s="376"/>
      <c r="L287" s="106"/>
      <c r="M287" s="77"/>
      <c r="N287" s="60">
        <f>YEAR(Úvod!$F$10)</f>
        <v>1900</v>
      </c>
      <c r="O287" s="60">
        <f t="shared" ref="O287" si="3839">IF(O284=1,N287+1,N287)</f>
        <v>1900</v>
      </c>
      <c r="P287" s="60">
        <f t="shared" ref="P287" si="3840">IF(P284=1,O287+1,O287)</f>
        <v>1900</v>
      </c>
      <c r="Q287" s="60">
        <f t="shared" ref="Q287" si="3841">IF(Q284=1,P287+1,P287)</f>
        <v>1900</v>
      </c>
      <c r="R287" s="60">
        <f t="shared" ref="R287" si="3842">IF(R284=1,Q287+1,Q287)</f>
        <v>1900</v>
      </c>
      <c r="S287" s="60">
        <f t="shared" ref="S287" si="3843">IF(S284=1,R287+1,R287)</f>
        <v>1900</v>
      </c>
      <c r="T287" s="60">
        <f t="shared" ref="T287" si="3844">IF(T284=1,S287+1,S287)</f>
        <v>1900</v>
      </c>
      <c r="U287" s="60">
        <f t="shared" ref="U287" si="3845">IF(U284=1,T287+1,T287)</f>
        <v>1900</v>
      </c>
      <c r="V287" s="60">
        <f t="shared" ref="V287" si="3846">IF(V284=1,U287+1,U287)</f>
        <v>1900</v>
      </c>
      <c r="W287" s="60">
        <f t="shared" ref="W287" si="3847">IF(W284=1,V287+1,V287)</f>
        <v>1900</v>
      </c>
      <c r="X287" s="60">
        <f t="shared" ref="X287" si="3848">IF(X284=1,W287+1,W287)</f>
        <v>1900</v>
      </c>
      <c r="Y287" s="60">
        <f t="shared" ref="Y287" si="3849">IF(Y284=1,X287+1,X287)</f>
        <v>1900</v>
      </c>
      <c r="Z287" s="60">
        <f t="shared" ref="Z287" si="3850">IF(Z284=1,Y287+1,Y287)</f>
        <v>1901</v>
      </c>
      <c r="AA287" s="60">
        <f t="shared" ref="AA287" si="3851">IF(AA284=1,Z287+1,Z287)</f>
        <v>1901</v>
      </c>
      <c r="AB287" s="60">
        <f t="shared" ref="AB287" si="3852">IF(AB284=1,AA287+1,AA287)</f>
        <v>1901</v>
      </c>
      <c r="AC287" s="60">
        <f t="shared" ref="AC287" si="3853">IF(AC284=1,AB287+1,AB287)</f>
        <v>1901</v>
      </c>
      <c r="AD287" s="60">
        <f t="shared" ref="AD287" si="3854">IF(AD284=1,AC287+1,AC287)</f>
        <v>1901</v>
      </c>
      <c r="AE287" s="60">
        <f t="shared" ref="AE287" si="3855">IF(AE284=1,AD287+1,AD287)</f>
        <v>1901</v>
      </c>
      <c r="AF287" s="60">
        <f t="shared" ref="AF287" si="3856">IF(AF284=1,AE287+1,AE287)</f>
        <v>1901</v>
      </c>
      <c r="AG287" s="60">
        <f t="shared" ref="AG287" si="3857">IF(AG284=1,AF287+1,AF287)</f>
        <v>1901</v>
      </c>
      <c r="AH287" s="60">
        <f t="shared" ref="AH287" si="3858">IF(AH284=1,AG287+1,AG287)</f>
        <v>1901</v>
      </c>
      <c r="AI287" s="60">
        <f t="shared" ref="AI287" si="3859">IF(AI284=1,AH287+1,AH287)</f>
        <v>1901</v>
      </c>
      <c r="AJ287" s="60">
        <f t="shared" ref="AJ287" si="3860">IF(AJ284=1,AI287+1,AI287)</f>
        <v>1901</v>
      </c>
      <c r="AK287" s="60">
        <f t="shared" ref="AK287" si="3861">IF(AK284=1,AJ287+1,AJ287)</f>
        <v>1901</v>
      </c>
      <c r="AL287" s="60">
        <f t="shared" ref="AL287" si="3862">IF(AL284=1,AK287+1,AK287)</f>
        <v>1902</v>
      </c>
      <c r="AM287" s="60">
        <f t="shared" ref="AM287" si="3863">IF(AM284=1,AL287+1,AL287)</f>
        <v>1902</v>
      </c>
      <c r="AN287" s="60">
        <f t="shared" ref="AN287" si="3864">IF(AN284=1,AM287+1,AM287)</f>
        <v>1902</v>
      </c>
      <c r="AO287" s="60">
        <f t="shared" ref="AO287" si="3865">IF(AO284=1,AN287+1,AN287)</f>
        <v>1902</v>
      </c>
      <c r="AP287" s="60">
        <f t="shared" ref="AP287" si="3866">IF(AP284=1,AO287+1,AO287)</f>
        <v>1902</v>
      </c>
      <c r="AQ287" s="60">
        <f t="shared" ref="AQ287" si="3867">IF(AQ284=1,AP287+1,AP287)</f>
        <v>1902</v>
      </c>
      <c r="AR287" s="60">
        <f t="shared" ref="AR287" si="3868">IF(AR284=1,AQ287+1,AQ287)</f>
        <v>1902</v>
      </c>
      <c r="AS287" s="60">
        <f t="shared" ref="AS287" si="3869">IF(AS284=1,AR287+1,AR287)</f>
        <v>1902</v>
      </c>
      <c r="AT287" s="60">
        <f t="shared" ref="AT287" si="3870">IF(AT284=1,AS287+1,AS287)</f>
        <v>1902</v>
      </c>
      <c r="AU287" s="60">
        <f t="shared" ref="AU287" si="3871">IF(AU284=1,AT287+1,AT287)</f>
        <v>1902</v>
      </c>
      <c r="AV287" s="60">
        <f t="shared" ref="AV287" si="3872">IF(AV284=1,AU287+1,AU287)</f>
        <v>1902</v>
      </c>
      <c r="AW287" s="60">
        <f t="shared" ref="AW287" si="3873">IF(AW284=1,AV287+1,AV287)</f>
        <v>1902</v>
      </c>
      <c r="AX287" s="60">
        <f t="shared" ref="AX287" si="3874">IF(AX284=1,AW287+1,AW287)</f>
        <v>1903</v>
      </c>
      <c r="AY287" s="60">
        <f t="shared" ref="AY287" si="3875">IF(AY284=1,AX287+1,AX287)</f>
        <v>1903</v>
      </c>
      <c r="AZ287" s="60">
        <f t="shared" ref="AZ287" si="3876">IF(AZ284=1,AY287+1,AY287)</f>
        <v>1903</v>
      </c>
      <c r="BA287" s="60">
        <f t="shared" ref="BA287" si="3877">IF(BA284=1,AZ287+1,AZ287)</f>
        <v>1903</v>
      </c>
      <c r="BB287" s="60">
        <f t="shared" ref="BB287" si="3878">IF(BB284=1,BA287+1,BA287)</f>
        <v>1903</v>
      </c>
      <c r="BC287" s="60">
        <f t="shared" ref="BC287" si="3879">IF(BC284=1,BB287+1,BB287)</f>
        <v>1903</v>
      </c>
      <c r="BD287" s="60">
        <f t="shared" ref="BD287" si="3880">IF(BD284=1,BC287+1,BC287)</f>
        <v>1903</v>
      </c>
      <c r="BE287" s="60">
        <f t="shared" ref="BE287" si="3881">IF(BE284=1,BD287+1,BD287)</f>
        <v>1903</v>
      </c>
      <c r="BF287" s="60">
        <f t="shared" ref="BF287" si="3882">IF(BF284=1,BE287+1,BE287)</f>
        <v>1903</v>
      </c>
      <c r="BG287" s="60">
        <f t="shared" ref="BG287" si="3883">IF(BG284=1,BF287+1,BF287)</f>
        <v>1903</v>
      </c>
      <c r="BH287" s="60">
        <f t="shared" ref="BH287" si="3884">IF(BH284=1,BG287+1,BG287)</f>
        <v>1903</v>
      </c>
      <c r="BI287" s="60">
        <f t="shared" ref="BI287" si="3885">IF(BI284=1,BH287+1,BH287)</f>
        <v>1903</v>
      </c>
      <c r="BJ287" s="199"/>
      <c r="BK287" s="198"/>
      <c r="BL287" s="202"/>
      <c r="BM287" s="106"/>
      <c r="BN287" s="106"/>
      <c r="BO287" s="106"/>
      <c r="BP287" s="106"/>
      <c r="BQ287" s="106"/>
      <c r="BR287" s="106"/>
      <c r="BS287" s="106"/>
      <c r="BT287" s="106"/>
      <c r="BU287" s="106"/>
      <c r="BV287" s="106"/>
      <c r="BW287" s="106"/>
      <c r="BX287" s="106"/>
      <c r="BY287" s="106"/>
      <c r="BZ287" s="106"/>
      <c r="CA287" s="106"/>
      <c r="CB287" s="106"/>
    </row>
    <row r="288" spans="1:80" s="245" customFormat="1" ht="16.399999999999999" customHeight="1" x14ac:dyDescent="0.35">
      <c r="A288" s="250"/>
      <c r="B288" s="113"/>
      <c r="C288" s="125"/>
      <c r="D288" s="125"/>
      <c r="E288" s="357"/>
      <c r="F288" s="357"/>
      <c r="G288" s="357"/>
      <c r="H288" s="370"/>
      <c r="I288" s="374"/>
      <c r="J288" s="7"/>
      <c r="K288" s="377"/>
      <c r="L288" s="106"/>
      <c r="M288" s="63" t="s">
        <v>159</v>
      </c>
      <c r="N288" s="258"/>
      <c r="O288" s="258"/>
      <c r="P288" s="258"/>
      <c r="Q288" s="258"/>
      <c r="R288" s="258"/>
      <c r="S288" s="258"/>
      <c r="T288" s="258"/>
      <c r="U288" s="258"/>
      <c r="V288" s="258"/>
      <c r="W288" s="258"/>
      <c r="X288" s="258"/>
      <c r="Y288" s="258"/>
      <c r="Z288" s="258"/>
      <c r="AA288" s="258"/>
      <c r="AB288" s="258"/>
      <c r="AC288" s="258"/>
      <c r="AD288" s="258"/>
      <c r="AE288" s="258"/>
      <c r="AF288" s="258"/>
      <c r="AG288" s="258"/>
      <c r="AH288" s="258"/>
      <c r="AI288" s="258"/>
      <c r="AJ288" s="258"/>
      <c r="AK288" s="258"/>
      <c r="AL288" s="258"/>
      <c r="AM288" s="258"/>
      <c r="AN288" s="258"/>
      <c r="AO288" s="258"/>
      <c r="AP288" s="258"/>
      <c r="AQ288" s="258"/>
      <c r="AR288" s="258"/>
      <c r="AS288" s="258"/>
      <c r="AT288" s="258"/>
      <c r="AU288" s="258"/>
      <c r="AV288" s="258"/>
      <c r="AW288" s="258"/>
      <c r="AX288" s="258"/>
      <c r="AY288" s="258"/>
      <c r="AZ288" s="258"/>
      <c r="BA288" s="258"/>
      <c r="BB288" s="258"/>
      <c r="BC288" s="258"/>
      <c r="BD288" s="258"/>
      <c r="BE288" s="258"/>
      <c r="BF288" s="258"/>
      <c r="BG288" s="258"/>
      <c r="BH288" s="258"/>
      <c r="BI288" s="258"/>
      <c r="BJ288" s="199"/>
      <c r="BK288" s="198"/>
      <c r="BL288" s="202"/>
      <c r="BM288" s="106"/>
      <c r="BN288" s="106"/>
      <c r="BO288" s="106"/>
      <c r="BP288" s="106"/>
      <c r="BQ288" s="106"/>
      <c r="BR288" s="106"/>
      <c r="BS288" s="106"/>
      <c r="BT288" s="106"/>
      <c r="BU288" s="106"/>
      <c r="BV288" s="106"/>
      <c r="BW288" s="106"/>
      <c r="BX288" s="106"/>
      <c r="BY288" s="106"/>
      <c r="BZ288" s="106"/>
      <c r="CA288" s="106"/>
      <c r="CB288" s="106"/>
    </row>
    <row r="289" spans="1:80" s="245" customFormat="1" ht="23.5" customHeight="1" x14ac:dyDescent="0.35">
      <c r="A289" s="243"/>
      <c r="B289" s="126" t="s">
        <v>25</v>
      </c>
      <c r="C289" s="381"/>
      <c r="D289" s="381"/>
      <c r="E289" s="259"/>
      <c r="F289" s="259"/>
      <c r="G289" s="241"/>
      <c r="H289" s="253"/>
      <c r="I289" s="61">
        <f>IF($H289="",0,VLOOKUP($E289,'Podpůrná data'!$H$15:$I$185,2,FALSE)*$H289)</f>
        <v>0</v>
      </c>
      <c r="J289" s="105"/>
      <c r="K289" s="166">
        <f>IF(I289&gt;0,1,0)</f>
        <v>0</v>
      </c>
      <c r="L289" s="204"/>
      <c r="M289" s="63" t="s">
        <v>95</v>
      </c>
      <c r="N289" s="260"/>
      <c r="O289" s="260"/>
      <c r="P289" s="260"/>
      <c r="Q289" s="260"/>
      <c r="R289" s="260"/>
      <c r="S289" s="260"/>
      <c r="T289" s="260"/>
      <c r="U289" s="260"/>
      <c r="V289" s="260"/>
      <c r="W289" s="260"/>
      <c r="X289" s="260"/>
      <c r="Y289" s="260"/>
      <c r="Z289" s="260"/>
      <c r="AA289" s="260"/>
      <c r="AB289" s="260"/>
      <c r="AC289" s="260"/>
      <c r="AD289" s="260"/>
      <c r="AE289" s="260"/>
      <c r="AF289" s="260"/>
      <c r="AG289" s="260"/>
      <c r="AH289" s="260"/>
      <c r="AI289" s="260"/>
      <c r="AJ289" s="260"/>
      <c r="AK289" s="260"/>
      <c r="AL289" s="260"/>
      <c r="AM289" s="260"/>
      <c r="AN289" s="260"/>
      <c r="AO289" s="260"/>
      <c r="AP289" s="260"/>
      <c r="AQ289" s="260"/>
      <c r="AR289" s="260"/>
      <c r="AS289" s="260"/>
      <c r="AT289" s="260"/>
      <c r="AU289" s="260"/>
      <c r="AV289" s="260"/>
      <c r="AW289" s="260"/>
      <c r="AX289" s="260"/>
      <c r="AY289" s="260"/>
      <c r="AZ289" s="260"/>
      <c r="BA289" s="260"/>
      <c r="BB289" s="260"/>
      <c r="BC289" s="260"/>
      <c r="BD289" s="260"/>
      <c r="BE289" s="260"/>
      <c r="BF289" s="260"/>
      <c r="BG289" s="260"/>
      <c r="BH289" s="260"/>
      <c r="BI289" s="260"/>
      <c r="BJ289" s="382">
        <f>SUM(N291:BI291)</f>
        <v>0</v>
      </c>
      <c r="BK289" s="384">
        <f>SUM(N293:BI293)</f>
        <v>0</v>
      </c>
      <c r="BL289" s="386">
        <f>IF($K289=0,0,IF($BJ289&gt;=20,1,0))</f>
        <v>0</v>
      </c>
      <c r="BM289" s="106"/>
      <c r="BN289" s="106"/>
      <c r="BO289" s="106"/>
      <c r="BP289" s="106"/>
      <c r="BQ289" s="106"/>
      <c r="BR289" s="106"/>
      <c r="BS289" s="106"/>
      <c r="BT289" s="106"/>
      <c r="BU289" s="106"/>
      <c r="BV289" s="106"/>
      <c r="BW289" s="106"/>
      <c r="BX289" s="106"/>
      <c r="BY289" s="106"/>
      <c r="BZ289" s="106"/>
      <c r="CA289" s="106"/>
      <c r="CB289" s="106"/>
    </row>
    <row r="290" spans="1:80" s="245" customFormat="1" ht="29" x14ac:dyDescent="0.35">
      <c r="A290" s="243"/>
      <c r="B290" s="128"/>
      <c r="C290" s="170"/>
      <c r="D290" s="170"/>
      <c r="E290" s="170"/>
      <c r="F290" s="170"/>
      <c r="G290" s="170"/>
      <c r="H290" s="170"/>
      <c r="I290" s="64"/>
      <c r="J290" s="105"/>
      <c r="K290" s="223"/>
      <c r="L290" s="106"/>
      <c r="M290" s="63" t="s">
        <v>215</v>
      </c>
      <c r="N290" s="260"/>
      <c r="O290" s="260"/>
      <c r="P290" s="260"/>
      <c r="Q290" s="260"/>
      <c r="R290" s="260"/>
      <c r="S290" s="260"/>
      <c r="T290" s="260"/>
      <c r="U290" s="260"/>
      <c r="V290" s="260"/>
      <c r="W290" s="260"/>
      <c r="X290" s="260"/>
      <c r="Y290" s="260"/>
      <c r="Z290" s="260"/>
      <c r="AA290" s="260"/>
      <c r="AB290" s="260"/>
      <c r="AC290" s="260"/>
      <c r="AD290" s="260"/>
      <c r="AE290" s="260"/>
      <c r="AF290" s="260"/>
      <c r="AG290" s="260"/>
      <c r="AH290" s="260"/>
      <c r="AI290" s="260"/>
      <c r="AJ290" s="260"/>
      <c r="AK290" s="260"/>
      <c r="AL290" s="260"/>
      <c r="AM290" s="260"/>
      <c r="AN290" s="260"/>
      <c r="AO290" s="260"/>
      <c r="AP290" s="260"/>
      <c r="AQ290" s="260"/>
      <c r="AR290" s="260"/>
      <c r="AS290" s="260"/>
      <c r="AT290" s="260"/>
      <c r="AU290" s="260"/>
      <c r="AV290" s="260"/>
      <c r="AW290" s="260"/>
      <c r="AX290" s="260"/>
      <c r="AY290" s="260"/>
      <c r="AZ290" s="260"/>
      <c r="BA290" s="260"/>
      <c r="BB290" s="260"/>
      <c r="BC290" s="260"/>
      <c r="BD290" s="260"/>
      <c r="BE290" s="260"/>
      <c r="BF290" s="260"/>
      <c r="BG290" s="260"/>
      <c r="BH290" s="260"/>
      <c r="BI290" s="260"/>
      <c r="BJ290" s="382"/>
      <c r="BK290" s="384"/>
      <c r="BL290" s="386"/>
      <c r="BM290" s="106"/>
      <c r="BN290" s="106"/>
      <c r="BO290" s="106"/>
      <c r="BP290" s="106"/>
      <c r="BQ290" s="106"/>
      <c r="BR290" s="106"/>
      <c r="BS290" s="106"/>
      <c r="BT290" s="106"/>
      <c r="BU290" s="106"/>
      <c r="BV290" s="106"/>
      <c r="BW290" s="106"/>
      <c r="BX290" s="106"/>
      <c r="BY290" s="106"/>
      <c r="BZ290" s="106"/>
      <c r="CA290" s="106"/>
      <c r="CB290" s="106"/>
    </row>
    <row r="291" spans="1:80" s="245" customFormat="1" ht="29" x14ac:dyDescent="0.35">
      <c r="A291" s="243"/>
      <c r="B291" s="128"/>
      <c r="C291" s="170"/>
      <c r="D291" s="170"/>
      <c r="E291" s="170"/>
      <c r="F291" s="170"/>
      <c r="G291" s="170"/>
      <c r="H291" s="170"/>
      <c r="I291" s="64"/>
      <c r="J291" s="105"/>
      <c r="K291" s="165"/>
      <c r="L291" s="106"/>
      <c r="M291" s="63" t="s">
        <v>235</v>
      </c>
      <c r="N291" s="167">
        <f>IF(N290="",0,IF(N290&gt;=$H289,$H289,N290))</f>
        <v>0</v>
      </c>
      <c r="O291" s="167">
        <f t="shared" ref="O291:AT291" si="3886">IF(O290="",0,IF((O290+N292)&lt;=$H289,O290,$H289-N292))</f>
        <v>0</v>
      </c>
      <c r="P291" s="167">
        <f t="shared" si="3886"/>
        <v>0</v>
      </c>
      <c r="Q291" s="167">
        <f t="shared" si="3886"/>
        <v>0</v>
      </c>
      <c r="R291" s="167">
        <f t="shared" si="3886"/>
        <v>0</v>
      </c>
      <c r="S291" s="167">
        <f t="shared" si="3886"/>
        <v>0</v>
      </c>
      <c r="T291" s="167">
        <f t="shared" si="3886"/>
        <v>0</v>
      </c>
      <c r="U291" s="167">
        <f t="shared" si="3886"/>
        <v>0</v>
      </c>
      <c r="V291" s="167">
        <f t="shared" si="3886"/>
        <v>0</v>
      </c>
      <c r="W291" s="167">
        <f t="shared" si="3886"/>
        <v>0</v>
      </c>
      <c r="X291" s="167">
        <f t="shared" si="3886"/>
        <v>0</v>
      </c>
      <c r="Y291" s="167">
        <f t="shared" si="3886"/>
        <v>0</v>
      </c>
      <c r="Z291" s="167">
        <f t="shared" si="3886"/>
        <v>0</v>
      </c>
      <c r="AA291" s="167">
        <f t="shared" si="3886"/>
        <v>0</v>
      </c>
      <c r="AB291" s="167">
        <f t="shared" si="3886"/>
        <v>0</v>
      </c>
      <c r="AC291" s="167">
        <f t="shared" si="3886"/>
        <v>0</v>
      </c>
      <c r="AD291" s="167">
        <f t="shared" si="3886"/>
        <v>0</v>
      </c>
      <c r="AE291" s="167">
        <f t="shared" si="3886"/>
        <v>0</v>
      </c>
      <c r="AF291" s="167">
        <f t="shared" si="3886"/>
        <v>0</v>
      </c>
      <c r="AG291" s="167">
        <f t="shared" si="3886"/>
        <v>0</v>
      </c>
      <c r="AH291" s="167">
        <f t="shared" si="3886"/>
        <v>0</v>
      </c>
      <c r="AI291" s="167">
        <f t="shared" si="3886"/>
        <v>0</v>
      </c>
      <c r="AJ291" s="167">
        <f t="shared" si="3886"/>
        <v>0</v>
      </c>
      <c r="AK291" s="167">
        <f t="shared" si="3886"/>
        <v>0</v>
      </c>
      <c r="AL291" s="167">
        <f t="shared" si="3886"/>
        <v>0</v>
      </c>
      <c r="AM291" s="167">
        <f t="shared" si="3886"/>
        <v>0</v>
      </c>
      <c r="AN291" s="167">
        <f t="shared" si="3886"/>
        <v>0</v>
      </c>
      <c r="AO291" s="167">
        <f t="shared" si="3886"/>
        <v>0</v>
      </c>
      <c r="AP291" s="167">
        <f t="shared" si="3886"/>
        <v>0</v>
      </c>
      <c r="AQ291" s="167">
        <f t="shared" si="3886"/>
        <v>0</v>
      </c>
      <c r="AR291" s="167">
        <f t="shared" si="3886"/>
        <v>0</v>
      </c>
      <c r="AS291" s="167">
        <f t="shared" si="3886"/>
        <v>0</v>
      </c>
      <c r="AT291" s="167">
        <f t="shared" si="3886"/>
        <v>0</v>
      </c>
      <c r="AU291" s="167">
        <f t="shared" ref="AU291:BI291" si="3887">IF(AU290="",0,IF((AU290+AT292)&lt;=$H289,AU290,$H289-AT292))</f>
        <v>0</v>
      </c>
      <c r="AV291" s="167">
        <f t="shared" si="3887"/>
        <v>0</v>
      </c>
      <c r="AW291" s="167">
        <f t="shared" si="3887"/>
        <v>0</v>
      </c>
      <c r="AX291" s="167">
        <f t="shared" si="3887"/>
        <v>0</v>
      </c>
      <c r="AY291" s="167">
        <f t="shared" si="3887"/>
        <v>0</v>
      </c>
      <c r="AZ291" s="167">
        <f t="shared" si="3887"/>
        <v>0</v>
      </c>
      <c r="BA291" s="167">
        <f t="shared" si="3887"/>
        <v>0</v>
      </c>
      <c r="BB291" s="167">
        <f t="shared" si="3887"/>
        <v>0</v>
      </c>
      <c r="BC291" s="167">
        <f t="shared" si="3887"/>
        <v>0</v>
      </c>
      <c r="BD291" s="167">
        <f t="shared" si="3887"/>
        <v>0</v>
      </c>
      <c r="BE291" s="167">
        <f t="shared" si="3887"/>
        <v>0</v>
      </c>
      <c r="BF291" s="167">
        <f t="shared" si="3887"/>
        <v>0</v>
      </c>
      <c r="BG291" s="167">
        <f t="shared" si="3887"/>
        <v>0</v>
      </c>
      <c r="BH291" s="167">
        <f t="shared" si="3887"/>
        <v>0</v>
      </c>
      <c r="BI291" s="167">
        <f t="shared" si="3887"/>
        <v>0</v>
      </c>
      <c r="BJ291" s="382"/>
      <c r="BK291" s="384"/>
      <c r="BL291" s="386"/>
      <c r="BM291" s="106"/>
      <c r="BN291" s="106"/>
      <c r="BO291" s="106"/>
      <c r="BP291" s="106"/>
      <c r="BQ291" s="106"/>
      <c r="BR291" s="106"/>
      <c r="BS291" s="106"/>
      <c r="BT291" s="106"/>
      <c r="BU291" s="106"/>
      <c r="BV291" s="106"/>
      <c r="BW291" s="106"/>
      <c r="BX291" s="106"/>
      <c r="BY291" s="106"/>
      <c r="BZ291" s="106"/>
      <c r="CA291" s="106"/>
      <c r="CB291" s="106"/>
    </row>
    <row r="292" spans="1:80" ht="29" hidden="1" x14ac:dyDescent="0.35">
      <c r="B292" s="128"/>
      <c r="C292" s="170"/>
      <c r="D292" s="170"/>
      <c r="E292" s="170"/>
      <c r="F292" s="170"/>
      <c r="G292" s="170"/>
      <c r="H292" s="170"/>
      <c r="I292" s="172"/>
      <c r="J292" s="105"/>
      <c r="K292" s="175"/>
      <c r="L292" s="105"/>
      <c r="M292" s="63" t="s">
        <v>236</v>
      </c>
      <c r="N292" s="167">
        <f>N291</f>
        <v>0</v>
      </c>
      <c r="O292" s="167">
        <f>O291+N292</f>
        <v>0</v>
      </c>
      <c r="P292" s="167">
        <f t="shared" ref="P292" si="3888">P291+O292</f>
        <v>0</v>
      </c>
      <c r="Q292" s="167">
        <f t="shared" ref="Q292" si="3889">Q291+P292</f>
        <v>0</v>
      </c>
      <c r="R292" s="167">
        <f t="shared" ref="R292" si="3890">R291+Q292</f>
        <v>0</v>
      </c>
      <c r="S292" s="167">
        <f t="shared" ref="S292" si="3891">S291+R292</f>
        <v>0</v>
      </c>
      <c r="T292" s="167">
        <f t="shared" ref="T292" si="3892">T291+S292</f>
        <v>0</v>
      </c>
      <c r="U292" s="167">
        <f t="shared" ref="U292" si="3893">U291+T292</f>
        <v>0</v>
      </c>
      <c r="V292" s="167">
        <f t="shared" ref="V292" si="3894">V291+U292</f>
        <v>0</v>
      </c>
      <c r="W292" s="167">
        <f t="shared" ref="W292" si="3895">W291+V292</f>
        <v>0</v>
      </c>
      <c r="X292" s="167">
        <f t="shared" ref="X292" si="3896">X291+W292</f>
        <v>0</v>
      </c>
      <c r="Y292" s="167">
        <f t="shared" ref="Y292" si="3897">Y291+X292</f>
        <v>0</v>
      </c>
      <c r="Z292" s="167">
        <f t="shared" ref="Z292" si="3898">Z291+Y292</f>
        <v>0</v>
      </c>
      <c r="AA292" s="167">
        <f t="shared" ref="AA292" si="3899">AA291+Z292</f>
        <v>0</v>
      </c>
      <c r="AB292" s="167">
        <f t="shared" ref="AB292" si="3900">AB291+AA292</f>
        <v>0</v>
      </c>
      <c r="AC292" s="167">
        <f t="shared" ref="AC292" si="3901">AC291+AB292</f>
        <v>0</v>
      </c>
      <c r="AD292" s="167">
        <f t="shared" ref="AD292" si="3902">AD291+AC292</f>
        <v>0</v>
      </c>
      <c r="AE292" s="167">
        <f t="shared" ref="AE292" si="3903">AE291+AD292</f>
        <v>0</v>
      </c>
      <c r="AF292" s="167">
        <f t="shared" ref="AF292" si="3904">AF291+AE292</f>
        <v>0</v>
      </c>
      <c r="AG292" s="167">
        <f t="shared" ref="AG292" si="3905">AG291+AF292</f>
        <v>0</v>
      </c>
      <c r="AH292" s="167">
        <f t="shared" ref="AH292" si="3906">AH291+AG292</f>
        <v>0</v>
      </c>
      <c r="AI292" s="167">
        <f t="shared" ref="AI292" si="3907">AI291+AH292</f>
        <v>0</v>
      </c>
      <c r="AJ292" s="167">
        <f t="shared" ref="AJ292" si="3908">AJ291+AI292</f>
        <v>0</v>
      </c>
      <c r="AK292" s="167">
        <f t="shared" ref="AK292" si="3909">AK291+AJ292</f>
        <v>0</v>
      </c>
      <c r="AL292" s="167">
        <f t="shared" ref="AL292" si="3910">AL291+AK292</f>
        <v>0</v>
      </c>
      <c r="AM292" s="167">
        <f t="shared" ref="AM292" si="3911">AM291+AL292</f>
        <v>0</v>
      </c>
      <c r="AN292" s="167">
        <f t="shared" ref="AN292" si="3912">AN291+AM292</f>
        <v>0</v>
      </c>
      <c r="AO292" s="167">
        <f t="shared" ref="AO292" si="3913">AO291+AN292</f>
        <v>0</v>
      </c>
      <c r="AP292" s="167">
        <f t="shared" ref="AP292" si="3914">AP291+AO292</f>
        <v>0</v>
      </c>
      <c r="AQ292" s="167">
        <f t="shared" ref="AQ292" si="3915">AQ291+AP292</f>
        <v>0</v>
      </c>
      <c r="AR292" s="167">
        <f t="shared" ref="AR292" si="3916">AR291+AQ292</f>
        <v>0</v>
      </c>
      <c r="AS292" s="167">
        <f t="shared" ref="AS292" si="3917">AS291+AR292</f>
        <v>0</v>
      </c>
      <c r="AT292" s="167">
        <f t="shared" ref="AT292" si="3918">AT291+AS292</f>
        <v>0</v>
      </c>
      <c r="AU292" s="167">
        <f t="shared" ref="AU292" si="3919">AU291+AT292</f>
        <v>0</v>
      </c>
      <c r="AV292" s="167">
        <f t="shared" ref="AV292" si="3920">AV291+AU292</f>
        <v>0</v>
      </c>
      <c r="AW292" s="167">
        <f t="shared" ref="AW292" si="3921">AW291+AV292</f>
        <v>0</v>
      </c>
      <c r="AX292" s="167">
        <f t="shared" ref="AX292" si="3922">AX291+AW292</f>
        <v>0</v>
      </c>
      <c r="AY292" s="167">
        <f t="shared" ref="AY292" si="3923">AY291+AX292</f>
        <v>0</v>
      </c>
      <c r="AZ292" s="167">
        <f t="shared" ref="AZ292" si="3924">AZ291+AY292</f>
        <v>0</v>
      </c>
      <c r="BA292" s="167">
        <f t="shared" ref="BA292" si="3925">BA291+AZ292</f>
        <v>0</v>
      </c>
      <c r="BB292" s="167">
        <f t="shared" ref="BB292" si="3926">BB291+BA292</f>
        <v>0</v>
      </c>
      <c r="BC292" s="167">
        <f t="shared" ref="BC292" si="3927">BC291+BB292</f>
        <v>0</v>
      </c>
      <c r="BD292" s="167">
        <f t="shared" ref="BD292" si="3928">BD291+BC292</f>
        <v>0</v>
      </c>
      <c r="BE292" s="167">
        <f t="shared" ref="BE292" si="3929">BE291+BD292</f>
        <v>0</v>
      </c>
      <c r="BF292" s="167">
        <f t="shared" ref="BF292" si="3930">BF291+BE292</f>
        <v>0</v>
      </c>
      <c r="BG292" s="167">
        <f t="shared" ref="BG292" si="3931">BG291+BF292</f>
        <v>0</v>
      </c>
      <c r="BH292" s="167">
        <f t="shared" ref="BH292" si="3932">BH291+BG292</f>
        <v>0</v>
      </c>
      <c r="BI292" s="167">
        <f t="shared" ref="BI292" si="3933">BI291+BH292</f>
        <v>0</v>
      </c>
      <c r="BJ292" s="382"/>
      <c r="BK292" s="384"/>
      <c r="BL292" s="386"/>
      <c r="BM292" s="105"/>
      <c r="BN292" s="105"/>
      <c r="BO292" s="105"/>
      <c r="BP292" s="105"/>
      <c r="BQ292" s="105"/>
      <c r="BR292" s="105"/>
      <c r="BS292" s="105"/>
      <c r="BT292" s="105"/>
      <c r="BU292" s="105"/>
      <c r="BV292" s="105"/>
      <c r="BW292" s="105"/>
      <c r="BX292" s="105"/>
      <c r="BY292" s="105"/>
      <c r="BZ292" s="105"/>
      <c r="CA292" s="105"/>
      <c r="CB292" s="105"/>
    </row>
    <row r="293" spans="1:80" ht="25.4" customHeight="1" thickBot="1" x14ac:dyDescent="0.4">
      <c r="B293" s="128"/>
      <c r="C293" s="170"/>
      <c r="D293" s="170"/>
      <c r="E293" s="170"/>
      <c r="F293" s="170"/>
      <c r="G293" s="170"/>
      <c r="H293" s="170"/>
      <c r="I293" s="172"/>
      <c r="J293" s="105"/>
      <c r="K293" s="175"/>
      <c r="L293" s="105"/>
      <c r="M293" s="63" t="s">
        <v>145</v>
      </c>
      <c r="N293" s="168">
        <f>IF($E289="",0,VLOOKUP($E289,'Podpůrná data'!$H$15:$I$182,2)*N291)</f>
        <v>0</v>
      </c>
      <c r="O293" s="168">
        <f>IF($E289="",0,VLOOKUP($E289,'Podpůrná data'!$H$15:$I$182,2)*O291)</f>
        <v>0</v>
      </c>
      <c r="P293" s="168">
        <f>IF($E289="",0,VLOOKUP($E289,'Podpůrná data'!$H$15:$I$182,2)*P291)</f>
        <v>0</v>
      </c>
      <c r="Q293" s="168">
        <f>IF($E289="",0,VLOOKUP($E289,'Podpůrná data'!$H$15:$I$182,2)*Q291)</f>
        <v>0</v>
      </c>
      <c r="R293" s="168">
        <f>IF($E289="",0,VLOOKUP($E289,'Podpůrná data'!$H$15:$I$182,2)*R291)</f>
        <v>0</v>
      </c>
      <c r="S293" s="168">
        <f>IF($E289="",0,VLOOKUP($E289,'Podpůrná data'!$H$15:$I$182,2)*S291)</f>
        <v>0</v>
      </c>
      <c r="T293" s="168">
        <f>IF($E289="",0,VLOOKUP($E289,'Podpůrná data'!$H$15:$I$182,2)*T291)</f>
        <v>0</v>
      </c>
      <c r="U293" s="168">
        <f>IF($E289="",0,VLOOKUP($E289,'Podpůrná data'!$H$15:$I$182,2)*U291)</f>
        <v>0</v>
      </c>
      <c r="V293" s="168">
        <f>IF($E289="",0,VLOOKUP($E289,'Podpůrná data'!$H$15:$I$182,2)*V291)</f>
        <v>0</v>
      </c>
      <c r="W293" s="168">
        <f>IF($E289="",0,VLOOKUP($E289,'Podpůrná data'!$H$15:$I$182,2)*W291)</f>
        <v>0</v>
      </c>
      <c r="X293" s="168">
        <f>IF($E289="",0,VLOOKUP($E289,'Podpůrná data'!$H$15:$I$182,2)*X291)</f>
        <v>0</v>
      </c>
      <c r="Y293" s="168">
        <f>IF($E289="",0,VLOOKUP($E289,'Podpůrná data'!$H$15:$I$182,2)*Y291)</f>
        <v>0</v>
      </c>
      <c r="Z293" s="168">
        <f>IF($E289="",0,VLOOKUP($E289,'Podpůrná data'!$H$15:$I$182,2)*Z291)</f>
        <v>0</v>
      </c>
      <c r="AA293" s="168">
        <f>IF($E289="",0,VLOOKUP($E289,'Podpůrná data'!$H$15:$I$182,2)*AA291)</f>
        <v>0</v>
      </c>
      <c r="AB293" s="168">
        <f>IF($E289="",0,VLOOKUP($E289,'Podpůrná data'!$H$15:$I$182,2)*AB291)</f>
        <v>0</v>
      </c>
      <c r="AC293" s="168">
        <f>IF($E289="",0,VLOOKUP($E289,'Podpůrná data'!$H$15:$I$182,2)*AC291)</f>
        <v>0</v>
      </c>
      <c r="AD293" s="168">
        <f>IF($E289="",0,VLOOKUP($E289,'Podpůrná data'!$H$15:$I$182,2)*AD291)</f>
        <v>0</v>
      </c>
      <c r="AE293" s="168">
        <f>IF($E289="",0,VLOOKUP($E289,'Podpůrná data'!$H$15:$I$182,2)*AE291)</f>
        <v>0</v>
      </c>
      <c r="AF293" s="168">
        <f>IF($E289="",0,VLOOKUP($E289,'Podpůrná data'!$H$15:$I$182,2)*AF291)</f>
        <v>0</v>
      </c>
      <c r="AG293" s="168">
        <f>IF($E289="",0,VLOOKUP($E289,'Podpůrná data'!$H$15:$I$182,2)*AG291)</f>
        <v>0</v>
      </c>
      <c r="AH293" s="168">
        <f>IF($E289="",0,VLOOKUP($E289,'Podpůrná data'!$H$15:$I$182,2)*AH291)</f>
        <v>0</v>
      </c>
      <c r="AI293" s="168">
        <f>IF($E289="",0,VLOOKUP($E289,'Podpůrná data'!$H$15:$I$182,2)*AI291)</f>
        <v>0</v>
      </c>
      <c r="AJ293" s="168">
        <f>IF($E289="",0,VLOOKUP($E289,'Podpůrná data'!$H$15:$I$182,2)*AJ291)</f>
        <v>0</v>
      </c>
      <c r="AK293" s="168">
        <f>IF($E289="",0,VLOOKUP($E289,'Podpůrná data'!$H$15:$I$182,2)*AK291)</f>
        <v>0</v>
      </c>
      <c r="AL293" s="168">
        <f>IF($E289="",0,VLOOKUP($E289,'Podpůrná data'!$H$15:$I$182,2)*AL291)</f>
        <v>0</v>
      </c>
      <c r="AM293" s="168">
        <f>IF($E289="",0,VLOOKUP($E289,'Podpůrná data'!$H$15:$I$182,2)*AM291)</f>
        <v>0</v>
      </c>
      <c r="AN293" s="168">
        <f>IF($E289="",0,VLOOKUP($E289,'Podpůrná data'!$H$15:$I$182,2)*AN291)</f>
        <v>0</v>
      </c>
      <c r="AO293" s="168">
        <f>IF($E289="",0,VLOOKUP($E289,'Podpůrná data'!$H$15:$I$182,2)*AO291)</f>
        <v>0</v>
      </c>
      <c r="AP293" s="168">
        <f>IF($E289="",0,VLOOKUP($E289,'Podpůrná data'!$H$15:$I$182,2)*AP291)</f>
        <v>0</v>
      </c>
      <c r="AQ293" s="168">
        <f>IF($E289="",0,VLOOKUP($E289,'Podpůrná data'!$H$15:$I$182,2)*AQ291)</f>
        <v>0</v>
      </c>
      <c r="AR293" s="168">
        <f>IF($E289="",0,VLOOKUP($E289,'Podpůrná data'!$H$15:$I$182,2)*AR291)</f>
        <v>0</v>
      </c>
      <c r="AS293" s="168">
        <f>IF($E289="",0,VLOOKUP($E289,'Podpůrná data'!$H$15:$I$182,2)*AS291)</f>
        <v>0</v>
      </c>
      <c r="AT293" s="168">
        <f>IF($E289="",0,VLOOKUP($E289,'Podpůrná data'!$H$15:$I$182,2)*AT291)</f>
        <v>0</v>
      </c>
      <c r="AU293" s="168">
        <f>IF($E289="",0,VLOOKUP($E289,'Podpůrná data'!$H$15:$I$182,2)*AU291)</f>
        <v>0</v>
      </c>
      <c r="AV293" s="168">
        <f>IF($E289="",0,VLOOKUP($E289,'Podpůrná data'!$H$15:$I$182,2)*AV291)</f>
        <v>0</v>
      </c>
      <c r="AW293" s="168">
        <f>IF($E289="",0,VLOOKUP($E289,'Podpůrná data'!$H$15:$I$182,2)*AW291)</f>
        <v>0</v>
      </c>
      <c r="AX293" s="168">
        <f>IF($E289="",0,VLOOKUP($E289,'Podpůrná data'!$H$15:$I$182,2)*AX291)</f>
        <v>0</v>
      </c>
      <c r="AY293" s="168">
        <f>IF($E289="",0,VLOOKUP($E289,'Podpůrná data'!$H$15:$I$182,2)*AY291)</f>
        <v>0</v>
      </c>
      <c r="AZ293" s="168">
        <f>IF($E289="",0,VLOOKUP($E289,'Podpůrná data'!$H$15:$I$182,2)*AZ291)</f>
        <v>0</v>
      </c>
      <c r="BA293" s="168">
        <f>IF($E289="",0,VLOOKUP($E289,'Podpůrná data'!$H$15:$I$182,2)*BA291)</f>
        <v>0</v>
      </c>
      <c r="BB293" s="168">
        <f>IF($E289="",0,VLOOKUP($E289,'Podpůrná data'!$H$15:$I$182,2)*BB291)</f>
        <v>0</v>
      </c>
      <c r="BC293" s="168">
        <f>IF($E289="",0,VLOOKUP($E289,'Podpůrná data'!$H$15:$I$182,2)*BC291)</f>
        <v>0</v>
      </c>
      <c r="BD293" s="168">
        <f>IF($E289="",0,VLOOKUP($E289,'Podpůrná data'!$H$15:$I$182,2)*BD291)</f>
        <v>0</v>
      </c>
      <c r="BE293" s="168">
        <f>IF($E289="",0,VLOOKUP($E289,'Podpůrná data'!$H$15:$I$182,2)*BE291)</f>
        <v>0</v>
      </c>
      <c r="BF293" s="168">
        <f>IF($E289="",0,VLOOKUP($E289,'Podpůrná data'!$H$15:$I$182,2)*BF291)</f>
        <v>0</v>
      </c>
      <c r="BG293" s="168">
        <f>IF($E289="",0,VLOOKUP($E289,'Podpůrná data'!$H$15:$I$182,2)*BG291)</f>
        <v>0</v>
      </c>
      <c r="BH293" s="168">
        <f>IF($E289="",0,VLOOKUP($E289,'Podpůrná data'!$H$15:$I$182,2)*BH291)</f>
        <v>0</v>
      </c>
      <c r="BI293" s="168">
        <f>IF($E289="",0,VLOOKUP($E289,'Podpůrná data'!$H$15:$I$182,2)*BI291)</f>
        <v>0</v>
      </c>
      <c r="BJ293" s="382"/>
      <c r="BK293" s="384"/>
      <c r="BL293" s="386"/>
      <c r="BM293" s="105"/>
      <c r="BN293" s="178">
        <f>SUMIFS($N293:$BI293,$N288:$BI288,"1. ZoR")</f>
        <v>0</v>
      </c>
      <c r="BO293" s="178">
        <f>SUMIFS($N293:$BI293,$N288:$BI288,"2. ZoR")</f>
        <v>0</v>
      </c>
      <c r="BP293" s="178">
        <f>SUMIFS($N293:$BI293,$N288:$BI288,"3. ZoR")</f>
        <v>0</v>
      </c>
      <c r="BQ293" s="178">
        <f>SUMIFS($N293:$BI293,$N288:$BI288,"4. ZoR")</f>
        <v>0</v>
      </c>
      <c r="BR293" s="178">
        <f>SUMIFS($N293:$BI293,$N288:$BI288,"5. ZoR")</f>
        <v>0</v>
      </c>
      <c r="BS293" s="178">
        <f>SUMIFS($N293:$BI293,$N288:$BI288,"6. ZoR")</f>
        <v>0</v>
      </c>
      <c r="BT293" s="178">
        <f>SUMIFS($N293:$BI293,$N288:$BI288,"7. ZoR")</f>
        <v>0</v>
      </c>
      <c r="BU293" s="178">
        <f>SUMIFS($N293:$BI293,$N288:$BI288,"8. ZoR")</f>
        <v>0</v>
      </c>
      <c r="BV293" s="178">
        <f>SUMIFS($N293:$BI293,$N288:$BI288,"9. ZoR")</f>
        <v>0</v>
      </c>
      <c r="BW293" s="178">
        <f>SUMIFS($N293:$BI293,$N288:$BI288,"10. ZoR")</f>
        <v>0</v>
      </c>
      <c r="BX293" s="178">
        <f>SUMIFS($N293:$BI293,$N288:$BI288,"11. ZoR")</f>
        <v>0</v>
      </c>
      <c r="BY293" s="178">
        <f>SUMIFS($N293:$BI293,$N288:$BI288,"12. ZoR")</f>
        <v>0</v>
      </c>
      <c r="BZ293" s="178">
        <f>SUMIFS($N293:$BI293,$N288:$BI288,"13. ZoR")</f>
        <v>0</v>
      </c>
      <c r="CA293" s="178">
        <f>SUMIFS($N293:$BI293,$N288:$BI288,"14. ZoR")</f>
        <v>0</v>
      </c>
      <c r="CB293" s="178">
        <f>SUMIFS($N293:$BI293,$N288:$BI288,"15. ZoR")</f>
        <v>0</v>
      </c>
    </row>
    <row r="294" spans="1:80" ht="29.5" hidden="1" thickBot="1" x14ac:dyDescent="0.4">
      <c r="B294" s="129"/>
      <c r="C294" s="173"/>
      <c r="D294" s="173"/>
      <c r="E294" s="173"/>
      <c r="F294" s="173"/>
      <c r="G294" s="173"/>
      <c r="H294" s="173"/>
      <c r="I294" s="174"/>
      <c r="J294" s="105"/>
      <c r="K294" s="176"/>
      <c r="L294" s="105"/>
      <c r="M294" s="63" t="s">
        <v>200</v>
      </c>
      <c r="N294" s="168">
        <f>IF(N293="","",N293)</f>
        <v>0</v>
      </c>
      <c r="O294" s="168">
        <f>N294+O293</f>
        <v>0</v>
      </c>
      <c r="P294" s="168">
        <f t="shared" ref="P294" si="3934">O294+P293</f>
        <v>0</v>
      </c>
      <c r="Q294" s="168">
        <f t="shared" ref="Q294" si="3935">P294+Q293</f>
        <v>0</v>
      </c>
      <c r="R294" s="168">
        <f t="shared" ref="R294" si="3936">Q294+R293</f>
        <v>0</v>
      </c>
      <c r="S294" s="168">
        <f t="shared" ref="S294" si="3937">R294+S293</f>
        <v>0</v>
      </c>
      <c r="T294" s="168">
        <f t="shared" ref="T294" si="3938">S294+T293</f>
        <v>0</v>
      </c>
      <c r="U294" s="168">
        <f t="shared" ref="U294" si="3939">T294+U293</f>
        <v>0</v>
      </c>
      <c r="V294" s="168">
        <f t="shared" ref="V294" si="3940">U294+V293</f>
        <v>0</v>
      </c>
      <c r="W294" s="168">
        <f t="shared" ref="W294" si="3941">V294+W293</f>
        <v>0</v>
      </c>
      <c r="X294" s="168">
        <f t="shared" ref="X294" si="3942">W294+X293</f>
        <v>0</v>
      </c>
      <c r="Y294" s="168">
        <f t="shared" ref="Y294" si="3943">X294+Y293</f>
        <v>0</v>
      </c>
      <c r="Z294" s="168">
        <f t="shared" ref="Z294" si="3944">Y294+Z293</f>
        <v>0</v>
      </c>
      <c r="AA294" s="168">
        <f t="shared" ref="AA294" si="3945">Z294+AA293</f>
        <v>0</v>
      </c>
      <c r="AB294" s="168">
        <f t="shared" ref="AB294" si="3946">AA294+AB293</f>
        <v>0</v>
      </c>
      <c r="AC294" s="168">
        <f t="shared" ref="AC294" si="3947">AB294+AC293</f>
        <v>0</v>
      </c>
      <c r="AD294" s="168">
        <f t="shared" ref="AD294" si="3948">AC294+AD293</f>
        <v>0</v>
      </c>
      <c r="AE294" s="168">
        <f t="shared" ref="AE294" si="3949">AD294+AE293</f>
        <v>0</v>
      </c>
      <c r="AF294" s="168">
        <f t="shared" ref="AF294" si="3950">AE294+AF293</f>
        <v>0</v>
      </c>
      <c r="AG294" s="168">
        <f t="shared" ref="AG294" si="3951">AF294+AG293</f>
        <v>0</v>
      </c>
      <c r="AH294" s="168">
        <f t="shared" ref="AH294" si="3952">AG294+AH293</f>
        <v>0</v>
      </c>
      <c r="AI294" s="168">
        <f t="shared" ref="AI294" si="3953">AH294+AI293</f>
        <v>0</v>
      </c>
      <c r="AJ294" s="168">
        <f t="shared" ref="AJ294" si="3954">AI294+AJ293</f>
        <v>0</v>
      </c>
      <c r="AK294" s="168">
        <f t="shared" ref="AK294" si="3955">AJ294+AK293</f>
        <v>0</v>
      </c>
      <c r="AL294" s="168">
        <f t="shared" ref="AL294" si="3956">AK294+AL293</f>
        <v>0</v>
      </c>
      <c r="AM294" s="168">
        <f t="shared" ref="AM294" si="3957">AL294+AM293</f>
        <v>0</v>
      </c>
      <c r="AN294" s="168">
        <f t="shared" ref="AN294" si="3958">AM294+AN293</f>
        <v>0</v>
      </c>
      <c r="AO294" s="168">
        <f t="shared" ref="AO294" si="3959">AN294+AO293</f>
        <v>0</v>
      </c>
      <c r="AP294" s="168">
        <f t="shared" ref="AP294" si="3960">AO294+AP293</f>
        <v>0</v>
      </c>
      <c r="AQ294" s="168">
        <f t="shared" ref="AQ294" si="3961">AP294+AQ293</f>
        <v>0</v>
      </c>
      <c r="AR294" s="168">
        <f t="shared" ref="AR294" si="3962">AQ294+AR293</f>
        <v>0</v>
      </c>
      <c r="AS294" s="168">
        <f t="shared" ref="AS294" si="3963">AR294+AS293</f>
        <v>0</v>
      </c>
      <c r="AT294" s="168">
        <f t="shared" ref="AT294" si="3964">AS294+AT293</f>
        <v>0</v>
      </c>
      <c r="AU294" s="168">
        <f t="shared" ref="AU294" si="3965">AT294+AU293</f>
        <v>0</v>
      </c>
      <c r="AV294" s="168">
        <f t="shared" ref="AV294" si="3966">AU294+AV293</f>
        <v>0</v>
      </c>
      <c r="AW294" s="168">
        <f t="shared" ref="AW294" si="3967">AV294+AW293</f>
        <v>0</v>
      </c>
      <c r="AX294" s="168">
        <f t="shared" ref="AX294" si="3968">AW294+AX293</f>
        <v>0</v>
      </c>
      <c r="AY294" s="168">
        <f t="shared" ref="AY294" si="3969">AX294+AY293</f>
        <v>0</v>
      </c>
      <c r="AZ294" s="168">
        <f t="shared" ref="AZ294" si="3970">AY294+AZ293</f>
        <v>0</v>
      </c>
      <c r="BA294" s="168">
        <f t="shared" ref="BA294" si="3971">AZ294+BA293</f>
        <v>0</v>
      </c>
      <c r="BB294" s="168">
        <f t="shared" ref="BB294" si="3972">BA294+BB293</f>
        <v>0</v>
      </c>
      <c r="BC294" s="168">
        <f t="shared" ref="BC294" si="3973">BB294+BC293</f>
        <v>0</v>
      </c>
      <c r="BD294" s="168">
        <f t="shared" ref="BD294" si="3974">BC294+BD293</f>
        <v>0</v>
      </c>
      <c r="BE294" s="168">
        <f t="shared" ref="BE294" si="3975">BD294+BE293</f>
        <v>0</v>
      </c>
      <c r="BF294" s="168">
        <f t="shared" ref="BF294" si="3976">BE294+BF293</f>
        <v>0</v>
      </c>
      <c r="BG294" s="168">
        <f t="shared" ref="BG294" si="3977">BF294+BG293</f>
        <v>0</v>
      </c>
      <c r="BH294" s="168">
        <f t="shared" ref="BH294" si="3978">BG294+BH293</f>
        <v>0</v>
      </c>
      <c r="BI294" s="168">
        <f t="shared" ref="BI294" si="3979">BH294+BI293</f>
        <v>0</v>
      </c>
      <c r="BJ294" s="383"/>
      <c r="BK294" s="385"/>
      <c r="BL294" s="387"/>
      <c r="BM294" s="105"/>
      <c r="BN294" s="105"/>
      <c r="BO294" s="105"/>
      <c r="BP294" s="105"/>
      <c r="BQ294" s="105"/>
      <c r="BR294" s="105"/>
      <c r="BS294" s="105"/>
      <c r="BT294" s="105"/>
      <c r="BU294" s="105"/>
      <c r="BV294" s="105"/>
      <c r="BW294" s="105"/>
      <c r="BX294" s="105"/>
      <c r="BY294" s="105"/>
      <c r="BZ294" s="105"/>
      <c r="CA294" s="105"/>
      <c r="CB294" s="105"/>
    </row>
    <row r="295" spans="1:80" ht="15" hidden="1" thickBot="1" x14ac:dyDescent="0.4">
      <c r="B295" s="105"/>
      <c r="C295" s="130"/>
      <c r="D295" s="130"/>
      <c r="E295" s="130"/>
      <c r="F295" s="130"/>
      <c r="G295" s="130"/>
      <c r="H295" s="130"/>
      <c r="I295" s="105"/>
      <c r="J295" s="7"/>
      <c r="K295" s="105"/>
      <c r="L295" s="105"/>
      <c r="M295" s="105"/>
      <c r="N295" s="105"/>
      <c r="O295" s="105"/>
      <c r="P295" s="7"/>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5"/>
      <c r="BQ295" s="105"/>
      <c r="BR295" s="105"/>
      <c r="BS295" s="105"/>
      <c r="BT295" s="105"/>
      <c r="BU295" s="105"/>
      <c r="BV295" s="105"/>
      <c r="BW295" s="105"/>
      <c r="BX295" s="105"/>
      <c r="BY295" s="105"/>
      <c r="BZ295" s="105"/>
      <c r="CA295" s="105"/>
      <c r="CB295" s="105"/>
    </row>
    <row r="296" spans="1:80" s="245" customFormat="1" ht="58.4" customHeight="1" thickBot="1" x14ac:dyDescent="0.4">
      <c r="A296" s="249"/>
      <c r="B296" s="120"/>
      <c r="C296" s="360" t="s">
        <v>2</v>
      </c>
      <c r="D296" s="121"/>
      <c r="E296" s="131" t="s">
        <v>225</v>
      </c>
      <c r="F296" s="131" t="s">
        <v>444</v>
      </c>
      <c r="G296" s="131" t="s">
        <v>208</v>
      </c>
      <c r="H296" s="122" t="s">
        <v>385</v>
      </c>
      <c r="I296" s="123" t="s">
        <v>1</v>
      </c>
      <c r="J296" s="7"/>
      <c r="K296" s="169">
        <v>204032</v>
      </c>
      <c r="L296" s="106"/>
      <c r="M296" s="194" t="s">
        <v>128</v>
      </c>
      <c r="N296" s="83" t="s">
        <v>4</v>
      </c>
      <c r="O296" s="83" t="s">
        <v>5</v>
      </c>
      <c r="P296" s="83" t="s">
        <v>6</v>
      </c>
      <c r="Q296" s="83" t="s">
        <v>7</v>
      </c>
      <c r="R296" s="83" t="s">
        <v>8</v>
      </c>
      <c r="S296" s="83" t="s">
        <v>9</v>
      </c>
      <c r="T296" s="83" t="s">
        <v>10</v>
      </c>
      <c r="U296" s="83" t="s">
        <v>11</v>
      </c>
      <c r="V296" s="83" t="s">
        <v>12</v>
      </c>
      <c r="W296" s="83" t="s">
        <v>13</v>
      </c>
      <c r="X296" s="83" t="s">
        <v>14</v>
      </c>
      <c r="Y296" s="83" t="s">
        <v>15</v>
      </c>
      <c r="Z296" s="83" t="s">
        <v>16</v>
      </c>
      <c r="AA296" s="83" t="s">
        <v>17</v>
      </c>
      <c r="AB296" s="83" t="s">
        <v>18</v>
      </c>
      <c r="AC296" s="83" t="s">
        <v>19</v>
      </c>
      <c r="AD296" s="83" t="s">
        <v>20</v>
      </c>
      <c r="AE296" s="83" t="s">
        <v>21</v>
      </c>
      <c r="AF296" s="83" t="s">
        <v>22</v>
      </c>
      <c r="AG296" s="83" t="s">
        <v>23</v>
      </c>
      <c r="AH296" s="83" t="s">
        <v>24</v>
      </c>
      <c r="AI296" s="83" t="s">
        <v>25</v>
      </c>
      <c r="AJ296" s="83" t="s">
        <v>26</v>
      </c>
      <c r="AK296" s="83" t="s">
        <v>27</v>
      </c>
      <c r="AL296" s="83" t="s">
        <v>28</v>
      </c>
      <c r="AM296" s="83" t="s">
        <v>29</v>
      </c>
      <c r="AN296" s="83" t="s">
        <v>30</v>
      </c>
      <c r="AO296" s="83" t="s">
        <v>31</v>
      </c>
      <c r="AP296" s="83" t="s">
        <v>32</v>
      </c>
      <c r="AQ296" s="83" t="s">
        <v>33</v>
      </c>
      <c r="AR296" s="83" t="s">
        <v>34</v>
      </c>
      <c r="AS296" s="83" t="s">
        <v>35</v>
      </c>
      <c r="AT296" s="83" t="s">
        <v>36</v>
      </c>
      <c r="AU296" s="83" t="s">
        <v>37</v>
      </c>
      <c r="AV296" s="83" t="s">
        <v>38</v>
      </c>
      <c r="AW296" s="83" t="s">
        <v>39</v>
      </c>
      <c r="AX296" s="83" t="s">
        <v>40</v>
      </c>
      <c r="AY296" s="83" t="s">
        <v>41</v>
      </c>
      <c r="AZ296" s="83" t="s">
        <v>42</v>
      </c>
      <c r="BA296" s="83" t="s">
        <v>43</v>
      </c>
      <c r="BB296" s="83" t="s">
        <v>44</v>
      </c>
      <c r="BC296" s="83" t="s">
        <v>45</v>
      </c>
      <c r="BD296" s="83" t="s">
        <v>46</v>
      </c>
      <c r="BE296" s="83" t="s">
        <v>47</v>
      </c>
      <c r="BF296" s="83" t="s">
        <v>48</v>
      </c>
      <c r="BG296" s="83" t="s">
        <v>49</v>
      </c>
      <c r="BH296" s="83" t="s">
        <v>50</v>
      </c>
      <c r="BI296" s="83" t="s">
        <v>51</v>
      </c>
      <c r="BJ296" s="134" t="s">
        <v>234</v>
      </c>
      <c r="BK296" s="135" t="s">
        <v>164</v>
      </c>
      <c r="BL296" s="135" t="s">
        <v>213</v>
      </c>
      <c r="BM296" s="106"/>
      <c r="BN296" s="368" t="s">
        <v>238</v>
      </c>
      <c r="BO296" s="369"/>
      <c r="BP296" s="369"/>
      <c r="BQ296" s="369"/>
      <c r="BR296" s="369"/>
      <c r="BS296" s="369"/>
      <c r="BT296" s="369"/>
      <c r="BU296" s="369"/>
      <c r="BV296" s="369"/>
      <c r="BW296" s="369"/>
      <c r="BX296" s="369"/>
      <c r="BY296" s="369"/>
      <c r="BZ296" s="369"/>
      <c r="CA296" s="369"/>
      <c r="CB296" s="369"/>
    </row>
    <row r="297" spans="1:80" s="245" customFormat="1" ht="18" hidden="1" customHeight="1" thickBot="1" x14ac:dyDescent="0.4">
      <c r="A297" s="250"/>
      <c r="B297" s="113"/>
      <c r="C297" s="361"/>
      <c r="D297" s="125"/>
      <c r="E297" s="125"/>
      <c r="F297" s="125"/>
      <c r="G297" s="125"/>
      <c r="H297" s="370" t="s">
        <v>201</v>
      </c>
      <c r="I297" s="373" t="s">
        <v>93</v>
      </c>
      <c r="J297" s="7"/>
      <c r="K297" s="375" t="s">
        <v>423</v>
      </c>
      <c r="L297" s="106"/>
      <c r="M297" s="84"/>
      <c r="N297" s="74">
        <f>MONTH(Úvod!$F$10)</f>
        <v>1</v>
      </c>
      <c r="O297" s="75">
        <f t="shared" ref="O297" si="3980">IF(N297=12,1,N297+1)</f>
        <v>2</v>
      </c>
      <c r="P297" s="75">
        <f t="shared" ref="P297" si="3981">IF(O297=12,1,O297+1)</f>
        <v>3</v>
      </c>
      <c r="Q297" s="76">
        <f t="shared" ref="Q297" si="3982">IF(P297=12,1,P297+1)</f>
        <v>4</v>
      </c>
      <c r="R297" s="76">
        <f t="shared" ref="R297" si="3983">IF(Q297=12,1,Q297+1)</f>
        <v>5</v>
      </c>
      <c r="S297" s="76">
        <f t="shared" ref="S297" si="3984">IF(R297=12,1,R297+1)</f>
        <v>6</v>
      </c>
      <c r="T297" s="76">
        <f t="shared" ref="T297" si="3985">IF(S297=12,1,S297+1)</f>
        <v>7</v>
      </c>
      <c r="U297" s="76">
        <f t="shared" ref="U297" si="3986">IF(T297=12,1,T297+1)</f>
        <v>8</v>
      </c>
      <c r="V297" s="76">
        <f t="shared" ref="V297" si="3987">IF(U297=12,1,U297+1)</f>
        <v>9</v>
      </c>
      <c r="W297" s="76">
        <f>IF(V297=12,1,V297+1)</f>
        <v>10</v>
      </c>
      <c r="X297" s="76">
        <f t="shared" ref="X297" si="3988">IF(W297=12,1,W297+1)</f>
        <v>11</v>
      </c>
      <c r="Y297" s="76">
        <f t="shared" ref="Y297" si="3989">IF(X297=12,1,X297+1)</f>
        <v>12</v>
      </c>
      <c r="Z297" s="76">
        <f t="shared" ref="Z297" si="3990">IF(Y297=12,1,Y297+1)</f>
        <v>1</v>
      </c>
      <c r="AA297" s="76">
        <f t="shared" ref="AA297" si="3991">IF(Z297=12,1,Z297+1)</f>
        <v>2</v>
      </c>
      <c r="AB297" s="76">
        <f t="shared" ref="AB297" si="3992">IF(AA297=12,1,AA297+1)</f>
        <v>3</v>
      </c>
      <c r="AC297" s="76">
        <f t="shared" ref="AC297" si="3993">IF(AB297=12,1,AB297+1)</f>
        <v>4</v>
      </c>
      <c r="AD297" s="76">
        <f t="shared" ref="AD297" si="3994">IF(AC297=12,1,AC297+1)</f>
        <v>5</v>
      </c>
      <c r="AE297" s="76">
        <f t="shared" ref="AE297" si="3995">IF(AD297=12,1,AD297+1)</f>
        <v>6</v>
      </c>
      <c r="AF297" s="76">
        <f>IF(AE297=12,1,AE297+1)</f>
        <v>7</v>
      </c>
      <c r="AG297" s="76">
        <f t="shared" ref="AG297" si="3996">IF(AF297=12,1,AF297+1)</f>
        <v>8</v>
      </c>
      <c r="AH297" s="76">
        <f t="shared" ref="AH297" si="3997">IF(AG297=12,1,AG297+1)</f>
        <v>9</v>
      </c>
      <c r="AI297" s="76">
        <f t="shared" ref="AI297" si="3998">IF(AH297=12,1,AH297+1)</f>
        <v>10</v>
      </c>
      <c r="AJ297" s="76">
        <f t="shared" ref="AJ297" si="3999">IF(AI297=12,1,AI297+1)</f>
        <v>11</v>
      </c>
      <c r="AK297" s="76">
        <f t="shared" ref="AK297" si="4000">IF(AJ297=12,1,AJ297+1)</f>
        <v>12</v>
      </c>
      <c r="AL297" s="76">
        <f t="shared" ref="AL297" si="4001">IF(AK297=12,1,AK297+1)</f>
        <v>1</v>
      </c>
      <c r="AM297" s="76">
        <f t="shared" ref="AM297" si="4002">IF(AL297=12,1,AL297+1)</f>
        <v>2</v>
      </c>
      <c r="AN297" s="76">
        <f t="shared" ref="AN297" si="4003">IF(AM297=12,1,AM297+1)</f>
        <v>3</v>
      </c>
      <c r="AO297" s="76">
        <f t="shared" ref="AO297" si="4004">IF(AN297=12,1,AN297+1)</f>
        <v>4</v>
      </c>
      <c r="AP297" s="76">
        <f t="shared" ref="AP297" si="4005">IF(AO297=12,1,AO297+1)</f>
        <v>5</v>
      </c>
      <c r="AQ297" s="76">
        <f t="shared" ref="AQ297" si="4006">IF(AP297=12,1,AP297+1)</f>
        <v>6</v>
      </c>
      <c r="AR297" s="76">
        <f t="shared" ref="AR297" si="4007">IF(AQ297=12,1,AQ297+1)</f>
        <v>7</v>
      </c>
      <c r="AS297" s="76">
        <f t="shared" ref="AS297" si="4008">IF(AR297=12,1,AR297+1)</f>
        <v>8</v>
      </c>
      <c r="AT297" s="76">
        <f t="shared" ref="AT297" si="4009">IF(AS297=12,1,AS297+1)</f>
        <v>9</v>
      </c>
      <c r="AU297" s="76">
        <f t="shared" ref="AU297" si="4010">IF(AT297=12,1,AT297+1)</f>
        <v>10</v>
      </c>
      <c r="AV297" s="76">
        <f t="shared" ref="AV297" si="4011">IF(AU297=12,1,AU297+1)</f>
        <v>11</v>
      </c>
      <c r="AW297" s="76">
        <f t="shared" ref="AW297" si="4012">IF(AV297=12,1,AV297+1)</f>
        <v>12</v>
      </c>
      <c r="AX297" s="76">
        <f t="shared" ref="AX297" si="4013">IF(AW297=12,1,AW297+1)</f>
        <v>1</v>
      </c>
      <c r="AY297" s="76">
        <f t="shared" ref="AY297" si="4014">IF(AX297=12,1,AX297+1)</f>
        <v>2</v>
      </c>
      <c r="AZ297" s="76">
        <f t="shared" ref="AZ297" si="4015">IF(AY297=12,1,AY297+1)</f>
        <v>3</v>
      </c>
      <c r="BA297" s="76">
        <f t="shared" ref="BA297" si="4016">IF(AZ297=12,1,AZ297+1)</f>
        <v>4</v>
      </c>
      <c r="BB297" s="76">
        <f t="shared" ref="BB297" si="4017">IF(BA297=12,1,BA297+1)</f>
        <v>5</v>
      </c>
      <c r="BC297" s="76">
        <f t="shared" ref="BC297" si="4018">IF(BB297=12,1,BB297+1)</f>
        <v>6</v>
      </c>
      <c r="BD297" s="76">
        <f t="shared" ref="BD297" si="4019">IF(BC297=12,1,BC297+1)</f>
        <v>7</v>
      </c>
      <c r="BE297" s="76">
        <f t="shared" ref="BE297" si="4020">IF(BD297=12,1,BD297+1)</f>
        <v>8</v>
      </c>
      <c r="BF297" s="76">
        <f t="shared" ref="BF297" si="4021">IF(BE297=12,1,BE297+1)</f>
        <v>9</v>
      </c>
      <c r="BG297" s="76">
        <f t="shared" ref="BG297" si="4022">IF(BF297=12,1,BF297+1)</f>
        <v>10</v>
      </c>
      <c r="BH297" s="76">
        <f t="shared" ref="BH297" si="4023">IF(BG297=12,1,BG297+1)</f>
        <v>11</v>
      </c>
      <c r="BI297" s="76">
        <f t="shared" ref="BI297" si="4024">IF(BH297=12,1,BH297+1)</f>
        <v>12</v>
      </c>
      <c r="BJ297" s="81"/>
      <c r="BK297" s="78"/>
      <c r="BL297" s="78"/>
      <c r="BM297" s="106"/>
      <c r="BN297" s="106"/>
      <c r="BO297" s="106"/>
      <c r="BP297" s="106"/>
      <c r="BQ297" s="106"/>
      <c r="BR297" s="106"/>
      <c r="BS297" s="106"/>
      <c r="BT297" s="106"/>
      <c r="BU297" s="106"/>
      <c r="BV297" s="106"/>
      <c r="BW297" s="106"/>
      <c r="BX297" s="106"/>
      <c r="BY297" s="106"/>
      <c r="BZ297" s="106"/>
      <c r="CA297" s="106"/>
      <c r="CB297" s="106"/>
    </row>
    <row r="298" spans="1:80" s="245" customFormat="1" ht="35.15" hidden="1" customHeight="1" x14ac:dyDescent="0.35">
      <c r="A298" s="250"/>
      <c r="B298" s="113"/>
      <c r="C298" s="361"/>
      <c r="D298" s="125"/>
      <c r="E298" s="125"/>
      <c r="F298" s="125"/>
      <c r="G298" s="125"/>
      <c r="H298" s="370"/>
      <c r="I298" s="373"/>
      <c r="J298" s="7"/>
      <c r="K298" s="376"/>
      <c r="L298" s="106"/>
      <c r="M298" s="77"/>
      <c r="N298" s="59">
        <f t="shared" ref="N298:BI298" si="4025">VALUE(_xlfn.CONCAT(N297,".",N300))</f>
        <v>1</v>
      </c>
      <c r="O298" s="73">
        <f t="shared" si="4025"/>
        <v>32</v>
      </c>
      <c r="P298" s="73">
        <f t="shared" si="4025"/>
        <v>61</v>
      </c>
      <c r="Q298" s="73">
        <f t="shared" si="4025"/>
        <v>92</v>
      </c>
      <c r="R298" s="73">
        <f t="shared" si="4025"/>
        <v>122</v>
      </c>
      <c r="S298" s="73">
        <f t="shared" si="4025"/>
        <v>153</v>
      </c>
      <c r="T298" s="73">
        <f t="shared" si="4025"/>
        <v>183</v>
      </c>
      <c r="U298" s="73">
        <f t="shared" si="4025"/>
        <v>214</v>
      </c>
      <c r="V298" s="73">
        <f t="shared" si="4025"/>
        <v>245</v>
      </c>
      <c r="W298" s="73">
        <f t="shared" si="4025"/>
        <v>275</v>
      </c>
      <c r="X298" s="73">
        <f t="shared" si="4025"/>
        <v>306</v>
      </c>
      <c r="Y298" s="73">
        <f t="shared" si="4025"/>
        <v>336</v>
      </c>
      <c r="Z298" s="73">
        <f t="shared" si="4025"/>
        <v>367</v>
      </c>
      <c r="AA298" s="73">
        <f t="shared" si="4025"/>
        <v>398</v>
      </c>
      <c r="AB298" s="73">
        <f t="shared" si="4025"/>
        <v>426</v>
      </c>
      <c r="AC298" s="73">
        <f t="shared" si="4025"/>
        <v>457</v>
      </c>
      <c r="AD298" s="73">
        <f t="shared" si="4025"/>
        <v>487</v>
      </c>
      <c r="AE298" s="73">
        <f t="shared" si="4025"/>
        <v>518</v>
      </c>
      <c r="AF298" s="73">
        <f t="shared" si="4025"/>
        <v>548</v>
      </c>
      <c r="AG298" s="73">
        <f t="shared" si="4025"/>
        <v>579</v>
      </c>
      <c r="AH298" s="73">
        <f t="shared" si="4025"/>
        <v>610</v>
      </c>
      <c r="AI298" s="73">
        <f t="shared" si="4025"/>
        <v>640</v>
      </c>
      <c r="AJ298" s="73">
        <f t="shared" si="4025"/>
        <v>671</v>
      </c>
      <c r="AK298" s="73">
        <f t="shared" si="4025"/>
        <v>701</v>
      </c>
      <c r="AL298" s="73">
        <f t="shared" si="4025"/>
        <v>732</v>
      </c>
      <c r="AM298" s="73">
        <f t="shared" si="4025"/>
        <v>763</v>
      </c>
      <c r="AN298" s="73">
        <f t="shared" si="4025"/>
        <v>791</v>
      </c>
      <c r="AO298" s="73">
        <f t="shared" si="4025"/>
        <v>822</v>
      </c>
      <c r="AP298" s="73">
        <f t="shared" si="4025"/>
        <v>852</v>
      </c>
      <c r="AQ298" s="73">
        <f t="shared" si="4025"/>
        <v>883</v>
      </c>
      <c r="AR298" s="73">
        <f t="shared" si="4025"/>
        <v>913</v>
      </c>
      <c r="AS298" s="73">
        <f t="shared" si="4025"/>
        <v>944</v>
      </c>
      <c r="AT298" s="73">
        <f t="shared" si="4025"/>
        <v>975</v>
      </c>
      <c r="AU298" s="73">
        <f t="shared" si="4025"/>
        <v>1005</v>
      </c>
      <c r="AV298" s="73">
        <f t="shared" si="4025"/>
        <v>1036</v>
      </c>
      <c r="AW298" s="73">
        <f t="shared" si="4025"/>
        <v>1066</v>
      </c>
      <c r="AX298" s="73">
        <f t="shared" si="4025"/>
        <v>1097</v>
      </c>
      <c r="AY298" s="73">
        <f t="shared" si="4025"/>
        <v>1128</v>
      </c>
      <c r="AZ298" s="73">
        <f t="shared" si="4025"/>
        <v>1156</v>
      </c>
      <c r="BA298" s="73">
        <f t="shared" si="4025"/>
        <v>1187</v>
      </c>
      <c r="BB298" s="73">
        <f t="shared" si="4025"/>
        <v>1217</v>
      </c>
      <c r="BC298" s="73">
        <f t="shared" si="4025"/>
        <v>1248</v>
      </c>
      <c r="BD298" s="73">
        <f t="shared" si="4025"/>
        <v>1278</v>
      </c>
      <c r="BE298" s="73">
        <f t="shared" si="4025"/>
        <v>1309</v>
      </c>
      <c r="BF298" s="73">
        <f t="shared" si="4025"/>
        <v>1340</v>
      </c>
      <c r="BG298" s="73">
        <f t="shared" si="4025"/>
        <v>1370</v>
      </c>
      <c r="BH298" s="73">
        <f t="shared" si="4025"/>
        <v>1401</v>
      </c>
      <c r="BI298" s="73">
        <f t="shared" si="4025"/>
        <v>1431</v>
      </c>
      <c r="BJ298" s="82"/>
      <c r="BK298" s="79"/>
      <c r="BL298" s="79"/>
      <c r="BM298" s="106"/>
      <c r="BN298" s="106"/>
      <c r="BO298" s="106"/>
      <c r="BP298" s="106"/>
      <c r="BQ298" s="106"/>
      <c r="BR298" s="106"/>
      <c r="BS298" s="106"/>
      <c r="BT298" s="106"/>
      <c r="BU298" s="106"/>
      <c r="BV298" s="106"/>
      <c r="BW298" s="106"/>
      <c r="BX298" s="106"/>
      <c r="BY298" s="106"/>
      <c r="BZ298" s="106"/>
      <c r="CA298" s="106"/>
      <c r="CB298" s="106"/>
    </row>
    <row r="299" spans="1:80" s="245" customFormat="1" ht="17.149999999999999" customHeight="1" x14ac:dyDescent="0.35">
      <c r="A299" s="250"/>
      <c r="B299" s="113"/>
      <c r="C299" s="361"/>
      <c r="D299" s="125"/>
      <c r="E299" s="357" t="s">
        <v>207</v>
      </c>
      <c r="F299" s="357" t="s">
        <v>207</v>
      </c>
      <c r="G299" s="357" t="s">
        <v>207</v>
      </c>
      <c r="H299" s="370"/>
      <c r="I299" s="373"/>
      <c r="J299" s="7"/>
      <c r="K299" s="376"/>
      <c r="L299" s="106"/>
      <c r="M299" s="77"/>
      <c r="N299" s="60" t="str">
        <f>VLOOKUP(N297,'Podpůrná data'!$I$188:$J$199,2)</f>
        <v>leden</v>
      </c>
      <c r="O299" s="60" t="str">
        <f>VLOOKUP(O297,'Podpůrná data'!$I$188:$J$199,2)</f>
        <v>únor</v>
      </c>
      <c r="P299" s="60" t="str">
        <f>VLOOKUP(P297,'Podpůrná data'!$I$188:$J$199,2)</f>
        <v>březen</v>
      </c>
      <c r="Q299" s="60" t="str">
        <f>VLOOKUP(Q297,'Podpůrná data'!$I$188:$J$199,2)</f>
        <v>duben</v>
      </c>
      <c r="R299" s="60" t="str">
        <f>VLOOKUP(R297,'Podpůrná data'!$I$188:$J$199,2)</f>
        <v>květen</v>
      </c>
      <c r="S299" s="60" t="str">
        <f>VLOOKUP(S297,'Podpůrná data'!$I$188:$J$199,2)</f>
        <v>červen</v>
      </c>
      <c r="T299" s="60" t="str">
        <f>VLOOKUP(T297,'Podpůrná data'!$I$188:$J$199,2)</f>
        <v>červenec</v>
      </c>
      <c r="U299" s="60" t="str">
        <f>VLOOKUP(U297,'Podpůrná data'!$I$188:$J$199,2)</f>
        <v>srpen</v>
      </c>
      <c r="V299" s="60" t="str">
        <f>VLOOKUP(V297,'Podpůrná data'!$I$188:$J$199,2)</f>
        <v>září</v>
      </c>
      <c r="W299" s="60" t="str">
        <f>VLOOKUP(W297,'Podpůrná data'!$I$188:$J$199,2)</f>
        <v>říjen</v>
      </c>
      <c r="X299" s="60" t="str">
        <f>VLOOKUP(X297,'Podpůrná data'!$I$188:$J$199,2)</f>
        <v>listopad</v>
      </c>
      <c r="Y299" s="60" t="str">
        <f>VLOOKUP(Y297,'Podpůrná data'!$I$188:$J$199,2)</f>
        <v>prosinec</v>
      </c>
      <c r="Z299" s="60" t="str">
        <f>VLOOKUP(Z297,'Podpůrná data'!$I$188:$J$199,2)</f>
        <v>leden</v>
      </c>
      <c r="AA299" s="60" t="str">
        <f>VLOOKUP(AA297,'Podpůrná data'!$I$188:$J$199,2)</f>
        <v>únor</v>
      </c>
      <c r="AB299" s="60" t="str">
        <f>VLOOKUP(AB297,'Podpůrná data'!$I$188:$J$199,2)</f>
        <v>březen</v>
      </c>
      <c r="AC299" s="60" t="str">
        <f>VLOOKUP(AC297,'Podpůrná data'!$I$188:$J$199,2)</f>
        <v>duben</v>
      </c>
      <c r="AD299" s="60" t="str">
        <f>VLOOKUP(AD297,'Podpůrná data'!$I$188:$J$199,2)</f>
        <v>květen</v>
      </c>
      <c r="AE299" s="60" t="str">
        <f>VLOOKUP(AE297,'Podpůrná data'!$I$188:$J$199,2)</f>
        <v>červen</v>
      </c>
      <c r="AF299" s="60" t="str">
        <f>VLOOKUP(AF297,'Podpůrná data'!$I$188:$J$199,2)</f>
        <v>červenec</v>
      </c>
      <c r="AG299" s="60" t="str">
        <f>VLOOKUP(AG297,'Podpůrná data'!$I$188:$J$199,2)</f>
        <v>srpen</v>
      </c>
      <c r="AH299" s="60" t="str">
        <f>VLOOKUP(AH297,'Podpůrná data'!$I$188:$J$199,2)</f>
        <v>září</v>
      </c>
      <c r="AI299" s="60" t="str">
        <f>VLOOKUP(AI297,'Podpůrná data'!$I$188:$J$199,2)</f>
        <v>říjen</v>
      </c>
      <c r="AJ299" s="60" t="str">
        <f>VLOOKUP(AJ297,'Podpůrná data'!$I$188:$J$199,2)</f>
        <v>listopad</v>
      </c>
      <c r="AK299" s="60" t="str">
        <f>VLOOKUP(AK297,'Podpůrná data'!$I$188:$J$199,2)</f>
        <v>prosinec</v>
      </c>
      <c r="AL299" s="60" t="str">
        <f>VLOOKUP(AL297,'Podpůrná data'!$I$188:$J$199,2)</f>
        <v>leden</v>
      </c>
      <c r="AM299" s="60" t="str">
        <f>VLOOKUP(AM297,'Podpůrná data'!$I$188:$J$199,2)</f>
        <v>únor</v>
      </c>
      <c r="AN299" s="60" t="str">
        <f>VLOOKUP(AN297,'Podpůrná data'!$I$188:$J$199,2)</f>
        <v>březen</v>
      </c>
      <c r="AO299" s="60" t="str">
        <f>VLOOKUP(AO297,'Podpůrná data'!$I$188:$J$199,2)</f>
        <v>duben</v>
      </c>
      <c r="AP299" s="60" t="str">
        <f>VLOOKUP(AP297,'Podpůrná data'!$I$188:$J$199,2)</f>
        <v>květen</v>
      </c>
      <c r="AQ299" s="60" t="str">
        <f>VLOOKUP(AQ297,'Podpůrná data'!$I$188:$J$199,2)</f>
        <v>červen</v>
      </c>
      <c r="AR299" s="60" t="str">
        <f>VLOOKUP(AR297,'Podpůrná data'!$I$188:$J$199,2)</f>
        <v>červenec</v>
      </c>
      <c r="AS299" s="60" t="str">
        <f>VLOOKUP(AS297,'Podpůrná data'!$I$188:$J$199,2)</f>
        <v>srpen</v>
      </c>
      <c r="AT299" s="60" t="str">
        <f>VLOOKUP(AT297,'Podpůrná data'!$I$188:$J$199,2)</f>
        <v>září</v>
      </c>
      <c r="AU299" s="60" t="str">
        <f>VLOOKUP(AU297,'Podpůrná data'!$I$188:$J$199,2)</f>
        <v>říjen</v>
      </c>
      <c r="AV299" s="60" t="str">
        <f>VLOOKUP(AV297,'Podpůrná data'!$I$188:$J$199,2)</f>
        <v>listopad</v>
      </c>
      <c r="AW299" s="60" t="str">
        <f>VLOOKUP(AW297,'Podpůrná data'!$I$188:$J$199,2)</f>
        <v>prosinec</v>
      </c>
      <c r="AX299" s="60" t="str">
        <f>VLOOKUP(AX297,'Podpůrná data'!$I$188:$J$199,2)</f>
        <v>leden</v>
      </c>
      <c r="AY299" s="60" t="str">
        <f>VLOOKUP(AY297,'Podpůrná data'!$I$188:$J$199,2)</f>
        <v>únor</v>
      </c>
      <c r="AZ299" s="60" t="str">
        <f>VLOOKUP(AZ297,'Podpůrná data'!$I$188:$J$199,2)</f>
        <v>březen</v>
      </c>
      <c r="BA299" s="60" t="str">
        <f>VLOOKUP(BA297,'Podpůrná data'!$I$188:$J$199,2)</f>
        <v>duben</v>
      </c>
      <c r="BB299" s="60" t="str">
        <f>VLOOKUP(BB297,'Podpůrná data'!$I$188:$J$199,2)</f>
        <v>květen</v>
      </c>
      <c r="BC299" s="60" t="str">
        <f>VLOOKUP(BC297,'Podpůrná data'!$I$188:$J$199,2)</f>
        <v>červen</v>
      </c>
      <c r="BD299" s="60" t="str">
        <f>VLOOKUP(BD297,'Podpůrná data'!$I$188:$J$199,2)</f>
        <v>červenec</v>
      </c>
      <c r="BE299" s="60" t="str">
        <f>VLOOKUP(BE297,'Podpůrná data'!$I$188:$J$199,2)</f>
        <v>srpen</v>
      </c>
      <c r="BF299" s="60" t="str">
        <f>VLOOKUP(BF297,'Podpůrná data'!$I$188:$J$199,2)</f>
        <v>září</v>
      </c>
      <c r="BG299" s="60" t="str">
        <f>VLOOKUP(BG297,'Podpůrná data'!$I$188:$J$199,2)</f>
        <v>říjen</v>
      </c>
      <c r="BH299" s="60" t="str">
        <f>VLOOKUP(BH297,'Podpůrná data'!$I$188:$J$199,2)</f>
        <v>listopad</v>
      </c>
      <c r="BI299" s="60" t="str">
        <f>VLOOKUP(BI297,'Podpůrná data'!$I$188:$J$199,2)</f>
        <v>prosinec</v>
      </c>
      <c r="BJ299" s="200"/>
      <c r="BK299" s="200"/>
      <c r="BL299" s="201"/>
      <c r="BM299" s="106"/>
      <c r="BN299" s="179" t="s">
        <v>105</v>
      </c>
      <c r="BO299" s="179" t="s">
        <v>106</v>
      </c>
      <c r="BP299" s="179" t="s">
        <v>107</v>
      </c>
      <c r="BQ299" s="179" t="s">
        <v>108</v>
      </c>
      <c r="BR299" s="179" t="s">
        <v>109</v>
      </c>
      <c r="BS299" s="179" t="s">
        <v>110</v>
      </c>
      <c r="BT299" s="179" t="s">
        <v>111</v>
      </c>
      <c r="BU299" s="179" t="s">
        <v>112</v>
      </c>
      <c r="BV299" s="179" t="s">
        <v>113</v>
      </c>
      <c r="BW299" s="179" t="s">
        <v>155</v>
      </c>
      <c r="BX299" s="179" t="s">
        <v>156</v>
      </c>
      <c r="BY299" s="179" t="s">
        <v>157</v>
      </c>
      <c r="BZ299" s="179" t="s">
        <v>202</v>
      </c>
      <c r="CA299" s="179" t="s">
        <v>203</v>
      </c>
      <c r="CB299" s="179" t="s">
        <v>204</v>
      </c>
    </row>
    <row r="300" spans="1:80" s="245" customFormat="1" ht="16.399999999999999" customHeight="1" x14ac:dyDescent="0.35">
      <c r="A300" s="250"/>
      <c r="B300" s="113"/>
      <c r="C300" s="361"/>
      <c r="D300" s="125"/>
      <c r="E300" s="357"/>
      <c r="F300" s="357"/>
      <c r="G300" s="357"/>
      <c r="H300" s="370"/>
      <c r="I300" s="373"/>
      <c r="J300" s="7"/>
      <c r="K300" s="376"/>
      <c r="L300" s="106"/>
      <c r="M300" s="77"/>
      <c r="N300" s="60">
        <f>YEAR(Úvod!$F$10)</f>
        <v>1900</v>
      </c>
      <c r="O300" s="60">
        <f t="shared" ref="O300" si="4026">IF(O297=1,N300+1,N300)</f>
        <v>1900</v>
      </c>
      <c r="P300" s="60">
        <f t="shared" ref="P300" si="4027">IF(P297=1,O300+1,O300)</f>
        <v>1900</v>
      </c>
      <c r="Q300" s="60">
        <f t="shared" ref="Q300" si="4028">IF(Q297=1,P300+1,P300)</f>
        <v>1900</v>
      </c>
      <c r="R300" s="60">
        <f t="shared" ref="R300" si="4029">IF(R297=1,Q300+1,Q300)</f>
        <v>1900</v>
      </c>
      <c r="S300" s="60">
        <f t="shared" ref="S300" si="4030">IF(S297=1,R300+1,R300)</f>
        <v>1900</v>
      </c>
      <c r="T300" s="60">
        <f t="shared" ref="T300" si="4031">IF(T297=1,S300+1,S300)</f>
        <v>1900</v>
      </c>
      <c r="U300" s="60">
        <f t="shared" ref="U300" si="4032">IF(U297=1,T300+1,T300)</f>
        <v>1900</v>
      </c>
      <c r="V300" s="60">
        <f t="shared" ref="V300" si="4033">IF(V297=1,U300+1,U300)</f>
        <v>1900</v>
      </c>
      <c r="W300" s="60">
        <f t="shared" ref="W300" si="4034">IF(W297=1,V300+1,V300)</f>
        <v>1900</v>
      </c>
      <c r="X300" s="60">
        <f t="shared" ref="X300" si="4035">IF(X297=1,W300+1,W300)</f>
        <v>1900</v>
      </c>
      <c r="Y300" s="60">
        <f t="shared" ref="Y300" si="4036">IF(Y297=1,X300+1,X300)</f>
        <v>1900</v>
      </c>
      <c r="Z300" s="60">
        <f t="shared" ref="Z300" si="4037">IF(Z297=1,Y300+1,Y300)</f>
        <v>1901</v>
      </c>
      <c r="AA300" s="60">
        <f t="shared" ref="AA300" si="4038">IF(AA297=1,Z300+1,Z300)</f>
        <v>1901</v>
      </c>
      <c r="AB300" s="60">
        <f t="shared" ref="AB300" si="4039">IF(AB297=1,AA300+1,AA300)</f>
        <v>1901</v>
      </c>
      <c r="AC300" s="60">
        <f t="shared" ref="AC300" si="4040">IF(AC297=1,AB300+1,AB300)</f>
        <v>1901</v>
      </c>
      <c r="AD300" s="60">
        <f t="shared" ref="AD300" si="4041">IF(AD297=1,AC300+1,AC300)</f>
        <v>1901</v>
      </c>
      <c r="AE300" s="60">
        <f t="shared" ref="AE300" si="4042">IF(AE297=1,AD300+1,AD300)</f>
        <v>1901</v>
      </c>
      <c r="AF300" s="60">
        <f t="shared" ref="AF300" si="4043">IF(AF297=1,AE300+1,AE300)</f>
        <v>1901</v>
      </c>
      <c r="AG300" s="60">
        <f t="shared" ref="AG300" si="4044">IF(AG297=1,AF300+1,AF300)</f>
        <v>1901</v>
      </c>
      <c r="AH300" s="60">
        <f t="shared" ref="AH300" si="4045">IF(AH297=1,AG300+1,AG300)</f>
        <v>1901</v>
      </c>
      <c r="AI300" s="60">
        <f t="shared" ref="AI300" si="4046">IF(AI297=1,AH300+1,AH300)</f>
        <v>1901</v>
      </c>
      <c r="AJ300" s="60">
        <f t="shared" ref="AJ300" si="4047">IF(AJ297=1,AI300+1,AI300)</f>
        <v>1901</v>
      </c>
      <c r="AK300" s="60">
        <f t="shared" ref="AK300" si="4048">IF(AK297=1,AJ300+1,AJ300)</f>
        <v>1901</v>
      </c>
      <c r="AL300" s="60">
        <f t="shared" ref="AL300" si="4049">IF(AL297=1,AK300+1,AK300)</f>
        <v>1902</v>
      </c>
      <c r="AM300" s="60">
        <f t="shared" ref="AM300" si="4050">IF(AM297=1,AL300+1,AL300)</f>
        <v>1902</v>
      </c>
      <c r="AN300" s="60">
        <f t="shared" ref="AN300" si="4051">IF(AN297=1,AM300+1,AM300)</f>
        <v>1902</v>
      </c>
      <c r="AO300" s="60">
        <f t="shared" ref="AO300" si="4052">IF(AO297=1,AN300+1,AN300)</f>
        <v>1902</v>
      </c>
      <c r="AP300" s="60">
        <f t="shared" ref="AP300" si="4053">IF(AP297=1,AO300+1,AO300)</f>
        <v>1902</v>
      </c>
      <c r="AQ300" s="60">
        <f t="shared" ref="AQ300" si="4054">IF(AQ297=1,AP300+1,AP300)</f>
        <v>1902</v>
      </c>
      <c r="AR300" s="60">
        <f t="shared" ref="AR300" si="4055">IF(AR297=1,AQ300+1,AQ300)</f>
        <v>1902</v>
      </c>
      <c r="AS300" s="60">
        <f t="shared" ref="AS300" si="4056">IF(AS297=1,AR300+1,AR300)</f>
        <v>1902</v>
      </c>
      <c r="AT300" s="60">
        <f t="shared" ref="AT300" si="4057">IF(AT297=1,AS300+1,AS300)</f>
        <v>1902</v>
      </c>
      <c r="AU300" s="60">
        <f t="shared" ref="AU300" si="4058">IF(AU297=1,AT300+1,AT300)</f>
        <v>1902</v>
      </c>
      <c r="AV300" s="60">
        <f t="shared" ref="AV300" si="4059">IF(AV297=1,AU300+1,AU300)</f>
        <v>1902</v>
      </c>
      <c r="AW300" s="60">
        <f t="shared" ref="AW300" si="4060">IF(AW297=1,AV300+1,AV300)</f>
        <v>1902</v>
      </c>
      <c r="AX300" s="60">
        <f t="shared" ref="AX300" si="4061">IF(AX297=1,AW300+1,AW300)</f>
        <v>1903</v>
      </c>
      <c r="AY300" s="60">
        <f t="shared" ref="AY300" si="4062">IF(AY297=1,AX300+1,AX300)</f>
        <v>1903</v>
      </c>
      <c r="AZ300" s="60">
        <f t="shared" ref="AZ300" si="4063">IF(AZ297=1,AY300+1,AY300)</f>
        <v>1903</v>
      </c>
      <c r="BA300" s="60">
        <f t="shared" ref="BA300" si="4064">IF(BA297=1,AZ300+1,AZ300)</f>
        <v>1903</v>
      </c>
      <c r="BB300" s="60">
        <f t="shared" ref="BB300" si="4065">IF(BB297=1,BA300+1,BA300)</f>
        <v>1903</v>
      </c>
      <c r="BC300" s="60">
        <f t="shared" ref="BC300" si="4066">IF(BC297=1,BB300+1,BB300)</f>
        <v>1903</v>
      </c>
      <c r="BD300" s="60">
        <f t="shared" ref="BD300" si="4067">IF(BD297=1,BC300+1,BC300)</f>
        <v>1903</v>
      </c>
      <c r="BE300" s="60">
        <f t="shared" ref="BE300" si="4068">IF(BE297=1,BD300+1,BD300)</f>
        <v>1903</v>
      </c>
      <c r="BF300" s="60">
        <f t="shared" ref="BF300" si="4069">IF(BF297=1,BE300+1,BE300)</f>
        <v>1903</v>
      </c>
      <c r="BG300" s="60">
        <f t="shared" ref="BG300" si="4070">IF(BG297=1,BF300+1,BF300)</f>
        <v>1903</v>
      </c>
      <c r="BH300" s="60">
        <f t="shared" ref="BH300" si="4071">IF(BH297=1,BG300+1,BG300)</f>
        <v>1903</v>
      </c>
      <c r="BI300" s="60">
        <f t="shared" ref="BI300" si="4072">IF(BI297=1,BH300+1,BH300)</f>
        <v>1903</v>
      </c>
      <c r="BJ300" s="199"/>
      <c r="BK300" s="198"/>
      <c r="BL300" s="202"/>
      <c r="BM300" s="106"/>
      <c r="BN300" s="106"/>
      <c r="BO300" s="106"/>
      <c r="BP300" s="106"/>
      <c r="BQ300" s="106"/>
      <c r="BR300" s="106"/>
      <c r="BS300" s="106"/>
      <c r="BT300" s="106"/>
      <c r="BU300" s="106"/>
      <c r="BV300" s="106"/>
      <c r="BW300" s="106"/>
      <c r="BX300" s="106"/>
      <c r="BY300" s="106"/>
      <c r="BZ300" s="106"/>
      <c r="CA300" s="106"/>
      <c r="CB300" s="106"/>
    </row>
    <row r="301" spans="1:80" s="245" customFormat="1" ht="16.399999999999999" customHeight="1" x14ac:dyDescent="0.35">
      <c r="A301" s="250"/>
      <c r="B301" s="113"/>
      <c r="C301" s="125"/>
      <c r="D301" s="125"/>
      <c r="E301" s="357"/>
      <c r="F301" s="357"/>
      <c r="G301" s="357"/>
      <c r="H301" s="370"/>
      <c r="I301" s="374"/>
      <c r="J301" s="7"/>
      <c r="K301" s="377"/>
      <c r="L301" s="106"/>
      <c r="M301" s="63" t="s">
        <v>159</v>
      </c>
      <c r="N301" s="258"/>
      <c r="O301" s="258"/>
      <c r="P301" s="258"/>
      <c r="Q301" s="258"/>
      <c r="R301" s="258"/>
      <c r="S301" s="258"/>
      <c r="T301" s="258"/>
      <c r="U301" s="258"/>
      <c r="V301" s="258"/>
      <c r="W301" s="258"/>
      <c r="X301" s="258"/>
      <c r="Y301" s="258"/>
      <c r="Z301" s="258"/>
      <c r="AA301" s="258"/>
      <c r="AB301" s="258"/>
      <c r="AC301" s="258"/>
      <c r="AD301" s="258"/>
      <c r="AE301" s="258"/>
      <c r="AF301" s="258"/>
      <c r="AG301" s="258"/>
      <c r="AH301" s="258"/>
      <c r="AI301" s="258"/>
      <c r="AJ301" s="258"/>
      <c r="AK301" s="258"/>
      <c r="AL301" s="258"/>
      <c r="AM301" s="258"/>
      <c r="AN301" s="258"/>
      <c r="AO301" s="258"/>
      <c r="AP301" s="258"/>
      <c r="AQ301" s="258"/>
      <c r="AR301" s="258"/>
      <c r="AS301" s="258"/>
      <c r="AT301" s="258"/>
      <c r="AU301" s="258"/>
      <c r="AV301" s="258"/>
      <c r="AW301" s="258"/>
      <c r="AX301" s="258"/>
      <c r="AY301" s="258"/>
      <c r="AZ301" s="258"/>
      <c r="BA301" s="258"/>
      <c r="BB301" s="258"/>
      <c r="BC301" s="258"/>
      <c r="BD301" s="258"/>
      <c r="BE301" s="258"/>
      <c r="BF301" s="258"/>
      <c r="BG301" s="258"/>
      <c r="BH301" s="258"/>
      <c r="BI301" s="258"/>
      <c r="BJ301" s="199"/>
      <c r="BK301" s="198"/>
      <c r="BL301" s="202"/>
      <c r="BM301" s="106"/>
      <c r="BN301" s="106"/>
      <c r="BO301" s="106"/>
      <c r="BP301" s="106"/>
      <c r="BQ301" s="106"/>
      <c r="BR301" s="106"/>
      <c r="BS301" s="106"/>
      <c r="BT301" s="106"/>
      <c r="BU301" s="106"/>
      <c r="BV301" s="106"/>
      <c r="BW301" s="106"/>
      <c r="BX301" s="106"/>
      <c r="BY301" s="106"/>
      <c r="BZ301" s="106"/>
      <c r="CA301" s="106"/>
      <c r="CB301" s="106"/>
    </row>
    <row r="302" spans="1:80" s="245" customFormat="1" ht="23.5" customHeight="1" x14ac:dyDescent="0.35">
      <c r="A302" s="243"/>
      <c r="B302" s="126" t="s">
        <v>26</v>
      </c>
      <c r="C302" s="381"/>
      <c r="D302" s="381"/>
      <c r="E302" s="259"/>
      <c r="F302" s="259"/>
      <c r="G302" s="241"/>
      <c r="H302" s="253"/>
      <c r="I302" s="61">
        <f>IF($H302="",0,VLOOKUP($E302,'Podpůrná data'!$H$15:$I$185,2,FALSE)*$H302)</f>
        <v>0</v>
      </c>
      <c r="J302" s="105"/>
      <c r="K302" s="166">
        <f>IF(I302&gt;0,1,0)</f>
        <v>0</v>
      </c>
      <c r="L302" s="204"/>
      <c r="M302" s="63" t="s">
        <v>95</v>
      </c>
      <c r="N302" s="260"/>
      <c r="O302" s="260"/>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260"/>
      <c r="AM302" s="260"/>
      <c r="AN302" s="260"/>
      <c r="AO302" s="260"/>
      <c r="AP302" s="260"/>
      <c r="AQ302" s="260"/>
      <c r="AR302" s="260"/>
      <c r="AS302" s="260"/>
      <c r="AT302" s="260"/>
      <c r="AU302" s="260"/>
      <c r="AV302" s="260"/>
      <c r="AW302" s="260"/>
      <c r="AX302" s="260"/>
      <c r="AY302" s="260"/>
      <c r="AZ302" s="260"/>
      <c r="BA302" s="260"/>
      <c r="BB302" s="260"/>
      <c r="BC302" s="260"/>
      <c r="BD302" s="260"/>
      <c r="BE302" s="260"/>
      <c r="BF302" s="260"/>
      <c r="BG302" s="260"/>
      <c r="BH302" s="260"/>
      <c r="BI302" s="260"/>
      <c r="BJ302" s="382">
        <f>SUM(N304:BI304)</f>
        <v>0</v>
      </c>
      <c r="BK302" s="384">
        <f>SUM(N306:BI306)</f>
        <v>0</v>
      </c>
      <c r="BL302" s="386">
        <f>IF($K302=0,0,IF($BJ302&gt;=20,1,0))</f>
        <v>0</v>
      </c>
      <c r="BM302" s="106"/>
      <c r="BN302" s="106"/>
      <c r="BO302" s="106"/>
      <c r="BP302" s="106"/>
      <c r="BQ302" s="106"/>
      <c r="BR302" s="106"/>
      <c r="BS302" s="106"/>
      <c r="BT302" s="106"/>
      <c r="BU302" s="106"/>
      <c r="BV302" s="106"/>
      <c r="BW302" s="106"/>
      <c r="BX302" s="106"/>
      <c r="BY302" s="106"/>
      <c r="BZ302" s="106"/>
      <c r="CA302" s="106"/>
      <c r="CB302" s="106"/>
    </row>
    <row r="303" spans="1:80" s="245" customFormat="1" ht="29" x14ac:dyDescent="0.35">
      <c r="A303" s="243"/>
      <c r="B303" s="128"/>
      <c r="C303" s="170"/>
      <c r="D303" s="170"/>
      <c r="E303" s="170"/>
      <c r="F303" s="170"/>
      <c r="G303" s="170"/>
      <c r="H303" s="170"/>
      <c r="I303" s="64"/>
      <c r="J303" s="105"/>
      <c r="K303" s="223"/>
      <c r="L303" s="106"/>
      <c r="M303" s="63" t="s">
        <v>215</v>
      </c>
      <c r="N303" s="260"/>
      <c r="O303" s="260"/>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260"/>
      <c r="AM303" s="260"/>
      <c r="AN303" s="260"/>
      <c r="AO303" s="260"/>
      <c r="AP303" s="260"/>
      <c r="AQ303" s="260"/>
      <c r="AR303" s="260"/>
      <c r="AS303" s="260"/>
      <c r="AT303" s="260"/>
      <c r="AU303" s="260"/>
      <c r="AV303" s="260"/>
      <c r="AW303" s="260"/>
      <c r="AX303" s="260"/>
      <c r="AY303" s="260"/>
      <c r="AZ303" s="260"/>
      <c r="BA303" s="260"/>
      <c r="BB303" s="260"/>
      <c r="BC303" s="260"/>
      <c r="BD303" s="260"/>
      <c r="BE303" s="260"/>
      <c r="BF303" s="260"/>
      <c r="BG303" s="260"/>
      <c r="BH303" s="260"/>
      <c r="BI303" s="260"/>
      <c r="BJ303" s="382"/>
      <c r="BK303" s="384"/>
      <c r="BL303" s="386"/>
      <c r="BM303" s="106"/>
      <c r="BN303" s="106"/>
      <c r="BO303" s="106"/>
      <c r="BP303" s="106"/>
      <c r="BQ303" s="106"/>
      <c r="BR303" s="106"/>
      <c r="BS303" s="106"/>
      <c r="BT303" s="106"/>
      <c r="BU303" s="106"/>
      <c r="BV303" s="106"/>
      <c r="BW303" s="106"/>
      <c r="BX303" s="106"/>
      <c r="BY303" s="106"/>
      <c r="BZ303" s="106"/>
      <c r="CA303" s="106"/>
      <c r="CB303" s="106"/>
    </row>
    <row r="304" spans="1:80" s="245" customFormat="1" ht="29" x14ac:dyDescent="0.35">
      <c r="A304" s="243"/>
      <c r="B304" s="128"/>
      <c r="C304" s="170"/>
      <c r="D304" s="170"/>
      <c r="E304" s="170"/>
      <c r="F304" s="170"/>
      <c r="G304" s="170"/>
      <c r="H304" s="170"/>
      <c r="I304" s="64"/>
      <c r="J304" s="105"/>
      <c r="K304" s="165"/>
      <c r="L304" s="106"/>
      <c r="M304" s="63" t="s">
        <v>235</v>
      </c>
      <c r="N304" s="167">
        <f>IF(N303="",0,IF(N303&gt;=$H302,$H302,N303))</f>
        <v>0</v>
      </c>
      <c r="O304" s="167">
        <f t="shared" ref="O304:AT304" si="4073">IF(O303="",0,IF((O303+N305)&lt;=$H302,O303,$H302-N305))</f>
        <v>0</v>
      </c>
      <c r="P304" s="167">
        <f t="shared" si="4073"/>
        <v>0</v>
      </c>
      <c r="Q304" s="167">
        <f t="shared" si="4073"/>
        <v>0</v>
      </c>
      <c r="R304" s="167">
        <f t="shared" si="4073"/>
        <v>0</v>
      </c>
      <c r="S304" s="167">
        <f t="shared" si="4073"/>
        <v>0</v>
      </c>
      <c r="T304" s="167">
        <f t="shared" si="4073"/>
        <v>0</v>
      </c>
      <c r="U304" s="167">
        <f t="shared" si="4073"/>
        <v>0</v>
      </c>
      <c r="V304" s="167">
        <f t="shared" si="4073"/>
        <v>0</v>
      </c>
      <c r="W304" s="167">
        <f t="shared" si="4073"/>
        <v>0</v>
      </c>
      <c r="X304" s="167">
        <f t="shared" si="4073"/>
        <v>0</v>
      </c>
      <c r="Y304" s="167">
        <f t="shared" si="4073"/>
        <v>0</v>
      </c>
      <c r="Z304" s="167">
        <f t="shared" si="4073"/>
        <v>0</v>
      </c>
      <c r="AA304" s="167">
        <f t="shared" si="4073"/>
        <v>0</v>
      </c>
      <c r="AB304" s="167">
        <f t="shared" si="4073"/>
        <v>0</v>
      </c>
      <c r="AC304" s="167">
        <f t="shared" si="4073"/>
        <v>0</v>
      </c>
      <c r="AD304" s="167">
        <f t="shared" si="4073"/>
        <v>0</v>
      </c>
      <c r="AE304" s="167">
        <f t="shared" si="4073"/>
        <v>0</v>
      </c>
      <c r="AF304" s="167">
        <f t="shared" si="4073"/>
        <v>0</v>
      </c>
      <c r="AG304" s="167">
        <f t="shared" si="4073"/>
        <v>0</v>
      </c>
      <c r="AH304" s="167">
        <f t="shared" si="4073"/>
        <v>0</v>
      </c>
      <c r="AI304" s="167">
        <f t="shared" si="4073"/>
        <v>0</v>
      </c>
      <c r="AJ304" s="167">
        <f t="shared" si="4073"/>
        <v>0</v>
      </c>
      <c r="AK304" s="167">
        <f t="shared" si="4073"/>
        <v>0</v>
      </c>
      <c r="AL304" s="167">
        <f t="shared" si="4073"/>
        <v>0</v>
      </c>
      <c r="AM304" s="167">
        <f t="shared" si="4073"/>
        <v>0</v>
      </c>
      <c r="AN304" s="167">
        <f t="shared" si="4073"/>
        <v>0</v>
      </c>
      <c r="AO304" s="167">
        <f t="shared" si="4073"/>
        <v>0</v>
      </c>
      <c r="AP304" s="167">
        <f t="shared" si="4073"/>
        <v>0</v>
      </c>
      <c r="AQ304" s="167">
        <f t="shared" si="4073"/>
        <v>0</v>
      </c>
      <c r="AR304" s="167">
        <f t="shared" si="4073"/>
        <v>0</v>
      </c>
      <c r="AS304" s="167">
        <f t="shared" si="4073"/>
        <v>0</v>
      </c>
      <c r="AT304" s="167">
        <f t="shared" si="4073"/>
        <v>0</v>
      </c>
      <c r="AU304" s="167">
        <f t="shared" ref="AU304:BI304" si="4074">IF(AU303="",0,IF((AU303+AT305)&lt;=$H302,AU303,$H302-AT305))</f>
        <v>0</v>
      </c>
      <c r="AV304" s="167">
        <f t="shared" si="4074"/>
        <v>0</v>
      </c>
      <c r="AW304" s="167">
        <f t="shared" si="4074"/>
        <v>0</v>
      </c>
      <c r="AX304" s="167">
        <f t="shared" si="4074"/>
        <v>0</v>
      </c>
      <c r="AY304" s="167">
        <f t="shared" si="4074"/>
        <v>0</v>
      </c>
      <c r="AZ304" s="167">
        <f t="shared" si="4074"/>
        <v>0</v>
      </c>
      <c r="BA304" s="167">
        <f t="shared" si="4074"/>
        <v>0</v>
      </c>
      <c r="BB304" s="167">
        <f t="shared" si="4074"/>
        <v>0</v>
      </c>
      <c r="BC304" s="167">
        <f t="shared" si="4074"/>
        <v>0</v>
      </c>
      <c r="BD304" s="167">
        <f t="shared" si="4074"/>
        <v>0</v>
      </c>
      <c r="BE304" s="167">
        <f t="shared" si="4074"/>
        <v>0</v>
      </c>
      <c r="BF304" s="167">
        <f t="shared" si="4074"/>
        <v>0</v>
      </c>
      <c r="BG304" s="167">
        <f t="shared" si="4074"/>
        <v>0</v>
      </c>
      <c r="BH304" s="167">
        <f t="shared" si="4074"/>
        <v>0</v>
      </c>
      <c r="BI304" s="167">
        <f t="shared" si="4074"/>
        <v>0</v>
      </c>
      <c r="BJ304" s="382"/>
      <c r="BK304" s="384"/>
      <c r="BL304" s="386"/>
      <c r="BM304" s="106"/>
      <c r="BN304" s="106"/>
      <c r="BO304" s="106"/>
      <c r="BP304" s="106"/>
      <c r="BQ304" s="106"/>
      <c r="BR304" s="106"/>
      <c r="BS304" s="106"/>
      <c r="BT304" s="106"/>
      <c r="BU304" s="106"/>
      <c r="BV304" s="106"/>
      <c r="BW304" s="106"/>
      <c r="BX304" s="106"/>
      <c r="BY304" s="106"/>
      <c r="BZ304" s="106"/>
      <c r="CA304" s="106"/>
      <c r="CB304" s="106"/>
    </row>
    <row r="305" spans="1:80" ht="29" hidden="1" x14ac:dyDescent="0.35">
      <c r="B305" s="128"/>
      <c r="C305" s="170"/>
      <c r="D305" s="170"/>
      <c r="E305" s="170"/>
      <c r="F305" s="170"/>
      <c r="G305" s="170"/>
      <c r="H305" s="170"/>
      <c r="I305" s="172"/>
      <c r="J305" s="105"/>
      <c r="K305" s="175"/>
      <c r="L305" s="105"/>
      <c r="M305" s="63" t="s">
        <v>236</v>
      </c>
      <c r="N305" s="167">
        <f>N304</f>
        <v>0</v>
      </c>
      <c r="O305" s="167">
        <f>O304+N305</f>
        <v>0</v>
      </c>
      <c r="P305" s="167">
        <f t="shared" ref="P305" si="4075">P304+O305</f>
        <v>0</v>
      </c>
      <c r="Q305" s="167">
        <f t="shared" ref="Q305" si="4076">Q304+P305</f>
        <v>0</v>
      </c>
      <c r="R305" s="167">
        <f t="shared" ref="R305" si="4077">R304+Q305</f>
        <v>0</v>
      </c>
      <c r="S305" s="167">
        <f t="shared" ref="S305" si="4078">S304+R305</f>
        <v>0</v>
      </c>
      <c r="T305" s="167">
        <f t="shared" ref="T305" si="4079">T304+S305</f>
        <v>0</v>
      </c>
      <c r="U305" s="167">
        <f t="shared" ref="U305" si="4080">U304+T305</f>
        <v>0</v>
      </c>
      <c r="V305" s="167">
        <f t="shared" ref="V305" si="4081">V304+U305</f>
        <v>0</v>
      </c>
      <c r="W305" s="167">
        <f t="shared" ref="W305" si="4082">W304+V305</f>
        <v>0</v>
      </c>
      <c r="X305" s="167">
        <f t="shared" ref="X305" si="4083">X304+W305</f>
        <v>0</v>
      </c>
      <c r="Y305" s="167">
        <f t="shared" ref="Y305" si="4084">Y304+X305</f>
        <v>0</v>
      </c>
      <c r="Z305" s="167">
        <f t="shared" ref="Z305" si="4085">Z304+Y305</f>
        <v>0</v>
      </c>
      <c r="AA305" s="167">
        <f t="shared" ref="AA305" si="4086">AA304+Z305</f>
        <v>0</v>
      </c>
      <c r="AB305" s="167">
        <f t="shared" ref="AB305" si="4087">AB304+AA305</f>
        <v>0</v>
      </c>
      <c r="AC305" s="167">
        <f t="shared" ref="AC305" si="4088">AC304+AB305</f>
        <v>0</v>
      </c>
      <c r="AD305" s="167">
        <f t="shared" ref="AD305" si="4089">AD304+AC305</f>
        <v>0</v>
      </c>
      <c r="AE305" s="167">
        <f t="shared" ref="AE305" si="4090">AE304+AD305</f>
        <v>0</v>
      </c>
      <c r="AF305" s="167">
        <f t="shared" ref="AF305" si="4091">AF304+AE305</f>
        <v>0</v>
      </c>
      <c r="AG305" s="167">
        <f t="shared" ref="AG305" si="4092">AG304+AF305</f>
        <v>0</v>
      </c>
      <c r="AH305" s="167">
        <f t="shared" ref="AH305" si="4093">AH304+AG305</f>
        <v>0</v>
      </c>
      <c r="AI305" s="167">
        <f t="shared" ref="AI305" si="4094">AI304+AH305</f>
        <v>0</v>
      </c>
      <c r="AJ305" s="167">
        <f t="shared" ref="AJ305" si="4095">AJ304+AI305</f>
        <v>0</v>
      </c>
      <c r="AK305" s="167">
        <f t="shared" ref="AK305" si="4096">AK304+AJ305</f>
        <v>0</v>
      </c>
      <c r="AL305" s="167">
        <f t="shared" ref="AL305" si="4097">AL304+AK305</f>
        <v>0</v>
      </c>
      <c r="AM305" s="167">
        <f t="shared" ref="AM305" si="4098">AM304+AL305</f>
        <v>0</v>
      </c>
      <c r="AN305" s="167">
        <f t="shared" ref="AN305" si="4099">AN304+AM305</f>
        <v>0</v>
      </c>
      <c r="AO305" s="167">
        <f t="shared" ref="AO305" si="4100">AO304+AN305</f>
        <v>0</v>
      </c>
      <c r="AP305" s="167">
        <f t="shared" ref="AP305" si="4101">AP304+AO305</f>
        <v>0</v>
      </c>
      <c r="AQ305" s="167">
        <f t="shared" ref="AQ305" si="4102">AQ304+AP305</f>
        <v>0</v>
      </c>
      <c r="AR305" s="167">
        <f t="shared" ref="AR305" si="4103">AR304+AQ305</f>
        <v>0</v>
      </c>
      <c r="AS305" s="167">
        <f t="shared" ref="AS305" si="4104">AS304+AR305</f>
        <v>0</v>
      </c>
      <c r="AT305" s="167">
        <f t="shared" ref="AT305" si="4105">AT304+AS305</f>
        <v>0</v>
      </c>
      <c r="AU305" s="167">
        <f t="shared" ref="AU305" si="4106">AU304+AT305</f>
        <v>0</v>
      </c>
      <c r="AV305" s="167">
        <f t="shared" ref="AV305" si="4107">AV304+AU305</f>
        <v>0</v>
      </c>
      <c r="AW305" s="167">
        <f t="shared" ref="AW305" si="4108">AW304+AV305</f>
        <v>0</v>
      </c>
      <c r="AX305" s="167">
        <f t="shared" ref="AX305" si="4109">AX304+AW305</f>
        <v>0</v>
      </c>
      <c r="AY305" s="167">
        <f t="shared" ref="AY305" si="4110">AY304+AX305</f>
        <v>0</v>
      </c>
      <c r="AZ305" s="167">
        <f t="shared" ref="AZ305" si="4111">AZ304+AY305</f>
        <v>0</v>
      </c>
      <c r="BA305" s="167">
        <f t="shared" ref="BA305" si="4112">BA304+AZ305</f>
        <v>0</v>
      </c>
      <c r="BB305" s="167">
        <f t="shared" ref="BB305" si="4113">BB304+BA305</f>
        <v>0</v>
      </c>
      <c r="BC305" s="167">
        <f t="shared" ref="BC305" si="4114">BC304+BB305</f>
        <v>0</v>
      </c>
      <c r="BD305" s="167">
        <f t="shared" ref="BD305" si="4115">BD304+BC305</f>
        <v>0</v>
      </c>
      <c r="BE305" s="167">
        <f t="shared" ref="BE305" si="4116">BE304+BD305</f>
        <v>0</v>
      </c>
      <c r="BF305" s="167">
        <f t="shared" ref="BF305" si="4117">BF304+BE305</f>
        <v>0</v>
      </c>
      <c r="BG305" s="167">
        <f t="shared" ref="BG305" si="4118">BG304+BF305</f>
        <v>0</v>
      </c>
      <c r="BH305" s="167">
        <f t="shared" ref="BH305" si="4119">BH304+BG305</f>
        <v>0</v>
      </c>
      <c r="BI305" s="167">
        <f t="shared" ref="BI305" si="4120">BI304+BH305</f>
        <v>0</v>
      </c>
      <c r="BJ305" s="382"/>
      <c r="BK305" s="384"/>
      <c r="BL305" s="386"/>
      <c r="BM305" s="105"/>
      <c r="BN305" s="105"/>
      <c r="BO305" s="105"/>
      <c r="BP305" s="105"/>
      <c r="BQ305" s="105"/>
      <c r="BR305" s="105"/>
      <c r="BS305" s="105"/>
      <c r="BT305" s="105"/>
      <c r="BU305" s="105"/>
      <c r="BV305" s="105"/>
      <c r="BW305" s="105"/>
      <c r="BX305" s="105"/>
      <c r="BY305" s="105"/>
      <c r="BZ305" s="105"/>
      <c r="CA305" s="105"/>
      <c r="CB305" s="105"/>
    </row>
    <row r="306" spans="1:80" ht="25.4" customHeight="1" thickBot="1" x14ac:dyDescent="0.4">
      <c r="B306" s="128"/>
      <c r="C306" s="170"/>
      <c r="D306" s="170"/>
      <c r="E306" s="170"/>
      <c r="F306" s="170"/>
      <c r="G306" s="170"/>
      <c r="H306" s="170"/>
      <c r="I306" s="172"/>
      <c r="J306" s="105"/>
      <c r="K306" s="175"/>
      <c r="L306" s="105"/>
      <c r="M306" s="63" t="s">
        <v>145</v>
      </c>
      <c r="N306" s="168">
        <f>IF($E302="",0,VLOOKUP($E302,'Podpůrná data'!$H$15:$I$182,2)*N304)</f>
        <v>0</v>
      </c>
      <c r="O306" s="168">
        <f>IF($E302="",0,VLOOKUP($E302,'Podpůrná data'!$H$15:$I$182,2)*O304)</f>
        <v>0</v>
      </c>
      <c r="P306" s="168">
        <f>IF($E302="",0,VLOOKUP($E302,'Podpůrná data'!$H$15:$I$182,2)*P304)</f>
        <v>0</v>
      </c>
      <c r="Q306" s="168">
        <f>IF($E302="",0,VLOOKUP($E302,'Podpůrná data'!$H$15:$I$182,2)*Q304)</f>
        <v>0</v>
      </c>
      <c r="R306" s="168">
        <f>IF($E302="",0,VLOOKUP($E302,'Podpůrná data'!$H$15:$I$182,2)*R304)</f>
        <v>0</v>
      </c>
      <c r="S306" s="168">
        <f>IF($E302="",0,VLOOKUP($E302,'Podpůrná data'!$H$15:$I$182,2)*S304)</f>
        <v>0</v>
      </c>
      <c r="T306" s="168">
        <f>IF($E302="",0,VLOOKUP($E302,'Podpůrná data'!$H$15:$I$182,2)*T304)</f>
        <v>0</v>
      </c>
      <c r="U306" s="168">
        <f>IF($E302="",0,VLOOKUP($E302,'Podpůrná data'!$H$15:$I$182,2)*U304)</f>
        <v>0</v>
      </c>
      <c r="V306" s="168">
        <f>IF($E302="",0,VLOOKUP($E302,'Podpůrná data'!$H$15:$I$182,2)*V304)</f>
        <v>0</v>
      </c>
      <c r="W306" s="168">
        <f>IF($E302="",0,VLOOKUP($E302,'Podpůrná data'!$H$15:$I$182,2)*W304)</f>
        <v>0</v>
      </c>
      <c r="X306" s="168">
        <f>IF($E302="",0,VLOOKUP($E302,'Podpůrná data'!$H$15:$I$182,2)*X304)</f>
        <v>0</v>
      </c>
      <c r="Y306" s="168">
        <f>IF($E302="",0,VLOOKUP($E302,'Podpůrná data'!$H$15:$I$182,2)*Y304)</f>
        <v>0</v>
      </c>
      <c r="Z306" s="168">
        <f>IF($E302="",0,VLOOKUP($E302,'Podpůrná data'!$H$15:$I$182,2)*Z304)</f>
        <v>0</v>
      </c>
      <c r="AA306" s="168">
        <f>IF($E302="",0,VLOOKUP($E302,'Podpůrná data'!$H$15:$I$182,2)*AA304)</f>
        <v>0</v>
      </c>
      <c r="AB306" s="168">
        <f>IF($E302="",0,VLOOKUP($E302,'Podpůrná data'!$H$15:$I$182,2)*AB304)</f>
        <v>0</v>
      </c>
      <c r="AC306" s="168">
        <f>IF($E302="",0,VLOOKUP($E302,'Podpůrná data'!$H$15:$I$182,2)*AC304)</f>
        <v>0</v>
      </c>
      <c r="AD306" s="168">
        <f>IF($E302="",0,VLOOKUP($E302,'Podpůrná data'!$H$15:$I$182,2)*AD304)</f>
        <v>0</v>
      </c>
      <c r="AE306" s="168">
        <f>IF($E302="",0,VLOOKUP($E302,'Podpůrná data'!$H$15:$I$182,2)*AE304)</f>
        <v>0</v>
      </c>
      <c r="AF306" s="168">
        <f>IF($E302="",0,VLOOKUP($E302,'Podpůrná data'!$H$15:$I$182,2)*AF304)</f>
        <v>0</v>
      </c>
      <c r="AG306" s="168">
        <f>IF($E302="",0,VLOOKUP($E302,'Podpůrná data'!$H$15:$I$182,2)*AG304)</f>
        <v>0</v>
      </c>
      <c r="AH306" s="168">
        <f>IF($E302="",0,VLOOKUP($E302,'Podpůrná data'!$H$15:$I$182,2)*AH304)</f>
        <v>0</v>
      </c>
      <c r="AI306" s="168">
        <f>IF($E302="",0,VLOOKUP($E302,'Podpůrná data'!$H$15:$I$182,2)*AI304)</f>
        <v>0</v>
      </c>
      <c r="AJ306" s="168">
        <f>IF($E302="",0,VLOOKUP($E302,'Podpůrná data'!$H$15:$I$182,2)*AJ304)</f>
        <v>0</v>
      </c>
      <c r="AK306" s="168">
        <f>IF($E302="",0,VLOOKUP($E302,'Podpůrná data'!$H$15:$I$182,2)*AK304)</f>
        <v>0</v>
      </c>
      <c r="AL306" s="168">
        <f>IF($E302="",0,VLOOKUP($E302,'Podpůrná data'!$H$15:$I$182,2)*AL304)</f>
        <v>0</v>
      </c>
      <c r="AM306" s="168">
        <f>IF($E302="",0,VLOOKUP($E302,'Podpůrná data'!$H$15:$I$182,2)*AM304)</f>
        <v>0</v>
      </c>
      <c r="AN306" s="168">
        <f>IF($E302="",0,VLOOKUP($E302,'Podpůrná data'!$H$15:$I$182,2)*AN304)</f>
        <v>0</v>
      </c>
      <c r="AO306" s="168">
        <f>IF($E302="",0,VLOOKUP($E302,'Podpůrná data'!$H$15:$I$182,2)*AO304)</f>
        <v>0</v>
      </c>
      <c r="AP306" s="168">
        <f>IF($E302="",0,VLOOKUP($E302,'Podpůrná data'!$H$15:$I$182,2)*AP304)</f>
        <v>0</v>
      </c>
      <c r="AQ306" s="168">
        <f>IF($E302="",0,VLOOKUP($E302,'Podpůrná data'!$H$15:$I$182,2)*AQ304)</f>
        <v>0</v>
      </c>
      <c r="AR306" s="168">
        <f>IF($E302="",0,VLOOKUP($E302,'Podpůrná data'!$H$15:$I$182,2)*AR304)</f>
        <v>0</v>
      </c>
      <c r="AS306" s="168">
        <f>IF($E302="",0,VLOOKUP($E302,'Podpůrná data'!$H$15:$I$182,2)*AS304)</f>
        <v>0</v>
      </c>
      <c r="AT306" s="168">
        <f>IF($E302="",0,VLOOKUP($E302,'Podpůrná data'!$H$15:$I$182,2)*AT304)</f>
        <v>0</v>
      </c>
      <c r="AU306" s="168">
        <f>IF($E302="",0,VLOOKUP($E302,'Podpůrná data'!$H$15:$I$182,2)*AU304)</f>
        <v>0</v>
      </c>
      <c r="AV306" s="168">
        <f>IF($E302="",0,VLOOKUP($E302,'Podpůrná data'!$H$15:$I$182,2)*AV304)</f>
        <v>0</v>
      </c>
      <c r="AW306" s="168">
        <f>IF($E302="",0,VLOOKUP($E302,'Podpůrná data'!$H$15:$I$182,2)*AW304)</f>
        <v>0</v>
      </c>
      <c r="AX306" s="168">
        <f>IF($E302="",0,VLOOKUP($E302,'Podpůrná data'!$H$15:$I$182,2)*AX304)</f>
        <v>0</v>
      </c>
      <c r="AY306" s="168">
        <f>IF($E302="",0,VLOOKUP($E302,'Podpůrná data'!$H$15:$I$182,2)*AY304)</f>
        <v>0</v>
      </c>
      <c r="AZ306" s="168">
        <f>IF($E302="",0,VLOOKUP($E302,'Podpůrná data'!$H$15:$I$182,2)*AZ304)</f>
        <v>0</v>
      </c>
      <c r="BA306" s="168">
        <f>IF($E302="",0,VLOOKUP($E302,'Podpůrná data'!$H$15:$I$182,2)*BA304)</f>
        <v>0</v>
      </c>
      <c r="BB306" s="168">
        <f>IF($E302="",0,VLOOKUP($E302,'Podpůrná data'!$H$15:$I$182,2)*BB304)</f>
        <v>0</v>
      </c>
      <c r="BC306" s="168">
        <f>IF($E302="",0,VLOOKUP($E302,'Podpůrná data'!$H$15:$I$182,2)*BC304)</f>
        <v>0</v>
      </c>
      <c r="BD306" s="168">
        <f>IF($E302="",0,VLOOKUP($E302,'Podpůrná data'!$H$15:$I$182,2)*BD304)</f>
        <v>0</v>
      </c>
      <c r="BE306" s="168">
        <f>IF($E302="",0,VLOOKUP($E302,'Podpůrná data'!$H$15:$I$182,2)*BE304)</f>
        <v>0</v>
      </c>
      <c r="BF306" s="168">
        <f>IF($E302="",0,VLOOKUP($E302,'Podpůrná data'!$H$15:$I$182,2)*BF304)</f>
        <v>0</v>
      </c>
      <c r="BG306" s="168">
        <f>IF($E302="",0,VLOOKUP($E302,'Podpůrná data'!$H$15:$I$182,2)*BG304)</f>
        <v>0</v>
      </c>
      <c r="BH306" s="168">
        <f>IF($E302="",0,VLOOKUP($E302,'Podpůrná data'!$H$15:$I$182,2)*BH304)</f>
        <v>0</v>
      </c>
      <c r="BI306" s="168">
        <f>IF($E302="",0,VLOOKUP($E302,'Podpůrná data'!$H$15:$I$182,2)*BI304)</f>
        <v>0</v>
      </c>
      <c r="BJ306" s="382"/>
      <c r="BK306" s="384"/>
      <c r="BL306" s="386"/>
      <c r="BM306" s="105"/>
      <c r="BN306" s="178">
        <f>SUMIFS($N306:$BI306,$N301:$BI301,"1. ZoR")</f>
        <v>0</v>
      </c>
      <c r="BO306" s="178">
        <f>SUMIFS($N306:$BI306,$N301:$BI301,"2. ZoR")</f>
        <v>0</v>
      </c>
      <c r="BP306" s="178">
        <f>SUMIFS($N306:$BI306,$N301:$BI301,"3. ZoR")</f>
        <v>0</v>
      </c>
      <c r="BQ306" s="178">
        <f>SUMIFS($N306:$BI306,$N301:$BI301,"4. ZoR")</f>
        <v>0</v>
      </c>
      <c r="BR306" s="178">
        <f>SUMIFS($N306:$BI306,$N301:$BI301,"5. ZoR")</f>
        <v>0</v>
      </c>
      <c r="BS306" s="178">
        <f>SUMIFS($N306:$BI306,$N301:$BI301,"6. ZoR")</f>
        <v>0</v>
      </c>
      <c r="BT306" s="178">
        <f>SUMIFS($N306:$BI306,$N301:$BI301,"7. ZoR")</f>
        <v>0</v>
      </c>
      <c r="BU306" s="178">
        <f>SUMIFS($N306:$BI306,$N301:$BI301,"8. ZoR")</f>
        <v>0</v>
      </c>
      <c r="BV306" s="178">
        <f>SUMIFS($N306:$BI306,$N301:$BI301,"9. ZoR")</f>
        <v>0</v>
      </c>
      <c r="BW306" s="178">
        <f>SUMIFS($N306:$BI306,$N301:$BI301,"10. ZoR")</f>
        <v>0</v>
      </c>
      <c r="BX306" s="178">
        <f>SUMIFS($N306:$BI306,$N301:$BI301,"11. ZoR")</f>
        <v>0</v>
      </c>
      <c r="BY306" s="178">
        <f>SUMIFS($N306:$BI306,$N301:$BI301,"12. ZoR")</f>
        <v>0</v>
      </c>
      <c r="BZ306" s="178">
        <f>SUMIFS($N306:$BI306,$N301:$BI301,"13. ZoR")</f>
        <v>0</v>
      </c>
      <c r="CA306" s="178">
        <f>SUMIFS($N306:$BI306,$N301:$BI301,"14. ZoR")</f>
        <v>0</v>
      </c>
      <c r="CB306" s="178">
        <f>SUMIFS($N306:$BI306,$N301:$BI301,"15. ZoR")</f>
        <v>0</v>
      </c>
    </row>
    <row r="307" spans="1:80" ht="29.5" hidden="1" thickBot="1" x14ac:dyDescent="0.4">
      <c r="B307" s="129"/>
      <c r="C307" s="173"/>
      <c r="D307" s="173"/>
      <c r="E307" s="173"/>
      <c r="F307" s="173"/>
      <c r="G307" s="173"/>
      <c r="H307" s="173"/>
      <c r="I307" s="174"/>
      <c r="J307" s="105"/>
      <c r="K307" s="176"/>
      <c r="L307" s="105"/>
      <c r="M307" s="63" t="s">
        <v>200</v>
      </c>
      <c r="N307" s="168">
        <f>IF(N306="","",N306)</f>
        <v>0</v>
      </c>
      <c r="O307" s="168">
        <f>N307+O306</f>
        <v>0</v>
      </c>
      <c r="P307" s="168">
        <f t="shared" ref="P307" si="4121">O307+P306</f>
        <v>0</v>
      </c>
      <c r="Q307" s="168">
        <f t="shared" ref="Q307" si="4122">P307+Q306</f>
        <v>0</v>
      </c>
      <c r="R307" s="168">
        <f t="shared" ref="R307" si="4123">Q307+R306</f>
        <v>0</v>
      </c>
      <c r="S307" s="168">
        <f t="shared" ref="S307" si="4124">R307+S306</f>
        <v>0</v>
      </c>
      <c r="T307" s="168">
        <f t="shared" ref="T307" si="4125">S307+T306</f>
        <v>0</v>
      </c>
      <c r="U307" s="168">
        <f t="shared" ref="U307" si="4126">T307+U306</f>
        <v>0</v>
      </c>
      <c r="V307" s="168">
        <f t="shared" ref="V307" si="4127">U307+V306</f>
        <v>0</v>
      </c>
      <c r="W307" s="168">
        <f t="shared" ref="W307" si="4128">V307+W306</f>
        <v>0</v>
      </c>
      <c r="X307" s="168">
        <f t="shared" ref="X307" si="4129">W307+X306</f>
        <v>0</v>
      </c>
      <c r="Y307" s="168">
        <f t="shared" ref="Y307" si="4130">X307+Y306</f>
        <v>0</v>
      </c>
      <c r="Z307" s="168">
        <f t="shared" ref="Z307" si="4131">Y307+Z306</f>
        <v>0</v>
      </c>
      <c r="AA307" s="168">
        <f t="shared" ref="AA307" si="4132">Z307+AA306</f>
        <v>0</v>
      </c>
      <c r="AB307" s="168">
        <f t="shared" ref="AB307" si="4133">AA307+AB306</f>
        <v>0</v>
      </c>
      <c r="AC307" s="168">
        <f t="shared" ref="AC307" si="4134">AB307+AC306</f>
        <v>0</v>
      </c>
      <c r="AD307" s="168">
        <f t="shared" ref="AD307" si="4135">AC307+AD306</f>
        <v>0</v>
      </c>
      <c r="AE307" s="168">
        <f t="shared" ref="AE307" si="4136">AD307+AE306</f>
        <v>0</v>
      </c>
      <c r="AF307" s="168">
        <f t="shared" ref="AF307" si="4137">AE307+AF306</f>
        <v>0</v>
      </c>
      <c r="AG307" s="168">
        <f t="shared" ref="AG307" si="4138">AF307+AG306</f>
        <v>0</v>
      </c>
      <c r="AH307" s="168">
        <f t="shared" ref="AH307" si="4139">AG307+AH306</f>
        <v>0</v>
      </c>
      <c r="AI307" s="168">
        <f t="shared" ref="AI307" si="4140">AH307+AI306</f>
        <v>0</v>
      </c>
      <c r="AJ307" s="168">
        <f t="shared" ref="AJ307" si="4141">AI307+AJ306</f>
        <v>0</v>
      </c>
      <c r="AK307" s="168">
        <f t="shared" ref="AK307" si="4142">AJ307+AK306</f>
        <v>0</v>
      </c>
      <c r="AL307" s="168">
        <f t="shared" ref="AL307" si="4143">AK307+AL306</f>
        <v>0</v>
      </c>
      <c r="AM307" s="168">
        <f t="shared" ref="AM307" si="4144">AL307+AM306</f>
        <v>0</v>
      </c>
      <c r="AN307" s="168">
        <f t="shared" ref="AN307" si="4145">AM307+AN306</f>
        <v>0</v>
      </c>
      <c r="AO307" s="168">
        <f t="shared" ref="AO307" si="4146">AN307+AO306</f>
        <v>0</v>
      </c>
      <c r="AP307" s="168">
        <f t="shared" ref="AP307" si="4147">AO307+AP306</f>
        <v>0</v>
      </c>
      <c r="AQ307" s="168">
        <f t="shared" ref="AQ307" si="4148">AP307+AQ306</f>
        <v>0</v>
      </c>
      <c r="AR307" s="168">
        <f t="shared" ref="AR307" si="4149">AQ307+AR306</f>
        <v>0</v>
      </c>
      <c r="AS307" s="168">
        <f t="shared" ref="AS307" si="4150">AR307+AS306</f>
        <v>0</v>
      </c>
      <c r="AT307" s="168">
        <f t="shared" ref="AT307" si="4151">AS307+AT306</f>
        <v>0</v>
      </c>
      <c r="AU307" s="168">
        <f t="shared" ref="AU307" si="4152">AT307+AU306</f>
        <v>0</v>
      </c>
      <c r="AV307" s="168">
        <f t="shared" ref="AV307" si="4153">AU307+AV306</f>
        <v>0</v>
      </c>
      <c r="AW307" s="168">
        <f t="shared" ref="AW307" si="4154">AV307+AW306</f>
        <v>0</v>
      </c>
      <c r="AX307" s="168">
        <f t="shared" ref="AX307" si="4155">AW307+AX306</f>
        <v>0</v>
      </c>
      <c r="AY307" s="168">
        <f t="shared" ref="AY307" si="4156">AX307+AY306</f>
        <v>0</v>
      </c>
      <c r="AZ307" s="168">
        <f t="shared" ref="AZ307" si="4157">AY307+AZ306</f>
        <v>0</v>
      </c>
      <c r="BA307" s="168">
        <f t="shared" ref="BA307" si="4158">AZ307+BA306</f>
        <v>0</v>
      </c>
      <c r="BB307" s="168">
        <f t="shared" ref="BB307" si="4159">BA307+BB306</f>
        <v>0</v>
      </c>
      <c r="BC307" s="168">
        <f t="shared" ref="BC307" si="4160">BB307+BC306</f>
        <v>0</v>
      </c>
      <c r="BD307" s="168">
        <f t="shared" ref="BD307" si="4161">BC307+BD306</f>
        <v>0</v>
      </c>
      <c r="BE307" s="168">
        <f t="shared" ref="BE307" si="4162">BD307+BE306</f>
        <v>0</v>
      </c>
      <c r="BF307" s="168">
        <f t="shared" ref="BF307" si="4163">BE307+BF306</f>
        <v>0</v>
      </c>
      <c r="BG307" s="168">
        <f t="shared" ref="BG307" si="4164">BF307+BG306</f>
        <v>0</v>
      </c>
      <c r="BH307" s="168">
        <f t="shared" ref="BH307" si="4165">BG307+BH306</f>
        <v>0</v>
      </c>
      <c r="BI307" s="168">
        <f t="shared" ref="BI307" si="4166">BH307+BI306</f>
        <v>0</v>
      </c>
      <c r="BJ307" s="383"/>
      <c r="BK307" s="385"/>
      <c r="BL307" s="387"/>
      <c r="BM307" s="105"/>
      <c r="BN307" s="105"/>
      <c r="BO307" s="105"/>
      <c r="BP307" s="105"/>
      <c r="BQ307" s="105"/>
      <c r="BR307" s="105"/>
      <c r="BS307" s="105"/>
      <c r="BT307" s="105"/>
      <c r="BU307" s="105"/>
      <c r="BV307" s="105"/>
      <c r="BW307" s="105"/>
      <c r="BX307" s="105"/>
      <c r="BY307" s="105"/>
      <c r="BZ307" s="105"/>
      <c r="CA307" s="105"/>
      <c r="CB307" s="105"/>
    </row>
    <row r="308" spans="1:80" ht="15" hidden="1" thickBot="1" x14ac:dyDescent="0.4">
      <c r="B308" s="105"/>
      <c r="C308" s="130"/>
      <c r="D308" s="130"/>
      <c r="E308" s="130"/>
      <c r="F308" s="130"/>
      <c r="G308" s="130"/>
      <c r="H308" s="130"/>
      <c r="I308" s="105"/>
      <c r="J308" s="7"/>
      <c r="K308" s="105"/>
      <c r="L308" s="105"/>
      <c r="M308" s="105"/>
      <c r="N308" s="105"/>
      <c r="O308" s="105"/>
      <c r="P308" s="7"/>
      <c r="Q308" s="105"/>
      <c r="R308" s="105"/>
      <c r="S308" s="105"/>
      <c r="T308" s="105"/>
      <c r="U308" s="105"/>
      <c r="V308" s="105"/>
      <c r="W308" s="105"/>
      <c r="X308" s="105"/>
      <c r="Y308" s="105"/>
      <c r="Z308" s="105"/>
      <c r="AA308" s="105"/>
      <c r="AB308" s="105"/>
      <c r="AC308" s="105"/>
      <c r="AD308" s="105"/>
      <c r="AE308" s="105"/>
      <c r="AF308" s="105"/>
      <c r="AG308" s="105"/>
      <c r="AH308" s="105"/>
      <c r="AI308" s="105"/>
      <c r="AJ308" s="105"/>
      <c r="AK308" s="105"/>
      <c r="AL308" s="105"/>
      <c r="AM308" s="105"/>
      <c r="AN308" s="105"/>
      <c r="AO308" s="105"/>
      <c r="AP308" s="105"/>
      <c r="AQ308" s="105"/>
      <c r="AR308" s="105"/>
      <c r="AS308" s="105"/>
      <c r="AT308" s="105"/>
      <c r="AU308" s="105"/>
      <c r="AV308" s="105"/>
      <c r="AW308" s="105"/>
      <c r="AX308" s="105"/>
      <c r="AY308" s="105"/>
      <c r="AZ308" s="105"/>
      <c r="BA308" s="105"/>
      <c r="BB308" s="105"/>
      <c r="BC308" s="105"/>
      <c r="BD308" s="105"/>
      <c r="BE308" s="105"/>
      <c r="BF308" s="105"/>
      <c r="BG308" s="105"/>
      <c r="BH308" s="105"/>
      <c r="BI308" s="105"/>
      <c r="BJ308" s="105"/>
      <c r="BK308" s="105"/>
      <c r="BL308" s="105"/>
      <c r="BM308" s="105"/>
      <c r="BN308" s="105"/>
      <c r="BO308" s="105"/>
      <c r="BP308" s="105"/>
      <c r="BQ308" s="105"/>
      <c r="BR308" s="105"/>
      <c r="BS308" s="105"/>
      <c r="BT308" s="105"/>
      <c r="BU308" s="105"/>
      <c r="BV308" s="105"/>
      <c r="BW308" s="105"/>
      <c r="BX308" s="105"/>
      <c r="BY308" s="105"/>
      <c r="BZ308" s="105"/>
      <c r="CA308" s="105"/>
      <c r="CB308" s="105"/>
    </row>
    <row r="309" spans="1:80" s="245" customFormat="1" ht="58.4" customHeight="1" thickBot="1" x14ac:dyDescent="0.4">
      <c r="A309" s="249"/>
      <c r="B309" s="120"/>
      <c r="C309" s="360" t="s">
        <v>2</v>
      </c>
      <c r="D309" s="121"/>
      <c r="E309" s="131" t="s">
        <v>225</v>
      </c>
      <c r="F309" s="131" t="s">
        <v>444</v>
      </c>
      <c r="G309" s="131" t="s">
        <v>208</v>
      </c>
      <c r="H309" s="122" t="s">
        <v>385</v>
      </c>
      <c r="I309" s="123" t="s">
        <v>1</v>
      </c>
      <c r="J309" s="7"/>
      <c r="K309" s="169">
        <v>204032</v>
      </c>
      <c r="L309" s="106"/>
      <c r="M309" s="194" t="s">
        <v>128</v>
      </c>
      <c r="N309" s="83" t="s">
        <v>4</v>
      </c>
      <c r="O309" s="83" t="s">
        <v>5</v>
      </c>
      <c r="P309" s="83" t="s">
        <v>6</v>
      </c>
      <c r="Q309" s="83" t="s">
        <v>7</v>
      </c>
      <c r="R309" s="83" t="s">
        <v>8</v>
      </c>
      <c r="S309" s="83" t="s">
        <v>9</v>
      </c>
      <c r="T309" s="83" t="s">
        <v>10</v>
      </c>
      <c r="U309" s="83" t="s">
        <v>11</v>
      </c>
      <c r="V309" s="83" t="s">
        <v>12</v>
      </c>
      <c r="W309" s="83" t="s">
        <v>13</v>
      </c>
      <c r="X309" s="83" t="s">
        <v>14</v>
      </c>
      <c r="Y309" s="83" t="s">
        <v>15</v>
      </c>
      <c r="Z309" s="83" t="s">
        <v>16</v>
      </c>
      <c r="AA309" s="83" t="s">
        <v>17</v>
      </c>
      <c r="AB309" s="83" t="s">
        <v>18</v>
      </c>
      <c r="AC309" s="83" t="s">
        <v>19</v>
      </c>
      <c r="AD309" s="83" t="s">
        <v>20</v>
      </c>
      <c r="AE309" s="83" t="s">
        <v>21</v>
      </c>
      <c r="AF309" s="83" t="s">
        <v>22</v>
      </c>
      <c r="AG309" s="83" t="s">
        <v>23</v>
      </c>
      <c r="AH309" s="83" t="s">
        <v>24</v>
      </c>
      <c r="AI309" s="83" t="s">
        <v>25</v>
      </c>
      <c r="AJ309" s="83" t="s">
        <v>26</v>
      </c>
      <c r="AK309" s="83" t="s">
        <v>27</v>
      </c>
      <c r="AL309" s="83" t="s">
        <v>28</v>
      </c>
      <c r="AM309" s="83" t="s">
        <v>29</v>
      </c>
      <c r="AN309" s="83" t="s">
        <v>30</v>
      </c>
      <c r="AO309" s="83" t="s">
        <v>31</v>
      </c>
      <c r="AP309" s="83" t="s">
        <v>32</v>
      </c>
      <c r="AQ309" s="83" t="s">
        <v>33</v>
      </c>
      <c r="AR309" s="83" t="s">
        <v>34</v>
      </c>
      <c r="AS309" s="83" t="s">
        <v>35</v>
      </c>
      <c r="AT309" s="83" t="s">
        <v>36</v>
      </c>
      <c r="AU309" s="83" t="s">
        <v>37</v>
      </c>
      <c r="AV309" s="83" t="s">
        <v>38</v>
      </c>
      <c r="AW309" s="83" t="s">
        <v>39</v>
      </c>
      <c r="AX309" s="83" t="s">
        <v>40</v>
      </c>
      <c r="AY309" s="83" t="s">
        <v>41</v>
      </c>
      <c r="AZ309" s="83" t="s">
        <v>42</v>
      </c>
      <c r="BA309" s="83" t="s">
        <v>43</v>
      </c>
      <c r="BB309" s="83" t="s">
        <v>44</v>
      </c>
      <c r="BC309" s="83" t="s">
        <v>45</v>
      </c>
      <c r="BD309" s="83" t="s">
        <v>46</v>
      </c>
      <c r="BE309" s="83" t="s">
        <v>47</v>
      </c>
      <c r="BF309" s="83" t="s">
        <v>48</v>
      </c>
      <c r="BG309" s="83" t="s">
        <v>49</v>
      </c>
      <c r="BH309" s="83" t="s">
        <v>50</v>
      </c>
      <c r="BI309" s="83" t="s">
        <v>51</v>
      </c>
      <c r="BJ309" s="134" t="s">
        <v>234</v>
      </c>
      <c r="BK309" s="135" t="s">
        <v>164</v>
      </c>
      <c r="BL309" s="135" t="s">
        <v>213</v>
      </c>
      <c r="BM309" s="106"/>
      <c r="BN309" s="368" t="s">
        <v>238</v>
      </c>
      <c r="BO309" s="369"/>
      <c r="BP309" s="369"/>
      <c r="BQ309" s="369"/>
      <c r="BR309" s="369"/>
      <c r="BS309" s="369"/>
      <c r="BT309" s="369"/>
      <c r="BU309" s="369"/>
      <c r="BV309" s="369"/>
      <c r="BW309" s="369"/>
      <c r="BX309" s="369"/>
      <c r="BY309" s="369"/>
      <c r="BZ309" s="369"/>
      <c r="CA309" s="369"/>
      <c r="CB309" s="369"/>
    </row>
    <row r="310" spans="1:80" s="245" customFormat="1" ht="18" hidden="1" customHeight="1" thickBot="1" x14ac:dyDescent="0.4">
      <c r="A310" s="250"/>
      <c r="B310" s="113"/>
      <c r="C310" s="361"/>
      <c r="D310" s="125"/>
      <c r="E310" s="125"/>
      <c r="F310" s="125"/>
      <c r="G310" s="125"/>
      <c r="H310" s="370" t="s">
        <v>201</v>
      </c>
      <c r="I310" s="373" t="s">
        <v>93</v>
      </c>
      <c r="J310" s="7"/>
      <c r="K310" s="375" t="s">
        <v>423</v>
      </c>
      <c r="L310" s="106"/>
      <c r="M310" s="84"/>
      <c r="N310" s="74">
        <f>MONTH(Úvod!$F$10)</f>
        <v>1</v>
      </c>
      <c r="O310" s="75">
        <f t="shared" ref="O310" si="4167">IF(N310=12,1,N310+1)</f>
        <v>2</v>
      </c>
      <c r="P310" s="75">
        <f t="shared" ref="P310" si="4168">IF(O310=12,1,O310+1)</f>
        <v>3</v>
      </c>
      <c r="Q310" s="76">
        <f t="shared" ref="Q310" si="4169">IF(P310=12,1,P310+1)</f>
        <v>4</v>
      </c>
      <c r="R310" s="76">
        <f t="shared" ref="R310" si="4170">IF(Q310=12,1,Q310+1)</f>
        <v>5</v>
      </c>
      <c r="S310" s="76">
        <f t="shared" ref="S310" si="4171">IF(R310=12,1,R310+1)</f>
        <v>6</v>
      </c>
      <c r="T310" s="76">
        <f t="shared" ref="T310" si="4172">IF(S310=12,1,S310+1)</f>
        <v>7</v>
      </c>
      <c r="U310" s="76">
        <f t="shared" ref="U310" si="4173">IF(T310=12,1,T310+1)</f>
        <v>8</v>
      </c>
      <c r="V310" s="76">
        <f t="shared" ref="V310" si="4174">IF(U310=12,1,U310+1)</f>
        <v>9</v>
      </c>
      <c r="W310" s="76">
        <f>IF(V310=12,1,V310+1)</f>
        <v>10</v>
      </c>
      <c r="X310" s="76">
        <f t="shared" ref="X310" si="4175">IF(W310=12,1,W310+1)</f>
        <v>11</v>
      </c>
      <c r="Y310" s="76">
        <f t="shared" ref="Y310" si="4176">IF(X310=12,1,X310+1)</f>
        <v>12</v>
      </c>
      <c r="Z310" s="76">
        <f t="shared" ref="Z310" si="4177">IF(Y310=12,1,Y310+1)</f>
        <v>1</v>
      </c>
      <c r="AA310" s="76">
        <f t="shared" ref="AA310" si="4178">IF(Z310=12,1,Z310+1)</f>
        <v>2</v>
      </c>
      <c r="AB310" s="76">
        <f t="shared" ref="AB310" si="4179">IF(AA310=12,1,AA310+1)</f>
        <v>3</v>
      </c>
      <c r="AC310" s="76">
        <f t="shared" ref="AC310" si="4180">IF(AB310=12,1,AB310+1)</f>
        <v>4</v>
      </c>
      <c r="AD310" s="76">
        <f t="shared" ref="AD310" si="4181">IF(AC310=12,1,AC310+1)</f>
        <v>5</v>
      </c>
      <c r="AE310" s="76">
        <f t="shared" ref="AE310" si="4182">IF(AD310=12,1,AD310+1)</f>
        <v>6</v>
      </c>
      <c r="AF310" s="76">
        <f>IF(AE310=12,1,AE310+1)</f>
        <v>7</v>
      </c>
      <c r="AG310" s="76">
        <f t="shared" ref="AG310" si="4183">IF(AF310=12,1,AF310+1)</f>
        <v>8</v>
      </c>
      <c r="AH310" s="76">
        <f t="shared" ref="AH310" si="4184">IF(AG310=12,1,AG310+1)</f>
        <v>9</v>
      </c>
      <c r="AI310" s="76">
        <f t="shared" ref="AI310" si="4185">IF(AH310=12,1,AH310+1)</f>
        <v>10</v>
      </c>
      <c r="AJ310" s="76">
        <f t="shared" ref="AJ310" si="4186">IF(AI310=12,1,AI310+1)</f>
        <v>11</v>
      </c>
      <c r="AK310" s="76">
        <f t="shared" ref="AK310" si="4187">IF(AJ310=12,1,AJ310+1)</f>
        <v>12</v>
      </c>
      <c r="AL310" s="76">
        <f t="shared" ref="AL310" si="4188">IF(AK310=12,1,AK310+1)</f>
        <v>1</v>
      </c>
      <c r="AM310" s="76">
        <f t="shared" ref="AM310" si="4189">IF(AL310=12,1,AL310+1)</f>
        <v>2</v>
      </c>
      <c r="AN310" s="76">
        <f t="shared" ref="AN310" si="4190">IF(AM310=12,1,AM310+1)</f>
        <v>3</v>
      </c>
      <c r="AO310" s="76">
        <f t="shared" ref="AO310" si="4191">IF(AN310=12,1,AN310+1)</f>
        <v>4</v>
      </c>
      <c r="AP310" s="76">
        <f t="shared" ref="AP310" si="4192">IF(AO310=12,1,AO310+1)</f>
        <v>5</v>
      </c>
      <c r="AQ310" s="76">
        <f t="shared" ref="AQ310" si="4193">IF(AP310=12,1,AP310+1)</f>
        <v>6</v>
      </c>
      <c r="AR310" s="76">
        <f t="shared" ref="AR310" si="4194">IF(AQ310=12,1,AQ310+1)</f>
        <v>7</v>
      </c>
      <c r="AS310" s="76">
        <f t="shared" ref="AS310" si="4195">IF(AR310=12,1,AR310+1)</f>
        <v>8</v>
      </c>
      <c r="AT310" s="76">
        <f t="shared" ref="AT310" si="4196">IF(AS310=12,1,AS310+1)</f>
        <v>9</v>
      </c>
      <c r="AU310" s="76">
        <f t="shared" ref="AU310" si="4197">IF(AT310=12,1,AT310+1)</f>
        <v>10</v>
      </c>
      <c r="AV310" s="76">
        <f t="shared" ref="AV310" si="4198">IF(AU310=12,1,AU310+1)</f>
        <v>11</v>
      </c>
      <c r="AW310" s="76">
        <f t="shared" ref="AW310" si="4199">IF(AV310=12,1,AV310+1)</f>
        <v>12</v>
      </c>
      <c r="AX310" s="76">
        <f t="shared" ref="AX310" si="4200">IF(AW310=12,1,AW310+1)</f>
        <v>1</v>
      </c>
      <c r="AY310" s="76">
        <f t="shared" ref="AY310" si="4201">IF(AX310=12,1,AX310+1)</f>
        <v>2</v>
      </c>
      <c r="AZ310" s="76">
        <f t="shared" ref="AZ310" si="4202">IF(AY310=12,1,AY310+1)</f>
        <v>3</v>
      </c>
      <c r="BA310" s="76">
        <f t="shared" ref="BA310" si="4203">IF(AZ310=12,1,AZ310+1)</f>
        <v>4</v>
      </c>
      <c r="BB310" s="76">
        <f t="shared" ref="BB310" si="4204">IF(BA310=12,1,BA310+1)</f>
        <v>5</v>
      </c>
      <c r="BC310" s="76">
        <f t="shared" ref="BC310" si="4205">IF(BB310=12,1,BB310+1)</f>
        <v>6</v>
      </c>
      <c r="BD310" s="76">
        <f t="shared" ref="BD310" si="4206">IF(BC310=12,1,BC310+1)</f>
        <v>7</v>
      </c>
      <c r="BE310" s="76">
        <f t="shared" ref="BE310" si="4207">IF(BD310=12,1,BD310+1)</f>
        <v>8</v>
      </c>
      <c r="BF310" s="76">
        <f t="shared" ref="BF310" si="4208">IF(BE310=12,1,BE310+1)</f>
        <v>9</v>
      </c>
      <c r="BG310" s="76">
        <f t="shared" ref="BG310" si="4209">IF(BF310=12,1,BF310+1)</f>
        <v>10</v>
      </c>
      <c r="BH310" s="76">
        <f t="shared" ref="BH310" si="4210">IF(BG310=12,1,BG310+1)</f>
        <v>11</v>
      </c>
      <c r="BI310" s="76">
        <f t="shared" ref="BI310" si="4211">IF(BH310=12,1,BH310+1)</f>
        <v>12</v>
      </c>
      <c r="BJ310" s="81"/>
      <c r="BK310" s="78"/>
      <c r="BL310" s="78"/>
      <c r="BM310" s="106"/>
      <c r="BN310" s="106"/>
      <c r="BO310" s="106"/>
      <c r="BP310" s="106"/>
      <c r="BQ310" s="106"/>
      <c r="BR310" s="106"/>
      <c r="BS310" s="106"/>
      <c r="BT310" s="106"/>
      <c r="BU310" s="106"/>
      <c r="BV310" s="106"/>
      <c r="BW310" s="106"/>
      <c r="BX310" s="106"/>
      <c r="BY310" s="106"/>
      <c r="BZ310" s="106"/>
      <c r="CA310" s="106"/>
      <c r="CB310" s="106"/>
    </row>
    <row r="311" spans="1:80" s="245" customFormat="1" ht="35.15" hidden="1" customHeight="1" x14ac:dyDescent="0.35">
      <c r="A311" s="250"/>
      <c r="B311" s="113"/>
      <c r="C311" s="361"/>
      <c r="D311" s="125"/>
      <c r="E311" s="125"/>
      <c r="F311" s="125"/>
      <c r="G311" s="125"/>
      <c r="H311" s="370"/>
      <c r="I311" s="373"/>
      <c r="J311" s="7"/>
      <c r="K311" s="376"/>
      <c r="L311" s="106"/>
      <c r="M311" s="77"/>
      <c r="N311" s="59">
        <f t="shared" ref="N311:BI311" si="4212">VALUE(_xlfn.CONCAT(N310,".",N313))</f>
        <v>1</v>
      </c>
      <c r="O311" s="73">
        <f t="shared" si="4212"/>
        <v>32</v>
      </c>
      <c r="P311" s="73">
        <f t="shared" si="4212"/>
        <v>61</v>
      </c>
      <c r="Q311" s="73">
        <f t="shared" si="4212"/>
        <v>92</v>
      </c>
      <c r="R311" s="73">
        <f t="shared" si="4212"/>
        <v>122</v>
      </c>
      <c r="S311" s="73">
        <f t="shared" si="4212"/>
        <v>153</v>
      </c>
      <c r="T311" s="73">
        <f t="shared" si="4212"/>
        <v>183</v>
      </c>
      <c r="U311" s="73">
        <f t="shared" si="4212"/>
        <v>214</v>
      </c>
      <c r="V311" s="73">
        <f t="shared" si="4212"/>
        <v>245</v>
      </c>
      <c r="W311" s="73">
        <f t="shared" si="4212"/>
        <v>275</v>
      </c>
      <c r="X311" s="73">
        <f t="shared" si="4212"/>
        <v>306</v>
      </c>
      <c r="Y311" s="73">
        <f t="shared" si="4212"/>
        <v>336</v>
      </c>
      <c r="Z311" s="73">
        <f t="shared" si="4212"/>
        <v>367</v>
      </c>
      <c r="AA311" s="73">
        <f t="shared" si="4212"/>
        <v>398</v>
      </c>
      <c r="AB311" s="73">
        <f t="shared" si="4212"/>
        <v>426</v>
      </c>
      <c r="AC311" s="73">
        <f t="shared" si="4212"/>
        <v>457</v>
      </c>
      <c r="AD311" s="73">
        <f t="shared" si="4212"/>
        <v>487</v>
      </c>
      <c r="AE311" s="73">
        <f t="shared" si="4212"/>
        <v>518</v>
      </c>
      <c r="AF311" s="73">
        <f t="shared" si="4212"/>
        <v>548</v>
      </c>
      <c r="AG311" s="73">
        <f t="shared" si="4212"/>
        <v>579</v>
      </c>
      <c r="AH311" s="73">
        <f t="shared" si="4212"/>
        <v>610</v>
      </c>
      <c r="AI311" s="73">
        <f t="shared" si="4212"/>
        <v>640</v>
      </c>
      <c r="AJ311" s="73">
        <f t="shared" si="4212"/>
        <v>671</v>
      </c>
      <c r="AK311" s="73">
        <f t="shared" si="4212"/>
        <v>701</v>
      </c>
      <c r="AL311" s="73">
        <f t="shared" si="4212"/>
        <v>732</v>
      </c>
      <c r="AM311" s="73">
        <f t="shared" si="4212"/>
        <v>763</v>
      </c>
      <c r="AN311" s="73">
        <f t="shared" si="4212"/>
        <v>791</v>
      </c>
      <c r="AO311" s="73">
        <f t="shared" si="4212"/>
        <v>822</v>
      </c>
      <c r="AP311" s="73">
        <f t="shared" si="4212"/>
        <v>852</v>
      </c>
      <c r="AQ311" s="73">
        <f t="shared" si="4212"/>
        <v>883</v>
      </c>
      <c r="AR311" s="73">
        <f t="shared" si="4212"/>
        <v>913</v>
      </c>
      <c r="AS311" s="73">
        <f t="shared" si="4212"/>
        <v>944</v>
      </c>
      <c r="AT311" s="73">
        <f t="shared" si="4212"/>
        <v>975</v>
      </c>
      <c r="AU311" s="73">
        <f t="shared" si="4212"/>
        <v>1005</v>
      </c>
      <c r="AV311" s="73">
        <f t="shared" si="4212"/>
        <v>1036</v>
      </c>
      <c r="AW311" s="73">
        <f t="shared" si="4212"/>
        <v>1066</v>
      </c>
      <c r="AX311" s="73">
        <f t="shared" si="4212"/>
        <v>1097</v>
      </c>
      <c r="AY311" s="73">
        <f t="shared" si="4212"/>
        <v>1128</v>
      </c>
      <c r="AZ311" s="73">
        <f t="shared" si="4212"/>
        <v>1156</v>
      </c>
      <c r="BA311" s="73">
        <f t="shared" si="4212"/>
        <v>1187</v>
      </c>
      <c r="BB311" s="73">
        <f t="shared" si="4212"/>
        <v>1217</v>
      </c>
      <c r="BC311" s="73">
        <f t="shared" si="4212"/>
        <v>1248</v>
      </c>
      <c r="BD311" s="73">
        <f t="shared" si="4212"/>
        <v>1278</v>
      </c>
      <c r="BE311" s="73">
        <f t="shared" si="4212"/>
        <v>1309</v>
      </c>
      <c r="BF311" s="73">
        <f t="shared" si="4212"/>
        <v>1340</v>
      </c>
      <c r="BG311" s="73">
        <f t="shared" si="4212"/>
        <v>1370</v>
      </c>
      <c r="BH311" s="73">
        <f t="shared" si="4212"/>
        <v>1401</v>
      </c>
      <c r="BI311" s="73">
        <f t="shared" si="4212"/>
        <v>1431</v>
      </c>
      <c r="BJ311" s="82"/>
      <c r="BK311" s="79"/>
      <c r="BL311" s="79"/>
      <c r="BM311" s="106"/>
      <c r="BN311" s="106"/>
      <c r="BO311" s="106"/>
      <c r="BP311" s="106"/>
      <c r="BQ311" s="106"/>
      <c r="BR311" s="106"/>
      <c r="BS311" s="106"/>
      <c r="BT311" s="106"/>
      <c r="BU311" s="106"/>
      <c r="BV311" s="106"/>
      <c r="BW311" s="106"/>
      <c r="BX311" s="106"/>
      <c r="BY311" s="106"/>
      <c r="BZ311" s="106"/>
      <c r="CA311" s="106"/>
      <c r="CB311" s="106"/>
    </row>
    <row r="312" spans="1:80" s="245" customFormat="1" ht="17.149999999999999" customHeight="1" x14ac:dyDescent="0.35">
      <c r="A312" s="250"/>
      <c r="B312" s="113"/>
      <c r="C312" s="361"/>
      <c r="D312" s="125"/>
      <c r="E312" s="357" t="s">
        <v>207</v>
      </c>
      <c r="F312" s="357" t="s">
        <v>207</v>
      </c>
      <c r="G312" s="357" t="s">
        <v>207</v>
      </c>
      <c r="H312" s="370"/>
      <c r="I312" s="373"/>
      <c r="J312" s="7"/>
      <c r="K312" s="376"/>
      <c r="L312" s="106"/>
      <c r="M312" s="77"/>
      <c r="N312" s="60" t="str">
        <f>VLOOKUP(N310,'Podpůrná data'!$I$188:$J$199,2)</f>
        <v>leden</v>
      </c>
      <c r="O312" s="60" t="str">
        <f>VLOOKUP(O310,'Podpůrná data'!$I$188:$J$199,2)</f>
        <v>únor</v>
      </c>
      <c r="P312" s="60" t="str">
        <f>VLOOKUP(P310,'Podpůrná data'!$I$188:$J$199,2)</f>
        <v>březen</v>
      </c>
      <c r="Q312" s="60" t="str">
        <f>VLOOKUP(Q310,'Podpůrná data'!$I$188:$J$199,2)</f>
        <v>duben</v>
      </c>
      <c r="R312" s="60" t="str">
        <f>VLOOKUP(R310,'Podpůrná data'!$I$188:$J$199,2)</f>
        <v>květen</v>
      </c>
      <c r="S312" s="60" t="str">
        <f>VLOOKUP(S310,'Podpůrná data'!$I$188:$J$199,2)</f>
        <v>červen</v>
      </c>
      <c r="T312" s="60" t="str">
        <f>VLOOKUP(T310,'Podpůrná data'!$I$188:$J$199,2)</f>
        <v>červenec</v>
      </c>
      <c r="U312" s="60" t="str">
        <f>VLOOKUP(U310,'Podpůrná data'!$I$188:$J$199,2)</f>
        <v>srpen</v>
      </c>
      <c r="V312" s="60" t="str">
        <f>VLOOKUP(V310,'Podpůrná data'!$I$188:$J$199,2)</f>
        <v>září</v>
      </c>
      <c r="W312" s="60" t="str">
        <f>VLOOKUP(W310,'Podpůrná data'!$I$188:$J$199,2)</f>
        <v>říjen</v>
      </c>
      <c r="X312" s="60" t="str">
        <f>VLOOKUP(X310,'Podpůrná data'!$I$188:$J$199,2)</f>
        <v>listopad</v>
      </c>
      <c r="Y312" s="60" t="str">
        <f>VLOOKUP(Y310,'Podpůrná data'!$I$188:$J$199,2)</f>
        <v>prosinec</v>
      </c>
      <c r="Z312" s="60" t="str">
        <f>VLOOKUP(Z310,'Podpůrná data'!$I$188:$J$199,2)</f>
        <v>leden</v>
      </c>
      <c r="AA312" s="60" t="str">
        <f>VLOOKUP(AA310,'Podpůrná data'!$I$188:$J$199,2)</f>
        <v>únor</v>
      </c>
      <c r="AB312" s="60" t="str">
        <f>VLOOKUP(AB310,'Podpůrná data'!$I$188:$J$199,2)</f>
        <v>březen</v>
      </c>
      <c r="AC312" s="60" t="str">
        <f>VLOOKUP(AC310,'Podpůrná data'!$I$188:$J$199,2)</f>
        <v>duben</v>
      </c>
      <c r="AD312" s="60" t="str">
        <f>VLOOKUP(AD310,'Podpůrná data'!$I$188:$J$199,2)</f>
        <v>květen</v>
      </c>
      <c r="AE312" s="60" t="str">
        <f>VLOOKUP(AE310,'Podpůrná data'!$I$188:$J$199,2)</f>
        <v>červen</v>
      </c>
      <c r="AF312" s="60" t="str">
        <f>VLOOKUP(AF310,'Podpůrná data'!$I$188:$J$199,2)</f>
        <v>červenec</v>
      </c>
      <c r="AG312" s="60" t="str">
        <f>VLOOKUP(AG310,'Podpůrná data'!$I$188:$J$199,2)</f>
        <v>srpen</v>
      </c>
      <c r="AH312" s="60" t="str">
        <f>VLOOKUP(AH310,'Podpůrná data'!$I$188:$J$199,2)</f>
        <v>září</v>
      </c>
      <c r="AI312" s="60" t="str">
        <f>VLOOKUP(AI310,'Podpůrná data'!$I$188:$J$199,2)</f>
        <v>říjen</v>
      </c>
      <c r="AJ312" s="60" t="str">
        <f>VLOOKUP(AJ310,'Podpůrná data'!$I$188:$J$199,2)</f>
        <v>listopad</v>
      </c>
      <c r="AK312" s="60" t="str">
        <f>VLOOKUP(AK310,'Podpůrná data'!$I$188:$J$199,2)</f>
        <v>prosinec</v>
      </c>
      <c r="AL312" s="60" t="str">
        <f>VLOOKUP(AL310,'Podpůrná data'!$I$188:$J$199,2)</f>
        <v>leden</v>
      </c>
      <c r="AM312" s="60" t="str">
        <f>VLOOKUP(AM310,'Podpůrná data'!$I$188:$J$199,2)</f>
        <v>únor</v>
      </c>
      <c r="AN312" s="60" t="str">
        <f>VLOOKUP(AN310,'Podpůrná data'!$I$188:$J$199,2)</f>
        <v>březen</v>
      </c>
      <c r="AO312" s="60" t="str">
        <f>VLOOKUP(AO310,'Podpůrná data'!$I$188:$J$199,2)</f>
        <v>duben</v>
      </c>
      <c r="AP312" s="60" t="str">
        <f>VLOOKUP(AP310,'Podpůrná data'!$I$188:$J$199,2)</f>
        <v>květen</v>
      </c>
      <c r="AQ312" s="60" t="str">
        <f>VLOOKUP(AQ310,'Podpůrná data'!$I$188:$J$199,2)</f>
        <v>červen</v>
      </c>
      <c r="AR312" s="60" t="str">
        <f>VLOOKUP(AR310,'Podpůrná data'!$I$188:$J$199,2)</f>
        <v>červenec</v>
      </c>
      <c r="AS312" s="60" t="str">
        <f>VLOOKUP(AS310,'Podpůrná data'!$I$188:$J$199,2)</f>
        <v>srpen</v>
      </c>
      <c r="AT312" s="60" t="str">
        <f>VLOOKUP(AT310,'Podpůrná data'!$I$188:$J$199,2)</f>
        <v>září</v>
      </c>
      <c r="AU312" s="60" t="str">
        <f>VLOOKUP(AU310,'Podpůrná data'!$I$188:$J$199,2)</f>
        <v>říjen</v>
      </c>
      <c r="AV312" s="60" t="str">
        <f>VLOOKUP(AV310,'Podpůrná data'!$I$188:$J$199,2)</f>
        <v>listopad</v>
      </c>
      <c r="AW312" s="60" t="str">
        <f>VLOOKUP(AW310,'Podpůrná data'!$I$188:$J$199,2)</f>
        <v>prosinec</v>
      </c>
      <c r="AX312" s="60" t="str">
        <f>VLOOKUP(AX310,'Podpůrná data'!$I$188:$J$199,2)</f>
        <v>leden</v>
      </c>
      <c r="AY312" s="60" t="str">
        <f>VLOOKUP(AY310,'Podpůrná data'!$I$188:$J$199,2)</f>
        <v>únor</v>
      </c>
      <c r="AZ312" s="60" t="str">
        <f>VLOOKUP(AZ310,'Podpůrná data'!$I$188:$J$199,2)</f>
        <v>březen</v>
      </c>
      <c r="BA312" s="60" t="str">
        <f>VLOOKUP(BA310,'Podpůrná data'!$I$188:$J$199,2)</f>
        <v>duben</v>
      </c>
      <c r="BB312" s="60" t="str">
        <f>VLOOKUP(BB310,'Podpůrná data'!$I$188:$J$199,2)</f>
        <v>květen</v>
      </c>
      <c r="BC312" s="60" t="str">
        <f>VLOOKUP(BC310,'Podpůrná data'!$I$188:$J$199,2)</f>
        <v>červen</v>
      </c>
      <c r="BD312" s="60" t="str">
        <f>VLOOKUP(BD310,'Podpůrná data'!$I$188:$J$199,2)</f>
        <v>červenec</v>
      </c>
      <c r="BE312" s="60" t="str">
        <f>VLOOKUP(BE310,'Podpůrná data'!$I$188:$J$199,2)</f>
        <v>srpen</v>
      </c>
      <c r="BF312" s="60" t="str">
        <f>VLOOKUP(BF310,'Podpůrná data'!$I$188:$J$199,2)</f>
        <v>září</v>
      </c>
      <c r="BG312" s="60" t="str">
        <f>VLOOKUP(BG310,'Podpůrná data'!$I$188:$J$199,2)</f>
        <v>říjen</v>
      </c>
      <c r="BH312" s="60" t="str">
        <f>VLOOKUP(BH310,'Podpůrná data'!$I$188:$J$199,2)</f>
        <v>listopad</v>
      </c>
      <c r="BI312" s="60" t="str">
        <f>VLOOKUP(BI310,'Podpůrná data'!$I$188:$J$199,2)</f>
        <v>prosinec</v>
      </c>
      <c r="BJ312" s="200"/>
      <c r="BK312" s="200"/>
      <c r="BL312" s="201"/>
      <c r="BM312" s="106"/>
      <c r="BN312" s="179" t="s">
        <v>105</v>
      </c>
      <c r="BO312" s="179" t="s">
        <v>106</v>
      </c>
      <c r="BP312" s="179" t="s">
        <v>107</v>
      </c>
      <c r="BQ312" s="179" t="s">
        <v>108</v>
      </c>
      <c r="BR312" s="179" t="s">
        <v>109</v>
      </c>
      <c r="BS312" s="179" t="s">
        <v>110</v>
      </c>
      <c r="BT312" s="179" t="s">
        <v>111</v>
      </c>
      <c r="BU312" s="179" t="s">
        <v>112</v>
      </c>
      <c r="BV312" s="179" t="s">
        <v>113</v>
      </c>
      <c r="BW312" s="179" t="s">
        <v>155</v>
      </c>
      <c r="BX312" s="179" t="s">
        <v>156</v>
      </c>
      <c r="BY312" s="179" t="s">
        <v>157</v>
      </c>
      <c r="BZ312" s="179" t="s">
        <v>202</v>
      </c>
      <c r="CA312" s="179" t="s">
        <v>203</v>
      </c>
      <c r="CB312" s="179" t="s">
        <v>204</v>
      </c>
    </row>
    <row r="313" spans="1:80" s="245" customFormat="1" ht="16.399999999999999" customHeight="1" x14ac:dyDescent="0.35">
      <c r="A313" s="250"/>
      <c r="B313" s="113"/>
      <c r="C313" s="361"/>
      <c r="D313" s="125"/>
      <c r="E313" s="357"/>
      <c r="F313" s="357"/>
      <c r="G313" s="357"/>
      <c r="H313" s="370"/>
      <c r="I313" s="373"/>
      <c r="J313" s="7"/>
      <c r="K313" s="376"/>
      <c r="L313" s="106"/>
      <c r="M313" s="77"/>
      <c r="N313" s="60">
        <f>YEAR(Úvod!$F$10)</f>
        <v>1900</v>
      </c>
      <c r="O313" s="60">
        <f t="shared" ref="O313" si="4213">IF(O310=1,N313+1,N313)</f>
        <v>1900</v>
      </c>
      <c r="P313" s="60">
        <f t="shared" ref="P313" si="4214">IF(P310=1,O313+1,O313)</f>
        <v>1900</v>
      </c>
      <c r="Q313" s="60">
        <f t="shared" ref="Q313" si="4215">IF(Q310=1,P313+1,P313)</f>
        <v>1900</v>
      </c>
      <c r="R313" s="60">
        <f t="shared" ref="R313" si="4216">IF(R310=1,Q313+1,Q313)</f>
        <v>1900</v>
      </c>
      <c r="S313" s="60">
        <f t="shared" ref="S313" si="4217">IF(S310=1,R313+1,R313)</f>
        <v>1900</v>
      </c>
      <c r="T313" s="60">
        <f t="shared" ref="T313" si="4218">IF(T310=1,S313+1,S313)</f>
        <v>1900</v>
      </c>
      <c r="U313" s="60">
        <f t="shared" ref="U313" si="4219">IF(U310=1,T313+1,T313)</f>
        <v>1900</v>
      </c>
      <c r="V313" s="60">
        <f t="shared" ref="V313" si="4220">IF(V310=1,U313+1,U313)</f>
        <v>1900</v>
      </c>
      <c r="W313" s="60">
        <f t="shared" ref="W313" si="4221">IF(W310=1,V313+1,V313)</f>
        <v>1900</v>
      </c>
      <c r="X313" s="60">
        <f t="shared" ref="X313" si="4222">IF(X310=1,W313+1,W313)</f>
        <v>1900</v>
      </c>
      <c r="Y313" s="60">
        <f t="shared" ref="Y313" si="4223">IF(Y310=1,X313+1,X313)</f>
        <v>1900</v>
      </c>
      <c r="Z313" s="60">
        <f t="shared" ref="Z313" si="4224">IF(Z310=1,Y313+1,Y313)</f>
        <v>1901</v>
      </c>
      <c r="AA313" s="60">
        <f t="shared" ref="AA313" si="4225">IF(AA310=1,Z313+1,Z313)</f>
        <v>1901</v>
      </c>
      <c r="AB313" s="60">
        <f t="shared" ref="AB313" si="4226">IF(AB310=1,AA313+1,AA313)</f>
        <v>1901</v>
      </c>
      <c r="AC313" s="60">
        <f t="shared" ref="AC313" si="4227">IF(AC310=1,AB313+1,AB313)</f>
        <v>1901</v>
      </c>
      <c r="AD313" s="60">
        <f t="shared" ref="AD313" si="4228">IF(AD310=1,AC313+1,AC313)</f>
        <v>1901</v>
      </c>
      <c r="AE313" s="60">
        <f t="shared" ref="AE313" si="4229">IF(AE310=1,AD313+1,AD313)</f>
        <v>1901</v>
      </c>
      <c r="AF313" s="60">
        <f t="shared" ref="AF313" si="4230">IF(AF310=1,AE313+1,AE313)</f>
        <v>1901</v>
      </c>
      <c r="AG313" s="60">
        <f t="shared" ref="AG313" si="4231">IF(AG310=1,AF313+1,AF313)</f>
        <v>1901</v>
      </c>
      <c r="AH313" s="60">
        <f t="shared" ref="AH313" si="4232">IF(AH310=1,AG313+1,AG313)</f>
        <v>1901</v>
      </c>
      <c r="AI313" s="60">
        <f t="shared" ref="AI313" si="4233">IF(AI310=1,AH313+1,AH313)</f>
        <v>1901</v>
      </c>
      <c r="AJ313" s="60">
        <f t="shared" ref="AJ313" si="4234">IF(AJ310=1,AI313+1,AI313)</f>
        <v>1901</v>
      </c>
      <c r="AK313" s="60">
        <f t="shared" ref="AK313" si="4235">IF(AK310=1,AJ313+1,AJ313)</f>
        <v>1901</v>
      </c>
      <c r="AL313" s="60">
        <f t="shared" ref="AL313" si="4236">IF(AL310=1,AK313+1,AK313)</f>
        <v>1902</v>
      </c>
      <c r="AM313" s="60">
        <f t="shared" ref="AM313" si="4237">IF(AM310=1,AL313+1,AL313)</f>
        <v>1902</v>
      </c>
      <c r="AN313" s="60">
        <f t="shared" ref="AN313" si="4238">IF(AN310=1,AM313+1,AM313)</f>
        <v>1902</v>
      </c>
      <c r="AO313" s="60">
        <f t="shared" ref="AO313" si="4239">IF(AO310=1,AN313+1,AN313)</f>
        <v>1902</v>
      </c>
      <c r="AP313" s="60">
        <f t="shared" ref="AP313" si="4240">IF(AP310=1,AO313+1,AO313)</f>
        <v>1902</v>
      </c>
      <c r="AQ313" s="60">
        <f t="shared" ref="AQ313" si="4241">IF(AQ310=1,AP313+1,AP313)</f>
        <v>1902</v>
      </c>
      <c r="AR313" s="60">
        <f t="shared" ref="AR313" si="4242">IF(AR310=1,AQ313+1,AQ313)</f>
        <v>1902</v>
      </c>
      <c r="AS313" s="60">
        <f t="shared" ref="AS313" si="4243">IF(AS310=1,AR313+1,AR313)</f>
        <v>1902</v>
      </c>
      <c r="AT313" s="60">
        <f t="shared" ref="AT313" si="4244">IF(AT310=1,AS313+1,AS313)</f>
        <v>1902</v>
      </c>
      <c r="AU313" s="60">
        <f t="shared" ref="AU313" si="4245">IF(AU310=1,AT313+1,AT313)</f>
        <v>1902</v>
      </c>
      <c r="AV313" s="60">
        <f t="shared" ref="AV313" si="4246">IF(AV310=1,AU313+1,AU313)</f>
        <v>1902</v>
      </c>
      <c r="AW313" s="60">
        <f t="shared" ref="AW313" si="4247">IF(AW310=1,AV313+1,AV313)</f>
        <v>1902</v>
      </c>
      <c r="AX313" s="60">
        <f t="shared" ref="AX313" si="4248">IF(AX310=1,AW313+1,AW313)</f>
        <v>1903</v>
      </c>
      <c r="AY313" s="60">
        <f t="shared" ref="AY313" si="4249">IF(AY310=1,AX313+1,AX313)</f>
        <v>1903</v>
      </c>
      <c r="AZ313" s="60">
        <f t="shared" ref="AZ313" si="4250">IF(AZ310=1,AY313+1,AY313)</f>
        <v>1903</v>
      </c>
      <c r="BA313" s="60">
        <f t="shared" ref="BA313" si="4251">IF(BA310=1,AZ313+1,AZ313)</f>
        <v>1903</v>
      </c>
      <c r="BB313" s="60">
        <f t="shared" ref="BB313" si="4252">IF(BB310=1,BA313+1,BA313)</f>
        <v>1903</v>
      </c>
      <c r="BC313" s="60">
        <f t="shared" ref="BC313" si="4253">IF(BC310=1,BB313+1,BB313)</f>
        <v>1903</v>
      </c>
      <c r="BD313" s="60">
        <f t="shared" ref="BD313" si="4254">IF(BD310=1,BC313+1,BC313)</f>
        <v>1903</v>
      </c>
      <c r="BE313" s="60">
        <f t="shared" ref="BE313" si="4255">IF(BE310=1,BD313+1,BD313)</f>
        <v>1903</v>
      </c>
      <c r="BF313" s="60">
        <f t="shared" ref="BF313" si="4256">IF(BF310=1,BE313+1,BE313)</f>
        <v>1903</v>
      </c>
      <c r="BG313" s="60">
        <f t="shared" ref="BG313" si="4257">IF(BG310=1,BF313+1,BF313)</f>
        <v>1903</v>
      </c>
      <c r="BH313" s="60">
        <f t="shared" ref="BH313" si="4258">IF(BH310=1,BG313+1,BG313)</f>
        <v>1903</v>
      </c>
      <c r="BI313" s="60">
        <f t="shared" ref="BI313" si="4259">IF(BI310=1,BH313+1,BH313)</f>
        <v>1903</v>
      </c>
      <c r="BJ313" s="199"/>
      <c r="BK313" s="198"/>
      <c r="BL313" s="202"/>
      <c r="BM313" s="106"/>
      <c r="BN313" s="106"/>
      <c r="BO313" s="106"/>
      <c r="BP313" s="106"/>
      <c r="BQ313" s="106"/>
      <c r="BR313" s="106"/>
      <c r="BS313" s="106"/>
      <c r="BT313" s="106"/>
      <c r="BU313" s="106"/>
      <c r="BV313" s="106"/>
      <c r="BW313" s="106"/>
      <c r="BX313" s="106"/>
      <c r="BY313" s="106"/>
      <c r="BZ313" s="106"/>
      <c r="CA313" s="106"/>
      <c r="CB313" s="106"/>
    </row>
    <row r="314" spans="1:80" s="245" customFormat="1" ht="16.399999999999999" customHeight="1" x14ac:dyDescent="0.35">
      <c r="A314" s="250"/>
      <c r="B314" s="113"/>
      <c r="C314" s="125"/>
      <c r="D314" s="125"/>
      <c r="E314" s="357"/>
      <c r="F314" s="357"/>
      <c r="G314" s="357"/>
      <c r="H314" s="370"/>
      <c r="I314" s="374"/>
      <c r="J314" s="7"/>
      <c r="K314" s="377"/>
      <c r="L314" s="106"/>
      <c r="M314" s="63" t="s">
        <v>159</v>
      </c>
      <c r="N314" s="258"/>
      <c r="O314" s="258"/>
      <c r="P314" s="258"/>
      <c r="Q314" s="258"/>
      <c r="R314" s="258"/>
      <c r="S314" s="258"/>
      <c r="T314" s="258"/>
      <c r="U314" s="258"/>
      <c r="V314" s="258"/>
      <c r="W314" s="258"/>
      <c r="X314" s="258"/>
      <c r="Y314" s="258"/>
      <c r="Z314" s="258"/>
      <c r="AA314" s="258"/>
      <c r="AB314" s="258"/>
      <c r="AC314" s="258"/>
      <c r="AD314" s="258"/>
      <c r="AE314" s="258"/>
      <c r="AF314" s="258"/>
      <c r="AG314" s="258"/>
      <c r="AH314" s="258"/>
      <c r="AI314" s="258"/>
      <c r="AJ314" s="258"/>
      <c r="AK314" s="258"/>
      <c r="AL314" s="258"/>
      <c r="AM314" s="258"/>
      <c r="AN314" s="258"/>
      <c r="AO314" s="258"/>
      <c r="AP314" s="258"/>
      <c r="AQ314" s="258"/>
      <c r="AR314" s="258"/>
      <c r="AS314" s="258"/>
      <c r="AT314" s="258"/>
      <c r="AU314" s="258"/>
      <c r="AV314" s="258"/>
      <c r="AW314" s="258"/>
      <c r="AX314" s="258"/>
      <c r="AY314" s="258"/>
      <c r="AZ314" s="258"/>
      <c r="BA314" s="258"/>
      <c r="BB314" s="258"/>
      <c r="BC314" s="258"/>
      <c r="BD314" s="258"/>
      <c r="BE314" s="258"/>
      <c r="BF314" s="258"/>
      <c r="BG314" s="258"/>
      <c r="BH314" s="258"/>
      <c r="BI314" s="258"/>
      <c r="BJ314" s="199"/>
      <c r="BK314" s="198"/>
      <c r="BL314" s="202"/>
      <c r="BM314" s="106"/>
      <c r="BN314" s="106"/>
      <c r="BO314" s="106"/>
      <c r="BP314" s="106"/>
      <c r="BQ314" s="106"/>
      <c r="BR314" s="106"/>
      <c r="BS314" s="106"/>
      <c r="BT314" s="106"/>
      <c r="BU314" s="106"/>
      <c r="BV314" s="106"/>
      <c r="BW314" s="106"/>
      <c r="BX314" s="106"/>
      <c r="BY314" s="106"/>
      <c r="BZ314" s="106"/>
      <c r="CA314" s="106"/>
      <c r="CB314" s="106"/>
    </row>
    <row r="315" spans="1:80" s="245" customFormat="1" ht="23.5" customHeight="1" x14ac:dyDescent="0.35">
      <c r="A315" s="243"/>
      <c r="B315" s="126" t="s">
        <v>27</v>
      </c>
      <c r="C315" s="381"/>
      <c r="D315" s="381"/>
      <c r="E315" s="259"/>
      <c r="F315" s="259"/>
      <c r="G315" s="241"/>
      <c r="H315" s="253"/>
      <c r="I315" s="61">
        <f>IF($H315="",0,VLOOKUP($E315,'Podpůrná data'!$H$15:$I$185,2,FALSE)*$H315)</f>
        <v>0</v>
      </c>
      <c r="J315" s="105"/>
      <c r="K315" s="166">
        <f>IF(I315&gt;0,1,0)</f>
        <v>0</v>
      </c>
      <c r="L315" s="204"/>
      <c r="M315" s="63" t="s">
        <v>95</v>
      </c>
      <c r="N315" s="260"/>
      <c r="O315" s="260"/>
      <c r="P315" s="260"/>
      <c r="Q315" s="260"/>
      <c r="R315" s="260"/>
      <c r="S315" s="260"/>
      <c r="T315" s="260"/>
      <c r="U315" s="260"/>
      <c r="V315" s="260"/>
      <c r="W315" s="260"/>
      <c r="X315" s="260"/>
      <c r="Y315" s="260"/>
      <c r="Z315" s="260"/>
      <c r="AA315" s="260"/>
      <c r="AB315" s="260"/>
      <c r="AC315" s="260"/>
      <c r="AD315" s="260"/>
      <c r="AE315" s="260"/>
      <c r="AF315" s="260"/>
      <c r="AG315" s="260"/>
      <c r="AH315" s="260"/>
      <c r="AI315" s="260"/>
      <c r="AJ315" s="260"/>
      <c r="AK315" s="260"/>
      <c r="AL315" s="260"/>
      <c r="AM315" s="260"/>
      <c r="AN315" s="260"/>
      <c r="AO315" s="260"/>
      <c r="AP315" s="260"/>
      <c r="AQ315" s="260"/>
      <c r="AR315" s="260"/>
      <c r="AS315" s="260"/>
      <c r="AT315" s="260"/>
      <c r="AU315" s="260"/>
      <c r="AV315" s="260"/>
      <c r="AW315" s="260"/>
      <c r="AX315" s="260"/>
      <c r="AY315" s="260"/>
      <c r="AZ315" s="260"/>
      <c r="BA315" s="260"/>
      <c r="BB315" s="260"/>
      <c r="BC315" s="260"/>
      <c r="BD315" s="260"/>
      <c r="BE315" s="260"/>
      <c r="BF315" s="260"/>
      <c r="BG315" s="260"/>
      <c r="BH315" s="260"/>
      <c r="BI315" s="260"/>
      <c r="BJ315" s="382">
        <f>SUM(N317:BI317)</f>
        <v>0</v>
      </c>
      <c r="BK315" s="384">
        <f>SUM(N319:BI319)</f>
        <v>0</v>
      </c>
      <c r="BL315" s="386">
        <f>IF($K315=0,0,IF($BJ315&gt;=20,1,0))</f>
        <v>0</v>
      </c>
      <c r="BM315" s="106"/>
      <c r="BN315" s="106"/>
      <c r="BO315" s="106"/>
      <c r="BP315" s="106"/>
      <c r="BQ315" s="106"/>
      <c r="BR315" s="106"/>
      <c r="BS315" s="106"/>
      <c r="BT315" s="106"/>
      <c r="BU315" s="106"/>
      <c r="BV315" s="106"/>
      <c r="BW315" s="106"/>
      <c r="BX315" s="106"/>
      <c r="BY315" s="106"/>
      <c r="BZ315" s="106"/>
      <c r="CA315" s="106"/>
      <c r="CB315" s="106"/>
    </row>
    <row r="316" spans="1:80" s="245" customFormat="1" ht="29" x14ac:dyDescent="0.35">
      <c r="A316" s="243"/>
      <c r="B316" s="128"/>
      <c r="C316" s="170"/>
      <c r="D316" s="170"/>
      <c r="E316" s="170"/>
      <c r="F316" s="170"/>
      <c r="G316" s="170"/>
      <c r="H316" s="170"/>
      <c r="I316" s="64"/>
      <c r="J316" s="105"/>
      <c r="K316" s="223"/>
      <c r="L316" s="106"/>
      <c r="M316" s="63" t="s">
        <v>215</v>
      </c>
      <c r="N316" s="260"/>
      <c r="O316" s="260"/>
      <c r="P316" s="260"/>
      <c r="Q316" s="260"/>
      <c r="R316" s="260"/>
      <c r="S316" s="260"/>
      <c r="T316" s="260"/>
      <c r="U316" s="260"/>
      <c r="V316" s="260"/>
      <c r="W316" s="260"/>
      <c r="X316" s="260"/>
      <c r="Y316" s="260"/>
      <c r="Z316" s="260"/>
      <c r="AA316" s="260"/>
      <c r="AB316" s="260"/>
      <c r="AC316" s="260"/>
      <c r="AD316" s="260"/>
      <c r="AE316" s="260"/>
      <c r="AF316" s="260"/>
      <c r="AG316" s="260"/>
      <c r="AH316" s="260"/>
      <c r="AI316" s="260"/>
      <c r="AJ316" s="260"/>
      <c r="AK316" s="260"/>
      <c r="AL316" s="260"/>
      <c r="AM316" s="260"/>
      <c r="AN316" s="260"/>
      <c r="AO316" s="260"/>
      <c r="AP316" s="260"/>
      <c r="AQ316" s="260"/>
      <c r="AR316" s="260"/>
      <c r="AS316" s="260"/>
      <c r="AT316" s="260"/>
      <c r="AU316" s="260"/>
      <c r="AV316" s="260"/>
      <c r="AW316" s="260"/>
      <c r="AX316" s="260"/>
      <c r="AY316" s="260"/>
      <c r="AZ316" s="260"/>
      <c r="BA316" s="260"/>
      <c r="BB316" s="260"/>
      <c r="BC316" s="260"/>
      <c r="BD316" s="260"/>
      <c r="BE316" s="260"/>
      <c r="BF316" s="260"/>
      <c r="BG316" s="260"/>
      <c r="BH316" s="260"/>
      <c r="BI316" s="260"/>
      <c r="BJ316" s="382"/>
      <c r="BK316" s="384"/>
      <c r="BL316" s="386"/>
      <c r="BM316" s="106"/>
      <c r="BN316" s="106"/>
      <c r="BO316" s="106"/>
      <c r="BP316" s="106"/>
      <c r="BQ316" s="106"/>
      <c r="BR316" s="106"/>
      <c r="BS316" s="106"/>
      <c r="BT316" s="106"/>
      <c r="BU316" s="106"/>
      <c r="BV316" s="106"/>
      <c r="BW316" s="106"/>
      <c r="BX316" s="106"/>
      <c r="BY316" s="106"/>
      <c r="BZ316" s="106"/>
      <c r="CA316" s="106"/>
      <c r="CB316" s="106"/>
    </row>
    <row r="317" spans="1:80" s="245" customFormat="1" ht="29" x14ac:dyDescent="0.35">
      <c r="A317" s="243"/>
      <c r="B317" s="128"/>
      <c r="C317" s="170"/>
      <c r="D317" s="170"/>
      <c r="E317" s="170"/>
      <c r="F317" s="170"/>
      <c r="G317" s="170"/>
      <c r="H317" s="170"/>
      <c r="I317" s="64"/>
      <c r="J317" s="105"/>
      <c r="K317" s="165"/>
      <c r="L317" s="106"/>
      <c r="M317" s="63" t="s">
        <v>235</v>
      </c>
      <c r="N317" s="167">
        <f>IF(N316="",0,IF(N316&gt;=$H315,$H315,N316))</f>
        <v>0</v>
      </c>
      <c r="O317" s="167">
        <f t="shared" ref="O317:AT317" si="4260">IF(O316="",0,IF((O316+N318)&lt;=$H315,O316,$H315-N318))</f>
        <v>0</v>
      </c>
      <c r="P317" s="167">
        <f t="shared" si="4260"/>
        <v>0</v>
      </c>
      <c r="Q317" s="167">
        <f t="shared" si="4260"/>
        <v>0</v>
      </c>
      <c r="R317" s="167">
        <f t="shared" si="4260"/>
        <v>0</v>
      </c>
      <c r="S317" s="167">
        <f t="shared" si="4260"/>
        <v>0</v>
      </c>
      <c r="T317" s="167">
        <f t="shared" si="4260"/>
        <v>0</v>
      </c>
      <c r="U317" s="167">
        <f t="shared" si="4260"/>
        <v>0</v>
      </c>
      <c r="V317" s="167">
        <f t="shared" si="4260"/>
        <v>0</v>
      </c>
      <c r="W317" s="167">
        <f t="shared" si="4260"/>
        <v>0</v>
      </c>
      <c r="X317" s="167">
        <f t="shared" si="4260"/>
        <v>0</v>
      </c>
      <c r="Y317" s="167">
        <f t="shared" si="4260"/>
        <v>0</v>
      </c>
      <c r="Z317" s="167">
        <f t="shared" si="4260"/>
        <v>0</v>
      </c>
      <c r="AA317" s="167">
        <f t="shared" si="4260"/>
        <v>0</v>
      </c>
      <c r="AB317" s="167">
        <f t="shared" si="4260"/>
        <v>0</v>
      </c>
      <c r="AC317" s="167">
        <f t="shared" si="4260"/>
        <v>0</v>
      </c>
      <c r="AD317" s="167">
        <f t="shared" si="4260"/>
        <v>0</v>
      </c>
      <c r="AE317" s="167">
        <f t="shared" si="4260"/>
        <v>0</v>
      </c>
      <c r="AF317" s="167">
        <f t="shared" si="4260"/>
        <v>0</v>
      </c>
      <c r="AG317" s="167">
        <f t="shared" si="4260"/>
        <v>0</v>
      </c>
      <c r="AH317" s="167">
        <f t="shared" si="4260"/>
        <v>0</v>
      </c>
      <c r="AI317" s="167">
        <f t="shared" si="4260"/>
        <v>0</v>
      </c>
      <c r="AJ317" s="167">
        <f t="shared" si="4260"/>
        <v>0</v>
      </c>
      <c r="AK317" s="167">
        <f t="shared" si="4260"/>
        <v>0</v>
      </c>
      <c r="AL317" s="167">
        <f t="shared" si="4260"/>
        <v>0</v>
      </c>
      <c r="AM317" s="167">
        <f t="shared" si="4260"/>
        <v>0</v>
      </c>
      <c r="AN317" s="167">
        <f t="shared" si="4260"/>
        <v>0</v>
      </c>
      <c r="AO317" s="167">
        <f t="shared" si="4260"/>
        <v>0</v>
      </c>
      <c r="AP317" s="167">
        <f t="shared" si="4260"/>
        <v>0</v>
      </c>
      <c r="AQ317" s="167">
        <f t="shared" si="4260"/>
        <v>0</v>
      </c>
      <c r="AR317" s="167">
        <f t="shared" si="4260"/>
        <v>0</v>
      </c>
      <c r="AS317" s="167">
        <f t="shared" si="4260"/>
        <v>0</v>
      </c>
      <c r="AT317" s="167">
        <f t="shared" si="4260"/>
        <v>0</v>
      </c>
      <c r="AU317" s="167">
        <f t="shared" ref="AU317:BI317" si="4261">IF(AU316="",0,IF((AU316+AT318)&lt;=$H315,AU316,$H315-AT318))</f>
        <v>0</v>
      </c>
      <c r="AV317" s="167">
        <f t="shared" si="4261"/>
        <v>0</v>
      </c>
      <c r="AW317" s="167">
        <f t="shared" si="4261"/>
        <v>0</v>
      </c>
      <c r="AX317" s="167">
        <f t="shared" si="4261"/>
        <v>0</v>
      </c>
      <c r="AY317" s="167">
        <f t="shared" si="4261"/>
        <v>0</v>
      </c>
      <c r="AZ317" s="167">
        <f t="shared" si="4261"/>
        <v>0</v>
      </c>
      <c r="BA317" s="167">
        <f t="shared" si="4261"/>
        <v>0</v>
      </c>
      <c r="BB317" s="167">
        <f t="shared" si="4261"/>
        <v>0</v>
      </c>
      <c r="BC317" s="167">
        <f t="shared" si="4261"/>
        <v>0</v>
      </c>
      <c r="BD317" s="167">
        <f t="shared" si="4261"/>
        <v>0</v>
      </c>
      <c r="BE317" s="167">
        <f t="shared" si="4261"/>
        <v>0</v>
      </c>
      <c r="BF317" s="167">
        <f t="shared" si="4261"/>
        <v>0</v>
      </c>
      <c r="BG317" s="167">
        <f t="shared" si="4261"/>
        <v>0</v>
      </c>
      <c r="BH317" s="167">
        <f t="shared" si="4261"/>
        <v>0</v>
      </c>
      <c r="BI317" s="167">
        <f t="shared" si="4261"/>
        <v>0</v>
      </c>
      <c r="BJ317" s="382"/>
      <c r="BK317" s="384"/>
      <c r="BL317" s="386"/>
      <c r="BM317" s="106"/>
      <c r="BN317" s="106"/>
      <c r="BO317" s="106"/>
      <c r="BP317" s="106"/>
      <c r="BQ317" s="106"/>
      <c r="BR317" s="106"/>
      <c r="BS317" s="106"/>
      <c r="BT317" s="106"/>
      <c r="BU317" s="106"/>
      <c r="BV317" s="106"/>
      <c r="BW317" s="106"/>
      <c r="BX317" s="106"/>
      <c r="BY317" s="106"/>
      <c r="BZ317" s="106"/>
      <c r="CA317" s="106"/>
      <c r="CB317" s="106"/>
    </row>
    <row r="318" spans="1:80" ht="29" hidden="1" x14ac:dyDescent="0.35">
      <c r="B318" s="128"/>
      <c r="C318" s="170"/>
      <c r="D318" s="170"/>
      <c r="E318" s="170"/>
      <c r="F318" s="170"/>
      <c r="G318" s="170"/>
      <c r="H318" s="170"/>
      <c r="I318" s="172"/>
      <c r="J318" s="105"/>
      <c r="K318" s="175"/>
      <c r="L318" s="105"/>
      <c r="M318" s="63" t="s">
        <v>236</v>
      </c>
      <c r="N318" s="167">
        <f>N317</f>
        <v>0</v>
      </c>
      <c r="O318" s="167">
        <f>O317+N318</f>
        <v>0</v>
      </c>
      <c r="P318" s="167">
        <f t="shared" ref="P318" si="4262">P317+O318</f>
        <v>0</v>
      </c>
      <c r="Q318" s="167">
        <f t="shared" ref="Q318" si="4263">Q317+P318</f>
        <v>0</v>
      </c>
      <c r="R318" s="167">
        <f t="shared" ref="R318" si="4264">R317+Q318</f>
        <v>0</v>
      </c>
      <c r="S318" s="167">
        <f t="shared" ref="S318" si="4265">S317+R318</f>
        <v>0</v>
      </c>
      <c r="T318" s="167">
        <f t="shared" ref="T318" si="4266">T317+S318</f>
        <v>0</v>
      </c>
      <c r="U318" s="167">
        <f t="shared" ref="U318" si="4267">U317+T318</f>
        <v>0</v>
      </c>
      <c r="V318" s="167">
        <f t="shared" ref="V318" si="4268">V317+U318</f>
        <v>0</v>
      </c>
      <c r="W318" s="167">
        <f t="shared" ref="W318" si="4269">W317+V318</f>
        <v>0</v>
      </c>
      <c r="X318" s="167">
        <f t="shared" ref="X318" si="4270">X317+W318</f>
        <v>0</v>
      </c>
      <c r="Y318" s="167">
        <f t="shared" ref="Y318" si="4271">Y317+X318</f>
        <v>0</v>
      </c>
      <c r="Z318" s="167">
        <f t="shared" ref="Z318" si="4272">Z317+Y318</f>
        <v>0</v>
      </c>
      <c r="AA318" s="167">
        <f t="shared" ref="AA318" si="4273">AA317+Z318</f>
        <v>0</v>
      </c>
      <c r="AB318" s="167">
        <f t="shared" ref="AB318" si="4274">AB317+AA318</f>
        <v>0</v>
      </c>
      <c r="AC318" s="167">
        <f t="shared" ref="AC318" si="4275">AC317+AB318</f>
        <v>0</v>
      </c>
      <c r="AD318" s="167">
        <f t="shared" ref="AD318" si="4276">AD317+AC318</f>
        <v>0</v>
      </c>
      <c r="AE318" s="167">
        <f t="shared" ref="AE318" si="4277">AE317+AD318</f>
        <v>0</v>
      </c>
      <c r="AF318" s="167">
        <f t="shared" ref="AF318" si="4278">AF317+AE318</f>
        <v>0</v>
      </c>
      <c r="AG318" s="167">
        <f t="shared" ref="AG318" si="4279">AG317+AF318</f>
        <v>0</v>
      </c>
      <c r="AH318" s="167">
        <f t="shared" ref="AH318" si="4280">AH317+AG318</f>
        <v>0</v>
      </c>
      <c r="AI318" s="167">
        <f t="shared" ref="AI318" si="4281">AI317+AH318</f>
        <v>0</v>
      </c>
      <c r="AJ318" s="167">
        <f t="shared" ref="AJ318" si="4282">AJ317+AI318</f>
        <v>0</v>
      </c>
      <c r="AK318" s="167">
        <f t="shared" ref="AK318" si="4283">AK317+AJ318</f>
        <v>0</v>
      </c>
      <c r="AL318" s="167">
        <f t="shared" ref="AL318" si="4284">AL317+AK318</f>
        <v>0</v>
      </c>
      <c r="AM318" s="167">
        <f t="shared" ref="AM318" si="4285">AM317+AL318</f>
        <v>0</v>
      </c>
      <c r="AN318" s="167">
        <f t="shared" ref="AN318" si="4286">AN317+AM318</f>
        <v>0</v>
      </c>
      <c r="AO318" s="167">
        <f t="shared" ref="AO318" si="4287">AO317+AN318</f>
        <v>0</v>
      </c>
      <c r="AP318" s="167">
        <f t="shared" ref="AP318" si="4288">AP317+AO318</f>
        <v>0</v>
      </c>
      <c r="AQ318" s="167">
        <f t="shared" ref="AQ318" si="4289">AQ317+AP318</f>
        <v>0</v>
      </c>
      <c r="AR318" s="167">
        <f t="shared" ref="AR318" si="4290">AR317+AQ318</f>
        <v>0</v>
      </c>
      <c r="AS318" s="167">
        <f t="shared" ref="AS318" si="4291">AS317+AR318</f>
        <v>0</v>
      </c>
      <c r="AT318" s="167">
        <f t="shared" ref="AT318" si="4292">AT317+AS318</f>
        <v>0</v>
      </c>
      <c r="AU318" s="167">
        <f t="shared" ref="AU318" si="4293">AU317+AT318</f>
        <v>0</v>
      </c>
      <c r="AV318" s="167">
        <f t="shared" ref="AV318" si="4294">AV317+AU318</f>
        <v>0</v>
      </c>
      <c r="AW318" s="167">
        <f t="shared" ref="AW318" si="4295">AW317+AV318</f>
        <v>0</v>
      </c>
      <c r="AX318" s="167">
        <f t="shared" ref="AX318" si="4296">AX317+AW318</f>
        <v>0</v>
      </c>
      <c r="AY318" s="167">
        <f t="shared" ref="AY318" si="4297">AY317+AX318</f>
        <v>0</v>
      </c>
      <c r="AZ318" s="167">
        <f t="shared" ref="AZ318" si="4298">AZ317+AY318</f>
        <v>0</v>
      </c>
      <c r="BA318" s="167">
        <f t="shared" ref="BA318" si="4299">BA317+AZ318</f>
        <v>0</v>
      </c>
      <c r="BB318" s="167">
        <f t="shared" ref="BB318" si="4300">BB317+BA318</f>
        <v>0</v>
      </c>
      <c r="BC318" s="167">
        <f t="shared" ref="BC318" si="4301">BC317+BB318</f>
        <v>0</v>
      </c>
      <c r="BD318" s="167">
        <f t="shared" ref="BD318" si="4302">BD317+BC318</f>
        <v>0</v>
      </c>
      <c r="BE318" s="167">
        <f t="shared" ref="BE318" si="4303">BE317+BD318</f>
        <v>0</v>
      </c>
      <c r="BF318" s="167">
        <f t="shared" ref="BF318" si="4304">BF317+BE318</f>
        <v>0</v>
      </c>
      <c r="BG318" s="167">
        <f t="shared" ref="BG318" si="4305">BG317+BF318</f>
        <v>0</v>
      </c>
      <c r="BH318" s="167">
        <f t="shared" ref="BH318" si="4306">BH317+BG318</f>
        <v>0</v>
      </c>
      <c r="BI318" s="167">
        <f t="shared" ref="BI318" si="4307">BI317+BH318</f>
        <v>0</v>
      </c>
      <c r="BJ318" s="382"/>
      <c r="BK318" s="384"/>
      <c r="BL318" s="386"/>
      <c r="BM318" s="105"/>
      <c r="BN318" s="105"/>
      <c r="BO318" s="105"/>
      <c r="BP318" s="105"/>
      <c r="BQ318" s="105"/>
      <c r="BR318" s="105"/>
      <c r="BS318" s="105"/>
      <c r="BT318" s="105"/>
      <c r="BU318" s="105"/>
      <c r="BV318" s="105"/>
      <c r="BW318" s="105"/>
      <c r="BX318" s="105"/>
      <c r="BY318" s="105"/>
      <c r="BZ318" s="105"/>
      <c r="CA318" s="105"/>
      <c r="CB318" s="105"/>
    </row>
    <row r="319" spans="1:80" ht="25.4" customHeight="1" thickBot="1" x14ac:dyDescent="0.4">
      <c r="B319" s="128"/>
      <c r="C319" s="170"/>
      <c r="D319" s="170"/>
      <c r="E319" s="170"/>
      <c r="F319" s="170"/>
      <c r="G319" s="170"/>
      <c r="H319" s="170"/>
      <c r="I319" s="172"/>
      <c r="J319" s="105"/>
      <c r="K319" s="175"/>
      <c r="L319" s="105"/>
      <c r="M319" s="63" t="s">
        <v>145</v>
      </c>
      <c r="N319" s="168">
        <f>IF($E315="",0,VLOOKUP($E315,'Podpůrná data'!$H$15:$I$182,2)*N317)</f>
        <v>0</v>
      </c>
      <c r="O319" s="168">
        <f>IF($E315="",0,VLOOKUP($E315,'Podpůrná data'!$H$15:$I$182,2)*O317)</f>
        <v>0</v>
      </c>
      <c r="P319" s="168">
        <f>IF($E315="",0,VLOOKUP($E315,'Podpůrná data'!$H$15:$I$182,2)*P317)</f>
        <v>0</v>
      </c>
      <c r="Q319" s="168">
        <f>IF($E315="",0,VLOOKUP($E315,'Podpůrná data'!$H$15:$I$182,2)*Q317)</f>
        <v>0</v>
      </c>
      <c r="R319" s="168">
        <f>IF($E315="",0,VLOOKUP($E315,'Podpůrná data'!$H$15:$I$182,2)*R317)</f>
        <v>0</v>
      </c>
      <c r="S319" s="168">
        <f>IF($E315="",0,VLOOKUP($E315,'Podpůrná data'!$H$15:$I$182,2)*S317)</f>
        <v>0</v>
      </c>
      <c r="T319" s="168">
        <f>IF($E315="",0,VLOOKUP($E315,'Podpůrná data'!$H$15:$I$182,2)*T317)</f>
        <v>0</v>
      </c>
      <c r="U319" s="168">
        <f>IF($E315="",0,VLOOKUP($E315,'Podpůrná data'!$H$15:$I$182,2)*U317)</f>
        <v>0</v>
      </c>
      <c r="V319" s="168">
        <f>IF($E315="",0,VLOOKUP($E315,'Podpůrná data'!$H$15:$I$182,2)*V317)</f>
        <v>0</v>
      </c>
      <c r="W319" s="168">
        <f>IF($E315="",0,VLOOKUP($E315,'Podpůrná data'!$H$15:$I$182,2)*W317)</f>
        <v>0</v>
      </c>
      <c r="X319" s="168">
        <f>IF($E315="",0,VLOOKUP($E315,'Podpůrná data'!$H$15:$I$182,2)*X317)</f>
        <v>0</v>
      </c>
      <c r="Y319" s="168">
        <f>IF($E315="",0,VLOOKUP($E315,'Podpůrná data'!$H$15:$I$182,2)*Y317)</f>
        <v>0</v>
      </c>
      <c r="Z319" s="168">
        <f>IF($E315="",0,VLOOKUP($E315,'Podpůrná data'!$H$15:$I$182,2)*Z317)</f>
        <v>0</v>
      </c>
      <c r="AA319" s="168">
        <f>IF($E315="",0,VLOOKUP($E315,'Podpůrná data'!$H$15:$I$182,2)*AA317)</f>
        <v>0</v>
      </c>
      <c r="AB319" s="168">
        <f>IF($E315="",0,VLOOKUP($E315,'Podpůrná data'!$H$15:$I$182,2)*AB317)</f>
        <v>0</v>
      </c>
      <c r="AC319" s="168">
        <f>IF($E315="",0,VLOOKUP($E315,'Podpůrná data'!$H$15:$I$182,2)*AC317)</f>
        <v>0</v>
      </c>
      <c r="AD319" s="168">
        <f>IF($E315="",0,VLOOKUP($E315,'Podpůrná data'!$H$15:$I$182,2)*AD317)</f>
        <v>0</v>
      </c>
      <c r="AE319" s="168">
        <f>IF($E315="",0,VLOOKUP($E315,'Podpůrná data'!$H$15:$I$182,2)*AE317)</f>
        <v>0</v>
      </c>
      <c r="AF319" s="168">
        <f>IF($E315="",0,VLOOKUP($E315,'Podpůrná data'!$H$15:$I$182,2)*AF317)</f>
        <v>0</v>
      </c>
      <c r="AG319" s="168">
        <f>IF($E315="",0,VLOOKUP($E315,'Podpůrná data'!$H$15:$I$182,2)*AG317)</f>
        <v>0</v>
      </c>
      <c r="AH319" s="168">
        <f>IF($E315="",0,VLOOKUP($E315,'Podpůrná data'!$H$15:$I$182,2)*AH317)</f>
        <v>0</v>
      </c>
      <c r="AI319" s="168">
        <f>IF($E315="",0,VLOOKUP($E315,'Podpůrná data'!$H$15:$I$182,2)*AI317)</f>
        <v>0</v>
      </c>
      <c r="AJ319" s="168">
        <f>IF($E315="",0,VLOOKUP($E315,'Podpůrná data'!$H$15:$I$182,2)*AJ317)</f>
        <v>0</v>
      </c>
      <c r="AK319" s="168">
        <f>IF($E315="",0,VLOOKUP($E315,'Podpůrná data'!$H$15:$I$182,2)*AK317)</f>
        <v>0</v>
      </c>
      <c r="AL319" s="168">
        <f>IF($E315="",0,VLOOKUP($E315,'Podpůrná data'!$H$15:$I$182,2)*AL317)</f>
        <v>0</v>
      </c>
      <c r="AM319" s="168">
        <f>IF($E315="",0,VLOOKUP($E315,'Podpůrná data'!$H$15:$I$182,2)*AM317)</f>
        <v>0</v>
      </c>
      <c r="AN319" s="168">
        <f>IF($E315="",0,VLOOKUP($E315,'Podpůrná data'!$H$15:$I$182,2)*AN317)</f>
        <v>0</v>
      </c>
      <c r="AO319" s="168">
        <f>IF($E315="",0,VLOOKUP($E315,'Podpůrná data'!$H$15:$I$182,2)*AO317)</f>
        <v>0</v>
      </c>
      <c r="AP319" s="168">
        <f>IF($E315="",0,VLOOKUP($E315,'Podpůrná data'!$H$15:$I$182,2)*AP317)</f>
        <v>0</v>
      </c>
      <c r="AQ319" s="168">
        <f>IF($E315="",0,VLOOKUP($E315,'Podpůrná data'!$H$15:$I$182,2)*AQ317)</f>
        <v>0</v>
      </c>
      <c r="AR319" s="168">
        <f>IF($E315="",0,VLOOKUP($E315,'Podpůrná data'!$H$15:$I$182,2)*AR317)</f>
        <v>0</v>
      </c>
      <c r="AS319" s="168">
        <f>IF($E315="",0,VLOOKUP($E315,'Podpůrná data'!$H$15:$I$182,2)*AS317)</f>
        <v>0</v>
      </c>
      <c r="AT319" s="168">
        <f>IF($E315="",0,VLOOKUP($E315,'Podpůrná data'!$H$15:$I$182,2)*AT317)</f>
        <v>0</v>
      </c>
      <c r="AU319" s="168">
        <f>IF($E315="",0,VLOOKUP($E315,'Podpůrná data'!$H$15:$I$182,2)*AU317)</f>
        <v>0</v>
      </c>
      <c r="AV319" s="168">
        <f>IF($E315="",0,VLOOKUP($E315,'Podpůrná data'!$H$15:$I$182,2)*AV317)</f>
        <v>0</v>
      </c>
      <c r="AW319" s="168">
        <f>IF($E315="",0,VLOOKUP($E315,'Podpůrná data'!$H$15:$I$182,2)*AW317)</f>
        <v>0</v>
      </c>
      <c r="AX319" s="168">
        <f>IF($E315="",0,VLOOKUP($E315,'Podpůrná data'!$H$15:$I$182,2)*AX317)</f>
        <v>0</v>
      </c>
      <c r="AY319" s="168">
        <f>IF($E315="",0,VLOOKUP($E315,'Podpůrná data'!$H$15:$I$182,2)*AY317)</f>
        <v>0</v>
      </c>
      <c r="AZ319" s="168">
        <f>IF($E315="",0,VLOOKUP($E315,'Podpůrná data'!$H$15:$I$182,2)*AZ317)</f>
        <v>0</v>
      </c>
      <c r="BA319" s="168">
        <f>IF($E315="",0,VLOOKUP($E315,'Podpůrná data'!$H$15:$I$182,2)*BA317)</f>
        <v>0</v>
      </c>
      <c r="BB319" s="168">
        <f>IF($E315="",0,VLOOKUP($E315,'Podpůrná data'!$H$15:$I$182,2)*BB317)</f>
        <v>0</v>
      </c>
      <c r="BC319" s="168">
        <f>IF($E315="",0,VLOOKUP($E315,'Podpůrná data'!$H$15:$I$182,2)*BC317)</f>
        <v>0</v>
      </c>
      <c r="BD319" s="168">
        <f>IF($E315="",0,VLOOKUP($E315,'Podpůrná data'!$H$15:$I$182,2)*BD317)</f>
        <v>0</v>
      </c>
      <c r="BE319" s="168">
        <f>IF($E315="",0,VLOOKUP($E315,'Podpůrná data'!$H$15:$I$182,2)*BE317)</f>
        <v>0</v>
      </c>
      <c r="BF319" s="168">
        <f>IF($E315="",0,VLOOKUP($E315,'Podpůrná data'!$H$15:$I$182,2)*BF317)</f>
        <v>0</v>
      </c>
      <c r="BG319" s="168">
        <f>IF($E315="",0,VLOOKUP($E315,'Podpůrná data'!$H$15:$I$182,2)*BG317)</f>
        <v>0</v>
      </c>
      <c r="BH319" s="168">
        <f>IF($E315="",0,VLOOKUP($E315,'Podpůrná data'!$H$15:$I$182,2)*BH317)</f>
        <v>0</v>
      </c>
      <c r="BI319" s="168">
        <f>IF($E315="",0,VLOOKUP($E315,'Podpůrná data'!$H$15:$I$182,2)*BI317)</f>
        <v>0</v>
      </c>
      <c r="BJ319" s="382"/>
      <c r="BK319" s="384"/>
      <c r="BL319" s="386"/>
      <c r="BM319" s="105"/>
      <c r="BN319" s="178">
        <f>SUMIFS($N319:$BI319,$N314:$BI314,"1. ZoR")</f>
        <v>0</v>
      </c>
      <c r="BO319" s="178">
        <f>SUMIFS($N319:$BI319,$N314:$BI314,"2. ZoR")</f>
        <v>0</v>
      </c>
      <c r="BP319" s="178">
        <f>SUMIFS($N319:$BI319,$N314:$BI314,"3. ZoR")</f>
        <v>0</v>
      </c>
      <c r="BQ319" s="178">
        <f>SUMIFS($N319:$BI319,$N314:$BI314,"4. ZoR")</f>
        <v>0</v>
      </c>
      <c r="BR319" s="178">
        <f>SUMIFS($N319:$BI319,$N314:$BI314,"5. ZoR")</f>
        <v>0</v>
      </c>
      <c r="BS319" s="178">
        <f>SUMIFS($N319:$BI319,$N314:$BI314,"6. ZoR")</f>
        <v>0</v>
      </c>
      <c r="BT319" s="178">
        <f>SUMIFS($N319:$BI319,$N314:$BI314,"7. ZoR")</f>
        <v>0</v>
      </c>
      <c r="BU319" s="178">
        <f>SUMIFS($N319:$BI319,$N314:$BI314,"8. ZoR")</f>
        <v>0</v>
      </c>
      <c r="BV319" s="178">
        <f>SUMIFS($N319:$BI319,$N314:$BI314,"9. ZoR")</f>
        <v>0</v>
      </c>
      <c r="BW319" s="178">
        <f>SUMIFS($N319:$BI319,$N314:$BI314,"10. ZoR")</f>
        <v>0</v>
      </c>
      <c r="BX319" s="178">
        <f>SUMIFS($N319:$BI319,$N314:$BI314,"11. ZoR")</f>
        <v>0</v>
      </c>
      <c r="BY319" s="178">
        <f>SUMIFS($N319:$BI319,$N314:$BI314,"12. ZoR")</f>
        <v>0</v>
      </c>
      <c r="BZ319" s="178">
        <f>SUMIFS($N319:$BI319,$N314:$BI314,"13. ZoR")</f>
        <v>0</v>
      </c>
      <c r="CA319" s="178">
        <f>SUMIFS($N319:$BI319,$N314:$BI314,"14. ZoR")</f>
        <v>0</v>
      </c>
      <c r="CB319" s="178">
        <f>SUMIFS($N319:$BI319,$N314:$BI314,"15. ZoR")</f>
        <v>0</v>
      </c>
    </row>
    <row r="320" spans="1:80" ht="29.5" hidden="1" thickBot="1" x14ac:dyDescent="0.4">
      <c r="B320" s="129"/>
      <c r="C320" s="173"/>
      <c r="D320" s="173"/>
      <c r="E320" s="173"/>
      <c r="F320" s="173"/>
      <c r="G320" s="173"/>
      <c r="H320" s="173"/>
      <c r="I320" s="174"/>
      <c r="J320" s="105"/>
      <c r="K320" s="176"/>
      <c r="L320" s="105"/>
      <c r="M320" s="63" t="s">
        <v>200</v>
      </c>
      <c r="N320" s="168">
        <f>IF(N319="","",N319)</f>
        <v>0</v>
      </c>
      <c r="O320" s="168">
        <f>N320+O319</f>
        <v>0</v>
      </c>
      <c r="P320" s="168">
        <f t="shared" ref="P320" si="4308">O320+P319</f>
        <v>0</v>
      </c>
      <c r="Q320" s="168">
        <f t="shared" ref="Q320" si="4309">P320+Q319</f>
        <v>0</v>
      </c>
      <c r="R320" s="168">
        <f t="shared" ref="R320" si="4310">Q320+R319</f>
        <v>0</v>
      </c>
      <c r="S320" s="168">
        <f t="shared" ref="S320" si="4311">R320+S319</f>
        <v>0</v>
      </c>
      <c r="T320" s="168">
        <f t="shared" ref="T320" si="4312">S320+T319</f>
        <v>0</v>
      </c>
      <c r="U320" s="168">
        <f t="shared" ref="U320" si="4313">T320+U319</f>
        <v>0</v>
      </c>
      <c r="V320" s="168">
        <f t="shared" ref="V320" si="4314">U320+V319</f>
        <v>0</v>
      </c>
      <c r="W320" s="168">
        <f t="shared" ref="W320" si="4315">V320+W319</f>
        <v>0</v>
      </c>
      <c r="X320" s="168">
        <f t="shared" ref="X320" si="4316">W320+X319</f>
        <v>0</v>
      </c>
      <c r="Y320" s="168">
        <f t="shared" ref="Y320" si="4317">X320+Y319</f>
        <v>0</v>
      </c>
      <c r="Z320" s="168">
        <f t="shared" ref="Z320" si="4318">Y320+Z319</f>
        <v>0</v>
      </c>
      <c r="AA320" s="168">
        <f t="shared" ref="AA320" si="4319">Z320+AA319</f>
        <v>0</v>
      </c>
      <c r="AB320" s="168">
        <f t="shared" ref="AB320" si="4320">AA320+AB319</f>
        <v>0</v>
      </c>
      <c r="AC320" s="168">
        <f t="shared" ref="AC320" si="4321">AB320+AC319</f>
        <v>0</v>
      </c>
      <c r="AD320" s="168">
        <f t="shared" ref="AD320" si="4322">AC320+AD319</f>
        <v>0</v>
      </c>
      <c r="AE320" s="168">
        <f t="shared" ref="AE320" si="4323">AD320+AE319</f>
        <v>0</v>
      </c>
      <c r="AF320" s="168">
        <f t="shared" ref="AF320" si="4324">AE320+AF319</f>
        <v>0</v>
      </c>
      <c r="AG320" s="168">
        <f t="shared" ref="AG320" si="4325">AF320+AG319</f>
        <v>0</v>
      </c>
      <c r="AH320" s="168">
        <f t="shared" ref="AH320" si="4326">AG320+AH319</f>
        <v>0</v>
      </c>
      <c r="AI320" s="168">
        <f t="shared" ref="AI320" si="4327">AH320+AI319</f>
        <v>0</v>
      </c>
      <c r="AJ320" s="168">
        <f t="shared" ref="AJ320" si="4328">AI320+AJ319</f>
        <v>0</v>
      </c>
      <c r="AK320" s="168">
        <f t="shared" ref="AK320" si="4329">AJ320+AK319</f>
        <v>0</v>
      </c>
      <c r="AL320" s="168">
        <f t="shared" ref="AL320" si="4330">AK320+AL319</f>
        <v>0</v>
      </c>
      <c r="AM320" s="168">
        <f t="shared" ref="AM320" si="4331">AL320+AM319</f>
        <v>0</v>
      </c>
      <c r="AN320" s="168">
        <f t="shared" ref="AN320" si="4332">AM320+AN319</f>
        <v>0</v>
      </c>
      <c r="AO320" s="168">
        <f t="shared" ref="AO320" si="4333">AN320+AO319</f>
        <v>0</v>
      </c>
      <c r="AP320" s="168">
        <f t="shared" ref="AP320" si="4334">AO320+AP319</f>
        <v>0</v>
      </c>
      <c r="AQ320" s="168">
        <f t="shared" ref="AQ320" si="4335">AP320+AQ319</f>
        <v>0</v>
      </c>
      <c r="AR320" s="168">
        <f t="shared" ref="AR320" si="4336">AQ320+AR319</f>
        <v>0</v>
      </c>
      <c r="AS320" s="168">
        <f t="shared" ref="AS320" si="4337">AR320+AS319</f>
        <v>0</v>
      </c>
      <c r="AT320" s="168">
        <f t="shared" ref="AT320" si="4338">AS320+AT319</f>
        <v>0</v>
      </c>
      <c r="AU320" s="168">
        <f t="shared" ref="AU320" si="4339">AT320+AU319</f>
        <v>0</v>
      </c>
      <c r="AV320" s="168">
        <f t="shared" ref="AV320" si="4340">AU320+AV319</f>
        <v>0</v>
      </c>
      <c r="AW320" s="168">
        <f t="shared" ref="AW320" si="4341">AV320+AW319</f>
        <v>0</v>
      </c>
      <c r="AX320" s="168">
        <f t="shared" ref="AX320" si="4342">AW320+AX319</f>
        <v>0</v>
      </c>
      <c r="AY320" s="168">
        <f t="shared" ref="AY320" si="4343">AX320+AY319</f>
        <v>0</v>
      </c>
      <c r="AZ320" s="168">
        <f t="shared" ref="AZ320" si="4344">AY320+AZ319</f>
        <v>0</v>
      </c>
      <c r="BA320" s="168">
        <f t="shared" ref="BA320" si="4345">AZ320+BA319</f>
        <v>0</v>
      </c>
      <c r="BB320" s="168">
        <f t="shared" ref="BB320" si="4346">BA320+BB319</f>
        <v>0</v>
      </c>
      <c r="BC320" s="168">
        <f t="shared" ref="BC320" si="4347">BB320+BC319</f>
        <v>0</v>
      </c>
      <c r="BD320" s="168">
        <f t="shared" ref="BD320" si="4348">BC320+BD319</f>
        <v>0</v>
      </c>
      <c r="BE320" s="168">
        <f t="shared" ref="BE320" si="4349">BD320+BE319</f>
        <v>0</v>
      </c>
      <c r="BF320" s="168">
        <f t="shared" ref="BF320" si="4350">BE320+BF319</f>
        <v>0</v>
      </c>
      <c r="BG320" s="168">
        <f t="shared" ref="BG320" si="4351">BF320+BG319</f>
        <v>0</v>
      </c>
      <c r="BH320" s="168">
        <f t="shared" ref="BH320" si="4352">BG320+BH319</f>
        <v>0</v>
      </c>
      <c r="BI320" s="168">
        <f t="shared" ref="BI320" si="4353">BH320+BI319</f>
        <v>0</v>
      </c>
      <c r="BJ320" s="383"/>
      <c r="BK320" s="385"/>
      <c r="BL320" s="387"/>
      <c r="BM320" s="105"/>
      <c r="BN320" s="105"/>
      <c r="BO320" s="105"/>
      <c r="BP320" s="105"/>
      <c r="BQ320" s="105"/>
      <c r="BR320" s="105"/>
      <c r="BS320" s="105"/>
      <c r="BT320" s="105"/>
      <c r="BU320" s="105"/>
      <c r="BV320" s="105"/>
      <c r="BW320" s="105"/>
      <c r="BX320" s="105"/>
      <c r="BY320" s="105"/>
      <c r="BZ320" s="105"/>
      <c r="CA320" s="105"/>
      <c r="CB320" s="105"/>
    </row>
    <row r="321" spans="1:80" ht="15" hidden="1" thickBot="1" x14ac:dyDescent="0.4">
      <c r="B321" s="105"/>
      <c r="C321" s="130"/>
      <c r="D321" s="130"/>
      <c r="E321" s="130"/>
      <c r="F321" s="130"/>
      <c r="G321" s="130"/>
      <c r="H321" s="130"/>
      <c r="I321" s="105"/>
      <c r="J321" s="7"/>
      <c r="K321" s="105"/>
      <c r="L321" s="105"/>
      <c r="M321" s="105"/>
      <c r="N321" s="105"/>
      <c r="O321" s="105"/>
      <c r="P321" s="7"/>
      <c r="Q321" s="105"/>
      <c r="R321" s="105"/>
      <c r="S321" s="105"/>
      <c r="T321" s="105"/>
      <c r="U321" s="105"/>
      <c r="V321" s="105"/>
      <c r="W321" s="105"/>
      <c r="X321" s="105"/>
      <c r="Y321" s="105"/>
      <c r="Z321" s="105"/>
      <c r="AA321" s="105"/>
      <c r="AB321" s="105"/>
      <c r="AC321" s="105"/>
      <c r="AD321" s="105"/>
      <c r="AE321" s="105"/>
      <c r="AF321" s="105"/>
      <c r="AG321" s="105"/>
      <c r="AH321" s="105"/>
      <c r="AI321" s="105"/>
      <c r="AJ321" s="105"/>
      <c r="AK321" s="105"/>
      <c r="AL321" s="105"/>
      <c r="AM321" s="105"/>
      <c r="AN321" s="105"/>
      <c r="AO321" s="105"/>
      <c r="AP321" s="105"/>
      <c r="AQ321" s="105"/>
      <c r="AR321" s="105"/>
      <c r="AS321" s="105"/>
      <c r="AT321" s="105"/>
      <c r="AU321" s="105"/>
      <c r="AV321" s="105"/>
      <c r="AW321" s="105"/>
      <c r="AX321" s="105"/>
      <c r="AY321" s="105"/>
      <c r="AZ321" s="105"/>
      <c r="BA321" s="105"/>
      <c r="BB321" s="105"/>
      <c r="BC321" s="105"/>
      <c r="BD321" s="105"/>
      <c r="BE321" s="105"/>
      <c r="BF321" s="105"/>
      <c r="BG321" s="105"/>
      <c r="BH321" s="105"/>
      <c r="BI321" s="105"/>
      <c r="BJ321" s="105"/>
      <c r="BK321" s="105"/>
      <c r="BL321" s="105"/>
      <c r="BM321" s="105"/>
      <c r="BN321" s="105"/>
      <c r="BO321" s="105"/>
      <c r="BP321" s="105"/>
      <c r="BQ321" s="105"/>
      <c r="BR321" s="105"/>
      <c r="BS321" s="105"/>
      <c r="BT321" s="105"/>
      <c r="BU321" s="105"/>
      <c r="BV321" s="105"/>
      <c r="BW321" s="105"/>
      <c r="BX321" s="105"/>
      <c r="BY321" s="105"/>
      <c r="BZ321" s="105"/>
      <c r="CA321" s="105"/>
      <c r="CB321" s="105"/>
    </row>
    <row r="322" spans="1:80" s="245" customFormat="1" ht="58.4" customHeight="1" thickBot="1" x14ac:dyDescent="0.4">
      <c r="A322" s="249"/>
      <c r="B322" s="120"/>
      <c r="C322" s="360" t="s">
        <v>2</v>
      </c>
      <c r="D322" s="121"/>
      <c r="E322" s="131" t="s">
        <v>225</v>
      </c>
      <c r="F322" s="131" t="s">
        <v>444</v>
      </c>
      <c r="G322" s="131" t="s">
        <v>208</v>
      </c>
      <c r="H322" s="122" t="s">
        <v>385</v>
      </c>
      <c r="I322" s="123" t="s">
        <v>1</v>
      </c>
      <c r="J322" s="7"/>
      <c r="K322" s="169">
        <v>204032</v>
      </c>
      <c r="L322" s="106"/>
      <c r="M322" s="194" t="s">
        <v>128</v>
      </c>
      <c r="N322" s="83" t="s">
        <v>4</v>
      </c>
      <c r="O322" s="83" t="s">
        <v>5</v>
      </c>
      <c r="P322" s="83" t="s">
        <v>6</v>
      </c>
      <c r="Q322" s="83" t="s">
        <v>7</v>
      </c>
      <c r="R322" s="83" t="s">
        <v>8</v>
      </c>
      <c r="S322" s="83" t="s">
        <v>9</v>
      </c>
      <c r="T322" s="83" t="s">
        <v>10</v>
      </c>
      <c r="U322" s="83" t="s">
        <v>11</v>
      </c>
      <c r="V322" s="83" t="s">
        <v>12</v>
      </c>
      <c r="W322" s="83" t="s">
        <v>13</v>
      </c>
      <c r="X322" s="83" t="s">
        <v>14</v>
      </c>
      <c r="Y322" s="83" t="s">
        <v>15</v>
      </c>
      <c r="Z322" s="83" t="s">
        <v>16</v>
      </c>
      <c r="AA322" s="83" t="s">
        <v>17</v>
      </c>
      <c r="AB322" s="83" t="s">
        <v>18</v>
      </c>
      <c r="AC322" s="83" t="s">
        <v>19</v>
      </c>
      <c r="AD322" s="83" t="s">
        <v>20</v>
      </c>
      <c r="AE322" s="83" t="s">
        <v>21</v>
      </c>
      <c r="AF322" s="83" t="s">
        <v>22</v>
      </c>
      <c r="AG322" s="83" t="s">
        <v>23</v>
      </c>
      <c r="AH322" s="83" t="s">
        <v>24</v>
      </c>
      <c r="AI322" s="83" t="s">
        <v>25</v>
      </c>
      <c r="AJ322" s="83" t="s">
        <v>26</v>
      </c>
      <c r="AK322" s="83" t="s">
        <v>27</v>
      </c>
      <c r="AL322" s="83" t="s">
        <v>28</v>
      </c>
      <c r="AM322" s="83" t="s">
        <v>29</v>
      </c>
      <c r="AN322" s="83" t="s">
        <v>30</v>
      </c>
      <c r="AO322" s="83" t="s">
        <v>31</v>
      </c>
      <c r="AP322" s="83" t="s">
        <v>32</v>
      </c>
      <c r="AQ322" s="83" t="s">
        <v>33</v>
      </c>
      <c r="AR322" s="83" t="s">
        <v>34</v>
      </c>
      <c r="AS322" s="83" t="s">
        <v>35</v>
      </c>
      <c r="AT322" s="83" t="s">
        <v>36</v>
      </c>
      <c r="AU322" s="83" t="s">
        <v>37</v>
      </c>
      <c r="AV322" s="83" t="s">
        <v>38</v>
      </c>
      <c r="AW322" s="83" t="s">
        <v>39</v>
      </c>
      <c r="AX322" s="83" t="s">
        <v>40</v>
      </c>
      <c r="AY322" s="83" t="s">
        <v>41</v>
      </c>
      <c r="AZ322" s="83" t="s">
        <v>42</v>
      </c>
      <c r="BA322" s="83" t="s">
        <v>43</v>
      </c>
      <c r="BB322" s="83" t="s">
        <v>44</v>
      </c>
      <c r="BC322" s="83" t="s">
        <v>45</v>
      </c>
      <c r="BD322" s="83" t="s">
        <v>46</v>
      </c>
      <c r="BE322" s="83" t="s">
        <v>47</v>
      </c>
      <c r="BF322" s="83" t="s">
        <v>48</v>
      </c>
      <c r="BG322" s="83" t="s">
        <v>49</v>
      </c>
      <c r="BH322" s="83" t="s">
        <v>50</v>
      </c>
      <c r="BI322" s="83" t="s">
        <v>51</v>
      </c>
      <c r="BJ322" s="134" t="s">
        <v>234</v>
      </c>
      <c r="BK322" s="135" t="s">
        <v>164</v>
      </c>
      <c r="BL322" s="135" t="s">
        <v>213</v>
      </c>
      <c r="BM322" s="106"/>
      <c r="BN322" s="368" t="s">
        <v>238</v>
      </c>
      <c r="BO322" s="369"/>
      <c r="BP322" s="369"/>
      <c r="BQ322" s="369"/>
      <c r="BR322" s="369"/>
      <c r="BS322" s="369"/>
      <c r="BT322" s="369"/>
      <c r="BU322" s="369"/>
      <c r="BV322" s="369"/>
      <c r="BW322" s="369"/>
      <c r="BX322" s="369"/>
      <c r="BY322" s="369"/>
      <c r="BZ322" s="369"/>
      <c r="CA322" s="369"/>
      <c r="CB322" s="369"/>
    </row>
    <row r="323" spans="1:80" s="245" customFormat="1" ht="18" hidden="1" customHeight="1" thickBot="1" x14ac:dyDescent="0.4">
      <c r="A323" s="250"/>
      <c r="B323" s="113"/>
      <c r="C323" s="361"/>
      <c r="D323" s="125"/>
      <c r="E323" s="125"/>
      <c r="F323" s="125"/>
      <c r="G323" s="125"/>
      <c r="H323" s="370" t="s">
        <v>201</v>
      </c>
      <c r="I323" s="373" t="s">
        <v>93</v>
      </c>
      <c r="J323" s="7"/>
      <c r="K323" s="375" t="s">
        <v>423</v>
      </c>
      <c r="L323" s="106"/>
      <c r="M323" s="84"/>
      <c r="N323" s="74">
        <f>MONTH(Úvod!$F$10)</f>
        <v>1</v>
      </c>
      <c r="O323" s="75">
        <f t="shared" ref="O323" si="4354">IF(N323=12,1,N323+1)</f>
        <v>2</v>
      </c>
      <c r="P323" s="75">
        <f t="shared" ref="P323" si="4355">IF(O323=12,1,O323+1)</f>
        <v>3</v>
      </c>
      <c r="Q323" s="76">
        <f t="shared" ref="Q323" si="4356">IF(P323=12,1,P323+1)</f>
        <v>4</v>
      </c>
      <c r="R323" s="76">
        <f t="shared" ref="R323" si="4357">IF(Q323=12,1,Q323+1)</f>
        <v>5</v>
      </c>
      <c r="S323" s="76">
        <f t="shared" ref="S323" si="4358">IF(R323=12,1,R323+1)</f>
        <v>6</v>
      </c>
      <c r="T323" s="76">
        <f t="shared" ref="T323" si="4359">IF(S323=12,1,S323+1)</f>
        <v>7</v>
      </c>
      <c r="U323" s="76">
        <f t="shared" ref="U323" si="4360">IF(T323=12,1,T323+1)</f>
        <v>8</v>
      </c>
      <c r="V323" s="76">
        <f t="shared" ref="V323" si="4361">IF(U323=12,1,U323+1)</f>
        <v>9</v>
      </c>
      <c r="W323" s="76">
        <f>IF(V323=12,1,V323+1)</f>
        <v>10</v>
      </c>
      <c r="X323" s="76">
        <f t="shared" ref="X323" si="4362">IF(W323=12,1,W323+1)</f>
        <v>11</v>
      </c>
      <c r="Y323" s="76">
        <f t="shared" ref="Y323" si="4363">IF(X323=12,1,X323+1)</f>
        <v>12</v>
      </c>
      <c r="Z323" s="76">
        <f t="shared" ref="Z323" si="4364">IF(Y323=12,1,Y323+1)</f>
        <v>1</v>
      </c>
      <c r="AA323" s="76">
        <f t="shared" ref="AA323" si="4365">IF(Z323=12,1,Z323+1)</f>
        <v>2</v>
      </c>
      <c r="AB323" s="76">
        <f t="shared" ref="AB323" si="4366">IF(AA323=12,1,AA323+1)</f>
        <v>3</v>
      </c>
      <c r="AC323" s="76">
        <f t="shared" ref="AC323" si="4367">IF(AB323=12,1,AB323+1)</f>
        <v>4</v>
      </c>
      <c r="AD323" s="76">
        <f t="shared" ref="AD323" si="4368">IF(AC323=12,1,AC323+1)</f>
        <v>5</v>
      </c>
      <c r="AE323" s="76">
        <f t="shared" ref="AE323" si="4369">IF(AD323=12,1,AD323+1)</f>
        <v>6</v>
      </c>
      <c r="AF323" s="76">
        <f>IF(AE323=12,1,AE323+1)</f>
        <v>7</v>
      </c>
      <c r="AG323" s="76">
        <f t="shared" ref="AG323" si="4370">IF(AF323=12,1,AF323+1)</f>
        <v>8</v>
      </c>
      <c r="AH323" s="76">
        <f t="shared" ref="AH323" si="4371">IF(AG323=12,1,AG323+1)</f>
        <v>9</v>
      </c>
      <c r="AI323" s="76">
        <f t="shared" ref="AI323" si="4372">IF(AH323=12,1,AH323+1)</f>
        <v>10</v>
      </c>
      <c r="AJ323" s="76">
        <f t="shared" ref="AJ323" si="4373">IF(AI323=12,1,AI323+1)</f>
        <v>11</v>
      </c>
      <c r="AK323" s="76">
        <f t="shared" ref="AK323" si="4374">IF(AJ323=12,1,AJ323+1)</f>
        <v>12</v>
      </c>
      <c r="AL323" s="76">
        <f t="shared" ref="AL323" si="4375">IF(AK323=12,1,AK323+1)</f>
        <v>1</v>
      </c>
      <c r="AM323" s="76">
        <f t="shared" ref="AM323" si="4376">IF(AL323=12,1,AL323+1)</f>
        <v>2</v>
      </c>
      <c r="AN323" s="76">
        <f t="shared" ref="AN323" si="4377">IF(AM323=12,1,AM323+1)</f>
        <v>3</v>
      </c>
      <c r="AO323" s="76">
        <f t="shared" ref="AO323" si="4378">IF(AN323=12,1,AN323+1)</f>
        <v>4</v>
      </c>
      <c r="AP323" s="76">
        <f t="shared" ref="AP323" si="4379">IF(AO323=12,1,AO323+1)</f>
        <v>5</v>
      </c>
      <c r="AQ323" s="76">
        <f t="shared" ref="AQ323" si="4380">IF(AP323=12,1,AP323+1)</f>
        <v>6</v>
      </c>
      <c r="AR323" s="76">
        <f t="shared" ref="AR323" si="4381">IF(AQ323=12,1,AQ323+1)</f>
        <v>7</v>
      </c>
      <c r="AS323" s="76">
        <f t="shared" ref="AS323" si="4382">IF(AR323=12,1,AR323+1)</f>
        <v>8</v>
      </c>
      <c r="AT323" s="76">
        <f t="shared" ref="AT323" si="4383">IF(AS323=12,1,AS323+1)</f>
        <v>9</v>
      </c>
      <c r="AU323" s="76">
        <f t="shared" ref="AU323" si="4384">IF(AT323=12,1,AT323+1)</f>
        <v>10</v>
      </c>
      <c r="AV323" s="76">
        <f t="shared" ref="AV323" si="4385">IF(AU323=12,1,AU323+1)</f>
        <v>11</v>
      </c>
      <c r="AW323" s="76">
        <f t="shared" ref="AW323" si="4386">IF(AV323=12,1,AV323+1)</f>
        <v>12</v>
      </c>
      <c r="AX323" s="76">
        <f t="shared" ref="AX323" si="4387">IF(AW323=12,1,AW323+1)</f>
        <v>1</v>
      </c>
      <c r="AY323" s="76">
        <f t="shared" ref="AY323" si="4388">IF(AX323=12,1,AX323+1)</f>
        <v>2</v>
      </c>
      <c r="AZ323" s="76">
        <f t="shared" ref="AZ323" si="4389">IF(AY323=12,1,AY323+1)</f>
        <v>3</v>
      </c>
      <c r="BA323" s="76">
        <f t="shared" ref="BA323" si="4390">IF(AZ323=12,1,AZ323+1)</f>
        <v>4</v>
      </c>
      <c r="BB323" s="76">
        <f t="shared" ref="BB323" si="4391">IF(BA323=12,1,BA323+1)</f>
        <v>5</v>
      </c>
      <c r="BC323" s="76">
        <f t="shared" ref="BC323" si="4392">IF(BB323=12,1,BB323+1)</f>
        <v>6</v>
      </c>
      <c r="BD323" s="76">
        <f t="shared" ref="BD323" si="4393">IF(BC323=12,1,BC323+1)</f>
        <v>7</v>
      </c>
      <c r="BE323" s="76">
        <f t="shared" ref="BE323" si="4394">IF(BD323=12,1,BD323+1)</f>
        <v>8</v>
      </c>
      <c r="BF323" s="76">
        <f t="shared" ref="BF323" si="4395">IF(BE323=12,1,BE323+1)</f>
        <v>9</v>
      </c>
      <c r="BG323" s="76">
        <f t="shared" ref="BG323" si="4396">IF(BF323=12,1,BF323+1)</f>
        <v>10</v>
      </c>
      <c r="BH323" s="76">
        <f t="shared" ref="BH323" si="4397">IF(BG323=12,1,BG323+1)</f>
        <v>11</v>
      </c>
      <c r="BI323" s="76">
        <f t="shared" ref="BI323" si="4398">IF(BH323=12,1,BH323+1)</f>
        <v>12</v>
      </c>
      <c r="BJ323" s="81"/>
      <c r="BK323" s="78"/>
      <c r="BL323" s="78"/>
      <c r="BM323" s="106"/>
      <c r="BN323" s="106"/>
      <c r="BO323" s="106"/>
      <c r="BP323" s="106"/>
      <c r="BQ323" s="106"/>
      <c r="BR323" s="106"/>
      <c r="BS323" s="106"/>
      <c r="BT323" s="106"/>
      <c r="BU323" s="106"/>
      <c r="BV323" s="106"/>
      <c r="BW323" s="106"/>
      <c r="BX323" s="106"/>
      <c r="BY323" s="106"/>
      <c r="BZ323" s="106"/>
      <c r="CA323" s="106"/>
      <c r="CB323" s="106"/>
    </row>
    <row r="324" spans="1:80" s="245" customFormat="1" ht="35.15" hidden="1" customHeight="1" x14ac:dyDescent="0.35">
      <c r="A324" s="250"/>
      <c r="B324" s="113"/>
      <c r="C324" s="361"/>
      <c r="D324" s="125"/>
      <c r="E324" s="125"/>
      <c r="F324" s="125"/>
      <c r="G324" s="125"/>
      <c r="H324" s="370"/>
      <c r="I324" s="373"/>
      <c r="J324" s="7"/>
      <c r="K324" s="376"/>
      <c r="L324" s="106"/>
      <c r="M324" s="77"/>
      <c r="N324" s="59">
        <f t="shared" ref="N324:BI324" si="4399">VALUE(_xlfn.CONCAT(N323,".",N326))</f>
        <v>1</v>
      </c>
      <c r="O324" s="73">
        <f t="shared" si="4399"/>
        <v>32</v>
      </c>
      <c r="P324" s="73">
        <f t="shared" si="4399"/>
        <v>61</v>
      </c>
      <c r="Q324" s="73">
        <f t="shared" si="4399"/>
        <v>92</v>
      </c>
      <c r="R324" s="73">
        <f t="shared" si="4399"/>
        <v>122</v>
      </c>
      <c r="S324" s="73">
        <f t="shared" si="4399"/>
        <v>153</v>
      </c>
      <c r="T324" s="73">
        <f t="shared" si="4399"/>
        <v>183</v>
      </c>
      <c r="U324" s="73">
        <f t="shared" si="4399"/>
        <v>214</v>
      </c>
      <c r="V324" s="73">
        <f t="shared" si="4399"/>
        <v>245</v>
      </c>
      <c r="W324" s="73">
        <f t="shared" si="4399"/>
        <v>275</v>
      </c>
      <c r="X324" s="73">
        <f t="shared" si="4399"/>
        <v>306</v>
      </c>
      <c r="Y324" s="73">
        <f t="shared" si="4399"/>
        <v>336</v>
      </c>
      <c r="Z324" s="73">
        <f t="shared" si="4399"/>
        <v>367</v>
      </c>
      <c r="AA324" s="73">
        <f t="shared" si="4399"/>
        <v>398</v>
      </c>
      <c r="AB324" s="73">
        <f t="shared" si="4399"/>
        <v>426</v>
      </c>
      <c r="AC324" s="73">
        <f t="shared" si="4399"/>
        <v>457</v>
      </c>
      <c r="AD324" s="73">
        <f t="shared" si="4399"/>
        <v>487</v>
      </c>
      <c r="AE324" s="73">
        <f t="shared" si="4399"/>
        <v>518</v>
      </c>
      <c r="AF324" s="73">
        <f t="shared" si="4399"/>
        <v>548</v>
      </c>
      <c r="AG324" s="73">
        <f t="shared" si="4399"/>
        <v>579</v>
      </c>
      <c r="AH324" s="73">
        <f t="shared" si="4399"/>
        <v>610</v>
      </c>
      <c r="AI324" s="73">
        <f t="shared" si="4399"/>
        <v>640</v>
      </c>
      <c r="AJ324" s="73">
        <f t="shared" si="4399"/>
        <v>671</v>
      </c>
      <c r="AK324" s="73">
        <f t="shared" si="4399"/>
        <v>701</v>
      </c>
      <c r="AL324" s="73">
        <f t="shared" si="4399"/>
        <v>732</v>
      </c>
      <c r="AM324" s="73">
        <f t="shared" si="4399"/>
        <v>763</v>
      </c>
      <c r="AN324" s="73">
        <f t="shared" si="4399"/>
        <v>791</v>
      </c>
      <c r="AO324" s="73">
        <f t="shared" si="4399"/>
        <v>822</v>
      </c>
      <c r="AP324" s="73">
        <f t="shared" si="4399"/>
        <v>852</v>
      </c>
      <c r="AQ324" s="73">
        <f t="shared" si="4399"/>
        <v>883</v>
      </c>
      <c r="AR324" s="73">
        <f t="shared" si="4399"/>
        <v>913</v>
      </c>
      <c r="AS324" s="73">
        <f t="shared" si="4399"/>
        <v>944</v>
      </c>
      <c r="AT324" s="73">
        <f t="shared" si="4399"/>
        <v>975</v>
      </c>
      <c r="AU324" s="73">
        <f t="shared" si="4399"/>
        <v>1005</v>
      </c>
      <c r="AV324" s="73">
        <f t="shared" si="4399"/>
        <v>1036</v>
      </c>
      <c r="AW324" s="73">
        <f t="shared" si="4399"/>
        <v>1066</v>
      </c>
      <c r="AX324" s="73">
        <f t="shared" si="4399"/>
        <v>1097</v>
      </c>
      <c r="AY324" s="73">
        <f t="shared" si="4399"/>
        <v>1128</v>
      </c>
      <c r="AZ324" s="73">
        <f t="shared" si="4399"/>
        <v>1156</v>
      </c>
      <c r="BA324" s="73">
        <f t="shared" si="4399"/>
        <v>1187</v>
      </c>
      <c r="BB324" s="73">
        <f t="shared" si="4399"/>
        <v>1217</v>
      </c>
      <c r="BC324" s="73">
        <f t="shared" si="4399"/>
        <v>1248</v>
      </c>
      <c r="BD324" s="73">
        <f t="shared" si="4399"/>
        <v>1278</v>
      </c>
      <c r="BE324" s="73">
        <f t="shared" si="4399"/>
        <v>1309</v>
      </c>
      <c r="BF324" s="73">
        <f t="shared" si="4399"/>
        <v>1340</v>
      </c>
      <c r="BG324" s="73">
        <f t="shared" si="4399"/>
        <v>1370</v>
      </c>
      <c r="BH324" s="73">
        <f t="shared" si="4399"/>
        <v>1401</v>
      </c>
      <c r="BI324" s="73">
        <f t="shared" si="4399"/>
        <v>1431</v>
      </c>
      <c r="BJ324" s="82"/>
      <c r="BK324" s="79"/>
      <c r="BL324" s="79"/>
      <c r="BM324" s="106"/>
      <c r="BN324" s="106"/>
      <c r="BO324" s="106"/>
      <c r="BP324" s="106"/>
      <c r="BQ324" s="106"/>
      <c r="BR324" s="106"/>
      <c r="BS324" s="106"/>
      <c r="BT324" s="106"/>
      <c r="BU324" s="106"/>
      <c r="BV324" s="106"/>
      <c r="BW324" s="106"/>
      <c r="BX324" s="106"/>
      <c r="BY324" s="106"/>
      <c r="BZ324" s="106"/>
      <c r="CA324" s="106"/>
      <c r="CB324" s="106"/>
    </row>
    <row r="325" spans="1:80" s="245" customFormat="1" ht="17.149999999999999" customHeight="1" x14ac:dyDescent="0.35">
      <c r="A325" s="250"/>
      <c r="B325" s="113"/>
      <c r="C325" s="361"/>
      <c r="D325" s="125"/>
      <c r="E325" s="357" t="s">
        <v>207</v>
      </c>
      <c r="F325" s="357" t="s">
        <v>207</v>
      </c>
      <c r="G325" s="357" t="s">
        <v>207</v>
      </c>
      <c r="H325" s="370"/>
      <c r="I325" s="373"/>
      <c r="J325" s="7"/>
      <c r="K325" s="376"/>
      <c r="L325" s="106"/>
      <c r="M325" s="77"/>
      <c r="N325" s="60" t="str">
        <f>VLOOKUP(N323,'Podpůrná data'!$I$188:$J$199,2)</f>
        <v>leden</v>
      </c>
      <c r="O325" s="60" t="str">
        <f>VLOOKUP(O323,'Podpůrná data'!$I$188:$J$199,2)</f>
        <v>únor</v>
      </c>
      <c r="P325" s="60" t="str">
        <f>VLOOKUP(P323,'Podpůrná data'!$I$188:$J$199,2)</f>
        <v>březen</v>
      </c>
      <c r="Q325" s="60" t="str">
        <f>VLOOKUP(Q323,'Podpůrná data'!$I$188:$J$199,2)</f>
        <v>duben</v>
      </c>
      <c r="R325" s="60" t="str">
        <f>VLOOKUP(R323,'Podpůrná data'!$I$188:$J$199,2)</f>
        <v>květen</v>
      </c>
      <c r="S325" s="60" t="str">
        <f>VLOOKUP(S323,'Podpůrná data'!$I$188:$J$199,2)</f>
        <v>červen</v>
      </c>
      <c r="T325" s="60" t="str">
        <f>VLOOKUP(T323,'Podpůrná data'!$I$188:$J$199,2)</f>
        <v>červenec</v>
      </c>
      <c r="U325" s="60" t="str">
        <f>VLOOKUP(U323,'Podpůrná data'!$I$188:$J$199,2)</f>
        <v>srpen</v>
      </c>
      <c r="V325" s="60" t="str">
        <f>VLOOKUP(V323,'Podpůrná data'!$I$188:$J$199,2)</f>
        <v>září</v>
      </c>
      <c r="W325" s="60" t="str">
        <f>VLOOKUP(W323,'Podpůrná data'!$I$188:$J$199,2)</f>
        <v>říjen</v>
      </c>
      <c r="X325" s="60" t="str">
        <f>VLOOKUP(X323,'Podpůrná data'!$I$188:$J$199,2)</f>
        <v>listopad</v>
      </c>
      <c r="Y325" s="60" t="str">
        <f>VLOOKUP(Y323,'Podpůrná data'!$I$188:$J$199,2)</f>
        <v>prosinec</v>
      </c>
      <c r="Z325" s="60" t="str">
        <f>VLOOKUP(Z323,'Podpůrná data'!$I$188:$J$199,2)</f>
        <v>leden</v>
      </c>
      <c r="AA325" s="60" t="str">
        <f>VLOOKUP(AA323,'Podpůrná data'!$I$188:$J$199,2)</f>
        <v>únor</v>
      </c>
      <c r="AB325" s="60" t="str">
        <f>VLOOKUP(AB323,'Podpůrná data'!$I$188:$J$199,2)</f>
        <v>březen</v>
      </c>
      <c r="AC325" s="60" t="str">
        <f>VLOOKUP(AC323,'Podpůrná data'!$I$188:$J$199,2)</f>
        <v>duben</v>
      </c>
      <c r="AD325" s="60" t="str">
        <f>VLOOKUP(AD323,'Podpůrná data'!$I$188:$J$199,2)</f>
        <v>květen</v>
      </c>
      <c r="AE325" s="60" t="str">
        <f>VLOOKUP(AE323,'Podpůrná data'!$I$188:$J$199,2)</f>
        <v>červen</v>
      </c>
      <c r="AF325" s="60" t="str">
        <f>VLOOKUP(AF323,'Podpůrná data'!$I$188:$J$199,2)</f>
        <v>červenec</v>
      </c>
      <c r="AG325" s="60" t="str">
        <f>VLOOKUP(AG323,'Podpůrná data'!$I$188:$J$199,2)</f>
        <v>srpen</v>
      </c>
      <c r="AH325" s="60" t="str">
        <f>VLOOKUP(AH323,'Podpůrná data'!$I$188:$J$199,2)</f>
        <v>září</v>
      </c>
      <c r="AI325" s="60" t="str">
        <f>VLOOKUP(AI323,'Podpůrná data'!$I$188:$J$199,2)</f>
        <v>říjen</v>
      </c>
      <c r="AJ325" s="60" t="str">
        <f>VLOOKUP(AJ323,'Podpůrná data'!$I$188:$J$199,2)</f>
        <v>listopad</v>
      </c>
      <c r="AK325" s="60" t="str">
        <f>VLOOKUP(AK323,'Podpůrná data'!$I$188:$J$199,2)</f>
        <v>prosinec</v>
      </c>
      <c r="AL325" s="60" t="str">
        <f>VLOOKUP(AL323,'Podpůrná data'!$I$188:$J$199,2)</f>
        <v>leden</v>
      </c>
      <c r="AM325" s="60" t="str">
        <f>VLOOKUP(AM323,'Podpůrná data'!$I$188:$J$199,2)</f>
        <v>únor</v>
      </c>
      <c r="AN325" s="60" t="str">
        <f>VLOOKUP(AN323,'Podpůrná data'!$I$188:$J$199,2)</f>
        <v>březen</v>
      </c>
      <c r="AO325" s="60" t="str">
        <f>VLOOKUP(AO323,'Podpůrná data'!$I$188:$J$199,2)</f>
        <v>duben</v>
      </c>
      <c r="AP325" s="60" t="str">
        <f>VLOOKUP(AP323,'Podpůrná data'!$I$188:$J$199,2)</f>
        <v>květen</v>
      </c>
      <c r="AQ325" s="60" t="str">
        <f>VLOOKUP(AQ323,'Podpůrná data'!$I$188:$J$199,2)</f>
        <v>červen</v>
      </c>
      <c r="AR325" s="60" t="str">
        <f>VLOOKUP(AR323,'Podpůrná data'!$I$188:$J$199,2)</f>
        <v>červenec</v>
      </c>
      <c r="AS325" s="60" t="str">
        <f>VLOOKUP(AS323,'Podpůrná data'!$I$188:$J$199,2)</f>
        <v>srpen</v>
      </c>
      <c r="AT325" s="60" t="str">
        <f>VLOOKUP(AT323,'Podpůrná data'!$I$188:$J$199,2)</f>
        <v>září</v>
      </c>
      <c r="AU325" s="60" t="str">
        <f>VLOOKUP(AU323,'Podpůrná data'!$I$188:$J$199,2)</f>
        <v>říjen</v>
      </c>
      <c r="AV325" s="60" t="str">
        <f>VLOOKUP(AV323,'Podpůrná data'!$I$188:$J$199,2)</f>
        <v>listopad</v>
      </c>
      <c r="AW325" s="60" t="str">
        <f>VLOOKUP(AW323,'Podpůrná data'!$I$188:$J$199,2)</f>
        <v>prosinec</v>
      </c>
      <c r="AX325" s="60" t="str">
        <f>VLOOKUP(AX323,'Podpůrná data'!$I$188:$J$199,2)</f>
        <v>leden</v>
      </c>
      <c r="AY325" s="60" t="str">
        <f>VLOOKUP(AY323,'Podpůrná data'!$I$188:$J$199,2)</f>
        <v>únor</v>
      </c>
      <c r="AZ325" s="60" t="str">
        <f>VLOOKUP(AZ323,'Podpůrná data'!$I$188:$J$199,2)</f>
        <v>březen</v>
      </c>
      <c r="BA325" s="60" t="str">
        <f>VLOOKUP(BA323,'Podpůrná data'!$I$188:$J$199,2)</f>
        <v>duben</v>
      </c>
      <c r="BB325" s="60" t="str">
        <f>VLOOKUP(BB323,'Podpůrná data'!$I$188:$J$199,2)</f>
        <v>květen</v>
      </c>
      <c r="BC325" s="60" t="str">
        <f>VLOOKUP(BC323,'Podpůrná data'!$I$188:$J$199,2)</f>
        <v>červen</v>
      </c>
      <c r="BD325" s="60" t="str">
        <f>VLOOKUP(BD323,'Podpůrná data'!$I$188:$J$199,2)</f>
        <v>červenec</v>
      </c>
      <c r="BE325" s="60" t="str">
        <f>VLOOKUP(BE323,'Podpůrná data'!$I$188:$J$199,2)</f>
        <v>srpen</v>
      </c>
      <c r="BF325" s="60" t="str">
        <f>VLOOKUP(BF323,'Podpůrná data'!$I$188:$J$199,2)</f>
        <v>září</v>
      </c>
      <c r="BG325" s="60" t="str">
        <f>VLOOKUP(BG323,'Podpůrná data'!$I$188:$J$199,2)</f>
        <v>říjen</v>
      </c>
      <c r="BH325" s="60" t="str">
        <f>VLOOKUP(BH323,'Podpůrná data'!$I$188:$J$199,2)</f>
        <v>listopad</v>
      </c>
      <c r="BI325" s="60" t="str">
        <f>VLOOKUP(BI323,'Podpůrná data'!$I$188:$J$199,2)</f>
        <v>prosinec</v>
      </c>
      <c r="BJ325" s="200"/>
      <c r="BK325" s="200"/>
      <c r="BL325" s="201"/>
      <c r="BM325" s="106"/>
      <c r="BN325" s="179" t="s">
        <v>105</v>
      </c>
      <c r="BO325" s="179" t="s">
        <v>106</v>
      </c>
      <c r="BP325" s="179" t="s">
        <v>107</v>
      </c>
      <c r="BQ325" s="179" t="s">
        <v>108</v>
      </c>
      <c r="BR325" s="179" t="s">
        <v>109</v>
      </c>
      <c r="BS325" s="179" t="s">
        <v>110</v>
      </c>
      <c r="BT325" s="179" t="s">
        <v>111</v>
      </c>
      <c r="BU325" s="179" t="s">
        <v>112</v>
      </c>
      <c r="BV325" s="179" t="s">
        <v>113</v>
      </c>
      <c r="BW325" s="179" t="s">
        <v>155</v>
      </c>
      <c r="BX325" s="179" t="s">
        <v>156</v>
      </c>
      <c r="BY325" s="179" t="s">
        <v>157</v>
      </c>
      <c r="BZ325" s="179" t="s">
        <v>202</v>
      </c>
      <c r="CA325" s="179" t="s">
        <v>203</v>
      </c>
      <c r="CB325" s="179" t="s">
        <v>204</v>
      </c>
    </row>
    <row r="326" spans="1:80" s="245" customFormat="1" ht="16.399999999999999" customHeight="1" x14ac:dyDescent="0.35">
      <c r="A326" s="250"/>
      <c r="B326" s="113"/>
      <c r="C326" s="361"/>
      <c r="D326" s="125"/>
      <c r="E326" s="357"/>
      <c r="F326" s="357"/>
      <c r="G326" s="357"/>
      <c r="H326" s="370"/>
      <c r="I326" s="373"/>
      <c r="J326" s="7"/>
      <c r="K326" s="376"/>
      <c r="L326" s="106"/>
      <c r="M326" s="77"/>
      <c r="N326" s="60">
        <f>YEAR(Úvod!$F$10)</f>
        <v>1900</v>
      </c>
      <c r="O326" s="60">
        <f t="shared" ref="O326" si="4400">IF(O323=1,N326+1,N326)</f>
        <v>1900</v>
      </c>
      <c r="P326" s="60">
        <f t="shared" ref="P326" si="4401">IF(P323=1,O326+1,O326)</f>
        <v>1900</v>
      </c>
      <c r="Q326" s="60">
        <f t="shared" ref="Q326" si="4402">IF(Q323=1,P326+1,P326)</f>
        <v>1900</v>
      </c>
      <c r="R326" s="60">
        <f t="shared" ref="R326" si="4403">IF(R323=1,Q326+1,Q326)</f>
        <v>1900</v>
      </c>
      <c r="S326" s="60">
        <f t="shared" ref="S326" si="4404">IF(S323=1,R326+1,R326)</f>
        <v>1900</v>
      </c>
      <c r="T326" s="60">
        <f t="shared" ref="T326" si="4405">IF(T323=1,S326+1,S326)</f>
        <v>1900</v>
      </c>
      <c r="U326" s="60">
        <f t="shared" ref="U326" si="4406">IF(U323=1,T326+1,T326)</f>
        <v>1900</v>
      </c>
      <c r="V326" s="60">
        <f t="shared" ref="V326" si="4407">IF(V323=1,U326+1,U326)</f>
        <v>1900</v>
      </c>
      <c r="W326" s="60">
        <f t="shared" ref="W326" si="4408">IF(W323=1,V326+1,V326)</f>
        <v>1900</v>
      </c>
      <c r="X326" s="60">
        <f t="shared" ref="X326" si="4409">IF(X323=1,W326+1,W326)</f>
        <v>1900</v>
      </c>
      <c r="Y326" s="60">
        <f t="shared" ref="Y326" si="4410">IF(Y323=1,X326+1,X326)</f>
        <v>1900</v>
      </c>
      <c r="Z326" s="60">
        <f t="shared" ref="Z326" si="4411">IF(Z323=1,Y326+1,Y326)</f>
        <v>1901</v>
      </c>
      <c r="AA326" s="60">
        <f t="shared" ref="AA326" si="4412">IF(AA323=1,Z326+1,Z326)</f>
        <v>1901</v>
      </c>
      <c r="AB326" s="60">
        <f t="shared" ref="AB326" si="4413">IF(AB323=1,AA326+1,AA326)</f>
        <v>1901</v>
      </c>
      <c r="AC326" s="60">
        <f t="shared" ref="AC326" si="4414">IF(AC323=1,AB326+1,AB326)</f>
        <v>1901</v>
      </c>
      <c r="AD326" s="60">
        <f t="shared" ref="AD326" si="4415">IF(AD323=1,AC326+1,AC326)</f>
        <v>1901</v>
      </c>
      <c r="AE326" s="60">
        <f t="shared" ref="AE326" si="4416">IF(AE323=1,AD326+1,AD326)</f>
        <v>1901</v>
      </c>
      <c r="AF326" s="60">
        <f t="shared" ref="AF326" si="4417">IF(AF323=1,AE326+1,AE326)</f>
        <v>1901</v>
      </c>
      <c r="AG326" s="60">
        <f t="shared" ref="AG326" si="4418">IF(AG323=1,AF326+1,AF326)</f>
        <v>1901</v>
      </c>
      <c r="AH326" s="60">
        <f t="shared" ref="AH326" si="4419">IF(AH323=1,AG326+1,AG326)</f>
        <v>1901</v>
      </c>
      <c r="AI326" s="60">
        <f t="shared" ref="AI326" si="4420">IF(AI323=1,AH326+1,AH326)</f>
        <v>1901</v>
      </c>
      <c r="AJ326" s="60">
        <f t="shared" ref="AJ326" si="4421">IF(AJ323=1,AI326+1,AI326)</f>
        <v>1901</v>
      </c>
      <c r="AK326" s="60">
        <f t="shared" ref="AK326" si="4422">IF(AK323=1,AJ326+1,AJ326)</f>
        <v>1901</v>
      </c>
      <c r="AL326" s="60">
        <f t="shared" ref="AL326" si="4423">IF(AL323=1,AK326+1,AK326)</f>
        <v>1902</v>
      </c>
      <c r="AM326" s="60">
        <f t="shared" ref="AM326" si="4424">IF(AM323=1,AL326+1,AL326)</f>
        <v>1902</v>
      </c>
      <c r="AN326" s="60">
        <f t="shared" ref="AN326" si="4425">IF(AN323=1,AM326+1,AM326)</f>
        <v>1902</v>
      </c>
      <c r="AO326" s="60">
        <f t="shared" ref="AO326" si="4426">IF(AO323=1,AN326+1,AN326)</f>
        <v>1902</v>
      </c>
      <c r="AP326" s="60">
        <f t="shared" ref="AP326" si="4427">IF(AP323=1,AO326+1,AO326)</f>
        <v>1902</v>
      </c>
      <c r="AQ326" s="60">
        <f t="shared" ref="AQ326" si="4428">IF(AQ323=1,AP326+1,AP326)</f>
        <v>1902</v>
      </c>
      <c r="AR326" s="60">
        <f t="shared" ref="AR326" si="4429">IF(AR323=1,AQ326+1,AQ326)</f>
        <v>1902</v>
      </c>
      <c r="AS326" s="60">
        <f t="shared" ref="AS326" si="4430">IF(AS323=1,AR326+1,AR326)</f>
        <v>1902</v>
      </c>
      <c r="AT326" s="60">
        <f t="shared" ref="AT326" si="4431">IF(AT323=1,AS326+1,AS326)</f>
        <v>1902</v>
      </c>
      <c r="AU326" s="60">
        <f t="shared" ref="AU326" si="4432">IF(AU323=1,AT326+1,AT326)</f>
        <v>1902</v>
      </c>
      <c r="AV326" s="60">
        <f t="shared" ref="AV326" si="4433">IF(AV323=1,AU326+1,AU326)</f>
        <v>1902</v>
      </c>
      <c r="AW326" s="60">
        <f t="shared" ref="AW326" si="4434">IF(AW323=1,AV326+1,AV326)</f>
        <v>1902</v>
      </c>
      <c r="AX326" s="60">
        <f t="shared" ref="AX326" si="4435">IF(AX323=1,AW326+1,AW326)</f>
        <v>1903</v>
      </c>
      <c r="AY326" s="60">
        <f t="shared" ref="AY326" si="4436">IF(AY323=1,AX326+1,AX326)</f>
        <v>1903</v>
      </c>
      <c r="AZ326" s="60">
        <f t="shared" ref="AZ326" si="4437">IF(AZ323=1,AY326+1,AY326)</f>
        <v>1903</v>
      </c>
      <c r="BA326" s="60">
        <f t="shared" ref="BA326" si="4438">IF(BA323=1,AZ326+1,AZ326)</f>
        <v>1903</v>
      </c>
      <c r="BB326" s="60">
        <f t="shared" ref="BB326" si="4439">IF(BB323=1,BA326+1,BA326)</f>
        <v>1903</v>
      </c>
      <c r="BC326" s="60">
        <f t="shared" ref="BC326" si="4440">IF(BC323=1,BB326+1,BB326)</f>
        <v>1903</v>
      </c>
      <c r="BD326" s="60">
        <f t="shared" ref="BD326" si="4441">IF(BD323=1,BC326+1,BC326)</f>
        <v>1903</v>
      </c>
      <c r="BE326" s="60">
        <f t="shared" ref="BE326" si="4442">IF(BE323=1,BD326+1,BD326)</f>
        <v>1903</v>
      </c>
      <c r="BF326" s="60">
        <f t="shared" ref="BF326" si="4443">IF(BF323=1,BE326+1,BE326)</f>
        <v>1903</v>
      </c>
      <c r="BG326" s="60">
        <f t="shared" ref="BG326" si="4444">IF(BG323=1,BF326+1,BF326)</f>
        <v>1903</v>
      </c>
      <c r="BH326" s="60">
        <f t="shared" ref="BH326" si="4445">IF(BH323=1,BG326+1,BG326)</f>
        <v>1903</v>
      </c>
      <c r="BI326" s="60">
        <f t="shared" ref="BI326" si="4446">IF(BI323=1,BH326+1,BH326)</f>
        <v>1903</v>
      </c>
      <c r="BJ326" s="199"/>
      <c r="BK326" s="198"/>
      <c r="BL326" s="202"/>
      <c r="BM326" s="106"/>
      <c r="BN326" s="106"/>
      <c r="BO326" s="106"/>
      <c r="BP326" s="106"/>
      <c r="BQ326" s="106"/>
      <c r="BR326" s="106"/>
      <c r="BS326" s="106"/>
      <c r="BT326" s="106"/>
      <c r="BU326" s="106"/>
      <c r="BV326" s="106"/>
      <c r="BW326" s="106"/>
      <c r="BX326" s="106"/>
      <c r="BY326" s="106"/>
      <c r="BZ326" s="106"/>
      <c r="CA326" s="106"/>
      <c r="CB326" s="106"/>
    </row>
    <row r="327" spans="1:80" s="245" customFormat="1" ht="16.399999999999999" customHeight="1" x14ac:dyDescent="0.35">
      <c r="A327" s="250"/>
      <c r="B327" s="113"/>
      <c r="C327" s="125"/>
      <c r="D327" s="125"/>
      <c r="E327" s="357"/>
      <c r="F327" s="357"/>
      <c r="G327" s="357"/>
      <c r="H327" s="370"/>
      <c r="I327" s="374"/>
      <c r="J327" s="7"/>
      <c r="K327" s="377"/>
      <c r="L327" s="106"/>
      <c r="M327" s="63" t="s">
        <v>159</v>
      </c>
      <c r="N327" s="258"/>
      <c r="O327" s="258"/>
      <c r="P327" s="258"/>
      <c r="Q327" s="258"/>
      <c r="R327" s="258"/>
      <c r="S327" s="258"/>
      <c r="T327" s="258"/>
      <c r="U327" s="258"/>
      <c r="V327" s="258"/>
      <c r="W327" s="258"/>
      <c r="X327" s="258"/>
      <c r="Y327" s="258"/>
      <c r="Z327" s="258"/>
      <c r="AA327" s="258"/>
      <c r="AB327" s="258"/>
      <c r="AC327" s="258"/>
      <c r="AD327" s="258"/>
      <c r="AE327" s="258"/>
      <c r="AF327" s="258"/>
      <c r="AG327" s="258"/>
      <c r="AH327" s="258"/>
      <c r="AI327" s="258"/>
      <c r="AJ327" s="258"/>
      <c r="AK327" s="258"/>
      <c r="AL327" s="258"/>
      <c r="AM327" s="258"/>
      <c r="AN327" s="258"/>
      <c r="AO327" s="258"/>
      <c r="AP327" s="258"/>
      <c r="AQ327" s="258"/>
      <c r="AR327" s="258"/>
      <c r="AS327" s="258"/>
      <c r="AT327" s="258"/>
      <c r="AU327" s="258"/>
      <c r="AV327" s="258"/>
      <c r="AW327" s="258"/>
      <c r="AX327" s="258"/>
      <c r="AY327" s="258"/>
      <c r="AZ327" s="258"/>
      <c r="BA327" s="258"/>
      <c r="BB327" s="258"/>
      <c r="BC327" s="258"/>
      <c r="BD327" s="258"/>
      <c r="BE327" s="258"/>
      <c r="BF327" s="258"/>
      <c r="BG327" s="258"/>
      <c r="BH327" s="258"/>
      <c r="BI327" s="258"/>
      <c r="BJ327" s="199"/>
      <c r="BK327" s="198"/>
      <c r="BL327" s="202"/>
      <c r="BM327" s="106"/>
      <c r="BN327" s="106"/>
      <c r="BO327" s="106"/>
      <c r="BP327" s="106"/>
      <c r="BQ327" s="106"/>
      <c r="BR327" s="106"/>
      <c r="BS327" s="106"/>
      <c r="BT327" s="106"/>
      <c r="BU327" s="106"/>
      <c r="BV327" s="106"/>
      <c r="BW327" s="106"/>
      <c r="BX327" s="106"/>
      <c r="BY327" s="106"/>
      <c r="BZ327" s="106"/>
      <c r="CA327" s="106"/>
      <c r="CB327" s="106"/>
    </row>
    <row r="328" spans="1:80" s="245" customFormat="1" ht="23.5" customHeight="1" x14ac:dyDescent="0.35">
      <c r="A328" s="243"/>
      <c r="B328" s="126" t="s">
        <v>28</v>
      </c>
      <c r="C328" s="381"/>
      <c r="D328" s="381"/>
      <c r="E328" s="259"/>
      <c r="F328" s="259"/>
      <c r="G328" s="241"/>
      <c r="H328" s="253"/>
      <c r="I328" s="61">
        <f>IF($H328="",0,VLOOKUP($E328,'Podpůrná data'!$H$15:$I$185,2,FALSE)*$H328)</f>
        <v>0</v>
      </c>
      <c r="J328" s="105"/>
      <c r="K328" s="166">
        <f>IF(I328&gt;0,1,0)</f>
        <v>0</v>
      </c>
      <c r="L328" s="204"/>
      <c r="M328" s="63" t="s">
        <v>95</v>
      </c>
      <c r="N328" s="260"/>
      <c r="O328" s="260"/>
      <c r="P328" s="260"/>
      <c r="Q328" s="260"/>
      <c r="R328" s="260"/>
      <c r="S328" s="260"/>
      <c r="T328" s="260"/>
      <c r="U328" s="260"/>
      <c r="V328" s="260"/>
      <c r="W328" s="260"/>
      <c r="X328" s="260"/>
      <c r="Y328" s="260"/>
      <c r="Z328" s="260"/>
      <c r="AA328" s="260"/>
      <c r="AB328" s="260"/>
      <c r="AC328" s="260"/>
      <c r="AD328" s="260"/>
      <c r="AE328" s="260"/>
      <c r="AF328" s="260"/>
      <c r="AG328" s="260"/>
      <c r="AH328" s="260"/>
      <c r="AI328" s="260"/>
      <c r="AJ328" s="260"/>
      <c r="AK328" s="260"/>
      <c r="AL328" s="260"/>
      <c r="AM328" s="260"/>
      <c r="AN328" s="260"/>
      <c r="AO328" s="260"/>
      <c r="AP328" s="260"/>
      <c r="AQ328" s="260"/>
      <c r="AR328" s="260"/>
      <c r="AS328" s="260"/>
      <c r="AT328" s="260"/>
      <c r="AU328" s="260"/>
      <c r="AV328" s="260"/>
      <c r="AW328" s="260"/>
      <c r="AX328" s="260"/>
      <c r="AY328" s="260"/>
      <c r="AZ328" s="260"/>
      <c r="BA328" s="260"/>
      <c r="BB328" s="260"/>
      <c r="BC328" s="260"/>
      <c r="BD328" s="260"/>
      <c r="BE328" s="260"/>
      <c r="BF328" s="260"/>
      <c r="BG328" s="260"/>
      <c r="BH328" s="260"/>
      <c r="BI328" s="260"/>
      <c r="BJ328" s="382">
        <f>SUM(N330:BI330)</f>
        <v>0</v>
      </c>
      <c r="BK328" s="384">
        <f>SUM(N332:BI332)</f>
        <v>0</v>
      </c>
      <c r="BL328" s="386">
        <f>IF($K328=0,0,IF($BJ328&gt;=20,1,0))</f>
        <v>0</v>
      </c>
      <c r="BM328" s="106"/>
      <c r="BN328" s="106"/>
      <c r="BO328" s="106"/>
      <c r="BP328" s="106"/>
      <c r="BQ328" s="106"/>
      <c r="BR328" s="106"/>
      <c r="BS328" s="106"/>
      <c r="BT328" s="106"/>
      <c r="BU328" s="106"/>
      <c r="BV328" s="106"/>
      <c r="BW328" s="106"/>
      <c r="BX328" s="106"/>
      <c r="BY328" s="106"/>
      <c r="BZ328" s="106"/>
      <c r="CA328" s="106"/>
      <c r="CB328" s="106"/>
    </row>
    <row r="329" spans="1:80" s="245" customFormat="1" ht="29" x14ac:dyDescent="0.35">
      <c r="A329" s="243"/>
      <c r="B329" s="128"/>
      <c r="C329" s="170"/>
      <c r="D329" s="170"/>
      <c r="E329" s="170"/>
      <c r="F329" s="170"/>
      <c r="G329" s="170"/>
      <c r="H329" s="170"/>
      <c r="I329" s="64"/>
      <c r="J329" s="105"/>
      <c r="K329" s="223"/>
      <c r="L329" s="106"/>
      <c r="M329" s="63" t="s">
        <v>215</v>
      </c>
      <c r="N329" s="260"/>
      <c r="O329" s="260"/>
      <c r="P329" s="260"/>
      <c r="Q329" s="260"/>
      <c r="R329" s="260"/>
      <c r="S329" s="260"/>
      <c r="T329" s="260"/>
      <c r="U329" s="260"/>
      <c r="V329" s="260"/>
      <c r="W329" s="260"/>
      <c r="X329" s="260"/>
      <c r="Y329" s="260"/>
      <c r="Z329" s="260"/>
      <c r="AA329" s="260"/>
      <c r="AB329" s="260"/>
      <c r="AC329" s="260"/>
      <c r="AD329" s="260"/>
      <c r="AE329" s="260"/>
      <c r="AF329" s="260"/>
      <c r="AG329" s="260"/>
      <c r="AH329" s="260"/>
      <c r="AI329" s="260"/>
      <c r="AJ329" s="260"/>
      <c r="AK329" s="260"/>
      <c r="AL329" s="260"/>
      <c r="AM329" s="260"/>
      <c r="AN329" s="260"/>
      <c r="AO329" s="260"/>
      <c r="AP329" s="260"/>
      <c r="AQ329" s="260"/>
      <c r="AR329" s="260"/>
      <c r="AS329" s="260"/>
      <c r="AT329" s="260"/>
      <c r="AU329" s="260"/>
      <c r="AV329" s="260"/>
      <c r="AW329" s="260"/>
      <c r="AX329" s="260"/>
      <c r="AY329" s="260"/>
      <c r="AZ329" s="260"/>
      <c r="BA329" s="260"/>
      <c r="BB329" s="260"/>
      <c r="BC329" s="260"/>
      <c r="BD329" s="260"/>
      <c r="BE329" s="260"/>
      <c r="BF329" s="260"/>
      <c r="BG329" s="260"/>
      <c r="BH329" s="260"/>
      <c r="BI329" s="260"/>
      <c r="BJ329" s="382"/>
      <c r="BK329" s="384"/>
      <c r="BL329" s="386"/>
      <c r="BM329" s="106"/>
      <c r="BN329" s="106"/>
      <c r="BO329" s="106"/>
      <c r="BP329" s="106"/>
      <c r="BQ329" s="106"/>
      <c r="BR329" s="106"/>
      <c r="BS329" s="106"/>
      <c r="BT329" s="106"/>
      <c r="BU329" s="106"/>
      <c r="BV329" s="106"/>
      <c r="BW329" s="106"/>
      <c r="BX329" s="106"/>
      <c r="BY329" s="106"/>
      <c r="BZ329" s="106"/>
      <c r="CA329" s="106"/>
      <c r="CB329" s="106"/>
    </row>
    <row r="330" spans="1:80" s="245" customFormat="1" ht="29" x14ac:dyDescent="0.35">
      <c r="A330" s="243"/>
      <c r="B330" s="128"/>
      <c r="C330" s="170"/>
      <c r="D330" s="170"/>
      <c r="E330" s="170"/>
      <c r="F330" s="170"/>
      <c r="G330" s="170"/>
      <c r="H330" s="170"/>
      <c r="I330" s="64"/>
      <c r="J330" s="105"/>
      <c r="K330" s="165"/>
      <c r="L330" s="106"/>
      <c r="M330" s="63" t="s">
        <v>235</v>
      </c>
      <c r="N330" s="167">
        <f>IF(N329="",0,IF(N329&gt;=$H328,$H328,N329))</f>
        <v>0</v>
      </c>
      <c r="O330" s="167">
        <f t="shared" ref="O330:AT330" si="4447">IF(O329="",0,IF((O329+N331)&lt;=$H328,O329,$H328-N331))</f>
        <v>0</v>
      </c>
      <c r="P330" s="167">
        <f t="shared" si="4447"/>
        <v>0</v>
      </c>
      <c r="Q330" s="167">
        <f t="shared" si="4447"/>
        <v>0</v>
      </c>
      <c r="R330" s="167">
        <f t="shared" si="4447"/>
        <v>0</v>
      </c>
      <c r="S330" s="167">
        <f t="shared" si="4447"/>
        <v>0</v>
      </c>
      <c r="T330" s="167">
        <f t="shared" si="4447"/>
        <v>0</v>
      </c>
      <c r="U330" s="167">
        <f t="shared" si="4447"/>
        <v>0</v>
      </c>
      <c r="V330" s="167">
        <f t="shared" si="4447"/>
        <v>0</v>
      </c>
      <c r="W330" s="167">
        <f t="shared" si="4447"/>
        <v>0</v>
      </c>
      <c r="X330" s="167">
        <f t="shared" si="4447"/>
        <v>0</v>
      </c>
      <c r="Y330" s="167">
        <f t="shared" si="4447"/>
        <v>0</v>
      </c>
      <c r="Z330" s="167">
        <f t="shared" si="4447"/>
        <v>0</v>
      </c>
      <c r="AA330" s="167">
        <f t="shared" si="4447"/>
        <v>0</v>
      </c>
      <c r="AB330" s="167">
        <f t="shared" si="4447"/>
        <v>0</v>
      </c>
      <c r="AC330" s="167">
        <f t="shared" si="4447"/>
        <v>0</v>
      </c>
      <c r="AD330" s="167">
        <f t="shared" si="4447"/>
        <v>0</v>
      </c>
      <c r="AE330" s="167">
        <f t="shared" si="4447"/>
        <v>0</v>
      </c>
      <c r="AF330" s="167">
        <f t="shared" si="4447"/>
        <v>0</v>
      </c>
      <c r="AG330" s="167">
        <f t="shared" si="4447"/>
        <v>0</v>
      </c>
      <c r="AH330" s="167">
        <f t="shared" si="4447"/>
        <v>0</v>
      </c>
      <c r="AI330" s="167">
        <f t="shared" si="4447"/>
        <v>0</v>
      </c>
      <c r="AJ330" s="167">
        <f t="shared" si="4447"/>
        <v>0</v>
      </c>
      <c r="AK330" s="167">
        <f t="shared" si="4447"/>
        <v>0</v>
      </c>
      <c r="AL330" s="167">
        <f t="shared" si="4447"/>
        <v>0</v>
      </c>
      <c r="AM330" s="167">
        <f t="shared" si="4447"/>
        <v>0</v>
      </c>
      <c r="AN330" s="167">
        <f t="shared" si="4447"/>
        <v>0</v>
      </c>
      <c r="AO330" s="167">
        <f t="shared" si="4447"/>
        <v>0</v>
      </c>
      <c r="AP330" s="167">
        <f t="shared" si="4447"/>
        <v>0</v>
      </c>
      <c r="AQ330" s="167">
        <f t="shared" si="4447"/>
        <v>0</v>
      </c>
      <c r="AR330" s="167">
        <f t="shared" si="4447"/>
        <v>0</v>
      </c>
      <c r="AS330" s="167">
        <f t="shared" si="4447"/>
        <v>0</v>
      </c>
      <c r="AT330" s="167">
        <f t="shared" si="4447"/>
        <v>0</v>
      </c>
      <c r="AU330" s="167">
        <f t="shared" ref="AU330:BI330" si="4448">IF(AU329="",0,IF((AU329+AT331)&lt;=$H328,AU329,$H328-AT331))</f>
        <v>0</v>
      </c>
      <c r="AV330" s="167">
        <f t="shared" si="4448"/>
        <v>0</v>
      </c>
      <c r="AW330" s="167">
        <f t="shared" si="4448"/>
        <v>0</v>
      </c>
      <c r="AX330" s="167">
        <f t="shared" si="4448"/>
        <v>0</v>
      </c>
      <c r="AY330" s="167">
        <f t="shared" si="4448"/>
        <v>0</v>
      </c>
      <c r="AZ330" s="167">
        <f t="shared" si="4448"/>
        <v>0</v>
      </c>
      <c r="BA330" s="167">
        <f t="shared" si="4448"/>
        <v>0</v>
      </c>
      <c r="BB330" s="167">
        <f t="shared" si="4448"/>
        <v>0</v>
      </c>
      <c r="BC330" s="167">
        <f t="shared" si="4448"/>
        <v>0</v>
      </c>
      <c r="BD330" s="167">
        <f t="shared" si="4448"/>
        <v>0</v>
      </c>
      <c r="BE330" s="167">
        <f t="shared" si="4448"/>
        <v>0</v>
      </c>
      <c r="BF330" s="167">
        <f t="shared" si="4448"/>
        <v>0</v>
      </c>
      <c r="BG330" s="167">
        <f t="shared" si="4448"/>
        <v>0</v>
      </c>
      <c r="BH330" s="167">
        <f t="shared" si="4448"/>
        <v>0</v>
      </c>
      <c r="BI330" s="167">
        <f t="shared" si="4448"/>
        <v>0</v>
      </c>
      <c r="BJ330" s="382"/>
      <c r="BK330" s="384"/>
      <c r="BL330" s="386"/>
      <c r="BM330" s="106"/>
      <c r="BN330" s="106"/>
      <c r="BO330" s="106"/>
      <c r="BP330" s="106"/>
      <c r="BQ330" s="106"/>
      <c r="BR330" s="106"/>
      <c r="BS330" s="106"/>
      <c r="BT330" s="106"/>
      <c r="BU330" s="106"/>
      <c r="BV330" s="106"/>
      <c r="BW330" s="106"/>
      <c r="BX330" s="106"/>
      <c r="BY330" s="106"/>
      <c r="BZ330" s="106"/>
      <c r="CA330" s="106"/>
      <c r="CB330" s="106"/>
    </row>
    <row r="331" spans="1:80" ht="29" hidden="1" x14ac:dyDescent="0.35">
      <c r="B331" s="128"/>
      <c r="C331" s="170"/>
      <c r="D331" s="170"/>
      <c r="E331" s="170"/>
      <c r="F331" s="170"/>
      <c r="G331" s="170"/>
      <c r="H331" s="170"/>
      <c r="I331" s="172"/>
      <c r="J331" s="105"/>
      <c r="K331" s="175"/>
      <c r="L331" s="105"/>
      <c r="M331" s="63" t="s">
        <v>236</v>
      </c>
      <c r="N331" s="167">
        <f>N330</f>
        <v>0</v>
      </c>
      <c r="O331" s="167">
        <f>O330+N331</f>
        <v>0</v>
      </c>
      <c r="P331" s="167">
        <f t="shared" ref="P331" si="4449">P330+O331</f>
        <v>0</v>
      </c>
      <c r="Q331" s="167">
        <f t="shared" ref="Q331" si="4450">Q330+P331</f>
        <v>0</v>
      </c>
      <c r="R331" s="167">
        <f t="shared" ref="R331" si="4451">R330+Q331</f>
        <v>0</v>
      </c>
      <c r="S331" s="167">
        <f t="shared" ref="S331" si="4452">S330+R331</f>
        <v>0</v>
      </c>
      <c r="T331" s="167">
        <f t="shared" ref="T331" si="4453">T330+S331</f>
        <v>0</v>
      </c>
      <c r="U331" s="167">
        <f t="shared" ref="U331" si="4454">U330+T331</f>
        <v>0</v>
      </c>
      <c r="V331" s="167">
        <f t="shared" ref="V331" si="4455">V330+U331</f>
        <v>0</v>
      </c>
      <c r="W331" s="167">
        <f t="shared" ref="W331" si="4456">W330+V331</f>
        <v>0</v>
      </c>
      <c r="X331" s="167">
        <f t="shared" ref="X331" si="4457">X330+W331</f>
        <v>0</v>
      </c>
      <c r="Y331" s="167">
        <f t="shared" ref="Y331" si="4458">Y330+X331</f>
        <v>0</v>
      </c>
      <c r="Z331" s="167">
        <f t="shared" ref="Z331" si="4459">Z330+Y331</f>
        <v>0</v>
      </c>
      <c r="AA331" s="167">
        <f t="shared" ref="AA331" si="4460">AA330+Z331</f>
        <v>0</v>
      </c>
      <c r="AB331" s="167">
        <f t="shared" ref="AB331" si="4461">AB330+AA331</f>
        <v>0</v>
      </c>
      <c r="AC331" s="167">
        <f t="shared" ref="AC331" si="4462">AC330+AB331</f>
        <v>0</v>
      </c>
      <c r="AD331" s="167">
        <f t="shared" ref="AD331" si="4463">AD330+AC331</f>
        <v>0</v>
      </c>
      <c r="AE331" s="167">
        <f t="shared" ref="AE331" si="4464">AE330+AD331</f>
        <v>0</v>
      </c>
      <c r="AF331" s="167">
        <f t="shared" ref="AF331" si="4465">AF330+AE331</f>
        <v>0</v>
      </c>
      <c r="AG331" s="167">
        <f t="shared" ref="AG331" si="4466">AG330+AF331</f>
        <v>0</v>
      </c>
      <c r="AH331" s="167">
        <f t="shared" ref="AH331" si="4467">AH330+AG331</f>
        <v>0</v>
      </c>
      <c r="AI331" s="167">
        <f t="shared" ref="AI331" si="4468">AI330+AH331</f>
        <v>0</v>
      </c>
      <c r="AJ331" s="167">
        <f t="shared" ref="AJ331" si="4469">AJ330+AI331</f>
        <v>0</v>
      </c>
      <c r="AK331" s="167">
        <f t="shared" ref="AK331" si="4470">AK330+AJ331</f>
        <v>0</v>
      </c>
      <c r="AL331" s="167">
        <f t="shared" ref="AL331" si="4471">AL330+AK331</f>
        <v>0</v>
      </c>
      <c r="AM331" s="167">
        <f t="shared" ref="AM331" si="4472">AM330+AL331</f>
        <v>0</v>
      </c>
      <c r="AN331" s="167">
        <f t="shared" ref="AN331" si="4473">AN330+AM331</f>
        <v>0</v>
      </c>
      <c r="AO331" s="167">
        <f t="shared" ref="AO331" si="4474">AO330+AN331</f>
        <v>0</v>
      </c>
      <c r="AP331" s="167">
        <f t="shared" ref="AP331" si="4475">AP330+AO331</f>
        <v>0</v>
      </c>
      <c r="AQ331" s="167">
        <f t="shared" ref="AQ331" si="4476">AQ330+AP331</f>
        <v>0</v>
      </c>
      <c r="AR331" s="167">
        <f t="shared" ref="AR331" si="4477">AR330+AQ331</f>
        <v>0</v>
      </c>
      <c r="AS331" s="167">
        <f t="shared" ref="AS331" si="4478">AS330+AR331</f>
        <v>0</v>
      </c>
      <c r="AT331" s="167">
        <f t="shared" ref="AT331" si="4479">AT330+AS331</f>
        <v>0</v>
      </c>
      <c r="AU331" s="167">
        <f t="shared" ref="AU331" si="4480">AU330+AT331</f>
        <v>0</v>
      </c>
      <c r="AV331" s="167">
        <f t="shared" ref="AV331" si="4481">AV330+AU331</f>
        <v>0</v>
      </c>
      <c r="AW331" s="167">
        <f t="shared" ref="AW331" si="4482">AW330+AV331</f>
        <v>0</v>
      </c>
      <c r="AX331" s="167">
        <f t="shared" ref="AX331" si="4483">AX330+AW331</f>
        <v>0</v>
      </c>
      <c r="AY331" s="167">
        <f t="shared" ref="AY331" si="4484">AY330+AX331</f>
        <v>0</v>
      </c>
      <c r="AZ331" s="167">
        <f t="shared" ref="AZ331" si="4485">AZ330+AY331</f>
        <v>0</v>
      </c>
      <c r="BA331" s="167">
        <f t="shared" ref="BA331" si="4486">BA330+AZ331</f>
        <v>0</v>
      </c>
      <c r="BB331" s="167">
        <f t="shared" ref="BB331" si="4487">BB330+BA331</f>
        <v>0</v>
      </c>
      <c r="BC331" s="167">
        <f t="shared" ref="BC331" si="4488">BC330+BB331</f>
        <v>0</v>
      </c>
      <c r="BD331" s="167">
        <f t="shared" ref="BD331" si="4489">BD330+BC331</f>
        <v>0</v>
      </c>
      <c r="BE331" s="167">
        <f t="shared" ref="BE331" si="4490">BE330+BD331</f>
        <v>0</v>
      </c>
      <c r="BF331" s="167">
        <f t="shared" ref="BF331" si="4491">BF330+BE331</f>
        <v>0</v>
      </c>
      <c r="BG331" s="167">
        <f t="shared" ref="BG331" si="4492">BG330+BF331</f>
        <v>0</v>
      </c>
      <c r="BH331" s="167">
        <f t="shared" ref="BH331" si="4493">BH330+BG331</f>
        <v>0</v>
      </c>
      <c r="BI331" s="167">
        <f t="shared" ref="BI331" si="4494">BI330+BH331</f>
        <v>0</v>
      </c>
      <c r="BJ331" s="382"/>
      <c r="BK331" s="384"/>
      <c r="BL331" s="386"/>
      <c r="BM331" s="105"/>
      <c r="BN331" s="105"/>
      <c r="BO331" s="105"/>
      <c r="BP331" s="105"/>
      <c r="BQ331" s="105"/>
      <c r="BR331" s="105"/>
      <c r="BS331" s="105"/>
      <c r="BT331" s="105"/>
      <c r="BU331" s="105"/>
      <c r="BV331" s="105"/>
      <c r="BW331" s="105"/>
      <c r="BX331" s="105"/>
      <c r="BY331" s="105"/>
      <c r="BZ331" s="105"/>
      <c r="CA331" s="105"/>
      <c r="CB331" s="105"/>
    </row>
    <row r="332" spans="1:80" ht="25.4" customHeight="1" thickBot="1" x14ac:dyDescent="0.4">
      <c r="B332" s="128"/>
      <c r="C332" s="170"/>
      <c r="D332" s="170"/>
      <c r="E332" s="170"/>
      <c r="F332" s="170"/>
      <c r="G332" s="170"/>
      <c r="H332" s="170"/>
      <c r="I332" s="172"/>
      <c r="J332" s="105"/>
      <c r="K332" s="175"/>
      <c r="L332" s="105"/>
      <c r="M332" s="63" t="s">
        <v>145</v>
      </c>
      <c r="N332" s="168">
        <f>IF($E328="",0,VLOOKUP($E328,'Podpůrná data'!$H$15:$I$182,2)*N330)</f>
        <v>0</v>
      </c>
      <c r="O332" s="168">
        <f>IF($E328="",0,VLOOKUP($E328,'Podpůrná data'!$H$15:$I$182,2)*O330)</f>
        <v>0</v>
      </c>
      <c r="P332" s="168">
        <f>IF($E328="",0,VLOOKUP($E328,'Podpůrná data'!$H$15:$I$182,2)*P330)</f>
        <v>0</v>
      </c>
      <c r="Q332" s="168">
        <f>IF($E328="",0,VLOOKUP($E328,'Podpůrná data'!$H$15:$I$182,2)*Q330)</f>
        <v>0</v>
      </c>
      <c r="R332" s="168">
        <f>IF($E328="",0,VLOOKUP($E328,'Podpůrná data'!$H$15:$I$182,2)*R330)</f>
        <v>0</v>
      </c>
      <c r="S332" s="168">
        <f>IF($E328="",0,VLOOKUP($E328,'Podpůrná data'!$H$15:$I$182,2)*S330)</f>
        <v>0</v>
      </c>
      <c r="T332" s="168">
        <f>IF($E328="",0,VLOOKUP($E328,'Podpůrná data'!$H$15:$I$182,2)*T330)</f>
        <v>0</v>
      </c>
      <c r="U332" s="168">
        <f>IF($E328="",0,VLOOKUP($E328,'Podpůrná data'!$H$15:$I$182,2)*U330)</f>
        <v>0</v>
      </c>
      <c r="V332" s="168">
        <f>IF($E328="",0,VLOOKUP($E328,'Podpůrná data'!$H$15:$I$182,2)*V330)</f>
        <v>0</v>
      </c>
      <c r="W332" s="168">
        <f>IF($E328="",0,VLOOKUP($E328,'Podpůrná data'!$H$15:$I$182,2)*W330)</f>
        <v>0</v>
      </c>
      <c r="X332" s="168">
        <f>IF($E328="",0,VLOOKUP($E328,'Podpůrná data'!$H$15:$I$182,2)*X330)</f>
        <v>0</v>
      </c>
      <c r="Y332" s="168">
        <f>IF($E328="",0,VLOOKUP($E328,'Podpůrná data'!$H$15:$I$182,2)*Y330)</f>
        <v>0</v>
      </c>
      <c r="Z332" s="168">
        <f>IF($E328="",0,VLOOKUP($E328,'Podpůrná data'!$H$15:$I$182,2)*Z330)</f>
        <v>0</v>
      </c>
      <c r="AA332" s="168">
        <f>IF($E328="",0,VLOOKUP($E328,'Podpůrná data'!$H$15:$I$182,2)*AA330)</f>
        <v>0</v>
      </c>
      <c r="AB332" s="168">
        <f>IF($E328="",0,VLOOKUP($E328,'Podpůrná data'!$H$15:$I$182,2)*AB330)</f>
        <v>0</v>
      </c>
      <c r="AC332" s="168">
        <f>IF($E328="",0,VLOOKUP($E328,'Podpůrná data'!$H$15:$I$182,2)*AC330)</f>
        <v>0</v>
      </c>
      <c r="AD332" s="168">
        <f>IF($E328="",0,VLOOKUP($E328,'Podpůrná data'!$H$15:$I$182,2)*AD330)</f>
        <v>0</v>
      </c>
      <c r="AE332" s="168">
        <f>IF($E328="",0,VLOOKUP($E328,'Podpůrná data'!$H$15:$I$182,2)*AE330)</f>
        <v>0</v>
      </c>
      <c r="AF332" s="168">
        <f>IF($E328="",0,VLOOKUP($E328,'Podpůrná data'!$H$15:$I$182,2)*AF330)</f>
        <v>0</v>
      </c>
      <c r="AG332" s="168">
        <f>IF($E328="",0,VLOOKUP($E328,'Podpůrná data'!$H$15:$I$182,2)*AG330)</f>
        <v>0</v>
      </c>
      <c r="AH332" s="168">
        <f>IF($E328="",0,VLOOKUP($E328,'Podpůrná data'!$H$15:$I$182,2)*AH330)</f>
        <v>0</v>
      </c>
      <c r="AI332" s="168">
        <f>IF($E328="",0,VLOOKUP($E328,'Podpůrná data'!$H$15:$I$182,2)*AI330)</f>
        <v>0</v>
      </c>
      <c r="AJ332" s="168">
        <f>IF($E328="",0,VLOOKUP($E328,'Podpůrná data'!$H$15:$I$182,2)*AJ330)</f>
        <v>0</v>
      </c>
      <c r="AK332" s="168">
        <f>IF($E328="",0,VLOOKUP($E328,'Podpůrná data'!$H$15:$I$182,2)*AK330)</f>
        <v>0</v>
      </c>
      <c r="AL332" s="168">
        <f>IF($E328="",0,VLOOKUP($E328,'Podpůrná data'!$H$15:$I$182,2)*AL330)</f>
        <v>0</v>
      </c>
      <c r="AM332" s="168">
        <f>IF($E328="",0,VLOOKUP($E328,'Podpůrná data'!$H$15:$I$182,2)*AM330)</f>
        <v>0</v>
      </c>
      <c r="AN332" s="168">
        <f>IF($E328="",0,VLOOKUP($E328,'Podpůrná data'!$H$15:$I$182,2)*AN330)</f>
        <v>0</v>
      </c>
      <c r="AO332" s="168">
        <f>IF($E328="",0,VLOOKUP($E328,'Podpůrná data'!$H$15:$I$182,2)*AO330)</f>
        <v>0</v>
      </c>
      <c r="AP332" s="168">
        <f>IF($E328="",0,VLOOKUP($E328,'Podpůrná data'!$H$15:$I$182,2)*AP330)</f>
        <v>0</v>
      </c>
      <c r="AQ332" s="168">
        <f>IF($E328="",0,VLOOKUP($E328,'Podpůrná data'!$H$15:$I$182,2)*AQ330)</f>
        <v>0</v>
      </c>
      <c r="AR332" s="168">
        <f>IF($E328="",0,VLOOKUP($E328,'Podpůrná data'!$H$15:$I$182,2)*AR330)</f>
        <v>0</v>
      </c>
      <c r="AS332" s="168">
        <f>IF($E328="",0,VLOOKUP($E328,'Podpůrná data'!$H$15:$I$182,2)*AS330)</f>
        <v>0</v>
      </c>
      <c r="AT332" s="168">
        <f>IF($E328="",0,VLOOKUP($E328,'Podpůrná data'!$H$15:$I$182,2)*AT330)</f>
        <v>0</v>
      </c>
      <c r="AU332" s="168">
        <f>IF($E328="",0,VLOOKUP($E328,'Podpůrná data'!$H$15:$I$182,2)*AU330)</f>
        <v>0</v>
      </c>
      <c r="AV332" s="168">
        <f>IF($E328="",0,VLOOKUP($E328,'Podpůrná data'!$H$15:$I$182,2)*AV330)</f>
        <v>0</v>
      </c>
      <c r="AW332" s="168">
        <f>IF($E328="",0,VLOOKUP($E328,'Podpůrná data'!$H$15:$I$182,2)*AW330)</f>
        <v>0</v>
      </c>
      <c r="AX332" s="168">
        <f>IF($E328="",0,VLOOKUP($E328,'Podpůrná data'!$H$15:$I$182,2)*AX330)</f>
        <v>0</v>
      </c>
      <c r="AY332" s="168">
        <f>IF($E328="",0,VLOOKUP($E328,'Podpůrná data'!$H$15:$I$182,2)*AY330)</f>
        <v>0</v>
      </c>
      <c r="AZ332" s="168">
        <f>IF($E328="",0,VLOOKUP($E328,'Podpůrná data'!$H$15:$I$182,2)*AZ330)</f>
        <v>0</v>
      </c>
      <c r="BA332" s="168">
        <f>IF($E328="",0,VLOOKUP($E328,'Podpůrná data'!$H$15:$I$182,2)*BA330)</f>
        <v>0</v>
      </c>
      <c r="BB332" s="168">
        <f>IF($E328="",0,VLOOKUP($E328,'Podpůrná data'!$H$15:$I$182,2)*BB330)</f>
        <v>0</v>
      </c>
      <c r="BC332" s="168">
        <f>IF($E328="",0,VLOOKUP($E328,'Podpůrná data'!$H$15:$I$182,2)*BC330)</f>
        <v>0</v>
      </c>
      <c r="BD332" s="168">
        <f>IF($E328="",0,VLOOKUP($E328,'Podpůrná data'!$H$15:$I$182,2)*BD330)</f>
        <v>0</v>
      </c>
      <c r="BE332" s="168">
        <f>IF($E328="",0,VLOOKUP($E328,'Podpůrná data'!$H$15:$I$182,2)*BE330)</f>
        <v>0</v>
      </c>
      <c r="BF332" s="168">
        <f>IF($E328="",0,VLOOKUP($E328,'Podpůrná data'!$H$15:$I$182,2)*BF330)</f>
        <v>0</v>
      </c>
      <c r="BG332" s="168">
        <f>IF($E328="",0,VLOOKUP($E328,'Podpůrná data'!$H$15:$I$182,2)*BG330)</f>
        <v>0</v>
      </c>
      <c r="BH332" s="168">
        <f>IF($E328="",0,VLOOKUP($E328,'Podpůrná data'!$H$15:$I$182,2)*BH330)</f>
        <v>0</v>
      </c>
      <c r="BI332" s="168">
        <f>IF($E328="",0,VLOOKUP($E328,'Podpůrná data'!$H$15:$I$182,2)*BI330)</f>
        <v>0</v>
      </c>
      <c r="BJ332" s="382"/>
      <c r="BK332" s="384"/>
      <c r="BL332" s="386"/>
      <c r="BM332" s="105"/>
      <c r="BN332" s="178">
        <f>SUMIFS($N332:$BI332,$N327:$BI327,"1. ZoR")</f>
        <v>0</v>
      </c>
      <c r="BO332" s="178">
        <f>SUMIFS($N332:$BI332,$N327:$BI327,"2. ZoR")</f>
        <v>0</v>
      </c>
      <c r="BP332" s="178">
        <f>SUMIFS($N332:$BI332,$N327:$BI327,"3. ZoR")</f>
        <v>0</v>
      </c>
      <c r="BQ332" s="178">
        <f>SUMIFS($N332:$BI332,$N327:$BI327,"4. ZoR")</f>
        <v>0</v>
      </c>
      <c r="BR332" s="178">
        <f>SUMIFS($N332:$BI332,$N327:$BI327,"5. ZoR")</f>
        <v>0</v>
      </c>
      <c r="BS332" s="178">
        <f>SUMIFS($N332:$BI332,$N327:$BI327,"6. ZoR")</f>
        <v>0</v>
      </c>
      <c r="BT332" s="178">
        <f>SUMIFS($N332:$BI332,$N327:$BI327,"7. ZoR")</f>
        <v>0</v>
      </c>
      <c r="BU332" s="178">
        <f>SUMIFS($N332:$BI332,$N327:$BI327,"8. ZoR")</f>
        <v>0</v>
      </c>
      <c r="BV332" s="178">
        <f>SUMIFS($N332:$BI332,$N327:$BI327,"9. ZoR")</f>
        <v>0</v>
      </c>
      <c r="BW332" s="178">
        <f>SUMIFS($N332:$BI332,$N327:$BI327,"10. ZoR")</f>
        <v>0</v>
      </c>
      <c r="BX332" s="178">
        <f>SUMIFS($N332:$BI332,$N327:$BI327,"11. ZoR")</f>
        <v>0</v>
      </c>
      <c r="BY332" s="178">
        <f>SUMIFS($N332:$BI332,$N327:$BI327,"12. ZoR")</f>
        <v>0</v>
      </c>
      <c r="BZ332" s="178">
        <f>SUMIFS($N332:$BI332,$N327:$BI327,"13. ZoR")</f>
        <v>0</v>
      </c>
      <c r="CA332" s="178">
        <f>SUMIFS($N332:$BI332,$N327:$BI327,"14. ZoR")</f>
        <v>0</v>
      </c>
      <c r="CB332" s="178">
        <f>SUMIFS($N332:$BI332,$N327:$BI327,"15. ZoR")</f>
        <v>0</v>
      </c>
    </row>
    <row r="333" spans="1:80" ht="29.5" hidden="1" thickBot="1" x14ac:dyDescent="0.4">
      <c r="B333" s="129"/>
      <c r="C333" s="173"/>
      <c r="D333" s="173"/>
      <c r="E333" s="173"/>
      <c r="F333" s="173"/>
      <c r="G333" s="173"/>
      <c r="H333" s="173"/>
      <c r="I333" s="174"/>
      <c r="J333" s="105"/>
      <c r="K333" s="176"/>
      <c r="L333" s="105"/>
      <c r="M333" s="63" t="s">
        <v>200</v>
      </c>
      <c r="N333" s="168">
        <f>IF(N332="","",N332)</f>
        <v>0</v>
      </c>
      <c r="O333" s="168">
        <f>N333+O332</f>
        <v>0</v>
      </c>
      <c r="P333" s="168">
        <f t="shared" ref="P333" si="4495">O333+P332</f>
        <v>0</v>
      </c>
      <c r="Q333" s="168">
        <f t="shared" ref="Q333" si="4496">P333+Q332</f>
        <v>0</v>
      </c>
      <c r="R333" s="168">
        <f t="shared" ref="R333" si="4497">Q333+R332</f>
        <v>0</v>
      </c>
      <c r="S333" s="168">
        <f t="shared" ref="S333" si="4498">R333+S332</f>
        <v>0</v>
      </c>
      <c r="T333" s="168">
        <f t="shared" ref="T333" si="4499">S333+T332</f>
        <v>0</v>
      </c>
      <c r="U333" s="168">
        <f t="shared" ref="U333" si="4500">T333+U332</f>
        <v>0</v>
      </c>
      <c r="V333" s="168">
        <f t="shared" ref="V333" si="4501">U333+V332</f>
        <v>0</v>
      </c>
      <c r="W333" s="168">
        <f t="shared" ref="W333" si="4502">V333+W332</f>
        <v>0</v>
      </c>
      <c r="X333" s="168">
        <f t="shared" ref="X333" si="4503">W333+X332</f>
        <v>0</v>
      </c>
      <c r="Y333" s="168">
        <f t="shared" ref="Y333" si="4504">X333+Y332</f>
        <v>0</v>
      </c>
      <c r="Z333" s="168">
        <f t="shared" ref="Z333" si="4505">Y333+Z332</f>
        <v>0</v>
      </c>
      <c r="AA333" s="168">
        <f t="shared" ref="AA333" si="4506">Z333+AA332</f>
        <v>0</v>
      </c>
      <c r="AB333" s="168">
        <f t="shared" ref="AB333" si="4507">AA333+AB332</f>
        <v>0</v>
      </c>
      <c r="AC333" s="168">
        <f t="shared" ref="AC333" si="4508">AB333+AC332</f>
        <v>0</v>
      </c>
      <c r="AD333" s="168">
        <f t="shared" ref="AD333" si="4509">AC333+AD332</f>
        <v>0</v>
      </c>
      <c r="AE333" s="168">
        <f t="shared" ref="AE333" si="4510">AD333+AE332</f>
        <v>0</v>
      </c>
      <c r="AF333" s="168">
        <f t="shared" ref="AF333" si="4511">AE333+AF332</f>
        <v>0</v>
      </c>
      <c r="AG333" s="168">
        <f t="shared" ref="AG333" si="4512">AF333+AG332</f>
        <v>0</v>
      </c>
      <c r="AH333" s="168">
        <f t="shared" ref="AH333" si="4513">AG333+AH332</f>
        <v>0</v>
      </c>
      <c r="AI333" s="168">
        <f t="shared" ref="AI333" si="4514">AH333+AI332</f>
        <v>0</v>
      </c>
      <c r="AJ333" s="168">
        <f t="shared" ref="AJ333" si="4515">AI333+AJ332</f>
        <v>0</v>
      </c>
      <c r="AK333" s="168">
        <f t="shared" ref="AK333" si="4516">AJ333+AK332</f>
        <v>0</v>
      </c>
      <c r="AL333" s="168">
        <f t="shared" ref="AL333" si="4517">AK333+AL332</f>
        <v>0</v>
      </c>
      <c r="AM333" s="168">
        <f t="shared" ref="AM333" si="4518">AL333+AM332</f>
        <v>0</v>
      </c>
      <c r="AN333" s="168">
        <f t="shared" ref="AN333" si="4519">AM333+AN332</f>
        <v>0</v>
      </c>
      <c r="AO333" s="168">
        <f t="shared" ref="AO333" si="4520">AN333+AO332</f>
        <v>0</v>
      </c>
      <c r="AP333" s="168">
        <f t="shared" ref="AP333" si="4521">AO333+AP332</f>
        <v>0</v>
      </c>
      <c r="AQ333" s="168">
        <f t="shared" ref="AQ333" si="4522">AP333+AQ332</f>
        <v>0</v>
      </c>
      <c r="AR333" s="168">
        <f t="shared" ref="AR333" si="4523">AQ333+AR332</f>
        <v>0</v>
      </c>
      <c r="AS333" s="168">
        <f t="shared" ref="AS333" si="4524">AR333+AS332</f>
        <v>0</v>
      </c>
      <c r="AT333" s="168">
        <f t="shared" ref="AT333" si="4525">AS333+AT332</f>
        <v>0</v>
      </c>
      <c r="AU333" s="168">
        <f t="shared" ref="AU333" si="4526">AT333+AU332</f>
        <v>0</v>
      </c>
      <c r="AV333" s="168">
        <f t="shared" ref="AV333" si="4527">AU333+AV332</f>
        <v>0</v>
      </c>
      <c r="AW333" s="168">
        <f t="shared" ref="AW333" si="4528">AV333+AW332</f>
        <v>0</v>
      </c>
      <c r="AX333" s="168">
        <f t="shared" ref="AX333" si="4529">AW333+AX332</f>
        <v>0</v>
      </c>
      <c r="AY333" s="168">
        <f t="shared" ref="AY333" si="4530">AX333+AY332</f>
        <v>0</v>
      </c>
      <c r="AZ333" s="168">
        <f t="shared" ref="AZ333" si="4531">AY333+AZ332</f>
        <v>0</v>
      </c>
      <c r="BA333" s="168">
        <f t="shared" ref="BA333" si="4532">AZ333+BA332</f>
        <v>0</v>
      </c>
      <c r="BB333" s="168">
        <f t="shared" ref="BB333" si="4533">BA333+BB332</f>
        <v>0</v>
      </c>
      <c r="BC333" s="168">
        <f t="shared" ref="BC333" si="4534">BB333+BC332</f>
        <v>0</v>
      </c>
      <c r="BD333" s="168">
        <f t="shared" ref="BD333" si="4535">BC333+BD332</f>
        <v>0</v>
      </c>
      <c r="BE333" s="168">
        <f t="shared" ref="BE333" si="4536">BD333+BE332</f>
        <v>0</v>
      </c>
      <c r="BF333" s="168">
        <f t="shared" ref="BF333" si="4537">BE333+BF332</f>
        <v>0</v>
      </c>
      <c r="BG333" s="168">
        <f t="shared" ref="BG333" si="4538">BF333+BG332</f>
        <v>0</v>
      </c>
      <c r="BH333" s="168">
        <f t="shared" ref="BH333" si="4539">BG333+BH332</f>
        <v>0</v>
      </c>
      <c r="BI333" s="168">
        <f t="shared" ref="BI333" si="4540">BH333+BI332</f>
        <v>0</v>
      </c>
      <c r="BJ333" s="383"/>
      <c r="BK333" s="385"/>
      <c r="BL333" s="387"/>
      <c r="BM333" s="105"/>
      <c r="BN333" s="105"/>
      <c r="BO333" s="105"/>
      <c r="BP333" s="105"/>
      <c r="BQ333" s="105"/>
      <c r="BR333" s="105"/>
      <c r="BS333" s="105"/>
      <c r="BT333" s="105"/>
      <c r="BU333" s="105"/>
      <c r="BV333" s="105"/>
      <c r="BW333" s="105"/>
      <c r="BX333" s="105"/>
      <c r="BY333" s="105"/>
      <c r="BZ333" s="105"/>
      <c r="CA333" s="105"/>
      <c r="CB333" s="105"/>
    </row>
    <row r="334" spans="1:80" ht="15" hidden="1" thickBot="1" x14ac:dyDescent="0.4">
      <c r="B334" s="105"/>
      <c r="C334" s="130"/>
      <c r="D334" s="130"/>
      <c r="E334" s="130"/>
      <c r="F334" s="130"/>
      <c r="G334" s="130"/>
      <c r="H334" s="130"/>
      <c r="I334" s="105"/>
      <c r="J334" s="7"/>
      <c r="K334" s="105"/>
      <c r="L334" s="105"/>
      <c r="M334" s="105"/>
      <c r="N334" s="105"/>
      <c r="O334" s="105"/>
      <c r="P334" s="7"/>
      <c r="Q334" s="105"/>
      <c r="R334" s="105"/>
      <c r="S334" s="105"/>
      <c r="T334" s="105"/>
      <c r="U334" s="105"/>
      <c r="V334" s="105"/>
      <c r="W334" s="105"/>
      <c r="X334" s="105"/>
      <c r="Y334" s="105"/>
      <c r="Z334" s="105"/>
      <c r="AA334" s="105"/>
      <c r="AB334" s="105"/>
      <c r="AC334" s="105"/>
      <c r="AD334" s="105"/>
      <c r="AE334" s="105"/>
      <c r="AF334" s="105"/>
      <c r="AG334" s="105"/>
      <c r="AH334" s="105"/>
      <c r="AI334" s="105"/>
      <c r="AJ334" s="105"/>
      <c r="AK334" s="105"/>
      <c r="AL334" s="105"/>
      <c r="AM334" s="105"/>
      <c r="AN334" s="105"/>
      <c r="AO334" s="105"/>
      <c r="AP334" s="105"/>
      <c r="AQ334" s="105"/>
      <c r="AR334" s="105"/>
      <c r="AS334" s="105"/>
      <c r="AT334" s="105"/>
      <c r="AU334" s="105"/>
      <c r="AV334" s="105"/>
      <c r="AW334" s="105"/>
      <c r="AX334" s="105"/>
      <c r="AY334" s="105"/>
      <c r="AZ334" s="105"/>
      <c r="BA334" s="105"/>
      <c r="BB334" s="105"/>
      <c r="BC334" s="105"/>
      <c r="BD334" s="105"/>
      <c r="BE334" s="105"/>
      <c r="BF334" s="105"/>
      <c r="BG334" s="105"/>
      <c r="BH334" s="105"/>
      <c r="BI334" s="105"/>
      <c r="BJ334" s="105"/>
      <c r="BK334" s="105"/>
      <c r="BL334" s="105"/>
      <c r="BM334" s="105"/>
      <c r="BN334" s="105"/>
      <c r="BO334" s="105"/>
      <c r="BP334" s="105"/>
      <c r="BQ334" s="105"/>
      <c r="BR334" s="105"/>
      <c r="BS334" s="105"/>
      <c r="BT334" s="105"/>
      <c r="BU334" s="105"/>
      <c r="BV334" s="105"/>
      <c r="BW334" s="105"/>
      <c r="BX334" s="105"/>
      <c r="BY334" s="105"/>
      <c r="BZ334" s="105"/>
      <c r="CA334" s="105"/>
      <c r="CB334" s="105"/>
    </row>
    <row r="335" spans="1:80" s="245" customFormat="1" ht="58.4" customHeight="1" thickBot="1" x14ac:dyDescent="0.4">
      <c r="A335" s="249"/>
      <c r="B335" s="120"/>
      <c r="C335" s="360" t="s">
        <v>2</v>
      </c>
      <c r="D335" s="121"/>
      <c r="E335" s="131" t="s">
        <v>225</v>
      </c>
      <c r="F335" s="131" t="s">
        <v>444</v>
      </c>
      <c r="G335" s="131" t="s">
        <v>208</v>
      </c>
      <c r="H335" s="122" t="s">
        <v>385</v>
      </c>
      <c r="I335" s="123" t="s">
        <v>1</v>
      </c>
      <c r="J335" s="7"/>
      <c r="K335" s="169">
        <v>204032</v>
      </c>
      <c r="L335" s="106"/>
      <c r="M335" s="194" t="s">
        <v>128</v>
      </c>
      <c r="N335" s="83" t="s">
        <v>4</v>
      </c>
      <c r="O335" s="83" t="s">
        <v>5</v>
      </c>
      <c r="P335" s="83" t="s">
        <v>6</v>
      </c>
      <c r="Q335" s="83" t="s">
        <v>7</v>
      </c>
      <c r="R335" s="83" t="s">
        <v>8</v>
      </c>
      <c r="S335" s="83" t="s">
        <v>9</v>
      </c>
      <c r="T335" s="83" t="s">
        <v>10</v>
      </c>
      <c r="U335" s="83" t="s">
        <v>11</v>
      </c>
      <c r="V335" s="83" t="s">
        <v>12</v>
      </c>
      <c r="W335" s="83" t="s">
        <v>13</v>
      </c>
      <c r="X335" s="83" t="s">
        <v>14</v>
      </c>
      <c r="Y335" s="83" t="s">
        <v>15</v>
      </c>
      <c r="Z335" s="83" t="s">
        <v>16</v>
      </c>
      <c r="AA335" s="83" t="s">
        <v>17</v>
      </c>
      <c r="AB335" s="83" t="s">
        <v>18</v>
      </c>
      <c r="AC335" s="83" t="s">
        <v>19</v>
      </c>
      <c r="AD335" s="83" t="s">
        <v>20</v>
      </c>
      <c r="AE335" s="83" t="s">
        <v>21</v>
      </c>
      <c r="AF335" s="83" t="s">
        <v>22</v>
      </c>
      <c r="AG335" s="83" t="s">
        <v>23</v>
      </c>
      <c r="AH335" s="83" t="s">
        <v>24</v>
      </c>
      <c r="AI335" s="83" t="s">
        <v>25</v>
      </c>
      <c r="AJ335" s="83" t="s">
        <v>26</v>
      </c>
      <c r="AK335" s="83" t="s">
        <v>27</v>
      </c>
      <c r="AL335" s="83" t="s">
        <v>28</v>
      </c>
      <c r="AM335" s="83" t="s">
        <v>29</v>
      </c>
      <c r="AN335" s="83" t="s">
        <v>30</v>
      </c>
      <c r="AO335" s="83" t="s">
        <v>31</v>
      </c>
      <c r="AP335" s="83" t="s">
        <v>32</v>
      </c>
      <c r="AQ335" s="83" t="s">
        <v>33</v>
      </c>
      <c r="AR335" s="83" t="s">
        <v>34</v>
      </c>
      <c r="AS335" s="83" t="s">
        <v>35</v>
      </c>
      <c r="AT335" s="83" t="s">
        <v>36</v>
      </c>
      <c r="AU335" s="83" t="s">
        <v>37</v>
      </c>
      <c r="AV335" s="83" t="s">
        <v>38</v>
      </c>
      <c r="AW335" s="83" t="s">
        <v>39</v>
      </c>
      <c r="AX335" s="83" t="s">
        <v>40</v>
      </c>
      <c r="AY335" s="83" t="s">
        <v>41</v>
      </c>
      <c r="AZ335" s="83" t="s">
        <v>42</v>
      </c>
      <c r="BA335" s="83" t="s">
        <v>43</v>
      </c>
      <c r="BB335" s="83" t="s">
        <v>44</v>
      </c>
      <c r="BC335" s="83" t="s">
        <v>45</v>
      </c>
      <c r="BD335" s="83" t="s">
        <v>46</v>
      </c>
      <c r="BE335" s="83" t="s">
        <v>47</v>
      </c>
      <c r="BF335" s="83" t="s">
        <v>48</v>
      </c>
      <c r="BG335" s="83" t="s">
        <v>49</v>
      </c>
      <c r="BH335" s="83" t="s">
        <v>50</v>
      </c>
      <c r="BI335" s="83" t="s">
        <v>51</v>
      </c>
      <c r="BJ335" s="134" t="s">
        <v>234</v>
      </c>
      <c r="BK335" s="135" t="s">
        <v>164</v>
      </c>
      <c r="BL335" s="135" t="s">
        <v>213</v>
      </c>
      <c r="BM335" s="106"/>
      <c r="BN335" s="368" t="s">
        <v>238</v>
      </c>
      <c r="BO335" s="369"/>
      <c r="BP335" s="369"/>
      <c r="BQ335" s="369"/>
      <c r="BR335" s="369"/>
      <c r="BS335" s="369"/>
      <c r="BT335" s="369"/>
      <c r="BU335" s="369"/>
      <c r="BV335" s="369"/>
      <c r="BW335" s="369"/>
      <c r="BX335" s="369"/>
      <c r="BY335" s="369"/>
      <c r="BZ335" s="369"/>
      <c r="CA335" s="369"/>
      <c r="CB335" s="369"/>
    </row>
    <row r="336" spans="1:80" s="245" customFormat="1" ht="18" hidden="1" customHeight="1" thickBot="1" x14ac:dyDescent="0.4">
      <c r="A336" s="250"/>
      <c r="B336" s="113"/>
      <c r="C336" s="361"/>
      <c r="D336" s="125"/>
      <c r="E336" s="125"/>
      <c r="F336" s="125"/>
      <c r="G336" s="125"/>
      <c r="H336" s="370" t="s">
        <v>201</v>
      </c>
      <c r="I336" s="373" t="s">
        <v>93</v>
      </c>
      <c r="J336" s="7"/>
      <c r="K336" s="375" t="s">
        <v>423</v>
      </c>
      <c r="L336" s="106"/>
      <c r="M336" s="84"/>
      <c r="N336" s="74">
        <f>MONTH(Úvod!$F$10)</f>
        <v>1</v>
      </c>
      <c r="O336" s="75">
        <f t="shared" ref="O336" si="4541">IF(N336=12,1,N336+1)</f>
        <v>2</v>
      </c>
      <c r="P336" s="75">
        <f t="shared" ref="P336" si="4542">IF(O336=12,1,O336+1)</f>
        <v>3</v>
      </c>
      <c r="Q336" s="76">
        <f t="shared" ref="Q336" si="4543">IF(P336=12,1,P336+1)</f>
        <v>4</v>
      </c>
      <c r="R336" s="76">
        <f t="shared" ref="R336" si="4544">IF(Q336=12,1,Q336+1)</f>
        <v>5</v>
      </c>
      <c r="S336" s="76">
        <f t="shared" ref="S336" si="4545">IF(R336=12,1,R336+1)</f>
        <v>6</v>
      </c>
      <c r="T336" s="76">
        <f t="shared" ref="T336" si="4546">IF(S336=12,1,S336+1)</f>
        <v>7</v>
      </c>
      <c r="U336" s="76">
        <f t="shared" ref="U336" si="4547">IF(T336=12,1,T336+1)</f>
        <v>8</v>
      </c>
      <c r="V336" s="76">
        <f t="shared" ref="V336" si="4548">IF(U336=12,1,U336+1)</f>
        <v>9</v>
      </c>
      <c r="W336" s="76">
        <f>IF(V336=12,1,V336+1)</f>
        <v>10</v>
      </c>
      <c r="X336" s="76">
        <f t="shared" ref="X336" si="4549">IF(W336=12,1,W336+1)</f>
        <v>11</v>
      </c>
      <c r="Y336" s="76">
        <f t="shared" ref="Y336" si="4550">IF(X336=12,1,X336+1)</f>
        <v>12</v>
      </c>
      <c r="Z336" s="76">
        <f t="shared" ref="Z336" si="4551">IF(Y336=12,1,Y336+1)</f>
        <v>1</v>
      </c>
      <c r="AA336" s="76">
        <f t="shared" ref="AA336" si="4552">IF(Z336=12,1,Z336+1)</f>
        <v>2</v>
      </c>
      <c r="AB336" s="76">
        <f t="shared" ref="AB336" si="4553">IF(AA336=12,1,AA336+1)</f>
        <v>3</v>
      </c>
      <c r="AC336" s="76">
        <f t="shared" ref="AC336" si="4554">IF(AB336=12,1,AB336+1)</f>
        <v>4</v>
      </c>
      <c r="AD336" s="76">
        <f t="shared" ref="AD336" si="4555">IF(AC336=12,1,AC336+1)</f>
        <v>5</v>
      </c>
      <c r="AE336" s="76">
        <f t="shared" ref="AE336" si="4556">IF(AD336=12,1,AD336+1)</f>
        <v>6</v>
      </c>
      <c r="AF336" s="76">
        <f>IF(AE336=12,1,AE336+1)</f>
        <v>7</v>
      </c>
      <c r="AG336" s="76">
        <f t="shared" ref="AG336" si="4557">IF(AF336=12,1,AF336+1)</f>
        <v>8</v>
      </c>
      <c r="AH336" s="76">
        <f t="shared" ref="AH336" si="4558">IF(AG336=12,1,AG336+1)</f>
        <v>9</v>
      </c>
      <c r="AI336" s="76">
        <f t="shared" ref="AI336" si="4559">IF(AH336=12,1,AH336+1)</f>
        <v>10</v>
      </c>
      <c r="AJ336" s="76">
        <f t="shared" ref="AJ336" si="4560">IF(AI336=12,1,AI336+1)</f>
        <v>11</v>
      </c>
      <c r="AK336" s="76">
        <f t="shared" ref="AK336" si="4561">IF(AJ336=12,1,AJ336+1)</f>
        <v>12</v>
      </c>
      <c r="AL336" s="76">
        <f t="shared" ref="AL336" si="4562">IF(AK336=12,1,AK336+1)</f>
        <v>1</v>
      </c>
      <c r="AM336" s="76">
        <f t="shared" ref="AM336" si="4563">IF(AL336=12,1,AL336+1)</f>
        <v>2</v>
      </c>
      <c r="AN336" s="76">
        <f t="shared" ref="AN336" si="4564">IF(AM336=12,1,AM336+1)</f>
        <v>3</v>
      </c>
      <c r="AO336" s="76">
        <f t="shared" ref="AO336" si="4565">IF(AN336=12,1,AN336+1)</f>
        <v>4</v>
      </c>
      <c r="AP336" s="76">
        <f t="shared" ref="AP336" si="4566">IF(AO336=12,1,AO336+1)</f>
        <v>5</v>
      </c>
      <c r="AQ336" s="76">
        <f t="shared" ref="AQ336" si="4567">IF(AP336=12,1,AP336+1)</f>
        <v>6</v>
      </c>
      <c r="AR336" s="76">
        <f t="shared" ref="AR336" si="4568">IF(AQ336=12,1,AQ336+1)</f>
        <v>7</v>
      </c>
      <c r="AS336" s="76">
        <f t="shared" ref="AS336" si="4569">IF(AR336=12,1,AR336+1)</f>
        <v>8</v>
      </c>
      <c r="AT336" s="76">
        <f t="shared" ref="AT336" si="4570">IF(AS336=12,1,AS336+1)</f>
        <v>9</v>
      </c>
      <c r="AU336" s="76">
        <f t="shared" ref="AU336" si="4571">IF(AT336=12,1,AT336+1)</f>
        <v>10</v>
      </c>
      <c r="AV336" s="76">
        <f t="shared" ref="AV336" si="4572">IF(AU336=12,1,AU336+1)</f>
        <v>11</v>
      </c>
      <c r="AW336" s="76">
        <f t="shared" ref="AW336" si="4573">IF(AV336=12,1,AV336+1)</f>
        <v>12</v>
      </c>
      <c r="AX336" s="76">
        <f t="shared" ref="AX336" si="4574">IF(AW336=12,1,AW336+1)</f>
        <v>1</v>
      </c>
      <c r="AY336" s="76">
        <f t="shared" ref="AY336" si="4575">IF(AX336=12,1,AX336+1)</f>
        <v>2</v>
      </c>
      <c r="AZ336" s="76">
        <f t="shared" ref="AZ336" si="4576">IF(AY336=12,1,AY336+1)</f>
        <v>3</v>
      </c>
      <c r="BA336" s="76">
        <f t="shared" ref="BA336" si="4577">IF(AZ336=12,1,AZ336+1)</f>
        <v>4</v>
      </c>
      <c r="BB336" s="76">
        <f t="shared" ref="BB336" si="4578">IF(BA336=12,1,BA336+1)</f>
        <v>5</v>
      </c>
      <c r="BC336" s="76">
        <f t="shared" ref="BC336" si="4579">IF(BB336=12,1,BB336+1)</f>
        <v>6</v>
      </c>
      <c r="BD336" s="76">
        <f t="shared" ref="BD336" si="4580">IF(BC336=12,1,BC336+1)</f>
        <v>7</v>
      </c>
      <c r="BE336" s="76">
        <f t="shared" ref="BE336" si="4581">IF(BD336=12,1,BD336+1)</f>
        <v>8</v>
      </c>
      <c r="BF336" s="76">
        <f t="shared" ref="BF336" si="4582">IF(BE336=12,1,BE336+1)</f>
        <v>9</v>
      </c>
      <c r="BG336" s="76">
        <f t="shared" ref="BG336" si="4583">IF(BF336=12,1,BF336+1)</f>
        <v>10</v>
      </c>
      <c r="BH336" s="76">
        <f t="shared" ref="BH336" si="4584">IF(BG336=12,1,BG336+1)</f>
        <v>11</v>
      </c>
      <c r="BI336" s="76">
        <f t="shared" ref="BI336" si="4585">IF(BH336=12,1,BH336+1)</f>
        <v>12</v>
      </c>
      <c r="BJ336" s="81"/>
      <c r="BK336" s="78"/>
      <c r="BL336" s="78"/>
      <c r="BM336" s="106"/>
      <c r="BN336" s="106"/>
      <c r="BO336" s="106"/>
      <c r="BP336" s="106"/>
      <c r="BQ336" s="106"/>
      <c r="BR336" s="106"/>
      <c r="BS336" s="106"/>
      <c r="BT336" s="106"/>
      <c r="BU336" s="106"/>
      <c r="BV336" s="106"/>
      <c r="BW336" s="106"/>
      <c r="BX336" s="106"/>
      <c r="BY336" s="106"/>
      <c r="BZ336" s="106"/>
      <c r="CA336" s="106"/>
      <c r="CB336" s="106"/>
    </row>
    <row r="337" spans="1:80" s="245" customFormat="1" ht="35.15" hidden="1" customHeight="1" x14ac:dyDescent="0.35">
      <c r="A337" s="250"/>
      <c r="B337" s="113"/>
      <c r="C337" s="361"/>
      <c r="D337" s="125"/>
      <c r="E337" s="125"/>
      <c r="F337" s="125"/>
      <c r="G337" s="125"/>
      <c r="H337" s="370"/>
      <c r="I337" s="373"/>
      <c r="J337" s="7"/>
      <c r="K337" s="376"/>
      <c r="L337" s="106"/>
      <c r="M337" s="77"/>
      <c r="N337" s="59">
        <f t="shared" ref="N337:BI337" si="4586">VALUE(_xlfn.CONCAT(N336,".",N339))</f>
        <v>1</v>
      </c>
      <c r="O337" s="73">
        <f t="shared" si="4586"/>
        <v>32</v>
      </c>
      <c r="P337" s="73">
        <f t="shared" si="4586"/>
        <v>61</v>
      </c>
      <c r="Q337" s="73">
        <f t="shared" si="4586"/>
        <v>92</v>
      </c>
      <c r="R337" s="73">
        <f t="shared" si="4586"/>
        <v>122</v>
      </c>
      <c r="S337" s="73">
        <f t="shared" si="4586"/>
        <v>153</v>
      </c>
      <c r="T337" s="73">
        <f t="shared" si="4586"/>
        <v>183</v>
      </c>
      <c r="U337" s="73">
        <f t="shared" si="4586"/>
        <v>214</v>
      </c>
      <c r="V337" s="73">
        <f t="shared" si="4586"/>
        <v>245</v>
      </c>
      <c r="W337" s="73">
        <f t="shared" si="4586"/>
        <v>275</v>
      </c>
      <c r="X337" s="73">
        <f t="shared" si="4586"/>
        <v>306</v>
      </c>
      <c r="Y337" s="73">
        <f t="shared" si="4586"/>
        <v>336</v>
      </c>
      <c r="Z337" s="73">
        <f t="shared" si="4586"/>
        <v>367</v>
      </c>
      <c r="AA337" s="73">
        <f t="shared" si="4586"/>
        <v>398</v>
      </c>
      <c r="AB337" s="73">
        <f t="shared" si="4586"/>
        <v>426</v>
      </c>
      <c r="AC337" s="73">
        <f t="shared" si="4586"/>
        <v>457</v>
      </c>
      <c r="AD337" s="73">
        <f t="shared" si="4586"/>
        <v>487</v>
      </c>
      <c r="AE337" s="73">
        <f t="shared" si="4586"/>
        <v>518</v>
      </c>
      <c r="AF337" s="73">
        <f t="shared" si="4586"/>
        <v>548</v>
      </c>
      <c r="AG337" s="73">
        <f t="shared" si="4586"/>
        <v>579</v>
      </c>
      <c r="AH337" s="73">
        <f t="shared" si="4586"/>
        <v>610</v>
      </c>
      <c r="AI337" s="73">
        <f t="shared" si="4586"/>
        <v>640</v>
      </c>
      <c r="AJ337" s="73">
        <f t="shared" si="4586"/>
        <v>671</v>
      </c>
      <c r="AK337" s="73">
        <f t="shared" si="4586"/>
        <v>701</v>
      </c>
      <c r="AL337" s="73">
        <f t="shared" si="4586"/>
        <v>732</v>
      </c>
      <c r="AM337" s="73">
        <f t="shared" si="4586"/>
        <v>763</v>
      </c>
      <c r="AN337" s="73">
        <f t="shared" si="4586"/>
        <v>791</v>
      </c>
      <c r="AO337" s="73">
        <f t="shared" si="4586"/>
        <v>822</v>
      </c>
      <c r="AP337" s="73">
        <f t="shared" si="4586"/>
        <v>852</v>
      </c>
      <c r="AQ337" s="73">
        <f t="shared" si="4586"/>
        <v>883</v>
      </c>
      <c r="AR337" s="73">
        <f t="shared" si="4586"/>
        <v>913</v>
      </c>
      <c r="AS337" s="73">
        <f t="shared" si="4586"/>
        <v>944</v>
      </c>
      <c r="AT337" s="73">
        <f t="shared" si="4586"/>
        <v>975</v>
      </c>
      <c r="AU337" s="73">
        <f t="shared" si="4586"/>
        <v>1005</v>
      </c>
      <c r="AV337" s="73">
        <f t="shared" si="4586"/>
        <v>1036</v>
      </c>
      <c r="AW337" s="73">
        <f t="shared" si="4586"/>
        <v>1066</v>
      </c>
      <c r="AX337" s="73">
        <f t="shared" si="4586"/>
        <v>1097</v>
      </c>
      <c r="AY337" s="73">
        <f t="shared" si="4586"/>
        <v>1128</v>
      </c>
      <c r="AZ337" s="73">
        <f t="shared" si="4586"/>
        <v>1156</v>
      </c>
      <c r="BA337" s="73">
        <f t="shared" si="4586"/>
        <v>1187</v>
      </c>
      <c r="BB337" s="73">
        <f t="shared" si="4586"/>
        <v>1217</v>
      </c>
      <c r="BC337" s="73">
        <f t="shared" si="4586"/>
        <v>1248</v>
      </c>
      <c r="BD337" s="73">
        <f t="shared" si="4586"/>
        <v>1278</v>
      </c>
      <c r="BE337" s="73">
        <f t="shared" si="4586"/>
        <v>1309</v>
      </c>
      <c r="BF337" s="73">
        <f t="shared" si="4586"/>
        <v>1340</v>
      </c>
      <c r="BG337" s="73">
        <f t="shared" si="4586"/>
        <v>1370</v>
      </c>
      <c r="BH337" s="73">
        <f t="shared" si="4586"/>
        <v>1401</v>
      </c>
      <c r="BI337" s="73">
        <f t="shared" si="4586"/>
        <v>1431</v>
      </c>
      <c r="BJ337" s="82"/>
      <c r="BK337" s="79"/>
      <c r="BL337" s="79"/>
      <c r="BM337" s="106"/>
      <c r="BN337" s="106"/>
      <c r="BO337" s="106"/>
      <c r="BP337" s="106"/>
      <c r="BQ337" s="106"/>
      <c r="BR337" s="106"/>
      <c r="BS337" s="106"/>
      <c r="BT337" s="106"/>
      <c r="BU337" s="106"/>
      <c r="BV337" s="106"/>
      <c r="BW337" s="106"/>
      <c r="BX337" s="106"/>
      <c r="BY337" s="106"/>
      <c r="BZ337" s="106"/>
      <c r="CA337" s="106"/>
      <c r="CB337" s="106"/>
    </row>
    <row r="338" spans="1:80" s="245" customFormat="1" ht="17.149999999999999" customHeight="1" x14ac:dyDescent="0.35">
      <c r="A338" s="250"/>
      <c r="B338" s="113"/>
      <c r="C338" s="361"/>
      <c r="D338" s="125"/>
      <c r="E338" s="357" t="s">
        <v>207</v>
      </c>
      <c r="F338" s="357" t="s">
        <v>207</v>
      </c>
      <c r="G338" s="357" t="s">
        <v>207</v>
      </c>
      <c r="H338" s="370"/>
      <c r="I338" s="373"/>
      <c r="J338" s="7"/>
      <c r="K338" s="376"/>
      <c r="L338" s="106"/>
      <c r="M338" s="77"/>
      <c r="N338" s="60" t="str">
        <f>VLOOKUP(N336,'Podpůrná data'!$I$188:$J$199,2)</f>
        <v>leden</v>
      </c>
      <c r="O338" s="60" t="str">
        <f>VLOOKUP(O336,'Podpůrná data'!$I$188:$J$199,2)</f>
        <v>únor</v>
      </c>
      <c r="P338" s="60" t="str">
        <f>VLOOKUP(P336,'Podpůrná data'!$I$188:$J$199,2)</f>
        <v>březen</v>
      </c>
      <c r="Q338" s="60" t="str">
        <f>VLOOKUP(Q336,'Podpůrná data'!$I$188:$J$199,2)</f>
        <v>duben</v>
      </c>
      <c r="R338" s="60" t="str">
        <f>VLOOKUP(R336,'Podpůrná data'!$I$188:$J$199,2)</f>
        <v>květen</v>
      </c>
      <c r="S338" s="60" t="str">
        <f>VLOOKUP(S336,'Podpůrná data'!$I$188:$J$199,2)</f>
        <v>červen</v>
      </c>
      <c r="T338" s="60" t="str">
        <f>VLOOKUP(T336,'Podpůrná data'!$I$188:$J$199,2)</f>
        <v>červenec</v>
      </c>
      <c r="U338" s="60" t="str">
        <f>VLOOKUP(U336,'Podpůrná data'!$I$188:$J$199,2)</f>
        <v>srpen</v>
      </c>
      <c r="V338" s="60" t="str">
        <f>VLOOKUP(V336,'Podpůrná data'!$I$188:$J$199,2)</f>
        <v>září</v>
      </c>
      <c r="W338" s="60" t="str">
        <f>VLOOKUP(W336,'Podpůrná data'!$I$188:$J$199,2)</f>
        <v>říjen</v>
      </c>
      <c r="X338" s="60" t="str">
        <f>VLOOKUP(X336,'Podpůrná data'!$I$188:$J$199,2)</f>
        <v>listopad</v>
      </c>
      <c r="Y338" s="60" t="str">
        <f>VLOOKUP(Y336,'Podpůrná data'!$I$188:$J$199,2)</f>
        <v>prosinec</v>
      </c>
      <c r="Z338" s="60" t="str">
        <f>VLOOKUP(Z336,'Podpůrná data'!$I$188:$J$199,2)</f>
        <v>leden</v>
      </c>
      <c r="AA338" s="60" t="str">
        <f>VLOOKUP(AA336,'Podpůrná data'!$I$188:$J$199,2)</f>
        <v>únor</v>
      </c>
      <c r="AB338" s="60" t="str">
        <f>VLOOKUP(AB336,'Podpůrná data'!$I$188:$J$199,2)</f>
        <v>březen</v>
      </c>
      <c r="AC338" s="60" t="str">
        <f>VLOOKUP(AC336,'Podpůrná data'!$I$188:$J$199,2)</f>
        <v>duben</v>
      </c>
      <c r="AD338" s="60" t="str">
        <f>VLOOKUP(AD336,'Podpůrná data'!$I$188:$J$199,2)</f>
        <v>květen</v>
      </c>
      <c r="AE338" s="60" t="str">
        <f>VLOOKUP(AE336,'Podpůrná data'!$I$188:$J$199,2)</f>
        <v>červen</v>
      </c>
      <c r="AF338" s="60" t="str">
        <f>VLOOKUP(AF336,'Podpůrná data'!$I$188:$J$199,2)</f>
        <v>červenec</v>
      </c>
      <c r="AG338" s="60" t="str">
        <f>VLOOKUP(AG336,'Podpůrná data'!$I$188:$J$199,2)</f>
        <v>srpen</v>
      </c>
      <c r="AH338" s="60" t="str">
        <f>VLOOKUP(AH336,'Podpůrná data'!$I$188:$J$199,2)</f>
        <v>září</v>
      </c>
      <c r="AI338" s="60" t="str">
        <f>VLOOKUP(AI336,'Podpůrná data'!$I$188:$J$199,2)</f>
        <v>říjen</v>
      </c>
      <c r="AJ338" s="60" t="str">
        <f>VLOOKUP(AJ336,'Podpůrná data'!$I$188:$J$199,2)</f>
        <v>listopad</v>
      </c>
      <c r="AK338" s="60" t="str">
        <f>VLOOKUP(AK336,'Podpůrná data'!$I$188:$J$199,2)</f>
        <v>prosinec</v>
      </c>
      <c r="AL338" s="60" t="str">
        <f>VLOOKUP(AL336,'Podpůrná data'!$I$188:$J$199,2)</f>
        <v>leden</v>
      </c>
      <c r="AM338" s="60" t="str">
        <f>VLOOKUP(AM336,'Podpůrná data'!$I$188:$J$199,2)</f>
        <v>únor</v>
      </c>
      <c r="AN338" s="60" t="str">
        <f>VLOOKUP(AN336,'Podpůrná data'!$I$188:$J$199,2)</f>
        <v>březen</v>
      </c>
      <c r="AO338" s="60" t="str">
        <f>VLOOKUP(AO336,'Podpůrná data'!$I$188:$J$199,2)</f>
        <v>duben</v>
      </c>
      <c r="AP338" s="60" t="str">
        <f>VLOOKUP(AP336,'Podpůrná data'!$I$188:$J$199,2)</f>
        <v>květen</v>
      </c>
      <c r="AQ338" s="60" t="str">
        <f>VLOOKUP(AQ336,'Podpůrná data'!$I$188:$J$199,2)</f>
        <v>červen</v>
      </c>
      <c r="AR338" s="60" t="str">
        <f>VLOOKUP(AR336,'Podpůrná data'!$I$188:$J$199,2)</f>
        <v>červenec</v>
      </c>
      <c r="AS338" s="60" t="str">
        <f>VLOOKUP(AS336,'Podpůrná data'!$I$188:$J$199,2)</f>
        <v>srpen</v>
      </c>
      <c r="AT338" s="60" t="str">
        <f>VLOOKUP(AT336,'Podpůrná data'!$I$188:$J$199,2)</f>
        <v>září</v>
      </c>
      <c r="AU338" s="60" t="str">
        <f>VLOOKUP(AU336,'Podpůrná data'!$I$188:$J$199,2)</f>
        <v>říjen</v>
      </c>
      <c r="AV338" s="60" t="str">
        <f>VLOOKUP(AV336,'Podpůrná data'!$I$188:$J$199,2)</f>
        <v>listopad</v>
      </c>
      <c r="AW338" s="60" t="str">
        <f>VLOOKUP(AW336,'Podpůrná data'!$I$188:$J$199,2)</f>
        <v>prosinec</v>
      </c>
      <c r="AX338" s="60" t="str">
        <f>VLOOKUP(AX336,'Podpůrná data'!$I$188:$J$199,2)</f>
        <v>leden</v>
      </c>
      <c r="AY338" s="60" t="str">
        <f>VLOOKUP(AY336,'Podpůrná data'!$I$188:$J$199,2)</f>
        <v>únor</v>
      </c>
      <c r="AZ338" s="60" t="str">
        <f>VLOOKUP(AZ336,'Podpůrná data'!$I$188:$J$199,2)</f>
        <v>březen</v>
      </c>
      <c r="BA338" s="60" t="str">
        <f>VLOOKUP(BA336,'Podpůrná data'!$I$188:$J$199,2)</f>
        <v>duben</v>
      </c>
      <c r="BB338" s="60" t="str">
        <f>VLOOKUP(BB336,'Podpůrná data'!$I$188:$J$199,2)</f>
        <v>květen</v>
      </c>
      <c r="BC338" s="60" t="str">
        <f>VLOOKUP(BC336,'Podpůrná data'!$I$188:$J$199,2)</f>
        <v>červen</v>
      </c>
      <c r="BD338" s="60" t="str">
        <f>VLOOKUP(BD336,'Podpůrná data'!$I$188:$J$199,2)</f>
        <v>červenec</v>
      </c>
      <c r="BE338" s="60" t="str">
        <f>VLOOKUP(BE336,'Podpůrná data'!$I$188:$J$199,2)</f>
        <v>srpen</v>
      </c>
      <c r="BF338" s="60" t="str">
        <f>VLOOKUP(BF336,'Podpůrná data'!$I$188:$J$199,2)</f>
        <v>září</v>
      </c>
      <c r="BG338" s="60" t="str">
        <f>VLOOKUP(BG336,'Podpůrná data'!$I$188:$J$199,2)</f>
        <v>říjen</v>
      </c>
      <c r="BH338" s="60" t="str">
        <f>VLOOKUP(BH336,'Podpůrná data'!$I$188:$J$199,2)</f>
        <v>listopad</v>
      </c>
      <c r="BI338" s="60" t="str">
        <f>VLOOKUP(BI336,'Podpůrná data'!$I$188:$J$199,2)</f>
        <v>prosinec</v>
      </c>
      <c r="BJ338" s="200"/>
      <c r="BK338" s="200"/>
      <c r="BL338" s="201"/>
      <c r="BM338" s="106"/>
      <c r="BN338" s="179" t="s">
        <v>105</v>
      </c>
      <c r="BO338" s="179" t="s">
        <v>106</v>
      </c>
      <c r="BP338" s="179" t="s">
        <v>107</v>
      </c>
      <c r="BQ338" s="179" t="s">
        <v>108</v>
      </c>
      <c r="BR338" s="179" t="s">
        <v>109</v>
      </c>
      <c r="BS338" s="179" t="s">
        <v>110</v>
      </c>
      <c r="BT338" s="179" t="s">
        <v>111</v>
      </c>
      <c r="BU338" s="179" t="s">
        <v>112</v>
      </c>
      <c r="BV338" s="179" t="s">
        <v>113</v>
      </c>
      <c r="BW338" s="179" t="s">
        <v>155</v>
      </c>
      <c r="BX338" s="179" t="s">
        <v>156</v>
      </c>
      <c r="BY338" s="179" t="s">
        <v>157</v>
      </c>
      <c r="BZ338" s="179" t="s">
        <v>202</v>
      </c>
      <c r="CA338" s="179" t="s">
        <v>203</v>
      </c>
      <c r="CB338" s="179" t="s">
        <v>204</v>
      </c>
    </row>
    <row r="339" spans="1:80" s="245" customFormat="1" ht="16.399999999999999" customHeight="1" x14ac:dyDescent="0.35">
      <c r="A339" s="250"/>
      <c r="B339" s="113"/>
      <c r="C339" s="361"/>
      <c r="D339" s="125"/>
      <c r="E339" s="357"/>
      <c r="F339" s="357"/>
      <c r="G339" s="357"/>
      <c r="H339" s="370"/>
      <c r="I339" s="373"/>
      <c r="J339" s="7"/>
      <c r="K339" s="376"/>
      <c r="L339" s="106"/>
      <c r="M339" s="77"/>
      <c r="N339" s="60">
        <f>YEAR(Úvod!$F$10)</f>
        <v>1900</v>
      </c>
      <c r="O339" s="60">
        <f t="shared" ref="O339" si="4587">IF(O336=1,N339+1,N339)</f>
        <v>1900</v>
      </c>
      <c r="P339" s="60">
        <f t="shared" ref="P339" si="4588">IF(P336=1,O339+1,O339)</f>
        <v>1900</v>
      </c>
      <c r="Q339" s="60">
        <f t="shared" ref="Q339" si="4589">IF(Q336=1,P339+1,P339)</f>
        <v>1900</v>
      </c>
      <c r="R339" s="60">
        <f t="shared" ref="R339" si="4590">IF(R336=1,Q339+1,Q339)</f>
        <v>1900</v>
      </c>
      <c r="S339" s="60">
        <f t="shared" ref="S339" si="4591">IF(S336=1,R339+1,R339)</f>
        <v>1900</v>
      </c>
      <c r="T339" s="60">
        <f t="shared" ref="T339" si="4592">IF(T336=1,S339+1,S339)</f>
        <v>1900</v>
      </c>
      <c r="U339" s="60">
        <f t="shared" ref="U339" si="4593">IF(U336=1,T339+1,T339)</f>
        <v>1900</v>
      </c>
      <c r="V339" s="60">
        <f t="shared" ref="V339" si="4594">IF(V336=1,U339+1,U339)</f>
        <v>1900</v>
      </c>
      <c r="W339" s="60">
        <f t="shared" ref="W339" si="4595">IF(W336=1,V339+1,V339)</f>
        <v>1900</v>
      </c>
      <c r="X339" s="60">
        <f t="shared" ref="X339" si="4596">IF(X336=1,W339+1,W339)</f>
        <v>1900</v>
      </c>
      <c r="Y339" s="60">
        <f t="shared" ref="Y339" si="4597">IF(Y336=1,X339+1,X339)</f>
        <v>1900</v>
      </c>
      <c r="Z339" s="60">
        <f t="shared" ref="Z339" si="4598">IF(Z336=1,Y339+1,Y339)</f>
        <v>1901</v>
      </c>
      <c r="AA339" s="60">
        <f t="shared" ref="AA339" si="4599">IF(AA336=1,Z339+1,Z339)</f>
        <v>1901</v>
      </c>
      <c r="AB339" s="60">
        <f t="shared" ref="AB339" si="4600">IF(AB336=1,AA339+1,AA339)</f>
        <v>1901</v>
      </c>
      <c r="AC339" s="60">
        <f t="shared" ref="AC339" si="4601">IF(AC336=1,AB339+1,AB339)</f>
        <v>1901</v>
      </c>
      <c r="AD339" s="60">
        <f t="shared" ref="AD339" si="4602">IF(AD336=1,AC339+1,AC339)</f>
        <v>1901</v>
      </c>
      <c r="AE339" s="60">
        <f t="shared" ref="AE339" si="4603">IF(AE336=1,AD339+1,AD339)</f>
        <v>1901</v>
      </c>
      <c r="AF339" s="60">
        <f t="shared" ref="AF339" si="4604">IF(AF336=1,AE339+1,AE339)</f>
        <v>1901</v>
      </c>
      <c r="AG339" s="60">
        <f t="shared" ref="AG339" si="4605">IF(AG336=1,AF339+1,AF339)</f>
        <v>1901</v>
      </c>
      <c r="AH339" s="60">
        <f t="shared" ref="AH339" si="4606">IF(AH336=1,AG339+1,AG339)</f>
        <v>1901</v>
      </c>
      <c r="AI339" s="60">
        <f t="shared" ref="AI339" si="4607">IF(AI336=1,AH339+1,AH339)</f>
        <v>1901</v>
      </c>
      <c r="AJ339" s="60">
        <f t="shared" ref="AJ339" si="4608">IF(AJ336=1,AI339+1,AI339)</f>
        <v>1901</v>
      </c>
      <c r="AK339" s="60">
        <f t="shared" ref="AK339" si="4609">IF(AK336=1,AJ339+1,AJ339)</f>
        <v>1901</v>
      </c>
      <c r="AL339" s="60">
        <f t="shared" ref="AL339" si="4610">IF(AL336=1,AK339+1,AK339)</f>
        <v>1902</v>
      </c>
      <c r="AM339" s="60">
        <f t="shared" ref="AM339" si="4611">IF(AM336=1,AL339+1,AL339)</f>
        <v>1902</v>
      </c>
      <c r="AN339" s="60">
        <f t="shared" ref="AN339" si="4612">IF(AN336=1,AM339+1,AM339)</f>
        <v>1902</v>
      </c>
      <c r="AO339" s="60">
        <f t="shared" ref="AO339" si="4613">IF(AO336=1,AN339+1,AN339)</f>
        <v>1902</v>
      </c>
      <c r="AP339" s="60">
        <f t="shared" ref="AP339" si="4614">IF(AP336=1,AO339+1,AO339)</f>
        <v>1902</v>
      </c>
      <c r="AQ339" s="60">
        <f t="shared" ref="AQ339" si="4615">IF(AQ336=1,AP339+1,AP339)</f>
        <v>1902</v>
      </c>
      <c r="AR339" s="60">
        <f t="shared" ref="AR339" si="4616">IF(AR336=1,AQ339+1,AQ339)</f>
        <v>1902</v>
      </c>
      <c r="AS339" s="60">
        <f t="shared" ref="AS339" si="4617">IF(AS336=1,AR339+1,AR339)</f>
        <v>1902</v>
      </c>
      <c r="AT339" s="60">
        <f t="shared" ref="AT339" si="4618">IF(AT336=1,AS339+1,AS339)</f>
        <v>1902</v>
      </c>
      <c r="AU339" s="60">
        <f t="shared" ref="AU339" si="4619">IF(AU336=1,AT339+1,AT339)</f>
        <v>1902</v>
      </c>
      <c r="AV339" s="60">
        <f t="shared" ref="AV339" si="4620">IF(AV336=1,AU339+1,AU339)</f>
        <v>1902</v>
      </c>
      <c r="AW339" s="60">
        <f t="shared" ref="AW339" si="4621">IF(AW336=1,AV339+1,AV339)</f>
        <v>1902</v>
      </c>
      <c r="AX339" s="60">
        <f t="shared" ref="AX339" si="4622">IF(AX336=1,AW339+1,AW339)</f>
        <v>1903</v>
      </c>
      <c r="AY339" s="60">
        <f t="shared" ref="AY339" si="4623">IF(AY336=1,AX339+1,AX339)</f>
        <v>1903</v>
      </c>
      <c r="AZ339" s="60">
        <f t="shared" ref="AZ339" si="4624">IF(AZ336=1,AY339+1,AY339)</f>
        <v>1903</v>
      </c>
      <c r="BA339" s="60">
        <f t="shared" ref="BA339" si="4625">IF(BA336=1,AZ339+1,AZ339)</f>
        <v>1903</v>
      </c>
      <c r="BB339" s="60">
        <f t="shared" ref="BB339" si="4626">IF(BB336=1,BA339+1,BA339)</f>
        <v>1903</v>
      </c>
      <c r="BC339" s="60">
        <f t="shared" ref="BC339" si="4627">IF(BC336=1,BB339+1,BB339)</f>
        <v>1903</v>
      </c>
      <c r="BD339" s="60">
        <f t="shared" ref="BD339" si="4628">IF(BD336=1,BC339+1,BC339)</f>
        <v>1903</v>
      </c>
      <c r="BE339" s="60">
        <f t="shared" ref="BE339" si="4629">IF(BE336=1,BD339+1,BD339)</f>
        <v>1903</v>
      </c>
      <c r="BF339" s="60">
        <f t="shared" ref="BF339" si="4630">IF(BF336=1,BE339+1,BE339)</f>
        <v>1903</v>
      </c>
      <c r="BG339" s="60">
        <f t="shared" ref="BG339" si="4631">IF(BG336=1,BF339+1,BF339)</f>
        <v>1903</v>
      </c>
      <c r="BH339" s="60">
        <f t="shared" ref="BH339" si="4632">IF(BH336=1,BG339+1,BG339)</f>
        <v>1903</v>
      </c>
      <c r="BI339" s="60">
        <f t="shared" ref="BI339" si="4633">IF(BI336=1,BH339+1,BH339)</f>
        <v>1903</v>
      </c>
      <c r="BJ339" s="199"/>
      <c r="BK339" s="198"/>
      <c r="BL339" s="202"/>
      <c r="BM339" s="106"/>
      <c r="BN339" s="106"/>
      <c r="BO339" s="106"/>
      <c r="BP339" s="106"/>
      <c r="BQ339" s="106"/>
      <c r="BR339" s="106"/>
      <c r="BS339" s="106"/>
      <c r="BT339" s="106"/>
      <c r="BU339" s="106"/>
      <c r="BV339" s="106"/>
      <c r="BW339" s="106"/>
      <c r="BX339" s="106"/>
      <c r="BY339" s="106"/>
      <c r="BZ339" s="106"/>
      <c r="CA339" s="106"/>
      <c r="CB339" s="106"/>
    </row>
    <row r="340" spans="1:80" s="245" customFormat="1" ht="16.399999999999999" customHeight="1" x14ac:dyDescent="0.35">
      <c r="A340" s="250"/>
      <c r="B340" s="113"/>
      <c r="C340" s="125"/>
      <c r="D340" s="125"/>
      <c r="E340" s="357"/>
      <c r="F340" s="357"/>
      <c r="G340" s="357"/>
      <c r="H340" s="370"/>
      <c r="I340" s="374"/>
      <c r="J340" s="7"/>
      <c r="K340" s="377"/>
      <c r="L340" s="106"/>
      <c r="M340" s="63" t="s">
        <v>159</v>
      </c>
      <c r="N340" s="258"/>
      <c r="O340" s="258"/>
      <c r="P340" s="258"/>
      <c r="Q340" s="258"/>
      <c r="R340" s="258"/>
      <c r="S340" s="258"/>
      <c r="T340" s="258"/>
      <c r="U340" s="258"/>
      <c r="V340" s="258"/>
      <c r="W340" s="258"/>
      <c r="X340" s="258"/>
      <c r="Y340" s="258"/>
      <c r="Z340" s="258"/>
      <c r="AA340" s="258"/>
      <c r="AB340" s="258"/>
      <c r="AC340" s="258"/>
      <c r="AD340" s="258"/>
      <c r="AE340" s="258"/>
      <c r="AF340" s="258"/>
      <c r="AG340" s="258"/>
      <c r="AH340" s="258"/>
      <c r="AI340" s="258"/>
      <c r="AJ340" s="258"/>
      <c r="AK340" s="258"/>
      <c r="AL340" s="258"/>
      <c r="AM340" s="258"/>
      <c r="AN340" s="258"/>
      <c r="AO340" s="258"/>
      <c r="AP340" s="258"/>
      <c r="AQ340" s="258"/>
      <c r="AR340" s="258"/>
      <c r="AS340" s="258"/>
      <c r="AT340" s="258"/>
      <c r="AU340" s="258"/>
      <c r="AV340" s="258"/>
      <c r="AW340" s="258"/>
      <c r="AX340" s="258"/>
      <c r="AY340" s="258"/>
      <c r="AZ340" s="258"/>
      <c r="BA340" s="258"/>
      <c r="BB340" s="258"/>
      <c r="BC340" s="258"/>
      <c r="BD340" s="258"/>
      <c r="BE340" s="258"/>
      <c r="BF340" s="258"/>
      <c r="BG340" s="258"/>
      <c r="BH340" s="258"/>
      <c r="BI340" s="258"/>
      <c r="BJ340" s="199"/>
      <c r="BK340" s="198"/>
      <c r="BL340" s="202"/>
      <c r="BM340" s="106"/>
      <c r="BN340" s="106"/>
      <c r="BO340" s="106"/>
      <c r="BP340" s="106"/>
      <c r="BQ340" s="106"/>
      <c r="BR340" s="106"/>
      <c r="BS340" s="106"/>
      <c r="BT340" s="106"/>
      <c r="BU340" s="106"/>
      <c r="BV340" s="106"/>
      <c r="BW340" s="106"/>
      <c r="BX340" s="106"/>
      <c r="BY340" s="106"/>
      <c r="BZ340" s="106"/>
      <c r="CA340" s="106"/>
      <c r="CB340" s="106"/>
    </row>
    <row r="341" spans="1:80" s="245" customFormat="1" ht="23.5" customHeight="1" x14ac:dyDescent="0.35">
      <c r="A341" s="243"/>
      <c r="B341" s="126" t="s">
        <v>29</v>
      </c>
      <c r="C341" s="381"/>
      <c r="D341" s="381"/>
      <c r="E341" s="259"/>
      <c r="F341" s="259"/>
      <c r="G341" s="241"/>
      <c r="H341" s="253"/>
      <c r="I341" s="61">
        <f>IF($H341="",0,VLOOKUP($E341,'Podpůrná data'!$H$15:$I$185,2,FALSE)*$H341)</f>
        <v>0</v>
      </c>
      <c r="J341" s="105"/>
      <c r="K341" s="166">
        <f>IF(I341&gt;0,1,0)</f>
        <v>0</v>
      </c>
      <c r="L341" s="204"/>
      <c r="M341" s="63" t="s">
        <v>95</v>
      </c>
      <c r="N341" s="260"/>
      <c r="O341" s="260"/>
      <c r="P341" s="260"/>
      <c r="Q341" s="260"/>
      <c r="R341" s="260"/>
      <c r="S341" s="260"/>
      <c r="T341" s="260"/>
      <c r="U341" s="260"/>
      <c r="V341" s="260"/>
      <c r="W341" s="260"/>
      <c r="X341" s="260"/>
      <c r="Y341" s="260"/>
      <c r="Z341" s="260"/>
      <c r="AA341" s="260"/>
      <c r="AB341" s="260"/>
      <c r="AC341" s="260"/>
      <c r="AD341" s="260"/>
      <c r="AE341" s="260"/>
      <c r="AF341" s="260"/>
      <c r="AG341" s="260"/>
      <c r="AH341" s="260"/>
      <c r="AI341" s="260"/>
      <c r="AJ341" s="260"/>
      <c r="AK341" s="260"/>
      <c r="AL341" s="260"/>
      <c r="AM341" s="260"/>
      <c r="AN341" s="260"/>
      <c r="AO341" s="260"/>
      <c r="AP341" s="260"/>
      <c r="AQ341" s="260"/>
      <c r="AR341" s="260"/>
      <c r="AS341" s="260"/>
      <c r="AT341" s="260"/>
      <c r="AU341" s="260"/>
      <c r="AV341" s="260"/>
      <c r="AW341" s="260"/>
      <c r="AX341" s="260"/>
      <c r="AY341" s="260"/>
      <c r="AZ341" s="260"/>
      <c r="BA341" s="260"/>
      <c r="BB341" s="260"/>
      <c r="BC341" s="260"/>
      <c r="BD341" s="260"/>
      <c r="BE341" s="260"/>
      <c r="BF341" s="260"/>
      <c r="BG341" s="260"/>
      <c r="BH341" s="260"/>
      <c r="BI341" s="260"/>
      <c r="BJ341" s="382">
        <f>SUM(N343:BI343)</f>
        <v>0</v>
      </c>
      <c r="BK341" s="384">
        <f>SUM(N345:BI345)</f>
        <v>0</v>
      </c>
      <c r="BL341" s="386">
        <f>IF($K341=0,0,IF($BJ341&gt;=20,1,0))</f>
        <v>0</v>
      </c>
      <c r="BM341" s="106"/>
      <c r="BN341" s="106"/>
      <c r="BO341" s="106"/>
      <c r="BP341" s="106"/>
      <c r="BQ341" s="106"/>
      <c r="BR341" s="106"/>
      <c r="BS341" s="106"/>
      <c r="BT341" s="106"/>
      <c r="BU341" s="106"/>
      <c r="BV341" s="106"/>
      <c r="BW341" s="106"/>
      <c r="BX341" s="106"/>
      <c r="BY341" s="106"/>
      <c r="BZ341" s="106"/>
      <c r="CA341" s="106"/>
      <c r="CB341" s="106"/>
    </row>
    <row r="342" spans="1:80" s="245" customFormat="1" ht="29" x14ac:dyDescent="0.35">
      <c r="A342" s="243"/>
      <c r="B342" s="128"/>
      <c r="C342" s="170"/>
      <c r="D342" s="170"/>
      <c r="E342" s="170"/>
      <c r="F342" s="170"/>
      <c r="G342" s="170"/>
      <c r="H342" s="170"/>
      <c r="I342" s="64"/>
      <c r="J342" s="105"/>
      <c r="K342" s="223"/>
      <c r="L342" s="106"/>
      <c r="M342" s="63" t="s">
        <v>215</v>
      </c>
      <c r="N342" s="260"/>
      <c r="O342" s="260"/>
      <c r="P342" s="260"/>
      <c r="Q342" s="260"/>
      <c r="R342" s="260"/>
      <c r="S342" s="260"/>
      <c r="T342" s="260"/>
      <c r="U342" s="260"/>
      <c r="V342" s="260"/>
      <c r="W342" s="260"/>
      <c r="X342" s="260"/>
      <c r="Y342" s="260"/>
      <c r="Z342" s="260"/>
      <c r="AA342" s="260"/>
      <c r="AB342" s="260"/>
      <c r="AC342" s="260"/>
      <c r="AD342" s="260"/>
      <c r="AE342" s="260"/>
      <c r="AF342" s="260"/>
      <c r="AG342" s="260"/>
      <c r="AH342" s="260"/>
      <c r="AI342" s="260"/>
      <c r="AJ342" s="260"/>
      <c r="AK342" s="260"/>
      <c r="AL342" s="260"/>
      <c r="AM342" s="260"/>
      <c r="AN342" s="260"/>
      <c r="AO342" s="260"/>
      <c r="AP342" s="260"/>
      <c r="AQ342" s="260"/>
      <c r="AR342" s="260"/>
      <c r="AS342" s="260"/>
      <c r="AT342" s="260"/>
      <c r="AU342" s="260"/>
      <c r="AV342" s="260"/>
      <c r="AW342" s="260"/>
      <c r="AX342" s="260"/>
      <c r="AY342" s="260"/>
      <c r="AZ342" s="260"/>
      <c r="BA342" s="260"/>
      <c r="BB342" s="260"/>
      <c r="BC342" s="260"/>
      <c r="BD342" s="260"/>
      <c r="BE342" s="260"/>
      <c r="BF342" s="260"/>
      <c r="BG342" s="260"/>
      <c r="BH342" s="260"/>
      <c r="BI342" s="260"/>
      <c r="BJ342" s="382"/>
      <c r="BK342" s="384"/>
      <c r="BL342" s="386"/>
      <c r="BM342" s="106"/>
      <c r="BN342" s="106"/>
      <c r="BO342" s="106"/>
      <c r="BP342" s="106"/>
      <c r="BQ342" s="106"/>
      <c r="BR342" s="106"/>
      <c r="BS342" s="106"/>
      <c r="BT342" s="106"/>
      <c r="BU342" s="106"/>
      <c r="BV342" s="106"/>
      <c r="BW342" s="106"/>
      <c r="BX342" s="106"/>
      <c r="BY342" s="106"/>
      <c r="BZ342" s="106"/>
      <c r="CA342" s="106"/>
      <c r="CB342" s="106"/>
    </row>
    <row r="343" spans="1:80" s="245" customFormat="1" ht="29" x14ac:dyDescent="0.35">
      <c r="A343" s="243"/>
      <c r="B343" s="128"/>
      <c r="C343" s="170"/>
      <c r="D343" s="170"/>
      <c r="E343" s="170"/>
      <c r="F343" s="170"/>
      <c r="G343" s="170"/>
      <c r="H343" s="170"/>
      <c r="I343" s="64"/>
      <c r="J343" s="105"/>
      <c r="K343" s="165"/>
      <c r="L343" s="106"/>
      <c r="M343" s="63" t="s">
        <v>235</v>
      </c>
      <c r="N343" s="167">
        <f>IF(N342="",0,IF(N342&gt;=$H341,$H341,N342))</f>
        <v>0</v>
      </c>
      <c r="O343" s="167">
        <f t="shared" ref="O343:AT343" si="4634">IF(O342="",0,IF((O342+N344)&lt;=$H341,O342,$H341-N344))</f>
        <v>0</v>
      </c>
      <c r="P343" s="167">
        <f t="shared" si="4634"/>
        <v>0</v>
      </c>
      <c r="Q343" s="167">
        <f t="shared" si="4634"/>
        <v>0</v>
      </c>
      <c r="R343" s="167">
        <f t="shared" si="4634"/>
        <v>0</v>
      </c>
      <c r="S343" s="167">
        <f t="shared" si="4634"/>
        <v>0</v>
      </c>
      <c r="T343" s="167">
        <f t="shared" si="4634"/>
        <v>0</v>
      </c>
      <c r="U343" s="167">
        <f t="shared" si="4634"/>
        <v>0</v>
      </c>
      <c r="V343" s="167">
        <f t="shared" si="4634"/>
        <v>0</v>
      </c>
      <c r="W343" s="167">
        <f t="shared" si="4634"/>
        <v>0</v>
      </c>
      <c r="X343" s="167">
        <f t="shared" si="4634"/>
        <v>0</v>
      </c>
      <c r="Y343" s="167">
        <f t="shared" si="4634"/>
        <v>0</v>
      </c>
      <c r="Z343" s="167">
        <f t="shared" si="4634"/>
        <v>0</v>
      </c>
      <c r="AA343" s="167">
        <f t="shared" si="4634"/>
        <v>0</v>
      </c>
      <c r="AB343" s="167">
        <f t="shared" si="4634"/>
        <v>0</v>
      </c>
      <c r="AC343" s="167">
        <f t="shared" si="4634"/>
        <v>0</v>
      </c>
      <c r="AD343" s="167">
        <f t="shared" si="4634"/>
        <v>0</v>
      </c>
      <c r="AE343" s="167">
        <f t="shared" si="4634"/>
        <v>0</v>
      </c>
      <c r="AF343" s="167">
        <f t="shared" si="4634"/>
        <v>0</v>
      </c>
      <c r="AG343" s="167">
        <f t="shared" si="4634"/>
        <v>0</v>
      </c>
      <c r="AH343" s="167">
        <f t="shared" si="4634"/>
        <v>0</v>
      </c>
      <c r="AI343" s="167">
        <f t="shared" si="4634"/>
        <v>0</v>
      </c>
      <c r="AJ343" s="167">
        <f t="shared" si="4634"/>
        <v>0</v>
      </c>
      <c r="AK343" s="167">
        <f t="shared" si="4634"/>
        <v>0</v>
      </c>
      <c r="AL343" s="167">
        <f t="shared" si="4634"/>
        <v>0</v>
      </c>
      <c r="AM343" s="167">
        <f t="shared" si="4634"/>
        <v>0</v>
      </c>
      <c r="AN343" s="167">
        <f t="shared" si="4634"/>
        <v>0</v>
      </c>
      <c r="AO343" s="167">
        <f t="shared" si="4634"/>
        <v>0</v>
      </c>
      <c r="AP343" s="167">
        <f t="shared" si="4634"/>
        <v>0</v>
      </c>
      <c r="AQ343" s="167">
        <f t="shared" si="4634"/>
        <v>0</v>
      </c>
      <c r="AR343" s="167">
        <f t="shared" si="4634"/>
        <v>0</v>
      </c>
      <c r="AS343" s="167">
        <f t="shared" si="4634"/>
        <v>0</v>
      </c>
      <c r="AT343" s="167">
        <f t="shared" si="4634"/>
        <v>0</v>
      </c>
      <c r="AU343" s="167">
        <f t="shared" ref="AU343:BI343" si="4635">IF(AU342="",0,IF((AU342+AT344)&lt;=$H341,AU342,$H341-AT344))</f>
        <v>0</v>
      </c>
      <c r="AV343" s="167">
        <f t="shared" si="4635"/>
        <v>0</v>
      </c>
      <c r="AW343" s="167">
        <f t="shared" si="4635"/>
        <v>0</v>
      </c>
      <c r="AX343" s="167">
        <f t="shared" si="4635"/>
        <v>0</v>
      </c>
      <c r="AY343" s="167">
        <f t="shared" si="4635"/>
        <v>0</v>
      </c>
      <c r="AZ343" s="167">
        <f t="shared" si="4635"/>
        <v>0</v>
      </c>
      <c r="BA343" s="167">
        <f t="shared" si="4635"/>
        <v>0</v>
      </c>
      <c r="BB343" s="167">
        <f t="shared" si="4635"/>
        <v>0</v>
      </c>
      <c r="BC343" s="167">
        <f t="shared" si="4635"/>
        <v>0</v>
      </c>
      <c r="BD343" s="167">
        <f t="shared" si="4635"/>
        <v>0</v>
      </c>
      <c r="BE343" s="167">
        <f t="shared" si="4635"/>
        <v>0</v>
      </c>
      <c r="BF343" s="167">
        <f t="shared" si="4635"/>
        <v>0</v>
      </c>
      <c r="BG343" s="167">
        <f t="shared" si="4635"/>
        <v>0</v>
      </c>
      <c r="BH343" s="167">
        <f t="shared" si="4635"/>
        <v>0</v>
      </c>
      <c r="BI343" s="167">
        <f t="shared" si="4635"/>
        <v>0</v>
      </c>
      <c r="BJ343" s="382"/>
      <c r="BK343" s="384"/>
      <c r="BL343" s="386"/>
      <c r="BM343" s="106"/>
      <c r="BN343" s="106"/>
      <c r="BO343" s="106"/>
      <c r="BP343" s="106"/>
      <c r="BQ343" s="106"/>
      <c r="BR343" s="106"/>
      <c r="BS343" s="106"/>
      <c r="BT343" s="106"/>
      <c r="BU343" s="106"/>
      <c r="BV343" s="106"/>
      <c r="BW343" s="106"/>
      <c r="BX343" s="106"/>
      <c r="BY343" s="106"/>
      <c r="BZ343" s="106"/>
      <c r="CA343" s="106"/>
      <c r="CB343" s="106"/>
    </row>
    <row r="344" spans="1:80" ht="29" hidden="1" x14ac:dyDescent="0.35">
      <c r="B344" s="128"/>
      <c r="C344" s="170"/>
      <c r="D344" s="170"/>
      <c r="E344" s="170"/>
      <c r="F344" s="170"/>
      <c r="G344" s="170"/>
      <c r="H344" s="170"/>
      <c r="I344" s="172"/>
      <c r="J344" s="105"/>
      <c r="K344" s="175"/>
      <c r="L344" s="105"/>
      <c r="M344" s="63" t="s">
        <v>236</v>
      </c>
      <c r="N344" s="167">
        <f>N343</f>
        <v>0</v>
      </c>
      <c r="O344" s="167">
        <f>O343+N344</f>
        <v>0</v>
      </c>
      <c r="P344" s="167">
        <f t="shared" ref="P344" si="4636">P343+O344</f>
        <v>0</v>
      </c>
      <c r="Q344" s="167">
        <f t="shared" ref="Q344" si="4637">Q343+P344</f>
        <v>0</v>
      </c>
      <c r="R344" s="167">
        <f t="shared" ref="R344" si="4638">R343+Q344</f>
        <v>0</v>
      </c>
      <c r="S344" s="167">
        <f t="shared" ref="S344" si="4639">S343+R344</f>
        <v>0</v>
      </c>
      <c r="T344" s="167">
        <f t="shared" ref="T344" si="4640">T343+S344</f>
        <v>0</v>
      </c>
      <c r="U344" s="167">
        <f t="shared" ref="U344" si="4641">U343+T344</f>
        <v>0</v>
      </c>
      <c r="V344" s="167">
        <f t="shared" ref="V344" si="4642">V343+U344</f>
        <v>0</v>
      </c>
      <c r="W344" s="167">
        <f t="shared" ref="W344" si="4643">W343+V344</f>
        <v>0</v>
      </c>
      <c r="X344" s="167">
        <f t="shared" ref="X344" si="4644">X343+W344</f>
        <v>0</v>
      </c>
      <c r="Y344" s="167">
        <f t="shared" ref="Y344" si="4645">Y343+X344</f>
        <v>0</v>
      </c>
      <c r="Z344" s="167">
        <f t="shared" ref="Z344" si="4646">Z343+Y344</f>
        <v>0</v>
      </c>
      <c r="AA344" s="167">
        <f t="shared" ref="AA344" si="4647">AA343+Z344</f>
        <v>0</v>
      </c>
      <c r="AB344" s="167">
        <f t="shared" ref="AB344" si="4648">AB343+AA344</f>
        <v>0</v>
      </c>
      <c r="AC344" s="167">
        <f t="shared" ref="AC344" si="4649">AC343+AB344</f>
        <v>0</v>
      </c>
      <c r="AD344" s="167">
        <f t="shared" ref="AD344" si="4650">AD343+AC344</f>
        <v>0</v>
      </c>
      <c r="AE344" s="167">
        <f t="shared" ref="AE344" si="4651">AE343+AD344</f>
        <v>0</v>
      </c>
      <c r="AF344" s="167">
        <f t="shared" ref="AF344" si="4652">AF343+AE344</f>
        <v>0</v>
      </c>
      <c r="AG344" s="167">
        <f t="shared" ref="AG344" si="4653">AG343+AF344</f>
        <v>0</v>
      </c>
      <c r="AH344" s="167">
        <f t="shared" ref="AH344" si="4654">AH343+AG344</f>
        <v>0</v>
      </c>
      <c r="AI344" s="167">
        <f t="shared" ref="AI344" si="4655">AI343+AH344</f>
        <v>0</v>
      </c>
      <c r="AJ344" s="167">
        <f t="shared" ref="AJ344" si="4656">AJ343+AI344</f>
        <v>0</v>
      </c>
      <c r="AK344" s="167">
        <f t="shared" ref="AK344" si="4657">AK343+AJ344</f>
        <v>0</v>
      </c>
      <c r="AL344" s="167">
        <f t="shared" ref="AL344" si="4658">AL343+AK344</f>
        <v>0</v>
      </c>
      <c r="AM344" s="167">
        <f t="shared" ref="AM344" si="4659">AM343+AL344</f>
        <v>0</v>
      </c>
      <c r="AN344" s="167">
        <f t="shared" ref="AN344" si="4660">AN343+AM344</f>
        <v>0</v>
      </c>
      <c r="AO344" s="167">
        <f t="shared" ref="AO344" si="4661">AO343+AN344</f>
        <v>0</v>
      </c>
      <c r="AP344" s="167">
        <f t="shared" ref="AP344" si="4662">AP343+AO344</f>
        <v>0</v>
      </c>
      <c r="AQ344" s="167">
        <f t="shared" ref="AQ344" si="4663">AQ343+AP344</f>
        <v>0</v>
      </c>
      <c r="AR344" s="167">
        <f t="shared" ref="AR344" si="4664">AR343+AQ344</f>
        <v>0</v>
      </c>
      <c r="AS344" s="167">
        <f t="shared" ref="AS344" si="4665">AS343+AR344</f>
        <v>0</v>
      </c>
      <c r="AT344" s="167">
        <f t="shared" ref="AT344" si="4666">AT343+AS344</f>
        <v>0</v>
      </c>
      <c r="AU344" s="167">
        <f t="shared" ref="AU344" si="4667">AU343+AT344</f>
        <v>0</v>
      </c>
      <c r="AV344" s="167">
        <f t="shared" ref="AV344" si="4668">AV343+AU344</f>
        <v>0</v>
      </c>
      <c r="AW344" s="167">
        <f t="shared" ref="AW344" si="4669">AW343+AV344</f>
        <v>0</v>
      </c>
      <c r="AX344" s="167">
        <f t="shared" ref="AX344" si="4670">AX343+AW344</f>
        <v>0</v>
      </c>
      <c r="AY344" s="167">
        <f t="shared" ref="AY344" si="4671">AY343+AX344</f>
        <v>0</v>
      </c>
      <c r="AZ344" s="167">
        <f t="shared" ref="AZ344" si="4672">AZ343+AY344</f>
        <v>0</v>
      </c>
      <c r="BA344" s="167">
        <f t="shared" ref="BA344" si="4673">BA343+AZ344</f>
        <v>0</v>
      </c>
      <c r="BB344" s="167">
        <f t="shared" ref="BB344" si="4674">BB343+BA344</f>
        <v>0</v>
      </c>
      <c r="BC344" s="167">
        <f t="shared" ref="BC344" si="4675">BC343+BB344</f>
        <v>0</v>
      </c>
      <c r="BD344" s="167">
        <f t="shared" ref="BD344" si="4676">BD343+BC344</f>
        <v>0</v>
      </c>
      <c r="BE344" s="167">
        <f t="shared" ref="BE344" si="4677">BE343+BD344</f>
        <v>0</v>
      </c>
      <c r="BF344" s="167">
        <f t="shared" ref="BF344" si="4678">BF343+BE344</f>
        <v>0</v>
      </c>
      <c r="BG344" s="167">
        <f t="shared" ref="BG344" si="4679">BG343+BF344</f>
        <v>0</v>
      </c>
      <c r="BH344" s="167">
        <f t="shared" ref="BH344" si="4680">BH343+BG344</f>
        <v>0</v>
      </c>
      <c r="BI344" s="167">
        <f t="shared" ref="BI344" si="4681">BI343+BH344</f>
        <v>0</v>
      </c>
      <c r="BJ344" s="382"/>
      <c r="BK344" s="384"/>
      <c r="BL344" s="386"/>
      <c r="BM344" s="105"/>
      <c r="BN344" s="105"/>
      <c r="BO344" s="105"/>
      <c r="BP344" s="105"/>
      <c r="BQ344" s="105"/>
      <c r="BR344" s="105"/>
      <c r="BS344" s="105"/>
      <c r="BT344" s="105"/>
      <c r="BU344" s="105"/>
      <c r="BV344" s="105"/>
      <c r="BW344" s="105"/>
      <c r="BX344" s="105"/>
      <c r="BY344" s="105"/>
      <c r="BZ344" s="105"/>
      <c r="CA344" s="105"/>
      <c r="CB344" s="105"/>
    </row>
    <row r="345" spans="1:80" ht="25.4" customHeight="1" thickBot="1" x14ac:dyDescent="0.4">
      <c r="B345" s="128"/>
      <c r="C345" s="170"/>
      <c r="D345" s="170"/>
      <c r="E345" s="170"/>
      <c r="F345" s="170"/>
      <c r="G345" s="170"/>
      <c r="H345" s="170"/>
      <c r="I345" s="172"/>
      <c r="J345" s="105"/>
      <c r="K345" s="175"/>
      <c r="L345" s="105"/>
      <c r="M345" s="63" t="s">
        <v>145</v>
      </c>
      <c r="N345" s="168">
        <f>IF($E341="",0,VLOOKUP($E341,'Podpůrná data'!$H$15:$I$182,2)*N343)</f>
        <v>0</v>
      </c>
      <c r="O345" s="168">
        <f>IF($E341="",0,VLOOKUP($E341,'Podpůrná data'!$H$15:$I$182,2)*O343)</f>
        <v>0</v>
      </c>
      <c r="P345" s="168">
        <f>IF($E341="",0,VLOOKUP($E341,'Podpůrná data'!$H$15:$I$182,2)*P343)</f>
        <v>0</v>
      </c>
      <c r="Q345" s="168">
        <f>IF($E341="",0,VLOOKUP($E341,'Podpůrná data'!$H$15:$I$182,2)*Q343)</f>
        <v>0</v>
      </c>
      <c r="R345" s="168">
        <f>IF($E341="",0,VLOOKUP($E341,'Podpůrná data'!$H$15:$I$182,2)*R343)</f>
        <v>0</v>
      </c>
      <c r="S345" s="168">
        <f>IF($E341="",0,VLOOKUP($E341,'Podpůrná data'!$H$15:$I$182,2)*S343)</f>
        <v>0</v>
      </c>
      <c r="T345" s="168">
        <f>IF($E341="",0,VLOOKUP($E341,'Podpůrná data'!$H$15:$I$182,2)*T343)</f>
        <v>0</v>
      </c>
      <c r="U345" s="168">
        <f>IF($E341="",0,VLOOKUP($E341,'Podpůrná data'!$H$15:$I$182,2)*U343)</f>
        <v>0</v>
      </c>
      <c r="V345" s="168">
        <f>IF($E341="",0,VLOOKUP($E341,'Podpůrná data'!$H$15:$I$182,2)*V343)</f>
        <v>0</v>
      </c>
      <c r="W345" s="168">
        <f>IF($E341="",0,VLOOKUP($E341,'Podpůrná data'!$H$15:$I$182,2)*W343)</f>
        <v>0</v>
      </c>
      <c r="X345" s="168">
        <f>IF($E341="",0,VLOOKUP($E341,'Podpůrná data'!$H$15:$I$182,2)*X343)</f>
        <v>0</v>
      </c>
      <c r="Y345" s="168">
        <f>IF($E341="",0,VLOOKUP($E341,'Podpůrná data'!$H$15:$I$182,2)*Y343)</f>
        <v>0</v>
      </c>
      <c r="Z345" s="168">
        <f>IF($E341="",0,VLOOKUP($E341,'Podpůrná data'!$H$15:$I$182,2)*Z343)</f>
        <v>0</v>
      </c>
      <c r="AA345" s="168">
        <f>IF($E341="",0,VLOOKUP($E341,'Podpůrná data'!$H$15:$I$182,2)*AA343)</f>
        <v>0</v>
      </c>
      <c r="AB345" s="168">
        <f>IF($E341="",0,VLOOKUP($E341,'Podpůrná data'!$H$15:$I$182,2)*AB343)</f>
        <v>0</v>
      </c>
      <c r="AC345" s="168">
        <f>IF($E341="",0,VLOOKUP($E341,'Podpůrná data'!$H$15:$I$182,2)*AC343)</f>
        <v>0</v>
      </c>
      <c r="AD345" s="168">
        <f>IF($E341="",0,VLOOKUP($E341,'Podpůrná data'!$H$15:$I$182,2)*AD343)</f>
        <v>0</v>
      </c>
      <c r="AE345" s="168">
        <f>IF($E341="",0,VLOOKUP($E341,'Podpůrná data'!$H$15:$I$182,2)*AE343)</f>
        <v>0</v>
      </c>
      <c r="AF345" s="168">
        <f>IF($E341="",0,VLOOKUP($E341,'Podpůrná data'!$H$15:$I$182,2)*AF343)</f>
        <v>0</v>
      </c>
      <c r="AG345" s="168">
        <f>IF($E341="",0,VLOOKUP($E341,'Podpůrná data'!$H$15:$I$182,2)*AG343)</f>
        <v>0</v>
      </c>
      <c r="AH345" s="168">
        <f>IF($E341="",0,VLOOKUP($E341,'Podpůrná data'!$H$15:$I$182,2)*AH343)</f>
        <v>0</v>
      </c>
      <c r="AI345" s="168">
        <f>IF($E341="",0,VLOOKUP($E341,'Podpůrná data'!$H$15:$I$182,2)*AI343)</f>
        <v>0</v>
      </c>
      <c r="AJ345" s="168">
        <f>IF($E341="",0,VLOOKUP($E341,'Podpůrná data'!$H$15:$I$182,2)*AJ343)</f>
        <v>0</v>
      </c>
      <c r="AK345" s="168">
        <f>IF($E341="",0,VLOOKUP($E341,'Podpůrná data'!$H$15:$I$182,2)*AK343)</f>
        <v>0</v>
      </c>
      <c r="AL345" s="168">
        <f>IF($E341="",0,VLOOKUP($E341,'Podpůrná data'!$H$15:$I$182,2)*AL343)</f>
        <v>0</v>
      </c>
      <c r="AM345" s="168">
        <f>IF($E341="",0,VLOOKUP($E341,'Podpůrná data'!$H$15:$I$182,2)*AM343)</f>
        <v>0</v>
      </c>
      <c r="AN345" s="168">
        <f>IF($E341="",0,VLOOKUP($E341,'Podpůrná data'!$H$15:$I$182,2)*AN343)</f>
        <v>0</v>
      </c>
      <c r="AO345" s="168">
        <f>IF($E341="",0,VLOOKUP($E341,'Podpůrná data'!$H$15:$I$182,2)*AO343)</f>
        <v>0</v>
      </c>
      <c r="AP345" s="168">
        <f>IF($E341="",0,VLOOKUP($E341,'Podpůrná data'!$H$15:$I$182,2)*AP343)</f>
        <v>0</v>
      </c>
      <c r="AQ345" s="168">
        <f>IF($E341="",0,VLOOKUP($E341,'Podpůrná data'!$H$15:$I$182,2)*AQ343)</f>
        <v>0</v>
      </c>
      <c r="AR345" s="168">
        <f>IF($E341="",0,VLOOKUP($E341,'Podpůrná data'!$H$15:$I$182,2)*AR343)</f>
        <v>0</v>
      </c>
      <c r="AS345" s="168">
        <f>IF($E341="",0,VLOOKUP($E341,'Podpůrná data'!$H$15:$I$182,2)*AS343)</f>
        <v>0</v>
      </c>
      <c r="AT345" s="168">
        <f>IF($E341="",0,VLOOKUP($E341,'Podpůrná data'!$H$15:$I$182,2)*AT343)</f>
        <v>0</v>
      </c>
      <c r="AU345" s="168">
        <f>IF($E341="",0,VLOOKUP($E341,'Podpůrná data'!$H$15:$I$182,2)*AU343)</f>
        <v>0</v>
      </c>
      <c r="AV345" s="168">
        <f>IF($E341="",0,VLOOKUP($E341,'Podpůrná data'!$H$15:$I$182,2)*AV343)</f>
        <v>0</v>
      </c>
      <c r="AW345" s="168">
        <f>IF($E341="",0,VLOOKUP($E341,'Podpůrná data'!$H$15:$I$182,2)*AW343)</f>
        <v>0</v>
      </c>
      <c r="AX345" s="168">
        <f>IF($E341="",0,VLOOKUP($E341,'Podpůrná data'!$H$15:$I$182,2)*AX343)</f>
        <v>0</v>
      </c>
      <c r="AY345" s="168">
        <f>IF($E341="",0,VLOOKUP($E341,'Podpůrná data'!$H$15:$I$182,2)*AY343)</f>
        <v>0</v>
      </c>
      <c r="AZ345" s="168">
        <f>IF($E341="",0,VLOOKUP($E341,'Podpůrná data'!$H$15:$I$182,2)*AZ343)</f>
        <v>0</v>
      </c>
      <c r="BA345" s="168">
        <f>IF($E341="",0,VLOOKUP($E341,'Podpůrná data'!$H$15:$I$182,2)*BA343)</f>
        <v>0</v>
      </c>
      <c r="BB345" s="168">
        <f>IF($E341="",0,VLOOKUP($E341,'Podpůrná data'!$H$15:$I$182,2)*BB343)</f>
        <v>0</v>
      </c>
      <c r="BC345" s="168">
        <f>IF($E341="",0,VLOOKUP($E341,'Podpůrná data'!$H$15:$I$182,2)*BC343)</f>
        <v>0</v>
      </c>
      <c r="BD345" s="168">
        <f>IF($E341="",0,VLOOKUP($E341,'Podpůrná data'!$H$15:$I$182,2)*BD343)</f>
        <v>0</v>
      </c>
      <c r="BE345" s="168">
        <f>IF($E341="",0,VLOOKUP($E341,'Podpůrná data'!$H$15:$I$182,2)*BE343)</f>
        <v>0</v>
      </c>
      <c r="BF345" s="168">
        <f>IF($E341="",0,VLOOKUP($E341,'Podpůrná data'!$H$15:$I$182,2)*BF343)</f>
        <v>0</v>
      </c>
      <c r="BG345" s="168">
        <f>IF($E341="",0,VLOOKUP($E341,'Podpůrná data'!$H$15:$I$182,2)*BG343)</f>
        <v>0</v>
      </c>
      <c r="BH345" s="168">
        <f>IF($E341="",0,VLOOKUP($E341,'Podpůrná data'!$H$15:$I$182,2)*BH343)</f>
        <v>0</v>
      </c>
      <c r="BI345" s="168">
        <f>IF($E341="",0,VLOOKUP($E341,'Podpůrná data'!$H$15:$I$182,2)*BI343)</f>
        <v>0</v>
      </c>
      <c r="BJ345" s="382"/>
      <c r="BK345" s="384"/>
      <c r="BL345" s="386"/>
      <c r="BM345" s="105"/>
      <c r="BN345" s="178">
        <f>SUMIFS($N345:$BI345,$N340:$BI340,"1. ZoR")</f>
        <v>0</v>
      </c>
      <c r="BO345" s="178">
        <f>SUMIFS($N345:$BI345,$N340:$BI340,"2. ZoR")</f>
        <v>0</v>
      </c>
      <c r="BP345" s="178">
        <f>SUMIFS($N345:$BI345,$N340:$BI340,"3. ZoR")</f>
        <v>0</v>
      </c>
      <c r="BQ345" s="178">
        <f>SUMIFS($N345:$BI345,$N340:$BI340,"4. ZoR")</f>
        <v>0</v>
      </c>
      <c r="BR345" s="178">
        <f>SUMIFS($N345:$BI345,$N340:$BI340,"5. ZoR")</f>
        <v>0</v>
      </c>
      <c r="BS345" s="178">
        <f>SUMIFS($N345:$BI345,$N340:$BI340,"6. ZoR")</f>
        <v>0</v>
      </c>
      <c r="BT345" s="178">
        <f>SUMIFS($N345:$BI345,$N340:$BI340,"7. ZoR")</f>
        <v>0</v>
      </c>
      <c r="BU345" s="178">
        <f>SUMIFS($N345:$BI345,$N340:$BI340,"8. ZoR")</f>
        <v>0</v>
      </c>
      <c r="BV345" s="178">
        <f>SUMIFS($N345:$BI345,$N340:$BI340,"9. ZoR")</f>
        <v>0</v>
      </c>
      <c r="BW345" s="178">
        <f>SUMIFS($N345:$BI345,$N340:$BI340,"10. ZoR")</f>
        <v>0</v>
      </c>
      <c r="BX345" s="178">
        <f>SUMIFS($N345:$BI345,$N340:$BI340,"11. ZoR")</f>
        <v>0</v>
      </c>
      <c r="BY345" s="178">
        <f>SUMIFS($N345:$BI345,$N340:$BI340,"12. ZoR")</f>
        <v>0</v>
      </c>
      <c r="BZ345" s="178">
        <f>SUMIFS($N345:$BI345,$N340:$BI340,"13. ZoR")</f>
        <v>0</v>
      </c>
      <c r="CA345" s="178">
        <f>SUMIFS($N345:$BI345,$N340:$BI340,"14. ZoR")</f>
        <v>0</v>
      </c>
      <c r="CB345" s="178">
        <f>SUMIFS($N345:$BI345,$N340:$BI340,"15. ZoR")</f>
        <v>0</v>
      </c>
    </row>
    <row r="346" spans="1:80" ht="29.5" hidden="1" thickBot="1" x14ac:dyDescent="0.4">
      <c r="B346" s="129"/>
      <c r="C346" s="173"/>
      <c r="D346" s="173"/>
      <c r="E346" s="173"/>
      <c r="F346" s="173"/>
      <c r="G346" s="173"/>
      <c r="H346" s="173"/>
      <c r="I346" s="174"/>
      <c r="J346" s="105"/>
      <c r="K346" s="176"/>
      <c r="L346" s="105"/>
      <c r="M346" s="63" t="s">
        <v>200</v>
      </c>
      <c r="N346" s="168">
        <f>IF(N345="","",N345)</f>
        <v>0</v>
      </c>
      <c r="O346" s="168">
        <f>N346+O345</f>
        <v>0</v>
      </c>
      <c r="P346" s="168">
        <f t="shared" ref="P346" si="4682">O346+P345</f>
        <v>0</v>
      </c>
      <c r="Q346" s="168">
        <f t="shared" ref="Q346" si="4683">P346+Q345</f>
        <v>0</v>
      </c>
      <c r="R346" s="168">
        <f t="shared" ref="R346" si="4684">Q346+R345</f>
        <v>0</v>
      </c>
      <c r="S346" s="168">
        <f t="shared" ref="S346" si="4685">R346+S345</f>
        <v>0</v>
      </c>
      <c r="T346" s="168">
        <f t="shared" ref="T346" si="4686">S346+T345</f>
        <v>0</v>
      </c>
      <c r="U346" s="168">
        <f t="shared" ref="U346" si="4687">T346+U345</f>
        <v>0</v>
      </c>
      <c r="V346" s="168">
        <f t="shared" ref="V346" si="4688">U346+V345</f>
        <v>0</v>
      </c>
      <c r="W346" s="168">
        <f t="shared" ref="W346" si="4689">V346+W345</f>
        <v>0</v>
      </c>
      <c r="X346" s="168">
        <f t="shared" ref="X346" si="4690">W346+X345</f>
        <v>0</v>
      </c>
      <c r="Y346" s="168">
        <f t="shared" ref="Y346" si="4691">X346+Y345</f>
        <v>0</v>
      </c>
      <c r="Z346" s="168">
        <f t="shared" ref="Z346" si="4692">Y346+Z345</f>
        <v>0</v>
      </c>
      <c r="AA346" s="168">
        <f t="shared" ref="AA346" si="4693">Z346+AA345</f>
        <v>0</v>
      </c>
      <c r="AB346" s="168">
        <f t="shared" ref="AB346" si="4694">AA346+AB345</f>
        <v>0</v>
      </c>
      <c r="AC346" s="168">
        <f t="shared" ref="AC346" si="4695">AB346+AC345</f>
        <v>0</v>
      </c>
      <c r="AD346" s="168">
        <f t="shared" ref="AD346" si="4696">AC346+AD345</f>
        <v>0</v>
      </c>
      <c r="AE346" s="168">
        <f t="shared" ref="AE346" si="4697">AD346+AE345</f>
        <v>0</v>
      </c>
      <c r="AF346" s="168">
        <f t="shared" ref="AF346" si="4698">AE346+AF345</f>
        <v>0</v>
      </c>
      <c r="AG346" s="168">
        <f t="shared" ref="AG346" si="4699">AF346+AG345</f>
        <v>0</v>
      </c>
      <c r="AH346" s="168">
        <f t="shared" ref="AH346" si="4700">AG346+AH345</f>
        <v>0</v>
      </c>
      <c r="AI346" s="168">
        <f t="shared" ref="AI346" si="4701">AH346+AI345</f>
        <v>0</v>
      </c>
      <c r="AJ346" s="168">
        <f t="shared" ref="AJ346" si="4702">AI346+AJ345</f>
        <v>0</v>
      </c>
      <c r="AK346" s="168">
        <f t="shared" ref="AK346" si="4703">AJ346+AK345</f>
        <v>0</v>
      </c>
      <c r="AL346" s="168">
        <f t="shared" ref="AL346" si="4704">AK346+AL345</f>
        <v>0</v>
      </c>
      <c r="AM346" s="168">
        <f t="shared" ref="AM346" si="4705">AL346+AM345</f>
        <v>0</v>
      </c>
      <c r="AN346" s="168">
        <f t="shared" ref="AN346" si="4706">AM346+AN345</f>
        <v>0</v>
      </c>
      <c r="AO346" s="168">
        <f t="shared" ref="AO346" si="4707">AN346+AO345</f>
        <v>0</v>
      </c>
      <c r="AP346" s="168">
        <f t="shared" ref="AP346" si="4708">AO346+AP345</f>
        <v>0</v>
      </c>
      <c r="AQ346" s="168">
        <f t="shared" ref="AQ346" si="4709">AP346+AQ345</f>
        <v>0</v>
      </c>
      <c r="AR346" s="168">
        <f t="shared" ref="AR346" si="4710">AQ346+AR345</f>
        <v>0</v>
      </c>
      <c r="AS346" s="168">
        <f t="shared" ref="AS346" si="4711">AR346+AS345</f>
        <v>0</v>
      </c>
      <c r="AT346" s="168">
        <f t="shared" ref="AT346" si="4712">AS346+AT345</f>
        <v>0</v>
      </c>
      <c r="AU346" s="168">
        <f t="shared" ref="AU346" si="4713">AT346+AU345</f>
        <v>0</v>
      </c>
      <c r="AV346" s="168">
        <f t="shared" ref="AV346" si="4714">AU346+AV345</f>
        <v>0</v>
      </c>
      <c r="AW346" s="168">
        <f t="shared" ref="AW346" si="4715">AV346+AW345</f>
        <v>0</v>
      </c>
      <c r="AX346" s="168">
        <f t="shared" ref="AX346" si="4716">AW346+AX345</f>
        <v>0</v>
      </c>
      <c r="AY346" s="168">
        <f t="shared" ref="AY346" si="4717">AX346+AY345</f>
        <v>0</v>
      </c>
      <c r="AZ346" s="168">
        <f t="shared" ref="AZ346" si="4718">AY346+AZ345</f>
        <v>0</v>
      </c>
      <c r="BA346" s="168">
        <f t="shared" ref="BA346" si="4719">AZ346+BA345</f>
        <v>0</v>
      </c>
      <c r="BB346" s="168">
        <f t="shared" ref="BB346" si="4720">BA346+BB345</f>
        <v>0</v>
      </c>
      <c r="BC346" s="168">
        <f t="shared" ref="BC346" si="4721">BB346+BC345</f>
        <v>0</v>
      </c>
      <c r="BD346" s="168">
        <f t="shared" ref="BD346" si="4722">BC346+BD345</f>
        <v>0</v>
      </c>
      <c r="BE346" s="168">
        <f t="shared" ref="BE346" si="4723">BD346+BE345</f>
        <v>0</v>
      </c>
      <c r="BF346" s="168">
        <f t="shared" ref="BF346" si="4724">BE346+BF345</f>
        <v>0</v>
      </c>
      <c r="BG346" s="168">
        <f t="shared" ref="BG346" si="4725">BF346+BG345</f>
        <v>0</v>
      </c>
      <c r="BH346" s="168">
        <f t="shared" ref="BH346" si="4726">BG346+BH345</f>
        <v>0</v>
      </c>
      <c r="BI346" s="168">
        <f t="shared" ref="BI346" si="4727">BH346+BI345</f>
        <v>0</v>
      </c>
      <c r="BJ346" s="383"/>
      <c r="BK346" s="385"/>
      <c r="BL346" s="387"/>
      <c r="BM346" s="105"/>
      <c r="BN346" s="105"/>
      <c r="BO346" s="105"/>
      <c r="BP346" s="105"/>
      <c r="BQ346" s="105"/>
      <c r="BR346" s="105"/>
      <c r="BS346" s="105"/>
      <c r="BT346" s="105"/>
      <c r="BU346" s="105"/>
      <c r="BV346" s="105"/>
      <c r="BW346" s="105"/>
      <c r="BX346" s="105"/>
      <c r="BY346" s="105"/>
      <c r="BZ346" s="105"/>
      <c r="CA346" s="105"/>
      <c r="CB346" s="105"/>
    </row>
    <row r="347" spans="1:80" ht="15" hidden="1" thickBot="1" x14ac:dyDescent="0.4">
      <c r="B347" s="105"/>
      <c r="C347" s="130"/>
      <c r="D347" s="130"/>
      <c r="E347" s="130"/>
      <c r="F347" s="130"/>
      <c r="G347" s="130"/>
      <c r="H347" s="130"/>
      <c r="I347" s="105"/>
      <c r="J347" s="7"/>
      <c r="K347" s="105"/>
      <c r="L347" s="105"/>
      <c r="M347" s="105"/>
      <c r="N347" s="105"/>
      <c r="O347" s="105"/>
      <c r="P347" s="7"/>
      <c r="Q347" s="105"/>
      <c r="R347" s="105"/>
      <c r="S347" s="105"/>
      <c r="T347" s="105"/>
      <c r="U347" s="105"/>
      <c r="V347" s="105"/>
      <c r="W347" s="105"/>
      <c r="X347" s="105"/>
      <c r="Y347" s="105"/>
      <c r="Z347" s="105"/>
      <c r="AA347" s="105"/>
      <c r="AB347" s="105"/>
      <c r="AC347" s="105"/>
      <c r="AD347" s="105"/>
      <c r="AE347" s="105"/>
      <c r="AF347" s="105"/>
      <c r="AG347" s="105"/>
      <c r="AH347" s="105"/>
      <c r="AI347" s="105"/>
      <c r="AJ347" s="105"/>
      <c r="AK347" s="105"/>
      <c r="AL347" s="105"/>
      <c r="AM347" s="105"/>
      <c r="AN347" s="105"/>
      <c r="AO347" s="105"/>
      <c r="AP347" s="105"/>
      <c r="AQ347" s="105"/>
      <c r="AR347" s="105"/>
      <c r="AS347" s="105"/>
      <c r="AT347" s="105"/>
      <c r="AU347" s="105"/>
      <c r="AV347" s="105"/>
      <c r="AW347" s="105"/>
      <c r="AX347" s="105"/>
      <c r="AY347" s="105"/>
      <c r="AZ347" s="105"/>
      <c r="BA347" s="105"/>
      <c r="BB347" s="105"/>
      <c r="BC347" s="105"/>
      <c r="BD347" s="105"/>
      <c r="BE347" s="105"/>
      <c r="BF347" s="105"/>
      <c r="BG347" s="105"/>
      <c r="BH347" s="105"/>
      <c r="BI347" s="105"/>
      <c r="BJ347" s="105"/>
      <c r="BK347" s="105"/>
      <c r="BL347" s="105"/>
      <c r="BM347" s="105"/>
      <c r="BN347" s="105"/>
      <c r="BO347" s="105"/>
      <c r="BP347" s="105"/>
      <c r="BQ347" s="105"/>
      <c r="BR347" s="105"/>
      <c r="BS347" s="105"/>
      <c r="BT347" s="105"/>
      <c r="BU347" s="105"/>
      <c r="BV347" s="105"/>
      <c r="BW347" s="105"/>
      <c r="BX347" s="105"/>
      <c r="BY347" s="105"/>
      <c r="BZ347" s="105"/>
      <c r="CA347" s="105"/>
      <c r="CB347" s="105"/>
    </row>
    <row r="348" spans="1:80" s="245" customFormat="1" ht="58.4" customHeight="1" thickBot="1" x14ac:dyDescent="0.4">
      <c r="A348" s="249"/>
      <c r="B348" s="120"/>
      <c r="C348" s="360" t="s">
        <v>2</v>
      </c>
      <c r="D348" s="121"/>
      <c r="E348" s="131" t="s">
        <v>225</v>
      </c>
      <c r="F348" s="131" t="s">
        <v>444</v>
      </c>
      <c r="G348" s="131" t="s">
        <v>208</v>
      </c>
      <c r="H348" s="122" t="s">
        <v>385</v>
      </c>
      <c r="I348" s="123" t="s">
        <v>1</v>
      </c>
      <c r="J348" s="7"/>
      <c r="K348" s="169">
        <v>204032</v>
      </c>
      <c r="L348" s="106"/>
      <c r="M348" s="194" t="s">
        <v>128</v>
      </c>
      <c r="N348" s="83" t="s">
        <v>4</v>
      </c>
      <c r="O348" s="83" t="s">
        <v>5</v>
      </c>
      <c r="P348" s="83" t="s">
        <v>6</v>
      </c>
      <c r="Q348" s="83" t="s">
        <v>7</v>
      </c>
      <c r="R348" s="83" t="s">
        <v>8</v>
      </c>
      <c r="S348" s="83" t="s">
        <v>9</v>
      </c>
      <c r="T348" s="83" t="s">
        <v>10</v>
      </c>
      <c r="U348" s="83" t="s">
        <v>11</v>
      </c>
      <c r="V348" s="83" t="s">
        <v>12</v>
      </c>
      <c r="W348" s="83" t="s">
        <v>13</v>
      </c>
      <c r="X348" s="83" t="s">
        <v>14</v>
      </c>
      <c r="Y348" s="83" t="s">
        <v>15</v>
      </c>
      <c r="Z348" s="83" t="s">
        <v>16</v>
      </c>
      <c r="AA348" s="83" t="s">
        <v>17</v>
      </c>
      <c r="AB348" s="83" t="s">
        <v>18</v>
      </c>
      <c r="AC348" s="83" t="s">
        <v>19</v>
      </c>
      <c r="AD348" s="83" t="s">
        <v>20</v>
      </c>
      <c r="AE348" s="83" t="s">
        <v>21</v>
      </c>
      <c r="AF348" s="83" t="s">
        <v>22</v>
      </c>
      <c r="AG348" s="83" t="s">
        <v>23</v>
      </c>
      <c r="AH348" s="83" t="s">
        <v>24</v>
      </c>
      <c r="AI348" s="83" t="s">
        <v>25</v>
      </c>
      <c r="AJ348" s="83" t="s">
        <v>26</v>
      </c>
      <c r="AK348" s="83" t="s">
        <v>27</v>
      </c>
      <c r="AL348" s="83" t="s">
        <v>28</v>
      </c>
      <c r="AM348" s="83" t="s">
        <v>29</v>
      </c>
      <c r="AN348" s="83" t="s">
        <v>30</v>
      </c>
      <c r="AO348" s="83" t="s">
        <v>31</v>
      </c>
      <c r="AP348" s="83" t="s">
        <v>32</v>
      </c>
      <c r="AQ348" s="83" t="s">
        <v>33</v>
      </c>
      <c r="AR348" s="83" t="s">
        <v>34</v>
      </c>
      <c r="AS348" s="83" t="s">
        <v>35</v>
      </c>
      <c r="AT348" s="83" t="s">
        <v>36</v>
      </c>
      <c r="AU348" s="83" t="s">
        <v>37</v>
      </c>
      <c r="AV348" s="83" t="s">
        <v>38</v>
      </c>
      <c r="AW348" s="83" t="s">
        <v>39</v>
      </c>
      <c r="AX348" s="83" t="s">
        <v>40</v>
      </c>
      <c r="AY348" s="83" t="s">
        <v>41</v>
      </c>
      <c r="AZ348" s="83" t="s">
        <v>42</v>
      </c>
      <c r="BA348" s="83" t="s">
        <v>43</v>
      </c>
      <c r="BB348" s="83" t="s">
        <v>44</v>
      </c>
      <c r="BC348" s="83" t="s">
        <v>45</v>
      </c>
      <c r="BD348" s="83" t="s">
        <v>46</v>
      </c>
      <c r="BE348" s="83" t="s">
        <v>47</v>
      </c>
      <c r="BF348" s="83" t="s">
        <v>48</v>
      </c>
      <c r="BG348" s="83" t="s">
        <v>49</v>
      </c>
      <c r="BH348" s="83" t="s">
        <v>50</v>
      </c>
      <c r="BI348" s="83" t="s">
        <v>51</v>
      </c>
      <c r="BJ348" s="134" t="s">
        <v>234</v>
      </c>
      <c r="BK348" s="135" t="s">
        <v>164</v>
      </c>
      <c r="BL348" s="135" t="s">
        <v>213</v>
      </c>
      <c r="BM348" s="106"/>
      <c r="BN348" s="368" t="s">
        <v>238</v>
      </c>
      <c r="BO348" s="369"/>
      <c r="BP348" s="369"/>
      <c r="BQ348" s="369"/>
      <c r="BR348" s="369"/>
      <c r="BS348" s="369"/>
      <c r="BT348" s="369"/>
      <c r="BU348" s="369"/>
      <c r="BV348" s="369"/>
      <c r="BW348" s="369"/>
      <c r="BX348" s="369"/>
      <c r="BY348" s="369"/>
      <c r="BZ348" s="369"/>
      <c r="CA348" s="369"/>
      <c r="CB348" s="369"/>
    </row>
    <row r="349" spans="1:80" s="245" customFormat="1" ht="18" hidden="1" customHeight="1" thickBot="1" x14ac:dyDescent="0.4">
      <c r="A349" s="250"/>
      <c r="B349" s="113"/>
      <c r="C349" s="361"/>
      <c r="D349" s="125"/>
      <c r="E349" s="125"/>
      <c r="F349" s="125"/>
      <c r="G349" s="125"/>
      <c r="H349" s="370" t="s">
        <v>201</v>
      </c>
      <c r="I349" s="373" t="s">
        <v>93</v>
      </c>
      <c r="J349" s="7"/>
      <c r="K349" s="375" t="s">
        <v>423</v>
      </c>
      <c r="L349" s="106"/>
      <c r="M349" s="84"/>
      <c r="N349" s="74">
        <f>MONTH(Úvod!$F$10)</f>
        <v>1</v>
      </c>
      <c r="O349" s="75">
        <f t="shared" ref="O349" si="4728">IF(N349=12,1,N349+1)</f>
        <v>2</v>
      </c>
      <c r="P349" s="75">
        <f t="shared" ref="P349" si="4729">IF(O349=12,1,O349+1)</f>
        <v>3</v>
      </c>
      <c r="Q349" s="76">
        <f t="shared" ref="Q349" si="4730">IF(P349=12,1,P349+1)</f>
        <v>4</v>
      </c>
      <c r="R349" s="76">
        <f t="shared" ref="R349" si="4731">IF(Q349=12,1,Q349+1)</f>
        <v>5</v>
      </c>
      <c r="S349" s="76">
        <f t="shared" ref="S349" si="4732">IF(R349=12,1,R349+1)</f>
        <v>6</v>
      </c>
      <c r="T349" s="76">
        <f t="shared" ref="T349" si="4733">IF(S349=12,1,S349+1)</f>
        <v>7</v>
      </c>
      <c r="U349" s="76">
        <f t="shared" ref="U349" si="4734">IF(T349=12,1,T349+1)</f>
        <v>8</v>
      </c>
      <c r="V349" s="76">
        <f t="shared" ref="V349" si="4735">IF(U349=12,1,U349+1)</f>
        <v>9</v>
      </c>
      <c r="W349" s="76">
        <f>IF(V349=12,1,V349+1)</f>
        <v>10</v>
      </c>
      <c r="X349" s="76">
        <f t="shared" ref="X349" si="4736">IF(W349=12,1,W349+1)</f>
        <v>11</v>
      </c>
      <c r="Y349" s="76">
        <f t="shared" ref="Y349" si="4737">IF(X349=12,1,X349+1)</f>
        <v>12</v>
      </c>
      <c r="Z349" s="76">
        <f t="shared" ref="Z349" si="4738">IF(Y349=12,1,Y349+1)</f>
        <v>1</v>
      </c>
      <c r="AA349" s="76">
        <f t="shared" ref="AA349" si="4739">IF(Z349=12,1,Z349+1)</f>
        <v>2</v>
      </c>
      <c r="AB349" s="76">
        <f t="shared" ref="AB349" si="4740">IF(AA349=12,1,AA349+1)</f>
        <v>3</v>
      </c>
      <c r="AC349" s="76">
        <f t="shared" ref="AC349" si="4741">IF(AB349=12,1,AB349+1)</f>
        <v>4</v>
      </c>
      <c r="AD349" s="76">
        <f t="shared" ref="AD349" si="4742">IF(AC349=12,1,AC349+1)</f>
        <v>5</v>
      </c>
      <c r="AE349" s="76">
        <f t="shared" ref="AE349" si="4743">IF(AD349=12,1,AD349+1)</f>
        <v>6</v>
      </c>
      <c r="AF349" s="76">
        <f>IF(AE349=12,1,AE349+1)</f>
        <v>7</v>
      </c>
      <c r="AG349" s="76">
        <f t="shared" ref="AG349" si="4744">IF(AF349=12,1,AF349+1)</f>
        <v>8</v>
      </c>
      <c r="AH349" s="76">
        <f t="shared" ref="AH349" si="4745">IF(AG349=12,1,AG349+1)</f>
        <v>9</v>
      </c>
      <c r="AI349" s="76">
        <f t="shared" ref="AI349" si="4746">IF(AH349=12,1,AH349+1)</f>
        <v>10</v>
      </c>
      <c r="AJ349" s="76">
        <f t="shared" ref="AJ349" si="4747">IF(AI349=12,1,AI349+1)</f>
        <v>11</v>
      </c>
      <c r="AK349" s="76">
        <f t="shared" ref="AK349" si="4748">IF(AJ349=12,1,AJ349+1)</f>
        <v>12</v>
      </c>
      <c r="AL349" s="76">
        <f t="shared" ref="AL349" si="4749">IF(AK349=12,1,AK349+1)</f>
        <v>1</v>
      </c>
      <c r="AM349" s="76">
        <f t="shared" ref="AM349" si="4750">IF(AL349=12,1,AL349+1)</f>
        <v>2</v>
      </c>
      <c r="AN349" s="76">
        <f t="shared" ref="AN349" si="4751">IF(AM349=12,1,AM349+1)</f>
        <v>3</v>
      </c>
      <c r="AO349" s="76">
        <f t="shared" ref="AO349" si="4752">IF(AN349=12,1,AN349+1)</f>
        <v>4</v>
      </c>
      <c r="AP349" s="76">
        <f t="shared" ref="AP349" si="4753">IF(AO349=12,1,AO349+1)</f>
        <v>5</v>
      </c>
      <c r="AQ349" s="76">
        <f t="shared" ref="AQ349" si="4754">IF(AP349=12,1,AP349+1)</f>
        <v>6</v>
      </c>
      <c r="AR349" s="76">
        <f t="shared" ref="AR349" si="4755">IF(AQ349=12,1,AQ349+1)</f>
        <v>7</v>
      </c>
      <c r="AS349" s="76">
        <f t="shared" ref="AS349" si="4756">IF(AR349=12,1,AR349+1)</f>
        <v>8</v>
      </c>
      <c r="AT349" s="76">
        <f t="shared" ref="AT349" si="4757">IF(AS349=12,1,AS349+1)</f>
        <v>9</v>
      </c>
      <c r="AU349" s="76">
        <f t="shared" ref="AU349" si="4758">IF(AT349=12,1,AT349+1)</f>
        <v>10</v>
      </c>
      <c r="AV349" s="76">
        <f t="shared" ref="AV349" si="4759">IF(AU349=12,1,AU349+1)</f>
        <v>11</v>
      </c>
      <c r="AW349" s="76">
        <f t="shared" ref="AW349" si="4760">IF(AV349=12,1,AV349+1)</f>
        <v>12</v>
      </c>
      <c r="AX349" s="76">
        <f t="shared" ref="AX349" si="4761">IF(AW349=12,1,AW349+1)</f>
        <v>1</v>
      </c>
      <c r="AY349" s="76">
        <f t="shared" ref="AY349" si="4762">IF(AX349=12,1,AX349+1)</f>
        <v>2</v>
      </c>
      <c r="AZ349" s="76">
        <f t="shared" ref="AZ349" si="4763">IF(AY349=12,1,AY349+1)</f>
        <v>3</v>
      </c>
      <c r="BA349" s="76">
        <f t="shared" ref="BA349" si="4764">IF(AZ349=12,1,AZ349+1)</f>
        <v>4</v>
      </c>
      <c r="BB349" s="76">
        <f t="shared" ref="BB349" si="4765">IF(BA349=12,1,BA349+1)</f>
        <v>5</v>
      </c>
      <c r="BC349" s="76">
        <f t="shared" ref="BC349" si="4766">IF(BB349=12,1,BB349+1)</f>
        <v>6</v>
      </c>
      <c r="BD349" s="76">
        <f t="shared" ref="BD349" si="4767">IF(BC349=12,1,BC349+1)</f>
        <v>7</v>
      </c>
      <c r="BE349" s="76">
        <f t="shared" ref="BE349" si="4768">IF(BD349=12,1,BD349+1)</f>
        <v>8</v>
      </c>
      <c r="BF349" s="76">
        <f t="shared" ref="BF349" si="4769">IF(BE349=12,1,BE349+1)</f>
        <v>9</v>
      </c>
      <c r="BG349" s="76">
        <f t="shared" ref="BG349" si="4770">IF(BF349=12,1,BF349+1)</f>
        <v>10</v>
      </c>
      <c r="BH349" s="76">
        <f t="shared" ref="BH349" si="4771">IF(BG349=12,1,BG349+1)</f>
        <v>11</v>
      </c>
      <c r="BI349" s="76">
        <f t="shared" ref="BI349" si="4772">IF(BH349=12,1,BH349+1)</f>
        <v>12</v>
      </c>
      <c r="BJ349" s="81"/>
      <c r="BK349" s="78"/>
      <c r="BL349" s="78"/>
      <c r="BM349" s="106"/>
      <c r="BN349" s="106"/>
      <c r="BO349" s="106"/>
      <c r="BP349" s="106"/>
      <c r="BQ349" s="106"/>
      <c r="BR349" s="106"/>
      <c r="BS349" s="106"/>
      <c r="BT349" s="106"/>
      <c r="BU349" s="106"/>
      <c r="BV349" s="106"/>
      <c r="BW349" s="106"/>
      <c r="BX349" s="106"/>
      <c r="BY349" s="106"/>
      <c r="BZ349" s="106"/>
      <c r="CA349" s="106"/>
      <c r="CB349" s="106"/>
    </row>
    <row r="350" spans="1:80" s="245" customFormat="1" ht="35.15" hidden="1" customHeight="1" x14ac:dyDescent="0.35">
      <c r="A350" s="250"/>
      <c r="B350" s="113"/>
      <c r="C350" s="361"/>
      <c r="D350" s="125"/>
      <c r="E350" s="125"/>
      <c r="F350" s="125"/>
      <c r="G350" s="125"/>
      <c r="H350" s="370"/>
      <c r="I350" s="373"/>
      <c r="J350" s="7"/>
      <c r="K350" s="376"/>
      <c r="L350" s="106"/>
      <c r="M350" s="77"/>
      <c r="N350" s="59">
        <f t="shared" ref="N350:BI350" si="4773">VALUE(_xlfn.CONCAT(N349,".",N352))</f>
        <v>1</v>
      </c>
      <c r="O350" s="73">
        <f t="shared" si="4773"/>
        <v>32</v>
      </c>
      <c r="P350" s="73">
        <f t="shared" si="4773"/>
        <v>61</v>
      </c>
      <c r="Q350" s="73">
        <f t="shared" si="4773"/>
        <v>92</v>
      </c>
      <c r="R350" s="73">
        <f t="shared" si="4773"/>
        <v>122</v>
      </c>
      <c r="S350" s="73">
        <f t="shared" si="4773"/>
        <v>153</v>
      </c>
      <c r="T350" s="73">
        <f t="shared" si="4773"/>
        <v>183</v>
      </c>
      <c r="U350" s="73">
        <f t="shared" si="4773"/>
        <v>214</v>
      </c>
      <c r="V350" s="73">
        <f t="shared" si="4773"/>
        <v>245</v>
      </c>
      <c r="W350" s="73">
        <f t="shared" si="4773"/>
        <v>275</v>
      </c>
      <c r="X350" s="73">
        <f t="shared" si="4773"/>
        <v>306</v>
      </c>
      <c r="Y350" s="73">
        <f t="shared" si="4773"/>
        <v>336</v>
      </c>
      <c r="Z350" s="73">
        <f t="shared" si="4773"/>
        <v>367</v>
      </c>
      <c r="AA350" s="73">
        <f t="shared" si="4773"/>
        <v>398</v>
      </c>
      <c r="AB350" s="73">
        <f t="shared" si="4773"/>
        <v>426</v>
      </c>
      <c r="AC350" s="73">
        <f t="shared" si="4773"/>
        <v>457</v>
      </c>
      <c r="AD350" s="73">
        <f t="shared" si="4773"/>
        <v>487</v>
      </c>
      <c r="AE350" s="73">
        <f t="shared" si="4773"/>
        <v>518</v>
      </c>
      <c r="AF350" s="73">
        <f t="shared" si="4773"/>
        <v>548</v>
      </c>
      <c r="AG350" s="73">
        <f t="shared" si="4773"/>
        <v>579</v>
      </c>
      <c r="AH350" s="73">
        <f t="shared" si="4773"/>
        <v>610</v>
      </c>
      <c r="AI350" s="73">
        <f t="shared" si="4773"/>
        <v>640</v>
      </c>
      <c r="AJ350" s="73">
        <f t="shared" si="4773"/>
        <v>671</v>
      </c>
      <c r="AK350" s="73">
        <f t="shared" si="4773"/>
        <v>701</v>
      </c>
      <c r="AL350" s="73">
        <f t="shared" si="4773"/>
        <v>732</v>
      </c>
      <c r="AM350" s="73">
        <f t="shared" si="4773"/>
        <v>763</v>
      </c>
      <c r="AN350" s="73">
        <f t="shared" si="4773"/>
        <v>791</v>
      </c>
      <c r="AO350" s="73">
        <f t="shared" si="4773"/>
        <v>822</v>
      </c>
      <c r="AP350" s="73">
        <f t="shared" si="4773"/>
        <v>852</v>
      </c>
      <c r="AQ350" s="73">
        <f t="shared" si="4773"/>
        <v>883</v>
      </c>
      <c r="AR350" s="73">
        <f t="shared" si="4773"/>
        <v>913</v>
      </c>
      <c r="AS350" s="73">
        <f t="shared" si="4773"/>
        <v>944</v>
      </c>
      <c r="AT350" s="73">
        <f t="shared" si="4773"/>
        <v>975</v>
      </c>
      <c r="AU350" s="73">
        <f t="shared" si="4773"/>
        <v>1005</v>
      </c>
      <c r="AV350" s="73">
        <f t="shared" si="4773"/>
        <v>1036</v>
      </c>
      <c r="AW350" s="73">
        <f t="shared" si="4773"/>
        <v>1066</v>
      </c>
      <c r="AX350" s="73">
        <f t="shared" si="4773"/>
        <v>1097</v>
      </c>
      <c r="AY350" s="73">
        <f t="shared" si="4773"/>
        <v>1128</v>
      </c>
      <c r="AZ350" s="73">
        <f t="shared" si="4773"/>
        <v>1156</v>
      </c>
      <c r="BA350" s="73">
        <f t="shared" si="4773"/>
        <v>1187</v>
      </c>
      <c r="BB350" s="73">
        <f t="shared" si="4773"/>
        <v>1217</v>
      </c>
      <c r="BC350" s="73">
        <f t="shared" si="4773"/>
        <v>1248</v>
      </c>
      <c r="BD350" s="73">
        <f t="shared" si="4773"/>
        <v>1278</v>
      </c>
      <c r="BE350" s="73">
        <f t="shared" si="4773"/>
        <v>1309</v>
      </c>
      <c r="BF350" s="73">
        <f t="shared" si="4773"/>
        <v>1340</v>
      </c>
      <c r="BG350" s="73">
        <f t="shared" si="4773"/>
        <v>1370</v>
      </c>
      <c r="BH350" s="73">
        <f t="shared" si="4773"/>
        <v>1401</v>
      </c>
      <c r="BI350" s="73">
        <f t="shared" si="4773"/>
        <v>1431</v>
      </c>
      <c r="BJ350" s="82"/>
      <c r="BK350" s="79"/>
      <c r="BL350" s="79"/>
      <c r="BM350" s="106"/>
      <c r="BN350" s="106"/>
      <c r="BO350" s="106"/>
      <c r="BP350" s="106"/>
      <c r="BQ350" s="106"/>
      <c r="BR350" s="106"/>
      <c r="BS350" s="106"/>
      <c r="BT350" s="106"/>
      <c r="BU350" s="106"/>
      <c r="BV350" s="106"/>
      <c r="BW350" s="106"/>
      <c r="BX350" s="106"/>
      <c r="BY350" s="106"/>
      <c r="BZ350" s="106"/>
      <c r="CA350" s="106"/>
      <c r="CB350" s="106"/>
    </row>
    <row r="351" spans="1:80" s="245" customFormat="1" ht="17.149999999999999" customHeight="1" x14ac:dyDescent="0.35">
      <c r="A351" s="250"/>
      <c r="B351" s="113"/>
      <c r="C351" s="361"/>
      <c r="D351" s="125"/>
      <c r="E351" s="357" t="s">
        <v>207</v>
      </c>
      <c r="F351" s="357" t="s">
        <v>207</v>
      </c>
      <c r="G351" s="357" t="s">
        <v>207</v>
      </c>
      <c r="H351" s="370"/>
      <c r="I351" s="373"/>
      <c r="J351" s="7"/>
      <c r="K351" s="376"/>
      <c r="L351" s="106"/>
      <c r="M351" s="77"/>
      <c r="N351" s="60" t="str">
        <f>VLOOKUP(N349,'Podpůrná data'!$I$188:$J$199,2)</f>
        <v>leden</v>
      </c>
      <c r="O351" s="60" t="str">
        <f>VLOOKUP(O349,'Podpůrná data'!$I$188:$J$199,2)</f>
        <v>únor</v>
      </c>
      <c r="P351" s="60" t="str">
        <f>VLOOKUP(P349,'Podpůrná data'!$I$188:$J$199,2)</f>
        <v>březen</v>
      </c>
      <c r="Q351" s="60" t="str">
        <f>VLOOKUP(Q349,'Podpůrná data'!$I$188:$J$199,2)</f>
        <v>duben</v>
      </c>
      <c r="R351" s="60" t="str">
        <f>VLOOKUP(R349,'Podpůrná data'!$I$188:$J$199,2)</f>
        <v>květen</v>
      </c>
      <c r="S351" s="60" t="str">
        <f>VLOOKUP(S349,'Podpůrná data'!$I$188:$J$199,2)</f>
        <v>červen</v>
      </c>
      <c r="T351" s="60" t="str">
        <f>VLOOKUP(T349,'Podpůrná data'!$I$188:$J$199,2)</f>
        <v>červenec</v>
      </c>
      <c r="U351" s="60" t="str">
        <f>VLOOKUP(U349,'Podpůrná data'!$I$188:$J$199,2)</f>
        <v>srpen</v>
      </c>
      <c r="V351" s="60" t="str">
        <f>VLOOKUP(V349,'Podpůrná data'!$I$188:$J$199,2)</f>
        <v>září</v>
      </c>
      <c r="W351" s="60" t="str">
        <f>VLOOKUP(W349,'Podpůrná data'!$I$188:$J$199,2)</f>
        <v>říjen</v>
      </c>
      <c r="X351" s="60" t="str">
        <f>VLOOKUP(X349,'Podpůrná data'!$I$188:$J$199,2)</f>
        <v>listopad</v>
      </c>
      <c r="Y351" s="60" t="str">
        <f>VLOOKUP(Y349,'Podpůrná data'!$I$188:$J$199,2)</f>
        <v>prosinec</v>
      </c>
      <c r="Z351" s="60" t="str">
        <f>VLOOKUP(Z349,'Podpůrná data'!$I$188:$J$199,2)</f>
        <v>leden</v>
      </c>
      <c r="AA351" s="60" t="str">
        <f>VLOOKUP(AA349,'Podpůrná data'!$I$188:$J$199,2)</f>
        <v>únor</v>
      </c>
      <c r="AB351" s="60" t="str">
        <f>VLOOKUP(AB349,'Podpůrná data'!$I$188:$J$199,2)</f>
        <v>březen</v>
      </c>
      <c r="AC351" s="60" t="str">
        <f>VLOOKUP(AC349,'Podpůrná data'!$I$188:$J$199,2)</f>
        <v>duben</v>
      </c>
      <c r="AD351" s="60" t="str">
        <f>VLOOKUP(AD349,'Podpůrná data'!$I$188:$J$199,2)</f>
        <v>květen</v>
      </c>
      <c r="AE351" s="60" t="str">
        <f>VLOOKUP(AE349,'Podpůrná data'!$I$188:$J$199,2)</f>
        <v>červen</v>
      </c>
      <c r="AF351" s="60" t="str">
        <f>VLOOKUP(AF349,'Podpůrná data'!$I$188:$J$199,2)</f>
        <v>červenec</v>
      </c>
      <c r="AG351" s="60" t="str">
        <f>VLOOKUP(AG349,'Podpůrná data'!$I$188:$J$199,2)</f>
        <v>srpen</v>
      </c>
      <c r="AH351" s="60" t="str">
        <f>VLOOKUP(AH349,'Podpůrná data'!$I$188:$J$199,2)</f>
        <v>září</v>
      </c>
      <c r="AI351" s="60" t="str">
        <f>VLOOKUP(AI349,'Podpůrná data'!$I$188:$J$199,2)</f>
        <v>říjen</v>
      </c>
      <c r="AJ351" s="60" t="str">
        <f>VLOOKUP(AJ349,'Podpůrná data'!$I$188:$J$199,2)</f>
        <v>listopad</v>
      </c>
      <c r="AK351" s="60" t="str">
        <f>VLOOKUP(AK349,'Podpůrná data'!$I$188:$J$199,2)</f>
        <v>prosinec</v>
      </c>
      <c r="AL351" s="60" t="str">
        <f>VLOOKUP(AL349,'Podpůrná data'!$I$188:$J$199,2)</f>
        <v>leden</v>
      </c>
      <c r="AM351" s="60" t="str">
        <f>VLOOKUP(AM349,'Podpůrná data'!$I$188:$J$199,2)</f>
        <v>únor</v>
      </c>
      <c r="AN351" s="60" t="str">
        <f>VLOOKUP(AN349,'Podpůrná data'!$I$188:$J$199,2)</f>
        <v>březen</v>
      </c>
      <c r="AO351" s="60" t="str">
        <f>VLOOKUP(AO349,'Podpůrná data'!$I$188:$J$199,2)</f>
        <v>duben</v>
      </c>
      <c r="AP351" s="60" t="str">
        <f>VLOOKUP(AP349,'Podpůrná data'!$I$188:$J$199,2)</f>
        <v>květen</v>
      </c>
      <c r="AQ351" s="60" t="str">
        <f>VLOOKUP(AQ349,'Podpůrná data'!$I$188:$J$199,2)</f>
        <v>červen</v>
      </c>
      <c r="AR351" s="60" t="str">
        <f>VLOOKUP(AR349,'Podpůrná data'!$I$188:$J$199,2)</f>
        <v>červenec</v>
      </c>
      <c r="AS351" s="60" t="str">
        <f>VLOOKUP(AS349,'Podpůrná data'!$I$188:$J$199,2)</f>
        <v>srpen</v>
      </c>
      <c r="AT351" s="60" t="str">
        <f>VLOOKUP(AT349,'Podpůrná data'!$I$188:$J$199,2)</f>
        <v>září</v>
      </c>
      <c r="AU351" s="60" t="str">
        <f>VLOOKUP(AU349,'Podpůrná data'!$I$188:$J$199,2)</f>
        <v>říjen</v>
      </c>
      <c r="AV351" s="60" t="str">
        <f>VLOOKUP(AV349,'Podpůrná data'!$I$188:$J$199,2)</f>
        <v>listopad</v>
      </c>
      <c r="AW351" s="60" t="str">
        <f>VLOOKUP(AW349,'Podpůrná data'!$I$188:$J$199,2)</f>
        <v>prosinec</v>
      </c>
      <c r="AX351" s="60" t="str">
        <f>VLOOKUP(AX349,'Podpůrná data'!$I$188:$J$199,2)</f>
        <v>leden</v>
      </c>
      <c r="AY351" s="60" t="str">
        <f>VLOOKUP(AY349,'Podpůrná data'!$I$188:$J$199,2)</f>
        <v>únor</v>
      </c>
      <c r="AZ351" s="60" t="str">
        <f>VLOOKUP(AZ349,'Podpůrná data'!$I$188:$J$199,2)</f>
        <v>březen</v>
      </c>
      <c r="BA351" s="60" t="str">
        <f>VLOOKUP(BA349,'Podpůrná data'!$I$188:$J$199,2)</f>
        <v>duben</v>
      </c>
      <c r="BB351" s="60" t="str">
        <f>VLOOKUP(BB349,'Podpůrná data'!$I$188:$J$199,2)</f>
        <v>květen</v>
      </c>
      <c r="BC351" s="60" t="str">
        <f>VLOOKUP(BC349,'Podpůrná data'!$I$188:$J$199,2)</f>
        <v>červen</v>
      </c>
      <c r="BD351" s="60" t="str">
        <f>VLOOKUP(BD349,'Podpůrná data'!$I$188:$J$199,2)</f>
        <v>červenec</v>
      </c>
      <c r="BE351" s="60" t="str">
        <f>VLOOKUP(BE349,'Podpůrná data'!$I$188:$J$199,2)</f>
        <v>srpen</v>
      </c>
      <c r="BF351" s="60" t="str">
        <f>VLOOKUP(BF349,'Podpůrná data'!$I$188:$J$199,2)</f>
        <v>září</v>
      </c>
      <c r="BG351" s="60" t="str">
        <f>VLOOKUP(BG349,'Podpůrná data'!$I$188:$J$199,2)</f>
        <v>říjen</v>
      </c>
      <c r="BH351" s="60" t="str">
        <f>VLOOKUP(BH349,'Podpůrná data'!$I$188:$J$199,2)</f>
        <v>listopad</v>
      </c>
      <c r="BI351" s="60" t="str">
        <f>VLOOKUP(BI349,'Podpůrná data'!$I$188:$J$199,2)</f>
        <v>prosinec</v>
      </c>
      <c r="BJ351" s="200"/>
      <c r="BK351" s="200"/>
      <c r="BL351" s="201"/>
      <c r="BM351" s="106"/>
      <c r="BN351" s="179" t="s">
        <v>105</v>
      </c>
      <c r="BO351" s="179" t="s">
        <v>106</v>
      </c>
      <c r="BP351" s="179" t="s">
        <v>107</v>
      </c>
      <c r="BQ351" s="179" t="s">
        <v>108</v>
      </c>
      <c r="BR351" s="179" t="s">
        <v>109</v>
      </c>
      <c r="BS351" s="179" t="s">
        <v>110</v>
      </c>
      <c r="BT351" s="179" t="s">
        <v>111</v>
      </c>
      <c r="BU351" s="179" t="s">
        <v>112</v>
      </c>
      <c r="BV351" s="179" t="s">
        <v>113</v>
      </c>
      <c r="BW351" s="179" t="s">
        <v>155</v>
      </c>
      <c r="BX351" s="179" t="s">
        <v>156</v>
      </c>
      <c r="BY351" s="179" t="s">
        <v>157</v>
      </c>
      <c r="BZ351" s="179" t="s">
        <v>202</v>
      </c>
      <c r="CA351" s="179" t="s">
        <v>203</v>
      </c>
      <c r="CB351" s="179" t="s">
        <v>204</v>
      </c>
    </row>
    <row r="352" spans="1:80" s="245" customFormat="1" ht="16.399999999999999" customHeight="1" x14ac:dyDescent="0.35">
      <c r="A352" s="250"/>
      <c r="B352" s="113"/>
      <c r="C352" s="361"/>
      <c r="D352" s="125"/>
      <c r="E352" s="357"/>
      <c r="F352" s="357"/>
      <c r="G352" s="357"/>
      <c r="H352" s="370"/>
      <c r="I352" s="373"/>
      <c r="J352" s="7"/>
      <c r="K352" s="376"/>
      <c r="L352" s="106"/>
      <c r="M352" s="77"/>
      <c r="N352" s="60">
        <f>YEAR(Úvod!$F$10)</f>
        <v>1900</v>
      </c>
      <c r="O352" s="60">
        <f t="shared" ref="O352" si="4774">IF(O349=1,N352+1,N352)</f>
        <v>1900</v>
      </c>
      <c r="P352" s="60">
        <f t="shared" ref="P352" si="4775">IF(P349=1,O352+1,O352)</f>
        <v>1900</v>
      </c>
      <c r="Q352" s="60">
        <f t="shared" ref="Q352" si="4776">IF(Q349=1,P352+1,P352)</f>
        <v>1900</v>
      </c>
      <c r="R352" s="60">
        <f t="shared" ref="R352" si="4777">IF(R349=1,Q352+1,Q352)</f>
        <v>1900</v>
      </c>
      <c r="S352" s="60">
        <f t="shared" ref="S352" si="4778">IF(S349=1,R352+1,R352)</f>
        <v>1900</v>
      </c>
      <c r="T352" s="60">
        <f t="shared" ref="T352" si="4779">IF(T349=1,S352+1,S352)</f>
        <v>1900</v>
      </c>
      <c r="U352" s="60">
        <f t="shared" ref="U352" si="4780">IF(U349=1,T352+1,T352)</f>
        <v>1900</v>
      </c>
      <c r="V352" s="60">
        <f t="shared" ref="V352" si="4781">IF(V349=1,U352+1,U352)</f>
        <v>1900</v>
      </c>
      <c r="W352" s="60">
        <f t="shared" ref="W352" si="4782">IF(W349=1,V352+1,V352)</f>
        <v>1900</v>
      </c>
      <c r="X352" s="60">
        <f t="shared" ref="X352" si="4783">IF(X349=1,W352+1,W352)</f>
        <v>1900</v>
      </c>
      <c r="Y352" s="60">
        <f t="shared" ref="Y352" si="4784">IF(Y349=1,X352+1,X352)</f>
        <v>1900</v>
      </c>
      <c r="Z352" s="60">
        <f t="shared" ref="Z352" si="4785">IF(Z349=1,Y352+1,Y352)</f>
        <v>1901</v>
      </c>
      <c r="AA352" s="60">
        <f t="shared" ref="AA352" si="4786">IF(AA349=1,Z352+1,Z352)</f>
        <v>1901</v>
      </c>
      <c r="AB352" s="60">
        <f t="shared" ref="AB352" si="4787">IF(AB349=1,AA352+1,AA352)</f>
        <v>1901</v>
      </c>
      <c r="AC352" s="60">
        <f t="shared" ref="AC352" si="4788">IF(AC349=1,AB352+1,AB352)</f>
        <v>1901</v>
      </c>
      <c r="AD352" s="60">
        <f t="shared" ref="AD352" si="4789">IF(AD349=1,AC352+1,AC352)</f>
        <v>1901</v>
      </c>
      <c r="AE352" s="60">
        <f t="shared" ref="AE352" si="4790">IF(AE349=1,AD352+1,AD352)</f>
        <v>1901</v>
      </c>
      <c r="AF352" s="60">
        <f t="shared" ref="AF352" si="4791">IF(AF349=1,AE352+1,AE352)</f>
        <v>1901</v>
      </c>
      <c r="AG352" s="60">
        <f t="shared" ref="AG352" si="4792">IF(AG349=1,AF352+1,AF352)</f>
        <v>1901</v>
      </c>
      <c r="AH352" s="60">
        <f t="shared" ref="AH352" si="4793">IF(AH349=1,AG352+1,AG352)</f>
        <v>1901</v>
      </c>
      <c r="AI352" s="60">
        <f t="shared" ref="AI352" si="4794">IF(AI349=1,AH352+1,AH352)</f>
        <v>1901</v>
      </c>
      <c r="AJ352" s="60">
        <f t="shared" ref="AJ352" si="4795">IF(AJ349=1,AI352+1,AI352)</f>
        <v>1901</v>
      </c>
      <c r="AK352" s="60">
        <f t="shared" ref="AK352" si="4796">IF(AK349=1,AJ352+1,AJ352)</f>
        <v>1901</v>
      </c>
      <c r="AL352" s="60">
        <f t="shared" ref="AL352" si="4797">IF(AL349=1,AK352+1,AK352)</f>
        <v>1902</v>
      </c>
      <c r="AM352" s="60">
        <f t="shared" ref="AM352" si="4798">IF(AM349=1,AL352+1,AL352)</f>
        <v>1902</v>
      </c>
      <c r="AN352" s="60">
        <f t="shared" ref="AN352" si="4799">IF(AN349=1,AM352+1,AM352)</f>
        <v>1902</v>
      </c>
      <c r="AO352" s="60">
        <f t="shared" ref="AO352" si="4800">IF(AO349=1,AN352+1,AN352)</f>
        <v>1902</v>
      </c>
      <c r="AP352" s="60">
        <f t="shared" ref="AP352" si="4801">IF(AP349=1,AO352+1,AO352)</f>
        <v>1902</v>
      </c>
      <c r="AQ352" s="60">
        <f t="shared" ref="AQ352" si="4802">IF(AQ349=1,AP352+1,AP352)</f>
        <v>1902</v>
      </c>
      <c r="AR352" s="60">
        <f t="shared" ref="AR352" si="4803">IF(AR349=1,AQ352+1,AQ352)</f>
        <v>1902</v>
      </c>
      <c r="AS352" s="60">
        <f t="shared" ref="AS352" si="4804">IF(AS349=1,AR352+1,AR352)</f>
        <v>1902</v>
      </c>
      <c r="AT352" s="60">
        <f t="shared" ref="AT352" si="4805">IF(AT349=1,AS352+1,AS352)</f>
        <v>1902</v>
      </c>
      <c r="AU352" s="60">
        <f t="shared" ref="AU352" si="4806">IF(AU349=1,AT352+1,AT352)</f>
        <v>1902</v>
      </c>
      <c r="AV352" s="60">
        <f t="shared" ref="AV352" si="4807">IF(AV349=1,AU352+1,AU352)</f>
        <v>1902</v>
      </c>
      <c r="AW352" s="60">
        <f t="shared" ref="AW352" si="4808">IF(AW349=1,AV352+1,AV352)</f>
        <v>1902</v>
      </c>
      <c r="AX352" s="60">
        <f t="shared" ref="AX352" si="4809">IF(AX349=1,AW352+1,AW352)</f>
        <v>1903</v>
      </c>
      <c r="AY352" s="60">
        <f t="shared" ref="AY352" si="4810">IF(AY349=1,AX352+1,AX352)</f>
        <v>1903</v>
      </c>
      <c r="AZ352" s="60">
        <f t="shared" ref="AZ352" si="4811">IF(AZ349=1,AY352+1,AY352)</f>
        <v>1903</v>
      </c>
      <c r="BA352" s="60">
        <f t="shared" ref="BA352" si="4812">IF(BA349=1,AZ352+1,AZ352)</f>
        <v>1903</v>
      </c>
      <c r="BB352" s="60">
        <f t="shared" ref="BB352" si="4813">IF(BB349=1,BA352+1,BA352)</f>
        <v>1903</v>
      </c>
      <c r="BC352" s="60">
        <f t="shared" ref="BC352" si="4814">IF(BC349=1,BB352+1,BB352)</f>
        <v>1903</v>
      </c>
      <c r="BD352" s="60">
        <f t="shared" ref="BD352" si="4815">IF(BD349=1,BC352+1,BC352)</f>
        <v>1903</v>
      </c>
      <c r="BE352" s="60">
        <f t="shared" ref="BE352" si="4816">IF(BE349=1,BD352+1,BD352)</f>
        <v>1903</v>
      </c>
      <c r="BF352" s="60">
        <f t="shared" ref="BF352" si="4817">IF(BF349=1,BE352+1,BE352)</f>
        <v>1903</v>
      </c>
      <c r="BG352" s="60">
        <f t="shared" ref="BG352" si="4818">IF(BG349=1,BF352+1,BF352)</f>
        <v>1903</v>
      </c>
      <c r="BH352" s="60">
        <f t="shared" ref="BH352" si="4819">IF(BH349=1,BG352+1,BG352)</f>
        <v>1903</v>
      </c>
      <c r="BI352" s="60">
        <f t="shared" ref="BI352" si="4820">IF(BI349=1,BH352+1,BH352)</f>
        <v>1903</v>
      </c>
      <c r="BJ352" s="199"/>
      <c r="BK352" s="198"/>
      <c r="BL352" s="202"/>
      <c r="BM352" s="106"/>
      <c r="BN352" s="106"/>
      <c r="BO352" s="106"/>
      <c r="BP352" s="106"/>
      <c r="BQ352" s="106"/>
      <c r="BR352" s="106"/>
      <c r="BS352" s="106"/>
      <c r="BT352" s="106"/>
      <c r="BU352" s="106"/>
      <c r="BV352" s="106"/>
      <c r="BW352" s="106"/>
      <c r="BX352" s="106"/>
      <c r="BY352" s="106"/>
      <c r="BZ352" s="106"/>
      <c r="CA352" s="106"/>
      <c r="CB352" s="106"/>
    </row>
    <row r="353" spans="1:80" s="245" customFormat="1" ht="16.399999999999999" customHeight="1" x14ac:dyDescent="0.35">
      <c r="A353" s="250"/>
      <c r="B353" s="113"/>
      <c r="C353" s="125"/>
      <c r="D353" s="125"/>
      <c r="E353" s="357"/>
      <c r="F353" s="357"/>
      <c r="G353" s="357"/>
      <c r="H353" s="370"/>
      <c r="I353" s="374"/>
      <c r="J353" s="7"/>
      <c r="K353" s="377"/>
      <c r="L353" s="106"/>
      <c r="M353" s="63" t="s">
        <v>159</v>
      </c>
      <c r="N353" s="258"/>
      <c r="O353" s="258"/>
      <c r="P353" s="258"/>
      <c r="Q353" s="258"/>
      <c r="R353" s="258"/>
      <c r="S353" s="258"/>
      <c r="T353" s="258"/>
      <c r="U353" s="258"/>
      <c r="V353" s="258"/>
      <c r="W353" s="258"/>
      <c r="X353" s="258"/>
      <c r="Y353" s="258"/>
      <c r="Z353" s="258"/>
      <c r="AA353" s="258"/>
      <c r="AB353" s="258"/>
      <c r="AC353" s="258"/>
      <c r="AD353" s="258"/>
      <c r="AE353" s="258"/>
      <c r="AF353" s="258"/>
      <c r="AG353" s="258"/>
      <c r="AH353" s="258"/>
      <c r="AI353" s="258"/>
      <c r="AJ353" s="258"/>
      <c r="AK353" s="258"/>
      <c r="AL353" s="258"/>
      <c r="AM353" s="258"/>
      <c r="AN353" s="258"/>
      <c r="AO353" s="258"/>
      <c r="AP353" s="258"/>
      <c r="AQ353" s="258"/>
      <c r="AR353" s="258"/>
      <c r="AS353" s="258"/>
      <c r="AT353" s="258"/>
      <c r="AU353" s="258"/>
      <c r="AV353" s="258"/>
      <c r="AW353" s="258"/>
      <c r="AX353" s="258"/>
      <c r="AY353" s="258"/>
      <c r="AZ353" s="258"/>
      <c r="BA353" s="258"/>
      <c r="BB353" s="258"/>
      <c r="BC353" s="258"/>
      <c r="BD353" s="258"/>
      <c r="BE353" s="258"/>
      <c r="BF353" s="258"/>
      <c r="BG353" s="258"/>
      <c r="BH353" s="258"/>
      <c r="BI353" s="258"/>
      <c r="BJ353" s="199"/>
      <c r="BK353" s="198"/>
      <c r="BL353" s="202"/>
      <c r="BM353" s="106"/>
      <c r="BN353" s="106"/>
      <c r="BO353" s="106"/>
      <c r="BP353" s="106"/>
      <c r="BQ353" s="106"/>
      <c r="BR353" s="106"/>
      <c r="BS353" s="106"/>
      <c r="BT353" s="106"/>
      <c r="BU353" s="106"/>
      <c r="BV353" s="106"/>
      <c r="BW353" s="106"/>
      <c r="BX353" s="106"/>
      <c r="BY353" s="106"/>
      <c r="BZ353" s="106"/>
      <c r="CA353" s="106"/>
      <c r="CB353" s="106"/>
    </row>
    <row r="354" spans="1:80" s="245" customFormat="1" ht="23.5" customHeight="1" x14ac:dyDescent="0.35">
      <c r="A354" s="243"/>
      <c r="B354" s="126" t="s">
        <v>30</v>
      </c>
      <c r="C354" s="381"/>
      <c r="D354" s="381"/>
      <c r="E354" s="259"/>
      <c r="F354" s="259"/>
      <c r="G354" s="241"/>
      <c r="H354" s="253"/>
      <c r="I354" s="61">
        <f>IF($H354="",0,VLOOKUP($E354,'Podpůrná data'!$H$15:$I$185,2,FALSE)*$H354)</f>
        <v>0</v>
      </c>
      <c r="J354" s="105"/>
      <c r="K354" s="166">
        <f>IF(I354&gt;0,1,0)</f>
        <v>0</v>
      </c>
      <c r="L354" s="204"/>
      <c r="M354" s="63" t="s">
        <v>95</v>
      </c>
      <c r="N354" s="260"/>
      <c r="O354" s="260"/>
      <c r="P354" s="260"/>
      <c r="Q354" s="260"/>
      <c r="R354" s="260"/>
      <c r="S354" s="260"/>
      <c r="T354" s="260"/>
      <c r="U354" s="260"/>
      <c r="V354" s="260"/>
      <c r="W354" s="260"/>
      <c r="X354" s="260"/>
      <c r="Y354" s="260"/>
      <c r="Z354" s="260"/>
      <c r="AA354" s="260"/>
      <c r="AB354" s="260"/>
      <c r="AC354" s="260"/>
      <c r="AD354" s="260"/>
      <c r="AE354" s="260"/>
      <c r="AF354" s="260"/>
      <c r="AG354" s="260"/>
      <c r="AH354" s="260"/>
      <c r="AI354" s="260"/>
      <c r="AJ354" s="260"/>
      <c r="AK354" s="260"/>
      <c r="AL354" s="260"/>
      <c r="AM354" s="260"/>
      <c r="AN354" s="260"/>
      <c r="AO354" s="260"/>
      <c r="AP354" s="260"/>
      <c r="AQ354" s="260"/>
      <c r="AR354" s="260"/>
      <c r="AS354" s="260"/>
      <c r="AT354" s="260"/>
      <c r="AU354" s="260"/>
      <c r="AV354" s="260"/>
      <c r="AW354" s="260"/>
      <c r="AX354" s="260"/>
      <c r="AY354" s="260"/>
      <c r="AZ354" s="260"/>
      <c r="BA354" s="260"/>
      <c r="BB354" s="260"/>
      <c r="BC354" s="260"/>
      <c r="BD354" s="260"/>
      <c r="BE354" s="260"/>
      <c r="BF354" s="260"/>
      <c r="BG354" s="260"/>
      <c r="BH354" s="260"/>
      <c r="BI354" s="260"/>
      <c r="BJ354" s="382">
        <f>SUM(N356:BI356)</f>
        <v>0</v>
      </c>
      <c r="BK354" s="384">
        <f>SUM(N358:BI358)</f>
        <v>0</v>
      </c>
      <c r="BL354" s="386">
        <f>IF($K354=0,0,IF($BJ354&gt;=20,1,0))</f>
        <v>0</v>
      </c>
      <c r="BM354" s="106"/>
      <c r="BN354" s="106"/>
      <c r="BO354" s="106"/>
      <c r="BP354" s="106"/>
      <c r="BQ354" s="106"/>
      <c r="BR354" s="106"/>
      <c r="BS354" s="106"/>
      <c r="BT354" s="106"/>
      <c r="BU354" s="106"/>
      <c r="BV354" s="106"/>
      <c r="BW354" s="106"/>
      <c r="BX354" s="106"/>
      <c r="BY354" s="106"/>
      <c r="BZ354" s="106"/>
      <c r="CA354" s="106"/>
      <c r="CB354" s="106"/>
    </row>
    <row r="355" spans="1:80" s="245" customFormat="1" ht="29" x14ac:dyDescent="0.35">
      <c r="A355" s="243"/>
      <c r="B355" s="128"/>
      <c r="C355" s="170"/>
      <c r="D355" s="170"/>
      <c r="E355" s="170"/>
      <c r="F355" s="170"/>
      <c r="G355" s="170"/>
      <c r="H355" s="170"/>
      <c r="I355" s="64"/>
      <c r="J355" s="105"/>
      <c r="K355" s="223"/>
      <c r="L355" s="106"/>
      <c r="M355" s="63" t="s">
        <v>215</v>
      </c>
      <c r="N355" s="260"/>
      <c r="O355" s="260"/>
      <c r="P355" s="260"/>
      <c r="Q355" s="260"/>
      <c r="R355" s="260"/>
      <c r="S355" s="260"/>
      <c r="T355" s="260"/>
      <c r="U355" s="260"/>
      <c r="V355" s="260"/>
      <c r="W355" s="260"/>
      <c r="X355" s="260"/>
      <c r="Y355" s="260"/>
      <c r="Z355" s="260"/>
      <c r="AA355" s="260"/>
      <c r="AB355" s="260"/>
      <c r="AC355" s="260"/>
      <c r="AD355" s="260"/>
      <c r="AE355" s="260"/>
      <c r="AF355" s="260"/>
      <c r="AG355" s="260"/>
      <c r="AH355" s="260"/>
      <c r="AI355" s="260"/>
      <c r="AJ355" s="260"/>
      <c r="AK355" s="260"/>
      <c r="AL355" s="260"/>
      <c r="AM355" s="260"/>
      <c r="AN355" s="260"/>
      <c r="AO355" s="260"/>
      <c r="AP355" s="260"/>
      <c r="AQ355" s="260"/>
      <c r="AR355" s="260"/>
      <c r="AS355" s="260"/>
      <c r="AT355" s="260"/>
      <c r="AU355" s="260"/>
      <c r="AV355" s="260"/>
      <c r="AW355" s="260"/>
      <c r="AX355" s="260"/>
      <c r="AY355" s="260"/>
      <c r="AZ355" s="260"/>
      <c r="BA355" s="260"/>
      <c r="BB355" s="260"/>
      <c r="BC355" s="260"/>
      <c r="BD355" s="260"/>
      <c r="BE355" s="260"/>
      <c r="BF355" s="260"/>
      <c r="BG355" s="260"/>
      <c r="BH355" s="260"/>
      <c r="BI355" s="260"/>
      <c r="BJ355" s="382"/>
      <c r="BK355" s="384"/>
      <c r="BL355" s="386"/>
      <c r="BM355" s="106"/>
      <c r="BN355" s="106"/>
      <c r="BO355" s="106"/>
      <c r="BP355" s="106"/>
      <c r="BQ355" s="106"/>
      <c r="BR355" s="106"/>
      <c r="BS355" s="106"/>
      <c r="BT355" s="106"/>
      <c r="BU355" s="106"/>
      <c r="BV355" s="106"/>
      <c r="BW355" s="106"/>
      <c r="BX355" s="106"/>
      <c r="BY355" s="106"/>
      <c r="BZ355" s="106"/>
      <c r="CA355" s="106"/>
      <c r="CB355" s="106"/>
    </row>
    <row r="356" spans="1:80" s="245" customFormat="1" ht="29" x14ac:dyDescent="0.35">
      <c r="A356" s="243"/>
      <c r="B356" s="128"/>
      <c r="C356" s="170"/>
      <c r="D356" s="170"/>
      <c r="E356" s="170"/>
      <c r="F356" s="170"/>
      <c r="G356" s="170"/>
      <c r="H356" s="170"/>
      <c r="I356" s="64"/>
      <c r="J356" s="105"/>
      <c r="K356" s="165"/>
      <c r="L356" s="106"/>
      <c r="M356" s="63" t="s">
        <v>235</v>
      </c>
      <c r="N356" s="167">
        <f>IF(N355="",0,IF(N355&gt;=$H354,$H354,N355))</f>
        <v>0</v>
      </c>
      <c r="O356" s="167">
        <f t="shared" ref="O356:AT356" si="4821">IF(O355="",0,IF((O355+N357)&lt;=$H354,O355,$H354-N357))</f>
        <v>0</v>
      </c>
      <c r="P356" s="167">
        <f t="shared" si="4821"/>
        <v>0</v>
      </c>
      <c r="Q356" s="167">
        <f t="shared" si="4821"/>
        <v>0</v>
      </c>
      <c r="R356" s="167">
        <f t="shared" si="4821"/>
        <v>0</v>
      </c>
      <c r="S356" s="167">
        <f t="shared" si="4821"/>
        <v>0</v>
      </c>
      <c r="T356" s="167">
        <f t="shared" si="4821"/>
        <v>0</v>
      </c>
      <c r="U356" s="167">
        <f t="shared" si="4821"/>
        <v>0</v>
      </c>
      <c r="V356" s="167">
        <f t="shared" si="4821"/>
        <v>0</v>
      </c>
      <c r="W356" s="167">
        <f t="shared" si="4821"/>
        <v>0</v>
      </c>
      <c r="X356" s="167">
        <f t="shared" si="4821"/>
        <v>0</v>
      </c>
      <c r="Y356" s="167">
        <f t="shared" si="4821"/>
        <v>0</v>
      </c>
      <c r="Z356" s="167">
        <f t="shared" si="4821"/>
        <v>0</v>
      </c>
      <c r="AA356" s="167">
        <f t="shared" si="4821"/>
        <v>0</v>
      </c>
      <c r="AB356" s="167">
        <f t="shared" si="4821"/>
        <v>0</v>
      </c>
      <c r="AC356" s="167">
        <f t="shared" si="4821"/>
        <v>0</v>
      </c>
      <c r="AD356" s="167">
        <f t="shared" si="4821"/>
        <v>0</v>
      </c>
      <c r="AE356" s="167">
        <f t="shared" si="4821"/>
        <v>0</v>
      </c>
      <c r="AF356" s="167">
        <f t="shared" si="4821"/>
        <v>0</v>
      </c>
      <c r="AG356" s="167">
        <f t="shared" si="4821"/>
        <v>0</v>
      </c>
      <c r="AH356" s="167">
        <f t="shared" si="4821"/>
        <v>0</v>
      </c>
      <c r="AI356" s="167">
        <f t="shared" si="4821"/>
        <v>0</v>
      </c>
      <c r="AJ356" s="167">
        <f t="shared" si="4821"/>
        <v>0</v>
      </c>
      <c r="AK356" s="167">
        <f t="shared" si="4821"/>
        <v>0</v>
      </c>
      <c r="AL356" s="167">
        <f t="shared" si="4821"/>
        <v>0</v>
      </c>
      <c r="AM356" s="167">
        <f t="shared" si="4821"/>
        <v>0</v>
      </c>
      <c r="AN356" s="167">
        <f t="shared" si="4821"/>
        <v>0</v>
      </c>
      <c r="AO356" s="167">
        <f t="shared" si="4821"/>
        <v>0</v>
      </c>
      <c r="AP356" s="167">
        <f t="shared" si="4821"/>
        <v>0</v>
      </c>
      <c r="AQ356" s="167">
        <f t="shared" si="4821"/>
        <v>0</v>
      </c>
      <c r="AR356" s="167">
        <f t="shared" si="4821"/>
        <v>0</v>
      </c>
      <c r="AS356" s="167">
        <f t="shared" si="4821"/>
        <v>0</v>
      </c>
      <c r="AT356" s="167">
        <f t="shared" si="4821"/>
        <v>0</v>
      </c>
      <c r="AU356" s="167">
        <f t="shared" ref="AU356:BI356" si="4822">IF(AU355="",0,IF((AU355+AT357)&lt;=$H354,AU355,$H354-AT357))</f>
        <v>0</v>
      </c>
      <c r="AV356" s="167">
        <f t="shared" si="4822"/>
        <v>0</v>
      </c>
      <c r="AW356" s="167">
        <f t="shared" si="4822"/>
        <v>0</v>
      </c>
      <c r="AX356" s="167">
        <f t="shared" si="4822"/>
        <v>0</v>
      </c>
      <c r="AY356" s="167">
        <f t="shared" si="4822"/>
        <v>0</v>
      </c>
      <c r="AZ356" s="167">
        <f t="shared" si="4822"/>
        <v>0</v>
      </c>
      <c r="BA356" s="167">
        <f t="shared" si="4822"/>
        <v>0</v>
      </c>
      <c r="BB356" s="167">
        <f t="shared" si="4822"/>
        <v>0</v>
      </c>
      <c r="BC356" s="167">
        <f t="shared" si="4822"/>
        <v>0</v>
      </c>
      <c r="BD356" s="167">
        <f t="shared" si="4822"/>
        <v>0</v>
      </c>
      <c r="BE356" s="167">
        <f t="shared" si="4822"/>
        <v>0</v>
      </c>
      <c r="BF356" s="167">
        <f t="shared" si="4822"/>
        <v>0</v>
      </c>
      <c r="BG356" s="167">
        <f t="shared" si="4822"/>
        <v>0</v>
      </c>
      <c r="BH356" s="167">
        <f t="shared" si="4822"/>
        <v>0</v>
      </c>
      <c r="BI356" s="167">
        <f t="shared" si="4822"/>
        <v>0</v>
      </c>
      <c r="BJ356" s="382"/>
      <c r="BK356" s="384"/>
      <c r="BL356" s="386"/>
      <c r="BM356" s="106"/>
      <c r="BN356" s="106"/>
      <c r="BO356" s="106"/>
      <c r="BP356" s="106"/>
      <c r="BQ356" s="106"/>
      <c r="BR356" s="106"/>
      <c r="BS356" s="106"/>
      <c r="BT356" s="106"/>
      <c r="BU356" s="106"/>
      <c r="BV356" s="106"/>
      <c r="BW356" s="106"/>
      <c r="BX356" s="106"/>
      <c r="BY356" s="106"/>
      <c r="BZ356" s="106"/>
      <c r="CA356" s="106"/>
      <c r="CB356" s="106"/>
    </row>
    <row r="357" spans="1:80" ht="29" hidden="1" x14ac:dyDescent="0.35">
      <c r="B357" s="128"/>
      <c r="C357" s="170"/>
      <c r="D357" s="170"/>
      <c r="E357" s="170"/>
      <c r="F357" s="170"/>
      <c r="G357" s="170"/>
      <c r="H357" s="170"/>
      <c r="I357" s="172"/>
      <c r="J357" s="105"/>
      <c r="K357" s="175"/>
      <c r="L357" s="105"/>
      <c r="M357" s="63" t="s">
        <v>236</v>
      </c>
      <c r="N357" s="167">
        <f>N356</f>
        <v>0</v>
      </c>
      <c r="O357" s="167">
        <f>O356+N357</f>
        <v>0</v>
      </c>
      <c r="P357" s="167">
        <f t="shared" ref="P357" si="4823">P356+O357</f>
        <v>0</v>
      </c>
      <c r="Q357" s="167">
        <f t="shared" ref="Q357" si="4824">Q356+P357</f>
        <v>0</v>
      </c>
      <c r="R357" s="167">
        <f t="shared" ref="R357" si="4825">R356+Q357</f>
        <v>0</v>
      </c>
      <c r="S357" s="167">
        <f t="shared" ref="S357" si="4826">S356+R357</f>
        <v>0</v>
      </c>
      <c r="T357" s="167">
        <f t="shared" ref="T357" si="4827">T356+S357</f>
        <v>0</v>
      </c>
      <c r="U357" s="167">
        <f t="shared" ref="U357" si="4828">U356+T357</f>
        <v>0</v>
      </c>
      <c r="V357" s="167">
        <f t="shared" ref="V357" si="4829">V356+U357</f>
        <v>0</v>
      </c>
      <c r="W357" s="167">
        <f t="shared" ref="W357" si="4830">W356+V357</f>
        <v>0</v>
      </c>
      <c r="X357" s="167">
        <f t="shared" ref="X357" si="4831">X356+W357</f>
        <v>0</v>
      </c>
      <c r="Y357" s="167">
        <f t="shared" ref="Y357" si="4832">Y356+X357</f>
        <v>0</v>
      </c>
      <c r="Z357" s="167">
        <f t="shared" ref="Z357" si="4833">Z356+Y357</f>
        <v>0</v>
      </c>
      <c r="AA357" s="167">
        <f t="shared" ref="AA357" si="4834">AA356+Z357</f>
        <v>0</v>
      </c>
      <c r="AB357" s="167">
        <f t="shared" ref="AB357" si="4835">AB356+AA357</f>
        <v>0</v>
      </c>
      <c r="AC357" s="167">
        <f t="shared" ref="AC357" si="4836">AC356+AB357</f>
        <v>0</v>
      </c>
      <c r="AD357" s="167">
        <f t="shared" ref="AD357" si="4837">AD356+AC357</f>
        <v>0</v>
      </c>
      <c r="AE357" s="167">
        <f t="shared" ref="AE357" si="4838">AE356+AD357</f>
        <v>0</v>
      </c>
      <c r="AF357" s="167">
        <f t="shared" ref="AF357" si="4839">AF356+AE357</f>
        <v>0</v>
      </c>
      <c r="AG357" s="167">
        <f t="shared" ref="AG357" si="4840">AG356+AF357</f>
        <v>0</v>
      </c>
      <c r="AH357" s="167">
        <f t="shared" ref="AH357" si="4841">AH356+AG357</f>
        <v>0</v>
      </c>
      <c r="AI357" s="167">
        <f t="shared" ref="AI357" si="4842">AI356+AH357</f>
        <v>0</v>
      </c>
      <c r="AJ357" s="167">
        <f t="shared" ref="AJ357" si="4843">AJ356+AI357</f>
        <v>0</v>
      </c>
      <c r="AK357" s="167">
        <f t="shared" ref="AK357" si="4844">AK356+AJ357</f>
        <v>0</v>
      </c>
      <c r="AL357" s="167">
        <f t="shared" ref="AL357" si="4845">AL356+AK357</f>
        <v>0</v>
      </c>
      <c r="AM357" s="167">
        <f t="shared" ref="AM357" si="4846">AM356+AL357</f>
        <v>0</v>
      </c>
      <c r="AN357" s="167">
        <f t="shared" ref="AN357" si="4847">AN356+AM357</f>
        <v>0</v>
      </c>
      <c r="AO357" s="167">
        <f t="shared" ref="AO357" si="4848">AO356+AN357</f>
        <v>0</v>
      </c>
      <c r="AP357" s="167">
        <f t="shared" ref="AP357" si="4849">AP356+AO357</f>
        <v>0</v>
      </c>
      <c r="AQ357" s="167">
        <f t="shared" ref="AQ357" si="4850">AQ356+AP357</f>
        <v>0</v>
      </c>
      <c r="AR357" s="167">
        <f t="shared" ref="AR357" si="4851">AR356+AQ357</f>
        <v>0</v>
      </c>
      <c r="AS357" s="167">
        <f t="shared" ref="AS357" si="4852">AS356+AR357</f>
        <v>0</v>
      </c>
      <c r="AT357" s="167">
        <f t="shared" ref="AT357" si="4853">AT356+AS357</f>
        <v>0</v>
      </c>
      <c r="AU357" s="167">
        <f t="shared" ref="AU357" si="4854">AU356+AT357</f>
        <v>0</v>
      </c>
      <c r="AV357" s="167">
        <f t="shared" ref="AV357" si="4855">AV356+AU357</f>
        <v>0</v>
      </c>
      <c r="AW357" s="167">
        <f t="shared" ref="AW357" si="4856">AW356+AV357</f>
        <v>0</v>
      </c>
      <c r="AX357" s="167">
        <f t="shared" ref="AX357" si="4857">AX356+AW357</f>
        <v>0</v>
      </c>
      <c r="AY357" s="167">
        <f t="shared" ref="AY357" si="4858">AY356+AX357</f>
        <v>0</v>
      </c>
      <c r="AZ357" s="167">
        <f t="shared" ref="AZ357" si="4859">AZ356+AY357</f>
        <v>0</v>
      </c>
      <c r="BA357" s="167">
        <f t="shared" ref="BA357" si="4860">BA356+AZ357</f>
        <v>0</v>
      </c>
      <c r="BB357" s="167">
        <f t="shared" ref="BB357" si="4861">BB356+BA357</f>
        <v>0</v>
      </c>
      <c r="BC357" s="167">
        <f t="shared" ref="BC357" si="4862">BC356+BB357</f>
        <v>0</v>
      </c>
      <c r="BD357" s="167">
        <f t="shared" ref="BD357" si="4863">BD356+BC357</f>
        <v>0</v>
      </c>
      <c r="BE357" s="167">
        <f t="shared" ref="BE357" si="4864">BE356+BD357</f>
        <v>0</v>
      </c>
      <c r="BF357" s="167">
        <f t="shared" ref="BF357" si="4865">BF356+BE357</f>
        <v>0</v>
      </c>
      <c r="BG357" s="167">
        <f t="shared" ref="BG357" si="4866">BG356+BF357</f>
        <v>0</v>
      </c>
      <c r="BH357" s="167">
        <f t="shared" ref="BH357" si="4867">BH356+BG357</f>
        <v>0</v>
      </c>
      <c r="BI357" s="167">
        <f t="shared" ref="BI357" si="4868">BI356+BH357</f>
        <v>0</v>
      </c>
      <c r="BJ357" s="382"/>
      <c r="BK357" s="384"/>
      <c r="BL357" s="386"/>
      <c r="BM357" s="105"/>
      <c r="BN357" s="105"/>
      <c r="BO357" s="105"/>
      <c r="BP357" s="105"/>
      <c r="BQ357" s="105"/>
      <c r="BR357" s="105"/>
      <c r="BS357" s="105"/>
      <c r="BT357" s="105"/>
      <c r="BU357" s="105"/>
      <c r="BV357" s="105"/>
      <c r="BW357" s="105"/>
      <c r="BX357" s="105"/>
      <c r="BY357" s="105"/>
      <c r="BZ357" s="105"/>
      <c r="CA357" s="105"/>
      <c r="CB357" s="105"/>
    </row>
    <row r="358" spans="1:80" ht="25.4" customHeight="1" thickBot="1" x14ac:dyDescent="0.4">
      <c r="B358" s="128"/>
      <c r="C358" s="170"/>
      <c r="D358" s="170"/>
      <c r="E358" s="170"/>
      <c r="F358" s="170"/>
      <c r="G358" s="170"/>
      <c r="H358" s="170"/>
      <c r="I358" s="172"/>
      <c r="J358" s="105"/>
      <c r="K358" s="175"/>
      <c r="L358" s="105"/>
      <c r="M358" s="63" t="s">
        <v>145</v>
      </c>
      <c r="N358" s="168">
        <f>IF($E354="",0,VLOOKUP($E354,'Podpůrná data'!$H$15:$I$182,2)*N356)</f>
        <v>0</v>
      </c>
      <c r="O358" s="168">
        <f>IF($E354="",0,VLOOKUP($E354,'Podpůrná data'!$H$15:$I$182,2)*O356)</f>
        <v>0</v>
      </c>
      <c r="P358" s="168">
        <f>IF($E354="",0,VLOOKUP($E354,'Podpůrná data'!$H$15:$I$182,2)*P356)</f>
        <v>0</v>
      </c>
      <c r="Q358" s="168">
        <f>IF($E354="",0,VLOOKUP($E354,'Podpůrná data'!$H$15:$I$182,2)*Q356)</f>
        <v>0</v>
      </c>
      <c r="R358" s="168">
        <f>IF($E354="",0,VLOOKUP($E354,'Podpůrná data'!$H$15:$I$182,2)*R356)</f>
        <v>0</v>
      </c>
      <c r="S358" s="168">
        <f>IF($E354="",0,VLOOKUP($E354,'Podpůrná data'!$H$15:$I$182,2)*S356)</f>
        <v>0</v>
      </c>
      <c r="T358" s="168">
        <f>IF($E354="",0,VLOOKUP($E354,'Podpůrná data'!$H$15:$I$182,2)*T356)</f>
        <v>0</v>
      </c>
      <c r="U358" s="168">
        <f>IF($E354="",0,VLOOKUP($E354,'Podpůrná data'!$H$15:$I$182,2)*U356)</f>
        <v>0</v>
      </c>
      <c r="V358" s="168">
        <f>IF($E354="",0,VLOOKUP($E354,'Podpůrná data'!$H$15:$I$182,2)*V356)</f>
        <v>0</v>
      </c>
      <c r="W358" s="168">
        <f>IF($E354="",0,VLOOKUP($E354,'Podpůrná data'!$H$15:$I$182,2)*W356)</f>
        <v>0</v>
      </c>
      <c r="X358" s="168">
        <f>IF($E354="",0,VLOOKUP($E354,'Podpůrná data'!$H$15:$I$182,2)*X356)</f>
        <v>0</v>
      </c>
      <c r="Y358" s="168">
        <f>IF($E354="",0,VLOOKUP($E354,'Podpůrná data'!$H$15:$I$182,2)*Y356)</f>
        <v>0</v>
      </c>
      <c r="Z358" s="168">
        <f>IF($E354="",0,VLOOKUP($E354,'Podpůrná data'!$H$15:$I$182,2)*Z356)</f>
        <v>0</v>
      </c>
      <c r="AA358" s="168">
        <f>IF($E354="",0,VLOOKUP($E354,'Podpůrná data'!$H$15:$I$182,2)*AA356)</f>
        <v>0</v>
      </c>
      <c r="AB358" s="168">
        <f>IF($E354="",0,VLOOKUP($E354,'Podpůrná data'!$H$15:$I$182,2)*AB356)</f>
        <v>0</v>
      </c>
      <c r="AC358" s="168">
        <f>IF($E354="",0,VLOOKUP($E354,'Podpůrná data'!$H$15:$I$182,2)*AC356)</f>
        <v>0</v>
      </c>
      <c r="AD358" s="168">
        <f>IF($E354="",0,VLOOKUP($E354,'Podpůrná data'!$H$15:$I$182,2)*AD356)</f>
        <v>0</v>
      </c>
      <c r="AE358" s="168">
        <f>IF($E354="",0,VLOOKUP($E354,'Podpůrná data'!$H$15:$I$182,2)*AE356)</f>
        <v>0</v>
      </c>
      <c r="AF358" s="168">
        <f>IF($E354="",0,VLOOKUP($E354,'Podpůrná data'!$H$15:$I$182,2)*AF356)</f>
        <v>0</v>
      </c>
      <c r="AG358" s="168">
        <f>IF($E354="",0,VLOOKUP($E354,'Podpůrná data'!$H$15:$I$182,2)*AG356)</f>
        <v>0</v>
      </c>
      <c r="AH358" s="168">
        <f>IF($E354="",0,VLOOKUP($E354,'Podpůrná data'!$H$15:$I$182,2)*AH356)</f>
        <v>0</v>
      </c>
      <c r="AI358" s="168">
        <f>IF($E354="",0,VLOOKUP($E354,'Podpůrná data'!$H$15:$I$182,2)*AI356)</f>
        <v>0</v>
      </c>
      <c r="AJ358" s="168">
        <f>IF($E354="",0,VLOOKUP($E354,'Podpůrná data'!$H$15:$I$182,2)*AJ356)</f>
        <v>0</v>
      </c>
      <c r="AK358" s="168">
        <f>IF($E354="",0,VLOOKUP($E354,'Podpůrná data'!$H$15:$I$182,2)*AK356)</f>
        <v>0</v>
      </c>
      <c r="AL358" s="168">
        <f>IF($E354="",0,VLOOKUP($E354,'Podpůrná data'!$H$15:$I$182,2)*AL356)</f>
        <v>0</v>
      </c>
      <c r="AM358" s="168">
        <f>IF($E354="",0,VLOOKUP($E354,'Podpůrná data'!$H$15:$I$182,2)*AM356)</f>
        <v>0</v>
      </c>
      <c r="AN358" s="168">
        <f>IF($E354="",0,VLOOKUP($E354,'Podpůrná data'!$H$15:$I$182,2)*AN356)</f>
        <v>0</v>
      </c>
      <c r="AO358" s="168">
        <f>IF($E354="",0,VLOOKUP($E354,'Podpůrná data'!$H$15:$I$182,2)*AO356)</f>
        <v>0</v>
      </c>
      <c r="AP358" s="168">
        <f>IF($E354="",0,VLOOKUP($E354,'Podpůrná data'!$H$15:$I$182,2)*AP356)</f>
        <v>0</v>
      </c>
      <c r="AQ358" s="168">
        <f>IF($E354="",0,VLOOKUP($E354,'Podpůrná data'!$H$15:$I$182,2)*AQ356)</f>
        <v>0</v>
      </c>
      <c r="AR358" s="168">
        <f>IF($E354="",0,VLOOKUP($E354,'Podpůrná data'!$H$15:$I$182,2)*AR356)</f>
        <v>0</v>
      </c>
      <c r="AS358" s="168">
        <f>IF($E354="",0,VLOOKUP($E354,'Podpůrná data'!$H$15:$I$182,2)*AS356)</f>
        <v>0</v>
      </c>
      <c r="AT358" s="168">
        <f>IF($E354="",0,VLOOKUP($E354,'Podpůrná data'!$H$15:$I$182,2)*AT356)</f>
        <v>0</v>
      </c>
      <c r="AU358" s="168">
        <f>IF($E354="",0,VLOOKUP($E354,'Podpůrná data'!$H$15:$I$182,2)*AU356)</f>
        <v>0</v>
      </c>
      <c r="AV358" s="168">
        <f>IF($E354="",0,VLOOKUP($E354,'Podpůrná data'!$H$15:$I$182,2)*AV356)</f>
        <v>0</v>
      </c>
      <c r="AW358" s="168">
        <f>IF($E354="",0,VLOOKUP($E354,'Podpůrná data'!$H$15:$I$182,2)*AW356)</f>
        <v>0</v>
      </c>
      <c r="AX358" s="168">
        <f>IF($E354="",0,VLOOKUP($E354,'Podpůrná data'!$H$15:$I$182,2)*AX356)</f>
        <v>0</v>
      </c>
      <c r="AY358" s="168">
        <f>IF($E354="",0,VLOOKUP($E354,'Podpůrná data'!$H$15:$I$182,2)*AY356)</f>
        <v>0</v>
      </c>
      <c r="AZ358" s="168">
        <f>IF($E354="",0,VLOOKUP($E354,'Podpůrná data'!$H$15:$I$182,2)*AZ356)</f>
        <v>0</v>
      </c>
      <c r="BA358" s="168">
        <f>IF($E354="",0,VLOOKUP($E354,'Podpůrná data'!$H$15:$I$182,2)*BA356)</f>
        <v>0</v>
      </c>
      <c r="BB358" s="168">
        <f>IF($E354="",0,VLOOKUP($E354,'Podpůrná data'!$H$15:$I$182,2)*BB356)</f>
        <v>0</v>
      </c>
      <c r="BC358" s="168">
        <f>IF($E354="",0,VLOOKUP($E354,'Podpůrná data'!$H$15:$I$182,2)*BC356)</f>
        <v>0</v>
      </c>
      <c r="BD358" s="168">
        <f>IF($E354="",0,VLOOKUP($E354,'Podpůrná data'!$H$15:$I$182,2)*BD356)</f>
        <v>0</v>
      </c>
      <c r="BE358" s="168">
        <f>IF($E354="",0,VLOOKUP($E354,'Podpůrná data'!$H$15:$I$182,2)*BE356)</f>
        <v>0</v>
      </c>
      <c r="BF358" s="168">
        <f>IF($E354="",0,VLOOKUP($E354,'Podpůrná data'!$H$15:$I$182,2)*BF356)</f>
        <v>0</v>
      </c>
      <c r="BG358" s="168">
        <f>IF($E354="",0,VLOOKUP($E354,'Podpůrná data'!$H$15:$I$182,2)*BG356)</f>
        <v>0</v>
      </c>
      <c r="BH358" s="168">
        <f>IF($E354="",0,VLOOKUP($E354,'Podpůrná data'!$H$15:$I$182,2)*BH356)</f>
        <v>0</v>
      </c>
      <c r="BI358" s="168">
        <f>IF($E354="",0,VLOOKUP($E354,'Podpůrná data'!$H$15:$I$182,2)*BI356)</f>
        <v>0</v>
      </c>
      <c r="BJ358" s="382"/>
      <c r="BK358" s="384"/>
      <c r="BL358" s="386"/>
      <c r="BM358" s="105"/>
      <c r="BN358" s="178">
        <f>SUMIFS($N358:$BI358,$N353:$BI353,"1. ZoR")</f>
        <v>0</v>
      </c>
      <c r="BO358" s="178">
        <f>SUMIFS($N358:$BI358,$N353:$BI353,"2. ZoR")</f>
        <v>0</v>
      </c>
      <c r="BP358" s="178">
        <f>SUMIFS($N358:$BI358,$N353:$BI353,"3. ZoR")</f>
        <v>0</v>
      </c>
      <c r="BQ358" s="178">
        <f>SUMIFS($N358:$BI358,$N353:$BI353,"4. ZoR")</f>
        <v>0</v>
      </c>
      <c r="BR358" s="178">
        <f>SUMIFS($N358:$BI358,$N353:$BI353,"5. ZoR")</f>
        <v>0</v>
      </c>
      <c r="BS358" s="178">
        <f>SUMIFS($N358:$BI358,$N353:$BI353,"6. ZoR")</f>
        <v>0</v>
      </c>
      <c r="BT358" s="178">
        <f>SUMIFS($N358:$BI358,$N353:$BI353,"7. ZoR")</f>
        <v>0</v>
      </c>
      <c r="BU358" s="178">
        <f>SUMIFS($N358:$BI358,$N353:$BI353,"8. ZoR")</f>
        <v>0</v>
      </c>
      <c r="BV358" s="178">
        <f>SUMIFS($N358:$BI358,$N353:$BI353,"9. ZoR")</f>
        <v>0</v>
      </c>
      <c r="BW358" s="178">
        <f>SUMIFS($N358:$BI358,$N353:$BI353,"10. ZoR")</f>
        <v>0</v>
      </c>
      <c r="BX358" s="178">
        <f>SUMIFS($N358:$BI358,$N353:$BI353,"11. ZoR")</f>
        <v>0</v>
      </c>
      <c r="BY358" s="178">
        <f>SUMIFS($N358:$BI358,$N353:$BI353,"12. ZoR")</f>
        <v>0</v>
      </c>
      <c r="BZ358" s="178">
        <f>SUMIFS($N358:$BI358,$N353:$BI353,"13. ZoR")</f>
        <v>0</v>
      </c>
      <c r="CA358" s="178">
        <f>SUMIFS($N358:$BI358,$N353:$BI353,"14. ZoR")</f>
        <v>0</v>
      </c>
      <c r="CB358" s="178">
        <f>SUMIFS($N358:$BI358,$N353:$BI353,"15. ZoR")</f>
        <v>0</v>
      </c>
    </row>
    <row r="359" spans="1:80" ht="29.5" hidden="1" thickBot="1" x14ac:dyDescent="0.4">
      <c r="B359" s="129"/>
      <c r="C359" s="173"/>
      <c r="D359" s="173"/>
      <c r="E359" s="173"/>
      <c r="F359" s="173"/>
      <c r="G359" s="173"/>
      <c r="H359" s="173"/>
      <c r="I359" s="174"/>
      <c r="J359" s="105"/>
      <c r="K359" s="176"/>
      <c r="L359" s="105"/>
      <c r="M359" s="63" t="s">
        <v>200</v>
      </c>
      <c r="N359" s="168">
        <f>IF(N358="","",N358)</f>
        <v>0</v>
      </c>
      <c r="O359" s="168">
        <f>N359+O358</f>
        <v>0</v>
      </c>
      <c r="P359" s="168">
        <f t="shared" ref="P359" si="4869">O359+P358</f>
        <v>0</v>
      </c>
      <c r="Q359" s="168">
        <f t="shared" ref="Q359" si="4870">P359+Q358</f>
        <v>0</v>
      </c>
      <c r="R359" s="168">
        <f t="shared" ref="R359" si="4871">Q359+R358</f>
        <v>0</v>
      </c>
      <c r="S359" s="168">
        <f t="shared" ref="S359" si="4872">R359+S358</f>
        <v>0</v>
      </c>
      <c r="T359" s="168">
        <f t="shared" ref="T359" si="4873">S359+T358</f>
        <v>0</v>
      </c>
      <c r="U359" s="168">
        <f t="shared" ref="U359" si="4874">T359+U358</f>
        <v>0</v>
      </c>
      <c r="V359" s="168">
        <f t="shared" ref="V359" si="4875">U359+V358</f>
        <v>0</v>
      </c>
      <c r="W359" s="168">
        <f t="shared" ref="W359" si="4876">V359+W358</f>
        <v>0</v>
      </c>
      <c r="X359" s="168">
        <f t="shared" ref="X359" si="4877">W359+X358</f>
        <v>0</v>
      </c>
      <c r="Y359" s="168">
        <f t="shared" ref="Y359" si="4878">X359+Y358</f>
        <v>0</v>
      </c>
      <c r="Z359" s="168">
        <f t="shared" ref="Z359" si="4879">Y359+Z358</f>
        <v>0</v>
      </c>
      <c r="AA359" s="168">
        <f t="shared" ref="AA359" si="4880">Z359+AA358</f>
        <v>0</v>
      </c>
      <c r="AB359" s="168">
        <f t="shared" ref="AB359" si="4881">AA359+AB358</f>
        <v>0</v>
      </c>
      <c r="AC359" s="168">
        <f t="shared" ref="AC359" si="4882">AB359+AC358</f>
        <v>0</v>
      </c>
      <c r="AD359" s="168">
        <f t="shared" ref="AD359" si="4883">AC359+AD358</f>
        <v>0</v>
      </c>
      <c r="AE359" s="168">
        <f t="shared" ref="AE359" si="4884">AD359+AE358</f>
        <v>0</v>
      </c>
      <c r="AF359" s="168">
        <f t="shared" ref="AF359" si="4885">AE359+AF358</f>
        <v>0</v>
      </c>
      <c r="AG359" s="168">
        <f t="shared" ref="AG359" si="4886">AF359+AG358</f>
        <v>0</v>
      </c>
      <c r="AH359" s="168">
        <f t="shared" ref="AH359" si="4887">AG359+AH358</f>
        <v>0</v>
      </c>
      <c r="AI359" s="168">
        <f t="shared" ref="AI359" si="4888">AH359+AI358</f>
        <v>0</v>
      </c>
      <c r="AJ359" s="168">
        <f t="shared" ref="AJ359" si="4889">AI359+AJ358</f>
        <v>0</v>
      </c>
      <c r="AK359" s="168">
        <f t="shared" ref="AK359" si="4890">AJ359+AK358</f>
        <v>0</v>
      </c>
      <c r="AL359" s="168">
        <f t="shared" ref="AL359" si="4891">AK359+AL358</f>
        <v>0</v>
      </c>
      <c r="AM359" s="168">
        <f t="shared" ref="AM359" si="4892">AL359+AM358</f>
        <v>0</v>
      </c>
      <c r="AN359" s="168">
        <f t="shared" ref="AN359" si="4893">AM359+AN358</f>
        <v>0</v>
      </c>
      <c r="AO359" s="168">
        <f t="shared" ref="AO359" si="4894">AN359+AO358</f>
        <v>0</v>
      </c>
      <c r="AP359" s="168">
        <f t="shared" ref="AP359" si="4895">AO359+AP358</f>
        <v>0</v>
      </c>
      <c r="AQ359" s="168">
        <f t="shared" ref="AQ359" si="4896">AP359+AQ358</f>
        <v>0</v>
      </c>
      <c r="AR359" s="168">
        <f t="shared" ref="AR359" si="4897">AQ359+AR358</f>
        <v>0</v>
      </c>
      <c r="AS359" s="168">
        <f t="shared" ref="AS359" si="4898">AR359+AS358</f>
        <v>0</v>
      </c>
      <c r="AT359" s="168">
        <f t="shared" ref="AT359" si="4899">AS359+AT358</f>
        <v>0</v>
      </c>
      <c r="AU359" s="168">
        <f t="shared" ref="AU359" si="4900">AT359+AU358</f>
        <v>0</v>
      </c>
      <c r="AV359" s="168">
        <f t="shared" ref="AV359" si="4901">AU359+AV358</f>
        <v>0</v>
      </c>
      <c r="AW359" s="168">
        <f t="shared" ref="AW359" si="4902">AV359+AW358</f>
        <v>0</v>
      </c>
      <c r="AX359" s="168">
        <f t="shared" ref="AX359" si="4903">AW359+AX358</f>
        <v>0</v>
      </c>
      <c r="AY359" s="168">
        <f t="shared" ref="AY359" si="4904">AX359+AY358</f>
        <v>0</v>
      </c>
      <c r="AZ359" s="168">
        <f t="shared" ref="AZ359" si="4905">AY359+AZ358</f>
        <v>0</v>
      </c>
      <c r="BA359" s="168">
        <f t="shared" ref="BA359" si="4906">AZ359+BA358</f>
        <v>0</v>
      </c>
      <c r="BB359" s="168">
        <f t="shared" ref="BB359" si="4907">BA359+BB358</f>
        <v>0</v>
      </c>
      <c r="BC359" s="168">
        <f t="shared" ref="BC359" si="4908">BB359+BC358</f>
        <v>0</v>
      </c>
      <c r="BD359" s="168">
        <f t="shared" ref="BD359" si="4909">BC359+BD358</f>
        <v>0</v>
      </c>
      <c r="BE359" s="168">
        <f t="shared" ref="BE359" si="4910">BD359+BE358</f>
        <v>0</v>
      </c>
      <c r="BF359" s="168">
        <f t="shared" ref="BF359" si="4911">BE359+BF358</f>
        <v>0</v>
      </c>
      <c r="BG359" s="168">
        <f t="shared" ref="BG359" si="4912">BF359+BG358</f>
        <v>0</v>
      </c>
      <c r="BH359" s="168">
        <f t="shared" ref="BH359" si="4913">BG359+BH358</f>
        <v>0</v>
      </c>
      <c r="BI359" s="168">
        <f t="shared" ref="BI359" si="4914">BH359+BI358</f>
        <v>0</v>
      </c>
      <c r="BJ359" s="383"/>
      <c r="BK359" s="385"/>
      <c r="BL359" s="387"/>
      <c r="BM359" s="105"/>
      <c r="BN359" s="105"/>
      <c r="BO359" s="105"/>
      <c r="BP359" s="105"/>
      <c r="BQ359" s="105"/>
      <c r="BR359" s="105"/>
      <c r="BS359" s="105"/>
      <c r="BT359" s="105"/>
      <c r="BU359" s="105"/>
      <c r="BV359" s="105"/>
      <c r="BW359" s="105"/>
      <c r="BX359" s="105"/>
      <c r="BY359" s="105"/>
      <c r="BZ359" s="105"/>
      <c r="CA359" s="105"/>
      <c r="CB359" s="105"/>
    </row>
    <row r="360" spans="1:80" ht="15" hidden="1" thickBot="1" x14ac:dyDescent="0.4">
      <c r="B360" s="105"/>
      <c r="C360" s="130"/>
      <c r="D360" s="130"/>
      <c r="E360" s="130"/>
      <c r="F360" s="130"/>
      <c r="G360" s="130"/>
      <c r="H360" s="130"/>
      <c r="I360" s="105"/>
      <c r="J360" s="7"/>
      <c r="K360" s="105"/>
      <c r="L360" s="105"/>
      <c r="M360" s="105"/>
      <c r="N360" s="105"/>
      <c r="O360" s="105"/>
      <c r="P360" s="7"/>
      <c r="Q360" s="105"/>
      <c r="R360" s="105"/>
      <c r="S360" s="105"/>
      <c r="T360" s="105"/>
      <c r="U360" s="105"/>
      <c r="V360" s="105"/>
      <c r="W360" s="105"/>
      <c r="X360" s="105"/>
      <c r="Y360" s="105"/>
      <c r="Z360" s="105"/>
      <c r="AA360" s="105"/>
      <c r="AB360" s="105"/>
      <c r="AC360" s="105"/>
      <c r="AD360" s="105"/>
      <c r="AE360" s="105"/>
      <c r="AF360" s="105"/>
      <c r="AG360" s="105"/>
      <c r="AH360" s="105"/>
      <c r="AI360" s="105"/>
      <c r="AJ360" s="105"/>
      <c r="AK360" s="105"/>
      <c r="AL360" s="105"/>
      <c r="AM360" s="105"/>
      <c r="AN360" s="105"/>
      <c r="AO360" s="105"/>
      <c r="AP360" s="105"/>
      <c r="AQ360" s="105"/>
      <c r="AR360" s="105"/>
      <c r="AS360" s="105"/>
      <c r="AT360" s="105"/>
      <c r="AU360" s="105"/>
      <c r="AV360" s="105"/>
      <c r="AW360" s="105"/>
      <c r="AX360" s="105"/>
      <c r="AY360" s="105"/>
      <c r="AZ360" s="105"/>
      <c r="BA360" s="105"/>
      <c r="BB360" s="105"/>
      <c r="BC360" s="105"/>
      <c r="BD360" s="105"/>
      <c r="BE360" s="105"/>
      <c r="BF360" s="105"/>
      <c r="BG360" s="105"/>
      <c r="BH360" s="105"/>
      <c r="BI360" s="105"/>
      <c r="BJ360" s="105"/>
      <c r="BK360" s="105"/>
      <c r="BL360" s="105"/>
      <c r="BM360" s="105"/>
      <c r="BN360" s="105"/>
      <c r="BO360" s="105"/>
      <c r="BP360" s="105"/>
      <c r="BQ360" s="105"/>
      <c r="BR360" s="105"/>
      <c r="BS360" s="105"/>
      <c r="BT360" s="105"/>
      <c r="BU360" s="105"/>
      <c r="BV360" s="105"/>
      <c r="BW360" s="105"/>
      <c r="BX360" s="105"/>
      <c r="BY360" s="105"/>
      <c r="BZ360" s="105"/>
      <c r="CA360" s="105"/>
      <c r="CB360" s="105"/>
    </row>
    <row r="361" spans="1:80" s="245" customFormat="1" ht="58.4" customHeight="1" thickBot="1" x14ac:dyDescent="0.4">
      <c r="A361" s="249"/>
      <c r="B361" s="120"/>
      <c r="C361" s="360" t="s">
        <v>2</v>
      </c>
      <c r="D361" s="121"/>
      <c r="E361" s="131" t="s">
        <v>225</v>
      </c>
      <c r="F361" s="131" t="s">
        <v>444</v>
      </c>
      <c r="G361" s="131" t="s">
        <v>208</v>
      </c>
      <c r="H361" s="122" t="s">
        <v>385</v>
      </c>
      <c r="I361" s="123" t="s">
        <v>1</v>
      </c>
      <c r="J361" s="7"/>
      <c r="K361" s="169">
        <v>204032</v>
      </c>
      <c r="L361" s="106"/>
      <c r="M361" s="194" t="s">
        <v>128</v>
      </c>
      <c r="N361" s="83" t="s">
        <v>4</v>
      </c>
      <c r="O361" s="83" t="s">
        <v>5</v>
      </c>
      <c r="P361" s="83" t="s">
        <v>6</v>
      </c>
      <c r="Q361" s="83" t="s">
        <v>7</v>
      </c>
      <c r="R361" s="83" t="s">
        <v>8</v>
      </c>
      <c r="S361" s="83" t="s">
        <v>9</v>
      </c>
      <c r="T361" s="83" t="s">
        <v>10</v>
      </c>
      <c r="U361" s="83" t="s">
        <v>11</v>
      </c>
      <c r="V361" s="83" t="s">
        <v>12</v>
      </c>
      <c r="W361" s="83" t="s">
        <v>13</v>
      </c>
      <c r="X361" s="83" t="s">
        <v>14</v>
      </c>
      <c r="Y361" s="83" t="s">
        <v>15</v>
      </c>
      <c r="Z361" s="83" t="s">
        <v>16</v>
      </c>
      <c r="AA361" s="83" t="s">
        <v>17</v>
      </c>
      <c r="AB361" s="83" t="s">
        <v>18</v>
      </c>
      <c r="AC361" s="83" t="s">
        <v>19</v>
      </c>
      <c r="AD361" s="83" t="s">
        <v>20</v>
      </c>
      <c r="AE361" s="83" t="s">
        <v>21</v>
      </c>
      <c r="AF361" s="83" t="s">
        <v>22</v>
      </c>
      <c r="AG361" s="83" t="s">
        <v>23</v>
      </c>
      <c r="AH361" s="83" t="s">
        <v>24</v>
      </c>
      <c r="AI361" s="83" t="s">
        <v>25</v>
      </c>
      <c r="AJ361" s="83" t="s">
        <v>26</v>
      </c>
      <c r="AK361" s="83" t="s">
        <v>27</v>
      </c>
      <c r="AL361" s="83" t="s">
        <v>28</v>
      </c>
      <c r="AM361" s="83" t="s">
        <v>29</v>
      </c>
      <c r="AN361" s="83" t="s">
        <v>30</v>
      </c>
      <c r="AO361" s="83" t="s">
        <v>31</v>
      </c>
      <c r="AP361" s="83" t="s">
        <v>32</v>
      </c>
      <c r="AQ361" s="83" t="s">
        <v>33</v>
      </c>
      <c r="AR361" s="83" t="s">
        <v>34</v>
      </c>
      <c r="AS361" s="83" t="s">
        <v>35</v>
      </c>
      <c r="AT361" s="83" t="s">
        <v>36</v>
      </c>
      <c r="AU361" s="83" t="s">
        <v>37</v>
      </c>
      <c r="AV361" s="83" t="s">
        <v>38</v>
      </c>
      <c r="AW361" s="83" t="s">
        <v>39</v>
      </c>
      <c r="AX361" s="83" t="s">
        <v>40</v>
      </c>
      <c r="AY361" s="83" t="s">
        <v>41</v>
      </c>
      <c r="AZ361" s="83" t="s">
        <v>42</v>
      </c>
      <c r="BA361" s="83" t="s">
        <v>43</v>
      </c>
      <c r="BB361" s="83" t="s">
        <v>44</v>
      </c>
      <c r="BC361" s="83" t="s">
        <v>45</v>
      </c>
      <c r="BD361" s="83" t="s">
        <v>46</v>
      </c>
      <c r="BE361" s="83" t="s">
        <v>47</v>
      </c>
      <c r="BF361" s="83" t="s">
        <v>48</v>
      </c>
      <c r="BG361" s="83" t="s">
        <v>49</v>
      </c>
      <c r="BH361" s="83" t="s">
        <v>50</v>
      </c>
      <c r="BI361" s="83" t="s">
        <v>51</v>
      </c>
      <c r="BJ361" s="134" t="s">
        <v>234</v>
      </c>
      <c r="BK361" s="135" t="s">
        <v>164</v>
      </c>
      <c r="BL361" s="135" t="s">
        <v>213</v>
      </c>
      <c r="BM361" s="106"/>
      <c r="BN361" s="368" t="s">
        <v>238</v>
      </c>
      <c r="BO361" s="369"/>
      <c r="BP361" s="369"/>
      <c r="BQ361" s="369"/>
      <c r="BR361" s="369"/>
      <c r="BS361" s="369"/>
      <c r="BT361" s="369"/>
      <c r="BU361" s="369"/>
      <c r="BV361" s="369"/>
      <c r="BW361" s="369"/>
      <c r="BX361" s="369"/>
      <c r="BY361" s="369"/>
      <c r="BZ361" s="369"/>
      <c r="CA361" s="369"/>
      <c r="CB361" s="369"/>
    </row>
    <row r="362" spans="1:80" s="245" customFormat="1" ht="18" hidden="1" customHeight="1" thickBot="1" x14ac:dyDescent="0.4">
      <c r="A362" s="250"/>
      <c r="B362" s="113"/>
      <c r="C362" s="361"/>
      <c r="D362" s="125"/>
      <c r="E362" s="125"/>
      <c r="F362" s="125"/>
      <c r="G362" s="125"/>
      <c r="H362" s="370" t="s">
        <v>201</v>
      </c>
      <c r="I362" s="373" t="s">
        <v>93</v>
      </c>
      <c r="J362" s="7"/>
      <c r="K362" s="375" t="s">
        <v>423</v>
      </c>
      <c r="L362" s="106"/>
      <c r="M362" s="84"/>
      <c r="N362" s="74">
        <f>MONTH(Úvod!$F$10)</f>
        <v>1</v>
      </c>
      <c r="O362" s="75">
        <f t="shared" ref="O362" si="4915">IF(N362=12,1,N362+1)</f>
        <v>2</v>
      </c>
      <c r="P362" s="75">
        <f t="shared" ref="P362" si="4916">IF(O362=12,1,O362+1)</f>
        <v>3</v>
      </c>
      <c r="Q362" s="76">
        <f t="shared" ref="Q362" si="4917">IF(P362=12,1,P362+1)</f>
        <v>4</v>
      </c>
      <c r="R362" s="76">
        <f t="shared" ref="R362" si="4918">IF(Q362=12,1,Q362+1)</f>
        <v>5</v>
      </c>
      <c r="S362" s="76">
        <f t="shared" ref="S362" si="4919">IF(R362=12,1,R362+1)</f>
        <v>6</v>
      </c>
      <c r="T362" s="76">
        <f t="shared" ref="T362" si="4920">IF(S362=12,1,S362+1)</f>
        <v>7</v>
      </c>
      <c r="U362" s="76">
        <f t="shared" ref="U362" si="4921">IF(T362=12,1,T362+1)</f>
        <v>8</v>
      </c>
      <c r="V362" s="76">
        <f t="shared" ref="V362" si="4922">IF(U362=12,1,U362+1)</f>
        <v>9</v>
      </c>
      <c r="W362" s="76">
        <f>IF(V362=12,1,V362+1)</f>
        <v>10</v>
      </c>
      <c r="X362" s="76">
        <f t="shared" ref="X362" si="4923">IF(W362=12,1,W362+1)</f>
        <v>11</v>
      </c>
      <c r="Y362" s="76">
        <f t="shared" ref="Y362" si="4924">IF(X362=12,1,X362+1)</f>
        <v>12</v>
      </c>
      <c r="Z362" s="76">
        <f t="shared" ref="Z362" si="4925">IF(Y362=12,1,Y362+1)</f>
        <v>1</v>
      </c>
      <c r="AA362" s="76">
        <f t="shared" ref="AA362" si="4926">IF(Z362=12,1,Z362+1)</f>
        <v>2</v>
      </c>
      <c r="AB362" s="76">
        <f t="shared" ref="AB362" si="4927">IF(AA362=12,1,AA362+1)</f>
        <v>3</v>
      </c>
      <c r="AC362" s="76">
        <f t="shared" ref="AC362" si="4928">IF(AB362=12,1,AB362+1)</f>
        <v>4</v>
      </c>
      <c r="AD362" s="76">
        <f t="shared" ref="AD362" si="4929">IF(AC362=12,1,AC362+1)</f>
        <v>5</v>
      </c>
      <c r="AE362" s="76">
        <f t="shared" ref="AE362" si="4930">IF(AD362=12,1,AD362+1)</f>
        <v>6</v>
      </c>
      <c r="AF362" s="76">
        <f>IF(AE362=12,1,AE362+1)</f>
        <v>7</v>
      </c>
      <c r="AG362" s="76">
        <f t="shared" ref="AG362" si="4931">IF(AF362=12,1,AF362+1)</f>
        <v>8</v>
      </c>
      <c r="AH362" s="76">
        <f t="shared" ref="AH362" si="4932">IF(AG362=12,1,AG362+1)</f>
        <v>9</v>
      </c>
      <c r="AI362" s="76">
        <f t="shared" ref="AI362" si="4933">IF(AH362=12,1,AH362+1)</f>
        <v>10</v>
      </c>
      <c r="AJ362" s="76">
        <f t="shared" ref="AJ362" si="4934">IF(AI362=12,1,AI362+1)</f>
        <v>11</v>
      </c>
      <c r="AK362" s="76">
        <f t="shared" ref="AK362" si="4935">IF(AJ362=12,1,AJ362+1)</f>
        <v>12</v>
      </c>
      <c r="AL362" s="76">
        <f t="shared" ref="AL362" si="4936">IF(AK362=12,1,AK362+1)</f>
        <v>1</v>
      </c>
      <c r="AM362" s="76">
        <f t="shared" ref="AM362" si="4937">IF(AL362=12,1,AL362+1)</f>
        <v>2</v>
      </c>
      <c r="AN362" s="76">
        <f t="shared" ref="AN362" si="4938">IF(AM362=12,1,AM362+1)</f>
        <v>3</v>
      </c>
      <c r="AO362" s="76">
        <f t="shared" ref="AO362" si="4939">IF(AN362=12,1,AN362+1)</f>
        <v>4</v>
      </c>
      <c r="AP362" s="76">
        <f t="shared" ref="AP362" si="4940">IF(AO362=12,1,AO362+1)</f>
        <v>5</v>
      </c>
      <c r="AQ362" s="76">
        <f t="shared" ref="AQ362" si="4941">IF(AP362=12,1,AP362+1)</f>
        <v>6</v>
      </c>
      <c r="AR362" s="76">
        <f t="shared" ref="AR362" si="4942">IF(AQ362=12,1,AQ362+1)</f>
        <v>7</v>
      </c>
      <c r="AS362" s="76">
        <f t="shared" ref="AS362" si="4943">IF(AR362=12,1,AR362+1)</f>
        <v>8</v>
      </c>
      <c r="AT362" s="76">
        <f t="shared" ref="AT362" si="4944">IF(AS362=12,1,AS362+1)</f>
        <v>9</v>
      </c>
      <c r="AU362" s="76">
        <f t="shared" ref="AU362" si="4945">IF(AT362=12,1,AT362+1)</f>
        <v>10</v>
      </c>
      <c r="AV362" s="76">
        <f t="shared" ref="AV362" si="4946">IF(AU362=12,1,AU362+1)</f>
        <v>11</v>
      </c>
      <c r="AW362" s="76">
        <f t="shared" ref="AW362" si="4947">IF(AV362=12,1,AV362+1)</f>
        <v>12</v>
      </c>
      <c r="AX362" s="76">
        <f t="shared" ref="AX362" si="4948">IF(AW362=12,1,AW362+1)</f>
        <v>1</v>
      </c>
      <c r="AY362" s="76">
        <f t="shared" ref="AY362" si="4949">IF(AX362=12,1,AX362+1)</f>
        <v>2</v>
      </c>
      <c r="AZ362" s="76">
        <f t="shared" ref="AZ362" si="4950">IF(AY362=12,1,AY362+1)</f>
        <v>3</v>
      </c>
      <c r="BA362" s="76">
        <f t="shared" ref="BA362" si="4951">IF(AZ362=12,1,AZ362+1)</f>
        <v>4</v>
      </c>
      <c r="BB362" s="76">
        <f t="shared" ref="BB362" si="4952">IF(BA362=12,1,BA362+1)</f>
        <v>5</v>
      </c>
      <c r="BC362" s="76">
        <f t="shared" ref="BC362" si="4953">IF(BB362=12,1,BB362+1)</f>
        <v>6</v>
      </c>
      <c r="BD362" s="76">
        <f t="shared" ref="BD362" si="4954">IF(BC362=12,1,BC362+1)</f>
        <v>7</v>
      </c>
      <c r="BE362" s="76">
        <f t="shared" ref="BE362" si="4955">IF(BD362=12,1,BD362+1)</f>
        <v>8</v>
      </c>
      <c r="BF362" s="76">
        <f t="shared" ref="BF362" si="4956">IF(BE362=12,1,BE362+1)</f>
        <v>9</v>
      </c>
      <c r="BG362" s="76">
        <f t="shared" ref="BG362" si="4957">IF(BF362=12,1,BF362+1)</f>
        <v>10</v>
      </c>
      <c r="BH362" s="76">
        <f t="shared" ref="BH362" si="4958">IF(BG362=12,1,BG362+1)</f>
        <v>11</v>
      </c>
      <c r="BI362" s="76">
        <f t="shared" ref="BI362" si="4959">IF(BH362=12,1,BH362+1)</f>
        <v>12</v>
      </c>
      <c r="BJ362" s="81"/>
      <c r="BK362" s="78"/>
      <c r="BL362" s="78"/>
      <c r="BM362" s="106"/>
      <c r="BN362" s="106"/>
      <c r="BO362" s="106"/>
      <c r="BP362" s="106"/>
      <c r="BQ362" s="106"/>
      <c r="BR362" s="106"/>
      <c r="BS362" s="106"/>
      <c r="BT362" s="106"/>
      <c r="BU362" s="106"/>
      <c r="BV362" s="106"/>
      <c r="BW362" s="106"/>
      <c r="BX362" s="106"/>
      <c r="BY362" s="106"/>
      <c r="BZ362" s="106"/>
      <c r="CA362" s="106"/>
      <c r="CB362" s="106"/>
    </row>
    <row r="363" spans="1:80" s="245" customFormat="1" ht="35.15" hidden="1" customHeight="1" x14ac:dyDescent="0.35">
      <c r="A363" s="250"/>
      <c r="B363" s="113"/>
      <c r="C363" s="361"/>
      <c r="D363" s="125"/>
      <c r="E363" s="125"/>
      <c r="F363" s="125"/>
      <c r="G363" s="125"/>
      <c r="H363" s="370"/>
      <c r="I363" s="373"/>
      <c r="J363" s="7"/>
      <c r="K363" s="376"/>
      <c r="L363" s="106"/>
      <c r="M363" s="77"/>
      <c r="N363" s="59">
        <f t="shared" ref="N363:BI363" si="4960">VALUE(_xlfn.CONCAT(N362,".",N365))</f>
        <v>1</v>
      </c>
      <c r="O363" s="73">
        <f t="shared" si="4960"/>
        <v>32</v>
      </c>
      <c r="P363" s="73">
        <f t="shared" si="4960"/>
        <v>61</v>
      </c>
      <c r="Q363" s="73">
        <f t="shared" si="4960"/>
        <v>92</v>
      </c>
      <c r="R363" s="73">
        <f t="shared" si="4960"/>
        <v>122</v>
      </c>
      <c r="S363" s="73">
        <f t="shared" si="4960"/>
        <v>153</v>
      </c>
      <c r="T363" s="73">
        <f t="shared" si="4960"/>
        <v>183</v>
      </c>
      <c r="U363" s="73">
        <f t="shared" si="4960"/>
        <v>214</v>
      </c>
      <c r="V363" s="73">
        <f t="shared" si="4960"/>
        <v>245</v>
      </c>
      <c r="W363" s="73">
        <f t="shared" si="4960"/>
        <v>275</v>
      </c>
      <c r="X363" s="73">
        <f t="shared" si="4960"/>
        <v>306</v>
      </c>
      <c r="Y363" s="73">
        <f t="shared" si="4960"/>
        <v>336</v>
      </c>
      <c r="Z363" s="73">
        <f t="shared" si="4960"/>
        <v>367</v>
      </c>
      <c r="AA363" s="73">
        <f t="shared" si="4960"/>
        <v>398</v>
      </c>
      <c r="AB363" s="73">
        <f t="shared" si="4960"/>
        <v>426</v>
      </c>
      <c r="AC363" s="73">
        <f t="shared" si="4960"/>
        <v>457</v>
      </c>
      <c r="AD363" s="73">
        <f t="shared" si="4960"/>
        <v>487</v>
      </c>
      <c r="AE363" s="73">
        <f t="shared" si="4960"/>
        <v>518</v>
      </c>
      <c r="AF363" s="73">
        <f t="shared" si="4960"/>
        <v>548</v>
      </c>
      <c r="AG363" s="73">
        <f t="shared" si="4960"/>
        <v>579</v>
      </c>
      <c r="AH363" s="73">
        <f t="shared" si="4960"/>
        <v>610</v>
      </c>
      <c r="AI363" s="73">
        <f t="shared" si="4960"/>
        <v>640</v>
      </c>
      <c r="AJ363" s="73">
        <f t="shared" si="4960"/>
        <v>671</v>
      </c>
      <c r="AK363" s="73">
        <f t="shared" si="4960"/>
        <v>701</v>
      </c>
      <c r="AL363" s="73">
        <f t="shared" si="4960"/>
        <v>732</v>
      </c>
      <c r="AM363" s="73">
        <f t="shared" si="4960"/>
        <v>763</v>
      </c>
      <c r="AN363" s="73">
        <f t="shared" si="4960"/>
        <v>791</v>
      </c>
      <c r="AO363" s="73">
        <f t="shared" si="4960"/>
        <v>822</v>
      </c>
      <c r="AP363" s="73">
        <f t="shared" si="4960"/>
        <v>852</v>
      </c>
      <c r="AQ363" s="73">
        <f t="shared" si="4960"/>
        <v>883</v>
      </c>
      <c r="AR363" s="73">
        <f t="shared" si="4960"/>
        <v>913</v>
      </c>
      <c r="AS363" s="73">
        <f t="shared" si="4960"/>
        <v>944</v>
      </c>
      <c r="AT363" s="73">
        <f t="shared" si="4960"/>
        <v>975</v>
      </c>
      <c r="AU363" s="73">
        <f t="shared" si="4960"/>
        <v>1005</v>
      </c>
      <c r="AV363" s="73">
        <f t="shared" si="4960"/>
        <v>1036</v>
      </c>
      <c r="AW363" s="73">
        <f t="shared" si="4960"/>
        <v>1066</v>
      </c>
      <c r="AX363" s="73">
        <f t="shared" si="4960"/>
        <v>1097</v>
      </c>
      <c r="AY363" s="73">
        <f t="shared" si="4960"/>
        <v>1128</v>
      </c>
      <c r="AZ363" s="73">
        <f t="shared" si="4960"/>
        <v>1156</v>
      </c>
      <c r="BA363" s="73">
        <f t="shared" si="4960"/>
        <v>1187</v>
      </c>
      <c r="BB363" s="73">
        <f t="shared" si="4960"/>
        <v>1217</v>
      </c>
      <c r="BC363" s="73">
        <f t="shared" si="4960"/>
        <v>1248</v>
      </c>
      <c r="BD363" s="73">
        <f t="shared" si="4960"/>
        <v>1278</v>
      </c>
      <c r="BE363" s="73">
        <f t="shared" si="4960"/>
        <v>1309</v>
      </c>
      <c r="BF363" s="73">
        <f t="shared" si="4960"/>
        <v>1340</v>
      </c>
      <c r="BG363" s="73">
        <f t="shared" si="4960"/>
        <v>1370</v>
      </c>
      <c r="BH363" s="73">
        <f t="shared" si="4960"/>
        <v>1401</v>
      </c>
      <c r="BI363" s="73">
        <f t="shared" si="4960"/>
        <v>1431</v>
      </c>
      <c r="BJ363" s="82"/>
      <c r="BK363" s="79"/>
      <c r="BL363" s="79"/>
      <c r="BM363" s="106"/>
      <c r="BN363" s="106"/>
      <c r="BO363" s="106"/>
      <c r="BP363" s="106"/>
      <c r="BQ363" s="106"/>
      <c r="BR363" s="106"/>
      <c r="BS363" s="106"/>
      <c r="BT363" s="106"/>
      <c r="BU363" s="106"/>
      <c r="BV363" s="106"/>
      <c r="BW363" s="106"/>
      <c r="BX363" s="106"/>
      <c r="BY363" s="106"/>
      <c r="BZ363" s="106"/>
      <c r="CA363" s="106"/>
      <c r="CB363" s="106"/>
    </row>
    <row r="364" spans="1:80" s="245" customFormat="1" ht="17.149999999999999" customHeight="1" x14ac:dyDescent="0.35">
      <c r="A364" s="250"/>
      <c r="B364" s="113"/>
      <c r="C364" s="361"/>
      <c r="D364" s="125"/>
      <c r="E364" s="357" t="s">
        <v>207</v>
      </c>
      <c r="F364" s="357" t="s">
        <v>207</v>
      </c>
      <c r="G364" s="357" t="s">
        <v>207</v>
      </c>
      <c r="H364" s="370"/>
      <c r="I364" s="373"/>
      <c r="J364" s="7"/>
      <c r="K364" s="376"/>
      <c r="L364" s="106"/>
      <c r="M364" s="77"/>
      <c r="N364" s="60" t="str">
        <f>VLOOKUP(N362,'Podpůrná data'!$I$188:$J$199,2)</f>
        <v>leden</v>
      </c>
      <c r="O364" s="60" t="str">
        <f>VLOOKUP(O362,'Podpůrná data'!$I$188:$J$199,2)</f>
        <v>únor</v>
      </c>
      <c r="P364" s="60" t="str">
        <f>VLOOKUP(P362,'Podpůrná data'!$I$188:$J$199,2)</f>
        <v>březen</v>
      </c>
      <c r="Q364" s="60" t="str">
        <f>VLOOKUP(Q362,'Podpůrná data'!$I$188:$J$199,2)</f>
        <v>duben</v>
      </c>
      <c r="R364" s="60" t="str">
        <f>VLOOKUP(R362,'Podpůrná data'!$I$188:$J$199,2)</f>
        <v>květen</v>
      </c>
      <c r="S364" s="60" t="str">
        <f>VLOOKUP(S362,'Podpůrná data'!$I$188:$J$199,2)</f>
        <v>červen</v>
      </c>
      <c r="T364" s="60" t="str">
        <f>VLOOKUP(T362,'Podpůrná data'!$I$188:$J$199,2)</f>
        <v>červenec</v>
      </c>
      <c r="U364" s="60" t="str">
        <f>VLOOKUP(U362,'Podpůrná data'!$I$188:$J$199,2)</f>
        <v>srpen</v>
      </c>
      <c r="V364" s="60" t="str">
        <f>VLOOKUP(V362,'Podpůrná data'!$I$188:$J$199,2)</f>
        <v>září</v>
      </c>
      <c r="W364" s="60" t="str">
        <f>VLOOKUP(W362,'Podpůrná data'!$I$188:$J$199,2)</f>
        <v>říjen</v>
      </c>
      <c r="X364" s="60" t="str">
        <f>VLOOKUP(X362,'Podpůrná data'!$I$188:$J$199,2)</f>
        <v>listopad</v>
      </c>
      <c r="Y364" s="60" t="str">
        <f>VLOOKUP(Y362,'Podpůrná data'!$I$188:$J$199,2)</f>
        <v>prosinec</v>
      </c>
      <c r="Z364" s="60" t="str">
        <f>VLOOKUP(Z362,'Podpůrná data'!$I$188:$J$199,2)</f>
        <v>leden</v>
      </c>
      <c r="AA364" s="60" t="str">
        <f>VLOOKUP(AA362,'Podpůrná data'!$I$188:$J$199,2)</f>
        <v>únor</v>
      </c>
      <c r="AB364" s="60" t="str">
        <f>VLOOKUP(AB362,'Podpůrná data'!$I$188:$J$199,2)</f>
        <v>březen</v>
      </c>
      <c r="AC364" s="60" t="str">
        <f>VLOOKUP(AC362,'Podpůrná data'!$I$188:$J$199,2)</f>
        <v>duben</v>
      </c>
      <c r="AD364" s="60" t="str">
        <f>VLOOKUP(AD362,'Podpůrná data'!$I$188:$J$199,2)</f>
        <v>květen</v>
      </c>
      <c r="AE364" s="60" t="str">
        <f>VLOOKUP(AE362,'Podpůrná data'!$I$188:$J$199,2)</f>
        <v>červen</v>
      </c>
      <c r="AF364" s="60" t="str">
        <f>VLOOKUP(AF362,'Podpůrná data'!$I$188:$J$199,2)</f>
        <v>červenec</v>
      </c>
      <c r="AG364" s="60" t="str">
        <f>VLOOKUP(AG362,'Podpůrná data'!$I$188:$J$199,2)</f>
        <v>srpen</v>
      </c>
      <c r="AH364" s="60" t="str">
        <f>VLOOKUP(AH362,'Podpůrná data'!$I$188:$J$199,2)</f>
        <v>září</v>
      </c>
      <c r="AI364" s="60" t="str">
        <f>VLOOKUP(AI362,'Podpůrná data'!$I$188:$J$199,2)</f>
        <v>říjen</v>
      </c>
      <c r="AJ364" s="60" t="str">
        <f>VLOOKUP(AJ362,'Podpůrná data'!$I$188:$J$199,2)</f>
        <v>listopad</v>
      </c>
      <c r="AK364" s="60" t="str">
        <f>VLOOKUP(AK362,'Podpůrná data'!$I$188:$J$199,2)</f>
        <v>prosinec</v>
      </c>
      <c r="AL364" s="60" t="str">
        <f>VLOOKUP(AL362,'Podpůrná data'!$I$188:$J$199,2)</f>
        <v>leden</v>
      </c>
      <c r="AM364" s="60" t="str">
        <f>VLOOKUP(AM362,'Podpůrná data'!$I$188:$J$199,2)</f>
        <v>únor</v>
      </c>
      <c r="AN364" s="60" t="str">
        <f>VLOOKUP(AN362,'Podpůrná data'!$I$188:$J$199,2)</f>
        <v>březen</v>
      </c>
      <c r="AO364" s="60" t="str">
        <f>VLOOKUP(AO362,'Podpůrná data'!$I$188:$J$199,2)</f>
        <v>duben</v>
      </c>
      <c r="AP364" s="60" t="str">
        <f>VLOOKUP(AP362,'Podpůrná data'!$I$188:$J$199,2)</f>
        <v>květen</v>
      </c>
      <c r="AQ364" s="60" t="str">
        <f>VLOOKUP(AQ362,'Podpůrná data'!$I$188:$J$199,2)</f>
        <v>červen</v>
      </c>
      <c r="AR364" s="60" t="str">
        <f>VLOOKUP(AR362,'Podpůrná data'!$I$188:$J$199,2)</f>
        <v>červenec</v>
      </c>
      <c r="AS364" s="60" t="str">
        <f>VLOOKUP(AS362,'Podpůrná data'!$I$188:$J$199,2)</f>
        <v>srpen</v>
      </c>
      <c r="AT364" s="60" t="str">
        <f>VLOOKUP(AT362,'Podpůrná data'!$I$188:$J$199,2)</f>
        <v>září</v>
      </c>
      <c r="AU364" s="60" t="str">
        <f>VLOOKUP(AU362,'Podpůrná data'!$I$188:$J$199,2)</f>
        <v>říjen</v>
      </c>
      <c r="AV364" s="60" t="str">
        <f>VLOOKUP(AV362,'Podpůrná data'!$I$188:$J$199,2)</f>
        <v>listopad</v>
      </c>
      <c r="AW364" s="60" t="str">
        <f>VLOOKUP(AW362,'Podpůrná data'!$I$188:$J$199,2)</f>
        <v>prosinec</v>
      </c>
      <c r="AX364" s="60" t="str">
        <f>VLOOKUP(AX362,'Podpůrná data'!$I$188:$J$199,2)</f>
        <v>leden</v>
      </c>
      <c r="AY364" s="60" t="str">
        <f>VLOOKUP(AY362,'Podpůrná data'!$I$188:$J$199,2)</f>
        <v>únor</v>
      </c>
      <c r="AZ364" s="60" t="str">
        <f>VLOOKUP(AZ362,'Podpůrná data'!$I$188:$J$199,2)</f>
        <v>březen</v>
      </c>
      <c r="BA364" s="60" t="str">
        <f>VLOOKUP(BA362,'Podpůrná data'!$I$188:$J$199,2)</f>
        <v>duben</v>
      </c>
      <c r="BB364" s="60" t="str">
        <f>VLOOKUP(BB362,'Podpůrná data'!$I$188:$J$199,2)</f>
        <v>květen</v>
      </c>
      <c r="BC364" s="60" t="str">
        <f>VLOOKUP(BC362,'Podpůrná data'!$I$188:$J$199,2)</f>
        <v>červen</v>
      </c>
      <c r="BD364" s="60" t="str">
        <f>VLOOKUP(BD362,'Podpůrná data'!$I$188:$J$199,2)</f>
        <v>červenec</v>
      </c>
      <c r="BE364" s="60" t="str">
        <f>VLOOKUP(BE362,'Podpůrná data'!$I$188:$J$199,2)</f>
        <v>srpen</v>
      </c>
      <c r="BF364" s="60" t="str">
        <f>VLOOKUP(BF362,'Podpůrná data'!$I$188:$J$199,2)</f>
        <v>září</v>
      </c>
      <c r="BG364" s="60" t="str">
        <f>VLOOKUP(BG362,'Podpůrná data'!$I$188:$J$199,2)</f>
        <v>říjen</v>
      </c>
      <c r="BH364" s="60" t="str">
        <f>VLOOKUP(BH362,'Podpůrná data'!$I$188:$J$199,2)</f>
        <v>listopad</v>
      </c>
      <c r="BI364" s="60" t="str">
        <f>VLOOKUP(BI362,'Podpůrná data'!$I$188:$J$199,2)</f>
        <v>prosinec</v>
      </c>
      <c r="BJ364" s="200"/>
      <c r="BK364" s="200"/>
      <c r="BL364" s="201"/>
      <c r="BM364" s="106"/>
      <c r="BN364" s="179" t="s">
        <v>105</v>
      </c>
      <c r="BO364" s="179" t="s">
        <v>106</v>
      </c>
      <c r="BP364" s="179" t="s">
        <v>107</v>
      </c>
      <c r="BQ364" s="179" t="s">
        <v>108</v>
      </c>
      <c r="BR364" s="179" t="s">
        <v>109</v>
      </c>
      <c r="BS364" s="179" t="s">
        <v>110</v>
      </c>
      <c r="BT364" s="179" t="s">
        <v>111</v>
      </c>
      <c r="BU364" s="179" t="s">
        <v>112</v>
      </c>
      <c r="BV364" s="179" t="s">
        <v>113</v>
      </c>
      <c r="BW364" s="179" t="s">
        <v>155</v>
      </c>
      <c r="BX364" s="179" t="s">
        <v>156</v>
      </c>
      <c r="BY364" s="179" t="s">
        <v>157</v>
      </c>
      <c r="BZ364" s="179" t="s">
        <v>202</v>
      </c>
      <c r="CA364" s="179" t="s">
        <v>203</v>
      </c>
      <c r="CB364" s="179" t="s">
        <v>204</v>
      </c>
    </row>
    <row r="365" spans="1:80" s="245" customFormat="1" ht="16.399999999999999" customHeight="1" x14ac:dyDescent="0.35">
      <c r="A365" s="250"/>
      <c r="B365" s="113"/>
      <c r="C365" s="361"/>
      <c r="D365" s="125"/>
      <c r="E365" s="357"/>
      <c r="F365" s="357"/>
      <c r="G365" s="357"/>
      <c r="H365" s="370"/>
      <c r="I365" s="373"/>
      <c r="J365" s="7"/>
      <c r="K365" s="376"/>
      <c r="L365" s="106"/>
      <c r="M365" s="77"/>
      <c r="N365" s="60">
        <f>YEAR(Úvod!$F$10)</f>
        <v>1900</v>
      </c>
      <c r="O365" s="60">
        <f t="shared" ref="O365" si="4961">IF(O362=1,N365+1,N365)</f>
        <v>1900</v>
      </c>
      <c r="P365" s="60">
        <f t="shared" ref="P365" si="4962">IF(P362=1,O365+1,O365)</f>
        <v>1900</v>
      </c>
      <c r="Q365" s="60">
        <f t="shared" ref="Q365" si="4963">IF(Q362=1,P365+1,P365)</f>
        <v>1900</v>
      </c>
      <c r="R365" s="60">
        <f t="shared" ref="R365" si="4964">IF(R362=1,Q365+1,Q365)</f>
        <v>1900</v>
      </c>
      <c r="S365" s="60">
        <f t="shared" ref="S365" si="4965">IF(S362=1,R365+1,R365)</f>
        <v>1900</v>
      </c>
      <c r="T365" s="60">
        <f t="shared" ref="T365" si="4966">IF(T362=1,S365+1,S365)</f>
        <v>1900</v>
      </c>
      <c r="U365" s="60">
        <f t="shared" ref="U365" si="4967">IF(U362=1,T365+1,T365)</f>
        <v>1900</v>
      </c>
      <c r="V365" s="60">
        <f t="shared" ref="V365" si="4968">IF(V362=1,U365+1,U365)</f>
        <v>1900</v>
      </c>
      <c r="W365" s="60">
        <f t="shared" ref="W365" si="4969">IF(W362=1,V365+1,V365)</f>
        <v>1900</v>
      </c>
      <c r="X365" s="60">
        <f t="shared" ref="X365" si="4970">IF(X362=1,W365+1,W365)</f>
        <v>1900</v>
      </c>
      <c r="Y365" s="60">
        <f t="shared" ref="Y365" si="4971">IF(Y362=1,X365+1,X365)</f>
        <v>1900</v>
      </c>
      <c r="Z365" s="60">
        <f t="shared" ref="Z365" si="4972">IF(Z362=1,Y365+1,Y365)</f>
        <v>1901</v>
      </c>
      <c r="AA365" s="60">
        <f t="shared" ref="AA365" si="4973">IF(AA362=1,Z365+1,Z365)</f>
        <v>1901</v>
      </c>
      <c r="AB365" s="60">
        <f t="shared" ref="AB365" si="4974">IF(AB362=1,AA365+1,AA365)</f>
        <v>1901</v>
      </c>
      <c r="AC365" s="60">
        <f t="shared" ref="AC365" si="4975">IF(AC362=1,AB365+1,AB365)</f>
        <v>1901</v>
      </c>
      <c r="AD365" s="60">
        <f t="shared" ref="AD365" si="4976">IF(AD362=1,AC365+1,AC365)</f>
        <v>1901</v>
      </c>
      <c r="AE365" s="60">
        <f t="shared" ref="AE365" si="4977">IF(AE362=1,AD365+1,AD365)</f>
        <v>1901</v>
      </c>
      <c r="AF365" s="60">
        <f t="shared" ref="AF365" si="4978">IF(AF362=1,AE365+1,AE365)</f>
        <v>1901</v>
      </c>
      <c r="AG365" s="60">
        <f t="shared" ref="AG365" si="4979">IF(AG362=1,AF365+1,AF365)</f>
        <v>1901</v>
      </c>
      <c r="AH365" s="60">
        <f t="shared" ref="AH365" si="4980">IF(AH362=1,AG365+1,AG365)</f>
        <v>1901</v>
      </c>
      <c r="AI365" s="60">
        <f t="shared" ref="AI365" si="4981">IF(AI362=1,AH365+1,AH365)</f>
        <v>1901</v>
      </c>
      <c r="AJ365" s="60">
        <f t="shared" ref="AJ365" si="4982">IF(AJ362=1,AI365+1,AI365)</f>
        <v>1901</v>
      </c>
      <c r="AK365" s="60">
        <f t="shared" ref="AK365" si="4983">IF(AK362=1,AJ365+1,AJ365)</f>
        <v>1901</v>
      </c>
      <c r="AL365" s="60">
        <f t="shared" ref="AL365" si="4984">IF(AL362=1,AK365+1,AK365)</f>
        <v>1902</v>
      </c>
      <c r="AM365" s="60">
        <f t="shared" ref="AM365" si="4985">IF(AM362=1,AL365+1,AL365)</f>
        <v>1902</v>
      </c>
      <c r="AN365" s="60">
        <f t="shared" ref="AN365" si="4986">IF(AN362=1,AM365+1,AM365)</f>
        <v>1902</v>
      </c>
      <c r="AO365" s="60">
        <f t="shared" ref="AO365" si="4987">IF(AO362=1,AN365+1,AN365)</f>
        <v>1902</v>
      </c>
      <c r="AP365" s="60">
        <f t="shared" ref="AP365" si="4988">IF(AP362=1,AO365+1,AO365)</f>
        <v>1902</v>
      </c>
      <c r="AQ365" s="60">
        <f t="shared" ref="AQ365" si="4989">IF(AQ362=1,AP365+1,AP365)</f>
        <v>1902</v>
      </c>
      <c r="AR365" s="60">
        <f t="shared" ref="AR365" si="4990">IF(AR362=1,AQ365+1,AQ365)</f>
        <v>1902</v>
      </c>
      <c r="AS365" s="60">
        <f t="shared" ref="AS365" si="4991">IF(AS362=1,AR365+1,AR365)</f>
        <v>1902</v>
      </c>
      <c r="AT365" s="60">
        <f t="shared" ref="AT365" si="4992">IF(AT362=1,AS365+1,AS365)</f>
        <v>1902</v>
      </c>
      <c r="AU365" s="60">
        <f t="shared" ref="AU365" si="4993">IF(AU362=1,AT365+1,AT365)</f>
        <v>1902</v>
      </c>
      <c r="AV365" s="60">
        <f t="shared" ref="AV365" si="4994">IF(AV362=1,AU365+1,AU365)</f>
        <v>1902</v>
      </c>
      <c r="AW365" s="60">
        <f t="shared" ref="AW365" si="4995">IF(AW362=1,AV365+1,AV365)</f>
        <v>1902</v>
      </c>
      <c r="AX365" s="60">
        <f t="shared" ref="AX365" si="4996">IF(AX362=1,AW365+1,AW365)</f>
        <v>1903</v>
      </c>
      <c r="AY365" s="60">
        <f t="shared" ref="AY365" si="4997">IF(AY362=1,AX365+1,AX365)</f>
        <v>1903</v>
      </c>
      <c r="AZ365" s="60">
        <f t="shared" ref="AZ365" si="4998">IF(AZ362=1,AY365+1,AY365)</f>
        <v>1903</v>
      </c>
      <c r="BA365" s="60">
        <f t="shared" ref="BA365" si="4999">IF(BA362=1,AZ365+1,AZ365)</f>
        <v>1903</v>
      </c>
      <c r="BB365" s="60">
        <f t="shared" ref="BB365" si="5000">IF(BB362=1,BA365+1,BA365)</f>
        <v>1903</v>
      </c>
      <c r="BC365" s="60">
        <f t="shared" ref="BC365" si="5001">IF(BC362=1,BB365+1,BB365)</f>
        <v>1903</v>
      </c>
      <c r="BD365" s="60">
        <f t="shared" ref="BD365" si="5002">IF(BD362=1,BC365+1,BC365)</f>
        <v>1903</v>
      </c>
      <c r="BE365" s="60">
        <f t="shared" ref="BE365" si="5003">IF(BE362=1,BD365+1,BD365)</f>
        <v>1903</v>
      </c>
      <c r="BF365" s="60">
        <f t="shared" ref="BF365" si="5004">IF(BF362=1,BE365+1,BE365)</f>
        <v>1903</v>
      </c>
      <c r="BG365" s="60">
        <f t="shared" ref="BG365" si="5005">IF(BG362=1,BF365+1,BF365)</f>
        <v>1903</v>
      </c>
      <c r="BH365" s="60">
        <f t="shared" ref="BH365" si="5006">IF(BH362=1,BG365+1,BG365)</f>
        <v>1903</v>
      </c>
      <c r="BI365" s="60">
        <f t="shared" ref="BI365" si="5007">IF(BI362=1,BH365+1,BH365)</f>
        <v>1903</v>
      </c>
      <c r="BJ365" s="199"/>
      <c r="BK365" s="198"/>
      <c r="BL365" s="202"/>
      <c r="BM365" s="106"/>
      <c r="BN365" s="106"/>
      <c r="BO365" s="106"/>
      <c r="BP365" s="106"/>
      <c r="BQ365" s="106"/>
      <c r="BR365" s="106"/>
      <c r="BS365" s="106"/>
      <c r="BT365" s="106"/>
      <c r="BU365" s="106"/>
      <c r="BV365" s="106"/>
      <c r="BW365" s="106"/>
      <c r="BX365" s="106"/>
      <c r="BY365" s="106"/>
      <c r="BZ365" s="106"/>
      <c r="CA365" s="106"/>
      <c r="CB365" s="106"/>
    </row>
    <row r="366" spans="1:80" s="245" customFormat="1" ht="16.399999999999999" customHeight="1" x14ac:dyDescent="0.35">
      <c r="A366" s="250"/>
      <c r="B366" s="113"/>
      <c r="C366" s="125"/>
      <c r="D366" s="125"/>
      <c r="E366" s="357"/>
      <c r="F366" s="357"/>
      <c r="G366" s="357"/>
      <c r="H366" s="370"/>
      <c r="I366" s="374"/>
      <c r="J366" s="7"/>
      <c r="K366" s="377"/>
      <c r="L366" s="106"/>
      <c r="M366" s="63" t="s">
        <v>159</v>
      </c>
      <c r="N366" s="258"/>
      <c r="O366" s="258"/>
      <c r="P366" s="258"/>
      <c r="Q366" s="258"/>
      <c r="R366" s="258"/>
      <c r="S366" s="258"/>
      <c r="T366" s="258"/>
      <c r="U366" s="258"/>
      <c r="V366" s="258"/>
      <c r="W366" s="258"/>
      <c r="X366" s="258"/>
      <c r="Y366" s="258"/>
      <c r="Z366" s="258"/>
      <c r="AA366" s="258"/>
      <c r="AB366" s="258"/>
      <c r="AC366" s="258"/>
      <c r="AD366" s="258"/>
      <c r="AE366" s="258"/>
      <c r="AF366" s="258"/>
      <c r="AG366" s="258"/>
      <c r="AH366" s="258"/>
      <c r="AI366" s="258"/>
      <c r="AJ366" s="258"/>
      <c r="AK366" s="258"/>
      <c r="AL366" s="258"/>
      <c r="AM366" s="258"/>
      <c r="AN366" s="258"/>
      <c r="AO366" s="258"/>
      <c r="AP366" s="258"/>
      <c r="AQ366" s="258"/>
      <c r="AR366" s="258"/>
      <c r="AS366" s="258"/>
      <c r="AT366" s="258"/>
      <c r="AU366" s="258"/>
      <c r="AV366" s="258"/>
      <c r="AW366" s="258"/>
      <c r="AX366" s="258"/>
      <c r="AY366" s="258"/>
      <c r="AZ366" s="258"/>
      <c r="BA366" s="258"/>
      <c r="BB366" s="258"/>
      <c r="BC366" s="258"/>
      <c r="BD366" s="258"/>
      <c r="BE366" s="258"/>
      <c r="BF366" s="258"/>
      <c r="BG366" s="258"/>
      <c r="BH366" s="258"/>
      <c r="BI366" s="258"/>
      <c r="BJ366" s="199"/>
      <c r="BK366" s="198"/>
      <c r="BL366" s="202"/>
      <c r="BM366" s="106"/>
      <c r="BN366" s="106"/>
      <c r="BO366" s="106"/>
      <c r="BP366" s="106"/>
      <c r="BQ366" s="106"/>
      <c r="BR366" s="106"/>
      <c r="BS366" s="106"/>
      <c r="BT366" s="106"/>
      <c r="BU366" s="106"/>
      <c r="BV366" s="106"/>
      <c r="BW366" s="106"/>
      <c r="BX366" s="106"/>
      <c r="BY366" s="106"/>
      <c r="BZ366" s="106"/>
      <c r="CA366" s="106"/>
      <c r="CB366" s="106"/>
    </row>
    <row r="367" spans="1:80" s="245" customFormat="1" ht="23.5" customHeight="1" x14ac:dyDescent="0.35">
      <c r="A367" s="243"/>
      <c r="B367" s="126" t="s">
        <v>31</v>
      </c>
      <c r="C367" s="381"/>
      <c r="D367" s="381"/>
      <c r="E367" s="259"/>
      <c r="F367" s="259"/>
      <c r="G367" s="241"/>
      <c r="H367" s="253"/>
      <c r="I367" s="61">
        <f>IF($H367="",0,VLOOKUP($E367,'Podpůrná data'!$H$15:$I$185,2,FALSE)*$H367)</f>
        <v>0</v>
      </c>
      <c r="J367" s="105"/>
      <c r="K367" s="166">
        <f>IF(I367&gt;0,1,0)</f>
        <v>0</v>
      </c>
      <c r="L367" s="204"/>
      <c r="M367" s="63" t="s">
        <v>95</v>
      </c>
      <c r="N367" s="260"/>
      <c r="O367" s="260"/>
      <c r="P367" s="260"/>
      <c r="Q367" s="260"/>
      <c r="R367" s="260"/>
      <c r="S367" s="260"/>
      <c r="T367" s="260"/>
      <c r="U367" s="260"/>
      <c r="V367" s="260"/>
      <c r="W367" s="260"/>
      <c r="X367" s="260"/>
      <c r="Y367" s="260"/>
      <c r="Z367" s="260"/>
      <c r="AA367" s="260"/>
      <c r="AB367" s="260"/>
      <c r="AC367" s="260"/>
      <c r="AD367" s="260"/>
      <c r="AE367" s="260"/>
      <c r="AF367" s="260"/>
      <c r="AG367" s="260"/>
      <c r="AH367" s="260"/>
      <c r="AI367" s="260"/>
      <c r="AJ367" s="260"/>
      <c r="AK367" s="260"/>
      <c r="AL367" s="260"/>
      <c r="AM367" s="260"/>
      <c r="AN367" s="260"/>
      <c r="AO367" s="260"/>
      <c r="AP367" s="260"/>
      <c r="AQ367" s="260"/>
      <c r="AR367" s="260"/>
      <c r="AS367" s="260"/>
      <c r="AT367" s="260"/>
      <c r="AU367" s="260"/>
      <c r="AV367" s="260"/>
      <c r="AW367" s="260"/>
      <c r="AX367" s="260"/>
      <c r="AY367" s="260"/>
      <c r="AZ367" s="260"/>
      <c r="BA367" s="260"/>
      <c r="BB367" s="260"/>
      <c r="BC367" s="260"/>
      <c r="BD367" s="260"/>
      <c r="BE367" s="260"/>
      <c r="BF367" s="260"/>
      <c r="BG367" s="260"/>
      <c r="BH367" s="260"/>
      <c r="BI367" s="260"/>
      <c r="BJ367" s="382">
        <f>SUM(N369:BI369)</f>
        <v>0</v>
      </c>
      <c r="BK367" s="384">
        <f>SUM(N371:BI371)</f>
        <v>0</v>
      </c>
      <c r="BL367" s="386">
        <f>IF($K367=0,0,IF($BJ367&gt;=20,1,0))</f>
        <v>0</v>
      </c>
      <c r="BM367" s="106"/>
      <c r="BN367" s="106"/>
      <c r="BO367" s="106"/>
      <c r="BP367" s="106"/>
      <c r="BQ367" s="106"/>
      <c r="BR367" s="106"/>
      <c r="BS367" s="106"/>
      <c r="BT367" s="106"/>
      <c r="BU367" s="106"/>
      <c r="BV367" s="106"/>
      <c r="BW367" s="106"/>
      <c r="BX367" s="106"/>
      <c r="BY367" s="106"/>
      <c r="BZ367" s="106"/>
      <c r="CA367" s="106"/>
      <c r="CB367" s="106"/>
    </row>
    <row r="368" spans="1:80" s="245" customFormat="1" ht="29" x14ac:dyDescent="0.35">
      <c r="A368" s="243"/>
      <c r="B368" s="128"/>
      <c r="C368" s="170"/>
      <c r="D368" s="170"/>
      <c r="E368" s="170"/>
      <c r="F368" s="170"/>
      <c r="G368" s="170"/>
      <c r="H368" s="170"/>
      <c r="I368" s="64"/>
      <c r="J368" s="105"/>
      <c r="K368" s="223"/>
      <c r="L368" s="106"/>
      <c r="M368" s="63" t="s">
        <v>215</v>
      </c>
      <c r="N368" s="260"/>
      <c r="O368" s="260"/>
      <c r="P368" s="260"/>
      <c r="Q368" s="260"/>
      <c r="R368" s="260"/>
      <c r="S368" s="260"/>
      <c r="T368" s="260"/>
      <c r="U368" s="260"/>
      <c r="V368" s="260"/>
      <c r="W368" s="260"/>
      <c r="X368" s="260"/>
      <c r="Y368" s="260"/>
      <c r="Z368" s="260"/>
      <c r="AA368" s="260"/>
      <c r="AB368" s="260"/>
      <c r="AC368" s="260"/>
      <c r="AD368" s="260"/>
      <c r="AE368" s="260"/>
      <c r="AF368" s="260"/>
      <c r="AG368" s="260"/>
      <c r="AH368" s="260"/>
      <c r="AI368" s="260"/>
      <c r="AJ368" s="260"/>
      <c r="AK368" s="260"/>
      <c r="AL368" s="260"/>
      <c r="AM368" s="260"/>
      <c r="AN368" s="260"/>
      <c r="AO368" s="260"/>
      <c r="AP368" s="260"/>
      <c r="AQ368" s="260"/>
      <c r="AR368" s="260"/>
      <c r="AS368" s="260"/>
      <c r="AT368" s="260"/>
      <c r="AU368" s="260"/>
      <c r="AV368" s="260"/>
      <c r="AW368" s="260"/>
      <c r="AX368" s="260"/>
      <c r="AY368" s="260"/>
      <c r="AZ368" s="260"/>
      <c r="BA368" s="260"/>
      <c r="BB368" s="260"/>
      <c r="BC368" s="260"/>
      <c r="BD368" s="260"/>
      <c r="BE368" s="260"/>
      <c r="BF368" s="260"/>
      <c r="BG368" s="260"/>
      <c r="BH368" s="260"/>
      <c r="BI368" s="260"/>
      <c r="BJ368" s="382"/>
      <c r="BK368" s="384"/>
      <c r="BL368" s="386"/>
      <c r="BM368" s="106"/>
      <c r="BN368" s="106"/>
      <c r="BO368" s="106"/>
      <c r="BP368" s="106"/>
      <c r="BQ368" s="106"/>
      <c r="BR368" s="106"/>
      <c r="BS368" s="106"/>
      <c r="BT368" s="106"/>
      <c r="BU368" s="106"/>
      <c r="BV368" s="106"/>
      <c r="BW368" s="106"/>
      <c r="BX368" s="106"/>
      <c r="BY368" s="106"/>
      <c r="BZ368" s="106"/>
      <c r="CA368" s="106"/>
      <c r="CB368" s="106"/>
    </row>
    <row r="369" spans="1:80" s="245" customFormat="1" ht="29" x14ac:dyDescent="0.35">
      <c r="A369" s="243"/>
      <c r="B369" s="128"/>
      <c r="C369" s="170"/>
      <c r="D369" s="170"/>
      <c r="E369" s="170"/>
      <c r="F369" s="170"/>
      <c r="G369" s="170"/>
      <c r="H369" s="170"/>
      <c r="I369" s="64"/>
      <c r="J369" s="105"/>
      <c r="K369" s="165"/>
      <c r="L369" s="106"/>
      <c r="M369" s="63" t="s">
        <v>235</v>
      </c>
      <c r="N369" s="167">
        <f>IF(N368="",0,IF(N368&gt;=$H367,$H367,N368))</f>
        <v>0</v>
      </c>
      <c r="O369" s="167">
        <f t="shared" ref="O369:AT369" si="5008">IF(O368="",0,IF((O368+N370)&lt;=$H367,O368,$H367-N370))</f>
        <v>0</v>
      </c>
      <c r="P369" s="167">
        <f t="shared" si="5008"/>
        <v>0</v>
      </c>
      <c r="Q369" s="167">
        <f t="shared" si="5008"/>
        <v>0</v>
      </c>
      <c r="R369" s="167">
        <f t="shared" si="5008"/>
        <v>0</v>
      </c>
      <c r="S369" s="167">
        <f t="shared" si="5008"/>
        <v>0</v>
      </c>
      <c r="T369" s="167">
        <f t="shared" si="5008"/>
        <v>0</v>
      </c>
      <c r="U369" s="167">
        <f t="shared" si="5008"/>
        <v>0</v>
      </c>
      <c r="V369" s="167">
        <f t="shared" si="5008"/>
        <v>0</v>
      </c>
      <c r="W369" s="167">
        <f t="shared" si="5008"/>
        <v>0</v>
      </c>
      <c r="X369" s="167">
        <f t="shared" si="5008"/>
        <v>0</v>
      </c>
      <c r="Y369" s="167">
        <f t="shared" si="5008"/>
        <v>0</v>
      </c>
      <c r="Z369" s="167">
        <f t="shared" si="5008"/>
        <v>0</v>
      </c>
      <c r="AA369" s="167">
        <f t="shared" si="5008"/>
        <v>0</v>
      </c>
      <c r="AB369" s="167">
        <f t="shared" si="5008"/>
        <v>0</v>
      </c>
      <c r="AC369" s="167">
        <f t="shared" si="5008"/>
        <v>0</v>
      </c>
      <c r="AD369" s="167">
        <f t="shared" si="5008"/>
        <v>0</v>
      </c>
      <c r="AE369" s="167">
        <f t="shared" si="5008"/>
        <v>0</v>
      </c>
      <c r="AF369" s="167">
        <f t="shared" si="5008"/>
        <v>0</v>
      </c>
      <c r="AG369" s="167">
        <f t="shared" si="5008"/>
        <v>0</v>
      </c>
      <c r="AH369" s="167">
        <f t="shared" si="5008"/>
        <v>0</v>
      </c>
      <c r="AI369" s="167">
        <f t="shared" si="5008"/>
        <v>0</v>
      </c>
      <c r="AJ369" s="167">
        <f t="shared" si="5008"/>
        <v>0</v>
      </c>
      <c r="AK369" s="167">
        <f t="shared" si="5008"/>
        <v>0</v>
      </c>
      <c r="AL369" s="167">
        <f t="shared" si="5008"/>
        <v>0</v>
      </c>
      <c r="AM369" s="167">
        <f t="shared" si="5008"/>
        <v>0</v>
      </c>
      <c r="AN369" s="167">
        <f t="shared" si="5008"/>
        <v>0</v>
      </c>
      <c r="AO369" s="167">
        <f t="shared" si="5008"/>
        <v>0</v>
      </c>
      <c r="AP369" s="167">
        <f t="shared" si="5008"/>
        <v>0</v>
      </c>
      <c r="AQ369" s="167">
        <f t="shared" si="5008"/>
        <v>0</v>
      </c>
      <c r="AR369" s="167">
        <f t="shared" si="5008"/>
        <v>0</v>
      </c>
      <c r="AS369" s="167">
        <f t="shared" si="5008"/>
        <v>0</v>
      </c>
      <c r="AT369" s="167">
        <f t="shared" si="5008"/>
        <v>0</v>
      </c>
      <c r="AU369" s="167">
        <f t="shared" ref="AU369:BI369" si="5009">IF(AU368="",0,IF((AU368+AT370)&lt;=$H367,AU368,$H367-AT370))</f>
        <v>0</v>
      </c>
      <c r="AV369" s="167">
        <f t="shared" si="5009"/>
        <v>0</v>
      </c>
      <c r="AW369" s="167">
        <f t="shared" si="5009"/>
        <v>0</v>
      </c>
      <c r="AX369" s="167">
        <f t="shared" si="5009"/>
        <v>0</v>
      </c>
      <c r="AY369" s="167">
        <f t="shared" si="5009"/>
        <v>0</v>
      </c>
      <c r="AZ369" s="167">
        <f t="shared" si="5009"/>
        <v>0</v>
      </c>
      <c r="BA369" s="167">
        <f t="shared" si="5009"/>
        <v>0</v>
      </c>
      <c r="BB369" s="167">
        <f t="shared" si="5009"/>
        <v>0</v>
      </c>
      <c r="BC369" s="167">
        <f t="shared" si="5009"/>
        <v>0</v>
      </c>
      <c r="BD369" s="167">
        <f t="shared" si="5009"/>
        <v>0</v>
      </c>
      <c r="BE369" s="167">
        <f t="shared" si="5009"/>
        <v>0</v>
      </c>
      <c r="BF369" s="167">
        <f t="shared" si="5009"/>
        <v>0</v>
      </c>
      <c r="BG369" s="167">
        <f t="shared" si="5009"/>
        <v>0</v>
      </c>
      <c r="BH369" s="167">
        <f t="shared" si="5009"/>
        <v>0</v>
      </c>
      <c r="BI369" s="167">
        <f t="shared" si="5009"/>
        <v>0</v>
      </c>
      <c r="BJ369" s="382"/>
      <c r="BK369" s="384"/>
      <c r="BL369" s="386"/>
      <c r="BM369" s="106"/>
      <c r="BN369" s="106"/>
      <c r="BO369" s="106"/>
      <c r="BP369" s="106"/>
      <c r="BQ369" s="106"/>
      <c r="BR369" s="106"/>
      <c r="BS369" s="106"/>
      <c r="BT369" s="106"/>
      <c r="BU369" s="106"/>
      <c r="BV369" s="106"/>
      <c r="BW369" s="106"/>
      <c r="BX369" s="106"/>
      <c r="BY369" s="106"/>
      <c r="BZ369" s="106"/>
      <c r="CA369" s="106"/>
      <c r="CB369" s="106"/>
    </row>
    <row r="370" spans="1:80" ht="29" hidden="1" x14ac:dyDescent="0.35">
      <c r="B370" s="128"/>
      <c r="C370" s="170"/>
      <c r="D370" s="170"/>
      <c r="E370" s="170"/>
      <c r="F370" s="170"/>
      <c r="G370" s="170"/>
      <c r="H370" s="170"/>
      <c r="I370" s="172"/>
      <c r="J370" s="105"/>
      <c r="K370" s="175"/>
      <c r="L370" s="105"/>
      <c r="M370" s="63" t="s">
        <v>236</v>
      </c>
      <c r="N370" s="167">
        <f>N369</f>
        <v>0</v>
      </c>
      <c r="O370" s="167">
        <f>O369+N370</f>
        <v>0</v>
      </c>
      <c r="P370" s="167">
        <f t="shared" ref="P370" si="5010">P369+O370</f>
        <v>0</v>
      </c>
      <c r="Q370" s="167">
        <f t="shared" ref="Q370" si="5011">Q369+P370</f>
        <v>0</v>
      </c>
      <c r="R370" s="167">
        <f t="shared" ref="R370" si="5012">R369+Q370</f>
        <v>0</v>
      </c>
      <c r="S370" s="167">
        <f t="shared" ref="S370" si="5013">S369+R370</f>
        <v>0</v>
      </c>
      <c r="T370" s="167">
        <f t="shared" ref="T370" si="5014">T369+S370</f>
        <v>0</v>
      </c>
      <c r="U370" s="167">
        <f t="shared" ref="U370" si="5015">U369+T370</f>
        <v>0</v>
      </c>
      <c r="V370" s="167">
        <f t="shared" ref="V370" si="5016">V369+U370</f>
        <v>0</v>
      </c>
      <c r="W370" s="167">
        <f t="shared" ref="W370" si="5017">W369+V370</f>
        <v>0</v>
      </c>
      <c r="X370" s="167">
        <f t="shared" ref="X370" si="5018">X369+W370</f>
        <v>0</v>
      </c>
      <c r="Y370" s="167">
        <f t="shared" ref="Y370" si="5019">Y369+X370</f>
        <v>0</v>
      </c>
      <c r="Z370" s="167">
        <f t="shared" ref="Z370" si="5020">Z369+Y370</f>
        <v>0</v>
      </c>
      <c r="AA370" s="167">
        <f t="shared" ref="AA370" si="5021">AA369+Z370</f>
        <v>0</v>
      </c>
      <c r="AB370" s="167">
        <f t="shared" ref="AB370" si="5022">AB369+AA370</f>
        <v>0</v>
      </c>
      <c r="AC370" s="167">
        <f t="shared" ref="AC370" si="5023">AC369+AB370</f>
        <v>0</v>
      </c>
      <c r="AD370" s="167">
        <f t="shared" ref="AD370" si="5024">AD369+AC370</f>
        <v>0</v>
      </c>
      <c r="AE370" s="167">
        <f t="shared" ref="AE370" si="5025">AE369+AD370</f>
        <v>0</v>
      </c>
      <c r="AF370" s="167">
        <f t="shared" ref="AF370" si="5026">AF369+AE370</f>
        <v>0</v>
      </c>
      <c r="AG370" s="167">
        <f t="shared" ref="AG370" si="5027">AG369+AF370</f>
        <v>0</v>
      </c>
      <c r="AH370" s="167">
        <f t="shared" ref="AH370" si="5028">AH369+AG370</f>
        <v>0</v>
      </c>
      <c r="AI370" s="167">
        <f t="shared" ref="AI370" si="5029">AI369+AH370</f>
        <v>0</v>
      </c>
      <c r="AJ370" s="167">
        <f t="shared" ref="AJ370" si="5030">AJ369+AI370</f>
        <v>0</v>
      </c>
      <c r="AK370" s="167">
        <f t="shared" ref="AK370" si="5031">AK369+AJ370</f>
        <v>0</v>
      </c>
      <c r="AL370" s="167">
        <f t="shared" ref="AL370" si="5032">AL369+AK370</f>
        <v>0</v>
      </c>
      <c r="AM370" s="167">
        <f t="shared" ref="AM370" si="5033">AM369+AL370</f>
        <v>0</v>
      </c>
      <c r="AN370" s="167">
        <f t="shared" ref="AN370" si="5034">AN369+AM370</f>
        <v>0</v>
      </c>
      <c r="AO370" s="167">
        <f t="shared" ref="AO370" si="5035">AO369+AN370</f>
        <v>0</v>
      </c>
      <c r="AP370" s="167">
        <f t="shared" ref="AP370" si="5036">AP369+AO370</f>
        <v>0</v>
      </c>
      <c r="AQ370" s="167">
        <f t="shared" ref="AQ370" si="5037">AQ369+AP370</f>
        <v>0</v>
      </c>
      <c r="AR370" s="167">
        <f t="shared" ref="AR370" si="5038">AR369+AQ370</f>
        <v>0</v>
      </c>
      <c r="AS370" s="167">
        <f t="shared" ref="AS370" si="5039">AS369+AR370</f>
        <v>0</v>
      </c>
      <c r="AT370" s="167">
        <f t="shared" ref="AT370" si="5040">AT369+AS370</f>
        <v>0</v>
      </c>
      <c r="AU370" s="167">
        <f t="shared" ref="AU370" si="5041">AU369+AT370</f>
        <v>0</v>
      </c>
      <c r="AV370" s="167">
        <f t="shared" ref="AV370" si="5042">AV369+AU370</f>
        <v>0</v>
      </c>
      <c r="AW370" s="167">
        <f t="shared" ref="AW370" si="5043">AW369+AV370</f>
        <v>0</v>
      </c>
      <c r="AX370" s="167">
        <f t="shared" ref="AX370" si="5044">AX369+AW370</f>
        <v>0</v>
      </c>
      <c r="AY370" s="167">
        <f t="shared" ref="AY370" si="5045">AY369+AX370</f>
        <v>0</v>
      </c>
      <c r="AZ370" s="167">
        <f t="shared" ref="AZ370" si="5046">AZ369+AY370</f>
        <v>0</v>
      </c>
      <c r="BA370" s="167">
        <f t="shared" ref="BA370" si="5047">BA369+AZ370</f>
        <v>0</v>
      </c>
      <c r="BB370" s="167">
        <f t="shared" ref="BB370" si="5048">BB369+BA370</f>
        <v>0</v>
      </c>
      <c r="BC370" s="167">
        <f t="shared" ref="BC370" si="5049">BC369+BB370</f>
        <v>0</v>
      </c>
      <c r="BD370" s="167">
        <f t="shared" ref="BD370" si="5050">BD369+BC370</f>
        <v>0</v>
      </c>
      <c r="BE370" s="167">
        <f t="shared" ref="BE370" si="5051">BE369+BD370</f>
        <v>0</v>
      </c>
      <c r="BF370" s="167">
        <f t="shared" ref="BF370" si="5052">BF369+BE370</f>
        <v>0</v>
      </c>
      <c r="BG370" s="167">
        <f t="shared" ref="BG370" si="5053">BG369+BF370</f>
        <v>0</v>
      </c>
      <c r="BH370" s="167">
        <f t="shared" ref="BH370" si="5054">BH369+BG370</f>
        <v>0</v>
      </c>
      <c r="BI370" s="167">
        <f t="shared" ref="BI370" si="5055">BI369+BH370</f>
        <v>0</v>
      </c>
      <c r="BJ370" s="382"/>
      <c r="BK370" s="384"/>
      <c r="BL370" s="386"/>
      <c r="BM370" s="105"/>
      <c r="BN370" s="105"/>
      <c r="BO370" s="105"/>
      <c r="BP370" s="105"/>
      <c r="BQ370" s="105"/>
      <c r="BR370" s="105"/>
      <c r="BS370" s="105"/>
      <c r="BT370" s="105"/>
      <c r="BU370" s="105"/>
      <c r="BV370" s="105"/>
      <c r="BW370" s="105"/>
      <c r="BX370" s="105"/>
      <c r="BY370" s="105"/>
      <c r="BZ370" s="105"/>
      <c r="CA370" s="105"/>
      <c r="CB370" s="105"/>
    </row>
    <row r="371" spans="1:80" ht="25.4" customHeight="1" thickBot="1" x14ac:dyDescent="0.4">
      <c r="B371" s="128"/>
      <c r="C371" s="170"/>
      <c r="D371" s="170"/>
      <c r="E371" s="170"/>
      <c r="F371" s="170"/>
      <c r="G371" s="170"/>
      <c r="H371" s="170"/>
      <c r="I371" s="172"/>
      <c r="J371" s="105"/>
      <c r="K371" s="175"/>
      <c r="L371" s="105"/>
      <c r="M371" s="63" t="s">
        <v>145</v>
      </c>
      <c r="N371" s="168">
        <f>IF($E367="",0,VLOOKUP($E367,'Podpůrná data'!$H$15:$I$182,2)*N369)</f>
        <v>0</v>
      </c>
      <c r="O371" s="168">
        <f>IF($E367="",0,VLOOKUP($E367,'Podpůrná data'!$H$15:$I$182,2)*O369)</f>
        <v>0</v>
      </c>
      <c r="P371" s="168">
        <f>IF($E367="",0,VLOOKUP($E367,'Podpůrná data'!$H$15:$I$182,2)*P369)</f>
        <v>0</v>
      </c>
      <c r="Q371" s="168">
        <f>IF($E367="",0,VLOOKUP($E367,'Podpůrná data'!$H$15:$I$182,2)*Q369)</f>
        <v>0</v>
      </c>
      <c r="R371" s="168">
        <f>IF($E367="",0,VLOOKUP($E367,'Podpůrná data'!$H$15:$I$182,2)*R369)</f>
        <v>0</v>
      </c>
      <c r="S371" s="168">
        <f>IF($E367="",0,VLOOKUP($E367,'Podpůrná data'!$H$15:$I$182,2)*S369)</f>
        <v>0</v>
      </c>
      <c r="T371" s="168">
        <f>IF($E367="",0,VLOOKUP($E367,'Podpůrná data'!$H$15:$I$182,2)*T369)</f>
        <v>0</v>
      </c>
      <c r="U371" s="168">
        <f>IF($E367="",0,VLOOKUP($E367,'Podpůrná data'!$H$15:$I$182,2)*U369)</f>
        <v>0</v>
      </c>
      <c r="V371" s="168">
        <f>IF($E367="",0,VLOOKUP($E367,'Podpůrná data'!$H$15:$I$182,2)*V369)</f>
        <v>0</v>
      </c>
      <c r="W371" s="168">
        <f>IF($E367="",0,VLOOKUP($E367,'Podpůrná data'!$H$15:$I$182,2)*W369)</f>
        <v>0</v>
      </c>
      <c r="X371" s="168">
        <f>IF($E367="",0,VLOOKUP($E367,'Podpůrná data'!$H$15:$I$182,2)*X369)</f>
        <v>0</v>
      </c>
      <c r="Y371" s="168">
        <f>IF($E367="",0,VLOOKUP($E367,'Podpůrná data'!$H$15:$I$182,2)*Y369)</f>
        <v>0</v>
      </c>
      <c r="Z371" s="168">
        <f>IF($E367="",0,VLOOKUP($E367,'Podpůrná data'!$H$15:$I$182,2)*Z369)</f>
        <v>0</v>
      </c>
      <c r="AA371" s="168">
        <f>IF($E367="",0,VLOOKUP($E367,'Podpůrná data'!$H$15:$I$182,2)*AA369)</f>
        <v>0</v>
      </c>
      <c r="AB371" s="168">
        <f>IF($E367="",0,VLOOKUP($E367,'Podpůrná data'!$H$15:$I$182,2)*AB369)</f>
        <v>0</v>
      </c>
      <c r="AC371" s="168">
        <f>IF($E367="",0,VLOOKUP($E367,'Podpůrná data'!$H$15:$I$182,2)*AC369)</f>
        <v>0</v>
      </c>
      <c r="AD371" s="168">
        <f>IF($E367="",0,VLOOKUP($E367,'Podpůrná data'!$H$15:$I$182,2)*AD369)</f>
        <v>0</v>
      </c>
      <c r="AE371" s="168">
        <f>IF($E367="",0,VLOOKUP($E367,'Podpůrná data'!$H$15:$I$182,2)*AE369)</f>
        <v>0</v>
      </c>
      <c r="AF371" s="168">
        <f>IF($E367="",0,VLOOKUP($E367,'Podpůrná data'!$H$15:$I$182,2)*AF369)</f>
        <v>0</v>
      </c>
      <c r="AG371" s="168">
        <f>IF($E367="",0,VLOOKUP($E367,'Podpůrná data'!$H$15:$I$182,2)*AG369)</f>
        <v>0</v>
      </c>
      <c r="AH371" s="168">
        <f>IF($E367="",0,VLOOKUP($E367,'Podpůrná data'!$H$15:$I$182,2)*AH369)</f>
        <v>0</v>
      </c>
      <c r="AI371" s="168">
        <f>IF($E367="",0,VLOOKUP($E367,'Podpůrná data'!$H$15:$I$182,2)*AI369)</f>
        <v>0</v>
      </c>
      <c r="AJ371" s="168">
        <f>IF($E367="",0,VLOOKUP($E367,'Podpůrná data'!$H$15:$I$182,2)*AJ369)</f>
        <v>0</v>
      </c>
      <c r="AK371" s="168">
        <f>IF($E367="",0,VLOOKUP($E367,'Podpůrná data'!$H$15:$I$182,2)*AK369)</f>
        <v>0</v>
      </c>
      <c r="AL371" s="168">
        <f>IF($E367="",0,VLOOKUP($E367,'Podpůrná data'!$H$15:$I$182,2)*AL369)</f>
        <v>0</v>
      </c>
      <c r="AM371" s="168">
        <f>IF($E367="",0,VLOOKUP($E367,'Podpůrná data'!$H$15:$I$182,2)*AM369)</f>
        <v>0</v>
      </c>
      <c r="AN371" s="168">
        <f>IF($E367="",0,VLOOKUP($E367,'Podpůrná data'!$H$15:$I$182,2)*AN369)</f>
        <v>0</v>
      </c>
      <c r="AO371" s="168">
        <f>IF($E367="",0,VLOOKUP($E367,'Podpůrná data'!$H$15:$I$182,2)*AO369)</f>
        <v>0</v>
      </c>
      <c r="AP371" s="168">
        <f>IF($E367="",0,VLOOKUP($E367,'Podpůrná data'!$H$15:$I$182,2)*AP369)</f>
        <v>0</v>
      </c>
      <c r="AQ371" s="168">
        <f>IF($E367="",0,VLOOKUP($E367,'Podpůrná data'!$H$15:$I$182,2)*AQ369)</f>
        <v>0</v>
      </c>
      <c r="AR371" s="168">
        <f>IF($E367="",0,VLOOKUP($E367,'Podpůrná data'!$H$15:$I$182,2)*AR369)</f>
        <v>0</v>
      </c>
      <c r="AS371" s="168">
        <f>IF($E367="",0,VLOOKUP($E367,'Podpůrná data'!$H$15:$I$182,2)*AS369)</f>
        <v>0</v>
      </c>
      <c r="AT371" s="168">
        <f>IF($E367="",0,VLOOKUP($E367,'Podpůrná data'!$H$15:$I$182,2)*AT369)</f>
        <v>0</v>
      </c>
      <c r="AU371" s="168">
        <f>IF($E367="",0,VLOOKUP($E367,'Podpůrná data'!$H$15:$I$182,2)*AU369)</f>
        <v>0</v>
      </c>
      <c r="AV371" s="168">
        <f>IF($E367="",0,VLOOKUP($E367,'Podpůrná data'!$H$15:$I$182,2)*AV369)</f>
        <v>0</v>
      </c>
      <c r="AW371" s="168">
        <f>IF($E367="",0,VLOOKUP($E367,'Podpůrná data'!$H$15:$I$182,2)*AW369)</f>
        <v>0</v>
      </c>
      <c r="AX371" s="168">
        <f>IF($E367="",0,VLOOKUP($E367,'Podpůrná data'!$H$15:$I$182,2)*AX369)</f>
        <v>0</v>
      </c>
      <c r="AY371" s="168">
        <f>IF($E367="",0,VLOOKUP($E367,'Podpůrná data'!$H$15:$I$182,2)*AY369)</f>
        <v>0</v>
      </c>
      <c r="AZ371" s="168">
        <f>IF($E367="",0,VLOOKUP($E367,'Podpůrná data'!$H$15:$I$182,2)*AZ369)</f>
        <v>0</v>
      </c>
      <c r="BA371" s="168">
        <f>IF($E367="",0,VLOOKUP($E367,'Podpůrná data'!$H$15:$I$182,2)*BA369)</f>
        <v>0</v>
      </c>
      <c r="BB371" s="168">
        <f>IF($E367="",0,VLOOKUP($E367,'Podpůrná data'!$H$15:$I$182,2)*BB369)</f>
        <v>0</v>
      </c>
      <c r="BC371" s="168">
        <f>IF($E367="",0,VLOOKUP($E367,'Podpůrná data'!$H$15:$I$182,2)*BC369)</f>
        <v>0</v>
      </c>
      <c r="BD371" s="168">
        <f>IF($E367="",0,VLOOKUP($E367,'Podpůrná data'!$H$15:$I$182,2)*BD369)</f>
        <v>0</v>
      </c>
      <c r="BE371" s="168">
        <f>IF($E367="",0,VLOOKUP($E367,'Podpůrná data'!$H$15:$I$182,2)*BE369)</f>
        <v>0</v>
      </c>
      <c r="BF371" s="168">
        <f>IF($E367="",0,VLOOKUP($E367,'Podpůrná data'!$H$15:$I$182,2)*BF369)</f>
        <v>0</v>
      </c>
      <c r="BG371" s="168">
        <f>IF($E367="",0,VLOOKUP($E367,'Podpůrná data'!$H$15:$I$182,2)*BG369)</f>
        <v>0</v>
      </c>
      <c r="BH371" s="168">
        <f>IF($E367="",0,VLOOKUP($E367,'Podpůrná data'!$H$15:$I$182,2)*BH369)</f>
        <v>0</v>
      </c>
      <c r="BI371" s="168">
        <f>IF($E367="",0,VLOOKUP($E367,'Podpůrná data'!$H$15:$I$182,2)*BI369)</f>
        <v>0</v>
      </c>
      <c r="BJ371" s="382"/>
      <c r="BK371" s="384"/>
      <c r="BL371" s="386"/>
      <c r="BM371" s="105"/>
      <c r="BN371" s="178">
        <f>SUMIFS($N371:$BI371,$N366:$BI366,"1. ZoR")</f>
        <v>0</v>
      </c>
      <c r="BO371" s="178">
        <f>SUMIFS($N371:$BI371,$N366:$BI366,"2. ZoR")</f>
        <v>0</v>
      </c>
      <c r="BP371" s="178">
        <f>SUMIFS($N371:$BI371,$N366:$BI366,"3. ZoR")</f>
        <v>0</v>
      </c>
      <c r="BQ371" s="178">
        <f>SUMIFS($N371:$BI371,$N366:$BI366,"4. ZoR")</f>
        <v>0</v>
      </c>
      <c r="BR371" s="178">
        <f>SUMIFS($N371:$BI371,$N366:$BI366,"5. ZoR")</f>
        <v>0</v>
      </c>
      <c r="BS371" s="178">
        <f>SUMIFS($N371:$BI371,$N366:$BI366,"6. ZoR")</f>
        <v>0</v>
      </c>
      <c r="BT371" s="178">
        <f>SUMIFS($N371:$BI371,$N366:$BI366,"7. ZoR")</f>
        <v>0</v>
      </c>
      <c r="BU371" s="178">
        <f>SUMIFS($N371:$BI371,$N366:$BI366,"8. ZoR")</f>
        <v>0</v>
      </c>
      <c r="BV371" s="178">
        <f>SUMIFS($N371:$BI371,$N366:$BI366,"9. ZoR")</f>
        <v>0</v>
      </c>
      <c r="BW371" s="178">
        <f>SUMIFS($N371:$BI371,$N366:$BI366,"10. ZoR")</f>
        <v>0</v>
      </c>
      <c r="BX371" s="178">
        <f>SUMIFS($N371:$BI371,$N366:$BI366,"11. ZoR")</f>
        <v>0</v>
      </c>
      <c r="BY371" s="178">
        <f>SUMIFS($N371:$BI371,$N366:$BI366,"12. ZoR")</f>
        <v>0</v>
      </c>
      <c r="BZ371" s="178">
        <f>SUMIFS($N371:$BI371,$N366:$BI366,"13. ZoR")</f>
        <v>0</v>
      </c>
      <c r="CA371" s="178">
        <f>SUMIFS($N371:$BI371,$N366:$BI366,"14. ZoR")</f>
        <v>0</v>
      </c>
      <c r="CB371" s="178">
        <f>SUMIFS($N371:$BI371,$N366:$BI366,"15. ZoR")</f>
        <v>0</v>
      </c>
    </row>
    <row r="372" spans="1:80" ht="29.5" hidden="1" thickBot="1" x14ac:dyDescent="0.4">
      <c r="B372" s="129"/>
      <c r="C372" s="173"/>
      <c r="D372" s="173"/>
      <c r="E372" s="173"/>
      <c r="F372" s="173"/>
      <c r="G372" s="173"/>
      <c r="H372" s="173"/>
      <c r="I372" s="174"/>
      <c r="J372" s="105"/>
      <c r="K372" s="176"/>
      <c r="L372" s="105"/>
      <c r="M372" s="63" t="s">
        <v>200</v>
      </c>
      <c r="N372" s="168">
        <f>IF(N371="","",N371)</f>
        <v>0</v>
      </c>
      <c r="O372" s="168">
        <f>N372+O371</f>
        <v>0</v>
      </c>
      <c r="P372" s="168">
        <f t="shared" ref="P372" si="5056">O372+P371</f>
        <v>0</v>
      </c>
      <c r="Q372" s="168">
        <f t="shared" ref="Q372" si="5057">P372+Q371</f>
        <v>0</v>
      </c>
      <c r="R372" s="168">
        <f t="shared" ref="R372" si="5058">Q372+R371</f>
        <v>0</v>
      </c>
      <c r="S372" s="168">
        <f t="shared" ref="S372" si="5059">R372+S371</f>
        <v>0</v>
      </c>
      <c r="T372" s="168">
        <f t="shared" ref="T372" si="5060">S372+T371</f>
        <v>0</v>
      </c>
      <c r="U372" s="168">
        <f t="shared" ref="U372" si="5061">T372+U371</f>
        <v>0</v>
      </c>
      <c r="V372" s="168">
        <f t="shared" ref="V372" si="5062">U372+V371</f>
        <v>0</v>
      </c>
      <c r="W372" s="168">
        <f t="shared" ref="W372" si="5063">V372+W371</f>
        <v>0</v>
      </c>
      <c r="X372" s="168">
        <f t="shared" ref="X372" si="5064">W372+X371</f>
        <v>0</v>
      </c>
      <c r="Y372" s="168">
        <f t="shared" ref="Y372" si="5065">X372+Y371</f>
        <v>0</v>
      </c>
      <c r="Z372" s="168">
        <f t="shared" ref="Z372" si="5066">Y372+Z371</f>
        <v>0</v>
      </c>
      <c r="AA372" s="168">
        <f t="shared" ref="AA372" si="5067">Z372+AA371</f>
        <v>0</v>
      </c>
      <c r="AB372" s="168">
        <f t="shared" ref="AB372" si="5068">AA372+AB371</f>
        <v>0</v>
      </c>
      <c r="AC372" s="168">
        <f t="shared" ref="AC372" si="5069">AB372+AC371</f>
        <v>0</v>
      </c>
      <c r="AD372" s="168">
        <f t="shared" ref="AD372" si="5070">AC372+AD371</f>
        <v>0</v>
      </c>
      <c r="AE372" s="168">
        <f t="shared" ref="AE372" si="5071">AD372+AE371</f>
        <v>0</v>
      </c>
      <c r="AF372" s="168">
        <f t="shared" ref="AF372" si="5072">AE372+AF371</f>
        <v>0</v>
      </c>
      <c r="AG372" s="168">
        <f t="shared" ref="AG372" si="5073">AF372+AG371</f>
        <v>0</v>
      </c>
      <c r="AH372" s="168">
        <f t="shared" ref="AH372" si="5074">AG372+AH371</f>
        <v>0</v>
      </c>
      <c r="AI372" s="168">
        <f t="shared" ref="AI372" si="5075">AH372+AI371</f>
        <v>0</v>
      </c>
      <c r="AJ372" s="168">
        <f t="shared" ref="AJ372" si="5076">AI372+AJ371</f>
        <v>0</v>
      </c>
      <c r="AK372" s="168">
        <f t="shared" ref="AK372" si="5077">AJ372+AK371</f>
        <v>0</v>
      </c>
      <c r="AL372" s="168">
        <f t="shared" ref="AL372" si="5078">AK372+AL371</f>
        <v>0</v>
      </c>
      <c r="AM372" s="168">
        <f t="shared" ref="AM372" si="5079">AL372+AM371</f>
        <v>0</v>
      </c>
      <c r="AN372" s="168">
        <f t="shared" ref="AN372" si="5080">AM372+AN371</f>
        <v>0</v>
      </c>
      <c r="AO372" s="168">
        <f t="shared" ref="AO372" si="5081">AN372+AO371</f>
        <v>0</v>
      </c>
      <c r="AP372" s="168">
        <f t="shared" ref="AP372" si="5082">AO372+AP371</f>
        <v>0</v>
      </c>
      <c r="AQ372" s="168">
        <f t="shared" ref="AQ372" si="5083">AP372+AQ371</f>
        <v>0</v>
      </c>
      <c r="AR372" s="168">
        <f t="shared" ref="AR372" si="5084">AQ372+AR371</f>
        <v>0</v>
      </c>
      <c r="AS372" s="168">
        <f t="shared" ref="AS372" si="5085">AR372+AS371</f>
        <v>0</v>
      </c>
      <c r="AT372" s="168">
        <f t="shared" ref="AT372" si="5086">AS372+AT371</f>
        <v>0</v>
      </c>
      <c r="AU372" s="168">
        <f t="shared" ref="AU372" si="5087">AT372+AU371</f>
        <v>0</v>
      </c>
      <c r="AV372" s="168">
        <f t="shared" ref="AV372" si="5088">AU372+AV371</f>
        <v>0</v>
      </c>
      <c r="AW372" s="168">
        <f t="shared" ref="AW372" si="5089">AV372+AW371</f>
        <v>0</v>
      </c>
      <c r="AX372" s="168">
        <f t="shared" ref="AX372" si="5090">AW372+AX371</f>
        <v>0</v>
      </c>
      <c r="AY372" s="168">
        <f t="shared" ref="AY372" si="5091">AX372+AY371</f>
        <v>0</v>
      </c>
      <c r="AZ372" s="168">
        <f t="shared" ref="AZ372" si="5092">AY372+AZ371</f>
        <v>0</v>
      </c>
      <c r="BA372" s="168">
        <f t="shared" ref="BA372" si="5093">AZ372+BA371</f>
        <v>0</v>
      </c>
      <c r="BB372" s="168">
        <f t="shared" ref="BB372" si="5094">BA372+BB371</f>
        <v>0</v>
      </c>
      <c r="BC372" s="168">
        <f t="shared" ref="BC372" si="5095">BB372+BC371</f>
        <v>0</v>
      </c>
      <c r="BD372" s="168">
        <f t="shared" ref="BD372" si="5096">BC372+BD371</f>
        <v>0</v>
      </c>
      <c r="BE372" s="168">
        <f t="shared" ref="BE372" si="5097">BD372+BE371</f>
        <v>0</v>
      </c>
      <c r="BF372" s="168">
        <f t="shared" ref="BF372" si="5098">BE372+BF371</f>
        <v>0</v>
      </c>
      <c r="BG372" s="168">
        <f t="shared" ref="BG372" si="5099">BF372+BG371</f>
        <v>0</v>
      </c>
      <c r="BH372" s="168">
        <f t="shared" ref="BH372" si="5100">BG372+BH371</f>
        <v>0</v>
      </c>
      <c r="BI372" s="168">
        <f t="shared" ref="BI372" si="5101">BH372+BI371</f>
        <v>0</v>
      </c>
      <c r="BJ372" s="383"/>
      <c r="BK372" s="385"/>
      <c r="BL372" s="387"/>
      <c r="BM372" s="105"/>
      <c r="BN372" s="105"/>
      <c r="BO372" s="105"/>
      <c r="BP372" s="105"/>
      <c r="BQ372" s="105"/>
      <c r="BR372" s="105"/>
      <c r="BS372" s="105"/>
      <c r="BT372" s="105"/>
      <c r="BU372" s="105"/>
      <c r="BV372" s="105"/>
      <c r="BW372" s="105"/>
      <c r="BX372" s="105"/>
      <c r="BY372" s="105"/>
      <c r="BZ372" s="105"/>
      <c r="CA372" s="105"/>
      <c r="CB372" s="105"/>
    </row>
    <row r="373" spans="1:80" ht="15" hidden="1" thickBot="1" x14ac:dyDescent="0.4">
      <c r="B373" s="105"/>
      <c r="C373" s="130"/>
      <c r="D373" s="130"/>
      <c r="E373" s="130"/>
      <c r="F373" s="130"/>
      <c r="G373" s="130"/>
      <c r="H373" s="130"/>
      <c r="I373" s="105"/>
      <c r="J373" s="7"/>
      <c r="K373" s="105"/>
      <c r="L373" s="105"/>
      <c r="M373" s="105"/>
      <c r="N373" s="105"/>
      <c r="O373" s="105"/>
      <c r="P373" s="7"/>
      <c r="Q373" s="105"/>
      <c r="R373" s="105"/>
      <c r="S373" s="105"/>
      <c r="T373" s="105"/>
      <c r="U373" s="105"/>
      <c r="V373" s="105"/>
      <c r="W373" s="105"/>
      <c r="X373" s="105"/>
      <c r="Y373" s="105"/>
      <c r="Z373" s="105"/>
      <c r="AA373" s="105"/>
      <c r="AB373" s="105"/>
      <c r="AC373" s="105"/>
      <c r="AD373" s="105"/>
      <c r="AE373" s="105"/>
      <c r="AF373" s="105"/>
      <c r="AG373" s="105"/>
      <c r="AH373" s="105"/>
      <c r="AI373" s="105"/>
      <c r="AJ373" s="105"/>
      <c r="AK373" s="105"/>
      <c r="AL373" s="105"/>
      <c r="AM373" s="105"/>
      <c r="AN373" s="105"/>
      <c r="AO373" s="105"/>
      <c r="AP373" s="105"/>
      <c r="AQ373" s="105"/>
      <c r="AR373" s="105"/>
      <c r="AS373" s="105"/>
      <c r="AT373" s="105"/>
      <c r="AU373" s="105"/>
      <c r="AV373" s="105"/>
      <c r="AW373" s="105"/>
      <c r="AX373" s="105"/>
      <c r="AY373" s="105"/>
      <c r="AZ373" s="105"/>
      <c r="BA373" s="105"/>
      <c r="BB373" s="105"/>
      <c r="BC373" s="105"/>
      <c r="BD373" s="105"/>
      <c r="BE373" s="105"/>
      <c r="BF373" s="105"/>
      <c r="BG373" s="105"/>
      <c r="BH373" s="105"/>
      <c r="BI373" s="105"/>
      <c r="BJ373" s="105"/>
      <c r="BK373" s="105"/>
      <c r="BL373" s="105"/>
      <c r="BM373" s="105"/>
      <c r="BN373" s="105"/>
      <c r="BO373" s="105"/>
      <c r="BP373" s="105"/>
      <c r="BQ373" s="105"/>
      <c r="BR373" s="105"/>
      <c r="BS373" s="105"/>
      <c r="BT373" s="105"/>
      <c r="BU373" s="105"/>
      <c r="BV373" s="105"/>
      <c r="BW373" s="105"/>
      <c r="BX373" s="105"/>
      <c r="BY373" s="105"/>
      <c r="BZ373" s="105"/>
      <c r="CA373" s="105"/>
      <c r="CB373" s="105"/>
    </row>
    <row r="374" spans="1:80" s="245" customFormat="1" ht="58.4" customHeight="1" thickBot="1" x14ac:dyDescent="0.4">
      <c r="A374" s="249"/>
      <c r="B374" s="120"/>
      <c r="C374" s="360" t="s">
        <v>2</v>
      </c>
      <c r="D374" s="121"/>
      <c r="E374" s="131" t="s">
        <v>225</v>
      </c>
      <c r="F374" s="131" t="s">
        <v>444</v>
      </c>
      <c r="G374" s="131" t="s">
        <v>208</v>
      </c>
      <c r="H374" s="122" t="s">
        <v>385</v>
      </c>
      <c r="I374" s="123" t="s">
        <v>1</v>
      </c>
      <c r="J374" s="7"/>
      <c r="K374" s="169">
        <v>204032</v>
      </c>
      <c r="L374" s="106"/>
      <c r="M374" s="194" t="s">
        <v>128</v>
      </c>
      <c r="N374" s="83" t="s">
        <v>4</v>
      </c>
      <c r="O374" s="83" t="s">
        <v>5</v>
      </c>
      <c r="P374" s="83" t="s">
        <v>6</v>
      </c>
      <c r="Q374" s="83" t="s">
        <v>7</v>
      </c>
      <c r="R374" s="83" t="s">
        <v>8</v>
      </c>
      <c r="S374" s="83" t="s">
        <v>9</v>
      </c>
      <c r="T374" s="83" t="s">
        <v>10</v>
      </c>
      <c r="U374" s="83" t="s">
        <v>11</v>
      </c>
      <c r="V374" s="83" t="s">
        <v>12</v>
      </c>
      <c r="W374" s="83" t="s">
        <v>13</v>
      </c>
      <c r="X374" s="83" t="s">
        <v>14</v>
      </c>
      <c r="Y374" s="83" t="s">
        <v>15</v>
      </c>
      <c r="Z374" s="83" t="s">
        <v>16</v>
      </c>
      <c r="AA374" s="83" t="s">
        <v>17</v>
      </c>
      <c r="AB374" s="83" t="s">
        <v>18</v>
      </c>
      <c r="AC374" s="83" t="s">
        <v>19</v>
      </c>
      <c r="AD374" s="83" t="s">
        <v>20</v>
      </c>
      <c r="AE374" s="83" t="s">
        <v>21</v>
      </c>
      <c r="AF374" s="83" t="s">
        <v>22</v>
      </c>
      <c r="AG374" s="83" t="s">
        <v>23</v>
      </c>
      <c r="AH374" s="83" t="s">
        <v>24</v>
      </c>
      <c r="AI374" s="83" t="s">
        <v>25</v>
      </c>
      <c r="AJ374" s="83" t="s">
        <v>26</v>
      </c>
      <c r="AK374" s="83" t="s">
        <v>27</v>
      </c>
      <c r="AL374" s="83" t="s">
        <v>28</v>
      </c>
      <c r="AM374" s="83" t="s">
        <v>29</v>
      </c>
      <c r="AN374" s="83" t="s">
        <v>30</v>
      </c>
      <c r="AO374" s="83" t="s">
        <v>31</v>
      </c>
      <c r="AP374" s="83" t="s">
        <v>32</v>
      </c>
      <c r="AQ374" s="83" t="s">
        <v>33</v>
      </c>
      <c r="AR374" s="83" t="s">
        <v>34</v>
      </c>
      <c r="AS374" s="83" t="s">
        <v>35</v>
      </c>
      <c r="AT374" s="83" t="s">
        <v>36</v>
      </c>
      <c r="AU374" s="83" t="s">
        <v>37</v>
      </c>
      <c r="AV374" s="83" t="s">
        <v>38</v>
      </c>
      <c r="AW374" s="83" t="s">
        <v>39</v>
      </c>
      <c r="AX374" s="83" t="s">
        <v>40</v>
      </c>
      <c r="AY374" s="83" t="s">
        <v>41</v>
      </c>
      <c r="AZ374" s="83" t="s">
        <v>42</v>
      </c>
      <c r="BA374" s="83" t="s">
        <v>43</v>
      </c>
      <c r="BB374" s="83" t="s">
        <v>44</v>
      </c>
      <c r="BC374" s="83" t="s">
        <v>45</v>
      </c>
      <c r="BD374" s="83" t="s">
        <v>46</v>
      </c>
      <c r="BE374" s="83" t="s">
        <v>47</v>
      </c>
      <c r="BF374" s="83" t="s">
        <v>48</v>
      </c>
      <c r="BG374" s="83" t="s">
        <v>49</v>
      </c>
      <c r="BH374" s="83" t="s">
        <v>50</v>
      </c>
      <c r="BI374" s="83" t="s">
        <v>51</v>
      </c>
      <c r="BJ374" s="134" t="s">
        <v>234</v>
      </c>
      <c r="BK374" s="135" t="s">
        <v>164</v>
      </c>
      <c r="BL374" s="135" t="s">
        <v>213</v>
      </c>
      <c r="BM374" s="106"/>
      <c r="BN374" s="368" t="s">
        <v>238</v>
      </c>
      <c r="BO374" s="369"/>
      <c r="BP374" s="369"/>
      <c r="BQ374" s="369"/>
      <c r="BR374" s="369"/>
      <c r="BS374" s="369"/>
      <c r="BT374" s="369"/>
      <c r="BU374" s="369"/>
      <c r="BV374" s="369"/>
      <c r="BW374" s="369"/>
      <c r="BX374" s="369"/>
      <c r="BY374" s="369"/>
      <c r="BZ374" s="369"/>
      <c r="CA374" s="369"/>
      <c r="CB374" s="369"/>
    </row>
    <row r="375" spans="1:80" s="245" customFormat="1" ht="18" hidden="1" customHeight="1" thickBot="1" x14ac:dyDescent="0.4">
      <c r="A375" s="250"/>
      <c r="B375" s="113"/>
      <c r="C375" s="361"/>
      <c r="D375" s="125"/>
      <c r="E375" s="125"/>
      <c r="F375" s="125"/>
      <c r="G375" s="125"/>
      <c r="H375" s="370" t="s">
        <v>201</v>
      </c>
      <c r="I375" s="373" t="s">
        <v>93</v>
      </c>
      <c r="J375" s="7"/>
      <c r="K375" s="375" t="s">
        <v>423</v>
      </c>
      <c r="L375" s="106"/>
      <c r="M375" s="84"/>
      <c r="N375" s="74">
        <f>MONTH(Úvod!$F$10)</f>
        <v>1</v>
      </c>
      <c r="O375" s="75">
        <f t="shared" ref="O375" si="5102">IF(N375=12,1,N375+1)</f>
        <v>2</v>
      </c>
      <c r="P375" s="75">
        <f t="shared" ref="P375" si="5103">IF(O375=12,1,O375+1)</f>
        <v>3</v>
      </c>
      <c r="Q375" s="76">
        <f t="shared" ref="Q375" si="5104">IF(P375=12,1,P375+1)</f>
        <v>4</v>
      </c>
      <c r="R375" s="76">
        <f t="shared" ref="R375" si="5105">IF(Q375=12,1,Q375+1)</f>
        <v>5</v>
      </c>
      <c r="S375" s="76">
        <f t="shared" ref="S375" si="5106">IF(R375=12,1,R375+1)</f>
        <v>6</v>
      </c>
      <c r="T375" s="76">
        <f t="shared" ref="T375" si="5107">IF(S375=12,1,S375+1)</f>
        <v>7</v>
      </c>
      <c r="U375" s="76">
        <f t="shared" ref="U375" si="5108">IF(T375=12,1,T375+1)</f>
        <v>8</v>
      </c>
      <c r="V375" s="76">
        <f t="shared" ref="V375" si="5109">IF(U375=12,1,U375+1)</f>
        <v>9</v>
      </c>
      <c r="W375" s="76">
        <f>IF(V375=12,1,V375+1)</f>
        <v>10</v>
      </c>
      <c r="X375" s="76">
        <f t="shared" ref="X375" si="5110">IF(W375=12,1,W375+1)</f>
        <v>11</v>
      </c>
      <c r="Y375" s="76">
        <f t="shared" ref="Y375" si="5111">IF(X375=12,1,X375+1)</f>
        <v>12</v>
      </c>
      <c r="Z375" s="76">
        <f t="shared" ref="Z375" si="5112">IF(Y375=12,1,Y375+1)</f>
        <v>1</v>
      </c>
      <c r="AA375" s="76">
        <f t="shared" ref="AA375" si="5113">IF(Z375=12,1,Z375+1)</f>
        <v>2</v>
      </c>
      <c r="AB375" s="76">
        <f t="shared" ref="AB375" si="5114">IF(AA375=12,1,AA375+1)</f>
        <v>3</v>
      </c>
      <c r="AC375" s="76">
        <f t="shared" ref="AC375" si="5115">IF(AB375=12,1,AB375+1)</f>
        <v>4</v>
      </c>
      <c r="AD375" s="76">
        <f t="shared" ref="AD375" si="5116">IF(AC375=12,1,AC375+1)</f>
        <v>5</v>
      </c>
      <c r="AE375" s="76">
        <f t="shared" ref="AE375" si="5117">IF(AD375=12,1,AD375+1)</f>
        <v>6</v>
      </c>
      <c r="AF375" s="76">
        <f>IF(AE375=12,1,AE375+1)</f>
        <v>7</v>
      </c>
      <c r="AG375" s="76">
        <f t="shared" ref="AG375" si="5118">IF(AF375=12,1,AF375+1)</f>
        <v>8</v>
      </c>
      <c r="AH375" s="76">
        <f t="shared" ref="AH375" si="5119">IF(AG375=12,1,AG375+1)</f>
        <v>9</v>
      </c>
      <c r="AI375" s="76">
        <f t="shared" ref="AI375" si="5120">IF(AH375=12,1,AH375+1)</f>
        <v>10</v>
      </c>
      <c r="AJ375" s="76">
        <f t="shared" ref="AJ375" si="5121">IF(AI375=12,1,AI375+1)</f>
        <v>11</v>
      </c>
      <c r="AK375" s="76">
        <f t="shared" ref="AK375" si="5122">IF(AJ375=12,1,AJ375+1)</f>
        <v>12</v>
      </c>
      <c r="AL375" s="76">
        <f t="shared" ref="AL375" si="5123">IF(AK375=12,1,AK375+1)</f>
        <v>1</v>
      </c>
      <c r="AM375" s="76">
        <f t="shared" ref="AM375" si="5124">IF(AL375=12,1,AL375+1)</f>
        <v>2</v>
      </c>
      <c r="AN375" s="76">
        <f t="shared" ref="AN375" si="5125">IF(AM375=12,1,AM375+1)</f>
        <v>3</v>
      </c>
      <c r="AO375" s="76">
        <f t="shared" ref="AO375" si="5126">IF(AN375=12,1,AN375+1)</f>
        <v>4</v>
      </c>
      <c r="AP375" s="76">
        <f t="shared" ref="AP375" si="5127">IF(AO375=12,1,AO375+1)</f>
        <v>5</v>
      </c>
      <c r="AQ375" s="76">
        <f t="shared" ref="AQ375" si="5128">IF(AP375=12,1,AP375+1)</f>
        <v>6</v>
      </c>
      <c r="AR375" s="76">
        <f t="shared" ref="AR375" si="5129">IF(AQ375=12,1,AQ375+1)</f>
        <v>7</v>
      </c>
      <c r="AS375" s="76">
        <f t="shared" ref="AS375" si="5130">IF(AR375=12,1,AR375+1)</f>
        <v>8</v>
      </c>
      <c r="AT375" s="76">
        <f t="shared" ref="AT375" si="5131">IF(AS375=12,1,AS375+1)</f>
        <v>9</v>
      </c>
      <c r="AU375" s="76">
        <f t="shared" ref="AU375" si="5132">IF(AT375=12,1,AT375+1)</f>
        <v>10</v>
      </c>
      <c r="AV375" s="76">
        <f t="shared" ref="AV375" si="5133">IF(AU375=12,1,AU375+1)</f>
        <v>11</v>
      </c>
      <c r="AW375" s="76">
        <f t="shared" ref="AW375" si="5134">IF(AV375=12,1,AV375+1)</f>
        <v>12</v>
      </c>
      <c r="AX375" s="76">
        <f t="shared" ref="AX375" si="5135">IF(AW375=12,1,AW375+1)</f>
        <v>1</v>
      </c>
      <c r="AY375" s="76">
        <f t="shared" ref="AY375" si="5136">IF(AX375=12,1,AX375+1)</f>
        <v>2</v>
      </c>
      <c r="AZ375" s="76">
        <f t="shared" ref="AZ375" si="5137">IF(AY375=12,1,AY375+1)</f>
        <v>3</v>
      </c>
      <c r="BA375" s="76">
        <f t="shared" ref="BA375" si="5138">IF(AZ375=12,1,AZ375+1)</f>
        <v>4</v>
      </c>
      <c r="BB375" s="76">
        <f t="shared" ref="BB375" si="5139">IF(BA375=12,1,BA375+1)</f>
        <v>5</v>
      </c>
      <c r="BC375" s="76">
        <f t="shared" ref="BC375" si="5140">IF(BB375=12,1,BB375+1)</f>
        <v>6</v>
      </c>
      <c r="BD375" s="76">
        <f t="shared" ref="BD375" si="5141">IF(BC375=12,1,BC375+1)</f>
        <v>7</v>
      </c>
      <c r="BE375" s="76">
        <f t="shared" ref="BE375" si="5142">IF(BD375=12,1,BD375+1)</f>
        <v>8</v>
      </c>
      <c r="BF375" s="76">
        <f t="shared" ref="BF375" si="5143">IF(BE375=12,1,BE375+1)</f>
        <v>9</v>
      </c>
      <c r="BG375" s="76">
        <f t="shared" ref="BG375" si="5144">IF(BF375=12,1,BF375+1)</f>
        <v>10</v>
      </c>
      <c r="BH375" s="76">
        <f t="shared" ref="BH375" si="5145">IF(BG375=12,1,BG375+1)</f>
        <v>11</v>
      </c>
      <c r="BI375" s="76">
        <f t="shared" ref="BI375" si="5146">IF(BH375=12,1,BH375+1)</f>
        <v>12</v>
      </c>
      <c r="BJ375" s="81"/>
      <c r="BK375" s="78"/>
      <c r="BL375" s="78"/>
      <c r="BM375" s="106"/>
      <c r="BN375" s="106"/>
      <c r="BO375" s="106"/>
      <c r="BP375" s="106"/>
      <c r="BQ375" s="106"/>
      <c r="BR375" s="106"/>
      <c r="BS375" s="106"/>
      <c r="BT375" s="106"/>
      <c r="BU375" s="106"/>
      <c r="BV375" s="106"/>
      <c r="BW375" s="106"/>
      <c r="BX375" s="106"/>
      <c r="BY375" s="106"/>
      <c r="BZ375" s="106"/>
      <c r="CA375" s="106"/>
      <c r="CB375" s="106"/>
    </row>
    <row r="376" spans="1:80" s="245" customFormat="1" ht="35.15" hidden="1" customHeight="1" x14ac:dyDescent="0.35">
      <c r="A376" s="250"/>
      <c r="B376" s="113"/>
      <c r="C376" s="361"/>
      <c r="D376" s="125"/>
      <c r="E376" s="125"/>
      <c r="F376" s="125"/>
      <c r="G376" s="125"/>
      <c r="H376" s="370"/>
      <c r="I376" s="373"/>
      <c r="J376" s="7"/>
      <c r="K376" s="376"/>
      <c r="L376" s="106"/>
      <c r="M376" s="77"/>
      <c r="N376" s="59">
        <f t="shared" ref="N376:BI376" si="5147">VALUE(_xlfn.CONCAT(N375,".",N378))</f>
        <v>1</v>
      </c>
      <c r="O376" s="73">
        <f t="shared" si="5147"/>
        <v>32</v>
      </c>
      <c r="P376" s="73">
        <f t="shared" si="5147"/>
        <v>61</v>
      </c>
      <c r="Q376" s="73">
        <f t="shared" si="5147"/>
        <v>92</v>
      </c>
      <c r="R376" s="73">
        <f t="shared" si="5147"/>
        <v>122</v>
      </c>
      <c r="S376" s="73">
        <f t="shared" si="5147"/>
        <v>153</v>
      </c>
      <c r="T376" s="73">
        <f t="shared" si="5147"/>
        <v>183</v>
      </c>
      <c r="U376" s="73">
        <f t="shared" si="5147"/>
        <v>214</v>
      </c>
      <c r="V376" s="73">
        <f t="shared" si="5147"/>
        <v>245</v>
      </c>
      <c r="W376" s="73">
        <f t="shared" si="5147"/>
        <v>275</v>
      </c>
      <c r="X376" s="73">
        <f t="shared" si="5147"/>
        <v>306</v>
      </c>
      <c r="Y376" s="73">
        <f t="shared" si="5147"/>
        <v>336</v>
      </c>
      <c r="Z376" s="73">
        <f t="shared" si="5147"/>
        <v>367</v>
      </c>
      <c r="AA376" s="73">
        <f t="shared" si="5147"/>
        <v>398</v>
      </c>
      <c r="AB376" s="73">
        <f t="shared" si="5147"/>
        <v>426</v>
      </c>
      <c r="AC376" s="73">
        <f t="shared" si="5147"/>
        <v>457</v>
      </c>
      <c r="AD376" s="73">
        <f t="shared" si="5147"/>
        <v>487</v>
      </c>
      <c r="AE376" s="73">
        <f t="shared" si="5147"/>
        <v>518</v>
      </c>
      <c r="AF376" s="73">
        <f t="shared" si="5147"/>
        <v>548</v>
      </c>
      <c r="AG376" s="73">
        <f t="shared" si="5147"/>
        <v>579</v>
      </c>
      <c r="AH376" s="73">
        <f t="shared" si="5147"/>
        <v>610</v>
      </c>
      <c r="AI376" s="73">
        <f t="shared" si="5147"/>
        <v>640</v>
      </c>
      <c r="AJ376" s="73">
        <f t="shared" si="5147"/>
        <v>671</v>
      </c>
      <c r="AK376" s="73">
        <f t="shared" si="5147"/>
        <v>701</v>
      </c>
      <c r="AL376" s="73">
        <f t="shared" si="5147"/>
        <v>732</v>
      </c>
      <c r="AM376" s="73">
        <f t="shared" si="5147"/>
        <v>763</v>
      </c>
      <c r="AN376" s="73">
        <f t="shared" si="5147"/>
        <v>791</v>
      </c>
      <c r="AO376" s="73">
        <f t="shared" si="5147"/>
        <v>822</v>
      </c>
      <c r="AP376" s="73">
        <f t="shared" si="5147"/>
        <v>852</v>
      </c>
      <c r="AQ376" s="73">
        <f t="shared" si="5147"/>
        <v>883</v>
      </c>
      <c r="AR376" s="73">
        <f t="shared" si="5147"/>
        <v>913</v>
      </c>
      <c r="AS376" s="73">
        <f t="shared" si="5147"/>
        <v>944</v>
      </c>
      <c r="AT376" s="73">
        <f t="shared" si="5147"/>
        <v>975</v>
      </c>
      <c r="AU376" s="73">
        <f t="shared" si="5147"/>
        <v>1005</v>
      </c>
      <c r="AV376" s="73">
        <f t="shared" si="5147"/>
        <v>1036</v>
      </c>
      <c r="AW376" s="73">
        <f t="shared" si="5147"/>
        <v>1066</v>
      </c>
      <c r="AX376" s="73">
        <f t="shared" si="5147"/>
        <v>1097</v>
      </c>
      <c r="AY376" s="73">
        <f t="shared" si="5147"/>
        <v>1128</v>
      </c>
      <c r="AZ376" s="73">
        <f t="shared" si="5147"/>
        <v>1156</v>
      </c>
      <c r="BA376" s="73">
        <f t="shared" si="5147"/>
        <v>1187</v>
      </c>
      <c r="BB376" s="73">
        <f t="shared" si="5147"/>
        <v>1217</v>
      </c>
      <c r="BC376" s="73">
        <f t="shared" si="5147"/>
        <v>1248</v>
      </c>
      <c r="BD376" s="73">
        <f t="shared" si="5147"/>
        <v>1278</v>
      </c>
      <c r="BE376" s="73">
        <f t="shared" si="5147"/>
        <v>1309</v>
      </c>
      <c r="BF376" s="73">
        <f t="shared" si="5147"/>
        <v>1340</v>
      </c>
      <c r="BG376" s="73">
        <f t="shared" si="5147"/>
        <v>1370</v>
      </c>
      <c r="BH376" s="73">
        <f t="shared" si="5147"/>
        <v>1401</v>
      </c>
      <c r="BI376" s="73">
        <f t="shared" si="5147"/>
        <v>1431</v>
      </c>
      <c r="BJ376" s="82"/>
      <c r="BK376" s="79"/>
      <c r="BL376" s="79"/>
      <c r="BM376" s="106"/>
      <c r="BN376" s="106"/>
      <c r="BO376" s="106"/>
      <c r="BP376" s="106"/>
      <c r="BQ376" s="106"/>
      <c r="BR376" s="106"/>
      <c r="BS376" s="106"/>
      <c r="BT376" s="106"/>
      <c r="BU376" s="106"/>
      <c r="BV376" s="106"/>
      <c r="BW376" s="106"/>
      <c r="BX376" s="106"/>
      <c r="BY376" s="106"/>
      <c r="BZ376" s="106"/>
      <c r="CA376" s="106"/>
      <c r="CB376" s="106"/>
    </row>
    <row r="377" spans="1:80" s="245" customFormat="1" ht="17.149999999999999" customHeight="1" x14ac:dyDescent="0.35">
      <c r="A377" s="250"/>
      <c r="B377" s="113"/>
      <c r="C377" s="361"/>
      <c r="D377" s="125"/>
      <c r="E377" s="357" t="s">
        <v>207</v>
      </c>
      <c r="F377" s="357" t="s">
        <v>207</v>
      </c>
      <c r="G377" s="357" t="s">
        <v>207</v>
      </c>
      <c r="H377" s="370"/>
      <c r="I377" s="373"/>
      <c r="J377" s="7"/>
      <c r="K377" s="376"/>
      <c r="L377" s="106"/>
      <c r="M377" s="77"/>
      <c r="N377" s="60" t="str">
        <f>VLOOKUP(N375,'Podpůrná data'!$I$188:$J$199,2)</f>
        <v>leden</v>
      </c>
      <c r="O377" s="60" t="str">
        <f>VLOOKUP(O375,'Podpůrná data'!$I$188:$J$199,2)</f>
        <v>únor</v>
      </c>
      <c r="P377" s="60" t="str">
        <f>VLOOKUP(P375,'Podpůrná data'!$I$188:$J$199,2)</f>
        <v>březen</v>
      </c>
      <c r="Q377" s="60" t="str">
        <f>VLOOKUP(Q375,'Podpůrná data'!$I$188:$J$199,2)</f>
        <v>duben</v>
      </c>
      <c r="R377" s="60" t="str">
        <f>VLOOKUP(R375,'Podpůrná data'!$I$188:$J$199,2)</f>
        <v>květen</v>
      </c>
      <c r="S377" s="60" t="str">
        <f>VLOOKUP(S375,'Podpůrná data'!$I$188:$J$199,2)</f>
        <v>červen</v>
      </c>
      <c r="T377" s="60" t="str">
        <f>VLOOKUP(T375,'Podpůrná data'!$I$188:$J$199,2)</f>
        <v>červenec</v>
      </c>
      <c r="U377" s="60" t="str">
        <f>VLOOKUP(U375,'Podpůrná data'!$I$188:$J$199,2)</f>
        <v>srpen</v>
      </c>
      <c r="V377" s="60" t="str">
        <f>VLOOKUP(V375,'Podpůrná data'!$I$188:$J$199,2)</f>
        <v>září</v>
      </c>
      <c r="W377" s="60" t="str">
        <f>VLOOKUP(W375,'Podpůrná data'!$I$188:$J$199,2)</f>
        <v>říjen</v>
      </c>
      <c r="X377" s="60" t="str">
        <f>VLOOKUP(X375,'Podpůrná data'!$I$188:$J$199,2)</f>
        <v>listopad</v>
      </c>
      <c r="Y377" s="60" t="str">
        <f>VLOOKUP(Y375,'Podpůrná data'!$I$188:$J$199,2)</f>
        <v>prosinec</v>
      </c>
      <c r="Z377" s="60" t="str">
        <f>VLOOKUP(Z375,'Podpůrná data'!$I$188:$J$199,2)</f>
        <v>leden</v>
      </c>
      <c r="AA377" s="60" t="str">
        <f>VLOOKUP(AA375,'Podpůrná data'!$I$188:$J$199,2)</f>
        <v>únor</v>
      </c>
      <c r="AB377" s="60" t="str">
        <f>VLOOKUP(AB375,'Podpůrná data'!$I$188:$J$199,2)</f>
        <v>březen</v>
      </c>
      <c r="AC377" s="60" t="str">
        <f>VLOOKUP(AC375,'Podpůrná data'!$I$188:$J$199,2)</f>
        <v>duben</v>
      </c>
      <c r="AD377" s="60" t="str">
        <f>VLOOKUP(AD375,'Podpůrná data'!$I$188:$J$199,2)</f>
        <v>květen</v>
      </c>
      <c r="AE377" s="60" t="str">
        <f>VLOOKUP(AE375,'Podpůrná data'!$I$188:$J$199,2)</f>
        <v>červen</v>
      </c>
      <c r="AF377" s="60" t="str">
        <f>VLOOKUP(AF375,'Podpůrná data'!$I$188:$J$199,2)</f>
        <v>červenec</v>
      </c>
      <c r="AG377" s="60" t="str">
        <f>VLOOKUP(AG375,'Podpůrná data'!$I$188:$J$199,2)</f>
        <v>srpen</v>
      </c>
      <c r="AH377" s="60" t="str">
        <f>VLOOKUP(AH375,'Podpůrná data'!$I$188:$J$199,2)</f>
        <v>září</v>
      </c>
      <c r="AI377" s="60" t="str">
        <f>VLOOKUP(AI375,'Podpůrná data'!$I$188:$J$199,2)</f>
        <v>říjen</v>
      </c>
      <c r="AJ377" s="60" t="str">
        <f>VLOOKUP(AJ375,'Podpůrná data'!$I$188:$J$199,2)</f>
        <v>listopad</v>
      </c>
      <c r="AK377" s="60" t="str">
        <f>VLOOKUP(AK375,'Podpůrná data'!$I$188:$J$199,2)</f>
        <v>prosinec</v>
      </c>
      <c r="AL377" s="60" t="str">
        <f>VLOOKUP(AL375,'Podpůrná data'!$I$188:$J$199,2)</f>
        <v>leden</v>
      </c>
      <c r="AM377" s="60" t="str">
        <f>VLOOKUP(AM375,'Podpůrná data'!$I$188:$J$199,2)</f>
        <v>únor</v>
      </c>
      <c r="AN377" s="60" t="str">
        <f>VLOOKUP(AN375,'Podpůrná data'!$I$188:$J$199,2)</f>
        <v>březen</v>
      </c>
      <c r="AO377" s="60" t="str">
        <f>VLOOKUP(AO375,'Podpůrná data'!$I$188:$J$199,2)</f>
        <v>duben</v>
      </c>
      <c r="AP377" s="60" t="str">
        <f>VLOOKUP(AP375,'Podpůrná data'!$I$188:$J$199,2)</f>
        <v>květen</v>
      </c>
      <c r="AQ377" s="60" t="str">
        <f>VLOOKUP(AQ375,'Podpůrná data'!$I$188:$J$199,2)</f>
        <v>červen</v>
      </c>
      <c r="AR377" s="60" t="str">
        <f>VLOOKUP(AR375,'Podpůrná data'!$I$188:$J$199,2)</f>
        <v>červenec</v>
      </c>
      <c r="AS377" s="60" t="str">
        <f>VLOOKUP(AS375,'Podpůrná data'!$I$188:$J$199,2)</f>
        <v>srpen</v>
      </c>
      <c r="AT377" s="60" t="str">
        <f>VLOOKUP(AT375,'Podpůrná data'!$I$188:$J$199,2)</f>
        <v>září</v>
      </c>
      <c r="AU377" s="60" t="str">
        <f>VLOOKUP(AU375,'Podpůrná data'!$I$188:$J$199,2)</f>
        <v>říjen</v>
      </c>
      <c r="AV377" s="60" t="str">
        <f>VLOOKUP(AV375,'Podpůrná data'!$I$188:$J$199,2)</f>
        <v>listopad</v>
      </c>
      <c r="AW377" s="60" t="str">
        <f>VLOOKUP(AW375,'Podpůrná data'!$I$188:$J$199,2)</f>
        <v>prosinec</v>
      </c>
      <c r="AX377" s="60" t="str">
        <f>VLOOKUP(AX375,'Podpůrná data'!$I$188:$J$199,2)</f>
        <v>leden</v>
      </c>
      <c r="AY377" s="60" t="str">
        <f>VLOOKUP(AY375,'Podpůrná data'!$I$188:$J$199,2)</f>
        <v>únor</v>
      </c>
      <c r="AZ377" s="60" t="str">
        <f>VLOOKUP(AZ375,'Podpůrná data'!$I$188:$J$199,2)</f>
        <v>březen</v>
      </c>
      <c r="BA377" s="60" t="str">
        <f>VLOOKUP(BA375,'Podpůrná data'!$I$188:$J$199,2)</f>
        <v>duben</v>
      </c>
      <c r="BB377" s="60" t="str">
        <f>VLOOKUP(BB375,'Podpůrná data'!$I$188:$J$199,2)</f>
        <v>květen</v>
      </c>
      <c r="BC377" s="60" t="str">
        <f>VLOOKUP(BC375,'Podpůrná data'!$I$188:$J$199,2)</f>
        <v>červen</v>
      </c>
      <c r="BD377" s="60" t="str">
        <f>VLOOKUP(BD375,'Podpůrná data'!$I$188:$J$199,2)</f>
        <v>červenec</v>
      </c>
      <c r="BE377" s="60" t="str">
        <f>VLOOKUP(BE375,'Podpůrná data'!$I$188:$J$199,2)</f>
        <v>srpen</v>
      </c>
      <c r="BF377" s="60" t="str">
        <f>VLOOKUP(BF375,'Podpůrná data'!$I$188:$J$199,2)</f>
        <v>září</v>
      </c>
      <c r="BG377" s="60" t="str">
        <f>VLOOKUP(BG375,'Podpůrná data'!$I$188:$J$199,2)</f>
        <v>říjen</v>
      </c>
      <c r="BH377" s="60" t="str">
        <f>VLOOKUP(BH375,'Podpůrná data'!$I$188:$J$199,2)</f>
        <v>listopad</v>
      </c>
      <c r="BI377" s="60" t="str">
        <f>VLOOKUP(BI375,'Podpůrná data'!$I$188:$J$199,2)</f>
        <v>prosinec</v>
      </c>
      <c r="BJ377" s="200"/>
      <c r="BK377" s="200"/>
      <c r="BL377" s="201"/>
      <c r="BM377" s="106"/>
      <c r="BN377" s="179" t="s">
        <v>105</v>
      </c>
      <c r="BO377" s="179" t="s">
        <v>106</v>
      </c>
      <c r="BP377" s="179" t="s">
        <v>107</v>
      </c>
      <c r="BQ377" s="179" t="s">
        <v>108</v>
      </c>
      <c r="BR377" s="179" t="s">
        <v>109</v>
      </c>
      <c r="BS377" s="179" t="s">
        <v>110</v>
      </c>
      <c r="BT377" s="179" t="s">
        <v>111</v>
      </c>
      <c r="BU377" s="179" t="s">
        <v>112</v>
      </c>
      <c r="BV377" s="179" t="s">
        <v>113</v>
      </c>
      <c r="BW377" s="179" t="s">
        <v>155</v>
      </c>
      <c r="BX377" s="179" t="s">
        <v>156</v>
      </c>
      <c r="BY377" s="179" t="s">
        <v>157</v>
      </c>
      <c r="BZ377" s="179" t="s">
        <v>202</v>
      </c>
      <c r="CA377" s="179" t="s">
        <v>203</v>
      </c>
      <c r="CB377" s="179" t="s">
        <v>204</v>
      </c>
    </row>
    <row r="378" spans="1:80" s="245" customFormat="1" ht="16.399999999999999" customHeight="1" x14ac:dyDescent="0.35">
      <c r="A378" s="250"/>
      <c r="B378" s="113"/>
      <c r="C378" s="361"/>
      <c r="D378" s="125"/>
      <c r="E378" s="357"/>
      <c r="F378" s="357"/>
      <c r="G378" s="357"/>
      <c r="H378" s="370"/>
      <c r="I378" s="373"/>
      <c r="J378" s="7"/>
      <c r="K378" s="376"/>
      <c r="L378" s="106"/>
      <c r="M378" s="77"/>
      <c r="N378" s="60">
        <f>YEAR(Úvod!$F$10)</f>
        <v>1900</v>
      </c>
      <c r="O378" s="60">
        <f t="shared" ref="O378" si="5148">IF(O375=1,N378+1,N378)</f>
        <v>1900</v>
      </c>
      <c r="P378" s="60">
        <f t="shared" ref="P378" si="5149">IF(P375=1,O378+1,O378)</f>
        <v>1900</v>
      </c>
      <c r="Q378" s="60">
        <f t="shared" ref="Q378" si="5150">IF(Q375=1,P378+1,P378)</f>
        <v>1900</v>
      </c>
      <c r="R378" s="60">
        <f t="shared" ref="R378" si="5151">IF(R375=1,Q378+1,Q378)</f>
        <v>1900</v>
      </c>
      <c r="S378" s="60">
        <f t="shared" ref="S378" si="5152">IF(S375=1,R378+1,R378)</f>
        <v>1900</v>
      </c>
      <c r="T378" s="60">
        <f t="shared" ref="T378" si="5153">IF(T375=1,S378+1,S378)</f>
        <v>1900</v>
      </c>
      <c r="U378" s="60">
        <f t="shared" ref="U378" si="5154">IF(U375=1,T378+1,T378)</f>
        <v>1900</v>
      </c>
      <c r="V378" s="60">
        <f t="shared" ref="V378" si="5155">IF(V375=1,U378+1,U378)</f>
        <v>1900</v>
      </c>
      <c r="W378" s="60">
        <f t="shared" ref="W378" si="5156">IF(W375=1,V378+1,V378)</f>
        <v>1900</v>
      </c>
      <c r="X378" s="60">
        <f t="shared" ref="X378" si="5157">IF(X375=1,W378+1,W378)</f>
        <v>1900</v>
      </c>
      <c r="Y378" s="60">
        <f t="shared" ref="Y378" si="5158">IF(Y375=1,X378+1,X378)</f>
        <v>1900</v>
      </c>
      <c r="Z378" s="60">
        <f t="shared" ref="Z378" si="5159">IF(Z375=1,Y378+1,Y378)</f>
        <v>1901</v>
      </c>
      <c r="AA378" s="60">
        <f t="shared" ref="AA378" si="5160">IF(AA375=1,Z378+1,Z378)</f>
        <v>1901</v>
      </c>
      <c r="AB378" s="60">
        <f t="shared" ref="AB378" si="5161">IF(AB375=1,AA378+1,AA378)</f>
        <v>1901</v>
      </c>
      <c r="AC378" s="60">
        <f t="shared" ref="AC378" si="5162">IF(AC375=1,AB378+1,AB378)</f>
        <v>1901</v>
      </c>
      <c r="AD378" s="60">
        <f t="shared" ref="AD378" si="5163">IF(AD375=1,AC378+1,AC378)</f>
        <v>1901</v>
      </c>
      <c r="AE378" s="60">
        <f t="shared" ref="AE378" si="5164">IF(AE375=1,AD378+1,AD378)</f>
        <v>1901</v>
      </c>
      <c r="AF378" s="60">
        <f t="shared" ref="AF378" si="5165">IF(AF375=1,AE378+1,AE378)</f>
        <v>1901</v>
      </c>
      <c r="AG378" s="60">
        <f t="shared" ref="AG378" si="5166">IF(AG375=1,AF378+1,AF378)</f>
        <v>1901</v>
      </c>
      <c r="AH378" s="60">
        <f t="shared" ref="AH378" si="5167">IF(AH375=1,AG378+1,AG378)</f>
        <v>1901</v>
      </c>
      <c r="AI378" s="60">
        <f t="shared" ref="AI378" si="5168">IF(AI375=1,AH378+1,AH378)</f>
        <v>1901</v>
      </c>
      <c r="AJ378" s="60">
        <f t="shared" ref="AJ378" si="5169">IF(AJ375=1,AI378+1,AI378)</f>
        <v>1901</v>
      </c>
      <c r="AK378" s="60">
        <f t="shared" ref="AK378" si="5170">IF(AK375=1,AJ378+1,AJ378)</f>
        <v>1901</v>
      </c>
      <c r="AL378" s="60">
        <f t="shared" ref="AL378" si="5171">IF(AL375=1,AK378+1,AK378)</f>
        <v>1902</v>
      </c>
      <c r="AM378" s="60">
        <f t="shared" ref="AM378" si="5172">IF(AM375=1,AL378+1,AL378)</f>
        <v>1902</v>
      </c>
      <c r="AN378" s="60">
        <f t="shared" ref="AN378" si="5173">IF(AN375=1,AM378+1,AM378)</f>
        <v>1902</v>
      </c>
      <c r="AO378" s="60">
        <f t="shared" ref="AO378" si="5174">IF(AO375=1,AN378+1,AN378)</f>
        <v>1902</v>
      </c>
      <c r="AP378" s="60">
        <f t="shared" ref="AP378" si="5175">IF(AP375=1,AO378+1,AO378)</f>
        <v>1902</v>
      </c>
      <c r="AQ378" s="60">
        <f t="shared" ref="AQ378" si="5176">IF(AQ375=1,AP378+1,AP378)</f>
        <v>1902</v>
      </c>
      <c r="AR378" s="60">
        <f t="shared" ref="AR378" si="5177">IF(AR375=1,AQ378+1,AQ378)</f>
        <v>1902</v>
      </c>
      <c r="AS378" s="60">
        <f t="shared" ref="AS378" si="5178">IF(AS375=1,AR378+1,AR378)</f>
        <v>1902</v>
      </c>
      <c r="AT378" s="60">
        <f t="shared" ref="AT378" si="5179">IF(AT375=1,AS378+1,AS378)</f>
        <v>1902</v>
      </c>
      <c r="AU378" s="60">
        <f t="shared" ref="AU378" si="5180">IF(AU375=1,AT378+1,AT378)</f>
        <v>1902</v>
      </c>
      <c r="AV378" s="60">
        <f t="shared" ref="AV378" si="5181">IF(AV375=1,AU378+1,AU378)</f>
        <v>1902</v>
      </c>
      <c r="AW378" s="60">
        <f t="shared" ref="AW378" si="5182">IF(AW375=1,AV378+1,AV378)</f>
        <v>1902</v>
      </c>
      <c r="AX378" s="60">
        <f t="shared" ref="AX378" si="5183">IF(AX375=1,AW378+1,AW378)</f>
        <v>1903</v>
      </c>
      <c r="AY378" s="60">
        <f t="shared" ref="AY378" si="5184">IF(AY375=1,AX378+1,AX378)</f>
        <v>1903</v>
      </c>
      <c r="AZ378" s="60">
        <f t="shared" ref="AZ378" si="5185">IF(AZ375=1,AY378+1,AY378)</f>
        <v>1903</v>
      </c>
      <c r="BA378" s="60">
        <f t="shared" ref="BA378" si="5186">IF(BA375=1,AZ378+1,AZ378)</f>
        <v>1903</v>
      </c>
      <c r="BB378" s="60">
        <f t="shared" ref="BB378" si="5187">IF(BB375=1,BA378+1,BA378)</f>
        <v>1903</v>
      </c>
      <c r="BC378" s="60">
        <f t="shared" ref="BC378" si="5188">IF(BC375=1,BB378+1,BB378)</f>
        <v>1903</v>
      </c>
      <c r="BD378" s="60">
        <f t="shared" ref="BD378" si="5189">IF(BD375=1,BC378+1,BC378)</f>
        <v>1903</v>
      </c>
      <c r="BE378" s="60">
        <f t="shared" ref="BE378" si="5190">IF(BE375=1,BD378+1,BD378)</f>
        <v>1903</v>
      </c>
      <c r="BF378" s="60">
        <f t="shared" ref="BF378" si="5191">IF(BF375=1,BE378+1,BE378)</f>
        <v>1903</v>
      </c>
      <c r="BG378" s="60">
        <f t="shared" ref="BG378" si="5192">IF(BG375=1,BF378+1,BF378)</f>
        <v>1903</v>
      </c>
      <c r="BH378" s="60">
        <f t="shared" ref="BH378" si="5193">IF(BH375=1,BG378+1,BG378)</f>
        <v>1903</v>
      </c>
      <c r="BI378" s="60">
        <f t="shared" ref="BI378" si="5194">IF(BI375=1,BH378+1,BH378)</f>
        <v>1903</v>
      </c>
      <c r="BJ378" s="199"/>
      <c r="BK378" s="198"/>
      <c r="BL378" s="202"/>
      <c r="BM378" s="106"/>
      <c r="BN378" s="106"/>
      <c r="BO378" s="106"/>
      <c r="BP378" s="106"/>
      <c r="BQ378" s="106"/>
      <c r="BR378" s="106"/>
      <c r="BS378" s="106"/>
      <c r="BT378" s="106"/>
      <c r="BU378" s="106"/>
      <c r="BV378" s="106"/>
      <c r="BW378" s="106"/>
      <c r="BX378" s="106"/>
      <c r="BY378" s="106"/>
      <c r="BZ378" s="106"/>
      <c r="CA378" s="106"/>
      <c r="CB378" s="106"/>
    </row>
    <row r="379" spans="1:80" s="245" customFormat="1" ht="16.399999999999999" customHeight="1" x14ac:dyDescent="0.35">
      <c r="A379" s="250"/>
      <c r="B379" s="113"/>
      <c r="C379" s="125"/>
      <c r="D379" s="125"/>
      <c r="E379" s="357"/>
      <c r="F379" s="357"/>
      <c r="G379" s="357"/>
      <c r="H379" s="370"/>
      <c r="I379" s="374"/>
      <c r="J379" s="7"/>
      <c r="K379" s="377"/>
      <c r="L379" s="106"/>
      <c r="M379" s="63" t="s">
        <v>159</v>
      </c>
      <c r="N379" s="258"/>
      <c r="O379" s="258"/>
      <c r="P379" s="258"/>
      <c r="Q379" s="258"/>
      <c r="R379" s="258"/>
      <c r="S379" s="258"/>
      <c r="T379" s="258"/>
      <c r="U379" s="258"/>
      <c r="V379" s="258"/>
      <c r="W379" s="258"/>
      <c r="X379" s="258"/>
      <c r="Y379" s="258"/>
      <c r="Z379" s="258"/>
      <c r="AA379" s="258"/>
      <c r="AB379" s="258"/>
      <c r="AC379" s="258"/>
      <c r="AD379" s="258"/>
      <c r="AE379" s="258"/>
      <c r="AF379" s="258"/>
      <c r="AG379" s="258"/>
      <c r="AH379" s="258"/>
      <c r="AI379" s="258"/>
      <c r="AJ379" s="258"/>
      <c r="AK379" s="258"/>
      <c r="AL379" s="258"/>
      <c r="AM379" s="258"/>
      <c r="AN379" s="258"/>
      <c r="AO379" s="258"/>
      <c r="AP379" s="258"/>
      <c r="AQ379" s="258"/>
      <c r="AR379" s="258"/>
      <c r="AS379" s="258"/>
      <c r="AT379" s="258"/>
      <c r="AU379" s="258"/>
      <c r="AV379" s="258"/>
      <c r="AW379" s="258"/>
      <c r="AX379" s="258"/>
      <c r="AY379" s="258"/>
      <c r="AZ379" s="258"/>
      <c r="BA379" s="258"/>
      <c r="BB379" s="258"/>
      <c r="BC379" s="258"/>
      <c r="BD379" s="258"/>
      <c r="BE379" s="258"/>
      <c r="BF379" s="258"/>
      <c r="BG379" s="258"/>
      <c r="BH379" s="258"/>
      <c r="BI379" s="258"/>
      <c r="BJ379" s="199"/>
      <c r="BK379" s="198"/>
      <c r="BL379" s="202"/>
      <c r="BM379" s="106"/>
      <c r="BN379" s="106"/>
      <c r="BO379" s="106"/>
      <c r="BP379" s="106"/>
      <c r="BQ379" s="106"/>
      <c r="BR379" s="106"/>
      <c r="BS379" s="106"/>
      <c r="BT379" s="106"/>
      <c r="BU379" s="106"/>
      <c r="BV379" s="106"/>
      <c r="BW379" s="106"/>
      <c r="BX379" s="106"/>
      <c r="BY379" s="106"/>
      <c r="BZ379" s="106"/>
      <c r="CA379" s="106"/>
      <c r="CB379" s="106"/>
    </row>
    <row r="380" spans="1:80" s="245" customFormat="1" ht="23.5" customHeight="1" x14ac:dyDescent="0.35">
      <c r="A380" s="243"/>
      <c r="B380" s="126" t="s">
        <v>32</v>
      </c>
      <c r="C380" s="381"/>
      <c r="D380" s="381"/>
      <c r="E380" s="259"/>
      <c r="F380" s="259"/>
      <c r="G380" s="241"/>
      <c r="H380" s="253"/>
      <c r="I380" s="61">
        <f>IF($H380="",0,VLOOKUP($E380,'Podpůrná data'!$H$15:$I$185,2,FALSE)*$H380)</f>
        <v>0</v>
      </c>
      <c r="J380" s="105"/>
      <c r="K380" s="166">
        <f>IF(I380&gt;0,1,0)</f>
        <v>0</v>
      </c>
      <c r="L380" s="204"/>
      <c r="M380" s="63" t="s">
        <v>95</v>
      </c>
      <c r="N380" s="260"/>
      <c r="O380" s="260"/>
      <c r="P380" s="260"/>
      <c r="Q380" s="260"/>
      <c r="R380" s="260"/>
      <c r="S380" s="260"/>
      <c r="T380" s="260"/>
      <c r="U380" s="260"/>
      <c r="V380" s="260"/>
      <c r="W380" s="260"/>
      <c r="X380" s="260"/>
      <c r="Y380" s="260"/>
      <c r="Z380" s="260"/>
      <c r="AA380" s="260"/>
      <c r="AB380" s="260"/>
      <c r="AC380" s="260"/>
      <c r="AD380" s="260"/>
      <c r="AE380" s="260"/>
      <c r="AF380" s="260"/>
      <c r="AG380" s="260"/>
      <c r="AH380" s="260"/>
      <c r="AI380" s="260"/>
      <c r="AJ380" s="260"/>
      <c r="AK380" s="260"/>
      <c r="AL380" s="260"/>
      <c r="AM380" s="260"/>
      <c r="AN380" s="260"/>
      <c r="AO380" s="260"/>
      <c r="AP380" s="260"/>
      <c r="AQ380" s="260"/>
      <c r="AR380" s="260"/>
      <c r="AS380" s="260"/>
      <c r="AT380" s="260"/>
      <c r="AU380" s="260"/>
      <c r="AV380" s="260"/>
      <c r="AW380" s="260"/>
      <c r="AX380" s="260"/>
      <c r="AY380" s="260"/>
      <c r="AZ380" s="260"/>
      <c r="BA380" s="260"/>
      <c r="BB380" s="260"/>
      <c r="BC380" s="260"/>
      <c r="BD380" s="260"/>
      <c r="BE380" s="260"/>
      <c r="BF380" s="260"/>
      <c r="BG380" s="260"/>
      <c r="BH380" s="260"/>
      <c r="BI380" s="260"/>
      <c r="BJ380" s="382">
        <f>SUM(N382:BI382)</f>
        <v>0</v>
      </c>
      <c r="BK380" s="384">
        <f>SUM(N384:BI384)</f>
        <v>0</v>
      </c>
      <c r="BL380" s="386">
        <f>IF($K380=0,0,IF($BJ380&gt;=20,1,0))</f>
        <v>0</v>
      </c>
      <c r="BM380" s="106"/>
      <c r="BN380" s="106"/>
      <c r="BO380" s="106"/>
      <c r="BP380" s="106"/>
      <c r="BQ380" s="106"/>
      <c r="BR380" s="106"/>
      <c r="BS380" s="106"/>
      <c r="BT380" s="106"/>
      <c r="BU380" s="106"/>
      <c r="BV380" s="106"/>
      <c r="BW380" s="106"/>
      <c r="BX380" s="106"/>
      <c r="BY380" s="106"/>
      <c r="BZ380" s="106"/>
      <c r="CA380" s="106"/>
      <c r="CB380" s="106"/>
    </row>
    <row r="381" spans="1:80" s="245" customFormat="1" ht="29" x14ac:dyDescent="0.35">
      <c r="A381" s="243"/>
      <c r="B381" s="128"/>
      <c r="C381" s="170"/>
      <c r="D381" s="170"/>
      <c r="E381" s="170"/>
      <c r="F381" s="170"/>
      <c r="G381" s="170"/>
      <c r="H381" s="170"/>
      <c r="I381" s="64"/>
      <c r="J381" s="105"/>
      <c r="K381" s="223"/>
      <c r="L381" s="106"/>
      <c r="M381" s="63" t="s">
        <v>215</v>
      </c>
      <c r="N381" s="260"/>
      <c r="O381" s="260"/>
      <c r="P381" s="260"/>
      <c r="Q381" s="260"/>
      <c r="R381" s="260"/>
      <c r="S381" s="260"/>
      <c r="T381" s="260"/>
      <c r="U381" s="260"/>
      <c r="V381" s="260"/>
      <c r="W381" s="260"/>
      <c r="X381" s="260"/>
      <c r="Y381" s="260"/>
      <c r="Z381" s="260"/>
      <c r="AA381" s="260"/>
      <c r="AB381" s="260"/>
      <c r="AC381" s="260"/>
      <c r="AD381" s="260"/>
      <c r="AE381" s="260"/>
      <c r="AF381" s="260"/>
      <c r="AG381" s="260"/>
      <c r="AH381" s="260"/>
      <c r="AI381" s="260"/>
      <c r="AJ381" s="260"/>
      <c r="AK381" s="260"/>
      <c r="AL381" s="260"/>
      <c r="AM381" s="260"/>
      <c r="AN381" s="260"/>
      <c r="AO381" s="260"/>
      <c r="AP381" s="260"/>
      <c r="AQ381" s="260"/>
      <c r="AR381" s="260"/>
      <c r="AS381" s="260"/>
      <c r="AT381" s="260"/>
      <c r="AU381" s="260"/>
      <c r="AV381" s="260"/>
      <c r="AW381" s="260"/>
      <c r="AX381" s="260"/>
      <c r="AY381" s="260"/>
      <c r="AZ381" s="260"/>
      <c r="BA381" s="260"/>
      <c r="BB381" s="260"/>
      <c r="BC381" s="260"/>
      <c r="BD381" s="260"/>
      <c r="BE381" s="260"/>
      <c r="BF381" s="260"/>
      <c r="BG381" s="260"/>
      <c r="BH381" s="260"/>
      <c r="BI381" s="260"/>
      <c r="BJ381" s="382"/>
      <c r="BK381" s="384"/>
      <c r="BL381" s="386"/>
      <c r="BM381" s="106"/>
      <c r="BN381" s="106"/>
      <c r="BO381" s="106"/>
      <c r="BP381" s="106"/>
      <c r="BQ381" s="106"/>
      <c r="BR381" s="106"/>
      <c r="BS381" s="106"/>
      <c r="BT381" s="106"/>
      <c r="BU381" s="106"/>
      <c r="BV381" s="106"/>
      <c r="BW381" s="106"/>
      <c r="BX381" s="106"/>
      <c r="BY381" s="106"/>
      <c r="BZ381" s="106"/>
      <c r="CA381" s="106"/>
      <c r="CB381" s="106"/>
    </row>
    <row r="382" spans="1:80" s="245" customFormat="1" ht="29" x14ac:dyDescent="0.35">
      <c r="A382" s="243"/>
      <c r="B382" s="128"/>
      <c r="C382" s="170"/>
      <c r="D382" s="170"/>
      <c r="E382" s="170"/>
      <c r="F382" s="170"/>
      <c r="G382" s="170"/>
      <c r="H382" s="170"/>
      <c r="I382" s="64"/>
      <c r="J382" s="105"/>
      <c r="K382" s="165"/>
      <c r="L382" s="106"/>
      <c r="M382" s="63" t="s">
        <v>235</v>
      </c>
      <c r="N382" s="167">
        <f>IF(N381="",0,IF(N381&gt;=$H380,$H380,N381))</f>
        <v>0</v>
      </c>
      <c r="O382" s="167">
        <f t="shared" ref="O382:AT382" si="5195">IF(O381="",0,IF((O381+N383)&lt;=$H380,O381,$H380-N383))</f>
        <v>0</v>
      </c>
      <c r="P382" s="167">
        <f t="shared" si="5195"/>
        <v>0</v>
      </c>
      <c r="Q382" s="167">
        <f t="shared" si="5195"/>
        <v>0</v>
      </c>
      <c r="R382" s="167">
        <f t="shared" si="5195"/>
        <v>0</v>
      </c>
      <c r="S382" s="167">
        <f t="shared" si="5195"/>
        <v>0</v>
      </c>
      <c r="T382" s="167">
        <f t="shared" si="5195"/>
        <v>0</v>
      </c>
      <c r="U382" s="167">
        <f t="shared" si="5195"/>
        <v>0</v>
      </c>
      <c r="V382" s="167">
        <f t="shared" si="5195"/>
        <v>0</v>
      </c>
      <c r="W382" s="167">
        <f t="shared" si="5195"/>
        <v>0</v>
      </c>
      <c r="X382" s="167">
        <f t="shared" si="5195"/>
        <v>0</v>
      </c>
      <c r="Y382" s="167">
        <f t="shared" si="5195"/>
        <v>0</v>
      </c>
      <c r="Z382" s="167">
        <f t="shared" si="5195"/>
        <v>0</v>
      </c>
      <c r="AA382" s="167">
        <f t="shared" si="5195"/>
        <v>0</v>
      </c>
      <c r="AB382" s="167">
        <f t="shared" si="5195"/>
        <v>0</v>
      </c>
      <c r="AC382" s="167">
        <f t="shared" si="5195"/>
        <v>0</v>
      </c>
      <c r="AD382" s="167">
        <f t="shared" si="5195"/>
        <v>0</v>
      </c>
      <c r="AE382" s="167">
        <f t="shared" si="5195"/>
        <v>0</v>
      </c>
      <c r="AF382" s="167">
        <f t="shared" si="5195"/>
        <v>0</v>
      </c>
      <c r="AG382" s="167">
        <f t="shared" si="5195"/>
        <v>0</v>
      </c>
      <c r="AH382" s="167">
        <f t="shared" si="5195"/>
        <v>0</v>
      </c>
      <c r="AI382" s="167">
        <f t="shared" si="5195"/>
        <v>0</v>
      </c>
      <c r="AJ382" s="167">
        <f t="shared" si="5195"/>
        <v>0</v>
      </c>
      <c r="AK382" s="167">
        <f t="shared" si="5195"/>
        <v>0</v>
      </c>
      <c r="AL382" s="167">
        <f t="shared" si="5195"/>
        <v>0</v>
      </c>
      <c r="AM382" s="167">
        <f t="shared" si="5195"/>
        <v>0</v>
      </c>
      <c r="AN382" s="167">
        <f t="shared" si="5195"/>
        <v>0</v>
      </c>
      <c r="AO382" s="167">
        <f t="shared" si="5195"/>
        <v>0</v>
      </c>
      <c r="AP382" s="167">
        <f t="shared" si="5195"/>
        <v>0</v>
      </c>
      <c r="AQ382" s="167">
        <f t="shared" si="5195"/>
        <v>0</v>
      </c>
      <c r="AR382" s="167">
        <f t="shared" si="5195"/>
        <v>0</v>
      </c>
      <c r="AS382" s="167">
        <f t="shared" si="5195"/>
        <v>0</v>
      </c>
      <c r="AT382" s="167">
        <f t="shared" si="5195"/>
        <v>0</v>
      </c>
      <c r="AU382" s="167">
        <f t="shared" ref="AU382:BI382" si="5196">IF(AU381="",0,IF((AU381+AT383)&lt;=$H380,AU381,$H380-AT383))</f>
        <v>0</v>
      </c>
      <c r="AV382" s="167">
        <f t="shared" si="5196"/>
        <v>0</v>
      </c>
      <c r="AW382" s="167">
        <f t="shared" si="5196"/>
        <v>0</v>
      </c>
      <c r="AX382" s="167">
        <f t="shared" si="5196"/>
        <v>0</v>
      </c>
      <c r="AY382" s="167">
        <f t="shared" si="5196"/>
        <v>0</v>
      </c>
      <c r="AZ382" s="167">
        <f t="shared" si="5196"/>
        <v>0</v>
      </c>
      <c r="BA382" s="167">
        <f t="shared" si="5196"/>
        <v>0</v>
      </c>
      <c r="BB382" s="167">
        <f t="shared" si="5196"/>
        <v>0</v>
      </c>
      <c r="BC382" s="167">
        <f t="shared" si="5196"/>
        <v>0</v>
      </c>
      <c r="BD382" s="167">
        <f t="shared" si="5196"/>
        <v>0</v>
      </c>
      <c r="BE382" s="167">
        <f t="shared" si="5196"/>
        <v>0</v>
      </c>
      <c r="BF382" s="167">
        <f t="shared" si="5196"/>
        <v>0</v>
      </c>
      <c r="BG382" s="167">
        <f t="shared" si="5196"/>
        <v>0</v>
      </c>
      <c r="BH382" s="167">
        <f t="shared" si="5196"/>
        <v>0</v>
      </c>
      <c r="BI382" s="167">
        <f t="shared" si="5196"/>
        <v>0</v>
      </c>
      <c r="BJ382" s="382"/>
      <c r="BK382" s="384"/>
      <c r="BL382" s="386"/>
      <c r="BM382" s="106"/>
      <c r="BN382" s="106"/>
      <c r="BO382" s="106"/>
      <c r="BP382" s="106"/>
      <c r="BQ382" s="106"/>
      <c r="BR382" s="106"/>
      <c r="BS382" s="106"/>
      <c r="BT382" s="106"/>
      <c r="BU382" s="106"/>
      <c r="BV382" s="106"/>
      <c r="BW382" s="106"/>
      <c r="BX382" s="106"/>
      <c r="BY382" s="106"/>
      <c r="BZ382" s="106"/>
      <c r="CA382" s="106"/>
      <c r="CB382" s="106"/>
    </row>
    <row r="383" spans="1:80" ht="29" hidden="1" x14ac:dyDescent="0.35">
      <c r="B383" s="128"/>
      <c r="C383" s="170"/>
      <c r="D383" s="170"/>
      <c r="E383" s="170"/>
      <c r="F383" s="170"/>
      <c r="G383" s="170"/>
      <c r="H383" s="170"/>
      <c r="I383" s="172"/>
      <c r="J383" s="105"/>
      <c r="K383" s="175"/>
      <c r="L383" s="105"/>
      <c r="M383" s="63" t="s">
        <v>236</v>
      </c>
      <c r="N383" s="167">
        <f>N382</f>
        <v>0</v>
      </c>
      <c r="O383" s="167">
        <f>O382+N383</f>
        <v>0</v>
      </c>
      <c r="P383" s="167">
        <f t="shared" ref="P383" si="5197">P382+O383</f>
        <v>0</v>
      </c>
      <c r="Q383" s="167">
        <f t="shared" ref="Q383" si="5198">Q382+P383</f>
        <v>0</v>
      </c>
      <c r="R383" s="167">
        <f t="shared" ref="R383" si="5199">R382+Q383</f>
        <v>0</v>
      </c>
      <c r="S383" s="167">
        <f t="shared" ref="S383" si="5200">S382+R383</f>
        <v>0</v>
      </c>
      <c r="T383" s="167">
        <f t="shared" ref="T383" si="5201">T382+S383</f>
        <v>0</v>
      </c>
      <c r="U383" s="167">
        <f t="shared" ref="U383" si="5202">U382+T383</f>
        <v>0</v>
      </c>
      <c r="V383" s="167">
        <f t="shared" ref="V383" si="5203">V382+U383</f>
        <v>0</v>
      </c>
      <c r="W383" s="167">
        <f t="shared" ref="W383" si="5204">W382+V383</f>
        <v>0</v>
      </c>
      <c r="X383" s="167">
        <f t="shared" ref="X383" si="5205">X382+W383</f>
        <v>0</v>
      </c>
      <c r="Y383" s="167">
        <f t="shared" ref="Y383" si="5206">Y382+X383</f>
        <v>0</v>
      </c>
      <c r="Z383" s="167">
        <f t="shared" ref="Z383" si="5207">Z382+Y383</f>
        <v>0</v>
      </c>
      <c r="AA383" s="167">
        <f t="shared" ref="AA383" si="5208">AA382+Z383</f>
        <v>0</v>
      </c>
      <c r="AB383" s="167">
        <f t="shared" ref="AB383" si="5209">AB382+AA383</f>
        <v>0</v>
      </c>
      <c r="AC383" s="167">
        <f t="shared" ref="AC383" si="5210">AC382+AB383</f>
        <v>0</v>
      </c>
      <c r="AD383" s="167">
        <f t="shared" ref="AD383" si="5211">AD382+AC383</f>
        <v>0</v>
      </c>
      <c r="AE383" s="167">
        <f t="shared" ref="AE383" si="5212">AE382+AD383</f>
        <v>0</v>
      </c>
      <c r="AF383" s="167">
        <f t="shared" ref="AF383" si="5213">AF382+AE383</f>
        <v>0</v>
      </c>
      <c r="AG383" s="167">
        <f t="shared" ref="AG383" si="5214">AG382+AF383</f>
        <v>0</v>
      </c>
      <c r="AH383" s="167">
        <f t="shared" ref="AH383" si="5215">AH382+AG383</f>
        <v>0</v>
      </c>
      <c r="AI383" s="167">
        <f t="shared" ref="AI383" si="5216">AI382+AH383</f>
        <v>0</v>
      </c>
      <c r="AJ383" s="167">
        <f t="shared" ref="AJ383" si="5217">AJ382+AI383</f>
        <v>0</v>
      </c>
      <c r="AK383" s="167">
        <f t="shared" ref="AK383" si="5218">AK382+AJ383</f>
        <v>0</v>
      </c>
      <c r="AL383" s="167">
        <f t="shared" ref="AL383" si="5219">AL382+AK383</f>
        <v>0</v>
      </c>
      <c r="AM383" s="167">
        <f t="shared" ref="AM383" si="5220">AM382+AL383</f>
        <v>0</v>
      </c>
      <c r="AN383" s="167">
        <f t="shared" ref="AN383" si="5221">AN382+AM383</f>
        <v>0</v>
      </c>
      <c r="AO383" s="167">
        <f t="shared" ref="AO383" si="5222">AO382+AN383</f>
        <v>0</v>
      </c>
      <c r="AP383" s="167">
        <f t="shared" ref="AP383" si="5223">AP382+AO383</f>
        <v>0</v>
      </c>
      <c r="AQ383" s="167">
        <f t="shared" ref="AQ383" si="5224">AQ382+AP383</f>
        <v>0</v>
      </c>
      <c r="AR383" s="167">
        <f t="shared" ref="AR383" si="5225">AR382+AQ383</f>
        <v>0</v>
      </c>
      <c r="AS383" s="167">
        <f t="shared" ref="AS383" si="5226">AS382+AR383</f>
        <v>0</v>
      </c>
      <c r="AT383" s="167">
        <f t="shared" ref="AT383" si="5227">AT382+AS383</f>
        <v>0</v>
      </c>
      <c r="AU383" s="167">
        <f t="shared" ref="AU383" si="5228">AU382+AT383</f>
        <v>0</v>
      </c>
      <c r="AV383" s="167">
        <f t="shared" ref="AV383" si="5229">AV382+AU383</f>
        <v>0</v>
      </c>
      <c r="AW383" s="167">
        <f t="shared" ref="AW383" si="5230">AW382+AV383</f>
        <v>0</v>
      </c>
      <c r="AX383" s="167">
        <f t="shared" ref="AX383" si="5231">AX382+AW383</f>
        <v>0</v>
      </c>
      <c r="AY383" s="167">
        <f t="shared" ref="AY383" si="5232">AY382+AX383</f>
        <v>0</v>
      </c>
      <c r="AZ383" s="167">
        <f t="shared" ref="AZ383" si="5233">AZ382+AY383</f>
        <v>0</v>
      </c>
      <c r="BA383" s="167">
        <f t="shared" ref="BA383" si="5234">BA382+AZ383</f>
        <v>0</v>
      </c>
      <c r="BB383" s="167">
        <f t="shared" ref="BB383" si="5235">BB382+BA383</f>
        <v>0</v>
      </c>
      <c r="BC383" s="167">
        <f t="shared" ref="BC383" si="5236">BC382+BB383</f>
        <v>0</v>
      </c>
      <c r="BD383" s="167">
        <f t="shared" ref="BD383" si="5237">BD382+BC383</f>
        <v>0</v>
      </c>
      <c r="BE383" s="167">
        <f t="shared" ref="BE383" si="5238">BE382+BD383</f>
        <v>0</v>
      </c>
      <c r="BF383" s="167">
        <f t="shared" ref="BF383" si="5239">BF382+BE383</f>
        <v>0</v>
      </c>
      <c r="BG383" s="167">
        <f t="shared" ref="BG383" si="5240">BG382+BF383</f>
        <v>0</v>
      </c>
      <c r="BH383" s="167">
        <f t="shared" ref="BH383" si="5241">BH382+BG383</f>
        <v>0</v>
      </c>
      <c r="BI383" s="167">
        <f t="shared" ref="BI383" si="5242">BI382+BH383</f>
        <v>0</v>
      </c>
      <c r="BJ383" s="382"/>
      <c r="BK383" s="384"/>
      <c r="BL383" s="386"/>
      <c r="BM383" s="105"/>
      <c r="BN383" s="105"/>
      <c r="BO383" s="105"/>
      <c r="BP383" s="105"/>
      <c r="BQ383" s="105"/>
      <c r="BR383" s="105"/>
      <c r="BS383" s="105"/>
      <c r="BT383" s="105"/>
      <c r="BU383" s="105"/>
      <c r="BV383" s="105"/>
      <c r="BW383" s="105"/>
      <c r="BX383" s="105"/>
      <c r="BY383" s="105"/>
      <c r="BZ383" s="105"/>
      <c r="CA383" s="105"/>
      <c r="CB383" s="105"/>
    </row>
    <row r="384" spans="1:80" ht="25.4" customHeight="1" thickBot="1" x14ac:dyDescent="0.4">
      <c r="B384" s="128"/>
      <c r="C384" s="170"/>
      <c r="D384" s="170"/>
      <c r="E384" s="170"/>
      <c r="F384" s="170"/>
      <c r="G384" s="170"/>
      <c r="H384" s="170"/>
      <c r="I384" s="172"/>
      <c r="J384" s="105"/>
      <c r="K384" s="175"/>
      <c r="L384" s="105"/>
      <c r="M384" s="63" t="s">
        <v>145</v>
      </c>
      <c r="N384" s="168">
        <f>IF($E380="",0,VLOOKUP($E380,'Podpůrná data'!$H$15:$I$182,2)*N382)</f>
        <v>0</v>
      </c>
      <c r="O384" s="168">
        <f>IF($E380="",0,VLOOKUP($E380,'Podpůrná data'!$H$15:$I$182,2)*O382)</f>
        <v>0</v>
      </c>
      <c r="P384" s="168">
        <f>IF($E380="",0,VLOOKUP($E380,'Podpůrná data'!$H$15:$I$182,2)*P382)</f>
        <v>0</v>
      </c>
      <c r="Q384" s="168">
        <f>IF($E380="",0,VLOOKUP($E380,'Podpůrná data'!$H$15:$I$182,2)*Q382)</f>
        <v>0</v>
      </c>
      <c r="R384" s="168">
        <f>IF($E380="",0,VLOOKUP($E380,'Podpůrná data'!$H$15:$I$182,2)*R382)</f>
        <v>0</v>
      </c>
      <c r="S384" s="168">
        <f>IF($E380="",0,VLOOKUP($E380,'Podpůrná data'!$H$15:$I$182,2)*S382)</f>
        <v>0</v>
      </c>
      <c r="T384" s="168">
        <f>IF($E380="",0,VLOOKUP($E380,'Podpůrná data'!$H$15:$I$182,2)*T382)</f>
        <v>0</v>
      </c>
      <c r="U384" s="168">
        <f>IF($E380="",0,VLOOKUP($E380,'Podpůrná data'!$H$15:$I$182,2)*U382)</f>
        <v>0</v>
      </c>
      <c r="V384" s="168">
        <f>IF($E380="",0,VLOOKUP($E380,'Podpůrná data'!$H$15:$I$182,2)*V382)</f>
        <v>0</v>
      </c>
      <c r="W384" s="168">
        <f>IF($E380="",0,VLOOKUP($E380,'Podpůrná data'!$H$15:$I$182,2)*W382)</f>
        <v>0</v>
      </c>
      <c r="X384" s="168">
        <f>IF($E380="",0,VLOOKUP($E380,'Podpůrná data'!$H$15:$I$182,2)*X382)</f>
        <v>0</v>
      </c>
      <c r="Y384" s="168">
        <f>IF($E380="",0,VLOOKUP($E380,'Podpůrná data'!$H$15:$I$182,2)*Y382)</f>
        <v>0</v>
      </c>
      <c r="Z384" s="168">
        <f>IF($E380="",0,VLOOKUP($E380,'Podpůrná data'!$H$15:$I$182,2)*Z382)</f>
        <v>0</v>
      </c>
      <c r="AA384" s="168">
        <f>IF($E380="",0,VLOOKUP($E380,'Podpůrná data'!$H$15:$I$182,2)*AA382)</f>
        <v>0</v>
      </c>
      <c r="AB384" s="168">
        <f>IF($E380="",0,VLOOKUP($E380,'Podpůrná data'!$H$15:$I$182,2)*AB382)</f>
        <v>0</v>
      </c>
      <c r="AC384" s="168">
        <f>IF($E380="",0,VLOOKUP($E380,'Podpůrná data'!$H$15:$I$182,2)*AC382)</f>
        <v>0</v>
      </c>
      <c r="AD384" s="168">
        <f>IF($E380="",0,VLOOKUP($E380,'Podpůrná data'!$H$15:$I$182,2)*AD382)</f>
        <v>0</v>
      </c>
      <c r="AE384" s="168">
        <f>IF($E380="",0,VLOOKUP($E380,'Podpůrná data'!$H$15:$I$182,2)*AE382)</f>
        <v>0</v>
      </c>
      <c r="AF384" s="168">
        <f>IF($E380="",0,VLOOKUP($E380,'Podpůrná data'!$H$15:$I$182,2)*AF382)</f>
        <v>0</v>
      </c>
      <c r="AG384" s="168">
        <f>IF($E380="",0,VLOOKUP($E380,'Podpůrná data'!$H$15:$I$182,2)*AG382)</f>
        <v>0</v>
      </c>
      <c r="AH384" s="168">
        <f>IF($E380="",0,VLOOKUP($E380,'Podpůrná data'!$H$15:$I$182,2)*AH382)</f>
        <v>0</v>
      </c>
      <c r="AI384" s="168">
        <f>IF($E380="",0,VLOOKUP($E380,'Podpůrná data'!$H$15:$I$182,2)*AI382)</f>
        <v>0</v>
      </c>
      <c r="AJ384" s="168">
        <f>IF($E380="",0,VLOOKUP($E380,'Podpůrná data'!$H$15:$I$182,2)*AJ382)</f>
        <v>0</v>
      </c>
      <c r="AK384" s="168">
        <f>IF($E380="",0,VLOOKUP($E380,'Podpůrná data'!$H$15:$I$182,2)*AK382)</f>
        <v>0</v>
      </c>
      <c r="AL384" s="168">
        <f>IF($E380="",0,VLOOKUP($E380,'Podpůrná data'!$H$15:$I$182,2)*AL382)</f>
        <v>0</v>
      </c>
      <c r="AM384" s="168">
        <f>IF($E380="",0,VLOOKUP($E380,'Podpůrná data'!$H$15:$I$182,2)*AM382)</f>
        <v>0</v>
      </c>
      <c r="AN384" s="168">
        <f>IF($E380="",0,VLOOKUP($E380,'Podpůrná data'!$H$15:$I$182,2)*AN382)</f>
        <v>0</v>
      </c>
      <c r="AO384" s="168">
        <f>IF($E380="",0,VLOOKUP($E380,'Podpůrná data'!$H$15:$I$182,2)*AO382)</f>
        <v>0</v>
      </c>
      <c r="AP384" s="168">
        <f>IF($E380="",0,VLOOKUP($E380,'Podpůrná data'!$H$15:$I$182,2)*AP382)</f>
        <v>0</v>
      </c>
      <c r="AQ384" s="168">
        <f>IF($E380="",0,VLOOKUP($E380,'Podpůrná data'!$H$15:$I$182,2)*AQ382)</f>
        <v>0</v>
      </c>
      <c r="AR384" s="168">
        <f>IF($E380="",0,VLOOKUP($E380,'Podpůrná data'!$H$15:$I$182,2)*AR382)</f>
        <v>0</v>
      </c>
      <c r="AS384" s="168">
        <f>IF($E380="",0,VLOOKUP($E380,'Podpůrná data'!$H$15:$I$182,2)*AS382)</f>
        <v>0</v>
      </c>
      <c r="AT384" s="168">
        <f>IF($E380="",0,VLOOKUP($E380,'Podpůrná data'!$H$15:$I$182,2)*AT382)</f>
        <v>0</v>
      </c>
      <c r="AU384" s="168">
        <f>IF($E380="",0,VLOOKUP($E380,'Podpůrná data'!$H$15:$I$182,2)*AU382)</f>
        <v>0</v>
      </c>
      <c r="AV384" s="168">
        <f>IF($E380="",0,VLOOKUP($E380,'Podpůrná data'!$H$15:$I$182,2)*AV382)</f>
        <v>0</v>
      </c>
      <c r="AW384" s="168">
        <f>IF($E380="",0,VLOOKUP($E380,'Podpůrná data'!$H$15:$I$182,2)*AW382)</f>
        <v>0</v>
      </c>
      <c r="AX384" s="168">
        <f>IF($E380="",0,VLOOKUP($E380,'Podpůrná data'!$H$15:$I$182,2)*AX382)</f>
        <v>0</v>
      </c>
      <c r="AY384" s="168">
        <f>IF($E380="",0,VLOOKUP($E380,'Podpůrná data'!$H$15:$I$182,2)*AY382)</f>
        <v>0</v>
      </c>
      <c r="AZ384" s="168">
        <f>IF($E380="",0,VLOOKUP($E380,'Podpůrná data'!$H$15:$I$182,2)*AZ382)</f>
        <v>0</v>
      </c>
      <c r="BA384" s="168">
        <f>IF($E380="",0,VLOOKUP($E380,'Podpůrná data'!$H$15:$I$182,2)*BA382)</f>
        <v>0</v>
      </c>
      <c r="BB384" s="168">
        <f>IF($E380="",0,VLOOKUP($E380,'Podpůrná data'!$H$15:$I$182,2)*BB382)</f>
        <v>0</v>
      </c>
      <c r="BC384" s="168">
        <f>IF($E380="",0,VLOOKUP($E380,'Podpůrná data'!$H$15:$I$182,2)*BC382)</f>
        <v>0</v>
      </c>
      <c r="BD384" s="168">
        <f>IF($E380="",0,VLOOKUP($E380,'Podpůrná data'!$H$15:$I$182,2)*BD382)</f>
        <v>0</v>
      </c>
      <c r="BE384" s="168">
        <f>IF($E380="",0,VLOOKUP($E380,'Podpůrná data'!$H$15:$I$182,2)*BE382)</f>
        <v>0</v>
      </c>
      <c r="BF384" s="168">
        <f>IF($E380="",0,VLOOKUP($E380,'Podpůrná data'!$H$15:$I$182,2)*BF382)</f>
        <v>0</v>
      </c>
      <c r="BG384" s="168">
        <f>IF($E380="",0,VLOOKUP($E380,'Podpůrná data'!$H$15:$I$182,2)*BG382)</f>
        <v>0</v>
      </c>
      <c r="BH384" s="168">
        <f>IF($E380="",0,VLOOKUP($E380,'Podpůrná data'!$H$15:$I$182,2)*BH382)</f>
        <v>0</v>
      </c>
      <c r="BI384" s="168">
        <f>IF($E380="",0,VLOOKUP($E380,'Podpůrná data'!$H$15:$I$182,2)*BI382)</f>
        <v>0</v>
      </c>
      <c r="BJ384" s="382"/>
      <c r="BK384" s="384"/>
      <c r="BL384" s="386"/>
      <c r="BM384" s="105"/>
      <c r="BN384" s="178">
        <f>SUMIFS($N384:$BI384,$N379:$BI379,"1. ZoR")</f>
        <v>0</v>
      </c>
      <c r="BO384" s="178">
        <f>SUMIFS($N384:$BI384,$N379:$BI379,"2. ZoR")</f>
        <v>0</v>
      </c>
      <c r="BP384" s="178">
        <f>SUMIFS($N384:$BI384,$N379:$BI379,"3. ZoR")</f>
        <v>0</v>
      </c>
      <c r="BQ384" s="178">
        <f>SUMIFS($N384:$BI384,$N379:$BI379,"4. ZoR")</f>
        <v>0</v>
      </c>
      <c r="BR384" s="178">
        <f>SUMIFS($N384:$BI384,$N379:$BI379,"5. ZoR")</f>
        <v>0</v>
      </c>
      <c r="BS384" s="178">
        <f>SUMIFS($N384:$BI384,$N379:$BI379,"6. ZoR")</f>
        <v>0</v>
      </c>
      <c r="BT384" s="178">
        <f>SUMIFS($N384:$BI384,$N379:$BI379,"7. ZoR")</f>
        <v>0</v>
      </c>
      <c r="BU384" s="178">
        <f>SUMIFS($N384:$BI384,$N379:$BI379,"8. ZoR")</f>
        <v>0</v>
      </c>
      <c r="BV384" s="178">
        <f>SUMIFS($N384:$BI384,$N379:$BI379,"9. ZoR")</f>
        <v>0</v>
      </c>
      <c r="BW384" s="178">
        <f>SUMIFS($N384:$BI384,$N379:$BI379,"10. ZoR")</f>
        <v>0</v>
      </c>
      <c r="BX384" s="178">
        <f>SUMIFS($N384:$BI384,$N379:$BI379,"11. ZoR")</f>
        <v>0</v>
      </c>
      <c r="BY384" s="178">
        <f>SUMIFS($N384:$BI384,$N379:$BI379,"12. ZoR")</f>
        <v>0</v>
      </c>
      <c r="BZ384" s="178">
        <f>SUMIFS($N384:$BI384,$N379:$BI379,"13. ZoR")</f>
        <v>0</v>
      </c>
      <c r="CA384" s="178">
        <f>SUMIFS($N384:$BI384,$N379:$BI379,"14. ZoR")</f>
        <v>0</v>
      </c>
      <c r="CB384" s="178">
        <f>SUMIFS($N384:$BI384,$N379:$BI379,"15. ZoR")</f>
        <v>0</v>
      </c>
    </row>
    <row r="385" spans="1:80" ht="29.5" hidden="1" thickBot="1" x14ac:dyDescent="0.4">
      <c r="B385" s="129"/>
      <c r="C385" s="173"/>
      <c r="D385" s="173"/>
      <c r="E385" s="173"/>
      <c r="F385" s="173"/>
      <c r="G385" s="173"/>
      <c r="H385" s="173"/>
      <c r="I385" s="174"/>
      <c r="J385" s="105"/>
      <c r="K385" s="176"/>
      <c r="L385" s="105"/>
      <c r="M385" s="63" t="s">
        <v>200</v>
      </c>
      <c r="N385" s="168">
        <f>IF(N384="","",N384)</f>
        <v>0</v>
      </c>
      <c r="O385" s="168">
        <f>N385+O384</f>
        <v>0</v>
      </c>
      <c r="P385" s="168">
        <f t="shared" ref="P385" si="5243">O385+P384</f>
        <v>0</v>
      </c>
      <c r="Q385" s="168">
        <f t="shared" ref="Q385" si="5244">P385+Q384</f>
        <v>0</v>
      </c>
      <c r="R385" s="168">
        <f t="shared" ref="R385" si="5245">Q385+R384</f>
        <v>0</v>
      </c>
      <c r="S385" s="168">
        <f t="shared" ref="S385" si="5246">R385+S384</f>
        <v>0</v>
      </c>
      <c r="T385" s="168">
        <f t="shared" ref="T385" si="5247">S385+T384</f>
        <v>0</v>
      </c>
      <c r="U385" s="168">
        <f t="shared" ref="U385" si="5248">T385+U384</f>
        <v>0</v>
      </c>
      <c r="V385" s="168">
        <f t="shared" ref="V385" si="5249">U385+V384</f>
        <v>0</v>
      </c>
      <c r="W385" s="168">
        <f t="shared" ref="W385" si="5250">V385+W384</f>
        <v>0</v>
      </c>
      <c r="X385" s="168">
        <f t="shared" ref="X385" si="5251">W385+X384</f>
        <v>0</v>
      </c>
      <c r="Y385" s="168">
        <f t="shared" ref="Y385" si="5252">X385+Y384</f>
        <v>0</v>
      </c>
      <c r="Z385" s="168">
        <f t="shared" ref="Z385" si="5253">Y385+Z384</f>
        <v>0</v>
      </c>
      <c r="AA385" s="168">
        <f t="shared" ref="AA385" si="5254">Z385+AA384</f>
        <v>0</v>
      </c>
      <c r="AB385" s="168">
        <f t="shared" ref="AB385" si="5255">AA385+AB384</f>
        <v>0</v>
      </c>
      <c r="AC385" s="168">
        <f t="shared" ref="AC385" si="5256">AB385+AC384</f>
        <v>0</v>
      </c>
      <c r="AD385" s="168">
        <f t="shared" ref="AD385" si="5257">AC385+AD384</f>
        <v>0</v>
      </c>
      <c r="AE385" s="168">
        <f t="shared" ref="AE385" si="5258">AD385+AE384</f>
        <v>0</v>
      </c>
      <c r="AF385" s="168">
        <f t="shared" ref="AF385" si="5259">AE385+AF384</f>
        <v>0</v>
      </c>
      <c r="AG385" s="168">
        <f t="shared" ref="AG385" si="5260">AF385+AG384</f>
        <v>0</v>
      </c>
      <c r="AH385" s="168">
        <f t="shared" ref="AH385" si="5261">AG385+AH384</f>
        <v>0</v>
      </c>
      <c r="AI385" s="168">
        <f t="shared" ref="AI385" si="5262">AH385+AI384</f>
        <v>0</v>
      </c>
      <c r="AJ385" s="168">
        <f t="shared" ref="AJ385" si="5263">AI385+AJ384</f>
        <v>0</v>
      </c>
      <c r="AK385" s="168">
        <f t="shared" ref="AK385" si="5264">AJ385+AK384</f>
        <v>0</v>
      </c>
      <c r="AL385" s="168">
        <f t="shared" ref="AL385" si="5265">AK385+AL384</f>
        <v>0</v>
      </c>
      <c r="AM385" s="168">
        <f t="shared" ref="AM385" si="5266">AL385+AM384</f>
        <v>0</v>
      </c>
      <c r="AN385" s="168">
        <f t="shared" ref="AN385" si="5267">AM385+AN384</f>
        <v>0</v>
      </c>
      <c r="AO385" s="168">
        <f t="shared" ref="AO385" si="5268">AN385+AO384</f>
        <v>0</v>
      </c>
      <c r="AP385" s="168">
        <f t="shared" ref="AP385" si="5269">AO385+AP384</f>
        <v>0</v>
      </c>
      <c r="AQ385" s="168">
        <f t="shared" ref="AQ385" si="5270">AP385+AQ384</f>
        <v>0</v>
      </c>
      <c r="AR385" s="168">
        <f t="shared" ref="AR385" si="5271">AQ385+AR384</f>
        <v>0</v>
      </c>
      <c r="AS385" s="168">
        <f t="shared" ref="AS385" si="5272">AR385+AS384</f>
        <v>0</v>
      </c>
      <c r="AT385" s="168">
        <f t="shared" ref="AT385" si="5273">AS385+AT384</f>
        <v>0</v>
      </c>
      <c r="AU385" s="168">
        <f t="shared" ref="AU385" si="5274">AT385+AU384</f>
        <v>0</v>
      </c>
      <c r="AV385" s="168">
        <f t="shared" ref="AV385" si="5275">AU385+AV384</f>
        <v>0</v>
      </c>
      <c r="AW385" s="168">
        <f t="shared" ref="AW385" si="5276">AV385+AW384</f>
        <v>0</v>
      </c>
      <c r="AX385" s="168">
        <f t="shared" ref="AX385" si="5277">AW385+AX384</f>
        <v>0</v>
      </c>
      <c r="AY385" s="168">
        <f t="shared" ref="AY385" si="5278">AX385+AY384</f>
        <v>0</v>
      </c>
      <c r="AZ385" s="168">
        <f t="shared" ref="AZ385" si="5279">AY385+AZ384</f>
        <v>0</v>
      </c>
      <c r="BA385" s="168">
        <f t="shared" ref="BA385" si="5280">AZ385+BA384</f>
        <v>0</v>
      </c>
      <c r="BB385" s="168">
        <f t="shared" ref="BB385" si="5281">BA385+BB384</f>
        <v>0</v>
      </c>
      <c r="BC385" s="168">
        <f t="shared" ref="BC385" si="5282">BB385+BC384</f>
        <v>0</v>
      </c>
      <c r="BD385" s="168">
        <f t="shared" ref="BD385" si="5283">BC385+BD384</f>
        <v>0</v>
      </c>
      <c r="BE385" s="168">
        <f t="shared" ref="BE385" si="5284">BD385+BE384</f>
        <v>0</v>
      </c>
      <c r="BF385" s="168">
        <f t="shared" ref="BF385" si="5285">BE385+BF384</f>
        <v>0</v>
      </c>
      <c r="BG385" s="168">
        <f t="shared" ref="BG385" si="5286">BF385+BG384</f>
        <v>0</v>
      </c>
      <c r="BH385" s="168">
        <f t="shared" ref="BH385" si="5287">BG385+BH384</f>
        <v>0</v>
      </c>
      <c r="BI385" s="168">
        <f t="shared" ref="BI385" si="5288">BH385+BI384</f>
        <v>0</v>
      </c>
      <c r="BJ385" s="383"/>
      <c r="BK385" s="385"/>
      <c r="BL385" s="387"/>
      <c r="BM385" s="105"/>
      <c r="BN385" s="105"/>
      <c r="BO385" s="105"/>
      <c r="BP385" s="105"/>
      <c r="BQ385" s="105"/>
      <c r="BR385" s="105"/>
      <c r="BS385" s="105"/>
      <c r="BT385" s="105"/>
      <c r="BU385" s="105"/>
      <c r="BV385" s="105"/>
      <c r="BW385" s="105"/>
      <c r="BX385" s="105"/>
      <c r="BY385" s="105"/>
      <c r="BZ385" s="105"/>
      <c r="CA385" s="105"/>
      <c r="CB385" s="105"/>
    </row>
    <row r="386" spans="1:80" ht="15" hidden="1" thickBot="1" x14ac:dyDescent="0.4">
      <c r="B386" s="105"/>
      <c r="C386" s="130"/>
      <c r="D386" s="130"/>
      <c r="E386" s="130"/>
      <c r="F386" s="130"/>
      <c r="G386" s="130"/>
      <c r="H386" s="130"/>
      <c r="I386" s="105"/>
      <c r="J386" s="7"/>
      <c r="K386" s="105"/>
      <c r="L386" s="105"/>
      <c r="M386" s="105"/>
      <c r="N386" s="105"/>
      <c r="O386" s="105"/>
      <c r="P386" s="7"/>
      <c r="Q386" s="105"/>
      <c r="R386" s="105"/>
      <c r="S386" s="105"/>
      <c r="T386" s="105"/>
      <c r="U386" s="105"/>
      <c r="V386" s="105"/>
      <c r="W386" s="105"/>
      <c r="X386" s="105"/>
      <c r="Y386" s="105"/>
      <c r="Z386" s="105"/>
      <c r="AA386" s="105"/>
      <c r="AB386" s="105"/>
      <c r="AC386" s="105"/>
      <c r="AD386" s="105"/>
      <c r="AE386" s="105"/>
      <c r="AF386" s="105"/>
      <c r="AG386" s="105"/>
      <c r="AH386" s="105"/>
      <c r="AI386" s="105"/>
      <c r="AJ386" s="105"/>
      <c r="AK386" s="105"/>
      <c r="AL386" s="105"/>
      <c r="AM386" s="105"/>
      <c r="AN386" s="105"/>
      <c r="AO386" s="105"/>
      <c r="AP386" s="105"/>
      <c r="AQ386" s="105"/>
      <c r="AR386" s="105"/>
      <c r="AS386" s="105"/>
      <c r="AT386" s="105"/>
      <c r="AU386" s="105"/>
      <c r="AV386" s="105"/>
      <c r="AW386" s="105"/>
      <c r="AX386" s="105"/>
      <c r="AY386" s="105"/>
      <c r="AZ386" s="105"/>
      <c r="BA386" s="105"/>
      <c r="BB386" s="105"/>
      <c r="BC386" s="105"/>
      <c r="BD386" s="105"/>
      <c r="BE386" s="105"/>
      <c r="BF386" s="105"/>
      <c r="BG386" s="105"/>
      <c r="BH386" s="105"/>
      <c r="BI386" s="105"/>
      <c r="BJ386" s="105"/>
      <c r="BK386" s="105"/>
      <c r="BL386" s="105"/>
      <c r="BM386" s="105"/>
      <c r="BN386" s="105"/>
      <c r="BO386" s="105"/>
      <c r="BP386" s="105"/>
      <c r="BQ386" s="105"/>
      <c r="BR386" s="105"/>
      <c r="BS386" s="105"/>
      <c r="BT386" s="105"/>
      <c r="BU386" s="105"/>
      <c r="BV386" s="105"/>
      <c r="BW386" s="105"/>
      <c r="BX386" s="105"/>
      <c r="BY386" s="105"/>
      <c r="BZ386" s="105"/>
      <c r="CA386" s="105"/>
      <c r="CB386" s="105"/>
    </row>
    <row r="387" spans="1:80" s="245" customFormat="1" ht="58.4" customHeight="1" thickBot="1" x14ac:dyDescent="0.4">
      <c r="A387" s="249"/>
      <c r="B387" s="120"/>
      <c r="C387" s="360" t="s">
        <v>2</v>
      </c>
      <c r="D387" s="121"/>
      <c r="E387" s="131" t="s">
        <v>225</v>
      </c>
      <c r="F387" s="131" t="s">
        <v>444</v>
      </c>
      <c r="G387" s="131" t="s">
        <v>208</v>
      </c>
      <c r="H387" s="122" t="s">
        <v>385</v>
      </c>
      <c r="I387" s="123" t="s">
        <v>1</v>
      </c>
      <c r="J387" s="7"/>
      <c r="K387" s="169">
        <v>204032</v>
      </c>
      <c r="L387" s="106"/>
      <c r="M387" s="194" t="s">
        <v>128</v>
      </c>
      <c r="N387" s="83" t="s">
        <v>4</v>
      </c>
      <c r="O387" s="83" t="s">
        <v>5</v>
      </c>
      <c r="P387" s="83" t="s">
        <v>6</v>
      </c>
      <c r="Q387" s="83" t="s">
        <v>7</v>
      </c>
      <c r="R387" s="83" t="s">
        <v>8</v>
      </c>
      <c r="S387" s="83" t="s">
        <v>9</v>
      </c>
      <c r="T387" s="83" t="s">
        <v>10</v>
      </c>
      <c r="U387" s="83" t="s">
        <v>11</v>
      </c>
      <c r="V387" s="83" t="s">
        <v>12</v>
      </c>
      <c r="W387" s="83" t="s">
        <v>13</v>
      </c>
      <c r="X387" s="83" t="s">
        <v>14</v>
      </c>
      <c r="Y387" s="83" t="s">
        <v>15</v>
      </c>
      <c r="Z387" s="83" t="s">
        <v>16</v>
      </c>
      <c r="AA387" s="83" t="s">
        <v>17</v>
      </c>
      <c r="AB387" s="83" t="s">
        <v>18</v>
      </c>
      <c r="AC387" s="83" t="s">
        <v>19</v>
      </c>
      <c r="AD387" s="83" t="s">
        <v>20</v>
      </c>
      <c r="AE387" s="83" t="s">
        <v>21</v>
      </c>
      <c r="AF387" s="83" t="s">
        <v>22</v>
      </c>
      <c r="AG387" s="83" t="s">
        <v>23</v>
      </c>
      <c r="AH387" s="83" t="s">
        <v>24</v>
      </c>
      <c r="AI387" s="83" t="s">
        <v>25</v>
      </c>
      <c r="AJ387" s="83" t="s">
        <v>26</v>
      </c>
      <c r="AK387" s="83" t="s">
        <v>27</v>
      </c>
      <c r="AL387" s="83" t="s">
        <v>28</v>
      </c>
      <c r="AM387" s="83" t="s">
        <v>29</v>
      </c>
      <c r="AN387" s="83" t="s">
        <v>30</v>
      </c>
      <c r="AO387" s="83" t="s">
        <v>31</v>
      </c>
      <c r="AP387" s="83" t="s">
        <v>32</v>
      </c>
      <c r="AQ387" s="83" t="s">
        <v>33</v>
      </c>
      <c r="AR387" s="83" t="s">
        <v>34</v>
      </c>
      <c r="AS387" s="83" t="s">
        <v>35</v>
      </c>
      <c r="AT387" s="83" t="s">
        <v>36</v>
      </c>
      <c r="AU387" s="83" t="s">
        <v>37</v>
      </c>
      <c r="AV387" s="83" t="s">
        <v>38</v>
      </c>
      <c r="AW387" s="83" t="s">
        <v>39</v>
      </c>
      <c r="AX387" s="83" t="s">
        <v>40</v>
      </c>
      <c r="AY387" s="83" t="s">
        <v>41</v>
      </c>
      <c r="AZ387" s="83" t="s">
        <v>42</v>
      </c>
      <c r="BA387" s="83" t="s">
        <v>43</v>
      </c>
      <c r="BB387" s="83" t="s">
        <v>44</v>
      </c>
      <c r="BC387" s="83" t="s">
        <v>45</v>
      </c>
      <c r="BD387" s="83" t="s">
        <v>46</v>
      </c>
      <c r="BE387" s="83" t="s">
        <v>47</v>
      </c>
      <c r="BF387" s="83" t="s">
        <v>48</v>
      </c>
      <c r="BG387" s="83" t="s">
        <v>49</v>
      </c>
      <c r="BH387" s="83" t="s">
        <v>50</v>
      </c>
      <c r="BI387" s="83" t="s">
        <v>51</v>
      </c>
      <c r="BJ387" s="134" t="s">
        <v>234</v>
      </c>
      <c r="BK387" s="135" t="s">
        <v>164</v>
      </c>
      <c r="BL387" s="135" t="s">
        <v>213</v>
      </c>
      <c r="BM387" s="106"/>
      <c r="BN387" s="368" t="s">
        <v>238</v>
      </c>
      <c r="BO387" s="369"/>
      <c r="BP387" s="369"/>
      <c r="BQ387" s="369"/>
      <c r="BR387" s="369"/>
      <c r="BS387" s="369"/>
      <c r="BT387" s="369"/>
      <c r="BU387" s="369"/>
      <c r="BV387" s="369"/>
      <c r="BW387" s="369"/>
      <c r="BX387" s="369"/>
      <c r="BY387" s="369"/>
      <c r="BZ387" s="369"/>
      <c r="CA387" s="369"/>
      <c r="CB387" s="369"/>
    </row>
    <row r="388" spans="1:80" s="245" customFormat="1" ht="18" hidden="1" customHeight="1" thickBot="1" x14ac:dyDescent="0.4">
      <c r="A388" s="250"/>
      <c r="B388" s="113"/>
      <c r="C388" s="361"/>
      <c r="D388" s="125"/>
      <c r="E388" s="125"/>
      <c r="F388" s="125"/>
      <c r="G388" s="125"/>
      <c r="H388" s="370" t="s">
        <v>201</v>
      </c>
      <c r="I388" s="373" t="s">
        <v>93</v>
      </c>
      <c r="J388" s="7"/>
      <c r="K388" s="375" t="s">
        <v>423</v>
      </c>
      <c r="L388" s="106"/>
      <c r="M388" s="84"/>
      <c r="N388" s="74">
        <f>MONTH(Úvod!$F$10)</f>
        <v>1</v>
      </c>
      <c r="O388" s="75">
        <f t="shared" ref="O388" si="5289">IF(N388=12,1,N388+1)</f>
        <v>2</v>
      </c>
      <c r="P388" s="75">
        <f t="shared" ref="P388" si="5290">IF(O388=12,1,O388+1)</f>
        <v>3</v>
      </c>
      <c r="Q388" s="76">
        <f t="shared" ref="Q388" si="5291">IF(P388=12,1,P388+1)</f>
        <v>4</v>
      </c>
      <c r="R388" s="76">
        <f t="shared" ref="R388" si="5292">IF(Q388=12,1,Q388+1)</f>
        <v>5</v>
      </c>
      <c r="S388" s="76">
        <f t="shared" ref="S388" si="5293">IF(R388=12,1,R388+1)</f>
        <v>6</v>
      </c>
      <c r="T388" s="76">
        <f t="shared" ref="T388" si="5294">IF(S388=12,1,S388+1)</f>
        <v>7</v>
      </c>
      <c r="U388" s="76">
        <f t="shared" ref="U388" si="5295">IF(T388=12,1,T388+1)</f>
        <v>8</v>
      </c>
      <c r="V388" s="76">
        <f t="shared" ref="V388" si="5296">IF(U388=12,1,U388+1)</f>
        <v>9</v>
      </c>
      <c r="W388" s="76">
        <f>IF(V388=12,1,V388+1)</f>
        <v>10</v>
      </c>
      <c r="X388" s="76">
        <f t="shared" ref="X388" si="5297">IF(W388=12,1,W388+1)</f>
        <v>11</v>
      </c>
      <c r="Y388" s="76">
        <f t="shared" ref="Y388" si="5298">IF(X388=12,1,X388+1)</f>
        <v>12</v>
      </c>
      <c r="Z388" s="76">
        <f t="shared" ref="Z388" si="5299">IF(Y388=12,1,Y388+1)</f>
        <v>1</v>
      </c>
      <c r="AA388" s="76">
        <f t="shared" ref="AA388" si="5300">IF(Z388=12,1,Z388+1)</f>
        <v>2</v>
      </c>
      <c r="AB388" s="76">
        <f t="shared" ref="AB388" si="5301">IF(AA388=12,1,AA388+1)</f>
        <v>3</v>
      </c>
      <c r="AC388" s="76">
        <f t="shared" ref="AC388" si="5302">IF(AB388=12,1,AB388+1)</f>
        <v>4</v>
      </c>
      <c r="AD388" s="76">
        <f t="shared" ref="AD388" si="5303">IF(AC388=12,1,AC388+1)</f>
        <v>5</v>
      </c>
      <c r="AE388" s="76">
        <f t="shared" ref="AE388" si="5304">IF(AD388=12,1,AD388+1)</f>
        <v>6</v>
      </c>
      <c r="AF388" s="76">
        <f>IF(AE388=12,1,AE388+1)</f>
        <v>7</v>
      </c>
      <c r="AG388" s="76">
        <f t="shared" ref="AG388" si="5305">IF(AF388=12,1,AF388+1)</f>
        <v>8</v>
      </c>
      <c r="AH388" s="76">
        <f t="shared" ref="AH388" si="5306">IF(AG388=12,1,AG388+1)</f>
        <v>9</v>
      </c>
      <c r="AI388" s="76">
        <f t="shared" ref="AI388" si="5307">IF(AH388=12,1,AH388+1)</f>
        <v>10</v>
      </c>
      <c r="AJ388" s="76">
        <f t="shared" ref="AJ388" si="5308">IF(AI388=12,1,AI388+1)</f>
        <v>11</v>
      </c>
      <c r="AK388" s="76">
        <f t="shared" ref="AK388" si="5309">IF(AJ388=12,1,AJ388+1)</f>
        <v>12</v>
      </c>
      <c r="AL388" s="76">
        <f t="shared" ref="AL388" si="5310">IF(AK388=12,1,AK388+1)</f>
        <v>1</v>
      </c>
      <c r="AM388" s="76">
        <f t="shared" ref="AM388" si="5311">IF(AL388=12,1,AL388+1)</f>
        <v>2</v>
      </c>
      <c r="AN388" s="76">
        <f t="shared" ref="AN388" si="5312">IF(AM388=12,1,AM388+1)</f>
        <v>3</v>
      </c>
      <c r="AO388" s="76">
        <f t="shared" ref="AO388" si="5313">IF(AN388=12,1,AN388+1)</f>
        <v>4</v>
      </c>
      <c r="AP388" s="76">
        <f t="shared" ref="AP388" si="5314">IF(AO388=12,1,AO388+1)</f>
        <v>5</v>
      </c>
      <c r="AQ388" s="76">
        <f t="shared" ref="AQ388" si="5315">IF(AP388=12,1,AP388+1)</f>
        <v>6</v>
      </c>
      <c r="AR388" s="76">
        <f t="shared" ref="AR388" si="5316">IF(AQ388=12,1,AQ388+1)</f>
        <v>7</v>
      </c>
      <c r="AS388" s="76">
        <f t="shared" ref="AS388" si="5317">IF(AR388=12,1,AR388+1)</f>
        <v>8</v>
      </c>
      <c r="AT388" s="76">
        <f t="shared" ref="AT388" si="5318">IF(AS388=12,1,AS388+1)</f>
        <v>9</v>
      </c>
      <c r="AU388" s="76">
        <f t="shared" ref="AU388" si="5319">IF(AT388=12,1,AT388+1)</f>
        <v>10</v>
      </c>
      <c r="AV388" s="76">
        <f t="shared" ref="AV388" si="5320">IF(AU388=12,1,AU388+1)</f>
        <v>11</v>
      </c>
      <c r="AW388" s="76">
        <f t="shared" ref="AW388" si="5321">IF(AV388=12,1,AV388+1)</f>
        <v>12</v>
      </c>
      <c r="AX388" s="76">
        <f t="shared" ref="AX388" si="5322">IF(AW388=12,1,AW388+1)</f>
        <v>1</v>
      </c>
      <c r="AY388" s="76">
        <f t="shared" ref="AY388" si="5323">IF(AX388=12,1,AX388+1)</f>
        <v>2</v>
      </c>
      <c r="AZ388" s="76">
        <f t="shared" ref="AZ388" si="5324">IF(AY388=12,1,AY388+1)</f>
        <v>3</v>
      </c>
      <c r="BA388" s="76">
        <f t="shared" ref="BA388" si="5325">IF(AZ388=12,1,AZ388+1)</f>
        <v>4</v>
      </c>
      <c r="BB388" s="76">
        <f t="shared" ref="BB388" si="5326">IF(BA388=12,1,BA388+1)</f>
        <v>5</v>
      </c>
      <c r="BC388" s="76">
        <f t="shared" ref="BC388" si="5327">IF(BB388=12,1,BB388+1)</f>
        <v>6</v>
      </c>
      <c r="BD388" s="76">
        <f t="shared" ref="BD388" si="5328">IF(BC388=12,1,BC388+1)</f>
        <v>7</v>
      </c>
      <c r="BE388" s="76">
        <f t="shared" ref="BE388" si="5329">IF(BD388=12,1,BD388+1)</f>
        <v>8</v>
      </c>
      <c r="BF388" s="76">
        <f t="shared" ref="BF388" si="5330">IF(BE388=12,1,BE388+1)</f>
        <v>9</v>
      </c>
      <c r="BG388" s="76">
        <f t="shared" ref="BG388" si="5331">IF(BF388=12,1,BF388+1)</f>
        <v>10</v>
      </c>
      <c r="BH388" s="76">
        <f t="shared" ref="BH388" si="5332">IF(BG388=12,1,BG388+1)</f>
        <v>11</v>
      </c>
      <c r="BI388" s="76">
        <f t="shared" ref="BI388" si="5333">IF(BH388=12,1,BH388+1)</f>
        <v>12</v>
      </c>
      <c r="BJ388" s="81"/>
      <c r="BK388" s="78"/>
      <c r="BL388" s="78"/>
      <c r="BM388" s="106"/>
      <c r="BN388" s="106"/>
      <c r="BO388" s="106"/>
      <c r="BP388" s="106"/>
      <c r="BQ388" s="106"/>
      <c r="BR388" s="106"/>
      <c r="BS388" s="106"/>
      <c r="BT388" s="106"/>
      <c r="BU388" s="106"/>
      <c r="BV388" s="106"/>
      <c r="BW388" s="106"/>
      <c r="BX388" s="106"/>
      <c r="BY388" s="106"/>
      <c r="BZ388" s="106"/>
      <c r="CA388" s="106"/>
      <c r="CB388" s="106"/>
    </row>
    <row r="389" spans="1:80" s="245" customFormat="1" ht="35.15" hidden="1" customHeight="1" x14ac:dyDescent="0.35">
      <c r="A389" s="250"/>
      <c r="B389" s="113"/>
      <c r="C389" s="361"/>
      <c r="D389" s="125"/>
      <c r="E389" s="125"/>
      <c r="F389" s="125"/>
      <c r="G389" s="125"/>
      <c r="H389" s="370"/>
      <c r="I389" s="373"/>
      <c r="J389" s="7"/>
      <c r="K389" s="376"/>
      <c r="L389" s="106"/>
      <c r="M389" s="77"/>
      <c r="N389" s="59">
        <f t="shared" ref="N389:BI389" si="5334">VALUE(_xlfn.CONCAT(N388,".",N391))</f>
        <v>1</v>
      </c>
      <c r="O389" s="73">
        <f t="shared" si="5334"/>
        <v>32</v>
      </c>
      <c r="P389" s="73">
        <f t="shared" si="5334"/>
        <v>61</v>
      </c>
      <c r="Q389" s="73">
        <f t="shared" si="5334"/>
        <v>92</v>
      </c>
      <c r="R389" s="73">
        <f t="shared" si="5334"/>
        <v>122</v>
      </c>
      <c r="S389" s="73">
        <f t="shared" si="5334"/>
        <v>153</v>
      </c>
      <c r="T389" s="73">
        <f t="shared" si="5334"/>
        <v>183</v>
      </c>
      <c r="U389" s="73">
        <f t="shared" si="5334"/>
        <v>214</v>
      </c>
      <c r="V389" s="73">
        <f t="shared" si="5334"/>
        <v>245</v>
      </c>
      <c r="W389" s="73">
        <f t="shared" si="5334"/>
        <v>275</v>
      </c>
      <c r="X389" s="73">
        <f t="shared" si="5334"/>
        <v>306</v>
      </c>
      <c r="Y389" s="73">
        <f t="shared" si="5334"/>
        <v>336</v>
      </c>
      <c r="Z389" s="73">
        <f t="shared" si="5334"/>
        <v>367</v>
      </c>
      <c r="AA389" s="73">
        <f t="shared" si="5334"/>
        <v>398</v>
      </c>
      <c r="AB389" s="73">
        <f t="shared" si="5334"/>
        <v>426</v>
      </c>
      <c r="AC389" s="73">
        <f t="shared" si="5334"/>
        <v>457</v>
      </c>
      <c r="AD389" s="73">
        <f t="shared" si="5334"/>
        <v>487</v>
      </c>
      <c r="AE389" s="73">
        <f t="shared" si="5334"/>
        <v>518</v>
      </c>
      <c r="AF389" s="73">
        <f t="shared" si="5334"/>
        <v>548</v>
      </c>
      <c r="AG389" s="73">
        <f t="shared" si="5334"/>
        <v>579</v>
      </c>
      <c r="AH389" s="73">
        <f t="shared" si="5334"/>
        <v>610</v>
      </c>
      <c r="AI389" s="73">
        <f t="shared" si="5334"/>
        <v>640</v>
      </c>
      <c r="AJ389" s="73">
        <f t="shared" si="5334"/>
        <v>671</v>
      </c>
      <c r="AK389" s="73">
        <f t="shared" si="5334"/>
        <v>701</v>
      </c>
      <c r="AL389" s="73">
        <f t="shared" si="5334"/>
        <v>732</v>
      </c>
      <c r="AM389" s="73">
        <f t="shared" si="5334"/>
        <v>763</v>
      </c>
      <c r="AN389" s="73">
        <f t="shared" si="5334"/>
        <v>791</v>
      </c>
      <c r="AO389" s="73">
        <f t="shared" si="5334"/>
        <v>822</v>
      </c>
      <c r="AP389" s="73">
        <f t="shared" si="5334"/>
        <v>852</v>
      </c>
      <c r="AQ389" s="73">
        <f t="shared" si="5334"/>
        <v>883</v>
      </c>
      <c r="AR389" s="73">
        <f t="shared" si="5334"/>
        <v>913</v>
      </c>
      <c r="AS389" s="73">
        <f t="shared" si="5334"/>
        <v>944</v>
      </c>
      <c r="AT389" s="73">
        <f t="shared" si="5334"/>
        <v>975</v>
      </c>
      <c r="AU389" s="73">
        <f t="shared" si="5334"/>
        <v>1005</v>
      </c>
      <c r="AV389" s="73">
        <f t="shared" si="5334"/>
        <v>1036</v>
      </c>
      <c r="AW389" s="73">
        <f t="shared" si="5334"/>
        <v>1066</v>
      </c>
      <c r="AX389" s="73">
        <f t="shared" si="5334"/>
        <v>1097</v>
      </c>
      <c r="AY389" s="73">
        <f t="shared" si="5334"/>
        <v>1128</v>
      </c>
      <c r="AZ389" s="73">
        <f t="shared" si="5334"/>
        <v>1156</v>
      </c>
      <c r="BA389" s="73">
        <f t="shared" si="5334"/>
        <v>1187</v>
      </c>
      <c r="BB389" s="73">
        <f t="shared" si="5334"/>
        <v>1217</v>
      </c>
      <c r="BC389" s="73">
        <f t="shared" si="5334"/>
        <v>1248</v>
      </c>
      <c r="BD389" s="73">
        <f t="shared" si="5334"/>
        <v>1278</v>
      </c>
      <c r="BE389" s="73">
        <f t="shared" si="5334"/>
        <v>1309</v>
      </c>
      <c r="BF389" s="73">
        <f t="shared" si="5334"/>
        <v>1340</v>
      </c>
      <c r="BG389" s="73">
        <f t="shared" si="5334"/>
        <v>1370</v>
      </c>
      <c r="BH389" s="73">
        <f t="shared" si="5334"/>
        <v>1401</v>
      </c>
      <c r="BI389" s="73">
        <f t="shared" si="5334"/>
        <v>1431</v>
      </c>
      <c r="BJ389" s="82"/>
      <c r="BK389" s="79"/>
      <c r="BL389" s="79"/>
      <c r="BM389" s="106"/>
      <c r="BN389" s="106"/>
      <c r="BO389" s="106"/>
      <c r="BP389" s="106"/>
      <c r="BQ389" s="106"/>
      <c r="BR389" s="106"/>
      <c r="BS389" s="106"/>
      <c r="BT389" s="106"/>
      <c r="BU389" s="106"/>
      <c r="BV389" s="106"/>
      <c r="BW389" s="106"/>
      <c r="BX389" s="106"/>
      <c r="BY389" s="106"/>
      <c r="BZ389" s="106"/>
      <c r="CA389" s="106"/>
      <c r="CB389" s="106"/>
    </row>
    <row r="390" spans="1:80" s="245" customFormat="1" ht="17.149999999999999" customHeight="1" x14ac:dyDescent="0.35">
      <c r="A390" s="250"/>
      <c r="B390" s="113"/>
      <c r="C390" s="361"/>
      <c r="D390" s="125"/>
      <c r="E390" s="357" t="s">
        <v>207</v>
      </c>
      <c r="F390" s="357" t="s">
        <v>207</v>
      </c>
      <c r="G390" s="357" t="s">
        <v>207</v>
      </c>
      <c r="H390" s="370"/>
      <c r="I390" s="373"/>
      <c r="J390" s="7"/>
      <c r="K390" s="376"/>
      <c r="L390" s="106"/>
      <c r="M390" s="77"/>
      <c r="N390" s="60" t="str">
        <f>VLOOKUP(N388,'Podpůrná data'!$I$188:$J$199,2)</f>
        <v>leden</v>
      </c>
      <c r="O390" s="60" t="str">
        <f>VLOOKUP(O388,'Podpůrná data'!$I$188:$J$199,2)</f>
        <v>únor</v>
      </c>
      <c r="P390" s="60" t="str">
        <f>VLOOKUP(P388,'Podpůrná data'!$I$188:$J$199,2)</f>
        <v>březen</v>
      </c>
      <c r="Q390" s="60" t="str">
        <f>VLOOKUP(Q388,'Podpůrná data'!$I$188:$J$199,2)</f>
        <v>duben</v>
      </c>
      <c r="R390" s="60" t="str">
        <f>VLOOKUP(R388,'Podpůrná data'!$I$188:$J$199,2)</f>
        <v>květen</v>
      </c>
      <c r="S390" s="60" t="str">
        <f>VLOOKUP(S388,'Podpůrná data'!$I$188:$J$199,2)</f>
        <v>červen</v>
      </c>
      <c r="T390" s="60" t="str">
        <f>VLOOKUP(T388,'Podpůrná data'!$I$188:$J$199,2)</f>
        <v>červenec</v>
      </c>
      <c r="U390" s="60" t="str">
        <f>VLOOKUP(U388,'Podpůrná data'!$I$188:$J$199,2)</f>
        <v>srpen</v>
      </c>
      <c r="V390" s="60" t="str">
        <f>VLOOKUP(V388,'Podpůrná data'!$I$188:$J$199,2)</f>
        <v>září</v>
      </c>
      <c r="W390" s="60" t="str">
        <f>VLOOKUP(W388,'Podpůrná data'!$I$188:$J$199,2)</f>
        <v>říjen</v>
      </c>
      <c r="X390" s="60" t="str">
        <f>VLOOKUP(X388,'Podpůrná data'!$I$188:$J$199,2)</f>
        <v>listopad</v>
      </c>
      <c r="Y390" s="60" t="str">
        <f>VLOOKUP(Y388,'Podpůrná data'!$I$188:$J$199,2)</f>
        <v>prosinec</v>
      </c>
      <c r="Z390" s="60" t="str">
        <f>VLOOKUP(Z388,'Podpůrná data'!$I$188:$J$199,2)</f>
        <v>leden</v>
      </c>
      <c r="AA390" s="60" t="str">
        <f>VLOOKUP(AA388,'Podpůrná data'!$I$188:$J$199,2)</f>
        <v>únor</v>
      </c>
      <c r="AB390" s="60" t="str">
        <f>VLOOKUP(AB388,'Podpůrná data'!$I$188:$J$199,2)</f>
        <v>březen</v>
      </c>
      <c r="AC390" s="60" t="str">
        <f>VLOOKUP(AC388,'Podpůrná data'!$I$188:$J$199,2)</f>
        <v>duben</v>
      </c>
      <c r="AD390" s="60" t="str">
        <f>VLOOKUP(AD388,'Podpůrná data'!$I$188:$J$199,2)</f>
        <v>květen</v>
      </c>
      <c r="AE390" s="60" t="str">
        <f>VLOOKUP(AE388,'Podpůrná data'!$I$188:$J$199,2)</f>
        <v>červen</v>
      </c>
      <c r="AF390" s="60" t="str">
        <f>VLOOKUP(AF388,'Podpůrná data'!$I$188:$J$199,2)</f>
        <v>červenec</v>
      </c>
      <c r="AG390" s="60" t="str">
        <f>VLOOKUP(AG388,'Podpůrná data'!$I$188:$J$199,2)</f>
        <v>srpen</v>
      </c>
      <c r="AH390" s="60" t="str">
        <f>VLOOKUP(AH388,'Podpůrná data'!$I$188:$J$199,2)</f>
        <v>září</v>
      </c>
      <c r="AI390" s="60" t="str">
        <f>VLOOKUP(AI388,'Podpůrná data'!$I$188:$J$199,2)</f>
        <v>říjen</v>
      </c>
      <c r="AJ390" s="60" t="str">
        <f>VLOOKUP(AJ388,'Podpůrná data'!$I$188:$J$199,2)</f>
        <v>listopad</v>
      </c>
      <c r="AK390" s="60" t="str">
        <f>VLOOKUP(AK388,'Podpůrná data'!$I$188:$J$199,2)</f>
        <v>prosinec</v>
      </c>
      <c r="AL390" s="60" t="str">
        <f>VLOOKUP(AL388,'Podpůrná data'!$I$188:$J$199,2)</f>
        <v>leden</v>
      </c>
      <c r="AM390" s="60" t="str">
        <f>VLOOKUP(AM388,'Podpůrná data'!$I$188:$J$199,2)</f>
        <v>únor</v>
      </c>
      <c r="AN390" s="60" t="str">
        <f>VLOOKUP(AN388,'Podpůrná data'!$I$188:$J$199,2)</f>
        <v>březen</v>
      </c>
      <c r="AO390" s="60" t="str">
        <f>VLOOKUP(AO388,'Podpůrná data'!$I$188:$J$199,2)</f>
        <v>duben</v>
      </c>
      <c r="AP390" s="60" t="str">
        <f>VLOOKUP(AP388,'Podpůrná data'!$I$188:$J$199,2)</f>
        <v>květen</v>
      </c>
      <c r="AQ390" s="60" t="str">
        <f>VLOOKUP(AQ388,'Podpůrná data'!$I$188:$J$199,2)</f>
        <v>červen</v>
      </c>
      <c r="AR390" s="60" t="str">
        <f>VLOOKUP(AR388,'Podpůrná data'!$I$188:$J$199,2)</f>
        <v>červenec</v>
      </c>
      <c r="AS390" s="60" t="str">
        <f>VLOOKUP(AS388,'Podpůrná data'!$I$188:$J$199,2)</f>
        <v>srpen</v>
      </c>
      <c r="AT390" s="60" t="str">
        <f>VLOOKUP(AT388,'Podpůrná data'!$I$188:$J$199,2)</f>
        <v>září</v>
      </c>
      <c r="AU390" s="60" t="str">
        <f>VLOOKUP(AU388,'Podpůrná data'!$I$188:$J$199,2)</f>
        <v>říjen</v>
      </c>
      <c r="AV390" s="60" t="str">
        <f>VLOOKUP(AV388,'Podpůrná data'!$I$188:$J$199,2)</f>
        <v>listopad</v>
      </c>
      <c r="AW390" s="60" t="str">
        <f>VLOOKUP(AW388,'Podpůrná data'!$I$188:$J$199,2)</f>
        <v>prosinec</v>
      </c>
      <c r="AX390" s="60" t="str">
        <f>VLOOKUP(AX388,'Podpůrná data'!$I$188:$J$199,2)</f>
        <v>leden</v>
      </c>
      <c r="AY390" s="60" t="str">
        <f>VLOOKUP(AY388,'Podpůrná data'!$I$188:$J$199,2)</f>
        <v>únor</v>
      </c>
      <c r="AZ390" s="60" t="str">
        <f>VLOOKUP(AZ388,'Podpůrná data'!$I$188:$J$199,2)</f>
        <v>březen</v>
      </c>
      <c r="BA390" s="60" t="str">
        <f>VLOOKUP(BA388,'Podpůrná data'!$I$188:$J$199,2)</f>
        <v>duben</v>
      </c>
      <c r="BB390" s="60" t="str">
        <f>VLOOKUP(BB388,'Podpůrná data'!$I$188:$J$199,2)</f>
        <v>květen</v>
      </c>
      <c r="BC390" s="60" t="str">
        <f>VLOOKUP(BC388,'Podpůrná data'!$I$188:$J$199,2)</f>
        <v>červen</v>
      </c>
      <c r="BD390" s="60" t="str">
        <f>VLOOKUP(BD388,'Podpůrná data'!$I$188:$J$199,2)</f>
        <v>červenec</v>
      </c>
      <c r="BE390" s="60" t="str">
        <f>VLOOKUP(BE388,'Podpůrná data'!$I$188:$J$199,2)</f>
        <v>srpen</v>
      </c>
      <c r="BF390" s="60" t="str">
        <f>VLOOKUP(BF388,'Podpůrná data'!$I$188:$J$199,2)</f>
        <v>září</v>
      </c>
      <c r="BG390" s="60" t="str">
        <f>VLOOKUP(BG388,'Podpůrná data'!$I$188:$J$199,2)</f>
        <v>říjen</v>
      </c>
      <c r="BH390" s="60" t="str">
        <f>VLOOKUP(BH388,'Podpůrná data'!$I$188:$J$199,2)</f>
        <v>listopad</v>
      </c>
      <c r="BI390" s="60" t="str">
        <f>VLOOKUP(BI388,'Podpůrná data'!$I$188:$J$199,2)</f>
        <v>prosinec</v>
      </c>
      <c r="BJ390" s="200"/>
      <c r="BK390" s="200"/>
      <c r="BL390" s="201"/>
      <c r="BM390" s="106"/>
      <c r="BN390" s="179" t="s">
        <v>105</v>
      </c>
      <c r="BO390" s="179" t="s">
        <v>106</v>
      </c>
      <c r="BP390" s="179" t="s">
        <v>107</v>
      </c>
      <c r="BQ390" s="179" t="s">
        <v>108</v>
      </c>
      <c r="BR390" s="179" t="s">
        <v>109</v>
      </c>
      <c r="BS390" s="179" t="s">
        <v>110</v>
      </c>
      <c r="BT390" s="179" t="s">
        <v>111</v>
      </c>
      <c r="BU390" s="179" t="s">
        <v>112</v>
      </c>
      <c r="BV390" s="179" t="s">
        <v>113</v>
      </c>
      <c r="BW390" s="179" t="s">
        <v>155</v>
      </c>
      <c r="BX390" s="179" t="s">
        <v>156</v>
      </c>
      <c r="BY390" s="179" t="s">
        <v>157</v>
      </c>
      <c r="BZ390" s="179" t="s">
        <v>202</v>
      </c>
      <c r="CA390" s="179" t="s">
        <v>203</v>
      </c>
      <c r="CB390" s="179" t="s">
        <v>204</v>
      </c>
    </row>
    <row r="391" spans="1:80" s="245" customFormat="1" ht="16.399999999999999" customHeight="1" x14ac:dyDescent="0.35">
      <c r="A391" s="250"/>
      <c r="B391" s="113"/>
      <c r="C391" s="361"/>
      <c r="D391" s="125"/>
      <c r="E391" s="357"/>
      <c r="F391" s="357"/>
      <c r="G391" s="357"/>
      <c r="H391" s="370"/>
      <c r="I391" s="373"/>
      <c r="J391" s="7"/>
      <c r="K391" s="376"/>
      <c r="L391" s="106"/>
      <c r="M391" s="77"/>
      <c r="N391" s="60">
        <f>YEAR(Úvod!$F$10)</f>
        <v>1900</v>
      </c>
      <c r="O391" s="60">
        <f t="shared" ref="O391" si="5335">IF(O388=1,N391+1,N391)</f>
        <v>1900</v>
      </c>
      <c r="P391" s="60">
        <f t="shared" ref="P391" si="5336">IF(P388=1,O391+1,O391)</f>
        <v>1900</v>
      </c>
      <c r="Q391" s="60">
        <f t="shared" ref="Q391" si="5337">IF(Q388=1,P391+1,P391)</f>
        <v>1900</v>
      </c>
      <c r="R391" s="60">
        <f t="shared" ref="R391" si="5338">IF(R388=1,Q391+1,Q391)</f>
        <v>1900</v>
      </c>
      <c r="S391" s="60">
        <f t="shared" ref="S391" si="5339">IF(S388=1,R391+1,R391)</f>
        <v>1900</v>
      </c>
      <c r="T391" s="60">
        <f t="shared" ref="T391" si="5340">IF(T388=1,S391+1,S391)</f>
        <v>1900</v>
      </c>
      <c r="U391" s="60">
        <f t="shared" ref="U391" si="5341">IF(U388=1,T391+1,T391)</f>
        <v>1900</v>
      </c>
      <c r="V391" s="60">
        <f t="shared" ref="V391" si="5342">IF(V388=1,U391+1,U391)</f>
        <v>1900</v>
      </c>
      <c r="W391" s="60">
        <f t="shared" ref="W391" si="5343">IF(W388=1,V391+1,V391)</f>
        <v>1900</v>
      </c>
      <c r="X391" s="60">
        <f t="shared" ref="X391" si="5344">IF(X388=1,W391+1,W391)</f>
        <v>1900</v>
      </c>
      <c r="Y391" s="60">
        <f t="shared" ref="Y391" si="5345">IF(Y388=1,X391+1,X391)</f>
        <v>1900</v>
      </c>
      <c r="Z391" s="60">
        <f t="shared" ref="Z391" si="5346">IF(Z388=1,Y391+1,Y391)</f>
        <v>1901</v>
      </c>
      <c r="AA391" s="60">
        <f t="shared" ref="AA391" si="5347">IF(AA388=1,Z391+1,Z391)</f>
        <v>1901</v>
      </c>
      <c r="AB391" s="60">
        <f t="shared" ref="AB391" si="5348">IF(AB388=1,AA391+1,AA391)</f>
        <v>1901</v>
      </c>
      <c r="AC391" s="60">
        <f t="shared" ref="AC391" si="5349">IF(AC388=1,AB391+1,AB391)</f>
        <v>1901</v>
      </c>
      <c r="AD391" s="60">
        <f t="shared" ref="AD391" si="5350">IF(AD388=1,AC391+1,AC391)</f>
        <v>1901</v>
      </c>
      <c r="AE391" s="60">
        <f t="shared" ref="AE391" si="5351">IF(AE388=1,AD391+1,AD391)</f>
        <v>1901</v>
      </c>
      <c r="AF391" s="60">
        <f t="shared" ref="AF391" si="5352">IF(AF388=1,AE391+1,AE391)</f>
        <v>1901</v>
      </c>
      <c r="AG391" s="60">
        <f t="shared" ref="AG391" si="5353">IF(AG388=1,AF391+1,AF391)</f>
        <v>1901</v>
      </c>
      <c r="AH391" s="60">
        <f t="shared" ref="AH391" si="5354">IF(AH388=1,AG391+1,AG391)</f>
        <v>1901</v>
      </c>
      <c r="AI391" s="60">
        <f t="shared" ref="AI391" si="5355">IF(AI388=1,AH391+1,AH391)</f>
        <v>1901</v>
      </c>
      <c r="AJ391" s="60">
        <f t="shared" ref="AJ391" si="5356">IF(AJ388=1,AI391+1,AI391)</f>
        <v>1901</v>
      </c>
      <c r="AK391" s="60">
        <f t="shared" ref="AK391" si="5357">IF(AK388=1,AJ391+1,AJ391)</f>
        <v>1901</v>
      </c>
      <c r="AL391" s="60">
        <f t="shared" ref="AL391" si="5358">IF(AL388=1,AK391+1,AK391)</f>
        <v>1902</v>
      </c>
      <c r="AM391" s="60">
        <f t="shared" ref="AM391" si="5359">IF(AM388=1,AL391+1,AL391)</f>
        <v>1902</v>
      </c>
      <c r="AN391" s="60">
        <f t="shared" ref="AN391" si="5360">IF(AN388=1,AM391+1,AM391)</f>
        <v>1902</v>
      </c>
      <c r="AO391" s="60">
        <f t="shared" ref="AO391" si="5361">IF(AO388=1,AN391+1,AN391)</f>
        <v>1902</v>
      </c>
      <c r="AP391" s="60">
        <f t="shared" ref="AP391" si="5362">IF(AP388=1,AO391+1,AO391)</f>
        <v>1902</v>
      </c>
      <c r="AQ391" s="60">
        <f t="shared" ref="AQ391" si="5363">IF(AQ388=1,AP391+1,AP391)</f>
        <v>1902</v>
      </c>
      <c r="AR391" s="60">
        <f t="shared" ref="AR391" si="5364">IF(AR388=1,AQ391+1,AQ391)</f>
        <v>1902</v>
      </c>
      <c r="AS391" s="60">
        <f t="shared" ref="AS391" si="5365">IF(AS388=1,AR391+1,AR391)</f>
        <v>1902</v>
      </c>
      <c r="AT391" s="60">
        <f t="shared" ref="AT391" si="5366">IF(AT388=1,AS391+1,AS391)</f>
        <v>1902</v>
      </c>
      <c r="AU391" s="60">
        <f t="shared" ref="AU391" si="5367">IF(AU388=1,AT391+1,AT391)</f>
        <v>1902</v>
      </c>
      <c r="AV391" s="60">
        <f t="shared" ref="AV391" si="5368">IF(AV388=1,AU391+1,AU391)</f>
        <v>1902</v>
      </c>
      <c r="AW391" s="60">
        <f t="shared" ref="AW391" si="5369">IF(AW388=1,AV391+1,AV391)</f>
        <v>1902</v>
      </c>
      <c r="AX391" s="60">
        <f t="shared" ref="AX391" si="5370">IF(AX388=1,AW391+1,AW391)</f>
        <v>1903</v>
      </c>
      <c r="AY391" s="60">
        <f t="shared" ref="AY391" si="5371">IF(AY388=1,AX391+1,AX391)</f>
        <v>1903</v>
      </c>
      <c r="AZ391" s="60">
        <f t="shared" ref="AZ391" si="5372">IF(AZ388=1,AY391+1,AY391)</f>
        <v>1903</v>
      </c>
      <c r="BA391" s="60">
        <f t="shared" ref="BA391" si="5373">IF(BA388=1,AZ391+1,AZ391)</f>
        <v>1903</v>
      </c>
      <c r="BB391" s="60">
        <f t="shared" ref="BB391" si="5374">IF(BB388=1,BA391+1,BA391)</f>
        <v>1903</v>
      </c>
      <c r="BC391" s="60">
        <f t="shared" ref="BC391" si="5375">IF(BC388=1,BB391+1,BB391)</f>
        <v>1903</v>
      </c>
      <c r="BD391" s="60">
        <f t="shared" ref="BD391" si="5376">IF(BD388=1,BC391+1,BC391)</f>
        <v>1903</v>
      </c>
      <c r="BE391" s="60">
        <f t="shared" ref="BE391" si="5377">IF(BE388=1,BD391+1,BD391)</f>
        <v>1903</v>
      </c>
      <c r="BF391" s="60">
        <f t="shared" ref="BF391" si="5378">IF(BF388=1,BE391+1,BE391)</f>
        <v>1903</v>
      </c>
      <c r="BG391" s="60">
        <f t="shared" ref="BG391" si="5379">IF(BG388=1,BF391+1,BF391)</f>
        <v>1903</v>
      </c>
      <c r="BH391" s="60">
        <f t="shared" ref="BH391" si="5380">IF(BH388=1,BG391+1,BG391)</f>
        <v>1903</v>
      </c>
      <c r="BI391" s="60">
        <f t="shared" ref="BI391" si="5381">IF(BI388=1,BH391+1,BH391)</f>
        <v>1903</v>
      </c>
      <c r="BJ391" s="199"/>
      <c r="BK391" s="198"/>
      <c r="BL391" s="202"/>
      <c r="BM391" s="106"/>
      <c r="BN391" s="106"/>
      <c r="BO391" s="106"/>
      <c r="BP391" s="106"/>
      <c r="BQ391" s="106"/>
      <c r="BR391" s="106"/>
      <c r="BS391" s="106"/>
      <c r="BT391" s="106"/>
      <c r="BU391" s="106"/>
      <c r="BV391" s="106"/>
      <c r="BW391" s="106"/>
      <c r="BX391" s="106"/>
      <c r="BY391" s="106"/>
      <c r="BZ391" s="106"/>
      <c r="CA391" s="106"/>
      <c r="CB391" s="106"/>
    </row>
    <row r="392" spans="1:80" s="245" customFormat="1" ht="16.399999999999999" customHeight="1" x14ac:dyDescent="0.35">
      <c r="A392" s="250"/>
      <c r="B392" s="113"/>
      <c r="C392" s="125"/>
      <c r="D392" s="125"/>
      <c r="E392" s="357"/>
      <c r="F392" s="357"/>
      <c r="G392" s="357"/>
      <c r="H392" s="370"/>
      <c r="I392" s="374"/>
      <c r="J392" s="7"/>
      <c r="K392" s="377"/>
      <c r="L392" s="106"/>
      <c r="M392" s="63" t="s">
        <v>159</v>
      </c>
      <c r="N392" s="258"/>
      <c r="O392" s="258"/>
      <c r="P392" s="258"/>
      <c r="Q392" s="258"/>
      <c r="R392" s="258"/>
      <c r="S392" s="258"/>
      <c r="T392" s="258"/>
      <c r="U392" s="258"/>
      <c r="V392" s="258"/>
      <c r="W392" s="258"/>
      <c r="X392" s="258"/>
      <c r="Y392" s="258"/>
      <c r="Z392" s="258"/>
      <c r="AA392" s="258"/>
      <c r="AB392" s="258"/>
      <c r="AC392" s="258"/>
      <c r="AD392" s="258"/>
      <c r="AE392" s="258"/>
      <c r="AF392" s="258"/>
      <c r="AG392" s="258"/>
      <c r="AH392" s="258"/>
      <c r="AI392" s="258"/>
      <c r="AJ392" s="258"/>
      <c r="AK392" s="258"/>
      <c r="AL392" s="258"/>
      <c r="AM392" s="258"/>
      <c r="AN392" s="258"/>
      <c r="AO392" s="258"/>
      <c r="AP392" s="258"/>
      <c r="AQ392" s="258"/>
      <c r="AR392" s="258"/>
      <c r="AS392" s="258"/>
      <c r="AT392" s="258"/>
      <c r="AU392" s="258"/>
      <c r="AV392" s="258"/>
      <c r="AW392" s="258"/>
      <c r="AX392" s="258"/>
      <c r="AY392" s="258"/>
      <c r="AZ392" s="258"/>
      <c r="BA392" s="258"/>
      <c r="BB392" s="258"/>
      <c r="BC392" s="258"/>
      <c r="BD392" s="258"/>
      <c r="BE392" s="258"/>
      <c r="BF392" s="258"/>
      <c r="BG392" s="258"/>
      <c r="BH392" s="258"/>
      <c r="BI392" s="258"/>
      <c r="BJ392" s="199"/>
      <c r="BK392" s="198"/>
      <c r="BL392" s="202"/>
      <c r="BM392" s="106"/>
      <c r="BN392" s="106"/>
      <c r="BO392" s="106"/>
      <c r="BP392" s="106"/>
      <c r="BQ392" s="106"/>
      <c r="BR392" s="106"/>
      <c r="BS392" s="106"/>
      <c r="BT392" s="106"/>
      <c r="BU392" s="106"/>
      <c r="BV392" s="106"/>
      <c r="BW392" s="106"/>
      <c r="BX392" s="106"/>
      <c r="BY392" s="106"/>
      <c r="BZ392" s="106"/>
      <c r="CA392" s="106"/>
      <c r="CB392" s="106"/>
    </row>
    <row r="393" spans="1:80" s="245" customFormat="1" ht="23.5" customHeight="1" x14ac:dyDescent="0.35">
      <c r="A393" s="243"/>
      <c r="B393" s="126" t="s">
        <v>33</v>
      </c>
      <c r="C393" s="381"/>
      <c r="D393" s="381"/>
      <c r="E393" s="259"/>
      <c r="F393" s="259"/>
      <c r="G393" s="241"/>
      <c r="H393" s="253"/>
      <c r="I393" s="61">
        <f>IF($H393="",0,VLOOKUP($E393,'Podpůrná data'!$H$15:$I$185,2,FALSE)*$H393)</f>
        <v>0</v>
      </c>
      <c r="J393" s="105"/>
      <c r="K393" s="166">
        <f>IF(I393&gt;0,1,0)</f>
        <v>0</v>
      </c>
      <c r="L393" s="204"/>
      <c r="M393" s="63" t="s">
        <v>95</v>
      </c>
      <c r="N393" s="260"/>
      <c r="O393" s="260"/>
      <c r="P393" s="260"/>
      <c r="Q393" s="260"/>
      <c r="R393" s="260"/>
      <c r="S393" s="260"/>
      <c r="T393" s="260"/>
      <c r="U393" s="260"/>
      <c r="V393" s="260"/>
      <c r="W393" s="260"/>
      <c r="X393" s="260"/>
      <c r="Y393" s="260"/>
      <c r="Z393" s="260"/>
      <c r="AA393" s="260"/>
      <c r="AB393" s="260"/>
      <c r="AC393" s="260"/>
      <c r="AD393" s="260"/>
      <c r="AE393" s="260"/>
      <c r="AF393" s="260"/>
      <c r="AG393" s="260"/>
      <c r="AH393" s="260"/>
      <c r="AI393" s="260"/>
      <c r="AJ393" s="260"/>
      <c r="AK393" s="260"/>
      <c r="AL393" s="260"/>
      <c r="AM393" s="260"/>
      <c r="AN393" s="260"/>
      <c r="AO393" s="260"/>
      <c r="AP393" s="260"/>
      <c r="AQ393" s="260"/>
      <c r="AR393" s="260"/>
      <c r="AS393" s="260"/>
      <c r="AT393" s="260"/>
      <c r="AU393" s="260"/>
      <c r="AV393" s="260"/>
      <c r="AW393" s="260"/>
      <c r="AX393" s="260"/>
      <c r="AY393" s="260"/>
      <c r="AZ393" s="260"/>
      <c r="BA393" s="260"/>
      <c r="BB393" s="260"/>
      <c r="BC393" s="260"/>
      <c r="BD393" s="260"/>
      <c r="BE393" s="260"/>
      <c r="BF393" s="260"/>
      <c r="BG393" s="260"/>
      <c r="BH393" s="260"/>
      <c r="BI393" s="260"/>
      <c r="BJ393" s="382">
        <f>SUM(N395:BI395)</f>
        <v>0</v>
      </c>
      <c r="BK393" s="384">
        <f>SUM(N397:BI397)</f>
        <v>0</v>
      </c>
      <c r="BL393" s="386">
        <f>IF($K393=0,0,IF($BJ393&gt;=20,1,0))</f>
        <v>0</v>
      </c>
      <c r="BM393" s="106"/>
      <c r="BN393" s="106"/>
      <c r="BO393" s="106"/>
      <c r="BP393" s="106"/>
      <c r="BQ393" s="106"/>
      <c r="BR393" s="106"/>
      <c r="BS393" s="106"/>
      <c r="BT393" s="106"/>
      <c r="BU393" s="106"/>
      <c r="BV393" s="106"/>
      <c r="BW393" s="106"/>
      <c r="BX393" s="106"/>
      <c r="BY393" s="106"/>
      <c r="BZ393" s="106"/>
      <c r="CA393" s="106"/>
      <c r="CB393" s="106"/>
    </row>
    <row r="394" spans="1:80" s="245" customFormat="1" ht="29" x14ac:dyDescent="0.35">
      <c r="A394" s="243"/>
      <c r="B394" s="128"/>
      <c r="C394" s="170"/>
      <c r="D394" s="170"/>
      <c r="E394" s="170"/>
      <c r="F394" s="170"/>
      <c r="G394" s="170"/>
      <c r="H394" s="170"/>
      <c r="I394" s="64"/>
      <c r="J394" s="105"/>
      <c r="K394" s="223"/>
      <c r="L394" s="106"/>
      <c r="M394" s="63" t="s">
        <v>215</v>
      </c>
      <c r="N394" s="260"/>
      <c r="O394" s="260"/>
      <c r="P394" s="260"/>
      <c r="Q394" s="260"/>
      <c r="R394" s="260"/>
      <c r="S394" s="260"/>
      <c r="T394" s="260"/>
      <c r="U394" s="260"/>
      <c r="V394" s="260"/>
      <c r="W394" s="260"/>
      <c r="X394" s="260"/>
      <c r="Y394" s="260"/>
      <c r="Z394" s="260"/>
      <c r="AA394" s="260"/>
      <c r="AB394" s="260"/>
      <c r="AC394" s="260"/>
      <c r="AD394" s="260"/>
      <c r="AE394" s="260"/>
      <c r="AF394" s="260"/>
      <c r="AG394" s="260"/>
      <c r="AH394" s="260"/>
      <c r="AI394" s="260"/>
      <c r="AJ394" s="260"/>
      <c r="AK394" s="260"/>
      <c r="AL394" s="260"/>
      <c r="AM394" s="260"/>
      <c r="AN394" s="260"/>
      <c r="AO394" s="260"/>
      <c r="AP394" s="260"/>
      <c r="AQ394" s="260"/>
      <c r="AR394" s="260"/>
      <c r="AS394" s="260"/>
      <c r="AT394" s="260"/>
      <c r="AU394" s="260"/>
      <c r="AV394" s="260"/>
      <c r="AW394" s="260"/>
      <c r="AX394" s="260"/>
      <c r="AY394" s="260"/>
      <c r="AZ394" s="260"/>
      <c r="BA394" s="260"/>
      <c r="BB394" s="260"/>
      <c r="BC394" s="260"/>
      <c r="BD394" s="260"/>
      <c r="BE394" s="260"/>
      <c r="BF394" s="260"/>
      <c r="BG394" s="260"/>
      <c r="BH394" s="260"/>
      <c r="BI394" s="260"/>
      <c r="BJ394" s="382"/>
      <c r="BK394" s="384"/>
      <c r="BL394" s="386"/>
      <c r="BM394" s="106"/>
      <c r="BN394" s="106"/>
      <c r="BO394" s="106"/>
      <c r="BP394" s="106"/>
      <c r="BQ394" s="106"/>
      <c r="BR394" s="106"/>
      <c r="BS394" s="106"/>
      <c r="BT394" s="106"/>
      <c r="BU394" s="106"/>
      <c r="BV394" s="106"/>
      <c r="BW394" s="106"/>
      <c r="BX394" s="106"/>
      <c r="BY394" s="106"/>
      <c r="BZ394" s="106"/>
      <c r="CA394" s="106"/>
      <c r="CB394" s="106"/>
    </row>
    <row r="395" spans="1:80" s="245" customFormat="1" ht="29" x14ac:dyDescent="0.35">
      <c r="A395" s="243"/>
      <c r="B395" s="128"/>
      <c r="C395" s="170"/>
      <c r="D395" s="170"/>
      <c r="E395" s="170"/>
      <c r="F395" s="170"/>
      <c r="G395" s="170"/>
      <c r="H395" s="170"/>
      <c r="I395" s="64"/>
      <c r="J395" s="105"/>
      <c r="K395" s="165"/>
      <c r="L395" s="106"/>
      <c r="M395" s="63" t="s">
        <v>235</v>
      </c>
      <c r="N395" s="167">
        <f>IF(N394="",0,IF(N394&gt;=$H393,$H393,N394))</f>
        <v>0</v>
      </c>
      <c r="O395" s="167">
        <f t="shared" ref="O395:AT395" si="5382">IF(O394="",0,IF((O394+N396)&lt;=$H393,O394,$H393-N396))</f>
        <v>0</v>
      </c>
      <c r="P395" s="167">
        <f t="shared" si="5382"/>
        <v>0</v>
      </c>
      <c r="Q395" s="167">
        <f t="shared" si="5382"/>
        <v>0</v>
      </c>
      <c r="R395" s="167">
        <f t="shared" si="5382"/>
        <v>0</v>
      </c>
      <c r="S395" s="167">
        <f t="shared" si="5382"/>
        <v>0</v>
      </c>
      <c r="T395" s="167">
        <f t="shared" si="5382"/>
        <v>0</v>
      </c>
      <c r="U395" s="167">
        <f t="shared" si="5382"/>
        <v>0</v>
      </c>
      <c r="V395" s="167">
        <f t="shared" si="5382"/>
        <v>0</v>
      </c>
      <c r="W395" s="167">
        <f t="shared" si="5382"/>
        <v>0</v>
      </c>
      <c r="X395" s="167">
        <f t="shared" si="5382"/>
        <v>0</v>
      </c>
      <c r="Y395" s="167">
        <f t="shared" si="5382"/>
        <v>0</v>
      </c>
      <c r="Z395" s="167">
        <f t="shared" si="5382"/>
        <v>0</v>
      </c>
      <c r="AA395" s="167">
        <f t="shared" si="5382"/>
        <v>0</v>
      </c>
      <c r="AB395" s="167">
        <f t="shared" si="5382"/>
        <v>0</v>
      </c>
      <c r="AC395" s="167">
        <f t="shared" si="5382"/>
        <v>0</v>
      </c>
      <c r="AD395" s="167">
        <f t="shared" si="5382"/>
        <v>0</v>
      </c>
      <c r="AE395" s="167">
        <f t="shared" si="5382"/>
        <v>0</v>
      </c>
      <c r="AF395" s="167">
        <f t="shared" si="5382"/>
        <v>0</v>
      </c>
      <c r="AG395" s="167">
        <f t="shared" si="5382"/>
        <v>0</v>
      </c>
      <c r="AH395" s="167">
        <f t="shared" si="5382"/>
        <v>0</v>
      </c>
      <c r="AI395" s="167">
        <f t="shared" si="5382"/>
        <v>0</v>
      </c>
      <c r="AJ395" s="167">
        <f t="shared" si="5382"/>
        <v>0</v>
      </c>
      <c r="AK395" s="167">
        <f t="shared" si="5382"/>
        <v>0</v>
      </c>
      <c r="AL395" s="167">
        <f t="shared" si="5382"/>
        <v>0</v>
      </c>
      <c r="AM395" s="167">
        <f t="shared" si="5382"/>
        <v>0</v>
      </c>
      <c r="AN395" s="167">
        <f t="shared" si="5382"/>
        <v>0</v>
      </c>
      <c r="AO395" s="167">
        <f t="shared" si="5382"/>
        <v>0</v>
      </c>
      <c r="AP395" s="167">
        <f t="shared" si="5382"/>
        <v>0</v>
      </c>
      <c r="AQ395" s="167">
        <f t="shared" si="5382"/>
        <v>0</v>
      </c>
      <c r="AR395" s="167">
        <f t="shared" si="5382"/>
        <v>0</v>
      </c>
      <c r="AS395" s="167">
        <f t="shared" si="5382"/>
        <v>0</v>
      </c>
      <c r="AT395" s="167">
        <f t="shared" si="5382"/>
        <v>0</v>
      </c>
      <c r="AU395" s="167">
        <f t="shared" ref="AU395:BI395" si="5383">IF(AU394="",0,IF((AU394+AT396)&lt;=$H393,AU394,$H393-AT396))</f>
        <v>0</v>
      </c>
      <c r="AV395" s="167">
        <f t="shared" si="5383"/>
        <v>0</v>
      </c>
      <c r="AW395" s="167">
        <f t="shared" si="5383"/>
        <v>0</v>
      </c>
      <c r="AX395" s="167">
        <f t="shared" si="5383"/>
        <v>0</v>
      </c>
      <c r="AY395" s="167">
        <f t="shared" si="5383"/>
        <v>0</v>
      </c>
      <c r="AZ395" s="167">
        <f t="shared" si="5383"/>
        <v>0</v>
      </c>
      <c r="BA395" s="167">
        <f t="shared" si="5383"/>
        <v>0</v>
      </c>
      <c r="BB395" s="167">
        <f t="shared" si="5383"/>
        <v>0</v>
      </c>
      <c r="BC395" s="167">
        <f t="shared" si="5383"/>
        <v>0</v>
      </c>
      <c r="BD395" s="167">
        <f t="shared" si="5383"/>
        <v>0</v>
      </c>
      <c r="BE395" s="167">
        <f t="shared" si="5383"/>
        <v>0</v>
      </c>
      <c r="BF395" s="167">
        <f t="shared" si="5383"/>
        <v>0</v>
      </c>
      <c r="BG395" s="167">
        <f t="shared" si="5383"/>
        <v>0</v>
      </c>
      <c r="BH395" s="167">
        <f t="shared" si="5383"/>
        <v>0</v>
      </c>
      <c r="BI395" s="167">
        <f t="shared" si="5383"/>
        <v>0</v>
      </c>
      <c r="BJ395" s="382"/>
      <c r="BK395" s="384"/>
      <c r="BL395" s="386"/>
      <c r="BM395" s="106"/>
      <c r="BN395" s="106"/>
      <c r="BO395" s="106"/>
      <c r="BP395" s="106"/>
      <c r="BQ395" s="106"/>
      <c r="BR395" s="106"/>
      <c r="BS395" s="106"/>
      <c r="BT395" s="106"/>
      <c r="BU395" s="106"/>
      <c r="BV395" s="106"/>
      <c r="BW395" s="106"/>
      <c r="BX395" s="106"/>
      <c r="BY395" s="106"/>
      <c r="BZ395" s="106"/>
      <c r="CA395" s="106"/>
      <c r="CB395" s="106"/>
    </row>
    <row r="396" spans="1:80" ht="29" hidden="1" x14ac:dyDescent="0.35">
      <c r="B396" s="128"/>
      <c r="C396" s="170"/>
      <c r="D396" s="170"/>
      <c r="E396" s="170"/>
      <c r="F396" s="170"/>
      <c r="G396" s="170"/>
      <c r="H396" s="170"/>
      <c r="I396" s="172"/>
      <c r="J396" s="105"/>
      <c r="K396" s="175"/>
      <c r="L396" s="105"/>
      <c r="M396" s="63" t="s">
        <v>236</v>
      </c>
      <c r="N396" s="167">
        <f>N395</f>
        <v>0</v>
      </c>
      <c r="O396" s="167">
        <f>O395+N396</f>
        <v>0</v>
      </c>
      <c r="P396" s="167">
        <f t="shared" ref="P396" si="5384">P395+O396</f>
        <v>0</v>
      </c>
      <c r="Q396" s="167">
        <f t="shared" ref="Q396" si="5385">Q395+P396</f>
        <v>0</v>
      </c>
      <c r="R396" s="167">
        <f t="shared" ref="R396" si="5386">R395+Q396</f>
        <v>0</v>
      </c>
      <c r="S396" s="167">
        <f t="shared" ref="S396" si="5387">S395+R396</f>
        <v>0</v>
      </c>
      <c r="T396" s="167">
        <f t="shared" ref="T396" si="5388">T395+S396</f>
        <v>0</v>
      </c>
      <c r="U396" s="167">
        <f t="shared" ref="U396" si="5389">U395+T396</f>
        <v>0</v>
      </c>
      <c r="V396" s="167">
        <f t="shared" ref="V396" si="5390">V395+U396</f>
        <v>0</v>
      </c>
      <c r="W396" s="167">
        <f t="shared" ref="W396" si="5391">W395+V396</f>
        <v>0</v>
      </c>
      <c r="X396" s="167">
        <f t="shared" ref="X396" si="5392">X395+W396</f>
        <v>0</v>
      </c>
      <c r="Y396" s="167">
        <f t="shared" ref="Y396" si="5393">Y395+X396</f>
        <v>0</v>
      </c>
      <c r="Z396" s="167">
        <f t="shared" ref="Z396" si="5394">Z395+Y396</f>
        <v>0</v>
      </c>
      <c r="AA396" s="167">
        <f t="shared" ref="AA396" si="5395">AA395+Z396</f>
        <v>0</v>
      </c>
      <c r="AB396" s="167">
        <f t="shared" ref="AB396" si="5396">AB395+AA396</f>
        <v>0</v>
      </c>
      <c r="AC396" s="167">
        <f t="shared" ref="AC396" si="5397">AC395+AB396</f>
        <v>0</v>
      </c>
      <c r="AD396" s="167">
        <f t="shared" ref="AD396" si="5398">AD395+AC396</f>
        <v>0</v>
      </c>
      <c r="AE396" s="167">
        <f t="shared" ref="AE396" si="5399">AE395+AD396</f>
        <v>0</v>
      </c>
      <c r="AF396" s="167">
        <f t="shared" ref="AF396" si="5400">AF395+AE396</f>
        <v>0</v>
      </c>
      <c r="AG396" s="167">
        <f t="shared" ref="AG396" si="5401">AG395+AF396</f>
        <v>0</v>
      </c>
      <c r="AH396" s="167">
        <f t="shared" ref="AH396" si="5402">AH395+AG396</f>
        <v>0</v>
      </c>
      <c r="AI396" s="167">
        <f t="shared" ref="AI396" si="5403">AI395+AH396</f>
        <v>0</v>
      </c>
      <c r="AJ396" s="167">
        <f t="shared" ref="AJ396" si="5404">AJ395+AI396</f>
        <v>0</v>
      </c>
      <c r="AK396" s="167">
        <f t="shared" ref="AK396" si="5405">AK395+AJ396</f>
        <v>0</v>
      </c>
      <c r="AL396" s="167">
        <f t="shared" ref="AL396" si="5406">AL395+AK396</f>
        <v>0</v>
      </c>
      <c r="AM396" s="167">
        <f t="shared" ref="AM396" si="5407">AM395+AL396</f>
        <v>0</v>
      </c>
      <c r="AN396" s="167">
        <f t="shared" ref="AN396" si="5408">AN395+AM396</f>
        <v>0</v>
      </c>
      <c r="AO396" s="167">
        <f t="shared" ref="AO396" si="5409">AO395+AN396</f>
        <v>0</v>
      </c>
      <c r="AP396" s="167">
        <f t="shared" ref="AP396" si="5410">AP395+AO396</f>
        <v>0</v>
      </c>
      <c r="AQ396" s="167">
        <f t="shared" ref="AQ396" si="5411">AQ395+AP396</f>
        <v>0</v>
      </c>
      <c r="AR396" s="167">
        <f t="shared" ref="AR396" si="5412">AR395+AQ396</f>
        <v>0</v>
      </c>
      <c r="AS396" s="167">
        <f t="shared" ref="AS396" si="5413">AS395+AR396</f>
        <v>0</v>
      </c>
      <c r="AT396" s="167">
        <f t="shared" ref="AT396" si="5414">AT395+AS396</f>
        <v>0</v>
      </c>
      <c r="AU396" s="167">
        <f t="shared" ref="AU396" si="5415">AU395+AT396</f>
        <v>0</v>
      </c>
      <c r="AV396" s="167">
        <f t="shared" ref="AV396" si="5416">AV395+AU396</f>
        <v>0</v>
      </c>
      <c r="AW396" s="167">
        <f t="shared" ref="AW396" si="5417">AW395+AV396</f>
        <v>0</v>
      </c>
      <c r="AX396" s="167">
        <f t="shared" ref="AX396" si="5418">AX395+AW396</f>
        <v>0</v>
      </c>
      <c r="AY396" s="167">
        <f t="shared" ref="AY396" si="5419">AY395+AX396</f>
        <v>0</v>
      </c>
      <c r="AZ396" s="167">
        <f t="shared" ref="AZ396" si="5420">AZ395+AY396</f>
        <v>0</v>
      </c>
      <c r="BA396" s="167">
        <f t="shared" ref="BA396" si="5421">BA395+AZ396</f>
        <v>0</v>
      </c>
      <c r="BB396" s="167">
        <f t="shared" ref="BB396" si="5422">BB395+BA396</f>
        <v>0</v>
      </c>
      <c r="BC396" s="167">
        <f t="shared" ref="BC396" si="5423">BC395+BB396</f>
        <v>0</v>
      </c>
      <c r="BD396" s="167">
        <f t="shared" ref="BD396" si="5424">BD395+BC396</f>
        <v>0</v>
      </c>
      <c r="BE396" s="167">
        <f t="shared" ref="BE396" si="5425">BE395+BD396</f>
        <v>0</v>
      </c>
      <c r="BF396" s="167">
        <f t="shared" ref="BF396" si="5426">BF395+BE396</f>
        <v>0</v>
      </c>
      <c r="BG396" s="167">
        <f t="shared" ref="BG396" si="5427">BG395+BF396</f>
        <v>0</v>
      </c>
      <c r="BH396" s="167">
        <f t="shared" ref="BH396" si="5428">BH395+BG396</f>
        <v>0</v>
      </c>
      <c r="BI396" s="167">
        <f t="shared" ref="BI396" si="5429">BI395+BH396</f>
        <v>0</v>
      </c>
      <c r="BJ396" s="382"/>
      <c r="BK396" s="384"/>
      <c r="BL396" s="386"/>
      <c r="BM396" s="105"/>
      <c r="BN396" s="105"/>
      <c r="BO396" s="105"/>
      <c r="BP396" s="105"/>
      <c r="BQ396" s="105"/>
      <c r="BR396" s="105"/>
      <c r="BS396" s="105"/>
      <c r="BT396" s="105"/>
      <c r="BU396" s="105"/>
      <c r="BV396" s="105"/>
      <c r="BW396" s="105"/>
      <c r="BX396" s="105"/>
      <c r="BY396" s="105"/>
      <c r="BZ396" s="105"/>
      <c r="CA396" s="105"/>
      <c r="CB396" s="105"/>
    </row>
    <row r="397" spans="1:80" ht="25.4" customHeight="1" thickBot="1" x14ac:dyDescent="0.4">
      <c r="B397" s="219"/>
      <c r="C397" s="220"/>
      <c r="D397" s="220"/>
      <c r="E397" s="220"/>
      <c r="F397" s="220"/>
      <c r="G397" s="220"/>
      <c r="H397" s="220"/>
      <c r="I397" s="221"/>
      <c r="J397" s="105"/>
      <c r="K397" s="222"/>
      <c r="L397" s="105"/>
      <c r="M397" s="63" t="s">
        <v>145</v>
      </c>
      <c r="N397" s="168">
        <f>IF($E393="",0,VLOOKUP($E393,'Podpůrná data'!$H$15:$I$182,2)*N395)</f>
        <v>0</v>
      </c>
      <c r="O397" s="168">
        <f>IF($E393="",0,VLOOKUP($E393,'Podpůrná data'!$H$15:$I$182,2)*O395)</f>
        <v>0</v>
      </c>
      <c r="P397" s="168">
        <f>IF($E393="",0,VLOOKUP($E393,'Podpůrná data'!$H$15:$I$182,2)*P395)</f>
        <v>0</v>
      </c>
      <c r="Q397" s="168">
        <f>IF($E393="",0,VLOOKUP($E393,'Podpůrná data'!$H$15:$I$182,2)*Q395)</f>
        <v>0</v>
      </c>
      <c r="R397" s="168">
        <f>IF($E393="",0,VLOOKUP($E393,'Podpůrná data'!$H$15:$I$182,2)*R395)</f>
        <v>0</v>
      </c>
      <c r="S397" s="168">
        <f>IF($E393="",0,VLOOKUP($E393,'Podpůrná data'!$H$15:$I$182,2)*S395)</f>
        <v>0</v>
      </c>
      <c r="T397" s="168">
        <f>IF($E393="",0,VLOOKUP($E393,'Podpůrná data'!$H$15:$I$182,2)*T395)</f>
        <v>0</v>
      </c>
      <c r="U397" s="168">
        <f>IF($E393="",0,VLOOKUP($E393,'Podpůrná data'!$H$15:$I$182,2)*U395)</f>
        <v>0</v>
      </c>
      <c r="V397" s="168">
        <f>IF($E393="",0,VLOOKUP($E393,'Podpůrná data'!$H$15:$I$182,2)*V395)</f>
        <v>0</v>
      </c>
      <c r="W397" s="168">
        <f>IF($E393="",0,VLOOKUP($E393,'Podpůrná data'!$H$15:$I$182,2)*W395)</f>
        <v>0</v>
      </c>
      <c r="X397" s="168">
        <f>IF($E393="",0,VLOOKUP($E393,'Podpůrná data'!$H$15:$I$182,2)*X395)</f>
        <v>0</v>
      </c>
      <c r="Y397" s="168">
        <f>IF($E393="",0,VLOOKUP($E393,'Podpůrná data'!$H$15:$I$182,2)*Y395)</f>
        <v>0</v>
      </c>
      <c r="Z397" s="168">
        <f>IF($E393="",0,VLOOKUP($E393,'Podpůrná data'!$H$15:$I$182,2)*Z395)</f>
        <v>0</v>
      </c>
      <c r="AA397" s="168">
        <f>IF($E393="",0,VLOOKUP($E393,'Podpůrná data'!$H$15:$I$182,2)*AA395)</f>
        <v>0</v>
      </c>
      <c r="AB397" s="168">
        <f>IF($E393="",0,VLOOKUP($E393,'Podpůrná data'!$H$15:$I$182,2)*AB395)</f>
        <v>0</v>
      </c>
      <c r="AC397" s="168">
        <f>IF($E393="",0,VLOOKUP($E393,'Podpůrná data'!$H$15:$I$182,2)*AC395)</f>
        <v>0</v>
      </c>
      <c r="AD397" s="168">
        <f>IF($E393="",0,VLOOKUP($E393,'Podpůrná data'!$H$15:$I$182,2)*AD395)</f>
        <v>0</v>
      </c>
      <c r="AE397" s="168">
        <f>IF($E393="",0,VLOOKUP($E393,'Podpůrná data'!$H$15:$I$182,2)*AE395)</f>
        <v>0</v>
      </c>
      <c r="AF397" s="168">
        <f>IF($E393="",0,VLOOKUP($E393,'Podpůrná data'!$H$15:$I$182,2)*AF395)</f>
        <v>0</v>
      </c>
      <c r="AG397" s="168">
        <f>IF($E393="",0,VLOOKUP($E393,'Podpůrná data'!$H$15:$I$182,2)*AG395)</f>
        <v>0</v>
      </c>
      <c r="AH397" s="168">
        <f>IF($E393="",0,VLOOKUP($E393,'Podpůrná data'!$H$15:$I$182,2)*AH395)</f>
        <v>0</v>
      </c>
      <c r="AI397" s="168">
        <f>IF($E393="",0,VLOOKUP($E393,'Podpůrná data'!$H$15:$I$182,2)*AI395)</f>
        <v>0</v>
      </c>
      <c r="AJ397" s="168">
        <f>IF($E393="",0,VLOOKUP($E393,'Podpůrná data'!$H$15:$I$182,2)*AJ395)</f>
        <v>0</v>
      </c>
      <c r="AK397" s="168">
        <f>IF($E393="",0,VLOOKUP($E393,'Podpůrná data'!$H$15:$I$182,2)*AK395)</f>
        <v>0</v>
      </c>
      <c r="AL397" s="168">
        <f>IF($E393="",0,VLOOKUP($E393,'Podpůrná data'!$H$15:$I$182,2)*AL395)</f>
        <v>0</v>
      </c>
      <c r="AM397" s="168">
        <f>IF($E393="",0,VLOOKUP($E393,'Podpůrná data'!$H$15:$I$182,2)*AM395)</f>
        <v>0</v>
      </c>
      <c r="AN397" s="168">
        <f>IF($E393="",0,VLOOKUP($E393,'Podpůrná data'!$H$15:$I$182,2)*AN395)</f>
        <v>0</v>
      </c>
      <c r="AO397" s="168">
        <f>IF($E393="",0,VLOOKUP($E393,'Podpůrná data'!$H$15:$I$182,2)*AO395)</f>
        <v>0</v>
      </c>
      <c r="AP397" s="168">
        <f>IF($E393="",0,VLOOKUP($E393,'Podpůrná data'!$H$15:$I$182,2)*AP395)</f>
        <v>0</v>
      </c>
      <c r="AQ397" s="168">
        <f>IF($E393="",0,VLOOKUP($E393,'Podpůrná data'!$H$15:$I$182,2)*AQ395)</f>
        <v>0</v>
      </c>
      <c r="AR397" s="168">
        <f>IF($E393="",0,VLOOKUP($E393,'Podpůrná data'!$H$15:$I$182,2)*AR395)</f>
        <v>0</v>
      </c>
      <c r="AS397" s="168">
        <f>IF($E393="",0,VLOOKUP($E393,'Podpůrná data'!$H$15:$I$182,2)*AS395)</f>
        <v>0</v>
      </c>
      <c r="AT397" s="168">
        <f>IF($E393="",0,VLOOKUP($E393,'Podpůrná data'!$H$15:$I$182,2)*AT395)</f>
        <v>0</v>
      </c>
      <c r="AU397" s="168">
        <f>IF($E393="",0,VLOOKUP($E393,'Podpůrná data'!$H$15:$I$182,2)*AU395)</f>
        <v>0</v>
      </c>
      <c r="AV397" s="168">
        <f>IF($E393="",0,VLOOKUP($E393,'Podpůrná data'!$H$15:$I$182,2)*AV395)</f>
        <v>0</v>
      </c>
      <c r="AW397" s="168">
        <f>IF($E393="",0,VLOOKUP($E393,'Podpůrná data'!$H$15:$I$182,2)*AW395)</f>
        <v>0</v>
      </c>
      <c r="AX397" s="168">
        <f>IF($E393="",0,VLOOKUP($E393,'Podpůrná data'!$H$15:$I$182,2)*AX395)</f>
        <v>0</v>
      </c>
      <c r="AY397" s="168">
        <f>IF($E393="",0,VLOOKUP($E393,'Podpůrná data'!$H$15:$I$182,2)*AY395)</f>
        <v>0</v>
      </c>
      <c r="AZ397" s="168">
        <f>IF($E393="",0,VLOOKUP($E393,'Podpůrná data'!$H$15:$I$182,2)*AZ395)</f>
        <v>0</v>
      </c>
      <c r="BA397" s="168">
        <f>IF($E393="",0,VLOOKUP($E393,'Podpůrná data'!$H$15:$I$182,2)*BA395)</f>
        <v>0</v>
      </c>
      <c r="BB397" s="168">
        <f>IF($E393="",0,VLOOKUP($E393,'Podpůrná data'!$H$15:$I$182,2)*BB395)</f>
        <v>0</v>
      </c>
      <c r="BC397" s="168">
        <f>IF($E393="",0,VLOOKUP($E393,'Podpůrná data'!$H$15:$I$182,2)*BC395)</f>
        <v>0</v>
      </c>
      <c r="BD397" s="168">
        <f>IF($E393="",0,VLOOKUP($E393,'Podpůrná data'!$H$15:$I$182,2)*BD395)</f>
        <v>0</v>
      </c>
      <c r="BE397" s="168">
        <f>IF($E393="",0,VLOOKUP($E393,'Podpůrná data'!$H$15:$I$182,2)*BE395)</f>
        <v>0</v>
      </c>
      <c r="BF397" s="168">
        <f>IF($E393="",0,VLOOKUP($E393,'Podpůrná data'!$H$15:$I$182,2)*BF395)</f>
        <v>0</v>
      </c>
      <c r="BG397" s="168">
        <f>IF($E393="",0,VLOOKUP($E393,'Podpůrná data'!$H$15:$I$182,2)*BG395)</f>
        <v>0</v>
      </c>
      <c r="BH397" s="168">
        <f>IF($E393="",0,VLOOKUP($E393,'Podpůrná data'!$H$15:$I$182,2)*BH395)</f>
        <v>0</v>
      </c>
      <c r="BI397" s="168">
        <f>IF($E393="",0,VLOOKUP($E393,'Podpůrná data'!$H$15:$I$182,2)*BI395)</f>
        <v>0</v>
      </c>
      <c r="BJ397" s="382"/>
      <c r="BK397" s="384"/>
      <c r="BL397" s="386"/>
      <c r="BM397" s="105"/>
      <c r="BN397" s="178">
        <f>SUMIFS($N397:$BI397,$N392:$BI392,"1. ZoR")</f>
        <v>0</v>
      </c>
      <c r="BO397" s="178">
        <f>SUMIFS($N397:$BI397,$N392:$BI392,"2. ZoR")</f>
        <v>0</v>
      </c>
      <c r="BP397" s="178">
        <f>SUMIFS($N397:$BI397,$N392:$BI392,"3. ZoR")</f>
        <v>0</v>
      </c>
      <c r="BQ397" s="178">
        <f>SUMIFS($N397:$BI397,$N392:$BI392,"4. ZoR")</f>
        <v>0</v>
      </c>
      <c r="BR397" s="178">
        <f>SUMIFS($N397:$BI397,$N392:$BI392,"5. ZoR")</f>
        <v>0</v>
      </c>
      <c r="BS397" s="178">
        <f>SUMIFS($N397:$BI397,$N392:$BI392,"6. ZoR")</f>
        <v>0</v>
      </c>
      <c r="BT397" s="178">
        <f>SUMIFS($N397:$BI397,$N392:$BI392,"7. ZoR")</f>
        <v>0</v>
      </c>
      <c r="BU397" s="178">
        <f>SUMIFS($N397:$BI397,$N392:$BI392,"8. ZoR")</f>
        <v>0</v>
      </c>
      <c r="BV397" s="178">
        <f>SUMIFS($N397:$BI397,$N392:$BI392,"9. ZoR")</f>
        <v>0</v>
      </c>
      <c r="BW397" s="178">
        <f>SUMIFS($N397:$BI397,$N392:$BI392,"10. ZoR")</f>
        <v>0</v>
      </c>
      <c r="BX397" s="178">
        <f>SUMIFS($N397:$BI397,$N392:$BI392,"11. ZoR")</f>
        <v>0</v>
      </c>
      <c r="BY397" s="178">
        <f>SUMIFS($N397:$BI397,$N392:$BI392,"12. ZoR")</f>
        <v>0</v>
      </c>
      <c r="BZ397" s="178">
        <f>SUMIFS($N397:$BI397,$N392:$BI392,"13. ZoR")</f>
        <v>0</v>
      </c>
      <c r="CA397" s="178">
        <f>SUMIFS($N397:$BI397,$N392:$BI392,"14. ZoR")</f>
        <v>0</v>
      </c>
      <c r="CB397" s="178">
        <f>SUMIFS($N397:$BI397,$N392:$BI392,"15. ZoR")</f>
        <v>0</v>
      </c>
    </row>
    <row r="398" spans="1:80" ht="29.5" hidden="1" thickBot="1" x14ac:dyDescent="0.4">
      <c r="B398" s="129"/>
      <c r="C398" s="173"/>
      <c r="D398" s="173"/>
      <c r="E398" s="173"/>
      <c r="F398" s="173"/>
      <c r="G398" s="173"/>
      <c r="H398" s="173"/>
      <c r="I398" s="174"/>
      <c r="J398" s="105"/>
      <c r="K398" s="176"/>
      <c r="L398" s="105"/>
      <c r="M398" s="63" t="s">
        <v>200</v>
      </c>
      <c r="N398" s="168">
        <f>IF(N397="","",N397)</f>
        <v>0</v>
      </c>
      <c r="O398" s="168">
        <f>N398+O397</f>
        <v>0</v>
      </c>
      <c r="P398" s="168">
        <f t="shared" ref="P398" si="5430">O398+P397</f>
        <v>0</v>
      </c>
      <c r="Q398" s="168">
        <f t="shared" ref="Q398" si="5431">P398+Q397</f>
        <v>0</v>
      </c>
      <c r="R398" s="168">
        <f t="shared" ref="R398" si="5432">Q398+R397</f>
        <v>0</v>
      </c>
      <c r="S398" s="168">
        <f t="shared" ref="S398" si="5433">R398+S397</f>
        <v>0</v>
      </c>
      <c r="T398" s="168">
        <f t="shared" ref="T398" si="5434">S398+T397</f>
        <v>0</v>
      </c>
      <c r="U398" s="168">
        <f t="shared" ref="U398" si="5435">T398+U397</f>
        <v>0</v>
      </c>
      <c r="V398" s="168">
        <f t="shared" ref="V398" si="5436">U398+V397</f>
        <v>0</v>
      </c>
      <c r="W398" s="168">
        <f t="shared" ref="W398" si="5437">V398+W397</f>
        <v>0</v>
      </c>
      <c r="X398" s="168">
        <f t="shared" ref="X398" si="5438">W398+X397</f>
        <v>0</v>
      </c>
      <c r="Y398" s="168">
        <f t="shared" ref="Y398" si="5439">X398+Y397</f>
        <v>0</v>
      </c>
      <c r="Z398" s="168">
        <f t="shared" ref="Z398" si="5440">Y398+Z397</f>
        <v>0</v>
      </c>
      <c r="AA398" s="168">
        <f t="shared" ref="AA398" si="5441">Z398+AA397</f>
        <v>0</v>
      </c>
      <c r="AB398" s="168">
        <f t="shared" ref="AB398" si="5442">AA398+AB397</f>
        <v>0</v>
      </c>
      <c r="AC398" s="168">
        <f t="shared" ref="AC398" si="5443">AB398+AC397</f>
        <v>0</v>
      </c>
      <c r="AD398" s="168">
        <f t="shared" ref="AD398" si="5444">AC398+AD397</f>
        <v>0</v>
      </c>
      <c r="AE398" s="168">
        <f t="shared" ref="AE398" si="5445">AD398+AE397</f>
        <v>0</v>
      </c>
      <c r="AF398" s="168">
        <f t="shared" ref="AF398" si="5446">AE398+AF397</f>
        <v>0</v>
      </c>
      <c r="AG398" s="168">
        <f t="shared" ref="AG398" si="5447">AF398+AG397</f>
        <v>0</v>
      </c>
      <c r="AH398" s="168">
        <f t="shared" ref="AH398" si="5448">AG398+AH397</f>
        <v>0</v>
      </c>
      <c r="AI398" s="168">
        <f t="shared" ref="AI398" si="5449">AH398+AI397</f>
        <v>0</v>
      </c>
      <c r="AJ398" s="168">
        <f t="shared" ref="AJ398" si="5450">AI398+AJ397</f>
        <v>0</v>
      </c>
      <c r="AK398" s="168">
        <f t="shared" ref="AK398" si="5451">AJ398+AK397</f>
        <v>0</v>
      </c>
      <c r="AL398" s="168">
        <f t="shared" ref="AL398" si="5452">AK398+AL397</f>
        <v>0</v>
      </c>
      <c r="AM398" s="168">
        <f t="shared" ref="AM398" si="5453">AL398+AM397</f>
        <v>0</v>
      </c>
      <c r="AN398" s="168">
        <f t="shared" ref="AN398" si="5454">AM398+AN397</f>
        <v>0</v>
      </c>
      <c r="AO398" s="168">
        <f t="shared" ref="AO398" si="5455">AN398+AO397</f>
        <v>0</v>
      </c>
      <c r="AP398" s="168">
        <f t="shared" ref="AP398" si="5456">AO398+AP397</f>
        <v>0</v>
      </c>
      <c r="AQ398" s="168">
        <f t="shared" ref="AQ398" si="5457">AP398+AQ397</f>
        <v>0</v>
      </c>
      <c r="AR398" s="168">
        <f t="shared" ref="AR398" si="5458">AQ398+AR397</f>
        <v>0</v>
      </c>
      <c r="AS398" s="168">
        <f t="shared" ref="AS398" si="5459">AR398+AS397</f>
        <v>0</v>
      </c>
      <c r="AT398" s="168">
        <f t="shared" ref="AT398" si="5460">AS398+AT397</f>
        <v>0</v>
      </c>
      <c r="AU398" s="168">
        <f t="shared" ref="AU398" si="5461">AT398+AU397</f>
        <v>0</v>
      </c>
      <c r="AV398" s="168">
        <f t="shared" ref="AV398" si="5462">AU398+AV397</f>
        <v>0</v>
      </c>
      <c r="AW398" s="168">
        <f t="shared" ref="AW398" si="5463">AV398+AW397</f>
        <v>0</v>
      </c>
      <c r="AX398" s="168">
        <f t="shared" ref="AX398" si="5464">AW398+AX397</f>
        <v>0</v>
      </c>
      <c r="AY398" s="168">
        <f t="shared" ref="AY398" si="5465">AX398+AY397</f>
        <v>0</v>
      </c>
      <c r="AZ398" s="168">
        <f t="shared" ref="AZ398" si="5466">AY398+AZ397</f>
        <v>0</v>
      </c>
      <c r="BA398" s="168">
        <f t="shared" ref="BA398" si="5467">AZ398+BA397</f>
        <v>0</v>
      </c>
      <c r="BB398" s="168">
        <f t="shared" ref="BB398" si="5468">BA398+BB397</f>
        <v>0</v>
      </c>
      <c r="BC398" s="168">
        <f t="shared" ref="BC398" si="5469">BB398+BC397</f>
        <v>0</v>
      </c>
      <c r="BD398" s="168">
        <f t="shared" ref="BD398" si="5470">BC398+BD397</f>
        <v>0</v>
      </c>
      <c r="BE398" s="168">
        <f t="shared" ref="BE398" si="5471">BD398+BE397</f>
        <v>0</v>
      </c>
      <c r="BF398" s="168">
        <f t="shared" ref="BF398" si="5472">BE398+BF397</f>
        <v>0</v>
      </c>
      <c r="BG398" s="168">
        <f t="shared" ref="BG398" si="5473">BF398+BG397</f>
        <v>0</v>
      </c>
      <c r="BH398" s="168">
        <f t="shared" ref="BH398" si="5474">BG398+BH397</f>
        <v>0</v>
      </c>
      <c r="BI398" s="168">
        <f t="shared" ref="BI398" si="5475">BH398+BI397</f>
        <v>0</v>
      </c>
      <c r="BJ398" s="389"/>
      <c r="BK398" s="390"/>
      <c r="BL398" s="387"/>
      <c r="BM398" s="105"/>
      <c r="BN398" s="105"/>
      <c r="BO398" s="105"/>
      <c r="BP398" s="105"/>
      <c r="BQ398" s="105"/>
      <c r="BR398" s="105"/>
      <c r="BS398" s="105"/>
      <c r="BT398" s="105"/>
      <c r="BU398" s="105"/>
      <c r="BV398" s="105"/>
      <c r="BW398" s="105"/>
      <c r="BX398" s="105"/>
      <c r="BY398" s="105"/>
      <c r="BZ398" s="105"/>
      <c r="CA398" s="105"/>
      <c r="CB398" s="105"/>
    </row>
    <row r="399" spans="1:80" ht="15" hidden="1" thickBot="1" x14ac:dyDescent="0.4">
      <c r="B399" s="105"/>
      <c r="C399" s="130"/>
      <c r="D399" s="130"/>
      <c r="E399" s="130"/>
      <c r="F399" s="130"/>
      <c r="G399" s="130"/>
      <c r="H399" s="130"/>
      <c r="I399" s="105"/>
      <c r="J399" s="7"/>
      <c r="K399" s="105"/>
      <c r="L399" s="105"/>
      <c r="M399" s="105"/>
      <c r="N399" s="105"/>
      <c r="O399" s="105"/>
      <c r="P399" s="7"/>
      <c r="Q399" s="105"/>
      <c r="R399" s="105"/>
      <c r="S399" s="105"/>
      <c r="T399" s="105"/>
      <c r="U399" s="105"/>
      <c r="V399" s="105"/>
      <c r="W399" s="105"/>
      <c r="X399" s="105"/>
      <c r="Y399" s="105"/>
      <c r="Z399" s="105"/>
      <c r="AA399" s="105"/>
      <c r="AB399" s="105"/>
      <c r="AC399" s="105"/>
      <c r="AD399" s="105"/>
      <c r="AE399" s="105"/>
      <c r="AF399" s="105"/>
      <c r="AG399" s="105"/>
      <c r="AH399" s="105"/>
      <c r="AI399" s="105"/>
      <c r="AJ399" s="105"/>
      <c r="AK399" s="105"/>
      <c r="AL399" s="105"/>
      <c r="AM399" s="105"/>
      <c r="AN399" s="105"/>
      <c r="AO399" s="105"/>
      <c r="AP399" s="105"/>
      <c r="AQ399" s="105"/>
      <c r="AR399" s="105"/>
      <c r="AS399" s="105"/>
      <c r="AT399" s="105"/>
      <c r="AU399" s="105"/>
      <c r="AV399" s="105"/>
      <c r="AW399" s="105"/>
      <c r="AX399" s="105"/>
      <c r="AY399" s="105"/>
      <c r="AZ399" s="105"/>
      <c r="BA399" s="105"/>
      <c r="BB399" s="105"/>
      <c r="BC399" s="105"/>
      <c r="BD399" s="105"/>
      <c r="BE399" s="105"/>
      <c r="BF399" s="105"/>
      <c r="BG399" s="105"/>
      <c r="BH399" s="105"/>
      <c r="BI399" s="105"/>
      <c r="BJ399" s="105"/>
      <c r="BK399" s="105"/>
      <c r="BL399" s="105"/>
      <c r="BM399" s="105"/>
      <c r="BN399" s="105"/>
      <c r="BO399" s="105"/>
      <c r="BP399" s="105"/>
      <c r="BQ399" s="105"/>
      <c r="BR399" s="105"/>
      <c r="BS399" s="105"/>
      <c r="BT399" s="105"/>
      <c r="BU399" s="105"/>
      <c r="BV399" s="105"/>
      <c r="BW399" s="105"/>
      <c r="BX399" s="105"/>
      <c r="BY399" s="105"/>
      <c r="BZ399" s="105"/>
      <c r="CA399" s="105"/>
      <c r="CB399" s="105"/>
    </row>
    <row r="400" spans="1:80" s="245" customFormat="1" ht="58.4" customHeight="1" thickBot="1" x14ac:dyDescent="0.4">
      <c r="A400" s="249"/>
      <c r="B400" s="120"/>
      <c r="C400" s="360" t="s">
        <v>2</v>
      </c>
      <c r="D400" s="121"/>
      <c r="E400" s="131" t="s">
        <v>225</v>
      </c>
      <c r="F400" s="131" t="s">
        <v>444</v>
      </c>
      <c r="G400" s="131" t="s">
        <v>208</v>
      </c>
      <c r="H400" s="122" t="s">
        <v>385</v>
      </c>
      <c r="I400" s="123" t="s">
        <v>1</v>
      </c>
      <c r="J400" s="7"/>
      <c r="K400" s="169">
        <v>204032</v>
      </c>
      <c r="L400" s="106"/>
      <c r="M400" s="194" t="s">
        <v>128</v>
      </c>
      <c r="N400" s="83" t="s">
        <v>4</v>
      </c>
      <c r="O400" s="83" t="s">
        <v>5</v>
      </c>
      <c r="P400" s="83" t="s">
        <v>6</v>
      </c>
      <c r="Q400" s="83" t="s">
        <v>7</v>
      </c>
      <c r="R400" s="83" t="s">
        <v>8</v>
      </c>
      <c r="S400" s="83" t="s">
        <v>9</v>
      </c>
      <c r="T400" s="83" t="s">
        <v>10</v>
      </c>
      <c r="U400" s="83" t="s">
        <v>11</v>
      </c>
      <c r="V400" s="83" t="s">
        <v>12</v>
      </c>
      <c r="W400" s="83" t="s">
        <v>13</v>
      </c>
      <c r="X400" s="83" t="s">
        <v>14</v>
      </c>
      <c r="Y400" s="83" t="s">
        <v>15</v>
      </c>
      <c r="Z400" s="83" t="s">
        <v>16</v>
      </c>
      <c r="AA400" s="83" t="s">
        <v>17</v>
      </c>
      <c r="AB400" s="83" t="s">
        <v>18</v>
      </c>
      <c r="AC400" s="83" t="s">
        <v>19</v>
      </c>
      <c r="AD400" s="83" t="s">
        <v>20</v>
      </c>
      <c r="AE400" s="83" t="s">
        <v>21</v>
      </c>
      <c r="AF400" s="83" t="s">
        <v>22</v>
      </c>
      <c r="AG400" s="83" t="s">
        <v>23</v>
      </c>
      <c r="AH400" s="83" t="s">
        <v>24</v>
      </c>
      <c r="AI400" s="83" t="s">
        <v>25</v>
      </c>
      <c r="AJ400" s="83" t="s">
        <v>26</v>
      </c>
      <c r="AK400" s="83" t="s">
        <v>27</v>
      </c>
      <c r="AL400" s="83" t="s">
        <v>28</v>
      </c>
      <c r="AM400" s="83" t="s">
        <v>29</v>
      </c>
      <c r="AN400" s="83" t="s">
        <v>30</v>
      </c>
      <c r="AO400" s="83" t="s">
        <v>31</v>
      </c>
      <c r="AP400" s="83" t="s">
        <v>32</v>
      </c>
      <c r="AQ400" s="83" t="s">
        <v>33</v>
      </c>
      <c r="AR400" s="83" t="s">
        <v>34</v>
      </c>
      <c r="AS400" s="83" t="s">
        <v>35</v>
      </c>
      <c r="AT400" s="83" t="s">
        <v>36</v>
      </c>
      <c r="AU400" s="83" t="s">
        <v>37</v>
      </c>
      <c r="AV400" s="83" t="s">
        <v>38</v>
      </c>
      <c r="AW400" s="83" t="s">
        <v>39</v>
      </c>
      <c r="AX400" s="83" t="s">
        <v>40</v>
      </c>
      <c r="AY400" s="83" t="s">
        <v>41</v>
      </c>
      <c r="AZ400" s="83" t="s">
        <v>42</v>
      </c>
      <c r="BA400" s="83" t="s">
        <v>43</v>
      </c>
      <c r="BB400" s="83" t="s">
        <v>44</v>
      </c>
      <c r="BC400" s="83" t="s">
        <v>45</v>
      </c>
      <c r="BD400" s="83" t="s">
        <v>46</v>
      </c>
      <c r="BE400" s="83" t="s">
        <v>47</v>
      </c>
      <c r="BF400" s="83" t="s">
        <v>48</v>
      </c>
      <c r="BG400" s="83" t="s">
        <v>49</v>
      </c>
      <c r="BH400" s="83" t="s">
        <v>50</v>
      </c>
      <c r="BI400" s="83" t="s">
        <v>51</v>
      </c>
      <c r="BJ400" s="134" t="s">
        <v>234</v>
      </c>
      <c r="BK400" s="135" t="s">
        <v>164</v>
      </c>
      <c r="BL400" s="135" t="s">
        <v>213</v>
      </c>
      <c r="BM400" s="106"/>
      <c r="BN400" s="368" t="s">
        <v>238</v>
      </c>
      <c r="BO400" s="369"/>
      <c r="BP400" s="369"/>
      <c r="BQ400" s="369"/>
      <c r="BR400" s="369"/>
      <c r="BS400" s="369"/>
      <c r="BT400" s="369"/>
      <c r="BU400" s="369"/>
      <c r="BV400" s="369"/>
      <c r="BW400" s="369"/>
      <c r="BX400" s="369"/>
      <c r="BY400" s="369"/>
      <c r="BZ400" s="369"/>
      <c r="CA400" s="369"/>
      <c r="CB400" s="369"/>
    </row>
    <row r="401" spans="1:80" s="245" customFormat="1" ht="18" hidden="1" customHeight="1" x14ac:dyDescent="0.35">
      <c r="A401" s="250"/>
      <c r="B401" s="113"/>
      <c r="C401" s="361"/>
      <c r="D401" s="125"/>
      <c r="E401" s="125"/>
      <c r="F401" s="125"/>
      <c r="G401" s="125"/>
      <c r="H401" s="370" t="s">
        <v>201</v>
      </c>
      <c r="I401" s="373" t="s">
        <v>93</v>
      </c>
      <c r="J401" s="7"/>
      <c r="K401" s="375" t="s">
        <v>423</v>
      </c>
      <c r="L401" s="106"/>
      <c r="M401" s="84"/>
      <c r="N401" s="74">
        <f>MONTH(Úvod!$F$10)</f>
        <v>1</v>
      </c>
      <c r="O401" s="75">
        <f t="shared" ref="O401" si="5476">IF(N401=12,1,N401+1)</f>
        <v>2</v>
      </c>
      <c r="P401" s="75">
        <f t="shared" ref="P401" si="5477">IF(O401=12,1,O401+1)</f>
        <v>3</v>
      </c>
      <c r="Q401" s="76">
        <f t="shared" ref="Q401" si="5478">IF(P401=12,1,P401+1)</f>
        <v>4</v>
      </c>
      <c r="R401" s="76">
        <f t="shared" ref="R401" si="5479">IF(Q401=12,1,Q401+1)</f>
        <v>5</v>
      </c>
      <c r="S401" s="76">
        <f t="shared" ref="S401" si="5480">IF(R401=12,1,R401+1)</f>
        <v>6</v>
      </c>
      <c r="T401" s="76">
        <f t="shared" ref="T401" si="5481">IF(S401=12,1,S401+1)</f>
        <v>7</v>
      </c>
      <c r="U401" s="76">
        <f t="shared" ref="U401" si="5482">IF(T401=12,1,T401+1)</f>
        <v>8</v>
      </c>
      <c r="V401" s="76">
        <f t="shared" ref="V401" si="5483">IF(U401=12,1,U401+1)</f>
        <v>9</v>
      </c>
      <c r="W401" s="76">
        <f>IF(V401=12,1,V401+1)</f>
        <v>10</v>
      </c>
      <c r="X401" s="76">
        <f t="shared" ref="X401" si="5484">IF(W401=12,1,W401+1)</f>
        <v>11</v>
      </c>
      <c r="Y401" s="76">
        <f t="shared" ref="Y401" si="5485">IF(X401=12,1,X401+1)</f>
        <v>12</v>
      </c>
      <c r="Z401" s="76">
        <f t="shared" ref="Z401" si="5486">IF(Y401=12,1,Y401+1)</f>
        <v>1</v>
      </c>
      <c r="AA401" s="76">
        <f t="shared" ref="AA401" si="5487">IF(Z401=12,1,Z401+1)</f>
        <v>2</v>
      </c>
      <c r="AB401" s="76">
        <f t="shared" ref="AB401" si="5488">IF(AA401=12,1,AA401+1)</f>
        <v>3</v>
      </c>
      <c r="AC401" s="76">
        <f t="shared" ref="AC401" si="5489">IF(AB401=12,1,AB401+1)</f>
        <v>4</v>
      </c>
      <c r="AD401" s="76">
        <f t="shared" ref="AD401" si="5490">IF(AC401=12,1,AC401+1)</f>
        <v>5</v>
      </c>
      <c r="AE401" s="76">
        <f t="shared" ref="AE401" si="5491">IF(AD401=12,1,AD401+1)</f>
        <v>6</v>
      </c>
      <c r="AF401" s="76">
        <f>IF(AE401=12,1,AE401+1)</f>
        <v>7</v>
      </c>
      <c r="AG401" s="76">
        <f t="shared" ref="AG401" si="5492">IF(AF401=12,1,AF401+1)</f>
        <v>8</v>
      </c>
      <c r="AH401" s="76">
        <f t="shared" ref="AH401" si="5493">IF(AG401=12,1,AG401+1)</f>
        <v>9</v>
      </c>
      <c r="AI401" s="76">
        <f t="shared" ref="AI401" si="5494">IF(AH401=12,1,AH401+1)</f>
        <v>10</v>
      </c>
      <c r="AJ401" s="76">
        <f t="shared" ref="AJ401" si="5495">IF(AI401=12,1,AI401+1)</f>
        <v>11</v>
      </c>
      <c r="AK401" s="76">
        <f t="shared" ref="AK401" si="5496">IF(AJ401=12,1,AJ401+1)</f>
        <v>12</v>
      </c>
      <c r="AL401" s="76">
        <f t="shared" ref="AL401" si="5497">IF(AK401=12,1,AK401+1)</f>
        <v>1</v>
      </c>
      <c r="AM401" s="76">
        <f t="shared" ref="AM401" si="5498">IF(AL401=12,1,AL401+1)</f>
        <v>2</v>
      </c>
      <c r="AN401" s="76">
        <f t="shared" ref="AN401" si="5499">IF(AM401=12,1,AM401+1)</f>
        <v>3</v>
      </c>
      <c r="AO401" s="76">
        <f t="shared" ref="AO401" si="5500">IF(AN401=12,1,AN401+1)</f>
        <v>4</v>
      </c>
      <c r="AP401" s="76">
        <f t="shared" ref="AP401" si="5501">IF(AO401=12,1,AO401+1)</f>
        <v>5</v>
      </c>
      <c r="AQ401" s="76">
        <f t="shared" ref="AQ401" si="5502">IF(AP401=12,1,AP401+1)</f>
        <v>6</v>
      </c>
      <c r="AR401" s="76">
        <f t="shared" ref="AR401" si="5503">IF(AQ401=12,1,AQ401+1)</f>
        <v>7</v>
      </c>
      <c r="AS401" s="76">
        <f t="shared" ref="AS401" si="5504">IF(AR401=12,1,AR401+1)</f>
        <v>8</v>
      </c>
      <c r="AT401" s="76">
        <f t="shared" ref="AT401" si="5505">IF(AS401=12,1,AS401+1)</f>
        <v>9</v>
      </c>
      <c r="AU401" s="76">
        <f t="shared" ref="AU401" si="5506">IF(AT401=12,1,AT401+1)</f>
        <v>10</v>
      </c>
      <c r="AV401" s="76">
        <f t="shared" ref="AV401" si="5507">IF(AU401=12,1,AU401+1)</f>
        <v>11</v>
      </c>
      <c r="AW401" s="76">
        <f t="shared" ref="AW401" si="5508">IF(AV401=12,1,AV401+1)</f>
        <v>12</v>
      </c>
      <c r="AX401" s="76">
        <f t="shared" ref="AX401" si="5509">IF(AW401=12,1,AW401+1)</f>
        <v>1</v>
      </c>
      <c r="AY401" s="76">
        <f t="shared" ref="AY401" si="5510">IF(AX401=12,1,AX401+1)</f>
        <v>2</v>
      </c>
      <c r="AZ401" s="76">
        <f t="shared" ref="AZ401" si="5511">IF(AY401=12,1,AY401+1)</f>
        <v>3</v>
      </c>
      <c r="BA401" s="76">
        <f t="shared" ref="BA401" si="5512">IF(AZ401=12,1,AZ401+1)</f>
        <v>4</v>
      </c>
      <c r="BB401" s="76">
        <f t="shared" ref="BB401" si="5513">IF(BA401=12,1,BA401+1)</f>
        <v>5</v>
      </c>
      <c r="BC401" s="76">
        <f t="shared" ref="BC401" si="5514">IF(BB401=12,1,BB401+1)</f>
        <v>6</v>
      </c>
      <c r="BD401" s="76">
        <f t="shared" ref="BD401" si="5515">IF(BC401=12,1,BC401+1)</f>
        <v>7</v>
      </c>
      <c r="BE401" s="76">
        <f t="shared" ref="BE401" si="5516">IF(BD401=12,1,BD401+1)</f>
        <v>8</v>
      </c>
      <c r="BF401" s="76">
        <f t="shared" ref="BF401" si="5517">IF(BE401=12,1,BE401+1)</f>
        <v>9</v>
      </c>
      <c r="BG401" s="76">
        <f t="shared" ref="BG401" si="5518">IF(BF401=12,1,BF401+1)</f>
        <v>10</v>
      </c>
      <c r="BH401" s="76">
        <f t="shared" ref="BH401" si="5519">IF(BG401=12,1,BG401+1)</f>
        <v>11</v>
      </c>
      <c r="BI401" s="76">
        <f t="shared" ref="BI401" si="5520">IF(BH401=12,1,BH401+1)</f>
        <v>12</v>
      </c>
      <c r="BJ401" s="81"/>
      <c r="BK401" s="78"/>
      <c r="BL401" s="78"/>
      <c r="BM401" s="106"/>
      <c r="BN401" s="106"/>
      <c r="BO401" s="106"/>
      <c r="BP401" s="106"/>
      <c r="BQ401" s="106"/>
      <c r="BR401" s="106"/>
      <c r="BS401" s="106"/>
      <c r="BT401" s="106"/>
      <c r="BU401" s="106"/>
      <c r="BV401" s="106"/>
      <c r="BW401" s="106"/>
      <c r="BX401" s="106"/>
      <c r="BY401" s="106"/>
      <c r="BZ401" s="106"/>
      <c r="CA401" s="106"/>
      <c r="CB401" s="106"/>
    </row>
    <row r="402" spans="1:80" s="245" customFormat="1" ht="35.15" hidden="1" customHeight="1" x14ac:dyDescent="0.35">
      <c r="A402" s="250"/>
      <c r="B402" s="113"/>
      <c r="C402" s="361"/>
      <c r="D402" s="125"/>
      <c r="E402" s="125"/>
      <c r="F402" s="125"/>
      <c r="G402" s="125"/>
      <c r="H402" s="370"/>
      <c r="I402" s="373"/>
      <c r="J402" s="7"/>
      <c r="K402" s="376"/>
      <c r="L402" s="106"/>
      <c r="M402" s="77"/>
      <c r="N402" s="59">
        <f t="shared" ref="N402:BI402" si="5521">VALUE(_xlfn.CONCAT(N401,".",N404))</f>
        <v>1</v>
      </c>
      <c r="O402" s="73">
        <f t="shared" si="5521"/>
        <v>32</v>
      </c>
      <c r="P402" s="73">
        <f t="shared" si="5521"/>
        <v>61</v>
      </c>
      <c r="Q402" s="73">
        <f t="shared" si="5521"/>
        <v>92</v>
      </c>
      <c r="R402" s="73">
        <f t="shared" si="5521"/>
        <v>122</v>
      </c>
      <c r="S402" s="73">
        <f t="shared" si="5521"/>
        <v>153</v>
      </c>
      <c r="T402" s="73">
        <f t="shared" si="5521"/>
        <v>183</v>
      </c>
      <c r="U402" s="73">
        <f t="shared" si="5521"/>
        <v>214</v>
      </c>
      <c r="V402" s="73">
        <f t="shared" si="5521"/>
        <v>245</v>
      </c>
      <c r="W402" s="73">
        <f t="shared" si="5521"/>
        <v>275</v>
      </c>
      <c r="X402" s="73">
        <f t="shared" si="5521"/>
        <v>306</v>
      </c>
      <c r="Y402" s="73">
        <f t="shared" si="5521"/>
        <v>336</v>
      </c>
      <c r="Z402" s="73">
        <f t="shared" si="5521"/>
        <v>367</v>
      </c>
      <c r="AA402" s="73">
        <f t="shared" si="5521"/>
        <v>398</v>
      </c>
      <c r="AB402" s="73">
        <f t="shared" si="5521"/>
        <v>426</v>
      </c>
      <c r="AC402" s="73">
        <f t="shared" si="5521"/>
        <v>457</v>
      </c>
      <c r="AD402" s="73">
        <f t="shared" si="5521"/>
        <v>487</v>
      </c>
      <c r="AE402" s="73">
        <f t="shared" si="5521"/>
        <v>518</v>
      </c>
      <c r="AF402" s="73">
        <f t="shared" si="5521"/>
        <v>548</v>
      </c>
      <c r="AG402" s="73">
        <f t="shared" si="5521"/>
        <v>579</v>
      </c>
      <c r="AH402" s="73">
        <f t="shared" si="5521"/>
        <v>610</v>
      </c>
      <c r="AI402" s="73">
        <f t="shared" si="5521"/>
        <v>640</v>
      </c>
      <c r="AJ402" s="73">
        <f t="shared" si="5521"/>
        <v>671</v>
      </c>
      <c r="AK402" s="73">
        <f t="shared" si="5521"/>
        <v>701</v>
      </c>
      <c r="AL402" s="73">
        <f t="shared" si="5521"/>
        <v>732</v>
      </c>
      <c r="AM402" s="73">
        <f t="shared" si="5521"/>
        <v>763</v>
      </c>
      <c r="AN402" s="73">
        <f t="shared" si="5521"/>
        <v>791</v>
      </c>
      <c r="AO402" s="73">
        <f t="shared" si="5521"/>
        <v>822</v>
      </c>
      <c r="AP402" s="73">
        <f t="shared" si="5521"/>
        <v>852</v>
      </c>
      <c r="AQ402" s="73">
        <f t="shared" si="5521"/>
        <v>883</v>
      </c>
      <c r="AR402" s="73">
        <f t="shared" si="5521"/>
        <v>913</v>
      </c>
      <c r="AS402" s="73">
        <f t="shared" si="5521"/>
        <v>944</v>
      </c>
      <c r="AT402" s="73">
        <f t="shared" si="5521"/>
        <v>975</v>
      </c>
      <c r="AU402" s="73">
        <f t="shared" si="5521"/>
        <v>1005</v>
      </c>
      <c r="AV402" s="73">
        <f t="shared" si="5521"/>
        <v>1036</v>
      </c>
      <c r="AW402" s="73">
        <f t="shared" si="5521"/>
        <v>1066</v>
      </c>
      <c r="AX402" s="73">
        <f t="shared" si="5521"/>
        <v>1097</v>
      </c>
      <c r="AY402" s="73">
        <f t="shared" si="5521"/>
        <v>1128</v>
      </c>
      <c r="AZ402" s="73">
        <f t="shared" si="5521"/>
        <v>1156</v>
      </c>
      <c r="BA402" s="73">
        <f t="shared" si="5521"/>
        <v>1187</v>
      </c>
      <c r="BB402" s="73">
        <f t="shared" si="5521"/>
        <v>1217</v>
      </c>
      <c r="BC402" s="73">
        <f t="shared" si="5521"/>
        <v>1248</v>
      </c>
      <c r="BD402" s="73">
        <f t="shared" si="5521"/>
        <v>1278</v>
      </c>
      <c r="BE402" s="73">
        <f t="shared" si="5521"/>
        <v>1309</v>
      </c>
      <c r="BF402" s="73">
        <f t="shared" si="5521"/>
        <v>1340</v>
      </c>
      <c r="BG402" s="73">
        <f t="shared" si="5521"/>
        <v>1370</v>
      </c>
      <c r="BH402" s="73">
        <f t="shared" si="5521"/>
        <v>1401</v>
      </c>
      <c r="BI402" s="73">
        <f t="shared" si="5521"/>
        <v>1431</v>
      </c>
      <c r="BJ402" s="82"/>
      <c r="BK402" s="79"/>
      <c r="BL402" s="79"/>
      <c r="BM402" s="106"/>
      <c r="BN402" s="106"/>
      <c r="BO402" s="106"/>
      <c r="BP402" s="106"/>
      <c r="BQ402" s="106"/>
      <c r="BR402" s="106"/>
      <c r="BS402" s="106"/>
      <c r="BT402" s="106"/>
      <c r="BU402" s="106"/>
      <c r="BV402" s="106"/>
      <c r="BW402" s="106"/>
      <c r="BX402" s="106"/>
      <c r="BY402" s="106"/>
      <c r="BZ402" s="106"/>
      <c r="CA402" s="106"/>
      <c r="CB402" s="106"/>
    </row>
    <row r="403" spans="1:80" s="245" customFormat="1" ht="17.149999999999999" customHeight="1" x14ac:dyDescent="0.35">
      <c r="A403" s="250"/>
      <c r="B403" s="113"/>
      <c r="C403" s="361"/>
      <c r="D403" s="125"/>
      <c r="E403" s="357" t="s">
        <v>207</v>
      </c>
      <c r="F403" s="357" t="s">
        <v>207</v>
      </c>
      <c r="G403" s="357" t="s">
        <v>207</v>
      </c>
      <c r="H403" s="370"/>
      <c r="I403" s="373"/>
      <c r="J403" s="7"/>
      <c r="K403" s="376"/>
      <c r="L403" s="106"/>
      <c r="M403" s="77"/>
      <c r="N403" s="60" t="str">
        <f>VLOOKUP(N401,'Podpůrná data'!$I$188:$J$199,2)</f>
        <v>leden</v>
      </c>
      <c r="O403" s="60" t="str">
        <f>VLOOKUP(O401,'Podpůrná data'!$I$188:$J$199,2)</f>
        <v>únor</v>
      </c>
      <c r="P403" s="60" t="str">
        <f>VLOOKUP(P401,'Podpůrná data'!$I$188:$J$199,2)</f>
        <v>březen</v>
      </c>
      <c r="Q403" s="60" t="str">
        <f>VLOOKUP(Q401,'Podpůrná data'!$I$188:$J$199,2)</f>
        <v>duben</v>
      </c>
      <c r="R403" s="60" t="str">
        <f>VLOOKUP(R401,'Podpůrná data'!$I$188:$J$199,2)</f>
        <v>květen</v>
      </c>
      <c r="S403" s="60" t="str">
        <f>VLOOKUP(S401,'Podpůrná data'!$I$188:$J$199,2)</f>
        <v>červen</v>
      </c>
      <c r="T403" s="60" t="str">
        <f>VLOOKUP(T401,'Podpůrná data'!$I$188:$J$199,2)</f>
        <v>červenec</v>
      </c>
      <c r="U403" s="60" t="str">
        <f>VLOOKUP(U401,'Podpůrná data'!$I$188:$J$199,2)</f>
        <v>srpen</v>
      </c>
      <c r="V403" s="60" t="str">
        <f>VLOOKUP(V401,'Podpůrná data'!$I$188:$J$199,2)</f>
        <v>září</v>
      </c>
      <c r="W403" s="60" t="str">
        <f>VLOOKUP(W401,'Podpůrná data'!$I$188:$J$199,2)</f>
        <v>říjen</v>
      </c>
      <c r="X403" s="60" t="str">
        <f>VLOOKUP(X401,'Podpůrná data'!$I$188:$J$199,2)</f>
        <v>listopad</v>
      </c>
      <c r="Y403" s="60" t="str">
        <f>VLOOKUP(Y401,'Podpůrná data'!$I$188:$J$199,2)</f>
        <v>prosinec</v>
      </c>
      <c r="Z403" s="60" t="str">
        <f>VLOOKUP(Z401,'Podpůrná data'!$I$188:$J$199,2)</f>
        <v>leden</v>
      </c>
      <c r="AA403" s="60" t="str">
        <f>VLOOKUP(AA401,'Podpůrná data'!$I$188:$J$199,2)</f>
        <v>únor</v>
      </c>
      <c r="AB403" s="60" t="str">
        <f>VLOOKUP(AB401,'Podpůrná data'!$I$188:$J$199,2)</f>
        <v>březen</v>
      </c>
      <c r="AC403" s="60" t="str">
        <f>VLOOKUP(AC401,'Podpůrná data'!$I$188:$J$199,2)</f>
        <v>duben</v>
      </c>
      <c r="AD403" s="60" t="str">
        <f>VLOOKUP(AD401,'Podpůrná data'!$I$188:$J$199,2)</f>
        <v>květen</v>
      </c>
      <c r="AE403" s="60" t="str">
        <f>VLOOKUP(AE401,'Podpůrná data'!$I$188:$J$199,2)</f>
        <v>červen</v>
      </c>
      <c r="AF403" s="60" t="str">
        <f>VLOOKUP(AF401,'Podpůrná data'!$I$188:$J$199,2)</f>
        <v>červenec</v>
      </c>
      <c r="AG403" s="60" t="str">
        <f>VLOOKUP(AG401,'Podpůrná data'!$I$188:$J$199,2)</f>
        <v>srpen</v>
      </c>
      <c r="AH403" s="60" t="str">
        <f>VLOOKUP(AH401,'Podpůrná data'!$I$188:$J$199,2)</f>
        <v>září</v>
      </c>
      <c r="AI403" s="60" t="str">
        <f>VLOOKUP(AI401,'Podpůrná data'!$I$188:$J$199,2)</f>
        <v>říjen</v>
      </c>
      <c r="AJ403" s="60" t="str">
        <f>VLOOKUP(AJ401,'Podpůrná data'!$I$188:$J$199,2)</f>
        <v>listopad</v>
      </c>
      <c r="AK403" s="60" t="str">
        <f>VLOOKUP(AK401,'Podpůrná data'!$I$188:$J$199,2)</f>
        <v>prosinec</v>
      </c>
      <c r="AL403" s="60" t="str">
        <f>VLOOKUP(AL401,'Podpůrná data'!$I$188:$J$199,2)</f>
        <v>leden</v>
      </c>
      <c r="AM403" s="60" t="str">
        <f>VLOOKUP(AM401,'Podpůrná data'!$I$188:$J$199,2)</f>
        <v>únor</v>
      </c>
      <c r="AN403" s="60" t="str">
        <f>VLOOKUP(AN401,'Podpůrná data'!$I$188:$J$199,2)</f>
        <v>březen</v>
      </c>
      <c r="AO403" s="60" t="str">
        <f>VLOOKUP(AO401,'Podpůrná data'!$I$188:$J$199,2)</f>
        <v>duben</v>
      </c>
      <c r="AP403" s="60" t="str">
        <f>VLOOKUP(AP401,'Podpůrná data'!$I$188:$J$199,2)</f>
        <v>květen</v>
      </c>
      <c r="AQ403" s="60" t="str">
        <f>VLOOKUP(AQ401,'Podpůrná data'!$I$188:$J$199,2)</f>
        <v>červen</v>
      </c>
      <c r="AR403" s="60" t="str">
        <f>VLOOKUP(AR401,'Podpůrná data'!$I$188:$J$199,2)</f>
        <v>červenec</v>
      </c>
      <c r="AS403" s="60" t="str">
        <f>VLOOKUP(AS401,'Podpůrná data'!$I$188:$J$199,2)</f>
        <v>srpen</v>
      </c>
      <c r="AT403" s="60" t="str">
        <f>VLOOKUP(AT401,'Podpůrná data'!$I$188:$J$199,2)</f>
        <v>září</v>
      </c>
      <c r="AU403" s="60" t="str">
        <f>VLOOKUP(AU401,'Podpůrná data'!$I$188:$J$199,2)</f>
        <v>říjen</v>
      </c>
      <c r="AV403" s="60" t="str">
        <f>VLOOKUP(AV401,'Podpůrná data'!$I$188:$J$199,2)</f>
        <v>listopad</v>
      </c>
      <c r="AW403" s="60" t="str">
        <f>VLOOKUP(AW401,'Podpůrná data'!$I$188:$J$199,2)</f>
        <v>prosinec</v>
      </c>
      <c r="AX403" s="60" t="str">
        <f>VLOOKUP(AX401,'Podpůrná data'!$I$188:$J$199,2)</f>
        <v>leden</v>
      </c>
      <c r="AY403" s="60" t="str">
        <f>VLOOKUP(AY401,'Podpůrná data'!$I$188:$J$199,2)</f>
        <v>únor</v>
      </c>
      <c r="AZ403" s="60" t="str">
        <f>VLOOKUP(AZ401,'Podpůrná data'!$I$188:$J$199,2)</f>
        <v>březen</v>
      </c>
      <c r="BA403" s="60" t="str">
        <f>VLOOKUP(BA401,'Podpůrná data'!$I$188:$J$199,2)</f>
        <v>duben</v>
      </c>
      <c r="BB403" s="60" t="str">
        <f>VLOOKUP(BB401,'Podpůrná data'!$I$188:$J$199,2)</f>
        <v>květen</v>
      </c>
      <c r="BC403" s="60" t="str">
        <f>VLOOKUP(BC401,'Podpůrná data'!$I$188:$J$199,2)</f>
        <v>červen</v>
      </c>
      <c r="BD403" s="60" t="str">
        <f>VLOOKUP(BD401,'Podpůrná data'!$I$188:$J$199,2)</f>
        <v>červenec</v>
      </c>
      <c r="BE403" s="60" t="str">
        <f>VLOOKUP(BE401,'Podpůrná data'!$I$188:$J$199,2)</f>
        <v>srpen</v>
      </c>
      <c r="BF403" s="60" t="str">
        <f>VLOOKUP(BF401,'Podpůrná data'!$I$188:$J$199,2)</f>
        <v>září</v>
      </c>
      <c r="BG403" s="60" t="str">
        <f>VLOOKUP(BG401,'Podpůrná data'!$I$188:$J$199,2)</f>
        <v>říjen</v>
      </c>
      <c r="BH403" s="60" t="str">
        <f>VLOOKUP(BH401,'Podpůrná data'!$I$188:$J$199,2)</f>
        <v>listopad</v>
      </c>
      <c r="BI403" s="60" t="str">
        <f>VLOOKUP(BI401,'Podpůrná data'!$I$188:$J$199,2)</f>
        <v>prosinec</v>
      </c>
      <c r="BJ403" s="200"/>
      <c r="BK403" s="200"/>
      <c r="BL403" s="201"/>
      <c r="BM403" s="106"/>
      <c r="BN403" s="179" t="s">
        <v>105</v>
      </c>
      <c r="BO403" s="179" t="s">
        <v>106</v>
      </c>
      <c r="BP403" s="179" t="s">
        <v>107</v>
      </c>
      <c r="BQ403" s="179" t="s">
        <v>108</v>
      </c>
      <c r="BR403" s="179" t="s">
        <v>109</v>
      </c>
      <c r="BS403" s="179" t="s">
        <v>110</v>
      </c>
      <c r="BT403" s="179" t="s">
        <v>111</v>
      </c>
      <c r="BU403" s="179" t="s">
        <v>112</v>
      </c>
      <c r="BV403" s="179" t="s">
        <v>113</v>
      </c>
      <c r="BW403" s="179" t="s">
        <v>155</v>
      </c>
      <c r="BX403" s="179" t="s">
        <v>156</v>
      </c>
      <c r="BY403" s="179" t="s">
        <v>157</v>
      </c>
      <c r="BZ403" s="179" t="s">
        <v>202</v>
      </c>
      <c r="CA403" s="179" t="s">
        <v>203</v>
      </c>
      <c r="CB403" s="179" t="s">
        <v>204</v>
      </c>
    </row>
    <row r="404" spans="1:80" s="245" customFormat="1" ht="16.399999999999999" customHeight="1" x14ac:dyDescent="0.35">
      <c r="A404" s="250"/>
      <c r="B404" s="113"/>
      <c r="C404" s="361"/>
      <c r="D404" s="125"/>
      <c r="E404" s="357"/>
      <c r="F404" s="357"/>
      <c r="G404" s="357"/>
      <c r="H404" s="370"/>
      <c r="I404" s="373"/>
      <c r="J404" s="7"/>
      <c r="K404" s="376"/>
      <c r="L404" s="106"/>
      <c r="M404" s="77"/>
      <c r="N404" s="60">
        <f>YEAR(Úvod!$F$10)</f>
        <v>1900</v>
      </c>
      <c r="O404" s="60">
        <f t="shared" ref="O404" si="5522">IF(O401=1,N404+1,N404)</f>
        <v>1900</v>
      </c>
      <c r="P404" s="60">
        <f t="shared" ref="P404" si="5523">IF(P401=1,O404+1,O404)</f>
        <v>1900</v>
      </c>
      <c r="Q404" s="60">
        <f t="shared" ref="Q404" si="5524">IF(Q401=1,P404+1,P404)</f>
        <v>1900</v>
      </c>
      <c r="R404" s="60">
        <f t="shared" ref="R404" si="5525">IF(R401=1,Q404+1,Q404)</f>
        <v>1900</v>
      </c>
      <c r="S404" s="60">
        <f t="shared" ref="S404" si="5526">IF(S401=1,R404+1,R404)</f>
        <v>1900</v>
      </c>
      <c r="T404" s="60">
        <f t="shared" ref="T404" si="5527">IF(T401=1,S404+1,S404)</f>
        <v>1900</v>
      </c>
      <c r="U404" s="60">
        <f t="shared" ref="U404" si="5528">IF(U401=1,T404+1,T404)</f>
        <v>1900</v>
      </c>
      <c r="V404" s="60">
        <f t="shared" ref="V404" si="5529">IF(V401=1,U404+1,U404)</f>
        <v>1900</v>
      </c>
      <c r="W404" s="60">
        <f t="shared" ref="W404" si="5530">IF(W401=1,V404+1,V404)</f>
        <v>1900</v>
      </c>
      <c r="X404" s="60">
        <f t="shared" ref="X404" si="5531">IF(X401=1,W404+1,W404)</f>
        <v>1900</v>
      </c>
      <c r="Y404" s="60">
        <f t="shared" ref="Y404" si="5532">IF(Y401=1,X404+1,X404)</f>
        <v>1900</v>
      </c>
      <c r="Z404" s="60">
        <f t="shared" ref="Z404" si="5533">IF(Z401=1,Y404+1,Y404)</f>
        <v>1901</v>
      </c>
      <c r="AA404" s="60">
        <f t="shared" ref="AA404" si="5534">IF(AA401=1,Z404+1,Z404)</f>
        <v>1901</v>
      </c>
      <c r="AB404" s="60">
        <f t="shared" ref="AB404" si="5535">IF(AB401=1,AA404+1,AA404)</f>
        <v>1901</v>
      </c>
      <c r="AC404" s="60">
        <f t="shared" ref="AC404" si="5536">IF(AC401=1,AB404+1,AB404)</f>
        <v>1901</v>
      </c>
      <c r="AD404" s="60">
        <f t="shared" ref="AD404" si="5537">IF(AD401=1,AC404+1,AC404)</f>
        <v>1901</v>
      </c>
      <c r="AE404" s="60">
        <f t="shared" ref="AE404" si="5538">IF(AE401=1,AD404+1,AD404)</f>
        <v>1901</v>
      </c>
      <c r="AF404" s="60">
        <f t="shared" ref="AF404" si="5539">IF(AF401=1,AE404+1,AE404)</f>
        <v>1901</v>
      </c>
      <c r="AG404" s="60">
        <f t="shared" ref="AG404" si="5540">IF(AG401=1,AF404+1,AF404)</f>
        <v>1901</v>
      </c>
      <c r="AH404" s="60">
        <f t="shared" ref="AH404" si="5541">IF(AH401=1,AG404+1,AG404)</f>
        <v>1901</v>
      </c>
      <c r="AI404" s="60">
        <f t="shared" ref="AI404" si="5542">IF(AI401=1,AH404+1,AH404)</f>
        <v>1901</v>
      </c>
      <c r="AJ404" s="60">
        <f t="shared" ref="AJ404" si="5543">IF(AJ401=1,AI404+1,AI404)</f>
        <v>1901</v>
      </c>
      <c r="AK404" s="60">
        <f t="shared" ref="AK404" si="5544">IF(AK401=1,AJ404+1,AJ404)</f>
        <v>1901</v>
      </c>
      <c r="AL404" s="60">
        <f t="shared" ref="AL404" si="5545">IF(AL401=1,AK404+1,AK404)</f>
        <v>1902</v>
      </c>
      <c r="AM404" s="60">
        <f t="shared" ref="AM404" si="5546">IF(AM401=1,AL404+1,AL404)</f>
        <v>1902</v>
      </c>
      <c r="AN404" s="60">
        <f t="shared" ref="AN404" si="5547">IF(AN401=1,AM404+1,AM404)</f>
        <v>1902</v>
      </c>
      <c r="AO404" s="60">
        <f t="shared" ref="AO404" si="5548">IF(AO401=1,AN404+1,AN404)</f>
        <v>1902</v>
      </c>
      <c r="AP404" s="60">
        <f t="shared" ref="AP404" si="5549">IF(AP401=1,AO404+1,AO404)</f>
        <v>1902</v>
      </c>
      <c r="AQ404" s="60">
        <f t="shared" ref="AQ404" si="5550">IF(AQ401=1,AP404+1,AP404)</f>
        <v>1902</v>
      </c>
      <c r="AR404" s="60">
        <f t="shared" ref="AR404" si="5551">IF(AR401=1,AQ404+1,AQ404)</f>
        <v>1902</v>
      </c>
      <c r="AS404" s="60">
        <f t="shared" ref="AS404" si="5552">IF(AS401=1,AR404+1,AR404)</f>
        <v>1902</v>
      </c>
      <c r="AT404" s="60">
        <f t="shared" ref="AT404" si="5553">IF(AT401=1,AS404+1,AS404)</f>
        <v>1902</v>
      </c>
      <c r="AU404" s="60">
        <f t="shared" ref="AU404" si="5554">IF(AU401=1,AT404+1,AT404)</f>
        <v>1902</v>
      </c>
      <c r="AV404" s="60">
        <f t="shared" ref="AV404" si="5555">IF(AV401=1,AU404+1,AU404)</f>
        <v>1902</v>
      </c>
      <c r="AW404" s="60">
        <f t="shared" ref="AW404" si="5556">IF(AW401=1,AV404+1,AV404)</f>
        <v>1902</v>
      </c>
      <c r="AX404" s="60">
        <f t="shared" ref="AX404" si="5557">IF(AX401=1,AW404+1,AW404)</f>
        <v>1903</v>
      </c>
      <c r="AY404" s="60">
        <f t="shared" ref="AY404" si="5558">IF(AY401=1,AX404+1,AX404)</f>
        <v>1903</v>
      </c>
      <c r="AZ404" s="60">
        <f t="shared" ref="AZ404" si="5559">IF(AZ401=1,AY404+1,AY404)</f>
        <v>1903</v>
      </c>
      <c r="BA404" s="60">
        <f t="shared" ref="BA404" si="5560">IF(BA401=1,AZ404+1,AZ404)</f>
        <v>1903</v>
      </c>
      <c r="BB404" s="60">
        <f t="shared" ref="BB404" si="5561">IF(BB401=1,BA404+1,BA404)</f>
        <v>1903</v>
      </c>
      <c r="BC404" s="60">
        <f t="shared" ref="BC404" si="5562">IF(BC401=1,BB404+1,BB404)</f>
        <v>1903</v>
      </c>
      <c r="BD404" s="60">
        <f t="shared" ref="BD404" si="5563">IF(BD401=1,BC404+1,BC404)</f>
        <v>1903</v>
      </c>
      <c r="BE404" s="60">
        <f t="shared" ref="BE404" si="5564">IF(BE401=1,BD404+1,BD404)</f>
        <v>1903</v>
      </c>
      <c r="BF404" s="60">
        <f t="shared" ref="BF404" si="5565">IF(BF401=1,BE404+1,BE404)</f>
        <v>1903</v>
      </c>
      <c r="BG404" s="60">
        <f t="shared" ref="BG404" si="5566">IF(BG401=1,BF404+1,BF404)</f>
        <v>1903</v>
      </c>
      <c r="BH404" s="60">
        <f t="shared" ref="BH404" si="5567">IF(BH401=1,BG404+1,BG404)</f>
        <v>1903</v>
      </c>
      <c r="BI404" s="60">
        <f t="shared" ref="BI404" si="5568">IF(BI401=1,BH404+1,BH404)</f>
        <v>1903</v>
      </c>
      <c r="BJ404" s="199"/>
      <c r="BK404" s="198"/>
      <c r="BL404" s="202"/>
      <c r="BM404" s="106"/>
      <c r="BN404" s="106"/>
      <c r="BO404" s="106"/>
      <c r="BP404" s="106"/>
      <c r="BQ404" s="106"/>
      <c r="BR404" s="106"/>
      <c r="BS404" s="106"/>
      <c r="BT404" s="106"/>
      <c r="BU404" s="106"/>
      <c r="BV404" s="106"/>
      <c r="BW404" s="106"/>
      <c r="BX404" s="106"/>
      <c r="BY404" s="106"/>
      <c r="BZ404" s="106"/>
      <c r="CA404" s="106"/>
      <c r="CB404" s="106"/>
    </row>
    <row r="405" spans="1:80" s="245" customFormat="1" ht="16.399999999999999" customHeight="1" x14ac:dyDescent="0.35">
      <c r="A405" s="250"/>
      <c r="B405" s="113"/>
      <c r="C405" s="125"/>
      <c r="D405" s="125"/>
      <c r="E405" s="357"/>
      <c r="F405" s="357"/>
      <c r="G405" s="357"/>
      <c r="H405" s="370"/>
      <c r="I405" s="374"/>
      <c r="J405" s="7"/>
      <c r="K405" s="377"/>
      <c r="L405" s="106"/>
      <c r="M405" s="63" t="s">
        <v>159</v>
      </c>
      <c r="N405" s="258"/>
      <c r="O405" s="258"/>
      <c r="P405" s="258"/>
      <c r="Q405" s="258"/>
      <c r="R405" s="258"/>
      <c r="S405" s="258"/>
      <c r="T405" s="258"/>
      <c r="U405" s="258"/>
      <c r="V405" s="258"/>
      <c r="W405" s="258"/>
      <c r="X405" s="258"/>
      <c r="Y405" s="258"/>
      <c r="Z405" s="258"/>
      <c r="AA405" s="258"/>
      <c r="AB405" s="258"/>
      <c r="AC405" s="258"/>
      <c r="AD405" s="258"/>
      <c r="AE405" s="258"/>
      <c r="AF405" s="258"/>
      <c r="AG405" s="258"/>
      <c r="AH405" s="258"/>
      <c r="AI405" s="258"/>
      <c r="AJ405" s="258"/>
      <c r="AK405" s="258"/>
      <c r="AL405" s="258"/>
      <c r="AM405" s="258"/>
      <c r="AN405" s="258"/>
      <c r="AO405" s="258"/>
      <c r="AP405" s="258"/>
      <c r="AQ405" s="258"/>
      <c r="AR405" s="258"/>
      <c r="AS405" s="258"/>
      <c r="AT405" s="258"/>
      <c r="AU405" s="258"/>
      <c r="AV405" s="258"/>
      <c r="AW405" s="258"/>
      <c r="AX405" s="258"/>
      <c r="AY405" s="258"/>
      <c r="AZ405" s="258"/>
      <c r="BA405" s="258"/>
      <c r="BB405" s="258"/>
      <c r="BC405" s="258"/>
      <c r="BD405" s="258"/>
      <c r="BE405" s="258"/>
      <c r="BF405" s="258"/>
      <c r="BG405" s="258"/>
      <c r="BH405" s="258"/>
      <c r="BI405" s="258"/>
      <c r="BJ405" s="199"/>
      <c r="BK405" s="198"/>
      <c r="BL405" s="202"/>
      <c r="BM405" s="106"/>
      <c r="BN405" s="106"/>
      <c r="BO405" s="106"/>
      <c r="BP405" s="106"/>
      <c r="BQ405" s="106"/>
      <c r="BR405" s="106"/>
      <c r="BS405" s="106"/>
      <c r="BT405" s="106"/>
      <c r="BU405" s="106"/>
      <c r="BV405" s="106"/>
      <c r="BW405" s="106"/>
      <c r="BX405" s="106"/>
      <c r="BY405" s="106"/>
      <c r="BZ405" s="106"/>
      <c r="CA405" s="106"/>
      <c r="CB405" s="106"/>
    </row>
    <row r="406" spans="1:80" s="245" customFormat="1" ht="23.5" customHeight="1" x14ac:dyDescent="0.35">
      <c r="A406" s="243"/>
      <c r="B406" s="126" t="s">
        <v>34</v>
      </c>
      <c r="C406" s="381"/>
      <c r="D406" s="381"/>
      <c r="E406" s="259"/>
      <c r="F406" s="259"/>
      <c r="G406" s="241"/>
      <c r="H406" s="253"/>
      <c r="I406" s="61">
        <f>IF($H406="",0,VLOOKUP($E406,'Podpůrná data'!$H$15:$I$185,2,FALSE)*$H406)</f>
        <v>0</v>
      </c>
      <c r="J406" s="105"/>
      <c r="K406" s="166">
        <f>IF(I406&gt;0,1,0)</f>
        <v>0</v>
      </c>
      <c r="L406" s="204"/>
      <c r="M406" s="63" t="s">
        <v>95</v>
      </c>
      <c r="N406" s="260"/>
      <c r="O406" s="260"/>
      <c r="P406" s="260"/>
      <c r="Q406" s="260"/>
      <c r="R406" s="260"/>
      <c r="S406" s="260"/>
      <c r="T406" s="260"/>
      <c r="U406" s="260"/>
      <c r="V406" s="260"/>
      <c r="W406" s="260"/>
      <c r="X406" s="260"/>
      <c r="Y406" s="260"/>
      <c r="Z406" s="260"/>
      <c r="AA406" s="260"/>
      <c r="AB406" s="260"/>
      <c r="AC406" s="260"/>
      <c r="AD406" s="260"/>
      <c r="AE406" s="260"/>
      <c r="AF406" s="260"/>
      <c r="AG406" s="260"/>
      <c r="AH406" s="260"/>
      <c r="AI406" s="260"/>
      <c r="AJ406" s="260"/>
      <c r="AK406" s="260"/>
      <c r="AL406" s="260"/>
      <c r="AM406" s="260"/>
      <c r="AN406" s="260"/>
      <c r="AO406" s="260"/>
      <c r="AP406" s="260"/>
      <c r="AQ406" s="260"/>
      <c r="AR406" s="260"/>
      <c r="AS406" s="260"/>
      <c r="AT406" s="260"/>
      <c r="AU406" s="260"/>
      <c r="AV406" s="260"/>
      <c r="AW406" s="260"/>
      <c r="AX406" s="260"/>
      <c r="AY406" s="260"/>
      <c r="AZ406" s="260"/>
      <c r="BA406" s="260"/>
      <c r="BB406" s="260"/>
      <c r="BC406" s="260"/>
      <c r="BD406" s="260"/>
      <c r="BE406" s="260"/>
      <c r="BF406" s="260"/>
      <c r="BG406" s="260"/>
      <c r="BH406" s="260"/>
      <c r="BI406" s="260"/>
      <c r="BJ406" s="382">
        <f>SUM(N408:BI408)</f>
        <v>0</v>
      </c>
      <c r="BK406" s="384">
        <f>SUM(N410:BI410)</f>
        <v>0</v>
      </c>
      <c r="BL406" s="386">
        <f>IF($K406=0,0,IF($BJ406&gt;=20,1,0))</f>
        <v>0</v>
      </c>
      <c r="BM406" s="106"/>
      <c r="BN406" s="106"/>
      <c r="BO406" s="106"/>
      <c r="BP406" s="106"/>
      <c r="BQ406" s="106"/>
      <c r="BR406" s="106"/>
      <c r="BS406" s="106"/>
      <c r="BT406" s="106"/>
      <c r="BU406" s="106"/>
      <c r="BV406" s="106"/>
      <c r="BW406" s="106"/>
      <c r="BX406" s="106"/>
      <c r="BY406" s="106"/>
      <c r="BZ406" s="106"/>
      <c r="CA406" s="106"/>
      <c r="CB406" s="106"/>
    </row>
    <row r="407" spans="1:80" s="245" customFormat="1" ht="29" x14ac:dyDescent="0.35">
      <c r="A407" s="243"/>
      <c r="B407" s="128"/>
      <c r="C407" s="170"/>
      <c r="D407" s="170"/>
      <c r="E407" s="170"/>
      <c r="F407" s="170"/>
      <c r="G407" s="170"/>
      <c r="H407" s="170"/>
      <c r="I407" s="64"/>
      <c r="J407" s="105"/>
      <c r="K407" s="223"/>
      <c r="L407" s="106"/>
      <c r="M407" s="63" t="s">
        <v>215</v>
      </c>
      <c r="N407" s="260"/>
      <c r="O407" s="260"/>
      <c r="P407" s="260"/>
      <c r="Q407" s="260"/>
      <c r="R407" s="260"/>
      <c r="S407" s="260"/>
      <c r="T407" s="260"/>
      <c r="U407" s="260"/>
      <c r="V407" s="260"/>
      <c r="W407" s="260"/>
      <c r="X407" s="260"/>
      <c r="Y407" s="260"/>
      <c r="Z407" s="260"/>
      <c r="AA407" s="260"/>
      <c r="AB407" s="260"/>
      <c r="AC407" s="260"/>
      <c r="AD407" s="260"/>
      <c r="AE407" s="260"/>
      <c r="AF407" s="260"/>
      <c r="AG407" s="260"/>
      <c r="AH407" s="260"/>
      <c r="AI407" s="260"/>
      <c r="AJ407" s="260"/>
      <c r="AK407" s="260"/>
      <c r="AL407" s="260"/>
      <c r="AM407" s="260"/>
      <c r="AN407" s="260"/>
      <c r="AO407" s="260"/>
      <c r="AP407" s="260"/>
      <c r="AQ407" s="260"/>
      <c r="AR407" s="260"/>
      <c r="AS407" s="260"/>
      <c r="AT407" s="260"/>
      <c r="AU407" s="260"/>
      <c r="AV407" s="260"/>
      <c r="AW407" s="260"/>
      <c r="AX407" s="260"/>
      <c r="AY407" s="260"/>
      <c r="AZ407" s="260"/>
      <c r="BA407" s="260"/>
      <c r="BB407" s="260"/>
      <c r="BC407" s="260"/>
      <c r="BD407" s="260"/>
      <c r="BE407" s="260"/>
      <c r="BF407" s="260"/>
      <c r="BG407" s="260"/>
      <c r="BH407" s="260"/>
      <c r="BI407" s="260"/>
      <c r="BJ407" s="382"/>
      <c r="BK407" s="384"/>
      <c r="BL407" s="386"/>
      <c r="BM407" s="106"/>
      <c r="BN407" s="106"/>
      <c r="BO407" s="106"/>
      <c r="BP407" s="106"/>
      <c r="BQ407" s="106"/>
      <c r="BR407" s="106"/>
      <c r="BS407" s="106"/>
      <c r="BT407" s="106"/>
      <c r="BU407" s="106"/>
      <c r="BV407" s="106"/>
      <c r="BW407" s="106"/>
      <c r="BX407" s="106"/>
      <c r="BY407" s="106"/>
      <c r="BZ407" s="106"/>
      <c r="CA407" s="106"/>
      <c r="CB407" s="106"/>
    </row>
    <row r="408" spans="1:80" s="245" customFormat="1" ht="29" x14ac:dyDescent="0.35">
      <c r="A408" s="243"/>
      <c r="B408" s="128"/>
      <c r="C408" s="170"/>
      <c r="D408" s="170"/>
      <c r="E408" s="170"/>
      <c r="F408" s="170"/>
      <c r="G408" s="170"/>
      <c r="H408" s="170"/>
      <c r="I408" s="64"/>
      <c r="J408" s="105"/>
      <c r="K408" s="165"/>
      <c r="L408" s="106"/>
      <c r="M408" s="63" t="s">
        <v>235</v>
      </c>
      <c r="N408" s="167">
        <f>IF(N407="",0,IF(N407&gt;=$H406,$H406,N407))</f>
        <v>0</v>
      </c>
      <c r="O408" s="167">
        <f t="shared" ref="O408" si="5569">IF(O407="",0,IF((O407+N409)&lt;=$H406,O407,$H406-N409))</f>
        <v>0</v>
      </c>
      <c r="P408" s="167">
        <f t="shared" ref="P408" si="5570">IF(P407="",0,IF((P407+O409)&lt;=$H406,P407,$H406-O409))</f>
        <v>0</v>
      </c>
      <c r="Q408" s="167">
        <f t="shared" ref="Q408" si="5571">IF(Q407="",0,IF((Q407+P409)&lt;=$H406,Q407,$H406-P409))</f>
        <v>0</v>
      </c>
      <c r="R408" s="167">
        <f t="shared" ref="R408" si="5572">IF(R407="",0,IF((R407+Q409)&lt;=$H406,R407,$H406-Q409))</f>
        <v>0</v>
      </c>
      <c r="S408" s="167">
        <f t="shared" ref="S408" si="5573">IF(S407="",0,IF((S407+R409)&lt;=$H406,S407,$H406-R409))</f>
        <v>0</v>
      </c>
      <c r="T408" s="167">
        <f t="shared" ref="T408" si="5574">IF(T407="",0,IF((T407+S409)&lt;=$H406,T407,$H406-S409))</f>
        <v>0</v>
      </c>
      <c r="U408" s="167">
        <f t="shared" ref="U408" si="5575">IF(U407="",0,IF((U407+T409)&lt;=$H406,U407,$H406-T409))</f>
        <v>0</v>
      </c>
      <c r="V408" s="167">
        <f t="shared" ref="V408" si="5576">IF(V407="",0,IF((V407+U409)&lt;=$H406,V407,$H406-U409))</f>
        <v>0</v>
      </c>
      <c r="W408" s="167">
        <f t="shared" ref="W408" si="5577">IF(W407="",0,IF((W407+V409)&lt;=$H406,W407,$H406-V409))</f>
        <v>0</v>
      </c>
      <c r="X408" s="167">
        <f t="shared" ref="X408" si="5578">IF(X407="",0,IF((X407+W409)&lt;=$H406,X407,$H406-W409))</f>
        <v>0</v>
      </c>
      <c r="Y408" s="167">
        <f t="shared" ref="Y408" si="5579">IF(Y407="",0,IF((Y407+X409)&lt;=$H406,Y407,$H406-X409))</f>
        <v>0</v>
      </c>
      <c r="Z408" s="167">
        <f t="shared" ref="Z408" si="5580">IF(Z407="",0,IF((Z407+Y409)&lt;=$H406,Z407,$H406-Y409))</f>
        <v>0</v>
      </c>
      <c r="AA408" s="167">
        <f t="shared" ref="AA408" si="5581">IF(AA407="",0,IF((AA407+Z409)&lt;=$H406,AA407,$H406-Z409))</f>
        <v>0</v>
      </c>
      <c r="AB408" s="167">
        <f t="shared" ref="AB408" si="5582">IF(AB407="",0,IF((AB407+AA409)&lt;=$H406,AB407,$H406-AA409))</f>
        <v>0</v>
      </c>
      <c r="AC408" s="167">
        <f t="shared" ref="AC408" si="5583">IF(AC407="",0,IF((AC407+AB409)&lt;=$H406,AC407,$H406-AB409))</f>
        <v>0</v>
      </c>
      <c r="AD408" s="167">
        <f t="shared" ref="AD408" si="5584">IF(AD407="",0,IF((AD407+AC409)&lt;=$H406,AD407,$H406-AC409))</f>
        <v>0</v>
      </c>
      <c r="AE408" s="167">
        <f t="shared" ref="AE408" si="5585">IF(AE407="",0,IF((AE407+AD409)&lt;=$H406,AE407,$H406-AD409))</f>
        <v>0</v>
      </c>
      <c r="AF408" s="167">
        <f t="shared" ref="AF408" si="5586">IF(AF407="",0,IF((AF407+AE409)&lt;=$H406,AF407,$H406-AE409))</f>
        <v>0</v>
      </c>
      <c r="AG408" s="167">
        <f t="shared" ref="AG408" si="5587">IF(AG407="",0,IF((AG407+AF409)&lt;=$H406,AG407,$H406-AF409))</f>
        <v>0</v>
      </c>
      <c r="AH408" s="167">
        <f t="shared" ref="AH408" si="5588">IF(AH407="",0,IF((AH407+AG409)&lt;=$H406,AH407,$H406-AG409))</f>
        <v>0</v>
      </c>
      <c r="AI408" s="167">
        <f t="shared" ref="AI408" si="5589">IF(AI407="",0,IF((AI407+AH409)&lt;=$H406,AI407,$H406-AH409))</f>
        <v>0</v>
      </c>
      <c r="AJ408" s="167">
        <f t="shared" ref="AJ408" si="5590">IF(AJ407="",0,IF((AJ407+AI409)&lt;=$H406,AJ407,$H406-AI409))</f>
        <v>0</v>
      </c>
      <c r="AK408" s="167">
        <f t="shared" ref="AK408" si="5591">IF(AK407="",0,IF((AK407+AJ409)&lt;=$H406,AK407,$H406-AJ409))</f>
        <v>0</v>
      </c>
      <c r="AL408" s="167">
        <f t="shared" ref="AL408" si="5592">IF(AL407="",0,IF((AL407+AK409)&lt;=$H406,AL407,$H406-AK409))</f>
        <v>0</v>
      </c>
      <c r="AM408" s="167">
        <f t="shared" ref="AM408" si="5593">IF(AM407="",0,IF((AM407+AL409)&lt;=$H406,AM407,$H406-AL409))</f>
        <v>0</v>
      </c>
      <c r="AN408" s="167">
        <f t="shared" ref="AN408" si="5594">IF(AN407="",0,IF((AN407+AM409)&lt;=$H406,AN407,$H406-AM409))</f>
        <v>0</v>
      </c>
      <c r="AO408" s="167">
        <f t="shared" ref="AO408" si="5595">IF(AO407="",0,IF((AO407+AN409)&lt;=$H406,AO407,$H406-AN409))</f>
        <v>0</v>
      </c>
      <c r="AP408" s="167">
        <f t="shared" ref="AP408" si="5596">IF(AP407="",0,IF((AP407+AO409)&lt;=$H406,AP407,$H406-AO409))</f>
        <v>0</v>
      </c>
      <c r="AQ408" s="167">
        <f t="shared" ref="AQ408" si="5597">IF(AQ407="",0,IF((AQ407+AP409)&lt;=$H406,AQ407,$H406-AP409))</f>
        <v>0</v>
      </c>
      <c r="AR408" s="167">
        <f t="shared" ref="AR408" si="5598">IF(AR407="",0,IF((AR407+AQ409)&lt;=$H406,AR407,$H406-AQ409))</f>
        <v>0</v>
      </c>
      <c r="AS408" s="167">
        <f t="shared" ref="AS408" si="5599">IF(AS407="",0,IF((AS407+AR409)&lt;=$H406,AS407,$H406-AR409))</f>
        <v>0</v>
      </c>
      <c r="AT408" s="167">
        <f t="shared" ref="AT408" si="5600">IF(AT407="",0,IF((AT407+AS409)&lt;=$H406,AT407,$H406-AS409))</f>
        <v>0</v>
      </c>
      <c r="AU408" s="167">
        <f t="shared" ref="AU408" si="5601">IF(AU407="",0,IF((AU407+AT409)&lt;=$H406,AU407,$H406-AT409))</f>
        <v>0</v>
      </c>
      <c r="AV408" s="167">
        <f t="shared" ref="AV408" si="5602">IF(AV407="",0,IF((AV407+AU409)&lt;=$H406,AV407,$H406-AU409))</f>
        <v>0</v>
      </c>
      <c r="AW408" s="167">
        <f t="shared" ref="AW408" si="5603">IF(AW407="",0,IF((AW407+AV409)&lt;=$H406,AW407,$H406-AV409))</f>
        <v>0</v>
      </c>
      <c r="AX408" s="167">
        <f t="shared" ref="AX408" si="5604">IF(AX407="",0,IF((AX407+AW409)&lt;=$H406,AX407,$H406-AW409))</f>
        <v>0</v>
      </c>
      <c r="AY408" s="167">
        <f t="shared" ref="AY408" si="5605">IF(AY407="",0,IF((AY407+AX409)&lt;=$H406,AY407,$H406-AX409))</f>
        <v>0</v>
      </c>
      <c r="AZ408" s="167">
        <f t="shared" ref="AZ408" si="5606">IF(AZ407="",0,IF((AZ407+AY409)&lt;=$H406,AZ407,$H406-AY409))</f>
        <v>0</v>
      </c>
      <c r="BA408" s="167">
        <f t="shared" ref="BA408" si="5607">IF(BA407="",0,IF((BA407+AZ409)&lt;=$H406,BA407,$H406-AZ409))</f>
        <v>0</v>
      </c>
      <c r="BB408" s="167">
        <f t="shared" ref="BB408" si="5608">IF(BB407="",0,IF((BB407+BA409)&lt;=$H406,BB407,$H406-BA409))</f>
        <v>0</v>
      </c>
      <c r="BC408" s="167">
        <f t="shared" ref="BC408" si="5609">IF(BC407="",0,IF((BC407+BB409)&lt;=$H406,BC407,$H406-BB409))</f>
        <v>0</v>
      </c>
      <c r="BD408" s="167">
        <f t="shared" ref="BD408" si="5610">IF(BD407="",0,IF((BD407+BC409)&lt;=$H406,BD407,$H406-BC409))</f>
        <v>0</v>
      </c>
      <c r="BE408" s="167">
        <f t="shared" ref="BE408" si="5611">IF(BE407="",0,IF((BE407+BD409)&lt;=$H406,BE407,$H406-BD409))</f>
        <v>0</v>
      </c>
      <c r="BF408" s="167">
        <f t="shared" ref="BF408" si="5612">IF(BF407="",0,IF((BF407+BE409)&lt;=$H406,BF407,$H406-BE409))</f>
        <v>0</v>
      </c>
      <c r="BG408" s="167">
        <f t="shared" ref="BG408" si="5613">IF(BG407="",0,IF((BG407+BF409)&lt;=$H406,BG407,$H406-BF409))</f>
        <v>0</v>
      </c>
      <c r="BH408" s="167">
        <f t="shared" ref="BH408" si="5614">IF(BH407="",0,IF((BH407+BG409)&lt;=$H406,BH407,$H406-BG409))</f>
        <v>0</v>
      </c>
      <c r="BI408" s="167">
        <f t="shared" ref="BI408" si="5615">IF(BI407="",0,IF((BI407+BH409)&lt;=$H406,BI407,$H406-BH409))</f>
        <v>0</v>
      </c>
      <c r="BJ408" s="382"/>
      <c r="BK408" s="384"/>
      <c r="BL408" s="386"/>
      <c r="BM408" s="106"/>
      <c r="BN408" s="106"/>
      <c r="BO408" s="106"/>
      <c r="BP408" s="106"/>
      <c r="BQ408" s="106"/>
      <c r="BR408" s="106"/>
      <c r="BS408" s="106"/>
      <c r="BT408" s="106"/>
      <c r="BU408" s="106"/>
      <c r="BV408" s="106"/>
      <c r="BW408" s="106"/>
      <c r="BX408" s="106"/>
      <c r="BY408" s="106"/>
      <c r="BZ408" s="106"/>
      <c r="CA408" s="106"/>
      <c r="CB408" s="106"/>
    </row>
    <row r="409" spans="1:80" ht="29" hidden="1" x14ac:dyDescent="0.35">
      <c r="B409" s="128"/>
      <c r="C409" s="170"/>
      <c r="D409" s="170"/>
      <c r="E409" s="170"/>
      <c r="F409" s="170"/>
      <c r="G409" s="170"/>
      <c r="H409" s="170"/>
      <c r="I409" s="172"/>
      <c r="J409" s="105"/>
      <c r="K409" s="175"/>
      <c r="L409" s="105"/>
      <c r="M409" s="63" t="s">
        <v>236</v>
      </c>
      <c r="N409" s="167">
        <f>N408</f>
        <v>0</v>
      </c>
      <c r="O409" s="167">
        <f>O408+N409</f>
        <v>0</v>
      </c>
      <c r="P409" s="167">
        <f t="shared" ref="P409" si="5616">P408+O409</f>
        <v>0</v>
      </c>
      <c r="Q409" s="167">
        <f t="shared" ref="Q409" si="5617">Q408+P409</f>
        <v>0</v>
      </c>
      <c r="R409" s="167">
        <f t="shared" ref="R409" si="5618">R408+Q409</f>
        <v>0</v>
      </c>
      <c r="S409" s="167">
        <f t="shared" ref="S409" si="5619">S408+R409</f>
        <v>0</v>
      </c>
      <c r="T409" s="167">
        <f t="shared" ref="T409" si="5620">T408+S409</f>
        <v>0</v>
      </c>
      <c r="U409" s="167">
        <f t="shared" ref="U409" si="5621">U408+T409</f>
        <v>0</v>
      </c>
      <c r="V409" s="167">
        <f t="shared" ref="V409" si="5622">V408+U409</f>
        <v>0</v>
      </c>
      <c r="W409" s="167">
        <f t="shared" ref="W409" si="5623">W408+V409</f>
        <v>0</v>
      </c>
      <c r="X409" s="167">
        <f t="shared" ref="X409" si="5624">X408+W409</f>
        <v>0</v>
      </c>
      <c r="Y409" s="167">
        <f t="shared" ref="Y409" si="5625">Y408+X409</f>
        <v>0</v>
      </c>
      <c r="Z409" s="167">
        <f t="shared" ref="Z409" si="5626">Z408+Y409</f>
        <v>0</v>
      </c>
      <c r="AA409" s="167">
        <f t="shared" ref="AA409" si="5627">AA408+Z409</f>
        <v>0</v>
      </c>
      <c r="AB409" s="167">
        <f t="shared" ref="AB409" si="5628">AB408+AA409</f>
        <v>0</v>
      </c>
      <c r="AC409" s="167">
        <f t="shared" ref="AC409" si="5629">AC408+AB409</f>
        <v>0</v>
      </c>
      <c r="AD409" s="167">
        <f t="shared" ref="AD409" si="5630">AD408+AC409</f>
        <v>0</v>
      </c>
      <c r="AE409" s="167">
        <f t="shared" ref="AE409" si="5631">AE408+AD409</f>
        <v>0</v>
      </c>
      <c r="AF409" s="167">
        <f t="shared" ref="AF409" si="5632">AF408+AE409</f>
        <v>0</v>
      </c>
      <c r="AG409" s="167">
        <f t="shared" ref="AG409" si="5633">AG408+AF409</f>
        <v>0</v>
      </c>
      <c r="AH409" s="167">
        <f t="shared" ref="AH409" si="5634">AH408+AG409</f>
        <v>0</v>
      </c>
      <c r="AI409" s="167">
        <f t="shared" ref="AI409" si="5635">AI408+AH409</f>
        <v>0</v>
      </c>
      <c r="AJ409" s="167">
        <f t="shared" ref="AJ409" si="5636">AJ408+AI409</f>
        <v>0</v>
      </c>
      <c r="AK409" s="167">
        <f t="shared" ref="AK409" si="5637">AK408+AJ409</f>
        <v>0</v>
      </c>
      <c r="AL409" s="167">
        <f t="shared" ref="AL409" si="5638">AL408+AK409</f>
        <v>0</v>
      </c>
      <c r="AM409" s="167">
        <f t="shared" ref="AM409" si="5639">AM408+AL409</f>
        <v>0</v>
      </c>
      <c r="AN409" s="167">
        <f t="shared" ref="AN409" si="5640">AN408+AM409</f>
        <v>0</v>
      </c>
      <c r="AO409" s="167">
        <f t="shared" ref="AO409" si="5641">AO408+AN409</f>
        <v>0</v>
      </c>
      <c r="AP409" s="167">
        <f t="shared" ref="AP409" si="5642">AP408+AO409</f>
        <v>0</v>
      </c>
      <c r="AQ409" s="167">
        <f t="shared" ref="AQ409" si="5643">AQ408+AP409</f>
        <v>0</v>
      </c>
      <c r="AR409" s="167">
        <f t="shared" ref="AR409" si="5644">AR408+AQ409</f>
        <v>0</v>
      </c>
      <c r="AS409" s="167">
        <f t="shared" ref="AS409" si="5645">AS408+AR409</f>
        <v>0</v>
      </c>
      <c r="AT409" s="167">
        <f t="shared" ref="AT409" si="5646">AT408+AS409</f>
        <v>0</v>
      </c>
      <c r="AU409" s="167">
        <f t="shared" ref="AU409" si="5647">AU408+AT409</f>
        <v>0</v>
      </c>
      <c r="AV409" s="167">
        <f t="shared" ref="AV409" si="5648">AV408+AU409</f>
        <v>0</v>
      </c>
      <c r="AW409" s="167">
        <f t="shared" ref="AW409" si="5649">AW408+AV409</f>
        <v>0</v>
      </c>
      <c r="AX409" s="167">
        <f t="shared" ref="AX409" si="5650">AX408+AW409</f>
        <v>0</v>
      </c>
      <c r="AY409" s="167">
        <f t="shared" ref="AY409" si="5651">AY408+AX409</f>
        <v>0</v>
      </c>
      <c r="AZ409" s="167">
        <f t="shared" ref="AZ409" si="5652">AZ408+AY409</f>
        <v>0</v>
      </c>
      <c r="BA409" s="167">
        <f t="shared" ref="BA409" si="5653">BA408+AZ409</f>
        <v>0</v>
      </c>
      <c r="BB409" s="167">
        <f t="shared" ref="BB409" si="5654">BB408+BA409</f>
        <v>0</v>
      </c>
      <c r="BC409" s="167">
        <f t="shared" ref="BC409" si="5655">BC408+BB409</f>
        <v>0</v>
      </c>
      <c r="BD409" s="167">
        <f t="shared" ref="BD409" si="5656">BD408+BC409</f>
        <v>0</v>
      </c>
      <c r="BE409" s="167">
        <f t="shared" ref="BE409" si="5657">BE408+BD409</f>
        <v>0</v>
      </c>
      <c r="BF409" s="167">
        <f t="shared" ref="BF409" si="5658">BF408+BE409</f>
        <v>0</v>
      </c>
      <c r="BG409" s="167">
        <f t="shared" ref="BG409" si="5659">BG408+BF409</f>
        <v>0</v>
      </c>
      <c r="BH409" s="167">
        <f t="shared" ref="BH409" si="5660">BH408+BG409</f>
        <v>0</v>
      </c>
      <c r="BI409" s="167">
        <f t="shared" ref="BI409" si="5661">BI408+BH409</f>
        <v>0</v>
      </c>
      <c r="BJ409" s="382"/>
      <c r="BK409" s="384"/>
      <c r="BL409" s="386"/>
      <c r="BM409" s="105"/>
      <c r="BN409" s="105"/>
      <c r="BO409" s="105"/>
      <c r="BP409" s="105"/>
      <c r="BQ409" s="105"/>
      <c r="BR409" s="105"/>
      <c r="BS409" s="105"/>
      <c r="BT409" s="105"/>
      <c r="BU409" s="105"/>
      <c r="BV409" s="105"/>
      <c r="BW409" s="105"/>
      <c r="BX409" s="105"/>
      <c r="BY409" s="105"/>
      <c r="BZ409" s="105"/>
      <c r="CA409" s="105"/>
      <c r="CB409" s="105"/>
    </row>
    <row r="410" spans="1:80" ht="25.4" customHeight="1" thickBot="1" x14ac:dyDescent="0.4">
      <c r="B410" s="128"/>
      <c r="C410" s="170"/>
      <c r="D410" s="170"/>
      <c r="E410" s="170"/>
      <c r="F410" s="170"/>
      <c r="G410" s="170"/>
      <c r="H410" s="170"/>
      <c r="I410" s="172"/>
      <c r="J410" s="105"/>
      <c r="K410" s="175"/>
      <c r="L410" s="105"/>
      <c r="M410" s="63" t="s">
        <v>145</v>
      </c>
      <c r="N410" s="168">
        <f>IF($E406="",0,VLOOKUP($E406,'Podpůrná data'!$H$15:$I$182,2)*N408)</f>
        <v>0</v>
      </c>
      <c r="O410" s="168">
        <f>IF($E406="",0,VLOOKUP($E406,'Podpůrná data'!$H$15:$I$182,2)*O408)</f>
        <v>0</v>
      </c>
      <c r="P410" s="168">
        <f>IF($E406="",0,VLOOKUP($E406,'Podpůrná data'!$H$15:$I$182,2)*P408)</f>
        <v>0</v>
      </c>
      <c r="Q410" s="168">
        <f>IF($E406="",0,VLOOKUP($E406,'Podpůrná data'!$H$15:$I$182,2)*Q408)</f>
        <v>0</v>
      </c>
      <c r="R410" s="168">
        <f>IF($E406="",0,VLOOKUP($E406,'Podpůrná data'!$H$15:$I$182,2)*R408)</f>
        <v>0</v>
      </c>
      <c r="S410" s="168">
        <f>IF($E406="",0,VLOOKUP($E406,'Podpůrná data'!$H$15:$I$182,2)*S408)</f>
        <v>0</v>
      </c>
      <c r="T410" s="168">
        <f>IF($E406="",0,VLOOKUP($E406,'Podpůrná data'!$H$15:$I$182,2)*T408)</f>
        <v>0</v>
      </c>
      <c r="U410" s="168">
        <f>IF($E406="",0,VLOOKUP($E406,'Podpůrná data'!$H$15:$I$182,2)*U408)</f>
        <v>0</v>
      </c>
      <c r="V410" s="168">
        <f>IF($E406="",0,VLOOKUP($E406,'Podpůrná data'!$H$15:$I$182,2)*V408)</f>
        <v>0</v>
      </c>
      <c r="W410" s="168">
        <f>IF($E406="",0,VLOOKUP($E406,'Podpůrná data'!$H$15:$I$182,2)*W408)</f>
        <v>0</v>
      </c>
      <c r="X410" s="168">
        <f>IF($E406="",0,VLOOKUP($E406,'Podpůrná data'!$H$15:$I$182,2)*X408)</f>
        <v>0</v>
      </c>
      <c r="Y410" s="168">
        <f>IF($E406="",0,VLOOKUP($E406,'Podpůrná data'!$H$15:$I$182,2)*Y408)</f>
        <v>0</v>
      </c>
      <c r="Z410" s="168">
        <f>IF($E406="",0,VLOOKUP($E406,'Podpůrná data'!$H$15:$I$182,2)*Z408)</f>
        <v>0</v>
      </c>
      <c r="AA410" s="168">
        <f>IF($E406="",0,VLOOKUP($E406,'Podpůrná data'!$H$15:$I$182,2)*AA408)</f>
        <v>0</v>
      </c>
      <c r="AB410" s="168">
        <f>IF($E406="",0,VLOOKUP($E406,'Podpůrná data'!$H$15:$I$182,2)*AB408)</f>
        <v>0</v>
      </c>
      <c r="AC410" s="168">
        <f>IF($E406="",0,VLOOKUP($E406,'Podpůrná data'!$H$15:$I$182,2)*AC408)</f>
        <v>0</v>
      </c>
      <c r="AD410" s="168">
        <f>IF($E406="",0,VLOOKUP($E406,'Podpůrná data'!$H$15:$I$182,2)*AD408)</f>
        <v>0</v>
      </c>
      <c r="AE410" s="168">
        <f>IF($E406="",0,VLOOKUP($E406,'Podpůrná data'!$H$15:$I$182,2)*AE408)</f>
        <v>0</v>
      </c>
      <c r="AF410" s="168">
        <f>IF($E406="",0,VLOOKUP($E406,'Podpůrná data'!$H$15:$I$182,2)*AF408)</f>
        <v>0</v>
      </c>
      <c r="AG410" s="168">
        <f>IF($E406="",0,VLOOKUP($E406,'Podpůrná data'!$H$15:$I$182,2)*AG408)</f>
        <v>0</v>
      </c>
      <c r="AH410" s="168">
        <f>IF($E406="",0,VLOOKUP($E406,'Podpůrná data'!$H$15:$I$182,2)*AH408)</f>
        <v>0</v>
      </c>
      <c r="AI410" s="168">
        <f>IF($E406="",0,VLOOKUP($E406,'Podpůrná data'!$H$15:$I$182,2)*AI408)</f>
        <v>0</v>
      </c>
      <c r="AJ410" s="168">
        <f>IF($E406="",0,VLOOKUP($E406,'Podpůrná data'!$H$15:$I$182,2)*AJ408)</f>
        <v>0</v>
      </c>
      <c r="AK410" s="168">
        <f>IF($E406="",0,VLOOKUP($E406,'Podpůrná data'!$H$15:$I$182,2)*AK408)</f>
        <v>0</v>
      </c>
      <c r="AL410" s="168">
        <f>IF($E406="",0,VLOOKUP($E406,'Podpůrná data'!$H$15:$I$182,2)*AL408)</f>
        <v>0</v>
      </c>
      <c r="AM410" s="168">
        <f>IF($E406="",0,VLOOKUP($E406,'Podpůrná data'!$H$15:$I$182,2)*AM408)</f>
        <v>0</v>
      </c>
      <c r="AN410" s="168">
        <f>IF($E406="",0,VLOOKUP($E406,'Podpůrná data'!$H$15:$I$182,2)*AN408)</f>
        <v>0</v>
      </c>
      <c r="AO410" s="168">
        <f>IF($E406="",0,VLOOKUP($E406,'Podpůrná data'!$H$15:$I$182,2)*AO408)</f>
        <v>0</v>
      </c>
      <c r="AP410" s="168">
        <f>IF($E406="",0,VLOOKUP($E406,'Podpůrná data'!$H$15:$I$182,2)*AP408)</f>
        <v>0</v>
      </c>
      <c r="AQ410" s="168">
        <f>IF($E406="",0,VLOOKUP($E406,'Podpůrná data'!$H$15:$I$182,2)*AQ408)</f>
        <v>0</v>
      </c>
      <c r="AR410" s="168">
        <f>IF($E406="",0,VLOOKUP($E406,'Podpůrná data'!$H$15:$I$182,2)*AR408)</f>
        <v>0</v>
      </c>
      <c r="AS410" s="168">
        <f>IF($E406="",0,VLOOKUP($E406,'Podpůrná data'!$H$15:$I$182,2)*AS408)</f>
        <v>0</v>
      </c>
      <c r="AT410" s="168">
        <f>IF($E406="",0,VLOOKUP($E406,'Podpůrná data'!$H$15:$I$182,2)*AT408)</f>
        <v>0</v>
      </c>
      <c r="AU410" s="168">
        <f>IF($E406="",0,VLOOKUP($E406,'Podpůrná data'!$H$15:$I$182,2)*AU408)</f>
        <v>0</v>
      </c>
      <c r="AV410" s="168">
        <f>IF($E406="",0,VLOOKUP($E406,'Podpůrná data'!$H$15:$I$182,2)*AV408)</f>
        <v>0</v>
      </c>
      <c r="AW410" s="168">
        <f>IF($E406="",0,VLOOKUP($E406,'Podpůrná data'!$H$15:$I$182,2)*AW408)</f>
        <v>0</v>
      </c>
      <c r="AX410" s="168">
        <f>IF($E406="",0,VLOOKUP($E406,'Podpůrná data'!$H$15:$I$182,2)*AX408)</f>
        <v>0</v>
      </c>
      <c r="AY410" s="168">
        <f>IF($E406="",0,VLOOKUP($E406,'Podpůrná data'!$H$15:$I$182,2)*AY408)</f>
        <v>0</v>
      </c>
      <c r="AZ410" s="168">
        <f>IF($E406="",0,VLOOKUP($E406,'Podpůrná data'!$H$15:$I$182,2)*AZ408)</f>
        <v>0</v>
      </c>
      <c r="BA410" s="168">
        <f>IF($E406="",0,VLOOKUP($E406,'Podpůrná data'!$H$15:$I$182,2)*BA408)</f>
        <v>0</v>
      </c>
      <c r="BB410" s="168">
        <f>IF($E406="",0,VLOOKUP($E406,'Podpůrná data'!$H$15:$I$182,2)*BB408)</f>
        <v>0</v>
      </c>
      <c r="BC410" s="168">
        <f>IF($E406="",0,VLOOKUP($E406,'Podpůrná data'!$H$15:$I$182,2)*BC408)</f>
        <v>0</v>
      </c>
      <c r="BD410" s="168">
        <f>IF($E406="",0,VLOOKUP($E406,'Podpůrná data'!$H$15:$I$182,2)*BD408)</f>
        <v>0</v>
      </c>
      <c r="BE410" s="168">
        <f>IF($E406="",0,VLOOKUP($E406,'Podpůrná data'!$H$15:$I$182,2)*BE408)</f>
        <v>0</v>
      </c>
      <c r="BF410" s="168">
        <f>IF($E406="",0,VLOOKUP($E406,'Podpůrná data'!$H$15:$I$182,2)*BF408)</f>
        <v>0</v>
      </c>
      <c r="BG410" s="168">
        <f>IF($E406="",0,VLOOKUP($E406,'Podpůrná data'!$H$15:$I$182,2)*BG408)</f>
        <v>0</v>
      </c>
      <c r="BH410" s="168">
        <f>IF($E406="",0,VLOOKUP($E406,'Podpůrná data'!$H$15:$I$182,2)*BH408)</f>
        <v>0</v>
      </c>
      <c r="BI410" s="168">
        <f>IF($E406="",0,VLOOKUP($E406,'Podpůrná data'!$H$15:$I$182,2)*BI408)</f>
        <v>0</v>
      </c>
      <c r="BJ410" s="382"/>
      <c r="BK410" s="384"/>
      <c r="BL410" s="386"/>
      <c r="BM410" s="105"/>
      <c r="BN410" s="178">
        <f>SUMIFS($N410:$BI410,$N405:$BI405,"1. ZoR")</f>
        <v>0</v>
      </c>
      <c r="BO410" s="178">
        <f>SUMIFS($N410:$BI410,$N405:$BI405,"2. ZoR")</f>
        <v>0</v>
      </c>
      <c r="BP410" s="178">
        <f>SUMIFS($N410:$BI410,$N405:$BI405,"3. ZoR")</f>
        <v>0</v>
      </c>
      <c r="BQ410" s="178">
        <f>SUMIFS($N410:$BI410,$N405:$BI405,"4. ZoR")</f>
        <v>0</v>
      </c>
      <c r="BR410" s="178">
        <f>SUMIFS($N410:$BI410,$N405:$BI405,"5. ZoR")</f>
        <v>0</v>
      </c>
      <c r="BS410" s="178">
        <f>SUMIFS($N410:$BI410,$N405:$BI405,"6. ZoR")</f>
        <v>0</v>
      </c>
      <c r="BT410" s="178">
        <f>SUMIFS($N410:$BI410,$N405:$BI405,"7. ZoR")</f>
        <v>0</v>
      </c>
      <c r="BU410" s="178">
        <f>SUMIFS($N410:$BI410,$N405:$BI405,"8. ZoR")</f>
        <v>0</v>
      </c>
      <c r="BV410" s="178">
        <f>SUMIFS($N410:$BI410,$N405:$BI405,"9. ZoR")</f>
        <v>0</v>
      </c>
      <c r="BW410" s="178">
        <f>SUMIFS($N410:$BI410,$N405:$BI405,"10. ZoR")</f>
        <v>0</v>
      </c>
      <c r="BX410" s="178">
        <f>SUMIFS($N410:$BI410,$N405:$BI405,"11. ZoR")</f>
        <v>0</v>
      </c>
      <c r="BY410" s="178">
        <f>SUMIFS($N410:$BI410,$N405:$BI405,"12. ZoR")</f>
        <v>0</v>
      </c>
      <c r="BZ410" s="178">
        <f>SUMIFS($N410:$BI410,$N405:$BI405,"13. ZoR")</f>
        <v>0</v>
      </c>
      <c r="CA410" s="178">
        <f>SUMIFS($N410:$BI410,$N405:$BI405,"14. ZoR")</f>
        <v>0</v>
      </c>
      <c r="CB410" s="178">
        <f>SUMIFS($N410:$BI410,$N405:$BI405,"15. ZoR")</f>
        <v>0</v>
      </c>
    </row>
    <row r="411" spans="1:80" ht="29.5" hidden="1" thickBot="1" x14ac:dyDescent="0.4">
      <c r="B411" s="129"/>
      <c r="C411" s="173"/>
      <c r="D411" s="173"/>
      <c r="E411" s="173"/>
      <c r="F411" s="173"/>
      <c r="G411" s="173"/>
      <c r="H411" s="173"/>
      <c r="I411" s="174"/>
      <c r="J411" s="105"/>
      <c r="K411" s="176"/>
      <c r="L411" s="105"/>
      <c r="M411" s="63" t="s">
        <v>200</v>
      </c>
      <c r="N411" s="168">
        <f>IF(N410="","",N410)</f>
        <v>0</v>
      </c>
      <c r="O411" s="168">
        <f>N411+O410</f>
        <v>0</v>
      </c>
      <c r="P411" s="168">
        <f t="shared" ref="P411" si="5662">O411+P410</f>
        <v>0</v>
      </c>
      <c r="Q411" s="168">
        <f t="shared" ref="Q411" si="5663">P411+Q410</f>
        <v>0</v>
      </c>
      <c r="R411" s="168">
        <f t="shared" ref="R411" si="5664">Q411+R410</f>
        <v>0</v>
      </c>
      <c r="S411" s="168">
        <f t="shared" ref="S411" si="5665">R411+S410</f>
        <v>0</v>
      </c>
      <c r="T411" s="168">
        <f t="shared" ref="T411" si="5666">S411+T410</f>
        <v>0</v>
      </c>
      <c r="U411" s="168">
        <f t="shared" ref="U411" si="5667">T411+U410</f>
        <v>0</v>
      </c>
      <c r="V411" s="168">
        <f t="shared" ref="V411" si="5668">U411+V410</f>
        <v>0</v>
      </c>
      <c r="W411" s="168">
        <f t="shared" ref="W411" si="5669">V411+W410</f>
        <v>0</v>
      </c>
      <c r="X411" s="168">
        <f t="shared" ref="X411" si="5670">W411+X410</f>
        <v>0</v>
      </c>
      <c r="Y411" s="168">
        <f t="shared" ref="Y411" si="5671">X411+Y410</f>
        <v>0</v>
      </c>
      <c r="Z411" s="168">
        <f t="shared" ref="Z411" si="5672">Y411+Z410</f>
        <v>0</v>
      </c>
      <c r="AA411" s="168">
        <f t="shared" ref="AA411" si="5673">Z411+AA410</f>
        <v>0</v>
      </c>
      <c r="AB411" s="168">
        <f t="shared" ref="AB411" si="5674">AA411+AB410</f>
        <v>0</v>
      </c>
      <c r="AC411" s="168">
        <f t="shared" ref="AC411" si="5675">AB411+AC410</f>
        <v>0</v>
      </c>
      <c r="AD411" s="168">
        <f t="shared" ref="AD411" si="5676">AC411+AD410</f>
        <v>0</v>
      </c>
      <c r="AE411" s="168">
        <f t="shared" ref="AE411" si="5677">AD411+AE410</f>
        <v>0</v>
      </c>
      <c r="AF411" s="168">
        <f t="shared" ref="AF411" si="5678">AE411+AF410</f>
        <v>0</v>
      </c>
      <c r="AG411" s="168">
        <f t="shared" ref="AG411" si="5679">AF411+AG410</f>
        <v>0</v>
      </c>
      <c r="AH411" s="168">
        <f t="shared" ref="AH411" si="5680">AG411+AH410</f>
        <v>0</v>
      </c>
      <c r="AI411" s="168">
        <f t="shared" ref="AI411" si="5681">AH411+AI410</f>
        <v>0</v>
      </c>
      <c r="AJ411" s="168">
        <f t="shared" ref="AJ411" si="5682">AI411+AJ410</f>
        <v>0</v>
      </c>
      <c r="AK411" s="168">
        <f t="shared" ref="AK411" si="5683">AJ411+AK410</f>
        <v>0</v>
      </c>
      <c r="AL411" s="168">
        <f t="shared" ref="AL411" si="5684">AK411+AL410</f>
        <v>0</v>
      </c>
      <c r="AM411" s="168">
        <f t="shared" ref="AM411" si="5685">AL411+AM410</f>
        <v>0</v>
      </c>
      <c r="AN411" s="168">
        <f t="shared" ref="AN411" si="5686">AM411+AN410</f>
        <v>0</v>
      </c>
      <c r="AO411" s="168">
        <f t="shared" ref="AO411" si="5687">AN411+AO410</f>
        <v>0</v>
      </c>
      <c r="AP411" s="168">
        <f t="shared" ref="AP411" si="5688">AO411+AP410</f>
        <v>0</v>
      </c>
      <c r="AQ411" s="168">
        <f t="shared" ref="AQ411" si="5689">AP411+AQ410</f>
        <v>0</v>
      </c>
      <c r="AR411" s="168">
        <f t="shared" ref="AR411" si="5690">AQ411+AR410</f>
        <v>0</v>
      </c>
      <c r="AS411" s="168">
        <f t="shared" ref="AS411" si="5691">AR411+AS410</f>
        <v>0</v>
      </c>
      <c r="AT411" s="168">
        <f t="shared" ref="AT411" si="5692">AS411+AT410</f>
        <v>0</v>
      </c>
      <c r="AU411" s="168">
        <f t="shared" ref="AU411" si="5693">AT411+AU410</f>
        <v>0</v>
      </c>
      <c r="AV411" s="168">
        <f t="shared" ref="AV411" si="5694">AU411+AV410</f>
        <v>0</v>
      </c>
      <c r="AW411" s="168">
        <f t="shared" ref="AW411" si="5695">AV411+AW410</f>
        <v>0</v>
      </c>
      <c r="AX411" s="168">
        <f t="shared" ref="AX411" si="5696">AW411+AX410</f>
        <v>0</v>
      </c>
      <c r="AY411" s="168">
        <f t="shared" ref="AY411" si="5697">AX411+AY410</f>
        <v>0</v>
      </c>
      <c r="AZ411" s="168">
        <f t="shared" ref="AZ411" si="5698">AY411+AZ410</f>
        <v>0</v>
      </c>
      <c r="BA411" s="168">
        <f t="shared" ref="BA411" si="5699">AZ411+BA410</f>
        <v>0</v>
      </c>
      <c r="BB411" s="168">
        <f t="shared" ref="BB411" si="5700">BA411+BB410</f>
        <v>0</v>
      </c>
      <c r="BC411" s="168">
        <f t="shared" ref="BC411" si="5701">BB411+BC410</f>
        <v>0</v>
      </c>
      <c r="BD411" s="168">
        <f t="shared" ref="BD411" si="5702">BC411+BD410</f>
        <v>0</v>
      </c>
      <c r="BE411" s="168">
        <f t="shared" ref="BE411" si="5703">BD411+BE410</f>
        <v>0</v>
      </c>
      <c r="BF411" s="168">
        <f t="shared" ref="BF411" si="5704">BE411+BF410</f>
        <v>0</v>
      </c>
      <c r="BG411" s="168">
        <f t="shared" ref="BG411" si="5705">BF411+BG410</f>
        <v>0</v>
      </c>
      <c r="BH411" s="168">
        <f t="shared" ref="BH411" si="5706">BG411+BH410</f>
        <v>0</v>
      </c>
      <c r="BI411" s="168">
        <f t="shared" ref="BI411" si="5707">BH411+BI410</f>
        <v>0</v>
      </c>
      <c r="BJ411" s="383"/>
      <c r="BK411" s="385"/>
      <c r="BL411" s="387"/>
      <c r="BM411" s="105"/>
      <c r="BN411" s="105"/>
      <c r="BO411" s="105"/>
      <c r="BP411" s="105"/>
      <c r="BQ411" s="105"/>
      <c r="BR411" s="105"/>
      <c r="BS411" s="105"/>
      <c r="BT411" s="105"/>
      <c r="BU411" s="105"/>
      <c r="BV411" s="105"/>
      <c r="BW411" s="105"/>
      <c r="BX411" s="105"/>
      <c r="BY411" s="105"/>
      <c r="BZ411" s="105"/>
      <c r="CA411" s="105"/>
      <c r="CB411" s="105"/>
    </row>
    <row r="412" spans="1:80" ht="15" hidden="1" thickBot="1" x14ac:dyDescent="0.4">
      <c r="B412" s="105"/>
      <c r="C412" s="130"/>
      <c r="D412" s="130"/>
      <c r="E412" s="130"/>
      <c r="F412" s="130"/>
      <c r="G412" s="130"/>
      <c r="H412" s="130"/>
      <c r="I412" s="105"/>
      <c r="J412" s="7"/>
      <c r="K412" s="105"/>
      <c r="L412" s="105"/>
      <c r="M412" s="105"/>
      <c r="N412" s="105"/>
      <c r="O412" s="105"/>
      <c r="P412" s="7"/>
      <c r="Q412" s="105"/>
      <c r="R412" s="105"/>
      <c r="S412" s="105"/>
      <c r="T412" s="105"/>
      <c r="U412" s="105"/>
      <c r="V412" s="105"/>
      <c r="W412" s="105"/>
      <c r="X412" s="105"/>
      <c r="Y412" s="105"/>
      <c r="Z412" s="105"/>
      <c r="AA412" s="105"/>
      <c r="AB412" s="105"/>
      <c r="AC412" s="105"/>
      <c r="AD412" s="105"/>
      <c r="AE412" s="105"/>
      <c r="AF412" s="105"/>
      <c r="AG412" s="105"/>
      <c r="AH412" s="105"/>
      <c r="AI412" s="105"/>
      <c r="AJ412" s="105"/>
      <c r="AK412" s="105"/>
      <c r="AL412" s="105"/>
      <c r="AM412" s="105"/>
      <c r="AN412" s="105"/>
      <c r="AO412" s="105"/>
      <c r="AP412" s="105"/>
      <c r="AQ412" s="105"/>
      <c r="AR412" s="105"/>
      <c r="AS412" s="105"/>
      <c r="AT412" s="105"/>
      <c r="AU412" s="105"/>
      <c r="AV412" s="105"/>
      <c r="AW412" s="105"/>
      <c r="AX412" s="105"/>
      <c r="AY412" s="105"/>
      <c r="AZ412" s="105"/>
      <c r="BA412" s="105"/>
      <c r="BB412" s="105"/>
      <c r="BC412" s="105"/>
      <c r="BD412" s="105"/>
      <c r="BE412" s="105"/>
      <c r="BF412" s="105"/>
      <c r="BG412" s="105"/>
      <c r="BH412" s="105"/>
      <c r="BI412" s="105"/>
      <c r="BJ412" s="105"/>
      <c r="BK412" s="105"/>
      <c r="BL412" s="105"/>
      <c r="BM412" s="105"/>
      <c r="BN412" s="105"/>
      <c r="BO412" s="105"/>
      <c r="BP412" s="105"/>
      <c r="BQ412" s="105"/>
      <c r="BR412" s="105"/>
      <c r="BS412" s="105"/>
      <c r="BT412" s="105"/>
      <c r="BU412" s="105"/>
      <c r="BV412" s="105"/>
      <c r="BW412" s="105"/>
      <c r="BX412" s="105"/>
      <c r="BY412" s="105"/>
      <c r="BZ412" s="105"/>
      <c r="CA412" s="105"/>
      <c r="CB412" s="105"/>
    </row>
    <row r="413" spans="1:80" s="245" customFormat="1" ht="58.4" customHeight="1" thickBot="1" x14ac:dyDescent="0.4">
      <c r="A413" s="249"/>
      <c r="B413" s="120"/>
      <c r="C413" s="360" t="s">
        <v>2</v>
      </c>
      <c r="D413" s="121"/>
      <c r="E413" s="131" t="s">
        <v>225</v>
      </c>
      <c r="F413" s="131" t="s">
        <v>444</v>
      </c>
      <c r="G413" s="131" t="s">
        <v>208</v>
      </c>
      <c r="H413" s="122" t="s">
        <v>385</v>
      </c>
      <c r="I413" s="123" t="s">
        <v>1</v>
      </c>
      <c r="J413" s="7"/>
      <c r="K413" s="169">
        <v>204032</v>
      </c>
      <c r="L413" s="106"/>
      <c r="M413" s="194" t="s">
        <v>128</v>
      </c>
      <c r="N413" s="83" t="s">
        <v>4</v>
      </c>
      <c r="O413" s="83" t="s">
        <v>5</v>
      </c>
      <c r="P413" s="83" t="s">
        <v>6</v>
      </c>
      <c r="Q413" s="83" t="s">
        <v>7</v>
      </c>
      <c r="R413" s="83" t="s">
        <v>8</v>
      </c>
      <c r="S413" s="83" t="s">
        <v>9</v>
      </c>
      <c r="T413" s="83" t="s">
        <v>10</v>
      </c>
      <c r="U413" s="83" t="s">
        <v>11</v>
      </c>
      <c r="V413" s="83" t="s">
        <v>12</v>
      </c>
      <c r="W413" s="83" t="s">
        <v>13</v>
      </c>
      <c r="X413" s="83" t="s">
        <v>14</v>
      </c>
      <c r="Y413" s="83" t="s">
        <v>15</v>
      </c>
      <c r="Z413" s="83" t="s">
        <v>16</v>
      </c>
      <c r="AA413" s="83" t="s">
        <v>17</v>
      </c>
      <c r="AB413" s="83" t="s">
        <v>18</v>
      </c>
      <c r="AC413" s="83" t="s">
        <v>19</v>
      </c>
      <c r="AD413" s="83" t="s">
        <v>20</v>
      </c>
      <c r="AE413" s="83" t="s">
        <v>21</v>
      </c>
      <c r="AF413" s="83" t="s">
        <v>22</v>
      </c>
      <c r="AG413" s="83" t="s">
        <v>23</v>
      </c>
      <c r="AH413" s="83" t="s">
        <v>24</v>
      </c>
      <c r="AI413" s="83" t="s">
        <v>25</v>
      </c>
      <c r="AJ413" s="83" t="s">
        <v>26</v>
      </c>
      <c r="AK413" s="83" t="s">
        <v>27</v>
      </c>
      <c r="AL413" s="83" t="s">
        <v>28</v>
      </c>
      <c r="AM413" s="83" t="s">
        <v>29</v>
      </c>
      <c r="AN413" s="83" t="s">
        <v>30</v>
      </c>
      <c r="AO413" s="83" t="s">
        <v>31</v>
      </c>
      <c r="AP413" s="83" t="s">
        <v>32</v>
      </c>
      <c r="AQ413" s="83" t="s">
        <v>33</v>
      </c>
      <c r="AR413" s="83" t="s">
        <v>34</v>
      </c>
      <c r="AS413" s="83" t="s">
        <v>35</v>
      </c>
      <c r="AT413" s="83" t="s">
        <v>36</v>
      </c>
      <c r="AU413" s="83" t="s">
        <v>37</v>
      </c>
      <c r="AV413" s="83" t="s">
        <v>38</v>
      </c>
      <c r="AW413" s="83" t="s">
        <v>39</v>
      </c>
      <c r="AX413" s="83" t="s">
        <v>40</v>
      </c>
      <c r="AY413" s="83" t="s">
        <v>41</v>
      </c>
      <c r="AZ413" s="83" t="s">
        <v>42</v>
      </c>
      <c r="BA413" s="83" t="s">
        <v>43</v>
      </c>
      <c r="BB413" s="83" t="s">
        <v>44</v>
      </c>
      <c r="BC413" s="83" t="s">
        <v>45</v>
      </c>
      <c r="BD413" s="83" t="s">
        <v>46</v>
      </c>
      <c r="BE413" s="83" t="s">
        <v>47</v>
      </c>
      <c r="BF413" s="83" t="s">
        <v>48</v>
      </c>
      <c r="BG413" s="83" t="s">
        <v>49</v>
      </c>
      <c r="BH413" s="83" t="s">
        <v>50</v>
      </c>
      <c r="BI413" s="83" t="s">
        <v>51</v>
      </c>
      <c r="BJ413" s="134" t="s">
        <v>234</v>
      </c>
      <c r="BK413" s="135" t="s">
        <v>164</v>
      </c>
      <c r="BL413" s="135" t="s">
        <v>213</v>
      </c>
      <c r="BM413" s="106"/>
      <c r="BN413" s="368" t="s">
        <v>238</v>
      </c>
      <c r="BO413" s="369"/>
      <c r="BP413" s="369"/>
      <c r="BQ413" s="369"/>
      <c r="BR413" s="369"/>
      <c r="BS413" s="369"/>
      <c r="BT413" s="369"/>
      <c r="BU413" s="369"/>
      <c r="BV413" s="369"/>
      <c r="BW413" s="369"/>
      <c r="BX413" s="369"/>
      <c r="BY413" s="369"/>
      <c r="BZ413" s="369"/>
      <c r="CA413" s="369"/>
      <c r="CB413" s="369"/>
    </row>
    <row r="414" spans="1:80" s="245" customFormat="1" ht="18" hidden="1" customHeight="1" x14ac:dyDescent="0.35">
      <c r="A414" s="250"/>
      <c r="B414" s="113"/>
      <c r="C414" s="361"/>
      <c r="D414" s="125"/>
      <c r="E414" s="125"/>
      <c r="F414" s="125"/>
      <c r="G414" s="125"/>
      <c r="H414" s="370" t="s">
        <v>201</v>
      </c>
      <c r="I414" s="373" t="s">
        <v>93</v>
      </c>
      <c r="J414" s="7"/>
      <c r="K414" s="375" t="s">
        <v>423</v>
      </c>
      <c r="L414" s="106"/>
      <c r="M414" s="84"/>
      <c r="N414" s="74">
        <f>MONTH(Úvod!$F$10)</f>
        <v>1</v>
      </c>
      <c r="O414" s="75">
        <f t="shared" ref="O414" si="5708">IF(N414=12,1,N414+1)</f>
        <v>2</v>
      </c>
      <c r="P414" s="75">
        <f t="shared" ref="P414" si="5709">IF(O414=12,1,O414+1)</f>
        <v>3</v>
      </c>
      <c r="Q414" s="76">
        <f t="shared" ref="Q414" si="5710">IF(P414=12,1,P414+1)</f>
        <v>4</v>
      </c>
      <c r="R414" s="76">
        <f t="shared" ref="R414" si="5711">IF(Q414=12,1,Q414+1)</f>
        <v>5</v>
      </c>
      <c r="S414" s="76">
        <f t="shared" ref="S414" si="5712">IF(R414=12,1,R414+1)</f>
        <v>6</v>
      </c>
      <c r="T414" s="76">
        <f t="shared" ref="T414" si="5713">IF(S414=12,1,S414+1)</f>
        <v>7</v>
      </c>
      <c r="U414" s="76">
        <f t="shared" ref="U414" si="5714">IF(T414=12,1,T414+1)</f>
        <v>8</v>
      </c>
      <c r="V414" s="76">
        <f t="shared" ref="V414" si="5715">IF(U414=12,1,U414+1)</f>
        <v>9</v>
      </c>
      <c r="W414" s="76">
        <f>IF(V414=12,1,V414+1)</f>
        <v>10</v>
      </c>
      <c r="X414" s="76">
        <f t="shared" ref="X414" si="5716">IF(W414=12,1,W414+1)</f>
        <v>11</v>
      </c>
      <c r="Y414" s="76">
        <f t="shared" ref="Y414" si="5717">IF(X414=12,1,X414+1)</f>
        <v>12</v>
      </c>
      <c r="Z414" s="76">
        <f t="shared" ref="Z414" si="5718">IF(Y414=12,1,Y414+1)</f>
        <v>1</v>
      </c>
      <c r="AA414" s="76">
        <f t="shared" ref="AA414" si="5719">IF(Z414=12,1,Z414+1)</f>
        <v>2</v>
      </c>
      <c r="AB414" s="76">
        <f t="shared" ref="AB414" si="5720">IF(AA414=12,1,AA414+1)</f>
        <v>3</v>
      </c>
      <c r="AC414" s="76">
        <f t="shared" ref="AC414" si="5721">IF(AB414=12,1,AB414+1)</f>
        <v>4</v>
      </c>
      <c r="AD414" s="76">
        <f t="shared" ref="AD414" si="5722">IF(AC414=12,1,AC414+1)</f>
        <v>5</v>
      </c>
      <c r="AE414" s="76">
        <f t="shared" ref="AE414" si="5723">IF(AD414=12,1,AD414+1)</f>
        <v>6</v>
      </c>
      <c r="AF414" s="76">
        <f>IF(AE414=12,1,AE414+1)</f>
        <v>7</v>
      </c>
      <c r="AG414" s="76">
        <f t="shared" ref="AG414" si="5724">IF(AF414=12,1,AF414+1)</f>
        <v>8</v>
      </c>
      <c r="AH414" s="76">
        <f t="shared" ref="AH414" si="5725">IF(AG414=12,1,AG414+1)</f>
        <v>9</v>
      </c>
      <c r="AI414" s="76">
        <f t="shared" ref="AI414" si="5726">IF(AH414=12,1,AH414+1)</f>
        <v>10</v>
      </c>
      <c r="AJ414" s="76">
        <f t="shared" ref="AJ414" si="5727">IF(AI414=12,1,AI414+1)</f>
        <v>11</v>
      </c>
      <c r="AK414" s="76">
        <f t="shared" ref="AK414" si="5728">IF(AJ414=12,1,AJ414+1)</f>
        <v>12</v>
      </c>
      <c r="AL414" s="76">
        <f t="shared" ref="AL414" si="5729">IF(AK414=12,1,AK414+1)</f>
        <v>1</v>
      </c>
      <c r="AM414" s="76">
        <f t="shared" ref="AM414" si="5730">IF(AL414=12,1,AL414+1)</f>
        <v>2</v>
      </c>
      <c r="AN414" s="76">
        <f t="shared" ref="AN414" si="5731">IF(AM414=12,1,AM414+1)</f>
        <v>3</v>
      </c>
      <c r="AO414" s="76">
        <f t="shared" ref="AO414" si="5732">IF(AN414=12,1,AN414+1)</f>
        <v>4</v>
      </c>
      <c r="AP414" s="76">
        <f t="shared" ref="AP414" si="5733">IF(AO414=12,1,AO414+1)</f>
        <v>5</v>
      </c>
      <c r="AQ414" s="76">
        <f t="shared" ref="AQ414" si="5734">IF(AP414=12,1,AP414+1)</f>
        <v>6</v>
      </c>
      <c r="AR414" s="76">
        <f t="shared" ref="AR414" si="5735">IF(AQ414=12,1,AQ414+1)</f>
        <v>7</v>
      </c>
      <c r="AS414" s="76">
        <f t="shared" ref="AS414" si="5736">IF(AR414=12,1,AR414+1)</f>
        <v>8</v>
      </c>
      <c r="AT414" s="76">
        <f t="shared" ref="AT414" si="5737">IF(AS414=12,1,AS414+1)</f>
        <v>9</v>
      </c>
      <c r="AU414" s="76">
        <f t="shared" ref="AU414" si="5738">IF(AT414=12,1,AT414+1)</f>
        <v>10</v>
      </c>
      <c r="AV414" s="76">
        <f t="shared" ref="AV414" si="5739">IF(AU414=12,1,AU414+1)</f>
        <v>11</v>
      </c>
      <c r="AW414" s="76">
        <f t="shared" ref="AW414" si="5740">IF(AV414=12,1,AV414+1)</f>
        <v>12</v>
      </c>
      <c r="AX414" s="76">
        <f t="shared" ref="AX414" si="5741">IF(AW414=12,1,AW414+1)</f>
        <v>1</v>
      </c>
      <c r="AY414" s="76">
        <f t="shared" ref="AY414" si="5742">IF(AX414=12,1,AX414+1)</f>
        <v>2</v>
      </c>
      <c r="AZ414" s="76">
        <f t="shared" ref="AZ414" si="5743">IF(AY414=12,1,AY414+1)</f>
        <v>3</v>
      </c>
      <c r="BA414" s="76">
        <f t="shared" ref="BA414" si="5744">IF(AZ414=12,1,AZ414+1)</f>
        <v>4</v>
      </c>
      <c r="BB414" s="76">
        <f t="shared" ref="BB414" si="5745">IF(BA414=12,1,BA414+1)</f>
        <v>5</v>
      </c>
      <c r="BC414" s="76">
        <f t="shared" ref="BC414" si="5746">IF(BB414=12,1,BB414+1)</f>
        <v>6</v>
      </c>
      <c r="BD414" s="76">
        <f t="shared" ref="BD414" si="5747">IF(BC414=12,1,BC414+1)</f>
        <v>7</v>
      </c>
      <c r="BE414" s="76">
        <f t="shared" ref="BE414" si="5748">IF(BD414=12,1,BD414+1)</f>
        <v>8</v>
      </c>
      <c r="BF414" s="76">
        <f t="shared" ref="BF414" si="5749">IF(BE414=12,1,BE414+1)</f>
        <v>9</v>
      </c>
      <c r="BG414" s="76">
        <f t="shared" ref="BG414" si="5750">IF(BF414=12,1,BF414+1)</f>
        <v>10</v>
      </c>
      <c r="BH414" s="76">
        <f t="shared" ref="BH414" si="5751">IF(BG414=12,1,BG414+1)</f>
        <v>11</v>
      </c>
      <c r="BI414" s="76">
        <f t="shared" ref="BI414" si="5752">IF(BH414=12,1,BH414+1)</f>
        <v>12</v>
      </c>
      <c r="BJ414" s="81"/>
      <c r="BK414" s="78"/>
      <c r="BL414" s="78"/>
      <c r="BM414" s="106"/>
      <c r="BN414" s="106"/>
      <c r="BO414" s="106"/>
      <c r="BP414" s="106"/>
      <c r="BQ414" s="106"/>
      <c r="BR414" s="106"/>
      <c r="BS414" s="106"/>
      <c r="BT414" s="106"/>
      <c r="BU414" s="106"/>
      <c r="BV414" s="106"/>
      <c r="BW414" s="106"/>
      <c r="BX414" s="106"/>
      <c r="BY414" s="106"/>
      <c r="BZ414" s="106"/>
      <c r="CA414" s="106"/>
      <c r="CB414" s="106"/>
    </row>
    <row r="415" spans="1:80" s="245" customFormat="1" ht="35.15" hidden="1" customHeight="1" x14ac:dyDescent="0.35">
      <c r="A415" s="250"/>
      <c r="B415" s="113"/>
      <c r="C415" s="361"/>
      <c r="D415" s="125"/>
      <c r="E415" s="125"/>
      <c r="F415" s="125"/>
      <c r="G415" s="125"/>
      <c r="H415" s="370"/>
      <c r="I415" s="373"/>
      <c r="J415" s="7"/>
      <c r="K415" s="376"/>
      <c r="L415" s="106"/>
      <c r="M415" s="77"/>
      <c r="N415" s="59">
        <f t="shared" ref="N415:BI415" si="5753">VALUE(_xlfn.CONCAT(N414,".",N417))</f>
        <v>1</v>
      </c>
      <c r="O415" s="73">
        <f t="shared" si="5753"/>
        <v>32</v>
      </c>
      <c r="P415" s="73">
        <f t="shared" si="5753"/>
        <v>61</v>
      </c>
      <c r="Q415" s="73">
        <f t="shared" si="5753"/>
        <v>92</v>
      </c>
      <c r="R415" s="73">
        <f t="shared" si="5753"/>
        <v>122</v>
      </c>
      <c r="S415" s="73">
        <f t="shared" si="5753"/>
        <v>153</v>
      </c>
      <c r="T415" s="73">
        <f t="shared" si="5753"/>
        <v>183</v>
      </c>
      <c r="U415" s="73">
        <f t="shared" si="5753"/>
        <v>214</v>
      </c>
      <c r="V415" s="73">
        <f t="shared" si="5753"/>
        <v>245</v>
      </c>
      <c r="W415" s="73">
        <f t="shared" si="5753"/>
        <v>275</v>
      </c>
      <c r="X415" s="73">
        <f t="shared" si="5753"/>
        <v>306</v>
      </c>
      <c r="Y415" s="73">
        <f t="shared" si="5753"/>
        <v>336</v>
      </c>
      <c r="Z415" s="73">
        <f t="shared" si="5753"/>
        <v>367</v>
      </c>
      <c r="AA415" s="73">
        <f t="shared" si="5753"/>
        <v>398</v>
      </c>
      <c r="AB415" s="73">
        <f t="shared" si="5753"/>
        <v>426</v>
      </c>
      <c r="AC415" s="73">
        <f t="shared" si="5753"/>
        <v>457</v>
      </c>
      <c r="AD415" s="73">
        <f t="shared" si="5753"/>
        <v>487</v>
      </c>
      <c r="AE415" s="73">
        <f t="shared" si="5753"/>
        <v>518</v>
      </c>
      <c r="AF415" s="73">
        <f t="shared" si="5753"/>
        <v>548</v>
      </c>
      <c r="AG415" s="73">
        <f t="shared" si="5753"/>
        <v>579</v>
      </c>
      <c r="AH415" s="73">
        <f t="shared" si="5753"/>
        <v>610</v>
      </c>
      <c r="AI415" s="73">
        <f t="shared" si="5753"/>
        <v>640</v>
      </c>
      <c r="AJ415" s="73">
        <f t="shared" si="5753"/>
        <v>671</v>
      </c>
      <c r="AK415" s="73">
        <f t="shared" si="5753"/>
        <v>701</v>
      </c>
      <c r="AL415" s="73">
        <f t="shared" si="5753"/>
        <v>732</v>
      </c>
      <c r="AM415" s="73">
        <f t="shared" si="5753"/>
        <v>763</v>
      </c>
      <c r="AN415" s="73">
        <f t="shared" si="5753"/>
        <v>791</v>
      </c>
      <c r="AO415" s="73">
        <f t="shared" si="5753"/>
        <v>822</v>
      </c>
      <c r="AP415" s="73">
        <f t="shared" si="5753"/>
        <v>852</v>
      </c>
      <c r="AQ415" s="73">
        <f t="shared" si="5753"/>
        <v>883</v>
      </c>
      <c r="AR415" s="73">
        <f t="shared" si="5753"/>
        <v>913</v>
      </c>
      <c r="AS415" s="73">
        <f t="shared" si="5753"/>
        <v>944</v>
      </c>
      <c r="AT415" s="73">
        <f t="shared" si="5753"/>
        <v>975</v>
      </c>
      <c r="AU415" s="73">
        <f t="shared" si="5753"/>
        <v>1005</v>
      </c>
      <c r="AV415" s="73">
        <f t="shared" si="5753"/>
        <v>1036</v>
      </c>
      <c r="AW415" s="73">
        <f t="shared" si="5753"/>
        <v>1066</v>
      </c>
      <c r="AX415" s="73">
        <f t="shared" si="5753"/>
        <v>1097</v>
      </c>
      <c r="AY415" s="73">
        <f t="shared" si="5753"/>
        <v>1128</v>
      </c>
      <c r="AZ415" s="73">
        <f t="shared" si="5753"/>
        <v>1156</v>
      </c>
      <c r="BA415" s="73">
        <f t="shared" si="5753"/>
        <v>1187</v>
      </c>
      <c r="BB415" s="73">
        <f t="shared" si="5753"/>
        <v>1217</v>
      </c>
      <c r="BC415" s="73">
        <f t="shared" si="5753"/>
        <v>1248</v>
      </c>
      <c r="BD415" s="73">
        <f t="shared" si="5753"/>
        <v>1278</v>
      </c>
      <c r="BE415" s="73">
        <f t="shared" si="5753"/>
        <v>1309</v>
      </c>
      <c r="BF415" s="73">
        <f t="shared" si="5753"/>
        <v>1340</v>
      </c>
      <c r="BG415" s="73">
        <f t="shared" si="5753"/>
        <v>1370</v>
      </c>
      <c r="BH415" s="73">
        <f t="shared" si="5753"/>
        <v>1401</v>
      </c>
      <c r="BI415" s="73">
        <f t="shared" si="5753"/>
        <v>1431</v>
      </c>
      <c r="BJ415" s="82"/>
      <c r="BK415" s="79"/>
      <c r="BL415" s="79"/>
      <c r="BM415" s="106"/>
      <c r="BN415" s="106"/>
      <c r="BO415" s="106"/>
      <c r="BP415" s="106"/>
      <c r="BQ415" s="106"/>
      <c r="BR415" s="106"/>
      <c r="BS415" s="106"/>
      <c r="BT415" s="106"/>
      <c r="BU415" s="106"/>
      <c r="BV415" s="106"/>
      <c r="BW415" s="106"/>
      <c r="BX415" s="106"/>
      <c r="BY415" s="106"/>
      <c r="BZ415" s="106"/>
      <c r="CA415" s="106"/>
      <c r="CB415" s="106"/>
    </row>
    <row r="416" spans="1:80" s="245" customFormat="1" ht="17.149999999999999" customHeight="1" x14ac:dyDescent="0.35">
      <c r="A416" s="250"/>
      <c r="B416" s="113"/>
      <c r="C416" s="361"/>
      <c r="D416" s="125"/>
      <c r="E416" s="357" t="s">
        <v>207</v>
      </c>
      <c r="F416" s="357" t="s">
        <v>207</v>
      </c>
      <c r="G416" s="357" t="s">
        <v>207</v>
      </c>
      <c r="H416" s="370"/>
      <c r="I416" s="373"/>
      <c r="J416" s="7"/>
      <c r="K416" s="376"/>
      <c r="L416" s="106"/>
      <c r="M416" s="77"/>
      <c r="N416" s="60" t="str">
        <f>VLOOKUP(N414,'Podpůrná data'!$I$188:$J$199,2)</f>
        <v>leden</v>
      </c>
      <c r="O416" s="60" t="str">
        <f>VLOOKUP(O414,'Podpůrná data'!$I$188:$J$199,2)</f>
        <v>únor</v>
      </c>
      <c r="P416" s="60" t="str">
        <f>VLOOKUP(P414,'Podpůrná data'!$I$188:$J$199,2)</f>
        <v>březen</v>
      </c>
      <c r="Q416" s="60" t="str">
        <f>VLOOKUP(Q414,'Podpůrná data'!$I$188:$J$199,2)</f>
        <v>duben</v>
      </c>
      <c r="R416" s="60" t="str">
        <f>VLOOKUP(R414,'Podpůrná data'!$I$188:$J$199,2)</f>
        <v>květen</v>
      </c>
      <c r="S416" s="60" t="str">
        <f>VLOOKUP(S414,'Podpůrná data'!$I$188:$J$199,2)</f>
        <v>červen</v>
      </c>
      <c r="T416" s="60" t="str">
        <f>VLOOKUP(T414,'Podpůrná data'!$I$188:$J$199,2)</f>
        <v>červenec</v>
      </c>
      <c r="U416" s="60" t="str">
        <f>VLOOKUP(U414,'Podpůrná data'!$I$188:$J$199,2)</f>
        <v>srpen</v>
      </c>
      <c r="V416" s="60" t="str">
        <f>VLOOKUP(V414,'Podpůrná data'!$I$188:$J$199,2)</f>
        <v>září</v>
      </c>
      <c r="W416" s="60" t="str">
        <f>VLOOKUP(W414,'Podpůrná data'!$I$188:$J$199,2)</f>
        <v>říjen</v>
      </c>
      <c r="X416" s="60" t="str">
        <f>VLOOKUP(X414,'Podpůrná data'!$I$188:$J$199,2)</f>
        <v>listopad</v>
      </c>
      <c r="Y416" s="60" t="str">
        <f>VLOOKUP(Y414,'Podpůrná data'!$I$188:$J$199,2)</f>
        <v>prosinec</v>
      </c>
      <c r="Z416" s="60" t="str">
        <f>VLOOKUP(Z414,'Podpůrná data'!$I$188:$J$199,2)</f>
        <v>leden</v>
      </c>
      <c r="AA416" s="60" t="str">
        <f>VLOOKUP(AA414,'Podpůrná data'!$I$188:$J$199,2)</f>
        <v>únor</v>
      </c>
      <c r="AB416" s="60" t="str">
        <f>VLOOKUP(AB414,'Podpůrná data'!$I$188:$J$199,2)</f>
        <v>březen</v>
      </c>
      <c r="AC416" s="60" t="str">
        <f>VLOOKUP(AC414,'Podpůrná data'!$I$188:$J$199,2)</f>
        <v>duben</v>
      </c>
      <c r="AD416" s="60" t="str">
        <f>VLOOKUP(AD414,'Podpůrná data'!$I$188:$J$199,2)</f>
        <v>květen</v>
      </c>
      <c r="AE416" s="60" t="str">
        <f>VLOOKUP(AE414,'Podpůrná data'!$I$188:$J$199,2)</f>
        <v>červen</v>
      </c>
      <c r="AF416" s="60" t="str">
        <f>VLOOKUP(AF414,'Podpůrná data'!$I$188:$J$199,2)</f>
        <v>červenec</v>
      </c>
      <c r="AG416" s="60" t="str">
        <f>VLOOKUP(AG414,'Podpůrná data'!$I$188:$J$199,2)</f>
        <v>srpen</v>
      </c>
      <c r="AH416" s="60" t="str">
        <f>VLOOKUP(AH414,'Podpůrná data'!$I$188:$J$199,2)</f>
        <v>září</v>
      </c>
      <c r="AI416" s="60" t="str">
        <f>VLOOKUP(AI414,'Podpůrná data'!$I$188:$J$199,2)</f>
        <v>říjen</v>
      </c>
      <c r="AJ416" s="60" t="str">
        <f>VLOOKUP(AJ414,'Podpůrná data'!$I$188:$J$199,2)</f>
        <v>listopad</v>
      </c>
      <c r="AK416" s="60" t="str">
        <f>VLOOKUP(AK414,'Podpůrná data'!$I$188:$J$199,2)</f>
        <v>prosinec</v>
      </c>
      <c r="AL416" s="60" t="str">
        <f>VLOOKUP(AL414,'Podpůrná data'!$I$188:$J$199,2)</f>
        <v>leden</v>
      </c>
      <c r="AM416" s="60" t="str">
        <f>VLOOKUP(AM414,'Podpůrná data'!$I$188:$J$199,2)</f>
        <v>únor</v>
      </c>
      <c r="AN416" s="60" t="str">
        <f>VLOOKUP(AN414,'Podpůrná data'!$I$188:$J$199,2)</f>
        <v>březen</v>
      </c>
      <c r="AO416" s="60" t="str">
        <f>VLOOKUP(AO414,'Podpůrná data'!$I$188:$J$199,2)</f>
        <v>duben</v>
      </c>
      <c r="AP416" s="60" t="str">
        <f>VLOOKUP(AP414,'Podpůrná data'!$I$188:$J$199,2)</f>
        <v>květen</v>
      </c>
      <c r="AQ416" s="60" t="str">
        <f>VLOOKUP(AQ414,'Podpůrná data'!$I$188:$J$199,2)</f>
        <v>červen</v>
      </c>
      <c r="AR416" s="60" t="str">
        <f>VLOOKUP(AR414,'Podpůrná data'!$I$188:$J$199,2)</f>
        <v>červenec</v>
      </c>
      <c r="AS416" s="60" t="str">
        <f>VLOOKUP(AS414,'Podpůrná data'!$I$188:$J$199,2)</f>
        <v>srpen</v>
      </c>
      <c r="AT416" s="60" t="str">
        <f>VLOOKUP(AT414,'Podpůrná data'!$I$188:$J$199,2)</f>
        <v>září</v>
      </c>
      <c r="AU416" s="60" t="str">
        <f>VLOOKUP(AU414,'Podpůrná data'!$I$188:$J$199,2)</f>
        <v>říjen</v>
      </c>
      <c r="AV416" s="60" t="str">
        <f>VLOOKUP(AV414,'Podpůrná data'!$I$188:$J$199,2)</f>
        <v>listopad</v>
      </c>
      <c r="AW416" s="60" t="str">
        <f>VLOOKUP(AW414,'Podpůrná data'!$I$188:$J$199,2)</f>
        <v>prosinec</v>
      </c>
      <c r="AX416" s="60" t="str">
        <f>VLOOKUP(AX414,'Podpůrná data'!$I$188:$J$199,2)</f>
        <v>leden</v>
      </c>
      <c r="AY416" s="60" t="str">
        <f>VLOOKUP(AY414,'Podpůrná data'!$I$188:$J$199,2)</f>
        <v>únor</v>
      </c>
      <c r="AZ416" s="60" t="str">
        <f>VLOOKUP(AZ414,'Podpůrná data'!$I$188:$J$199,2)</f>
        <v>březen</v>
      </c>
      <c r="BA416" s="60" t="str">
        <f>VLOOKUP(BA414,'Podpůrná data'!$I$188:$J$199,2)</f>
        <v>duben</v>
      </c>
      <c r="BB416" s="60" t="str">
        <f>VLOOKUP(BB414,'Podpůrná data'!$I$188:$J$199,2)</f>
        <v>květen</v>
      </c>
      <c r="BC416" s="60" t="str">
        <f>VLOOKUP(BC414,'Podpůrná data'!$I$188:$J$199,2)</f>
        <v>červen</v>
      </c>
      <c r="BD416" s="60" t="str">
        <f>VLOOKUP(BD414,'Podpůrná data'!$I$188:$J$199,2)</f>
        <v>červenec</v>
      </c>
      <c r="BE416" s="60" t="str">
        <f>VLOOKUP(BE414,'Podpůrná data'!$I$188:$J$199,2)</f>
        <v>srpen</v>
      </c>
      <c r="BF416" s="60" t="str">
        <f>VLOOKUP(BF414,'Podpůrná data'!$I$188:$J$199,2)</f>
        <v>září</v>
      </c>
      <c r="BG416" s="60" t="str">
        <f>VLOOKUP(BG414,'Podpůrná data'!$I$188:$J$199,2)</f>
        <v>říjen</v>
      </c>
      <c r="BH416" s="60" t="str">
        <f>VLOOKUP(BH414,'Podpůrná data'!$I$188:$J$199,2)</f>
        <v>listopad</v>
      </c>
      <c r="BI416" s="60" t="str">
        <f>VLOOKUP(BI414,'Podpůrná data'!$I$188:$J$199,2)</f>
        <v>prosinec</v>
      </c>
      <c r="BJ416" s="200"/>
      <c r="BK416" s="200"/>
      <c r="BL416" s="201"/>
      <c r="BM416" s="106"/>
      <c r="BN416" s="179" t="s">
        <v>105</v>
      </c>
      <c r="BO416" s="179" t="s">
        <v>106</v>
      </c>
      <c r="BP416" s="179" t="s">
        <v>107</v>
      </c>
      <c r="BQ416" s="179" t="s">
        <v>108</v>
      </c>
      <c r="BR416" s="179" t="s">
        <v>109</v>
      </c>
      <c r="BS416" s="179" t="s">
        <v>110</v>
      </c>
      <c r="BT416" s="179" t="s">
        <v>111</v>
      </c>
      <c r="BU416" s="179" t="s">
        <v>112</v>
      </c>
      <c r="BV416" s="179" t="s">
        <v>113</v>
      </c>
      <c r="BW416" s="179" t="s">
        <v>155</v>
      </c>
      <c r="BX416" s="179" t="s">
        <v>156</v>
      </c>
      <c r="BY416" s="179" t="s">
        <v>157</v>
      </c>
      <c r="BZ416" s="179" t="s">
        <v>202</v>
      </c>
      <c r="CA416" s="179" t="s">
        <v>203</v>
      </c>
      <c r="CB416" s="179" t="s">
        <v>204</v>
      </c>
    </row>
    <row r="417" spans="1:80" s="245" customFormat="1" ht="16.399999999999999" customHeight="1" x14ac:dyDescent="0.35">
      <c r="A417" s="250"/>
      <c r="B417" s="113"/>
      <c r="C417" s="361"/>
      <c r="D417" s="125"/>
      <c r="E417" s="357"/>
      <c r="F417" s="357"/>
      <c r="G417" s="357"/>
      <c r="H417" s="370"/>
      <c r="I417" s="373"/>
      <c r="J417" s="7"/>
      <c r="K417" s="376"/>
      <c r="L417" s="106"/>
      <c r="M417" s="77"/>
      <c r="N417" s="60">
        <f>YEAR(Úvod!$F$10)</f>
        <v>1900</v>
      </c>
      <c r="O417" s="60">
        <f t="shared" ref="O417" si="5754">IF(O414=1,N417+1,N417)</f>
        <v>1900</v>
      </c>
      <c r="P417" s="60">
        <f t="shared" ref="P417" si="5755">IF(P414=1,O417+1,O417)</f>
        <v>1900</v>
      </c>
      <c r="Q417" s="60">
        <f t="shared" ref="Q417" si="5756">IF(Q414=1,P417+1,P417)</f>
        <v>1900</v>
      </c>
      <c r="R417" s="60">
        <f t="shared" ref="R417" si="5757">IF(R414=1,Q417+1,Q417)</f>
        <v>1900</v>
      </c>
      <c r="S417" s="60">
        <f t="shared" ref="S417" si="5758">IF(S414=1,R417+1,R417)</f>
        <v>1900</v>
      </c>
      <c r="T417" s="60">
        <f t="shared" ref="T417" si="5759">IF(T414=1,S417+1,S417)</f>
        <v>1900</v>
      </c>
      <c r="U417" s="60">
        <f t="shared" ref="U417" si="5760">IF(U414=1,T417+1,T417)</f>
        <v>1900</v>
      </c>
      <c r="V417" s="60">
        <f t="shared" ref="V417" si="5761">IF(V414=1,U417+1,U417)</f>
        <v>1900</v>
      </c>
      <c r="W417" s="60">
        <f t="shared" ref="W417" si="5762">IF(W414=1,V417+1,V417)</f>
        <v>1900</v>
      </c>
      <c r="X417" s="60">
        <f t="shared" ref="X417" si="5763">IF(X414=1,W417+1,W417)</f>
        <v>1900</v>
      </c>
      <c r="Y417" s="60">
        <f t="shared" ref="Y417" si="5764">IF(Y414=1,X417+1,X417)</f>
        <v>1900</v>
      </c>
      <c r="Z417" s="60">
        <f t="shared" ref="Z417" si="5765">IF(Z414=1,Y417+1,Y417)</f>
        <v>1901</v>
      </c>
      <c r="AA417" s="60">
        <f t="shared" ref="AA417" si="5766">IF(AA414=1,Z417+1,Z417)</f>
        <v>1901</v>
      </c>
      <c r="AB417" s="60">
        <f t="shared" ref="AB417" si="5767">IF(AB414=1,AA417+1,AA417)</f>
        <v>1901</v>
      </c>
      <c r="AC417" s="60">
        <f t="shared" ref="AC417" si="5768">IF(AC414=1,AB417+1,AB417)</f>
        <v>1901</v>
      </c>
      <c r="AD417" s="60">
        <f t="shared" ref="AD417" si="5769">IF(AD414=1,AC417+1,AC417)</f>
        <v>1901</v>
      </c>
      <c r="AE417" s="60">
        <f t="shared" ref="AE417" si="5770">IF(AE414=1,AD417+1,AD417)</f>
        <v>1901</v>
      </c>
      <c r="AF417" s="60">
        <f t="shared" ref="AF417" si="5771">IF(AF414=1,AE417+1,AE417)</f>
        <v>1901</v>
      </c>
      <c r="AG417" s="60">
        <f t="shared" ref="AG417" si="5772">IF(AG414=1,AF417+1,AF417)</f>
        <v>1901</v>
      </c>
      <c r="AH417" s="60">
        <f t="shared" ref="AH417" si="5773">IF(AH414=1,AG417+1,AG417)</f>
        <v>1901</v>
      </c>
      <c r="AI417" s="60">
        <f t="shared" ref="AI417" si="5774">IF(AI414=1,AH417+1,AH417)</f>
        <v>1901</v>
      </c>
      <c r="AJ417" s="60">
        <f t="shared" ref="AJ417" si="5775">IF(AJ414=1,AI417+1,AI417)</f>
        <v>1901</v>
      </c>
      <c r="AK417" s="60">
        <f t="shared" ref="AK417" si="5776">IF(AK414=1,AJ417+1,AJ417)</f>
        <v>1901</v>
      </c>
      <c r="AL417" s="60">
        <f t="shared" ref="AL417" si="5777">IF(AL414=1,AK417+1,AK417)</f>
        <v>1902</v>
      </c>
      <c r="AM417" s="60">
        <f t="shared" ref="AM417" si="5778">IF(AM414=1,AL417+1,AL417)</f>
        <v>1902</v>
      </c>
      <c r="AN417" s="60">
        <f t="shared" ref="AN417" si="5779">IF(AN414=1,AM417+1,AM417)</f>
        <v>1902</v>
      </c>
      <c r="AO417" s="60">
        <f t="shared" ref="AO417" si="5780">IF(AO414=1,AN417+1,AN417)</f>
        <v>1902</v>
      </c>
      <c r="AP417" s="60">
        <f t="shared" ref="AP417" si="5781">IF(AP414=1,AO417+1,AO417)</f>
        <v>1902</v>
      </c>
      <c r="AQ417" s="60">
        <f t="shared" ref="AQ417" si="5782">IF(AQ414=1,AP417+1,AP417)</f>
        <v>1902</v>
      </c>
      <c r="AR417" s="60">
        <f t="shared" ref="AR417" si="5783">IF(AR414=1,AQ417+1,AQ417)</f>
        <v>1902</v>
      </c>
      <c r="AS417" s="60">
        <f t="shared" ref="AS417" si="5784">IF(AS414=1,AR417+1,AR417)</f>
        <v>1902</v>
      </c>
      <c r="AT417" s="60">
        <f t="shared" ref="AT417" si="5785">IF(AT414=1,AS417+1,AS417)</f>
        <v>1902</v>
      </c>
      <c r="AU417" s="60">
        <f t="shared" ref="AU417" si="5786">IF(AU414=1,AT417+1,AT417)</f>
        <v>1902</v>
      </c>
      <c r="AV417" s="60">
        <f t="shared" ref="AV417" si="5787">IF(AV414=1,AU417+1,AU417)</f>
        <v>1902</v>
      </c>
      <c r="AW417" s="60">
        <f t="shared" ref="AW417" si="5788">IF(AW414=1,AV417+1,AV417)</f>
        <v>1902</v>
      </c>
      <c r="AX417" s="60">
        <f t="shared" ref="AX417" si="5789">IF(AX414=1,AW417+1,AW417)</f>
        <v>1903</v>
      </c>
      <c r="AY417" s="60">
        <f t="shared" ref="AY417" si="5790">IF(AY414=1,AX417+1,AX417)</f>
        <v>1903</v>
      </c>
      <c r="AZ417" s="60">
        <f t="shared" ref="AZ417" si="5791">IF(AZ414=1,AY417+1,AY417)</f>
        <v>1903</v>
      </c>
      <c r="BA417" s="60">
        <f t="shared" ref="BA417" si="5792">IF(BA414=1,AZ417+1,AZ417)</f>
        <v>1903</v>
      </c>
      <c r="BB417" s="60">
        <f t="shared" ref="BB417" si="5793">IF(BB414=1,BA417+1,BA417)</f>
        <v>1903</v>
      </c>
      <c r="BC417" s="60">
        <f t="shared" ref="BC417" si="5794">IF(BC414=1,BB417+1,BB417)</f>
        <v>1903</v>
      </c>
      <c r="BD417" s="60">
        <f t="shared" ref="BD417" si="5795">IF(BD414=1,BC417+1,BC417)</f>
        <v>1903</v>
      </c>
      <c r="BE417" s="60">
        <f t="shared" ref="BE417" si="5796">IF(BE414=1,BD417+1,BD417)</f>
        <v>1903</v>
      </c>
      <c r="BF417" s="60">
        <f t="shared" ref="BF417" si="5797">IF(BF414=1,BE417+1,BE417)</f>
        <v>1903</v>
      </c>
      <c r="BG417" s="60">
        <f t="shared" ref="BG417" si="5798">IF(BG414=1,BF417+1,BF417)</f>
        <v>1903</v>
      </c>
      <c r="BH417" s="60">
        <f t="shared" ref="BH417" si="5799">IF(BH414=1,BG417+1,BG417)</f>
        <v>1903</v>
      </c>
      <c r="BI417" s="60">
        <f t="shared" ref="BI417" si="5800">IF(BI414=1,BH417+1,BH417)</f>
        <v>1903</v>
      </c>
      <c r="BJ417" s="199"/>
      <c r="BK417" s="198"/>
      <c r="BL417" s="202"/>
      <c r="BM417" s="106"/>
      <c r="BN417" s="106"/>
      <c r="BO417" s="106"/>
      <c r="BP417" s="106"/>
      <c r="BQ417" s="106"/>
      <c r="BR417" s="106"/>
      <c r="BS417" s="106"/>
      <c r="BT417" s="106"/>
      <c r="BU417" s="106"/>
      <c r="BV417" s="106"/>
      <c r="BW417" s="106"/>
      <c r="BX417" s="106"/>
      <c r="BY417" s="106"/>
      <c r="BZ417" s="106"/>
      <c r="CA417" s="106"/>
      <c r="CB417" s="106"/>
    </row>
    <row r="418" spans="1:80" s="245" customFormat="1" ht="16.399999999999999" customHeight="1" x14ac:dyDescent="0.35">
      <c r="A418" s="250"/>
      <c r="B418" s="113"/>
      <c r="C418" s="125"/>
      <c r="D418" s="125"/>
      <c r="E418" s="357"/>
      <c r="F418" s="357"/>
      <c r="G418" s="357"/>
      <c r="H418" s="370"/>
      <c r="I418" s="374"/>
      <c r="J418" s="7"/>
      <c r="K418" s="377"/>
      <c r="L418" s="106"/>
      <c r="M418" s="63" t="s">
        <v>159</v>
      </c>
      <c r="N418" s="258"/>
      <c r="O418" s="258"/>
      <c r="P418" s="258"/>
      <c r="Q418" s="258"/>
      <c r="R418" s="258"/>
      <c r="S418" s="258"/>
      <c r="T418" s="258"/>
      <c r="U418" s="258"/>
      <c r="V418" s="258"/>
      <c r="W418" s="258"/>
      <c r="X418" s="258"/>
      <c r="Y418" s="258"/>
      <c r="Z418" s="258"/>
      <c r="AA418" s="258"/>
      <c r="AB418" s="258"/>
      <c r="AC418" s="258"/>
      <c r="AD418" s="258"/>
      <c r="AE418" s="258"/>
      <c r="AF418" s="258"/>
      <c r="AG418" s="258"/>
      <c r="AH418" s="258"/>
      <c r="AI418" s="258"/>
      <c r="AJ418" s="258"/>
      <c r="AK418" s="258"/>
      <c r="AL418" s="258"/>
      <c r="AM418" s="258"/>
      <c r="AN418" s="258"/>
      <c r="AO418" s="258"/>
      <c r="AP418" s="258"/>
      <c r="AQ418" s="258"/>
      <c r="AR418" s="258"/>
      <c r="AS418" s="258"/>
      <c r="AT418" s="258"/>
      <c r="AU418" s="258"/>
      <c r="AV418" s="258"/>
      <c r="AW418" s="258"/>
      <c r="AX418" s="258"/>
      <c r="AY418" s="258"/>
      <c r="AZ418" s="258"/>
      <c r="BA418" s="258"/>
      <c r="BB418" s="258"/>
      <c r="BC418" s="258"/>
      <c r="BD418" s="258"/>
      <c r="BE418" s="258"/>
      <c r="BF418" s="258"/>
      <c r="BG418" s="258"/>
      <c r="BH418" s="258"/>
      <c r="BI418" s="258"/>
      <c r="BJ418" s="199"/>
      <c r="BK418" s="198"/>
      <c r="BL418" s="202"/>
      <c r="BM418" s="106"/>
      <c r="BN418" s="106"/>
      <c r="BO418" s="106"/>
      <c r="BP418" s="106"/>
      <c r="BQ418" s="106"/>
      <c r="BR418" s="106"/>
      <c r="BS418" s="106"/>
      <c r="BT418" s="106"/>
      <c r="BU418" s="106"/>
      <c r="BV418" s="106"/>
      <c r="BW418" s="106"/>
      <c r="BX418" s="106"/>
      <c r="BY418" s="106"/>
      <c r="BZ418" s="106"/>
      <c r="CA418" s="106"/>
      <c r="CB418" s="106"/>
    </row>
    <row r="419" spans="1:80" s="245" customFormat="1" ht="23.5" customHeight="1" x14ac:dyDescent="0.35">
      <c r="A419" s="243"/>
      <c r="B419" s="126" t="s">
        <v>35</v>
      </c>
      <c r="C419" s="381"/>
      <c r="D419" s="381"/>
      <c r="E419" s="259"/>
      <c r="F419" s="259"/>
      <c r="G419" s="241"/>
      <c r="H419" s="253"/>
      <c r="I419" s="61">
        <f>IF($H419="",0,VLOOKUP($E419,'Podpůrná data'!$H$15:$I$185,2,FALSE)*$H419)</f>
        <v>0</v>
      </c>
      <c r="J419" s="105"/>
      <c r="K419" s="166">
        <f>IF(I419&gt;0,1,0)</f>
        <v>0</v>
      </c>
      <c r="L419" s="204"/>
      <c r="M419" s="63" t="s">
        <v>95</v>
      </c>
      <c r="N419" s="260"/>
      <c r="O419" s="260"/>
      <c r="P419" s="260"/>
      <c r="Q419" s="260"/>
      <c r="R419" s="260"/>
      <c r="S419" s="260"/>
      <c r="T419" s="260"/>
      <c r="U419" s="260"/>
      <c r="V419" s="260"/>
      <c r="W419" s="260"/>
      <c r="X419" s="260"/>
      <c r="Y419" s="260"/>
      <c r="Z419" s="260"/>
      <c r="AA419" s="260"/>
      <c r="AB419" s="260"/>
      <c r="AC419" s="260"/>
      <c r="AD419" s="260"/>
      <c r="AE419" s="260"/>
      <c r="AF419" s="260"/>
      <c r="AG419" s="260"/>
      <c r="AH419" s="260"/>
      <c r="AI419" s="260"/>
      <c r="AJ419" s="260"/>
      <c r="AK419" s="260"/>
      <c r="AL419" s="260"/>
      <c r="AM419" s="260"/>
      <c r="AN419" s="260"/>
      <c r="AO419" s="260"/>
      <c r="AP419" s="260"/>
      <c r="AQ419" s="260"/>
      <c r="AR419" s="260"/>
      <c r="AS419" s="260"/>
      <c r="AT419" s="260"/>
      <c r="AU419" s="260"/>
      <c r="AV419" s="260"/>
      <c r="AW419" s="260"/>
      <c r="AX419" s="260"/>
      <c r="AY419" s="260"/>
      <c r="AZ419" s="260"/>
      <c r="BA419" s="260"/>
      <c r="BB419" s="260"/>
      <c r="BC419" s="260"/>
      <c r="BD419" s="260"/>
      <c r="BE419" s="260"/>
      <c r="BF419" s="260"/>
      <c r="BG419" s="260"/>
      <c r="BH419" s="260"/>
      <c r="BI419" s="260"/>
      <c r="BJ419" s="382">
        <f>SUM(N421:BI421)</f>
        <v>0</v>
      </c>
      <c r="BK419" s="384">
        <f>SUM(N423:BI423)</f>
        <v>0</v>
      </c>
      <c r="BL419" s="386">
        <f>IF($K419=0,0,IF($BJ419&gt;=20,1,0))</f>
        <v>0</v>
      </c>
      <c r="BM419" s="106"/>
      <c r="BN419" s="106"/>
      <c r="BO419" s="106"/>
      <c r="BP419" s="106"/>
      <c r="BQ419" s="106"/>
      <c r="BR419" s="106"/>
      <c r="BS419" s="106"/>
      <c r="BT419" s="106"/>
      <c r="BU419" s="106"/>
      <c r="BV419" s="106"/>
      <c r="BW419" s="106"/>
      <c r="BX419" s="106"/>
      <c r="BY419" s="106"/>
      <c r="BZ419" s="106"/>
      <c r="CA419" s="106"/>
      <c r="CB419" s="106"/>
    </row>
    <row r="420" spans="1:80" s="245" customFormat="1" ht="29" x14ac:dyDescent="0.35">
      <c r="A420" s="243"/>
      <c r="B420" s="128"/>
      <c r="C420" s="170"/>
      <c r="D420" s="170"/>
      <c r="E420" s="170"/>
      <c r="F420" s="170"/>
      <c r="G420" s="170"/>
      <c r="H420" s="170"/>
      <c r="I420" s="64"/>
      <c r="J420" s="105"/>
      <c r="K420" s="223"/>
      <c r="L420" s="106"/>
      <c r="M420" s="63" t="s">
        <v>215</v>
      </c>
      <c r="N420" s="260"/>
      <c r="O420" s="260"/>
      <c r="P420" s="260"/>
      <c r="Q420" s="260"/>
      <c r="R420" s="260"/>
      <c r="S420" s="260"/>
      <c r="T420" s="260"/>
      <c r="U420" s="260"/>
      <c r="V420" s="260"/>
      <c r="W420" s="260"/>
      <c r="X420" s="260"/>
      <c r="Y420" s="260"/>
      <c r="Z420" s="260"/>
      <c r="AA420" s="260"/>
      <c r="AB420" s="260"/>
      <c r="AC420" s="260"/>
      <c r="AD420" s="260"/>
      <c r="AE420" s="260"/>
      <c r="AF420" s="260"/>
      <c r="AG420" s="260"/>
      <c r="AH420" s="260"/>
      <c r="AI420" s="260"/>
      <c r="AJ420" s="260"/>
      <c r="AK420" s="260"/>
      <c r="AL420" s="260"/>
      <c r="AM420" s="260"/>
      <c r="AN420" s="260"/>
      <c r="AO420" s="260"/>
      <c r="AP420" s="260"/>
      <c r="AQ420" s="260"/>
      <c r="AR420" s="260"/>
      <c r="AS420" s="260"/>
      <c r="AT420" s="260"/>
      <c r="AU420" s="260"/>
      <c r="AV420" s="260"/>
      <c r="AW420" s="260"/>
      <c r="AX420" s="260"/>
      <c r="AY420" s="260"/>
      <c r="AZ420" s="260"/>
      <c r="BA420" s="260"/>
      <c r="BB420" s="260"/>
      <c r="BC420" s="260"/>
      <c r="BD420" s="260"/>
      <c r="BE420" s="260"/>
      <c r="BF420" s="260"/>
      <c r="BG420" s="260"/>
      <c r="BH420" s="260"/>
      <c r="BI420" s="260"/>
      <c r="BJ420" s="382"/>
      <c r="BK420" s="384"/>
      <c r="BL420" s="386"/>
      <c r="BM420" s="106"/>
      <c r="BN420" s="106"/>
      <c r="BO420" s="106"/>
      <c r="BP420" s="106"/>
      <c r="BQ420" s="106"/>
      <c r="BR420" s="106"/>
      <c r="BS420" s="106"/>
      <c r="BT420" s="106"/>
      <c r="BU420" s="106"/>
      <c r="BV420" s="106"/>
      <c r="BW420" s="106"/>
      <c r="BX420" s="106"/>
      <c r="BY420" s="106"/>
      <c r="BZ420" s="106"/>
      <c r="CA420" s="106"/>
      <c r="CB420" s="106"/>
    </row>
    <row r="421" spans="1:80" s="245" customFormat="1" ht="29" x14ac:dyDescent="0.35">
      <c r="A421" s="243"/>
      <c r="B421" s="128"/>
      <c r="C421" s="170"/>
      <c r="D421" s="170"/>
      <c r="E421" s="170"/>
      <c r="F421" s="170"/>
      <c r="G421" s="170"/>
      <c r="H421" s="170"/>
      <c r="I421" s="64"/>
      <c r="J421" s="105"/>
      <c r="K421" s="165"/>
      <c r="L421" s="106"/>
      <c r="M421" s="63" t="s">
        <v>235</v>
      </c>
      <c r="N421" s="167">
        <f>IF(N420="",0,IF(N420&gt;=$H419,$H419,N420))</f>
        <v>0</v>
      </c>
      <c r="O421" s="167">
        <f t="shared" ref="O421" si="5801">IF(O420="",0,IF((O420+N422)&lt;=$H419,O420,$H419-N422))</f>
        <v>0</v>
      </c>
      <c r="P421" s="167">
        <f t="shared" ref="P421" si="5802">IF(P420="",0,IF((P420+O422)&lt;=$H419,P420,$H419-O422))</f>
        <v>0</v>
      </c>
      <c r="Q421" s="167">
        <f t="shared" ref="Q421" si="5803">IF(Q420="",0,IF((Q420+P422)&lt;=$H419,Q420,$H419-P422))</f>
        <v>0</v>
      </c>
      <c r="R421" s="167">
        <f t="shared" ref="R421" si="5804">IF(R420="",0,IF((R420+Q422)&lt;=$H419,R420,$H419-Q422))</f>
        <v>0</v>
      </c>
      <c r="S421" s="167">
        <f t="shared" ref="S421" si="5805">IF(S420="",0,IF((S420+R422)&lt;=$H419,S420,$H419-R422))</f>
        <v>0</v>
      </c>
      <c r="T421" s="167">
        <f t="shared" ref="T421" si="5806">IF(T420="",0,IF((T420+S422)&lt;=$H419,T420,$H419-S422))</f>
        <v>0</v>
      </c>
      <c r="U421" s="167">
        <f t="shared" ref="U421" si="5807">IF(U420="",0,IF((U420+T422)&lt;=$H419,U420,$H419-T422))</f>
        <v>0</v>
      </c>
      <c r="V421" s="167">
        <f t="shared" ref="V421" si="5808">IF(V420="",0,IF((V420+U422)&lt;=$H419,V420,$H419-U422))</f>
        <v>0</v>
      </c>
      <c r="W421" s="167">
        <f t="shared" ref="W421" si="5809">IF(W420="",0,IF((W420+V422)&lt;=$H419,W420,$H419-V422))</f>
        <v>0</v>
      </c>
      <c r="X421" s="167">
        <f t="shared" ref="X421" si="5810">IF(X420="",0,IF((X420+W422)&lt;=$H419,X420,$H419-W422))</f>
        <v>0</v>
      </c>
      <c r="Y421" s="167">
        <f t="shared" ref="Y421" si="5811">IF(Y420="",0,IF((Y420+X422)&lt;=$H419,Y420,$H419-X422))</f>
        <v>0</v>
      </c>
      <c r="Z421" s="167">
        <f t="shared" ref="Z421" si="5812">IF(Z420="",0,IF((Z420+Y422)&lt;=$H419,Z420,$H419-Y422))</f>
        <v>0</v>
      </c>
      <c r="AA421" s="167">
        <f t="shared" ref="AA421" si="5813">IF(AA420="",0,IF((AA420+Z422)&lt;=$H419,AA420,$H419-Z422))</f>
        <v>0</v>
      </c>
      <c r="AB421" s="167">
        <f t="shared" ref="AB421" si="5814">IF(AB420="",0,IF((AB420+AA422)&lt;=$H419,AB420,$H419-AA422))</f>
        <v>0</v>
      </c>
      <c r="AC421" s="167">
        <f t="shared" ref="AC421" si="5815">IF(AC420="",0,IF((AC420+AB422)&lt;=$H419,AC420,$H419-AB422))</f>
        <v>0</v>
      </c>
      <c r="AD421" s="167">
        <f t="shared" ref="AD421" si="5816">IF(AD420="",0,IF((AD420+AC422)&lt;=$H419,AD420,$H419-AC422))</f>
        <v>0</v>
      </c>
      <c r="AE421" s="167">
        <f t="shared" ref="AE421" si="5817">IF(AE420="",0,IF((AE420+AD422)&lt;=$H419,AE420,$H419-AD422))</f>
        <v>0</v>
      </c>
      <c r="AF421" s="167">
        <f t="shared" ref="AF421" si="5818">IF(AF420="",0,IF((AF420+AE422)&lt;=$H419,AF420,$H419-AE422))</f>
        <v>0</v>
      </c>
      <c r="AG421" s="167">
        <f t="shared" ref="AG421" si="5819">IF(AG420="",0,IF((AG420+AF422)&lt;=$H419,AG420,$H419-AF422))</f>
        <v>0</v>
      </c>
      <c r="AH421" s="167">
        <f t="shared" ref="AH421" si="5820">IF(AH420="",0,IF((AH420+AG422)&lt;=$H419,AH420,$H419-AG422))</f>
        <v>0</v>
      </c>
      <c r="AI421" s="167">
        <f t="shared" ref="AI421" si="5821">IF(AI420="",0,IF((AI420+AH422)&lt;=$H419,AI420,$H419-AH422))</f>
        <v>0</v>
      </c>
      <c r="AJ421" s="167">
        <f t="shared" ref="AJ421" si="5822">IF(AJ420="",0,IF((AJ420+AI422)&lt;=$H419,AJ420,$H419-AI422))</f>
        <v>0</v>
      </c>
      <c r="AK421" s="167">
        <f t="shared" ref="AK421" si="5823">IF(AK420="",0,IF((AK420+AJ422)&lt;=$H419,AK420,$H419-AJ422))</f>
        <v>0</v>
      </c>
      <c r="AL421" s="167">
        <f t="shared" ref="AL421" si="5824">IF(AL420="",0,IF((AL420+AK422)&lt;=$H419,AL420,$H419-AK422))</f>
        <v>0</v>
      </c>
      <c r="AM421" s="167">
        <f t="shared" ref="AM421" si="5825">IF(AM420="",0,IF((AM420+AL422)&lt;=$H419,AM420,$H419-AL422))</f>
        <v>0</v>
      </c>
      <c r="AN421" s="167">
        <f t="shared" ref="AN421" si="5826">IF(AN420="",0,IF((AN420+AM422)&lt;=$H419,AN420,$H419-AM422))</f>
        <v>0</v>
      </c>
      <c r="AO421" s="167">
        <f t="shared" ref="AO421" si="5827">IF(AO420="",0,IF((AO420+AN422)&lt;=$H419,AO420,$H419-AN422))</f>
        <v>0</v>
      </c>
      <c r="AP421" s="167">
        <f t="shared" ref="AP421" si="5828">IF(AP420="",0,IF((AP420+AO422)&lt;=$H419,AP420,$H419-AO422))</f>
        <v>0</v>
      </c>
      <c r="AQ421" s="167">
        <f t="shared" ref="AQ421" si="5829">IF(AQ420="",0,IF((AQ420+AP422)&lt;=$H419,AQ420,$H419-AP422))</f>
        <v>0</v>
      </c>
      <c r="AR421" s="167">
        <f t="shared" ref="AR421" si="5830">IF(AR420="",0,IF((AR420+AQ422)&lt;=$H419,AR420,$H419-AQ422))</f>
        <v>0</v>
      </c>
      <c r="AS421" s="167">
        <f t="shared" ref="AS421" si="5831">IF(AS420="",0,IF((AS420+AR422)&lt;=$H419,AS420,$H419-AR422))</f>
        <v>0</v>
      </c>
      <c r="AT421" s="167">
        <f t="shared" ref="AT421" si="5832">IF(AT420="",0,IF((AT420+AS422)&lt;=$H419,AT420,$H419-AS422))</f>
        <v>0</v>
      </c>
      <c r="AU421" s="167">
        <f t="shared" ref="AU421" si="5833">IF(AU420="",0,IF((AU420+AT422)&lt;=$H419,AU420,$H419-AT422))</f>
        <v>0</v>
      </c>
      <c r="AV421" s="167">
        <f t="shared" ref="AV421" si="5834">IF(AV420="",0,IF((AV420+AU422)&lt;=$H419,AV420,$H419-AU422))</f>
        <v>0</v>
      </c>
      <c r="AW421" s="167">
        <f t="shared" ref="AW421" si="5835">IF(AW420="",0,IF((AW420+AV422)&lt;=$H419,AW420,$H419-AV422))</f>
        <v>0</v>
      </c>
      <c r="AX421" s="167">
        <f t="shared" ref="AX421" si="5836">IF(AX420="",0,IF((AX420+AW422)&lt;=$H419,AX420,$H419-AW422))</f>
        <v>0</v>
      </c>
      <c r="AY421" s="167">
        <f t="shared" ref="AY421" si="5837">IF(AY420="",0,IF((AY420+AX422)&lt;=$H419,AY420,$H419-AX422))</f>
        <v>0</v>
      </c>
      <c r="AZ421" s="167">
        <f t="shared" ref="AZ421" si="5838">IF(AZ420="",0,IF((AZ420+AY422)&lt;=$H419,AZ420,$H419-AY422))</f>
        <v>0</v>
      </c>
      <c r="BA421" s="167">
        <f t="shared" ref="BA421" si="5839">IF(BA420="",0,IF((BA420+AZ422)&lt;=$H419,BA420,$H419-AZ422))</f>
        <v>0</v>
      </c>
      <c r="BB421" s="167">
        <f t="shared" ref="BB421" si="5840">IF(BB420="",0,IF((BB420+BA422)&lt;=$H419,BB420,$H419-BA422))</f>
        <v>0</v>
      </c>
      <c r="BC421" s="167">
        <f t="shared" ref="BC421" si="5841">IF(BC420="",0,IF((BC420+BB422)&lt;=$H419,BC420,$H419-BB422))</f>
        <v>0</v>
      </c>
      <c r="BD421" s="167">
        <f t="shared" ref="BD421" si="5842">IF(BD420="",0,IF((BD420+BC422)&lt;=$H419,BD420,$H419-BC422))</f>
        <v>0</v>
      </c>
      <c r="BE421" s="167">
        <f t="shared" ref="BE421" si="5843">IF(BE420="",0,IF((BE420+BD422)&lt;=$H419,BE420,$H419-BD422))</f>
        <v>0</v>
      </c>
      <c r="BF421" s="167">
        <f t="shared" ref="BF421" si="5844">IF(BF420="",0,IF((BF420+BE422)&lt;=$H419,BF420,$H419-BE422))</f>
        <v>0</v>
      </c>
      <c r="BG421" s="167">
        <f t="shared" ref="BG421" si="5845">IF(BG420="",0,IF((BG420+BF422)&lt;=$H419,BG420,$H419-BF422))</f>
        <v>0</v>
      </c>
      <c r="BH421" s="167">
        <f t="shared" ref="BH421" si="5846">IF(BH420="",0,IF((BH420+BG422)&lt;=$H419,BH420,$H419-BG422))</f>
        <v>0</v>
      </c>
      <c r="BI421" s="167">
        <f t="shared" ref="BI421" si="5847">IF(BI420="",0,IF((BI420+BH422)&lt;=$H419,BI420,$H419-BH422))</f>
        <v>0</v>
      </c>
      <c r="BJ421" s="382"/>
      <c r="BK421" s="384"/>
      <c r="BL421" s="386"/>
      <c r="BM421" s="106"/>
      <c r="BN421" s="106"/>
      <c r="BO421" s="106"/>
      <c r="BP421" s="106"/>
      <c r="BQ421" s="106"/>
      <c r="BR421" s="106"/>
      <c r="BS421" s="106"/>
      <c r="BT421" s="106"/>
      <c r="BU421" s="106"/>
      <c r="BV421" s="106"/>
      <c r="BW421" s="106"/>
      <c r="BX421" s="106"/>
      <c r="BY421" s="106"/>
      <c r="BZ421" s="106"/>
      <c r="CA421" s="106"/>
      <c r="CB421" s="106"/>
    </row>
    <row r="422" spans="1:80" ht="29" hidden="1" x14ac:dyDescent="0.35">
      <c r="B422" s="128"/>
      <c r="C422" s="170"/>
      <c r="D422" s="170"/>
      <c r="E422" s="170"/>
      <c r="F422" s="170"/>
      <c r="G422" s="170"/>
      <c r="H422" s="170"/>
      <c r="I422" s="172"/>
      <c r="J422" s="105"/>
      <c r="K422" s="175"/>
      <c r="L422" s="105"/>
      <c r="M422" s="63" t="s">
        <v>236</v>
      </c>
      <c r="N422" s="167">
        <f>N421</f>
        <v>0</v>
      </c>
      <c r="O422" s="167">
        <f>O421+N422</f>
        <v>0</v>
      </c>
      <c r="P422" s="167">
        <f t="shared" ref="P422" si="5848">P421+O422</f>
        <v>0</v>
      </c>
      <c r="Q422" s="167">
        <f t="shared" ref="Q422" si="5849">Q421+P422</f>
        <v>0</v>
      </c>
      <c r="R422" s="167">
        <f t="shared" ref="R422" si="5850">R421+Q422</f>
        <v>0</v>
      </c>
      <c r="S422" s="167">
        <f t="shared" ref="S422" si="5851">S421+R422</f>
        <v>0</v>
      </c>
      <c r="T422" s="167">
        <f t="shared" ref="T422" si="5852">T421+S422</f>
        <v>0</v>
      </c>
      <c r="U422" s="167">
        <f t="shared" ref="U422" si="5853">U421+T422</f>
        <v>0</v>
      </c>
      <c r="V422" s="167">
        <f t="shared" ref="V422" si="5854">V421+U422</f>
        <v>0</v>
      </c>
      <c r="W422" s="167">
        <f t="shared" ref="W422" si="5855">W421+V422</f>
        <v>0</v>
      </c>
      <c r="X422" s="167">
        <f t="shared" ref="X422" si="5856">X421+W422</f>
        <v>0</v>
      </c>
      <c r="Y422" s="167">
        <f t="shared" ref="Y422" si="5857">Y421+X422</f>
        <v>0</v>
      </c>
      <c r="Z422" s="167">
        <f t="shared" ref="Z422" si="5858">Z421+Y422</f>
        <v>0</v>
      </c>
      <c r="AA422" s="167">
        <f t="shared" ref="AA422" si="5859">AA421+Z422</f>
        <v>0</v>
      </c>
      <c r="AB422" s="167">
        <f t="shared" ref="AB422" si="5860">AB421+AA422</f>
        <v>0</v>
      </c>
      <c r="AC422" s="167">
        <f t="shared" ref="AC422" si="5861">AC421+AB422</f>
        <v>0</v>
      </c>
      <c r="AD422" s="167">
        <f t="shared" ref="AD422" si="5862">AD421+AC422</f>
        <v>0</v>
      </c>
      <c r="AE422" s="167">
        <f t="shared" ref="AE422" si="5863">AE421+AD422</f>
        <v>0</v>
      </c>
      <c r="AF422" s="167">
        <f t="shared" ref="AF422" si="5864">AF421+AE422</f>
        <v>0</v>
      </c>
      <c r="AG422" s="167">
        <f t="shared" ref="AG422" si="5865">AG421+AF422</f>
        <v>0</v>
      </c>
      <c r="AH422" s="167">
        <f t="shared" ref="AH422" si="5866">AH421+AG422</f>
        <v>0</v>
      </c>
      <c r="AI422" s="167">
        <f t="shared" ref="AI422" si="5867">AI421+AH422</f>
        <v>0</v>
      </c>
      <c r="AJ422" s="167">
        <f t="shared" ref="AJ422" si="5868">AJ421+AI422</f>
        <v>0</v>
      </c>
      <c r="AK422" s="167">
        <f t="shared" ref="AK422" si="5869">AK421+AJ422</f>
        <v>0</v>
      </c>
      <c r="AL422" s="167">
        <f t="shared" ref="AL422" si="5870">AL421+AK422</f>
        <v>0</v>
      </c>
      <c r="AM422" s="167">
        <f t="shared" ref="AM422" si="5871">AM421+AL422</f>
        <v>0</v>
      </c>
      <c r="AN422" s="167">
        <f t="shared" ref="AN422" si="5872">AN421+AM422</f>
        <v>0</v>
      </c>
      <c r="AO422" s="167">
        <f t="shared" ref="AO422" si="5873">AO421+AN422</f>
        <v>0</v>
      </c>
      <c r="AP422" s="167">
        <f t="shared" ref="AP422" si="5874">AP421+AO422</f>
        <v>0</v>
      </c>
      <c r="AQ422" s="167">
        <f t="shared" ref="AQ422" si="5875">AQ421+AP422</f>
        <v>0</v>
      </c>
      <c r="AR422" s="167">
        <f t="shared" ref="AR422" si="5876">AR421+AQ422</f>
        <v>0</v>
      </c>
      <c r="AS422" s="167">
        <f t="shared" ref="AS422" si="5877">AS421+AR422</f>
        <v>0</v>
      </c>
      <c r="AT422" s="167">
        <f t="shared" ref="AT422" si="5878">AT421+AS422</f>
        <v>0</v>
      </c>
      <c r="AU422" s="167">
        <f t="shared" ref="AU422" si="5879">AU421+AT422</f>
        <v>0</v>
      </c>
      <c r="AV422" s="167">
        <f t="shared" ref="AV422" si="5880">AV421+AU422</f>
        <v>0</v>
      </c>
      <c r="AW422" s="167">
        <f t="shared" ref="AW422" si="5881">AW421+AV422</f>
        <v>0</v>
      </c>
      <c r="AX422" s="167">
        <f t="shared" ref="AX422" si="5882">AX421+AW422</f>
        <v>0</v>
      </c>
      <c r="AY422" s="167">
        <f t="shared" ref="AY422" si="5883">AY421+AX422</f>
        <v>0</v>
      </c>
      <c r="AZ422" s="167">
        <f t="shared" ref="AZ422" si="5884">AZ421+AY422</f>
        <v>0</v>
      </c>
      <c r="BA422" s="167">
        <f t="shared" ref="BA422" si="5885">BA421+AZ422</f>
        <v>0</v>
      </c>
      <c r="BB422" s="167">
        <f t="shared" ref="BB422" si="5886">BB421+BA422</f>
        <v>0</v>
      </c>
      <c r="BC422" s="167">
        <f t="shared" ref="BC422" si="5887">BC421+BB422</f>
        <v>0</v>
      </c>
      <c r="BD422" s="167">
        <f t="shared" ref="BD422" si="5888">BD421+BC422</f>
        <v>0</v>
      </c>
      <c r="BE422" s="167">
        <f t="shared" ref="BE422" si="5889">BE421+BD422</f>
        <v>0</v>
      </c>
      <c r="BF422" s="167">
        <f t="shared" ref="BF422" si="5890">BF421+BE422</f>
        <v>0</v>
      </c>
      <c r="BG422" s="167">
        <f t="shared" ref="BG422" si="5891">BG421+BF422</f>
        <v>0</v>
      </c>
      <c r="BH422" s="167">
        <f t="shared" ref="BH422" si="5892">BH421+BG422</f>
        <v>0</v>
      </c>
      <c r="BI422" s="167">
        <f t="shared" ref="BI422" si="5893">BI421+BH422</f>
        <v>0</v>
      </c>
      <c r="BJ422" s="382"/>
      <c r="BK422" s="384"/>
      <c r="BL422" s="386"/>
      <c r="BM422" s="105"/>
      <c r="BN422" s="105"/>
      <c r="BO422" s="105"/>
      <c r="BP422" s="105"/>
      <c r="BQ422" s="105"/>
      <c r="BR422" s="105"/>
      <c r="BS422" s="105"/>
      <c r="BT422" s="105"/>
      <c r="BU422" s="105"/>
      <c r="BV422" s="105"/>
      <c r="BW422" s="105"/>
      <c r="BX422" s="105"/>
      <c r="BY422" s="105"/>
      <c r="BZ422" s="105"/>
      <c r="CA422" s="105"/>
      <c r="CB422" s="105"/>
    </row>
    <row r="423" spans="1:80" ht="25.4" customHeight="1" thickBot="1" x14ac:dyDescent="0.4">
      <c r="B423" s="128"/>
      <c r="C423" s="170"/>
      <c r="D423" s="170"/>
      <c r="E423" s="170"/>
      <c r="F423" s="170"/>
      <c r="G423" s="170"/>
      <c r="H423" s="170"/>
      <c r="I423" s="172"/>
      <c r="J423" s="105"/>
      <c r="K423" s="175"/>
      <c r="L423" s="105"/>
      <c r="M423" s="63" t="s">
        <v>145</v>
      </c>
      <c r="N423" s="168">
        <f>IF($E419="",0,VLOOKUP($E419,'Podpůrná data'!$H$15:$I$182,2)*N421)</f>
        <v>0</v>
      </c>
      <c r="O423" s="168">
        <f>IF($E419="",0,VLOOKUP($E419,'Podpůrná data'!$H$15:$I$182,2)*O421)</f>
        <v>0</v>
      </c>
      <c r="P423" s="168">
        <f>IF($E419="",0,VLOOKUP($E419,'Podpůrná data'!$H$15:$I$182,2)*P421)</f>
        <v>0</v>
      </c>
      <c r="Q423" s="168">
        <f>IF($E419="",0,VLOOKUP($E419,'Podpůrná data'!$H$15:$I$182,2)*Q421)</f>
        <v>0</v>
      </c>
      <c r="R423" s="168">
        <f>IF($E419="",0,VLOOKUP($E419,'Podpůrná data'!$H$15:$I$182,2)*R421)</f>
        <v>0</v>
      </c>
      <c r="S423" s="168">
        <f>IF($E419="",0,VLOOKUP($E419,'Podpůrná data'!$H$15:$I$182,2)*S421)</f>
        <v>0</v>
      </c>
      <c r="T423" s="168">
        <f>IF($E419="",0,VLOOKUP($E419,'Podpůrná data'!$H$15:$I$182,2)*T421)</f>
        <v>0</v>
      </c>
      <c r="U423" s="168">
        <f>IF($E419="",0,VLOOKUP($E419,'Podpůrná data'!$H$15:$I$182,2)*U421)</f>
        <v>0</v>
      </c>
      <c r="V423" s="168">
        <f>IF($E419="",0,VLOOKUP($E419,'Podpůrná data'!$H$15:$I$182,2)*V421)</f>
        <v>0</v>
      </c>
      <c r="W423" s="168">
        <f>IF($E419="",0,VLOOKUP($E419,'Podpůrná data'!$H$15:$I$182,2)*W421)</f>
        <v>0</v>
      </c>
      <c r="X423" s="168">
        <f>IF($E419="",0,VLOOKUP($E419,'Podpůrná data'!$H$15:$I$182,2)*X421)</f>
        <v>0</v>
      </c>
      <c r="Y423" s="168">
        <f>IF($E419="",0,VLOOKUP($E419,'Podpůrná data'!$H$15:$I$182,2)*Y421)</f>
        <v>0</v>
      </c>
      <c r="Z423" s="168">
        <f>IF($E419="",0,VLOOKUP($E419,'Podpůrná data'!$H$15:$I$182,2)*Z421)</f>
        <v>0</v>
      </c>
      <c r="AA423" s="168">
        <f>IF($E419="",0,VLOOKUP($E419,'Podpůrná data'!$H$15:$I$182,2)*AA421)</f>
        <v>0</v>
      </c>
      <c r="AB423" s="168">
        <f>IF($E419="",0,VLOOKUP($E419,'Podpůrná data'!$H$15:$I$182,2)*AB421)</f>
        <v>0</v>
      </c>
      <c r="AC423" s="168">
        <f>IF($E419="",0,VLOOKUP($E419,'Podpůrná data'!$H$15:$I$182,2)*AC421)</f>
        <v>0</v>
      </c>
      <c r="AD423" s="168">
        <f>IF($E419="",0,VLOOKUP($E419,'Podpůrná data'!$H$15:$I$182,2)*AD421)</f>
        <v>0</v>
      </c>
      <c r="AE423" s="168">
        <f>IF($E419="",0,VLOOKUP($E419,'Podpůrná data'!$H$15:$I$182,2)*AE421)</f>
        <v>0</v>
      </c>
      <c r="AF423" s="168">
        <f>IF($E419="",0,VLOOKUP($E419,'Podpůrná data'!$H$15:$I$182,2)*AF421)</f>
        <v>0</v>
      </c>
      <c r="AG423" s="168">
        <f>IF($E419="",0,VLOOKUP($E419,'Podpůrná data'!$H$15:$I$182,2)*AG421)</f>
        <v>0</v>
      </c>
      <c r="AH423" s="168">
        <f>IF($E419="",0,VLOOKUP($E419,'Podpůrná data'!$H$15:$I$182,2)*AH421)</f>
        <v>0</v>
      </c>
      <c r="AI423" s="168">
        <f>IF($E419="",0,VLOOKUP($E419,'Podpůrná data'!$H$15:$I$182,2)*AI421)</f>
        <v>0</v>
      </c>
      <c r="AJ423" s="168">
        <f>IF($E419="",0,VLOOKUP($E419,'Podpůrná data'!$H$15:$I$182,2)*AJ421)</f>
        <v>0</v>
      </c>
      <c r="AK423" s="168">
        <f>IF($E419="",0,VLOOKUP($E419,'Podpůrná data'!$H$15:$I$182,2)*AK421)</f>
        <v>0</v>
      </c>
      <c r="AL423" s="168">
        <f>IF($E419="",0,VLOOKUP($E419,'Podpůrná data'!$H$15:$I$182,2)*AL421)</f>
        <v>0</v>
      </c>
      <c r="AM423" s="168">
        <f>IF($E419="",0,VLOOKUP($E419,'Podpůrná data'!$H$15:$I$182,2)*AM421)</f>
        <v>0</v>
      </c>
      <c r="AN423" s="168">
        <f>IF($E419="",0,VLOOKUP($E419,'Podpůrná data'!$H$15:$I$182,2)*AN421)</f>
        <v>0</v>
      </c>
      <c r="AO423" s="168">
        <f>IF($E419="",0,VLOOKUP($E419,'Podpůrná data'!$H$15:$I$182,2)*AO421)</f>
        <v>0</v>
      </c>
      <c r="AP423" s="168">
        <f>IF($E419="",0,VLOOKUP($E419,'Podpůrná data'!$H$15:$I$182,2)*AP421)</f>
        <v>0</v>
      </c>
      <c r="AQ423" s="168">
        <f>IF($E419="",0,VLOOKUP($E419,'Podpůrná data'!$H$15:$I$182,2)*AQ421)</f>
        <v>0</v>
      </c>
      <c r="AR423" s="168">
        <f>IF($E419="",0,VLOOKUP($E419,'Podpůrná data'!$H$15:$I$182,2)*AR421)</f>
        <v>0</v>
      </c>
      <c r="AS423" s="168">
        <f>IF($E419="",0,VLOOKUP($E419,'Podpůrná data'!$H$15:$I$182,2)*AS421)</f>
        <v>0</v>
      </c>
      <c r="AT423" s="168">
        <f>IF($E419="",0,VLOOKUP($E419,'Podpůrná data'!$H$15:$I$182,2)*AT421)</f>
        <v>0</v>
      </c>
      <c r="AU423" s="168">
        <f>IF($E419="",0,VLOOKUP($E419,'Podpůrná data'!$H$15:$I$182,2)*AU421)</f>
        <v>0</v>
      </c>
      <c r="AV423" s="168">
        <f>IF($E419="",0,VLOOKUP($E419,'Podpůrná data'!$H$15:$I$182,2)*AV421)</f>
        <v>0</v>
      </c>
      <c r="AW423" s="168">
        <f>IF($E419="",0,VLOOKUP($E419,'Podpůrná data'!$H$15:$I$182,2)*AW421)</f>
        <v>0</v>
      </c>
      <c r="AX423" s="168">
        <f>IF($E419="",0,VLOOKUP($E419,'Podpůrná data'!$H$15:$I$182,2)*AX421)</f>
        <v>0</v>
      </c>
      <c r="AY423" s="168">
        <f>IF($E419="",0,VLOOKUP($E419,'Podpůrná data'!$H$15:$I$182,2)*AY421)</f>
        <v>0</v>
      </c>
      <c r="AZ423" s="168">
        <f>IF($E419="",0,VLOOKUP($E419,'Podpůrná data'!$H$15:$I$182,2)*AZ421)</f>
        <v>0</v>
      </c>
      <c r="BA423" s="168">
        <f>IF($E419="",0,VLOOKUP($E419,'Podpůrná data'!$H$15:$I$182,2)*BA421)</f>
        <v>0</v>
      </c>
      <c r="BB423" s="168">
        <f>IF($E419="",0,VLOOKUP($E419,'Podpůrná data'!$H$15:$I$182,2)*BB421)</f>
        <v>0</v>
      </c>
      <c r="BC423" s="168">
        <f>IF($E419="",0,VLOOKUP($E419,'Podpůrná data'!$H$15:$I$182,2)*BC421)</f>
        <v>0</v>
      </c>
      <c r="BD423" s="168">
        <f>IF($E419="",0,VLOOKUP($E419,'Podpůrná data'!$H$15:$I$182,2)*BD421)</f>
        <v>0</v>
      </c>
      <c r="BE423" s="168">
        <f>IF($E419="",0,VLOOKUP($E419,'Podpůrná data'!$H$15:$I$182,2)*BE421)</f>
        <v>0</v>
      </c>
      <c r="BF423" s="168">
        <f>IF($E419="",0,VLOOKUP($E419,'Podpůrná data'!$H$15:$I$182,2)*BF421)</f>
        <v>0</v>
      </c>
      <c r="BG423" s="168">
        <f>IF($E419="",0,VLOOKUP($E419,'Podpůrná data'!$H$15:$I$182,2)*BG421)</f>
        <v>0</v>
      </c>
      <c r="BH423" s="168">
        <f>IF($E419="",0,VLOOKUP($E419,'Podpůrná data'!$H$15:$I$182,2)*BH421)</f>
        <v>0</v>
      </c>
      <c r="BI423" s="168">
        <f>IF($E419="",0,VLOOKUP($E419,'Podpůrná data'!$H$15:$I$182,2)*BI421)</f>
        <v>0</v>
      </c>
      <c r="BJ423" s="382"/>
      <c r="BK423" s="384"/>
      <c r="BL423" s="386"/>
      <c r="BM423" s="105"/>
      <c r="BN423" s="178">
        <f>SUMIFS($N423:$BI423,$N418:$BI418,"1. ZoR")</f>
        <v>0</v>
      </c>
      <c r="BO423" s="178">
        <f>SUMIFS($N423:$BI423,$N418:$BI418,"2. ZoR")</f>
        <v>0</v>
      </c>
      <c r="BP423" s="178">
        <f>SUMIFS($N423:$BI423,$N418:$BI418,"3. ZoR")</f>
        <v>0</v>
      </c>
      <c r="BQ423" s="178">
        <f>SUMIFS($N423:$BI423,$N418:$BI418,"4. ZoR")</f>
        <v>0</v>
      </c>
      <c r="BR423" s="178">
        <f>SUMIFS($N423:$BI423,$N418:$BI418,"5. ZoR")</f>
        <v>0</v>
      </c>
      <c r="BS423" s="178">
        <f>SUMIFS($N423:$BI423,$N418:$BI418,"6. ZoR")</f>
        <v>0</v>
      </c>
      <c r="BT423" s="178">
        <f>SUMIFS($N423:$BI423,$N418:$BI418,"7. ZoR")</f>
        <v>0</v>
      </c>
      <c r="BU423" s="178">
        <f>SUMIFS($N423:$BI423,$N418:$BI418,"8. ZoR")</f>
        <v>0</v>
      </c>
      <c r="BV423" s="178">
        <f>SUMIFS($N423:$BI423,$N418:$BI418,"9. ZoR")</f>
        <v>0</v>
      </c>
      <c r="BW423" s="178">
        <f>SUMIFS($N423:$BI423,$N418:$BI418,"10. ZoR")</f>
        <v>0</v>
      </c>
      <c r="BX423" s="178">
        <f>SUMIFS($N423:$BI423,$N418:$BI418,"11. ZoR")</f>
        <v>0</v>
      </c>
      <c r="BY423" s="178">
        <f>SUMIFS($N423:$BI423,$N418:$BI418,"12. ZoR")</f>
        <v>0</v>
      </c>
      <c r="BZ423" s="178">
        <f>SUMIFS($N423:$BI423,$N418:$BI418,"13. ZoR")</f>
        <v>0</v>
      </c>
      <c r="CA423" s="178">
        <f>SUMIFS($N423:$BI423,$N418:$BI418,"14. ZoR")</f>
        <v>0</v>
      </c>
      <c r="CB423" s="178">
        <f>SUMIFS($N423:$BI423,$N418:$BI418,"15. ZoR")</f>
        <v>0</v>
      </c>
    </row>
    <row r="424" spans="1:80" ht="29.5" hidden="1" thickBot="1" x14ac:dyDescent="0.4">
      <c r="B424" s="129"/>
      <c r="C424" s="173"/>
      <c r="D424" s="173"/>
      <c r="E424" s="173"/>
      <c r="F424" s="173"/>
      <c r="G424" s="173"/>
      <c r="H424" s="173"/>
      <c r="I424" s="174"/>
      <c r="J424" s="105"/>
      <c r="K424" s="176"/>
      <c r="L424" s="105"/>
      <c r="M424" s="63" t="s">
        <v>200</v>
      </c>
      <c r="N424" s="168">
        <f>IF(N423="","",N423)</f>
        <v>0</v>
      </c>
      <c r="O424" s="168">
        <f>N424+O423</f>
        <v>0</v>
      </c>
      <c r="P424" s="168">
        <f t="shared" ref="P424" si="5894">O424+P423</f>
        <v>0</v>
      </c>
      <c r="Q424" s="168">
        <f t="shared" ref="Q424" si="5895">P424+Q423</f>
        <v>0</v>
      </c>
      <c r="R424" s="168">
        <f t="shared" ref="R424" si="5896">Q424+R423</f>
        <v>0</v>
      </c>
      <c r="S424" s="168">
        <f t="shared" ref="S424" si="5897">R424+S423</f>
        <v>0</v>
      </c>
      <c r="T424" s="168">
        <f t="shared" ref="T424" si="5898">S424+T423</f>
        <v>0</v>
      </c>
      <c r="U424" s="168">
        <f t="shared" ref="U424" si="5899">T424+U423</f>
        <v>0</v>
      </c>
      <c r="V424" s="168">
        <f t="shared" ref="V424" si="5900">U424+V423</f>
        <v>0</v>
      </c>
      <c r="W424" s="168">
        <f t="shared" ref="W424" si="5901">V424+W423</f>
        <v>0</v>
      </c>
      <c r="X424" s="168">
        <f t="shared" ref="X424" si="5902">W424+X423</f>
        <v>0</v>
      </c>
      <c r="Y424" s="168">
        <f t="shared" ref="Y424" si="5903">X424+Y423</f>
        <v>0</v>
      </c>
      <c r="Z424" s="168">
        <f t="shared" ref="Z424" si="5904">Y424+Z423</f>
        <v>0</v>
      </c>
      <c r="AA424" s="168">
        <f t="shared" ref="AA424" si="5905">Z424+AA423</f>
        <v>0</v>
      </c>
      <c r="AB424" s="168">
        <f t="shared" ref="AB424" si="5906">AA424+AB423</f>
        <v>0</v>
      </c>
      <c r="AC424" s="168">
        <f t="shared" ref="AC424" si="5907">AB424+AC423</f>
        <v>0</v>
      </c>
      <c r="AD424" s="168">
        <f t="shared" ref="AD424" si="5908">AC424+AD423</f>
        <v>0</v>
      </c>
      <c r="AE424" s="168">
        <f t="shared" ref="AE424" si="5909">AD424+AE423</f>
        <v>0</v>
      </c>
      <c r="AF424" s="168">
        <f t="shared" ref="AF424" si="5910">AE424+AF423</f>
        <v>0</v>
      </c>
      <c r="AG424" s="168">
        <f t="shared" ref="AG424" si="5911">AF424+AG423</f>
        <v>0</v>
      </c>
      <c r="AH424" s="168">
        <f t="shared" ref="AH424" si="5912">AG424+AH423</f>
        <v>0</v>
      </c>
      <c r="AI424" s="168">
        <f t="shared" ref="AI424" si="5913">AH424+AI423</f>
        <v>0</v>
      </c>
      <c r="AJ424" s="168">
        <f t="shared" ref="AJ424" si="5914">AI424+AJ423</f>
        <v>0</v>
      </c>
      <c r="AK424" s="168">
        <f t="shared" ref="AK424" si="5915">AJ424+AK423</f>
        <v>0</v>
      </c>
      <c r="AL424" s="168">
        <f t="shared" ref="AL424" si="5916">AK424+AL423</f>
        <v>0</v>
      </c>
      <c r="AM424" s="168">
        <f t="shared" ref="AM424" si="5917">AL424+AM423</f>
        <v>0</v>
      </c>
      <c r="AN424" s="168">
        <f t="shared" ref="AN424" si="5918">AM424+AN423</f>
        <v>0</v>
      </c>
      <c r="AO424" s="168">
        <f t="shared" ref="AO424" si="5919">AN424+AO423</f>
        <v>0</v>
      </c>
      <c r="AP424" s="168">
        <f t="shared" ref="AP424" si="5920">AO424+AP423</f>
        <v>0</v>
      </c>
      <c r="AQ424" s="168">
        <f t="shared" ref="AQ424" si="5921">AP424+AQ423</f>
        <v>0</v>
      </c>
      <c r="AR424" s="168">
        <f t="shared" ref="AR424" si="5922">AQ424+AR423</f>
        <v>0</v>
      </c>
      <c r="AS424" s="168">
        <f t="shared" ref="AS424" si="5923">AR424+AS423</f>
        <v>0</v>
      </c>
      <c r="AT424" s="168">
        <f t="shared" ref="AT424" si="5924">AS424+AT423</f>
        <v>0</v>
      </c>
      <c r="AU424" s="168">
        <f t="shared" ref="AU424" si="5925">AT424+AU423</f>
        <v>0</v>
      </c>
      <c r="AV424" s="168">
        <f t="shared" ref="AV424" si="5926">AU424+AV423</f>
        <v>0</v>
      </c>
      <c r="AW424" s="168">
        <f t="shared" ref="AW424" si="5927">AV424+AW423</f>
        <v>0</v>
      </c>
      <c r="AX424" s="168">
        <f t="shared" ref="AX424" si="5928">AW424+AX423</f>
        <v>0</v>
      </c>
      <c r="AY424" s="168">
        <f t="shared" ref="AY424" si="5929">AX424+AY423</f>
        <v>0</v>
      </c>
      <c r="AZ424" s="168">
        <f t="shared" ref="AZ424" si="5930">AY424+AZ423</f>
        <v>0</v>
      </c>
      <c r="BA424" s="168">
        <f t="shared" ref="BA424" si="5931">AZ424+BA423</f>
        <v>0</v>
      </c>
      <c r="BB424" s="168">
        <f t="shared" ref="BB424" si="5932">BA424+BB423</f>
        <v>0</v>
      </c>
      <c r="BC424" s="168">
        <f t="shared" ref="BC424" si="5933">BB424+BC423</f>
        <v>0</v>
      </c>
      <c r="BD424" s="168">
        <f t="shared" ref="BD424" si="5934">BC424+BD423</f>
        <v>0</v>
      </c>
      <c r="BE424" s="168">
        <f t="shared" ref="BE424" si="5935">BD424+BE423</f>
        <v>0</v>
      </c>
      <c r="BF424" s="168">
        <f t="shared" ref="BF424" si="5936">BE424+BF423</f>
        <v>0</v>
      </c>
      <c r="BG424" s="168">
        <f t="shared" ref="BG424" si="5937">BF424+BG423</f>
        <v>0</v>
      </c>
      <c r="BH424" s="168">
        <f t="shared" ref="BH424" si="5938">BG424+BH423</f>
        <v>0</v>
      </c>
      <c r="BI424" s="168">
        <f t="shared" ref="BI424" si="5939">BH424+BI423</f>
        <v>0</v>
      </c>
      <c r="BJ424" s="383"/>
      <c r="BK424" s="385"/>
      <c r="BL424" s="387"/>
      <c r="BM424" s="105"/>
      <c r="BN424" s="105"/>
      <c r="BO424" s="105"/>
      <c r="BP424" s="105"/>
      <c r="BQ424" s="105"/>
      <c r="BR424" s="105"/>
      <c r="BS424" s="105"/>
      <c r="BT424" s="105"/>
      <c r="BU424" s="105"/>
      <c r="BV424" s="105"/>
      <c r="BW424" s="105"/>
      <c r="BX424" s="105"/>
      <c r="BY424" s="105"/>
      <c r="BZ424" s="105"/>
      <c r="CA424" s="105"/>
      <c r="CB424" s="105"/>
    </row>
    <row r="425" spans="1:80" ht="15" hidden="1" thickBot="1" x14ac:dyDescent="0.4">
      <c r="B425" s="105"/>
      <c r="C425" s="130"/>
      <c r="D425" s="130"/>
      <c r="E425" s="130"/>
      <c r="F425" s="130"/>
      <c r="G425" s="130"/>
      <c r="H425" s="130"/>
      <c r="I425" s="105"/>
      <c r="J425" s="7"/>
      <c r="K425" s="105"/>
      <c r="L425" s="105"/>
      <c r="M425" s="105"/>
      <c r="N425" s="105"/>
      <c r="O425" s="105"/>
      <c r="P425" s="7"/>
      <c r="Q425" s="105"/>
      <c r="R425" s="105"/>
      <c r="S425" s="105"/>
      <c r="T425" s="105"/>
      <c r="U425" s="105"/>
      <c r="V425" s="105"/>
      <c r="W425" s="105"/>
      <c r="X425" s="105"/>
      <c r="Y425" s="105"/>
      <c r="Z425" s="105"/>
      <c r="AA425" s="105"/>
      <c r="AB425" s="105"/>
      <c r="AC425" s="105"/>
      <c r="AD425" s="105"/>
      <c r="AE425" s="105"/>
      <c r="AF425" s="105"/>
      <c r="AG425" s="105"/>
      <c r="AH425" s="105"/>
      <c r="AI425" s="105"/>
      <c r="AJ425" s="105"/>
      <c r="AK425" s="105"/>
      <c r="AL425" s="105"/>
      <c r="AM425" s="105"/>
      <c r="AN425" s="105"/>
      <c r="AO425" s="105"/>
      <c r="AP425" s="105"/>
      <c r="AQ425" s="105"/>
      <c r="AR425" s="105"/>
      <c r="AS425" s="105"/>
      <c r="AT425" s="105"/>
      <c r="AU425" s="105"/>
      <c r="AV425" s="105"/>
      <c r="AW425" s="105"/>
      <c r="AX425" s="105"/>
      <c r="AY425" s="105"/>
      <c r="AZ425" s="105"/>
      <c r="BA425" s="105"/>
      <c r="BB425" s="105"/>
      <c r="BC425" s="105"/>
      <c r="BD425" s="105"/>
      <c r="BE425" s="105"/>
      <c r="BF425" s="105"/>
      <c r="BG425" s="105"/>
      <c r="BH425" s="105"/>
      <c r="BI425" s="105"/>
      <c r="BJ425" s="105"/>
      <c r="BK425" s="105"/>
      <c r="BL425" s="105"/>
      <c r="BM425" s="105"/>
      <c r="BN425" s="105"/>
      <c r="BO425" s="105"/>
      <c r="BP425" s="105"/>
      <c r="BQ425" s="105"/>
      <c r="BR425" s="105"/>
      <c r="BS425" s="105"/>
      <c r="BT425" s="105"/>
      <c r="BU425" s="105"/>
      <c r="BV425" s="105"/>
      <c r="BW425" s="105"/>
      <c r="BX425" s="105"/>
      <c r="BY425" s="105"/>
      <c r="BZ425" s="105"/>
      <c r="CA425" s="105"/>
      <c r="CB425" s="105"/>
    </row>
    <row r="426" spans="1:80" s="245" customFormat="1" ht="58.4" customHeight="1" thickBot="1" x14ac:dyDescent="0.4">
      <c r="A426" s="249"/>
      <c r="B426" s="120"/>
      <c r="C426" s="360" t="s">
        <v>2</v>
      </c>
      <c r="D426" s="121"/>
      <c r="E426" s="131" t="s">
        <v>225</v>
      </c>
      <c r="F426" s="131" t="s">
        <v>444</v>
      </c>
      <c r="G426" s="131" t="s">
        <v>208</v>
      </c>
      <c r="H426" s="122" t="s">
        <v>385</v>
      </c>
      <c r="I426" s="123" t="s">
        <v>1</v>
      </c>
      <c r="J426" s="7"/>
      <c r="K426" s="169">
        <v>204032</v>
      </c>
      <c r="L426" s="106"/>
      <c r="M426" s="194" t="s">
        <v>128</v>
      </c>
      <c r="N426" s="83" t="s">
        <v>4</v>
      </c>
      <c r="O426" s="83" t="s">
        <v>5</v>
      </c>
      <c r="P426" s="83" t="s">
        <v>6</v>
      </c>
      <c r="Q426" s="83" t="s">
        <v>7</v>
      </c>
      <c r="R426" s="83" t="s">
        <v>8</v>
      </c>
      <c r="S426" s="83" t="s">
        <v>9</v>
      </c>
      <c r="T426" s="83" t="s">
        <v>10</v>
      </c>
      <c r="U426" s="83" t="s">
        <v>11</v>
      </c>
      <c r="V426" s="83" t="s">
        <v>12</v>
      </c>
      <c r="W426" s="83" t="s">
        <v>13</v>
      </c>
      <c r="X426" s="83" t="s">
        <v>14</v>
      </c>
      <c r="Y426" s="83" t="s">
        <v>15</v>
      </c>
      <c r="Z426" s="83" t="s">
        <v>16</v>
      </c>
      <c r="AA426" s="83" t="s">
        <v>17</v>
      </c>
      <c r="AB426" s="83" t="s">
        <v>18</v>
      </c>
      <c r="AC426" s="83" t="s">
        <v>19</v>
      </c>
      <c r="AD426" s="83" t="s">
        <v>20</v>
      </c>
      <c r="AE426" s="83" t="s">
        <v>21</v>
      </c>
      <c r="AF426" s="83" t="s">
        <v>22</v>
      </c>
      <c r="AG426" s="83" t="s">
        <v>23</v>
      </c>
      <c r="AH426" s="83" t="s">
        <v>24</v>
      </c>
      <c r="AI426" s="83" t="s">
        <v>25</v>
      </c>
      <c r="AJ426" s="83" t="s">
        <v>26</v>
      </c>
      <c r="AK426" s="83" t="s">
        <v>27</v>
      </c>
      <c r="AL426" s="83" t="s">
        <v>28</v>
      </c>
      <c r="AM426" s="83" t="s">
        <v>29</v>
      </c>
      <c r="AN426" s="83" t="s">
        <v>30</v>
      </c>
      <c r="AO426" s="83" t="s">
        <v>31</v>
      </c>
      <c r="AP426" s="83" t="s">
        <v>32</v>
      </c>
      <c r="AQ426" s="83" t="s">
        <v>33</v>
      </c>
      <c r="AR426" s="83" t="s">
        <v>34</v>
      </c>
      <c r="AS426" s="83" t="s">
        <v>35</v>
      </c>
      <c r="AT426" s="83" t="s">
        <v>36</v>
      </c>
      <c r="AU426" s="83" t="s">
        <v>37</v>
      </c>
      <c r="AV426" s="83" t="s">
        <v>38</v>
      </c>
      <c r="AW426" s="83" t="s">
        <v>39</v>
      </c>
      <c r="AX426" s="83" t="s">
        <v>40</v>
      </c>
      <c r="AY426" s="83" t="s">
        <v>41</v>
      </c>
      <c r="AZ426" s="83" t="s">
        <v>42</v>
      </c>
      <c r="BA426" s="83" t="s">
        <v>43</v>
      </c>
      <c r="BB426" s="83" t="s">
        <v>44</v>
      </c>
      <c r="BC426" s="83" t="s">
        <v>45</v>
      </c>
      <c r="BD426" s="83" t="s">
        <v>46</v>
      </c>
      <c r="BE426" s="83" t="s">
        <v>47</v>
      </c>
      <c r="BF426" s="83" t="s">
        <v>48</v>
      </c>
      <c r="BG426" s="83" t="s">
        <v>49</v>
      </c>
      <c r="BH426" s="83" t="s">
        <v>50</v>
      </c>
      <c r="BI426" s="83" t="s">
        <v>51</v>
      </c>
      <c r="BJ426" s="134" t="s">
        <v>234</v>
      </c>
      <c r="BK426" s="135" t="s">
        <v>164</v>
      </c>
      <c r="BL426" s="135" t="s">
        <v>213</v>
      </c>
      <c r="BM426" s="106"/>
      <c r="BN426" s="368" t="s">
        <v>238</v>
      </c>
      <c r="BO426" s="369"/>
      <c r="BP426" s="369"/>
      <c r="BQ426" s="369"/>
      <c r="BR426" s="369"/>
      <c r="BS426" s="369"/>
      <c r="BT426" s="369"/>
      <c r="BU426" s="369"/>
      <c r="BV426" s="369"/>
      <c r="BW426" s="369"/>
      <c r="BX426" s="369"/>
      <c r="BY426" s="369"/>
      <c r="BZ426" s="369"/>
      <c r="CA426" s="369"/>
      <c r="CB426" s="369"/>
    </row>
    <row r="427" spans="1:80" s="245" customFormat="1" ht="18" hidden="1" customHeight="1" x14ac:dyDescent="0.35">
      <c r="A427" s="250"/>
      <c r="B427" s="113"/>
      <c r="C427" s="361"/>
      <c r="D427" s="125"/>
      <c r="E427" s="125"/>
      <c r="F427" s="125"/>
      <c r="G427" s="125"/>
      <c r="H427" s="370" t="s">
        <v>201</v>
      </c>
      <c r="I427" s="373" t="s">
        <v>93</v>
      </c>
      <c r="J427" s="7"/>
      <c r="K427" s="375" t="s">
        <v>423</v>
      </c>
      <c r="L427" s="106"/>
      <c r="M427" s="84"/>
      <c r="N427" s="74">
        <f>MONTH(Úvod!$F$10)</f>
        <v>1</v>
      </c>
      <c r="O427" s="75">
        <f t="shared" ref="O427" si="5940">IF(N427=12,1,N427+1)</f>
        <v>2</v>
      </c>
      <c r="P427" s="75">
        <f t="shared" ref="P427" si="5941">IF(O427=12,1,O427+1)</f>
        <v>3</v>
      </c>
      <c r="Q427" s="76">
        <f t="shared" ref="Q427" si="5942">IF(P427=12,1,P427+1)</f>
        <v>4</v>
      </c>
      <c r="R427" s="76">
        <f t="shared" ref="R427" si="5943">IF(Q427=12,1,Q427+1)</f>
        <v>5</v>
      </c>
      <c r="S427" s="76">
        <f t="shared" ref="S427" si="5944">IF(R427=12,1,R427+1)</f>
        <v>6</v>
      </c>
      <c r="T427" s="76">
        <f t="shared" ref="T427" si="5945">IF(S427=12,1,S427+1)</f>
        <v>7</v>
      </c>
      <c r="U427" s="76">
        <f t="shared" ref="U427" si="5946">IF(T427=12,1,T427+1)</f>
        <v>8</v>
      </c>
      <c r="V427" s="76">
        <f t="shared" ref="V427" si="5947">IF(U427=12,1,U427+1)</f>
        <v>9</v>
      </c>
      <c r="W427" s="76">
        <f>IF(V427=12,1,V427+1)</f>
        <v>10</v>
      </c>
      <c r="X427" s="76">
        <f t="shared" ref="X427" si="5948">IF(W427=12,1,W427+1)</f>
        <v>11</v>
      </c>
      <c r="Y427" s="76">
        <f t="shared" ref="Y427" si="5949">IF(X427=12,1,X427+1)</f>
        <v>12</v>
      </c>
      <c r="Z427" s="76">
        <f t="shared" ref="Z427" si="5950">IF(Y427=12,1,Y427+1)</f>
        <v>1</v>
      </c>
      <c r="AA427" s="76">
        <f t="shared" ref="AA427" si="5951">IF(Z427=12,1,Z427+1)</f>
        <v>2</v>
      </c>
      <c r="AB427" s="76">
        <f t="shared" ref="AB427" si="5952">IF(AA427=12,1,AA427+1)</f>
        <v>3</v>
      </c>
      <c r="AC427" s="76">
        <f t="shared" ref="AC427" si="5953">IF(AB427=12,1,AB427+1)</f>
        <v>4</v>
      </c>
      <c r="AD427" s="76">
        <f t="shared" ref="AD427" si="5954">IF(AC427=12,1,AC427+1)</f>
        <v>5</v>
      </c>
      <c r="AE427" s="76">
        <f t="shared" ref="AE427" si="5955">IF(AD427=12,1,AD427+1)</f>
        <v>6</v>
      </c>
      <c r="AF427" s="76">
        <f>IF(AE427=12,1,AE427+1)</f>
        <v>7</v>
      </c>
      <c r="AG427" s="76">
        <f t="shared" ref="AG427" si="5956">IF(AF427=12,1,AF427+1)</f>
        <v>8</v>
      </c>
      <c r="AH427" s="76">
        <f t="shared" ref="AH427" si="5957">IF(AG427=12,1,AG427+1)</f>
        <v>9</v>
      </c>
      <c r="AI427" s="76">
        <f t="shared" ref="AI427" si="5958">IF(AH427=12,1,AH427+1)</f>
        <v>10</v>
      </c>
      <c r="AJ427" s="76">
        <f t="shared" ref="AJ427" si="5959">IF(AI427=12,1,AI427+1)</f>
        <v>11</v>
      </c>
      <c r="AK427" s="76">
        <f t="shared" ref="AK427" si="5960">IF(AJ427=12,1,AJ427+1)</f>
        <v>12</v>
      </c>
      <c r="AL427" s="76">
        <f t="shared" ref="AL427" si="5961">IF(AK427=12,1,AK427+1)</f>
        <v>1</v>
      </c>
      <c r="AM427" s="76">
        <f t="shared" ref="AM427" si="5962">IF(AL427=12,1,AL427+1)</f>
        <v>2</v>
      </c>
      <c r="AN427" s="76">
        <f t="shared" ref="AN427" si="5963">IF(AM427=12,1,AM427+1)</f>
        <v>3</v>
      </c>
      <c r="AO427" s="76">
        <f t="shared" ref="AO427" si="5964">IF(AN427=12,1,AN427+1)</f>
        <v>4</v>
      </c>
      <c r="AP427" s="76">
        <f t="shared" ref="AP427" si="5965">IF(AO427=12,1,AO427+1)</f>
        <v>5</v>
      </c>
      <c r="AQ427" s="76">
        <f t="shared" ref="AQ427" si="5966">IF(AP427=12,1,AP427+1)</f>
        <v>6</v>
      </c>
      <c r="AR427" s="76">
        <f t="shared" ref="AR427" si="5967">IF(AQ427=12,1,AQ427+1)</f>
        <v>7</v>
      </c>
      <c r="AS427" s="76">
        <f t="shared" ref="AS427" si="5968">IF(AR427=12,1,AR427+1)</f>
        <v>8</v>
      </c>
      <c r="AT427" s="76">
        <f t="shared" ref="AT427" si="5969">IF(AS427=12,1,AS427+1)</f>
        <v>9</v>
      </c>
      <c r="AU427" s="76">
        <f t="shared" ref="AU427" si="5970">IF(AT427=12,1,AT427+1)</f>
        <v>10</v>
      </c>
      <c r="AV427" s="76">
        <f t="shared" ref="AV427" si="5971">IF(AU427=12,1,AU427+1)</f>
        <v>11</v>
      </c>
      <c r="AW427" s="76">
        <f t="shared" ref="AW427" si="5972">IF(AV427=12,1,AV427+1)</f>
        <v>12</v>
      </c>
      <c r="AX427" s="76">
        <f t="shared" ref="AX427" si="5973">IF(AW427=12,1,AW427+1)</f>
        <v>1</v>
      </c>
      <c r="AY427" s="76">
        <f t="shared" ref="AY427" si="5974">IF(AX427=12,1,AX427+1)</f>
        <v>2</v>
      </c>
      <c r="AZ427" s="76">
        <f t="shared" ref="AZ427" si="5975">IF(AY427=12,1,AY427+1)</f>
        <v>3</v>
      </c>
      <c r="BA427" s="76">
        <f t="shared" ref="BA427" si="5976">IF(AZ427=12,1,AZ427+1)</f>
        <v>4</v>
      </c>
      <c r="BB427" s="76">
        <f t="shared" ref="BB427" si="5977">IF(BA427=12,1,BA427+1)</f>
        <v>5</v>
      </c>
      <c r="BC427" s="76">
        <f t="shared" ref="BC427" si="5978">IF(BB427=12,1,BB427+1)</f>
        <v>6</v>
      </c>
      <c r="BD427" s="76">
        <f t="shared" ref="BD427" si="5979">IF(BC427=12,1,BC427+1)</f>
        <v>7</v>
      </c>
      <c r="BE427" s="76">
        <f t="shared" ref="BE427" si="5980">IF(BD427=12,1,BD427+1)</f>
        <v>8</v>
      </c>
      <c r="BF427" s="76">
        <f t="shared" ref="BF427" si="5981">IF(BE427=12,1,BE427+1)</f>
        <v>9</v>
      </c>
      <c r="BG427" s="76">
        <f t="shared" ref="BG427" si="5982">IF(BF427=12,1,BF427+1)</f>
        <v>10</v>
      </c>
      <c r="BH427" s="76">
        <f t="shared" ref="BH427" si="5983">IF(BG427=12,1,BG427+1)</f>
        <v>11</v>
      </c>
      <c r="BI427" s="76">
        <f t="shared" ref="BI427" si="5984">IF(BH427=12,1,BH427+1)</f>
        <v>12</v>
      </c>
      <c r="BJ427" s="81"/>
      <c r="BK427" s="78"/>
      <c r="BL427" s="78"/>
      <c r="BM427" s="106"/>
      <c r="BN427" s="106"/>
      <c r="BO427" s="106"/>
      <c r="BP427" s="106"/>
      <c r="BQ427" s="106"/>
      <c r="BR427" s="106"/>
      <c r="BS427" s="106"/>
      <c r="BT427" s="106"/>
      <c r="BU427" s="106"/>
      <c r="BV427" s="106"/>
      <c r="BW427" s="106"/>
      <c r="BX427" s="106"/>
      <c r="BY427" s="106"/>
      <c r="BZ427" s="106"/>
      <c r="CA427" s="106"/>
      <c r="CB427" s="106"/>
    </row>
    <row r="428" spans="1:80" s="245" customFormat="1" ht="35.15" hidden="1" customHeight="1" x14ac:dyDescent="0.35">
      <c r="A428" s="250"/>
      <c r="B428" s="113"/>
      <c r="C428" s="361"/>
      <c r="D428" s="125"/>
      <c r="E428" s="125"/>
      <c r="F428" s="125"/>
      <c r="G428" s="125"/>
      <c r="H428" s="370"/>
      <c r="I428" s="373"/>
      <c r="J428" s="7"/>
      <c r="K428" s="376"/>
      <c r="L428" s="106"/>
      <c r="M428" s="77"/>
      <c r="N428" s="59">
        <f t="shared" ref="N428:BI428" si="5985">VALUE(_xlfn.CONCAT(N427,".",N430))</f>
        <v>1</v>
      </c>
      <c r="O428" s="73">
        <f t="shared" si="5985"/>
        <v>32</v>
      </c>
      <c r="P428" s="73">
        <f t="shared" si="5985"/>
        <v>61</v>
      </c>
      <c r="Q428" s="73">
        <f t="shared" si="5985"/>
        <v>92</v>
      </c>
      <c r="R428" s="73">
        <f t="shared" si="5985"/>
        <v>122</v>
      </c>
      <c r="S428" s="73">
        <f t="shared" si="5985"/>
        <v>153</v>
      </c>
      <c r="T428" s="73">
        <f t="shared" si="5985"/>
        <v>183</v>
      </c>
      <c r="U428" s="73">
        <f t="shared" si="5985"/>
        <v>214</v>
      </c>
      <c r="V428" s="73">
        <f t="shared" si="5985"/>
        <v>245</v>
      </c>
      <c r="W428" s="73">
        <f t="shared" si="5985"/>
        <v>275</v>
      </c>
      <c r="X428" s="73">
        <f t="shared" si="5985"/>
        <v>306</v>
      </c>
      <c r="Y428" s="73">
        <f t="shared" si="5985"/>
        <v>336</v>
      </c>
      <c r="Z428" s="73">
        <f t="shared" si="5985"/>
        <v>367</v>
      </c>
      <c r="AA428" s="73">
        <f t="shared" si="5985"/>
        <v>398</v>
      </c>
      <c r="AB428" s="73">
        <f t="shared" si="5985"/>
        <v>426</v>
      </c>
      <c r="AC428" s="73">
        <f t="shared" si="5985"/>
        <v>457</v>
      </c>
      <c r="AD428" s="73">
        <f t="shared" si="5985"/>
        <v>487</v>
      </c>
      <c r="AE428" s="73">
        <f t="shared" si="5985"/>
        <v>518</v>
      </c>
      <c r="AF428" s="73">
        <f t="shared" si="5985"/>
        <v>548</v>
      </c>
      <c r="AG428" s="73">
        <f t="shared" si="5985"/>
        <v>579</v>
      </c>
      <c r="AH428" s="73">
        <f t="shared" si="5985"/>
        <v>610</v>
      </c>
      <c r="AI428" s="73">
        <f t="shared" si="5985"/>
        <v>640</v>
      </c>
      <c r="AJ428" s="73">
        <f t="shared" si="5985"/>
        <v>671</v>
      </c>
      <c r="AK428" s="73">
        <f t="shared" si="5985"/>
        <v>701</v>
      </c>
      <c r="AL428" s="73">
        <f t="shared" si="5985"/>
        <v>732</v>
      </c>
      <c r="AM428" s="73">
        <f t="shared" si="5985"/>
        <v>763</v>
      </c>
      <c r="AN428" s="73">
        <f t="shared" si="5985"/>
        <v>791</v>
      </c>
      <c r="AO428" s="73">
        <f t="shared" si="5985"/>
        <v>822</v>
      </c>
      <c r="AP428" s="73">
        <f t="shared" si="5985"/>
        <v>852</v>
      </c>
      <c r="AQ428" s="73">
        <f t="shared" si="5985"/>
        <v>883</v>
      </c>
      <c r="AR428" s="73">
        <f t="shared" si="5985"/>
        <v>913</v>
      </c>
      <c r="AS428" s="73">
        <f t="shared" si="5985"/>
        <v>944</v>
      </c>
      <c r="AT428" s="73">
        <f t="shared" si="5985"/>
        <v>975</v>
      </c>
      <c r="AU428" s="73">
        <f t="shared" si="5985"/>
        <v>1005</v>
      </c>
      <c r="AV428" s="73">
        <f t="shared" si="5985"/>
        <v>1036</v>
      </c>
      <c r="AW428" s="73">
        <f t="shared" si="5985"/>
        <v>1066</v>
      </c>
      <c r="AX428" s="73">
        <f t="shared" si="5985"/>
        <v>1097</v>
      </c>
      <c r="AY428" s="73">
        <f t="shared" si="5985"/>
        <v>1128</v>
      </c>
      <c r="AZ428" s="73">
        <f t="shared" si="5985"/>
        <v>1156</v>
      </c>
      <c r="BA428" s="73">
        <f t="shared" si="5985"/>
        <v>1187</v>
      </c>
      <c r="BB428" s="73">
        <f t="shared" si="5985"/>
        <v>1217</v>
      </c>
      <c r="BC428" s="73">
        <f t="shared" si="5985"/>
        <v>1248</v>
      </c>
      <c r="BD428" s="73">
        <f t="shared" si="5985"/>
        <v>1278</v>
      </c>
      <c r="BE428" s="73">
        <f t="shared" si="5985"/>
        <v>1309</v>
      </c>
      <c r="BF428" s="73">
        <f t="shared" si="5985"/>
        <v>1340</v>
      </c>
      <c r="BG428" s="73">
        <f t="shared" si="5985"/>
        <v>1370</v>
      </c>
      <c r="BH428" s="73">
        <f t="shared" si="5985"/>
        <v>1401</v>
      </c>
      <c r="BI428" s="73">
        <f t="shared" si="5985"/>
        <v>1431</v>
      </c>
      <c r="BJ428" s="82"/>
      <c r="BK428" s="79"/>
      <c r="BL428" s="79"/>
      <c r="BM428" s="106"/>
      <c r="BN428" s="106"/>
      <c r="BO428" s="106"/>
      <c r="BP428" s="106"/>
      <c r="BQ428" s="106"/>
      <c r="BR428" s="106"/>
      <c r="BS428" s="106"/>
      <c r="BT428" s="106"/>
      <c r="BU428" s="106"/>
      <c r="BV428" s="106"/>
      <c r="BW428" s="106"/>
      <c r="BX428" s="106"/>
      <c r="BY428" s="106"/>
      <c r="BZ428" s="106"/>
      <c r="CA428" s="106"/>
      <c r="CB428" s="106"/>
    </row>
    <row r="429" spans="1:80" s="245" customFormat="1" ht="17.149999999999999" customHeight="1" x14ac:dyDescent="0.35">
      <c r="A429" s="250"/>
      <c r="B429" s="113"/>
      <c r="C429" s="361"/>
      <c r="D429" s="125"/>
      <c r="E429" s="357" t="s">
        <v>207</v>
      </c>
      <c r="F429" s="357" t="s">
        <v>207</v>
      </c>
      <c r="G429" s="357" t="s">
        <v>207</v>
      </c>
      <c r="H429" s="370"/>
      <c r="I429" s="373"/>
      <c r="J429" s="7"/>
      <c r="K429" s="376"/>
      <c r="L429" s="106"/>
      <c r="M429" s="77"/>
      <c r="N429" s="60" t="str">
        <f>VLOOKUP(N427,'Podpůrná data'!$I$188:$J$199,2)</f>
        <v>leden</v>
      </c>
      <c r="O429" s="60" t="str">
        <f>VLOOKUP(O427,'Podpůrná data'!$I$188:$J$199,2)</f>
        <v>únor</v>
      </c>
      <c r="P429" s="60" t="str">
        <f>VLOOKUP(P427,'Podpůrná data'!$I$188:$J$199,2)</f>
        <v>březen</v>
      </c>
      <c r="Q429" s="60" t="str">
        <f>VLOOKUP(Q427,'Podpůrná data'!$I$188:$J$199,2)</f>
        <v>duben</v>
      </c>
      <c r="R429" s="60" t="str">
        <f>VLOOKUP(R427,'Podpůrná data'!$I$188:$J$199,2)</f>
        <v>květen</v>
      </c>
      <c r="S429" s="60" t="str">
        <f>VLOOKUP(S427,'Podpůrná data'!$I$188:$J$199,2)</f>
        <v>červen</v>
      </c>
      <c r="T429" s="60" t="str">
        <f>VLOOKUP(T427,'Podpůrná data'!$I$188:$J$199,2)</f>
        <v>červenec</v>
      </c>
      <c r="U429" s="60" t="str">
        <f>VLOOKUP(U427,'Podpůrná data'!$I$188:$J$199,2)</f>
        <v>srpen</v>
      </c>
      <c r="V429" s="60" t="str">
        <f>VLOOKUP(V427,'Podpůrná data'!$I$188:$J$199,2)</f>
        <v>září</v>
      </c>
      <c r="W429" s="60" t="str">
        <f>VLOOKUP(W427,'Podpůrná data'!$I$188:$J$199,2)</f>
        <v>říjen</v>
      </c>
      <c r="X429" s="60" t="str">
        <f>VLOOKUP(X427,'Podpůrná data'!$I$188:$J$199,2)</f>
        <v>listopad</v>
      </c>
      <c r="Y429" s="60" t="str">
        <f>VLOOKUP(Y427,'Podpůrná data'!$I$188:$J$199,2)</f>
        <v>prosinec</v>
      </c>
      <c r="Z429" s="60" t="str">
        <f>VLOOKUP(Z427,'Podpůrná data'!$I$188:$J$199,2)</f>
        <v>leden</v>
      </c>
      <c r="AA429" s="60" t="str">
        <f>VLOOKUP(AA427,'Podpůrná data'!$I$188:$J$199,2)</f>
        <v>únor</v>
      </c>
      <c r="AB429" s="60" t="str">
        <f>VLOOKUP(AB427,'Podpůrná data'!$I$188:$J$199,2)</f>
        <v>březen</v>
      </c>
      <c r="AC429" s="60" t="str">
        <f>VLOOKUP(AC427,'Podpůrná data'!$I$188:$J$199,2)</f>
        <v>duben</v>
      </c>
      <c r="AD429" s="60" t="str">
        <f>VLOOKUP(AD427,'Podpůrná data'!$I$188:$J$199,2)</f>
        <v>květen</v>
      </c>
      <c r="AE429" s="60" t="str">
        <f>VLOOKUP(AE427,'Podpůrná data'!$I$188:$J$199,2)</f>
        <v>červen</v>
      </c>
      <c r="AF429" s="60" t="str">
        <f>VLOOKUP(AF427,'Podpůrná data'!$I$188:$J$199,2)</f>
        <v>červenec</v>
      </c>
      <c r="AG429" s="60" t="str">
        <f>VLOOKUP(AG427,'Podpůrná data'!$I$188:$J$199,2)</f>
        <v>srpen</v>
      </c>
      <c r="AH429" s="60" t="str">
        <f>VLOOKUP(AH427,'Podpůrná data'!$I$188:$J$199,2)</f>
        <v>září</v>
      </c>
      <c r="AI429" s="60" t="str">
        <f>VLOOKUP(AI427,'Podpůrná data'!$I$188:$J$199,2)</f>
        <v>říjen</v>
      </c>
      <c r="AJ429" s="60" t="str">
        <f>VLOOKUP(AJ427,'Podpůrná data'!$I$188:$J$199,2)</f>
        <v>listopad</v>
      </c>
      <c r="AK429" s="60" t="str">
        <f>VLOOKUP(AK427,'Podpůrná data'!$I$188:$J$199,2)</f>
        <v>prosinec</v>
      </c>
      <c r="AL429" s="60" t="str">
        <f>VLOOKUP(AL427,'Podpůrná data'!$I$188:$J$199,2)</f>
        <v>leden</v>
      </c>
      <c r="AM429" s="60" t="str">
        <f>VLOOKUP(AM427,'Podpůrná data'!$I$188:$J$199,2)</f>
        <v>únor</v>
      </c>
      <c r="AN429" s="60" t="str">
        <f>VLOOKUP(AN427,'Podpůrná data'!$I$188:$J$199,2)</f>
        <v>březen</v>
      </c>
      <c r="AO429" s="60" t="str">
        <f>VLOOKUP(AO427,'Podpůrná data'!$I$188:$J$199,2)</f>
        <v>duben</v>
      </c>
      <c r="AP429" s="60" t="str">
        <f>VLOOKUP(AP427,'Podpůrná data'!$I$188:$J$199,2)</f>
        <v>květen</v>
      </c>
      <c r="AQ429" s="60" t="str">
        <f>VLOOKUP(AQ427,'Podpůrná data'!$I$188:$J$199,2)</f>
        <v>červen</v>
      </c>
      <c r="AR429" s="60" t="str">
        <f>VLOOKUP(AR427,'Podpůrná data'!$I$188:$J$199,2)</f>
        <v>červenec</v>
      </c>
      <c r="AS429" s="60" t="str">
        <f>VLOOKUP(AS427,'Podpůrná data'!$I$188:$J$199,2)</f>
        <v>srpen</v>
      </c>
      <c r="AT429" s="60" t="str">
        <f>VLOOKUP(AT427,'Podpůrná data'!$I$188:$J$199,2)</f>
        <v>září</v>
      </c>
      <c r="AU429" s="60" t="str">
        <f>VLOOKUP(AU427,'Podpůrná data'!$I$188:$J$199,2)</f>
        <v>říjen</v>
      </c>
      <c r="AV429" s="60" t="str">
        <f>VLOOKUP(AV427,'Podpůrná data'!$I$188:$J$199,2)</f>
        <v>listopad</v>
      </c>
      <c r="AW429" s="60" t="str">
        <f>VLOOKUP(AW427,'Podpůrná data'!$I$188:$J$199,2)</f>
        <v>prosinec</v>
      </c>
      <c r="AX429" s="60" t="str">
        <f>VLOOKUP(AX427,'Podpůrná data'!$I$188:$J$199,2)</f>
        <v>leden</v>
      </c>
      <c r="AY429" s="60" t="str">
        <f>VLOOKUP(AY427,'Podpůrná data'!$I$188:$J$199,2)</f>
        <v>únor</v>
      </c>
      <c r="AZ429" s="60" t="str">
        <f>VLOOKUP(AZ427,'Podpůrná data'!$I$188:$J$199,2)</f>
        <v>březen</v>
      </c>
      <c r="BA429" s="60" t="str">
        <f>VLOOKUP(BA427,'Podpůrná data'!$I$188:$J$199,2)</f>
        <v>duben</v>
      </c>
      <c r="BB429" s="60" t="str">
        <f>VLOOKUP(BB427,'Podpůrná data'!$I$188:$J$199,2)</f>
        <v>květen</v>
      </c>
      <c r="BC429" s="60" t="str">
        <f>VLOOKUP(BC427,'Podpůrná data'!$I$188:$J$199,2)</f>
        <v>červen</v>
      </c>
      <c r="BD429" s="60" t="str">
        <f>VLOOKUP(BD427,'Podpůrná data'!$I$188:$J$199,2)</f>
        <v>červenec</v>
      </c>
      <c r="BE429" s="60" t="str">
        <f>VLOOKUP(BE427,'Podpůrná data'!$I$188:$J$199,2)</f>
        <v>srpen</v>
      </c>
      <c r="BF429" s="60" t="str">
        <f>VLOOKUP(BF427,'Podpůrná data'!$I$188:$J$199,2)</f>
        <v>září</v>
      </c>
      <c r="BG429" s="60" t="str">
        <f>VLOOKUP(BG427,'Podpůrná data'!$I$188:$J$199,2)</f>
        <v>říjen</v>
      </c>
      <c r="BH429" s="60" t="str">
        <f>VLOOKUP(BH427,'Podpůrná data'!$I$188:$J$199,2)</f>
        <v>listopad</v>
      </c>
      <c r="BI429" s="60" t="str">
        <f>VLOOKUP(BI427,'Podpůrná data'!$I$188:$J$199,2)</f>
        <v>prosinec</v>
      </c>
      <c r="BJ429" s="200"/>
      <c r="BK429" s="200"/>
      <c r="BL429" s="201"/>
      <c r="BM429" s="106"/>
      <c r="BN429" s="179" t="s">
        <v>105</v>
      </c>
      <c r="BO429" s="179" t="s">
        <v>106</v>
      </c>
      <c r="BP429" s="179" t="s">
        <v>107</v>
      </c>
      <c r="BQ429" s="179" t="s">
        <v>108</v>
      </c>
      <c r="BR429" s="179" t="s">
        <v>109</v>
      </c>
      <c r="BS429" s="179" t="s">
        <v>110</v>
      </c>
      <c r="BT429" s="179" t="s">
        <v>111</v>
      </c>
      <c r="BU429" s="179" t="s">
        <v>112</v>
      </c>
      <c r="BV429" s="179" t="s">
        <v>113</v>
      </c>
      <c r="BW429" s="179" t="s">
        <v>155</v>
      </c>
      <c r="BX429" s="179" t="s">
        <v>156</v>
      </c>
      <c r="BY429" s="179" t="s">
        <v>157</v>
      </c>
      <c r="BZ429" s="179" t="s">
        <v>202</v>
      </c>
      <c r="CA429" s="179" t="s">
        <v>203</v>
      </c>
      <c r="CB429" s="179" t="s">
        <v>204</v>
      </c>
    </row>
    <row r="430" spans="1:80" s="245" customFormat="1" ht="16.399999999999999" customHeight="1" x14ac:dyDescent="0.35">
      <c r="A430" s="250"/>
      <c r="B430" s="113"/>
      <c r="C430" s="361"/>
      <c r="D430" s="125"/>
      <c r="E430" s="357"/>
      <c r="F430" s="357"/>
      <c r="G430" s="357"/>
      <c r="H430" s="370"/>
      <c r="I430" s="373"/>
      <c r="J430" s="7"/>
      <c r="K430" s="376"/>
      <c r="L430" s="106"/>
      <c r="M430" s="77"/>
      <c r="N430" s="60">
        <f>YEAR(Úvod!$F$10)</f>
        <v>1900</v>
      </c>
      <c r="O430" s="60">
        <f t="shared" ref="O430" si="5986">IF(O427=1,N430+1,N430)</f>
        <v>1900</v>
      </c>
      <c r="P430" s="60">
        <f t="shared" ref="P430" si="5987">IF(P427=1,O430+1,O430)</f>
        <v>1900</v>
      </c>
      <c r="Q430" s="60">
        <f t="shared" ref="Q430" si="5988">IF(Q427=1,P430+1,P430)</f>
        <v>1900</v>
      </c>
      <c r="R430" s="60">
        <f t="shared" ref="R430" si="5989">IF(R427=1,Q430+1,Q430)</f>
        <v>1900</v>
      </c>
      <c r="S430" s="60">
        <f t="shared" ref="S430" si="5990">IF(S427=1,R430+1,R430)</f>
        <v>1900</v>
      </c>
      <c r="T430" s="60">
        <f t="shared" ref="T430" si="5991">IF(T427=1,S430+1,S430)</f>
        <v>1900</v>
      </c>
      <c r="U430" s="60">
        <f t="shared" ref="U430" si="5992">IF(U427=1,T430+1,T430)</f>
        <v>1900</v>
      </c>
      <c r="V430" s="60">
        <f t="shared" ref="V430" si="5993">IF(V427=1,U430+1,U430)</f>
        <v>1900</v>
      </c>
      <c r="W430" s="60">
        <f t="shared" ref="W430" si="5994">IF(W427=1,V430+1,V430)</f>
        <v>1900</v>
      </c>
      <c r="X430" s="60">
        <f t="shared" ref="X430" si="5995">IF(X427=1,W430+1,W430)</f>
        <v>1900</v>
      </c>
      <c r="Y430" s="60">
        <f t="shared" ref="Y430" si="5996">IF(Y427=1,X430+1,X430)</f>
        <v>1900</v>
      </c>
      <c r="Z430" s="60">
        <f t="shared" ref="Z430" si="5997">IF(Z427=1,Y430+1,Y430)</f>
        <v>1901</v>
      </c>
      <c r="AA430" s="60">
        <f t="shared" ref="AA430" si="5998">IF(AA427=1,Z430+1,Z430)</f>
        <v>1901</v>
      </c>
      <c r="AB430" s="60">
        <f t="shared" ref="AB430" si="5999">IF(AB427=1,AA430+1,AA430)</f>
        <v>1901</v>
      </c>
      <c r="AC430" s="60">
        <f t="shared" ref="AC430" si="6000">IF(AC427=1,AB430+1,AB430)</f>
        <v>1901</v>
      </c>
      <c r="AD430" s="60">
        <f t="shared" ref="AD430" si="6001">IF(AD427=1,AC430+1,AC430)</f>
        <v>1901</v>
      </c>
      <c r="AE430" s="60">
        <f t="shared" ref="AE430" si="6002">IF(AE427=1,AD430+1,AD430)</f>
        <v>1901</v>
      </c>
      <c r="AF430" s="60">
        <f t="shared" ref="AF430" si="6003">IF(AF427=1,AE430+1,AE430)</f>
        <v>1901</v>
      </c>
      <c r="AG430" s="60">
        <f t="shared" ref="AG430" si="6004">IF(AG427=1,AF430+1,AF430)</f>
        <v>1901</v>
      </c>
      <c r="AH430" s="60">
        <f t="shared" ref="AH430" si="6005">IF(AH427=1,AG430+1,AG430)</f>
        <v>1901</v>
      </c>
      <c r="AI430" s="60">
        <f t="shared" ref="AI430" si="6006">IF(AI427=1,AH430+1,AH430)</f>
        <v>1901</v>
      </c>
      <c r="AJ430" s="60">
        <f t="shared" ref="AJ430" si="6007">IF(AJ427=1,AI430+1,AI430)</f>
        <v>1901</v>
      </c>
      <c r="AK430" s="60">
        <f t="shared" ref="AK430" si="6008">IF(AK427=1,AJ430+1,AJ430)</f>
        <v>1901</v>
      </c>
      <c r="AL430" s="60">
        <f t="shared" ref="AL430" si="6009">IF(AL427=1,AK430+1,AK430)</f>
        <v>1902</v>
      </c>
      <c r="AM430" s="60">
        <f t="shared" ref="AM430" si="6010">IF(AM427=1,AL430+1,AL430)</f>
        <v>1902</v>
      </c>
      <c r="AN430" s="60">
        <f t="shared" ref="AN430" si="6011">IF(AN427=1,AM430+1,AM430)</f>
        <v>1902</v>
      </c>
      <c r="AO430" s="60">
        <f t="shared" ref="AO430" si="6012">IF(AO427=1,AN430+1,AN430)</f>
        <v>1902</v>
      </c>
      <c r="AP430" s="60">
        <f t="shared" ref="AP430" si="6013">IF(AP427=1,AO430+1,AO430)</f>
        <v>1902</v>
      </c>
      <c r="AQ430" s="60">
        <f t="shared" ref="AQ430" si="6014">IF(AQ427=1,AP430+1,AP430)</f>
        <v>1902</v>
      </c>
      <c r="AR430" s="60">
        <f t="shared" ref="AR430" si="6015">IF(AR427=1,AQ430+1,AQ430)</f>
        <v>1902</v>
      </c>
      <c r="AS430" s="60">
        <f t="shared" ref="AS430" si="6016">IF(AS427=1,AR430+1,AR430)</f>
        <v>1902</v>
      </c>
      <c r="AT430" s="60">
        <f t="shared" ref="AT430" si="6017">IF(AT427=1,AS430+1,AS430)</f>
        <v>1902</v>
      </c>
      <c r="AU430" s="60">
        <f t="shared" ref="AU430" si="6018">IF(AU427=1,AT430+1,AT430)</f>
        <v>1902</v>
      </c>
      <c r="AV430" s="60">
        <f t="shared" ref="AV430" si="6019">IF(AV427=1,AU430+1,AU430)</f>
        <v>1902</v>
      </c>
      <c r="AW430" s="60">
        <f t="shared" ref="AW430" si="6020">IF(AW427=1,AV430+1,AV430)</f>
        <v>1902</v>
      </c>
      <c r="AX430" s="60">
        <f t="shared" ref="AX430" si="6021">IF(AX427=1,AW430+1,AW430)</f>
        <v>1903</v>
      </c>
      <c r="AY430" s="60">
        <f t="shared" ref="AY430" si="6022">IF(AY427=1,AX430+1,AX430)</f>
        <v>1903</v>
      </c>
      <c r="AZ430" s="60">
        <f t="shared" ref="AZ430" si="6023">IF(AZ427=1,AY430+1,AY430)</f>
        <v>1903</v>
      </c>
      <c r="BA430" s="60">
        <f t="shared" ref="BA430" si="6024">IF(BA427=1,AZ430+1,AZ430)</f>
        <v>1903</v>
      </c>
      <c r="BB430" s="60">
        <f t="shared" ref="BB430" si="6025">IF(BB427=1,BA430+1,BA430)</f>
        <v>1903</v>
      </c>
      <c r="BC430" s="60">
        <f t="shared" ref="BC430" si="6026">IF(BC427=1,BB430+1,BB430)</f>
        <v>1903</v>
      </c>
      <c r="BD430" s="60">
        <f t="shared" ref="BD430" si="6027">IF(BD427=1,BC430+1,BC430)</f>
        <v>1903</v>
      </c>
      <c r="BE430" s="60">
        <f t="shared" ref="BE430" si="6028">IF(BE427=1,BD430+1,BD430)</f>
        <v>1903</v>
      </c>
      <c r="BF430" s="60">
        <f t="shared" ref="BF430" si="6029">IF(BF427=1,BE430+1,BE430)</f>
        <v>1903</v>
      </c>
      <c r="BG430" s="60">
        <f t="shared" ref="BG430" si="6030">IF(BG427=1,BF430+1,BF430)</f>
        <v>1903</v>
      </c>
      <c r="BH430" s="60">
        <f t="shared" ref="BH430" si="6031">IF(BH427=1,BG430+1,BG430)</f>
        <v>1903</v>
      </c>
      <c r="BI430" s="60">
        <f t="shared" ref="BI430" si="6032">IF(BI427=1,BH430+1,BH430)</f>
        <v>1903</v>
      </c>
      <c r="BJ430" s="199"/>
      <c r="BK430" s="198"/>
      <c r="BL430" s="202"/>
      <c r="BM430" s="106"/>
      <c r="BN430" s="106"/>
      <c r="BO430" s="106"/>
      <c r="BP430" s="106"/>
      <c r="BQ430" s="106"/>
      <c r="BR430" s="106"/>
      <c r="BS430" s="106"/>
      <c r="BT430" s="106"/>
      <c r="BU430" s="106"/>
      <c r="BV430" s="106"/>
      <c r="BW430" s="106"/>
      <c r="BX430" s="106"/>
      <c r="BY430" s="106"/>
      <c r="BZ430" s="106"/>
      <c r="CA430" s="106"/>
      <c r="CB430" s="106"/>
    </row>
    <row r="431" spans="1:80" s="245" customFormat="1" ht="16.399999999999999" customHeight="1" x14ac:dyDescent="0.35">
      <c r="A431" s="250"/>
      <c r="B431" s="113"/>
      <c r="C431" s="125"/>
      <c r="D431" s="125"/>
      <c r="E431" s="357"/>
      <c r="F431" s="357"/>
      <c r="G431" s="357"/>
      <c r="H431" s="370"/>
      <c r="I431" s="374"/>
      <c r="J431" s="7"/>
      <c r="K431" s="377"/>
      <c r="L431" s="106"/>
      <c r="M431" s="63" t="s">
        <v>159</v>
      </c>
      <c r="N431" s="258"/>
      <c r="O431" s="258"/>
      <c r="P431" s="258"/>
      <c r="Q431" s="258"/>
      <c r="R431" s="258"/>
      <c r="S431" s="258"/>
      <c r="T431" s="258"/>
      <c r="U431" s="258"/>
      <c r="V431" s="258"/>
      <c r="W431" s="258"/>
      <c r="X431" s="258"/>
      <c r="Y431" s="258"/>
      <c r="Z431" s="258"/>
      <c r="AA431" s="258"/>
      <c r="AB431" s="258"/>
      <c r="AC431" s="258"/>
      <c r="AD431" s="258"/>
      <c r="AE431" s="258"/>
      <c r="AF431" s="258"/>
      <c r="AG431" s="258"/>
      <c r="AH431" s="258"/>
      <c r="AI431" s="258"/>
      <c r="AJ431" s="258"/>
      <c r="AK431" s="258"/>
      <c r="AL431" s="258"/>
      <c r="AM431" s="258"/>
      <c r="AN431" s="258"/>
      <c r="AO431" s="258"/>
      <c r="AP431" s="258"/>
      <c r="AQ431" s="258"/>
      <c r="AR431" s="258"/>
      <c r="AS431" s="258"/>
      <c r="AT431" s="258"/>
      <c r="AU431" s="258"/>
      <c r="AV431" s="258"/>
      <c r="AW431" s="258"/>
      <c r="AX431" s="258"/>
      <c r="AY431" s="258"/>
      <c r="AZ431" s="258"/>
      <c r="BA431" s="258"/>
      <c r="BB431" s="258"/>
      <c r="BC431" s="258"/>
      <c r="BD431" s="258"/>
      <c r="BE431" s="258"/>
      <c r="BF431" s="258"/>
      <c r="BG431" s="258"/>
      <c r="BH431" s="258"/>
      <c r="BI431" s="258"/>
      <c r="BJ431" s="199"/>
      <c r="BK431" s="198"/>
      <c r="BL431" s="202"/>
      <c r="BM431" s="106"/>
      <c r="BN431" s="106"/>
      <c r="BO431" s="106"/>
      <c r="BP431" s="106"/>
      <c r="BQ431" s="106"/>
      <c r="BR431" s="106"/>
      <c r="BS431" s="106"/>
      <c r="BT431" s="106"/>
      <c r="BU431" s="106"/>
      <c r="BV431" s="106"/>
      <c r="BW431" s="106"/>
      <c r="BX431" s="106"/>
      <c r="BY431" s="106"/>
      <c r="BZ431" s="106"/>
      <c r="CA431" s="106"/>
      <c r="CB431" s="106"/>
    </row>
    <row r="432" spans="1:80" s="245" customFormat="1" ht="23.5" customHeight="1" x14ac:dyDescent="0.35">
      <c r="A432" s="243"/>
      <c r="B432" s="126" t="s">
        <v>36</v>
      </c>
      <c r="C432" s="381"/>
      <c r="D432" s="381"/>
      <c r="E432" s="259"/>
      <c r="F432" s="259"/>
      <c r="G432" s="241"/>
      <c r="H432" s="253"/>
      <c r="I432" s="61">
        <f>IF($H432="",0,VLOOKUP($E432,'Podpůrná data'!$H$15:$I$185,2,FALSE)*$H432)</f>
        <v>0</v>
      </c>
      <c r="J432" s="105"/>
      <c r="K432" s="166">
        <f>IF(I432&gt;0,1,0)</f>
        <v>0</v>
      </c>
      <c r="L432" s="204"/>
      <c r="M432" s="63" t="s">
        <v>95</v>
      </c>
      <c r="N432" s="260"/>
      <c r="O432" s="260"/>
      <c r="P432" s="260"/>
      <c r="Q432" s="260"/>
      <c r="R432" s="260"/>
      <c r="S432" s="260"/>
      <c r="T432" s="260"/>
      <c r="U432" s="260"/>
      <c r="V432" s="260"/>
      <c r="W432" s="260"/>
      <c r="X432" s="260"/>
      <c r="Y432" s="260"/>
      <c r="Z432" s="260"/>
      <c r="AA432" s="260"/>
      <c r="AB432" s="260"/>
      <c r="AC432" s="260"/>
      <c r="AD432" s="260"/>
      <c r="AE432" s="260"/>
      <c r="AF432" s="260"/>
      <c r="AG432" s="260"/>
      <c r="AH432" s="260"/>
      <c r="AI432" s="260"/>
      <c r="AJ432" s="260"/>
      <c r="AK432" s="260"/>
      <c r="AL432" s="260"/>
      <c r="AM432" s="260"/>
      <c r="AN432" s="260"/>
      <c r="AO432" s="260"/>
      <c r="AP432" s="260"/>
      <c r="AQ432" s="260"/>
      <c r="AR432" s="260"/>
      <c r="AS432" s="260"/>
      <c r="AT432" s="260"/>
      <c r="AU432" s="260"/>
      <c r="AV432" s="260"/>
      <c r="AW432" s="260"/>
      <c r="AX432" s="260"/>
      <c r="AY432" s="260"/>
      <c r="AZ432" s="260"/>
      <c r="BA432" s="260"/>
      <c r="BB432" s="260"/>
      <c r="BC432" s="260"/>
      <c r="BD432" s="260"/>
      <c r="BE432" s="260"/>
      <c r="BF432" s="260"/>
      <c r="BG432" s="260"/>
      <c r="BH432" s="260"/>
      <c r="BI432" s="260"/>
      <c r="BJ432" s="382">
        <f>SUM(N434:BI434)</f>
        <v>0</v>
      </c>
      <c r="BK432" s="384">
        <f>SUM(N436:BI436)</f>
        <v>0</v>
      </c>
      <c r="BL432" s="386">
        <f>IF($K432=0,0,IF($BJ432&gt;=20,1,0))</f>
        <v>0</v>
      </c>
      <c r="BM432" s="106"/>
      <c r="BN432" s="106"/>
      <c r="BO432" s="106"/>
      <c r="BP432" s="106"/>
      <c r="BQ432" s="106"/>
      <c r="BR432" s="106"/>
      <c r="BS432" s="106"/>
      <c r="BT432" s="106"/>
      <c r="BU432" s="106"/>
      <c r="BV432" s="106"/>
      <c r="BW432" s="106"/>
      <c r="BX432" s="106"/>
      <c r="BY432" s="106"/>
      <c r="BZ432" s="106"/>
      <c r="CA432" s="106"/>
      <c r="CB432" s="106"/>
    </row>
    <row r="433" spans="1:80" s="245" customFormat="1" ht="29" x14ac:dyDescent="0.35">
      <c r="A433" s="243"/>
      <c r="B433" s="128"/>
      <c r="C433" s="170"/>
      <c r="D433" s="170"/>
      <c r="E433" s="170"/>
      <c r="F433" s="170"/>
      <c r="G433" s="170"/>
      <c r="H433" s="170"/>
      <c r="I433" s="64"/>
      <c r="J433" s="105"/>
      <c r="K433" s="223"/>
      <c r="L433" s="106"/>
      <c r="M433" s="63" t="s">
        <v>215</v>
      </c>
      <c r="N433" s="260"/>
      <c r="O433" s="260"/>
      <c r="P433" s="260"/>
      <c r="Q433" s="260"/>
      <c r="R433" s="260"/>
      <c r="S433" s="260"/>
      <c r="T433" s="260"/>
      <c r="U433" s="260"/>
      <c r="V433" s="260"/>
      <c r="W433" s="260"/>
      <c r="X433" s="260"/>
      <c r="Y433" s="260"/>
      <c r="Z433" s="260"/>
      <c r="AA433" s="260"/>
      <c r="AB433" s="260"/>
      <c r="AC433" s="260"/>
      <c r="AD433" s="260"/>
      <c r="AE433" s="260"/>
      <c r="AF433" s="260"/>
      <c r="AG433" s="260"/>
      <c r="AH433" s="260"/>
      <c r="AI433" s="260"/>
      <c r="AJ433" s="260"/>
      <c r="AK433" s="260"/>
      <c r="AL433" s="260"/>
      <c r="AM433" s="260"/>
      <c r="AN433" s="260"/>
      <c r="AO433" s="260"/>
      <c r="AP433" s="260"/>
      <c r="AQ433" s="260"/>
      <c r="AR433" s="260"/>
      <c r="AS433" s="260"/>
      <c r="AT433" s="260"/>
      <c r="AU433" s="260"/>
      <c r="AV433" s="260"/>
      <c r="AW433" s="260"/>
      <c r="AX433" s="260"/>
      <c r="AY433" s="260"/>
      <c r="AZ433" s="260"/>
      <c r="BA433" s="260"/>
      <c r="BB433" s="260"/>
      <c r="BC433" s="260"/>
      <c r="BD433" s="260"/>
      <c r="BE433" s="260"/>
      <c r="BF433" s="260"/>
      <c r="BG433" s="260"/>
      <c r="BH433" s="260"/>
      <c r="BI433" s="260"/>
      <c r="BJ433" s="382"/>
      <c r="BK433" s="384"/>
      <c r="BL433" s="386"/>
      <c r="BM433" s="106"/>
      <c r="BN433" s="106"/>
      <c r="BO433" s="106"/>
      <c r="BP433" s="106"/>
      <c r="BQ433" s="106"/>
      <c r="BR433" s="106"/>
      <c r="BS433" s="106"/>
      <c r="BT433" s="106"/>
      <c r="BU433" s="106"/>
      <c r="BV433" s="106"/>
      <c r="BW433" s="106"/>
      <c r="BX433" s="106"/>
      <c r="BY433" s="106"/>
      <c r="BZ433" s="106"/>
      <c r="CA433" s="106"/>
      <c r="CB433" s="106"/>
    </row>
    <row r="434" spans="1:80" s="245" customFormat="1" ht="29" x14ac:dyDescent="0.35">
      <c r="A434" s="243"/>
      <c r="B434" s="128"/>
      <c r="C434" s="170"/>
      <c r="D434" s="170"/>
      <c r="E434" s="170"/>
      <c r="F434" s="170"/>
      <c r="G434" s="170"/>
      <c r="H434" s="170"/>
      <c r="I434" s="64"/>
      <c r="J434" s="105"/>
      <c r="K434" s="165"/>
      <c r="L434" s="106"/>
      <c r="M434" s="63" t="s">
        <v>235</v>
      </c>
      <c r="N434" s="167">
        <f>IF(N433="",0,IF(N433&gt;=$H432,$H432,N433))</f>
        <v>0</v>
      </c>
      <c r="O434" s="167">
        <f t="shared" ref="O434" si="6033">IF(O433="",0,IF((O433+N435)&lt;=$H432,O433,$H432-N435))</f>
        <v>0</v>
      </c>
      <c r="P434" s="167">
        <f t="shared" ref="P434" si="6034">IF(P433="",0,IF((P433+O435)&lt;=$H432,P433,$H432-O435))</f>
        <v>0</v>
      </c>
      <c r="Q434" s="167">
        <f t="shared" ref="Q434" si="6035">IF(Q433="",0,IF((Q433+P435)&lt;=$H432,Q433,$H432-P435))</f>
        <v>0</v>
      </c>
      <c r="R434" s="167">
        <f t="shared" ref="R434" si="6036">IF(R433="",0,IF((R433+Q435)&lt;=$H432,R433,$H432-Q435))</f>
        <v>0</v>
      </c>
      <c r="S434" s="167">
        <f t="shared" ref="S434" si="6037">IF(S433="",0,IF((S433+R435)&lt;=$H432,S433,$H432-R435))</f>
        <v>0</v>
      </c>
      <c r="T434" s="167">
        <f t="shared" ref="T434" si="6038">IF(T433="",0,IF((T433+S435)&lt;=$H432,T433,$H432-S435))</f>
        <v>0</v>
      </c>
      <c r="U434" s="167">
        <f t="shared" ref="U434" si="6039">IF(U433="",0,IF((U433+T435)&lt;=$H432,U433,$H432-T435))</f>
        <v>0</v>
      </c>
      <c r="V434" s="167">
        <f t="shared" ref="V434" si="6040">IF(V433="",0,IF((V433+U435)&lt;=$H432,V433,$H432-U435))</f>
        <v>0</v>
      </c>
      <c r="W434" s="167">
        <f t="shared" ref="W434" si="6041">IF(W433="",0,IF((W433+V435)&lt;=$H432,W433,$H432-V435))</f>
        <v>0</v>
      </c>
      <c r="X434" s="167">
        <f t="shared" ref="X434" si="6042">IF(X433="",0,IF((X433+W435)&lt;=$H432,X433,$H432-W435))</f>
        <v>0</v>
      </c>
      <c r="Y434" s="167">
        <f t="shared" ref="Y434" si="6043">IF(Y433="",0,IF((Y433+X435)&lt;=$H432,Y433,$H432-X435))</f>
        <v>0</v>
      </c>
      <c r="Z434" s="167">
        <f t="shared" ref="Z434" si="6044">IF(Z433="",0,IF((Z433+Y435)&lt;=$H432,Z433,$H432-Y435))</f>
        <v>0</v>
      </c>
      <c r="AA434" s="167">
        <f t="shared" ref="AA434" si="6045">IF(AA433="",0,IF((AA433+Z435)&lt;=$H432,AA433,$H432-Z435))</f>
        <v>0</v>
      </c>
      <c r="AB434" s="167">
        <f t="shared" ref="AB434" si="6046">IF(AB433="",0,IF((AB433+AA435)&lt;=$H432,AB433,$H432-AA435))</f>
        <v>0</v>
      </c>
      <c r="AC434" s="167">
        <f t="shared" ref="AC434" si="6047">IF(AC433="",0,IF((AC433+AB435)&lt;=$H432,AC433,$H432-AB435))</f>
        <v>0</v>
      </c>
      <c r="AD434" s="167">
        <f t="shared" ref="AD434" si="6048">IF(AD433="",0,IF((AD433+AC435)&lt;=$H432,AD433,$H432-AC435))</f>
        <v>0</v>
      </c>
      <c r="AE434" s="167">
        <f t="shared" ref="AE434" si="6049">IF(AE433="",0,IF((AE433+AD435)&lt;=$H432,AE433,$H432-AD435))</f>
        <v>0</v>
      </c>
      <c r="AF434" s="167">
        <f t="shared" ref="AF434" si="6050">IF(AF433="",0,IF((AF433+AE435)&lt;=$H432,AF433,$H432-AE435))</f>
        <v>0</v>
      </c>
      <c r="AG434" s="167">
        <f t="shared" ref="AG434" si="6051">IF(AG433="",0,IF((AG433+AF435)&lt;=$H432,AG433,$H432-AF435))</f>
        <v>0</v>
      </c>
      <c r="AH434" s="167">
        <f t="shared" ref="AH434" si="6052">IF(AH433="",0,IF((AH433+AG435)&lt;=$H432,AH433,$H432-AG435))</f>
        <v>0</v>
      </c>
      <c r="AI434" s="167">
        <f t="shared" ref="AI434" si="6053">IF(AI433="",0,IF((AI433+AH435)&lt;=$H432,AI433,$H432-AH435))</f>
        <v>0</v>
      </c>
      <c r="AJ434" s="167">
        <f t="shared" ref="AJ434" si="6054">IF(AJ433="",0,IF((AJ433+AI435)&lt;=$H432,AJ433,$H432-AI435))</f>
        <v>0</v>
      </c>
      <c r="AK434" s="167">
        <f t="shared" ref="AK434" si="6055">IF(AK433="",0,IF((AK433+AJ435)&lt;=$H432,AK433,$H432-AJ435))</f>
        <v>0</v>
      </c>
      <c r="AL434" s="167">
        <f t="shared" ref="AL434" si="6056">IF(AL433="",0,IF((AL433+AK435)&lt;=$H432,AL433,$H432-AK435))</f>
        <v>0</v>
      </c>
      <c r="AM434" s="167">
        <f t="shared" ref="AM434" si="6057">IF(AM433="",0,IF((AM433+AL435)&lt;=$H432,AM433,$H432-AL435))</f>
        <v>0</v>
      </c>
      <c r="AN434" s="167">
        <f t="shared" ref="AN434" si="6058">IF(AN433="",0,IF((AN433+AM435)&lt;=$H432,AN433,$H432-AM435))</f>
        <v>0</v>
      </c>
      <c r="AO434" s="167">
        <f t="shared" ref="AO434" si="6059">IF(AO433="",0,IF((AO433+AN435)&lt;=$H432,AO433,$H432-AN435))</f>
        <v>0</v>
      </c>
      <c r="AP434" s="167">
        <f t="shared" ref="AP434" si="6060">IF(AP433="",0,IF((AP433+AO435)&lt;=$H432,AP433,$H432-AO435))</f>
        <v>0</v>
      </c>
      <c r="AQ434" s="167">
        <f t="shared" ref="AQ434" si="6061">IF(AQ433="",0,IF((AQ433+AP435)&lt;=$H432,AQ433,$H432-AP435))</f>
        <v>0</v>
      </c>
      <c r="AR434" s="167">
        <f t="shared" ref="AR434" si="6062">IF(AR433="",0,IF((AR433+AQ435)&lt;=$H432,AR433,$H432-AQ435))</f>
        <v>0</v>
      </c>
      <c r="AS434" s="167">
        <f t="shared" ref="AS434" si="6063">IF(AS433="",0,IF((AS433+AR435)&lt;=$H432,AS433,$H432-AR435))</f>
        <v>0</v>
      </c>
      <c r="AT434" s="167">
        <f t="shared" ref="AT434" si="6064">IF(AT433="",0,IF((AT433+AS435)&lt;=$H432,AT433,$H432-AS435))</f>
        <v>0</v>
      </c>
      <c r="AU434" s="167">
        <f t="shared" ref="AU434" si="6065">IF(AU433="",0,IF((AU433+AT435)&lt;=$H432,AU433,$H432-AT435))</f>
        <v>0</v>
      </c>
      <c r="AV434" s="167">
        <f t="shared" ref="AV434" si="6066">IF(AV433="",0,IF((AV433+AU435)&lt;=$H432,AV433,$H432-AU435))</f>
        <v>0</v>
      </c>
      <c r="AW434" s="167">
        <f t="shared" ref="AW434" si="6067">IF(AW433="",0,IF((AW433+AV435)&lt;=$H432,AW433,$H432-AV435))</f>
        <v>0</v>
      </c>
      <c r="AX434" s="167">
        <f t="shared" ref="AX434" si="6068">IF(AX433="",0,IF((AX433+AW435)&lt;=$H432,AX433,$H432-AW435))</f>
        <v>0</v>
      </c>
      <c r="AY434" s="167">
        <f t="shared" ref="AY434" si="6069">IF(AY433="",0,IF((AY433+AX435)&lt;=$H432,AY433,$H432-AX435))</f>
        <v>0</v>
      </c>
      <c r="AZ434" s="167">
        <f t="shared" ref="AZ434" si="6070">IF(AZ433="",0,IF((AZ433+AY435)&lt;=$H432,AZ433,$H432-AY435))</f>
        <v>0</v>
      </c>
      <c r="BA434" s="167">
        <f t="shared" ref="BA434" si="6071">IF(BA433="",0,IF((BA433+AZ435)&lt;=$H432,BA433,$H432-AZ435))</f>
        <v>0</v>
      </c>
      <c r="BB434" s="167">
        <f t="shared" ref="BB434" si="6072">IF(BB433="",0,IF((BB433+BA435)&lt;=$H432,BB433,$H432-BA435))</f>
        <v>0</v>
      </c>
      <c r="BC434" s="167">
        <f t="shared" ref="BC434" si="6073">IF(BC433="",0,IF((BC433+BB435)&lt;=$H432,BC433,$H432-BB435))</f>
        <v>0</v>
      </c>
      <c r="BD434" s="167">
        <f t="shared" ref="BD434" si="6074">IF(BD433="",0,IF((BD433+BC435)&lt;=$H432,BD433,$H432-BC435))</f>
        <v>0</v>
      </c>
      <c r="BE434" s="167">
        <f t="shared" ref="BE434" si="6075">IF(BE433="",0,IF((BE433+BD435)&lt;=$H432,BE433,$H432-BD435))</f>
        <v>0</v>
      </c>
      <c r="BF434" s="167">
        <f t="shared" ref="BF434" si="6076">IF(BF433="",0,IF((BF433+BE435)&lt;=$H432,BF433,$H432-BE435))</f>
        <v>0</v>
      </c>
      <c r="BG434" s="167">
        <f t="shared" ref="BG434" si="6077">IF(BG433="",0,IF((BG433+BF435)&lt;=$H432,BG433,$H432-BF435))</f>
        <v>0</v>
      </c>
      <c r="BH434" s="167">
        <f t="shared" ref="BH434" si="6078">IF(BH433="",0,IF((BH433+BG435)&lt;=$H432,BH433,$H432-BG435))</f>
        <v>0</v>
      </c>
      <c r="BI434" s="167">
        <f t="shared" ref="BI434" si="6079">IF(BI433="",0,IF((BI433+BH435)&lt;=$H432,BI433,$H432-BH435))</f>
        <v>0</v>
      </c>
      <c r="BJ434" s="382"/>
      <c r="BK434" s="384"/>
      <c r="BL434" s="386"/>
      <c r="BM434" s="106"/>
      <c r="BN434" s="106"/>
      <c r="BO434" s="106"/>
      <c r="BP434" s="106"/>
      <c r="BQ434" s="106"/>
      <c r="BR434" s="106"/>
      <c r="BS434" s="106"/>
      <c r="BT434" s="106"/>
      <c r="BU434" s="106"/>
      <c r="BV434" s="106"/>
      <c r="BW434" s="106"/>
      <c r="BX434" s="106"/>
      <c r="BY434" s="106"/>
      <c r="BZ434" s="106"/>
      <c r="CA434" s="106"/>
      <c r="CB434" s="106"/>
    </row>
    <row r="435" spans="1:80" ht="29" hidden="1" x14ac:dyDescent="0.35">
      <c r="B435" s="128"/>
      <c r="C435" s="170"/>
      <c r="D435" s="170"/>
      <c r="E435" s="170"/>
      <c r="F435" s="170"/>
      <c r="G435" s="170"/>
      <c r="H435" s="170"/>
      <c r="I435" s="172"/>
      <c r="J435" s="105"/>
      <c r="K435" s="175"/>
      <c r="L435" s="105"/>
      <c r="M435" s="63" t="s">
        <v>236</v>
      </c>
      <c r="N435" s="167">
        <f>N434</f>
        <v>0</v>
      </c>
      <c r="O435" s="167">
        <f>O434+N435</f>
        <v>0</v>
      </c>
      <c r="P435" s="167">
        <f t="shared" ref="P435" si="6080">P434+O435</f>
        <v>0</v>
      </c>
      <c r="Q435" s="167">
        <f t="shared" ref="Q435" si="6081">Q434+P435</f>
        <v>0</v>
      </c>
      <c r="R435" s="167">
        <f t="shared" ref="R435" si="6082">R434+Q435</f>
        <v>0</v>
      </c>
      <c r="S435" s="167">
        <f t="shared" ref="S435" si="6083">S434+R435</f>
        <v>0</v>
      </c>
      <c r="T435" s="167">
        <f t="shared" ref="T435" si="6084">T434+S435</f>
        <v>0</v>
      </c>
      <c r="U435" s="167">
        <f t="shared" ref="U435" si="6085">U434+T435</f>
        <v>0</v>
      </c>
      <c r="V435" s="167">
        <f t="shared" ref="V435" si="6086">V434+U435</f>
        <v>0</v>
      </c>
      <c r="W435" s="167">
        <f t="shared" ref="W435" si="6087">W434+V435</f>
        <v>0</v>
      </c>
      <c r="X435" s="167">
        <f t="shared" ref="X435" si="6088">X434+W435</f>
        <v>0</v>
      </c>
      <c r="Y435" s="167">
        <f t="shared" ref="Y435" si="6089">Y434+X435</f>
        <v>0</v>
      </c>
      <c r="Z435" s="167">
        <f t="shared" ref="Z435" si="6090">Z434+Y435</f>
        <v>0</v>
      </c>
      <c r="AA435" s="167">
        <f t="shared" ref="AA435" si="6091">AA434+Z435</f>
        <v>0</v>
      </c>
      <c r="AB435" s="167">
        <f t="shared" ref="AB435" si="6092">AB434+AA435</f>
        <v>0</v>
      </c>
      <c r="AC435" s="167">
        <f t="shared" ref="AC435" si="6093">AC434+AB435</f>
        <v>0</v>
      </c>
      <c r="AD435" s="167">
        <f t="shared" ref="AD435" si="6094">AD434+AC435</f>
        <v>0</v>
      </c>
      <c r="AE435" s="167">
        <f t="shared" ref="AE435" si="6095">AE434+AD435</f>
        <v>0</v>
      </c>
      <c r="AF435" s="167">
        <f t="shared" ref="AF435" si="6096">AF434+AE435</f>
        <v>0</v>
      </c>
      <c r="AG435" s="167">
        <f t="shared" ref="AG435" si="6097">AG434+AF435</f>
        <v>0</v>
      </c>
      <c r="AH435" s="167">
        <f t="shared" ref="AH435" si="6098">AH434+AG435</f>
        <v>0</v>
      </c>
      <c r="AI435" s="167">
        <f t="shared" ref="AI435" si="6099">AI434+AH435</f>
        <v>0</v>
      </c>
      <c r="AJ435" s="167">
        <f t="shared" ref="AJ435" si="6100">AJ434+AI435</f>
        <v>0</v>
      </c>
      <c r="AK435" s="167">
        <f t="shared" ref="AK435" si="6101">AK434+AJ435</f>
        <v>0</v>
      </c>
      <c r="AL435" s="167">
        <f t="shared" ref="AL435" si="6102">AL434+AK435</f>
        <v>0</v>
      </c>
      <c r="AM435" s="167">
        <f t="shared" ref="AM435" si="6103">AM434+AL435</f>
        <v>0</v>
      </c>
      <c r="AN435" s="167">
        <f t="shared" ref="AN435" si="6104">AN434+AM435</f>
        <v>0</v>
      </c>
      <c r="AO435" s="167">
        <f t="shared" ref="AO435" si="6105">AO434+AN435</f>
        <v>0</v>
      </c>
      <c r="AP435" s="167">
        <f t="shared" ref="AP435" si="6106">AP434+AO435</f>
        <v>0</v>
      </c>
      <c r="AQ435" s="167">
        <f t="shared" ref="AQ435" si="6107">AQ434+AP435</f>
        <v>0</v>
      </c>
      <c r="AR435" s="167">
        <f t="shared" ref="AR435" si="6108">AR434+AQ435</f>
        <v>0</v>
      </c>
      <c r="AS435" s="167">
        <f t="shared" ref="AS435" si="6109">AS434+AR435</f>
        <v>0</v>
      </c>
      <c r="AT435" s="167">
        <f t="shared" ref="AT435" si="6110">AT434+AS435</f>
        <v>0</v>
      </c>
      <c r="AU435" s="167">
        <f t="shared" ref="AU435" si="6111">AU434+AT435</f>
        <v>0</v>
      </c>
      <c r="AV435" s="167">
        <f t="shared" ref="AV435" si="6112">AV434+AU435</f>
        <v>0</v>
      </c>
      <c r="AW435" s="167">
        <f t="shared" ref="AW435" si="6113">AW434+AV435</f>
        <v>0</v>
      </c>
      <c r="AX435" s="167">
        <f t="shared" ref="AX435" si="6114">AX434+AW435</f>
        <v>0</v>
      </c>
      <c r="AY435" s="167">
        <f t="shared" ref="AY435" si="6115">AY434+AX435</f>
        <v>0</v>
      </c>
      <c r="AZ435" s="167">
        <f t="shared" ref="AZ435" si="6116">AZ434+AY435</f>
        <v>0</v>
      </c>
      <c r="BA435" s="167">
        <f t="shared" ref="BA435" si="6117">BA434+AZ435</f>
        <v>0</v>
      </c>
      <c r="BB435" s="167">
        <f t="shared" ref="BB435" si="6118">BB434+BA435</f>
        <v>0</v>
      </c>
      <c r="BC435" s="167">
        <f t="shared" ref="BC435" si="6119">BC434+BB435</f>
        <v>0</v>
      </c>
      <c r="BD435" s="167">
        <f t="shared" ref="BD435" si="6120">BD434+BC435</f>
        <v>0</v>
      </c>
      <c r="BE435" s="167">
        <f t="shared" ref="BE435" si="6121">BE434+BD435</f>
        <v>0</v>
      </c>
      <c r="BF435" s="167">
        <f t="shared" ref="BF435" si="6122">BF434+BE435</f>
        <v>0</v>
      </c>
      <c r="BG435" s="167">
        <f t="shared" ref="BG435" si="6123">BG434+BF435</f>
        <v>0</v>
      </c>
      <c r="BH435" s="167">
        <f t="shared" ref="BH435" si="6124">BH434+BG435</f>
        <v>0</v>
      </c>
      <c r="BI435" s="167">
        <f t="shared" ref="BI435" si="6125">BI434+BH435</f>
        <v>0</v>
      </c>
      <c r="BJ435" s="382"/>
      <c r="BK435" s="384"/>
      <c r="BL435" s="386"/>
      <c r="BM435" s="105"/>
      <c r="BN435" s="105"/>
      <c r="BO435" s="105"/>
      <c r="BP435" s="105"/>
      <c r="BQ435" s="105"/>
      <c r="BR435" s="105"/>
      <c r="BS435" s="105"/>
      <c r="BT435" s="105"/>
      <c r="BU435" s="105"/>
      <c r="BV435" s="105"/>
      <c r="BW435" s="105"/>
      <c r="BX435" s="105"/>
      <c r="BY435" s="105"/>
      <c r="BZ435" s="105"/>
      <c r="CA435" s="105"/>
      <c r="CB435" s="105"/>
    </row>
    <row r="436" spans="1:80" ht="25.4" customHeight="1" thickBot="1" x14ac:dyDescent="0.4">
      <c r="B436" s="128"/>
      <c r="C436" s="170"/>
      <c r="D436" s="170"/>
      <c r="E436" s="170"/>
      <c r="F436" s="170"/>
      <c r="G436" s="170"/>
      <c r="H436" s="170"/>
      <c r="I436" s="172"/>
      <c r="J436" s="105"/>
      <c r="K436" s="175"/>
      <c r="L436" s="105"/>
      <c r="M436" s="63" t="s">
        <v>145</v>
      </c>
      <c r="N436" s="168">
        <f>IF($E432="",0,VLOOKUP($E432,'Podpůrná data'!$H$15:$I$182,2)*N434)</f>
        <v>0</v>
      </c>
      <c r="O436" s="168">
        <f>IF($E432="",0,VLOOKUP($E432,'Podpůrná data'!$H$15:$I$182,2)*O434)</f>
        <v>0</v>
      </c>
      <c r="P436" s="168">
        <f>IF($E432="",0,VLOOKUP($E432,'Podpůrná data'!$H$15:$I$182,2)*P434)</f>
        <v>0</v>
      </c>
      <c r="Q436" s="168">
        <f>IF($E432="",0,VLOOKUP($E432,'Podpůrná data'!$H$15:$I$182,2)*Q434)</f>
        <v>0</v>
      </c>
      <c r="R436" s="168">
        <f>IF($E432="",0,VLOOKUP($E432,'Podpůrná data'!$H$15:$I$182,2)*R434)</f>
        <v>0</v>
      </c>
      <c r="S436" s="168">
        <f>IF($E432="",0,VLOOKUP($E432,'Podpůrná data'!$H$15:$I$182,2)*S434)</f>
        <v>0</v>
      </c>
      <c r="T436" s="168">
        <f>IF($E432="",0,VLOOKUP($E432,'Podpůrná data'!$H$15:$I$182,2)*T434)</f>
        <v>0</v>
      </c>
      <c r="U436" s="168">
        <f>IF($E432="",0,VLOOKUP($E432,'Podpůrná data'!$H$15:$I$182,2)*U434)</f>
        <v>0</v>
      </c>
      <c r="V436" s="168">
        <f>IF($E432="",0,VLOOKUP($E432,'Podpůrná data'!$H$15:$I$182,2)*V434)</f>
        <v>0</v>
      </c>
      <c r="W436" s="168">
        <f>IF($E432="",0,VLOOKUP($E432,'Podpůrná data'!$H$15:$I$182,2)*W434)</f>
        <v>0</v>
      </c>
      <c r="X436" s="168">
        <f>IF($E432="",0,VLOOKUP($E432,'Podpůrná data'!$H$15:$I$182,2)*X434)</f>
        <v>0</v>
      </c>
      <c r="Y436" s="168">
        <f>IF($E432="",0,VLOOKUP($E432,'Podpůrná data'!$H$15:$I$182,2)*Y434)</f>
        <v>0</v>
      </c>
      <c r="Z436" s="168">
        <f>IF($E432="",0,VLOOKUP($E432,'Podpůrná data'!$H$15:$I$182,2)*Z434)</f>
        <v>0</v>
      </c>
      <c r="AA436" s="168">
        <f>IF($E432="",0,VLOOKUP($E432,'Podpůrná data'!$H$15:$I$182,2)*AA434)</f>
        <v>0</v>
      </c>
      <c r="AB436" s="168">
        <f>IF($E432="",0,VLOOKUP($E432,'Podpůrná data'!$H$15:$I$182,2)*AB434)</f>
        <v>0</v>
      </c>
      <c r="AC436" s="168">
        <f>IF($E432="",0,VLOOKUP($E432,'Podpůrná data'!$H$15:$I$182,2)*AC434)</f>
        <v>0</v>
      </c>
      <c r="AD436" s="168">
        <f>IF($E432="",0,VLOOKUP($E432,'Podpůrná data'!$H$15:$I$182,2)*AD434)</f>
        <v>0</v>
      </c>
      <c r="AE436" s="168">
        <f>IF($E432="",0,VLOOKUP($E432,'Podpůrná data'!$H$15:$I$182,2)*AE434)</f>
        <v>0</v>
      </c>
      <c r="AF436" s="168">
        <f>IF($E432="",0,VLOOKUP($E432,'Podpůrná data'!$H$15:$I$182,2)*AF434)</f>
        <v>0</v>
      </c>
      <c r="AG436" s="168">
        <f>IF($E432="",0,VLOOKUP($E432,'Podpůrná data'!$H$15:$I$182,2)*AG434)</f>
        <v>0</v>
      </c>
      <c r="AH436" s="168">
        <f>IF($E432="",0,VLOOKUP($E432,'Podpůrná data'!$H$15:$I$182,2)*AH434)</f>
        <v>0</v>
      </c>
      <c r="AI436" s="168">
        <f>IF($E432="",0,VLOOKUP($E432,'Podpůrná data'!$H$15:$I$182,2)*AI434)</f>
        <v>0</v>
      </c>
      <c r="AJ436" s="168">
        <f>IF($E432="",0,VLOOKUP($E432,'Podpůrná data'!$H$15:$I$182,2)*AJ434)</f>
        <v>0</v>
      </c>
      <c r="AK436" s="168">
        <f>IF($E432="",0,VLOOKUP($E432,'Podpůrná data'!$H$15:$I$182,2)*AK434)</f>
        <v>0</v>
      </c>
      <c r="AL436" s="168">
        <f>IF($E432="",0,VLOOKUP($E432,'Podpůrná data'!$H$15:$I$182,2)*AL434)</f>
        <v>0</v>
      </c>
      <c r="AM436" s="168">
        <f>IF($E432="",0,VLOOKUP($E432,'Podpůrná data'!$H$15:$I$182,2)*AM434)</f>
        <v>0</v>
      </c>
      <c r="AN436" s="168">
        <f>IF($E432="",0,VLOOKUP($E432,'Podpůrná data'!$H$15:$I$182,2)*AN434)</f>
        <v>0</v>
      </c>
      <c r="AO436" s="168">
        <f>IF($E432="",0,VLOOKUP($E432,'Podpůrná data'!$H$15:$I$182,2)*AO434)</f>
        <v>0</v>
      </c>
      <c r="AP436" s="168">
        <f>IF($E432="",0,VLOOKUP($E432,'Podpůrná data'!$H$15:$I$182,2)*AP434)</f>
        <v>0</v>
      </c>
      <c r="AQ436" s="168">
        <f>IF($E432="",0,VLOOKUP($E432,'Podpůrná data'!$H$15:$I$182,2)*AQ434)</f>
        <v>0</v>
      </c>
      <c r="AR436" s="168">
        <f>IF($E432="",0,VLOOKUP($E432,'Podpůrná data'!$H$15:$I$182,2)*AR434)</f>
        <v>0</v>
      </c>
      <c r="AS436" s="168">
        <f>IF($E432="",0,VLOOKUP($E432,'Podpůrná data'!$H$15:$I$182,2)*AS434)</f>
        <v>0</v>
      </c>
      <c r="AT436" s="168">
        <f>IF($E432="",0,VLOOKUP($E432,'Podpůrná data'!$H$15:$I$182,2)*AT434)</f>
        <v>0</v>
      </c>
      <c r="AU436" s="168">
        <f>IF($E432="",0,VLOOKUP($E432,'Podpůrná data'!$H$15:$I$182,2)*AU434)</f>
        <v>0</v>
      </c>
      <c r="AV436" s="168">
        <f>IF($E432="",0,VLOOKUP($E432,'Podpůrná data'!$H$15:$I$182,2)*AV434)</f>
        <v>0</v>
      </c>
      <c r="AW436" s="168">
        <f>IF($E432="",0,VLOOKUP($E432,'Podpůrná data'!$H$15:$I$182,2)*AW434)</f>
        <v>0</v>
      </c>
      <c r="AX436" s="168">
        <f>IF($E432="",0,VLOOKUP($E432,'Podpůrná data'!$H$15:$I$182,2)*AX434)</f>
        <v>0</v>
      </c>
      <c r="AY436" s="168">
        <f>IF($E432="",0,VLOOKUP($E432,'Podpůrná data'!$H$15:$I$182,2)*AY434)</f>
        <v>0</v>
      </c>
      <c r="AZ436" s="168">
        <f>IF($E432="",0,VLOOKUP($E432,'Podpůrná data'!$H$15:$I$182,2)*AZ434)</f>
        <v>0</v>
      </c>
      <c r="BA436" s="168">
        <f>IF($E432="",0,VLOOKUP($E432,'Podpůrná data'!$H$15:$I$182,2)*BA434)</f>
        <v>0</v>
      </c>
      <c r="BB436" s="168">
        <f>IF($E432="",0,VLOOKUP($E432,'Podpůrná data'!$H$15:$I$182,2)*BB434)</f>
        <v>0</v>
      </c>
      <c r="BC436" s="168">
        <f>IF($E432="",0,VLOOKUP($E432,'Podpůrná data'!$H$15:$I$182,2)*BC434)</f>
        <v>0</v>
      </c>
      <c r="BD436" s="168">
        <f>IF($E432="",0,VLOOKUP($E432,'Podpůrná data'!$H$15:$I$182,2)*BD434)</f>
        <v>0</v>
      </c>
      <c r="BE436" s="168">
        <f>IF($E432="",0,VLOOKUP($E432,'Podpůrná data'!$H$15:$I$182,2)*BE434)</f>
        <v>0</v>
      </c>
      <c r="BF436" s="168">
        <f>IF($E432="",0,VLOOKUP($E432,'Podpůrná data'!$H$15:$I$182,2)*BF434)</f>
        <v>0</v>
      </c>
      <c r="BG436" s="168">
        <f>IF($E432="",0,VLOOKUP($E432,'Podpůrná data'!$H$15:$I$182,2)*BG434)</f>
        <v>0</v>
      </c>
      <c r="BH436" s="168">
        <f>IF($E432="",0,VLOOKUP($E432,'Podpůrná data'!$H$15:$I$182,2)*BH434)</f>
        <v>0</v>
      </c>
      <c r="BI436" s="168">
        <f>IF($E432="",0,VLOOKUP($E432,'Podpůrná data'!$H$15:$I$182,2)*BI434)</f>
        <v>0</v>
      </c>
      <c r="BJ436" s="382"/>
      <c r="BK436" s="384"/>
      <c r="BL436" s="386"/>
      <c r="BM436" s="105"/>
      <c r="BN436" s="178">
        <f>SUMIFS($N436:$BI436,$N431:$BI431,"1. ZoR")</f>
        <v>0</v>
      </c>
      <c r="BO436" s="178">
        <f>SUMIFS($N436:$BI436,$N431:$BI431,"2. ZoR")</f>
        <v>0</v>
      </c>
      <c r="BP436" s="178">
        <f>SUMIFS($N436:$BI436,$N431:$BI431,"3. ZoR")</f>
        <v>0</v>
      </c>
      <c r="BQ436" s="178">
        <f>SUMIFS($N436:$BI436,$N431:$BI431,"4. ZoR")</f>
        <v>0</v>
      </c>
      <c r="BR436" s="178">
        <f>SUMIFS($N436:$BI436,$N431:$BI431,"5. ZoR")</f>
        <v>0</v>
      </c>
      <c r="BS436" s="178">
        <f>SUMIFS($N436:$BI436,$N431:$BI431,"6. ZoR")</f>
        <v>0</v>
      </c>
      <c r="BT436" s="178">
        <f>SUMIFS($N436:$BI436,$N431:$BI431,"7. ZoR")</f>
        <v>0</v>
      </c>
      <c r="BU436" s="178">
        <f>SUMIFS($N436:$BI436,$N431:$BI431,"8. ZoR")</f>
        <v>0</v>
      </c>
      <c r="BV436" s="178">
        <f>SUMIFS($N436:$BI436,$N431:$BI431,"9. ZoR")</f>
        <v>0</v>
      </c>
      <c r="BW436" s="178">
        <f>SUMIFS($N436:$BI436,$N431:$BI431,"10. ZoR")</f>
        <v>0</v>
      </c>
      <c r="BX436" s="178">
        <f>SUMIFS($N436:$BI436,$N431:$BI431,"11. ZoR")</f>
        <v>0</v>
      </c>
      <c r="BY436" s="178">
        <f>SUMIFS($N436:$BI436,$N431:$BI431,"12. ZoR")</f>
        <v>0</v>
      </c>
      <c r="BZ436" s="178">
        <f>SUMIFS($N436:$BI436,$N431:$BI431,"13. ZoR")</f>
        <v>0</v>
      </c>
      <c r="CA436" s="178">
        <f>SUMIFS($N436:$BI436,$N431:$BI431,"14. ZoR")</f>
        <v>0</v>
      </c>
      <c r="CB436" s="178">
        <f>SUMIFS($N436:$BI436,$N431:$BI431,"15. ZoR")</f>
        <v>0</v>
      </c>
    </row>
    <row r="437" spans="1:80" ht="29.5" hidden="1" thickBot="1" x14ac:dyDescent="0.4">
      <c r="B437" s="129"/>
      <c r="C437" s="173"/>
      <c r="D437" s="173"/>
      <c r="E437" s="173"/>
      <c r="F437" s="173"/>
      <c r="G437" s="173"/>
      <c r="H437" s="173"/>
      <c r="I437" s="174"/>
      <c r="J437" s="105"/>
      <c r="K437" s="176"/>
      <c r="L437" s="105"/>
      <c r="M437" s="63" t="s">
        <v>200</v>
      </c>
      <c r="N437" s="168">
        <f>IF(N436="","",N436)</f>
        <v>0</v>
      </c>
      <c r="O437" s="168">
        <f>N437+O436</f>
        <v>0</v>
      </c>
      <c r="P437" s="168">
        <f t="shared" ref="P437" si="6126">O437+P436</f>
        <v>0</v>
      </c>
      <c r="Q437" s="168">
        <f t="shared" ref="Q437" si="6127">P437+Q436</f>
        <v>0</v>
      </c>
      <c r="R437" s="168">
        <f t="shared" ref="R437" si="6128">Q437+R436</f>
        <v>0</v>
      </c>
      <c r="S437" s="168">
        <f t="shared" ref="S437" si="6129">R437+S436</f>
        <v>0</v>
      </c>
      <c r="T437" s="168">
        <f t="shared" ref="T437" si="6130">S437+T436</f>
        <v>0</v>
      </c>
      <c r="U437" s="168">
        <f t="shared" ref="U437" si="6131">T437+U436</f>
        <v>0</v>
      </c>
      <c r="V437" s="168">
        <f t="shared" ref="V437" si="6132">U437+V436</f>
        <v>0</v>
      </c>
      <c r="W437" s="168">
        <f t="shared" ref="W437" si="6133">V437+W436</f>
        <v>0</v>
      </c>
      <c r="X437" s="168">
        <f t="shared" ref="X437" si="6134">W437+X436</f>
        <v>0</v>
      </c>
      <c r="Y437" s="168">
        <f t="shared" ref="Y437" si="6135">X437+Y436</f>
        <v>0</v>
      </c>
      <c r="Z437" s="168">
        <f t="shared" ref="Z437" si="6136">Y437+Z436</f>
        <v>0</v>
      </c>
      <c r="AA437" s="168">
        <f t="shared" ref="AA437" si="6137">Z437+AA436</f>
        <v>0</v>
      </c>
      <c r="AB437" s="168">
        <f t="shared" ref="AB437" si="6138">AA437+AB436</f>
        <v>0</v>
      </c>
      <c r="AC437" s="168">
        <f t="shared" ref="AC437" si="6139">AB437+AC436</f>
        <v>0</v>
      </c>
      <c r="AD437" s="168">
        <f t="shared" ref="AD437" si="6140">AC437+AD436</f>
        <v>0</v>
      </c>
      <c r="AE437" s="168">
        <f t="shared" ref="AE437" si="6141">AD437+AE436</f>
        <v>0</v>
      </c>
      <c r="AF437" s="168">
        <f t="shared" ref="AF437" si="6142">AE437+AF436</f>
        <v>0</v>
      </c>
      <c r="AG437" s="168">
        <f t="shared" ref="AG437" si="6143">AF437+AG436</f>
        <v>0</v>
      </c>
      <c r="AH437" s="168">
        <f t="shared" ref="AH437" si="6144">AG437+AH436</f>
        <v>0</v>
      </c>
      <c r="AI437" s="168">
        <f t="shared" ref="AI437" si="6145">AH437+AI436</f>
        <v>0</v>
      </c>
      <c r="AJ437" s="168">
        <f t="shared" ref="AJ437" si="6146">AI437+AJ436</f>
        <v>0</v>
      </c>
      <c r="AK437" s="168">
        <f t="shared" ref="AK437" si="6147">AJ437+AK436</f>
        <v>0</v>
      </c>
      <c r="AL437" s="168">
        <f t="shared" ref="AL437" si="6148">AK437+AL436</f>
        <v>0</v>
      </c>
      <c r="AM437" s="168">
        <f t="shared" ref="AM437" si="6149">AL437+AM436</f>
        <v>0</v>
      </c>
      <c r="AN437" s="168">
        <f t="shared" ref="AN437" si="6150">AM437+AN436</f>
        <v>0</v>
      </c>
      <c r="AO437" s="168">
        <f t="shared" ref="AO437" si="6151">AN437+AO436</f>
        <v>0</v>
      </c>
      <c r="AP437" s="168">
        <f t="shared" ref="AP437" si="6152">AO437+AP436</f>
        <v>0</v>
      </c>
      <c r="AQ437" s="168">
        <f t="shared" ref="AQ437" si="6153">AP437+AQ436</f>
        <v>0</v>
      </c>
      <c r="AR437" s="168">
        <f t="shared" ref="AR437" si="6154">AQ437+AR436</f>
        <v>0</v>
      </c>
      <c r="AS437" s="168">
        <f t="shared" ref="AS437" si="6155">AR437+AS436</f>
        <v>0</v>
      </c>
      <c r="AT437" s="168">
        <f t="shared" ref="AT437" si="6156">AS437+AT436</f>
        <v>0</v>
      </c>
      <c r="AU437" s="168">
        <f t="shared" ref="AU437" si="6157">AT437+AU436</f>
        <v>0</v>
      </c>
      <c r="AV437" s="168">
        <f t="shared" ref="AV437" si="6158">AU437+AV436</f>
        <v>0</v>
      </c>
      <c r="AW437" s="168">
        <f t="shared" ref="AW437" si="6159">AV437+AW436</f>
        <v>0</v>
      </c>
      <c r="AX437" s="168">
        <f t="shared" ref="AX437" si="6160">AW437+AX436</f>
        <v>0</v>
      </c>
      <c r="AY437" s="168">
        <f t="shared" ref="AY437" si="6161">AX437+AY436</f>
        <v>0</v>
      </c>
      <c r="AZ437" s="168">
        <f t="shared" ref="AZ437" si="6162">AY437+AZ436</f>
        <v>0</v>
      </c>
      <c r="BA437" s="168">
        <f t="shared" ref="BA437" si="6163">AZ437+BA436</f>
        <v>0</v>
      </c>
      <c r="BB437" s="168">
        <f t="shared" ref="BB437" si="6164">BA437+BB436</f>
        <v>0</v>
      </c>
      <c r="BC437" s="168">
        <f t="shared" ref="BC437" si="6165">BB437+BC436</f>
        <v>0</v>
      </c>
      <c r="BD437" s="168">
        <f t="shared" ref="BD437" si="6166">BC437+BD436</f>
        <v>0</v>
      </c>
      <c r="BE437" s="168">
        <f t="shared" ref="BE437" si="6167">BD437+BE436</f>
        <v>0</v>
      </c>
      <c r="BF437" s="168">
        <f t="shared" ref="BF437" si="6168">BE437+BF436</f>
        <v>0</v>
      </c>
      <c r="BG437" s="168">
        <f t="shared" ref="BG437" si="6169">BF437+BG436</f>
        <v>0</v>
      </c>
      <c r="BH437" s="168">
        <f t="shared" ref="BH437" si="6170">BG437+BH436</f>
        <v>0</v>
      </c>
      <c r="BI437" s="168">
        <f t="shared" ref="BI437" si="6171">BH437+BI436</f>
        <v>0</v>
      </c>
      <c r="BJ437" s="383"/>
      <c r="BK437" s="385"/>
      <c r="BL437" s="387"/>
      <c r="BM437" s="105"/>
      <c r="BN437" s="105"/>
      <c r="BO437" s="105"/>
      <c r="BP437" s="105"/>
      <c r="BQ437" s="105"/>
      <c r="BR437" s="105"/>
      <c r="BS437" s="105"/>
      <c r="BT437" s="105"/>
      <c r="BU437" s="105"/>
      <c r="BV437" s="105"/>
      <c r="BW437" s="105"/>
      <c r="BX437" s="105"/>
      <c r="BY437" s="105"/>
      <c r="BZ437" s="105"/>
      <c r="CA437" s="105"/>
      <c r="CB437" s="105"/>
    </row>
    <row r="438" spans="1:80" ht="15" hidden="1" thickBot="1" x14ac:dyDescent="0.4">
      <c r="B438" s="105"/>
      <c r="C438" s="130"/>
      <c r="D438" s="130"/>
      <c r="E438" s="130"/>
      <c r="F438" s="130"/>
      <c r="G438" s="130"/>
      <c r="H438" s="130"/>
      <c r="I438" s="105"/>
      <c r="J438" s="7"/>
      <c r="K438" s="105"/>
      <c r="L438" s="105"/>
      <c r="M438" s="105"/>
      <c r="N438" s="105"/>
      <c r="O438" s="105"/>
      <c r="P438" s="7"/>
      <c r="Q438" s="105"/>
      <c r="R438" s="105"/>
      <c r="S438" s="105"/>
      <c r="T438" s="105"/>
      <c r="U438" s="105"/>
      <c r="V438" s="105"/>
      <c r="W438" s="105"/>
      <c r="X438" s="105"/>
      <c r="Y438" s="105"/>
      <c r="Z438" s="105"/>
      <c r="AA438" s="105"/>
      <c r="AB438" s="105"/>
      <c r="AC438" s="105"/>
      <c r="AD438" s="105"/>
      <c r="AE438" s="105"/>
      <c r="AF438" s="105"/>
      <c r="AG438" s="105"/>
      <c r="AH438" s="105"/>
      <c r="AI438" s="105"/>
      <c r="AJ438" s="105"/>
      <c r="AK438" s="105"/>
      <c r="AL438" s="105"/>
      <c r="AM438" s="105"/>
      <c r="AN438" s="105"/>
      <c r="AO438" s="105"/>
      <c r="AP438" s="105"/>
      <c r="AQ438" s="105"/>
      <c r="AR438" s="105"/>
      <c r="AS438" s="105"/>
      <c r="AT438" s="105"/>
      <c r="AU438" s="105"/>
      <c r="AV438" s="105"/>
      <c r="AW438" s="105"/>
      <c r="AX438" s="105"/>
      <c r="AY438" s="105"/>
      <c r="AZ438" s="105"/>
      <c r="BA438" s="105"/>
      <c r="BB438" s="105"/>
      <c r="BC438" s="105"/>
      <c r="BD438" s="105"/>
      <c r="BE438" s="105"/>
      <c r="BF438" s="105"/>
      <c r="BG438" s="105"/>
      <c r="BH438" s="105"/>
      <c r="BI438" s="105"/>
      <c r="BJ438" s="105"/>
      <c r="BK438" s="105"/>
      <c r="BL438" s="105"/>
      <c r="BM438" s="105"/>
      <c r="BN438" s="105"/>
      <c r="BO438" s="105"/>
      <c r="BP438" s="105"/>
      <c r="BQ438" s="105"/>
      <c r="BR438" s="105"/>
      <c r="BS438" s="105"/>
      <c r="BT438" s="105"/>
      <c r="BU438" s="105"/>
      <c r="BV438" s="105"/>
      <c r="BW438" s="105"/>
      <c r="BX438" s="105"/>
      <c r="BY438" s="105"/>
      <c r="BZ438" s="105"/>
      <c r="CA438" s="105"/>
      <c r="CB438" s="105"/>
    </row>
    <row r="439" spans="1:80" s="245" customFormat="1" ht="58.4" customHeight="1" thickBot="1" x14ac:dyDescent="0.4">
      <c r="A439" s="249"/>
      <c r="B439" s="120"/>
      <c r="C439" s="360" t="s">
        <v>2</v>
      </c>
      <c r="D439" s="121"/>
      <c r="E439" s="131" t="s">
        <v>225</v>
      </c>
      <c r="F439" s="131" t="s">
        <v>444</v>
      </c>
      <c r="G439" s="131" t="s">
        <v>208</v>
      </c>
      <c r="H439" s="122" t="s">
        <v>385</v>
      </c>
      <c r="I439" s="123" t="s">
        <v>1</v>
      </c>
      <c r="J439" s="7"/>
      <c r="K439" s="169">
        <v>204032</v>
      </c>
      <c r="L439" s="106"/>
      <c r="M439" s="194" t="s">
        <v>128</v>
      </c>
      <c r="N439" s="83" t="s">
        <v>4</v>
      </c>
      <c r="O439" s="83" t="s">
        <v>5</v>
      </c>
      <c r="P439" s="83" t="s">
        <v>6</v>
      </c>
      <c r="Q439" s="83" t="s">
        <v>7</v>
      </c>
      <c r="R439" s="83" t="s">
        <v>8</v>
      </c>
      <c r="S439" s="83" t="s">
        <v>9</v>
      </c>
      <c r="T439" s="83" t="s">
        <v>10</v>
      </c>
      <c r="U439" s="83" t="s">
        <v>11</v>
      </c>
      <c r="V439" s="83" t="s">
        <v>12</v>
      </c>
      <c r="W439" s="83" t="s">
        <v>13</v>
      </c>
      <c r="X439" s="83" t="s">
        <v>14</v>
      </c>
      <c r="Y439" s="83" t="s">
        <v>15</v>
      </c>
      <c r="Z439" s="83" t="s">
        <v>16</v>
      </c>
      <c r="AA439" s="83" t="s">
        <v>17</v>
      </c>
      <c r="AB439" s="83" t="s">
        <v>18</v>
      </c>
      <c r="AC439" s="83" t="s">
        <v>19</v>
      </c>
      <c r="AD439" s="83" t="s">
        <v>20</v>
      </c>
      <c r="AE439" s="83" t="s">
        <v>21</v>
      </c>
      <c r="AF439" s="83" t="s">
        <v>22</v>
      </c>
      <c r="AG439" s="83" t="s">
        <v>23</v>
      </c>
      <c r="AH439" s="83" t="s">
        <v>24</v>
      </c>
      <c r="AI439" s="83" t="s">
        <v>25</v>
      </c>
      <c r="AJ439" s="83" t="s">
        <v>26</v>
      </c>
      <c r="AK439" s="83" t="s">
        <v>27</v>
      </c>
      <c r="AL439" s="83" t="s">
        <v>28</v>
      </c>
      <c r="AM439" s="83" t="s">
        <v>29</v>
      </c>
      <c r="AN439" s="83" t="s">
        <v>30</v>
      </c>
      <c r="AO439" s="83" t="s">
        <v>31</v>
      </c>
      <c r="AP439" s="83" t="s">
        <v>32</v>
      </c>
      <c r="AQ439" s="83" t="s">
        <v>33</v>
      </c>
      <c r="AR439" s="83" t="s">
        <v>34</v>
      </c>
      <c r="AS439" s="83" t="s">
        <v>35</v>
      </c>
      <c r="AT439" s="83" t="s">
        <v>36</v>
      </c>
      <c r="AU439" s="83" t="s">
        <v>37</v>
      </c>
      <c r="AV439" s="83" t="s">
        <v>38</v>
      </c>
      <c r="AW439" s="83" t="s">
        <v>39</v>
      </c>
      <c r="AX439" s="83" t="s">
        <v>40</v>
      </c>
      <c r="AY439" s="83" t="s">
        <v>41</v>
      </c>
      <c r="AZ439" s="83" t="s">
        <v>42</v>
      </c>
      <c r="BA439" s="83" t="s">
        <v>43</v>
      </c>
      <c r="BB439" s="83" t="s">
        <v>44</v>
      </c>
      <c r="BC439" s="83" t="s">
        <v>45</v>
      </c>
      <c r="BD439" s="83" t="s">
        <v>46</v>
      </c>
      <c r="BE439" s="83" t="s">
        <v>47</v>
      </c>
      <c r="BF439" s="83" t="s">
        <v>48</v>
      </c>
      <c r="BG439" s="83" t="s">
        <v>49</v>
      </c>
      <c r="BH439" s="83" t="s">
        <v>50</v>
      </c>
      <c r="BI439" s="83" t="s">
        <v>51</v>
      </c>
      <c r="BJ439" s="134" t="s">
        <v>234</v>
      </c>
      <c r="BK439" s="135" t="s">
        <v>164</v>
      </c>
      <c r="BL439" s="135" t="s">
        <v>213</v>
      </c>
      <c r="BM439" s="106"/>
      <c r="BN439" s="368" t="s">
        <v>238</v>
      </c>
      <c r="BO439" s="369"/>
      <c r="BP439" s="369"/>
      <c r="BQ439" s="369"/>
      <c r="BR439" s="369"/>
      <c r="BS439" s="369"/>
      <c r="BT439" s="369"/>
      <c r="BU439" s="369"/>
      <c r="BV439" s="369"/>
      <c r="BW439" s="369"/>
      <c r="BX439" s="369"/>
      <c r="BY439" s="369"/>
      <c r="BZ439" s="369"/>
      <c r="CA439" s="369"/>
      <c r="CB439" s="369"/>
    </row>
    <row r="440" spans="1:80" s="245" customFormat="1" ht="18" hidden="1" customHeight="1" x14ac:dyDescent="0.35">
      <c r="A440" s="250"/>
      <c r="B440" s="113"/>
      <c r="C440" s="361"/>
      <c r="D440" s="125"/>
      <c r="E440" s="125"/>
      <c r="F440" s="125"/>
      <c r="G440" s="125"/>
      <c r="H440" s="370" t="s">
        <v>201</v>
      </c>
      <c r="I440" s="373" t="s">
        <v>93</v>
      </c>
      <c r="J440" s="7"/>
      <c r="K440" s="375" t="s">
        <v>423</v>
      </c>
      <c r="L440" s="106"/>
      <c r="M440" s="84"/>
      <c r="N440" s="74">
        <f>MONTH(Úvod!$F$10)</f>
        <v>1</v>
      </c>
      <c r="O440" s="75">
        <f t="shared" ref="O440" si="6172">IF(N440=12,1,N440+1)</f>
        <v>2</v>
      </c>
      <c r="P440" s="75">
        <f t="shared" ref="P440" si="6173">IF(O440=12,1,O440+1)</f>
        <v>3</v>
      </c>
      <c r="Q440" s="76">
        <f t="shared" ref="Q440" si="6174">IF(P440=12,1,P440+1)</f>
        <v>4</v>
      </c>
      <c r="R440" s="76">
        <f t="shared" ref="R440" si="6175">IF(Q440=12,1,Q440+1)</f>
        <v>5</v>
      </c>
      <c r="S440" s="76">
        <f t="shared" ref="S440" si="6176">IF(R440=12,1,R440+1)</f>
        <v>6</v>
      </c>
      <c r="T440" s="76">
        <f t="shared" ref="T440" si="6177">IF(S440=12,1,S440+1)</f>
        <v>7</v>
      </c>
      <c r="U440" s="76">
        <f t="shared" ref="U440" si="6178">IF(T440=12,1,T440+1)</f>
        <v>8</v>
      </c>
      <c r="V440" s="76">
        <f t="shared" ref="V440" si="6179">IF(U440=12,1,U440+1)</f>
        <v>9</v>
      </c>
      <c r="W440" s="76">
        <f>IF(V440=12,1,V440+1)</f>
        <v>10</v>
      </c>
      <c r="X440" s="76">
        <f t="shared" ref="X440" si="6180">IF(W440=12,1,W440+1)</f>
        <v>11</v>
      </c>
      <c r="Y440" s="76">
        <f t="shared" ref="Y440" si="6181">IF(X440=12,1,X440+1)</f>
        <v>12</v>
      </c>
      <c r="Z440" s="76">
        <f t="shared" ref="Z440" si="6182">IF(Y440=12,1,Y440+1)</f>
        <v>1</v>
      </c>
      <c r="AA440" s="76">
        <f t="shared" ref="AA440" si="6183">IF(Z440=12,1,Z440+1)</f>
        <v>2</v>
      </c>
      <c r="AB440" s="76">
        <f t="shared" ref="AB440" si="6184">IF(AA440=12,1,AA440+1)</f>
        <v>3</v>
      </c>
      <c r="AC440" s="76">
        <f t="shared" ref="AC440" si="6185">IF(AB440=12,1,AB440+1)</f>
        <v>4</v>
      </c>
      <c r="AD440" s="76">
        <f t="shared" ref="AD440" si="6186">IF(AC440=12,1,AC440+1)</f>
        <v>5</v>
      </c>
      <c r="AE440" s="76">
        <f t="shared" ref="AE440" si="6187">IF(AD440=12,1,AD440+1)</f>
        <v>6</v>
      </c>
      <c r="AF440" s="76">
        <f>IF(AE440=12,1,AE440+1)</f>
        <v>7</v>
      </c>
      <c r="AG440" s="76">
        <f t="shared" ref="AG440" si="6188">IF(AF440=12,1,AF440+1)</f>
        <v>8</v>
      </c>
      <c r="AH440" s="76">
        <f t="shared" ref="AH440" si="6189">IF(AG440=12,1,AG440+1)</f>
        <v>9</v>
      </c>
      <c r="AI440" s="76">
        <f t="shared" ref="AI440" si="6190">IF(AH440=12,1,AH440+1)</f>
        <v>10</v>
      </c>
      <c r="AJ440" s="76">
        <f t="shared" ref="AJ440" si="6191">IF(AI440=12,1,AI440+1)</f>
        <v>11</v>
      </c>
      <c r="AK440" s="76">
        <f t="shared" ref="AK440" si="6192">IF(AJ440=12,1,AJ440+1)</f>
        <v>12</v>
      </c>
      <c r="AL440" s="76">
        <f t="shared" ref="AL440" si="6193">IF(AK440=12,1,AK440+1)</f>
        <v>1</v>
      </c>
      <c r="AM440" s="76">
        <f t="shared" ref="AM440" si="6194">IF(AL440=12,1,AL440+1)</f>
        <v>2</v>
      </c>
      <c r="AN440" s="76">
        <f t="shared" ref="AN440" si="6195">IF(AM440=12,1,AM440+1)</f>
        <v>3</v>
      </c>
      <c r="AO440" s="76">
        <f t="shared" ref="AO440" si="6196">IF(AN440=12,1,AN440+1)</f>
        <v>4</v>
      </c>
      <c r="AP440" s="76">
        <f t="shared" ref="AP440" si="6197">IF(AO440=12,1,AO440+1)</f>
        <v>5</v>
      </c>
      <c r="AQ440" s="76">
        <f t="shared" ref="AQ440" si="6198">IF(AP440=12,1,AP440+1)</f>
        <v>6</v>
      </c>
      <c r="AR440" s="76">
        <f t="shared" ref="AR440" si="6199">IF(AQ440=12,1,AQ440+1)</f>
        <v>7</v>
      </c>
      <c r="AS440" s="76">
        <f t="shared" ref="AS440" si="6200">IF(AR440=12,1,AR440+1)</f>
        <v>8</v>
      </c>
      <c r="AT440" s="76">
        <f t="shared" ref="AT440" si="6201">IF(AS440=12,1,AS440+1)</f>
        <v>9</v>
      </c>
      <c r="AU440" s="76">
        <f t="shared" ref="AU440" si="6202">IF(AT440=12,1,AT440+1)</f>
        <v>10</v>
      </c>
      <c r="AV440" s="76">
        <f t="shared" ref="AV440" si="6203">IF(AU440=12,1,AU440+1)</f>
        <v>11</v>
      </c>
      <c r="AW440" s="76">
        <f t="shared" ref="AW440" si="6204">IF(AV440=12,1,AV440+1)</f>
        <v>12</v>
      </c>
      <c r="AX440" s="76">
        <f t="shared" ref="AX440" si="6205">IF(AW440=12,1,AW440+1)</f>
        <v>1</v>
      </c>
      <c r="AY440" s="76">
        <f t="shared" ref="AY440" si="6206">IF(AX440=12,1,AX440+1)</f>
        <v>2</v>
      </c>
      <c r="AZ440" s="76">
        <f t="shared" ref="AZ440" si="6207">IF(AY440=12,1,AY440+1)</f>
        <v>3</v>
      </c>
      <c r="BA440" s="76">
        <f t="shared" ref="BA440" si="6208">IF(AZ440=12,1,AZ440+1)</f>
        <v>4</v>
      </c>
      <c r="BB440" s="76">
        <f t="shared" ref="BB440" si="6209">IF(BA440=12,1,BA440+1)</f>
        <v>5</v>
      </c>
      <c r="BC440" s="76">
        <f t="shared" ref="BC440" si="6210">IF(BB440=12,1,BB440+1)</f>
        <v>6</v>
      </c>
      <c r="BD440" s="76">
        <f t="shared" ref="BD440" si="6211">IF(BC440=12,1,BC440+1)</f>
        <v>7</v>
      </c>
      <c r="BE440" s="76">
        <f t="shared" ref="BE440" si="6212">IF(BD440=12,1,BD440+1)</f>
        <v>8</v>
      </c>
      <c r="BF440" s="76">
        <f t="shared" ref="BF440" si="6213">IF(BE440=12,1,BE440+1)</f>
        <v>9</v>
      </c>
      <c r="BG440" s="76">
        <f t="shared" ref="BG440" si="6214">IF(BF440=12,1,BF440+1)</f>
        <v>10</v>
      </c>
      <c r="BH440" s="76">
        <f t="shared" ref="BH440" si="6215">IF(BG440=12,1,BG440+1)</f>
        <v>11</v>
      </c>
      <c r="BI440" s="76">
        <f t="shared" ref="BI440" si="6216">IF(BH440=12,1,BH440+1)</f>
        <v>12</v>
      </c>
      <c r="BJ440" s="81"/>
      <c r="BK440" s="78"/>
      <c r="BL440" s="78"/>
      <c r="BM440" s="106"/>
      <c r="BN440" s="106"/>
      <c r="BO440" s="106"/>
      <c r="BP440" s="106"/>
      <c r="BQ440" s="106"/>
      <c r="BR440" s="106"/>
      <c r="BS440" s="106"/>
      <c r="BT440" s="106"/>
      <c r="BU440" s="106"/>
      <c r="BV440" s="106"/>
      <c r="BW440" s="106"/>
      <c r="BX440" s="106"/>
      <c r="BY440" s="106"/>
      <c r="BZ440" s="106"/>
      <c r="CA440" s="106"/>
      <c r="CB440" s="106"/>
    </row>
    <row r="441" spans="1:80" s="245" customFormat="1" ht="35.15" hidden="1" customHeight="1" x14ac:dyDescent="0.35">
      <c r="A441" s="250"/>
      <c r="B441" s="113"/>
      <c r="C441" s="361"/>
      <c r="D441" s="125"/>
      <c r="E441" s="125"/>
      <c r="F441" s="125"/>
      <c r="G441" s="125"/>
      <c r="H441" s="370"/>
      <c r="I441" s="373"/>
      <c r="J441" s="7"/>
      <c r="K441" s="376"/>
      <c r="L441" s="106"/>
      <c r="M441" s="77"/>
      <c r="N441" s="59">
        <f t="shared" ref="N441:BI441" si="6217">VALUE(_xlfn.CONCAT(N440,".",N443))</f>
        <v>1</v>
      </c>
      <c r="O441" s="73">
        <f t="shared" si="6217"/>
        <v>32</v>
      </c>
      <c r="P441" s="73">
        <f t="shared" si="6217"/>
        <v>61</v>
      </c>
      <c r="Q441" s="73">
        <f t="shared" si="6217"/>
        <v>92</v>
      </c>
      <c r="R441" s="73">
        <f t="shared" si="6217"/>
        <v>122</v>
      </c>
      <c r="S441" s="73">
        <f t="shared" si="6217"/>
        <v>153</v>
      </c>
      <c r="T441" s="73">
        <f t="shared" si="6217"/>
        <v>183</v>
      </c>
      <c r="U441" s="73">
        <f t="shared" si="6217"/>
        <v>214</v>
      </c>
      <c r="V441" s="73">
        <f t="shared" si="6217"/>
        <v>245</v>
      </c>
      <c r="W441" s="73">
        <f t="shared" si="6217"/>
        <v>275</v>
      </c>
      <c r="X441" s="73">
        <f t="shared" si="6217"/>
        <v>306</v>
      </c>
      <c r="Y441" s="73">
        <f t="shared" si="6217"/>
        <v>336</v>
      </c>
      <c r="Z441" s="73">
        <f t="shared" si="6217"/>
        <v>367</v>
      </c>
      <c r="AA441" s="73">
        <f t="shared" si="6217"/>
        <v>398</v>
      </c>
      <c r="AB441" s="73">
        <f t="shared" si="6217"/>
        <v>426</v>
      </c>
      <c r="AC441" s="73">
        <f t="shared" si="6217"/>
        <v>457</v>
      </c>
      <c r="AD441" s="73">
        <f t="shared" si="6217"/>
        <v>487</v>
      </c>
      <c r="AE441" s="73">
        <f t="shared" si="6217"/>
        <v>518</v>
      </c>
      <c r="AF441" s="73">
        <f t="shared" si="6217"/>
        <v>548</v>
      </c>
      <c r="AG441" s="73">
        <f t="shared" si="6217"/>
        <v>579</v>
      </c>
      <c r="AH441" s="73">
        <f t="shared" si="6217"/>
        <v>610</v>
      </c>
      <c r="AI441" s="73">
        <f t="shared" si="6217"/>
        <v>640</v>
      </c>
      <c r="AJ441" s="73">
        <f t="shared" si="6217"/>
        <v>671</v>
      </c>
      <c r="AK441" s="73">
        <f t="shared" si="6217"/>
        <v>701</v>
      </c>
      <c r="AL441" s="73">
        <f t="shared" si="6217"/>
        <v>732</v>
      </c>
      <c r="AM441" s="73">
        <f t="shared" si="6217"/>
        <v>763</v>
      </c>
      <c r="AN441" s="73">
        <f t="shared" si="6217"/>
        <v>791</v>
      </c>
      <c r="AO441" s="73">
        <f t="shared" si="6217"/>
        <v>822</v>
      </c>
      <c r="AP441" s="73">
        <f t="shared" si="6217"/>
        <v>852</v>
      </c>
      <c r="AQ441" s="73">
        <f t="shared" si="6217"/>
        <v>883</v>
      </c>
      <c r="AR441" s="73">
        <f t="shared" si="6217"/>
        <v>913</v>
      </c>
      <c r="AS441" s="73">
        <f t="shared" si="6217"/>
        <v>944</v>
      </c>
      <c r="AT441" s="73">
        <f t="shared" si="6217"/>
        <v>975</v>
      </c>
      <c r="AU441" s="73">
        <f t="shared" si="6217"/>
        <v>1005</v>
      </c>
      <c r="AV441" s="73">
        <f t="shared" si="6217"/>
        <v>1036</v>
      </c>
      <c r="AW441" s="73">
        <f t="shared" si="6217"/>
        <v>1066</v>
      </c>
      <c r="AX441" s="73">
        <f t="shared" si="6217"/>
        <v>1097</v>
      </c>
      <c r="AY441" s="73">
        <f t="shared" si="6217"/>
        <v>1128</v>
      </c>
      <c r="AZ441" s="73">
        <f t="shared" si="6217"/>
        <v>1156</v>
      </c>
      <c r="BA441" s="73">
        <f t="shared" si="6217"/>
        <v>1187</v>
      </c>
      <c r="BB441" s="73">
        <f t="shared" si="6217"/>
        <v>1217</v>
      </c>
      <c r="BC441" s="73">
        <f t="shared" si="6217"/>
        <v>1248</v>
      </c>
      <c r="BD441" s="73">
        <f t="shared" si="6217"/>
        <v>1278</v>
      </c>
      <c r="BE441" s="73">
        <f t="shared" si="6217"/>
        <v>1309</v>
      </c>
      <c r="BF441" s="73">
        <f t="shared" si="6217"/>
        <v>1340</v>
      </c>
      <c r="BG441" s="73">
        <f t="shared" si="6217"/>
        <v>1370</v>
      </c>
      <c r="BH441" s="73">
        <f t="shared" si="6217"/>
        <v>1401</v>
      </c>
      <c r="BI441" s="73">
        <f t="shared" si="6217"/>
        <v>1431</v>
      </c>
      <c r="BJ441" s="82"/>
      <c r="BK441" s="79"/>
      <c r="BL441" s="79"/>
      <c r="BM441" s="106"/>
      <c r="BN441" s="106"/>
      <c r="BO441" s="106"/>
      <c r="BP441" s="106"/>
      <c r="BQ441" s="106"/>
      <c r="BR441" s="106"/>
      <c r="BS441" s="106"/>
      <c r="BT441" s="106"/>
      <c r="BU441" s="106"/>
      <c r="BV441" s="106"/>
      <c r="BW441" s="106"/>
      <c r="BX441" s="106"/>
      <c r="BY441" s="106"/>
      <c r="BZ441" s="106"/>
      <c r="CA441" s="106"/>
      <c r="CB441" s="106"/>
    </row>
    <row r="442" spans="1:80" s="245" customFormat="1" ht="17.149999999999999" customHeight="1" x14ac:dyDescent="0.35">
      <c r="A442" s="250"/>
      <c r="B442" s="113"/>
      <c r="C442" s="361"/>
      <c r="D442" s="125"/>
      <c r="E442" s="357" t="s">
        <v>207</v>
      </c>
      <c r="F442" s="357" t="s">
        <v>207</v>
      </c>
      <c r="G442" s="357" t="s">
        <v>207</v>
      </c>
      <c r="H442" s="370"/>
      <c r="I442" s="373"/>
      <c r="J442" s="7"/>
      <c r="K442" s="376"/>
      <c r="L442" s="106"/>
      <c r="M442" s="77"/>
      <c r="N442" s="60" t="str">
        <f>VLOOKUP(N440,'Podpůrná data'!$I$188:$J$199,2)</f>
        <v>leden</v>
      </c>
      <c r="O442" s="60" t="str">
        <f>VLOOKUP(O440,'Podpůrná data'!$I$188:$J$199,2)</f>
        <v>únor</v>
      </c>
      <c r="P442" s="60" t="str">
        <f>VLOOKUP(P440,'Podpůrná data'!$I$188:$J$199,2)</f>
        <v>březen</v>
      </c>
      <c r="Q442" s="60" t="str">
        <f>VLOOKUP(Q440,'Podpůrná data'!$I$188:$J$199,2)</f>
        <v>duben</v>
      </c>
      <c r="R442" s="60" t="str">
        <f>VLOOKUP(R440,'Podpůrná data'!$I$188:$J$199,2)</f>
        <v>květen</v>
      </c>
      <c r="S442" s="60" t="str">
        <f>VLOOKUP(S440,'Podpůrná data'!$I$188:$J$199,2)</f>
        <v>červen</v>
      </c>
      <c r="T442" s="60" t="str">
        <f>VLOOKUP(T440,'Podpůrná data'!$I$188:$J$199,2)</f>
        <v>červenec</v>
      </c>
      <c r="U442" s="60" t="str">
        <f>VLOOKUP(U440,'Podpůrná data'!$I$188:$J$199,2)</f>
        <v>srpen</v>
      </c>
      <c r="V442" s="60" t="str">
        <f>VLOOKUP(V440,'Podpůrná data'!$I$188:$J$199,2)</f>
        <v>září</v>
      </c>
      <c r="W442" s="60" t="str">
        <f>VLOOKUP(W440,'Podpůrná data'!$I$188:$J$199,2)</f>
        <v>říjen</v>
      </c>
      <c r="X442" s="60" t="str">
        <f>VLOOKUP(X440,'Podpůrná data'!$I$188:$J$199,2)</f>
        <v>listopad</v>
      </c>
      <c r="Y442" s="60" t="str">
        <f>VLOOKUP(Y440,'Podpůrná data'!$I$188:$J$199,2)</f>
        <v>prosinec</v>
      </c>
      <c r="Z442" s="60" t="str">
        <f>VLOOKUP(Z440,'Podpůrná data'!$I$188:$J$199,2)</f>
        <v>leden</v>
      </c>
      <c r="AA442" s="60" t="str">
        <f>VLOOKUP(AA440,'Podpůrná data'!$I$188:$J$199,2)</f>
        <v>únor</v>
      </c>
      <c r="AB442" s="60" t="str">
        <f>VLOOKUP(AB440,'Podpůrná data'!$I$188:$J$199,2)</f>
        <v>březen</v>
      </c>
      <c r="AC442" s="60" t="str">
        <f>VLOOKUP(AC440,'Podpůrná data'!$I$188:$J$199,2)</f>
        <v>duben</v>
      </c>
      <c r="AD442" s="60" t="str">
        <f>VLOOKUP(AD440,'Podpůrná data'!$I$188:$J$199,2)</f>
        <v>květen</v>
      </c>
      <c r="AE442" s="60" t="str">
        <f>VLOOKUP(AE440,'Podpůrná data'!$I$188:$J$199,2)</f>
        <v>červen</v>
      </c>
      <c r="AF442" s="60" t="str">
        <f>VLOOKUP(AF440,'Podpůrná data'!$I$188:$J$199,2)</f>
        <v>červenec</v>
      </c>
      <c r="AG442" s="60" t="str">
        <f>VLOOKUP(AG440,'Podpůrná data'!$I$188:$J$199,2)</f>
        <v>srpen</v>
      </c>
      <c r="AH442" s="60" t="str">
        <f>VLOOKUP(AH440,'Podpůrná data'!$I$188:$J$199,2)</f>
        <v>září</v>
      </c>
      <c r="AI442" s="60" t="str">
        <f>VLOOKUP(AI440,'Podpůrná data'!$I$188:$J$199,2)</f>
        <v>říjen</v>
      </c>
      <c r="AJ442" s="60" t="str">
        <f>VLOOKUP(AJ440,'Podpůrná data'!$I$188:$J$199,2)</f>
        <v>listopad</v>
      </c>
      <c r="AK442" s="60" t="str">
        <f>VLOOKUP(AK440,'Podpůrná data'!$I$188:$J$199,2)</f>
        <v>prosinec</v>
      </c>
      <c r="AL442" s="60" t="str">
        <f>VLOOKUP(AL440,'Podpůrná data'!$I$188:$J$199,2)</f>
        <v>leden</v>
      </c>
      <c r="AM442" s="60" t="str">
        <f>VLOOKUP(AM440,'Podpůrná data'!$I$188:$J$199,2)</f>
        <v>únor</v>
      </c>
      <c r="AN442" s="60" t="str">
        <f>VLOOKUP(AN440,'Podpůrná data'!$I$188:$J$199,2)</f>
        <v>březen</v>
      </c>
      <c r="AO442" s="60" t="str">
        <f>VLOOKUP(AO440,'Podpůrná data'!$I$188:$J$199,2)</f>
        <v>duben</v>
      </c>
      <c r="AP442" s="60" t="str">
        <f>VLOOKUP(AP440,'Podpůrná data'!$I$188:$J$199,2)</f>
        <v>květen</v>
      </c>
      <c r="AQ442" s="60" t="str">
        <f>VLOOKUP(AQ440,'Podpůrná data'!$I$188:$J$199,2)</f>
        <v>červen</v>
      </c>
      <c r="AR442" s="60" t="str">
        <f>VLOOKUP(AR440,'Podpůrná data'!$I$188:$J$199,2)</f>
        <v>červenec</v>
      </c>
      <c r="AS442" s="60" t="str">
        <f>VLOOKUP(AS440,'Podpůrná data'!$I$188:$J$199,2)</f>
        <v>srpen</v>
      </c>
      <c r="AT442" s="60" t="str">
        <f>VLOOKUP(AT440,'Podpůrná data'!$I$188:$J$199,2)</f>
        <v>září</v>
      </c>
      <c r="AU442" s="60" t="str">
        <f>VLOOKUP(AU440,'Podpůrná data'!$I$188:$J$199,2)</f>
        <v>říjen</v>
      </c>
      <c r="AV442" s="60" t="str">
        <f>VLOOKUP(AV440,'Podpůrná data'!$I$188:$J$199,2)</f>
        <v>listopad</v>
      </c>
      <c r="AW442" s="60" t="str">
        <f>VLOOKUP(AW440,'Podpůrná data'!$I$188:$J$199,2)</f>
        <v>prosinec</v>
      </c>
      <c r="AX442" s="60" t="str">
        <f>VLOOKUP(AX440,'Podpůrná data'!$I$188:$J$199,2)</f>
        <v>leden</v>
      </c>
      <c r="AY442" s="60" t="str">
        <f>VLOOKUP(AY440,'Podpůrná data'!$I$188:$J$199,2)</f>
        <v>únor</v>
      </c>
      <c r="AZ442" s="60" t="str">
        <f>VLOOKUP(AZ440,'Podpůrná data'!$I$188:$J$199,2)</f>
        <v>březen</v>
      </c>
      <c r="BA442" s="60" t="str">
        <f>VLOOKUP(BA440,'Podpůrná data'!$I$188:$J$199,2)</f>
        <v>duben</v>
      </c>
      <c r="BB442" s="60" t="str">
        <f>VLOOKUP(BB440,'Podpůrná data'!$I$188:$J$199,2)</f>
        <v>květen</v>
      </c>
      <c r="BC442" s="60" t="str">
        <f>VLOOKUP(BC440,'Podpůrná data'!$I$188:$J$199,2)</f>
        <v>červen</v>
      </c>
      <c r="BD442" s="60" t="str">
        <f>VLOOKUP(BD440,'Podpůrná data'!$I$188:$J$199,2)</f>
        <v>červenec</v>
      </c>
      <c r="BE442" s="60" t="str">
        <f>VLOOKUP(BE440,'Podpůrná data'!$I$188:$J$199,2)</f>
        <v>srpen</v>
      </c>
      <c r="BF442" s="60" t="str">
        <f>VLOOKUP(BF440,'Podpůrná data'!$I$188:$J$199,2)</f>
        <v>září</v>
      </c>
      <c r="BG442" s="60" t="str">
        <f>VLOOKUP(BG440,'Podpůrná data'!$I$188:$J$199,2)</f>
        <v>říjen</v>
      </c>
      <c r="BH442" s="60" t="str">
        <f>VLOOKUP(BH440,'Podpůrná data'!$I$188:$J$199,2)</f>
        <v>listopad</v>
      </c>
      <c r="BI442" s="60" t="str">
        <f>VLOOKUP(BI440,'Podpůrná data'!$I$188:$J$199,2)</f>
        <v>prosinec</v>
      </c>
      <c r="BJ442" s="200"/>
      <c r="BK442" s="200"/>
      <c r="BL442" s="201"/>
      <c r="BM442" s="106"/>
      <c r="BN442" s="179" t="s">
        <v>105</v>
      </c>
      <c r="BO442" s="179" t="s">
        <v>106</v>
      </c>
      <c r="BP442" s="179" t="s">
        <v>107</v>
      </c>
      <c r="BQ442" s="179" t="s">
        <v>108</v>
      </c>
      <c r="BR442" s="179" t="s">
        <v>109</v>
      </c>
      <c r="BS442" s="179" t="s">
        <v>110</v>
      </c>
      <c r="BT442" s="179" t="s">
        <v>111</v>
      </c>
      <c r="BU442" s="179" t="s">
        <v>112</v>
      </c>
      <c r="BV442" s="179" t="s">
        <v>113</v>
      </c>
      <c r="BW442" s="179" t="s">
        <v>155</v>
      </c>
      <c r="BX442" s="179" t="s">
        <v>156</v>
      </c>
      <c r="BY442" s="179" t="s">
        <v>157</v>
      </c>
      <c r="BZ442" s="179" t="s">
        <v>202</v>
      </c>
      <c r="CA442" s="179" t="s">
        <v>203</v>
      </c>
      <c r="CB442" s="179" t="s">
        <v>204</v>
      </c>
    </row>
    <row r="443" spans="1:80" s="245" customFormat="1" ht="16.399999999999999" customHeight="1" x14ac:dyDescent="0.35">
      <c r="A443" s="250"/>
      <c r="B443" s="113"/>
      <c r="C443" s="361"/>
      <c r="D443" s="125"/>
      <c r="E443" s="357"/>
      <c r="F443" s="357"/>
      <c r="G443" s="357"/>
      <c r="H443" s="370"/>
      <c r="I443" s="373"/>
      <c r="J443" s="7"/>
      <c r="K443" s="376"/>
      <c r="L443" s="106"/>
      <c r="M443" s="77"/>
      <c r="N443" s="60">
        <f>YEAR(Úvod!$F$10)</f>
        <v>1900</v>
      </c>
      <c r="O443" s="60">
        <f t="shared" ref="O443" si="6218">IF(O440=1,N443+1,N443)</f>
        <v>1900</v>
      </c>
      <c r="P443" s="60">
        <f t="shared" ref="P443" si="6219">IF(P440=1,O443+1,O443)</f>
        <v>1900</v>
      </c>
      <c r="Q443" s="60">
        <f t="shared" ref="Q443" si="6220">IF(Q440=1,P443+1,P443)</f>
        <v>1900</v>
      </c>
      <c r="R443" s="60">
        <f t="shared" ref="R443" si="6221">IF(R440=1,Q443+1,Q443)</f>
        <v>1900</v>
      </c>
      <c r="S443" s="60">
        <f t="shared" ref="S443" si="6222">IF(S440=1,R443+1,R443)</f>
        <v>1900</v>
      </c>
      <c r="T443" s="60">
        <f t="shared" ref="T443" si="6223">IF(T440=1,S443+1,S443)</f>
        <v>1900</v>
      </c>
      <c r="U443" s="60">
        <f t="shared" ref="U443" si="6224">IF(U440=1,T443+1,T443)</f>
        <v>1900</v>
      </c>
      <c r="V443" s="60">
        <f t="shared" ref="V443" si="6225">IF(V440=1,U443+1,U443)</f>
        <v>1900</v>
      </c>
      <c r="W443" s="60">
        <f t="shared" ref="W443" si="6226">IF(W440=1,V443+1,V443)</f>
        <v>1900</v>
      </c>
      <c r="X443" s="60">
        <f t="shared" ref="X443" si="6227">IF(X440=1,W443+1,W443)</f>
        <v>1900</v>
      </c>
      <c r="Y443" s="60">
        <f t="shared" ref="Y443" si="6228">IF(Y440=1,X443+1,X443)</f>
        <v>1900</v>
      </c>
      <c r="Z443" s="60">
        <f t="shared" ref="Z443" si="6229">IF(Z440=1,Y443+1,Y443)</f>
        <v>1901</v>
      </c>
      <c r="AA443" s="60">
        <f t="shared" ref="AA443" si="6230">IF(AA440=1,Z443+1,Z443)</f>
        <v>1901</v>
      </c>
      <c r="AB443" s="60">
        <f t="shared" ref="AB443" si="6231">IF(AB440=1,AA443+1,AA443)</f>
        <v>1901</v>
      </c>
      <c r="AC443" s="60">
        <f t="shared" ref="AC443" si="6232">IF(AC440=1,AB443+1,AB443)</f>
        <v>1901</v>
      </c>
      <c r="AD443" s="60">
        <f t="shared" ref="AD443" si="6233">IF(AD440=1,AC443+1,AC443)</f>
        <v>1901</v>
      </c>
      <c r="AE443" s="60">
        <f t="shared" ref="AE443" si="6234">IF(AE440=1,AD443+1,AD443)</f>
        <v>1901</v>
      </c>
      <c r="AF443" s="60">
        <f t="shared" ref="AF443" si="6235">IF(AF440=1,AE443+1,AE443)</f>
        <v>1901</v>
      </c>
      <c r="AG443" s="60">
        <f t="shared" ref="AG443" si="6236">IF(AG440=1,AF443+1,AF443)</f>
        <v>1901</v>
      </c>
      <c r="AH443" s="60">
        <f t="shared" ref="AH443" si="6237">IF(AH440=1,AG443+1,AG443)</f>
        <v>1901</v>
      </c>
      <c r="AI443" s="60">
        <f t="shared" ref="AI443" si="6238">IF(AI440=1,AH443+1,AH443)</f>
        <v>1901</v>
      </c>
      <c r="AJ443" s="60">
        <f t="shared" ref="AJ443" si="6239">IF(AJ440=1,AI443+1,AI443)</f>
        <v>1901</v>
      </c>
      <c r="AK443" s="60">
        <f t="shared" ref="AK443" si="6240">IF(AK440=1,AJ443+1,AJ443)</f>
        <v>1901</v>
      </c>
      <c r="AL443" s="60">
        <f t="shared" ref="AL443" si="6241">IF(AL440=1,AK443+1,AK443)</f>
        <v>1902</v>
      </c>
      <c r="AM443" s="60">
        <f t="shared" ref="AM443" si="6242">IF(AM440=1,AL443+1,AL443)</f>
        <v>1902</v>
      </c>
      <c r="AN443" s="60">
        <f t="shared" ref="AN443" si="6243">IF(AN440=1,AM443+1,AM443)</f>
        <v>1902</v>
      </c>
      <c r="AO443" s="60">
        <f t="shared" ref="AO443" si="6244">IF(AO440=1,AN443+1,AN443)</f>
        <v>1902</v>
      </c>
      <c r="AP443" s="60">
        <f t="shared" ref="AP443" si="6245">IF(AP440=1,AO443+1,AO443)</f>
        <v>1902</v>
      </c>
      <c r="AQ443" s="60">
        <f t="shared" ref="AQ443" si="6246">IF(AQ440=1,AP443+1,AP443)</f>
        <v>1902</v>
      </c>
      <c r="AR443" s="60">
        <f t="shared" ref="AR443" si="6247">IF(AR440=1,AQ443+1,AQ443)</f>
        <v>1902</v>
      </c>
      <c r="AS443" s="60">
        <f t="shared" ref="AS443" si="6248">IF(AS440=1,AR443+1,AR443)</f>
        <v>1902</v>
      </c>
      <c r="AT443" s="60">
        <f t="shared" ref="AT443" si="6249">IF(AT440=1,AS443+1,AS443)</f>
        <v>1902</v>
      </c>
      <c r="AU443" s="60">
        <f t="shared" ref="AU443" si="6250">IF(AU440=1,AT443+1,AT443)</f>
        <v>1902</v>
      </c>
      <c r="AV443" s="60">
        <f t="shared" ref="AV443" si="6251">IF(AV440=1,AU443+1,AU443)</f>
        <v>1902</v>
      </c>
      <c r="AW443" s="60">
        <f t="shared" ref="AW443" si="6252">IF(AW440=1,AV443+1,AV443)</f>
        <v>1902</v>
      </c>
      <c r="AX443" s="60">
        <f t="shared" ref="AX443" si="6253">IF(AX440=1,AW443+1,AW443)</f>
        <v>1903</v>
      </c>
      <c r="AY443" s="60">
        <f t="shared" ref="AY443" si="6254">IF(AY440=1,AX443+1,AX443)</f>
        <v>1903</v>
      </c>
      <c r="AZ443" s="60">
        <f t="shared" ref="AZ443" si="6255">IF(AZ440=1,AY443+1,AY443)</f>
        <v>1903</v>
      </c>
      <c r="BA443" s="60">
        <f t="shared" ref="BA443" si="6256">IF(BA440=1,AZ443+1,AZ443)</f>
        <v>1903</v>
      </c>
      <c r="BB443" s="60">
        <f t="shared" ref="BB443" si="6257">IF(BB440=1,BA443+1,BA443)</f>
        <v>1903</v>
      </c>
      <c r="BC443" s="60">
        <f t="shared" ref="BC443" si="6258">IF(BC440=1,BB443+1,BB443)</f>
        <v>1903</v>
      </c>
      <c r="BD443" s="60">
        <f t="shared" ref="BD443" si="6259">IF(BD440=1,BC443+1,BC443)</f>
        <v>1903</v>
      </c>
      <c r="BE443" s="60">
        <f t="shared" ref="BE443" si="6260">IF(BE440=1,BD443+1,BD443)</f>
        <v>1903</v>
      </c>
      <c r="BF443" s="60">
        <f t="shared" ref="BF443" si="6261">IF(BF440=1,BE443+1,BE443)</f>
        <v>1903</v>
      </c>
      <c r="BG443" s="60">
        <f t="shared" ref="BG443" si="6262">IF(BG440=1,BF443+1,BF443)</f>
        <v>1903</v>
      </c>
      <c r="BH443" s="60">
        <f t="shared" ref="BH443" si="6263">IF(BH440=1,BG443+1,BG443)</f>
        <v>1903</v>
      </c>
      <c r="BI443" s="60">
        <f t="shared" ref="BI443" si="6264">IF(BI440=1,BH443+1,BH443)</f>
        <v>1903</v>
      </c>
      <c r="BJ443" s="199"/>
      <c r="BK443" s="198"/>
      <c r="BL443" s="202"/>
      <c r="BM443" s="106"/>
      <c r="BN443" s="106"/>
      <c r="BO443" s="106"/>
      <c r="BP443" s="106"/>
      <c r="BQ443" s="106"/>
      <c r="BR443" s="106"/>
      <c r="BS443" s="106"/>
      <c r="BT443" s="106"/>
      <c r="BU443" s="106"/>
      <c r="BV443" s="106"/>
      <c r="BW443" s="106"/>
      <c r="BX443" s="106"/>
      <c r="BY443" s="106"/>
      <c r="BZ443" s="106"/>
      <c r="CA443" s="106"/>
      <c r="CB443" s="106"/>
    </row>
    <row r="444" spans="1:80" s="245" customFormat="1" ht="16.399999999999999" customHeight="1" x14ac:dyDescent="0.35">
      <c r="A444" s="250"/>
      <c r="B444" s="113"/>
      <c r="C444" s="125"/>
      <c r="D444" s="125"/>
      <c r="E444" s="357"/>
      <c r="F444" s="357"/>
      <c r="G444" s="357"/>
      <c r="H444" s="370"/>
      <c r="I444" s="374"/>
      <c r="J444" s="7"/>
      <c r="K444" s="377"/>
      <c r="L444" s="106"/>
      <c r="M444" s="63" t="s">
        <v>159</v>
      </c>
      <c r="N444" s="258"/>
      <c r="O444" s="258"/>
      <c r="P444" s="258"/>
      <c r="Q444" s="258"/>
      <c r="R444" s="258"/>
      <c r="S444" s="258"/>
      <c r="T444" s="258"/>
      <c r="U444" s="258"/>
      <c r="V444" s="258"/>
      <c r="W444" s="258"/>
      <c r="X444" s="258"/>
      <c r="Y444" s="258"/>
      <c r="Z444" s="258"/>
      <c r="AA444" s="258"/>
      <c r="AB444" s="258"/>
      <c r="AC444" s="258"/>
      <c r="AD444" s="258"/>
      <c r="AE444" s="258"/>
      <c r="AF444" s="258"/>
      <c r="AG444" s="258"/>
      <c r="AH444" s="258"/>
      <c r="AI444" s="258"/>
      <c r="AJ444" s="258"/>
      <c r="AK444" s="258"/>
      <c r="AL444" s="258"/>
      <c r="AM444" s="258"/>
      <c r="AN444" s="258"/>
      <c r="AO444" s="258"/>
      <c r="AP444" s="258"/>
      <c r="AQ444" s="258"/>
      <c r="AR444" s="258"/>
      <c r="AS444" s="258"/>
      <c r="AT444" s="258"/>
      <c r="AU444" s="258"/>
      <c r="AV444" s="258"/>
      <c r="AW444" s="258"/>
      <c r="AX444" s="258"/>
      <c r="AY444" s="258"/>
      <c r="AZ444" s="258"/>
      <c r="BA444" s="258"/>
      <c r="BB444" s="258"/>
      <c r="BC444" s="258"/>
      <c r="BD444" s="258"/>
      <c r="BE444" s="258"/>
      <c r="BF444" s="258"/>
      <c r="BG444" s="258"/>
      <c r="BH444" s="258"/>
      <c r="BI444" s="258"/>
      <c r="BJ444" s="199"/>
      <c r="BK444" s="198"/>
      <c r="BL444" s="202"/>
      <c r="BM444" s="106"/>
      <c r="BN444" s="106"/>
      <c r="BO444" s="106"/>
      <c r="BP444" s="106"/>
      <c r="BQ444" s="106"/>
      <c r="BR444" s="106"/>
      <c r="BS444" s="106"/>
      <c r="BT444" s="106"/>
      <c r="BU444" s="106"/>
      <c r="BV444" s="106"/>
      <c r="BW444" s="106"/>
      <c r="BX444" s="106"/>
      <c r="BY444" s="106"/>
      <c r="BZ444" s="106"/>
      <c r="CA444" s="106"/>
      <c r="CB444" s="106"/>
    </row>
    <row r="445" spans="1:80" s="245" customFormat="1" ht="23.5" customHeight="1" x14ac:dyDescent="0.35">
      <c r="A445" s="243"/>
      <c r="B445" s="126" t="s">
        <v>37</v>
      </c>
      <c r="C445" s="381"/>
      <c r="D445" s="381"/>
      <c r="E445" s="259"/>
      <c r="F445" s="259"/>
      <c r="G445" s="241"/>
      <c r="H445" s="253"/>
      <c r="I445" s="61">
        <f>IF($H445="",0,VLOOKUP($E445,'Podpůrná data'!$H$15:$I$185,2,FALSE)*$H445)</f>
        <v>0</v>
      </c>
      <c r="J445" s="105"/>
      <c r="K445" s="166">
        <f>IF(I445&gt;0,1,0)</f>
        <v>0</v>
      </c>
      <c r="L445" s="204"/>
      <c r="M445" s="63" t="s">
        <v>95</v>
      </c>
      <c r="N445" s="260"/>
      <c r="O445" s="260"/>
      <c r="P445" s="260"/>
      <c r="Q445" s="260"/>
      <c r="R445" s="260"/>
      <c r="S445" s="260"/>
      <c r="T445" s="260"/>
      <c r="U445" s="260"/>
      <c r="V445" s="260"/>
      <c r="W445" s="260"/>
      <c r="X445" s="260"/>
      <c r="Y445" s="260"/>
      <c r="Z445" s="260"/>
      <c r="AA445" s="260"/>
      <c r="AB445" s="260"/>
      <c r="AC445" s="260"/>
      <c r="AD445" s="260"/>
      <c r="AE445" s="260"/>
      <c r="AF445" s="260"/>
      <c r="AG445" s="260"/>
      <c r="AH445" s="260"/>
      <c r="AI445" s="260"/>
      <c r="AJ445" s="260"/>
      <c r="AK445" s="260"/>
      <c r="AL445" s="260"/>
      <c r="AM445" s="260"/>
      <c r="AN445" s="260"/>
      <c r="AO445" s="260"/>
      <c r="AP445" s="260"/>
      <c r="AQ445" s="260"/>
      <c r="AR445" s="260"/>
      <c r="AS445" s="260"/>
      <c r="AT445" s="260"/>
      <c r="AU445" s="260"/>
      <c r="AV445" s="260"/>
      <c r="AW445" s="260"/>
      <c r="AX445" s="260"/>
      <c r="AY445" s="260"/>
      <c r="AZ445" s="260"/>
      <c r="BA445" s="260"/>
      <c r="BB445" s="260"/>
      <c r="BC445" s="260"/>
      <c r="BD445" s="260"/>
      <c r="BE445" s="260"/>
      <c r="BF445" s="260"/>
      <c r="BG445" s="260"/>
      <c r="BH445" s="260"/>
      <c r="BI445" s="260"/>
      <c r="BJ445" s="382">
        <f>SUM(N447:BI447)</f>
        <v>0</v>
      </c>
      <c r="BK445" s="384">
        <f>SUM(N449:BI449)</f>
        <v>0</v>
      </c>
      <c r="BL445" s="386">
        <f>IF($K445=0,0,IF($BJ445&gt;=20,1,0))</f>
        <v>0</v>
      </c>
      <c r="BM445" s="106"/>
      <c r="BN445" s="106"/>
      <c r="BO445" s="106"/>
      <c r="BP445" s="106"/>
      <c r="BQ445" s="106"/>
      <c r="BR445" s="106"/>
      <c r="BS445" s="106"/>
      <c r="BT445" s="106"/>
      <c r="BU445" s="106"/>
      <c r="BV445" s="106"/>
      <c r="BW445" s="106"/>
      <c r="BX445" s="106"/>
      <c r="BY445" s="106"/>
      <c r="BZ445" s="106"/>
      <c r="CA445" s="106"/>
      <c r="CB445" s="106"/>
    </row>
    <row r="446" spans="1:80" s="245" customFormat="1" ht="29" x14ac:dyDescent="0.35">
      <c r="A446" s="243"/>
      <c r="B446" s="128"/>
      <c r="C446" s="170"/>
      <c r="D446" s="170"/>
      <c r="E446" s="170"/>
      <c r="F446" s="170"/>
      <c r="G446" s="170"/>
      <c r="H446" s="170"/>
      <c r="I446" s="64"/>
      <c r="J446" s="105"/>
      <c r="K446" s="223"/>
      <c r="L446" s="106"/>
      <c r="M446" s="63" t="s">
        <v>215</v>
      </c>
      <c r="N446" s="260"/>
      <c r="O446" s="260"/>
      <c r="P446" s="260"/>
      <c r="Q446" s="260"/>
      <c r="R446" s="260"/>
      <c r="S446" s="260"/>
      <c r="T446" s="260"/>
      <c r="U446" s="260"/>
      <c r="V446" s="260"/>
      <c r="W446" s="260"/>
      <c r="X446" s="260"/>
      <c r="Y446" s="260"/>
      <c r="Z446" s="260"/>
      <c r="AA446" s="260"/>
      <c r="AB446" s="260"/>
      <c r="AC446" s="260"/>
      <c r="AD446" s="260"/>
      <c r="AE446" s="260"/>
      <c r="AF446" s="260"/>
      <c r="AG446" s="260"/>
      <c r="AH446" s="260"/>
      <c r="AI446" s="260"/>
      <c r="AJ446" s="260"/>
      <c r="AK446" s="260"/>
      <c r="AL446" s="260"/>
      <c r="AM446" s="260"/>
      <c r="AN446" s="260"/>
      <c r="AO446" s="260"/>
      <c r="AP446" s="260"/>
      <c r="AQ446" s="260"/>
      <c r="AR446" s="260"/>
      <c r="AS446" s="260"/>
      <c r="AT446" s="260"/>
      <c r="AU446" s="260"/>
      <c r="AV446" s="260"/>
      <c r="AW446" s="260"/>
      <c r="AX446" s="260"/>
      <c r="AY446" s="260"/>
      <c r="AZ446" s="260"/>
      <c r="BA446" s="260"/>
      <c r="BB446" s="260"/>
      <c r="BC446" s="260"/>
      <c r="BD446" s="260"/>
      <c r="BE446" s="260"/>
      <c r="BF446" s="260"/>
      <c r="BG446" s="260"/>
      <c r="BH446" s="260"/>
      <c r="BI446" s="260"/>
      <c r="BJ446" s="382"/>
      <c r="BK446" s="384"/>
      <c r="BL446" s="386"/>
      <c r="BM446" s="106"/>
      <c r="BN446" s="106"/>
      <c r="BO446" s="106"/>
      <c r="BP446" s="106"/>
      <c r="BQ446" s="106"/>
      <c r="BR446" s="106"/>
      <c r="BS446" s="106"/>
      <c r="BT446" s="106"/>
      <c r="BU446" s="106"/>
      <c r="BV446" s="106"/>
      <c r="BW446" s="106"/>
      <c r="BX446" s="106"/>
      <c r="BY446" s="106"/>
      <c r="BZ446" s="106"/>
      <c r="CA446" s="106"/>
      <c r="CB446" s="106"/>
    </row>
    <row r="447" spans="1:80" s="245" customFormat="1" ht="29" x14ac:dyDescent="0.35">
      <c r="A447" s="243"/>
      <c r="B447" s="128"/>
      <c r="C447" s="170"/>
      <c r="D447" s="170"/>
      <c r="E447" s="170"/>
      <c r="F447" s="170"/>
      <c r="G447" s="170"/>
      <c r="H447" s="170"/>
      <c r="I447" s="64"/>
      <c r="J447" s="105"/>
      <c r="K447" s="165"/>
      <c r="L447" s="106"/>
      <c r="M447" s="63" t="s">
        <v>235</v>
      </c>
      <c r="N447" s="167">
        <f>IF(N446="",0,IF(N446&gt;=$H445,$H445,N446))</f>
        <v>0</v>
      </c>
      <c r="O447" s="167">
        <f t="shared" ref="O447" si="6265">IF(O446="",0,IF((O446+N448)&lt;=$H445,O446,$H445-N448))</f>
        <v>0</v>
      </c>
      <c r="P447" s="167">
        <f t="shared" ref="P447" si="6266">IF(P446="",0,IF((P446+O448)&lt;=$H445,P446,$H445-O448))</f>
        <v>0</v>
      </c>
      <c r="Q447" s="167">
        <f t="shared" ref="Q447" si="6267">IF(Q446="",0,IF((Q446+P448)&lt;=$H445,Q446,$H445-P448))</f>
        <v>0</v>
      </c>
      <c r="R447" s="167">
        <f t="shared" ref="R447" si="6268">IF(R446="",0,IF((R446+Q448)&lt;=$H445,R446,$H445-Q448))</f>
        <v>0</v>
      </c>
      <c r="S447" s="167">
        <f t="shared" ref="S447" si="6269">IF(S446="",0,IF((S446+R448)&lt;=$H445,S446,$H445-R448))</f>
        <v>0</v>
      </c>
      <c r="T447" s="167">
        <f t="shared" ref="T447" si="6270">IF(T446="",0,IF((T446+S448)&lt;=$H445,T446,$H445-S448))</f>
        <v>0</v>
      </c>
      <c r="U447" s="167">
        <f t="shared" ref="U447" si="6271">IF(U446="",0,IF((U446+T448)&lt;=$H445,U446,$H445-T448))</f>
        <v>0</v>
      </c>
      <c r="V447" s="167">
        <f t="shared" ref="V447" si="6272">IF(V446="",0,IF((V446+U448)&lt;=$H445,V446,$H445-U448))</f>
        <v>0</v>
      </c>
      <c r="W447" s="167">
        <f t="shared" ref="W447" si="6273">IF(W446="",0,IF((W446+V448)&lt;=$H445,W446,$H445-V448))</f>
        <v>0</v>
      </c>
      <c r="X447" s="167">
        <f t="shared" ref="X447" si="6274">IF(X446="",0,IF((X446+W448)&lt;=$H445,X446,$H445-W448))</f>
        <v>0</v>
      </c>
      <c r="Y447" s="167">
        <f t="shared" ref="Y447" si="6275">IF(Y446="",0,IF((Y446+X448)&lt;=$H445,Y446,$H445-X448))</f>
        <v>0</v>
      </c>
      <c r="Z447" s="167">
        <f t="shared" ref="Z447" si="6276">IF(Z446="",0,IF((Z446+Y448)&lt;=$H445,Z446,$H445-Y448))</f>
        <v>0</v>
      </c>
      <c r="AA447" s="167">
        <f t="shared" ref="AA447" si="6277">IF(AA446="",0,IF((AA446+Z448)&lt;=$H445,AA446,$H445-Z448))</f>
        <v>0</v>
      </c>
      <c r="AB447" s="167">
        <f t="shared" ref="AB447" si="6278">IF(AB446="",0,IF((AB446+AA448)&lt;=$H445,AB446,$H445-AA448))</f>
        <v>0</v>
      </c>
      <c r="AC447" s="167">
        <f t="shared" ref="AC447" si="6279">IF(AC446="",0,IF((AC446+AB448)&lt;=$H445,AC446,$H445-AB448))</f>
        <v>0</v>
      </c>
      <c r="AD447" s="167">
        <f t="shared" ref="AD447" si="6280">IF(AD446="",0,IF((AD446+AC448)&lt;=$H445,AD446,$H445-AC448))</f>
        <v>0</v>
      </c>
      <c r="AE447" s="167">
        <f t="shared" ref="AE447" si="6281">IF(AE446="",0,IF((AE446+AD448)&lt;=$H445,AE446,$H445-AD448))</f>
        <v>0</v>
      </c>
      <c r="AF447" s="167">
        <f t="shared" ref="AF447" si="6282">IF(AF446="",0,IF((AF446+AE448)&lt;=$H445,AF446,$H445-AE448))</f>
        <v>0</v>
      </c>
      <c r="AG447" s="167">
        <f t="shared" ref="AG447" si="6283">IF(AG446="",0,IF((AG446+AF448)&lt;=$H445,AG446,$H445-AF448))</f>
        <v>0</v>
      </c>
      <c r="AH447" s="167">
        <f t="shared" ref="AH447" si="6284">IF(AH446="",0,IF((AH446+AG448)&lt;=$H445,AH446,$H445-AG448))</f>
        <v>0</v>
      </c>
      <c r="AI447" s="167">
        <f t="shared" ref="AI447" si="6285">IF(AI446="",0,IF((AI446+AH448)&lt;=$H445,AI446,$H445-AH448))</f>
        <v>0</v>
      </c>
      <c r="AJ447" s="167">
        <f t="shared" ref="AJ447" si="6286">IF(AJ446="",0,IF((AJ446+AI448)&lt;=$H445,AJ446,$H445-AI448))</f>
        <v>0</v>
      </c>
      <c r="AK447" s="167">
        <f t="shared" ref="AK447" si="6287">IF(AK446="",0,IF((AK446+AJ448)&lt;=$H445,AK446,$H445-AJ448))</f>
        <v>0</v>
      </c>
      <c r="AL447" s="167">
        <f t="shared" ref="AL447" si="6288">IF(AL446="",0,IF((AL446+AK448)&lt;=$H445,AL446,$H445-AK448))</f>
        <v>0</v>
      </c>
      <c r="AM447" s="167">
        <f t="shared" ref="AM447" si="6289">IF(AM446="",0,IF((AM446+AL448)&lt;=$H445,AM446,$H445-AL448))</f>
        <v>0</v>
      </c>
      <c r="AN447" s="167">
        <f t="shared" ref="AN447" si="6290">IF(AN446="",0,IF((AN446+AM448)&lt;=$H445,AN446,$H445-AM448))</f>
        <v>0</v>
      </c>
      <c r="AO447" s="167">
        <f t="shared" ref="AO447" si="6291">IF(AO446="",0,IF((AO446+AN448)&lt;=$H445,AO446,$H445-AN448))</f>
        <v>0</v>
      </c>
      <c r="AP447" s="167">
        <f t="shared" ref="AP447" si="6292">IF(AP446="",0,IF((AP446+AO448)&lt;=$H445,AP446,$H445-AO448))</f>
        <v>0</v>
      </c>
      <c r="AQ447" s="167">
        <f t="shared" ref="AQ447" si="6293">IF(AQ446="",0,IF((AQ446+AP448)&lt;=$H445,AQ446,$H445-AP448))</f>
        <v>0</v>
      </c>
      <c r="AR447" s="167">
        <f t="shared" ref="AR447" si="6294">IF(AR446="",0,IF((AR446+AQ448)&lt;=$H445,AR446,$H445-AQ448))</f>
        <v>0</v>
      </c>
      <c r="AS447" s="167">
        <f t="shared" ref="AS447" si="6295">IF(AS446="",0,IF((AS446+AR448)&lt;=$H445,AS446,$H445-AR448))</f>
        <v>0</v>
      </c>
      <c r="AT447" s="167">
        <f t="shared" ref="AT447" si="6296">IF(AT446="",0,IF((AT446+AS448)&lt;=$H445,AT446,$H445-AS448))</f>
        <v>0</v>
      </c>
      <c r="AU447" s="167">
        <f t="shared" ref="AU447" si="6297">IF(AU446="",0,IF((AU446+AT448)&lt;=$H445,AU446,$H445-AT448))</f>
        <v>0</v>
      </c>
      <c r="AV447" s="167">
        <f t="shared" ref="AV447" si="6298">IF(AV446="",0,IF((AV446+AU448)&lt;=$H445,AV446,$H445-AU448))</f>
        <v>0</v>
      </c>
      <c r="AW447" s="167">
        <f t="shared" ref="AW447" si="6299">IF(AW446="",0,IF((AW446+AV448)&lt;=$H445,AW446,$H445-AV448))</f>
        <v>0</v>
      </c>
      <c r="AX447" s="167">
        <f t="shared" ref="AX447" si="6300">IF(AX446="",0,IF((AX446+AW448)&lt;=$H445,AX446,$H445-AW448))</f>
        <v>0</v>
      </c>
      <c r="AY447" s="167">
        <f t="shared" ref="AY447" si="6301">IF(AY446="",0,IF((AY446+AX448)&lt;=$H445,AY446,$H445-AX448))</f>
        <v>0</v>
      </c>
      <c r="AZ447" s="167">
        <f t="shared" ref="AZ447" si="6302">IF(AZ446="",0,IF((AZ446+AY448)&lt;=$H445,AZ446,$H445-AY448))</f>
        <v>0</v>
      </c>
      <c r="BA447" s="167">
        <f t="shared" ref="BA447" si="6303">IF(BA446="",0,IF((BA446+AZ448)&lt;=$H445,BA446,$H445-AZ448))</f>
        <v>0</v>
      </c>
      <c r="BB447" s="167">
        <f t="shared" ref="BB447" si="6304">IF(BB446="",0,IF((BB446+BA448)&lt;=$H445,BB446,$H445-BA448))</f>
        <v>0</v>
      </c>
      <c r="BC447" s="167">
        <f t="shared" ref="BC447" si="6305">IF(BC446="",0,IF((BC446+BB448)&lt;=$H445,BC446,$H445-BB448))</f>
        <v>0</v>
      </c>
      <c r="BD447" s="167">
        <f t="shared" ref="BD447" si="6306">IF(BD446="",0,IF((BD446+BC448)&lt;=$H445,BD446,$H445-BC448))</f>
        <v>0</v>
      </c>
      <c r="BE447" s="167">
        <f t="shared" ref="BE447" si="6307">IF(BE446="",0,IF((BE446+BD448)&lt;=$H445,BE446,$H445-BD448))</f>
        <v>0</v>
      </c>
      <c r="BF447" s="167">
        <f t="shared" ref="BF447" si="6308">IF(BF446="",0,IF((BF446+BE448)&lt;=$H445,BF446,$H445-BE448))</f>
        <v>0</v>
      </c>
      <c r="BG447" s="167">
        <f t="shared" ref="BG447" si="6309">IF(BG446="",0,IF((BG446+BF448)&lt;=$H445,BG446,$H445-BF448))</f>
        <v>0</v>
      </c>
      <c r="BH447" s="167">
        <f t="shared" ref="BH447" si="6310">IF(BH446="",0,IF((BH446+BG448)&lt;=$H445,BH446,$H445-BG448))</f>
        <v>0</v>
      </c>
      <c r="BI447" s="167">
        <f t="shared" ref="BI447" si="6311">IF(BI446="",0,IF((BI446+BH448)&lt;=$H445,BI446,$H445-BH448))</f>
        <v>0</v>
      </c>
      <c r="BJ447" s="382"/>
      <c r="BK447" s="384"/>
      <c r="BL447" s="386"/>
      <c r="BM447" s="106"/>
      <c r="BN447" s="106"/>
      <c r="BO447" s="106"/>
      <c r="BP447" s="106"/>
      <c r="BQ447" s="106"/>
      <c r="BR447" s="106"/>
      <c r="BS447" s="106"/>
      <c r="BT447" s="106"/>
      <c r="BU447" s="106"/>
      <c r="BV447" s="106"/>
      <c r="BW447" s="106"/>
      <c r="BX447" s="106"/>
      <c r="BY447" s="106"/>
      <c r="BZ447" s="106"/>
      <c r="CA447" s="106"/>
      <c r="CB447" s="106"/>
    </row>
    <row r="448" spans="1:80" ht="29" hidden="1" x14ac:dyDescent="0.35">
      <c r="B448" s="128"/>
      <c r="C448" s="170"/>
      <c r="D448" s="170"/>
      <c r="E448" s="170"/>
      <c r="F448" s="170"/>
      <c r="G448" s="170"/>
      <c r="H448" s="170"/>
      <c r="I448" s="172"/>
      <c r="J448" s="105"/>
      <c r="K448" s="175"/>
      <c r="L448" s="105"/>
      <c r="M448" s="63" t="s">
        <v>236</v>
      </c>
      <c r="N448" s="167">
        <f>N447</f>
        <v>0</v>
      </c>
      <c r="O448" s="167">
        <f>O447+N448</f>
        <v>0</v>
      </c>
      <c r="P448" s="167">
        <f t="shared" ref="P448" si="6312">P447+O448</f>
        <v>0</v>
      </c>
      <c r="Q448" s="167">
        <f t="shared" ref="Q448" si="6313">Q447+P448</f>
        <v>0</v>
      </c>
      <c r="R448" s="167">
        <f t="shared" ref="R448" si="6314">R447+Q448</f>
        <v>0</v>
      </c>
      <c r="S448" s="167">
        <f t="shared" ref="S448" si="6315">S447+R448</f>
        <v>0</v>
      </c>
      <c r="T448" s="167">
        <f t="shared" ref="T448" si="6316">T447+S448</f>
        <v>0</v>
      </c>
      <c r="U448" s="167">
        <f t="shared" ref="U448" si="6317">U447+T448</f>
        <v>0</v>
      </c>
      <c r="V448" s="167">
        <f t="shared" ref="V448" si="6318">V447+U448</f>
        <v>0</v>
      </c>
      <c r="W448" s="167">
        <f t="shared" ref="W448" si="6319">W447+V448</f>
        <v>0</v>
      </c>
      <c r="X448" s="167">
        <f t="shared" ref="X448" si="6320">X447+W448</f>
        <v>0</v>
      </c>
      <c r="Y448" s="167">
        <f t="shared" ref="Y448" si="6321">Y447+X448</f>
        <v>0</v>
      </c>
      <c r="Z448" s="167">
        <f t="shared" ref="Z448" si="6322">Z447+Y448</f>
        <v>0</v>
      </c>
      <c r="AA448" s="167">
        <f t="shared" ref="AA448" si="6323">AA447+Z448</f>
        <v>0</v>
      </c>
      <c r="AB448" s="167">
        <f t="shared" ref="AB448" si="6324">AB447+AA448</f>
        <v>0</v>
      </c>
      <c r="AC448" s="167">
        <f t="shared" ref="AC448" si="6325">AC447+AB448</f>
        <v>0</v>
      </c>
      <c r="AD448" s="167">
        <f t="shared" ref="AD448" si="6326">AD447+AC448</f>
        <v>0</v>
      </c>
      <c r="AE448" s="167">
        <f t="shared" ref="AE448" si="6327">AE447+AD448</f>
        <v>0</v>
      </c>
      <c r="AF448" s="167">
        <f t="shared" ref="AF448" si="6328">AF447+AE448</f>
        <v>0</v>
      </c>
      <c r="AG448" s="167">
        <f t="shared" ref="AG448" si="6329">AG447+AF448</f>
        <v>0</v>
      </c>
      <c r="AH448" s="167">
        <f t="shared" ref="AH448" si="6330">AH447+AG448</f>
        <v>0</v>
      </c>
      <c r="AI448" s="167">
        <f t="shared" ref="AI448" si="6331">AI447+AH448</f>
        <v>0</v>
      </c>
      <c r="AJ448" s="167">
        <f t="shared" ref="AJ448" si="6332">AJ447+AI448</f>
        <v>0</v>
      </c>
      <c r="AK448" s="167">
        <f t="shared" ref="AK448" si="6333">AK447+AJ448</f>
        <v>0</v>
      </c>
      <c r="AL448" s="167">
        <f t="shared" ref="AL448" si="6334">AL447+AK448</f>
        <v>0</v>
      </c>
      <c r="AM448" s="167">
        <f t="shared" ref="AM448" si="6335">AM447+AL448</f>
        <v>0</v>
      </c>
      <c r="AN448" s="167">
        <f t="shared" ref="AN448" si="6336">AN447+AM448</f>
        <v>0</v>
      </c>
      <c r="AO448" s="167">
        <f t="shared" ref="AO448" si="6337">AO447+AN448</f>
        <v>0</v>
      </c>
      <c r="AP448" s="167">
        <f t="shared" ref="AP448" si="6338">AP447+AO448</f>
        <v>0</v>
      </c>
      <c r="AQ448" s="167">
        <f t="shared" ref="AQ448" si="6339">AQ447+AP448</f>
        <v>0</v>
      </c>
      <c r="AR448" s="167">
        <f t="shared" ref="AR448" si="6340">AR447+AQ448</f>
        <v>0</v>
      </c>
      <c r="AS448" s="167">
        <f t="shared" ref="AS448" si="6341">AS447+AR448</f>
        <v>0</v>
      </c>
      <c r="AT448" s="167">
        <f t="shared" ref="AT448" si="6342">AT447+AS448</f>
        <v>0</v>
      </c>
      <c r="AU448" s="167">
        <f t="shared" ref="AU448" si="6343">AU447+AT448</f>
        <v>0</v>
      </c>
      <c r="AV448" s="167">
        <f t="shared" ref="AV448" si="6344">AV447+AU448</f>
        <v>0</v>
      </c>
      <c r="AW448" s="167">
        <f t="shared" ref="AW448" si="6345">AW447+AV448</f>
        <v>0</v>
      </c>
      <c r="AX448" s="167">
        <f t="shared" ref="AX448" si="6346">AX447+AW448</f>
        <v>0</v>
      </c>
      <c r="AY448" s="167">
        <f t="shared" ref="AY448" si="6347">AY447+AX448</f>
        <v>0</v>
      </c>
      <c r="AZ448" s="167">
        <f t="shared" ref="AZ448" si="6348">AZ447+AY448</f>
        <v>0</v>
      </c>
      <c r="BA448" s="167">
        <f t="shared" ref="BA448" si="6349">BA447+AZ448</f>
        <v>0</v>
      </c>
      <c r="BB448" s="167">
        <f t="shared" ref="BB448" si="6350">BB447+BA448</f>
        <v>0</v>
      </c>
      <c r="BC448" s="167">
        <f t="shared" ref="BC448" si="6351">BC447+BB448</f>
        <v>0</v>
      </c>
      <c r="BD448" s="167">
        <f t="shared" ref="BD448" si="6352">BD447+BC448</f>
        <v>0</v>
      </c>
      <c r="BE448" s="167">
        <f t="shared" ref="BE448" si="6353">BE447+BD448</f>
        <v>0</v>
      </c>
      <c r="BF448" s="167">
        <f t="shared" ref="BF448" si="6354">BF447+BE448</f>
        <v>0</v>
      </c>
      <c r="BG448" s="167">
        <f t="shared" ref="BG448" si="6355">BG447+BF448</f>
        <v>0</v>
      </c>
      <c r="BH448" s="167">
        <f t="shared" ref="BH448" si="6356">BH447+BG448</f>
        <v>0</v>
      </c>
      <c r="BI448" s="167">
        <f t="shared" ref="BI448" si="6357">BI447+BH448</f>
        <v>0</v>
      </c>
      <c r="BJ448" s="382"/>
      <c r="BK448" s="384"/>
      <c r="BL448" s="386"/>
      <c r="BM448" s="105"/>
      <c r="BN448" s="105"/>
      <c r="BO448" s="105"/>
      <c r="BP448" s="105"/>
      <c r="BQ448" s="105"/>
      <c r="BR448" s="105"/>
      <c r="BS448" s="105"/>
      <c r="BT448" s="105"/>
      <c r="BU448" s="105"/>
      <c r="BV448" s="105"/>
      <c r="BW448" s="105"/>
      <c r="BX448" s="105"/>
      <c r="BY448" s="105"/>
      <c r="BZ448" s="105"/>
      <c r="CA448" s="105"/>
      <c r="CB448" s="105"/>
    </row>
    <row r="449" spans="1:80" ht="25.4" customHeight="1" thickBot="1" x14ac:dyDescent="0.4">
      <c r="B449" s="128"/>
      <c r="C449" s="170"/>
      <c r="D449" s="170"/>
      <c r="E449" s="170"/>
      <c r="F449" s="170"/>
      <c r="G449" s="170"/>
      <c r="H449" s="170"/>
      <c r="I449" s="172"/>
      <c r="J449" s="105"/>
      <c r="K449" s="175"/>
      <c r="L449" s="105"/>
      <c r="M449" s="63" t="s">
        <v>145</v>
      </c>
      <c r="N449" s="168">
        <f>IF($E445="",0,VLOOKUP($E445,'Podpůrná data'!$H$15:$I$182,2)*N447)</f>
        <v>0</v>
      </c>
      <c r="O449" s="168">
        <f>IF($E445="",0,VLOOKUP($E445,'Podpůrná data'!$H$15:$I$182,2)*O447)</f>
        <v>0</v>
      </c>
      <c r="P449" s="168">
        <f>IF($E445="",0,VLOOKUP($E445,'Podpůrná data'!$H$15:$I$182,2)*P447)</f>
        <v>0</v>
      </c>
      <c r="Q449" s="168">
        <f>IF($E445="",0,VLOOKUP($E445,'Podpůrná data'!$H$15:$I$182,2)*Q447)</f>
        <v>0</v>
      </c>
      <c r="R449" s="168">
        <f>IF($E445="",0,VLOOKUP($E445,'Podpůrná data'!$H$15:$I$182,2)*R447)</f>
        <v>0</v>
      </c>
      <c r="S449" s="168">
        <f>IF($E445="",0,VLOOKUP($E445,'Podpůrná data'!$H$15:$I$182,2)*S447)</f>
        <v>0</v>
      </c>
      <c r="T449" s="168">
        <f>IF($E445="",0,VLOOKUP($E445,'Podpůrná data'!$H$15:$I$182,2)*T447)</f>
        <v>0</v>
      </c>
      <c r="U449" s="168">
        <f>IF($E445="",0,VLOOKUP($E445,'Podpůrná data'!$H$15:$I$182,2)*U447)</f>
        <v>0</v>
      </c>
      <c r="V449" s="168">
        <f>IF($E445="",0,VLOOKUP($E445,'Podpůrná data'!$H$15:$I$182,2)*V447)</f>
        <v>0</v>
      </c>
      <c r="W449" s="168">
        <f>IF($E445="",0,VLOOKUP($E445,'Podpůrná data'!$H$15:$I$182,2)*W447)</f>
        <v>0</v>
      </c>
      <c r="X449" s="168">
        <f>IF($E445="",0,VLOOKUP($E445,'Podpůrná data'!$H$15:$I$182,2)*X447)</f>
        <v>0</v>
      </c>
      <c r="Y449" s="168">
        <f>IF($E445="",0,VLOOKUP($E445,'Podpůrná data'!$H$15:$I$182,2)*Y447)</f>
        <v>0</v>
      </c>
      <c r="Z449" s="168">
        <f>IF($E445="",0,VLOOKUP($E445,'Podpůrná data'!$H$15:$I$182,2)*Z447)</f>
        <v>0</v>
      </c>
      <c r="AA449" s="168">
        <f>IF($E445="",0,VLOOKUP($E445,'Podpůrná data'!$H$15:$I$182,2)*AA447)</f>
        <v>0</v>
      </c>
      <c r="AB449" s="168">
        <f>IF($E445="",0,VLOOKUP($E445,'Podpůrná data'!$H$15:$I$182,2)*AB447)</f>
        <v>0</v>
      </c>
      <c r="AC449" s="168">
        <f>IF($E445="",0,VLOOKUP($E445,'Podpůrná data'!$H$15:$I$182,2)*AC447)</f>
        <v>0</v>
      </c>
      <c r="AD449" s="168">
        <f>IF($E445="",0,VLOOKUP($E445,'Podpůrná data'!$H$15:$I$182,2)*AD447)</f>
        <v>0</v>
      </c>
      <c r="AE449" s="168">
        <f>IF($E445="",0,VLOOKUP($E445,'Podpůrná data'!$H$15:$I$182,2)*AE447)</f>
        <v>0</v>
      </c>
      <c r="AF449" s="168">
        <f>IF($E445="",0,VLOOKUP($E445,'Podpůrná data'!$H$15:$I$182,2)*AF447)</f>
        <v>0</v>
      </c>
      <c r="AG449" s="168">
        <f>IF($E445="",0,VLOOKUP($E445,'Podpůrná data'!$H$15:$I$182,2)*AG447)</f>
        <v>0</v>
      </c>
      <c r="AH449" s="168">
        <f>IF($E445="",0,VLOOKUP($E445,'Podpůrná data'!$H$15:$I$182,2)*AH447)</f>
        <v>0</v>
      </c>
      <c r="AI449" s="168">
        <f>IF($E445="",0,VLOOKUP($E445,'Podpůrná data'!$H$15:$I$182,2)*AI447)</f>
        <v>0</v>
      </c>
      <c r="AJ449" s="168">
        <f>IF($E445="",0,VLOOKUP($E445,'Podpůrná data'!$H$15:$I$182,2)*AJ447)</f>
        <v>0</v>
      </c>
      <c r="AK449" s="168">
        <f>IF($E445="",0,VLOOKUP($E445,'Podpůrná data'!$H$15:$I$182,2)*AK447)</f>
        <v>0</v>
      </c>
      <c r="AL449" s="168">
        <f>IF($E445="",0,VLOOKUP($E445,'Podpůrná data'!$H$15:$I$182,2)*AL447)</f>
        <v>0</v>
      </c>
      <c r="AM449" s="168">
        <f>IF($E445="",0,VLOOKUP($E445,'Podpůrná data'!$H$15:$I$182,2)*AM447)</f>
        <v>0</v>
      </c>
      <c r="AN449" s="168">
        <f>IF($E445="",0,VLOOKUP($E445,'Podpůrná data'!$H$15:$I$182,2)*AN447)</f>
        <v>0</v>
      </c>
      <c r="AO449" s="168">
        <f>IF($E445="",0,VLOOKUP($E445,'Podpůrná data'!$H$15:$I$182,2)*AO447)</f>
        <v>0</v>
      </c>
      <c r="AP449" s="168">
        <f>IF($E445="",0,VLOOKUP($E445,'Podpůrná data'!$H$15:$I$182,2)*AP447)</f>
        <v>0</v>
      </c>
      <c r="AQ449" s="168">
        <f>IF($E445="",0,VLOOKUP($E445,'Podpůrná data'!$H$15:$I$182,2)*AQ447)</f>
        <v>0</v>
      </c>
      <c r="AR449" s="168">
        <f>IF($E445="",0,VLOOKUP($E445,'Podpůrná data'!$H$15:$I$182,2)*AR447)</f>
        <v>0</v>
      </c>
      <c r="AS449" s="168">
        <f>IF($E445="",0,VLOOKUP($E445,'Podpůrná data'!$H$15:$I$182,2)*AS447)</f>
        <v>0</v>
      </c>
      <c r="AT449" s="168">
        <f>IF($E445="",0,VLOOKUP($E445,'Podpůrná data'!$H$15:$I$182,2)*AT447)</f>
        <v>0</v>
      </c>
      <c r="AU449" s="168">
        <f>IF($E445="",0,VLOOKUP($E445,'Podpůrná data'!$H$15:$I$182,2)*AU447)</f>
        <v>0</v>
      </c>
      <c r="AV449" s="168">
        <f>IF($E445="",0,VLOOKUP($E445,'Podpůrná data'!$H$15:$I$182,2)*AV447)</f>
        <v>0</v>
      </c>
      <c r="AW449" s="168">
        <f>IF($E445="",0,VLOOKUP($E445,'Podpůrná data'!$H$15:$I$182,2)*AW447)</f>
        <v>0</v>
      </c>
      <c r="AX449" s="168">
        <f>IF($E445="",0,VLOOKUP($E445,'Podpůrná data'!$H$15:$I$182,2)*AX447)</f>
        <v>0</v>
      </c>
      <c r="AY449" s="168">
        <f>IF($E445="",0,VLOOKUP($E445,'Podpůrná data'!$H$15:$I$182,2)*AY447)</f>
        <v>0</v>
      </c>
      <c r="AZ449" s="168">
        <f>IF($E445="",0,VLOOKUP($E445,'Podpůrná data'!$H$15:$I$182,2)*AZ447)</f>
        <v>0</v>
      </c>
      <c r="BA449" s="168">
        <f>IF($E445="",0,VLOOKUP($E445,'Podpůrná data'!$H$15:$I$182,2)*BA447)</f>
        <v>0</v>
      </c>
      <c r="BB449" s="168">
        <f>IF($E445="",0,VLOOKUP($E445,'Podpůrná data'!$H$15:$I$182,2)*BB447)</f>
        <v>0</v>
      </c>
      <c r="BC449" s="168">
        <f>IF($E445="",0,VLOOKUP($E445,'Podpůrná data'!$H$15:$I$182,2)*BC447)</f>
        <v>0</v>
      </c>
      <c r="BD449" s="168">
        <f>IF($E445="",0,VLOOKUP($E445,'Podpůrná data'!$H$15:$I$182,2)*BD447)</f>
        <v>0</v>
      </c>
      <c r="BE449" s="168">
        <f>IF($E445="",0,VLOOKUP($E445,'Podpůrná data'!$H$15:$I$182,2)*BE447)</f>
        <v>0</v>
      </c>
      <c r="BF449" s="168">
        <f>IF($E445="",0,VLOOKUP($E445,'Podpůrná data'!$H$15:$I$182,2)*BF447)</f>
        <v>0</v>
      </c>
      <c r="BG449" s="168">
        <f>IF($E445="",0,VLOOKUP($E445,'Podpůrná data'!$H$15:$I$182,2)*BG447)</f>
        <v>0</v>
      </c>
      <c r="BH449" s="168">
        <f>IF($E445="",0,VLOOKUP($E445,'Podpůrná data'!$H$15:$I$182,2)*BH447)</f>
        <v>0</v>
      </c>
      <c r="BI449" s="168">
        <f>IF($E445="",0,VLOOKUP($E445,'Podpůrná data'!$H$15:$I$182,2)*BI447)</f>
        <v>0</v>
      </c>
      <c r="BJ449" s="382"/>
      <c r="BK449" s="384"/>
      <c r="BL449" s="386"/>
      <c r="BM449" s="105"/>
      <c r="BN449" s="178">
        <f>SUMIFS($N449:$BI449,$N444:$BI444,"1. ZoR")</f>
        <v>0</v>
      </c>
      <c r="BO449" s="178">
        <f>SUMIFS($N449:$BI449,$N444:$BI444,"2. ZoR")</f>
        <v>0</v>
      </c>
      <c r="BP449" s="178">
        <f>SUMIFS($N449:$BI449,$N444:$BI444,"3. ZoR")</f>
        <v>0</v>
      </c>
      <c r="BQ449" s="178">
        <f>SUMIFS($N449:$BI449,$N444:$BI444,"4. ZoR")</f>
        <v>0</v>
      </c>
      <c r="BR449" s="178">
        <f>SUMIFS($N449:$BI449,$N444:$BI444,"5. ZoR")</f>
        <v>0</v>
      </c>
      <c r="BS449" s="178">
        <f>SUMIFS($N449:$BI449,$N444:$BI444,"6. ZoR")</f>
        <v>0</v>
      </c>
      <c r="BT449" s="178">
        <f>SUMIFS($N449:$BI449,$N444:$BI444,"7. ZoR")</f>
        <v>0</v>
      </c>
      <c r="BU449" s="178">
        <f>SUMIFS($N449:$BI449,$N444:$BI444,"8. ZoR")</f>
        <v>0</v>
      </c>
      <c r="BV449" s="178">
        <f>SUMIFS($N449:$BI449,$N444:$BI444,"9. ZoR")</f>
        <v>0</v>
      </c>
      <c r="BW449" s="178">
        <f>SUMIFS($N449:$BI449,$N444:$BI444,"10. ZoR")</f>
        <v>0</v>
      </c>
      <c r="BX449" s="178">
        <f>SUMIFS($N449:$BI449,$N444:$BI444,"11. ZoR")</f>
        <v>0</v>
      </c>
      <c r="BY449" s="178">
        <f>SUMIFS($N449:$BI449,$N444:$BI444,"12. ZoR")</f>
        <v>0</v>
      </c>
      <c r="BZ449" s="178">
        <f>SUMIFS($N449:$BI449,$N444:$BI444,"13. ZoR")</f>
        <v>0</v>
      </c>
      <c r="CA449" s="178">
        <f>SUMIFS($N449:$BI449,$N444:$BI444,"14. ZoR")</f>
        <v>0</v>
      </c>
      <c r="CB449" s="178">
        <f>SUMIFS($N449:$BI449,$N444:$BI444,"15. ZoR")</f>
        <v>0</v>
      </c>
    </row>
    <row r="450" spans="1:80" ht="29.5" hidden="1" thickBot="1" x14ac:dyDescent="0.4">
      <c r="B450" s="129"/>
      <c r="C450" s="173"/>
      <c r="D450" s="173"/>
      <c r="E450" s="173"/>
      <c r="F450" s="173"/>
      <c r="G450" s="173"/>
      <c r="H450" s="173"/>
      <c r="I450" s="174"/>
      <c r="J450" s="105"/>
      <c r="K450" s="176"/>
      <c r="L450" s="105"/>
      <c r="M450" s="63" t="s">
        <v>200</v>
      </c>
      <c r="N450" s="168">
        <f>IF(N449="","",N449)</f>
        <v>0</v>
      </c>
      <c r="O450" s="168">
        <f>N450+O449</f>
        <v>0</v>
      </c>
      <c r="P450" s="168">
        <f t="shared" ref="P450" si="6358">O450+P449</f>
        <v>0</v>
      </c>
      <c r="Q450" s="168">
        <f t="shared" ref="Q450" si="6359">P450+Q449</f>
        <v>0</v>
      </c>
      <c r="R450" s="168">
        <f t="shared" ref="R450" si="6360">Q450+R449</f>
        <v>0</v>
      </c>
      <c r="S450" s="168">
        <f t="shared" ref="S450" si="6361">R450+S449</f>
        <v>0</v>
      </c>
      <c r="T450" s="168">
        <f t="shared" ref="T450" si="6362">S450+T449</f>
        <v>0</v>
      </c>
      <c r="U450" s="168">
        <f t="shared" ref="U450" si="6363">T450+U449</f>
        <v>0</v>
      </c>
      <c r="V450" s="168">
        <f t="shared" ref="V450" si="6364">U450+V449</f>
        <v>0</v>
      </c>
      <c r="W450" s="168">
        <f t="shared" ref="W450" si="6365">V450+W449</f>
        <v>0</v>
      </c>
      <c r="X450" s="168">
        <f t="shared" ref="X450" si="6366">W450+X449</f>
        <v>0</v>
      </c>
      <c r="Y450" s="168">
        <f t="shared" ref="Y450" si="6367">X450+Y449</f>
        <v>0</v>
      </c>
      <c r="Z450" s="168">
        <f t="shared" ref="Z450" si="6368">Y450+Z449</f>
        <v>0</v>
      </c>
      <c r="AA450" s="168">
        <f t="shared" ref="AA450" si="6369">Z450+AA449</f>
        <v>0</v>
      </c>
      <c r="AB450" s="168">
        <f t="shared" ref="AB450" si="6370">AA450+AB449</f>
        <v>0</v>
      </c>
      <c r="AC450" s="168">
        <f t="shared" ref="AC450" si="6371">AB450+AC449</f>
        <v>0</v>
      </c>
      <c r="AD450" s="168">
        <f t="shared" ref="AD450" si="6372">AC450+AD449</f>
        <v>0</v>
      </c>
      <c r="AE450" s="168">
        <f t="shared" ref="AE450" si="6373">AD450+AE449</f>
        <v>0</v>
      </c>
      <c r="AF450" s="168">
        <f t="shared" ref="AF450" si="6374">AE450+AF449</f>
        <v>0</v>
      </c>
      <c r="AG450" s="168">
        <f t="shared" ref="AG450" si="6375">AF450+AG449</f>
        <v>0</v>
      </c>
      <c r="AH450" s="168">
        <f t="shared" ref="AH450" si="6376">AG450+AH449</f>
        <v>0</v>
      </c>
      <c r="AI450" s="168">
        <f t="shared" ref="AI450" si="6377">AH450+AI449</f>
        <v>0</v>
      </c>
      <c r="AJ450" s="168">
        <f t="shared" ref="AJ450" si="6378">AI450+AJ449</f>
        <v>0</v>
      </c>
      <c r="AK450" s="168">
        <f t="shared" ref="AK450" si="6379">AJ450+AK449</f>
        <v>0</v>
      </c>
      <c r="AL450" s="168">
        <f t="shared" ref="AL450" si="6380">AK450+AL449</f>
        <v>0</v>
      </c>
      <c r="AM450" s="168">
        <f t="shared" ref="AM450" si="6381">AL450+AM449</f>
        <v>0</v>
      </c>
      <c r="AN450" s="168">
        <f t="shared" ref="AN450" si="6382">AM450+AN449</f>
        <v>0</v>
      </c>
      <c r="AO450" s="168">
        <f t="shared" ref="AO450" si="6383">AN450+AO449</f>
        <v>0</v>
      </c>
      <c r="AP450" s="168">
        <f t="shared" ref="AP450" si="6384">AO450+AP449</f>
        <v>0</v>
      </c>
      <c r="AQ450" s="168">
        <f t="shared" ref="AQ450" si="6385">AP450+AQ449</f>
        <v>0</v>
      </c>
      <c r="AR450" s="168">
        <f t="shared" ref="AR450" si="6386">AQ450+AR449</f>
        <v>0</v>
      </c>
      <c r="AS450" s="168">
        <f t="shared" ref="AS450" si="6387">AR450+AS449</f>
        <v>0</v>
      </c>
      <c r="AT450" s="168">
        <f t="shared" ref="AT450" si="6388">AS450+AT449</f>
        <v>0</v>
      </c>
      <c r="AU450" s="168">
        <f t="shared" ref="AU450" si="6389">AT450+AU449</f>
        <v>0</v>
      </c>
      <c r="AV450" s="168">
        <f t="shared" ref="AV450" si="6390">AU450+AV449</f>
        <v>0</v>
      </c>
      <c r="AW450" s="168">
        <f t="shared" ref="AW450" si="6391">AV450+AW449</f>
        <v>0</v>
      </c>
      <c r="AX450" s="168">
        <f t="shared" ref="AX450" si="6392">AW450+AX449</f>
        <v>0</v>
      </c>
      <c r="AY450" s="168">
        <f t="shared" ref="AY450" si="6393">AX450+AY449</f>
        <v>0</v>
      </c>
      <c r="AZ450" s="168">
        <f t="shared" ref="AZ450" si="6394">AY450+AZ449</f>
        <v>0</v>
      </c>
      <c r="BA450" s="168">
        <f t="shared" ref="BA450" si="6395">AZ450+BA449</f>
        <v>0</v>
      </c>
      <c r="BB450" s="168">
        <f t="shared" ref="BB450" si="6396">BA450+BB449</f>
        <v>0</v>
      </c>
      <c r="BC450" s="168">
        <f t="shared" ref="BC450" si="6397">BB450+BC449</f>
        <v>0</v>
      </c>
      <c r="BD450" s="168">
        <f t="shared" ref="BD450" si="6398">BC450+BD449</f>
        <v>0</v>
      </c>
      <c r="BE450" s="168">
        <f t="shared" ref="BE450" si="6399">BD450+BE449</f>
        <v>0</v>
      </c>
      <c r="BF450" s="168">
        <f t="shared" ref="BF450" si="6400">BE450+BF449</f>
        <v>0</v>
      </c>
      <c r="BG450" s="168">
        <f t="shared" ref="BG450" si="6401">BF450+BG449</f>
        <v>0</v>
      </c>
      <c r="BH450" s="168">
        <f t="shared" ref="BH450" si="6402">BG450+BH449</f>
        <v>0</v>
      </c>
      <c r="BI450" s="168">
        <f t="shared" ref="BI450" si="6403">BH450+BI449</f>
        <v>0</v>
      </c>
      <c r="BJ450" s="383"/>
      <c r="BK450" s="385"/>
      <c r="BL450" s="387"/>
      <c r="BM450" s="105"/>
      <c r="BN450" s="105"/>
      <c r="BO450" s="105"/>
      <c r="BP450" s="105"/>
      <c r="BQ450" s="105"/>
      <c r="BR450" s="105"/>
      <c r="BS450" s="105"/>
      <c r="BT450" s="105"/>
      <c r="BU450" s="105"/>
      <c r="BV450" s="105"/>
      <c r="BW450" s="105"/>
      <c r="BX450" s="105"/>
      <c r="BY450" s="105"/>
      <c r="BZ450" s="105"/>
      <c r="CA450" s="105"/>
      <c r="CB450" s="105"/>
    </row>
    <row r="451" spans="1:80" ht="15" hidden="1" thickBot="1" x14ac:dyDescent="0.4">
      <c r="B451" s="105"/>
      <c r="C451" s="130"/>
      <c r="D451" s="130"/>
      <c r="E451" s="130"/>
      <c r="F451" s="130"/>
      <c r="G451" s="130"/>
      <c r="H451" s="130"/>
      <c r="I451" s="105"/>
      <c r="J451" s="7"/>
      <c r="K451" s="105"/>
      <c r="L451" s="105"/>
      <c r="M451" s="105"/>
      <c r="N451" s="105"/>
      <c r="O451" s="105"/>
      <c r="P451" s="7"/>
      <c r="Q451" s="105"/>
      <c r="R451" s="105"/>
      <c r="S451" s="105"/>
      <c r="T451" s="105"/>
      <c r="U451" s="105"/>
      <c r="V451" s="105"/>
      <c r="W451" s="105"/>
      <c r="X451" s="105"/>
      <c r="Y451" s="105"/>
      <c r="Z451" s="105"/>
      <c r="AA451" s="105"/>
      <c r="AB451" s="105"/>
      <c r="AC451" s="105"/>
      <c r="AD451" s="105"/>
      <c r="AE451" s="105"/>
      <c r="AF451" s="105"/>
      <c r="AG451" s="105"/>
      <c r="AH451" s="105"/>
      <c r="AI451" s="105"/>
      <c r="AJ451" s="105"/>
      <c r="AK451" s="105"/>
      <c r="AL451" s="105"/>
      <c r="AM451" s="105"/>
      <c r="AN451" s="105"/>
      <c r="AO451" s="105"/>
      <c r="AP451" s="105"/>
      <c r="AQ451" s="105"/>
      <c r="AR451" s="105"/>
      <c r="AS451" s="105"/>
      <c r="AT451" s="105"/>
      <c r="AU451" s="105"/>
      <c r="AV451" s="105"/>
      <c r="AW451" s="105"/>
      <c r="AX451" s="105"/>
      <c r="AY451" s="105"/>
      <c r="AZ451" s="105"/>
      <c r="BA451" s="105"/>
      <c r="BB451" s="105"/>
      <c r="BC451" s="105"/>
      <c r="BD451" s="105"/>
      <c r="BE451" s="105"/>
      <c r="BF451" s="105"/>
      <c r="BG451" s="105"/>
      <c r="BH451" s="105"/>
      <c r="BI451" s="105"/>
      <c r="BJ451" s="105"/>
      <c r="BK451" s="105"/>
      <c r="BL451" s="105"/>
      <c r="BM451" s="105"/>
      <c r="BN451" s="105"/>
      <c r="BO451" s="105"/>
      <c r="BP451" s="105"/>
      <c r="BQ451" s="105"/>
      <c r="BR451" s="105"/>
      <c r="BS451" s="105"/>
      <c r="BT451" s="105"/>
      <c r="BU451" s="105"/>
      <c r="BV451" s="105"/>
      <c r="BW451" s="105"/>
      <c r="BX451" s="105"/>
      <c r="BY451" s="105"/>
      <c r="BZ451" s="105"/>
      <c r="CA451" s="105"/>
      <c r="CB451" s="105"/>
    </row>
    <row r="452" spans="1:80" s="245" customFormat="1" ht="58.4" customHeight="1" thickBot="1" x14ac:dyDescent="0.4">
      <c r="A452" s="249"/>
      <c r="B452" s="120"/>
      <c r="C452" s="360" t="s">
        <v>2</v>
      </c>
      <c r="D452" s="121"/>
      <c r="E452" s="131" t="s">
        <v>225</v>
      </c>
      <c r="F452" s="131" t="s">
        <v>444</v>
      </c>
      <c r="G452" s="131" t="s">
        <v>208</v>
      </c>
      <c r="H452" s="122" t="s">
        <v>385</v>
      </c>
      <c r="I452" s="123" t="s">
        <v>1</v>
      </c>
      <c r="J452" s="7"/>
      <c r="K452" s="169">
        <v>204032</v>
      </c>
      <c r="L452" s="106"/>
      <c r="M452" s="194" t="s">
        <v>128</v>
      </c>
      <c r="N452" s="83" t="s">
        <v>4</v>
      </c>
      <c r="O452" s="83" t="s">
        <v>5</v>
      </c>
      <c r="P452" s="83" t="s">
        <v>6</v>
      </c>
      <c r="Q452" s="83" t="s">
        <v>7</v>
      </c>
      <c r="R452" s="83" t="s">
        <v>8</v>
      </c>
      <c r="S452" s="83" t="s">
        <v>9</v>
      </c>
      <c r="T452" s="83" t="s">
        <v>10</v>
      </c>
      <c r="U452" s="83" t="s">
        <v>11</v>
      </c>
      <c r="V452" s="83" t="s">
        <v>12</v>
      </c>
      <c r="W452" s="83" t="s">
        <v>13</v>
      </c>
      <c r="X452" s="83" t="s">
        <v>14</v>
      </c>
      <c r="Y452" s="83" t="s">
        <v>15</v>
      </c>
      <c r="Z452" s="83" t="s">
        <v>16</v>
      </c>
      <c r="AA452" s="83" t="s">
        <v>17</v>
      </c>
      <c r="AB452" s="83" t="s">
        <v>18</v>
      </c>
      <c r="AC452" s="83" t="s">
        <v>19</v>
      </c>
      <c r="AD452" s="83" t="s">
        <v>20</v>
      </c>
      <c r="AE452" s="83" t="s">
        <v>21</v>
      </c>
      <c r="AF452" s="83" t="s">
        <v>22</v>
      </c>
      <c r="AG452" s="83" t="s">
        <v>23</v>
      </c>
      <c r="AH452" s="83" t="s">
        <v>24</v>
      </c>
      <c r="AI452" s="83" t="s">
        <v>25</v>
      </c>
      <c r="AJ452" s="83" t="s">
        <v>26</v>
      </c>
      <c r="AK452" s="83" t="s">
        <v>27</v>
      </c>
      <c r="AL452" s="83" t="s">
        <v>28</v>
      </c>
      <c r="AM452" s="83" t="s">
        <v>29</v>
      </c>
      <c r="AN452" s="83" t="s">
        <v>30</v>
      </c>
      <c r="AO452" s="83" t="s">
        <v>31</v>
      </c>
      <c r="AP452" s="83" t="s">
        <v>32</v>
      </c>
      <c r="AQ452" s="83" t="s">
        <v>33</v>
      </c>
      <c r="AR452" s="83" t="s">
        <v>34</v>
      </c>
      <c r="AS452" s="83" t="s">
        <v>35</v>
      </c>
      <c r="AT452" s="83" t="s">
        <v>36</v>
      </c>
      <c r="AU452" s="83" t="s">
        <v>37</v>
      </c>
      <c r="AV452" s="83" t="s">
        <v>38</v>
      </c>
      <c r="AW452" s="83" t="s">
        <v>39</v>
      </c>
      <c r="AX452" s="83" t="s">
        <v>40</v>
      </c>
      <c r="AY452" s="83" t="s">
        <v>41</v>
      </c>
      <c r="AZ452" s="83" t="s">
        <v>42</v>
      </c>
      <c r="BA452" s="83" t="s">
        <v>43</v>
      </c>
      <c r="BB452" s="83" t="s">
        <v>44</v>
      </c>
      <c r="BC452" s="83" t="s">
        <v>45</v>
      </c>
      <c r="BD452" s="83" t="s">
        <v>46</v>
      </c>
      <c r="BE452" s="83" t="s">
        <v>47</v>
      </c>
      <c r="BF452" s="83" t="s">
        <v>48</v>
      </c>
      <c r="BG452" s="83" t="s">
        <v>49</v>
      </c>
      <c r="BH452" s="83" t="s">
        <v>50</v>
      </c>
      <c r="BI452" s="83" t="s">
        <v>51</v>
      </c>
      <c r="BJ452" s="134" t="s">
        <v>234</v>
      </c>
      <c r="BK452" s="135" t="s">
        <v>164</v>
      </c>
      <c r="BL452" s="135" t="s">
        <v>213</v>
      </c>
      <c r="BM452" s="106"/>
      <c r="BN452" s="368" t="s">
        <v>238</v>
      </c>
      <c r="BO452" s="369"/>
      <c r="BP452" s="369"/>
      <c r="BQ452" s="369"/>
      <c r="BR452" s="369"/>
      <c r="BS452" s="369"/>
      <c r="BT452" s="369"/>
      <c r="BU452" s="369"/>
      <c r="BV452" s="369"/>
      <c r="BW452" s="369"/>
      <c r="BX452" s="369"/>
      <c r="BY452" s="369"/>
      <c r="BZ452" s="369"/>
      <c r="CA452" s="369"/>
      <c r="CB452" s="369"/>
    </row>
    <row r="453" spans="1:80" s="245" customFormat="1" ht="18" hidden="1" customHeight="1" x14ac:dyDescent="0.35">
      <c r="A453" s="250"/>
      <c r="B453" s="113"/>
      <c r="C453" s="361"/>
      <c r="D453" s="125"/>
      <c r="E453" s="125"/>
      <c r="F453" s="125"/>
      <c r="G453" s="125"/>
      <c r="H453" s="370" t="s">
        <v>201</v>
      </c>
      <c r="I453" s="373" t="s">
        <v>93</v>
      </c>
      <c r="J453" s="7"/>
      <c r="K453" s="375" t="s">
        <v>423</v>
      </c>
      <c r="L453" s="106"/>
      <c r="M453" s="84"/>
      <c r="N453" s="74">
        <f>MONTH(Úvod!$F$10)</f>
        <v>1</v>
      </c>
      <c r="O453" s="75">
        <f t="shared" ref="O453" si="6404">IF(N453=12,1,N453+1)</f>
        <v>2</v>
      </c>
      <c r="P453" s="75">
        <f t="shared" ref="P453" si="6405">IF(O453=12,1,O453+1)</f>
        <v>3</v>
      </c>
      <c r="Q453" s="76">
        <f t="shared" ref="Q453" si="6406">IF(P453=12,1,P453+1)</f>
        <v>4</v>
      </c>
      <c r="R453" s="76">
        <f t="shared" ref="R453" si="6407">IF(Q453=12,1,Q453+1)</f>
        <v>5</v>
      </c>
      <c r="S453" s="76">
        <f t="shared" ref="S453" si="6408">IF(R453=12,1,R453+1)</f>
        <v>6</v>
      </c>
      <c r="T453" s="76">
        <f t="shared" ref="T453" si="6409">IF(S453=12,1,S453+1)</f>
        <v>7</v>
      </c>
      <c r="U453" s="76">
        <f t="shared" ref="U453" si="6410">IF(T453=12,1,T453+1)</f>
        <v>8</v>
      </c>
      <c r="V453" s="76">
        <f t="shared" ref="V453" si="6411">IF(U453=12,1,U453+1)</f>
        <v>9</v>
      </c>
      <c r="W453" s="76">
        <f>IF(V453=12,1,V453+1)</f>
        <v>10</v>
      </c>
      <c r="X453" s="76">
        <f t="shared" ref="X453" si="6412">IF(W453=12,1,W453+1)</f>
        <v>11</v>
      </c>
      <c r="Y453" s="76">
        <f t="shared" ref="Y453" si="6413">IF(X453=12,1,X453+1)</f>
        <v>12</v>
      </c>
      <c r="Z453" s="76">
        <f t="shared" ref="Z453" si="6414">IF(Y453=12,1,Y453+1)</f>
        <v>1</v>
      </c>
      <c r="AA453" s="76">
        <f t="shared" ref="AA453" si="6415">IF(Z453=12,1,Z453+1)</f>
        <v>2</v>
      </c>
      <c r="AB453" s="76">
        <f t="shared" ref="AB453" si="6416">IF(AA453=12,1,AA453+1)</f>
        <v>3</v>
      </c>
      <c r="AC453" s="76">
        <f t="shared" ref="AC453" si="6417">IF(AB453=12,1,AB453+1)</f>
        <v>4</v>
      </c>
      <c r="AD453" s="76">
        <f t="shared" ref="AD453" si="6418">IF(AC453=12,1,AC453+1)</f>
        <v>5</v>
      </c>
      <c r="AE453" s="76">
        <f t="shared" ref="AE453" si="6419">IF(AD453=12,1,AD453+1)</f>
        <v>6</v>
      </c>
      <c r="AF453" s="76">
        <f>IF(AE453=12,1,AE453+1)</f>
        <v>7</v>
      </c>
      <c r="AG453" s="76">
        <f t="shared" ref="AG453" si="6420">IF(AF453=12,1,AF453+1)</f>
        <v>8</v>
      </c>
      <c r="AH453" s="76">
        <f t="shared" ref="AH453" si="6421">IF(AG453=12,1,AG453+1)</f>
        <v>9</v>
      </c>
      <c r="AI453" s="76">
        <f t="shared" ref="AI453" si="6422">IF(AH453=12,1,AH453+1)</f>
        <v>10</v>
      </c>
      <c r="AJ453" s="76">
        <f t="shared" ref="AJ453" si="6423">IF(AI453=12,1,AI453+1)</f>
        <v>11</v>
      </c>
      <c r="AK453" s="76">
        <f t="shared" ref="AK453" si="6424">IF(AJ453=12,1,AJ453+1)</f>
        <v>12</v>
      </c>
      <c r="AL453" s="76">
        <f t="shared" ref="AL453" si="6425">IF(AK453=12,1,AK453+1)</f>
        <v>1</v>
      </c>
      <c r="AM453" s="76">
        <f t="shared" ref="AM453" si="6426">IF(AL453=12,1,AL453+1)</f>
        <v>2</v>
      </c>
      <c r="AN453" s="76">
        <f t="shared" ref="AN453" si="6427">IF(AM453=12,1,AM453+1)</f>
        <v>3</v>
      </c>
      <c r="AO453" s="76">
        <f t="shared" ref="AO453" si="6428">IF(AN453=12,1,AN453+1)</f>
        <v>4</v>
      </c>
      <c r="AP453" s="76">
        <f t="shared" ref="AP453" si="6429">IF(AO453=12,1,AO453+1)</f>
        <v>5</v>
      </c>
      <c r="AQ453" s="76">
        <f t="shared" ref="AQ453" si="6430">IF(AP453=12,1,AP453+1)</f>
        <v>6</v>
      </c>
      <c r="AR453" s="76">
        <f t="shared" ref="AR453" si="6431">IF(AQ453=12,1,AQ453+1)</f>
        <v>7</v>
      </c>
      <c r="AS453" s="76">
        <f t="shared" ref="AS453" si="6432">IF(AR453=12,1,AR453+1)</f>
        <v>8</v>
      </c>
      <c r="AT453" s="76">
        <f t="shared" ref="AT453" si="6433">IF(AS453=12,1,AS453+1)</f>
        <v>9</v>
      </c>
      <c r="AU453" s="76">
        <f t="shared" ref="AU453" si="6434">IF(AT453=12,1,AT453+1)</f>
        <v>10</v>
      </c>
      <c r="AV453" s="76">
        <f t="shared" ref="AV453" si="6435">IF(AU453=12,1,AU453+1)</f>
        <v>11</v>
      </c>
      <c r="AW453" s="76">
        <f t="shared" ref="AW453" si="6436">IF(AV453=12,1,AV453+1)</f>
        <v>12</v>
      </c>
      <c r="AX453" s="76">
        <f t="shared" ref="AX453" si="6437">IF(AW453=12,1,AW453+1)</f>
        <v>1</v>
      </c>
      <c r="AY453" s="76">
        <f t="shared" ref="AY453" si="6438">IF(AX453=12,1,AX453+1)</f>
        <v>2</v>
      </c>
      <c r="AZ453" s="76">
        <f t="shared" ref="AZ453" si="6439">IF(AY453=12,1,AY453+1)</f>
        <v>3</v>
      </c>
      <c r="BA453" s="76">
        <f t="shared" ref="BA453" si="6440">IF(AZ453=12,1,AZ453+1)</f>
        <v>4</v>
      </c>
      <c r="BB453" s="76">
        <f t="shared" ref="BB453" si="6441">IF(BA453=12,1,BA453+1)</f>
        <v>5</v>
      </c>
      <c r="BC453" s="76">
        <f t="shared" ref="BC453" si="6442">IF(BB453=12,1,BB453+1)</f>
        <v>6</v>
      </c>
      <c r="BD453" s="76">
        <f t="shared" ref="BD453" si="6443">IF(BC453=12,1,BC453+1)</f>
        <v>7</v>
      </c>
      <c r="BE453" s="76">
        <f t="shared" ref="BE453" si="6444">IF(BD453=12,1,BD453+1)</f>
        <v>8</v>
      </c>
      <c r="BF453" s="76">
        <f t="shared" ref="BF453" si="6445">IF(BE453=12,1,BE453+1)</f>
        <v>9</v>
      </c>
      <c r="BG453" s="76">
        <f t="shared" ref="BG453" si="6446">IF(BF453=12,1,BF453+1)</f>
        <v>10</v>
      </c>
      <c r="BH453" s="76">
        <f t="shared" ref="BH453" si="6447">IF(BG453=12,1,BG453+1)</f>
        <v>11</v>
      </c>
      <c r="BI453" s="76">
        <f t="shared" ref="BI453" si="6448">IF(BH453=12,1,BH453+1)</f>
        <v>12</v>
      </c>
      <c r="BJ453" s="81"/>
      <c r="BK453" s="78"/>
      <c r="BL453" s="78"/>
      <c r="BM453" s="106"/>
      <c r="BN453" s="106"/>
      <c r="BO453" s="106"/>
      <c r="BP453" s="106"/>
      <c r="BQ453" s="106"/>
      <c r="BR453" s="106"/>
      <c r="BS453" s="106"/>
      <c r="BT453" s="106"/>
      <c r="BU453" s="106"/>
      <c r="BV453" s="106"/>
      <c r="BW453" s="106"/>
      <c r="BX453" s="106"/>
      <c r="BY453" s="106"/>
      <c r="BZ453" s="106"/>
      <c r="CA453" s="106"/>
      <c r="CB453" s="106"/>
    </row>
    <row r="454" spans="1:80" s="245" customFormat="1" ht="35.15" hidden="1" customHeight="1" x14ac:dyDescent="0.35">
      <c r="A454" s="250"/>
      <c r="B454" s="113"/>
      <c r="C454" s="361"/>
      <c r="D454" s="125"/>
      <c r="E454" s="125"/>
      <c r="F454" s="125"/>
      <c r="G454" s="125"/>
      <c r="H454" s="370"/>
      <c r="I454" s="373"/>
      <c r="J454" s="7"/>
      <c r="K454" s="376"/>
      <c r="L454" s="106"/>
      <c r="M454" s="77"/>
      <c r="N454" s="59">
        <f t="shared" ref="N454:BI454" si="6449">VALUE(_xlfn.CONCAT(N453,".",N456))</f>
        <v>1</v>
      </c>
      <c r="O454" s="73">
        <f t="shared" si="6449"/>
        <v>32</v>
      </c>
      <c r="P454" s="73">
        <f t="shared" si="6449"/>
        <v>61</v>
      </c>
      <c r="Q454" s="73">
        <f t="shared" si="6449"/>
        <v>92</v>
      </c>
      <c r="R454" s="73">
        <f t="shared" si="6449"/>
        <v>122</v>
      </c>
      <c r="S454" s="73">
        <f t="shared" si="6449"/>
        <v>153</v>
      </c>
      <c r="T454" s="73">
        <f t="shared" si="6449"/>
        <v>183</v>
      </c>
      <c r="U454" s="73">
        <f t="shared" si="6449"/>
        <v>214</v>
      </c>
      <c r="V454" s="73">
        <f t="shared" si="6449"/>
        <v>245</v>
      </c>
      <c r="W454" s="73">
        <f t="shared" si="6449"/>
        <v>275</v>
      </c>
      <c r="X454" s="73">
        <f t="shared" si="6449"/>
        <v>306</v>
      </c>
      <c r="Y454" s="73">
        <f t="shared" si="6449"/>
        <v>336</v>
      </c>
      <c r="Z454" s="73">
        <f t="shared" si="6449"/>
        <v>367</v>
      </c>
      <c r="AA454" s="73">
        <f t="shared" si="6449"/>
        <v>398</v>
      </c>
      <c r="AB454" s="73">
        <f t="shared" si="6449"/>
        <v>426</v>
      </c>
      <c r="AC454" s="73">
        <f t="shared" si="6449"/>
        <v>457</v>
      </c>
      <c r="AD454" s="73">
        <f t="shared" si="6449"/>
        <v>487</v>
      </c>
      <c r="AE454" s="73">
        <f t="shared" si="6449"/>
        <v>518</v>
      </c>
      <c r="AF454" s="73">
        <f t="shared" si="6449"/>
        <v>548</v>
      </c>
      <c r="AG454" s="73">
        <f t="shared" si="6449"/>
        <v>579</v>
      </c>
      <c r="AH454" s="73">
        <f t="shared" si="6449"/>
        <v>610</v>
      </c>
      <c r="AI454" s="73">
        <f t="shared" si="6449"/>
        <v>640</v>
      </c>
      <c r="AJ454" s="73">
        <f t="shared" si="6449"/>
        <v>671</v>
      </c>
      <c r="AK454" s="73">
        <f t="shared" si="6449"/>
        <v>701</v>
      </c>
      <c r="AL454" s="73">
        <f t="shared" si="6449"/>
        <v>732</v>
      </c>
      <c r="AM454" s="73">
        <f t="shared" si="6449"/>
        <v>763</v>
      </c>
      <c r="AN454" s="73">
        <f t="shared" si="6449"/>
        <v>791</v>
      </c>
      <c r="AO454" s="73">
        <f t="shared" si="6449"/>
        <v>822</v>
      </c>
      <c r="AP454" s="73">
        <f t="shared" si="6449"/>
        <v>852</v>
      </c>
      <c r="AQ454" s="73">
        <f t="shared" si="6449"/>
        <v>883</v>
      </c>
      <c r="AR454" s="73">
        <f t="shared" si="6449"/>
        <v>913</v>
      </c>
      <c r="AS454" s="73">
        <f t="shared" si="6449"/>
        <v>944</v>
      </c>
      <c r="AT454" s="73">
        <f t="shared" si="6449"/>
        <v>975</v>
      </c>
      <c r="AU454" s="73">
        <f t="shared" si="6449"/>
        <v>1005</v>
      </c>
      <c r="AV454" s="73">
        <f t="shared" si="6449"/>
        <v>1036</v>
      </c>
      <c r="AW454" s="73">
        <f t="shared" si="6449"/>
        <v>1066</v>
      </c>
      <c r="AX454" s="73">
        <f t="shared" si="6449"/>
        <v>1097</v>
      </c>
      <c r="AY454" s="73">
        <f t="shared" si="6449"/>
        <v>1128</v>
      </c>
      <c r="AZ454" s="73">
        <f t="shared" si="6449"/>
        <v>1156</v>
      </c>
      <c r="BA454" s="73">
        <f t="shared" si="6449"/>
        <v>1187</v>
      </c>
      <c r="BB454" s="73">
        <f t="shared" si="6449"/>
        <v>1217</v>
      </c>
      <c r="BC454" s="73">
        <f t="shared" si="6449"/>
        <v>1248</v>
      </c>
      <c r="BD454" s="73">
        <f t="shared" si="6449"/>
        <v>1278</v>
      </c>
      <c r="BE454" s="73">
        <f t="shared" si="6449"/>
        <v>1309</v>
      </c>
      <c r="BF454" s="73">
        <f t="shared" si="6449"/>
        <v>1340</v>
      </c>
      <c r="BG454" s="73">
        <f t="shared" si="6449"/>
        <v>1370</v>
      </c>
      <c r="BH454" s="73">
        <f t="shared" si="6449"/>
        <v>1401</v>
      </c>
      <c r="BI454" s="73">
        <f t="shared" si="6449"/>
        <v>1431</v>
      </c>
      <c r="BJ454" s="82"/>
      <c r="BK454" s="79"/>
      <c r="BL454" s="79"/>
      <c r="BM454" s="106"/>
      <c r="BN454" s="106"/>
      <c r="BO454" s="106"/>
      <c r="BP454" s="106"/>
      <c r="BQ454" s="106"/>
      <c r="BR454" s="106"/>
      <c r="BS454" s="106"/>
      <c r="BT454" s="106"/>
      <c r="BU454" s="106"/>
      <c r="BV454" s="106"/>
      <c r="BW454" s="106"/>
      <c r="BX454" s="106"/>
      <c r="BY454" s="106"/>
      <c r="BZ454" s="106"/>
      <c r="CA454" s="106"/>
      <c r="CB454" s="106"/>
    </row>
    <row r="455" spans="1:80" s="245" customFormat="1" ht="17.149999999999999" customHeight="1" x14ac:dyDescent="0.35">
      <c r="A455" s="250"/>
      <c r="B455" s="113"/>
      <c r="C455" s="361"/>
      <c r="D455" s="125"/>
      <c r="E455" s="357" t="s">
        <v>207</v>
      </c>
      <c r="F455" s="357" t="s">
        <v>207</v>
      </c>
      <c r="G455" s="357" t="s">
        <v>207</v>
      </c>
      <c r="H455" s="370"/>
      <c r="I455" s="373"/>
      <c r="J455" s="7"/>
      <c r="K455" s="376"/>
      <c r="L455" s="106"/>
      <c r="M455" s="77"/>
      <c r="N455" s="60" t="str">
        <f>VLOOKUP(N453,'Podpůrná data'!$I$188:$J$199,2)</f>
        <v>leden</v>
      </c>
      <c r="O455" s="60" t="str">
        <f>VLOOKUP(O453,'Podpůrná data'!$I$188:$J$199,2)</f>
        <v>únor</v>
      </c>
      <c r="P455" s="60" t="str">
        <f>VLOOKUP(P453,'Podpůrná data'!$I$188:$J$199,2)</f>
        <v>březen</v>
      </c>
      <c r="Q455" s="60" t="str">
        <f>VLOOKUP(Q453,'Podpůrná data'!$I$188:$J$199,2)</f>
        <v>duben</v>
      </c>
      <c r="R455" s="60" t="str">
        <f>VLOOKUP(R453,'Podpůrná data'!$I$188:$J$199,2)</f>
        <v>květen</v>
      </c>
      <c r="S455" s="60" t="str">
        <f>VLOOKUP(S453,'Podpůrná data'!$I$188:$J$199,2)</f>
        <v>červen</v>
      </c>
      <c r="T455" s="60" t="str">
        <f>VLOOKUP(T453,'Podpůrná data'!$I$188:$J$199,2)</f>
        <v>červenec</v>
      </c>
      <c r="U455" s="60" t="str">
        <f>VLOOKUP(U453,'Podpůrná data'!$I$188:$J$199,2)</f>
        <v>srpen</v>
      </c>
      <c r="V455" s="60" t="str">
        <f>VLOOKUP(V453,'Podpůrná data'!$I$188:$J$199,2)</f>
        <v>září</v>
      </c>
      <c r="W455" s="60" t="str">
        <f>VLOOKUP(W453,'Podpůrná data'!$I$188:$J$199,2)</f>
        <v>říjen</v>
      </c>
      <c r="X455" s="60" t="str">
        <f>VLOOKUP(X453,'Podpůrná data'!$I$188:$J$199,2)</f>
        <v>listopad</v>
      </c>
      <c r="Y455" s="60" t="str">
        <f>VLOOKUP(Y453,'Podpůrná data'!$I$188:$J$199,2)</f>
        <v>prosinec</v>
      </c>
      <c r="Z455" s="60" t="str">
        <f>VLOOKUP(Z453,'Podpůrná data'!$I$188:$J$199,2)</f>
        <v>leden</v>
      </c>
      <c r="AA455" s="60" t="str">
        <f>VLOOKUP(AA453,'Podpůrná data'!$I$188:$J$199,2)</f>
        <v>únor</v>
      </c>
      <c r="AB455" s="60" t="str">
        <f>VLOOKUP(AB453,'Podpůrná data'!$I$188:$J$199,2)</f>
        <v>březen</v>
      </c>
      <c r="AC455" s="60" t="str">
        <f>VLOOKUP(AC453,'Podpůrná data'!$I$188:$J$199,2)</f>
        <v>duben</v>
      </c>
      <c r="AD455" s="60" t="str">
        <f>VLOOKUP(AD453,'Podpůrná data'!$I$188:$J$199,2)</f>
        <v>květen</v>
      </c>
      <c r="AE455" s="60" t="str">
        <f>VLOOKUP(AE453,'Podpůrná data'!$I$188:$J$199,2)</f>
        <v>červen</v>
      </c>
      <c r="AF455" s="60" t="str">
        <f>VLOOKUP(AF453,'Podpůrná data'!$I$188:$J$199,2)</f>
        <v>červenec</v>
      </c>
      <c r="AG455" s="60" t="str">
        <f>VLOOKUP(AG453,'Podpůrná data'!$I$188:$J$199,2)</f>
        <v>srpen</v>
      </c>
      <c r="AH455" s="60" t="str">
        <f>VLOOKUP(AH453,'Podpůrná data'!$I$188:$J$199,2)</f>
        <v>září</v>
      </c>
      <c r="AI455" s="60" t="str">
        <f>VLOOKUP(AI453,'Podpůrná data'!$I$188:$J$199,2)</f>
        <v>říjen</v>
      </c>
      <c r="AJ455" s="60" t="str">
        <f>VLOOKUP(AJ453,'Podpůrná data'!$I$188:$J$199,2)</f>
        <v>listopad</v>
      </c>
      <c r="AK455" s="60" t="str">
        <f>VLOOKUP(AK453,'Podpůrná data'!$I$188:$J$199,2)</f>
        <v>prosinec</v>
      </c>
      <c r="AL455" s="60" t="str">
        <f>VLOOKUP(AL453,'Podpůrná data'!$I$188:$J$199,2)</f>
        <v>leden</v>
      </c>
      <c r="AM455" s="60" t="str">
        <f>VLOOKUP(AM453,'Podpůrná data'!$I$188:$J$199,2)</f>
        <v>únor</v>
      </c>
      <c r="AN455" s="60" t="str">
        <f>VLOOKUP(AN453,'Podpůrná data'!$I$188:$J$199,2)</f>
        <v>březen</v>
      </c>
      <c r="AO455" s="60" t="str">
        <f>VLOOKUP(AO453,'Podpůrná data'!$I$188:$J$199,2)</f>
        <v>duben</v>
      </c>
      <c r="AP455" s="60" t="str">
        <f>VLOOKUP(AP453,'Podpůrná data'!$I$188:$J$199,2)</f>
        <v>květen</v>
      </c>
      <c r="AQ455" s="60" t="str">
        <f>VLOOKUP(AQ453,'Podpůrná data'!$I$188:$J$199,2)</f>
        <v>červen</v>
      </c>
      <c r="AR455" s="60" t="str">
        <f>VLOOKUP(AR453,'Podpůrná data'!$I$188:$J$199,2)</f>
        <v>červenec</v>
      </c>
      <c r="AS455" s="60" t="str">
        <f>VLOOKUP(AS453,'Podpůrná data'!$I$188:$J$199,2)</f>
        <v>srpen</v>
      </c>
      <c r="AT455" s="60" t="str">
        <f>VLOOKUP(AT453,'Podpůrná data'!$I$188:$J$199,2)</f>
        <v>září</v>
      </c>
      <c r="AU455" s="60" t="str">
        <f>VLOOKUP(AU453,'Podpůrná data'!$I$188:$J$199,2)</f>
        <v>říjen</v>
      </c>
      <c r="AV455" s="60" t="str">
        <f>VLOOKUP(AV453,'Podpůrná data'!$I$188:$J$199,2)</f>
        <v>listopad</v>
      </c>
      <c r="AW455" s="60" t="str">
        <f>VLOOKUP(AW453,'Podpůrná data'!$I$188:$J$199,2)</f>
        <v>prosinec</v>
      </c>
      <c r="AX455" s="60" t="str">
        <f>VLOOKUP(AX453,'Podpůrná data'!$I$188:$J$199,2)</f>
        <v>leden</v>
      </c>
      <c r="AY455" s="60" t="str">
        <f>VLOOKUP(AY453,'Podpůrná data'!$I$188:$J$199,2)</f>
        <v>únor</v>
      </c>
      <c r="AZ455" s="60" t="str">
        <f>VLOOKUP(AZ453,'Podpůrná data'!$I$188:$J$199,2)</f>
        <v>březen</v>
      </c>
      <c r="BA455" s="60" t="str">
        <f>VLOOKUP(BA453,'Podpůrná data'!$I$188:$J$199,2)</f>
        <v>duben</v>
      </c>
      <c r="BB455" s="60" t="str">
        <f>VLOOKUP(BB453,'Podpůrná data'!$I$188:$J$199,2)</f>
        <v>květen</v>
      </c>
      <c r="BC455" s="60" t="str">
        <f>VLOOKUP(BC453,'Podpůrná data'!$I$188:$J$199,2)</f>
        <v>červen</v>
      </c>
      <c r="BD455" s="60" t="str">
        <f>VLOOKUP(BD453,'Podpůrná data'!$I$188:$J$199,2)</f>
        <v>červenec</v>
      </c>
      <c r="BE455" s="60" t="str">
        <f>VLOOKUP(BE453,'Podpůrná data'!$I$188:$J$199,2)</f>
        <v>srpen</v>
      </c>
      <c r="BF455" s="60" t="str">
        <f>VLOOKUP(BF453,'Podpůrná data'!$I$188:$J$199,2)</f>
        <v>září</v>
      </c>
      <c r="BG455" s="60" t="str">
        <f>VLOOKUP(BG453,'Podpůrná data'!$I$188:$J$199,2)</f>
        <v>říjen</v>
      </c>
      <c r="BH455" s="60" t="str">
        <f>VLOOKUP(BH453,'Podpůrná data'!$I$188:$J$199,2)</f>
        <v>listopad</v>
      </c>
      <c r="BI455" s="60" t="str">
        <f>VLOOKUP(BI453,'Podpůrná data'!$I$188:$J$199,2)</f>
        <v>prosinec</v>
      </c>
      <c r="BJ455" s="200"/>
      <c r="BK455" s="200"/>
      <c r="BL455" s="201"/>
      <c r="BM455" s="106"/>
      <c r="BN455" s="179" t="s">
        <v>105</v>
      </c>
      <c r="BO455" s="179" t="s">
        <v>106</v>
      </c>
      <c r="BP455" s="179" t="s">
        <v>107</v>
      </c>
      <c r="BQ455" s="179" t="s">
        <v>108</v>
      </c>
      <c r="BR455" s="179" t="s">
        <v>109</v>
      </c>
      <c r="BS455" s="179" t="s">
        <v>110</v>
      </c>
      <c r="BT455" s="179" t="s">
        <v>111</v>
      </c>
      <c r="BU455" s="179" t="s">
        <v>112</v>
      </c>
      <c r="BV455" s="179" t="s">
        <v>113</v>
      </c>
      <c r="BW455" s="179" t="s">
        <v>155</v>
      </c>
      <c r="BX455" s="179" t="s">
        <v>156</v>
      </c>
      <c r="BY455" s="179" t="s">
        <v>157</v>
      </c>
      <c r="BZ455" s="179" t="s">
        <v>202</v>
      </c>
      <c r="CA455" s="179" t="s">
        <v>203</v>
      </c>
      <c r="CB455" s="179" t="s">
        <v>204</v>
      </c>
    </row>
    <row r="456" spans="1:80" s="245" customFormat="1" ht="16.399999999999999" customHeight="1" x14ac:dyDescent="0.35">
      <c r="A456" s="250"/>
      <c r="B456" s="113"/>
      <c r="C456" s="361"/>
      <c r="D456" s="125"/>
      <c r="E456" s="357"/>
      <c r="F456" s="357"/>
      <c r="G456" s="357"/>
      <c r="H456" s="370"/>
      <c r="I456" s="373"/>
      <c r="J456" s="7"/>
      <c r="K456" s="376"/>
      <c r="L456" s="106"/>
      <c r="M456" s="77"/>
      <c r="N456" s="60">
        <f>YEAR(Úvod!$F$10)</f>
        <v>1900</v>
      </c>
      <c r="O456" s="60">
        <f t="shared" ref="O456" si="6450">IF(O453=1,N456+1,N456)</f>
        <v>1900</v>
      </c>
      <c r="P456" s="60">
        <f t="shared" ref="P456" si="6451">IF(P453=1,O456+1,O456)</f>
        <v>1900</v>
      </c>
      <c r="Q456" s="60">
        <f t="shared" ref="Q456" si="6452">IF(Q453=1,P456+1,P456)</f>
        <v>1900</v>
      </c>
      <c r="R456" s="60">
        <f t="shared" ref="R456" si="6453">IF(R453=1,Q456+1,Q456)</f>
        <v>1900</v>
      </c>
      <c r="S456" s="60">
        <f t="shared" ref="S456" si="6454">IF(S453=1,R456+1,R456)</f>
        <v>1900</v>
      </c>
      <c r="T456" s="60">
        <f t="shared" ref="T456" si="6455">IF(T453=1,S456+1,S456)</f>
        <v>1900</v>
      </c>
      <c r="U456" s="60">
        <f t="shared" ref="U456" si="6456">IF(U453=1,T456+1,T456)</f>
        <v>1900</v>
      </c>
      <c r="V456" s="60">
        <f t="shared" ref="V456" si="6457">IF(V453=1,U456+1,U456)</f>
        <v>1900</v>
      </c>
      <c r="W456" s="60">
        <f t="shared" ref="W456" si="6458">IF(W453=1,V456+1,V456)</f>
        <v>1900</v>
      </c>
      <c r="X456" s="60">
        <f t="shared" ref="X456" si="6459">IF(X453=1,W456+1,W456)</f>
        <v>1900</v>
      </c>
      <c r="Y456" s="60">
        <f t="shared" ref="Y456" si="6460">IF(Y453=1,X456+1,X456)</f>
        <v>1900</v>
      </c>
      <c r="Z456" s="60">
        <f t="shared" ref="Z456" si="6461">IF(Z453=1,Y456+1,Y456)</f>
        <v>1901</v>
      </c>
      <c r="AA456" s="60">
        <f t="shared" ref="AA456" si="6462">IF(AA453=1,Z456+1,Z456)</f>
        <v>1901</v>
      </c>
      <c r="AB456" s="60">
        <f t="shared" ref="AB456" si="6463">IF(AB453=1,AA456+1,AA456)</f>
        <v>1901</v>
      </c>
      <c r="AC456" s="60">
        <f t="shared" ref="AC456" si="6464">IF(AC453=1,AB456+1,AB456)</f>
        <v>1901</v>
      </c>
      <c r="AD456" s="60">
        <f t="shared" ref="AD456" si="6465">IF(AD453=1,AC456+1,AC456)</f>
        <v>1901</v>
      </c>
      <c r="AE456" s="60">
        <f t="shared" ref="AE456" si="6466">IF(AE453=1,AD456+1,AD456)</f>
        <v>1901</v>
      </c>
      <c r="AF456" s="60">
        <f t="shared" ref="AF456" si="6467">IF(AF453=1,AE456+1,AE456)</f>
        <v>1901</v>
      </c>
      <c r="AG456" s="60">
        <f t="shared" ref="AG456" si="6468">IF(AG453=1,AF456+1,AF456)</f>
        <v>1901</v>
      </c>
      <c r="AH456" s="60">
        <f t="shared" ref="AH456" si="6469">IF(AH453=1,AG456+1,AG456)</f>
        <v>1901</v>
      </c>
      <c r="AI456" s="60">
        <f t="shared" ref="AI456" si="6470">IF(AI453=1,AH456+1,AH456)</f>
        <v>1901</v>
      </c>
      <c r="AJ456" s="60">
        <f t="shared" ref="AJ456" si="6471">IF(AJ453=1,AI456+1,AI456)</f>
        <v>1901</v>
      </c>
      <c r="AK456" s="60">
        <f t="shared" ref="AK456" si="6472">IF(AK453=1,AJ456+1,AJ456)</f>
        <v>1901</v>
      </c>
      <c r="AL456" s="60">
        <f t="shared" ref="AL456" si="6473">IF(AL453=1,AK456+1,AK456)</f>
        <v>1902</v>
      </c>
      <c r="AM456" s="60">
        <f t="shared" ref="AM456" si="6474">IF(AM453=1,AL456+1,AL456)</f>
        <v>1902</v>
      </c>
      <c r="AN456" s="60">
        <f t="shared" ref="AN456" si="6475">IF(AN453=1,AM456+1,AM456)</f>
        <v>1902</v>
      </c>
      <c r="AO456" s="60">
        <f t="shared" ref="AO456" si="6476">IF(AO453=1,AN456+1,AN456)</f>
        <v>1902</v>
      </c>
      <c r="AP456" s="60">
        <f t="shared" ref="AP456" si="6477">IF(AP453=1,AO456+1,AO456)</f>
        <v>1902</v>
      </c>
      <c r="AQ456" s="60">
        <f t="shared" ref="AQ456" si="6478">IF(AQ453=1,AP456+1,AP456)</f>
        <v>1902</v>
      </c>
      <c r="AR456" s="60">
        <f t="shared" ref="AR456" si="6479">IF(AR453=1,AQ456+1,AQ456)</f>
        <v>1902</v>
      </c>
      <c r="AS456" s="60">
        <f t="shared" ref="AS456" si="6480">IF(AS453=1,AR456+1,AR456)</f>
        <v>1902</v>
      </c>
      <c r="AT456" s="60">
        <f t="shared" ref="AT456" si="6481">IF(AT453=1,AS456+1,AS456)</f>
        <v>1902</v>
      </c>
      <c r="AU456" s="60">
        <f t="shared" ref="AU456" si="6482">IF(AU453=1,AT456+1,AT456)</f>
        <v>1902</v>
      </c>
      <c r="AV456" s="60">
        <f t="shared" ref="AV456" si="6483">IF(AV453=1,AU456+1,AU456)</f>
        <v>1902</v>
      </c>
      <c r="AW456" s="60">
        <f t="shared" ref="AW456" si="6484">IF(AW453=1,AV456+1,AV456)</f>
        <v>1902</v>
      </c>
      <c r="AX456" s="60">
        <f t="shared" ref="AX456" si="6485">IF(AX453=1,AW456+1,AW456)</f>
        <v>1903</v>
      </c>
      <c r="AY456" s="60">
        <f t="shared" ref="AY456" si="6486">IF(AY453=1,AX456+1,AX456)</f>
        <v>1903</v>
      </c>
      <c r="AZ456" s="60">
        <f t="shared" ref="AZ456" si="6487">IF(AZ453=1,AY456+1,AY456)</f>
        <v>1903</v>
      </c>
      <c r="BA456" s="60">
        <f t="shared" ref="BA456" si="6488">IF(BA453=1,AZ456+1,AZ456)</f>
        <v>1903</v>
      </c>
      <c r="BB456" s="60">
        <f t="shared" ref="BB456" si="6489">IF(BB453=1,BA456+1,BA456)</f>
        <v>1903</v>
      </c>
      <c r="BC456" s="60">
        <f t="shared" ref="BC456" si="6490">IF(BC453=1,BB456+1,BB456)</f>
        <v>1903</v>
      </c>
      <c r="BD456" s="60">
        <f t="shared" ref="BD456" si="6491">IF(BD453=1,BC456+1,BC456)</f>
        <v>1903</v>
      </c>
      <c r="BE456" s="60">
        <f t="shared" ref="BE456" si="6492">IF(BE453=1,BD456+1,BD456)</f>
        <v>1903</v>
      </c>
      <c r="BF456" s="60">
        <f t="shared" ref="BF456" si="6493">IF(BF453=1,BE456+1,BE456)</f>
        <v>1903</v>
      </c>
      <c r="BG456" s="60">
        <f t="shared" ref="BG456" si="6494">IF(BG453=1,BF456+1,BF456)</f>
        <v>1903</v>
      </c>
      <c r="BH456" s="60">
        <f t="shared" ref="BH456" si="6495">IF(BH453=1,BG456+1,BG456)</f>
        <v>1903</v>
      </c>
      <c r="BI456" s="60">
        <f t="shared" ref="BI456" si="6496">IF(BI453=1,BH456+1,BH456)</f>
        <v>1903</v>
      </c>
      <c r="BJ456" s="199"/>
      <c r="BK456" s="198"/>
      <c r="BL456" s="202"/>
      <c r="BM456" s="106"/>
      <c r="BN456" s="106"/>
      <c r="BO456" s="106"/>
      <c r="BP456" s="106"/>
      <c r="BQ456" s="106"/>
      <c r="BR456" s="106"/>
      <c r="BS456" s="106"/>
      <c r="BT456" s="106"/>
      <c r="BU456" s="106"/>
      <c r="BV456" s="106"/>
      <c r="BW456" s="106"/>
      <c r="BX456" s="106"/>
      <c r="BY456" s="106"/>
      <c r="BZ456" s="106"/>
      <c r="CA456" s="106"/>
      <c r="CB456" s="106"/>
    </row>
    <row r="457" spans="1:80" s="245" customFormat="1" ht="16.399999999999999" customHeight="1" x14ac:dyDescent="0.35">
      <c r="A457" s="250"/>
      <c r="B457" s="113"/>
      <c r="C457" s="125"/>
      <c r="D457" s="125"/>
      <c r="E457" s="357"/>
      <c r="F457" s="357"/>
      <c r="G457" s="357"/>
      <c r="H457" s="370"/>
      <c r="I457" s="374"/>
      <c r="J457" s="7"/>
      <c r="K457" s="377"/>
      <c r="L457" s="106"/>
      <c r="M457" s="63" t="s">
        <v>159</v>
      </c>
      <c r="N457" s="258"/>
      <c r="O457" s="258"/>
      <c r="P457" s="258"/>
      <c r="Q457" s="258"/>
      <c r="R457" s="258"/>
      <c r="S457" s="258"/>
      <c r="T457" s="258"/>
      <c r="U457" s="258"/>
      <c r="V457" s="258"/>
      <c r="W457" s="258"/>
      <c r="X457" s="258"/>
      <c r="Y457" s="258"/>
      <c r="Z457" s="258"/>
      <c r="AA457" s="258"/>
      <c r="AB457" s="258"/>
      <c r="AC457" s="258"/>
      <c r="AD457" s="258"/>
      <c r="AE457" s="258"/>
      <c r="AF457" s="258"/>
      <c r="AG457" s="258"/>
      <c r="AH457" s="258"/>
      <c r="AI457" s="258"/>
      <c r="AJ457" s="258"/>
      <c r="AK457" s="258"/>
      <c r="AL457" s="258"/>
      <c r="AM457" s="258"/>
      <c r="AN457" s="258"/>
      <c r="AO457" s="258"/>
      <c r="AP457" s="258"/>
      <c r="AQ457" s="258"/>
      <c r="AR457" s="258"/>
      <c r="AS457" s="258"/>
      <c r="AT457" s="258"/>
      <c r="AU457" s="258"/>
      <c r="AV457" s="258"/>
      <c r="AW457" s="258"/>
      <c r="AX457" s="258"/>
      <c r="AY457" s="258"/>
      <c r="AZ457" s="258"/>
      <c r="BA457" s="258"/>
      <c r="BB457" s="258"/>
      <c r="BC457" s="258"/>
      <c r="BD457" s="258"/>
      <c r="BE457" s="258"/>
      <c r="BF457" s="258"/>
      <c r="BG457" s="258"/>
      <c r="BH457" s="258"/>
      <c r="BI457" s="258"/>
      <c r="BJ457" s="199"/>
      <c r="BK457" s="198"/>
      <c r="BL457" s="202"/>
      <c r="BM457" s="106"/>
      <c r="BN457" s="106"/>
      <c r="BO457" s="106"/>
      <c r="BP457" s="106"/>
      <c r="BQ457" s="106"/>
      <c r="BR457" s="106"/>
      <c r="BS457" s="106"/>
      <c r="BT457" s="106"/>
      <c r="BU457" s="106"/>
      <c r="BV457" s="106"/>
      <c r="BW457" s="106"/>
      <c r="BX457" s="106"/>
      <c r="BY457" s="106"/>
      <c r="BZ457" s="106"/>
      <c r="CA457" s="106"/>
      <c r="CB457" s="106"/>
    </row>
    <row r="458" spans="1:80" s="245" customFormat="1" ht="23.5" customHeight="1" x14ac:dyDescent="0.35">
      <c r="A458" s="243"/>
      <c r="B458" s="126" t="s">
        <v>38</v>
      </c>
      <c r="C458" s="381"/>
      <c r="D458" s="381"/>
      <c r="E458" s="259"/>
      <c r="F458" s="259"/>
      <c r="G458" s="241"/>
      <c r="H458" s="253"/>
      <c r="I458" s="61">
        <f>IF($H458="",0,VLOOKUP($E458,'Podpůrná data'!$H$15:$I$185,2,FALSE)*$H458)</f>
        <v>0</v>
      </c>
      <c r="J458" s="105"/>
      <c r="K458" s="166">
        <f>IF(I458&gt;0,1,0)</f>
        <v>0</v>
      </c>
      <c r="L458" s="204"/>
      <c r="M458" s="63" t="s">
        <v>95</v>
      </c>
      <c r="N458" s="260"/>
      <c r="O458" s="260"/>
      <c r="P458" s="260"/>
      <c r="Q458" s="260"/>
      <c r="R458" s="260"/>
      <c r="S458" s="260"/>
      <c r="T458" s="260"/>
      <c r="U458" s="260"/>
      <c r="V458" s="260"/>
      <c r="W458" s="260"/>
      <c r="X458" s="260"/>
      <c r="Y458" s="260"/>
      <c r="Z458" s="260"/>
      <c r="AA458" s="260"/>
      <c r="AB458" s="260"/>
      <c r="AC458" s="260"/>
      <c r="AD458" s="260"/>
      <c r="AE458" s="260"/>
      <c r="AF458" s="260"/>
      <c r="AG458" s="260"/>
      <c r="AH458" s="260"/>
      <c r="AI458" s="260"/>
      <c r="AJ458" s="260"/>
      <c r="AK458" s="260"/>
      <c r="AL458" s="260"/>
      <c r="AM458" s="260"/>
      <c r="AN458" s="260"/>
      <c r="AO458" s="260"/>
      <c r="AP458" s="260"/>
      <c r="AQ458" s="260"/>
      <c r="AR458" s="260"/>
      <c r="AS458" s="260"/>
      <c r="AT458" s="260"/>
      <c r="AU458" s="260"/>
      <c r="AV458" s="260"/>
      <c r="AW458" s="260"/>
      <c r="AX458" s="260"/>
      <c r="AY458" s="260"/>
      <c r="AZ458" s="260"/>
      <c r="BA458" s="260"/>
      <c r="BB458" s="260"/>
      <c r="BC458" s="260"/>
      <c r="BD458" s="260"/>
      <c r="BE458" s="260"/>
      <c r="BF458" s="260"/>
      <c r="BG458" s="260"/>
      <c r="BH458" s="260"/>
      <c r="BI458" s="260"/>
      <c r="BJ458" s="382">
        <f>SUM(N460:BI460)</f>
        <v>0</v>
      </c>
      <c r="BK458" s="384">
        <f>SUM(N462:BI462)</f>
        <v>0</v>
      </c>
      <c r="BL458" s="386">
        <f>IF($K458=0,0,IF($BJ458&gt;=20,1,0))</f>
        <v>0</v>
      </c>
      <c r="BM458" s="106"/>
      <c r="BN458" s="106"/>
      <c r="BO458" s="106"/>
      <c r="BP458" s="106"/>
      <c r="BQ458" s="106"/>
      <c r="BR458" s="106"/>
      <c r="BS458" s="106"/>
      <c r="BT458" s="106"/>
      <c r="BU458" s="106"/>
      <c r="BV458" s="106"/>
      <c r="BW458" s="106"/>
      <c r="BX458" s="106"/>
      <c r="BY458" s="106"/>
      <c r="BZ458" s="106"/>
      <c r="CA458" s="106"/>
      <c r="CB458" s="106"/>
    </row>
    <row r="459" spans="1:80" s="245" customFormat="1" ht="29" x14ac:dyDescent="0.35">
      <c r="A459" s="243"/>
      <c r="B459" s="128"/>
      <c r="C459" s="170"/>
      <c r="D459" s="170"/>
      <c r="E459" s="170"/>
      <c r="F459" s="170"/>
      <c r="G459" s="170"/>
      <c r="H459" s="170"/>
      <c r="I459" s="64"/>
      <c r="J459" s="105"/>
      <c r="K459" s="223"/>
      <c r="L459" s="106"/>
      <c r="M459" s="63" t="s">
        <v>215</v>
      </c>
      <c r="N459" s="260"/>
      <c r="O459" s="260"/>
      <c r="P459" s="260"/>
      <c r="Q459" s="260"/>
      <c r="R459" s="260"/>
      <c r="S459" s="260"/>
      <c r="T459" s="260"/>
      <c r="U459" s="260"/>
      <c r="V459" s="260"/>
      <c r="W459" s="260"/>
      <c r="X459" s="260"/>
      <c r="Y459" s="260"/>
      <c r="Z459" s="260"/>
      <c r="AA459" s="260"/>
      <c r="AB459" s="260"/>
      <c r="AC459" s="260"/>
      <c r="AD459" s="260"/>
      <c r="AE459" s="260"/>
      <c r="AF459" s="260"/>
      <c r="AG459" s="260"/>
      <c r="AH459" s="260"/>
      <c r="AI459" s="260"/>
      <c r="AJ459" s="260"/>
      <c r="AK459" s="260"/>
      <c r="AL459" s="260"/>
      <c r="AM459" s="260"/>
      <c r="AN459" s="260"/>
      <c r="AO459" s="260"/>
      <c r="AP459" s="260"/>
      <c r="AQ459" s="260"/>
      <c r="AR459" s="260"/>
      <c r="AS459" s="260"/>
      <c r="AT459" s="260"/>
      <c r="AU459" s="260"/>
      <c r="AV459" s="260"/>
      <c r="AW459" s="260"/>
      <c r="AX459" s="260"/>
      <c r="AY459" s="260"/>
      <c r="AZ459" s="260"/>
      <c r="BA459" s="260"/>
      <c r="BB459" s="260"/>
      <c r="BC459" s="260"/>
      <c r="BD459" s="260"/>
      <c r="BE459" s="260"/>
      <c r="BF459" s="260"/>
      <c r="BG459" s="260"/>
      <c r="BH459" s="260"/>
      <c r="BI459" s="260"/>
      <c r="BJ459" s="382"/>
      <c r="BK459" s="384"/>
      <c r="BL459" s="386"/>
      <c r="BM459" s="106"/>
      <c r="BN459" s="106"/>
      <c r="BO459" s="106"/>
      <c r="BP459" s="106"/>
      <c r="BQ459" s="106"/>
      <c r="BR459" s="106"/>
      <c r="BS459" s="106"/>
      <c r="BT459" s="106"/>
      <c r="BU459" s="106"/>
      <c r="BV459" s="106"/>
      <c r="BW459" s="106"/>
      <c r="BX459" s="106"/>
      <c r="BY459" s="106"/>
      <c r="BZ459" s="106"/>
      <c r="CA459" s="106"/>
      <c r="CB459" s="106"/>
    </row>
    <row r="460" spans="1:80" s="245" customFormat="1" ht="29" x14ac:dyDescent="0.35">
      <c r="A460" s="243"/>
      <c r="B460" s="128"/>
      <c r="C460" s="170"/>
      <c r="D460" s="170"/>
      <c r="E460" s="170"/>
      <c r="F460" s="170"/>
      <c r="G460" s="170"/>
      <c r="H460" s="170"/>
      <c r="I460" s="64"/>
      <c r="J460" s="105"/>
      <c r="K460" s="165"/>
      <c r="L460" s="106"/>
      <c r="M460" s="63" t="s">
        <v>235</v>
      </c>
      <c r="N460" s="167">
        <f>IF(N459="",0,IF(N459&gt;=$H458,$H458,N459))</f>
        <v>0</v>
      </c>
      <c r="O460" s="167">
        <f t="shared" ref="O460" si="6497">IF(O459="",0,IF((O459+N461)&lt;=$H458,O459,$H458-N461))</f>
        <v>0</v>
      </c>
      <c r="P460" s="167">
        <f t="shared" ref="P460" si="6498">IF(P459="",0,IF((P459+O461)&lt;=$H458,P459,$H458-O461))</f>
        <v>0</v>
      </c>
      <c r="Q460" s="167">
        <f t="shared" ref="Q460" si="6499">IF(Q459="",0,IF((Q459+P461)&lt;=$H458,Q459,$H458-P461))</f>
        <v>0</v>
      </c>
      <c r="R460" s="167">
        <f t="shared" ref="R460" si="6500">IF(R459="",0,IF((R459+Q461)&lt;=$H458,R459,$H458-Q461))</f>
        <v>0</v>
      </c>
      <c r="S460" s="167">
        <f t="shared" ref="S460" si="6501">IF(S459="",0,IF((S459+R461)&lt;=$H458,S459,$H458-R461))</f>
        <v>0</v>
      </c>
      <c r="T460" s="167">
        <f t="shared" ref="T460" si="6502">IF(T459="",0,IF((T459+S461)&lt;=$H458,T459,$H458-S461))</f>
        <v>0</v>
      </c>
      <c r="U460" s="167">
        <f t="shared" ref="U460" si="6503">IF(U459="",0,IF((U459+T461)&lt;=$H458,U459,$H458-T461))</f>
        <v>0</v>
      </c>
      <c r="V460" s="167">
        <f t="shared" ref="V460" si="6504">IF(V459="",0,IF((V459+U461)&lt;=$H458,V459,$H458-U461))</f>
        <v>0</v>
      </c>
      <c r="W460" s="167">
        <f t="shared" ref="W460" si="6505">IF(W459="",0,IF((W459+V461)&lt;=$H458,W459,$H458-V461))</f>
        <v>0</v>
      </c>
      <c r="X460" s="167">
        <f t="shared" ref="X460" si="6506">IF(X459="",0,IF((X459+W461)&lt;=$H458,X459,$H458-W461))</f>
        <v>0</v>
      </c>
      <c r="Y460" s="167">
        <f t="shared" ref="Y460" si="6507">IF(Y459="",0,IF((Y459+X461)&lt;=$H458,Y459,$H458-X461))</f>
        <v>0</v>
      </c>
      <c r="Z460" s="167">
        <f t="shared" ref="Z460" si="6508">IF(Z459="",0,IF((Z459+Y461)&lt;=$H458,Z459,$H458-Y461))</f>
        <v>0</v>
      </c>
      <c r="AA460" s="167">
        <f t="shared" ref="AA460" si="6509">IF(AA459="",0,IF((AA459+Z461)&lt;=$H458,AA459,$H458-Z461))</f>
        <v>0</v>
      </c>
      <c r="AB460" s="167">
        <f t="shared" ref="AB460" si="6510">IF(AB459="",0,IF((AB459+AA461)&lt;=$H458,AB459,$H458-AA461))</f>
        <v>0</v>
      </c>
      <c r="AC460" s="167">
        <f t="shared" ref="AC460" si="6511">IF(AC459="",0,IF((AC459+AB461)&lt;=$H458,AC459,$H458-AB461))</f>
        <v>0</v>
      </c>
      <c r="AD460" s="167">
        <f t="shared" ref="AD460" si="6512">IF(AD459="",0,IF((AD459+AC461)&lt;=$H458,AD459,$H458-AC461))</f>
        <v>0</v>
      </c>
      <c r="AE460" s="167">
        <f t="shared" ref="AE460" si="6513">IF(AE459="",0,IF((AE459+AD461)&lt;=$H458,AE459,$H458-AD461))</f>
        <v>0</v>
      </c>
      <c r="AF460" s="167">
        <f t="shared" ref="AF460" si="6514">IF(AF459="",0,IF((AF459+AE461)&lt;=$H458,AF459,$H458-AE461))</f>
        <v>0</v>
      </c>
      <c r="AG460" s="167">
        <f t="shared" ref="AG460" si="6515">IF(AG459="",0,IF((AG459+AF461)&lt;=$H458,AG459,$H458-AF461))</f>
        <v>0</v>
      </c>
      <c r="AH460" s="167">
        <f t="shared" ref="AH460" si="6516">IF(AH459="",0,IF((AH459+AG461)&lt;=$H458,AH459,$H458-AG461))</f>
        <v>0</v>
      </c>
      <c r="AI460" s="167">
        <f t="shared" ref="AI460" si="6517">IF(AI459="",0,IF((AI459+AH461)&lt;=$H458,AI459,$H458-AH461))</f>
        <v>0</v>
      </c>
      <c r="AJ460" s="167">
        <f t="shared" ref="AJ460" si="6518">IF(AJ459="",0,IF((AJ459+AI461)&lt;=$H458,AJ459,$H458-AI461))</f>
        <v>0</v>
      </c>
      <c r="AK460" s="167">
        <f t="shared" ref="AK460" si="6519">IF(AK459="",0,IF((AK459+AJ461)&lt;=$H458,AK459,$H458-AJ461))</f>
        <v>0</v>
      </c>
      <c r="AL460" s="167">
        <f t="shared" ref="AL460" si="6520">IF(AL459="",0,IF((AL459+AK461)&lt;=$H458,AL459,$H458-AK461))</f>
        <v>0</v>
      </c>
      <c r="AM460" s="167">
        <f t="shared" ref="AM460" si="6521">IF(AM459="",0,IF((AM459+AL461)&lt;=$H458,AM459,$H458-AL461))</f>
        <v>0</v>
      </c>
      <c r="AN460" s="167">
        <f t="shared" ref="AN460" si="6522">IF(AN459="",0,IF((AN459+AM461)&lt;=$H458,AN459,$H458-AM461))</f>
        <v>0</v>
      </c>
      <c r="AO460" s="167">
        <f t="shared" ref="AO460" si="6523">IF(AO459="",0,IF((AO459+AN461)&lt;=$H458,AO459,$H458-AN461))</f>
        <v>0</v>
      </c>
      <c r="AP460" s="167">
        <f t="shared" ref="AP460" si="6524">IF(AP459="",0,IF((AP459+AO461)&lt;=$H458,AP459,$H458-AO461))</f>
        <v>0</v>
      </c>
      <c r="AQ460" s="167">
        <f t="shared" ref="AQ460" si="6525">IF(AQ459="",0,IF((AQ459+AP461)&lt;=$H458,AQ459,$H458-AP461))</f>
        <v>0</v>
      </c>
      <c r="AR460" s="167">
        <f t="shared" ref="AR460" si="6526">IF(AR459="",0,IF((AR459+AQ461)&lt;=$H458,AR459,$H458-AQ461))</f>
        <v>0</v>
      </c>
      <c r="AS460" s="167">
        <f t="shared" ref="AS460" si="6527">IF(AS459="",0,IF((AS459+AR461)&lt;=$H458,AS459,$H458-AR461))</f>
        <v>0</v>
      </c>
      <c r="AT460" s="167">
        <f t="shared" ref="AT460" si="6528">IF(AT459="",0,IF((AT459+AS461)&lt;=$H458,AT459,$H458-AS461))</f>
        <v>0</v>
      </c>
      <c r="AU460" s="167">
        <f t="shared" ref="AU460" si="6529">IF(AU459="",0,IF((AU459+AT461)&lt;=$H458,AU459,$H458-AT461))</f>
        <v>0</v>
      </c>
      <c r="AV460" s="167">
        <f t="shared" ref="AV460" si="6530">IF(AV459="",0,IF((AV459+AU461)&lt;=$H458,AV459,$H458-AU461))</f>
        <v>0</v>
      </c>
      <c r="AW460" s="167">
        <f t="shared" ref="AW460" si="6531">IF(AW459="",0,IF((AW459+AV461)&lt;=$H458,AW459,$H458-AV461))</f>
        <v>0</v>
      </c>
      <c r="AX460" s="167">
        <f t="shared" ref="AX460" si="6532">IF(AX459="",0,IF((AX459+AW461)&lt;=$H458,AX459,$H458-AW461))</f>
        <v>0</v>
      </c>
      <c r="AY460" s="167">
        <f t="shared" ref="AY460" si="6533">IF(AY459="",0,IF((AY459+AX461)&lt;=$H458,AY459,$H458-AX461))</f>
        <v>0</v>
      </c>
      <c r="AZ460" s="167">
        <f t="shared" ref="AZ460" si="6534">IF(AZ459="",0,IF((AZ459+AY461)&lt;=$H458,AZ459,$H458-AY461))</f>
        <v>0</v>
      </c>
      <c r="BA460" s="167">
        <f t="shared" ref="BA460" si="6535">IF(BA459="",0,IF((BA459+AZ461)&lt;=$H458,BA459,$H458-AZ461))</f>
        <v>0</v>
      </c>
      <c r="BB460" s="167">
        <f t="shared" ref="BB460" si="6536">IF(BB459="",0,IF((BB459+BA461)&lt;=$H458,BB459,$H458-BA461))</f>
        <v>0</v>
      </c>
      <c r="BC460" s="167">
        <f t="shared" ref="BC460" si="6537">IF(BC459="",0,IF((BC459+BB461)&lt;=$H458,BC459,$H458-BB461))</f>
        <v>0</v>
      </c>
      <c r="BD460" s="167">
        <f t="shared" ref="BD460" si="6538">IF(BD459="",0,IF((BD459+BC461)&lt;=$H458,BD459,$H458-BC461))</f>
        <v>0</v>
      </c>
      <c r="BE460" s="167">
        <f t="shared" ref="BE460" si="6539">IF(BE459="",0,IF((BE459+BD461)&lt;=$H458,BE459,$H458-BD461))</f>
        <v>0</v>
      </c>
      <c r="BF460" s="167">
        <f t="shared" ref="BF460" si="6540">IF(BF459="",0,IF((BF459+BE461)&lt;=$H458,BF459,$H458-BE461))</f>
        <v>0</v>
      </c>
      <c r="BG460" s="167">
        <f t="shared" ref="BG460" si="6541">IF(BG459="",0,IF((BG459+BF461)&lt;=$H458,BG459,$H458-BF461))</f>
        <v>0</v>
      </c>
      <c r="BH460" s="167">
        <f t="shared" ref="BH460" si="6542">IF(BH459="",0,IF((BH459+BG461)&lt;=$H458,BH459,$H458-BG461))</f>
        <v>0</v>
      </c>
      <c r="BI460" s="167">
        <f t="shared" ref="BI460" si="6543">IF(BI459="",0,IF((BI459+BH461)&lt;=$H458,BI459,$H458-BH461))</f>
        <v>0</v>
      </c>
      <c r="BJ460" s="382"/>
      <c r="BK460" s="384"/>
      <c r="BL460" s="386"/>
      <c r="BM460" s="106"/>
      <c r="BN460" s="106"/>
      <c r="BO460" s="106"/>
      <c r="BP460" s="106"/>
      <c r="BQ460" s="106"/>
      <c r="BR460" s="106"/>
      <c r="BS460" s="106"/>
      <c r="BT460" s="106"/>
      <c r="BU460" s="106"/>
      <c r="BV460" s="106"/>
      <c r="BW460" s="106"/>
      <c r="BX460" s="106"/>
      <c r="BY460" s="106"/>
      <c r="BZ460" s="106"/>
      <c r="CA460" s="106"/>
      <c r="CB460" s="106"/>
    </row>
    <row r="461" spans="1:80" ht="29" hidden="1" x14ac:dyDescent="0.35">
      <c r="B461" s="128"/>
      <c r="C461" s="170"/>
      <c r="D461" s="170"/>
      <c r="E461" s="170"/>
      <c r="F461" s="170"/>
      <c r="G461" s="170"/>
      <c r="H461" s="170"/>
      <c r="I461" s="172"/>
      <c r="J461" s="105"/>
      <c r="K461" s="175"/>
      <c r="L461" s="105"/>
      <c r="M461" s="63" t="s">
        <v>236</v>
      </c>
      <c r="N461" s="167">
        <f>N460</f>
        <v>0</v>
      </c>
      <c r="O461" s="167">
        <f>O460+N461</f>
        <v>0</v>
      </c>
      <c r="P461" s="167">
        <f t="shared" ref="P461" si="6544">P460+O461</f>
        <v>0</v>
      </c>
      <c r="Q461" s="167">
        <f t="shared" ref="Q461" si="6545">Q460+P461</f>
        <v>0</v>
      </c>
      <c r="R461" s="167">
        <f t="shared" ref="R461" si="6546">R460+Q461</f>
        <v>0</v>
      </c>
      <c r="S461" s="167">
        <f t="shared" ref="S461" si="6547">S460+R461</f>
        <v>0</v>
      </c>
      <c r="T461" s="167">
        <f t="shared" ref="T461" si="6548">T460+S461</f>
        <v>0</v>
      </c>
      <c r="U461" s="167">
        <f t="shared" ref="U461" si="6549">U460+T461</f>
        <v>0</v>
      </c>
      <c r="V461" s="167">
        <f t="shared" ref="V461" si="6550">V460+U461</f>
        <v>0</v>
      </c>
      <c r="W461" s="167">
        <f t="shared" ref="W461" si="6551">W460+V461</f>
        <v>0</v>
      </c>
      <c r="X461" s="167">
        <f t="shared" ref="X461" si="6552">X460+W461</f>
        <v>0</v>
      </c>
      <c r="Y461" s="167">
        <f t="shared" ref="Y461" si="6553">Y460+X461</f>
        <v>0</v>
      </c>
      <c r="Z461" s="167">
        <f t="shared" ref="Z461" si="6554">Z460+Y461</f>
        <v>0</v>
      </c>
      <c r="AA461" s="167">
        <f t="shared" ref="AA461" si="6555">AA460+Z461</f>
        <v>0</v>
      </c>
      <c r="AB461" s="167">
        <f t="shared" ref="AB461" si="6556">AB460+AA461</f>
        <v>0</v>
      </c>
      <c r="AC461" s="167">
        <f t="shared" ref="AC461" si="6557">AC460+AB461</f>
        <v>0</v>
      </c>
      <c r="AD461" s="167">
        <f t="shared" ref="AD461" si="6558">AD460+AC461</f>
        <v>0</v>
      </c>
      <c r="AE461" s="167">
        <f t="shared" ref="AE461" si="6559">AE460+AD461</f>
        <v>0</v>
      </c>
      <c r="AF461" s="167">
        <f t="shared" ref="AF461" si="6560">AF460+AE461</f>
        <v>0</v>
      </c>
      <c r="AG461" s="167">
        <f t="shared" ref="AG461" si="6561">AG460+AF461</f>
        <v>0</v>
      </c>
      <c r="AH461" s="167">
        <f t="shared" ref="AH461" si="6562">AH460+AG461</f>
        <v>0</v>
      </c>
      <c r="AI461" s="167">
        <f t="shared" ref="AI461" si="6563">AI460+AH461</f>
        <v>0</v>
      </c>
      <c r="AJ461" s="167">
        <f t="shared" ref="AJ461" si="6564">AJ460+AI461</f>
        <v>0</v>
      </c>
      <c r="AK461" s="167">
        <f t="shared" ref="AK461" si="6565">AK460+AJ461</f>
        <v>0</v>
      </c>
      <c r="AL461" s="167">
        <f t="shared" ref="AL461" si="6566">AL460+AK461</f>
        <v>0</v>
      </c>
      <c r="AM461" s="167">
        <f t="shared" ref="AM461" si="6567">AM460+AL461</f>
        <v>0</v>
      </c>
      <c r="AN461" s="167">
        <f t="shared" ref="AN461" si="6568">AN460+AM461</f>
        <v>0</v>
      </c>
      <c r="AO461" s="167">
        <f t="shared" ref="AO461" si="6569">AO460+AN461</f>
        <v>0</v>
      </c>
      <c r="AP461" s="167">
        <f t="shared" ref="AP461" si="6570">AP460+AO461</f>
        <v>0</v>
      </c>
      <c r="AQ461" s="167">
        <f t="shared" ref="AQ461" si="6571">AQ460+AP461</f>
        <v>0</v>
      </c>
      <c r="AR461" s="167">
        <f t="shared" ref="AR461" si="6572">AR460+AQ461</f>
        <v>0</v>
      </c>
      <c r="AS461" s="167">
        <f t="shared" ref="AS461" si="6573">AS460+AR461</f>
        <v>0</v>
      </c>
      <c r="AT461" s="167">
        <f t="shared" ref="AT461" si="6574">AT460+AS461</f>
        <v>0</v>
      </c>
      <c r="AU461" s="167">
        <f t="shared" ref="AU461" si="6575">AU460+AT461</f>
        <v>0</v>
      </c>
      <c r="AV461" s="167">
        <f t="shared" ref="AV461" si="6576">AV460+AU461</f>
        <v>0</v>
      </c>
      <c r="AW461" s="167">
        <f t="shared" ref="AW461" si="6577">AW460+AV461</f>
        <v>0</v>
      </c>
      <c r="AX461" s="167">
        <f t="shared" ref="AX461" si="6578">AX460+AW461</f>
        <v>0</v>
      </c>
      <c r="AY461" s="167">
        <f t="shared" ref="AY461" si="6579">AY460+AX461</f>
        <v>0</v>
      </c>
      <c r="AZ461" s="167">
        <f t="shared" ref="AZ461" si="6580">AZ460+AY461</f>
        <v>0</v>
      </c>
      <c r="BA461" s="167">
        <f t="shared" ref="BA461" si="6581">BA460+AZ461</f>
        <v>0</v>
      </c>
      <c r="BB461" s="167">
        <f t="shared" ref="BB461" si="6582">BB460+BA461</f>
        <v>0</v>
      </c>
      <c r="BC461" s="167">
        <f t="shared" ref="BC461" si="6583">BC460+BB461</f>
        <v>0</v>
      </c>
      <c r="BD461" s="167">
        <f t="shared" ref="BD461" si="6584">BD460+BC461</f>
        <v>0</v>
      </c>
      <c r="BE461" s="167">
        <f t="shared" ref="BE461" si="6585">BE460+BD461</f>
        <v>0</v>
      </c>
      <c r="BF461" s="167">
        <f t="shared" ref="BF461" si="6586">BF460+BE461</f>
        <v>0</v>
      </c>
      <c r="BG461" s="167">
        <f t="shared" ref="BG461" si="6587">BG460+BF461</f>
        <v>0</v>
      </c>
      <c r="BH461" s="167">
        <f t="shared" ref="BH461" si="6588">BH460+BG461</f>
        <v>0</v>
      </c>
      <c r="BI461" s="167">
        <f t="shared" ref="BI461" si="6589">BI460+BH461</f>
        <v>0</v>
      </c>
      <c r="BJ461" s="382"/>
      <c r="BK461" s="384"/>
      <c r="BL461" s="386"/>
      <c r="BM461" s="105"/>
      <c r="BN461" s="105"/>
      <c r="BO461" s="105"/>
      <c r="BP461" s="105"/>
      <c r="BQ461" s="105"/>
      <c r="BR461" s="105"/>
      <c r="BS461" s="105"/>
      <c r="BT461" s="105"/>
      <c r="BU461" s="105"/>
      <c r="BV461" s="105"/>
      <c r="BW461" s="105"/>
      <c r="BX461" s="105"/>
      <c r="BY461" s="105"/>
      <c r="BZ461" s="105"/>
      <c r="CA461" s="105"/>
      <c r="CB461" s="105"/>
    </row>
    <row r="462" spans="1:80" ht="25.4" customHeight="1" thickBot="1" x14ac:dyDescent="0.4">
      <c r="B462" s="128"/>
      <c r="C462" s="170"/>
      <c r="D462" s="170"/>
      <c r="E462" s="170"/>
      <c r="F462" s="170"/>
      <c r="G462" s="170"/>
      <c r="H462" s="170"/>
      <c r="I462" s="172"/>
      <c r="J462" s="105"/>
      <c r="K462" s="175"/>
      <c r="L462" s="105"/>
      <c r="M462" s="63" t="s">
        <v>145</v>
      </c>
      <c r="N462" s="168">
        <f>IF($E458="",0,VLOOKUP($E458,'Podpůrná data'!$H$15:$I$182,2)*N460)</f>
        <v>0</v>
      </c>
      <c r="O462" s="168">
        <f>IF($E458="",0,VLOOKUP($E458,'Podpůrná data'!$H$15:$I$182,2)*O460)</f>
        <v>0</v>
      </c>
      <c r="P462" s="168">
        <f>IF($E458="",0,VLOOKUP($E458,'Podpůrná data'!$H$15:$I$182,2)*P460)</f>
        <v>0</v>
      </c>
      <c r="Q462" s="168">
        <f>IF($E458="",0,VLOOKUP($E458,'Podpůrná data'!$H$15:$I$182,2)*Q460)</f>
        <v>0</v>
      </c>
      <c r="R462" s="168">
        <f>IF($E458="",0,VLOOKUP($E458,'Podpůrná data'!$H$15:$I$182,2)*R460)</f>
        <v>0</v>
      </c>
      <c r="S462" s="168">
        <f>IF($E458="",0,VLOOKUP($E458,'Podpůrná data'!$H$15:$I$182,2)*S460)</f>
        <v>0</v>
      </c>
      <c r="T462" s="168">
        <f>IF($E458="",0,VLOOKUP($E458,'Podpůrná data'!$H$15:$I$182,2)*T460)</f>
        <v>0</v>
      </c>
      <c r="U462" s="168">
        <f>IF($E458="",0,VLOOKUP($E458,'Podpůrná data'!$H$15:$I$182,2)*U460)</f>
        <v>0</v>
      </c>
      <c r="V462" s="168">
        <f>IF($E458="",0,VLOOKUP($E458,'Podpůrná data'!$H$15:$I$182,2)*V460)</f>
        <v>0</v>
      </c>
      <c r="W462" s="168">
        <f>IF($E458="",0,VLOOKUP($E458,'Podpůrná data'!$H$15:$I$182,2)*W460)</f>
        <v>0</v>
      </c>
      <c r="X462" s="168">
        <f>IF($E458="",0,VLOOKUP($E458,'Podpůrná data'!$H$15:$I$182,2)*X460)</f>
        <v>0</v>
      </c>
      <c r="Y462" s="168">
        <f>IF($E458="",0,VLOOKUP($E458,'Podpůrná data'!$H$15:$I$182,2)*Y460)</f>
        <v>0</v>
      </c>
      <c r="Z462" s="168">
        <f>IF($E458="",0,VLOOKUP($E458,'Podpůrná data'!$H$15:$I$182,2)*Z460)</f>
        <v>0</v>
      </c>
      <c r="AA462" s="168">
        <f>IF($E458="",0,VLOOKUP($E458,'Podpůrná data'!$H$15:$I$182,2)*AA460)</f>
        <v>0</v>
      </c>
      <c r="AB462" s="168">
        <f>IF($E458="",0,VLOOKUP($E458,'Podpůrná data'!$H$15:$I$182,2)*AB460)</f>
        <v>0</v>
      </c>
      <c r="AC462" s="168">
        <f>IF($E458="",0,VLOOKUP($E458,'Podpůrná data'!$H$15:$I$182,2)*AC460)</f>
        <v>0</v>
      </c>
      <c r="AD462" s="168">
        <f>IF($E458="",0,VLOOKUP($E458,'Podpůrná data'!$H$15:$I$182,2)*AD460)</f>
        <v>0</v>
      </c>
      <c r="AE462" s="168">
        <f>IF($E458="",0,VLOOKUP($E458,'Podpůrná data'!$H$15:$I$182,2)*AE460)</f>
        <v>0</v>
      </c>
      <c r="AF462" s="168">
        <f>IF($E458="",0,VLOOKUP($E458,'Podpůrná data'!$H$15:$I$182,2)*AF460)</f>
        <v>0</v>
      </c>
      <c r="AG462" s="168">
        <f>IF($E458="",0,VLOOKUP($E458,'Podpůrná data'!$H$15:$I$182,2)*AG460)</f>
        <v>0</v>
      </c>
      <c r="AH462" s="168">
        <f>IF($E458="",0,VLOOKUP($E458,'Podpůrná data'!$H$15:$I$182,2)*AH460)</f>
        <v>0</v>
      </c>
      <c r="AI462" s="168">
        <f>IF($E458="",0,VLOOKUP($E458,'Podpůrná data'!$H$15:$I$182,2)*AI460)</f>
        <v>0</v>
      </c>
      <c r="AJ462" s="168">
        <f>IF($E458="",0,VLOOKUP($E458,'Podpůrná data'!$H$15:$I$182,2)*AJ460)</f>
        <v>0</v>
      </c>
      <c r="AK462" s="168">
        <f>IF($E458="",0,VLOOKUP($E458,'Podpůrná data'!$H$15:$I$182,2)*AK460)</f>
        <v>0</v>
      </c>
      <c r="AL462" s="168">
        <f>IF($E458="",0,VLOOKUP($E458,'Podpůrná data'!$H$15:$I$182,2)*AL460)</f>
        <v>0</v>
      </c>
      <c r="AM462" s="168">
        <f>IF($E458="",0,VLOOKUP($E458,'Podpůrná data'!$H$15:$I$182,2)*AM460)</f>
        <v>0</v>
      </c>
      <c r="AN462" s="168">
        <f>IF($E458="",0,VLOOKUP($E458,'Podpůrná data'!$H$15:$I$182,2)*AN460)</f>
        <v>0</v>
      </c>
      <c r="AO462" s="168">
        <f>IF($E458="",0,VLOOKUP($E458,'Podpůrná data'!$H$15:$I$182,2)*AO460)</f>
        <v>0</v>
      </c>
      <c r="AP462" s="168">
        <f>IF($E458="",0,VLOOKUP($E458,'Podpůrná data'!$H$15:$I$182,2)*AP460)</f>
        <v>0</v>
      </c>
      <c r="AQ462" s="168">
        <f>IF($E458="",0,VLOOKUP($E458,'Podpůrná data'!$H$15:$I$182,2)*AQ460)</f>
        <v>0</v>
      </c>
      <c r="AR462" s="168">
        <f>IF($E458="",0,VLOOKUP($E458,'Podpůrná data'!$H$15:$I$182,2)*AR460)</f>
        <v>0</v>
      </c>
      <c r="AS462" s="168">
        <f>IF($E458="",0,VLOOKUP($E458,'Podpůrná data'!$H$15:$I$182,2)*AS460)</f>
        <v>0</v>
      </c>
      <c r="AT462" s="168">
        <f>IF($E458="",0,VLOOKUP($E458,'Podpůrná data'!$H$15:$I$182,2)*AT460)</f>
        <v>0</v>
      </c>
      <c r="AU462" s="168">
        <f>IF($E458="",0,VLOOKUP($E458,'Podpůrná data'!$H$15:$I$182,2)*AU460)</f>
        <v>0</v>
      </c>
      <c r="AV462" s="168">
        <f>IF($E458="",0,VLOOKUP($E458,'Podpůrná data'!$H$15:$I$182,2)*AV460)</f>
        <v>0</v>
      </c>
      <c r="AW462" s="168">
        <f>IF($E458="",0,VLOOKUP($E458,'Podpůrná data'!$H$15:$I$182,2)*AW460)</f>
        <v>0</v>
      </c>
      <c r="AX462" s="168">
        <f>IF($E458="",0,VLOOKUP($E458,'Podpůrná data'!$H$15:$I$182,2)*AX460)</f>
        <v>0</v>
      </c>
      <c r="AY462" s="168">
        <f>IF($E458="",0,VLOOKUP($E458,'Podpůrná data'!$H$15:$I$182,2)*AY460)</f>
        <v>0</v>
      </c>
      <c r="AZ462" s="168">
        <f>IF($E458="",0,VLOOKUP($E458,'Podpůrná data'!$H$15:$I$182,2)*AZ460)</f>
        <v>0</v>
      </c>
      <c r="BA462" s="168">
        <f>IF($E458="",0,VLOOKUP($E458,'Podpůrná data'!$H$15:$I$182,2)*BA460)</f>
        <v>0</v>
      </c>
      <c r="BB462" s="168">
        <f>IF($E458="",0,VLOOKUP($E458,'Podpůrná data'!$H$15:$I$182,2)*BB460)</f>
        <v>0</v>
      </c>
      <c r="BC462" s="168">
        <f>IF($E458="",0,VLOOKUP($E458,'Podpůrná data'!$H$15:$I$182,2)*BC460)</f>
        <v>0</v>
      </c>
      <c r="BD462" s="168">
        <f>IF($E458="",0,VLOOKUP($E458,'Podpůrná data'!$H$15:$I$182,2)*BD460)</f>
        <v>0</v>
      </c>
      <c r="BE462" s="168">
        <f>IF($E458="",0,VLOOKUP($E458,'Podpůrná data'!$H$15:$I$182,2)*BE460)</f>
        <v>0</v>
      </c>
      <c r="BF462" s="168">
        <f>IF($E458="",0,VLOOKUP($E458,'Podpůrná data'!$H$15:$I$182,2)*BF460)</f>
        <v>0</v>
      </c>
      <c r="BG462" s="168">
        <f>IF($E458="",0,VLOOKUP($E458,'Podpůrná data'!$H$15:$I$182,2)*BG460)</f>
        <v>0</v>
      </c>
      <c r="BH462" s="168">
        <f>IF($E458="",0,VLOOKUP($E458,'Podpůrná data'!$H$15:$I$182,2)*BH460)</f>
        <v>0</v>
      </c>
      <c r="BI462" s="168">
        <f>IF($E458="",0,VLOOKUP($E458,'Podpůrná data'!$H$15:$I$182,2)*BI460)</f>
        <v>0</v>
      </c>
      <c r="BJ462" s="382"/>
      <c r="BK462" s="384"/>
      <c r="BL462" s="386"/>
      <c r="BM462" s="105"/>
      <c r="BN462" s="178">
        <f>SUMIFS($N462:$BI462,$N457:$BI457,"1. ZoR")</f>
        <v>0</v>
      </c>
      <c r="BO462" s="178">
        <f>SUMIFS($N462:$BI462,$N457:$BI457,"2. ZoR")</f>
        <v>0</v>
      </c>
      <c r="BP462" s="178">
        <f>SUMIFS($N462:$BI462,$N457:$BI457,"3. ZoR")</f>
        <v>0</v>
      </c>
      <c r="BQ462" s="178">
        <f>SUMIFS($N462:$BI462,$N457:$BI457,"4. ZoR")</f>
        <v>0</v>
      </c>
      <c r="BR462" s="178">
        <f>SUMIFS($N462:$BI462,$N457:$BI457,"5. ZoR")</f>
        <v>0</v>
      </c>
      <c r="BS462" s="178">
        <f>SUMIFS($N462:$BI462,$N457:$BI457,"6. ZoR")</f>
        <v>0</v>
      </c>
      <c r="BT462" s="178">
        <f>SUMIFS($N462:$BI462,$N457:$BI457,"7. ZoR")</f>
        <v>0</v>
      </c>
      <c r="BU462" s="178">
        <f>SUMIFS($N462:$BI462,$N457:$BI457,"8. ZoR")</f>
        <v>0</v>
      </c>
      <c r="BV462" s="178">
        <f>SUMIFS($N462:$BI462,$N457:$BI457,"9. ZoR")</f>
        <v>0</v>
      </c>
      <c r="BW462" s="178">
        <f>SUMIFS($N462:$BI462,$N457:$BI457,"10. ZoR")</f>
        <v>0</v>
      </c>
      <c r="BX462" s="178">
        <f>SUMIFS($N462:$BI462,$N457:$BI457,"11. ZoR")</f>
        <v>0</v>
      </c>
      <c r="BY462" s="178">
        <f>SUMIFS($N462:$BI462,$N457:$BI457,"12. ZoR")</f>
        <v>0</v>
      </c>
      <c r="BZ462" s="178">
        <f>SUMIFS($N462:$BI462,$N457:$BI457,"13. ZoR")</f>
        <v>0</v>
      </c>
      <c r="CA462" s="178">
        <f>SUMIFS($N462:$BI462,$N457:$BI457,"14. ZoR")</f>
        <v>0</v>
      </c>
      <c r="CB462" s="178">
        <f>SUMIFS($N462:$BI462,$N457:$BI457,"15. ZoR")</f>
        <v>0</v>
      </c>
    </row>
    <row r="463" spans="1:80" ht="29.5" hidden="1" thickBot="1" x14ac:dyDescent="0.4">
      <c r="B463" s="129"/>
      <c r="C463" s="173"/>
      <c r="D463" s="173"/>
      <c r="E463" s="173"/>
      <c r="F463" s="173"/>
      <c r="G463" s="173"/>
      <c r="H463" s="173"/>
      <c r="I463" s="174"/>
      <c r="J463" s="105"/>
      <c r="K463" s="176"/>
      <c r="L463" s="105"/>
      <c r="M463" s="63" t="s">
        <v>200</v>
      </c>
      <c r="N463" s="168">
        <f>IF(N462="","",N462)</f>
        <v>0</v>
      </c>
      <c r="O463" s="168">
        <f>N463+O462</f>
        <v>0</v>
      </c>
      <c r="P463" s="168">
        <f t="shared" ref="P463" si="6590">O463+P462</f>
        <v>0</v>
      </c>
      <c r="Q463" s="168">
        <f t="shared" ref="Q463" si="6591">P463+Q462</f>
        <v>0</v>
      </c>
      <c r="R463" s="168">
        <f t="shared" ref="R463" si="6592">Q463+R462</f>
        <v>0</v>
      </c>
      <c r="S463" s="168">
        <f t="shared" ref="S463" si="6593">R463+S462</f>
        <v>0</v>
      </c>
      <c r="T463" s="168">
        <f t="shared" ref="T463" si="6594">S463+T462</f>
        <v>0</v>
      </c>
      <c r="U463" s="168">
        <f t="shared" ref="U463" si="6595">T463+U462</f>
        <v>0</v>
      </c>
      <c r="V463" s="168">
        <f t="shared" ref="V463" si="6596">U463+V462</f>
        <v>0</v>
      </c>
      <c r="W463" s="168">
        <f t="shared" ref="W463" si="6597">V463+W462</f>
        <v>0</v>
      </c>
      <c r="X463" s="168">
        <f t="shared" ref="X463" si="6598">W463+X462</f>
        <v>0</v>
      </c>
      <c r="Y463" s="168">
        <f t="shared" ref="Y463" si="6599">X463+Y462</f>
        <v>0</v>
      </c>
      <c r="Z463" s="168">
        <f t="shared" ref="Z463" si="6600">Y463+Z462</f>
        <v>0</v>
      </c>
      <c r="AA463" s="168">
        <f t="shared" ref="AA463" si="6601">Z463+AA462</f>
        <v>0</v>
      </c>
      <c r="AB463" s="168">
        <f t="shared" ref="AB463" si="6602">AA463+AB462</f>
        <v>0</v>
      </c>
      <c r="AC463" s="168">
        <f t="shared" ref="AC463" si="6603">AB463+AC462</f>
        <v>0</v>
      </c>
      <c r="AD463" s="168">
        <f t="shared" ref="AD463" si="6604">AC463+AD462</f>
        <v>0</v>
      </c>
      <c r="AE463" s="168">
        <f t="shared" ref="AE463" si="6605">AD463+AE462</f>
        <v>0</v>
      </c>
      <c r="AF463" s="168">
        <f t="shared" ref="AF463" si="6606">AE463+AF462</f>
        <v>0</v>
      </c>
      <c r="AG463" s="168">
        <f t="shared" ref="AG463" si="6607">AF463+AG462</f>
        <v>0</v>
      </c>
      <c r="AH463" s="168">
        <f t="shared" ref="AH463" si="6608">AG463+AH462</f>
        <v>0</v>
      </c>
      <c r="AI463" s="168">
        <f t="shared" ref="AI463" si="6609">AH463+AI462</f>
        <v>0</v>
      </c>
      <c r="AJ463" s="168">
        <f t="shared" ref="AJ463" si="6610">AI463+AJ462</f>
        <v>0</v>
      </c>
      <c r="AK463" s="168">
        <f t="shared" ref="AK463" si="6611">AJ463+AK462</f>
        <v>0</v>
      </c>
      <c r="AL463" s="168">
        <f t="shared" ref="AL463" si="6612">AK463+AL462</f>
        <v>0</v>
      </c>
      <c r="AM463" s="168">
        <f t="shared" ref="AM463" si="6613">AL463+AM462</f>
        <v>0</v>
      </c>
      <c r="AN463" s="168">
        <f t="shared" ref="AN463" si="6614">AM463+AN462</f>
        <v>0</v>
      </c>
      <c r="AO463" s="168">
        <f t="shared" ref="AO463" si="6615">AN463+AO462</f>
        <v>0</v>
      </c>
      <c r="AP463" s="168">
        <f t="shared" ref="AP463" si="6616">AO463+AP462</f>
        <v>0</v>
      </c>
      <c r="AQ463" s="168">
        <f t="shared" ref="AQ463" si="6617">AP463+AQ462</f>
        <v>0</v>
      </c>
      <c r="AR463" s="168">
        <f t="shared" ref="AR463" si="6618">AQ463+AR462</f>
        <v>0</v>
      </c>
      <c r="AS463" s="168">
        <f t="shared" ref="AS463" si="6619">AR463+AS462</f>
        <v>0</v>
      </c>
      <c r="AT463" s="168">
        <f t="shared" ref="AT463" si="6620">AS463+AT462</f>
        <v>0</v>
      </c>
      <c r="AU463" s="168">
        <f t="shared" ref="AU463" si="6621">AT463+AU462</f>
        <v>0</v>
      </c>
      <c r="AV463" s="168">
        <f t="shared" ref="AV463" si="6622">AU463+AV462</f>
        <v>0</v>
      </c>
      <c r="AW463" s="168">
        <f t="shared" ref="AW463" si="6623">AV463+AW462</f>
        <v>0</v>
      </c>
      <c r="AX463" s="168">
        <f t="shared" ref="AX463" si="6624">AW463+AX462</f>
        <v>0</v>
      </c>
      <c r="AY463" s="168">
        <f t="shared" ref="AY463" si="6625">AX463+AY462</f>
        <v>0</v>
      </c>
      <c r="AZ463" s="168">
        <f t="shared" ref="AZ463" si="6626">AY463+AZ462</f>
        <v>0</v>
      </c>
      <c r="BA463" s="168">
        <f t="shared" ref="BA463" si="6627">AZ463+BA462</f>
        <v>0</v>
      </c>
      <c r="BB463" s="168">
        <f t="shared" ref="BB463" si="6628">BA463+BB462</f>
        <v>0</v>
      </c>
      <c r="BC463" s="168">
        <f t="shared" ref="BC463" si="6629">BB463+BC462</f>
        <v>0</v>
      </c>
      <c r="BD463" s="168">
        <f t="shared" ref="BD463" si="6630">BC463+BD462</f>
        <v>0</v>
      </c>
      <c r="BE463" s="168">
        <f t="shared" ref="BE463" si="6631">BD463+BE462</f>
        <v>0</v>
      </c>
      <c r="BF463" s="168">
        <f t="shared" ref="BF463" si="6632">BE463+BF462</f>
        <v>0</v>
      </c>
      <c r="BG463" s="168">
        <f t="shared" ref="BG463" si="6633">BF463+BG462</f>
        <v>0</v>
      </c>
      <c r="BH463" s="168">
        <f t="shared" ref="BH463" si="6634">BG463+BH462</f>
        <v>0</v>
      </c>
      <c r="BI463" s="168">
        <f t="shared" ref="BI463" si="6635">BH463+BI462</f>
        <v>0</v>
      </c>
      <c r="BJ463" s="383"/>
      <c r="BK463" s="385"/>
      <c r="BL463" s="387"/>
      <c r="BM463" s="105"/>
      <c r="BN463" s="105"/>
      <c r="BO463" s="105"/>
      <c r="BP463" s="105"/>
      <c r="BQ463" s="105"/>
      <c r="BR463" s="105"/>
      <c r="BS463" s="105"/>
      <c r="BT463" s="105"/>
      <c r="BU463" s="105"/>
      <c r="BV463" s="105"/>
      <c r="BW463" s="105"/>
      <c r="BX463" s="105"/>
      <c r="BY463" s="105"/>
      <c r="BZ463" s="105"/>
      <c r="CA463" s="105"/>
      <c r="CB463" s="105"/>
    </row>
    <row r="464" spans="1:80" ht="15" hidden="1" thickBot="1" x14ac:dyDescent="0.4">
      <c r="B464" s="105"/>
      <c r="C464" s="130"/>
      <c r="D464" s="130"/>
      <c r="E464" s="130"/>
      <c r="F464" s="130"/>
      <c r="G464" s="130"/>
      <c r="H464" s="130"/>
      <c r="I464" s="105"/>
      <c r="J464" s="7"/>
      <c r="K464" s="105"/>
      <c r="L464" s="105"/>
      <c r="M464" s="105"/>
      <c r="N464" s="105"/>
      <c r="O464" s="105"/>
      <c r="P464" s="7"/>
      <c r="Q464" s="105"/>
      <c r="R464" s="105"/>
      <c r="S464" s="105"/>
      <c r="T464" s="105"/>
      <c r="U464" s="105"/>
      <c r="V464" s="105"/>
      <c r="W464" s="105"/>
      <c r="X464" s="105"/>
      <c r="Y464" s="105"/>
      <c r="Z464" s="105"/>
      <c r="AA464" s="105"/>
      <c r="AB464" s="105"/>
      <c r="AC464" s="105"/>
      <c r="AD464" s="105"/>
      <c r="AE464" s="105"/>
      <c r="AF464" s="105"/>
      <c r="AG464" s="105"/>
      <c r="AH464" s="105"/>
      <c r="AI464" s="105"/>
      <c r="AJ464" s="105"/>
      <c r="AK464" s="105"/>
      <c r="AL464" s="105"/>
      <c r="AM464" s="105"/>
      <c r="AN464" s="105"/>
      <c r="AO464" s="105"/>
      <c r="AP464" s="105"/>
      <c r="AQ464" s="105"/>
      <c r="AR464" s="105"/>
      <c r="AS464" s="105"/>
      <c r="AT464" s="105"/>
      <c r="AU464" s="105"/>
      <c r="AV464" s="105"/>
      <c r="AW464" s="105"/>
      <c r="AX464" s="105"/>
      <c r="AY464" s="105"/>
      <c r="AZ464" s="105"/>
      <c r="BA464" s="105"/>
      <c r="BB464" s="105"/>
      <c r="BC464" s="105"/>
      <c r="BD464" s="105"/>
      <c r="BE464" s="105"/>
      <c r="BF464" s="105"/>
      <c r="BG464" s="105"/>
      <c r="BH464" s="105"/>
      <c r="BI464" s="105"/>
      <c r="BJ464" s="105"/>
      <c r="BK464" s="105"/>
      <c r="BL464" s="105"/>
      <c r="BM464" s="105"/>
      <c r="BN464" s="105"/>
      <c r="BO464" s="105"/>
      <c r="BP464" s="105"/>
      <c r="BQ464" s="105"/>
      <c r="BR464" s="105"/>
      <c r="BS464" s="105"/>
      <c r="BT464" s="105"/>
      <c r="BU464" s="105"/>
      <c r="BV464" s="105"/>
      <c r="BW464" s="105"/>
      <c r="BX464" s="105"/>
      <c r="BY464" s="105"/>
      <c r="BZ464" s="105"/>
      <c r="CA464" s="105"/>
      <c r="CB464" s="105"/>
    </row>
    <row r="465" spans="1:80" s="245" customFormat="1" ht="58.4" customHeight="1" thickBot="1" x14ac:dyDescent="0.4">
      <c r="A465" s="249"/>
      <c r="B465" s="120"/>
      <c r="C465" s="360" t="s">
        <v>2</v>
      </c>
      <c r="D465" s="121"/>
      <c r="E465" s="131" t="s">
        <v>225</v>
      </c>
      <c r="F465" s="131" t="s">
        <v>444</v>
      </c>
      <c r="G465" s="131" t="s">
        <v>208</v>
      </c>
      <c r="H465" s="122" t="s">
        <v>385</v>
      </c>
      <c r="I465" s="123" t="s">
        <v>1</v>
      </c>
      <c r="J465" s="7"/>
      <c r="K465" s="169">
        <v>204032</v>
      </c>
      <c r="L465" s="106"/>
      <c r="M465" s="194" t="s">
        <v>128</v>
      </c>
      <c r="N465" s="83" t="s">
        <v>4</v>
      </c>
      <c r="O465" s="83" t="s">
        <v>5</v>
      </c>
      <c r="P465" s="83" t="s">
        <v>6</v>
      </c>
      <c r="Q465" s="83" t="s">
        <v>7</v>
      </c>
      <c r="R465" s="83" t="s">
        <v>8</v>
      </c>
      <c r="S465" s="83" t="s">
        <v>9</v>
      </c>
      <c r="T465" s="83" t="s">
        <v>10</v>
      </c>
      <c r="U465" s="83" t="s">
        <v>11</v>
      </c>
      <c r="V465" s="83" t="s">
        <v>12</v>
      </c>
      <c r="W465" s="83" t="s">
        <v>13</v>
      </c>
      <c r="X465" s="83" t="s">
        <v>14</v>
      </c>
      <c r="Y465" s="83" t="s">
        <v>15</v>
      </c>
      <c r="Z465" s="83" t="s">
        <v>16</v>
      </c>
      <c r="AA465" s="83" t="s">
        <v>17</v>
      </c>
      <c r="AB465" s="83" t="s">
        <v>18</v>
      </c>
      <c r="AC465" s="83" t="s">
        <v>19</v>
      </c>
      <c r="AD465" s="83" t="s">
        <v>20</v>
      </c>
      <c r="AE465" s="83" t="s">
        <v>21</v>
      </c>
      <c r="AF465" s="83" t="s">
        <v>22</v>
      </c>
      <c r="AG465" s="83" t="s">
        <v>23</v>
      </c>
      <c r="AH465" s="83" t="s">
        <v>24</v>
      </c>
      <c r="AI465" s="83" t="s">
        <v>25</v>
      </c>
      <c r="AJ465" s="83" t="s">
        <v>26</v>
      </c>
      <c r="AK465" s="83" t="s">
        <v>27</v>
      </c>
      <c r="AL465" s="83" t="s">
        <v>28</v>
      </c>
      <c r="AM465" s="83" t="s">
        <v>29</v>
      </c>
      <c r="AN465" s="83" t="s">
        <v>30</v>
      </c>
      <c r="AO465" s="83" t="s">
        <v>31</v>
      </c>
      <c r="AP465" s="83" t="s">
        <v>32</v>
      </c>
      <c r="AQ465" s="83" t="s">
        <v>33</v>
      </c>
      <c r="AR465" s="83" t="s">
        <v>34</v>
      </c>
      <c r="AS465" s="83" t="s">
        <v>35</v>
      </c>
      <c r="AT465" s="83" t="s">
        <v>36</v>
      </c>
      <c r="AU465" s="83" t="s">
        <v>37</v>
      </c>
      <c r="AV465" s="83" t="s">
        <v>38</v>
      </c>
      <c r="AW465" s="83" t="s">
        <v>39</v>
      </c>
      <c r="AX465" s="83" t="s">
        <v>40</v>
      </c>
      <c r="AY465" s="83" t="s">
        <v>41</v>
      </c>
      <c r="AZ465" s="83" t="s">
        <v>42</v>
      </c>
      <c r="BA465" s="83" t="s">
        <v>43</v>
      </c>
      <c r="BB465" s="83" t="s">
        <v>44</v>
      </c>
      <c r="BC465" s="83" t="s">
        <v>45</v>
      </c>
      <c r="BD465" s="83" t="s">
        <v>46</v>
      </c>
      <c r="BE465" s="83" t="s">
        <v>47</v>
      </c>
      <c r="BF465" s="83" t="s">
        <v>48</v>
      </c>
      <c r="BG465" s="83" t="s">
        <v>49</v>
      </c>
      <c r="BH465" s="83" t="s">
        <v>50</v>
      </c>
      <c r="BI465" s="83" t="s">
        <v>51</v>
      </c>
      <c r="BJ465" s="134" t="s">
        <v>234</v>
      </c>
      <c r="BK465" s="135" t="s">
        <v>164</v>
      </c>
      <c r="BL465" s="135" t="s">
        <v>213</v>
      </c>
      <c r="BM465" s="106"/>
      <c r="BN465" s="368" t="s">
        <v>238</v>
      </c>
      <c r="BO465" s="369"/>
      <c r="BP465" s="369"/>
      <c r="BQ465" s="369"/>
      <c r="BR465" s="369"/>
      <c r="BS465" s="369"/>
      <c r="BT465" s="369"/>
      <c r="BU465" s="369"/>
      <c r="BV465" s="369"/>
      <c r="BW465" s="369"/>
      <c r="BX465" s="369"/>
      <c r="BY465" s="369"/>
      <c r="BZ465" s="369"/>
      <c r="CA465" s="369"/>
      <c r="CB465" s="369"/>
    </row>
    <row r="466" spans="1:80" s="245" customFormat="1" ht="18" hidden="1" customHeight="1" x14ac:dyDescent="0.35">
      <c r="A466" s="250"/>
      <c r="B466" s="113"/>
      <c r="C466" s="361"/>
      <c r="D466" s="125"/>
      <c r="E466" s="125"/>
      <c r="F466" s="125"/>
      <c r="G466" s="125"/>
      <c r="H466" s="370" t="s">
        <v>201</v>
      </c>
      <c r="I466" s="373" t="s">
        <v>93</v>
      </c>
      <c r="J466" s="7"/>
      <c r="K466" s="375" t="s">
        <v>423</v>
      </c>
      <c r="L466" s="106"/>
      <c r="M466" s="84"/>
      <c r="N466" s="74">
        <f>MONTH(Úvod!$F$10)</f>
        <v>1</v>
      </c>
      <c r="O466" s="75">
        <f t="shared" ref="O466" si="6636">IF(N466=12,1,N466+1)</f>
        <v>2</v>
      </c>
      <c r="P466" s="75">
        <f t="shared" ref="P466" si="6637">IF(O466=12,1,O466+1)</f>
        <v>3</v>
      </c>
      <c r="Q466" s="76">
        <f t="shared" ref="Q466" si="6638">IF(P466=12,1,P466+1)</f>
        <v>4</v>
      </c>
      <c r="R466" s="76">
        <f t="shared" ref="R466" si="6639">IF(Q466=12,1,Q466+1)</f>
        <v>5</v>
      </c>
      <c r="S466" s="76">
        <f t="shared" ref="S466" si="6640">IF(R466=12,1,R466+1)</f>
        <v>6</v>
      </c>
      <c r="T466" s="76">
        <f t="shared" ref="T466" si="6641">IF(S466=12,1,S466+1)</f>
        <v>7</v>
      </c>
      <c r="U466" s="76">
        <f t="shared" ref="U466" si="6642">IF(T466=12,1,T466+1)</f>
        <v>8</v>
      </c>
      <c r="V466" s="76">
        <f t="shared" ref="V466" si="6643">IF(U466=12,1,U466+1)</f>
        <v>9</v>
      </c>
      <c r="W466" s="76">
        <f>IF(V466=12,1,V466+1)</f>
        <v>10</v>
      </c>
      <c r="X466" s="76">
        <f t="shared" ref="X466" si="6644">IF(W466=12,1,W466+1)</f>
        <v>11</v>
      </c>
      <c r="Y466" s="76">
        <f t="shared" ref="Y466" si="6645">IF(X466=12,1,X466+1)</f>
        <v>12</v>
      </c>
      <c r="Z466" s="76">
        <f t="shared" ref="Z466" si="6646">IF(Y466=12,1,Y466+1)</f>
        <v>1</v>
      </c>
      <c r="AA466" s="76">
        <f t="shared" ref="AA466" si="6647">IF(Z466=12,1,Z466+1)</f>
        <v>2</v>
      </c>
      <c r="AB466" s="76">
        <f t="shared" ref="AB466" si="6648">IF(AA466=12,1,AA466+1)</f>
        <v>3</v>
      </c>
      <c r="AC466" s="76">
        <f t="shared" ref="AC466" si="6649">IF(AB466=12,1,AB466+1)</f>
        <v>4</v>
      </c>
      <c r="AD466" s="76">
        <f t="shared" ref="AD466" si="6650">IF(AC466=12,1,AC466+1)</f>
        <v>5</v>
      </c>
      <c r="AE466" s="76">
        <f t="shared" ref="AE466" si="6651">IF(AD466=12,1,AD466+1)</f>
        <v>6</v>
      </c>
      <c r="AF466" s="76">
        <f>IF(AE466=12,1,AE466+1)</f>
        <v>7</v>
      </c>
      <c r="AG466" s="76">
        <f t="shared" ref="AG466" si="6652">IF(AF466=12,1,AF466+1)</f>
        <v>8</v>
      </c>
      <c r="AH466" s="76">
        <f t="shared" ref="AH466" si="6653">IF(AG466=12,1,AG466+1)</f>
        <v>9</v>
      </c>
      <c r="AI466" s="76">
        <f t="shared" ref="AI466" si="6654">IF(AH466=12,1,AH466+1)</f>
        <v>10</v>
      </c>
      <c r="AJ466" s="76">
        <f t="shared" ref="AJ466" si="6655">IF(AI466=12,1,AI466+1)</f>
        <v>11</v>
      </c>
      <c r="AK466" s="76">
        <f t="shared" ref="AK466" si="6656">IF(AJ466=12,1,AJ466+1)</f>
        <v>12</v>
      </c>
      <c r="AL466" s="76">
        <f t="shared" ref="AL466" si="6657">IF(AK466=12,1,AK466+1)</f>
        <v>1</v>
      </c>
      <c r="AM466" s="76">
        <f t="shared" ref="AM466" si="6658">IF(AL466=12,1,AL466+1)</f>
        <v>2</v>
      </c>
      <c r="AN466" s="76">
        <f t="shared" ref="AN466" si="6659">IF(AM466=12,1,AM466+1)</f>
        <v>3</v>
      </c>
      <c r="AO466" s="76">
        <f t="shared" ref="AO466" si="6660">IF(AN466=12,1,AN466+1)</f>
        <v>4</v>
      </c>
      <c r="AP466" s="76">
        <f t="shared" ref="AP466" si="6661">IF(AO466=12,1,AO466+1)</f>
        <v>5</v>
      </c>
      <c r="AQ466" s="76">
        <f t="shared" ref="AQ466" si="6662">IF(AP466=12,1,AP466+1)</f>
        <v>6</v>
      </c>
      <c r="AR466" s="76">
        <f t="shared" ref="AR466" si="6663">IF(AQ466=12,1,AQ466+1)</f>
        <v>7</v>
      </c>
      <c r="AS466" s="76">
        <f t="shared" ref="AS466" si="6664">IF(AR466=12,1,AR466+1)</f>
        <v>8</v>
      </c>
      <c r="AT466" s="76">
        <f t="shared" ref="AT466" si="6665">IF(AS466=12,1,AS466+1)</f>
        <v>9</v>
      </c>
      <c r="AU466" s="76">
        <f t="shared" ref="AU466" si="6666">IF(AT466=12,1,AT466+1)</f>
        <v>10</v>
      </c>
      <c r="AV466" s="76">
        <f t="shared" ref="AV466" si="6667">IF(AU466=12,1,AU466+1)</f>
        <v>11</v>
      </c>
      <c r="AW466" s="76">
        <f t="shared" ref="AW466" si="6668">IF(AV466=12,1,AV466+1)</f>
        <v>12</v>
      </c>
      <c r="AX466" s="76">
        <f t="shared" ref="AX466" si="6669">IF(AW466=12,1,AW466+1)</f>
        <v>1</v>
      </c>
      <c r="AY466" s="76">
        <f t="shared" ref="AY466" si="6670">IF(AX466=12,1,AX466+1)</f>
        <v>2</v>
      </c>
      <c r="AZ466" s="76">
        <f t="shared" ref="AZ466" si="6671">IF(AY466=12,1,AY466+1)</f>
        <v>3</v>
      </c>
      <c r="BA466" s="76">
        <f t="shared" ref="BA466" si="6672">IF(AZ466=12,1,AZ466+1)</f>
        <v>4</v>
      </c>
      <c r="BB466" s="76">
        <f t="shared" ref="BB466" si="6673">IF(BA466=12,1,BA466+1)</f>
        <v>5</v>
      </c>
      <c r="BC466" s="76">
        <f t="shared" ref="BC466" si="6674">IF(BB466=12,1,BB466+1)</f>
        <v>6</v>
      </c>
      <c r="BD466" s="76">
        <f t="shared" ref="BD466" si="6675">IF(BC466=12,1,BC466+1)</f>
        <v>7</v>
      </c>
      <c r="BE466" s="76">
        <f t="shared" ref="BE466" si="6676">IF(BD466=12,1,BD466+1)</f>
        <v>8</v>
      </c>
      <c r="BF466" s="76">
        <f t="shared" ref="BF466" si="6677">IF(BE466=12,1,BE466+1)</f>
        <v>9</v>
      </c>
      <c r="BG466" s="76">
        <f t="shared" ref="BG466" si="6678">IF(BF466=12,1,BF466+1)</f>
        <v>10</v>
      </c>
      <c r="BH466" s="76">
        <f t="shared" ref="BH466" si="6679">IF(BG466=12,1,BG466+1)</f>
        <v>11</v>
      </c>
      <c r="BI466" s="76">
        <f t="shared" ref="BI466" si="6680">IF(BH466=12,1,BH466+1)</f>
        <v>12</v>
      </c>
      <c r="BJ466" s="81"/>
      <c r="BK466" s="78"/>
      <c r="BL466" s="78"/>
      <c r="BM466" s="106"/>
      <c r="BN466" s="106"/>
      <c r="BO466" s="106"/>
      <c r="BP466" s="106"/>
      <c r="BQ466" s="106"/>
      <c r="BR466" s="106"/>
      <c r="BS466" s="106"/>
      <c r="BT466" s="106"/>
      <c r="BU466" s="106"/>
      <c r="BV466" s="106"/>
      <c r="BW466" s="106"/>
      <c r="BX466" s="106"/>
      <c r="BY466" s="106"/>
      <c r="BZ466" s="106"/>
      <c r="CA466" s="106"/>
      <c r="CB466" s="106"/>
    </row>
    <row r="467" spans="1:80" s="245" customFormat="1" ht="35.15" hidden="1" customHeight="1" x14ac:dyDescent="0.35">
      <c r="A467" s="250"/>
      <c r="B467" s="113"/>
      <c r="C467" s="361"/>
      <c r="D467" s="125"/>
      <c r="E467" s="125"/>
      <c r="F467" s="125"/>
      <c r="G467" s="125"/>
      <c r="H467" s="370"/>
      <c r="I467" s="373"/>
      <c r="J467" s="7"/>
      <c r="K467" s="376"/>
      <c r="L467" s="106"/>
      <c r="M467" s="77"/>
      <c r="N467" s="59">
        <f t="shared" ref="N467:BI467" si="6681">VALUE(_xlfn.CONCAT(N466,".",N469))</f>
        <v>1</v>
      </c>
      <c r="O467" s="73">
        <f t="shared" si="6681"/>
        <v>32</v>
      </c>
      <c r="P467" s="73">
        <f t="shared" si="6681"/>
        <v>61</v>
      </c>
      <c r="Q467" s="73">
        <f t="shared" si="6681"/>
        <v>92</v>
      </c>
      <c r="R467" s="73">
        <f t="shared" si="6681"/>
        <v>122</v>
      </c>
      <c r="S467" s="73">
        <f t="shared" si="6681"/>
        <v>153</v>
      </c>
      <c r="T467" s="73">
        <f t="shared" si="6681"/>
        <v>183</v>
      </c>
      <c r="U467" s="73">
        <f t="shared" si="6681"/>
        <v>214</v>
      </c>
      <c r="V467" s="73">
        <f t="shared" si="6681"/>
        <v>245</v>
      </c>
      <c r="W467" s="73">
        <f t="shared" si="6681"/>
        <v>275</v>
      </c>
      <c r="X467" s="73">
        <f t="shared" si="6681"/>
        <v>306</v>
      </c>
      <c r="Y467" s="73">
        <f t="shared" si="6681"/>
        <v>336</v>
      </c>
      <c r="Z467" s="73">
        <f t="shared" si="6681"/>
        <v>367</v>
      </c>
      <c r="AA467" s="73">
        <f t="shared" si="6681"/>
        <v>398</v>
      </c>
      <c r="AB467" s="73">
        <f t="shared" si="6681"/>
        <v>426</v>
      </c>
      <c r="AC467" s="73">
        <f t="shared" si="6681"/>
        <v>457</v>
      </c>
      <c r="AD467" s="73">
        <f t="shared" si="6681"/>
        <v>487</v>
      </c>
      <c r="AE467" s="73">
        <f t="shared" si="6681"/>
        <v>518</v>
      </c>
      <c r="AF467" s="73">
        <f t="shared" si="6681"/>
        <v>548</v>
      </c>
      <c r="AG467" s="73">
        <f t="shared" si="6681"/>
        <v>579</v>
      </c>
      <c r="AH467" s="73">
        <f t="shared" si="6681"/>
        <v>610</v>
      </c>
      <c r="AI467" s="73">
        <f t="shared" si="6681"/>
        <v>640</v>
      </c>
      <c r="AJ467" s="73">
        <f t="shared" si="6681"/>
        <v>671</v>
      </c>
      <c r="AK467" s="73">
        <f t="shared" si="6681"/>
        <v>701</v>
      </c>
      <c r="AL467" s="73">
        <f t="shared" si="6681"/>
        <v>732</v>
      </c>
      <c r="AM467" s="73">
        <f t="shared" si="6681"/>
        <v>763</v>
      </c>
      <c r="AN467" s="73">
        <f t="shared" si="6681"/>
        <v>791</v>
      </c>
      <c r="AO467" s="73">
        <f t="shared" si="6681"/>
        <v>822</v>
      </c>
      <c r="AP467" s="73">
        <f t="shared" si="6681"/>
        <v>852</v>
      </c>
      <c r="AQ467" s="73">
        <f t="shared" si="6681"/>
        <v>883</v>
      </c>
      <c r="AR467" s="73">
        <f t="shared" si="6681"/>
        <v>913</v>
      </c>
      <c r="AS467" s="73">
        <f t="shared" si="6681"/>
        <v>944</v>
      </c>
      <c r="AT467" s="73">
        <f t="shared" si="6681"/>
        <v>975</v>
      </c>
      <c r="AU467" s="73">
        <f t="shared" si="6681"/>
        <v>1005</v>
      </c>
      <c r="AV467" s="73">
        <f t="shared" si="6681"/>
        <v>1036</v>
      </c>
      <c r="AW467" s="73">
        <f t="shared" si="6681"/>
        <v>1066</v>
      </c>
      <c r="AX467" s="73">
        <f t="shared" si="6681"/>
        <v>1097</v>
      </c>
      <c r="AY467" s="73">
        <f t="shared" si="6681"/>
        <v>1128</v>
      </c>
      <c r="AZ467" s="73">
        <f t="shared" si="6681"/>
        <v>1156</v>
      </c>
      <c r="BA467" s="73">
        <f t="shared" si="6681"/>
        <v>1187</v>
      </c>
      <c r="BB467" s="73">
        <f t="shared" si="6681"/>
        <v>1217</v>
      </c>
      <c r="BC467" s="73">
        <f t="shared" si="6681"/>
        <v>1248</v>
      </c>
      <c r="BD467" s="73">
        <f t="shared" si="6681"/>
        <v>1278</v>
      </c>
      <c r="BE467" s="73">
        <f t="shared" si="6681"/>
        <v>1309</v>
      </c>
      <c r="BF467" s="73">
        <f t="shared" si="6681"/>
        <v>1340</v>
      </c>
      <c r="BG467" s="73">
        <f t="shared" si="6681"/>
        <v>1370</v>
      </c>
      <c r="BH467" s="73">
        <f t="shared" si="6681"/>
        <v>1401</v>
      </c>
      <c r="BI467" s="73">
        <f t="shared" si="6681"/>
        <v>1431</v>
      </c>
      <c r="BJ467" s="82"/>
      <c r="BK467" s="79"/>
      <c r="BL467" s="79"/>
      <c r="BM467" s="106"/>
      <c r="BN467" s="106"/>
      <c r="BO467" s="106"/>
      <c r="BP467" s="106"/>
      <c r="BQ467" s="106"/>
      <c r="BR467" s="106"/>
      <c r="BS467" s="106"/>
      <c r="BT467" s="106"/>
      <c r="BU467" s="106"/>
      <c r="BV467" s="106"/>
      <c r="BW467" s="106"/>
      <c r="BX467" s="106"/>
      <c r="BY467" s="106"/>
      <c r="BZ467" s="106"/>
      <c r="CA467" s="106"/>
      <c r="CB467" s="106"/>
    </row>
    <row r="468" spans="1:80" s="245" customFormat="1" ht="17.149999999999999" customHeight="1" x14ac:dyDescent="0.35">
      <c r="A468" s="250"/>
      <c r="B468" s="113"/>
      <c r="C468" s="361"/>
      <c r="D468" s="125"/>
      <c r="E468" s="357" t="s">
        <v>207</v>
      </c>
      <c r="F468" s="357" t="s">
        <v>207</v>
      </c>
      <c r="G468" s="357" t="s">
        <v>207</v>
      </c>
      <c r="H468" s="370"/>
      <c r="I468" s="373"/>
      <c r="J468" s="7"/>
      <c r="K468" s="376"/>
      <c r="L468" s="106"/>
      <c r="M468" s="77"/>
      <c r="N468" s="60" t="str">
        <f>VLOOKUP(N466,'Podpůrná data'!$I$188:$J$199,2)</f>
        <v>leden</v>
      </c>
      <c r="O468" s="60" t="str">
        <f>VLOOKUP(O466,'Podpůrná data'!$I$188:$J$199,2)</f>
        <v>únor</v>
      </c>
      <c r="P468" s="60" t="str">
        <f>VLOOKUP(P466,'Podpůrná data'!$I$188:$J$199,2)</f>
        <v>březen</v>
      </c>
      <c r="Q468" s="60" t="str">
        <f>VLOOKUP(Q466,'Podpůrná data'!$I$188:$J$199,2)</f>
        <v>duben</v>
      </c>
      <c r="R468" s="60" t="str">
        <f>VLOOKUP(R466,'Podpůrná data'!$I$188:$J$199,2)</f>
        <v>květen</v>
      </c>
      <c r="S468" s="60" t="str">
        <f>VLOOKUP(S466,'Podpůrná data'!$I$188:$J$199,2)</f>
        <v>červen</v>
      </c>
      <c r="T468" s="60" t="str">
        <f>VLOOKUP(T466,'Podpůrná data'!$I$188:$J$199,2)</f>
        <v>červenec</v>
      </c>
      <c r="U468" s="60" t="str">
        <f>VLOOKUP(U466,'Podpůrná data'!$I$188:$J$199,2)</f>
        <v>srpen</v>
      </c>
      <c r="V468" s="60" t="str">
        <f>VLOOKUP(V466,'Podpůrná data'!$I$188:$J$199,2)</f>
        <v>září</v>
      </c>
      <c r="W468" s="60" t="str">
        <f>VLOOKUP(W466,'Podpůrná data'!$I$188:$J$199,2)</f>
        <v>říjen</v>
      </c>
      <c r="X468" s="60" t="str">
        <f>VLOOKUP(X466,'Podpůrná data'!$I$188:$J$199,2)</f>
        <v>listopad</v>
      </c>
      <c r="Y468" s="60" t="str">
        <f>VLOOKUP(Y466,'Podpůrná data'!$I$188:$J$199,2)</f>
        <v>prosinec</v>
      </c>
      <c r="Z468" s="60" t="str">
        <f>VLOOKUP(Z466,'Podpůrná data'!$I$188:$J$199,2)</f>
        <v>leden</v>
      </c>
      <c r="AA468" s="60" t="str">
        <f>VLOOKUP(AA466,'Podpůrná data'!$I$188:$J$199,2)</f>
        <v>únor</v>
      </c>
      <c r="AB468" s="60" t="str">
        <f>VLOOKUP(AB466,'Podpůrná data'!$I$188:$J$199,2)</f>
        <v>březen</v>
      </c>
      <c r="AC468" s="60" t="str">
        <f>VLOOKUP(AC466,'Podpůrná data'!$I$188:$J$199,2)</f>
        <v>duben</v>
      </c>
      <c r="AD468" s="60" t="str">
        <f>VLOOKUP(AD466,'Podpůrná data'!$I$188:$J$199,2)</f>
        <v>květen</v>
      </c>
      <c r="AE468" s="60" t="str">
        <f>VLOOKUP(AE466,'Podpůrná data'!$I$188:$J$199,2)</f>
        <v>červen</v>
      </c>
      <c r="AF468" s="60" t="str">
        <f>VLOOKUP(AF466,'Podpůrná data'!$I$188:$J$199,2)</f>
        <v>červenec</v>
      </c>
      <c r="AG468" s="60" t="str">
        <f>VLOOKUP(AG466,'Podpůrná data'!$I$188:$J$199,2)</f>
        <v>srpen</v>
      </c>
      <c r="AH468" s="60" t="str">
        <f>VLOOKUP(AH466,'Podpůrná data'!$I$188:$J$199,2)</f>
        <v>září</v>
      </c>
      <c r="AI468" s="60" t="str">
        <f>VLOOKUP(AI466,'Podpůrná data'!$I$188:$J$199,2)</f>
        <v>říjen</v>
      </c>
      <c r="AJ468" s="60" t="str">
        <f>VLOOKUP(AJ466,'Podpůrná data'!$I$188:$J$199,2)</f>
        <v>listopad</v>
      </c>
      <c r="AK468" s="60" t="str">
        <f>VLOOKUP(AK466,'Podpůrná data'!$I$188:$J$199,2)</f>
        <v>prosinec</v>
      </c>
      <c r="AL468" s="60" t="str">
        <f>VLOOKUP(AL466,'Podpůrná data'!$I$188:$J$199,2)</f>
        <v>leden</v>
      </c>
      <c r="AM468" s="60" t="str">
        <f>VLOOKUP(AM466,'Podpůrná data'!$I$188:$J$199,2)</f>
        <v>únor</v>
      </c>
      <c r="AN468" s="60" t="str">
        <f>VLOOKUP(AN466,'Podpůrná data'!$I$188:$J$199,2)</f>
        <v>březen</v>
      </c>
      <c r="AO468" s="60" t="str">
        <f>VLOOKUP(AO466,'Podpůrná data'!$I$188:$J$199,2)</f>
        <v>duben</v>
      </c>
      <c r="AP468" s="60" t="str">
        <f>VLOOKUP(AP466,'Podpůrná data'!$I$188:$J$199,2)</f>
        <v>květen</v>
      </c>
      <c r="AQ468" s="60" t="str">
        <f>VLOOKUP(AQ466,'Podpůrná data'!$I$188:$J$199,2)</f>
        <v>červen</v>
      </c>
      <c r="AR468" s="60" t="str">
        <f>VLOOKUP(AR466,'Podpůrná data'!$I$188:$J$199,2)</f>
        <v>červenec</v>
      </c>
      <c r="AS468" s="60" t="str">
        <f>VLOOKUP(AS466,'Podpůrná data'!$I$188:$J$199,2)</f>
        <v>srpen</v>
      </c>
      <c r="AT468" s="60" t="str">
        <f>VLOOKUP(AT466,'Podpůrná data'!$I$188:$J$199,2)</f>
        <v>září</v>
      </c>
      <c r="AU468" s="60" t="str">
        <f>VLOOKUP(AU466,'Podpůrná data'!$I$188:$J$199,2)</f>
        <v>říjen</v>
      </c>
      <c r="AV468" s="60" t="str">
        <f>VLOOKUP(AV466,'Podpůrná data'!$I$188:$J$199,2)</f>
        <v>listopad</v>
      </c>
      <c r="AW468" s="60" t="str">
        <f>VLOOKUP(AW466,'Podpůrná data'!$I$188:$J$199,2)</f>
        <v>prosinec</v>
      </c>
      <c r="AX468" s="60" t="str">
        <f>VLOOKUP(AX466,'Podpůrná data'!$I$188:$J$199,2)</f>
        <v>leden</v>
      </c>
      <c r="AY468" s="60" t="str">
        <f>VLOOKUP(AY466,'Podpůrná data'!$I$188:$J$199,2)</f>
        <v>únor</v>
      </c>
      <c r="AZ468" s="60" t="str">
        <f>VLOOKUP(AZ466,'Podpůrná data'!$I$188:$J$199,2)</f>
        <v>březen</v>
      </c>
      <c r="BA468" s="60" t="str">
        <f>VLOOKUP(BA466,'Podpůrná data'!$I$188:$J$199,2)</f>
        <v>duben</v>
      </c>
      <c r="BB468" s="60" t="str">
        <f>VLOOKUP(BB466,'Podpůrná data'!$I$188:$J$199,2)</f>
        <v>květen</v>
      </c>
      <c r="BC468" s="60" t="str">
        <f>VLOOKUP(BC466,'Podpůrná data'!$I$188:$J$199,2)</f>
        <v>červen</v>
      </c>
      <c r="BD468" s="60" t="str">
        <f>VLOOKUP(BD466,'Podpůrná data'!$I$188:$J$199,2)</f>
        <v>červenec</v>
      </c>
      <c r="BE468" s="60" t="str">
        <f>VLOOKUP(BE466,'Podpůrná data'!$I$188:$J$199,2)</f>
        <v>srpen</v>
      </c>
      <c r="BF468" s="60" t="str">
        <f>VLOOKUP(BF466,'Podpůrná data'!$I$188:$J$199,2)</f>
        <v>září</v>
      </c>
      <c r="BG468" s="60" t="str">
        <f>VLOOKUP(BG466,'Podpůrná data'!$I$188:$J$199,2)</f>
        <v>říjen</v>
      </c>
      <c r="BH468" s="60" t="str">
        <f>VLOOKUP(BH466,'Podpůrná data'!$I$188:$J$199,2)</f>
        <v>listopad</v>
      </c>
      <c r="BI468" s="60" t="str">
        <f>VLOOKUP(BI466,'Podpůrná data'!$I$188:$J$199,2)</f>
        <v>prosinec</v>
      </c>
      <c r="BJ468" s="200"/>
      <c r="BK468" s="200"/>
      <c r="BL468" s="201"/>
      <c r="BM468" s="106"/>
      <c r="BN468" s="179" t="s">
        <v>105</v>
      </c>
      <c r="BO468" s="179" t="s">
        <v>106</v>
      </c>
      <c r="BP468" s="179" t="s">
        <v>107</v>
      </c>
      <c r="BQ468" s="179" t="s">
        <v>108</v>
      </c>
      <c r="BR468" s="179" t="s">
        <v>109</v>
      </c>
      <c r="BS468" s="179" t="s">
        <v>110</v>
      </c>
      <c r="BT468" s="179" t="s">
        <v>111</v>
      </c>
      <c r="BU468" s="179" t="s">
        <v>112</v>
      </c>
      <c r="BV468" s="179" t="s">
        <v>113</v>
      </c>
      <c r="BW468" s="179" t="s">
        <v>155</v>
      </c>
      <c r="BX468" s="179" t="s">
        <v>156</v>
      </c>
      <c r="BY468" s="179" t="s">
        <v>157</v>
      </c>
      <c r="BZ468" s="179" t="s">
        <v>202</v>
      </c>
      <c r="CA468" s="179" t="s">
        <v>203</v>
      </c>
      <c r="CB468" s="179" t="s">
        <v>204</v>
      </c>
    </row>
    <row r="469" spans="1:80" s="245" customFormat="1" ht="16.399999999999999" customHeight="1" x14ac:dyDescent="0.35">
      <c r="A469" s="250"/>
      <c r="B469" s="113"/>
      <c r="C469" s="361"/>
      <c r="D469" s="125"/>
      <c r="E469" s="357"/>
      <c r="F469" s="357"/>
      <c r="G469" s="357"/>
      <c r="H469" s="370"/>
      <c r="I469" s="373"/>
      <c r="J469" s="7"/>
      <c r="K469" s="376"/>
      <c r="L469" s="106"/>
      <c r="M469" s="77"/>
      <c r="N469" s="60">
        <f>YEAR(Úvod!$F$10)</f>
        <v>1900</v>
      </c>
      <c r="O469" s="60">
        <f t="shared" ref="O469" si="6682">IF(O466=1,N469+1,N469)</f>
        <v>1900</v>
      </c>
      <c r="P469" s="60">
        <f t="shared" ref="P469" si="6683">IF(P466=1,O469+1,O469)</f>
        <v>1900</v>
      </c>
      <c r="Q469" s="60">
        <f t="shared" ref="Q469" si="6684">IF(Q466=1,P469+1,P469)</f>
        <v>1900</v>
      </c>
      <c r="R469" s="60">
        <f t="shared" ref="R469" si="6685">IF(R466=1,Q469+1,Q469)</f>
        <v>1900</v>
      </c>
      <c r="S469" s="60">
        <f t="shared" ref="S469" si="6686">IF(S466=1,R469+1,R469)</f>
        <v>1900</v>
      </c>
      <c r="T469" s="60">
        <f t="shared" ref="T469" si="6687">IF(T466=1,S469+1,S469)</f>
        <v>1900</v>
      </c>
      <c r="U469" s="60">
        <f t="shared" ref="U469" si="6688">IF(U466=1,T469+1,T469)</f>
        <v>1900</v>
      </c>
      <c r="V469" s="60">
        <f t="shared" ref="V469" si="6689">IF(V466=1,U469+1,U469)</f>
        <v>1900</v>
      </c>
      <c r="W469" s="60">
        <f t="shared" ref="W469" si="6690">IF(W466=1,V469+1,V469)</f>
        <v>1900</v>
      </c>
      <c r="X469" s="60">
        <f t="shared" ref="X469" si="6691">IF(X466=1,W469+1,W469)</f>
        <v>1900</v>
      </c>
      <c r="Y469" s="60">
        <f t="shared" ref="Y469" si="6692">IF(Y466=1,X469+1,X469)</f>
        <v>1900</v>
      </c>
      <c r="Z469" s="60">
        <f t="shared" ref="Z469" si="6693">IF(Z466=1,Y469+1,Y469)</f>
        <v>1901</v>
      </c>
      <c r="AA469" s="60">
        <f t="shared" ref="AA469" si="6694">IF(AA466=1,Z469+1,Z469)</f>
        <v>1901</v>
      </c>
      <c r="AB469" s="60">
        <f t="shared" ref="AB469" si="6695">IF(AB466=1,AA469+1,AA469)</f>
        <v>1901</v>
      </c>
      <c r="AC469" s="60">
        <f t="shared" ref="AC469" si="6696">IF(AC466=1,AB469+1,AB469)</f>
        <v>1901</v>
      </c>
      <c r="AD469" s="60">
        <f t="shared" ref="AD469" si="6697">IF(AD466=1,AC469+1,AC469)</f>
        <v>1901</v>
      </c>
      <c r="AE469" s="60">
        <f t="shared" ref="AE469" si="6698">IF(AE466=1,AD469+1,AD469)</f>
        <v>1901</v>
      </c>
      <c r="AF469" s="60">
        <f t="shared" ref="AF469" si="6699">IF(AF466=1,AE469+1,AE469)</f>
        <v>1901</v>
      </c>
      <c r="AG469" s="60">
        <f t="shared" ref="AG469" si="6700">IF(AG466=1,AF469+1,AF469)</f>
        <v>1901</v>
      </c>
      <c r="AH469" s="60">
        <f t="shared" ref="AH469" si="6701">IF(AH466=1,AG469+1,AG469)</f>
        <v>1901</v>
      </c>
      <c r="AI469" s="60">
        <f t="shared" ref="AI469" si="6702">IF(AI466=1,AH469+1,AH469)</f>
        <v>1901</v>
      </c>
      <c r="AJ469" s="60">
        <f t="shared" ref="AJ469" si="6703">IF(AJ466=1,AI469+1,AI469)</f>
        <v>1901</v>
      </c>
      <c r="AK469" s="60">
        <f t="shared" ref="AK469" si="6704">IF(AK466=1,AJ469+1,AJ469)</f>
        <v>1901</v>
      </c>
      <c r="AL469" s="60">
        <f t="shared" ref="AL469" si="6705">IF(AL466=1,AK469+1,AK469)</f>
        <v>1902</v>
      </c>
      <c r="AM469" s="60">
        <f t="shared" ref="AM469" si="6706">IF(AM466=1,AL469+1,AL469)</f>
        <v>1902</v>
      </c>
      <c r="AN469" s="60">
        <f t="shared" ref="AN469" si="6707">IF(AN466=1,AM469+1,AM469)</f>
        <v>1902</v>
      </c>
      <c r="AO469" s="60">
        <f t="shared" ref="AO469" si="6708">IF(AO466=1,AN469+1,AN469)</f>
        <v>1902</v>
      </c>
      <c r="AP469" s="60">
        <f t="shared" ref="AP469" si="6709">IF(AP466=1,AO469+1,AO469)</f>
        <v>1902</v>
      </c>
      <c r="AQ469" s="60">
        <f t="shared" ref="AQ469" si="6710">IF(AQ466=1,AP469+1,AP469)</f>
        <v>1902</v>
      </c>
      <c r="AR469" s="60">
        <f t="shared" ref="AR469" si="6711">IF(AR466=1,AQ469+1,AQ469)</f>
        <v>1902</v>
      </c>
      <c r="AS469" s="60">
        <f t="shared" ref="AS469" si="6712">IF(AS466=1,AR469+1,AR469)</f>
        <v>1902</v>
      </c>
      <c r="AT469" s="60">
        <f t="shared" ref="AT469" si="6713">IF(AT466=1,AS469+1,AS469)</f>
        <v>1902</v>
      </c>
      <c r="AU469" s="60">
        <f t="shared" ref="AU469" si="6714">IF(AU466=1,AT469+1,AT469)</f>
        <v>1902</v>
      </c>
      <c r="AV469" s="60">
        <f t="shared" ref="AV469" si="6715">IF(AV466=1,AU469+1,AU469)</f>
        <v>1902</v>
      </c>
      <c r="AW469" s="60">
        <f t="shared" ref="AW469" si="6716">IF(AW466=1,AV469+1,AV469)</f>
        <v>1902</v>
      </c>
      <c r="AX469" s="60">
        <f t="shared" ref="AX469" si="6717">IF(AX466=1,AW469+1,AW469)</f>
        <v>1903</v>
      </c>
      <c r="AY469" s="60">
        <f t="shared" ref="AY469" si="6718">IF(AY466=1,AX469+1,AX469)</f>
        <v>1903</v>
      </c>
      <c r="AZ469" s="60">
        <f t="shared" ref="AZ469" si="6719">IF(AZ466=1,AY469+1,AY469)</f>
        <v>1903</v>
      </c>
      <c r="BA469" s="60">
        <f t="shared" ref="BA469" si="6720">IF(BA466=1,AZ469+1,AZ469)</f>
        <v>1903</v>
      </c>
      <c r="BB469" s="60">
        <f t="shared" ref="BB469" si="6721">IF(BB466=1,BA469+1,BA469)</f>
        <v>1903</v>
      </c>
      <c r="BC469" s="60">
        <f t="shared" ref="BC469" si="6722">IF(BC466=1,BB469+1,BB469)</f>
        <v>1903</v>
      </c>
      <c r="BD469" s="60">
        <f t="shared" ref="BD469" si="6723">IF(BD466=1,BC469+1,BC469)</f>
        <v>1903</v>
      </c>
      <c r="BE469" s="60">
        <f t="shared" ref="BE469" si="6724">IF(BE466=1,BD469+1,BD469)</f>
        <v>1903</v>
      </c>
      <c r="BF469" s="60">
        <f t="shared" ref="BF469" si="6725">IF(BF466=1,BE469+1,BE469)</f>
        <v>1903</v>
      </c>
      <c r="BG469" s="60">
        <f t="shared" ref="BG469" si="6726">IF(BG466=1,BF469+1,BF469)</f>
        <v>1903</v>
      </c>
      <c r="BH469" s="60">
        <f t="shared" ref="BH469" si="6727">IF(BH466=1,BG469+1,BG469)</f>
        <v>1903</v>
      </c>
      <c r="BI469" s="60">
        <f t="shared" ref="BI469" si="6728">IF(BI466=1,BH469+1,BH469)</f>
        <v>1903</v>
      </c>
      <c r="BJ469" s="199"/>
      <c r="BK469" s="198"/>
      <c r="BL469" s="202"/>
      <c r="BM469" s="106"/>
      <c r="BN469" s="106"/>
      <c r="BO469" s="106"/>
      <c r="BP469" s="106"/>
      <c r="BQ469" s="106"/>
      <c r="BR469" s="106"/>
      <c r="BS469" s="106"/>
      <c r="BT469" s="106"/>
      <c r="BU469" s="106"/>
      <c r="BV469" s="106"/>
      <c r="BW469" s="106"/>
      <c r="BX469" s="106"/>
      <c r="BY469" s="106"/>
      <c r="BZ469" s="106"/>
      <c r="CA469" s="106"/>
      <c r="CB469" s="106"/>
    </row>
    <row r="470" spans="1:80" s="245" customFormat="1" ht="16.399999999999999" customHeight="1" x14ac:dyDescent="0.35">
      <c r="A470" s="250"/>
      <c r="B470" s="113"/>
      <c r="C470" s="125"/>
      <c r="D470" s="125"/>
      <c r="E470" s="357"/>
      <c r="F470" s="357"/>
      <c r="G470" s="357"/>
      <c r="H470" s="370"/>
      <c r="I470" s="374"/>
      <c r="J470" s="7"/>
      <c r="K470" s="377"/>
      <c r="L470" s="106"/>
      <c r="M470" s="63" t="s">
        <v>159</v>
      </c>
      <c r="N470" s="258"/>
      <c r="O470" s="258"/>
      <c r="P470" s="258"/>
      <c r="Q470" s="258"/>
      <c r="R470" s="258"/>
      <c r="S470" s="258"/>
      <c r="T470" s="258"/>
      <c r="U470" s="258"/>
      <c r="V470" s="258"/>
      <c r="W470" s="258"/>
      <c r="X470" s="258"/>
      <c r="Y470" s="258"/>
      <c r="Z470" s="258"/>
      <c r="AA470" s="258"/>
      <c r="AB470" s="258"/>
      <c r="AC470" s="258"/>
      <c r="AD470" s="258"/>
      <c r="AE470" s="258"/>
      <c r="AF470" s="258"/>
      <c r="AG470" s="258"/>
      <c r="AH470" s="258"/>
      <c r="AI470" s="258"/>
      <c r="AJ470" s="258"/>
      <c r="AK470" s="258"/>
      <c r="AL470" s="258"/>
      <c r="AM470" s="258"/>
      <c r="AN470" s="258"/>
      <c r="AO470" s="258"/>
      <c r="AP470" s="258"/>
      <c r="AQ470" s="258"/>
      <c r="AR470" s="258"/>
      <c r="AS470" s="258"/>
      <c r="AT470" s="258"/>
      <c r="AU470" s="258"/>
      <c r="AV470" s="258"/>
      <c r="AW470" s="258"/>
      <c r="AX470" s="258"/>
      <c r="AY470" s="258"/>
      <c r="AZ470" s="258"/>
      <c r="BA470" s="258"/>
      <c r="BB470" s="258"/>
      <c r="BC470" s="258"/>
      <c r="BD470" s="258"/>
      <c r="BE470" s="258"/>
      <c r="BF470" s="258"/>
      <c r="BG470" s="258"/>
      <c r="BH470" s="258"/>
      <c r="BI470" s="258"/>
      <c r="BJ470" s="199"/>
      <c r="BK470" s="198"/>
      <c r="BL470" s="202"/>
      <c r="BM470" s="106"/>
      <c r="BN470" s="106"/>
      <c r="BO470" s="106"/>
      <c r="BP470" s="106"/>
      <c r="BQ470" s="106"/>
      <c r="BR470" s="106"/>
      <c r="BS470" s="106"/>
      <c r="BT470" s="106"/>
      <c r="BU470" s="106"/>
      <c r="BV470" s="106"/>
      <c r="BW470" s="106"/>
      <c r="BX470" s="106"/>
      <c r="BY470" s="106"/>
      <c r="BZ470" s="106"/>
      <c r="CA470" s="106"/>
      <c r="CB470" s="106"/>
    </row>
    <row r="471" spans="1:80" s="245" customFormat="1" ht="23.5" customHeight="1" x14ac:dyDescent="0.35">
      <c r="A471" s="243"/>
      <c r="B471" s="126" t="s">
        <v>39</v>
      </c>
      <c r="C471" s="381"/>
      <c r="D471" s="381"/>
      <c r="E471" s="259"/>
      <c r="F471" s="259"/>
      <c r="G471" s="241"/>
      <c r="H471" s="253"/>
      <c r="I471" s="61">
        <f>IF($H471="",0,VLOOKUP($E471,'Podpůrná data'!$H$15:$I$185,2,FALSE)*$H471)</f>
        <v>0</v>
      </c>
      <c r="J471" s="105"/>
      <c r="K471" s="166">
        <f>IF(I471&gt;0,1,0)</f>
        <v>0</v>
      </c>
      <c r="L471" s="204"/>
      <c r="M471" s="63" t="s">
        <v>95</v>
      </c>
      <c r="N471" s="260"/>
      <c r="O471" s="260"/>
      <c r="P471" s="260"/>
      <c r="Q471" s="260"/>
      <c r="R471" s="260"/>
      <c r="S471" s="260"/>
      <c r="T471" s="260"/>
      <c r="U471" s="260"/>
      <c r="V471" s="260"/>
      <c r="W471" s="260"/>
      <c r="X471" s="260"/>
      <c r="Y471" s="260"/>
      <c r="Z471" s="260"/>
      <c r="AA471" s="260"/>
      <c r="AB471" s="260"/>
      <c r="AC471" s="260"/>
      <c r="AD471" s="260"/>
      <c r="AE471" s="260"/>
      <c r="AF471" s="260"/>
      <c r="AG471" s="260"/>
      <c r="AH471" s="260"/>
      <c r="AI471" s="260"/>
      <c r="AJ471" s="260"/>
      <c r="AK471" s="260"/>
      <c r="AL471" s="260"/>
      <c r="AM471" s="260"/>
      <c r="AN471" s="260"/>
      <c r="AO471" s="260"/>
      <c r="AP471" s="260"/>
      <c r="AQ471" s="260"/>
      <c r="AR471" s="260"/>
      <c r="AS471" s="260"/>
      <c r="AT471" s="260"/>
      <c r="AU471" s="260"/>
      <c r="AV471" s="260"/>
      <c r="AW471" s="260"/>
      <c r="AX471" s="260"/>
      <c r="AY471" s="260"/>
      <c r="AZ471" s="260"/>
      <c r="BA471" s="260"/>
      <c r="BB471" s="260"/>
      <c r="BC471" s="260"/>
      <c r="BD471" s="260"/>
      <c r="BE471" s="260"/>
      <c r="BF471" s="260"/>
      <c r="BG471" s="260"/>
      <c r="BH471" s="260"/>
      <c r="BI471" s="260"/>
      <c r="BJ471" s="382">
        <f>SUM(N473:BI473)</f>
        <v>0</v>
      </c>
      <c r="BK471" s="384">
        <f>SUM(N475:BI475)</f>
        <v>0</v>
      </c>
      <c r="BL471" s="386">
        <f>IF($K471=0,0,IF($BJ471&gt;=20,1,0))</f>
        <v>0</v>
      </c>
      <c r="BM471" s="106"/>
      <c r="BN471" s="106"/>
      <c r="BO471" s="106"/>
      <c r="BP471" s="106"/>
      <c r="BQ471" s="106"/>
      <c r="BR471" s="106"/>
      <c r="BS471" s="106"/>
      <c r="BT471" s="106"/>
      <c r="BU471" s="106"/>
      <c r="BV471" s="106"/>
      <c r="BW471" s="106"/>
      <c r="BX471" s="106"/>
      <c r="BY471" s="106"/>
      <c r="BZ471" s="106"/>
      <c r="CA471" s="106"/>
      <c r="CB471" s="106"/>
    </row>
    <row r="472" spans="1:80" s="245" customFormat="1" ht="29" x14ac:dyDescent="0.35">
      <c r="A472" s="243"/>
      <c r="B472" s="128"/>
      <c r="C472" s="170"/>
      <c r="D472" s="170"/>
      <c r="E472" s="170"/>
      <c r="F472" s="170"/>
      <c r="G472" s="170"/>
      <c r="H472" s="170"/>
      <c r="I472" s="64"/>
      <c r="J472" s="105"/>
      <c r="K472" s="223"/>
      <c r="L472" s="106"/>
      <c r="M472" s="63" t="s">
        <v>215</v>
      </c>
      <c r="N472" s="260"/>
      <c r="O472" s="260"/>
      <c r="P472" s="260"/>
      <c r="Q472" s="260"/>
      <c r="R472" s="260"/>
      <c r="S472" s="260"/>
      <c r="T472" s="260"/>
      <c r="U472" s="260"/>
      <c r="V472" s="260"/>
      <c r="W472" s="260"/>
      <c r="X472" s="260"/>
      <c r="Y472" s="260"/>
      <c r="Z472" s="260"/>
      <c r="AA472" s="260"/>
      <c r="AB472" s="260"/>
      <c r="AC472" s="260"/>
      <c r="AD472" s="260"/>
      <c r="AE472" s="260"/>
      <c r="AF472" s="260"/>
      <c r="AG472" s="260"/>
      <c r="AH472" s="260"/>
      <c r="AI472" s="260"/>
      <c r="AJ472" s="260"/>
      <c r="AK472" s="260"/>
      <c r="AL472" s="260"/>
      <c r="AM472" s="260"/>
      <c r="AN472" s="260"/>
      <c r="AO472" s="260"/>
      <c r="AP472" s="260"/>
      <c r="AQ472" s="260"/>
      <c r="AR472" s="260"/>
      <c r="AS472" s="260"/>
      <c r="AT472" s="260"/>
      <c r="AU472" s="260"/>
      <c r="AV472" s="260"/>
      <c r="AW472" s="260"/>
      <c r="AX472" s="260"/>
      <c r="AY472" s="260"/>
      <c r="AZ472" s="260"/>
      <c r="BA472" s="260"/>
      <c r="BB472" s="260"/>
      <c r="BC472" s="260"/>
      <c r="BD472" s="260"/>
      <c r="BE472" s="260"/>
      <c r="BF472" s="260"/>
      <c r="BG472" s="260"/>
      <c r="BH472" s="260"/>
      <c r="BI472" s="260"/>
      <c r="BJ472" s="382"/>
      <c r="BK472" s="384"/>
      <c r="BL472" s="386"/>
      <c r="BM472" s="106"/>
      <c r="BN472" s="106"/>
      <c r="BO472" s="106"/>
      <c r="BP472" s="106"/>
      <c r="BQ472" s="106"/>
      <c r="BR472" s="106"/>
      <c r="BS472" s="106"/>
      <c r="BT472" s="106"/>
      <c r="BU472" s="106"/>
      <c r="BV472" s="106"/>
      <c r="BW472" s="106"/>
      <c r="BX472" s="106"/>
      <c r="BY472" s="106"/>
      <c r="BZ472" s="106"/>
      <c r="CA472" s="106"/>
      <c r="CB472" s="106"/>
    </row>
    <row r="473" spans="1:80" s="245" customFormat="1" ht="29" x14ac:dyDescent="0.35">
      <c r="A473" s="243"/>
      <c r="B473" s="128"/>
      <c r="C473" s="170"/>
      <c r="D473" s="170"/>
      <c r="E473" s="170"/>
      <c r="F473" s="170"/>
      <c r="G473" s="170"/>
      <c r="H473" s="170"/>
      <c r="I473" s="64"/>
      <c r="J473" s="105"/>
      <c r="K473" s="165"/>
      <c r="L473" s="106"/>
      <c r="M473" s="63" t="s">
        <v>235</v>
      </c>
      <c r="N473" s="167">
        <f>IF(N472="",0,IF(N472&gt;=$H471,$H471,N472))</f>
        <v>0</v>
      </c>
      <c r="O473" s="167">
        <f t="shared" ref="O473" si="6729">IF(O472="",0,IF((O472+N474)&lt;=$H471,O472,$H471-N474))</f>
        <v>0</v>
      </c>
      <c r="P473" s="167">
        <f t="shared" ref="P473" si="6730">IF(P472="",0,IF((P472+O474)&lt;=$H471,P472,$H471-O474))</f>
        <v>0</v>
      </c>
      <c r="Q473" s="167">
        <f t="shared" ref="Q473" si="6731">IF(Q472="",0,IF((Q472+P474)&lt;=$H471,Q472,$H471-P474))</f>
        <v>0</v>
      </c>
      <c r="R473" s="167">
        <f t="shared" ref="R473" si="6732">IF(R472="",0,IF((R472+Q474)&lt;=$H471,R472,$H471-Q474))</f>
        <v>0</v>
      </c>
      <c r="S473" s="167">
        <f t="shared" ref="S473" si="6733">IF(S472="",0,IF((S472+R474)&lt;=$H471,S472,$H471-R474))</f>
        <v>0</v>
      </c>
      <c r="T473" s="167">
        <f t="shared" ref="T473" si="6734">IF(T472="",0,IF((T472+S474)&lt;=$H471,T472,$H471-S474))</f>
        <v>0</v>
      </c>
      <c r="U473" s="167">
        <f t="shared" ref="U473" si="6735">IF(U472="",0,IF((U472+T474)&lt;=$H471,U472,$H471-T474))</f>
        <v>0</v>
      </c>
      <c r="V473" s="167">
        <f t="shared" ref="V473" si="6736">IF(V472="",0,IF((V472+U474)&lt;=$H471,V472,$H471-U474))</f>
        <v>0</v>
      </c>
      <c r="W473" s="167">
        <f t="shared" ref="W473" si="6737">IF(W472="",0,IF((W472+V474)&lt;=$H471,W472,$H471-V474))</f>
        <v>0</v>
      </c>
      <c r="X473" s="167">
        <f t="shared" ref="X473" si="6738">IF(X472="",0,IF((X472+W474)&lt;=$H471,X472,$H471-W474))</f>
        <v>0</v>
      </c>
      <c r="Y473" s="167">
        <f t="shared" ref="Y473" si="6739">IF(Y472="",0,IF((Y472+X474)&lt;=$H471,Y472,$H471-X474))</f>
        <v>0</v>
      </c>
      <c r="Z473" s="167">
        <f t="shared" ref="Z473" si="6740">IF(Z472="",0,IF((Z472+Y474)&lt;=$H471,Z472,$H471-Y474))</f>
        <v>0</v>
      </c>
      <c r="AA473" s="167">
        <f t="shared" ref="AA473" si="6741">IF(AA472="",0,IF((AA472+Z474)&lt;=$H471,AA472,$H471-Z474))</f>
        <v>0</v>
      </c>
      <c r="AB473" s="167">
        <f t="shared" ref="AB473" si="6742">IF(AB472="",0,IF((AB472+AA474)&lt;=$H471,AB472,$H471-AA474))</f>
        <v>0</v>
      </c>
      <c r="AC473" s="167">
        <f t="shared" ref="AC473" si="6743">IF(AC472="",0,IF((AC472+AB474)&lt;=$H471,AC472,$H471-AB474))</f>
        <v>0</v>
      </c>
      <c r="AD473" s="167">
        <f t="shared" ref="AD473" si="6744">IF(AD472="",0,IF((AD472+AC474)&lt;=$H471,AD472,$H471-AC474))</f>
        <v>0</v>
      </c>
      <c r="AE473" s="167">
        <f t="shared" ref="AE473" si="6745">IF(AE472="",0,IF((AE472+AD474)&lt;=$H471,AE472,$H471-AD474))</f>
        <v>0</v>
      </c>
      <c r="AF473" s="167">
        <f t="shared" ref="AF473" si="6746">IF(AF472="",0,IF((AF472+AE474)&lt;=$H471,AF472,$H471-AE474))</f>
        <v>0</v>
      </c>
      <c r="AG473" s="167">
        <f t="shared" ref="AG473" si="6747">IF(AG472="",0,IF((AG472+AF474)&lt;=$H471,AG472,$H471-AF474))</f>
        <v>0</v>
      </c>
      <c r="AH473" s="167">
        <f t="shared" ref="AH473" si="6748">IF(AH472="",0,IF((AH472+AG474)&lt;=$H471,AH472,$H471-AG474))</f>
        <v>0</v>
      </c>
      <c r="AI473" s="167">
        <f t="shared" ref="AI473" si="6749">IF(AI472="",0,IF((AI472+AH474)&lt;=$H471,AI472,$H471-AH474))</f>
        <v>0</v>
      </c>
      <c r="AJ473" s="167">
        <f t="shared" ref="AJ473" si="6750">IF(AJ472="",0,IF((AJ472+AI474)&lt;=$H471,AJ472,$H471-AI474))</f>
        <v>0</v>
      </c>
      <c r="AK473" s="167">
        <f t="shared" ref="AK473" si="6751">IF(AK472="",0,IF((AK472+AJ474)&lt;=$H471,AK472,$H471-AJ474))</f>
        <v>0</v>
      </c>
      <c r="AL473" s="167">
        <f t="shared" ref="AL473" si="6752">IF(AL472="",0,IF((AL472+AK474)&lt;=$H471,AL472,$H471-AK474))</f>
        <v>0</v>
      </c>
      <c r="AM473" s="167">
        <f t="shared" ref="AM473" si="6753">IF(AM472="",0,IF((AM472+AL474)&lt;=$H471,AM472,$H471-AL474))</f>
        <v>0</v>
      </c>
      <c r="AN473" s="167">
        <f t="shared" ref="AN473" si="6754">IF(AN472="",0,IF((AN472+AM474)&lt;=$H471,AN472,$H471-AM474))</f>
        <v>0</v>
      </c>
      <c r="AO473" s="167">
        <f t="shared" ref="AO473" si="6755">IF(AO472="",0,IF((AO472+AN474)&lt;=$H471,AO472,$H471-AN474))</f>
        <v>0</v>
      </c>
      <c r="AP473" s="167">
        <f t="shared" ref="AP473" si="6756">IF(AP472="",0,IF((AP472+AO474)&lt;=$H471,AP472,$H471-AO474))</f>
        <v>0</v>
      </c>
      <c r="AQ473" s="167">
        <f t="shared" ref="AQ473" si="6757">IF(AQ472="",0,IF((AQ472+AP474)&lt;=$H471,AQ472,$H471-AP474))</f>
        <v>0</v>
      </c>
      <c r="AR473" s="167">
        <f t="shared" ref="AR473" si="6758">IF(AR472="",0,IF((AR472+AQ474)&lt;=$H471,AR472,$H471-AQ474))</f>
        <v>0</v>
      </c>
      <c r="AS473" s="167">
        <f t="shared" ref="AS473" si="6759">IF(AS472="",0,IF((AS472+AR474)&lt;=$H471,AS472,$H471-AR474))</f>
        <v>0</v>
      </c>
      <c r="AT473" s="167">
        <f t="shared" ref="AT473" si="6760">IF(AT472="",0,IF((AT472+AS474)&lt;=$H471,AT472,$H471-AS474))</f>
        <v>0</v>
      </c>
      <c r="AU473" s="167">
        <f t="shared" ref="AU473" si="6761">IF(AU472="",0,IF((AU472+AT474)&lt;=$H471,AU472,$H471-AT474))</f>
        <v>0</v>
      </c>
      <c r="AV473" s="167">
        <f t="shared" ref="AV473" si="6762">IF(AV472="",0,IF((AV472+AU474)&lt;=$H471,AV472,$H471-AU474))</f>
        <v>0</v>
      </c>
      <c r="AW473" s="167">
        <f t="shared" ref="AW473" si="6763">IF(AW472="",0,IF((AW472+AV474)&lt;=$H471,AW472,$H471-AV474))</f>
        <v>0</v>
      </c>
      <c r="AX473" s="167">
        <f t="shared" ref="AX473" si="6764">IF(AX472="",0,IF((AX472+AW474)&lt;=$H471,AX472,$H471-AW474))</f>
        <v>0</v>
      </c>
      <c r="AY473" s="167">
        <f t="shared" ref="AY473" si="6765">IF(AY472="",0,IF((AY472+AX474)&lt;=$H471,AY472,$H471-AX474))</f>
        <v>0</v>
      </c>
      <c r="AZ473" s="167">
        <f t="shared" ref="AZ473" si="6766">IF(AZ472="",0,IF((AZ472+AY474)&lt;=$H471,AZ472,$H471-AY474))</f>
        <v>0</v>
      </c>
      <c r="BA473" s="167">
        <f t="shared" ref="BA473" si="6767">IF(BA472="",0,IF((BA472+AZ474)&lt;=$H471,BA472,$H471-AZ474))</f>
        <v>0</v>
      </c>
      <c r="BB473" s="167">
        <f t="shared" ref="BB473" si="6768">IF(BB472="",0,IF((BB472+BA474)&lt;=$H471,BB472,$H471-BA474))</f>
        <v>0</v>
      </c>
      <c r="BC473" s="167">
        <f t="shared" ref="BC473" si="6769">IF(BC472="",0,IF((BC472+BB474)&lt;=$H471,BC472,$H471-BB474))</f>
        <v>0</v>
      </c>
      <c r="BD473" s="167">
        <f t="shared" ref="BD473" si="6770">IF(BD472="",0,IF((BD472+BC474)&lt;=$H471,BD472,$H471-BC474))</f>
        <v>0</v>
      </c>
      <c r="BE473" s="167">
        <f t="shared" ref="BE473" si="6771">IF(BE472="",0,IF((BE472+BD474)&lt;=$H471,BE472,$H471-BD474))</f>
        <v>0</v>
      </c>
      <c r="BF473" s="167">
        <f t="shared" ref="BF473" si="6772">IF(BF472="",0,IF((BF472+BE474)&lt;=$H471,BF472,$H471-BE474))</f>
        <v>0</v>
      </c>
      <c r="BG473" s="167">
        <f t="shared" ref="BG473" si="6773">IF(BG472="",0,IF((BG472+BF474)&lt;=$H471,BG472,$H471-BF474))</f>
        <v>0</v>
      </c>
      <c r="BH473" s="167">
        <f t="shared" ref="BH473" si="6774">IF(BH472="",0,IF((BH472+BG474)&lt;=$H471,BH472,$H471-BG474))</f>
        <v>0</v>
      </c>
      <c r="BI473" s="167">
        <f t="shared" ref="BI473" si="6775">IF(BI472="",0,IF((BI472+BH474)&lt;=$H471,BI472,$H471-BH474))</f>
        <v>0</v>
      </c>
      <c r="BJ473" s="382"/>
      <c r="BK473" s="384"/>
      <c r="BL473" s="386"/>
      <c r="BM473" s="106"/>
      <c r="BN473" s="106"/>
      <c r="BO473" s="106"/>
      <c r="BP473" s="106"/>
      <c r="BQ473" s="106"/>
      <c r="BR473" s="106"/>
      <c r="BS473" s="106"/>
      <c r="BT473" s="106"/>
      <c r="BU473" s="106"/>
      <c r="BV473" s="106"/>
      <c r="BW473" s="106"/>
      <c r="BX473" s="106"/>
      <c r="BY473" s="106"/>
      <c r="BZ473" s="106"/>
      <c r="CA473" s="106"/>
      <c r="CB473" s="106"/>
    </row>
    <row r="474" spans="1:80" ht="29" hidden="1" x14ac:dyDescent="0.35">
      <c r="B474" s="128"/>
      <c r="C474" s="170"/>
      <c r="D474" s="170"/>
      <c r="E474" s="170"/>
      <c r="F474" s="170"/>
      <c r="G474" s="170"/>
      <c r="H474" s="170"/>
      <c r="I474" s="172"/>
      <c r="J474" s="105"/>
      <c r="K474" s="175"/>
      <c r="L474" s="105"/>
      <c r="M474" s="63" t="s">
        <v>236</v>
      </c>
      <c r="N474" s="167">
        <f>N473</f>
        <v>0</v>
      </c>
      <c r="O474" s="167">
        <f>O473+N474</f>
        <v>0</v>
      </c>
      <c r="P474" s="167">
        <f t="shared" ref="P474" si="6776">P473+O474</f>
        <v>0</v>
      </c>
      <c r="Q474" s="167">
        <f t="shared" ref="Q474" si="6777">Q473+P474</f>
        <v>0</v>
      </c>
      <c r="R474" s="167">
        <f t="shared" ref="R474" si="6778">R473+Q474</f>
        <v>0</v>
      </c>
      <c r="S474" s="167">
        <f t="shared" ref="S474" si="6779">S473+R474</f>
        <v>0</v>
      </c>
      <c r="T474" s="167">
        <f t="shared" ref="T474" si="6780">T473+S474</f>
        <v>0</v>
      </c>
      <c r="U474" s="167">
        <f t="shared" ref="U474" si="6781">U473+T474</f>
        <v>0</v>
      </c>
      <c r="V474" s="167">
        <f t="shared" ref="V474" si="6782">V473+U474</f>
        <v>0</v>
      </c>
      <c r="W474" s="167">
        <f t="shared" ref="W474" si="6783">W473+V474</f>
        <v>0</v>
      </c>
      <c r="X474" s="167">
        <f t="shared" ref="X474" si="6784">X473+W474</f>
        <v>0</v>
      </c>
      <c r="Y474" s="167">
        <f t="shared" ref="Y474" si="6785">Y473+X474</f>
        <v>0</v>
      </c>
      <c r="Z474" s="167">
        <f t="shared" ref="Z474" si="6786">Z473+Y474</f>
        <v>0</v>
      </c>
      <c r="AA474" s="167">
        <f t="shared" ref="AA474" si="6787">AA473+Z474</f>
        <v>0</v>
      </c>
      <c r="AB474" s="167">
        <f t="shared" ref="AB474" si="6788">AB473+AA474</f>
        <v>0</v>
      </c>
      <c r="AC474" s="167">
        <f t="shared" ref="AC474" si="6789">AC473+AB474</f>
        <v>0</v>
      </c>
      <c r="AD474" s="167">
        <f t="shared" ref="AD474" si="6790">AD473+AC474</f>
        <v>0</v>
      </c>
      <c r="AE474" s="167">
        <f t="shared" ref="AE474" si="6791">AE473+AD474</f>
        <v>0</v>
      </c>
      <c r="AF474" s="167">
        <f t="shared" ref="AF474" si="6792">AF473+AE474</f>
        <v>0</v>
      </c>
      <c r="AG474" s="167">
        <f t="shared" ref="AG474" si="6793">AG473+AF474</f>
        <v>0</v>
      </c>
      <c r="AH474" s="167">
        <f t="shared" ref="AH474" si="6794">AH473+AG474</f>
        <v>0</v>
      </c>
      <c r="AI474" s="167">
        <f t="shared" ref="AI474" si="6795">AI473+AH474</f>
        <v>0</v>
      </c>
      <c r="AJ474" s="167">
        <f t="shared" ref="AJ474" si="6796">AJ473+AI474</f>
        <v>0</v>
      </c>
      <c r="AK474" s="167">
        <f t="shared" ref="AK474" si="6797">AK473+AJ474</f>
        <v>0</v>
      </c>
      <c r="AL474" s="167">
        <f t="shared" ref="AL474" si="6798">AL473+AK474</f>
        <v>0</v>
      </c>
      <c r="AM474" s="167">
        <f t="shared" ref="AM474" si="6799">AM473+AL474</f>
        <v>0</v>
      </c>
      <c r="AN474" s="167">
        <f t="shared" ref="AN474" si="6800">AN473+AM474</f>
        <v>0</v>
      </c>
      <c r="AO474" s="167">
        <f t="shared" ref="AO474" si="6801">AO473+AN474</f>
        <v>0</v>
      </c>
      <c r="AP474" s="167">
        <f t="shared" ref="AP474" si="6802">AP473+AO474</f>
        <v>0</v>
      </c>
      <c r="AQ474" s="167">
        <f t="shared" ref="AQ474" si="6803">AQ473+AP474</f>
        <v>0</v>
      </c>
      <c r="AR474" s="167">
        <f t="shared" ref="AR474" si="6804">AR473+AQ474</f>
        <v>0</v>
      </c>
      <c r="AS474" s="167">
        <f t="shared" ref="AS474" si="6805">AS473+AR474</f>
        <v>0</v>
      </c>
      <c r="AT474" s="167">
        <f t="shared" ref="AT474" si="6806">AT473+AS474</f>
        <v>0</v>
      </c>
      <c r="AU474" s="167">
        <f t="shared" ref="AU474" si="6807">AU473+AT474</f>
        <v>0</v>
      </c>
      <c r="AV474" s="167">
        <f t="shared" ref="AV474" si="6808">AV473+AU474</f>
        <v>0</v>
      </c>
      <c r="AW474" s="167">
        <f t="shared" ref="AW474" si="6809">AW473+AV474</f>
        <v>0</v>
      </c>
      <c r="AX474" s="167">
        <f t="shared" ref="AX474" si="6810">AX473+AW474</f>
        <v>0</v>
      </c>
      <c r="AY474" s="167">
        <f t="shared" ref="AY474" si="6811">AY473+AX474</f>
        <v>0</v>
      </c>
      <c r="AZ474" s="167">
        <f t="shared" ref="AZ474" si="6812">AZ473+AY474</f>
        <v>0</v>
      </c>
      <c r="BA474" s="167">
        <f t="shared" ref="BA474" si="6813">BA473+AZ474</f>
        <v>0</v>
      </c>
      <c r="BB474" s="167">
        <f t="shared" ref="BB474" si="6814">BB473+BA474</f>
        <v>0</v>
      </c>
      <c r="BC474" s="167">
        <f t="shared" ref="BC474" si="6815">BC473+BB474</f>
        <v>0</v>
      </c>
      <c r="BD474" s="167">
        <f t="shared" ref="BD474" si="6816">BD473+BC474</f>
        <v>0</v>
      </c>
      <c r="BE474" s="167">
        <f t="shared" ref="BE474" si="6817">BE473+BD474</f>
        <v>0</v>
      </c>
      <c r="BF474" s="167">
        <f t="shared" ref="BF474" si="6818">BF473+BE474</f>
        <v>0</v>
      </c>
      <c r="BG474" s="167">
        <f t="shared" ref="BG474" si="6819">BG473+BF474</f>
        <v>0</v>
      </c>
      <c r="BH474" s="167">
        <f t="shared" ref="BH474" si="6820">BH473+BG474</f>
        <v>0</v>
      </c>
      <c r="BI474" s="167">
        <f t="shared" ref="BI474" si="6821">BI473+BH474</f>
        <v>0</v>
      </c>
      <c r="BJ474" s="382"/>
      <c r="BK474" s="384"/>
      <c r="BL474" s="386"/>
      <c r="BM474" s="105"/>
      <c r="BN474" s="105"/>
      <c r="BO474" s="105"/>
      <c r="BP474" s="105"/>
      <c r="BQ474" s="105"/>
      <c r="BR474" s="105"/>
      <c r="BS474" s="105"/>
      <c r="BT474" s="105"/>
      <c r="BU474" s="105"/>
      <c r="BV474" s="105"/>
      <c r="BW474" s="105"/>
      <c r="BX474" s="105"/>
      <c r="BY474" s="105"/>
      <c r="BZ474" s="105"/>
      <c r="CA474" s="105"/>
      <c r="CB474" s="105"/>
    </row>
    <row r="475" spans="1:80" ht="25.4" customHeight="1" thickBot="1" x14ac:dyDescent="0.4">
      <c r="B475" s="128"/>
      <c r="C475" s="170"/>
      <c r="D475" s="170"/>
      <c r="E475" s="170"/>
      <c r="F475" s="170"/>
      <c r="G475" s="170"/>
      <c r="H475" s="170"/>
      <c r="I475" s="172"/>
      <c r="J475" s="105"/>
      <c r="K475" s="175"/>
      <c r="L475" s="105"/>
      <c r="M475" s="63" t="s">
        <v>145</v>
      </c>
      <c r="N475" s="168">
        <f>IF($E471="",0,VLOOKUP($E471,'Podpůrná data'!$H$15:$I$182,2)*N473)</f>
        <v>0</v>
      </c>
      <c r="O475" s="168">
        <f>IF($E471="",0,VLOOKUP($E471,'Podpůrná data'!$H$15:$I$182,2)*O473)</f>
        <v>0</v>
      </c>
      <c r="P475" s="168">
        <f>IF($E471="",0,VLOOKUP($E471,'Podpůrná data'!$H$15:$I$182,2)*P473)</f>
        <v>0</v>
      </c>
      <c r="Q475" s="168">
        <f>IF($E471="",0,VLOOKUP($E471,'Podpůrná data'!$H$15:$I$182,2)*Q473)</f>
        <v>0</v>
      </c>
      <c r="R475" s="168">
        <f>IF($E471="",0,VLOOKUP($E471,'Podpůrná data'!$H$15:$I$182,2)*R473)</f>
        <v>0</v>
      </c>
      <c r="S475" s="168">
        <f>IF($E471="",0,VLOOKUP($E471,'Podpůrná data'!$H$15:$I$182,2)*S473)</f>
        <v>0</v>
      </c>
      <c r="T475" s="168">
        <f>IF($E471="",0,VLOOKUP($E471,'Podpůrná data'!$H$15:$I$182,2)*T473)</f>
        <v>0</v>
      </c>
      <c r="U475" s="168">
        <f>IF($E471="",0,VLOOKUP($E471,'Podpůrná data'!$H$15:$I$182,2)*U473)</f>
        <v>0</v>
      </c>
      <c r="V475" s="168">
        <f>IF($E471="",0,VLOOKUP($E471,'Podpůrná data'!$H$15:$I$182,2)*V473)</f>
        <v>0</v>
      </c>
      <c r="W475" s="168">
        <f>IF($E471="",0,VLOOKUP($E471,'Podpůrná data'!$H$15:$I$182,2)*W473)</f>
        <v>0</v>
      </c>
      <c r="X475" s="168">
        <f>IF($E471="",0,VLOOKUP($E471,'Podpůrná data'!$H$15:$I$182,2)*X473)</f>
        <v>0</v>
      </c>
      <c r="Y475" s="168">
        <f>IF($E471="",0,VLOOKUP($E471,'Podpůrná data'!$H$15:$I$182,2)*Y473)</f>
        <v>0</v>
      </c>
      <c r="Z475" s="168">
        <f>IF($E471="",0,VLOOKUP($E471,'Podpůrná data'!$H$15:$I$182,2)*Z473)</f>
        <v>0</v>
      </c>
      <c r="AA475" s="168">
        <f>IF($E471="",0,VLOOKUP($E471,'Podpůrná data'!$H$15:$I$182,2)*AA473)</f>
        <v>0</v>
      </c>
      <c r="AB475" s="168">
        <f>IF($E471="",0,VLOOKUP($E471,'Podpůrná data'!$H$15:$I$182,2)*AB473)</f>
        <v>0</v>
      </c>
      <c r="AC475" s="168">
        <f>IF($E471="",0,VLOOKUP($E471,'Podpůrná data'!$H$15:$I$182,2)*AC473)</f>
        <v>0</v>
      </c>
      <c r="AD475" s="168">
        <f>IF($E471="",0,VLOOKUP($E471,'Podpůrná data'!$H$15:$I$182,2)*AD473)</f>
        <v>0</v>
      </c>
      <c r="AE475" s="168">
        <f>IF($E471="",0,VLOOKUP($E471,'Podpůrná data'!$H$15:$I$182,2)*AE473)</f>
        <v>0</v>
      </c>
      <c r="AF475" s="168">
        <f>IF($E471="",0,VLOOKUP($E471,'Podpůrná data'!$H$15:$I$182,2)*AF473)</f>
        <v>0</v>
      </c>
      <c r="AG475" s="168">
        <f>IF($E471="",0,VLOOKUP($E471,'Podpůrná data'!$H$15:$I$182,2)*AG473)</f>
        <v>0</v>
      </c>
      <c r="AH475" s="168">
        <f>IF($E471="",0,VLOOKUP($E471,'Podpůrná data'!$H$15:$I$182,2)*AH473)</f>
        <v>0</v>
      </c>
      <c r="AI475" s="168">
        <f>IF($E471="",0,VLOOKUP($E471,'Podpůrná data'!$H$15:$I$182,2)*AI473)</f>
        <v>0</v>
      </c>
      <c r="AJ475" s="168">
        <f>IF($E471="",0,VLOOKUP($E471,'Podpůrná data'!$H$15:$I$182,2)*AJ473)</f>
        <v>0</v>
      </c>
      <c r="AK475" s="168">
        <f>IF($E471="",0,VLOOKUP($E471,'Podpůrná data'!$H$15:$I$182,2)*AK473)</f>
        <v>0</v>
      </c>
      <c r="AL475" s="168">
        <f>IF($E471="",0,VLOOKUP($E471,'Podpůrná data'!$H$15:$I$182,2)*AL473)</f>
        <v>0</v>
      </c>
      <c r="AM475" s="168">
        <f>IF($E471="",0,VLOOKUP($E471,'Podpůrná data'!$H$15:$I$182,2)*AM473)</f>
        <v>0</v>
      </c>
      <c r="AN475" s="168">
        <f>IF($E471="",0,VLOOKUP($E471,'Podpůrná data'!$H$15:$I$182,2)*AN473)</f>
        <v>0</v>
      </c>
      <c r="AO475" s="168">
        <f>IF($E471="",0,VLOOKUP($E471,'Podpůrná data'!$H$15:$I$182,2)*AO473)</f>
        <v>0</v>
      </c>
      <c r="AP475" s="168">
        <f>IF($E471="",0,VLOOKUP($E471,'Podpůrná data'!$H$15:$I$182,2)*AP473)</f>
        <v>0</v>
      </c>
      <c r="AQ475" s="168">
        <f>IF($E471="",0,VLOOKUP($E471,'Podpůrná data'!$H$15:$I$182,2)*AQ473)</f>
        <v>0</v>
      </c>
      <c r="AR475" s="168">
        <f>IF($E471="",0,VLOOKUP($E471,'Podpůrná data'!$H$15:$I$182,2)*AR473)</f>
        <v>0</v>
      </c>
      <c r="AS475" s="168">
        <f>IF($E471="",0,VLOOKUP($E471,'Podpůrná data'!$H$15:$I$182,2)*AS473)</f>
        <v>0</v>
      </c>
      <c r="AT475" s="168">
        <f>IF($E471="",0,VLOOKUP($E471,'Podpůrná data'!$H$15:$I$182,2)*AT473)</f>
        <v>0</v>
      </c>
      <c r="AU475" s="168">
        <f>IF($E471="",0,VLOOKUP($E471,'Podpůrná data'!$H$15:$I$182,2)*AU473)</f>
        <v>0</v>
      </c>
      <c r="AV475" s="168">
        <f>IF($E471="",0,VLOOKUP($E471,'Podpůrná data'!$H$15:$I$182,2)*AV473)</f>
        <v>0</v>
      </c>
      <c r="AW475" s="168">
        <f>IF($E471="",0,VLOOKUP($E471,'Podpůrná data'!$H$15:$I$182,2)*AW473)</f>
        <v>0</v>
      </c>
      <c r="AX475" s="168">
        <f>IF($E471="",0,VLOOKUP($E471,'Podpůrná data'!$H$15:$I$182,2)*AX473)</f>
        <v>0</v>
      </c>
      <c r="AY475" s="168">
        <f>IF($E471="",0,VLOOKUP($E471,'Podpůrná data'!$H$15:$I$182,2)*AY473)</f>
        <v>0</v>
      </c>
      <c r="AZ475" s="168">
        <f>IF($E471="",0,VLOOKUP($E471,'Podpůrná data'!$H$15:$I$182,2)*AZ473)</f>
        <v>0</v>
      </c>
      <c r="BA475" s="168">
        <f>IF($E471="",0,VLOOKUP($E471,'Podpůrná data'!$H$15:$I$182,2)*BA473)</f>
        <v>0</v>
      </c>
      <c r="BB475" s="168">
        <f>IF($E471="",0,VLOOKUP($E471,'Podpůrná data'!$H$15:$I$182,2)*BB473)</f>
        <v>0</v>
      </c>
      <c r="BC475" s="168">
        <f>IF($E471="",0,VLOOKUP($E471,'Podpůrná data'!$H$15:$I$182,2)*BC473)</f>
        <v>0</v>
      </c>
      <c r="BD475" s="168">
        <f>IF($E471="",0,VLOOKUP($E471,'Podpůrná data'!$H$15:$I$182,2)*BD473)</f>
        <v>0</v>
      </c>
      <c r="BE475" s="168">
        <f>IF($E471="",0,VLOOKUP($E471,'Podpůrná data'!$H$15:$I$182,2)*BE473)</f>
        <v>0</v>
      </c>
      <c r="BF475" s="168">
        <f>IF($E471="",0,VLOOKUP($E471,'Podpůrná data'!$H$15:$I$182,2)*BF473)</f>
        <v>0</v>
      </c>
      <c r="BG475" s="168">
        <f>IF($E471="",0,VLOOKUP($E471,'Podpůrná data'!$H$15:$I$182,2)*BG473)</f>
        <v>0</v>
      </c>
      <c r="BH475" s="168">
        <f>IF($E471="",0,VLOOKUP($E471,'Podpůrná data'!$H$15:$I$182,2)*BH473)</f>
        <v>0</v>
      </c>
      <c r="BI475" s="168">
        <f>IF($E471="",0,VLOOKUP($E471,'Podpůrná data'!$H$15:$I$182,2)*BI473)</f>
        <v>0</v>
      </c>
      <c r="BJ475" s="382"/>
      <c r="BK475" s="384"/>
      <c r="BL475" s="386"/>
      <c r="BM475" s="105"/>
      <c r="BN475" s="178">
        <f>SUMIFS($N475:$BI475,$N470:$BI470,"1. ZoR")</f>
        <v>0</v>
      </c>
      <c r="BO475" s="178">
        <f>SUMIFS($N475:$BI475,$N470:$BI470,"2. ZoR")</f>
        <v>0</v>
      </c>
      <c r="BP475" s="178">
        <f>SUMIFS($N475:$BI475,$N470:$BI470,"3. ZoR")</f>
        <v>0</v>
      </c>
      <c r="BQ475" s="178">
        <f>SUMIFS($N475:$BI475,$N470:$BI470,"4. ZoR")</f>
        <v>0</v>
      </c>
      <c r="BR475" s="178">
        <f>SUMIFS($N475:$BI475,$N470:$BI470,"5. ZoR")</f>
        <v>0</v>
      </c>
      <c r="BS475" s="178">
        <f>SUMIFS($N475:$BI475,$N470:$BI470,"6. ZoR")</f>
        <v>0</v>
      </c>
      <c r="BT475" s="178">
        <f>SUMIFS($N475:$BI475,$N470:$BI470,"7. ZoR")</f>
        <v>0</v>
      </c>
      <c r="BU475" s="178">
        <f>SUMIFS($N475:$BI475,$N470:$BI470,"8. ZoR")</f>
        <v>0</v>
      </c>
      <c r="BV475" s="178">
        <f>SUMIFS($N475:$BI475,$N470:$BI470,"9. ZoR")</f>
        <v>0</v>
      </c>
      <c r="BW475" s="178">
        <f>SUMIFS($N475:$BI475,$N470:$BI470,"10. ZoR")</f>
        <v>0</v>
      </c>
      <c r="BX475" s="178">
        <f>SUMIFS($N475:$BI475,$N470:$BI470,"11. ZoR")</f>
        <v>0</v>
      </c>
      <c r="BY475" s="178">
        <f>SUMIFS($N475:$BI475,$N470:$BI470,"12. ZoR")</f>
        <v>0</v>
      </c>
      <c r="BZ475" s="178">
        <f>SUMIFS($N475:$BI475,$N470:$BI470,"13. ZoR")</f>
        <v>0</v>
      </c>
      <c r="CA475" s="178">
        <f>SUMIFS($N475:$BI475,$N470:$BI470,"14. ZoR")</f>
        <v>0</v>
      </c>
      <c r="CB475" s="178">
        <f>SUMIFS($N475:$BI475,$N470:$BI470,"15. ZoR")</f>
        <v>0</v>
      </c>
    </row>
    <row r="476" spans="1:80" ht="29.5" hidden="1" thickBot="1" x14ac:dyDescent="0.4">
      <c r="B476" s="129"/>
      <c r="C476" s="173"/>
      <c r="D476" s="173"/>
      <c r="E476" s="173"/>
      <c r="F476" s="173"/>
      <c r="G476" s="173"/>
      <c r="H476" s="173"/>
      <c r="I476" s="174"/>
      <c r="J476" s="105"/>
      <c r="K476" s="176"/>
      <c r="L476" s="105"/>
      <c r="M476" s="63" t="s">
        <v>200</v>
      </c>
      <c r="N476" s="168">
        <f>IF(N475="","",N475)</f>
        <v>0</v>
      </c>
      <c r="O476" s="168">
        <f>N476+O475</f>
        <v>0</v>
      </c>
      <c r="P476" s="168">
        <f t="shared" ref="P476" si="6822">O476+P475</f>
        <v>0</v>
      </c>
      <c r="Q476" s="168">
        <f t="shared" ref="Q476" si="6823">P476+Q475</f>
        <v>0</v>
      </c>
      <c r="R476" s="168">
        <f t="shared" ref="R476" si="6824">Q476+R475</f>
        <v>0</v>
      </c>
      <c r="S476" s="168">
        <f t="shared" ref="S476" si="6825">R476+S475</f>
        <v>0</v>
      </c>
      <c r="T476" s="168">
        <f t="shared" ref="T476" si="6826">S476+T475</f>
        <v>0</v>
      </c>
      <c r="U476" s="168">
        <f t="shared" ref="U476" si="6827">T476+U475</f>
        <v>0</v>
      </c>
      <c r="V476" s="168">
        <f t="shared" ref="V476" si="6828">U476+V475</f>
        <v>0</v>
      </c>
      <c r="W476" s="168">
        <f t="shared" ref="W476" si="6829">V476+W475</f>
        <v>0</v>
      </c>
      <c r="X476" s="168">
        <f t="shared" ref="X476" si="6830">W476+X475</f>
        <v>0</v>
      </c>
      <c r="Y476" s="168">
        <f t="shared" ref="Y476" si="6831">X476+Y475</f>
        <v>0</v>
      </c>
      <c r="Z476" s="168">
        <f t="shared" ref="Z476" si="6832">Y476+Z475</f>
        <v>0</v>
      </c>
      <c r="AA476" s="168">
        <f t="shared" ref="AA476" si="6833">Z476+AA475</f>
        <v>0</v>
      </c>
      <c r="AB476" s="168">
        <f t="shared" ref="AB476" si="6834">AA476+AB475</f>
        <v>0</v>
      </c>
      <c r="AC476" s="168">
        <f t="shared" ref="AC476" si="6835">AB476+AC475</f>
        <v>0</v>
      </c>
      <c r="AD476" s="168">
        <f t="shared" ref="AD476" si="6836">AC476+AD475</f>
        <v>0</v>
      </c>
      <c r="AE476" s="168">
        <f t="shared" ref="AE476" si="6837">AD476+AE475</f>
        <v>0</v>
      </c>
      <c r="AF476" s="168">
        <f t="shared" ref="AF476" si="6838">AE476+AF475</f>
        <v>0</v>
      </c>
      <c r="AG476" s="168">
        <f t="shared" ref="AG476" si="6839">AF476+AG475</f>
        <v>0</v>
      </c>
      <c r="AH476" s="168">
        <f t="shared" ref="AH476" si="6840">AG476+AH475</f>
        <v>0</v>
      </c>
      <c r="AI476" s="168">
        <f t="shared" ref="AI476" si="6841">AH476+AI475</f>
        <v>0</v>
      </c>
      <c r="AJ476" s="168">
        <f t="shared" ref="AJ476" si="6842">AI476+AJ475</f>
        <v>0</v>
      </c>
      <c r="AK476" s="168">
        <f t="shared" ref="AK476" si="6843">AJ476+AK475</f>
        <v>0</v>
      </c>
      <c r="AL476" s="168">
        <f t="shared" ref="AL476" si="6844">AK476+AL475</f>
        <v>0</v>
      </c>
      <c r="AM476" s="168">
        <f t="shared" ref="AM476" si="6845">AL476+AM475</f>
        <v>0</v>
      </c>
      <c r="AN476" s="168">
        <f t="shared" ref="AN476" si="6846">AM476+AN475</f>
        <v>0</v>
      </c>
      <c r="AO476" s="168">
        <f t="shared" ref="AO476" si="6847">AN476+AO475</f>
        <v>0</v>
      </c>
      <c r="AP476" s="168">
        <f t="shared" ref="AP476" si="6848">AO476+AP475</f>
        <v>0</v>
      </c>
      <c r="AQ476" s="168">
        <f t="shared" ref="AQ476" si="6849">AP476+AQ475</f>
        <v>0</v>
      </c>
      <c r="AR476" s="168">
        <f t="shared" ref="AR476" si="6850">AQ476+AR475</f>
        <v>0</v>
      </c>
      <c r="AS476" s="168">
        <f t="shared" ref="AS476" si="6851">AR476+AS475</f>
        <v>0</v>
      </c>
      <c r="AT476" s="168">
        <f t="shared" ref="AT476" si="6852">AS476+AT475</f>
        <v>0</v>
      </c>
      <c r="AU476" s="168">
        <f t="shared" ref="AU476" si="6853">AT476+AU475</f>
        <v>0</v>
      </c>
      <c r="AV476" s="168">
        <f t="shared" ref="AV476" si="6854">AU476+AV475</f>
        <v>0</v>
      </c>
      <c r="AW476" s="168">
        <f t="shared" ref="AW476" si="6855">AV476+AW475</f>
        <v>0</v>
      </c>
      <c r="AX476" s="168">
        <f t="shared" ref="AX476" si="6856">AW476+AX475</f>
        <v>0</v>
      </c>
      <c r="AY476" s="168">
        <f t="shared" ref="AY476" si="6857">AX476+AY475</f>
        <v>0</v>
      </c>
      <c r="AZ476" s="168">
        <f t="shared" ref="AZ476" si="6858">AY476+AZ475</f>
        <v>0</v>
      </c>
      <c r="BA476" s="168">
        <f t="shared" ref="BA476" si="6859">AZ476+BA475</f>
        <v>0</v>
      </c>
      <c r="BB476" s="168">
        <f t="shared" ref="BB476" si="6860">BA476+BB475</f>
        <v>0</v>
      </c>
      <c r="BC476" s="168">
        <f t="shared" ref="BC476" si="6861">BB476+BC475</f>
        <v>0</v>
      </c>
      <c r="BD476" s="168">
        <f t="shared" ref="BD476" si="6862">BC476+BD475</f>
        <v>0</v>
      </c>
      <c r="BE476" s="168">
        <f t="shared" ref="BE476" si="6863">BD476+BE475</f>
        <v>0</v>
      </c>
      <c r="BF476" s="168">
        <f t="shared" ref="BF476" si="6864">BE476+BF475</f>
        <v>0</v>
      </c>
      <c r="BG476" s="168">
        <f t="shared" ref="BG476" si="6865">BF476+BG475</f>
        <v>0</v>
      </c>
      <c r="BH476" s="168">
        <f t="shared" ref="BH476" si="6866">BG476+BH475</f>
        <v>0</v>
      </c>
      <c r="BI476" s="168">
        <f t="shared" ref="BI476" si="6867">BH476+BI475</f>
        <v>0</v>
      </c>
      <c r="BJ476" s="383"/>
      <c r="BK476" s="385"/>
      <c r="BL476" s="387"/>
      <c r="BM476" s="105"/>
      <c r="BN476" s="105"/>
      <c r="BO476" s="105"/>
      <c r="BP476" s="105"/>
      <c r="BQ476" s="105"/>
      <c r="BR476" s="105"/>
      <c r="BS476" s="105"/>
      <c r="BT476" s="105"/>
      <c r="BU476" s="105"/>
      <c r="BV476" s="105"/>
      <c r="BW476" s="105"/>
      <c r="BX476" s="105"/>
      <c r="BY476" s="105"/>
      <c r="BZ476" s="105"/>
      <c r="CA476" s="105"/>
      <c r="CB476" s="105"/>
    </row>
    <row r="477" spans="1:80" ht="15" hidden="1" thickBot="1" x14ac:dyDescent="0.4">
      <c r="B477" s="105"/>
      <c r="C477" s="130"/>
      <c r="D477" s="130"/>
      <c r="E477" s="130"/>
      <c r="F477" s="130"/>
      <c r="G477" s="130"/>
      <c r="H477" s="130"/>
      <c r="I477" s="105"/>
      <c r="J477" s="7"/>
      <c r="K477" s="105"/>
      <c r="L477" s="105"/>
      <c r="M477" s="105"/>
      <c r="N477" s="105"/>
      <c r="O477" s="105"/>
      <c r="P477" s="7"/>
      <c r="Q477" s="105"/>
      <c r="R477" s="105"/>
      <c r="S477" s="105"/>
      <c r="T477" s="105"/>
      <c r="U477" s="105"/>
      <c r="V477" s="105"/>
      <c r="W477" s="105"/>
      <c r="X477" s="105"/>
      <c r="Y477" s="105"/>
      <c r="Z477" s="105"/>
      <c r="AA477" s="105"/>
      <c r="AB477" s="105"/>
      <c r="AC477" s="105"/>
      <c r="AD477" s="105"/>
      <c r="AE477" s="105"/>
      <c r="AF477" s="105"/>
      <c r="AG477" s="105"/>
      <c r="AH477" s="105"/>
      <c r="AI477" s="105"/>
      <c r="AJ477" s="105"/>
      <c r="AK477" s="105"/>
      <c r="AL477" s="105"/>
      <c r="AM477" s="105"/>
      <c r="AN477" s="105"/>
      <c r="AO477" s="105"/>
      <c r="AP477" s="105"/>
      <c r="AQ477" s="105"/>
      <c r="AR477" s="105"/>
      <c r="AS477" s="105"/>
      <c r="AT477" s="105"/>
      <c r="AU477" s="105"/>
      <c r="AV477" s="105"/>
      <c r="AW477" s="105"/>
      <c r="AX477" s="105"/>
      <c r="AY477" s="105"/>
      <c r="AZ477" s="105"/>
      <c r="BA477" s="105"/>
      <c r="BB477" s="105"/>
      <c r="BC477" s="105"/>
      <c r="BD477" s="105"/>
      <c r="BE477" s="105"/>
      <c r="BF477" s="105"/>
      <c r="BG477" s="105"/>
      <c r="BH477" s="105"/>
      <c r="BI477" s="105"/>
      <c r="BJ477" s="105"/>
      <c r="BK477" s="105"/>
      <c r="BL477" s="105"/>
      <c r="BM477" s="105"/>
      <c r="BN477" s="105"/>
      <c r="BO477" s="105"/>
      <c r="BP477" s="105"/>
      <c r="BQ477" s="105"/>
      <c r="BR477" s="105"/>
      <c r="BS477" s="105"/>
      <c r="BT477" s="105"/>
      <c r="BU477" s="105"/>
      <c r="BV477" s="105"/>
      <c r="BW477" s="105"/>
      <c r="BX477" s="105"/>
      <c r="BY477" s="105"/>
      <c r="BZ477" s="105"/>
      <c r="CA477" s="105"/>
      <c r="CB477" s="105"/>
    </row>
    <row r="478" spans="1:80" s="245" customFormat="1" ht="58.4" customHeight="1" thickBot="1" x14ac:dyDescent="0.4">
      <c r="A478" s="249"/>
      <c r="B478" s="120"/>
      <c r="C478" s="360" t="s">
        <v>2</v>
      </c>
      <c r="D478" s="121"/>
      <c r="E478" s="131" t="s">
        <v>225</v>
      </c>
      <c r="F478" s="131" t="s">
        <v>444</v>
      </c>
      <c r="G478" s="131" t="s">
        <v>208</v>
      </c>
      <c r="H478" s="122" t="s">
        <v>385</v>
      </c>
      <c r="I478" s="123" t="s">
        <v>1</v>
      </c>
      <c r="J478" s="7"/>
      <c r="K478" s="169">
        <v>204032</v>
      </c>
      <c r="L478" s="106"/>
      <c r="M478" s="194" t="s">
        <v>128</v>
      </c>
      <c r="N478" s="83" t="s">
        <v>4</v>
      </c>
      <c r="O478" s="83" t="s">
        <v>5</v>
      </c>
      <c r="P478" s="83" t="s">
        <v>6</v>
      </c>
      <c r="Q478" s="83" t="s">
        <v>7</v>
      </c>
      <c r="R478" s="83" t="s">
        <v>8</v>
      </c>
      <c r="S478" s="83" t="s">
        <v>9</v>
      </c>
      <c r="T478" s="83" t="s">
        <v>10</v>
      </c>
      <c r="U478" s="83" t="s">
        <v>11</v>
      </c>
      <c r="V478" s="83" t="s">
        <v>12</v>
      </c>
      <c r="W478" s="83" t="s">
        <v>13</v>
      </c>
      <c r="X478" s="83" t="s">
        <v>14</v>
      </c>
      <c r="Y478" s="83" t="s">
        <v>15</v>
      </c>
      <c r="Z478" s="83" t="s">
        <v>16</v>
      </c>
      <c r="AA478" s="83" t="s">
        <v>17</v>
      </c>
      <c r="AB478" s="83" t="s">
        <v>18</v>
      </c>
      <c r="AC478" s="83" t="s">
        <v>19</v>
      </c>
      <c r="AD478" s="83" t="s">
        <v>20</v>
      </c>
      <c r="AE478" s="83" t="s">
        <v>21</v>
      </c>
      <c r="AF478" s="83" t="s">
        <v>22</v>
      </c>
      <c r="AG478" s="83" t="s">
        <v>23</v>
      </c>
      <c r="AH478" s="83" t="s">
        <v>24</v>
      </c>
      <c r="AI478" s="83" t="s">
        <v>25</v>
      </c>
      <c r="AJ478" s="83" t="s">
        <v>26</v>
      </c>
      <c r="AK478" s="83" t="s">
        <v>27</v>
      </c>
      <c r="AL478" s="83" t="s">
        <v>28</v>
      </c>
      <c r="AM478" s="83" t="s">
        <v>29</v>
      </c>
      <c r="AN478" s="83" t="s">
        <v>30</v>
      </c>
      <c r="AO478" s="83" t="s">
        <v>31</v>
      </c>
      <c r="AP478" s="83" t="s">
        <v>32</v>
      </c>
      <c r="AQ478" s="83" t="s">
        <v>33</v>
      </c>
      <c r="AR478" s="83" t="s">
        <v>34</v>
      </c>
      <c r="AS478" s="83" t="s">
        <v>35</v>
      </c>
      <c r="AT478" s="83" t="s">
        <v>36</v>
      </c>
      <c r="AU478" s="83" t="s">
        <v>37</v>
      </c>
      <c r="AV478" s="83" t="s">
        <v>38</v>
      </c>
      <c r="AW478" s="83" t="s">
        <v>39</v>
      </c>
      <c r="AX478" s="83" t="s">
        <v>40</v>
      </c>
      <c r="AY478" s="83" t="s">
        <v>41</v>
      </c>
      <c r="AZ478" s="83" t="s">
        <v>42</v>
      </c>
      <c r="BA478" s="83" t="s">
        <v>43</v>
      </c>
      <c r="BB478" s="83" t="s">
        <v>44</v>
      </c>
      <c r="BC478" s="83" t="s">
        <v>45</v>
      </c>
      <c r="BD478" s="83" t="s">
        <v>46</v>
      </c>
      <c r="BE478" s="83" t="s">
        <v>47</v>
      </c>
      <c r="BF478" s="83" t="s">
        <v>48</v>
      </c>
      <c r="BG478" s="83" t="s">
        <v>49</v>
      </c>
      <c r="BH478" s="83" t="s">
        <v>50</v>
      </c>
      <c r="BI478" s="83" t="s">
        <v>51</v>
      </c>
      <c r="BJ478" s="134" t="s">
        <v>234</v>
      </c>
      <c r="BK478" s="135" t="s">
        <v>164</v>
      </c>
      <c r="BL478" s="135" t="s">
        <v>213</v>
      </c>
      <c r="BM478" s="106"/>
      <c r="BN478" s="368" t="s">
        <v>238</v>
      </c>
      <c r="BO478" s="369"/>
      <c r="BP478" s="369"/>
      <c r="BQ478" s="369"/>
      <c r="BR478" s="369"/>
      <c r="BS478" s="369"/>
      <c r="BT478" s="369"/>
      <c r="BU478" s="369"/>
      <c r="BV478" s="369"/>
      <c r="BW478" s="369"/>
      <c r="BX478" s="369"/>
      <c r="BY478" s="369"/>
      <c r="BZ478" s="369"/>
      <c r="CA478" s="369"/>
      <c r="CB478" s="369"/>
    </row>
    <row r="479" spans="1:80" s="245" customFormat="1" ht="18" hidden="1" customHeight="1" x14ac:dyDescent="0.35">
      <c r="A479" s="250"/>
      <c r="B479" s="113"/>
      <c r="C479" s="361"/>
      <c r="D479" s="125"/>
      <c r="E479" s="125"/>
      <c r="F479" s="125"/>
      <c r="G479" s="125"/>
      <c r="H479" s="370" t="s">
        <v>201</v>
      </c>
      <c r="I479" s="373" t="s">
        <v>93</v>
      </c>
      <c r="J479" s="7"/>
      <c r="K479" s="375" t="s">
        <v>423</v>
      </c>
      <c r="L479" s="106"/>
      <c r="M479" s="84"/>
      <c r="N479" s="74">
        <f>MONTH(Úvod!$F$10)</f>
        <v>1</v>
      </c>
      <c r="O479" s="75">
        <f t="shared" ref="O479" si="6868">IF(N479=12,1,N479+1)</f>
        <v>2</v>
      </c>
      <c r="P479" s="75">
        <f t="shared" ref="P479" si="6869">IF(O479=12,1,O479+1)</f>
        <v>3</v>
      </c>
      <c r="Q479" s="76">
        <f t="shared" ref="Q479" si="6870">IF(P479=12,1,P479+1)</f>
        <v>4</v>
      </c>
      <c r="R479" s="76">
        <f t="shared" ref="R479" si="6871">IF(Q479=12,1,Q479+1)</f>
        <v>5</v>
      </c>
      <c r="S479" s="76">
        <f t="shared" ref="S479" si="6872">IF(R479=12,1,R479+1)</f>
        <v>6</v>
      </c>
      <c r="T479" s="76">
        <f t="shared" ref="T479" si="6873">IF(S479=12,1,S479+1)</f>
        <v>7</v>
      </c>
      <c r="U479" s="76">
        <f t="shared" ref="U479" si="6874">IF(T479=12,1,T479+1)</f>
        <v>8</v>
      </c>
      <c r="V479" s="76">
        <f t="shared" ref="V479" si="6875">IF(U479=12,1,U479+1)</f>
        <v>9</v>
      </c>
      <c r="W479" s="76">
        <f>IF(V479=12,1,V479+1)</f>
        <v>10</v>
      </c>
      <c r="X479" s="76">
        <f t="shared" ref="X479" si="6876">IF(W479=12,1,W479+1)</f>
        <v>11</v>
      </c>
      <c r="Y479" s="76">
        <f t="shared" ref="Y479" si="6877">IF(X479=12,1,X479+1)</f>
        <v>12</v>
      </c>
      <c r="Z479" s="76">
        <f t="shared" ref="Z479" si="6878">IF(Y479=12,1,Y479+1)</f>
        <v>1</v>
      </c>
      <c r="AA479" s="76">
        <f t="shared" ref="AA479" si="6879">IF(Z479=12,1,Z479+1)</f>
        <v>2</v>
      </c>
      <c r="AB479" s="76">
        <f t="shared" ref="AB479" si="6880">IF(AA479=12,1,AA479+1)</f>
        <v>3</v>
      </c>
      <c r="AC479" s="76">
        <f t="shared" ref="AC479" si="6881">IF(AB479=12,1,AB479+1)</f>
        <v>4</v>
      </c>
      <c r="AD479" s="76">
        <f t="shared" ref="AD479" si="6882">IF(AC479=12,1,AC479+1)</f>
        <v>5</v>
      </c>
      <c r="AE479" s="76">
        <f t="shared" ref="AE479" si="6883">IF(AD479=12,1,AD479+1)</f>
        <v>6</v>
      </c>
      <c r="AF479" s="76">
        <f>IF(AE479=12,1,AE479+1)</f>
        <v>7</v>
      </c>
      <c r="AG479" s="76">
        <f t="shared" ref="AG479" si="6884">IF(AF479=12,1,AF479+1)</f>
        <v>8</v>
      </c>
      <c r="AH479" s="76">
        <f t="shared" ref="AH479" si="6885">IF(AG479=12,1,AG479+1)</f>
        <v>9</v>
      </c>
      <c r="AI479" s="76">
        <f t="shared" ref="AI479" si="6886">IF(AH479=12,1,AH479+1)</f>
        <v>10</v>
      </c>
      <c r="AJ479" s="76">
        <f t="shared" ref="AJ479" si="6887">IF(AI479=12,1,AI479+1)</f>
        <v>11</v>
      </c>
      <c r="AK479" s="76">
        <f t="shared" ref="AK479" si="6888">IF(AJ479=12,1,AJ479+1)</f>
        <v>12</v>
      </c>
      <c r="AL479" s="76">
        <f t="shared" ref="AL479" si="6889">IF(AK479=12,1,AK479+1)</f>
        <v>1</v>
      </c>
      <c r="AM479" s="76">
        <f t="shared" ref="AM479" si="6890">IF(AL479=12,1,AL479+1)</f>
        <v>2</v>
      </c>
      <c r="AN479" s="76">
        <f t="shared" ref="AN479" si="6891">IF(AM479=12,1,AM479+1)</f>
        <v>3</v>
      </c>
      <c r="AO479" s="76">
        <f t="shared" ref="AO479" si="6892">IF(AN479=12,1,AN479+1)</f>
        <v>4</v>
      </c>
      <c r="AP479" s="76">
        <f t="shared" ref="AP479" si="6893">IF(AO479=12,1,AO479+1)</f>
        <v>5</v>
      </c>
      <c r="AQ479" s="76">
        <f t="shared" ref="AQ479" si="6894">IF(AP479=12,1,AP479+1)</f>
        <v>6</v>
      </c>
      <c r="AR479" s="76">
        <f t="shared" ref="AR479" si="6895">IF(AQ479=12,1,AQ479+1)</f>
        <v>7</v>
      </c>
      <c r="AS479" s="76">
        <f t="shared" ref="AS479" si="6896">IF(AR479=12,1,AR479+1)</f>
        <v>8</v>
      </c>
      <c r="AT479" s="76">
        <f t="shared" ref="AT479" si="6897">IF(AS479=12,1,AS479+1)</f>
        <v>9</v>
      </c>
      <c r="AU479" s="76">
        <f t="shared" ref="AU479" si="6898">IF(AT479=12,1,AT479+1)</f>
        <v>10</v>
      </c>
      <c r="AV479" s="76">
        <f t="shared" ref="AV479" si="6899">IF(AU479=12,1,AU479+1)</f>
        <v>11</v>
      </c>
      <c r="AW479" s="76">
        <f t="shared" ref="AW479" si="6900">IF(AV479=12,1,AV479+1)</f>
        <v>12</v>
      </c>
      <c r="AX479" s="76">
        <f t="shared" ref="AX479" si="6901">IF(AW479=12,1,AW479+1)</f>
        <v>1</v>
      </c>
      <c r="AY479" s="76">
        <f t="shared" ref="AY479" si="6902">IF(AX479=12,1,AX479+1)</f>
        <v>2</v>
      </c>
      <c r="AZ479" s="76">
        <f t="shared" ref="AZ479" si="6903">IF(AY479=12,1,AY479+1)</f>
        <v>3</v>
      </c>
      <c r="BA479" s="76">
        <f t="shared" ref="BA479" si="6904">IF(AZ479=12,1,AZ479+1)</f>
        <v>4</v>
      </c>
      <c r="BB479" s="76">
        <f t="shared" ref="BB479" si="6905">IF(BA479=12,1,BA479+1)</f>
        <v>5</v>
      </c>
      <c r="BC479" s="76">
        <f t="shared" ref="BC479" si="6906">IF(BB479=12,1,BB479+1)</f>
        <v>6</v>
      </c>
      <c r="BD479" s="76">
        <f t="shared" ref="BD479" si="6907">IF(BC479=12,1,BC479+1)</f>
        <v>7</v>
      </c>
      <c r="BE479" s="76">
        <f t="shared" ref="BE479" si="6908">IF(BD479=12,1,BD479+1)</f>
        <v>8</v>
      </c>
      <c r="BF479" s="76">
        <f t="shared" ref="BF479" si="6909">IF(BE479=12,1,BE479+1)</f>
        <v>9</v>
      </c>
      <c r="BG479" s="76">
        <f t="shared" ref="BG479" si="6910">IF(BF479=12,1,BF479+1)</f>
        <v>10</v>
      </c>
      <c r="BH479" s="76">
        <f t="shared" ref="BH479" si="6911">IF(BG479=12,1,BG479+1)</f>
        <v>11</v>
      </c>
      <c r="BI479" s="76">
        <f t="shared" ref="BI479" si="6912">IF(BH479=12,1,BH479+1)</f>
        <v>12</v>
      </c>
      <c r="BJ479" s="81"/>
      <c r="BK479" s="78"/>
      <c r="BL479" s="78"/>
      <c r="BM479" s="106"/>
      <c r="BN479" s="106"/>
      <c r="BO479" s="106"/>
      <c r="BP479" s="106"/>
      <c r="BQ479" s="106"/>
      <c r="BR479" s="106"/>
      <c r="BS479" s="106"/>
      <c r="BT479" s="106"/>
      <c r="BU479" s="106"/>
      <c r="BV479" s="106"/>
      <c r="BW479" s="106"/>
      <c r="BX479" s="106"/>
      <c r="BY479" s="106"/>
      <c r="BZ479" s="106"/>
      <c r="CA479" s="106"/>
      <c r="CB479" s="106"/>
    </row>
    <row r="480" spans="1:80" s="245" customFormat="1" ht="35.15" hidden="1" customHeight="1" x14ac:dyDescent="0.35">
      <c r="A480" s="250"/>
      <c r="B480" s="113"/>
      <c r="C480" s="361"/>
      <c r="D480" s="125"/>
      <c r="E480" s="125"/>
      <c r="F480" s="125"/>
      <c r="G480" s="125"/>
      <c r="H480" s="370"/>
      <c r="I480" s="373"/>
      <c r="J480" s="7"/>
      <c r="K480" s="376"/>
      <c r="L480" s="106"/>
      <c r="M480" s="77"/>
      <c r="N480" s="59">
        <f t="shared" ref="N480:BI480" si="6913">VALUE(_xlfn.CONCAT(N479,".",N482))</f>
        <v>1</v>
      </c>
      <c r="O480" s="73">
        <f t="shared" si="6913"/>
        <v>32</v>
      </c>
      <c r="P480" s="73">
        <f t="shared" si="6913"/>
        <v>61</v>
      </c>
      <c r="Q480" s="73">
        <f t="shared" si="6913"/>
        <v>92</v>
      </c>
      <c r="R480" s="73">
        <f t="shared" si="6913"/>
        <v>122</v>
      </c>
      <c r="S480" s="73">
        <f t="shared" si="6913"/>
        <v>153</v>
      </c>
      <c r="T480" s="73">
        <f t="shared" si="6913"/>
        <v>183</v>
      </c>
      <c r="U480" s="73">
        <f t="shared" si="6913"/>
        <v>214</v>
      </c>
      <c r="V480" s="73">
        <f t="shared" si="6913"/>
        <v>245</v>
      </c>
      <c r="W480" s="73">
        <f t="shared" si="6913"/>
        <v>275</v>
      </c>
      <c r="X480" s="73">
        <f t="shared" si="6913"/>
        <v>306</v>
      </c>
      <c r="Y480" s="73">
        <f t="shared" si="6913"/>
        <v>336</v>
      </c>
      <c r="Z480" s="73">
        <f t="shared" si="6913"/>
        <v>367</v>
      </c>
      <c r="AA480" s="73">
        <f t="shared" si="6913"/>
        <v>398</v>
      </c>
      <c r="AB480" s="73">
        <f t="shared" si="6913"/>
        <v>426</v>
      </c>
      <c r="AC480" s="73">
        <f t="shared" si="6913"/>
        <v>457</v>
      </c>
      <c r="AD480" s="73">
        <f t="shared" si="6913"/>
        <v>487</v>
      </c>
      <c r="AE480" s="73">
        <f t="shared" si="6913"/>
        <v>518</v>
      </c>
      <c r="AF480" s="73">
        <f t="shared" si="6913"/>
        <v>548</v>
      </c>
      <c r="AG480" s="73">
        <f t="shared" si="6913"/>
        <v>579</v>
      </c>
      <c r="AH480" s="73">
        <f t="shared" si="6913"/>
        <v>610</v>
      </c>
      <c r="AI480" s="73">
        <f t="shared" si="6913"/>
        <v>640</v>
      </c>
      <c r="AJ480" s="73">
        <f t="shared" si="6913"/>
        <v>671</v>
      </c>
      <c r="AK480" s="73">
        <f t="shared" si="6913"/>
        <v>701</v>
      </c>
      <c r="AL480" s="73">
        <f t="shared" si="6913"/>
        <v>732</v>
      </c>
      <c r="AM480" s="73">
        <f t="shared" si="6913"/>
        <v>763</v>
      </c>
      <c r="AN480" s="73">
        <f t="shared" si="6913"/>
        <v>791</v>
      </c>
      <c r="AO480" s="73">
        <f t="shared" si="6913"/>
        <v>822</v>
      </c>
      <c r="AP480" s="73">
        <f t="shared" si="6913"/>
        <v>852</v>
      </c>
      <c r="AQ480" s="73">
        <f t="shared" si="6913"/>
        <v>883</v>
      </c>
      <c r="AR480" s="73">
        <f t="shared" si="6913"/>
        <v>913</v>
      </c>
      <c r="AS480" s="73">
        <f t="shared" si="6913"/>
        <v>944</v>
      </c>
      <c r="AT480" s="73">
        <f t="shared" si="6913"/>
        <v>975</v>
      </c>
      <c r="AU480" s="73">
        <f t="shared" si="6913"/>
        <v>1005</v>
      </c>
      <c r="AV480" s="73">
        <f t="shared" si="6913"/>
        <v>1036</v>
      </c>
      <c r="AW480" s="73">
        <f t="shared" si="6913"/>
        <v>1066</v>
      </c>
      <c r="AX480" s="73">
        <f t="shared" si="6913"/>
        <v>1097</v>
      </c>
      <c r="AY480" s="73">
        <f t="shared" si="6913"/>
        <v>1128</v>
      </c>
      <c r="AZ480" s="73">
        <f t="shared" si="6913"/>
        <v>1156</v>
      </c>
      <c r="BA480" s="73">
        <f t="shared" si="6913"/>
        <v>1187</v>
      </c>
      <c r="BB480" s="73">
        <f t="shared" si="6913"/>
        <v>1217</v>
      </c>
      <c r="BC480" s="73">
        <f t="shared" si="6913"/>
        <v>1248</v>
      </c>
      <c r="BD480" s="73">
        <f t="shared" si="6913"/>
        <v>1278</v>
      </c>
      <c r="BE480" s="73">
        <f t="shared" si="6913"/>
        <v>1309</v>
      </c>
      <c r="BF480" s="73">
        <f t="shared" si="6913"/>
        <v>1340</v>
      </c>
      <c r="BG480" s="73">
        <f t="shared" si="6913"/>
        <v>1370</v>
      </c>
      <c r="BH480" s="73">
        <f t="shared" si="6913"/>
        <v>1401</v>
      </c>
      <c r="BI480" s="73">
        <f t="shared" si="6913"/>
        <v>1431</v>
      </c>
      <c r="BJ480" s="82"/>
      <c r="BK480" s="79"/>
      <c r="BL480" s="79"/>
      <c r="BM480" s="106"/>
      <c r="BN480" s="106"/>
      <c r="BO480" s="106"/>
      <c r="BP480" s="106"/>
      <c r="BQ480" s="106"/>
      <c r="BR480" s="106"/>
      <c r="BS480" s="106"/>
      <c r="BT480" s="106"/>
      <c r="BU480" s="106"/>
      <c r="BV480" s="106"/>
      <c r="BW480" s="106"/>
      <c r="BX480" s="106"/>
      <c r="BY480" s="106"/>
      <c r="BZ480" s="106"/>
      <c r="CA480" s="106"/>
      <c r="CB480" s="106"/>
    </row>
    <row r="481" spans="1:80" s="245" customFormat="1" ht="17.149999999999999" customHeight="1" x14ac:dyDescent="0.35">
      <c r="A481" s="250"/>
      <c r="B481" s="113"/>
      <c r="C481" s="361"/>
      <c r="D481" s="125"/>
      <c r="E481" s="357" t="s">
        <v>207</v>
      </c>
      <c r="F481" s="357" t="s">
        <v>207</v>
      </c>
      <c r="G481" s="357" t="s">
        <v>207</v>
      </c>
      <c r="H481" s="370"/>
      <c r="I481" s="373"/>
      <c r="J481" s="7"/>
      <c r="K481" s="376"/>
      <c r="L481" s="106"/>
      <c r="M481" s="77"/>
      <c r="N481" s="60" t="str">
        <f>VLOOKUP(N479,'Podpůrná data'!$I$188:$J$199,2)</f>
        <v>leden</v>
      </c>
      <c r="O481" s="60" t="str">
        <f>VLOOKUP(O479,'Podpůrná data'!$I$188:$J$199,2)</f>
        <v>únor</v>
      </c>
      <c r="P481" s="60" t="str">
        <f>VLOOKUP(P479,'Podpůrná data'!$I$188:$J$199,2)</f>
        <v>březen</v>
      </c>
      <c r="Q481" s="60" t="str">
        <f>VLOOKUP(Q479,'Podpůrná data'!$I$188:$J$199,2)</f>
        <v>duben</v>
      </c>
      <c r="R481" s="60" t="str">
        <f>VLOOKUP(R479,'Podpůrná data'!$I$188:$J$199,2)</f>
        <v>květen</v>
      </c>
      <c r="S481" s="60" t="str">
        <f>VLOOKUP(S479,'Podpůrná data'!$I$188:$J$199,2)</f>
        <v>červen</v>
      </c>
      <c r="T481" s="60" t="str">
        <f>VLOOKUP(T479,'Podpůrná data'!$I$188:$J$199,2)</f>
        <v>červenec</v>
      </c>
      <c r="U481" s="60" t="str">
        <f>VLOOKUP(U479,'Podpůrná data'!$I$188:$J$199,2)</f>
        <v>srpen</v>
      </c>
      <c r="V481" s="60" t="str">
        <f>VLOOKUP(V479,'Podpůrná data'!$I$188:$J$199,2)</f>
        <v>září</v>
      </c>
      <c r="W481" s="60" t="str">
        <f>VLOOKUP(W479,'Podpůrná data'!$I$188:$J$199,2)</f>
        <v>říjen</v>
      </c>
      <c r="X481" s="60" t="str">
        <f>VLOOKUP(X479,'Podpůrná data'!$I$188:$J$199,2)</f>
        <v>listopad</v>
      </c>
      <c r="Y481" s="60" t="str">
        <f>VLOOKUP(Y479,'Podpůrná data'!$I$188:$J$199,2)</f>
        <v>prosinec</v>
      </c>
      <c r="Z481" s="60" t="str">
        <f>VLOOKUP(Z479,'Podpůrná data'!$I$188:$J$199,2)</f>
        <v>leden</v>
      </c>
      <c r="AA481" s="60" t="str">
        <f>VLOOKUP(AA479,'Podpůrná data'!$I$188:$J$199,2)</f>
        <v>únor</v>
      </c>
      <c r="AB481" s="60" t="str">
        <f>VLOOKUP(AB479,'Podpůrná data'!$I$188:$J$199,2)</f>
        <v>březen</v>
      </c>
      <c r="AC481" s="60" t="str">
        <f>VLOOKUP(AC479,'Podpůrná data'!$I$188:$J$199,2)</f>
        <v>duben</v>
      </c>
      <c r="AD481" s="60" t="str">
        <f>VLOOKUP(AD479,'Podpůrná data'!$I$188:$J$199,2)</f>
        <v>květen</v>
      </c>
      <c r="AE481" s="60" t="str">
        <f>VLOOKUP(AE479,'Podpůrná data'!$I$188:$J$199,2)</f>
        <v>červen</v>
      </c>
      <c r="AF481" s="60" t="str">
        <f>VLOOKUP(AF479,'Podpůrná data'!$I$188:$J$199,2)</f>
        <v>červenec</v>
      </c>
      <c r="AG481" s="60" t="str">
        <f>VLOOKUP(AG479,'Podpůrná data'!$I$188:$J$199,2)</f>
        <v>srpen</v>
      </c>
      <c r="AH481" s="60" t="str">
        <f>VLOOKUP(AH479,'Podpůrná data'!$I$188:$J$199,2)</f>
        <v>září</v>
      </c>
      <c r="AI481" s="60" t="str">
        <f>VLOOKUP(AI479,'Podpůrná data'!$I$188:$J$199,2)</f>
        <v>říjen</v>
      </c>
      <c r="AJ481" s="60" t="str">
        <f>VLOOKUP(AJ479,'Podpůrná data'!$I$188:$J$199,2)</f>
        <v>listopad</v>
      </c>
      <c r="AK481" s="60" t="str">
        <f>VLOOKUP(AK479,'Podpůrná data'!$I$188:$J$199,2)</f>
        <v>prosinec</v>
      </c>
      <c r="AL481" s="60" t="str">
        <f>VLOOKUP(AL479,'Podpůrná data'!$I$188:$J$199,2)</f>
        <v>leden</v>
      </c>
      <c r="AM481" s="60" t="str">
        <f>VLOOKUP(AM479,'Podpůrná data'!$I$188:$J$199,2)</f>
        <v>únor</v>
      </c>
      <c r="AN481" s="60" t="str">
        <f>VLOOKUP(AN479,'Podpůrná data'!$I$188:$J$199,2)</f>
        <v>březen</v>
      </c>
      <c r="AO481" s="60" t="str">
        <f>VLOOKUP(AO479,'Podpůrná data'!$I$188:$J$199,2)</f>
        <v>duben</v>
      </c>
      <c r="AP481" s="60" t="str">
        <f>VLOOKUP(AP479,'Podpůrná data'!$I$188:$J$199,2)</f>
        <v>květen</v>
      </c>
      <c r="AQ481" s="60" t="str">
        <f>VLOOKUP(AQ479,'Podpůrná data'!$I$188:$J$199,2)</f>
        <v>červen</v>
      </c>
      <c r="AR481" s="60" t="str">
        <f>VLOOKUP(AR479,'Podpůrná data'!$I$188:$J$199,2)</f>
        <v>červenec</v>
      </c>
      <c r="AS481" s="60" t="str">
        <f>VLOOKUP(AS479,'Podpůrná data'!$I$188:$J$199,2)</f>
        <v>srpen</v>
      </c>
      <c r="AT481" s="60" t="str">
        <f>VLOOKUP(AT479,'Podpůrná data'!$I$188:$J$199,2)</f>
        <v>září</v>
      </c>
      <c r="AU481" s="60" t="str">
        <f>VLOOKUP(AU479,'Podpůrná data'!$I$188:$J$199,2)</f>
        <v>říjen</v>
      </c>
      <c r="AV481" s="60" t="str">
        <f>VLOOKUP(AV479,'Podpůrná data'!$I$188:$J$199,2)</f>
        <v>listopad</v>
      </c>
      <c r="AW481" s="60" t="str">
        <f>VLOOKUP(AW479,'Podpůrná data'!$I$188:$J$199,2)</f>
        <v>prosinec</v>
      </c>
      <c r="AX481" s="60" t="str">
        <f>VLOOKUP(AX479,'Podpůrná data'!$I$188:$J$199,2)</f>
        <v>leden</v>
      </c>
      <c r="AY481" s="60" t="str">
        <f>VLOOKUP(AY479,'Podpůrná data'!$I$188:$J$199,2)</f>
        <v>únor</v>
      </c>
      <c r="AZ481" s="60" t="str">
        <f>VLOOKUP(AZ479,'Podpůrná data'!$I$188:$J$199,2)</f>
        <v>březen</v>
      </c>
      <c r="BA481" s="60" t="str">
        <f>VLOOKUP(BA479,'Podpůrná data'!$I$188:$J$199,2)</f>
        <v>duben</v>
      </c>
      <c r="BB481" s="60" t="str">
        <f>VLOOKUP(BB479,'Podpůrná data'!$I$188:$J$199,2)</f>
        <v>květen</v>
      </c>
      <c r="BC481" s="60" t="str">
        <f>VLOOKUP(BC479,'Podpůrná data'!$I$188:$J$199,2)</f>
        <v>červen</v>
      </c>
      <c r="BD481" s="60" t="str">
        <f>VLOOKUP(BD479,'Podpůrná data'!$I$188:$J$199,2)</f>
        <v>červenec</v>
      </c>
      <c r="BE481" s="60" t="str">
        <f>VLOOKUP(BE479,'Podpůrná data'!$I$188:$J$199,2)</f>
        <v>srpen</v>
      </c>
      <c r="BF481" s="60" t="str">
        <f>VLOOKUP(BF479,'Podpůrná data'!$I$188:$J$199,2)</f>
        <v>září</v>
      </c>
      <c r="BG481" s="60" t="str">
        <f>VLOOKUP(BG479,'Podpůrná data'!$I$188:$J$199,2)</f>
        <v>říjen</v>
      </c>
      <c r="BH481" s="60" t="str">
        <f>VLOOKUP(BH479,'Podpůrná data'!$I$188:$J$199,2)</f>
        <v>listopad</v>
      </c>
      <c r="BI481" s="60" t="str">
        <f>VLOOKUP(BI479,'Podpůrná data'!$I$188:$J$199,2)</f>
        <v>prosinec</v>
      </c>
      <c r="BJ481" s="200"/>
      <c r="BK481" s="200"/>
      <c r="BL481" s="201"/>
      <c r="BM481" s="106"/>
      <c r="BN481" s="179" t="s">
        <v>105</v>
      </c>
      <c r="BO481" s="179" t="s">
        <v>106</v>
      </c>
      <c r="BP481" s="179" t="s">
        <v>107</v>
      </c>
      <c r="BQ481" s="179" t="s">
        <v>108</v>
      </c>
      <c r="BR481" s="179" t="s">
        <v>109</v>
      </c>
      <c r="BS481" s="179" t="s">
        <v>110</v>
      </c>
      <c r="BT481" s="179" t="s">
        <v>111</v>
      </c>
      <c r="BU481" s="179" t="s">
        <v>112</v>
      </c>
      <c r="BV481" s="179" t="s">
        <v>113</v>
      </c>
      <c r="BW481" s="179" t="s">
        <v>155</v>
      </c>
      <c r="BX481" s="179" t="s">
        <v>156</v>
      </c>
      <c r="BY481" s="179" t="s">
        <v>157</v>
      </c>
      <c r="BZ481" s="179" t="s">
        <v>202</v>
      </c>
      <c r="CA481" s="179" t="s">
        <v>203</v>
      </c>
      <c r="CB481" s="179" t="s">
        <v>204</v>
      </c>
    </row>
    <row r="482" spans="1:80" s="245" customFormat="1" ht="16.399999999999999" customHeight="1" x14ac:dyDescent="0.35">
      <c r="A482" s="250"/>
      <c r="B482" s="113"/>
      <c r="C482" s="361"/>
      <c r="D482" s="125"/>
      <c r="E482" s="357"/>
      <c r="F482" s="357"/>
      <c r="G482" s="357"/>
      <c r="H482" s="370"/>
      <c r="I482" s="373"/>
      <c r="J482" s="7"/>
      <c r="K482" s="376"/>
      <c r="L482" s="106"/>
      <c r="M482" s="77"/>
      <c r="N482" s="60">
        <f>YEAR(Úvod!$F$10)</f>
        <v>1900</v>
      </c>
      <c r="O482" s="60">
        <f t="shared" ref="O482" si="6914">IF(O479=1,N482+1,N482)</f>
        <v>1900</v>
      </c>
      <c r="P482" s="60">
        <f t="shared" ref="P482" si="6915">IF(P479=1,O482+1,O482)</f>
        <v>1900</v>
      </c>
      <c r="Q482" s="60">
        <f t="shared" ref="Q482" si="6916">IF(Q479=1,P482+1,P482)</f>
        <v>1900</v>
      </c>
      <c r="R482" s="60">
        <f t="shared" ref="R482" si="6917">IF(R479=1,Q482+1,Q482)</f>
        <v>1900</v>
      </c>
      <c r="S482" s="60">
        <f t="shared" ref="S482" si="6918">IF(S479=1,R482+1,R482)</f>
        <v>1900</v>
      </c>
      <c r="T482" s="60">
        <f t="shared" ref="T482" si="6919">IF(T479=1,S482+1,S482)</f>
        <v>1900</v>
      </c>
      <c r="U482" s="60">
        <f t="shared" ref="U482" si="6920">IF(U479=1,T482+1,T482)</f>
        <v>1900</v>
      </c>
      <c r="V482" s="60">
        <f t="shared" ref="V482" si="6921">IF(V479=1,U482+1,U482)</f>
        <v>1900</v>
      </c>
      <c r="W482" s="60">
        <f t="shared" ref="W482" si="6922">IF(W479=1,V482+1,V482)</f>
        <v>1900</v>
      </c>
      <c r="X482" s="60">
        <f t="shared" ref="X482" si="6923">IF(X479=1,W482+1,W482)</f>
        <v>1900</v>
      </c>
      <c r="Y482" s="60">
        <f t="shared" ref="Y482" si="6924">IF(Y479=1,X482+1,X482)</f>
        <v>1900</v>
      </c>
      <c r="Z482" s="60">
        <f t="shared" ref="Z482" si="6925">IF(Z479=1,Y482+1,Y482)</f>
        <v>1901</v>
      </c>
      <c r="AA482" s="60">
        <f t="shared" ref="AA482" si="6926">IF(AA479=1,Z482+1,Z482)</f>
        <v>1901</v>
      </c>
      <c r="AB482" s="60">
        <f t="shared" ref="AB482" si="6927">IF(AB479=1,AA482+1,AA482)</f>
        <v>1901</v>
      </c>
      <c r="AC482" s="60">
        <f t="shared" ref="AC482" si="6928">IF(AC479=1,AB482+1,AB482)</f>
        <v>1901</v>
      </c>
      <c r="AD482" s="60">
        <f t="shared" ref="AD482" si="6929">IF(AD479=1,AC482+1,AC482)</f>
        <v>1901</v>
      </c>
      <c r="AE482" s="60">
        <f t="shared" ref="AE482" si="6930">IF(AE479=1,AD482+1,AD482)</f>
        <v>1901</v>
      </c>
      <c r="AF482" s="60">
        <f t="shared" ref="AF482" si="6931">IF(AF479=1,AE482+1,AE482)</f>
        <v>1901</v>
      </c>
      <c r="AG482" s="60">
        <f t="shared" ref="AG482" si="6932">IF(AG479=1,AF482+1,AF482)</f>
        <v>1901</v>
      </c>
      <c r="AH482" s="60">
        <f t="shared" ref="AH482" si="6933">IF(AH479=1,AG482+1,AG482)</f>
        <v>1901</v>
      </c>
      <c r="AI482" s="60">
        <f t="shared" ref="AI482" si="6934">IF(AI479=1,AH482+1,AH482)</f>
        <v>1901</v>
      </c>
      <c r="AJ482" s="60">
        <f t="shared" ref="AJ482" si="6935">IF(AJ479=1,AI482+1,AI482)</f>
        <v>1901</v>
      </c>
      <c r="AK482" s="60">
        <f t="shared" ref="AK482" si="6936">IF(AK479=1,AJ482+1,AJ482)</f>
        <v>1901</v>
      </c>
      <c r="AL482" s="60">
        <f t="shared" ref="AL482" si="6937">IF(AL479=1,AK482+1,AK482)</f>
        <v>1902</v>
      </c>
      <c r="AM482" s="60">
        <f t="shared" ref="AM482" si="6938">IF(AM479=1,AL482+1,AL482)</f>
        <v>1902</v>
      </c>
      <c r="AN482" s="60">
        <f t="shared" ref="AN482" si="6939">IF(AN479=1,AM482+1,AM482)</f>
        <v>1902</v>
      </c>
      <c r="AO482" s="60">
        <f t="shared" ref="AO482" si="6940">IF(AO479=1,AN482+1,AN482)</f>
        <v>1902</v>
      </c>
      <c r="AP482" s="60">
        <f t="shared" ref="AP482" si="6941">IF(AP479=1,AO482+1,AO482)</f>
        <v>1902</v>
      </c>
      <c r="AQ482" s="60">
        <f t="shared" ref="AQ482" si="6942">IF(AQ479=1,AP482+1,AP482)</f>
        <v>1902</v>
      </c>
      <c r="AR482" s="60">
        <f t="shared" ref="AR482" si="6943">IF(AR479=1,AQ482+1,AQ482)</f>
        <v>1902</v>
      </c>
      <c r="AS482" s="60">
        <f t="shared" ref="AS482" si="6944">IF(AS479=1,AR482+1,AR482)</f>
        <v>1902</v>
      </c>
      <c r="AT482" s="60">
        <f t="shared" ref="AT482" si="6945">IF(AT479=1,AS482+1,AS482)</f>
        <v>1902</v>
      </c>
      <c r="AU482" s="60">
        <f t="shared" ref="AU482" si="6946">IF(AU479=1,AT482+1,AT482)</f>
        <v>1902</v>
      </c>
      <c r="AV482" s="60">
        <f t="shared" ref="AV482" si="6947">IF(AV479=1,AU482+1,AU482)</f>
        <v>1902</v>
      </c>
      <c r="AW482" s="60">
        <f t="shared" ref="AW482" si="6948">IF(AW479=1,AV482+1,AV482)</f>
        <v>1902</v>
      </c>
      <c r="AX482" s="60">
        <f t="shared" ref="AX482" si="6949">IF(AX479=1,AW482+1,AW482)</f>
        <v>1903</v>
      </c>
      <c r="AY482" s="60">
        <f t="shared" ref="AY482" si="6950">IF(AY479=1,AX482+1,AX482)</f>
        <v>1903</v>
      </c>
      <c r="AZ482" s="60">
        <f t="shared" ref="AZ482" si="6951">IF(AZ479=1,AY482+1,AY482)</f>
        <v>1903</v>
      </c>
      <c r="BA482" s="60">
        <f t="shared" ref="BA482" si="6952">IF(BA479=1,AZ482+1,AZ482)</f>
        <v>1903</v>
      </c>
      <c r="BB482" s="60">
        <f t="shared" ref="BB482" si="6953">IF(BB479=1,BA482+1,BA482)</f>
        <v>1903</v>
      </c>
      <c r="BC482" s="60">
        <f t="shared" ref="BC482" si="6954">IF(BC479=1,BB482+1,BB482)</f>
        <v>1903</v>
      </c>
      <c r="BD482" s="60">
        <f t="shared" ref="BD482" si="6955">IF(BD479=1,BC482+1,BC482)</f>
        <v>1903</v>
      </c>
      <c r="BE482" s="60">
        <f t="shared" ref="BE482" si="6956">IF(BE479=1,BD482+1,BD482)</f>
        <v>1903</v>
      </c>
      <c r="BF482" s="60">
        <f t="shared" ref="BF482" si="6957">IF(BF479=1,BE482+1,BE482)</f>
        <v>1903</v>
      </c>
      <c r="BG482" s="60">
        <f t="shared" ref="BG482" si="6958">IF(BG479=1,BF482+1,BF482)</f>
        <v>1903</v>
      </c>
      <c r="BH482" s="60">
        <f t="shared" ref="BH482" si="6959">IF(BH479=1,BG482+1,BG482)</f>
        <v>1903</v>
      </c>
      <c r="BI482" s="60">
        <f t="shared" ref="BI482" si="6960">IF(BI479=1,BH482+1,BH482)</f>
        <v>1903</v>
      </c>
      <c r="BJ482" s="199"/>
      <c r="BK482" s="198"/>
      <c r="BL482" s="202"/>
      <c r="BM482" s="106"/>
      <c r="BN482" s="106"/>
      <c r="BO482" s="106"/>
      <c r="BP482" s="106"/>
      <c r="BQ482" s="106"/>
      <c r="BR482" s="106"/>
      <c r="BS482" s="106"/>
      <c r="BT482" s="106"/>
      <c r="BU482" s="106"/>
      <c r="BV482" s="106"/>
      <c r="BW482" s="106"/>
      <c r="BX482" s="106"/>
      <c r="BY482" s="106"/>
      <c r="BZ482" s="106"/>
      <c r="CA482" s="106"/>
      <c r="CB482" s="106"/>
    </row>
    <row r="483" spans="1:80" s="245" customFormat="1" ht="16.399999999999999" customHeight="1" x14ac:dyDescent="0.35">
      <c r="A483" s="250"/>
      <c r="B483" s="113"/>
      <c r="C483" s="125"/>
      <c r="D483" s="125"/>
      <c r="E483" s="357"/>
      <c r="F483" s="357"/>
      <c r="G483" s="357"/>
      <c r="H483" s="370"/>
      <c r="I483" s="374"/>
      <c r="J483" s="7"/>
      <c r="K483" s="377"/>
      <c r="L483" s="106"/>
      <c r="M483" s="63" t="s">
        <v>159</v>
      </c>
      <c r="N483" s="258"/>
      <c r="O483" s="258"/>
      <c r="P483" s="258"/>
      <c r="Q483" s="258"/>
      <c r="R483" s="258"/>
      <c r="S483" s="258"/>
      <c r="T483" s="258"/>
      <c r="U483" s="258"/>
      <c r="V483" s="258"/>
      <c r="W483" s="258"/>
      <c r="X483" s="258"/>
      <c r="Y483" s="258"/>
      <c r="Z483" s="258"/>
      <c r="AA483" s="258"/>
      <c r="AB483" s="258"/>
      <c r="AC483" s="258"/>
      <c r="AD483" s="258"/>
      <c r="AE483" s="258"/>
      <c r="AF483" s="258"/>
      <c r="AG483" s="258"/>
      <c r="AH483" s="258"/>
      <c r="AI483" s="258"/>
      <c r="AJ483" s="258"/>
      <c r="AK483" s="258"/>
      <c r="AL483" s="258"/>
      <c r="AM483" s="258"/>
      <c r="AN483" s="258"/>
      <c r="AO483" s="258"/>
      <c r="AP483" s="258"/>
      <c r="AQ483" s="258"/>
      <c r="AR483" s="258"/>
      <c r="AS483" s="258"/>
      <c r="AT483" s="258"/>
      <c r="AU483" s="258"/>
      <c r="AV483" s="258"/>
      <c r="AW483" s="258"/>
      <c r="AX483" s="258"/>
      <c r="AY483" s="258"/>
      <c r="AZ483" s="258"/>
      <c r="BA483" s="258"/>
      <c r="BB483" s="258"/>
      <c r="BC483" s="258"/>
      <c r="BD483" s="258"/>
      <c r="BE483" s="258"/>
      <c r="BF483" s="258"/>
      <c r="BG483" s="258"/>
      <c r="BH483" s="258"/>
      <c r="BI483" s="258"/>
      <c r="BJ483" s="199"/>
      <c r="BK483" s="198"/>
      <c r="BL483" s="202"/>
      <c r="BM483" s="106"/>
      <c r="BN483" s="106"/>
      <c r="BO483" s="106"/>
      <c r="BP483" s="106"/>
      <c r="BQ483" s="106"/>
      <c r="BR483" s="106"/>
      <c r="BS483" s="106"/>
      <c r="BT483" s="106"/>
      <c r="BU483" s="106"/>
      <c r="BV483" s="106"/>
      <c r="BW483" s="106"/>
      <c r="BX483" s="106"/>
      <c r="BY483" s="106"/>
      <c r="BZ483" s="106"/>
      <c r="CA483" s="106"/>
      <c r="CB483" s="106"/>
    </row>
    <row r="484" spans="1:80" s="245" customFormat="1" ht="23.5" customHeight="1" x14ac:dyDescent="0.35">
      <c r="A484" s="243"/>
      <c r="B484" s="126" t="s">
        <v>40</v>
      </c>
      <c r="C484" s="381"/>
      <c r="D484" s="381"/>
      <c r="E484" s="259"/>
      <c r="F484" s="259"/>
      <c r="G484" s="241"/>
      <c r="H484" s="253"/>
      <c r="I484" s="61">
        <f>IF($H484="",0,VLOOKUP($E484,'Podpůrná data'!$H$15:$I$185,2,FALSE)*$H484)</f>
        <v>0</v>
      </c>
      <c r="J484" s="105"/>
      <c r="K484" s="166">
        <f>IF(I484&gt;0,1,0)</f>
        <v>0</v>
      </c>
      <c r="L484" s="204"/>
      <c r="M484" s="63" t="s">
        <v>95</v>
      </c>
      <c r="N484" s="260"/>
      <c r="O484" s="260"/>
      <c r="P484" s="260"/>
      <c r="Q484" s="260"/>
      <c r="R484" s="260"/>
      <c r="S484" s="260"/>
      <c r="T484" s="260"/>
      <c r="U484" s="260"/>
      <c r="V484" s="260"/>
      <c r="W484" s="260"/>
      <c r="X484" s="260"/>
      <c r="Y484" s="260"/>
      <c r="Z484" s="260"/>
      <c r="AA484" s="260"/>
      <c r="AB484" s="260"/>
      <c r="AC484" s="260"/>
      <c r="AD484" s="260"/>
      <c r="AE484" s="260"/>
      <c r="AF484" s="260"/>
      <c r="AG484" s="260"/>
      <c r="AH484" s="260"/>
      <c r="AI484" s="260"/>
      <c r="AJ484" s="260"/>
      <c r="AK484" s="260"/>
      <c r="AL484" s="260"/>
      <c r="AM484" s="260"/>
      <c r="AN484" s="260"/>
      <c r="AO484" s="260"/>
      <c r="AP484" s="260"/>
      <c r="AQ484" s="260"/>
      <c r="AR484" s="260"/>
      <c r="AS484" s="260"/>
      <c r="AT484" s="260"/>
      <c r="AU484" s="260"/>
      <c r="AV484" s="260"/>
      <c r="AW484" s="260"/>
      <c r="AX484" s="260"/>
      <c r="AY484" s="260"/>
      <c r="AZ484" s="260"/>
      <c r="BA484" s="260"/>
      <c r="BB484" s="260"/>
      <c r="BC484" s="260"/>
      <c r="BD484" s="260"/>
      <c r="BE484" s="260"/>
      <c r="BF484" s="260"/>
      <c r="BG484" s="260"/>
      <c r="BH484" s="260"/>
      <c r="BI484" s="260"/>
      <c r="BJ484" s="382">
        <f>SUM(N486:BI486)</f>
        <v>0</v>
      </c>
      <c r="BK484" s="384">
        <f>SUM(N488:BI488)</f>
        <v>0</v>
      </c>
      <c r="BL484" s="386">
        <f>IF($K484=0,0,IF($BJ484&gt;=20,1,0))</f>
        <v>0</v>
      </c>
      <c r="BM484" s="106"/>
      <c r="BN484" s="106"/>
      <c r="BO484" s="106"/>
      <c r="BP484" s="106"/>
      <c r="BQ484" s="106"/>
      <c r="BR484" s="106"/>
      <c r="BS484" s="106"/>
      <c r="BT484" s="106"/>
      <c r="BU484" s="106"/>
      <c r="BV484" s="106"/>
      <c r="BW484" s="106"/>
      <c r="BX484" s="106"/>
      <c r="BY484" s="106"/>
      <c r="BZ484" s="106"/>
      <c r="CA484" s="106"/>
      <c r="CB484" s="106"/>
    </row>
    <row r="485" spans="1:80" s="245" customFormat="1" ht="29" x14ac:dyDescent="0.35">
      <c r="A485" s="243"/>
      <c r="B485" s="128"/>
      <c r="C485" s="170"/>
      <c r="D485" s="170"/>
      <c r="E485" s="170"/>
      <c r="F485" s="170"/>
      <c r="G485" s="170"/>
      <c r="H485" s="170"/>
      <c r="I485" s="64"/>
      <c r="J485" s="105"/>
      <c r="K485" s="223"/>
      <c r="L485" s="106"/>
      <c r="M485" s="63" t="s">
        <v>215</v>
      </c>
      <c r="N485" s="260"/>
      <c r="O485" s="260"/>
      <c r="P485" s="260"/>
      <c r="Q485" s="260"/>
      <c r="R485" s="260"/>
      <c r="S485" s="260"/>
      <c r="T485" s="260"/>
      <c r="U485" s="260"/>
      <c r="V485" s="260"/>
      <c r="W485" s="260"/>
      <c r="X485" s="260"/>
      <c r="Y485" s="260"/>
      <c r="Z485" s="260"/>
      <c r="AA485" s="260"/>
      <c r="AB485" s="260"/>
      <c r="AC485" s="260"/>
      <c r="AD485" s="260"/>
      <c r="AE485" s="260"/>
      <c r="AF485" s="260"/>
      <c r="AG485" s="260"/>
      <c r="AH485" s="260"/>
      <c r="AI485" s="260"/>
      <c r="AJ485" s="260"/>
      <c r="AK485" s="260"/>
      <c r="AL485" s="260"/>
      <c r="AM485" s="260"/>
      <c r="AN485" s="260"/>
      <c r="AO485" s="260"/>
      <c r="AP485" s="260"/>
      <c r="AQ485" s="260"/>
      <c r="AR485" s="260"/>
      <c r="AS485" s="260"/>
      <c r="AT485" s="260"/>
      <c r="AU485" s="260"/>
      <c r="AV485" s="260"/>
      <c r="AW485" s="260"/>
      <c r="AX485" s="260"/>
      <c r="AY485" s="260"/>
      <c r="AZ485" s="260"/>
      <c r="BA485" s="260"/>
      <c r="BB485" s="260"/>
      <c r="BC485" s="260"/>
      <c r="BD485" s="260"/>
      <c r="BE485" s="260"/>
      <c r="BF485" s="260"/>
      <c r="BG485" s="260"/>
      <c r="BH485" s="260"/>
      <c r="BI485" s="260"/>
      <c r="BJ485" s="382"/>
      <c r="BK485" s="384"/>
      <c r="BL485" s="386"/>
      <c r="BM485" s="106"/>
      <c r="BN485" s="106"/>
      <c r="BO485" s="106"/>
      <c r="BP485" s="106"/>
      <c r="BQ485" s="106"/>
      <c r="BR485" s="106"/>
      <c r="BS485" s="106"/>
      <c r="BT485" s="106"/>
      <c r="BU485" s="106"/>
      <c r="BV485" s="106"/>
      <c r="BW485" s="106"/>
      <c r="BX485" s="106"/>
      <c r="BY485" s="106"/>
      <c r="BZ485" s="106"/>
      <c r="CA485" s="106"/>
      <c r="CB485" s="106"/>
    </row>
    <row r="486" spans="1:80" s="245" customFormat="1" ht="29" x14ac:dyDescent="0.35">
      <c r="A486" s="243"/>
      <c r="B486" s="128"/>
      <c r="C486" s="170"/>
      <c r="D486" s="170"/>
      <c r="E486" s="170"/>
      <c r="F486" s="170"/>
      <c r="G486" s="170"/>
      <c r="H486" s="170"/>
      <c r="I486" s="64"/>
      <c r="J486" s="105"/>
      <c r="K486" s="165"/>
      <c r="L486" s="106"/>
      <c r="M486" s="63" t="s">
        <v>235</v>
      </c>
      <c r="N486" s="167">
        <f>IF(N485="",0,IF(N485&gt;=$H484,$H484,N485))</f>
        <v>0</v>
      </c>
      <c r="O486" s="167">
        <f t="shared" ref="O486" si="6961">IF(O485="",0,IF((O485+N487)&lt;=$H484,O485,$H484-N487))</f>
        <v>0</v>
      </c>
      <c r="P486" s="167">
        <f t="shared" ref="P486" si="6962">IF(P485="",0,IF((P485+O487)&lt;=$H484,P485,$H484-O487))</f>
        <v>0</v>
      </c>
      <c r="Q486" s="167">
        <f t="shared" ref="Q486" si="6963">IF(Q485="",0,IF((Q485+P487)&lt;=$H484,Q485,$H484-P487))</f>
        <v>0</v>
      </c>
      <c r="R486" s="167">
        <f t="shared" ref="R486" si="6964">IF(R485="",0,IF((R485+Q487)&lt;=$H484,R485,$H484-Q487))</f>
        <v>0</v>
      </c>
      <c r="S486" s="167">
        <f t="shared" ref="S486" si="6965">IF(S485="",0,IF((S485+R487)&lt;=$H484,S485,$H484-R487))</f>
        <v>0</v>
      </c>
      <c r="T486" s="167">
        <f t="shared" ref="T486" si="6966">IF(T485="",0,IF((T485+S487)&lt;=$H484,T485,$H484-S487))</f>
        <v>0</v>
      </c>
      <c r="U486" s="167">
        <f t="shared" ref="U486" si="6967">IF(U485="",0,IF((U485+T487)&lt;=$H484,U485,$H484-T487))</f>
        <v>0</v>
      </c>
      <c r="V486" s="167">
        <f t="shared" ref="V486" si="6968">IF(V485="",0,IF((V485+U487)&lt;=$H484,V485,$H484-U487))</f>
        <v>0</v>
      </c>
      <c r="W486" s="167">
        <f t="shared" ref="W486" si="6969">IF(W485="",0,IF((W485+V487)&lt;=$H484,W485,$H484-V487))</f>
        <v>0</v>
      </c>
      <c r="X486" s="167">
        <f t="shared" ref="X486" si="6970">IF(X485="",0,IF((X485+W487)&lt;=$H484,X485,$H484-W487))</f>
        <v>0</v>
      </c>
      <c r="Y486" s="167">
        <f t="shared" ref="Y486" si="6971">IF(Y485="",0,IF((Y485+X487)&lt;=$H484,Y485,$H484-X487))</f>
        <v>0</v>
      </c>
      <c r="Z486" s="167">
        <f t="shared" ref="Z486" si="6972">IF(Z485="",0,IF((Z485+Y487)&lt;=$H484,Z485,$H484-Y487))</f>
        <v>0</v>
      </c>
      <c r="AA486" s="167">
        <f t="shared" ref="AA486" si="6973">IF(AA485="",0,IF((AA485+Z487)&lt;=$H484,AA485,$H484-Z487))</f>
        <v>0</v>
      </c>
      <c r="AB486" s="167">
        <f t="shared" ref="AB486" si="6974">IF(AB485="",0,IF((AB485+AA487)&lt;=$H484,AB485,$H484-AA487))</f>
        <v>0</v>
      </c>
      <c r="AC486" s="167">
        <f t="shared" ref="AC486" si="6975">IF(AC485="",0,IF((AC485+AB487)&lt;=$H484,AC485,$H484-AB487))</f>
        <v>0</v>
      </c>
      <c r="AD486" s="167">
        <f t="shared" ref="AD486" si="6976">IF(AD485="",0,IF((AD485+AC487)&lt;=$H484,AD485,$H484-AC487))</f>
        <v>0</v>
      </c>
      <c r="AE486" s="167">
        <f t="shared" ref="AE486" si="6977">IF(AE485="",0,IF((AE485+AD487)&lt;=$H484,AE485,$H484-AD487))</f>
        <v>0</v>
      </c>
      <c r="AF486" s="167">
        <f t="shared" ref="AF486" si="6978">IF(AF485="",0,IF((AF485+AE487)&lt;=$H484,AF485,$H484-AE487))</f>
        <v>0</v>
      </c>
      <c r="AG486" s="167">
        <f t="shared" ref="AG486" si="6979">IF(AG485="",0,IF((AG485+AF487)&lt;=$H484,AG485,$H484-AF487))</f>
        <v>0</v>
      </c>
      <c r="AH486" s="167">
        <f t="shared" ref="AH486" si="6980">IF(AH485="",0,IF((AH485+AG487)&lt;=$H484,AH485,$H484-AG487))</f>
        <v>0</v>
      </c>
      <c r="AI486" s="167">
        <f t="shared" ref="AI486" si="6981">IF(AI485="",0,IF((AI485+AH487)&lt;=$H484,AI485,$H484-AH487))</f>
        <v>0</v>
      </c>
      <c r="AJ486" s="167">
        <f t="shared" ref="AJ486" si="6982">IF(AJ485="",0,IF((AJ485+AI487)&lt;=$H484,AJ485,$H484-AI487))</f>
        <v>0</v>
      </c>
      <c r="AK486" s="167">
        <f t="shared" ref="AK486" si="6983">IF(AK485="",0,IF((AK485+AJ487)&lt;=$H484,AK485,$H484-AJ487))</f>
        <v>0</v>
      </c>
      <c r="AL486" s="167">
        <f t="shared" ref="AL486" si="6984">IF(AL485="",0,IF((AL485+AK487)&lt;=$H484,AL485,$H484-AK487))</f>
        <v>0</v>
      </c>
      <c r="AM486" s="167">
        <f t="shared" ref="AM486" si="6985">IF(AM485="",0,IF((AM485+AL487)&lt;=$H484,AM485,$H484-AL487))</f>
        <v>0</v>
      </c>
      <c r="AN486" s="167">
        <f t="shared" ref="AN486" si="6986">IF(AN485="",0,IF((AN485+AM487)&lt;=$H484,AN485,$H484-AM487))</f>
        <v>0</v>
      </c>
      <c r="AO486" s="167">
        <f t="shared" ref="AO486" si="6987">IF(AO485="",0,IF((AO485+AN487)&lt;=$H484,AO485,$H484-AN487))</f>
        <v>0</v>
      </c>
      <c r="AP486" s="167">
        <f t="shared" ref="AP486" si="6988">IF(AP485="",0,IF((AP485+AO487)&lt;=$H484,AP485,$H484-AO487))</f>
        <v>0</v>
      </c>
      <c r="AQ486" s="167">
        <f t="shared" ref="AQ486" si="6989">IF(AQ485="",0,IF((AQ485+AP487)&lt;=$H484,AQ485,$H484-AP487))</f>
        <v>0</v>
      </c>
      <c r="AR486" s="167">
        <f t="shared" ref="AR486" si="6990">IF(AR485="",0,IF((AR485+AQ487)&lt;=$H484,AR485,$H484-AQ487))</f>
        <v>0</v>
      </c>
      <c r="AS486" s="167">
        <f t="shared" ref="AS486" si="6991">IF(AS485="",0,IF((AS485+AR487)&lt;=$H484,AS485,$H484-AR487))</f>
        <v>0</v>
      </c>
      <c r="AT486" s="167">
        <f t="shared" ref="AT486" si="6992">IF(AT485="",0,IF((AT485+AS487)&lt;=$H484,AT485,$H484-AS487))</f>
        <v>0</v>
      </c>
      <c r="AU486" s="167">
        <f t="shared" ref="AU486" si="6993">IF(AU485="",0,IF((AU485+AT487)&lt;=$H484,AU485,$H484-AT487))</f>
        <v>0</v>
      </c>
      <c r="AV486" s="167">
        <f t="shared" ref="AV486" si="6994">IF(AV485="",0,IF((AV485+AU487)&lt;=$H484,AV485,$H484-AU487))</f>
        <v>0</v>
      </c>
      <c r="AW486" s="167">
        <f t="shared" ref="AW486" si="6995">IF(AW485="",0,IF((AW485+AV487)&lt;=$H484,AW485,$H484-AV487))</f>
        <v>0</v>
      </c>
      <c r="AX486" s="167">
        <f t="shared" ref="AX486" si="6996">IF(AX485="",0,IF((AX485+AW487)&lt;=$H484,AX485,$H484-AW487))</f>
        <v>0</v>
      </c>
      <c r="AY486" s="167">
        <f t="shared" ref="AY486" si="6997">IF(AY485="",0,IF((AY485+AX487)&lt;=$H484,AY485,$H484-AX487))</f>
        <v>0</v>
      </c>
      <c r="AZ486" s="167">
        <f t="shared" ref="AZ486" si="6998">IF(AZ485="",0,IF((AZ485+AY487)&lt;=$H484,AZ485,$H484-AY487))</f>
        <v>0</v>
      </c>
      <c r="BA486" s="167">
        <f t="shared" ref="BA486" si="6999">IF(BA485="",0,IF((BA485+AZ487)&lt;=$H484,BA485,$H484-AZ487))</f>
        <v>0</v>
      </c>
      <c r="BB486" s="167">
        <f t="shared" ref="BB486" si="7000">IF(BB485="",0,IF((BB485+BA487)&lt;=$H484,BB485,$H484-BA487))</f>
        <v>0</v>
      </c>
      <c r="BC486" s="167">
        <f t="shared" ref="BC486" si="7001">IF(BC485="",0,IF((BC485+BB487)&lt;=$H484,BC485,$H484-BB487))</f>
        <v>0</v>
      </c>
      <c r="BD486" s="167">
        <f t="shared" ref="BD486" si="7002">IF(BD485="",0,IF((BD485+BC487)&lt;=$H484,BD485,$H484-BC487))</f>
        <v>0</v>
      </c>
      <c r="BE486" s="167">
        <f t="shared" ref="BE486" si="7003">IF(BE485="",0,IF((BE485+BD487)&lt;=$H484,BE485,$H484-BD487))</f>
        <v>0</v>
      </c>
      <c r="BF486" s="167">
        <f t="shared" ref="BF486" si="7004">IF(BF485="",0,IF((BF485+BE487)&lt;=$H484,BF485,$H484-BE487))</f>
        <v>0</v>
      </c>
      <c r="BG486" s="167">
        <f t="shared" ref="BG486" si="7005">IF(BG485="",0,IF((BG485+BF487)&lt;=$H484,BG485,$H484-BF487))</f>
        <v>0</v>
      </c>
      <c r="BH486" s="167">
        <f t="shared" ref="BH486" si="7006">IF(BH485="",0,IF((BH485+BG487)&lt;=$H484,BH485,$H484-BG487))</f>
        <v>0</v>
      </c>
      <c r="BI486" s="167">
        <f t="shared" ref="BI486" si="7007">IF(BI485="",0,IF((BI485+BH487)&lt;=$H484,BI485,$H484-BH487))</f>
        <v>0</v>
      </c>
      <c r="BJ486" s="382"/>
      <c r="BK486" s="384"/>
      <c r="BL486" s="386"/>
      <c r="BM486" s="106"/>
      <c r="BN486" s="106"/>
      <c r="BO486" s="106"/>
      <c r="BP486" s="106"/>
      <c r="BQ486" s="106"/>
      <c r="BR486" s="106"/>
      <c r="BS486" s="106"/>
      <c r="BT486" s="106"/>
      <c r="BU486" s="106"/>
      <c r="BV486" s="106"/>
      <c r="BW486" s="106"/>
      <c r="BX486" s="106"/>
      <c r="BY486" s="106"/>
      <c r="BZ486" s="106"/>
      <c r="CA486" s="106"/>
      <c r="CB486" s="106"/>
    </row>
    <row r="487" spans="1:80" ht="29" hidden="1" x14ac:dyDescent="0.35">
      <c r="B487" s="128"/>
      <c r="C487" s="170"/>
      <c r="D487" s="170"/>
      <c r="E487" s="170"/>
      <c r="F487" s="170"/>
      <c r="G487" s="170"/>
      <c r="H487" s="170"/>
      <c r="I487" s="172"/>
      <c r="J487" s="105"/>
      <c r="K487" s="175"/>
      <c r="L487" s="105"/>
      <c r="M487" s="63" t="s">
        <v>236</v>
      </c>
      <c r="N487" s="167">
        <f>N486</f>
        <v>0</v>
      </c>
      <c r="O487" s="167">
        <f>O486+N487</f>
        <v>0</v>
      </c>
      <c r="P487" s="167">
        <f t="shared" ref="P487" si="7008">P486+O487</f>
        <v>0</v>
      </c>
      <c r="Q487" s="167">
        <f t="shared" ref="Q487" si="7009">Q486+P487</f>
        <v>0</v>
      </c>
      <c r="R487" s="167">
        <f t="shared" ref="R487" si="7010">R486+Q487</f>
        <v>0</v>
      </c>
      <c r="S487" s="167">
        <f t="shared" ref="S487" si="7011">S486+R487</f>
        <v>0</v>
      </c>
      <c r="T487" s="167">
        <f t="shared" ref="T487" si="7012">T486+S487</f>
        <v>0</v>
      </c>
      <c r="U487" s="167">
        <f t="shared" ref="U487" si="7013">U486+T487</f>
        <v>0</v>
      </c>
      <c r="V487" s="167">
        <f t="shared" ref="V487" si="7014">V486+U487</f>
        <v>0</v>
      </c>
      <c r="W487" s="167">
        <f t="shared" ref="W487" si="7015">W486+V487</f>
        <v>0</v>
      </c>
      <c r="X487" s="167">
        <f t="shared" ref="X487" si="7016">X486+W487</f>
        <v>0</v>
      </c>
      <c r="Y487" s="167">
        <f t="shared" ref="Y487" si="7017">Y486+X487</f>
        <v>0</v>
      </c>
      <c r="Z487" s="167">
        <f t="shared" ref="Z487" si="7018">Z486+Y487</f>
        <v>0</v>
      </c>
      <c r="AA487" s="167">
        <f t="shared" ref="AA487" si="7019">AA486+Z487</f>
        <v>0</v>
      </c>
      <c r="AB487" s="167">
        <f t="shared" ref="AB487" si="7020">AB486+AA487</f>
        <v>0</v>
      </c>
      <c r="AC487" s="167">
        <f t="shared" ref="AC487" si="7021">AC486+AB487</f>
        <v>0</v>
      </c>
      <c r="AD487" s="167">
        <f t="shared" ref="AD487" si="7022">AD486+AC487</f>
        <v>0</v>
      </c>
      <c r="AE487" s="167">
        <f t="shared" ref="AE487" si="7023">AE486+AD487</f>
        <v>0</v>
      </c>
      <c r="AF487" s="167">
        <f t="shared" ref="AF487" si="7024">AF486+AE487</f>
        <v>0</v>
      </c>
      <c r="AG487" s="167">
        <f t="shared" ref="AG487" si="7025">AG486+AF487</f>
        <v>0</v>
      </c>
      <c r="AH487" s="167">
        <f t="shared" ref="AH487" si="7026">AH486+AG487</f>
        <v>0</v>
      </c>
      <c r="AI487" s="167">
        <f t="shared" ref="AI487" si="7027">AI486+AH487</f>
        <v>0</v>
      </c>
      <c r="AJ487" s="167">
        <f t="shared" ref="AJ487" si="7028">AJ486+AI487</f>
        <v>0</v>
      </c>
      <c r="AK487" s="167">
        <f t="shared" ref="AK487" si="7029">AK486+AJ487</f>
        <v>0</v>
      </c>
      <c r="AL487" s="167">
        <f t="shared" ref="AL487" si="7030">AL486+AK487</f>
        <v>0</v>
      </c>
      <c r="AM487" s="167">
        <f t="shared" ref="AM487" si="7031">AM486+AL487</f>
        <v>0</v>
      </c>
      <c r="AN487" s="167">
        <f t="shared" ref="AN487" si="7032">AN486+AM487</f>
        <v>0</v>
      </c>
      <c r="AO487" s="167">
        <f t="shared" ref="AO487" si="7033">AO486+AN487</f>
        <v>0</v>
      </c>
      <c r="AP487" s="167">
        <f t="shared" ref="AP487" si="7034">AP486+AO487</f>
        <v>0</v>
      </c>
      <c r="AQ487" s="167">
        <f t="shared" ref="AQ487" si="7035">AQ486+AP487</f>
        <v>0</v>
      </c>
      <c r="AR487" s="167">
        <f t="shared" ref="AR487" si="7036">AR486+AQ487</f>
        <v>0</v>
      </c>
      <c r="AS487" s="167">
        <f t="shared" ref="AS487" si="7037">AS486+AR487</f>
        <v>0</v>
      </c>
      <c r="AT487" s="167">
        <f t="shared" ref="AT487" si="7038">AT486+AS487</f>
        <v>0</v>
      </c>
      <c r="AU487" s="167">
        <f t="shared" ref="AU487" si="7039">AU486+AT487</f>
        <v>0</v>
      </c>
      <c r="AV487" s="167">
        <f t="shared" ref="AV487" si="7040">AV486+AU487</f>
        <v>0</v>
      </c>
      <c r="AW487" s="167">
        <f t="shared" ref="AW487" si="7041">AW486+AV487</f>
        <v>0</v>
      </c>
      <c r="AX487" s="167">
        <f t="shared" ref="AX487" si="7042">AX486+AW487</f>
        <v>0</v>
      </c>
      <c r="AY487" s="167">
        <f t="shared" ref="AY487" si="7043">AY486+AX487</f>
        <v>0</v>
      </c>
      <c r="AZ487" s="167">
        <f t="shared" ref="AZ487" si="7044">AZ486+AY487</f>
        <v>0</v>
      </c>
      <c r="BA487" s="167">
        <f t="shared" ref="BA487" si="7045">BA486+AZ487</f>
        <v>0</v>
      </c>
      <c r="BB487" s="167">
        <f t="shared" ref="BB487" si="7046">BB486+BA487</f>
        <v>0</v>
      </c>
      <c r="BC487" s="167">
        <f t="shared" ref="BC487" si="7047">BC486+BB487</f>
        <v>0</v>
      </c>
      <c r="BD487" s="167">
        <f t="shared" ref="BD487" si="7048">BD486+BC487</f>
        <v>0</v>
      </c>
      <c r="BE487" s="167">
        <f t="shared" ref="BE487" si="7049">BE486+BD487</f>
        <v>0</v>
      </c>
      <c r="BF487" s="167">
        <f t="shared" ref="BF487" si="7050">BF486+BE487</f>
        <v>0</v>
      </c>
      <c r="BG487" s="167">
        <f t="shared" ref="BG487" si="7051">BG486+BF487</f>
        <v>0</v>
      </c>
      <c r="BH487" s="167">
        <f t="shared" ref="BH487" si="7052">BH486+BG487</f>
        <v>0</v>
      </c>
      <c r="BI487" s="167">
        <f t="shared" ref="BI487" si="7053">BI486+BH487</f>
        <v>0</v>
      </c>
      <c r="BJ487" s="382"/>
      <c r="BK487" s="384"/>
      <c r="BL487" s="386"/>
      <c r="BM487" s="105"/>
      <c r="BN487" s="105"/>
      <c r="BO487" s="105"/>
      <c r="BP487" s="105"/>
      <c r="BQ487" s="105"/>
      <c r="BR487" s="105"/>
      <c r="BS487" s="105"/>
      <c r="BT487" s="105"/>
      <c r="BU487" s="105"/>
      <c r="BV487" s="105"/>
      <c r="BW487" s="105"/>
      <c r="BX487" s="105"/>
      <c r="BY487" s="105"/>
      <c r="BZ487" s="105"/>
      <c r="CA487" s="105"/>
      <c r="CB487" s="105"/>
    </row>
    <row r="488" spans="1:80" ht="25.4" customHeight="1" thickBot="1" x14ac:dyDescent="0.4">
      <c r="B488" s="128"/>
      <c r="C488" s="170"/>
      <c r="D488" s="170"/>
      <c r="E488" s="170"/>
      <c r="F488" s="170"/>
      <c r="G488" s="170"/>
      <c r="H488" s="170"/>
      <c r="I488" s="172"/>
      <c r="J488" s="105"/>
      <c r="K488" s="175"/>
      <c r="L488" s="105"/>
      <c r="M488" s="63" t="s">
        <v>145</v>
      </c>
      <c r="N488" s="168">
        <f>IF($E484="",0,VLOOKUP($E484,'Podpůrná data'!$H$15:$I$182,2)*N486)</f>
        <v>0</v>
      </c>
      <c r="O488" s="168">
        <f>IF($E484="",0,VLOOKUP($E484,'Podpůrná data'!$H$15:$I$182,2)*O486)</f>
        <v>0</v>
      </c>
      <c r="P488" s="168">
        <f>IF($E484="",0,VLOOKUP($E484,'Podpůrná data'!$H$15:$I$182,2)*P486)</f>
        <v>0</v>
      </c>
      <c r="Q488" s="168">
        <f>IF($E484="",0,VLOOKUP($E484,'Podpůrná data'!$H$15:$I$182,2)*Q486)</f>
        <v>0</v>
      </c>
      <c r="R488" s="168">
        <f>IF($E484="",0,VLOOKUP($E484,'Podpůrná data'!$H$15:$I$182,2)*R486)</f>
        <v>0</v>
      </c>
      <c r="S488" s="168">
        <f>IF($E484="",0,VLOOKUP($E484,'Podpůrná data'!$H$15:$I$182,2)*S486)</f>
        <v>0</v>
      </c>
      <c r="T488" s="168">
        <f>IF($E484="",0,VLOOKUP($E484,'Podpůrná data'!$H$15:$I$182,2)*T486)</f>
        <v>0</v>
      </c>
      <c r="U488" s="168">
        <f>IF($E484="",0,VLOOKUP($E484,'Podpůrná data'!$H$15:$I$182,2)*U486)</f>
        <v>0</v>
      </c>
      <c r="V488" s="168">
        <f>IF($E484="",0,VLOOKUP($E484,'Podpůrná data'!$H$15:$I$182,2)*V486)</f>
        <v>0</v>
      </c>
      <c r="W488" s="168">
        <f>IF($E484="",0,VLOOKUP($E484,'Podpůrná data'!$H$15:$I$182,2)*W486)</f>
        <v>0</v>
      </c>
      <c r="X488" s="168">
        <f>IF($E484="",0,VLOOKUP($E484,'Podpůrná data'!$H$15:$I$182,2)*X486)</f>
        <v>0</v>
      </c>
      <c r="Y488" s="168">
        <f>IF($E484="",0,VLOOKUP($E484,'Podpůrná data'!$H$15:$I$182,2)*Y486)</f>
        <v>0</v>
      </c>
      <c r="Z488" s="168">
        <f>IF($E484="",0,VLOOKUP($E484,'Podpůrná data'!$H$15:$I$182,2)*Z486)</f>
        <v>0</v>
      </c>
      <c r="AA488" s="168">
        <f>IF($E484="",0,VLOOKUP($E484,'Podpůrná data'!$H$15:$I$182,2)*AA486)</f>
        <v>0</v>
      </c>
      <c r="AB488" s="168">
        <f>IF($E484="",0,VLOOKUP($E484,'Podpůrná data'!$H$15:$I$182,2)*AB486)</f>
        <v>0</v>
      </c>
      <c r="AC488" s="168">
        <f>IF($E484="",0,VLOOKUP($E484,'Podpůrná data'!$H$15:$I$182,2)*AC486)</f>
        <v>0</v>
      </c>
      <c r="AD488" s="168">
        <f>IF($E484="",0,VLOOKUP($E484,'Podpůrná data'!$H$15:$I$182,2)*AD486)</f>
        <v>0</v>
      </c>
      <c r="AE488" s="168">
        <f>IF($E484="",0,VLOOKUP($E484,'Podpůrná data'!$H$15:$I$182,2)*AE486)</f>
        <v>0</v>
      </c>
      <c r="AF488" s="168">
        <f>IF($E484="",0,VLOOKUP($E484,'Podpůrná data'!$H$15:$I$182,2)*AF486)</f>
        <v>0</v>
      </c>
      <c r="AG488" s="168">
        <f>IF($E484="",0,VLOOKUP($E484,'Podpůrná data'!$H$15:$I$182,2)*AG486)</f>
        <v>0</v>
      </c>
      <c r="AH488" s="168">
        <f>IF($E484="",0,VLOOKUP($E484,'Podpůrná data'!$H$15:$I$182,2)*AH486)</f>
        <v>0</v>
      </c>
      <c r="AI488" s="168">
        <f>IF($E484="",0,VLOOKUP($E484,'Podpůrná data'!$H$15:$I$182,2)*AI486)</f>
        <v>0</v>
      </c>
      <c r="AJ488" s="168">
        <f>IF($E484="",0,VLOOKUP($E484,'Podpůrná data'!$H$15:$I$182,2)*AJ486)</f>
        <v>0</v>
      </c>
      <c r="AK488" s="168">
        <f>IF($E484="",0,VLOOKUP($E484,'Podpůrná data'!$H$15:$I$182,2)*AK486)</f>
        <v>0</v>
      </c>
      <c r="AL488" s="168">
        <f>IF($E484="",0,VLOOKUP($E484,'Podpůrná data'!$H$15:$I$182,2)*AL486)</f>
        <v>0</v>
      </c>
      <c r="AM488" s="168">
        <f>IF($E484="",0,VLOOKUP($E484,'Podpůrná data'!$H$15:$I$182,2)*AM486)</f>
        <v>0</v>
      </c>
      <c r="AN488" s="168">
        <f>IF($E484="",0,VLOOKUP($E484,'Podpůrná data'!$H$15:$I$182,2)*AN486)</f>
        <v>0</v>
      </c>
      <c r="AO488" s="168">
        <f>IF($E484="",0,VLOOKUP($E484,'Podpůrná data'!$H$15:$I$182,2)*AO486)</f>
        <v>0</v>
      </c>
      <c r="AP488" s="168">
        <f>IF($E484="",0,VLOOKUP($E484,'Podpůrná data'!$H$15:$I$182,2)*AP486)</f>
        <v>0</v>
      </c>
      <c r="AQ488" s="168">
        <f>IF($E484="",0,VLOOKUP($E484,'Podpůrná data'!$H$15:$I$182,2)*AQ486)</f>
        <v>0</v>
      </c>
      <c r="AR488" s="168">
        <f>IF($E484="",0,VLOOKUP($E484,'Podpůrná data'!$H$15:$I$182,2)*AR486)</f>
        <v>0</v>
      </c>
      <c r="AS488" s="168">
        <f>IF($E484="",0,VLOOKUP($E484,'Podpůrná data'!$H$15:$I$182,2)*AS486)</f>
        <v>0</v>
      </c>
      <c r="AT488" s="168">
        <f>IF($E484="",0,VLOOKUP($E484,'Podpůrná data'!$H$15:$I$182,2)*AT486)</f>
        <v>0</v>
      </c>
      <c r="AU488" s="168">
        <f>IF($E484="",0,VLOOKUP($E484,'Podpůrná data'!$H$15:$I$182,2)*AU486)</f>
        <v>0</v>
      </c>
      <c r="AV488" s="168">
        <f>IF($E484="",0,VLOOKUP($E484,'Podpůrná data'!$H$15:$I$182,2)*AV486)</f>
        <v>0</v>
      </c>
      <c r="AW488" s="168">
        <f>IF($E484="",0,VLOOKUP($E484,'Podpůrná data'!$H$15:$I$182,2)*AW486)</f>
        <v>0</v>
      </c>
      <c r="AX488" s="168">
        <f>IF($E484="",0,VLOOKUP($E484,'Podpůrná data'!$H$15:$I$182,2)*AX486)</f>
        <v>0</v>
      </c>
      <c r="AY488" s="168">
        <f>IF($E484="",0,VLOOKUP($E484,'Podpůrná data'!$H$15:$I$182,2)*AY486)</f>
        <v>0</v>
      </c>
      <c r="AZ488" s="168">
        <f>IF($E484="",0,VLOOKUP($E484,'Podpůrná data'!$H$15:$I$182,2)*AZ486)</f>
        <v>0</v>
      </c>
      <c r="BA488" s="168">
        <f>IF($E484="",0,VLOOKUP($E484,'Podpůrná data'!$H$15:$I$182,2)*BA486)</f>
        <v>0</v>
      </c>
      <c r="BB488" s="168">
        <f>IF($E484="",0,VLOOKUP($E484,'Podpůrná data'!$H$15:$I$182,2)*BB486)</f>
        <v>0</v>
      </c>
      <c r="BC488" s="168">
        <f>IF($E484="",0,VLOOKUP($E484,'Podpůrná data'!$H$15:$I$182,2)*BC486)</f>
        <v>0</v>
      </c>
      <c r="BD488" s="168">
        <f>IF($E484="",0,VLOOKUP($E484,'Podpůrná data'!$H$15:$I$182,2)*BD486)</f>
        <v>0</v>
      </c>
      <c r="BE488" s="168">
        <f>IF($E484="",0,VLOOKUP($E484,'Podpůrná data'!$H$15:$I$182,2)*BE486)</f>
        <v>0</v>
      </c>
      <c r="BF488" s="168">
        <f>IF($E484="",0,VLOOKUP($E484,'Podpůrná data'!$H$15:$I$182,2)*BF486)</f>
        <v>0</v>
      </c>
      <c r="BG488" s="168">
        <f>IF($E484="",0,VLOOKUP($E484,'Podpůrná data'!$H$15:$I$182,2)*BG486)</f>
        <v>0</v>
      </c>
      <c r="BH488" s="168">
        <f>IF($E484="",0,VLOOKUP($E484,'Podpůrná data'!$H$15:$I$182,2)*BH486)</f>
        <v>0</v>
      </c>
      <c r="BI488" s="168">
        <f>IF($E484="",0,VLOOKUP($E484,'Podpůrná data'!$H$15:$I$182,2)*BI486)</f>
        <v>0</v>
      </c>
      <c r="BJ488" s="382"/>
      <c r="BK488" s="384"/>
      <c r="BL488" s="386"/>
      <c r="BM488" s="105"/>
      <c r="BN488" s="178">
        <f>SUMIFS($N488:$BI488,$N483:$BI483,"1. ZoR")</f>
        <v>0</v>
      </c>
      <c r="BO488" s="178">
        <f>SUMIFS($N488:$BI488,$N483:$BI483,"2. ZoR")</f>
        <v>0</v>
      </c>
      <c r="BP488" s="178">
        <f>SUMIFS($N488:$BI488,$N483:$BI483,"3. ZoR")</f>
        <v>0</v>
      </c>
      <c r="BQ488" s="178">
        <f>SUMIFS($N488:$BI488,$N483:$BI483,"4. ZoR")</f>
        <v>0</v>
      </c>
      <c r="BR488" s="178">
        <f>SUMIFS($N488:$BI488,$N483:$BI483,"5. ZoR")</f>
        <v>0</v>
      </c>
      <c r="BS488" s="178">
        <f>SUMIFS($N488:$BI488,$N483:$BI483,"6. ZoR")</f>
        <v>0</v>
      </c>
      <c r="BT488" s="178">
        <f>SUMIFS($N488:$BI488,$N483:$BI483,"7. ZoR")</f>
        <v>0</v>
      </c>
      <c r="BU488" s="178">
        <f>SUMIFS($N488:$BI488,$N483:$BI483,"8. ZoR")</f>
        <v>0</v>
      </c>
      <c r="BV488" s="178">
        <f>SUMIFS($N488:$BI488,$N483:$BI483,"9. ZoR")</f>
        <v>0</v>
      </c>
      <c r="BW488" s="178">
        <f>SUMIFS($N488:$BI488,$N483:$BI483,"10. ZoR")</f>
        <v>0</v>
      </c>
      <c r="BX488" s="178">
        <f>SUMIFS($N488:$BI488,$N483:$BI483,"11. ZoR")</f>
        <v>0</v>
      </c>
      <c r="BY488" s="178">
        <f>SUMIFS($N488:$BI488,$N483:$BI483,"12. ZoR")</f>
        <v>0</v>
      </c>
      <c r="BZ488" s="178">
        <f>SUMIFS($N488:$BI488,$N483:$BI483,"13. ZoR")</f>
        <v>0</v>
      </c>
      <c r="CA488" s="178">
        <f>SUMIFS($N488:$BI488,$N483:$BI483,"14. ZoR")</f>
        <v>0</v>
      </c>
      <c r="CB488" s="178">
        <f>SUMIFS($N488:$BI488,$N483:$BI483,"15. ZoR")</f>
        <v>0</v>
      </c>
    </row>
    <row r="489" spans="1:80" ht="29.5" hidden="1" thickBot="1" x14ac:dyDescent="0.4">
      <c r="B489" s="129"/>
      <c r="C489" s="173"/>
      <c r="D489" s="173"/>
      <c r="E489" s="173"/>
      <c r="F489" s="173"/>
      <c r="G489" s="173"/>
      <c r="H489" s="173"/>
      <c r="I489" s="174"/>
      <c r="J489" s="105"/>
      <c r="K489" s="176"/>
      <c r="L489" s="105"/>
      <c r="M489" s="63" t="s">
        <v>200</v>
      </c>
      <c r="N489" s="168">
        <f>IF(N488="","",N488)</f>
        <v>0</v>
      </c>
      <c r="O489" s="168">
        <f>N489+O488</f>
        <v>0</v>
      </c>
      <c r="P489" s="168">
        <f t="shared" ref="P489" si="7054">O489+P488</f>
        <v>0</v>
      </c>
      <c r="Q489" s="168">
        <f t="shared" ref="Q489" si="7055">P489+Q488</f>
        <v>0</v>
      </c>
      <c r="R489" s="168">
        <f t="shared" ref="R489" si="7056">Q489+R488</f>
        <v>0</v>
      </c>
      <c r="S489" s="168">
        <f t="shared" ref="S489" si="7057">R489+S488</f>
        <v>0</v>
      </c>
      <c r="T489" s="168">
        <f t="shared" ref="T489" si="7058">S489+T488</f>
        <v>0</v>
      </c>
      <c r="U489" s="168">
        <f t="shared" ref="U489" si="7059">T489+U488</f>
        <v>0</v>
      </c>
      <c r="V489" s="168">
        <f t="shared" ref="V489" si="7060">U489+V488</f>
        <v>0</v>
      </c>
      <c r="W489" s="168">
        <f t="shared" ref="W489" si="7061">V489+W488</f>
        <v>0</v>
      </c>
      <c r="X489" s="168">
        <f t="shared" ref="X489" si="7062">W489+X488</f>
        <v>0</v>
      </c>
      <c r="Y489" s="168">
        <f t="shared" ref="Y489" si="7063">X489+Y488</f>
        <v>0</v>
      </c>
      <c r="Z489" s="168">
        <f t="shared" ref="Z489" si="7064">Y489+Z488</f>
        <v>0</v>
      </c>
      <c r="AA489" s="168">
        <f t="shared" ref="AA489" si="7065">Z489+AA488</f>
        <v>0</v>
      </c>
      <c r="AB489" s="168">
        <f t="shared" ref="AB489" si="7066">AA489+AB488</f>
        <v>0</v>
      </c>
      <c r="AC489" s="168">
        <f t="shared" ref="AC489" si="7067">AB489+AC488</f>
        <v>0</v>
      </c>
      <c r="AD489" s="168">
        <f t="shared" ref="AD489" si="7068">AC489+AD488</f>
        <v>0</v>
      </c>
      <c r="AE489" s="168">
        <f t="shared" ref="AE489" si="7069">AD489+AE488</f>
        <v>0</v>
      </c>
      <c r="AF489" s="168">
        <f t="shared" ref="AF489" si="7070">AE489+AF488</f>
        <v>0</v>
      </c>
      <c r="AG489" s="168">
        <f t="shared" ref="AG489" si="7071">AF489+AG488</f>
        <v>0</v>
      </c>
      <c r="AH489" s="168">
        <f t="shared" ref="AH489" si="7072">AG489+AH488</f>
        <v>0</v>
      </c>
      <c r="AI489" s="168">
        <f t="shared" ref="AI489" si="7073">AH489+AI488</f>
        <v>0</v>
      </c>
      <c r="AJ489" s="168">
        <f t="shared" ref="AJ489" si="7074">AI489+AJ488</f>
        <v>0</v>
      </c>
      <c r="AK489" s="168">
        <f t="shared" ref="AK489" si="7075">AJ489+AK488</f>
        <v>0</v>
      </c>
      <c r="AL489" s="168">
        <f t="shared" ref="AL489" si="7076">AK489+AL488</f>
        <v>0</v>
      </c>
      <c r="AM489" s="168">
        <f t="shared" ref="AM489" si="7077">AL489+AM488</f>
        <v>0</v>
      </c>
      <c r="AN489" s="168">
        <f t="shared" ref="AN489" si="7078">AM489+AN488</f>
        <v>0</v>
      </c>
      <c r="AO489" s="168">
        <f t="shared" ref="AO489" si="7079">AN489+AO488</f>
        <v>0</v>
      </c>
      <c r="AP489" s="168">
        <f t="shared" ref="AP489" si="7080">AO489+AP488</f>
        <v>0</v>
      </c>
      <c r="AQ489" s="168">
        <f t="shared" ref="AQ489" si="7081">AP489+AQ488</f>
        <v>0</v>
      </c>
      <c r="AR489" s="168">
        <f t="shared" ref="AR489" si="7082">AQ489+AR488</f>
        <v>0</v>
      </c>
      <c r="AS489" s="168">
        <f t="shared" ref="AS489" si="7083">AR489+AS488</f>
        <v>0</v>
      </c>
      <c r="AT489" s="168">
        <f t="shared" ref="AT489" si="7084">AS489+AT488</f>
        <v>0</v>
      </c>
      <c r="AU489" s="168">
        <f t="shared" ref="AU489" si="7085">AT489+AU488</f>
        <v>0</v>
      </c>
      <c r="AV489" s="168">
        <f t="shared" ref="AV489" si="7086">AU489+AV488</f>
        <v>0</v>
      </c>
      <c r="AW489" s="168">
        <f t="shared" ref="AW489" si="7087">AV489+AW488</f>
        <v>0</v>
      </c>
      <c r="AX489" s="168">
        <f t="shared" ref="AX489" si="7088">AW489+AX488</f>
        <v>0</v>
      </c>
      <c r="AY489" s="168">
        <f t="shared" ref="AY489" si="7089">AX489+AY488</f>
        <v>0</v>
      </c>
      <c r="AZ489" s="168">
        <f t="shared" ref="AZ489" si="7090">AY489+AZ488</f>
        <v>0</v>
      </c>
      <c r="BA489" s="168">
        <f t="shared" ref="BA489" si="7091">AZ489+BA488</f>
        <v>0</v>
      </c>
      <c r="BB489" s="168">
        <f t="shared" ref="BB489" si="7092">BA489+BB488</f>
        <v>0</v>
      </c>
      <c r="BC489" s="168">
        <f t="shared" ref="BC489" si="7093">BB489+BC488</f>
        <v>0</v>
      </c>
      <c r="BD489" s="168">
        <f t="shared" ref="BD489" si="7094">BC489+BD488</f>
        <v>0</v>
      </c>
      <c r="BE489" s="168">
        <f t="shared" ref="BE489" si="7095">BD489+BE488</f>
        <v>0</v>
      </c>
      <c r="BF489" s="168">
        <f t="shared" ref="BF489" si="7096">BE489+BF488</f>
        <v>0</v>
      </c>
      <c r="BG489" s="168">
        <f t="shared" ref="BG489" si="7097">BF489+BG488</f>
        <v>0</v>
      </c>
      <c r="BH489" s="168">
        <f t="shared" ref="BH489" si="7098">BG489+BH488</f>
        <v>0</v>
      </c>
      <c r="BI489" s="168">
        <f t="shared" ref="BI489" si="7099">BH489+BI488</f>
        <v>0</v>
      </c>
      <c r="BJ489" s="383"/>
      <c r="BK489" s="385"/>
      <c r="BL489" s="387"/>
      <c r="BM489" s="105"/>
      <c r="BN489" s="105"/>
      <c r="BO489" s="105"/>
      <c r="BP489" s="105"/>
      <c r="BQ489" s="105"/>
      <c r="BR489" s="105"/>
      <c r="BS489" s="105"/>
      <c r="BT489" s="105"/>
      <c r="BU489" s="105"/>
      <c r="BV489" s="105"/>
      <c r="BW489" s="105"/>
      <c r="BX489" s="105"/>
      <c r="BY489" s="105"/>
      <c r="BZ489" s="105"/>
      <c r="CA489" s="105"/>
      <c r="CB489" s="105"/>
    </row>
    <row r="490" spans="1:80" ht="15" hidden="1" thickBot="1" x14ac:dyDescent="0.4">
      <c r="B490" s="105"/>
      <c r="C490" s="130"/>
      <c r="D490" s="130"/>
      <c r="E490" s="130"/>
      <c r="F490" s="130"/>
      <c r="G490" s="130"/>
      <c r="H490" s="130"/>
      <c r="I490" s="105"/>
      <c r="J490" s="7"/>
      <c r="K490" s="105"/>
      <c r="L490" s="105"/>
      <c r="M490" s="105"/>
      <c r="N490" s="105"/>
      <c r="O490" s="105"/>
      <c r="P490" s="7"/>
      <c r="Q490" s="105"/>
      <c r="R490" s="105"/>
      <c r="S490" s="105"/>
      <c r="T490" s="105"/>
      <c r="U490" s="105"/>
      <c r="V490" s="105"/>
      <c r="W490" s="105"/>
      <c r="X490" s="105"/>
      <c r="Y490" s="105"/>
      <c r="Z490" s="105"/>
      <c r="AA490" s="105"/>
      <c r="AB490" s="105"/>
      <c r="AC490" s="105"/>
      <c r="AD490" s="105"/>
      <c r="AE490" s="105"/>
      <c r="AF490" s="105"/>
      <c r="AG490" s="105"/>
      <c r="AH490" s="105"/>
      <c r="AI490" s="105"/>
      <c r="AJ490" s="105"/>
      <c r="AK490" s="105"/>
      <c r="AL490" s="105"/>
      <c r="AM490" s="105"/>
      <c r="AN490" s="105"/>
      <c r="AO490" s="105"/>
      <c r="AP490" s="105"/>
      <c r="AQ490" s="105"/>
      <c r="AR490" s="105"/>
      <c r="AS490" s="105"/>
      <c r="AT490" s="105"/>
      <c r="AU490" s="105"/>
      <c r="AV490" s="105"/>
      <c r="AW490" s="105"/>
      <c r="AX490" s="105"/>
      <c r="AY490" s="105"/>
      <c r="AZ490" s="105"/>
      <c r="BA490" s="105"/>
      <c r="BB490" s="105"/>
      <c r="BC490" s="105"/>
      <c r="BD490" s="105"/>
      <c r="BE490" s="105"/>
      <c r="BF490" s="105"/>
      <c r="BG490" s="105"/>
      <c r="BH490" s="105"/>
      <c r="BI490" s="105"/>
      <c r="BJ490" s="105"/>
      <c r="BK490" s="105"/>
      <c r="BL490" s="105"/>
      <c r="BM490" s="105"/>
      <c r="BN490" s="105"/>
      <c r="BO490" s="105"/>
      <c r="BP490" s="105"/>
      <c r="BQ490" s="105"/>
      <c r="BR490" s="105"/>
      <c r="BS490" s="105"/>
      <c r="BT490" s="105"/>
      <c r="BU490" s="105"/>
      <c r="BV490" s="105"/>
      <c r="BW490" s="105"/>
      <c r="BX490" s="105"/>
      <c r="BY490" s="105"/>
      <c r="BZ490" s="105"/>
      <c r="CA490" s="105"/>
      <c r="CB490" s="105"/>
    </row>
    <row r="491" spans="1:80" s="245" customFormat="1" ht="58.4" customHeight="1" thickBot="1" x14ac:dyDescent="0.4">
      <c r="A491" s="249"/>
      <c r="B491" s="120"/>
      <c r="C491" s="360" t="s">
        <v>2</v>
      </c>
      <c r="D491" s="121"/>
      <c r="E491" s="131" t="s">
        <v>225</v>
      </c>
      <c r="F491" s="131" t="s">
        <v>444</v>
      </c>
      <c r="G491" s="131" t="s">
        <v>208</v>
      </c>
      <c r="H491" s="122" t="s">
        <v>385</v>
      </c>
      <c r="I491" s="123" t="s">
        <v>1</v>
      </c>
      <c r="J491" s="7"/>
      <c r="K491" s="169">
        <v>204032</v>
      </c>
      <c r="L491" s="106"/>
      <c r="M491" s="194" t="s">
        <v>128</v>
      </c>
      <c r="N491" s="83" t="s">
        <v>4</v>
      </c>
      <c r="O491" s="83" t="s">
        <v>5</v>
      </c>
      <c r="P491" s="83" t="s">
        <v>6</v>
      </c>
      <c r="Q491" s="83" t="s">
        <v>7</v>
      </c>
      <c r="R491" s="83" t="s">
        <v>8</v>
      </c>
      <c r="S491" s="83" t="s">
        <v>9</v>
      </c>
      <c r="T491" s="83" t="s">
        <v>10</v>
      </c>
      <c r="U491" s="83" t="s">
        <v>11</v>
      </c>
      <c r="V491" s="83" t="s">
        <v>12</v>
      </c>
      <c r="W491" s="83" t="s">
        <v>13</v>
      </c>
      <c r="X491" s="83" t="s">
        <v>14</v>
      </c>
      <c r="Y491" s="83" t="s">
        <v>15</v>
      </c>
      <c r="Z491" s="83" t="s">
        <v>16</v>
      </c>
      <c r="AA491" s="83" t="s">
        <v>17</v>
      </c>
      <c r="AB491" s="83" t="s">
        <v>18</v>
      </c>
      <c r="AC491" s="83" t="s">
        <v>19</v>
      </c>
      <c r="AD491" s="83" t="s">
        <v>20</v>
      </c>
      <c r="AE491" s="83" t="s">
        <v>21</v>
      </c>
      <c r="AF491" s="83" t="s">
        <v>22</v>
      </c>
      <c r="AG491" s="83" t="s">
        <v>23</v>
      </c>
      <c r="AH491" s="83" t="s">
        <v>24</v>
      </c>
      <c r="AI491" s="83" t="s">
        <v>25</v>
      </c>
      <c r="AJ491" s="83" t="s">
        <v>26</v>
      </c>
      <c r="AK491" s="83" t="s">
        <v>27</v>
      </c>
      <c r="AL491" s="83" t="s">
        <v>28</v>
      </c>
      <c r="AM491" s="83" t="s">
        <v>29</v>
      </c>
      <c r="AN491" s="83" t="s">
        <v>30</v>
      </c>
      <c r="AO491" s="83" t="s">
        <v>31</v>
      </c>
      <c r="AP491" s="83" t="s">
        <v>32</v>
      </c>
      <c r="AQ491" s="83" t="s">
        <v>33</v>
      </c>
      <c r="AR491" s="83" t="s">
        <v>34</v>
      </c>
      <c r="AS491" s="83" t="s">
        <v>35</v>
      </c>
      <c r="AT491" s="83" t="s">
        <v>36</v>
      </c>
      <c r="AU491" s="83" t="s">
        <v>37</v>
      </c>
      <c r="AV491" s="83" t="s">
        <v>38</v>
      </c>
      <c r="AW491" s="83" t="s">
        <v>39</v>
      </c>
      <c r="AX491" s="83" t="s">
        <v>40</v>
      </c>
      <c r="AY491" s="83" t="s">
        <v>41</v>
      </c>
      <c r="AZ491" s="83" t="s">
        <v>42</v>
      </c>
      <c r="BA491" s="83" t="s">
        <v>43</v>
      </c>
      <c r="BB491" s="83" t="s">
        <v>44</v>
      </c>
      <c r="BC491" s="83" t="s">
        <v>45</v>
      </c>
      <c r="BD491" s="83" t="s">
        <v>46</v>
      </c>
      <c r="BE491" s="83" t="s">
        <v>47</v>
      </c>
      <c r="BF491" s="83" t="s">
        <v>48</v>
      </c>
      <c r="BG491" s="83" t="s">
        <v>49</v>
      </c>
      <c r="BH491" s="83" t="s">
        <v>50</v>
      </c>
      <c r="BI491" s="83" t="s">
        <v>51</v>
      </c>
      <c r="BJ491" s="134" t="s">
        <v>234</v>
      </c>
      <c r="BK491" s="135" t="s">
        <v>164</v>
      </c>
      <c r="BL491" s="135" t="s">
        <v>213</v>
      </c>
      <c r="BM491" s="106"/>
      <c r="BN491" s="368" t="s">
        <v>238</v>
      </c>
      <c r="BO491" s="369"/>
      <c r="BP491" s="369"/>
      <c r="BQ491" s="369"/>
      <c r="BR491" s="369"/>
      <c r="BS491" s="369"/>
      <c r="BT491" s="369"/>
      <c r="BU491" s="369"/>
      <c r="BV491" s="369"/>
      <c r="BW491" s="369"/>
      <c r="BX491" s="369"/>
      <c r="BY491" s="369"/>
      <c r="BZ491" s="369"/>
      <c r="CA491" s="369"/>
      <c r="CB491" s="369"/>
    </row>
    <row r="492" spans="1:80" s="245" customFormat="1" ht="18" hidden="1" customHeight="1" x14ac:dyDescent="0.35">
      <c r="A492" s="250"/>
      <c r="B492" s="113"/>
      <c r="C492" s="361"/>
      <c r="D492" s="125"/>
      <c r="E492" s="125"/>
      <c r="F492" s="125"/>
      <c r="G492" s="125"/>
      <c r="H492" s="370" t="s">
        <v>201</v>
      </c>
      <c r="I492" s="373" t="s">
        <v>93</v>
      </c>
      <c r="J492" s="7"/>
      <c r="K492" s="375" t="s">
        <v>423</v>
      </c>
      <c r="L492" s="106"/>
      <c r="M492" s="84"/>
      <c r="N492" s="74">
        <f>MONTH(Úvod!$F$10)</f>
        <v>1</v>
      </c>
      <c r="O492" s="75">
        <f t="shared" ref="O492" si="7100">IF(N492=12,1,N492+1)</f>
        <v>2</v>
      </c>
      <c r="P492" s="75">
        <f t="shared" ref="P492" si="7101">IF(O492=12,1,O492+1)</f>
        <v>3</v>
      </c>
      <c r="Q492" s="76">
        <f t="shared" ref="Q492" si="7102">IF(P492=12,1,P492+1)</f>
        <v>4</v>
      </c>
      <c r="R492" s="76">
        <f t="shared" ref="R492" si="7103">IF(Q492=12,1,Q492+1)</f>
        <v>5</v>
      </c>
      <c r="S492" s="76">
        <f t="shared" ref="S492" si="7104">IF(R492=12,1,R492+1)</f>
        <v>6</v>
      </c>
      <c r="T492" s="76">
        <f t="shared" ref="T492" si="7105">IF(S492=12,1,S492+1)</f>
        <v>7</v>
      </c>
      <c r="U492" s="76">
        <f t="shared" ref="U492" si="7106">IF(T492=12,1,T492+1)</f>
        <v>8</v>
      </c>
      <c r="V492" s="76">
        <f t="shared" ref="V492" si="7107">IF(U492=12,1,U492+1)</f>
        <v>9</v>
      </c>
      <c r="W492" s="76">
        <f>IF(V492=12,1,V492+1)</f>
        <v>10</v>
      </c>
      <c r="X492" s="76">
        <f t="shared" ref="X492" si="7108">IF(W492=12,1,W492+1)</f>
        <v>11</v>
      </c>
      <c r="Y492" s="76">
        <f t="shared" ref="Y492" si="7109">IF(X492=12,1,X492+1)</f>
        <v>12</v>
      </c>
      <c r="Z492" s="76">
        <f t="shared" ref="Z492" si="7110">IF(Y492=12,1,Y492+1)</f>
        <v>1</v>
      </c>
      <c r="AA492" s="76">
        <f t="shared" ref="AA492" si="7111">IF(Z492=12,1,Z492+1)</f>
        <v>2</v>
      </c>
      <c r="AB492" s="76">
        <f t="shared" ref="AB492" si="7112">IF(AA492=12,1,AA492+1)</f>
        <v>3</v>
      </c>
      <c r="AC492" s="76">
        <f t="shared" ref="AC492" si="7113">IF(AB492=12,1,AB492+1)</f>
        <v>4</v>
      </c>
      <c r="AD492" s="76">
        <f t="shared" ref="AD492" si="7114">IF(AC492=12,1,AC492+1)</f>
        <v>5</v>
      </c>
      <c r="AE492" s="76">
        <f t="shared" ref="AE492" si="7115">IF(AD492=12,1,AD492+1)</f>
        <v>6</v>
      </c>
      <c r="AF492" s="76">
        <f>IF(AE492=12,1,AE492+1)</f>
        <v>7</v>
      </c>
      <c r="AG492" s="76">
        <f t="shared" ref="AG492" si="7116">IF(AF492=12,1,AF492+1)</f>
        <v>8</v>
      </c>
      <c r="AH492" s="76">
        <f t="shared" ref="AH492" si="7117">IF(AG492=12,1,AG492+1)</f>
        <v>9</v>
      </c>
      <c r="AI492" s="76">
        <f t="shared" ref="AI492" si="7118">IF(AH492=12,1,AH492+1)</f>
        <v>10</v>
      </c>
      <c r="AJ492" s="76">
        <f t="shared" ref="AJ492" si="7119">IF(AI492=12,1,AI492+1)</f>
        <v>11</v>
      </c>
      <c r="AK492" s="76">
        <f t="shared" ref="AK492" si="7120">IF(AJ492=12,1,AJ492+1)</f>
        <v>12</v>
      </c>
      <c r="AL492" s="76">
        <f t="shared" ref="AL492" si="7121">IF(AK492=12,1,AK492+1)</f>
        <v>1</v>
      </c>
      <c r="AM492" s="76">
        <f t="shared" ref="AM492" si="7122">IF(AL492=12,1,AL492+1)</f>
        <v>2</v>
      </c>
      <c r="AN492" s="76">
        <f t="shared" ref="AN492" si="7123">IF(AM492=12,1,AM492+1)</f>
        <v>3</v>
      </c>
      <c r="AO492" s="76">
        <f t="shared" ref="AO492" si="7124">IF(AN492=12,1,AN492+1)</f>
        <v>4</v>
      </c>
      <c r="AP492" s="76">
        <f t="shared" ref="AP492" si="7125">IF(AO492=12,1,AO492+1)</f>
        <v>5</v>
      </c>
      <c r="AQ492" s="76">
        <f t="shared" ref="AQ492" si="7126">IF(AP492=12,1,AP492+1)</f>
        <v>6</v>
      </c>
      <c r="AR492" s="76">
        <f t="shared" ref="AR492" si="7127">IF(AQ492=12,1,AQ492+1)</f>
        <v>7</v>
      </c>
      <c r="AS492" s="76">
        <f t="shared" ref="AS492" si="7128">IF(AR492=12,1,AR492+1)</f>
        <v>8</v>
      </c>
      <c r="AT492" s="76">
        <f t="shared" ref="AT492" si="7129">IF(AS492=12,1,AS492+1)</f>
        <v>9</v>
      </c>
      <c r="AU492" s="76">
        <f t="shared" ref="AU492" si="7130">IF(AT492=12,1,AT492+1)</f>
        <v>10</v>
      </c>
      <c r="AV492" s="76">
        <f t="shared" ref="AV492" si="7131">IF(AU492=12,1,AU492+1)</f>
        <v>11</v>
      </c>
      <c r="AW492" s="76">
        <f t="shared" ref="AW492" si="7132">IF(AV492=12,1,AV492+1)</f>
        <v>12</v>
      </c>
      <c r="AX492" s="76">
        <f t="shared" ref="AX492" si="7133">IF(AW492=12,1,AW492+1)</f>
        <v>1</v>
      </c>
      <c r="AY492" s="76">
        <f t="shared" ref="AY492" si="7134">IF(AX492=12,1,AX492+1)</f>
        <v>2</v>
      </c>
      <c r="AZ492" s="76">
        <f t="shared" ref="AZ492" si="7135">IF(AY492=12,1,AY492+1)</f>
        <v>3</v>
      </c>
      <c r="BA492" s="76">
        <f t="shared" ref="BA492" si="7136">IF(AZ492=12,1,AZ492+1)</f>
        <v>4</v>
      </c>
      <c r="BB492" s="76">
        <f t="shared" ref="BB492" si="7137">IF(BA492=12,1,BA492+1)</f>
        <v>5</v>
      </c>
      <c r="BC492" s="76">
        <f t="shared" ref="BC492" si="7138">IF(BB492=12,1,BB492+1)</f>
        <v>6</v>
      </c>
      <c r="BD492" s="76">
        <f t="shared" ref="BD492" si="7139">IF(BC492=12,1,BC492+1)</f>
        <v>7</v>
      </c>
      <c r="BE492" s="76">
        <f t="shared" ref="BE492" si="7140">IF(BD492=12,1,BD492+1)</f>
        <v>8</v>
      </c>
      <c r="BF492" s="76">
        <f t="shared" ref="BF492" si="7141">IF(BE492=12,1,BE492+1)</f>
        <v>9</v>
      </c>
      <c r="BG492" s="76">
        <f t="shared" ref="BG492" si="7142">IF(BF492=12,1,BF492+1)</f>
        <v>10</v>
      </c>
      <c r="BH492" s="76">
        <f t="shared" ref="BH492" si="7143">IF(BG492=12,1,BG492+1)</f>
        <v>11</v>
      </c>
      <c r="BI492" s="76">
        <f t="shared" ref="BI492" si="7144">IF(BH492=12,1,BH492+1)</f>
        <v>12</v>
      </c>
      <c r="BJ492" s="81"/>
      <c r="BK492" s="78"/>
      <c r="BL492" s="78"/>
      <c r="BM492" s="106"/>
      <c r="BN492" s="106"/>
      <c r="BO492" s="106"/>
      <c r="BP492" s="106"/>
      <c r="BQ492" s="106"/>
      <c r="BR492" s="106"/>
      <c r="BS492" s="106"/>
      <c r="BT492" s="106"/>
      <c r="BU492" s="106"/>
      <c r="BV492" s="106"/>
      <c r="BW492" s="106"/>
      <c r="BX492" s="106"/>
      <c r="BY492" s="106"/>
      <c r="BZ492" s="106"/>
      <c r="CA492" s="106"/>
      <c r="CB492" s="106"/>
    </row>
    <row r="493" spans="1:80" s="245" customFormat="1" ht="35.15" hidden="1" customHeight="1" x14ac:dyDescent="0.35">
      <c r="A493" s="250"/>
      <c r="B493" s="113"/>
      <c r="C493" s="361"/>
      <c r="D493" s="125"/>
      <c r="E493" s="125"/>
      <c r="F493" s="125"/>
      <c r="G493" s="125"/>
      <c r="H493" s="370"/>
      <c r="I493" s="373"/>
      <c r="J493" s="7"/>
      <c r="K493" s="376"/>
      <c r="L493" s="106"/>
      <c r="M493" s="77"/>
      <c r="N493" s="59">
        <f t="shared" ref="N493:BI493" si="7145">VALUE(_xlfn.CONCAT(N492,".",N495))</f>
        <v>1</v>
      </c>
      <c r="O493" s="73">
        <f t="shared" si="7145"/>
        <v>32</v>
      </c>
      <c r="P493" s="73">
        <f t="shared" si="7145"/>
        <v>61</v>
      </c>
      <c r="Q493" s="73">
        <f t="shared" si="7145"/>
        <v>92</v>
      </c>
      <c r="R493" s="73">
        <f t="shared" si="7145"/>
        <v>122</v>
      </c>
      <c r="S493" s="73">
        <f t="shared" si="7145"/>
        <v>153</v>
      </c>
      <c r="T493" s="73">
        <f t="shared" si="7145"/>
        <v>183</v>
      </c>
      <c r="U493" s="73">
        <f t="shared" si="7145"/>
        <v>214</v>
      </c>
      <c r="V493" s="73">
        <f t="shared" si="7145"/>
        <v>245</v>
      </c>
      <c r="W493" s="73">
        <f t="shared" si="7145"/>
        <v>275</v>
      </c>
      <c r="X493" s="73">
        <f t="shared" si="7145"/>
        <v>306</v>
      </c>
      <c r="Y493" s="73">
        <f t="shared" si="7145"/>
        <v>336</v>
      </c>
      <c r="Z493" s="73">
        <f t="shared" si="7145"/>
        <v>367</v>
      </c>
      <c r="AA493" s="73">
        <f t="shared" si="7145"/>
        <v>398</v>
      </c>
      <c r="AB493" s="73">
        <f t="shared" si="7145"/>
        <v>426</v>
      </c>
      <c r="AC493" s="73">
        <f t="shared" si="7145"/>
        <v>457</v>
      </c>
      <c r="AD493" s="73">
        <f t="shared" si="7145"/>
        <v>487</v>
      </c>
      <c r="AE493" s="73">
        <f t="shared" si="7145"/>
        <v>518</v>
      </c>
      <c r="AF493" s="73">
        <f t="shared" si="7145"/>
        <v>548</v>
      </c>
      <c r="AG493" s="73">
        <f t="shared" si="7145"/>
        <v>579</v>
      </c>
      <c r="AH493" s="73">
        <f t="shared" si="7145"/>
        <v>610</v>
      </c>
      <c r="AI493" s="73">
        <f t="shared" si="7145"/>
        <v>640</v>
      </c>
      <c r="AJ493" s="73">
        <f t="shared" si="7145"/>
        <v>671</v>
      </c>
      <c r="AK493" s="73">
        <f t="shared" si="7145"/>
        <v>701</v>
      </c>
      <c r="AL493" s="73">
        <f t="shared" si="7145"/>
        <v>732</v>
      </c>
      <c r="AM493" s="73">
        <f t="shared" si="7145"/>
        <v>763</v>
      </c>
      <c r="AN493" s="73">
        <f t="shared" si="7145"/>
        <v>791</v>
      </c>
      <c r="AO493" s="73">
        <f t="shared" si="7145"/>
        <v>822</v>
      </c>
      <c r="AP493" s="73">
        <f t="shared" si="7145"/>
        <v>852</v>
      </c>
      <c r="AQ493" s="73">
        <f t="shared" si="7145"/>
        <v>883</v>
      </c>
      <c r="AR493" s="73">
        <f t="shared" si="7145"/>
        <v>913</v>
      </c>
      <c r="AS493" s="73">
        <f t="shared" si="7145"/>
        <v>944</v>
      </c>
      <c r="AT493" s="73">
        <f t="shared" si="7145"/>
        <v>975</v>
      </c>
      <c r="AU493" s="73">
        <f t="shared" si="7145"/>
        <v>1005</v>
      </c>
      <c r="AV493" s="73">
        <f t="shared" si="7145"/>
        <v>1036</v>
      </c>
      <c r="AW493" s="73">
        <f t="shared" si="7145"/>
        <v>1066</v>
      </c>
      <c r="AX493" s="73">
        <f t="shared" si="7145"/>
        <v>1097</v>
      </c>
      <c r="AY493" s="73">
        <f t="shared" si="7145"/>
        <v>1128</v>
      </c>
      <c r="AZ493" s="73">
        <f t="shared" si="7145"/>
        <v>1156</v>
      </c>
      <c r="BA493" s="73">
        <f t="shared" si="7145"/>
        <v>1187</v>
      </c>
      <c r="BB493" s="73">
        <f t="shared" si="7145"/>
        <v>1217</v>
      </c>
      <c r="BC493" s="73">
        <f t="shared" si="7145"/>
        <v>1248</v>
      </c>
      <c r="BD493" s="73">
        <f t="shared" si="7145"/>
        <v>1278</v>
      </c>
      <c r="BE493" s="73">
        <f t="shared" si="7145"/>
        <v>1309</v>
      </c>
      <c r="BF493" s="73">
        <f t="shared" si="7145"/>
        <v>1340</v>
      </c>
      <c r="BG493" s="73">
        <f t="shared" si="7145"/>
        <v>1370</v>
      </c>
      <c r="BH493" s="73">
        <f t="shared" si="7145"/>
        <v>1401</v>
      </c>
      <c r="BI493" s="73">
        <f t="shared" si="7145"/>
        <v>1431</v>
      </c>
      <c r="BJ493" s="82"/>
      <c r="BK493" s="79"/>
      <c r="BL493" s="79"/>
      <c r="BM493" s="106"/>
      <c r="BN493" s="106"/>
      <c r="BO493" s="106"/>
      <c r="BP493" s="106"/>
      <c r="BQ493" s="106"/>
      <c r="BR493" s="106"/>
      <c r="BS493" s="106"/>
      <c r="BT493" s="106"/>
      <c r="BU493" s="106"/>
      <c r="BV493" s="106"/>
      <c r="BW493" s="106"/>
      <c r="BX493" s="106"/>
      <c r="BY493" s="106"/>
      <c r="BZ493" s="106"/>
      <c r="CA493" s="106"/>
      <c r="CB493" s="106"/>
    </row>
    <row r="494" spans="1:80" s="245" customFormat="1" ht="17.149999999999999" customHeight="1" x14ac:dyDescent="0.35">
      <c r="A494" s="250"/>
      <c r="B494" s="113"/>
      <c r="C494" s="361"/>
      <c r="D494" s="125"/>
      <c r="E494" s="357" t="s">
        <v>207</v>
      </c>
      <c r="F494" s="357" t="s">
        <v>207</v>
      </c>
      <c r="G494" s="357" t="s">
        <v>207</v>
      </c>
      <c r="H494" s="370"/>
      <c r="I494" s="373"/>
      <c r="J494" s="7"/>
      <c r="K494" s="376"/>
      <c r="L494" s="106"/>
      <c r="M494" s="77"/>
      <c r="N494" s="60" t="str">
        <f>VLOOKUP(N492,'Podpůrná data'!$I$188:$J$199,2)</f>
        <v>leden</v>
      </c>
      <c r="O494" s="60" t="str">
        <f>VLOOKUP(O492,'Podpůrná data'!$I$188:$J$199,2)</f>
        <v>únor</v>
      </c>
      <c r="P494" s="60" t="str">
        <f>VLOOKUP(P492,'Podpůrná data'!$I$188:$J$199,2)</f>
        <v>březen</v>
      </c>
      <c r="Q494" s="60" t="str">
        <f>VLOOKUP(Q492,'Podpůrná data'!$I$188:$J$199,2)</f>
        <v>duben</v>
      </c>
      <c r="R494" s="60" t="str">
        <f>VLOOKUP(R492,'Podpůrná data'!$I$188:$J$199,2)</f>
        <v>květen</v>
      </c>
      <c r="S494" s="60" t="str">
        <f>VLOOKUP(S492,'Podpůrná data'!$I$188:$J$199,2)</f>
        <v>červen</v>
      </c>
      <c r="T494" s="60" t="str">
        <f>VLOOKUP(T492,'Podpůrná data'!$I$188:$J$199,2)</f>
        <v>červenec</v>
      </c>
      <c r="U494" s="60" t="str">
        <f>VLOOKUP(U492,'Podpůrná data'!$I$188:$J$199,2)</f>
        <v>srpen</v>
      </c>
      <c r="V494" s="60" t="str">
        <f>VLOOKUP(V492,'Podpůrná data'!$I$188:$J$199,2)</f>
        <v>září</v>
      </c>
      <c r="W494" s="60" t="str">
        <f>VLOOKUP(W492,'Podpůrná data'!$I$188:$J$199,2)</f>
        <v>říjen</v>
      </c>
      <c r="X494" s="60" t="str">
        <f>VLOOKUP(X492,'Podpůrná data'!$I$188:$J$199,2)</f>
        <v>listopad</v>
      </c>
      <c r="Y494" s="60" t="str">
        <f>VLOOKUP(Y492,'Podpůrná data'!$I$188:$J$199,2)</f>
        <v>prosinec</v>
      </c>
      <c r="Z494" s="60" t="str">
        <f>VLOOKUP(Z492,'Podpůrná data'!$I$188:$J$199,2)</f>
        <v>leden</v>
      </c>
      <c r="AA494" s="60" t="str">
        <f>VLOOKUP(AA492,'Podpůrná data'!$I$188:$J$199,2)</f>
        <v>únor</v>
      </c>
      <c r="AB494" s="60" t="str">
        <f>VLOOKUP(AB492,'Podpůrná data'!$I$188:$J$199,2)</f>
        <v>březen</v>
      </c>
      <c r="AC494" s="60" t="str">
        <f>VLOOKUP(AC492,'Podpůrná data'!$I$188:$J$199,2)</f>
        <v>duben</v>
      </c>
      <c r="AD494" s="60" t="str">
        <f>VLOOKUP(AD492,'Podpůrná data'!$I$188:$J$199,2)</f>
        <v>květen</v>
      </c>
      <c r="AE494" s="60" t="str">
        <f>VLOOKUP(AE492,'Podpůrná data'!$I$188:$J$199,2)</f>
        <v>červen</v>
      </c>
      <c r="AF494" s="60" t="str">
        <f>VLOOKUP(AF492,'Podpůrná data'!$I$188:$J$199,2)</f>
        <v>červenec</v>
      </c>
      <c r="AG494" s="60" t="str">
        <f>VLOOKUP(AG492,'Podpůrná data'!$I$188:$J$199,2)</f>
        <v>srpen</v>
      </c>
      <c r="AH494" s="60" t="str">
        <f>VLOOKUP(AH492,'Podpůrná data'!$I$188:$J$199,2)</f>
        <v>září</v>
      </c>
      <c r="AI494" s="60" t="str">
        <f>VLOOKUP(AI492,'Podpůrná data'!$I$188:$J$199,2)</f>
        <v>říjen</v>
      </c>
      <c r="AJ494" s="60" t="str">
        <f>VLOOKUP(AJ492,'Podpůrná data'!$I$188:$J$199,2)</f>
        <v>listopad</v>
      </c>
      <c r="AK494" s="60" t="str">
        <f>VLOOKUP(AK492,'Podpůrná data'!$I$188:$J$199,2)</f>
        <v>prosinec</v>
      </c>
      <c r="AL494" s="60" t="str">
        <f>VLOOKUP(AL492,'Podpůrná data'!$I$188:$J$199,2)</f>
        <v>leden</v>
      </c>
      <c r="AM494" s="60" t="str">
        <f>VLOOKUP(AM492,'Podpůrná data'!$I$188:$J$199,2)</f>
        <v>únor</v>
      </c>
      <c r="AN494" s="60" t="str">
        <f>VLOOKUP(AN492,'Podpůrná data'!$I$188:$J$199,2)</f>
        <v>březen</v>
      </c>
      <c r="AO494" s="60" t="str">
        <f>VLOOKUP(AO492,'Podpůrná data'!$I$188:$J$199,2)</f>
        <v>duben</v>
      </c>
      <c r="AP494" s="60" t="str">
        <f>VLOOKUP(AP492,'Podpůrná data'!$I$188:$J$199,2)</f>
        <v>květen</v>
      </c>
      <c r="AQ494" s="60" t="str">
        <f>VLOOKUP(AQ492,'Podpůrná data'!$I$188:$J$199,2)</f>
        <v>červen</v>
      </c>
      <c r="AR494" s="60" t="str">
        <f>VLOOKUP(AR492,'Podpůrná data'!$I$188:$J$199,2)</f>
        <v>červenec</v>
      </c>
      <c r="AS494" s="60" t="str">
        <f>VLOOKUP(AS492,'Podpůrná data'!$I$188:$J$199,2)</f>
        <v>srpen</v>
      </c>
      <c r="AT494" s="60" t="str">
        <f>VLOOKUP(AT492,'Podpůrná data'!$I$188:$J$199,2)</f>
        <v>září</v>
      </c>
      <c r="AU494" s="60" t="str">
        <f>VLOOKUP(AU492,'Podpůrná data'!$I$188:$J$199,2)</f>
        <v>říjen</v>
      </c>
      <c r="AV494" s="60" t="str">
        <f>VLOOKUP(AV492,'Podpůrná data'!$I$188:$J$199,2)</f>
        <v>listopad</v>
      </c>
      <c r="AW494" s="60" t="str">
        <f>VLOOKUP(AW492,'Podpůrná data'!$I$188:$J$199,2)</f>
        <v>prosinec</v>
      </c>
      <c r="AX494" s="60" t="str">
        <f>VLOOKUP(AX492,'Podpůrná data'!$I$188:$J$199,2)</f>
        <v>leden</v>
      </c>
      <c r="AY494" s="60" t="str">
        <f>VLOOKUP(AY492,'Podpůrná data'!$I$188:$J$199,2)</f>
        <v>únor</v>
      </c>
      <c r="AZ494" s="60" t="str">
        <f>VLOOKUP(AZ492,'Podpůrná data'!$I$188:$J$199,2)</f>
        <v>březen</v>
      </c>
      <c r="BA494" s="60" t="str">
        <f>VLOOKUP(BA492,'Podpůrná data'!$I$188:$J$199,2)</f>
        <v>duben</v>
      </c>
      <c r="BB494" s="60" t="str">
        <f>VLOOKUP(BB492,'Podpůrná data'!$I$188:$J$199,2)</f>
        <v>květen</v>
      </c>
      <c r="BC494" s="60" t="str">
        <f>VLOOKUP(BC492,'Podpůrná data'!$I$188:$J$199,2)</f>
        <v>červen</v>
      </c>
      <c r="BD494" s="60" t="str">
        <f>VLOOKUP(BD492,'Podpůrná data'!$I$188:$J$199,2)</f>
        <v>červenec</v>
      </c>
      <c r="BE494" s="60" t="str">
        <f>VLOOKUP(BE492,'Podpůrná data'!$I$188:$J$199,2)</f>
        <v>srpen</v>
      </c>
      <c r="BF494" s="60" t="str">
        <f>VLOOKUP(BF492,'Podpůrná data'!$I$188:$J$199,2)</f>
        <v>září</v>
      </c>
      <c r="BG494" s="60" t="str">
        <f>VLOOKUP(BG492,'Podpůrná data'!$I$188:$J$199,2)</f>
        <v>říjen</v>
      </c>
      <c r="BH494" s="60" t="str">
        <f>VLOOKUP(BH492,'Podpůrná data'!$I$188:$J$199,2)</f>
        <v>listopad</v>
      </c>
      <c r="BI494" s="60" t="str">
        <f>VLOOKUP(BI492,'Podpůrná data'!$I$188:$J$199,2)</f>
        <v>prosinec</v>
      </c>
      <c r="BJ494" s="200"/>
      <c r="BK494" s="200"/>
      <c r="BL494" s="201"/>
      <c r="BM494" s="106"/>
      <c r="BN494" s="179" t="s">
        <v>105</v>
      </c>
      <c r="BO494" s="179" t="s">
        <v>106</v>
      </c>
      <c r="BP494" s="179" t="s">
        <v>107</v>
      </c>
      <c r="BQ494" s="179" t="s">
        <v>108</v>
      </c>
      <c r="BR494" s="179" t="s">
        <v>109</v>
      </c>
      <c r="BS494" s="179" t="s">
        <v>110</v>
      </c>
      <c r="BT494" s="179" t="s">
        <v>111</v>
      </c>
      <c r="BU494" s="179" t="s">
        <v>112</v>
      </c>
      <c r="BV494" s="179" t="s">
        <v>113</v>
      </c>
      <c r="BW494" s="179" t="s">
        <v>155</v>
      </c>
      <c r="BX494" s="179" t="s">
        <v>156</v>
      </c>
      <c r="BY494" s="179" t="s">
        <v>157</v>
      </c>
      <c r="BZ494" s="179" t="s">
        <v>202</v>
      </c>
      <c r="CA494" s="179" t="s">
        <v>203</v>
      </c>
      <c r="CB494" s="179" t="s">
        <v>204</v>
      </c>
    </row>
    <row r="495" spans="1:80" s="245" customFormat="1" ht="16.399999999999999" customHeight="1" x14ac:dyDescent="0.35">
      <c r="A495" s="250"/>
      <c r="B495" s="113"/>
      <c r="C495" s="361"/>
      <c r="D495" s="125"/>
      <c r="E495" s="357"/>
      <c r="F495" s="357"/>
      <c r="G495" s="357"/>
      <c r="H495" s="370"/>
      <c r="I495" s="373"/>
      <c r="J495" s="7"/>
      <c r="K495" s="376"/>
      <c r="L495" s="106"/>
      <c r="M495" s="77"/>
      <c r="N495" s="60">
        <f>YEAR(Úvod!$F$10)</f>
        <v>1900</v>
      </c>
      <c r="O495" s="60">
        <f t="shared" ref="O495" si="7146">IF(O492=1,N495+1,N495)</f>
        <v>1900</v>
      </c>
      <c r="P495" s="60">
        <f t="shared" ref="P495" si="7147">IF(P492=1,O495+1,O495)</f>
        <v>1900</v>
      </c>
      <c r="Q495" s="60">
        <f t="shared" ref="Q495" si="7148">IF(Q492=1,P495+1,P495)</f>
        <v>1900</v>
      </c>
      <c r="R495" s="60">
        <f t="shared" ref="R495" si="7149">IF(R492=1,Q495+1,Q495)</f>
        <v>1900</v>
      </c>
      <c r="S495" s="60">
        <f t="shared" ref="S495" si="7150">IF(S492=1,R495+1,R495)</f>
        <v>1900</v>
      </c>
      <c r="T495" s="60">
        <f t="shared" ref="T495" si="7151">IF(T492=1,S495+1,S495)</f>
        <v>1900</v>
      </c>
      <c r="U495" s="60">
        <f t="shared" ref="U495" si="7152">IF(U492=1,T495+1,T495)</f>
        <v>1900</v>
      </c>
      <c r="V495" s="60">
        <f t="shared" ref="V495" si="7153">IF(V492=1,U495+1,U495)</f>
        <v>1900</v>
      </c>
      <c r="W495" s="60">
        <f t="shared" ref="W495" si="7154">IF(W492=1,V495+1,V495)</f>
        <v>1900</v>
      </c>
      <c r="X495" s="60">
        <f t="shared" ref="X495" si="7155">IF(X492=1,W495+1,W495)</f>
        <v>1900</v>
      </c>
      <c r="Y495" s="60">
        <f t="shared" ref="Y495" si="7156">IF(Y492=1,X495+1,X495)</f>
        <v>1900</v>
      </c>
      <c r="Z495" s="60">
        <f t="shared" ref="Z495" si="7157">IF(Z492=1,Y495+1,Y495)</f>
        <v>1901</v>
      </c>
      <c r="AA495" s="60">
        <f t="shared" ref="AA495" si="7158">IF(AA492=1,Z495+1,Z495)</f>
        <v>1901</v>
      </c>
      <c r="AB495" s="60">
        <f t="shared" ref="AB495" si="7159">IF(AB492=1,AA495+1,AA495)</f>
        <v>1901</v>
      </c>
      <c r="AC495" s="60">
        <f t="shared" ref="AC495" si="7160">IF(AC492=1,AB495+1,AB495)</f>
        <v>1901</v>
      </c>
      <c r="AD495" s="60">
        <f t="shared" ref="AD495" si="7161">IF(AD492=1,AC495+1,AC495)</f>
        <v>1901</v>
      </c>
      <c r="AE495" s="60">
        <f t="shared" ref="AE495" si="7162">IF(AE492=1,AD495+1,AD495)</f>
        <v>1901</v>
      </c>
      <c r="AF495" s="60">
        <f t="shared" ref="AF495" si="7163">IF(AF492=1,AE495+1,AE495)</f>
        <v>1901</v>
      </c>
      <c r="AG495" s="60">
        <f t="shared" ref="AG495" si="7164">IF(AG492=1,AF495+1,AF495)</f>
        <v>1901</v>
      </c>
      <c r="AH495" s="60">
        <f t="shared" ref="AH495" si="7165">IF(AH492=1,AG495+1,AG495)</f>
        <v>1901</v>
      </c>
      <c r="AI495" s="60">
        <f t="shared" ref="AI495" si="7166">IF(AI492=1,AH495+1,AH495)</f>
        <v>1901</v>
      </c>
      <c r="AJ495" s="60">
        <f t="shared" ref="AJ495" si="7167">IF(AJ492=1,AI495+1,AI495)</f>
        <v>1901</v>
      </c>
      <c r="AK495" s="60">
        <f t="shared" ref="AK495" si="7168">IF(AK492=1,AJ495+1,AJ495)</f>
        <v>1901</v>
      </c>
      <c r="AL495" s="60">
        <f t="shared" ref="AL495" si="7169">IF(AL492=1,AK495+1,AK495)</f>
        <v>1902</v>
      </c>
      <c r="AM495" s="60">
        <f t="shared" ref="AM495" si="7170">IF(AM492=1,AL495+1,AL495)</f>
        <v>1902</v>
      </c>
      <c r="AN495" s="60">
        <f t="shared" ref="AN495" si="7171">IF(AN492=1,AM495+1,AM495)</f>
        <v>1902</v>
      </c>
      <c r="AO495" s="60">
        <f t="shared" ref="AO495" si="7172">IF(AO492=1,AN495+1,AN495)</f>
        <v>1902</v>
      </c>
      <c r="AP495" s="60">
        <f t="shared" ref="AP495" si="7173">IF(AP492=1,AO495+1,AO495)</f>
        <v>1902</v>
      </c>
      <c r="AQ495" s="60">
        <f t="shared" ref="AQ495" si="7174">IF(AQ492=1,AP495+1,AP495)</f>
        <v>1902</v>
      </c>
      <c r="AR495" s="60">
        <f t="shared" ref="AR495" si="7175">IF(AR492=1,AQ495+1,AQ495)</f>
        <v>1902</v>
      </c>
      <c r="AS495" s="60">
        <f t="shared" ref="AS495" si="7176">IF(AS492=1,AR495+1,AR495)</f>
        <v>1902</v>
      </c>
      <c r="AT495" s="60">
        <f t="shared" ref="AT495" si="7177">IF(AT492=1,AS495+1,AS495)</f>
        <v>1902</v>
      </c>
      <c r="AU495" s="60">
        <f t="shared" ref="AU495" si="7178">IF(AU492=1,AT495+1,AT495)</f>
        <v>1902</v>
      </c>
      <c r="AV495" s="60">
        <f t="shared" ref="AV495" si="7179">IF(AV492=1,AU495+1,AU495)</f>
        <v>1902</v>
      </c>
      <c r="AW495" s="60">
        <f t="shared" ref="AW495" si="7180">IF(AW492=1,AV495+1,AV495)</f>
        <v>1902</v>
      </c>
      <c r="AX495" s="60">
        <f t="shared" ref="AX495" si="7181">IF(AX492=1,AW495+1,AW495)</f>
        <v>1903</v>
      </c>
      <c r="AY495" s="60">
        <f t="shared" ref="AY495" si="7182">IF(AY492=1,AX495+1,AX495)</f>
        <v>1903</v>
      </c>
      <c r="AZ495" s="60">
        <f t="shared" ref="AZ495" si="7183">IF(AZ492=1,AY495+1,AY495)</f>
        <v>1903</v>
      </c>
      <c r="BA495" s="60">
        <f t="shared" ref="BA495" si="7184">IF(BA492=1,AZ495+1,AZ495)</f>
        <v>1903</v>
      </c>
      <c r="BB495" s="60">
        <f t="shared" ref="BB495" si="7185">IF(BB492=1,BA495+1,BA495)</f>
        <v>1903</v>
      </c>
      <c r="BC495" s="60">
        <f t="shared" ref="BC495" si="7186">IF(BC492=1,BB495+1,BB495)</f>
        <v>1903</v>
      </c>
      <c r="BD495" s="60">
        <f t="shared" ref="BD495" si="7187">IF(BD492=1,BC495+1,BC495)</f>
        <v>1903</v>
      </c>
      <c r="BE495" s="60">
        <f t="shared" ref="BE495" si="7188">IF(BE492=1,BD495+1,BD495)</f>
        <v>1903</v>
      </c>
      <c r="BF495" s="60">
        <f t="shared" ref="BF495" si="7189">IF(BF492=1,BE495+1,BE495)</f>
        <v>1903</v>
      </c>
      <c r="BG495" s="60">
        <f t="shared" ref="BG495" si="7190">IF(BG492=1,BF495+1,BF495)</f>
        <v>1903</v>
      </c>
      <c r="BH495" s="60">
        <f t="shared" ref="BH495" si="7191">IF(BH492=1,BG495+1,BG495)</f>
        <v>1903</v>
      </c>
      <c r="BI495" s="60">
        <f t="shared" ref="BI495" si="7192">IF(BI492=1,BH495+1,BH495)</f>
        <v>1903</v>
      </c>
      <c r="BJ495" s="199"/>
      <c r="BK495" s="198"/>
      <c r="BL495" s="202"/>
      <c r="BM495" s="106"/>
      <c r="BN495" s="106"/>
      <c r="BO495" s="106"/>
      <c r="BP495" s="106"/>
      <c r="BQ495" s="106"/>
      <c r="BR495" s="106"/>
      <c r="BS495" s="106"/>
      <c r="BT495" s="106"/>
      <c r="BU495" s="106"/>
      <c r="BV495" s="106"/>
      <c r="BW495" s="106"/>
      <c r="BX495" s="106"/>
      <c r="BY495" s="106"/>
      <c r="BZ495" s="106"/>
      <c r="CA495" s="106"/>
      <c r="CB495" s="106"/>
    </row>
    <row r="496" spans="1:80" s="245" customFormat="1" ht="16.399999999999999" customHeight="1" x14ac:dyDescent="0.35">
      <c r="A496" s="250"/>
      <c r="B496" s="113"/>
      <c r="C496" s="125"/>
      <c r="D496" s="125"/>
      <c r="E496" s="357"/>
      <c r="F496" s="357"/>
      <c r="G496" s="357"/>
      <c r="H496" s="370"/>
      <c r="I496" s="374"/>
      <c r="J496" s="7"/>
      <c r="K496" s="377"/>
      <c r="L496" s="106"/>
      <c r="M496" s="63" t="s">
        <v>159</v>
      </c>
      <c r="N496" s="258"/>
      <c r="O496" s="258"/>
      <c r="P496" s="258"/>
      <c r="Q496" s="258"/>
      <c r="R496" s="258"/>
      <c r="S496" s="258"/>
      <c r="T496" s="258"/>
      <c r="U496" s="258"/>
      <c r="V496" s="258"/>
      <c r="W496" s="258"/>
      <c r="X496" s="258"/>
      <c r="Y496" s="258"/>
      <c r="Z496" s="258"/>
      <c r="AA496" s="258"/>
      <c r="AB496" s="258"/>
      <c r="AC496" s="258"/>
      <c r="AD496" s="258"/>
      <c r="AE496" s="258"/>
      <c r="AF496" s="258"/>
      <c r="AG496" s="258"/>
      <c r="AH496" s="258"/>
      <c r="AI496" s="258"/>
      <c r="AJ496" s="258"/>
      <c r="AK496" s="258"/>
      <c r="AL496" s="258"/>
      <c r="AM496" s="258"/>
      <c r="AN496" s="258"/>
      <c r="AO496" s="258"/>
      <c r="AP496" s="258"/>
      <c r="AQ496" s="258"/>
      <c r="AR496" s="258"/>
      <c r="AS496" s="258"/>
      <c r="AT496" s="258"/>
      <c r="AU496" s="258"/>
      <c r="AV496" s="258"/>
      <c r="AW496" s="258"/>
      <c r="AX496" s="258"/>
      <c r="AY496" s="258"/>
      <c r="AZ496" s="258"/>
      <c r="BA496" s="258"/>
      <c r="BB496" s="258"/>
      <c r="BC496" s="258"/>
      <c r="BD496" s="258"/>
      <c r="BE496" s="258"/>
      <c r="BF496" s="258"/>
      <c r="BG496" s="258"/>
      <c r="BH496" s="258"/>
      <c r="BI496" s="258"/>
      <c r="BJ496" s="199"/>
      <c r="BK496" s="198"/>
      <c r="BL496" s="202"/>
      <c r="BM496" s="106"/>
      <c r="BN496" s="106"/>
      <c r="BO496" s="106"/>
      <c r="BP496" s="106"/>
      <c r="BQ496" s="106"/>
      <c r="BR496" s="106"/>
      <c r="BS496" s="106"/>
      <c r="BT496" s="106"/>
      <c r="BU496" s="106"/>
      <c r="BV496" s="106"/>
      <c r="BW496" s="106"/>
      <c r="BX496" s="106"/>
      <c r="BY496" s="106"/>
      <c r="BZ496" s="106"/>
      <c r="CA496" s="106"/>
      <c r="CB496" s="106"/>
    </row>
    <row r="497" spans="1:80" s="245" customFormat="1" ht="23.5" customHeight="1" x14ac:dyDescent="0.35">
      <c r="A497" s="243"/>
      <c r="B497" s="126" t="s">
        <v>41</v>
      </c>
      <c r="C497" s="381"/>
      <c r="D497" s="381"/>
      <c r="E497" s="259"/>
      <c r="F497" s="259"/>
      <c r="G497" s="241"/>
      <c r="H497" s="253"/>
      <c r="I497" s="61">
        <f>IF($H497="",0,VLOOKUP($E497,'Podpůrná data'!$H$15:$I$185,2,FALSE)*$H497)</f>
        <v>0</v>
      </c>
      <c r="J497" s="105"/>
      <c r="K497" s="166">
        <f>IF(I497&gt;0,1,0)</f>
        <v>0</v>
      </c>
      <c r="L497" s="204"/>
      <c r="M497" s="63" t="s">
        <v>95</v>
      </c>
      <c r="N497" s="260"/>
      <c r="O497" s="260"/>
      <c r="P497" s="260"/>
      <c r="Q497" s="260"/>
      <c r="R497" s="260"/>
      <c r="S497" s="260"/>
      <c r="T497" s="260"/>
      <c r="U497" s="260"/>
      <c r="V497" s="260"/>
      <c r="W497" s="260"/>
      <c r="X497" s="260"/>
      <c r="Y497" s="260"/>
      <c r="Z497" s="260"/>
      <c r="AA497" s="260"/>
      <c r="AB497" s="260"/>
      <c r="AC497" s="260"/>
      <c r="AD497" s="260"/>
      <c r="AE497" s="260"/>
      <c r="AF497" s="260"/>
      <c r="AG497" s="260"/>
      <c r="AH497" s="260"/>
      <c r="AI497" s="260"/>
      <c r="AJ497" s="260"/>
      <c r="AK497" s="260"/>
      <c r="AL497" s="260"/>
      <c r="AM497" s="260"/>
      <c r="AN497" s="260"/>
      <c r="AO497" s="260"/>
      <c r="AP497" s="260"/>
      <c r="AQ497" s="260"/>
      <c r="AR497" s="260"/>
      <c r="AS497" s="260"/>
      <c r="AT497" s="260"/>
      <c r="AU497" s="260"/>
      <c r="AV497" s="260"/>
      <c r="AW497" s="260"/>
      <c r="AX497" s="260"/>
      <c r="AY497" s="260"/>
      <c r="AZ497" s="260"/>
      <c r="BA497" s="260"/>
      <c r="BB497" s="260"/>
      <c r="BC497" s="260"/>
      <c r="BD497" s="260"/>
      <c r="BE497" s="260"/>
      <c r="BF497" s="260"/>
      <c r="BG497" s="260"/>
      <c r="BH497" s="260"/>
      <c r="BI497" s="260"/>
      <c r="BJ497" s="382">
        <f>SUM(N499:BI499)</f>
        <v>0</v>
      </c>
      <c r="BK497" s="384">
        <f>SUM(N501:BI501)</f>
        <v>0</v>
      </c>
      <c r="BL497" s="386">
        <f>IF($K497=0,0,IF($BJ497&gt;=20,1,0))</f>
        <v>0</v>
      </c>
      <c r="BM497" s="106"/>
      <c r="BN497" s="106"/>
      <c r="BO497" s="106"/>
      <c r="BP497" s="106"/>
      <c r="BQ497" s="106"/>
      <c r="BR497" s="106"/>
      <c r="BS497" s="106"/>
      <c r="BT497" s="106"/>
      <c r="BU497" s="106"/>
      <c r="BV497" s="106"/>
      <c r="BW497" s="106"/>
      <c r="BX497" s="106"/>
      <c r="BY497" s="106"/>
      <c r="BZ497" s="106"/>
      <c r="CA497" s="106"/>
      <c r="CB497" s="106"/>
    </row>
    <row r="498" spans="1:80" s="245" customFormat="1" ht="29" x14ac:dyDescent="0.35">
      <c r="A498" s="243"/>
      <c r="B498" s="128"/>
      <c r="C498" s="170"/>
      <c r="D498" s="170"/>
      <c r="E498" s="170"/>
      <c r="F498" s="170"/>
      <c r="G498" s="170"/>
      <c r="H498" s="170"/>
      <c r="I498" s="64"/>
      <c r="J498" s="105"/>
      <c r="K498" s="223"/>
      <c r="L498" s="106"/>
      <c r="M498" s="63" t="s">
        <v>215</v>
      </c>
      <c r="N498" s="260"/>
      <c r="O498" s="260"/>
      <c r="P498" s="260"/>
      <c r="Q498" s="260"/>
      <c r="R498" s="260"/>
      <c r="S498" s="260"/>
      <c r="T498" s="260"/>
      <c r="U498" s="260"/>
      <c r="V498" s="260"/>
      <c r="W498" s="260"/>
      <c r="X498" s="260"/>
      <c r="Y498" s="260"/>
      <c r="Z498" s="260"/>
      <c r="AA498" s="260"/>
      <c r="AB498" s="260"/>
      <c r="AC498" s="260"/>
      <c r="AD498" s="260"/>
      <c r="AE498" s="260"/>
      <c r="AF498" s="260"/>
      <c r="AG498" s="260"/>
      <c r="AH498" s="260"/>
      <c r="AI498" s="260"/>
      <c r="AJ498" s="260"/>
      <c r="AK498" s="260"/>
      <c r="AL498" s="260"/>
      <c r="AM498" s="260"/>
      <c r="AN498" s="260"/>
      <c r="AO498" s="260"/>
      <c r="AP498" s="260"/>
      <c r="AQ498" s="260"/>
      <c r="AR498" s="260"/>
      <c r="AS498" s="260"/>
      <c r="AT498" s="260"/>
      <c r="AU498" s="260"/>
      <c r="AV498" s="260"/>
      <c r="AW498" s="260"/>
      <c r="AX498" s="260"/>
      <c r="AY498" s="260"/>
      <c r="AZ498" s="260"/>
      <c r="BA498" s="260"/>
      <c r="BB498" s="260"/>
      <c r="BC498" s="260"/>
      <c r="BD498" s="260"/>
      <c r="BE498" s="260"/>
      <c r="BF498" s="260"/>
      <c r="BG498" s="260"/>
      <c r="BH498" s="260"/>
      <c r="BI498" s="260"/>
      <c r="BJ498" s="382"/>
      <c r="BK498" s="384"/>
      <c r="BL498" s="386"/>
      <c r="BM498" s="106"/>
      <c r="BN498" s="106"/>
      <c r="BO498" s="106"/>
      <c r="BP498" s="106"/>
      <c r="BQ498" s="106"/>
      <c r="BR498" s="106"/>
      <c r="BS498" s="106"/>
      <c r="BT498" s="106"/>
      <c r="BU498" s="106"/>
      <c r="BV498" s="106"/>
      <c r="BW498" s="106"/>
      <c r="BX498" s="106"/>
      <c r="BY498" s="106"/>
      <c r="BZ498" s="106"/>
      <c r="CA498" s="106"/>
      <c r="CB498" s="106"/>
    </row>
    <row r="499" spans="1:80" s="245" customFormat="1" ht="29" x14ac:dyDescent="0.35">
      <c r="A499" s="243"/>
      <c r="B499" s="128"/>
      <c r="C499" s="170"/>
      <c r="D499" s="170"/>
      <c r="E499" s="170"/>
      <c r="F499" s="170"/>
      <c r="G499" s="170"/>
      <c r="H499" s="170"/>
      <c r="I499" s="64"/>
      <c r="J499" s="105"/>
      <c r="K499" s="165"/>
      <c r="L499" s="106"/>
      <c r="M499" s="63" t="s">
        <v>235</v>
      </c>
      <c r="N499" s="167">
        <f>IF(N498="",0,IF(N498&gt;=$H497,$H497,N498))</f>
        <v>0</v>
      </c>
      <c r="O499" s="167">
        <f t="shared" ref="O499" si="7193">IF(O498="",0,IF((O498+N500)&lt;=$H497,O498,$H497-N500))</f>
        <v>0</v>
      </c>
      <c r="P499" s="167">
        <f t="shared" ref="P499" si="7194">IF(P498="",0,IF((P498+O500)&lt;=$H497,P498,$H497-O500))</f>
        <v>0</v>
      </c>
      <c r="Q499" s="167">
        <f t="shared" ref="Q499" si="7195">IF(Q498="",0,IF((Q498+P500)&lt;=$H497,Q498,$H497-P500))</f>
        <v>0</v>
      </c>
      <c r="R499" s="167">
        <f t="shared" ref="R499" si="7196">IF(R498="",0,IF((R498+Q500)&lt;=$H497,R498,$H497-Q500))</f>
        <v>0</v>
      </c>
      <c r="S499" s="167">
        <f t="shared" ref="S499" si="7197">IF(S498="",0,IF((S498+R500)&lt;=$H497,S498,$H497-R500))</f>
        <v>0</v>
      </c>
      <c r="T499" s="167">
        <f t="shared" ref="T499" si="7198">IF(T498="",0,IF((T498+S500)&lt;=$H497,T498,$H497-S500))</f>
        <v>0</v>
      </c>
      <c r="U499" s="167">
        <f t="shared" ref="U499" si="7199">IF(U498="",0,IF((U498+T500)&lt;=$H497,U498,$H497-T500))</f>
        <v>0</v>
      </c>
      <c r="V499" s="167">
        <f t="shared" ref="V499" si="7200">IF(V498="",0,IF((V498+U500)&lt;=$H497,V498,$H497-U500))</f>
        <v>0</v>
      </c>
      <c r="W499" s="167">
        <f t="shared" ref="W499" si="7201">IF(W498="",0,IF((W498+V500)&lt;=$H497,W498,$H497-V500))</f>
        <v>0</v>
      </c>
      <c r="X499" s="167">
        <f t="shared" ref="X499" si="7202">IF(X498="",0,IF((X498+W500)&lt;=$H497,X498,$H497-W500))</f>
        <v>0</v>
      </c>
      <c r="Y499" s="167">
        <f t="shared" ref="Y499" si="7203">IF(Y498="",0,IF((Y498+X500)&lt;=$H497,Y498,$H497-X500))</f>
        <v>0</v>
      </c>
      <c r="Z499" s="167">
        <f t="shared" ref="Z499" si="7204">IF(Z498="",0,IF((Z498+Y500)&lt;=$H497,Z498,$H497-Y500))</f>
        <v>0</v>
      </c>
      <c r="AA499" s="167">
        <f t="shared" ref="AA499" si="7205">IF(AA498="",0,IF((AA498+Z500)&lt;=$H497,AA498,$H497-Z500))</f>
        <v>0</v>
      </c>
      <c r="AB499" s="167">
        <f t="shared" ref="AB499" si="7206">IF(AB498="",0,IF((AB498+AA500)&lt;=$H497,AB498,$H497-AA500))</f>
        <v>0</v>
      </c>
      <c r="AC499" s="167">
        <f t="shared" ref="AC499" si="7207">IF(AC498="",0,IF((AC498+AB500)&lt;=$H497,AC498,$H497-AB500))</f>
        <v>0</v>
      </c>
      <c r="AD499" s="167">
        <f t="shared" ref="AD499" si="7208">IF(AD498="",0,IF((AD498+AC500)&lt;=$H497,AD498,$H497-AC500))</f>
        <v>0</v>
      </c>
      <c r="AE499" s="167">
        <f t="shared" ref="AE499" si="7209">IF(AE498="",0,IF((AE498+AD500)&lt;=$H497,AE498,$H497-AD500))</f>
        <v>0</v>
      </c>
      <c r="AF499" s="167">
        <f t="shared" ref="AF499" si="7210">IF(AF498="",0,IF((AF498+AE500)&lt;=$H497,AF498,$H497-AE500))</f>
        <v>0</v>
      </c>
      <c r="AG499" s="167">
        <f t="shared" ref="AG499" si="7211">IF(AG498="",0,IF((AG498+AF500)&lt;=$H497,AG498,$H497-AF500))</f>
        <v>0</v>
      </c>
      <c r="AH499" s="167">
        <f t="shared" ref="AH499" si="7212">IF(AH498="",0,IF((AH498+AG500)&lt;=$H497,AH498,$H497-AG500))</f>
        <v>0</v>
      </c>
      <c r="AI499" s="167">
        <f t="shared" ref="AI499" si="7213">IF(AI498="",0,IF((AI498+AH500)&lt;=$H497,AI498,$H497-AH500))</f>
        <v>0</v>
      </c>
      <c r="AJ499" s="167">
        <f t="shared" ref="AJ499" si="7214">IF(AJ498="",0,IF((AJ498+AI500)&lt;=$H497,AJ498,$H497-AI500))</f>
        <v>0</v>
      </c>
      <c r="AK499" s="167">
        <f t="shared" ref="AK499" si="7215">IF(AK498="",0,IF((AK498+AJ500)&lt;=$H497,AK498,$H497-AJ500))</f>
        <v>0</v>
      </c>
      <c r="AL499" s="167">
        <f t="shared" ref="AL499" si="7216">IF(AL498="",0,IF((AL498+AK500)&lt;=$H497,AL498,$H497-AK500))</f>
        <v>0</v>
      </c>
      <c r="AM499" s="167">
        <f t="shared" ref="AM499" si="7217">IF(AM498="",0,IF((AM498+AL500)&lt;=$H497,AM498,$H497-AL500))</f>
        <v>0</v>
      </c>
      <c r="AN499" s="167">
        <f t="shared" ref="AN499" si="7218">IF(AN498="",0,IF((AN498+AM500)&lt;=$H497,AN498,$H497-AM500))</f>
        <v>0</v>
      </c>
      <c r="AO499" s="167">
        <f t="shared" ref="AO499" si="7219">IF(AO498="",0,IF((AO498+AN500)&lt;=$H497,AO498,$H497-AN500))</f>
        <v>0</v>
      </c>
      <c r="AP499" s="167">
        <f t="shared" ref="AP499" si="7220">IF(AP498="",0,IF((AP498+AO500)&lt;=$H497,AP498,$H497-AO500))</f>
        <v>0</v>
      </c>
      <c r="AQ499" s="167">
        <f t="shared" ref="AQ499" si="7221">IF(AQ498="",0,IF((AQ498+AP500)&lt;=$H497,AQ498,$H497-AP500))</f>
        <v>0</v>
      </c>
      <c r="AR499" s="167">
        <f t="shared" ref="AR499" si="7222">IF(AR498="",0,IF((AR498+AQ500)&lt;=$H497,AR498,$H497-AQ500))</f>
        <v>0</v>
      </c>
      <c r="AS499" s="167">
        <f t="shared" ref="AS499" si="7223">IF(AS498="",0,IF((AS498+AR500)&lt;=$H497,AS498,$H497-AR500))</f>
        <v>0</v>
      </c>
      <c r="AT499" s="167">
        <f t="shared" ref="AT499" si="7224">IF(AT498="",0,IF((AT498+AS500)&lt;=$H497,AT498,$H497-AS500))</f>
        <v>0</v>
      </c>
      <c r="AU499" s="167">
        <f t="shared" ref="AU499" si="7225">IF(AU498="",0,IF((AU498+AT500)&lt;=$H497,AU498,$H497-AT500))</f>
        <v>0</v>
      </c>
      <c r="AV499" s="167">
        <f t="shared" ref="AV499" si="7226">IF(AV498="",0,IF((AV498+AU500)&lt;=$H497,AV498,$H497-AU500))</f>
        <v>0</v>
      </c>
      <c r="AW499" s="167">
        <f t="shared" ref="AW499" si="7227">IF(AW498="",0,IF((AW498+AV500)&lt;=$H497,AW498,$H497-AV500))</f>
        <v>0</v>
      </c>
      <c r="AX499" s="167">
        <f t="shared" ref="AX499" si="7228">IF(AX498="",0,IF((AX498+AW500)&lt;=$H497,AX498,$H497-AW500))</f>
        <v>0</v>
      </c>
      <c r="AY499" s="167">
        <f t="shared" ref="AY499" si="7229">IF(AY498="",0,IF((AY498+AX500)&lt;=$H497,AY498,$H497-AX500))</f>
        <v>0</v>
      </c>
      <c r="AZ499" s="167">
        <f t="shared" ref="AZ499" si="7230">IF(AZ498="",0,IF((AZ498+AY500)&lt;=$H497,AZ498,$H497-AY500))</f>
        <v>0</v>
      </c>
      <c r="BA499" s="167">
        <f t="shared" ref="BA499" si="7231">IF(BA498="",0,IF((BA498+AZ500)&lt;=$H497,BA498,$H497-AZ500))</f>
        <v>0</v>
      </c>
      <c r="BB499" s="167">
        <f t="shared" ref="BB499" si="7232">IF(BB498="",0,IF((BB498+BA500)&lt;=$H497,BB498,$H497-BA500))</f>
        <v>0</v>
      </c>
      <c r="BC499" s="167">
        <f t="shared" ref="BC499" si="7233">IF(BC498="",0,IF((BC498+BB500)&lt;=$H497,BC498,$H497-BB500))</f>
        <v>0</v>
      </c>
      <c r="BD499" s="167">
        <f t="shared" ref="BD499" si="7234">IF(BD498="",0,IF((BD498+BC500)&lt;=$H497,BD498,$H497-BC500))</f>
        <v>0</v>
      </c>
      <c r="BE499" s="167">
        <f t="shared" ref="BE499" si="7235">IF(BE498="",0,IF((BE498+BD500)&lt;=$H497,BE498,$H497-BD500))</f>
        <v>0</v>
      </c>
      <c r="BF499" s="167">
        <f t="shared" ref="BF499" si="7236">IF(BF498="",0,IF((BF498+BE500)&lt;=$H497,BF498,$H497-BE500))</f>
        <v>0</v>
      </c>
      <c r="BG499" s="167">
        <f t="shared" ref="BG499" si="7237">IF(BG498="",0,IF((BG498+BF500)&lt;=$H497,BG498,$H497-BF500))</f>
        <v>0</v>
      </c>
      <c r="BH499" s="167">
        <f t="shared" ref="BH499" si="7238">IF(BH498="",0,IF((BH498+BG500)&lt;=$H497,BH498,$H497-BG500))</f>
        <v>0</v>
      </c>
      <c r="BI499" s="167">
        <f t="shared" ref="BI499" si="7239">IF(BI498="",0,IF((BI498+BH500)&lt;=$H497,BI498,$H497-BH500))</f>
        <v>0</v>
      </c>
      <c r="BJ499" s="382"/>
      <c r="BK499" s="384"/>
      <c r="BL499" s="386"/>
      <c r="BM499" s="106"/>
      <c r="BN499" s="106"/>
      <c r="BO499" s="106"/>
      <c r="BP499" s="106"/>
      <c r="BQ499" s="106"/>
      <c r="BR499" s="106"/>
      <c r="BS499" s="106"/>
      <c r="BT499" s="106"/>
      <c r="BU499" s="106"/>
      <c r="BV499" s="106"/>
      <c r="BW499" s="106"/>
      <c r="BX499" s="106"/>
      <c r="BY499" s="106"/>
      <c r="BZ499" s="106"/>
      <c r="CA499" s="106"/>
      <c r="CB499" s="106"/>
    </row>
    <row r="500" spans="1:80" ht="29" hidden="1" x14ac:dyDescent="0.35">
      <c r="B500" s="128"/>
      <c r="C500" s="170"/>
      <c r="D500" s="170"/>
      <c r="E500" s="170"/>
      <c r="F500" s="170"/>
      <c r="G500" s="170"/>
      <c r="H500" s="170"/>
      <c r="I500" s="172"/>
      <c r="J500" s="105"/>
      <c r="K500" s="175"/>
      <c r="L500" s="105"/>
      <c r="M500" s="63" t="s">
        <v>236</v>
      </c>
      <c r="N500" s="167">
        <f>N499</f>
        <v>0</v>
      </c>
      <c r="O500" s="167">
        <f>O499+N500</f>
        <v>0</v>
      </c>
      <c r="P500" s="167">
        <f t="shared" ref="P500" si="7240">P499+O500</f>
        <v>0</v>
      </c>
      <c r="Q500" s="167">
        <f t="shared" ref="Q500" si="7241">Q499+P500</f>
        <v>0</v>
      </c>
      <c r="R500" s="167">
        <f t="shared" ref="R500" si="7242">R499+Q500</f>
        <v>0</v>
      </c>
      <c r="S500" s="167">
        <f t="shared" ref="S500" si="7243">S499+R500</f>
        <v>0</v>
      </c>
      <c r="T500" s="167">
        <f t="shared" ref="T500" si="7244">T499+S500</f>
        <v>0</v>
      </c>
      <c r="U500" s="167">
        <f t="shared" ref="U500" si="7245">U499+T500</f>
        <v>0</v>
      </c>
      <c r="V500" s="167">
        <f t="shared" ref="V500" si="7246">V499+U500</f>
        <v>0</v>
      </c>
      <c r="W500" s="167">
        <f t="shared" ref="W500" si="7247">W499+V500</f>
        <v>0</v>
      </c>
      <c r="X500" s="167">
        <f t="shared" ref="X500" si="7248">X499+W500</f>
        <v>0</v>
      </c>
      <c r="Y500" s="167">
        <f t="shared" ref="Y500" si="7249">Y499+X500</f>
        <v>0</v>
      </c>
      <c r="Z500" s="167">
        <f t="shared" ref="Z500" si="7250">Z499+Y500</f>
        <v>0</v>
      </c>
      <c r="AA500" s="167">
        <f t="shared" ref="AA500" si="7251">AA499+Z500</f>
        <v>0</v>
      </c>
      <c r="AB500" s="167">
        <f t="shared" ref="AB500" si="7252">AB499+AA500</f>
        <v>0</v>
      </c>
      <c r="AC500" s="167">
        <f t="shared" ref="AC500" si="7253">AC499+AB500</f>
        <v>0</v>
      </c>
      <c r="AD500" s="167">
        <f t="shared" ref="AD500" si="7254">AD499+AC500</f>
        <v>0</v>
      </c>
      <c r="AE500" s="167">
        <f t="shared" ref="AE500" si="7255">AE499+AD500</f>
        <v>0</v>
      </c>
      <c r="AF500" s="167">
        <f t="shared" ref="AF500" si="7256">AF499+AE500</f>
        <v>0</v>
      </c>
      <c r="AG500" s="167">
        <f t="shared" ref="AG500" si="7257">AG499+AF500</f>
        <v>0</v>
      </c>
      <c r="AH500" s="167">
        <f t="shared" ref="AH500" si="7258">AH499+AG500</f>
        <v>0</v>
      </c>
      <c r="AI500" s="167">
        <f t="shared" ref="AI500" si="7259">AI499+AH500</f>
        <v>0</v>
      </c>
      <c r="AJ500" s="167">
        <f t="shared" ref="AJ500" si="7260">AJ499+AI500</f>
        <v>0</v>
      </c>
      <c r="AK500" s="167">
        <f t="shared" ref="AK500" si="7261">AK499+AJ500</f>
        <v>0</v>
      </c>
      <c r="AL500" s="167">
        <f t="shared" ref="AL500" si="7262">AL499+AK500</f>
        <v>0</v>
      </c>
      <c r="AM500" s="167">
        <f t="shared" ref="AM500" si="7263">AM499+AL500</f>
        <v>0</v>
      </c>
      <c r="AN500" s="167">
        <f t="shared" ref="AN500" si="7264">AN499+AM500</f>
        <v>0</v>
      </c>
      <c r="AO500" s="167">
        <f t="shared" ref="AO500" si="7265">AO499+AN500</f>
        <v>0</v>
      </c>
      <c r="AP500" s="167">
        <f t="shared" ref="AP500" si="7266">AP499+AO500</f>
        <v>0</v>
      </c>
      <c r="AQ500" s="167">
        <f t="shared" ref="AQ500" si="7267">AQ499+AP500</f>
        <v>0</v>
      </c>
      <c r="AR500" s="167">
        <f t="shared" ref="AR500" si="7268">AR499+AQ500</f>
        <v>0</v>
      </c>
      <c r="AS500" s="167">
        <f t="shared" ref="AS500" si="7269">AS499+AR500</f>
        <v>0</v>
      </c>
      <c r="AT500" s="167">
        <f t="shared" ref="AT500" si="7270">AT499+AS500</f>
        <v>0</v>
      </c>
      <c r="AU500" s="167">
        <f t="shared" ref="AU500" si="7271">AU499+AT500</f>
        <v>0</v>
      </c>
      <c r="AV500" s="167">
        <f t="shared" ref="AV500" si="7272">AV499+AU500</f>
        <v>0</v>
      </c>
      <c r="AW500" s="167">
        <f t="shared" ref="AW500" si="7273">AW499+AV500</f>
        <v>0</v>
      </c>
      <c r="AX500" s="167">
        <f t="shared" ref="AX500" si="7274">AX499+AW500</f>
        <v>0</v>
      </c>
      <c r="AY500" s="167">
        <f t="shared" ref="AY500" si="7275">AY499+AX500</f>
        <v>0</v>
      </c>
      <c r="AZ500" s="167">
        <f t="shared" ref="AZ500" si="7276">AZ499+AY500</f>
        <v>0</v>
      </c>
      <c r="BA500" s="167">
        <f t="shared" ref="BA500" si="7277">BA499+AZ500</f>
        <v>0</v>
      </c>
      <c r="BB500" s="167">
        <f t="shared" ref="BB500" si="7278">BB499+BA500</f>
        <v>0</v>
      </c>
      <c r="BC500" s="167">
        <f t="shared" ref="BC500" si="7279">BC499+BB500</f>
        <v>0</v>
      </c>
      <c r="BD500" s="167">
        <f t="shared" ref="BD500" si="7280">BD499+BC500</f>
        <v>0</v>
      </c>
      <c r="BE500" s="167">
        <f t="shared" ref="BE500" si="7281">BE499+BD500</f>
        <v>0</v>
      </c>
      <c r="BF500" s="167">
        <f t="shared" ref="BF500" si="7282">BF499+BE500</f>
        <v>0</v>
      </c>
      <c r="BG500" s="167">
        <f t="shared" ref="BG500" si="7283">BG499+BF500</f>
        <v>0</v>
      </c>
      <c r="BH500" s="167">
        <f t="shared" ref="BH500" si="7284">BH499+BG500</f>
        <v>0</v>
      </c>
      <c r="BI500" s="167">
        <f t="shared" ref="BI500" si="7285">BI499+BH500</f>
        <v>0</v>
      </c>
      <c r="BJ500" s="382"/>
      <c r="BK500" s="384"/>
      <c r="BL500" s="386"/>
      <c r="BM500" s="105"/>
      <c r="BN500" s="105"/>
      <c r="BO500" s="105"/>
      <c r="BP500" s="105"/>
      <c r="BQ500" s="105"/>
      <c r="BR500" s="105"/>
      <c r="BS500" s="105"/>
      <c r="BT500" s="105"/>
      <c r="BU500" s="105"/>
      <c r="BV500" s="105"/>
      <c r="BW500" s="105"/>
      <c r="BX500" s="105"/>
      <c r="BY500" s="105"/>
      <c r="BZ500" s="105"/>
      <c r="CA500" s="105"/>
      <c r="CB500" s="105"/>
    </row>
    <row r="501" spans="1:80" ht="25.4" customHeight="1" thickBot="1" x14ac:dyDescent="0.4">
      <c r="B501" s="128"/>
      <c r="C501" s="170"/>
      <c r="D501" s="170"/>
      <c r="E501" s="170"/>
      <c r="F501" s="170"/>
      <c r="G501" s="170"/>
      <c r="H501" s="170"/>
      <c r="I501" s="172"/>
      <c r="J501" s="105"/>
      <c r="K501" s="175"/>
      <c r="L501" s="105"/>
      <c r="M501" s="63" t="s">
        <v>145</v>
      </c>
      <c r="N501" s="168">
        <f>IF($E497="",0,VLOOKUP($E497,'Podpůrná data'!$H$15:$I$182,2)*N499)</f>
        <v>0</v>
      </c>
      <c r="O501" s="168">
        <f>IF($E497="",0,VLOOKUP($E497,'Podpůrná data'!$H$15:$I$182,2)*O499)</f>
        <v>0</v>
      </c>
      <c r="P501" s="168">
        <f>IF($E497="",0,VLOOKUP($E497,'Podpůrná data'!$H$15:$I$182,2)*P499)</f>
        <v>0</v>
      </c>
      <c r="Q501" s="168">
        <f>IF($E497="",0,VLOOKUP($E497,'Podpůrná data'!$H$15:$I$182,2)*Q499)</f>
        <v>0</v>
      </c>
      <c r="R501" s="168">
        <f>IF($E497="",0,VLOOKUP($E497,'Podpůrná data'!$H$15:$I$182,2)*R499)</f>
        <v>0</v>
      </c>
      <c r="S501" s="168">
        <f>IF($E497="",0,VLOOKUP($E497,'Podpůrná data'!$H$15:$I$182,2)*S499)</f>
        <v>0</v>
      </c>
      <c r="T501" s="168">
        <f>IF($E497="",0,VLOOKUP($E497,'Podpůrná data'!$H$15:$I$182,2)*T499)</f>
        <v>0</v>
      </c>
      <c r="U501" s="168">
        <f>IF($E497="",0,VLOOKUP($E497,'Podpůrná data'!$H$15:$I$182,2)*U499)</f>
        <v>0</v>
      </c>
      <c r="V501" s="168">
        <f>IF($E497="",0,VLOOKUP($E497,'Podpůrná data'!$H$15:$I$182,2)*V499)</f>
        <v>0</v>
      </c>
      <c r="W501" s="168">
        <f>IF($E497="",0,VLOOKUP($E497,'Podpůrná data'!$H$15:$I$182,2)*W499)</f>
        <v>0</v>
      </c>
      <c r="X501" s="168">
        <f>IF($E497="",0,VLOOKUP($E497,'Podpůrná data'!$H$15:$I$182,2)*X499)</f>
        <v>0</v>
      </c>
      <c r="Y501" s="168">
        <f>IF($E497="",0,VLOOKUP($E497,'Podpůrná data'!$H$15:$I$182,2)*Y499)</f>
        <v>0</v>
      </c>
      <c r="Z501" s="168">
        <f>IF($E497="",0,VLOOKUP($E497,'Podpůrná data'!$H$15:$I$182,2)*Z499)</f>
        <v>0</v>
      </c>
      <c r="AA501" s="168">
        <f>IF($E497="",0,VLOOKUP($E497,'Podpůrná data'!$H$15:$I$182,2)*AA499)</f>
        <v>0</v>
      </c>
      <c r="AB501" s="168">
        <f>IF($E497="",0,VLOOKUP($E497,'Podpůrná data'!$H$15:$I$182,2)*AB499)</f>
        <v>0</v>
      </c>
      <c r="AC501" s="168">
        <f>IF($E497="",0,VLOOKUP($E497,'Podpůrná data'!$H$15:$I$182,2)*AC499)</f>
        <v>0</v>
      </c>
      <c r="AD501" s="168">
        <f>IF($E497="",0,VLOOKUP($E497,'Podpůrná data'!$H$15:$I$182,2)*AD499)</f>
        <v>0</v>
      </c>
      <c r="AE501" s="168">
        <f>IF($E497="",0,VLOOKUP($E497,'Podpůrná data'!$H$15:$I$182,2)*AE499)</f>
        <v>0</v>
      </c>
      <c r="AF501" s="168">
        <f>IF($E497="",0,VLOOKUP($E497,'Podpůrná data'!$H$15:$I$182,2)*AF499)</f>
        <v>0</v>
      </c>
      <c r="AG501" s="168">
        <f>IF($E497="",0,VLOOKUP($E497,'Podpůrná data'!$H$15:$I$182,2)*AG499)</f>
        <v>0</v>
      </c>
      <c r="AH501" s="168">
        <f>IF($E497="",0,VLOOKUP($E497,'Podpůrná data'!$H$15:$I$182,2)*AH499)</f>
        <v>0</v>
      </c>
      <c r="AI501" s="168">
        <f>IF($E497="",0,VLOOKUP($E497,'Podpůrná data'!$H$15:$I$182,2)*AI499)</f>
        <v>0</v>
      </c>
      <c r="AJ501" s="168">
        <f>IF($E497="",0,VLOOKUP($E497,'Podpůrná data'!$H$15:$I$182,2)*AJ499)</f>
        <v>0</v>
      </c>
      <c r="AK501" s="168">
        <f>IF($E497="",0,VLOOKUP($E497,'Podpůrná data'!$H$15:$I$182,2)*AK499)</f>
        <v>0</v>
      </c>
      <c r="AL501" s="168">
        <f>IF($E497="",0,VLOOKUP($E497,'Podpůrná data'!$H$15:$I$182,2)*AL499)</f>
        <v>0</v>
      </c>
      <c r="AM501" s="168">
        <f>IF($E497="",0,VLOOKUP($E497,'Podpůrná data'!$H$15:$I$182,2)*AM499)</f>
        <v>0</v>
      </c>
      <c r="AN501" s="168">
        <f>IF($E497="",0,VLOOKUP($E497,'Podpůrná data'!$H$15:$I$182,2)*AN499)</f>
        <v>0</v>
      </c>
      <c r="AO501" s="168">
        <f>IF($E497="",0,VLOOKUP($E497,'Podpůrná data'!$H$15:$I$182,2)*AO499)</f>
        <v>0</v>
      </c>
      <c r="AP501" s="168">
        <f>IF($E497="",0,VLOOKUP($E497,'Podpůrná data'!$H$15:$I$182,2)*AP499)</f>
        <v>0</v>
      </c>
      <c r="AQ501" s="168">
        <f>IF($E497="",0,VLOOKUP($E497,'Podpůrná data'!$H$15:$I$182,2)*AQ499)</f>
        <v>0</v>
      </c>
      <c r="AR501" s="168">
        <f>IF($E497="",0,VLOOKUP($E497,'Podpůrná data'!$H$15:$I$182,2)*AR499)</f>
        <v>0</v>
      </c>
      <c r="AS501" s="168">
        <f>IF($E497="",0,VLOOKUP($E497,'Podpůrná data'!$H$15:$I$182,2)*AS499)</f>
        <v>0</v>
      </c>
      <c r="AT501" s="168">
        <f>IF($E497="",0,VLOOKUP($E497,'Podpůrná data'!$H$15:$I$182,2)*AT499)</f>
        <v>0</v>
      </c>
      <c r="AU501" s="168">
        <f>IF($E497="",0,VLOOKUP($E497,'Podpůrná data'!$H$15:$I$182,2)*AU499)</f>
        <v>0</v>
      </c>
      <c r="AV501" s="168">
        <f>IF($E497="",0,VLOOKUP($E497,'Podpůrná data'!$H$15:$I$182,2)*AV499)</f>
        <v>0</v>
      </c>
      <c r="AW501" s="168">
        <f>IF($E497="",0,VLOOKUP($E497,'Podpůrná data'!$H$15:$I$182,2)*AW499)</f>
        <v>0</v>
      </c>
      <c r="AX501" s="168">
        <f>IF($E497="",0,VLOOKUP($E497,'Podpůrná data'!$H$15:$I$182,2)*AX499)</f>
        <v>0</v>
      </c>
      <c r="AY501" s="168">
        <f>IF($E497="",0,VLOOKUP($E497,'Podpůrná data'!$H$15:$I$182,2)*AY499)</f>
        <v>0</v>
      </c>
      <c r="AZ501" s="168">
        <f>IF($E497="",0,VLOOKUP($E497,'Podpůrná data'!$H$15:$I$182,2)*AZ499)</f>
        <v>0</v>
      </c>
      <c r="BA501" s="168">
        <f>IF($E497="",0,VLOOKUP($E497,'Podpůrná data'!$H$15:$I$182,2)*BA499)</f>
        <v>0</v>
      </c>
      <c r="BB501" s="168">
        <f>IF($E497="",0,VLOOKUP($E497,'Podpůrná data'!$H$15:$I$182,2)*BB499)</f>
        <v>0</v>
      </c>
      <c r="BC501" s="168">
        <f>IF($E497="",0,VLOOKUP($E497,'Podpůrná data'!$H$15:$I$182,2)*BC499)</f>
        <v>0</v>
      </c>
      <c r="BD501" s="168">
        <f>IF($E497="",0,VLOOKUP($E497,'Podpůrná data'!$H$15:$I$182,2)*BD499)</f>
        <v>0</v>
      </c>
      <c r="BE501" s="168">
        <f>IF($E497="",0,VLOOKUP($E497,'Podpůrná data'!$H$15:$I$182,2)*BE499)</f>
        <v>0</v>
      </c>
      <c r="BF501" s="168">
        <f>IF($E497="",0,VLOOKUP($E497,'Podpůrná data'!$H$15:$I$182,2)*BF499)</f>
        <v>0</v>
      </c>
      <c r="BG501" s="168">
        <f>IF($E497="",0,VLOOKUP($E497,'Podpůrná data'!$H$15:$I$182,2)*BG499)</f>
        <v>0</v>
      </c>
      <c r="BH501" s="168">
        <f>IF($E497="",0,VLOOKUP($E497,'Podpůrná data'!$H$15:$I$182,2)*BH499)</f>
        <v>0</v>
      </c>
      <c r="BI501" s="168">
        <f>IF($E497="",0,VLOOKUP($E497,'Podpůrná data'!$H$15:$I$182,2)*BI499)</f>
        <v>0</v>
      </c>
      <c r="BJ501" s="382"/>
      <c r="BK501" s="384"/>
      <c r="BL501" s="386"/>
      <c r="BM501" s="105"/>
      <c r="BN501" s="178">
        <f>SUMIFS($N501:$BI501,$N496:$BI496,"1. ZoR")</f>
        <v>0</v>
      </c>
      <c r="BO501" s="178">
        <f>SUMIFS($N501:$BI501,$N496:$BI496,"2. ZoR")</f>
        <v>0</v>
      </c>
      <c r="BP501" s="178">
        <f>SUMIFS($N501:$BI501,$N496:$BI496,"3. ZoR")</f>
        <v>0</v>
      </c>
      <c r="BQ501" s="178">
        <f>SUMIFS($N501:$BI501,$N496:$BI496,"4. ZoR")</f>
        <v>0</v>
      </c>
      <c r="BR501" s="178">
        <f>SUMIFS($N501:$BI501,$N496:$BI496,"5. ZoR")</f>
        <v>0</v>
      </c>
      <c r="BS501" s="178">
        <f>SUMIFS($N501:$BI501,$N496:$BI496,"6. ZoR")</f>
        <v>0</v>
      </c>
      <c r="BT501" s="178">
        <f>SUMIFS($N501:$BI501,$N496:$BI496,"7. ZoR")</f>
        <v>0</v>
      </c>
      <c r="BU501" s="178">
        <f>SUMIFS($N501:$BI501,$N496:$BI496,"8. ZoR")</f>
        <v>0</v>
      </c>
      <c r="BV501" s="178">
        <f>SUMIFS($N501:$BI501,$N496:$BI496,"9. ZoR")</f>
        <v>0</v>
      </c>
      <c r="BW501" s="178">
        <f>SUMIFS($N501:$BI501,$N496:$BI496,"10. ZoR")</f>
        <v>0</v>
      </c>
      <c r="BX501" s="178">
        <f>SUMIFS($N501:$BI501,$N496:$BI496,"11. ZoR")</f>
        <v>0</v>
      </c>
      <c r="BY501" s="178">
        <f>SUMIFS($N501:$BI501,$N496:$BI496,"12. ZoR")</f>
        <v>0</v>
      </c>
      <c r="BZ501" s="178">
        <f>SUMIFS($N501:$BI501,$N496:$BI496,"13. ZoR")</f>
        <v>0</v>
      </c>
      <c r="CA501" s="178">
        <f>SUMIFS($N501:$BI501,$N496:$BI496,"14. ZoR")</f>
        <v>0</v>
      </c>
      <c r="CB501" s="178">
        <f>SUMIFS($N501:$BI501,$N496:$BI496,"15. ZoR")</f>
        <v>0</v>
      </c>
    </row>
    <row r="502" spans="1:80" ht="29.5" hidden="1" thickBot="1" x14ac:dyDescent="0.4">
      <c r="B502" s="129"/>
      <c r="C502" s="173"/>
      <c r="D502" s="173"/>
      <c r="E502" s="173"/>
      <c r="F502" s="173"/>
      <c r="G502" s="173"/>
      <c r="H502" s="173"/>
      <c r="I502" s="174"/>
      <c r="J502" s="105"/>
      <c r="K502" s="176"/>
      <c r="L502" s="105"/>
      <c r="M502" s="63" t="s">
        <v>200</v>
      </c>
      <c r="N502" s="168">
        <f>IF(N501="","",N501)</f>
        <v>0</v>
      </c>
      <c r="O502" s="168">
        <f>N502+O501</f>
        <v>0</v>
      </c>
      <c r="P502" s="168">
        <f t="shared" ref="P502" si="7286">O502+P501</f>
        <v>0</v>
      </c>
      <c r="Q502" s="168">
        <f t="shared" ref="Q502" si="7287">P502+Q501</f>
        <v>0</v>
      </c>
      <c r="R502" s="168">
        <f t="shared" ref="R502" si="7288">Q502+R501</f>
        <v>0</v>
      </c>
      <c r="S502" s="168">
        <f t="shared" ref="S502" si="7289">R502+S501</f>
        <v>0</v>
      </c>
      <c r="T502" s="168">
        <f t="shared" ref="T502" si="7290">S502+T501</f>
        <v>0</v>
      </c>
      <c r="U502" s="168">
        <f t="shared" ref="U502" si="7291">T502+U501</f>
        <v>0</v>
      </c>
      <c r="V502" s="168">
        <f t="shared" ref="V502" si="7292">U502+V501</f>
        <v>0</v>
      </c>
      <c r="W502" s="168">
        <f t="shared" ref="W502" si="7293">V502+W501</f>
        <v>0</v>
      </c>
      <c r="X502" s="168">
        <f t="shared" ref="X502" si="7294">W502+X501</f>
        <v>0</v>
      </c>
      <c r="Y502" s="168">
        <f t="shared" ref="Y502" si="7295">X502+Y501</f>
        <v>0</v>
      </c>
      <c r="Z502" s="168">
        <f t="shared" ref="Z502" si="7296">Y502+Z501</f>
        <v>0</v>
      </c>
      <c r="AA502" s="168">
        <f t="shared" ref="AA502" si="7297">Z502+AA501</f>
        <v>0</v>
      </c>
      <c r="AB502" s="168">
        <f t="shared" ref="AB502" si="7298">AA502+AB501</f>
        <v>0</v>
      </c>
      <c r="AC502" s="168">
        <f t="shared" ref="AC502" si="7299">AB502+AC501</f>
        <v>0</v>
      </c>
      <c r="AD502" s="168">
        <f t="shared" ref="AD502" si="7300">AC502+AD501</f>
        <v>0</v>
      </c>
      <c r="AE502" s="168">
        <f t="shared" ref="AE502" si="7301">AD502+AE501</f>
        <v>0</v>
      </c>
      <c r="AF502" s="168">
        <f t="shared" ref="AF502" si="7302">AE502+AF501</f>
        <v>0</v>
      </c>
      <c r="AG502" s="168">
        <f t="shared" ref="AG502" si="7303">AF502+AG501</f>
        <v>0</v>
      </c>
      <c r="AH502" s="168">
        <f t="shared" ref="AH502" si="7304">AG502+AH501</f>
        <v>0</v>
      </c>
      <c r="AI502" s="168">
        <f t="shared" ref="AI502" si="7305">AH502+AI501</f>
        <v>0</v>
      </c>
      <c r="AJ502" s="168">
        <f t="shared" ref="AJ502" si="7306">AI502+AJ501</f>
        <v>0</v>
      </c>
      <c r="AK502" s="168">
        <f t="shared" ref="AK502" si="7307">AJ502+AK501</f>
        <v>0</v>
      </c>
      <c r="AL502" s="168">
        <f t="shared" ref="AL502" si="7308">AK502+AL501</f>
        <v>0</v>
      </c>
      <c r="AM502" s="168">
        <f t="shared" ref="AM502" si="7309">AL502+AM501</f>
        <v>0</v>
      </c>
      <c r="AN502" s="168">
        <f t="shared" ref="AN502" si="7310">AM502+AN501</f>
        <v>0</v>
      </c>
      <c r="AO502" s="168">
        <f t="shared" ref="AO502" si="7311">AN502+AO501</f>
        <v>0</v>
      </c>
      <c r="AP502" s="168">
        <f t="shared" ref="AP502" si="7312">AO502+AP501</f>
        <v>0</v>
      </c>
      <c r="AQ502" s="168">
        <f t="shared" ref="AQ502" si="7313">AP502+AQ501</f>
        <v>0</v>
      </c>
      <c r="AR502" s="168">
        <f t="shared" ref="AR502" si="7314">AQ502+AR501</f>
        <v>0</v>
      </c>
      <c r="AS502" s="168">
        <f t="shared" ref="AS502" si="7315">AR502+AS501</f>
        <v>0</v>
      </c>
      <c r="AT502" s="168">
        <f t="shared" ref="AT502" si="7316">AS502+AT501</f>
        <v>0</v>
      </c>
      <c r="AU502" s="168">
        <f t="shared" ref="AU502" si="7317">AT502+AU501</f>
        <v>0</v>
      </c>
      <c r="AV502" s="168">
        <f t="shared" ref="AV502" si="7318">AU502+AV501</f>
        <v>0</v>
      </c>
      <c r="AW502" s="168">
        <f t="shared" ref="AW502" si="7319">AV502+AW501</f>
        <v>0</v>
      </c>
      <c r="AX502" s="168">
        <f t="shared" ref="AX502" si="7320">AW502+AX501</f>
        <v>0</v>
      </c>
      <c r="AY502" s="168">
        <f t="shared" ref="AY502" si="7321">AX502+AY501</f>
        <v>0</v>
      </c>
      <c r="AZ502" s="168">
        <f t="shared" ref="AZ502" si="7322">AY502+AZ501</f>
        <v>0</v>
      </c>
      <c r="BA502" s="168">
        <f t="shared" ref="BA502" si="7323">AZ502+BA501</f>
        <v>0</v>
      </c>
      <c r="BB502" s="168">
        <f t="shared" ref="BB502" si="7324">BA502+BB501</f>
        <v>0</v>
      </c>
      <c r="BC502" s="168">
        <f t="shared" ref="BC502" si="7325">BB502+BC501</f>
        <v>0</v>
      </c>
      <c r="BD502" s="168">
        <f t="shared" ref="BD502" si="7326">BC502+BD501</f>
        <v>0</v>
      </c>
      <c r="BE502" s="168">
        <f t="shared" ref="BE502" si="7327">BD502+BE501</f>
        <v>0</v>
      </c>
      <c r="BF502" s="168">
        <f t="shared" ref="BF502" si="7328">BE502+BF501</f>
        <v>0</v>
      </c>
      <c r="BG502" s="168">
        <f t="shared" ref="BG502" si="7329">BF502+BG501</f>
        <v>0</v>
      </c>
      <c r="BH502" s="168">
        <f t="shared" ref="BH502" si="7330">BG502+BH501</f>
        <v>0</v>
      </c>
      <c r="BI502" s="168">
        <f t="shared" ref="BI502" si="7331">BH502+BI501</f>
        <v>0</v>
      </c>
      <c r="BJ502" s="383"/>
      <c r="BK502" s="385"/>
      <c r="BL502" s="387"/>
      <c r="BM502" s="105"/>
      <c r="BN502" s="105"/>
      <c r="BO502" s="105"/>
      <c r="BP502" s="105"/>
      <c r="BQ502" s="105"/>
      <c r="BR502" s="105"/>
      <c r="BS502" s="105"/>
      <c r="BT502" s="105"/>
      <c r="BU502" s="105"/>
      <c r="BV502" s="105"/>
      <c r="BW502" s="105"/>
      <c r="BX502" s="105"/>
      <c r="BY502" s="105"/>
      <c r="BZ502" s="105"/>
      <c r="CA502" s="105"/>
      <c r="CB502" s="105"/>
    </row>
    <row r="503" spans="1:80" ht="15" hidden="1" thickBot="1" x14ac:dyDescent="0.4">
      <c r="B503" s="105"/>
      <c r="C503" s="130"/>
      <c r="D503" s="130"/>
      <c r="E503" s="130"/>
      <c r="F503" s="130"/>
      <c r="G503" s="130"/>
      <c r="H503" s="130"/>
      <c r="I503" s="105"/>
      <c r="J503" s="7"/>
      <c r="K503" s="105"/>
      <c r="L503" s="105"/>
      <c r="M503" s="105"/>
      <c r="N503" s="105"/>
      <c r="O503" s="105"/>
      <c r="P503" s="7"/>
      <c r="Q503" s="105"/>
      <c r="R503" s="105"/>
      <c r="S503" s="105"/>
      <c r="T503" s="105"/>
      <c r="U503" s="105"/>
      <c r="V503" s="105"/>
      <c r="W503" s="105"/>
      <c r="X503" s="105"/>
      <c r="Y503" s="105"/>
      <c r="Z503" s="105"/>
      <c r="AA503" s="105"/>
      <c r="AB503" s="105"/>
      <c r="AC503" s="105"/>
      <c r="AD503" s="105"/>
      <c r="AE503" s="105"/>
      <c r="AF503" s="105"/>
      <c r="AG503" s="105"/>
      <c r="AH503" s="105"/>
      <c r="AI503" s="105"/>
      <c r="AJ503" s="105"/>
      <c r="AK503" s="105"/>
      <c r="AL503" s="105"/>
      <c r="AM503" s="105"/>
      <c r="AN503" s="105"/>
      <c r="AO503" s="105"/>
      <c r="AP503" s="105"/>
      <c r="AQ503" s="105"/>
      <c r="AR503" s="105"/>
      <c r="AS503" s="105"/>
      <c r="AT503" s="105"/>
      <c r="AU503" s="105"/>
      <c r="AV503" s="105"/>
      <c r="AW503" s="105"/>
      <c r="AX503" s="105"/>
      <c r="AY503" s="105"/>
      <c r="AZ503" s="105"/>
      <c r="BA503" s="105"/>
      <c r="BB503" s="105"/>
      <c r="BC503" s="105"/>
      <c r="BD503" s="105"/>
      <c r="BE503" s="105"/>
      <c r="BF503" s="105"/>
      <c r="BG503" s="105"/>
      <c r="BH503" s="105"/>
      <c r="BI503" s="105"/>
      <c r="BJ503" s="105"/>
      <c r="BK503" s="105"/>
      <c r="BL503" s="105"/>
      <c r="BM503" s="105"/>
      <c r="BN503" s="105"/>
      <c r="BO503" s="105"/>
      <c r="BP503" s="105"/>
      <c r="BQ503" s="105"/>
      <c r="BR503" s="105"/>
      <c r="BS503" s="105"/>
      <c r="BT503" s="105"/>
      <c r="BU503" s="105"/>
      <c r="BV503" s="105"/>
      <c r="BW503" s="105"/>
      <c r="BX503" s="105"/>
      <c r="BY503" s="105"/>
      <c r="BZ503" s="105"/>
      <c r="CA503" s="105"/>
      <c r="CB503" s="105"/>
    </row>
    <row r="504" spans="1:80" s="245" customFormat="1" ht="58.4" customHeight="1" thickBot="1" x14ac:dyDescent="0.4">
      <c r="A504" s="249"/>
      <c r="B504" s="120"/>
      <c r="C504" s="360" t="s">
        <v>2</v>
      </c>
      <c r="D504" s="121"/>
      <c r="E504" s="131" t="s">
        <v>225</v>
      </c>
      <c r="F504" s="131" t="s">
        <v>444</v>
      </c>
      <c r="G504" s="131" t="s">
        <v>208</v>
      </c>
      <c r="H504" s="122" t="s">
        <v>385</v>
      </c>
      <c r="I504" s="123" t="s">
        <v>1</v>
      </c>
      <c r="J504" s="7"/>
      <c r="K504" s="169">
        <v>204032</v>
      </c>
      <c r="L504" s="106"/>
      <c r="M504" s="194" t="s">
        <v>128</v>
      </c>
      <c r="N504" s="83" t="s">
        <v>4</v>
      </c>
      <c r="O504" s="83" t="s">
        <v>5</v>
      </c>
      <c r="P504" s="83" t="s">
        <v>6</v>
      </c>
      <c r="Q504" s="83" t="s">
        <v>7</v>
      </c>
      <c r="R504" s="83" t="s">
        <v>8</v>
      </c>
      <c r="S504" s="83" t="s">
        <v>9</v>
      </c>
      <c r="T504" s="83" t="s">
        <v>10</v>
      </c>
      <c r="U504" s="83" t="s">
        <v>11</v>
      </c>
      <c r="V504" s="83" t="s">
        <v>12</v>
      </c>
      <c r="W504" s="83" t="s">
        <v>13</v>
      </c>
      <c r="X504" s="83" t="s">
        <v>14</v>
      </c>
      <c r="Y504" s="83" t="s">
        <v>15</v>
      </c>
      <c r="Z504" s="83" t="s">
        <v>16</v>
      </c>
      <c r="AA504" s="83" t="s">
        <v>17</v>
      </c>
      <c r="AB504" s="83" t="s">
        <v>18</v>
      </c>
      <c r="AC504" s="83" t="s">
        <v>19</v>
      </c>
      <c r="AD504" s="83" t="s">
        <v>20</v>
      </c>
      <c r="AE504" s="83" t="s">
        <v>21</v>
      </c>
      <c r="AF504" s="83" t="s">
        <v>22</v>
      </c>
      <c r="AG504" s="83" t="s">
        <v>23</v>
      </c>
      <c r="AH504" s="83" t="s">
        <v>24</v>
      </c>
      <c r="AI504" s="83" t="s">
        <v>25</v>
      </c>
      <c r="AJ504" s="83" t="s">
        <v>26</v>
      </c>
      <c r="AK504" s="83" t="s">
        <v>27</v>
      </c>
      <c r="AL504" s="83" t="s">
        <v>28</v>
      </c>
      <c r="AM504" s="83" t="s">
        <v>29</v>
      </c>
      <c r="AN504" s="83" t="s">
        <v>30</v>
      </c>
      <c r="AO504" s="83" t="s">
        <v>31</v>
      </c>
      <c r="AP504" s="83" t="s">
        <v>32</v>
      </c>
      <c r="AQ504" s="83" t="s">
        <v>33</v>
      </c>
      <c r="AR504" s="83" t="s">
        <v>34</v>
      </c>
      <c r="AS504" s="83" t="s">
        <v>35</v>
      </c>
      <c r="AT504" s="83" t="s">
        <v>36</v>
      </c>
      <c r="AU504" s="83" t="s">
        <v>37</v>
      </c>
      <c r="AV504" s="83" t="s">
        <v>38</v>
      </c>
      <c r="AW504" s="83" t="s">
        <v>39</v>
      </c>
      <c r="AX504" s="83" t="s">
        <v>40</v>
      </c>
      <c r="AY504" s="83" t="s">
        <v>41</v>
      </c>
      <c r="AZ504" s="83" t="s">
        <v>42</v>
      </c>
      <c r="BA504" s="83" t="s">
        <v>43</v>
      </c>
      <c r="BB504" s="83" t="s">
        <v>44</v>
      </c>
      <c r="BC504" s="83" t="s">
        <v>45</v>
      </c>
      <c r="BD504" s="83" t="s">
        <v>46</v>
      </c>
      <c r="BE504" s="83" t="s">
        <v>47</v>
      </c>
      <c r="BF504" s="83" t="s">
        <v>48</v>
      </c>
      <c r="BG504" s="83" t="s">
        <v>49</v>
      </c>
      <c r="BH504" s="83" t="s">
        <v>50</v>
      </c>
      <c r="BI504" s="83" t="s">
        <v>51</v>
      </c>
      <c r="BJ504" s="134" t="s">
        <v>234</v>
      </c>
      <c r="BK504" s="135" t="s">
        <v>164</v>
      </c>
      <c r="BL504" s="135" t="s">
        <v>213</v>
      </c>
      <c r="BM504" s="106"/>
      <c r="BN504" s="368" t="s">
        <v>238</v>
      </c>
      <c r="BO504" s="369"/>
      <c r="BP504" s="369"/>
      <c r="BQ504" s="369"/>
      <c r="BR504" s="369"/>
      <c r="BS504" s="369"/>
      <c r="BT504" s="369"/>
      <c r="BU504" s="369"/>
      <c r="BV504" s="369"/>
      <c r="BW504" s="369"/>
      <c r="BX504" s="369"/>
      <c r="BY504" s="369"/>
      <c r="BZ504" s="369"/>
      <c r="CA504" s="369"/>
      <c r="CB504" s="369"/>
    </row>
    <row r="505" spans="1:80" s="245" customFormat="1" ht="18" hidden="1" customHeight="1" x14ac:dyDescent="0.35">
      <c r="A505" s="250"/>
      <c r="B505" s="113"/>
      <c r="C505" s="361"/>
      <c r="D505" s="125"/>
      <c r="E505" s="125"/>
      <c r="F505" s="125"/>
      <c r="G505" s="125"/>
      <c r="H505" s="370" t="s">
        <v>201</v>
      </c>
      <c r="I505" s="373" t="s">
        <v>93</v>
      </c>
      <c r="J505" s="7"/>
      <c r="K505" s="375" t="s">
        <v>423</v>
      </c>
      <c r="L505" s="106"/>
      <c r="M505" s="84"/>
      <c r="N505" s="74">
        <f>MONTH(Úvod!$F$10)</f>
        <v>1</v>
      </c>
      <c r="O505" s="75">
        <f t="shared" ref="O505" si="7332">IF(N505=12,1,N505+1)</f>
        <v>2</v>
      </c>
      <c r="P505" s="75">
        <f t="shared" ref="P505" si="7333">IF(O505=12,1,O505+1)</f>
        <v>3</v>
      </c>
      <c r="Q505" s="76">
        <f t="shared" ref="Q505" si="7334">IF(P505=12,1,P505+1)</f>
        <v>4</v>
      </c>
      <c r="R505" s="76">
        <f t="shared" ref="R505" si="7335">IF(Q505=12,1,Q505+1)</f>
        <v>5</v>
      </c>
      <c r="S505" s="76">
        <f t="shared" ref="S505" si="7336">IF(R505=12,1,R505+1)</f>
        <v>6</v>
      </c>
      <c r="T505" s="76">
        <f t="shared" ref="T505" si="7337">IF(S505=12,1,S505+1)</f>
        <v>7</v>
      </c>
      <c r="U505" s="76">
        <f t="shared" ref="U505" si="7338">IF(T505=12,1,T505+1)</f>
        <v>8</v>
      </c>
      <c r="V505" s="76">
        <f t="shared" ref="V505" si="7339">IF(U505=12,1,U505+1)</f>
        <v>9</v>
      </c>
      <c r="W505" s="76">
        <f>IF(V505=12,1,V505+1)</f>
        <v>10</v>
      </c>
      <c r="X505" s="76">
        <f t="shared" ref="X505" si="7340">IF(W505=12,1,W505+1)</f>
        <v>11</v>
      </c>
      <c r="Y505" s="76">
        <f t="shared" ref="Y505" si="7341">IF(X505=12,1,X505+1)</f>
        <v>12</v>
      </c>
      <c r="Z505" s="76">
        <f t="shared" ref="Z505" si="7342">IF(Y505=12,1,Y505+1)</f>
        <v>1</v>
      </c>
      <c r="AA505" s="76">
        <f t="shared" ref="AA505" si="7343">IF(Z505=12,1,Z505+1)</f>
        <v>2</v>
      </c>
      <c r="AB505" s="76">
        <f t="shared" ref="AB505" si="7344">IF(AA505=12,1,AA505+1)</f>
        <v>3</v>
      </c>
      <c r="AC505" s="76">
        <f t="shared" ref="AC505" si="7345">IF(AB505=12,1,AB505+1)</f>
        <v>4</v>
      </c>
      <c r="AD505" s="76">
        <f t="shared" ref="AD505" si="7346">IF(AC505=12,1,AC505+1)</f>
        <v>5</v>
      </c>
      <c r="AE505" s="76">
        <f t="shared" ref="AE505" si="7347">IF(AD505=12,1,AD505+1)</f>
        <v>6</v>
      </c>
      <c r="AF505" s="76">
        <f>IF(AE505=12,1,AE505+1)</f>
        <v>7</v>
      </c>
      <c r="AG505" s="76">
        <f t="shared" ref="AG505" si="7348">IF(AF505=12,1,AF505+1)</f>
        <v>8</v>
      </c>
      <c r="AH505" s="76">
        <f t="shared" ref="AH505" si="7349">IF(AG505=12,1,AG505+1)</f>
        <v>9</v>
      </c>
      <c r="AI505" s="76">
        <f t="shared" ref="AI505" si="7350">IF(AH505=12,1,AH505+1)</f>
        <v>10</v>
      </c>
      <c r="AJ505" s="76">
        <f t="shared" ref="AJ505" si="7351">IF(AI505=12,1,AI505+1)</f>
        <v>11</v>
      </c>
      <c r="AK505" s="76">
        <f t="shared" ref="AK505" si="7352">IF(AJ505=12,1,AJ505+1)</f>
        <v>12</v>
      </c>
      <c r="AL505" s="76">
        <f t="shared" ref="AL505" si="7353">IF(AK505=12,1,AK505+1)</f>
        <v>1</v>
      </c>
      <c r="AM505" s="76">
        <f t="shared" ref="AM505" si="7354">IF(AL505=12,1,AL505+1)</f>
        <v>2</v>
      </c>
      <c r="AN505" s="76">
        <f t="shared" ref="AN505" si="7355">IF(AM505=12,1,AM505+1)</f>
        <v>3</v>
      </c>
      <c r="AO505" s="76">
        <f t="shared" ref="AO505" si="7356">IF(AN505=12,1,AN505+1)</f>
        <v>4</v>
      </c>
      <c r="AP505" s="76">
        <f t="shared" ref="AP505" si="7357">IF(AO505=12,1,AO505+1)</f>
        <v>5</v>
      </c>
      <c r="AQ505" s="76">
        <f t="shared" ref="AQ505" si="7358">IF(AP505=12,1,AP505+1)</f>
        <v>6</v>
      </c>
      <c r="AR505" s="76">
        <f t="shared" ref="AR505" si="7359">IF(AQ505=12,1,AQ505+1)</f>
        <v>7</v>
      </c>
      <c r="AS505" s="76">
        <f t="shared" ref="AS505" si="7360">IF(AR505=12,1,AR505+1)</f>
        <v>8</v>
      </c>
      <c r="AT505" s="76">
        <f t="shared" ref="AT505" si="7361">IF(AS505=12,1,AS505+1)</f>
        <v>9</v>
      </c>
      <c r="AU505" s="76">
        <f t="shared" ref="AU505" si="7362">IF(AT505=12,1,AT505+1)</f>
        <v>10</v>
      </c>
      <c r="AV505" s="76">
        <f t="shared" ref="AV505" si="7363">IF(AU505=12,1,AU505+1)</f>
        <v>11</v>
      </c>
      <c r="AW505" s="76">
        <f t="shared" ref="AW505" si="7364">IF(AV505=12,1,AV505+1)</f>
        <v>12</v>
      </c>
      <c r="AX505" s="76">
        <f t="shared" ref="AX505" si="7365">IF(AW505=12,1,AW505+1)</f>
        <v>1</v>
      </c>
      <c r="AY505" s="76">
        <f t="shared" ref="AY505" si="7366">IF(AX505=12,1,AX505+1)</f>
        <v>2</v>
      </c>
      <c r="AZ505" s="76">
        <f t="shared" ref="AZ505" si="7367">IF(AY505=12,1,AY505+1)</f>
        <v>3</v>
      </c>
      <c r="BA505" s="76">
        <f t="shared" ref="BA505" si="7368">IF(AZ505=12,1,AZ505+1)</f>
        <v>4</v>
      </c>
      <c r="BB505" s="76">
        <f t="shared" ref="BB505" si="7369">IF(BA505=12,1,BA505+1)</f>
        <v>5</v>
      </c>
      <c r="BC505" s="76">
        <f t="shared" ref="BC505" si="7370">IF(BB505=12,1,BB505+1)</f>
        <v>6</v>
      </c>
      <c r="BD505" s="76">
        <f t="shared" ref="BD505" si="7371">IF(BC505=12,1,BC505+1)</f>
        <v>7</v>
      </c>
      <c r="BE505" s="76">
        <f t="shared" ref="BE505" si="7372">IF(BD505=12,1,BD505+1)</f>
        <v>8</v>
      </c>
      <c r="BF505" s="76">
        <f t="shared" ref="BF505" si="7373">IF(BE505=12,1,BE505+1)</f>
        <v>9</v>
      </c>
      <c r="BG505" s="76">
        <f t="shared" ref="BG505" si="7374">IF(BF505=12,1,BF505+1)</f>
        <v>10</v>
      </c>
      <c r="BH505" s="76">
        <f t="shared" ref="BH505" si="7375">IF(BG505=12,1,BG505+1)</f>
        <v>11</v>
      </c>
      <c r="BI505" s="76">
        <f t="shared" ref="BI505" si="7376">IF(BH505=12,1,BH505+1)</f>
        <v>12</v>
      </c>
      <c r="BJ505" s="81"/>
      <c r="BK505" s="78"/>
      <c r="BL505" s="78"/>
      <c r="BM505" s="106"/>
      <c r="BN505" s="106"/>
      <c r="BO505" s="106"/>
      <c r="BP505" s="106"/>
      <c r="BQ505" s="106"/>
      <c r="BR505" s="106"/>
      <c r="BS505" s="106"/>
      <c r="BT505" s="106"/>
      <c r="BU505" s="106"/>
      <c r="BV505" s="106"/>
      <c r="BW505" s="106"/>
      <c r="BX505" s="106"/>
      <c r="BY505" s="106"/>
      <c r="BZ505" s="106"/>
      <c r="CA505" s="106"/>
      <c r="CB505" s="106"/>
    </row>
    <row r="506" spans="1:80" s="245" customFormat="1" ht="35.15" hidden="1" customHeight="1" x14ac:dyDescent="0.35">
      <c r="A506" s="250"/>
      <c r="B506" s="113"/>
      <c r="C506" s="361"/>
      <c r="D506" s="125"/>
      <c r="E506" s="125"/>
      <c r="F506" s="125"/>
      <c r="G506" s="125"/>
      <c r="H506" s="370"/>
      <c r="I506" s="373"/>
      <c r="J506" s="7"/>
      <c r="K506" s="376"/>
      <c r="L506" s="106"/>
      <c r="M506" s="77"/>
      <c r="N506" s="59">
        <f t="shared" ref="N506:BI506" si="7377">VALUE(_xlfn.CONCAT(N505,".",N508))</f>
        <v>1</v>
      </c>
      <c r="O506" s="73">
        <f t="shared" si="7377"/>
        <v>32</v>
      </c>
      <c r="P506" s="73">
        <f t="shared" si="7377"/>
        <v>61</v>
      </c>
      <c r="Q506" s="73">
        <f t="shared" si="7377"/>
        <v>92</v>
      </c>
      <c r="R506" s="73">
        <f t="shared" si="7377"/>
        <v>122</v>
      </c>
      <c r="S506" s="73">
        <f t="shared" si="7377"/>
        <v>153</v>
      </c>
      <c r="T506" s="73">
        <f t="shared" si="7377"/>
        <v>183</v>
      </c>
      <c r="U506" s="73">
        <f t="shared" si="7377"/>
        <v>214</v>
      </c>
      <c r="V506" s="73">
        <f t="shared" si="7377"/>
        <v>245</v>
      </c>
      <c r="W506" s="73">
        <f t="shared" si="7377"/>
        <v>275</v>
      </c>
      <c r="X506" s="73">
        <f t="shared" si="7377"/>
        <v>306</v>
      </c>
      <c r="Y506" s="73">
        <f t="shared" si="7377"/>
        <v>336</v>
      </c>
      <c r="Z506" s="73">
        <f t="shared" si="7377"/>
        <v>367</v>
      </c>
      <c r="AA506" s="73">
        <f t="shared" si="7377"/>
        <v>398</v>
      </c>
      <c r="AB506" s="73">
        <f t="shared" si="7377"/>
        <v>426</v>
      </c>
      <c r="AC506" s="73">
        <f t="shared" si="7377"/>
        <v>457</v>
      </c>
      <c r="AD506" s="73">
        <f t="shared" si="7377"/>
        <v>487</v>
      </c>
      <c r="AE506" s="73">
        <f t="shared" si="7377"/>
        <v>518</v>
      </c>
      <c r="AF506" s="73">
        <f t="shared" si="7377"/>
        <v>548</v>
      </c>
      <c r="AG506" s="73">
        <f t="shared" si="7377"/>
        <v>579</v>
      </c>
      <c r="AH506" s="73">
        <f t="shared" si="7377"/>
        <v>610</v>
      </c>
      <c r="AI506" s="73">
        <f t="shared" si="7377"/>
        <v>640</v>
      </c>
      <c r="AJ506" s="73">
        <f t="shared" si="7377"/>
        <v>671</v>
      </c>
      <c r="AK506" s="73">
        <f t="shared" si="7377"/>
        <v>701</v>
      </c>
      <c r="AL506" s="73">
        <f t="shared" si="7377"/>
        <v>732</v>
      </c>
      <c r="AM506" s="73">
        <f t="shared" si="7377"/>
        <v>763</v>
      </c>
      <c r="AN506" s="73">
        <f t="shared" si="7377"/>
        <v>791</v>
      </c>
      <c r="AO506" s="73">
        <f t="shared" si="7377"/>
        <v>822</v>
      </c>
      <c r="AP506" s="73">
        <f t="shared" si="7377"/>
        <v>852</v>
      </c>
      <c r="AQ506" s="73">
        <f t="shared" si="7377"/>
        <v>883</v>
      </c>
      <c r="AR506" s="73">
        <f t="shared" si="7377"/>
        <v>913</v>
      </c>
      <c r="AS506" s="73">
        <f t="shared" si="7377"/>
        <v>944</v>
      </c>
      <c r="AT506" s="73">
        <f t="shared" si="7377"/>
        <v>975</v>
      </c>
      <c r="AU506" s="73">
        <f t="shared" si="7377"/>
        <v>1005</v>
      </c>
      <c r="AV506" s="73">
        <f t="shared" si="7377"/>
        <v>1036</v>
      </c>
      <c r="AW506" s="73">
        <f t="shared" si="7377"/>
        <v>1066</v>
      </c>
      <c r="AX506" s="73">
        <f t="shared" si="7377"/>
        <v>1097</v>
      </c>
      <c r="AY506" s="73">
        <f t="shared" si="7377"/>
        <v>1128</v>
      </c>
      <c r="AZ506" s="73">
        <f t="shared" si="7377"/>
        <v>1156</v>
      </c>
      <c r="BA506" s="73">
        <f t="shared" si="7377"/>
        <v>1187</v>
      </c>
      <c r="BB506" s="73">
        <f t="shared" si="7377"/>
        <v>1217</v>
      </c>
      <c r="BC506" s="73">
        <f t="shared" si="7377"/>
        <v>1248</v>
      </c>
      <c r="BD506" s="73">
        <f t="shared" si="7377"/>
        <v>1278</v>
      </c>
      <c r="BE506" s="73">
        <f t="shared" si="7377"/>
        <v>1309</v>
      </c>
      <c r="BF506" s="73">
        <f t="shared" si="7377"/>
        <v>1340</v>
      </c>
      <c r="BG506" s="73">
        <f t="shared" si="7377"/>
        <v>1370</v>
      </c>
      <c r="BH506" s="73">
        <f t="shared" si="7377"/>
        <v>1401</v>
      </c>
      <c r="BI506" s="73">
        <f t="shared" si="7377"/>
        <v>1431</v>
      </c>
      <c r="BJ506" s="82"/>
      <c r="BK506" s="79"/>
      <c r="BL506" s="79"/>
      <c r="BM506" s="106"/>
      <c r="BN506" s="106"/>
      <c r="BO506" s="106"/>
      <c r="BP506" s="106"/>
      <c r="BQ506" s="106"/>
      <c r="BR506" s="106"/>
      <c r="BS506" s="106"/>
      <c r="BT506" s="106"/>
      <c r="BU506" s="106"/>
      <c r="BV506" s="106"/>
      <c r="BW506" s="106"/>
      <c r="BX506" s="106"/>
      <c r="BY506" s="106"/>
      <c r="BZ506" s="106"/>
      <c r="CA506" s="106"/>
      <c r="CB506" s="106"/>
    </row>
    <row r="507" spans="1:80" s="245" customFormat="1" ht="17.149999999999999" customHeight="1" x14ac:dyDescent="0.35">
      <c r="A507" s="250"/>
      <c r="B507" s="113"/>
      <c r="C507" s="361"/>
      <c r="D507" s="125"/>
      <c r="E507" s="357" t="s">
        <v>207</v>
      </c>
      <c r="F507" s="357" t="s">
        <v>207</v>
      </c>
      <c r="G507" s="357" t="s">
        <v>207</v>
      </c>
      <c r="H507" s="370"/>
      <c r="I507" s="373"/>
      <c r="J507" s="7"/>
      <c r="K507" s="376"/>
      <c r="L507" s="106"/>
      <c r="M507" s="77"/>
      <c r="N507" s="60" t="str">
        <f>VLOOKUP(N505,'Podpůrná data'!$I$188:$J$199,2)</f>
        <v>leden</v>
      </c>
      <c r="O507" s="60" t="str">
        <f>VLOOKUP(O505,'Podpůrná data'!$I$188:$J$199,2)</f>
        <v>únor</v>
      </c>
      <c r="P507" s="60" t="str">
        <f>VLOOKUP(P505,'Podpůrná data'!$I$188:$J$199,2)</f>
        <v>březen</v>
      </c>
      <c r="Q507" s="60" t="str">
        <f>VLOOKUP(Q505,'Podpůrná data'!$I$188:$J$199,2)</f>
        <v>duben</v>
      </c>
      <c r="R507" s="60" t="str">
        <f>VLOOKUP(R505,'Podpůrná data'!$I$188:$J$199,2)</f>
        <v>květen</v>
      </c>
      <c r="S507" s="60" t="str">
        <f>VLOOKUP(S505,'Podpůrná data'!$I$188:$J$199,2)</f>
        <v>červen</v>
      </c>
      <c r="T507" s="60" t="str">
        <f>VLOOKUP(T505,'Podpůrná data'!$I$188:$J$199,2)</f>
        <v>červenec</v>
      </c>
      <c r="U507" s="60" t="str">
        <f>VLOOKUP(U505,'Podpůrná data'!$I$188:$J$199,2)</f>
        <v>srpen</v>
      </c>
      <c r="V507" s="60" t="str">
        <f>VLOOKUP(V505,'Podpůrná data'!$I$188:$J$199,2)</f>
        <v>září</v>
      </c>
      <c r="W507" s="60" t="str">
        <f>VLOOKUP(W505,'Podpůrná data'!$I$188:$J$199,2)</f>
        <v>říjen</v>
      </c>
      <c r="X507" s="60" t="str">
        <f>VLOOKUP(X505,'Podpůrná data'!$I$188:$J$199,2)</f>
        <v>listopad</v>
      </c>
      <c r="Y507" s="60" t="str">
        <f>VLOOKUP(Y505,'Podpůrná data'!$I$188:$J$199,2)</f>
        <v>prosinec</v>
      </c>
      <c r="Z507" s="60" t="str">
        <f>VLOOKUP(Z505,'Podpůrná data'!$I$188:$J$199,2)</f>
        <v>leden</v>
      </c>
      <c r="AA507" s="60" t="str">
        <f>VLOOKUP(AA505,'Podpůrná data'!$I$188:$J$199,2)</f>
        <v>únor</v>
      </c>
      <c r="AB507" s="60" t="str">
        <f>VLOOKUP(AB505,'Podpůrná data'!$I$188:$J$199,2)</f>
        <v>březen</v>
      </c>
      <c r="AC507" s="60" t="str">
        <f>VLOOKUP(AC505,'Podpůrná data'!$I$188:$J$199,2)</f>
        <v>duben</v>
      </c>
      <c r="AD507" s="60" t="str">
        <f>VLOOKUP(AD505,'Podpůrná data'!$I$188:$J$199,2)</f>
        <v>květen</v>
      </c>
      <c r="AE507" s="60" t="str">
        <f>VLOOKUP(AE505,'Podpůrná data'!$I$188:$J$199,2)</f>
        <v>červen</v>
      </c>
      <c r="AF507" s="60" t="str">
        <f>VLOOKUP(AF505,'Podpůrná data'!$I$188:$J$199,2)</f>
        <v>červenec</v>
      </c>
      <c r="AG507" s="60" t="str">
        <f>VLOOKUP(AG505,'Podpůrná data'!$I$188:$J$199,2)</f>
        <v>srpen</v>
      </c>
      <c r="AH507" s="60" t="str">
        <f>VLOOKUP(AH505,'Podpůrná data'!$I$188:$J$199,2)</f>
        <v>září</v>
      </c>
      <c r="AI507" s="60" t="str">
        <f>VLOOKUP(AI505,'Podpůrná data'!$I$188:$J$199,2)</f>
        <v>říjen</v>
      </c>
      <c r="AJ507" s="60" t="str">
        <f>VLOOKUP(AJ505,'Podpůrná data'!$I$188:$J$199,2)</f>
        <v>listopad</v>
      </c>
      <c r="AK507" s="60" t="str">
        <f>VLOOKUP(AK505,'Podpůrná data'!$I$188:$J$199,2)</f>
        <v>prosinec</v>
      </c>
      <c r="AL507" s="60" t="str">
        <f>VLOOKUP(AL505,'Podpůrná data'!$I$188:$J$199,2)</f>
        <v>leden</v>
      </c>
      <c r="AM507" s="60" t="str">
        <f>VLOOKUP(AM505,'Podpůrná data'!$I$188:$J$199,2)</f>
        <v>únor</v>
      </c>
      <c r="AN507" s="60" t="str">
        <f>VLOOKUP(AN505,'Podpůrná data'!$I$188:$J$199,2)</f>
        <v>březen</v>
      </c>
      <c r="AO507" s="60" t="str">
        <f>VLOOKUP(AO505,'Podpůrná data'!$I$188:$J$199,2)</f>
        <v>duben</v>
      </c>
      <c r="AP507" s="60" t="str">
        <f>VLOOKUP(AP505,'Podpůrná data'!$I$188:$J$199,2)</f>
        <v>květen</v>
      </c>
      <c r="AQ507" s="60" t="str">
        <f>VLOOKUP(AQ505,'Podpůrná data'!$I$188:$J$199,2)</f>
        <v>červen</v>
      </c>
      <c r="AR507" s="60" t="str">
        <f>VLOOKUP(AR505,'Podpůrná data'!$I$188:$J$199,2)</f>
        <v>červenec</v>
      </c>
      <c r="AS507" s="60" t="str">
        <f>VLOOKUP(AS505,'Podpůrná data'!$I$188:$J$199,2)</f>
        <v>srpen</v>
      </c>
      <c r="AT507" s="60" t="str">
        <f>VLOOKUP(AT505,'Podpůrná data'!$I$188:$J$199,2)</f>
        <v>září</v>
      </c>
      <c r="AU507" s="60" t="str">
        <f>VLOOKUP(AU505,'Podpůrná data'!$I$188:$J$199,2)</f>
        <v>říjen</v>
      </c>
      <c r="AV507" s="60" t="str">
        <f>VLOOKUP(AV505,'Podpůrná data'!$I$188:$J$199,2)</f>
        <v>listopad</v>
      </c>
      <c r="AW507" s="60" t="str">
        <f>VLOOKUP(AW505,'Podpůrná data'!$I$188:$J$199,2)</f>
        <v>prosinec</v>
      </c>
      <c r="AX507" s="60" t="str">
        <f>VLOOKUP(AX505,'Podpůrná data'!$I$188:$J$199,2)</f>
        <v>leden</v>
      </c>
      <c r="AY507" s="60" t="str">
        <f>VLOOKUP(AY505,'Podpůrná data'!$I$188:$J$199,2)</f>
        <v>únor</v>
      </c>
      <c r="AZ507" s="60" t="str">
        <f>VLOOKUP(AZ505,'Podpůrná data'!$I$188:$J$199,2)</f>
        <v>březen</v>
      </c>
      <c r="BA507" s="60" t="str">
        <f>VLOOKUP(BA505,'Podpůrná data'!$I$188:$J$199,2)</f>
        <v>duben</v>
      </c>
      <c r="BB507" s="60" t="str">
        <f>VLOOKUP(BB505,'Podpůrná data'!$I$188:$J$199,2)</f>
        <v>květen</v>
      </c>
      <c r="BC507" s="60" t="str">
        <f>VLOOKUP(BC505,'Podpůrná data'!$I$188:$J$199,2)</f>
        <v>červen</v>
      </c>
      <c r="BD507" s="60" t="str">
        <f>VLOOKUP(BD505,'Podpůrná data'!$I$188:$J$199,2)</f>
        <v>červenec</v>
      </c>
      <c r="BE507" s="60" t="str">
        <f>VLOOKUP(BE505,'Podpůrná data'!$I$188:$J$199,2)</f>
        <v>srpen</v>
      </c>
      <c r="BF507" s="60" t="str">
        <f>VLOOKUP(BF505,'Podpůrná data'!$I$188:$J$199,2)</f>
        <v>září</v>
      </c>
      <c r="BG507" s="60" t="str">
        <f>VLOOKUP(BG505,'Podpůrná data'!$I$188:$J$199,2)</f>
        <v>říjen</v>
      </c>
      <c r="BH507" s="60" t="str">
        <f>VLOOKUP(BH505,'Podpůrná data'!$I$188:$J$199,2)</f>
        <v>listopad</v>
      </c>
      <c r="BI507" s="60" t="str">
        <f>VLOOKUP(BI505,'Podpůrná data'!$I$188:$J$199,2)</f>
        <v>prosinec</v>
      </c>
      <c r="BJ507" s="200"/>
      <c r="BK507" s="200"/>
      <c r="BL507" s="201"/>
      <c r="BM507" s="106"/>
      <c r="BN507" s="179" t="s">
        <v>105</v>
      </c>
      <c r="BO507" s="179" t="s">
        <v>106</v>
      </c>
      <c r="BP507" s="179" t="s">
        <v>107</v>
      </c>
      <c r="BQ507" s="179" t="s">
        <v>108</v>
      </c>
      <c r="BR507" s="179" t="s">
        <v>109</v>
      </c>
      <c r="BS507" s="179" t="s">
        <v>110</v>
      </c>
      <c r="BT507" s="179" t="s">
        <v>111</v>
      </c>
      <c r="BU507" s="179" t="s">
        <v>112</v>
      </c>
      <c r="BV507" s="179" t="s">
        <v>113</v>
      </c>
      <c r="BW507" s="179" t="s">
        <v>155</v>
      </c>
      <c r="BX507" s="179" t="s">
        <v>156</v>
      </c>
      <c r="BY507" s="179" t="s">
        <v>157</v>
      </c>
      <c r="BZ507" s="179" t="s">
        <v>202</v>
      </c>
      <c r="CA507" s="179" t="s">
        <v>203</v>
      </c>
      <c r="CB507" s="179" t="s">
        <v>204</v>
      </c>
    </row>
    <row r="508" spans="1:80" s="245" customFormat="1" ht="16.399999999999999" customHeight="1" x14ac:dyDescent="0.35">
      <c r="A508" s="250"/>
      <c r="B508" s="113"/>
      <c r="C508" s="361"/>
      <c r="D508" s="125"/>
      <c r="E508" s="357"/>
      <c r="F508" s="357"/>
      <c r="G508" s="357"/>
      <c r="H508" s="370"/>
      <c r="I508" s="373"/>
      <c r="J508" s="7"/>
      <c r="K508" s="376"/>
      <c r="L508" s="106"/>
      <c r="M508" s="77"/>
      <c r="N508" s="60">
        <f>YEAR(Úvod!$F$10)</f>
        <v>1900</v>
      </c>
      <c r="O508" s="60">
        <f t="shared" ref="O508" si="7378">IF(O505=1,N508+1,N508)</f>
        <v>1900</v>
      </c>
      <c r="P508" s="60">
        <f t="shared" ref="P508" si="7379">IF(P505=1,O508+1,O508)</f>
        <v>1900</v>
      </c>
      <c r="Q508" s="60">
        <f t="shared" ref="Q508" si="7380">IF(Q505=1,P508+1,P508)</f>
        <v>1900</v>
      </c>
      <c r="R508" s="60">
        <f t="shared" ref="R508" si="7381">IF(R505=1,Q508+1,Q508)</f>
        <v>1900</v>
      </c>
      <c r="S508" s="60">
        <f t="shared" ref="S508" si="7382">IF(S505=1,R508+1,R508)</f>
        <v>1900</v>
      </c>
      <c r="T508" s="60">
        <f t="shared" ref="T508" si="7383">IF(T505=1,S508+1,S508)</f>
        <v>1900</v>
      </c>
      <c r="U508" s="60">
        <f t="shared" ref="U508" si="7384">IF(U505=1,T508+1,T508)</f>
        <v>1900</v>
      </c>
      <c r="V508" s="60">
        <f t="shared" ref="V508" si="7385">IF(V505=1,U508+1,U508)</f>
        <v>1900</v>
      </c>
      <c r="W508" s="60">
        <f t="shared" ref="W508" si="7386">IF(W505=1,V508+1,V508)</f>
        <v>1900</v>
      </c>
      <c r="X508" s="60">
        <f t="shared" ref="X508" si="7387">IF(X505=1,W508+1,W508)</f>
        <v>1900</v>
      </c>
      <c r="Y508" s="60">
        <f t="shared" ref="Y508" si="7388">IF(Y505=1,X508+1,X508)</f>
        <v>1900</v>
      </c>
      <c r="Z508" s="60">
        <f t="shared" ref="Z508" si="7389">IF(Z505=1,Y508+1,Y508)</f>
        <v>1901</v>
      </c>
      <c r="AA508" s="60">
        <f t="shared" ref="AA508" si="7390">IF(AA505=1,Z508+1,Z508)</f>
        <v>1901</v>
      </c>
      <c r="AB508" s="60">
        <f t="shared" ref="AB508" si="7391">IF(AB505=1,AA508+1,AA508)</f>
        <v>1901</v>
      </c>
      <c r="AC508" s="60">
        <f t="shared" ref="AC508" si="7392">IF(AC505=1,AB508+1,AB508)</f>
        <v>1901</v>
      </c>
      <c r="AD508" s="60">
        <f t="shared" ref="AD508" si="7393">IF(AD505=1,AC508+1,AC508)</f>
        <v>1901</v>
      </c>
      <c r="AE508" s="60">
        <f t="shared" ref="AE508" si="7394">IF(AE505=1,AD508+1,AD508)</f>
        <v>1901</v>
      </c>
      <c r="AF508" s="60">
        <f t="shared" ref="AF508" si="7395">IF(AF505=1,AE508+1,AE508)</f>
        <v>1901</v>
      </c>
      <c r="AG508" s="60">
        <f t="shared" ref="AG508" si="7396">IF(AG505=1,AF508+1,AF508)</f>
        <v>1901</v>
      </c>
      <c r="AH508" s="60">
        <f t="shared" ref="AH508" si="7397">IF(AH505=1,AG508+1,AG508)</f>
        <v>1901</v>
      </c>
      <c r="AI508" s="60">
        <f t="shared" ref="AI508" si="7398">IF(AI505=1,AH508+1,AH508)</f>
        <v>1901</v>
      </c>
      <c r="AJ508" s="60">
        <f t="shared" ref="AJ508" si="7399">IF(AJ505=1,AI508+1,AI508)</f>
        <v>1901</v>
      </c>
      <c r="AK508" s="60">
        <f t="shared" ref="AK508" si="7400">IF(AK505=1,AJ508+1,AJ508)</f>
        <v>1901</v>
      </c>
      <c r="AL508" s="60">
        <f t="shared" ref="AL508" si="7401">IF(AL505=1,AK508+1,AK508)</f>
        <v>1902</v>
      </c>
      <c r="AM508" s="60">
        <f t="shared" ref="AM508" si="7402">IF(AM505=1,AL508+1,AL508)</f>
        <v>1902</v>
      </c>
      <c r="AN508" s="60">
        <f t="shared" ref="AN508" si="7403">IF(AN505=1,AM508+1,AM508)</f>
        <v>1902</v>
      </c>
      <c r="AO508" s="60">
        <f t="shared" ref="AO508" si="7404">IF(AO505=1,AN508+1,AN508)</f>
        <v>1902</v>
      </c>
      <c r="AP508" s="60">
        <f t="shared" ref="AP508" si="7405">IF(AP505=1,AO508+1,AO508)</f>
        <v>1902</v>
      </c>
      <c r="AQ508" s="60">
        <f t="shared" ref="AQ508" si="7406">IF(AQ505=1,AP508+1,AP508)</f>
        <v>1902</v>
      </c>
      <c r="AR508" s="60">
        <f t="shared" ref="AR508" si="7407">IF(AR505=1,AQ508+1,AQ508)</f>
        <v>1902</v>
      </c>
      <c r="AS508" s="60">
        <f t="shared" ref="AS508" si="7408">IF(AS505=1,AR508+1,AR508)</f>
        <v>1902</v>
      </c>
      <c r="AT508" s="60">
        <f t="shared" ref="AT508" si="7409">IF(AT505=1,AS508+1,AS508)</f>
        <v>1902</v>
      </c>
      <c r="AU508" s="60">
        <f t="shared" ref="AU508" si="7410">IF(AU505=1,AT508+1,AT508)</f>
        <v>1902</v>
      </c>
      <c r="AV508" s="60">
        <f t="shared" ref="AV508" si="7411">IF(AV505=1,AU508+1,AU508)</f>
        <v>1902</v>
      </c>
      <c r="AW508" s="60">
        <f t="shared" ref="AW508" si="7412">IF(AW505=1,AV508+1,AV508)</f>
        <v>1902</v>
      </c>
      <c r="AX508" s="60">
        <f t="shared" ref="AX508" si="7413">IF(AX505=1,AW508+1,AW508)</f>
        <v>1903</v>
      </c>
      <c r="AY508" s="60">
        <f t="shared" ref="AY508" si="7414">IF(AY505=1,AX508+1,AX508)</f>
        <v>1903</v>
      </c>
      <c r="AZ508" s="60">
        <f t="shared" ref="AZ508" si="7415">IF(AZ505=1,AY508+1,AY508)</f>
        <v>1903</v>
      </c>
      <c r="BA508" s="60">
        <f t="shared" ref="BA508" si="7416">IF(BA505=1,AZ508+1,AZ508)</f>
        <v>1903</v>
      </c>
      <c r="BB508" s="60">
        <f t="shared" ref="BB508" si="7417">IF(BB505=1,BA508+1,BA508)</f>
        <v>1903</v>
      </c>
      <c r="BC508" s="60">
        <f t="shared" ref="BC508" si="7418">IF(BC505=1,BB508+1,BB508)</f>
        <v>1903</v>
      </c>
      <c r="BD508" s="60">
        <f t="shared" ref="BD508" si="7419">IF(BD505=1,BC508+1,BC508)</f>
        <v>1903</v>
      </c>
      <c r="BE508" s="60">
        <f t="shared" ref="BE508" si="7420">IF(BE505=1,BD508+1,BD508)</f>
        <v>1903</v>
      </c>
      <c r="BF508" s="60">
        <f t="shared" ref="BF508" si="7421">IF(BF505=1,BE508+1,BE508)</f>
        <v>1903</v>
      </c>
      <c r="BG508" s="60">
        <f t="shared" ref="BG508" si="7422">IF(BG505=1,BF508+1,BF508)</f>
        <v>1903</v>
      </c>
      <c r="BH508" s="60">
        <f t="shared" ref="BH508" si="7423">IF(BH505=1,BG508+1,BG508)</f>
        <v>1903</v>
      </c>
      <c r="BI508" s="60">
        <f t="shared" ref="BI508" si="7424">IF(BI505=1,BH508+1,BH508)</f>
        <v>1903</v>
      </c>
      <c r="BJ508" s="199"/>
      <c r="BK508" s="198"/>
      <c r="BL508" s="202"/>
      <c r="BM508" s="106"/>
      <c r="BN508" s="106"/>
      <c r="BO508" s="106"/>
      <c r="BP508" s="106"/>
      <c r="BQ508" s="106"/>
      <c r="BR508" s="106"/>
      <c r="BS508" s="106"/>
      <c r="BT508" s="106"/>
      <c r="BU508" s="106"/>
      <c r="BV508" s="106"/>
      <c r="BW508" s="106"/>
      <c r="BX508" s="106"/>
      <c r="BY508" s="106"/>
      <c r="BZ508" s="106"/>
      <c r="CA508" s="106"/>
      <c r="CB508" s="106"/>
    </row>
    <row r="509" spans="1:80" s="245" customFormat="1" ht="16.399999999999999" customHeight="1" x14ac:dyDescent="0.35">
      <c r="A509" s="250"/>
      <c r="B509" s="113"/>
      <c r="C509" s="125"/>
      <c r="D509" s="125"/>
      <c r="E509" s="357"/>
      <c r="F509" s="357"/>
      <c r="G509" s="357"/>
      <c r="H509" s="370"/>
      <c r="I509" s="374"/>
      <c r="J509" s="7"/>
      <c r="K509" s="377"/>
      <c r="L509" s="106"/>
      <c r="M509" s="63" t="s">
        <v>159</v>
      </c>
      <c r="N509" s="258"/>
      <c r="O509" s="258"/>
      <c r="P509" s="258"/>
      <c r="Q509" s="258"/>
      <c r="R509" s="258"/>
      <c r="S509" s="258"/>
      <c r="T509" s="258"/>
      <c r="U509" s="258"/>
      <c r="V509" s="258"/>
      <c r="W509" s="258"/>
      <c r="X509" s="258"/>
      <c r="Y509" s="258"/>
      <c r="Z509" s="258"/>
      <c r="AA509" s="258"/>
      <c r="AB509" s="258"/>
      <c r="AC509" s="258"/>
      <c r="AD509" s="258"/>
      <c r="AE509" s="258"/>
      <c r="AF509" s="258"/>
      <c r="AG509" s="258"/>
      <c r="AH509" s="258"/>
      <c r="AI509" s="258"/>
      <c r="AJ509" s="258"/>
      <c r="AK509" s="258"/>
      <c r="AL509" s="258"/>
      <c r="AM509" s="258"/>
      <c r="AN509" s="258"/>
      <c r="AO509" s="258"/>
      <c r="AP509" s="258"/>
      <c r="AQ509" s="258"/>
      <c r="AR509" s="258"/>
      <c r="AS509" s="258"/>
      <c r="AT509" s="258"/>
      <c r="AU509" s="258"/>
      <c r="AV509" s="258"/>
      <c r="AW509" s="258"/>
      <c r="AX509" s="258"/>
      <c r="AY509" s="258"/>
      <c r="AZ509" s="258"/>
      <c r="BA509" s="258"/>
      <c r="BB509" s="258"/>
      <c r="BC509" s="258"/>
      <c r="BD509" s="258"/>
      <c r="BE509" s="258"/>
      <c r="BF509" s="258"/>
      <c r="BG509" s="258"/>
      <c r="BH509" s="258"/>
      <c r="BI509" s="258"/>
      <c r="BJ509" s="199"/>
      <c r="BK509" s="198"/>
      <c r="BL509" s="202"/>
      <c r="BM509" s="106"/>
      <c r="BN509" s="106"/>
      <c r="BO509" s="106"/>
      <c r="BP509" s="106"/>
      <c r="BQ509" s="106"/>
      <c r="BR509" s="106"/>
      <c r="BS509" s="106"/>
      <c r="BT509" s="106"/>
      <c r="BU509" s="106"/>
      <c r="BV509" s="106"/>
      <c r="BW509" s="106"/>
      <c r="BX509" s="106"/>
      <c r="BY509" s="106"/>
      <c r="BZ509" s="106"/>
      <c r="CA509" s="106"/>
      <c r="CB509" s="106"/>
    </row>
    <row r="510" spans="1:80" s="245" customFormat="1" ht="23.5" customHeight="1" x14ac:dyDescent="0.35">
      <c r="A510" s="243"/>
      <c r="B510" s="126" t="s">
        <v>42</v>
      </c>
      <c r="C510" s="381"/>
      <c r="D510" s="381"/>
      <c r="E510" s="259"/>
      <c r="F510" s="259"/>
      <c r="G510" s="241"/>
      <c r="H510" s="253"/>
      <c r="I510" s="61">
        <f>IF($H510="",0,VLOOKUP($E510,'Podpůrná data'!$H$15:$I$185,2,FALSE)*$H510)</f>
        <v>0</v>
      </c>
      <c r="J510" s="105"/>
      <c r="K510" s="166">
        <f>IF(I510&gt;0,1,0)</f>
        <v>0</v>
      </c>
      <c r="L510" s="204"/>
      <c r="M510" s="63" t="s">
        <v>95</v>
      </c>
      <c r="N510" s="260"/>
      <c r="O510" s="260"/>
      <c r="P510" s="260"/>
      <c r="Q510" s="260"/>
      <c r="R510" s="260"/>
      <c r="S510" s="260"/>
      <c r="T510" s="260"/>
      <c r="U510" s="260"/>
      <c r="V510" s="260"/>
      <c r="W510" s="260"/>
      <c r="X510" s="260"/>
      <c r="Y510" s="260"/>
      <c r="Z510" s="260"/>
      <c r="AA510" s="260"/>
      <c r="AB510" s="260"/>
      <c r="AC510" s="260"/>
      <c r="AD510" s="260"/>
      <c r="AE510" s="260"/>
      <c r="AF510" s="260"/>
      <c r="AG510" s="260"/>
      <c r="AH510" s="260"/>
      <c r="AI510" s="260"/>
      <c r="AJ510" s="260"/>
      <c r="AK510" s="260"/>
      <c r="AL510" s="260"/>
      <c r="AM510" s="260"/>
      <c r="AN510" s="260"/>
      <c r="AO510" s="260"/>
      <c r="AP510" s="260"/>
      <c r="AQ510" s="260"/>
      <c r="AR510" s="260"/>
      <c r="AS510" s="260"/>
      <c r="AT510" s="260"/>
      <c r="AU510" s="260"/>
      <c r="AV510" s="260"/>
      <c r="AW510" s="260"/>
      <c r="AX510" s="260"/>
      <c r="AY510" s="260"/>
      <c r="AZ510" s="260"/>
      <c r="BA510" s="260"/>
      <c r="BB510" s="260"/>
      <c r="BC510" s="260"/>
      <c r="BD510" s="260"/>
      <c r="BE510" s="260"/>
      <c r="BF510" s="260"/>
      <c r="BG510" s="260"/>
      <c r="BH510" s="260"/>
      <c r="BI510" s="260"/>
      <c r="BJ510" s="382">
        <f>SUM(N512:BI512)</f>
        <v>0</v>
      </c>
      <c r="BK510" s="384">
        <f>SUM(N514:BI514)</f>
        <v>0</v>
      </c>
      <c r="BL510" s="386">
        <f>IF($K510=0,0,IF($BJ510&gt;=20,1,0))</f>
        <v>0</v>
      </c>
      <c r="BM510" s="106"/>
      <c r="BN510" s="106"/>
      <c r="BO510" s="106"/>
      <c r="BP510" s="106"/>
      <c r="BQ510" s="106"/>
      <c r="BR510" s="106"/>
      <c r="BS510" s="106"/>
      <c r="BT510" s="106"/>
      <c r="BU510" s="106"/>
      <c r="BV510" s="106"/>
      <c r="BW510" s="106"/>
      <c r="BX510" s="106"/>
      <c r="BY510" s="106"/>
      <c r="BZ510" s="106"/>
      <c r="CA510" s="106"/>
      <c r="CB510" s="106"/>
    </row>
    <row r="511" spans="1:80" s="245" customFormat="1" ht="29" x14ac:dyDescent="0.35">
      <c r="A511" s="243"/>
      <c r="B511" s="128"/>
      <c r="C511" s="170"/>
      <c r="D511" s="170"/>
      <c r="E511" s="170"/>
      <c r="F511" s="170"/>
      <c r="G511" s="170"/>
      <c r="H511" s="170"/>
      <c r="I511" s="64"/>
      <c r="J511" s="105"/>
      <c r="K511" s="223"/>
      <c r="L511" s="106"/>
      <c r="M511" s="63" t="s">
        <v>215</v>
      </c>
      <c r="N511" s="260"/>
      <c r="O511" s="260"/>
      <c r="P511" s="260"/>
      <c r="Q511" s="260"/>
      <c r="R511" s="260"/>
      <c r="S511" s="260"/>
      <c r="T511" s="260"/>
      <c r="U511" s="260"/>
      <c r="V511" s="260"/>
      <c r="W511" s="260"/>
      <c r="X511" s="260"/>
      <c r="Y511" s="260"/>
      <c r="Z511" s="260"/>
      <c r="AA511" s="260"/>
      <c r="AB511" s="260"/>
      <c r="AC511" s="260"/>
      <c r="AD511" s="260"/>
      <c r="AE511" s="260"/>
      <c r="AF511" s="260"/>
      <c r="AG511" s="260"/>
      <c r="AH511" s="260"/>
      <c r="AI511" s="260"/>
      <c r="AJ511" s="260"/>
      <c r="AK511" s="260"/>
      <c r="AL511" s="260"/>
      <c r="AM511" s="260"/>
      <c r="AN511" s="260"/>
      <c r="AO511" s="260"/>
      <c r="AP511" s="260"/>
      <c r="AQ511" s="260"/>
      <c r="AR511" s="260"/>
      <c r="AS511" s="260"/>
      <c r="AT511" s="260"/>
      <c r="AU511" s="260"/>
      <c r="AV511" s="260"/>
      <c r="AW511" s="260"/>
      <c r="AX511" s="260"/>
      <c r="AY511" s="260"/>
      <c r="AZ511" s="260"/>
      <c r="BA511" s="260"/>
      <c r="BB511" s="260"/>
      <c r="BC511" s="260"/>
      <c r="BD511" s="260"/>
      <c r="BE511" s="260"/>
      <c r="BF511" s="260"/>
      <c r="BG511" s="260"/>
      <c r="BH511" s="260"/>
      <c r="BI511" s="260"/>
      <c r="BJ511" s="382"/>
      <c r="BK511" s="384"/>
      <c r="BL511" s="386"/>
      <c r="BM511" s="106"/>
      <c r="BN511" s="106"/>
      <c r="BO511" s="106"/>
      <c r="BP511" s="106"/>
      <c r="BQ511" s="106"/>
      <c r="BR511" s="106"/>
      <c r="BS511" s="106"/>
      <c r="BT511" s="106"/>
      <c r="BU511" s="106"/>
      <c r="BV511" s="106"/>
      <c r="BW511" s="106"/>
      <c r="BX511" s="106"/>
      <c r="BY511" s="106"/>
      <c r="BZ511" s="106"/>
      <c r="CA511" s="106"/>
      <c r="CB511" s="106"/>
    </row>
    <row r="512" spans="1:80" s="245" customFormat="1" ht="29" x14ac:dyDescent="0.35">
      <c r="A512" s="243"/>
      <c r="B512" s="128"/>
      <c r="C512" s="170"/>
      <c r="D512" s="170"/>
      <c r="E512" s="170"/>
      <c r="F512" s="170"/>
      <c r="G512" s="170"/>
      <c r="H512" s="170"/>
      <c r="I512" s="64"/>
      <c r="J512" s="105"/>
      <c r="K512" s="165"/>
      <c r="L512" s="106"/>
      <c r="M512" s="63" t="s">
        <v>235</v>
      </c>
      <c r="N512" s="167">
        <f>IF(N511="",0,IF(N511&gt;=$H510,$H510,N511))</f>
        <v>0</v>
      </c>
      <c r="O512" s="167">
        <f t="shared" ref="O512" si="7425">IF(O511="",0,IF((O511+N513)&lt;=$H510,O511,$H510-N513))</f>
        <v>0</v>
      </c>
      <c r="P512" s="167">
        <f t="shared" ref="P512" si="7426">IF(P511="",0,IF((P511+O513)&lt;=$H510,P511,$H510-O513))</f>
        <v>0</v>
      </c>
      <c r="Q512" s="167">
        <f t="shared" ref="Q512" si="7427">IF(Q511="",0,IF((Q511+P513)&lt;=$H510,Q511,$H510-P513))</f>
        <v>0</v>
      </c>
      <c r="R512" s="167">
        <f t="shared" ref="R512" si="7428">IF(R511="",0,IF((R511+Q513)&lt;=$H510,R511,$H510-Q513))</f>
        <v>0</v>
      </c>
      <c r="S512" s="167">
        <f t="shared" ref="S512" si="7429">IF(S511="",0,IF((S511+R513)&lt;=$H510,S511,$H510-R513))</f>
        <v>0</v>
      </c>
      <c r="T512" s="167">
        <f t="shared" ref="T512" si="7430">IF(T511="",0,IF((T511+S513)&lt;=$H510,T511,$H510-S513))</f>
        <v>0</v>
      </c>
      <c r="U512" s="167">
        <f t="shared" ref="U512" si="7431">IF(U511="",0,IF((U511+T513)&lt;=$H510,U511,$H510-T513))</f>
        <v>0</v>
      </c>
      <c r="V512" s="167">
        <f t="shared" ref="V512" si="7432">IF(V511="",0,IF((V511+U513)&lt;=$H510,V511,$H510-U513))</f>
        <v>0</v>
      </c>
      <c r="W512" s="167">
        <f t="shared" ref="W512" si="7433">IF(W511="",0,IF((W511+V513)&lt;=$H510,W511,$H510-V513))</f>
        <v>0</v>
      </c>
      <c r="X512" s="167">
        <f t="shared" ref="X512" si="7434">IF(X511="",0,IF((X511+W513)&lt;=$H510,X511,$H510-W513))</f>
        <v>0</v>
      </c>
      <c r="Y512" s="167">
        <f t="shared" ref="Y512" si="7435">IF(Y511="",0,IF((Y511+X513)&lt;=$H510,Y511,$H510-X513))</f>
        <v>0</v>
      </c>
      <c r="Z512" s="167">
        <f t="shared" ref="Z512" si="7436">IF(Z511="",0,IF((Z511+Y513)&lt;=$H510,Z511,$H510-Y513))</f>
        <v>0</v>
      </c>
      <c r="AA512" s="167">
        <f t="shared" ref="AA512" si="7437">IF(AA511="",0,IF((AA511+Z513)&lt;=$H510,AA511,$H510-Z513))</f>
        <v>0</v>
      </c>
      <c r="AB512" s="167">
        <f t="shared" ref="AB512" si="7438">IF(AB511="",0,IF((AB511+AA513)&lt;=$H510,AB511,$H510-AA513))</f>
        <v>0</v>
      </c>
      <c r="AC512" s="167">
        <f t="shared" ref="AC512" si="7439">IF(AC511="",0,IF((AC511+AB513)&lt;=$H510,AC511,$H510-AB513))</f>
        <v>0</v>
      </c>
      <c r="AD512" s="167">
        <f t="shared" ref="AD512" si="7440">IF(AD511="",0,IF((AD511+AC513)&lt;=$H510,AD511,$H510-AC513))</f>
        <v>0</v>
      </c>
      <c r="AE512" s="167">
        <f t="shared" ref="AE512" si="7441">IF(AE511="",0,IF((AE511+AD513)&lt;=$H510,AE511,$H510-AD513))</f>
        <v>0</v>
      </c>
      <c r="AF512" s="167">
        <f t="shared" ref="AF512" si="7442">IF(AF511="",0,IF((AF511+AE513)&lt;=$H510,AF511,$H510-AE513))</f>
        <v>0</v>
      </c>
      <c r="AG512" s="167">
        <f t="shared" ref="AG512" si="7443">IF(AG511="",0,IF((AG511+AF513)&lt;=$H510,AG511,$H510-AF513))</f>
        <v>0</v>
      </c>
      <c r="AH512" s="167">
        <f t="shared" ref="AH512" si="7444">IF(AH511="",0,IF((AH511+AG513)&lt;=$H510,AH511,$H510-AG513))</f>
        <v>0</v>
      </c>
      <c r="AI512" s="167">
        <f t="shared" ref="AI512" si="7445">IF(AI511="",0,IF((AI511+AH513)&lt;=$H510,AI511,$H510-AH513))</f>
        <v>0</v>
      </c>
      <c r="AJ512" s="167">
        <f t="shared" ref="AJ512" si="7446">IF(AJ511="",0,IF((AJ511+AI513)&lt;=$H510,AJ511,$H510-AI513))</f>
        <v>0</v>
      </c>
      <c r="AK512" s="167">
        <f t="shared" ref="AK512" si="7447">IF(AK511="",0,IF((AK511+AJ513)&lt;=$H510,AK511,$H510-AJ513))</f>
        <v>0</v>
      </c>
      <c r="AL512" s="167">
        <f t="shared" ref="AL512" si="7448">IF(AL511="",0,IF((AL511+AK513)&lt;=$H510,AL511,$H510-AK513))</f>
        <v>0</v>
      </c>
      <c r="AM512" s="167">
        <f t="shared" ref="AM512" si="7449">IF(AM511="",0,IF((AM511+AL513)&lt;=$H510,AM511,$H510-AL513))</f>
        <v>0</v>
      </c>
      <c r="AN512" s="167">
        <f t="shared" ref="AN512" si="7450">IF(AN511="",0,IF((AN511+AM513)&lt;=$H510,AN511,$H510-AM513))</f>
        <v>0</v>
      </c>
      <c r="AO512" s="167">
        <f t="shared" ref="AO512" si="7451">IF(AO511="",0,IF((AO511+AN513)&lt;=$H510,AO511,$H510-AN513))</f>
        <v>0</v>
      </c>
      <c r="AP512" s="167">
        <f t="shared" ref="AP512" si="7452">IF(AP511="",0,IF((AP511+AO513)&lt;=$H510,AP511,$H510-AO513))</f>
        <v>0</v>
      </c>
      <c r="AQ512" s="167">
        <f t="shared" ref="AQ512" si="7453">IF(AQ511="",0,IF((AQ511+AP513)&lt;=$H510,AQ511,$H510-AP513))</f>
        <v>0</v>
      </c>
      <c r="AR512" s="167">
        <f t="shared" ref="AR512" si="7454">IF(AR511="",0,IF((AR511+AQ513)&lt;=$H510,AR511,$H510-AQ513))</f>
        <v>0</v>
      </c>
      <c r="AS512" s="167">
        <f t="shared" ref="AS512" si="7455">IF(AS511="",0,IF((AS511+AR513)&lt;=$H510,AS511,$H510-AR513))</f>
        <v>0</v>
      </c>
      <c r="AT512" s="167">
        <f t="shared" ref="AT512" si="7456">IF(AT511="",0,IF((AT511+AS513)&lt;=$H510,AT511,$H510-AS513))</f>
        <v>0</v>
      </c>
      <c r="AU512" s="167">
        <f t="shared" ref="AU512" si="7457">IF(AU511="",0,IF((AU511+AT513)&lt;=$H510,AU511,$H510-AT513))</f>
        <v>0</v>
      </c>
      <c r="AV512" s="167">
        <f t="shared" ref="AV512" si="7458">IF(AV511="",0,IF((AV511+AU513)&lt;=$H510,AV511,$H510-AU513))</f>
        <v>0</v>
      </c>
      <c r="AW512" s="167">
        <f t="shared" ref="AW512" si="7459">IF(AW511="",0,IF((AW511+AV513)&lt;=$H510,AW511,$H510-AV513))</f>
        <v>0</v>
      </c>
      <c r="AX512" s="167">
        <f t="shared" ref="AX512" si="7460">IF(AX511="",0,IF((AX511+AW513)&lt;=$H510,AX511,$H510-AW513))</f>
        <v>0</v>
      </c>
      <c r="AY512" s="167">
        <f t="shared" ref="AY512" si="7461">IF(AY511="",0,IF((AY511+AX513)&lt;=$H510,AY511,$H510-AX513))</f>
        <v>0</v>
      </c>
      <c r="AZ512" s="167">
        <f t="shared" ref="AZ512" si="7462">IF(AZ511="",0,IF((AZ511+AY513)&lt;=$H510,AZ511,$H510-AY513))</f>
        <v>0</v>
      </c>
      <c r="BA512" s="167">
        <f t="shared" ref="BA512" si="7463">IF(BA511="",0,IF((BA511+AZ513)&lt;=$H510,BA511,$H510-AZ513))</f>
        <v>0</v>
      </c>
      <c r="BB512" s="167">
        <f t="shared" ref="BB512" si="7464">IF(BB511="",0,IF((BB511+BA513)&lt;=$H510,BB511,$H510-BA513))</f>
        <v>0</v>
      </c>
      <c r="BC512" s="167">
        <f t="shared" ref="BC512" si="7465">IF(BC511="",0,IF((BC511+BB513)&lt;=$H510,BC511,$H510-BB513))</f>
        <v>0</v>
      </c>
      <c r="BD512" s="167">
        <f t="shared" ref="BD512" si="7466">IF(BD511="",0,IF((BD511+BC513)&lt;=$H510,BD511,$H510-BC513))</f>
        <v>0</v>
      </c>
      <c r="BE512" s="167">
        <f t="shared" ref="BE512" si="7467">IF(BE511="",0,IF((BE511+BD513)&lt;=$H510,BE511,$H510-BD513))</f>
        <v>0</v>
      </c>
      <c r="BF512" s="167">
        <f t="shared" ref="BF512" si="7468">IF(BF511="",0,IF((BF511+BE513)&lt;=$H510,BF511,$H510-BE513))</f>
        <v>0</v>
      </c>
      <c r="BG512" s="167">
        <f t="shared" ref="BG512" si="7469">IF(BG511="",0,IF((BG511+BF513)&lt;=$H510,BG511,$H510-BF513))</f>
        <v>0</v>
      </c>
      <c r="BH512" s="167">
        <f t="shared" ref="BH512" si="7470">IF(BH511="",0,IF((BH511+BG513)&lt;=$H510,BH511,$H510-BG513))</f>
        <v>0</v>
      </c>
      <c r="BI512" s="167">
        <f t="shared" ref="BI512" si="7471">IF(BI511="",0,IF((BI511+BH513)&lt;=$H510,BI511,$H510-BH513))</f>
        <v>0</v>
      </c>
      <c r="BJ512" s="382"/>
      <c r="BK512" s="384"/>
      <c r="BL512" s="386"/>
      <c r="BM512" s="106"/>
      <c r="BN512" s="106"/>
      <c r="BO512" s="106"/>
      <c r="BP512" s="106"/>
      <c r="BQ512" s="106"/>
      <c r="BR512" s="106"/>
      <c r="BS512" s="106"/>
      <c r="BT512" s="106"/>
      <c r="BU512" s="106"/>
      <c r="BV512" s="106"/>
      <c r="BW512" s="106"/>
      <c r="BX512" s="106"/>
      <c r="BY512" s="106"/>
      <c r="BZ512" s="106"/>
      <c r="CA512" s="106"/>
      <c r="CB512" s="106"/>
    </row>
    <row r="513" spans="1:80" ht="29" hidden="1" x14ac:dyDescent="0.35">
      <c r="B513" s="128"/>
      <c r="C513" s="170"/>
      <c r="D513" s="170"/>
      <c r="E513" s="170"/>
      <c r="F513" s="170"/>
      <c r="G513" s="170"/>
      <c r="H513" s="170"/>
      <c r="I513" s="172"/>
      <c r="J513" s="105"/>
      <c r="K513" s="175"/>
      <c r="L513" s="105"/>
      <c r="M513" s="63" t="s">
        <v>236</v>
      </c>
      <c r="N513" s="167">
        <f>N512</f>
        <v>0</v>
      </c>
      <c r="O513" s="167">
        <f>O512+N513</f>
        <v>0</v>
      </c>
      <c r="P513" s="167">
        <f t="shared" ref="P513" si="7472">P512+O513</f>
        <v>0</v>
      </c>
      <c r="Q513" s="167">
        <f t="shared" ref="Q513" si="7473">Q512+P513</f>
        <v>0</v>
      </c>
      <c r="R513" s="167">
        <f t="shared" ref="R513" si="7474">R512+Q513</f>
        <v>0</v>
      </c>
      <c r="S513" s="167">
        <f t="shared" ref="S513" si="7475">S512+R513</f>
        <v>0</v>
      </c>
      <c r="T513" s="167">
        <f t="shared" ref="T513" si="7476">T512+S513</f>
        <v>0</v>
      </c>
      <c r="U513" s="167">
        <f t="shared" ref="U513" si="7477">U512+T513</f>
        <v>0</v>
      </c>
      <c r="V513" s="167">
        <f t="shared" ref="V513" si="7478">V512+U513</f>
        <v>0</v>
      </c>
      <c r="W513" s="167">
        <f t="shared" ref="W513" si="7479">W512+V513</f>
        <v>0</v>
      </c>
      <c r="X513" s="167">
        <f t="shared" ref="X513" si="7480">X512+W513</f>
        <v>0</v>
      </c>
      <c r="Y513" s="167">
        <f t="shared" ref="Y513" si="7481">Y512+X513</f>
        <v>0</v>
      </c>
      <c r="Z513" s="167">
        <f t="shared" ref="Z513" si="7482">Z512+Y513</f>
        <v>0</v>
      </c>
      <c r="AA513" s="167">
        <f t="shared" ref="AA513" si="7483">AA512+Z513</f>
        <v>0</v>
      </c>
      <c r="AB513" s="167">
        <f t="shared" ref="AB513" si="7484">AB512+AA513</f>
        <v>0</v>
      </c>
      <c r="AC513" s="167">
        <f t="shared" ref="AC513" si="7485">AC512+AB513</f>
        <v>0</v>
      </c>
      <c r="AD513" s="167">
        <f t="shared" ref="AD513" si="7486">AD512+AC513</f>
        <v>0</v>
      </c>
      <c r="AE513" s="167">
        <f t="shared" ref="AE513" si="7487">AE512+AD513</f>
        <v>0</v>
      </c>
      <c r="AF513" s="167">
        <f t="shared" ref="AF513" si="7488">AF512+AE513</f>
        <v>0</v>
      </c>
      <c r="AG513" s="167">
        <f t="shared" ref="AG513" si="7489">AG512+AF513</f>
        <v>0</v>
      </c>
      <c r="AH513" s="167">
        <f t="shared" ref="AH513" si="7490">AH512+AG513</f>
        <v>0</v>
      </c>
      <c r="AI513" s="167">
        <f t="shared" ref="AI513" si="7491">AI512+AH513</f>
        <v>0</v>
      </c>
      <c r="AJ513" s="167">
        <f t="shared" ref="AJ513" si="7492">AJ512+AI513</f>
        <v>0</v>
      </c>
      <c r="AK513" s="167">
        <f t="shared" ref="AK513" si="7493">AK512+AJ513</f>
        <v>0</v>
      </c>
      <c r="AL513" s="167">
        <f t="shared" ref="AL513" si="7494">AL512+AK513</f>
        <v>0</v>
      </c>
      <c r="AM513" s="167">
        <f t="shared" ref="AM513" si="7495">AM512+AL513</f>
        <v>0</v>
      </c>
      <c r="AN513" s="167">
        <f t="shared" ref="AN513" si="7496">AN512+AM513</f>
        <v>0</v>
      </c>
      <c r="AO513" s="167">
        <f t="shared" ref="AO513" si="7497">AO512+AN513</f>
        <v>0</v>
      </c>
      <c r="AP513" s="167">
        <f t="shared" ref="AP513" si="7498">AP512+AO513</f>
        <v>0</v>
      </c>
      <c r="AQ513" s="167">
        <f t="shared" ref="AQ513" si="7499">AQ512+AP513</f>
        <v>0</v>
      </c>
      <c r="AR513" s="167">
        <f t="shared" ref="AR513" si="7500">AR512+AQ513</f>
        <v>0</v>
      </c>
      <c r="AS513" s="167">
        <f t="shared" ref="AS513" si="7501">AS512+AR513</f>
        <v>0</v>
      </c>
      <c r="AT513" s="167">
        <f t="shared" ref="AT513" si="7502">AT512+AS513</f>
        <v>0</v>
      </c>
      <c r="AU513" s="167">
        <f t="shared" ref="AU513" si="7503">AU512+AT513</f>
        <v>0</v>
      </c>
      <c r="AV513" s="167">
        <f t="shared" ref="AV513" si="7504">AV512+AU513</f>
        <v>0</v>
      </c>
      <c r="AW513" s="167">
        <f t="shared" ref="AW513" si="7505">AW512+AV513</f>
        <v>0</v>
      </c>
      <c r="AX513" s="167">
        <f t="shared" ref="AX513" si="7506">AX512+AW513</f>
        <v>0</v>
      </c>
      <c r="AY513" s="167">
        <f t="shared" ref="AY513" si="7507">AY512+AX513</f>
        <v>0</v>
      </c>
      <c r="AZ513" s="167">
        <f t="shared" ref="AZ513" si="7508">AZ512+AY513</f>
        <v>0</v>
      </c>
      <c r="BA513" s="167">
        <f t="shared" ref="BA513" si="7509">BA512+AZ513</f>
        <v>0</v>
      </c>
      <c r="BB513" s="167">
        <f t="shared" ref="BB513" si="7510">BB512+BA513</f>
        <v>0</v>
      </c>
      <c r="BC513" s="167">
        <f t="shared" ref="BC513" si="7511">BC512+BB513</f>
        <v>0</v>
      </c>
      <c r="BD513" s="167">
        <f t="shared" ref="BD513" si="7512">BD512+BC513</f>
        <v>0</v>
      </c>
      <c r="BE513" s="167">
        <f t="shared" ref="BE513" si="7513">BE512+BD513</f>
        <v>0</v>
      </c>
      <c r="BF513" s="167">
        <f t="shared" ref="BF513" si="7514">BF512+BE513</f>
        <v>0</v>
      </c>
      <c r="BG513" s="167">
        <f t="shared" ref="BG513" si="7515">BG512+BF513</f>
        <v>0</v>
      </c>
      <c r="BH513" s="167">
        <f t="shared" ref="BH513" si="7516">BH512+BG513</f>
        <v>0</v>
      </c>
      <c r="BI513" s="167">
        <f t="shared" ref="BI513" si="7517">BI512+BH513</f>
        <v>0</v>
      </c>
      <c r="BJ513" s="382"/>
      <c r="BK513" s="384"/>
      <c r="BL513" s="386"/>
      <c r="BM513" s="105"/>
      <c r="BN513" s="105"/>
      <c r="BO513" s="105"/>
      <c r="BP513" s="105"/>
      <c r="BQ513" s="105"/>
      <c r="BR513" s="105"/>
      <c r="BS513" s="105"/>
      <c r="BT513" s="105"/>
      <c r="BU513" s="105"/>
      <c r="BV513" s="105"/>
      <c r="BW513" s="105"/>
      <c r="BX513" s="105"/>
      <c r="BY513" s="105"/>
      <c r="BZ513" s="105"/>
      <c r="CA513" s="105"/>
      <c r="CB513" s="105"/>
    </row>
    <row r="514" spans="1:80" ht="25.4" customHeight="1" thickBot="1" x14ac:dyDescent="0.4">
      <c r="B514" s="128"/>
      <c r="C514" s="170"/>
      <c r="D514" s="170"/>
      <c r="E514" s="170"/>
      <c r="F514" s="170"/>
      <c r="G514" s="170"/>
      <c r="H514" s="170"/>
      <c r="I514" s="172"/>
      <c r="J514" s="105"/>
      <c r="K514" s="175"/>
      <c r="L514" s="105"/>
      <c r="M514" s="63" t="s">
        <v>145</v>
      </c>
      <c r="N514" s="168">
        <f>IF($E510="",0,VLOOKUP($E510,'Podpůrná data'!$H$15:$I$182,2)*N512)</f>
        <v>0</v>
      </c>
      <c r="O514" s="168">
        <f>IF($E510="",0,VLOOKUP($E510,'Podpůrná data'!$H$15:$I$182,2)*O512)</f>
        <v>0</v>
      </c>
      <c r="P514" s="168">
        <f>IF($E510="",0,VLOOKUP($E510,'Podpůrná data'!$H$15:$I$182,2)*P512)</f>
        <v>0</v>
      </c>
      <c r="Q514" s="168">
        <f>IF($E510="",0,VLOOKUP($E510,'Podpůrná data'!$H$15:$I$182,2)*Q512)</f>
        <v>0</v>
      </c>
      <c r="R514" s="168">
        <f>IF($E510="",0,VLOOKUP($E510,'Podpůrná data'!$H$15:$I$182,2)*R512)</f>
        <v>0</v>
      </c>
      <c r="S514" s="168">
        <f>IF($E510="",0,VLOOKUP($E510,'Podpůrná data'!$H$15:$I$182,2)*S512)</f>
        <v>0</v>
      </c>
      <c r="T514" s="168">
        <f>IF($E510="",0,VLOOKUP($E510,'Podpůrná data'!$H$15:$I$182,2)*T512)</f>
        <v>0</v>
      </c>
      <c r="U514" s="168">
        <f>IF($E510="",0,VLOOKUP($E510,'Podpůrná data'!$H$15:$I$182,2)*U512)</f>
        <v>0</v>
      </c>
      <c r="V514" s="168">
        <f>IF($E510="",0,VLOOKUP($E510,'Podpůrná data'!$H$15:$I$182,2)*V512)</f>
        <v>0</v>
      </c>
      <c r="W514" s="168">
        <f>IF($E510="",0,VLOOKUP($E510,'Podpůrná data'!$H$15:$I$182,2)*W512)</f>
        <v>0</v>
      </c>
      <c r="X514" s="168">
        <f>IF($E510="",0,VLOOKUP($E510,'Podpůrná data'!$H$15:$I$182,2)*X512)</f>
        <v>0</v>
      </c>
      <c r="Y514" s="168">
        <f>IF($E510="",0,VLOOKUP($E510,'Podpůrná data'!$H$15:$I$182,2)*Y512)</f>
        <v>0</v>
      </c>
      <c r="Z514" s="168">
        <f>IF($E510="",0,VLOOKUP($E510,'Podpůrná data'!$H$15:$I$182,2)*Z512)</f>
        <v>0</v>
      </c>
      <c r="AA514" s="168">
        <f>IF($E510="",0,VLOOKUP($E510,'Podpůrná data'!$H$15:$I$182,2)*AA512)</f>
        <v>0</v>
      </c>
      <c r="AB514" s="168">
        <f>IF($E510="",0,VLOOKUP($E510,'Podpůrná data'!$H$15:$I$182,2)*AB512)</f>
        <v>0</v>
      </c>
      <c r="AC514" s="168">
        <f>IF($E510="",0,VLOOKUP($E510,'Podpůrná data'!$H$15:$I$182,2)*AC512)</f>
        <v>0</v>
      </c>
      <c r="AD514" s="168">
        <f>IF($E510="",0,VLOOKUP($E510,'Podpůrná data'!$H$15:$I$182,2)*AD512)</f>
        <v>0</v>
      </c>
      <c r="AE514" s="168">
        <f>IF($E510="",0,VLOOKUP($E510,'Podpůrná data'!$H$15:$I$182,2)*AE512)</f>
        <v>0</v>
      </c>
      <c r="AF514" s="168">
        <f>IF($E510="",0,VLOOKUP($E510,'Podpůrná data'!$H$15:$I$182,2)*AF512)</f>
        <v>0</v>
      </c>
      <c r="AG514" s="168">
        <f>IF($E510="",0,VLOOKUP($E510,'Podpůrná data'!$H$15:$I$182,2)*AG512)</f>
        <v>0</v>
      </c>
      <c r="AH514" s="168">
        <f>IF($E510="",0,VLOOKUP($E510,'Podpůrná data'!$H$15:$I$182,2)*AH512)</f>
        <v>0</v>
      </c>
      <c r="AI514" s="168">
        <f>IF($E510="",0,VLOOKUP($E510,'Podpůrná data'!$H$15:$I$182,2)*AI512)</f>
        <v>0</v>
      </c>
      <c r="AJ514" s="168">
        <f>IF($E510="",0,VLOOKUP($E510,'Podpůrná data'!$H$15:$I$182,2)*AJ512)</f>
        <v>0</v>
      </c>
      <c r="AK514" s="168">
        <f>IF($E510="",0,VLOOKUP($E510,'Podpůrná data'!$H$15:$I$182,2)*AK512)</f>
        <v>0</v>
      </c>
      <c r="AL514" s="168">
        <f>IF($E510="",0,VLOOKUP($E510,'Podpůrná data'!$H$15:$I$182,2)*AL512)</f>
        <v>0</v>
      </c>
      <c r="AM514" s="168">
        <f>IF($E510="",0,VLOOKUP($E510,'Podpůrná data'!$H$15:$I$182,2)*AM512)</f>
        <v>0</v>
      </c>
      <c r="AN514" s="168">
        <f>IF($E510="",0,VLOOKUP($E510,'Podpůrná data'!$H$15:$I$182,2)*AN512)</f>
        <v>0</v>
      </c>
      <c r="AO514" s="168">
        <f>IF($E510="",0,VLOOKUP($E510,'Podpůrná data'!$H$15:$I$182,2)*AO512)</f>
        <v>0</v>
      </c>
      <c r="AP514" s="168">
        <f>IF($E510="",0,VLOOKUP($E510,'Podpůrná data'!$H$15:$I$182,2)*AP512)</f>
        <v>0</v>
      </c>
      <c r="AQ514" s="168">
        <f>IF($E510="",0,VLOOKUP($E510,'Podpůrná data'!$H$15:$I$182,2)*AQ512)</f>
        <v>0</v>
      </c>
      <c r="AR514" s="168">
        <f>IF($E510="",0,VLOOKUP($E510,'Podpůrná data'!$H$15:$I$182,2)*AR512)</f>
        <v>0</v>
      </c>
      <c r="AS514" s="168">
        <f>IF($E510="",0,VLOOKUP($E510,'Podpůrná data'!$H$15:$I$182,2)*AS512)</f>
        <v>0</v>
      </c>
      <c r="AT514" s="168">
        <f>IF($E510="",0,VLOOKUP($E510,'Podpůrná data'!$H$15:$I$182,2)*AT512)</f>
        <v>0</v>
      </c>
      <c r="AU514" s="168">
        <f>IF($E510="",0,VLOOKUP($E510,'Podpůrná data'!$H$15:$I$182,2)*AU512)</f>
        <v>0</v>
      </c>
      <c r="AV514" s="168">
        <f>IF($E510="",0,VLOOKUP($E510,'Podpůrná data'!$H$15:$I$182,2)*AV512)</f>
        <v>0</v>
      </c>
      <c r="AW514" s="168">
        <f>IF($E510="",0,VLOOKUP($E510,'Podpůrná data'!$H$15:$I$182,2)*AW512)</f>
        <v>0</v>
      </c>
      <c r="AX514" s="168">
        <f>IF($E510="",0,VLOOKUP($E510,'Podpůrná data'!$H$15:$I$182,2)*AX512)</f>
        <v>0</v>
      </c>
      <c r="AY514" s="168">
        <f>IF($E510="",0,VLOOKUP($E510,'Podpůrná data'!$H$15:$I$182,2)*AY512)</f>
        <v>0</v>
      </c>
      <c r="AZ514" s="168">
        <f>IF($E510="",0,VLOOKUP($E510,'Podpůrná data'!$H$15:$I$182,2)*AZ512)</f>
        <v>0</v>
      </c>
      <c r="BA514" s="168">
        <f>IF($E510="",0,VLOOKUP($E510,'Podpůrná data'!$H$15:$I$182,2)*BA512)</f>
        <v>0</v>
      </c>
      <c r="BB514" s="168">
        <f>IF($E510="",0,VLOOKUP($E510,'Podpůrná data'!$H$15:$I$182,2)*BB512)</f>
        <v>0</v>
      </c>
      <c r="BC514" s="168">
        <f>IF($E510="",0,VLOOKUP($E510,'Podpůrná data'!$H$15:$I$182,2)*BC512)</f>
        <v>0</v>
      </c>
      <c r="BD514" s="168">
        <f>IF($E510="",0,VLOOKUP($E510,'Podpůrná data'!$H$15:$I$182,2)*BD512)</f>
        <v>0</v>
      </c>
      <c r="BE514" s="168">
        <f>IF($E510="",0,VLOOKUP($E510,'Podpůrná data'!$H$15:$I$182,2)*BE512)</f>
        <v>0</v>
      </c>
      <c r="BF514" s="168">
        <f>IF($E510="",0,VLOOKUP($E510,'Podpůrná data'!$H$15:$I$182,2)*BF512)</f>
        <v>0</v>
      </c>
      <c r="BG514" s="168">
        <f>IF($E510="",0,VLOOKUP($E510,'Podpůrná data'!$H$15:$I$182,2)*BG512)</f>
        <v>0</v>
      </c>
      <c r="BH514" s="168">
        <f>IF($E510="",0,VLOOKUP($E510,'Podpůrná data'!$H$15:$I$182,2)*BH512)</f>
        <v>0</v>
      </c>
      <c r="BI514" s="168">
        <f>IF($E510="",0,VLOOKUP($E510,'Podpůrná data'!$H$15:$I$182,2)*BI512)</f>
        <v>0</v>
      </c>
      <c r="BJ514" s="382"/>
      <c r="BK514" s="384"/>
      <c r="BL514" s="386"/>
      <c r="BM514" s="105"/>
      <c r="BN514" s="178">
        <f>SUMIFS($N514:$BI514,$N509:$BI509,"1. ZoR")</f>
        <v>0</v>
      </c>
      <c r="BO514" s="178">
        <f>SUMIFS($N514:$BI514,$N509:$BI509,"2. ZoR")</f>
        <v>0</v>
      </c>
      <c r="BP514" s="178">
        <f>SUMIFS($N514:$BI514,$N509:$BI509,"3. ZoR")</f>
        <v>0</v>
      </c>
      <c r="BQ514" s="178">
        <f>SUMIFS($N514:$BI514,$N509:$BI509,"4. ZoR")</f>
        <v>0</v>
      </c>
      <c r="BR514" s="178">
        <f>SUMIFS($N514:$BI514,$N509:$BI509,"5. ZoR")</f>
        <v>0</v>
      </c>
      <c r="BS514" s="178">
        <f>SUMIFS($N514:$BI514,$N509:$BI509,"6. ZoR")</f>
        <v>0</v>
      </c>
      <c r="BT514" s="178">
        <f>SUMIFS($N514:$BI514,$N509:$BI509,"7. ZoR")</f>
        <v>0</v>
      </c>
      <c r="BU514" s="178">
        <f>SUMIFS($N514:$BI514,$N509:$BI509,"8. ZoR")</f>
        <v>0</v>
      </c>
      <c r="BV514" s="178">
        <f>SUMIFS($N514:$BI514,$N509:$BI509,"9. ZoR")</f>
        <v>0</v>
      </c>
      <c r="BW514" s="178">
        <f>SUMIFS($N514:$BI514,$N509:$BI509,"10. ZoR")</f>
        <v>0</v>
      </c>
      <c r="BX514" s="178">
        <f>SUMIFS($N514:$BI514,$N509:$BI509,"11. ZoR")</f>
        <v>0</v>
      </c>
      <c r="BY514" s="178">
        <f>SUMIFS($N514:$BI514,$N509:$BI509,"12. ZoR")</f>
        <v>0</v>
      </c>
      <c r="BZ514" s="178">
        <f>SUMIFS($N514:$BI514,$N509:$BI509,"13. ZoR")</f>
        <v>0</v>
      </c>
      <c r="CA514" s="178">
        <f>SUMIFS($N514:$BI514,$N509:$BI509,"14. ZoR")</f>
        <v>0</v>
      </c>
      <c r="CB514" s="178">
        <f>SUMIFS($N514:$BI514,$N509:$BI509,"15. ZoR")</f>
        <v>0</v>
      </c>
    </row>
    <row r="515" spans="1:80" ht="29.5" hidden="1" thickBot="1" x14ac:dyDescent="0.4">
      <c r="B515" s="129"/>
      <c r="C515" s="173"/>
      <c r="D515" s="173"/>
      <c r="E515" s="173"/>
      <c r="F515" s="173"/>
      <c r="G515" s="173"/>
      <c r="H515" s="173"/>
      <c r="I515" s="174"/>
      <c r="J515" s="105"/>
      <c r="K515" s="176"/>
      <c r="L515" s="105"/>
      <c r="M515" s="63" t="s">
        <v>200</v>
      </c>
      <c r="N515" s="168">
        <f>IF(N514="","",N514)</f>
        <v>0</v>
      </c>
      <c r="O515" s="168">
        <f>N515+O514</f>
        <v>0</v>
      </c>
      <c r="P515" s="168">
        <f t="shared" ref="P515" si="7518">O515+P514</f>
        <v>0</v>
      </c>
      <c r="Q515" s="168">
        <f t="shared" ref="Q515" si="7519">P515+Q514</f>
        <v>0</v>
      </c>
      <c r="R515" s="168">
        <f t="shared" ref="R515" si="7520">Q515+R514</f>
        <v>0</v>
      </c>
      <c r="S515" s="168">
        <f t="shared" ref="S515" si="7521">R515+S514</f>
        <v>0</v>
      </c>
      <c r="T515" s="168">
        <f t="shared" ref="T515" si="7522">S515+T514</f>
        <v>0</v>
      </c>
      <c r="U515" s="168">
        <f t="shared" ref="U515" si="7523">T515+U514</f>
        <v>0</v>
      </c>
      <c r="V515" s="168">
        <f t="shared" ref="V515" si="7524">U515+V514</f>
        <v>0</v>
      </c>
      <c r="W515" s="168">
        <f t="shared" ref="W515" si="7525">V515+W514</f>
        <v>0</v>
      </c>
      <c r="X515" s="168">
        <f t="shared" ref="X515" si="7526">W515+X514</f>
        <v>0</v>
      </c>
      <c r="Y515" s="168">
        <f t="shared" ref="Y515" si="7527">X515+Y514</f>
        <v>0</v>
      </c>
      <c r="Z515" s="168">
        <f t="shared" ref="Z515" si="7528">Y515+Z514</f>
        <v>0</v>
      </c>
      <c r="AA515" s="168">
        <f t="shared" ref="AA515" si="7529">Z515+AA514</f>
        <v>0</v>
      </c>
      <c r="AB515" s="168">
        <f t="shared" ref="AB515" si="7530">AA515+AB514</f>
        <v>0</v>
      </c>
      <c r="AC515" s="168">
        <f t="shared" ref="AC515" si="7531">AB515+AC514</f>
        <v>0</v>
      </c>
      <c r="AD515" s="168">
        <f t="shared" ref="AD515" si="7532">AC515+AD514</f>
        <v>0</v>
      </c>
      <c r="AE515" s="168">
        <f t="shared" ref="AE515" si="7533">AD515+AE514</f>
        <v>0</v>
      </c>
      <c r="AF515" s="168">
        <f t="shared" ref="AF515" si="7534">AE515+AF514</f>
        <v>0</v>
      </c>
      <c r="AG515" s="168">
        <f t="shared" ref="AG515" si="7535">AF515+AG514</f>
        <v>0</v>
      </c>
      <c r="AH515" s="168">
        <f t="shared" ref="AH515" si="7536">AG515+AH514</f>
        <v>0</v>
      </c>
      <c r="AI515" s="168">
        <f t="shared" ref="AI515" si="7537">AH515+AI514</f>
        <v>0</v>
      </c>
      <c r="AJ515" s="168">
        <f t="shared" ref="AJ515" si="7538">AI515+AJ514</f>
        <v>0</v>
      </c>
      <c r="AK515" s="168">
        <f t="shared" ref="AK515" si="7539">AJ515+AK514</f>
        <v>0</v>
      </c>
      <c r="AL515" s="168">
        <f t="shared" ref="AL515" si="7540">AK515+AL514</f>
        <v>0</v>
      </c>
      <c r="AM515" s="168">
        <f t="shared" ref="AM515" si="7541">AL515+AM514</f>
        <v>0</v>
      </c>
      <c r="AN515" s="168">
        <f t="shared" ref="AN515" si="7542">AM515+AN514</f>
        <v>0</v>
      </c>
      <c r="AO515" s="168">
        <f t="shared" ref="AO515" si="7543">AN515+AO514</f>
        <v>0</v>
      </c>
      <c r="AP515" s="168">
        <f t="shared" ref="AP515" si="7544">AO515+AP514</f>
        <v>0</v>
      </c>
      <c r="AQ515" s="168">
        <f t="shared" ref="AQ515" si="7545">AP515+AQ514</f>
        <v>0</v>
      </c>
      <c r="AR515" s="168">
        <f t="shared" ref="AR515" si="7546">AQ515+AR514</f>
        <v>0</v>
      </c>
      <c r="AS515" s="168">
        <f t="shared" ref="AS515" si="7547">AR515+AS514</f>
        <v>0</v>
      </c>
      <c r="AT515" s="168">
        <f t="shared" ref="AT515" si="7548">AS515+AT514</f>
        <v>0</v>
      </c>
      <c r="AU515" s="168">
        <f t="shared" ref="AU515" si="7549">AT515+AU514</f>
        <v>0</v>
      </c>
      <c r="AV515" s="168">
        <f t="shared" ref="AV515" si="7550">AU515+AV514</f>
        <v>0</v>
      </c>
      <c r="AW515" s="168">
        <f t="shared" ref="AW515" si="7551">AV515+AW514</f>
        <v>0</v>
      </c>
      <c r="AX515" s="168">
        <f t="shared" ref="AX515" si="7552">AW515+AX514</f>
        <v>0</v>
      </c>
      <c r="AY515" s="168">
        <f t="shared" ref="AY515" si="7553">AX515+AY514</f>
        <v>0</v>
      </c>
      <c r="AZ515" s="168">
        <f t="shared" ref="AZ515" si="7554">AY515+AZ514</f>
        <v>0</v>
      </c>
      <c r="BA515" s="168">
        <f t="shared" ref="BA515" si="7555">AZ515+BA514</f>
        <v>0</v>
      </c>
      <c r="BB515" s="168">
        <f t="shared" ref="BB515" si="7556">BA515+BB514</f>
        <v>0</v>
      </c>
      <c r="BC515" s="168">
        <f t="shared" ref="BC515" si="7557">BB515+BC514</f>
        <v>0</v>
      </c>
      <c r="BD515" s="168">
        <f t="shared" ref="BD515" si="7558">BC515+BD514</f>
        <v>0</v>
      </c>
      <c r="BE515" s="168">
        <f t="shared" ref="BE515" si="7559">BD515+BE514</f>
        <v>0</v>
      </c>
      <c r="BF515" s="168">
        <f t="shared" ref="BF515" si="7560">BE515+BF514</f>
        <v>0</v>
      </c>
      <c r="BG515" s="168">
        <f t="shared" ref="BG515" si="7561">BF515+BG514</f>
        <v>0</v>
      </c>
      <c r="BH515" s="168">
        <f t="shared" ref="BH515" si="7562">BG515+BH514</f>
        <v>0</v>
      </c>
      <c r="BI515" s="168">
        <f t="shared" ref="BI515" si="7563">BH515+BI514</f>
        <v>0</v>
      </c>
      <c r="BJ515" s="383"/>
      <c r="BK515" s="385"/>
      <c r="BL515" s="387"/>
      <c r="BM515" s="105"/>
      <c r="BN515" s="105"/>
      <c r="BO515" s="105"/>
      <c r="BP515" s="105"/>
      <c r="BQ515" s="105"/>
      <c r="BR515" s="105"/>
      <c r="BS515" s="105"/>
      <c r="BT515" s="105"/>
      <c r="BU515" s="105"/>
      <c r="BV515" s="105"/>
      <c r="BW515" s="105"/>
      <c r="BX515" s="105"/>
      <c r="BY515" s="105"/>
      <c r="BZ515" s="105"/>
      <c r="CA515" s="105"/>
      <c r="CB515" s="105"/>
    </row>
    <row r="516" spans="1:80" ht="15" hidden="1" thickBot="1" x14ac:dyDescent="0.4">
      <c r="B516" s="105"/>
      <c r="C516" s="130"/>
      <c r="D516" s="130"/>
      <c r="E516" s="130"/>
      <c r="F516" s="130"/>
      <c r="G516" s="130"/>
      <c r="H516" s="130"/>
      <c r="I516" s="105"/>
      <c r="J516" s="7"/>
      <c r="K516" s="105"/>
      <c r="L516" s="105"/>
      <c r="M516" s="105"/>
      <c r="N516" s="105"/>
      <c r="O516" s="105"/>
      <c r="P516" s="7"/>
      <c r="Q516" s="105"/>
      <c r="R516" s="105"/>
      <c r="S516" s="105"/>
      <c r="T516" s="105"/>
      <c r="U516" s="105"/>
      <c r="V516" s="105"/>
      <c r="W516" s="105"/>
      <c r="X516" s="105"/>
      <c r="Y516" s="105"/>
      <c r="Z516" s="105"/>
      <c r="AA516" s="105"/>
      <c r="AB516" s="105"/>
      <c r="AC516" s="105"/>
      <c r="AD516" s="105"/>
      <c r="AE516" s="105"/>
      <c r="AF516" s="105"/>
      <c r="AG516" s="105"/>
      <c r="AH516" s="105"/>
      <c r="AI516" s="105"/>
      <c r="AJ516" s="105"/>
      <c r="AK516" s="105"/>
      <c r="AL516" s="105"/>
      <c r="AM516" s="105"/>
      <c r="AN516" s="105"/>
      <c r="AO516" s="105"/>
      <c r="AP516" s="105"/>
      <c r="AQ516" s="105"/>
      <c r="AR516" s="105"/>
      <c r="AS516" s="105"/>
      <c r="AT516" s="105"/>
      <c r="AU516" s="105"/>
      <c r="AV516" s="105"/>
      <c r="AW516" s="105"/>
      <c r="AX516" s="105"/>
      <c r="AY516" s="105"/>
      <c r="AZ516" s="105"/>
      <c r="BA516" s="105"/>
      <c r="BB516" s="105"/>
      <c r="BC516" s="105"/>
      <c r="BD516" s="105"/>
      <c r="BE516" s="105"/>
      <c r="BF516" s="105"/>
      <c r="BG516" s="105"/>
      <c r="BH516" s="105"/>
      <c r="BI516" s="105"/>
      <c r="BJ516" s="105"/>
      <c r="BK516" s="105"/>
      <c r="BL516" s="105"/>
      <c r="BM516" s="105"/>
      <c r="BN516" s="105"/>
      <c r="BO516" s="105"/>
      <c r="BP516" s="105"/>
      <c r="BQ516" s="105"/>
      <c r="BR516" s="105"/>
      <c r="BS516" s="105"/>
      <c r="BT516" s="105"/>
      <c r="BU516" s="105"/>
      <c r="BV516" s="105"/>
      <c r="BW516" s="105"/>
      <c r="BX516" s="105"/>
      <c r="BY516" s="105"/>
      <c r="BZ516" s="105"/>
      <c r="CA516" s="105"/>
      <c r="CB516" s="105"/>
    </row>
    <row r="517" spans="1:80" s="245" customFormat="1" ht="58.4" customHeight="1" thickBot="1" x14ac:dyDescent="0.4">
      <c r="A517" s="249"/>
      <c r="B517" s="120"/>
      <c r="C517" s="360" t="s">
        <v>2</v>
      </c>
      <c r="D517" s="121"/>
      <c r="E517" s="131" t="s">
        <v>225</v>
      </c>
      <c r="F517" s="131" t="s">
        <v>444</v>
      </c>
      <c r="G517" s="131" t="s">
        <v>208</v>
      </c>
      <c r="H517" s="122" t="s">
        <v>385</v>
      </c>
      <c r="I517" s="123" t="s">
        <v>1</v>
      </c>
      <c r="J517" s="7"/>
      <c r="K517" s="169">
        <v>204032</v>
      </c>
      <c r="L517" s="106"/>
      <c r="M517" s="194" t="s">
        <v>128</v>
      </c>
      <c r="N517" s="83" t="s">
        <v>4</v>
      </c>
      <c r="O517" s="83" t="s">
        <v>5</v>
      </c>
      <c r="P517" s="83" t="s">
        <v>6</v>
      </c>
      <c r="Q517" s="83" t="s">
        <v>7</v>
      </c>
      <c r="R517" s="83" t="s">
        <v>8</v>
      </c>
      <c r="S517" s="83" t="s">
        <v>9</v>
      </c>
      <c r="T517" s="83" t="s">
        <v>10</v>
      </c>
      <c r="U517" s="83" t="s">
        <v>11</v>
      </c>
      <c r="V517" s="83" t="s">
        <v>12</v>
      </c>
      <c r="W517" s="83" t="s">
        <v>13</v>
      </c>
      <c r="X517" s="83" t="s">
        <v>14</v>
      </c>
      <c r="Y517" s="83" t="s">
        <v>15</v>
      </c>
      <c r="Z517" s="83" t="s">
        <v>16</v>
      </c>
      <c r="AA517" s="83" t="s">
        <v>17</v>
      </c>
      <c r="AB517" s="83" t="s">
        <v>18</v>
      </c>
      <c r="AC517" s="83" t="s">
        <v>19</v>
      </c>
      <c r="AD517" s="83" t="s">
        <v>20</v>
      </c>
      <c r="AE517" s="83" t="s">
        <v>21</v>
      </c>
      <c r="AF517" s="83" t="s">
        <v>22</v>
      </c>
      <c r="AG517" s="83" t="s">
        <v>23</v>
      </c>
      <c r="AH517" s="83" t="s">
        <v>24</v>
      </c>
      <c r="AI517" s="83" t="s">
        <v>25</v>
      </c>
      <c r="AJ517" s="83" t="s">
        <v>26</v>
      </c>
      <c r="AK517" s="83" t="s">
        <v>27</v>
      </c>
      <c r="AL517" s="83" t="s">
        <v>28</v>
      </c>
      <c r="AM517" s="83" t="s">
        <v>29</v>
      </c>
      <c r="AN517" s="83" t="s">
        <v>30</v>
      </c>
      <c r="AO517" s="83" t="s">
        <v>31</v>
      </c>
      <c r="AP517" s="83" t="s">
        <v>32</v>
      </c>
      <c r="AQ517" s="83" t="s">
        <v>33</v>
      </c>
      <c r="AR517" s="83" t="s">
        <v>34</v>
      </c>
      <c r="AS517" s="83" t="s">
        <v>35</v>
      </c>
      <c r="AT517" s="83" t="s">
        <v>36</v>
      </c>
      <c r="AU517" s="83" t="s">
        <v>37</v>
      </c>
      <c r="AV517" s="83" t="s">
        <v>38</v>
      </c>
      <c r="AW517" s="83" t="s">
        <v>39</v>
      </c>
      <c r="AX517" s="83" t="s">
        <v>40</v>
      </c>
      <c r="AY517" s="83" t="s">
        <v>41</v>
      </c>
      <c r="AZ517" s="83" t="s">
        <v>42</v>
      </c>
      <c r="BA517" s="83" t="s">
        <v>43</v>
      </c>
      <c r="BB517" s="83" t="s">
        <v>44</v>
      </c>
      <c r="BC517" s="83" t="s">
        <v>45</v>
      </c>
      <c r="BD517" s="83" t="s">
        <v>46</v>
      </c>
      <c r="BE517" s="83" t="s">
        <v>47</v>
      </c>
      <c r="BF517" s="83" t="s">
        <v>48</v>
      </c>
      <c r="BG517" s="83" t="s">
        <v>49</v>
      </c>
      <c r="BH517" s="83" t="s">
        <v>50</v>
      </c>
      <c r="BI517" s="83" t="s">
        <v>51</v>
      </c>
      <c r="BJ517" s="134" t="s">
        <v>234</v>
      </c>
      <c r="BK517" s="135" t="s">
        <v>164</v>
      </c>
      <c r="BL517" s="135" t="s">
        <v>213</v>
      </c>
      <c r="BM517" s="106"/>
      <c r="BN517" s="368" t="s">
        <v>238</v>
      </c>
      <c r="BO517" s="369"/>
      <c r="BP517" s="369"/>
      <c r="BQ517" s="369"/>
      <c r="BR517" s="369"/>
      <c r="BS517" s="369"/>
      <c r="BT517" s="369"/>
      <c r="BU517" s="369"/>
      <c r="BV517" s="369"/>
      <c r="BW517" s="369"/>
      <c r="BX517" s="369"/>
      <c r="BY517" s="369"/>
      <c r="BZ517" s="369"/>
      <c r="CA517" s="369"/>
      <c r="CB517" s="369"/>
    </row>
    <row r="518" spans="1:80" s="245" customFormat="1" ht="18" hidden="1" customHeight="1" x14ac:dyDescent="0.35">
      <c r="A518" s="250"/>
      <c r="B518" s="113"/>
      <c r="C518" s="361"/>
      <c r="D518" s="125"/>
      <c r="E518" s="125"/>
      <c r="F518" s="125"/>
      <c r="G518" s="125"/>
      <c r="H518" s="370" t="s">
        <v>201</v>
      </c>
      <c r="I518" s="373" t="s">
        <v>93</v>
      </c>
      <c r="J518" s="7"/>
      <c r="K518" s="375" t="s">
        <v>423</v>
      </c>
      <c r="L518" s="106"/>
      <c r="M518" s="84"/>
      <c r="N518" s="74">
        <f>MONTH(Úvod!$F$10)</f>
        <v>1</v>
      </c>
      <c r="O518" s="75">
        <f t="shared" ref="O518" si="7564">IF(N518=12,1,N518+1)</f>
        <v>2</v>
      </c>
      <c r="P518" s="75">
        <f t="shared" ref="P518" si="7565">IF(O518=12,1,O518+1)</f>
        <v>3</v>
      </c>
      <c r="Q518" s="76">
        <f t="shared" ref="Q518" si="7566">IF(P518=12,1,P518+1)</f>
        <v>4</v>
      </c>
      <c r="R518" s="76">
        <f t="shared" ref="R518" si="7567">IF(Q518=12,1,Q518+1)</f>
        <v>5</v>
      </c>
      <c r="S518" s="76">
        <f t="shared" ref="S518" si="7568">IF(R518=12,1,R518+1)</f>
        <v>6</v>
      </c>
      <c r="T518" s="76">
        <f t="shared" ref="T518" si="7569">IF(S518=12,1,S518+1)</f>
        <v>7</v>
      </c>
      <c r="U518" s="76">
        <f t="shared" ref="U518" si="7570">IF(T518=12,1,T518+1)</f>
        <v>8</v>
      </c>
      <c r="V518" s="76">
        <f t="shared" ref="V518" si="7571">IF(U518=12,1,U518+1)</f>
        <v>9</v>
      </c>
      <c r="W518" s="76">
        <f>IF(V518=12,1,V518+1)</f>
        <v>10</v>
      </c>
      <c r="X518" s="76">
        <f t="shared" ref="X518" si="7572">IF(W518=12,1,W518+1)</f>
        <v>11</v>
      </c>
      <c r="Y518" s="76">
        <f t="shared" ref="Y518" si="7573">IF(X518=12,1,X518+1)</f>
        <v>12</v>
      </c>
      <c r="Z518" s="76">
        <f t="shared" ref="Z518" si="7574">IF(Y518=12,1,Y518+1)</f>
        <v>1</v>
      </c>
      <c r="AA518" s="76">
        <f t="shared" ref="AA518" si="7575">IF(Z518=12,1,Z518+1)</f>
        <v>2</v>
      </c>
      <c r="AB518" s="76">
        <f t="shared" ref="AB518" si="7576">IF(AA518=12,1,AA518+1)</f>
        <v>3</v>
      </c>
      <c r="AC518" s="76">
        <f t="shared" ref="AC518" si="7577">IF(AB518=12,1,AB518+1)</f>
        <v>4</v>
      </c>
      <c r="AD518" s="76">
        <f t="shared" ref="AD518" si="7578">IF(AC518=12,1,AC518+1)</f>
        <v>5</v>
      </c>
      <c r="AE518" s="76">
        <f t="shared" ref="AE518" si="7579">IF(AD518=12,1,AD518+1)</f>
        <v>6</v>
      </c>
      <c r="AF518" s="76">
        <f>IF(AE518=12,1,AE518+1)</f>
        <v>7</v>
      </c>
      <c r="AG518" s="76">
        <f t="shared" ref="AG518" si="7580">IF(AF518=12,1,AF518+1)</f>
        <v>8</v>
      </c>
      <c r="AH518" s="76">
        <f t="shared" ref="AH518" si="7581">IF(AG518=12,1,AG518+1)</f>
        <v>9</v>
      </c>
      <c r="AI518" s="76">
        <f t="shared" ref="AI518" si="7582">IF(AH518=12,1,AH518+1)</f>
        <v>10</v>
      </c>
      <c r="AJ518" s="76">
        <f t="shared" ref="AJ518" si="7583">IF(AI518=12,1,AI518+1)</f>
        <v>11</v>
      </c>
      <c r="AK518" s="76">
        <f t="shared" ref="AK518" si="7584">IF(AJ518=12,1,AJ518+1)</f>
        <v>12</v>
      </c>
      <c r="AL518" s="76">
        <f t="shared" ref="AL518" si="7585">IF(AK518=12,1,AK518+1)</f>
        <v>1</v>
      </c>
      <c r="AM518" s="76">
        <f t="shared" ref="AM518" si="7586">IF(AL518=12,1,AL518+1)</f>
        <v>2</v>
      </c>
      <c r="AN518" s="76">
        <f t="shared" ref="AN518" si="7587">IF(AM518=12,1,AM518+1)</f>
        <v>3</v>
      </c>
      <c r="AO518" s="76">
        <f t="shared" ref="AO518" si="7588">IF(AN518=12,1,AN518+1)</f>
        <v>4</v>
      </c>
      <c r="AP518" s="76">
        <f t="shared" ref="AP518" si="7589">IF(AO518=12,1,AO518+1)</f>
        <v>5</v>
      </c>
      <c r="AQ518" s="76">
        <f t="shared" ref="AQ518" si="7590">IF(AP518=12,1,AP518+1)</f>
        <v>6</v>
      </c>
      <c r="AR518" s="76">
        <f t="shared" ref="AR518" si="7591">IF(AQ518=12,1,AQ518+1)</f>
        <v>7</v>
      </c>
      <c r="AS518" s="76">
        <f t="shared" ref="AS518" si="7592">IF(AR518=12,1,AR518+1)</f>
        <v>8</v>
      </c>
      <c r="AT518" s="76">
        <f t="shared" ref="AT518" si="7593">IF(AS518=12,1,AS518+1)</f>
        <v>9</v>
      </c>
      <c r="AU518" s="76">
        <f t="shared" ref="AU518" si="7594">IF(AT518=12,1,AT518+1)</f>
        <v>10</v>
      </c>
      <c r="AV518" s="76">
        <f t="shared" ref="AV518" si="7595">IF(AU518=12,1,AU518+1)</f>
        <v>11</v>
      </c>
      <c r="AW518" s="76">
        <f t="shared" ref="AW518" si="7596">IF(AV518=12,1,AV518+1)</f>
        <v>12</v>
      </c>
      <c r="AX518" s="76">
        <f t="shared" ref="AX518" si="7597">IF(AW518=12,1,AW518+1)</f>
        <v>1</v>
      </c>
      <c r="AY518" s="76">
        <f t="shared" ref="AY518" si="7598">IF(AX518=12,1,AX518+1)</f>
        <v>2</v>
      </c>
      <c r="AZ518" s="76">
        <f t="shared" ref="AZ518" si="7599">IF(AY518=12,1,AY518+1)</f>
        <v>3</v>
      </c>
      <c r="BA518" s="76">
        <f t="shared" ref="BA518" si="7600">IF(AZ518=12,1,AZ518+1)</f>
        <v>4</v>
      </c>
      <c r="BB518" s="76">
        <f t="shared" ref="BB518" si="7601">IF(BA518=12,1,BA518+1)</f>
        <v>5</v>
      </c>
      <c r="BC518" s="76">
        <f t="shared" ref="BC518" si="7602">IF(BB518=12,1,BB518+1)</f>
        <v>6</v>
      </c>
      <c r="BD518" s="76">
        <f t="shared" ref="BD518" si="7603">IF(BC518=12,1,BC518+1)</f>
        <v>7</v>
      </c>
      <c r="BE518" s="76">
        <f t="shared" ref="BE518" si="7604">IF(BD518=12,1,BD518+1)</f>
        <v>8</v>
      </c>
      <c r="BF518" s="76">
        <f t="shared" ref="BF518" si="7605">IF(BE518=12,1,BE518+1)</f>
        <v>9</v>
      </c>
      <c r="BG518" s="76">
        <f t="shared" ref="BG518" si="7606">IF(BF518=12,1,BF518+1)</f>
        <v>10</v>
      </c>
      <c r="BH518" s="76">
        <f t="shared" ref="BH518" si="7607">IF(BG518=12,1,BG518+1)</f>
        <v>11</v>
      </c>
      <c r="BI518" s="76">
        <f t="shared" ref="BI518" si="7608">IF(BH518=12,1,BH518+1)</f>
        <v>12</v>
      </c>
      <c r="BJ518" s="81"/>
      <c r="BK518" s="78"/>
      <c r="BL518" s="78"/>
      <c r="BM518" s="106"/>
      <c r="BN518" s="106"/>
      <c r="BO518" s="106"/>
      <c r="BP518" s="106"/>
      <c r="BQ518" s="106"/>
      <c r="BR518" s="106"/>
      <c r="BS518" s="106"/>
      <c r="BT518" s="106"/>
      <c r="BU518" s="106"/>
      <c r="BV518" s="106"/>
      <c r="BW518" s="106"/>
      <c r="BX518" s="106"/>
      <c r="BY518" s="106"/>
      <c r="BZ518" s="106"/>
      <c r="CA518" s="106"/>
      <c r="CB518" s="106"/>
    </row>
    <row r="519" spans="1:80" s="245" customFormat="1" ht="35.15" hidden="1" customHeight="1" x14ac:dyDescent="0.35">
      <c r="A519" s="250"/>
      <c r="B519" s="113"/>
      <c r="C519" s="361"/>
      <c r="D519" s="125"/>
      <c r="E519" s="125"/>
      <c r="F519" s="125"/>
      <c r="G519" s="125"/>
      <c r="H519" s="370"/>
      <c r="I519" s="373"/>
      <c r="J519" s="7"/>
      <c r="K519" s="376"/>
      <c r="L519" s="106"/>
      <c r="M519" s="77"/>
      <c r="N519" s="59">
        <f t="shared" ref="N519:BI519" si="7609">VALUE(_xlfn.CONCAT(N518,".",N521))</f>
        <v>1</v>
      </c>
      <c r="O519" s="73">
        <f t="shared" si="7609"/>
        <v>32</v>
      </c>
      <c r="P519" s="73">
        <f t="shared" si="7609"/>
        <v>61</v>
      </c>
      <c r="Q519" s="73">
        <f t="shared" si="7609"/>
        <v>92</v>
      </c>
      <c r="R519" s="73">
        <f t="shared" si="7609"/>
        <v>122</v>
      </c>
      <c r="S519" s="73">
        <f t="shared" si="7609"/>
        <v>153</v>
      </c>
      <c r="T519" s="73">
        <f t="shared" si="7609"/>
        <v>183</v>
      </c>
      <c r="U519" s="73">
        <f t="shared" si="7609"/>
        <v>214</v>
      </c>
      <c r="V519" s="73">
        <f t="shared" si="7609"/>
        <v>245</v>
      </c>
      <c r="W519" s="73">
        <f t="shared" si="7609"/>
        <v>275</v>
      </c>
      <c r="X519" s="73">
        <f t="shared" si="7609"/>
        <v>306</v>
      </c>
      <c r="Y519" s="73">
        <f t="shared" si="7609"/>
        <v>336</v>
      </c>
      <c r="Z519" s="73">
        <f t="shared" si="7609"/>
        <v>367</v>
      </c>
      <c r="AA519" s="73">
        <f t="shared" si="7609"/>
        <v>398</v>
      </c>
      <c r="AB519" s="73">
        <f t="shared" si="7609"/>
        <v>426</v>
      </c>
      <c r="AC519" s="73">
        <f t="shared" si="7609"/>
        <v>457</v>
      </c>
      <c r="AD519" s="73">
        <f t="shared" si="7609"/>
        <v>487</v>
      </c>
      <c r="AE519" s="73">
        <f t="shared" si="7609"/>
        <v>518</v>
      </c>
      <c r="AF519" s="73">
        <f t="shared" si="7609"/>
        <v>548</v>
      </c>
      <c r="AG519" s="73">
        <f t="shared" si="7609"/>
        <v>579</v>
      </c>
      <c r="AH519" s="73">
        <f t="shared" si="7609"/>
        <v>610</v>
      </c>
      <c r="AI519" s="73">
        <f t="shared" si="7609"/>
        <v>640</v>
      </c>
      <c r="AJ519" s="73">
        <f t="shared" si="7609"/>
        <v>671</v>
      </c>
      <c r="AK519" s="73">
        <f t="shared" si="7609"/>
        <v>701</v>
      </c>
      <c r="AL519" s="73">
        <f t="shared" si="7609"/>
        <v>732</v>
      </c>
      <c r="AM519" s="73">
        <f t="shared" si="7609"/>
        <v>763</v>
      </c>
      <c r="AN519" s="73">
        <f t="shared" si="7609"/>
        <v>791</v>
      </c>
      <c r="AO519" s="73">
        <f t="shared" si="7609"/>
        <v>822</v>
      </c>
      <c r="AP519" s="73">
        <f t="shared" si="7609"/>
        <v>852</v>
      </c>
      <c r="AQ519" s="73">
        <f t="shared" si="7609"/>
        <v>883</v>
      </c>
      <c r="AR519" s="73">
        <f t="shared" si="7609"/>
        <v>913</v>
      </c>
      <c r="AS519" s="73">
        <f t="shared" si="7609"/>
        <v>944</v>
      </c>
      <c r="AT519" s="73">
        <f t="shared" si="7609"/>
        <v>975</v>
      </c>
      <c r="AU519" s="73">
        <f t="shared" si="7609"/>
        <v>1005</v>
      </c>
      <c r="AV519" s="73">
        <f t="shared" si="7609"/>
        <v>1036</v>
      </c>
      <c r="AW519" s="73">
        <f t="shared" si="7609"/>
        <v>1066</v>
      </c>
      <c r="AX519" s="73">
        <f t="shared" si="7609"/>
        <v>1097</v>
      </c>
      <c r="AY519" s="73">
        <f t="shared" si="7609"/>
        <v>1128</v>
      </c>
      <c r="AZ519" s="73">
        <f t="shared" si="7609"/>
        <v>1156</v>
      </c>
      <c r="BA519" s="73">
        <f t="shared" si="7609"/>
        <v>1187</v>
      </c>
      <c r="BB519" s="73">
        <f t="shared" si="7609"/>
        <v>1217</v>
      </c>
      <c r="BC519" s="73">
        <f t="shared" si="7609"/>
        <v>1248</v>
      </c>
      <c r="BD519" s="73">
        <f t="shared" si="7609"/>
        <v>1278</v>
      </c>
      <c r="BE519" s="73">
        <f t="shared" si="7609"/>
        <v>1309</v>
      </c>
      <c r="BF519" s="73">
        <f t="shared" si="7609"/>
        <v>1340</v>
      </c>
      <c r="BG519" s="73">
        <f t="shared" si="7609"/>
        <v>1370</v>
      </c>
      <c r="BH519" s="73">
        <f t="shared" si="7609"/>
        <v>1401</v>
      </c>
      <c r="BI519" s="73">
        <f t="shared" si="7609"/>
        <v>1431</v>
      </c>
      <c r="BJ519" s="82"/>
      <c r="BK519" s="79"/>
      <c r="BL519" s="79"/>
      <c r="BM519" s="106"/>
      <c r="BN519" s="106"/>
      <c r="BO519" s="106"/>
      <c r="BP519" s="106"/>
      <c r="BQ519" s="106"/>
      <c r="BR519" s="106"/>
      <c r="BS519" s="106"/>
      <c r="BT519" s="106"/>
      <c r="BU519" s="106"/>
      <c r="BV519" s="106"/>
      <c r="BW519" s="106"/>
      <c r="BX519" s="106"/>
      <c r="BY519" s="106"/>
      <c r="BZ519" s="106"/>
      <c r="CA519" s="106"/>
      <c r="CB519" s="106"/>
    </row>
    <row r="520" spans="1:80" s="245" customFormat="1" ht="17.149999999999999" customHeight="1" x14ac:dyDescent="0.35">
      <c r="A520" s="250"/>
      <c r="B520" s="113"/>
      <c r="C520" s="361"/>
      <c r="D520" s="125"/>
      <c r="E520" s="357" t="s">
        <v>207</v>
      </c>
      <c r="F520" s="357" t="s">
        <v>207</v>
      </c>
      <c r="G520" s="357" t="s">
        <v>207</v>
      </c>
      <c r="H520" s="370"/>
      <c r="I520" s="373"/>
      <c r="J520" s="7"/>
      <c r="K520" s="376"/>
      <c r="L520" s="106"/>
      <c r="M520" s="77"/>
      <c r="N520" s="60" t="str">
        <f>VLOOKUP(N518,'Podpůrná data'!$I$188:$J$199,2)</f>
        <v>leden</v>
      </c>
      <c r="O520" s="60" t="str">
        <f>VLOOKUP(O518,'Podpůrná data'!$I$188:$J$199,2)</f>
        <v>únor</v>
      </c>
      <c r="P520" s="60" t="str">
        <f>VLOOKUP(P518,'Podpůrná data'!$I$188:$J$199,2)</f>
        <v>březen</v>
      </c>
      <c r="Q520" s="60" t="str">
        <f>VLOOKUP(Q518,'Podpůrná data'!$I$188:$J$199,2)</f>
        <v>duben</v>
      </c>
      <c r="R520" s="60" t="str">
        <f>VLOOKUP(R518,'Podpůrná data'!$I$188:$J$199,2)</f>
        <v>květen</v>
      </c>
      <c r="S520" s="60" t="str">
        <f>VLOOKUP(S518,'Podpůrná data'!$I$188:$J$199,2)</f>
        <v>červen</v>
      </c>
      <c r="T520" s="60" t="str">
        <f>VLOOKUP(T518,'Podpůrná data'!$I$188:$J$199,2)</f>
        <v>červenec</v>
      </c>
      <c r="U520" s="60" t="str">
        <f>VLOOKUP(U518,'Podpůrná data'!$I$188:$J$199,2)</f>
        <v>srpen</v>
      </c>
      <c r="V520" s="60" t="str">
        <f>VLOOKUP(V518,'Podpůrná data'!$I$188:$J$199,2)</f>
        <v>září</v>
      </c>
      <c r="W520" s="60" t="str">
        <f>VLOOKUP(W518,'Podpůrná data'!$I$188:$J$199,2)</f>
        <v>říjen</v>
      </c>
      <c r="X520" s="60" t="str">
        <f>VLOOKUP(X518,'Podpůrná data'!$I$188:$J$199,2)</f>
        <v>listopad</v>
      </c>
      <c r="Y520" s="60" t="str">
        <f>VLOOKUP(Y518,'Podpůrná data'!$I$188:$J$199,2)</f>
        <v>prosinec</v>
      </c>
      <c r="Z520" s="60" t="str">
        <f>VLOOKUP(Z518,'Podpůrná data'!$I$188:$J$199,2)</f>
        <v>leden</v>
      </c>
      <c r="AA520" s="60" t="str">
        <f>VLOOKUP(AA518,'Podpůrná data'!$I$188:$J$199,2)</f>
        <v>únor</v>
      </c>
      <c r="AB520" s="60" t="str">
        <f>VLOOKUP(AB518,'Podpůrná data'!$I$188:$J$199,2)</f>
        <v>březen</v>
      </c>
      <c r="AC520" s="60" t="str">
        <f>VLOOKUP(AC518,'Podpůrná data'!$I$188:$J$199,2)</f>
        <v>duben</v>
      </c>
      <c r="AD520" s="60" t="str">
        <f>VLOOKUP(AD518,'Podpůrná data'!$I$188:$J$199,2)</f>
        <v>květen</v>
      </c>
      <c r="AE520" s="60" t="str">
        <f>VLOOKUP(AE518,'Podpůrná data'!$I$188:$J$199,2)</f>
        <v>červen</v>
      </c>
      <c r="AF520" s="60" t="str">
        <f>VLOOKUP(AF518,'Podpůrná data'!$I$188:$J$199,2)</f>
        <v>červenec</v>
      </c>
      <c r="AG520" s="60" t="str">
        <f>VLOOKUP(AG518,'Podpůrná data'!$I$188:$J$199,2)</f>
        <v>srpen</v>
      </c>
      <c r="AH520" s="60" t="str">
        <f>VLOOKUP(AH518,'Podpůrná data'!$I$188:$J$199,2)</f>
        <v>září</v>
      </c>
      <c r="AI520" s="60" t="str">
        <f>VLOOKUP(AI518,'Podpůrná data'!$I$188:$J$199,2)</f>
        <v>říjen</v>
      </c>
      <c r="AJ520" s="60" t="str">
        <f>VLOOKUP(AJ518,'Podpůrná data'!$I$188:$J$199,2)</f>
        <v>listopad</v>
      </c>
      <c r="AK520" s="60" t="str">
        <f>VLOOKUP(AK518,'Podpůrná data'!$I$188:$J$199,2)</f>
        <v>prosinec</v>
      </c>
      <c r="AL520" s="60" t="str">
        <f>VLOOKUP(AL518,'Podpůrná data'!$I$188:$J$199,2)</f>
        <v>leden</v>
      </c>
      <c r="AM520" s="60" t="str">
        <f>VLOOKUP(AM518,'Podpůrná data'!$I$188:$J$199,2)</f>
        <v>únor</v>
      </c>
      <c r="AN520" s="60" t="str">
        <f>VLOOKUP(AN518,'Podpůrná data'!$I$188:$J$199,2)</f>
        <v>březen</v>
      </c>
      <c r="AO520" s="60" t="str">
        <f>VLOOKUP(AO518,'Podpůrná data'!$I$188:$J$199,2)</f>
        <v>duben</v>
      </c>
      <c r="AP520" s="60" t="str">
        <f>VLOOKUP(AP518,'Podpůrná data'!$I$188:$J$199,2)</f>
        <v>květen</v>
      </c>
      <c r="AQ520" s="60" t="str">
        <f>VLOOKUP(AQ518,'Podpůrná data'!$I$188:$J$199,2)</f>
        <v>červen</v>
      </c>
      <c r="AR520" s="60" t="str">
        <f>VLOOKUP(AR518,'Podpůrná data'!$I$188:$J$199,2)</f>
        <v>červenec</v>
      </c>
      <c r="AS520" s="60" t="str">
        <f>VLOOKUP(AS518,'Podpůrná data'!$I$188:$J$199,2)</f>
        <v>srpen</v>
      </c>
      <c r="AT520" s="60" t="str">
        <f>VLOOKUP(AT518,'Podpůrná data'!$I$188:$J$199,2)</f>
        <v>září</v>
      </c>
      <c r="AU520" s="60" t="str">
        <f>VLOOKUP(AU518,'Podpůrná data'!$I$188:$J$199,2)</f>
        <v>říjen</v>
      </c>
      <c r="AV520" s="60" t="str">
        <f>VLOOKUP(AV518,'Podpůrná data'!$I$188:$J$199,2)</f>
        <v>listopad</v>
      </c>
      <c r="AW520" s="60" t="str">
        <f>VLOOKUP(AW518,'Podpůrná data'!$I$188:$J$199,2)</f>
        <v>prosinec</v>
      </c>
      <c r="AX520" s="60" t="str">
        <f>VLOOKUP(AX518,'Podpůrná data'!$I$188:$J$199,2)</f>
        <v>leden</v>
      </c>
      <c r="AY520" s="60" t="str">
        <f>VLOOKUP(AY518,'Podpůrná data'!$I$188:$J$199,2)</f>
        <v>únor</v>
      </c>
      <c r="AZ520" s="60" t="str">
        <f>VLOOKUP(AZ518,'Podpůrná data'!$I$188:$J$199,2)</f>
        <v>březen</v>
      </c>
      <c r="BA520" s="60" t="str">
        <f>VLOOKUP(BA518,'Podpůrná data'!$I$188:$J$199,2)</f>
        <v>duben</v>
      </c>
      <c r="BB520" s="60" t="str">
        <f>VLOOKUP(BB518,'Podpůrná data'!$I$188:$J$199,2)</f>
        <v>květen</v>
      </c>
      <c r="BC520" s="60" t="str">
        <f>VLOOKUP(BC518,'Podpůrná data'!$I$188:$J$199,2)</f>
        <v>červen</v>
      </c>
      <c r="BD520" s="60" t="str">
        <f>VLOOKUP(BD518,'Podpůrná data'!$I$188:$J$199,2)</f>
        <v>červenec</v>
      </c>
      <c r="BE520" s="60" t="str">
        <f>VLOOKUP(BE518,'Podpůrná data'!$I$188:$J$199,2)</f>
        <v>srpen</v>
      </c>
      <c r="BF520" s="60" t="str">
        <f>VLOOKUP(BF518,'Podpůrná data'!$I$188:$J$199,2)</f>
        <v>září</v>
      </c>
      <c r="BG520" s="60" t="str">
        <f>VLOOKUP(BG518,'Podpůrná data'!$I$188:$J$199,2)</f>
        <v>říjen</v>
      </c>
      <c r="BH520" s="60" t="str">
        <f>VLOOKUP(BH518,'Podpůrná data'!$I$188:$J$199,2)</f>
        <v>listopad</v>
      </c>
      <c r="BI520" s="60" t="str">
        <f>VLOOKUP(BI518,'Podpůrná data'!$I$188:$J$199,2)</f>
        <v>prosinec</v>
      </c>
      <c r="BJ520" s="200"/>
      <c r="BK520" s="200"/>
      <c r="BL520" s="201"/>
      <c r="BM520" s="106"/>
      <c r="BN520" s="179" t="s">
        <v>105</v>
      </c>
      <c r="BO520" s="179" t="s">
        <v>106</v>
      </c>
      <c r="BP520" s="179" t="s">
        <v>107</v>
      </c>
      <c r="BQ520" s="179" t="s">
        <v>108</v>
      </c>
      <c r="BR520" s="179" t="s">
        <v>109</v>
      </c>
      <c r="BS520" s="179" t="s">
        <v>110</v>
      </c>
      <c r="BT520" s="179" t="s">
        <v>111</v>
      </c>
      <c r="BU520" s="179" t="s">
        <v>112</v>
      </c>
      <c r="BV520" s="179" t="s">
        <v>113</v>
      </c>
      <c r="BW520" s="179" t="s">
        <v>155</v>
      </c>
      <c r="BX520" s="179" t="s">
        <v>156</v>
      </c>
      <c r="BY520" s="179" t="s">
        <v>157</v>
      </c>
      <c r="BZ520" s="179" t="s">
        <v>202</v>
      </c>
      <c r="CA520" s="179" t="s">
        <v>203</v>
      </c>
      <c r="CB520" s="179" t="s">
        <v>204</v>
      </c>
    </row>
    <row r="521" spans="1:80" s="245" customFormat="1" ht="16.399999999999999" customHeight="1" x14ac:dyDescent="0.35">
      <c r="A521" s="250"/>
      <c r="B521" s="113"/>
      <c r="C521" s="361"/>
      <c r="D521" s="125"/>
      <c r="E521" s="357"/>
      <c r="F521" s="357"/>
      <c r="G521" s="357"/>
      <c r="H521" s="370"/>
      <c r="I521" s="373"/>
      <c r="J521" s="7"/>
      <c r="K521" s="376"/>
      <c r="L521" s="106"/>
      <c r="M521" s="77"/>
      <c r="N521" s="60">
        <f>YEAR(Úvod!$F$10)</f>
        <v>1900</v>
      </c>
      <c r="O521" s="60">
        <f t="shared" ref="O521" si="7610">IF(O518=1,N521+1,N521)</f>
        <v>1900</v>
      </c>
      <c r="P521" s="60">
        <f t="shared" ref="P521" si="7611">IF(P518=1,O521+1,O521)</f>
        <v>1900</v>
      </c>
      <c r="Q521" s="60">
        <f t="shared" ref="Q521" si="7612">IF(Q518=1,P521+1,P521)</f>
        <v>1900</v>
      </c>
      <c r="R521" s="60">
        <f t="shared" ref="R521" si="7613">IF(R518=1,Q521+1,Q521)</f>
        <v>1900</v>
      </c>
      <c r="S521" s="60">
        <f t="shared" ref="S521" si="7614">IF(S518=1,R521+1,R521)</f>
        <v>1900</v>
      </c>
      <c r="T521" s="60">
        <f t="shared" ref="T521" si="7615">IF(T518=1,S521+1,S521)</f>
        <v>1900</v>
      </c>
      <c r="U521" s="60">
        <f t="shared" ref="U521" si="7616">IF(U518=1,T521+1,T521)</f>
        <v>1900</v>
      </c>
      <c r="V521" s="60">
        <f t="shared" ref="V521" si="7617">IF(V518=1,U521+1,U521)</f>
        <v>1900</v>
      </c>
      <c r="W521" s="60">
        <f t="shared" ref="W521" si="7618">IF(W518=1,V521+1,V521)</f>
        <v>1900</v>
      </c>
      <c r="X521" s="60">
        <f t="shared" ref="X521" si="7619">IF(X518=1,W521+1,W521)</f>
        <v>1900</v>
      </c>
      <c r="Y521" s="60">
        <f t="shared" ref="Y521" si="7620">IF(Y518=1,X521+1,X521)</f>
        <v>1900</v>
      </c>
      <c r="Z521" s="60">
        <f t="shared" ref="Z521" si="7621">IF(Z518=1,Y521+1,Y521)</f>
        <v>1901</v>
      </c>
      <c r="AA521" s="60">
        <f t="shared" ref="AA521" si="7622">IF(AA518=1,Z521+1,Z521)</f>
        <v>1901</v>
      </c>
      <c r="AB521" s="60">
        <f t="shared" ref="AB521" si="7623">IF(AB518=1,AA521+1,AA521)</f>
        <v>1901</v>
      </c>
      <c r="AC521" s="60">
        <f t="shared" ref="AC521" si="7624">IF(AC518=1,AB521+1,AB521)</f>
        <v>1901</v>
      </c>
      <c r="AD521" s="60">
        <f t="shared" ref="AD521" si="7625">IF(AD518=1,AC521+1,AC521)</f>
        <v>1901</v>
      </c>
      <c r="AE521" s="60">
        <f t="shared" ref="AE521" si="7626">IF(AE518=1,AD521+1,AD521)</f>
        <v>1901</v>
      </c>
      <c r="AF521" s="60">
        <f t="shared" ref="AF521" si="7627">IF(AF518=1,AE521+1,AE521)</f>
        <v>1901</v>
      </c>
      <c r="AG521" s="60">
        <f t="shared" ref="AG521" si="7628">IF(AG518=1,AF521+1,AF521)</f>
        <v>1901</v>
      </c>
      <c r="AH521" s="60">
        <f t="shared" ref="AH521" si="7629">IF(AH518=1,AG521+1,AG521)</f>
        <v>1901</v>
      </c>
      <c r="AI521" s="60">
        <f t="shared" ref="AI521" si="7630">IF(AI518=1,AH521+1,AH521)</f>
        <v>1901</v>
      </c>
      <c r="AJ521" s="60">
        <f t="shared" ref="AJ521" si="7631">IF(AJ518=1,AI521+1,AI521)</f>
        <v>1901</v>
      </c>
      <c r="AK521" s="60">
        <f t="shared" ref="AK521" si="7632">IF(AK518=1,AJ521+1,AJ521)</f>
        <v>1901</v>
      </c>
      <c r="AL521" s="60">
        <f t="shared" ref="AL521" si="7633">IF(AL518=1,AK521+1,AK521)</f>
        <v>1902</v>
      </c>
      <c r="AM521" s="60">
        <f t="shared" ref="AM521" si="7634">IF(AM518=1,AL521+1,AL521)</f>
        <v>1902</v>
      </c>
      <c r="AN521" s="60">
        <f t="shared" ref="AN521" si="7635">IF(AN518=1,AM521+1,AM521)</f>
        <v>1902</v>
      </c>
      <c r="AO521" s="60">
        <f t="shared" ref="AO521" si="7636">IF(AO518=1,AN521+1,AN521)</f>
        <v>1902</v>
      </c>
      <c r="AP521" s="60">
        <f t="shared" ref="AP521" si="7637">IF(AP518=1,AO521+1,AO521)</f>
        <v>1902</v>
      </c>
      <c r="AQ521" s="60">
        <f t="shared" ref="AQ521" si="7638">IF(AQ518=1,AP521+1,AP521)</f>
        <v>1902</v>
      </c>
      <c r="AR521" s="60">
        <f t="shared" ref="AR521" si="7639">IF(AR518=1,AQ521+1,AQ521)</f>
        <v>1902</v>
      </c>
      <c r="AS521" s="60">
        <f t="shared" ref="AS521" si="7640">IF(AS518=1,AR521+1,AR521)</f>
        <v>1902</v>
      </c>
      <c r="AT521" s="60">
        <f t="shared" ref="AT521" si="7641">IF(AT518=1,AS521+1,AS521)</f>
        <v>1902</v>
      </c>
      <c r="AU521" s="60">
        <f t="shared" ref="AU521" si="7642">IF(AU518=1,AT521+1,AT521)</f>
        <v>1902</v>
      </c>
      <c r="AV521" s="60">
        <f t="shared" ref="AV521" si="7643">IF(AV518=1,AU521+1,AU521)</f>
        <v>1902</v>
      </c>
      <c r="AW521" s="60">
        <f t="shared" ref="AW521" si="7644">IF(AW518=1,AV521+1,AV521)</f>
        <v>1902</v>
      </c>
      <c r="AX521" s="60">
        <f t="shared" ref="AX521" si="7645">IF(AX518=1,AW521+1,AW521)</f>
        <v>1903</v>
      </c>
      <c r="AY521" s="60">
        <f t="shared" ref="AY521" si="7646">IF(AY518=1,AX521+1,AX521)</f>
        <v>1903</v>
      </c>
      <c r="AZ521" s="60">
        <f t="shared" ref="AZ521" si="7647">IF(AZ518=1,AY521+1,AY521)</f>
        <v>1903</v>
      </c>
      <c r="BA521" s="60">
        <f t="shared" ref="BA521" si="7648">IF(BA518=1,AZ521+1,AZ521)</f>
        <v>1903</v>
      </c>
      <c r="BB521" s="60">
        <f t="shared" ref="BB521" si="7649">IF(BB518=1,BA521+1,BA521)</f>
        <v>1903</v>
      </c>
      <c r="BC521" s="60">
        <f t="shared" ref="BC521" si="7650">IF(BC518=1,BB521+1,BB521)</f>
        <v>1903</v>
      </c>
      <c r="BD521" s="60">
        <f t="shared" ref="BD521" si="7651">IF(BD518=1,BC521+1,BC521)</f>
        <v>1903</v>
      </c>
      <c r="BE521" s="60">
        <f t="shared" ref="BE521" si="7652">IF(BE518=1,BD521+1,BD521)</f>
        <v>1903</v>
      </c>
      <c r="BF521" s="60">
        <f t="shared" ref="BF521" si="7653">IF(BF518=1,BE521+1,BE521)</f>
        <v>1903</v>
      </c>
      <c r="BG521" s="60">
        <f t="shared" ref="BG521" si="7654">IF(BG518=1,BF521+1,BF521)</f>
        <v>1903</v>
      </c>
      <c r="BH521" s="60">
        <f t="shared" ref="BH521" si="7655">IF(BH518=1,BG521+1,BG521)</f>
        <v>1903</v>
      </c>
      <c r="BI521" s="60">
        <f t="shared" ref="BI521" si="7656">IF(BI518=1,BH521+1,BH521)</f>
        <v>1903</v>
      </c>
      <c r="BJ521" s="199"/>
      <c r="BK521" s="198"/>
      <c r="BL521" s="202"/>
      <c r="BM521" s="106"/>
      <c r="BN521" s="106"/>
      <c r="BO521" s="106"/>
      <c r="BP521" s="106"/>
      <c r="BQ521" s="106"/>
      <c r="BR521" s="106"/>
      <c r="BS521" s="106"/>
      <c r="BT521" s="106"/>
      <c r="BU521" s="106"/>
      <c r="BV521" s="106"/>
      <c r="BW521" s="106"/>
      <c r="BX521" s="106"/>
      <c r="BY521" s="106"/>
      <c r="BZ521" s="106"/>
      <c r="CA521" s="106"/>
      <c r="CB521" s="106"/>
    </row>
    <row r="522" spans="1:80" s="245" customFormat="1" ht="16.399999999999999" customHeight="1" x14ac:dyDescent="0.35">
      <c r="A522" s="250"/>
      <c r="B522" s="113"/>
      <c r="C522" s="125"/>
      <c r="D522" s="125"/>
      <c r="E522" s="357"/>
      <c r="F522" s="357"/>
      <c r="G522" s="357"/>
      <c r="H522" s="370"/>
      <c r="I522" s="374"/>
      <c r="J522" s="7"/>
      <c r="K522" s="377"/>
      <c r="L522" s="106"/>
      <c r="M522" s="63" t="s">
        <v>159</v>
      </c>
      <c r="N522" s="258"/>
      <c r="O522" s="258"/>
      <c r="P522" s="258"/>
      <c r="Q522" s="258"/>
      <c r="R522" s="258"/>
      <c r="S522" s="258"/>
      <c r="T522" s="258"/>
      <c r="U522" s="258"/>
      <c r="V522" s="258"/>
      <c r="W522" s="258"/>
      <c r="X522" s="258"/>
      <c r="Y522" s="258"/>
      <c r="Z522" s="258"/>
      <c r="AA522" s="258"/>
      <c r="AB522" s="258"/>
      <c r="AC522" s="258"/>
      <c r="AD522" s="258"/>
      <c r="AE522" s="258"/>
      <c r="AF522" s="258"/>
      <c r="AG522" s="258"/>
      <c r="AH522" s="258"/>
      <c r="AI522" s="258"/>
      <c r="AJ522" s="258"/>
      <c r="AK522" s="258"/>
      <c r="AL522" s="258"/>
      <c r="AM522" s="258"/>
      <c r="AN522" s="258"/>
      <c r="AO522" s="258"/>
      <c r="AP522" s="258"/>
      <c r="AQ522" s="258"/>
      <c r="AR522" s="258"/>
      <c r="AS522" s="258"/>
      <c r="AT522" s="258"/>
      <c r="AU522" s="258"/>
      <c r="AV522" s="258"/>
      <c r="AW522" s="258"/>
      <c r="AX522" s="258"/>
      <c r="AY522" s="258"/>
      <c r="AZ522" s="258"/>
      <c r="BA522" s="258"/>
      <c r="BB522" s="258"/>
      <c r="BC522" s="258"/>
      <c r="BD522" s="258"/>
      <c r="BE522" s="258"/>
      <c r="BF522" s="258"/>
      <c r="BG522" s="258"/>
      <c r="BH522" s="258"/>
      <c r="BI522" s="258"/>
      <c r="BJ522" s="199"/>
      <c r="BK522" s="198"/>
      <c r="BL522" s="202"/>
      <c r="BM522" s="106"/>
      <c r="BN522" s="106"/>
      <c r="BO522" s="106"/>
      <c r="BP522" s="106"/>
      <c r="BQ522" s="106"/>
      <c r="BR522" s="106"/>
      <c r="BS522" s="106"/>
      <c r="BT522" s="106"/>
      <c r="BU522" s="106"/>
      <c r="BV522" s="106"/>
      <c r="BW522" s="106"/>
      <c r="BX522" s="106"/>
      <c r="BY522" s="106"/>
      <c r="BZ522" s="106"/>
      <c r="CA522" s="106"/>
      <c r="CB522" s="106"/>
    </row>
    <row r="523" spans="1:80" s="245" customFormat="1" ht="23.5" customHeight="1" x14ac:dyDescent="0.35">
      <c r="A523" s="243"/>
      <c r="B523" s="126" t="s">
        <v>43</v>
      </c>
      <c r="C523" s="381"/>
      <c r="D523" s="381"/>
      <c r="E523" s="259"/>
      <c r="F523" s="259"/>
      <c r="G523" s="241"/>
      <c r="H523" s="253"/>
      <c r="I523" s="61">
        <f>IF($H523="",0,VLOOKUP($E523,'Podpůrná data'!$H$15:$I$185,2,FALSE)*$H523)</f>
        <v>0</v>
      </c>
      <c r="J523" s="105"/>
      <c r="K523" s="166">
        <f>IF(I523&gt;0,1,0)</f>
        <v>0</v>
      </c>
      <c r="L523" s="204"/>
      <c r="M523" s="63" t="s">
        <v>95</v>
      </c>
      <c r="N523" s="260"/>
      <c r="O523" s="260"/>
      <c r="P523" s="260"/>
      <c r="Q523" s="260"/>
      <c r="R523" s="260"/>
      <c r="S523" s="260"/>
      <c r="T523" s="260"/>
      <c r="U523" s="260"/>
      <c r="V523" s="260"/>
      <c r="W523" s="260"/>
      <c r="X523" s="260"/>
      <c r="Y523" s="260"/>
      <c r="Z523" s="260"/>
      <c r="AA523" s="260"/>
      <c r="AB523" s="260"/>
      <c r="AC523" s="260"/>
      <c r="AD523" s="260"/>
      <c r="AE523" s="260"/>
      <c r="AF523" s="260"/>
      <c r="AG523" s="260"/>
      <c r="AH523" s="260"/>
      <c r="AI523" s="260"/>
      <c r="AJ523" s="260"/>
      <c r="AK523" s="260"/>
      <c r="AL523" s="260"/>
      <c r="AM523" s="260"/>
      <c r="AN523" s="260"/>
      <c r="AO523" s="260"/>
      <c r="AP523" s="260"/>
      <c r="AQ523" s="260"/>
      <c r="AR523" s="260"/>
      <c r="AS523" s="260"/>
      <c r="AT523" s="260"/>
      <c r="AU523" s="260"/>
      <c r="AV523" s="260"/>
      <c r="AW523" s="260"/>
      <c r="AX523" s="260"/>
      <c r="AY523" s="260"/>
      <c r="AZ523" s="260"/>
      <c r="BA523" s="260"/>
      <c r="BB523" s="260"/>
      <c r="BC523" s="260"/>
      <c r="BD523" s="260"/>
      <c r="BE523" s="260"/>
      <c r="BF523" s="260"/>
      <c r="BG523" s="260"/>
      <c r="BH523" s="260"/>
      <c r="BI523" s="260"/>
      <c r="BJ523" s="382">
        <f>SUM(N525:BI525)</f>
        <v>0</v>
      </c>
      <c r="BK523" s="384">
        <f>SUM(N527:BI527)</f>
        <v>0</v>
      </c>
      <c r="BL523" s="386">
        <f>IF($K523=0,0,IF($BJ523&gt;=20,1,0))</f>
        <v>0</v>
      </c>
      <c r="BM523" s="106"/>
      <c r="BN523" s="106"/>
      <c r="BO523" s="106"/>
      <c r="BP523" s="106"/>
      <c r="BQ523" s="106"/>
      <c r="BR523" s="106"/>
      <c r="BS523" s="106"/>
      <c r="BT523" s="106"/>
      <c r="BU523" s="106"/>
      <c r="BV523" s="106"/>
      <c r="BW523" s="106"/>
      <c r="BX523" s="106"/>
      <c r="BY523" s="106"/>
      <c r="BZ523" s="106"/>
      <c r="CA523" s="106"/>
      <c r="CB523" s="106"/>
    </row>
    <row r="524" spans="1:80" s="245" customFormat="1" ht="29" x14ac:dyDescent="0.35">
      <c r="A524" s="243"/>
      <c r="B524" s="128"/>
      <c r="C524" s="170"/>
      <c r="D524" s="170"/>
      <c r="E524" s="170"/>
      <c r="F524" s="170"/>
      <c r="G524" s="170"/>
      <c r="H524" s="170"/>
      <c r="I524" s="64"/>
      <c r="J524" s="105"/>
      <c r="K524" s="223"/>
      <c r="L524" s="106"/>
      <c r="M524" s="63" t="s">
        <v>215</v>
      </c>
      <c r="N524" s="260"/>
      <c r="O524" s="260"/>
      <c r="P524" s="260"/>
      <c r="Q524" s="260"/>
      <c r="R524" s="260"/>
      <c r="S524" s="260"/>
      <c r="T524" s="260"/>
      <c r="U524" s="260"/>
      <c r="V524" s="260"/>
      <c r="W524" s="260"/>
      <c r="X524" s="260"/>
      <c r="Y524" s="260"/>
      <c r="Z524" s="260"/>
      <c r="AA524" s="260"/>
      <c r="AB524" s="260"/>
      <c r="AC524" s="260"/>
      <c r="AD524" s="260"/>
      <c r="AE524" s="260"/>
      <c r="AF524" s="260"/>
      <c r="AG524" s="260"/>
      <c r="AH524" s="260"/>
      <c r="AI524" s="260"/>
      <c r="AJ524" s="260"/>
      <c r="AK524" s="260"/>
      <c r="AL524" s="260"/>
      <c r="AM524" s="260"/>
      <c r="AN524" s="260"/>
      <c r="AO524" s="260"/>
      <c r="AP524" s="260"/>
      <c r="AQ524" s="260"/>
      <c r="AR524" s="260"/>
      <c r="AS524" s="260"/>
      <c r="AT524" s="260"/>
      <c r="AU524" s="260"/>
      <c r="AV524" s="260"/>
      <c r="AW524" s="260"/>
      <c r="AX524" s="260"/>
      <c r="AY524" s="260"/>
      <c r="AZ524" s="260"/>
      <c r="BA524" s="260"/>
      <c r="BB524" s="260"/>
      <c r="BC524" s="260"/>
      <c r="BD524" s="260"/>
      <c r="BE524" s="260"/>
      <c r="BF524" s="260"/>
      <c r="BG524" s="260"/>
      <c r="BH524" s="260"/>
      <c r="BI524" s="260"/>
      <c r="BJ524" s="382"/>
      <c r="BK524" s="384"/>
      <c r="BL524" s="386"/>
      <c r="BM524" s="106"/>
      <c r="BN524" s="106"/>
      <c r="BO524" s="106"/>
      <c r="BP524" s="106"/>
      <c r="BQ524" s="106"/>
      <c r="BR524" s="106"/>
      <c r="BS524" s="106"/>
      <c r="BT524" s="106"/>
      <c r="BU524" s="106"/>
      <c r="BV524" s="106"/>
      <c r="BW524" s="106"/>
      <c r="BX524" s="106"/>
      <c r="BY524" s="106"/>
      <c r="BZ524" s="106"/>
      <c r="CA524" s="106"/>
      <c r="CB524" s="106"/>
    </row>
    <row r="525" spans="1:80" s="245" customFormat="1" ht="29" x14ac:dyDescent="0.35">
      <c r="A525" s="243"/>
      <c r="B525" s="128"/>
      <c r="C525" s="170"/>
      <c r="D525" s="170"/>
      <c r="E525" s="170"/>
      <c r="F525" s="170"/>
      <c r="G525" s="170"/>
      <c r="H525" s="170"/>
      <c r="I525" s="64"/>
      <c r="J525" s="105"/>
      <c r="K525" s="165"/>
      <c r="L525" s="106"/>
      <c r="M525" s="63" t="s">
        <v>235</v>
      </c>
      <c r="N525" s="167">
        <f>IF(N524="",0,IF(N524&gt;=$H523,$H523,N524))</f>
        <v>0</v>
      </c>
      <c r="O525" s="167">
        <f t="shared" ref="O525" si="7657">IF(O524="",0,IF((O524+N526)&lt;=$H523,O524,$H523-N526))</f>
        <v>0</v>
      </c>
      <c r="P525" s="167">
        <f t="shared" ref="P525" si="7658">IF(P524="",0,IF((P524+O526)&lt;=$H523,P524,$H523-O526))</f>
        <v>0</v>
      </c>
      <c r="Q525" s="167">
        <f t="shared" ref="Q525" si="7659">IF(Q524="",0,IF((Q524+P526)&lt;=$H523,Q524,$H523-P526))</f>
        <v>0</v>
      </c>
      <c r="R525" s="167">
        <f t="shared" ref="R525" si="7660">IF(R524="",0,IF((R524+Q526)&lt;=$H523,R524,$H523-Q526))</f>
        <v>0</v>
      </c>
      <c r="S525" s="167">
        <f t="shared" ref="S525" si="7661">IF(S524="",0,IF((S524+R526)&lt;=$H523,S524,$H523-R526))</f>
        <v>0</v>
      </c>
      <c r="T525" s="167">
        <f t="shared" ref="T525" si="7662">IF(T524="",0,IF((T524+S526)&lt;=$H523,T524,$H523-S526))</f>
        <v>0</v>
      </c>
      <c r="U525" s="167">
        <f t="shared" ref="U525" si="7663">IF(U524="",0,IF((U524+T526)&lt;=$H523,U524,$H523-T526))</f>
        <v>0</v>
      </c>
      <c r="V525" s="167">
        <f t="shared" ref="V525" si="7664">IF(V524="",0,IF((V524+U526)&lt;=$H523,V524,$H523-U526))</f>
        <v>0</v>
      </c>
      <c r="W525" s="167">
        <f t="shared" ref="W525" si="7665">IF(W524="",0,IF((W524+V526)&lt;=$H523,W524,$H523-V526))</f>
        <v>0</v>
      </c>
      <c r="X525" s="167">
        <f t="shared" ref="X525" si="7666">IF(X524="",0,IF((X524+W526)&lt;=$H523,X524,$H523-W526))</f>
        <v>0</v>
      </c>
      <c r="Y525" s="167">
        <f t="shared" ref="Y525" si="7667">IF(Y524="",0,IF((Y524+X526)&lt;=$H523,Y524,$H523-X526))</f>
        <v>0</v>
      </c>
      <c r="Z525" s="167">
        <f t="shared" ref="Z525" si="7668">IF(Z524="",0,IF((Z524+Y526)&lt;=$H523,Z524,$H523-Y526))</f>
        <v>0</v>
      </c>
      <c r="AA525" s="167">
        <f t="shared" ref="AA525" si="7669">IF(AA524="",0,IF((AA524+Z526)&lt;=$H523,AA524,$H523-Z526))</f>
        <v>0</v>
      </c>
      <c r="AB525" s="167">
        <f t="shared" ref="AB525" si="7670">IF(AB524="",0,IF((AB524+AA526)&lt;=$H523,AB524,$H523-AA526))</f>
        <v>0</v>
      </c>
      <c r="AC525" s="167">
        <f t="shared" ref="AC525" si="7671">IF(AC524="",0,IF((AC524+AB526)&lt;=$H523,AC524,$H523-AB526))</f>
        <v>0</v>
      </c>
      <c r="AD525" s="167">
        <f t="shared" ref="AD525" si="7672">IF(AD524="",0,IF((AD524+AC526)&lt;=$H523,AD524,$H523-AC526))</f>
        <v>0</v>
      </c>
      <c r="AE525" s="167">
        <f t="shared" ref="AE525" si="7673">IF(AE524="",0,IF((AE524+AD526)&lt;=$H523,AE524,$H523-AD526))</f>
        <v>0</v>
      </c>
      <c r="AF525" s="167">
        <f t="shared" ref="AF525" si="7674">IF(AF524="",0,IF((AF524+AE526)&lt;=$H523,AF524,$H523-AE526))</f>
        <v>0</v>
      </c>
      <c r="AG525" s="167">
        <f t="shared" ref="AG525" si="7675">IF(AG524="",0,IF((AG524+AF526)&lt;=$H523,AG524,$H523-AF526))</f>
        <v>0</v>
      </c>
      <c r="AH525" s="167">
        <f t="shared" ref="AH525" si="7676">IF(AH524="",0,IF((AH524+AG526)&lt;=$H523,AH524,$H523-AG526))</f>
        <v>0</v>
      </c>
      <c r="AI525" s="167">
        <f t="shared" ref="AI525" si="7677">IF(AI524="",0,IF((AI524+AH526)&lt;=$H523,AI524,$H523-AH526))</f>
        <v>0</v>
      </c>
      <c r="AJ525" s="167">
        <f t="shared" ref="AJ525" si="7678">IF(AJ524="",0,IF((AJ524+AI526)&lt;=$H523,AJ524,$H523-AI526))</f>
        <v>0</v>
      </c>
      <c r="AK525" s="167">
        <f t="shared" ref="AK525" si="7679">IF(AK524="",0,IF((AK524+AJ526)&lt;=$H523,AK524,$H523-AJ526))</f>
        <v>0</v>
      </c>
      <c r="AL525" s="167">
        <f t="shared" ref="AL525" si="7680">IF(AL524="",0,IF((AL524+AK526)&lt;=$H523,AL524,$H523-AK526))</f>
        <v>0</v>
      </c>
      <c r="AM525" s="167">
        <f t="shared" ref="AM525" si="7681">IF(AM524="",0,IF((AM524+AL526)&lt;=$H523,AM524,$H523-AL526))</f>
        <v>0</v>
      </c>
      <c r="AN525" s="167">
        <f t="shared" ref="AN525" si="7682">IF(AN524="",0,IF((AN524+AM526)&lt;=$H523,AN524,$H523-AM526))</f>
        <v>0</v>
      </c>
      <c r="AO525" s="167">
        <f t="shared" ref="AO525" si="7683">IF(AO524="",0,IF((AO524+AN526)&lt;=$H523,AO524,$H523-AN526))</f>
        <v>0</v>
      </c>
      <c r="AP525" s="167">
        <f t="shared" ref="AP525" si="7684">IF(AP524="",0,IF((AP524+AO526)&lt;=$H523,AP524,$H523-AO526))</f>
        <v>0</v>
      </c>
      <c r="AQ525" s="167">
        <f t="shared" ref="AQ525" si="7685">IF(AQ524="",0,IF((AQ524+AP526)&lt;=$H523,AQ524,$H523-AP526))</f>
        <v>0</v>
      </c>
      <c r="AR525" s="167">
        <f t="shared" ref="AR525" si="7686">IF(AR524="",0,IF((AR524+AQ526)&lt;=$H523,AR524,$H523-AQ526))</f>
        <v>0</v>
      </c>
      <c r="AS525" s="167">
        <f t="shared" ref="AS525" si="7687">IF(AS524="",0,IF((AS524+AR526)&lt;=$H523,AS524,$H523-AR526))</f>
        <v>0</v>
      </c>
      <c r="AT525" s="167">
        <f t="shared" ref="AT525" si="7688">IF(AT524="",0,IF((AT524+AS526)&lt;=$H523,AT524,$H523-AS526))</f>
        <v>0</v>
      </c>
      <c r="AU525" s="167">
        <f t="shared" ref="AU525" si="7689">IF(AU524="",0,IF((AU524+AT526)&lt;=$H523,AU524,$H523-AT526))</f>
        <v>0</v>
      </c>
      <c r="AV525" s="167">
        <f t="shared" ref="AV525" si="7690">IF(AV524="",0,IF((AV524+AU526)&lt;=$H523,AV524,$H523-AU526))</f>
        <v>0</v>
      </c>
      <c r="AW525" s="167">
        <f t="shared" ref="AW525" si="7691">IF(AW524="",0,IF((AW524+AV526)&lt;=$H523,AW524,$H523-AV526))</f>
        <v>0</v>
      </c>
      <c r="AX525" s="167">
        <f t="shared" ref="AX525" si="7692">IF(AX524="",0,IF((AX524+AW526)&lt;=$H523,AX524,$H523-AW526))</f>
        <v>0</v>
      </c>
      <c r="AY525" s="167">
        <f t="shared" ref="AY525" si="7693">IF(AY524="",0,IF((AY524+AX526)&lt;=$H523,AY524,$H523-AX526))</f>
        <v>0</v>
      </c>
      <c r="AZ525" s="167">
        <f t="shared" ref="AZ525" si="7694">IF(AZ524="",0,IF((AZ524+AY526)&lt;=$H523,AZ524,$H523-AY526))</f>
        <v>0</v>
      </c>
      <c r="BA525" s="167">
        <f t="shared" ref="BA525" si="7695">IF(BA524="",0,IF((BA524+AZ526)&lt;=$H523,BA524,$H523-AZ526))</f>
        <v>0</v>
      </c>
      <c r="BB525" s="167">
        <f t="shared" ref="BB525" si="7696">IF(BB524="",0,IF((BB524+BA526)&lt;=$H523,BB524,$H523-BA526))</f>
        <v>0</v>
      </c>
      <c r="BC525" s="167">
        <f t="shared" ref="BC525" si="7697">IF(BC524="",0,IF((BC524+BB526)&lt;=$H523,BC524,$H523-BB526))</f>
        <v>0</v>
      </c>
      <c r="BD525" s="167">
        <f t="shared" ref="BD525" si="7698">IF(BD524="",0,IF((BD524+BC526)&lt;=$H523,BD524,$H523-BC526))</f>
        <v>0</v>
      </c>
      <c r="BE525" s="167">
        <f t="shared" ref="BE525" si="7699">IF(BE524="",0,IF((BE524+BD526)&lt;=$H523,BE524,$H523-BD526))</f>
        <v>0</v>
      </c>
      <c r="BF525" s="167">
        <f t="shared" ref="BF525" si="7700">IF(BF524="",0,IF((BF524+BE526)&lt;=$H523,BF524,$H523-BE526))</f>
        <v>0</v>
      </c>
      <c r="BG525" s="167">
        <f t="shared" ref="BG525" si="7701">IF(BG524="",0,IF((BG524+BF526)&lt;=$H523,BG524,$H523-BF526))</f>
        <v>0</v>
      </c>
      <c r="BH525" s="167">
        <f t="shared" ref="BH525" si="7702">IF(BH524="",0,IF((BH524+BG526)&lt;=$H523,BH524,$H523-BG526))</f>
        <v>0</v>
      </c>
      <c r="BI525" s="167">
        <f t="shared" ref="BI525" si="7703">IF(BI524="",0,IF((BI524+BH526)&lt;=$H523,BI524,$H523-BH526))</f>
        <v>0</v>
      </c>
      <c r="BJ525" s="382"/>
      <c r="BK525" s="384"/>
      <c r="BL525" s="386"/>
      <c r="BM525" s="106"/>
      <c r="BN525" s="106"/>
      <c r="BO525" s="106"/>
      <c r="BP525" s="106"/>
      <c r="BQ525" s="106"/>
      <c r="BR525" s="106"/>
      <c r="BS525" s="106"/>
      <c r="BT525" s="106"/>
      <c r="BU525" s="106"/>
      <c r="BV525" s="106"/>
      <c r="BW525" s="106"/>
      <c r="BX525" s="106"/>
      <c r="BY525" s="106"/>
      <c r="BZ525" s="106"/>
      <c r="CA525" s="106"/>
      <c r="CB525" s="106"/>
    </row>
    <row r="526" spans="1:80" ht="29" hidden="1" x14ac:dyDescent="0.35">
      <c r="B526" s="128"/>
      <c r="C526" s="170"/>
      <c r="D526" s="170"/>
      <c r="E526" s="170"/>
      <c r="F526" s="170"/>
      <c r="G526" s="170"/>
      <c r="H526" s="170"/>
      <c r="I526" s="172"/>
      <c r="J526" s="105"/>
      <c r="K526" s="175"/>
      <c r="L526" s="105"/>
      <c r="M526" s="63" t="s">
        <v>236</v>
      </c>
      <c r="N526" s="167">
        <f>N525</f>
        <v>0</v>
      </c>
      <c r="O526" s="167">
        <f>O525+N526</f>
        <v>0</v>
      </c>
      <c r="P526" s="167">
        <f t="shared" ref="P526" si="7704">P525+O526</f>
        <v>0</v>
      </c>
      <c r="Q526" s="167">
        <f t="shared" ref="Q526" si="7705">Q525+P526</f>
        <v>0</v>
      </c>
      <c r="R526" s="167">
        <f t="shared" ref="R526" si="7706">R525+Q526</f>
        <v>0</v>
      </c>
      <c r="S526" s="167">
        <f t="shared" ref="S526" si="7707">S525+R526</f>
        <v>0</v>
      </c>
      <c r="T526" s="167">
        <f t="shared" ref="T526" si="7708">T525+S526</f>
        <v>0</v>
      </c>
      <c r="U526" s="167">
        <f t="shared" ref="U526" si="7709">U525+T526</f>
        <v>0</v>
      </c>
      <c r="V526" s="167">
        <f t="shared" ref="V526" si="7710">V525+U526</f>
        <v>0</v>
      </c>
      <c r="W526" s="167">
        <f t="shared" ref="W526" si="7711">W525+V526</f>
        <v>0</v>
      </c>
      <c r="X526" s="167">
        <f t="shared" ref="X526" si="7712">X525+W526</f>
        <v>0</v>
      </c>
      <c r="Y526" s="167">
        <f t="shared" ref="Y526" si="7713">Y525+X526</f>
        <v>0</v>
      </c>
      <c r="Z526" s="167">
        <f t="shared" ref="Z526" si="7714">Z525+Y526</f>
        <v>0</v>
      </c>
      <c r="AA526" s="167">
        <f t="shared" ref="AA526" si="7715">AA525+Z526</f>
        <v>0</v>
      </c>
      <c r="AB526" s="167">
        <f t="shared" ref="AB526" si="7716">AB525+AA526</f>
        <v>0</v>
      </c>
      <c r="AC526" s="167">
        <f t="shared" ref="AC526" si="7717">AC525+AB526</f>
        <v>0</v>
      </c>
      <c r="AD526" s="167">
        <f t="shared" ref="AD526" si="7718">AD525+AC526</f>
        <v>0</v>
      </c>
      <c r="AE526" s="167">
        <f t="shared" ref="AE526" si="7719">AE525+AD526</f>
        <v>0</v>
      </c>
      <c r="AF526" s="167">
        <f t="shared" ref="AF526" si="7720">AF525+AE526</f>
        <v>0</v>
      </c>
      <c r="AG526" s="167">
        <f t="shared" ref="AG526" si="7721">AG525+AF526</f>
        <v>0</v>
      </c>
      <c r="AH526" s="167">
        <f t="shared" ref="AH526" si="7722">AH525+AG526</f>
        <v>0</v>
      </c>
      <c r="AI526" s="167">
        <f t="shared" ref="AI526" si="7723">AI525+AH526</f>
        <v>0</v>
      </c>
      <c r="AJ526" s="167">
        <f t="shared" ref="AJ526" si="7724">AJ525+AI526</f>
        <v>0</v>
      </c>
      <c r="AK526" s="167">
        <f t="shared" ref="AK526" si="7725">AK525+AJ526</f>
        <v>0</v>
      </c>
      <c r="AL526" s="167">
        <f t="shared" ref="AL526" si="7726">AL525+AK526</f>
        <v>0</v>
      </c>
      <c r="AM526" s="167">
        <f t="shared" ref="AM526" si="7727">AM525+AL526</f>
        <v>0</v>
      </c>
      <c r="AN526" s="167">
        <f t="shared" ref="AN526" si="7728">AN525+AM526</f>
        <v>0</v>
      </c>
      <c r="AO526" s="167">
        <f t="shared" ref="AO526" si="7729">AO525+AN526</f>
        <v>0</v>
      </c>
      <c r="AP526" s="167">
        <f t="shared" ref="AP526" si="7730">AP525+AO526</f>
        <v>0</v>
      </c>
      <c r="AQ526" s="167">
        <f t="shared" ref="AQ526" si="7731">AQ525+AP526</f>
        <v>0</v>
      </c>
      <c r="AR526" s="167">
        <f t="shared" ref="AR526" si="7732">AR525+AQ526</f>
        <v>0</v>
      </c>
      <c r="AS526" s="167">
        <f t="shared" ref="AS526" si="7733">AS525+AR526</f>
        <v>0</v>
      </c>
      <c r="AT526" s="167">
        <f t="shared" ref="AT526" si="7734">AT525+AS526</f>
        <v>0</v>
      </c>
      <c r="AU526" s="167">
        <f t="shared" ref="AU526" si="7735">AU525+AT526</f>
        <v>0</v>
      </c>
      <c r="AV526" s="167">
        <f t="shared" ref="AV526" si="7736">AV525+AU526</f>
        <v>0</v>
      </c>
      <c r="AW526" s="167">
        <f t="shared" ref="AW526" si="7737">AW525+AV526</f>
        <v>0</v>
      </c>
      <c r="AX526" s="167">
        <f t="shared" ref="AX526" si="7738">AX525+AW526</f>
        <v>0</v>
      </c>
      <c r="AY526" s="167">
        <f t="shared" ref="AY526" si="7739">AY525+AX526</f>
        <v>0</v>
      </c>
      <c r="AZ526" s="167">
        <f t="shared" ref="AZ526" si="7740">AZ525+AY526</f>
        <v>0</v>
      </c>
      <c r="BA526" s="167">
        <f t="shared" ref="BA526" si="7741">BA525+AZ526</f>
        <v>0</v>
      </c>
      <c r="BB526" s="167">
        <f t="shared" ref="BB526" si="7742">BB525+BA526</f>
        <v>0</v>
      </c>
      <c r="BC526" s="167">
        <f t="shared" ref="BC526" si="7743">BC525+BB526</f>
        <v>0</v>
      </c>
      <c r="BD526" s="167">
        <f t="shared" ref="BD526" si="7744">BD525+BC526</f>
        <v>0</v>
      </c>
      <c r="BE526" s="167">
        <f t="shared" ref="BE526" si="7745">BE525+BD526</f>
        <v>0</v>
      </c>
      <c r="BF526" s="167">
        <f t="shared" ref="BF526" si="7746">BF525+BE526</f>
        <v>0</v>
      </c>
      <c r="BG526" s="167">
        <f t="shared" ref="BG526" si="7747">BG525+BF526</f>
        <v>0</v>
      </c>
      <c r="BH526" s="167">
        <f t="shared" ref="BH526" si="7748">BH525+BG526</f>
        <v>0</v>
      </c>
      <c r="BI526" s="167">
        <f t="shared" ref="BI526" si="7749">BI525+BH526</f>
        <v>0</v>
      </c>
      <c r="BJ526" s="382"/>
      <c r="BK526" s="384"/>
      <c r="BL526" s="386"/>
      <c r="BM526" s="105"/>
      <c r="BN526" s="105"/>
      <c r="BO526" s="105"/>
      <c r="BP526" s="105"/>
      <c r="BQ526" s="105"/>
      <c r="BR526" s="105"/>
      <c r="BS526" s="105"/>
      <c r="BT526" s="105"/>
      <c r="BU526" s="105"/>
      <c r="BV526" s="105"/>
      <c r="BW526" s="105"/>
      <c r="BX526" s="105"/>
      <c r="BY526" s="105"/>
      <c r="BZ526" s="105"/>
      <c r="CA526" s="105"/>
      <c r="CB526" s="105"/>
    </row>
    <row r="527" spans="1:80" ht="25.4" customHeight="1" thickBot="1" x14ac:dyDescent="0.4">
      <c r="B527" s="128"/>
      <c r="C527" s="170"/>
      <c r="D527" s="170"/>
      <c r="E527" s="170"/>
      <c r="F527" s="170"/>
      <c r="G527" s="170"/>
      <c r="H527" s="170"/>
      <c r="I527" s="172"/>
      <c r="J527" s="105"/>
      <c r="K527" s="175"/>
      <c r="L527" s="105"/>
      <c r="M527" s="63" t="s">
        <v>145</v>
      </c>
      <c r="N527" s="168">
        <f>IF($E523="",0,VLOOKUP($E523,'Podpůrná data'!$H$15:$I$182,2)*N525)</f>
        <v>0</v>
      </c>
      <c r="O527" s="168">
        <f>IF($E523="",0,VLOOKUP($E523,'Podpůrná data'!$H$15:$I$182,2)*O525)</f>
        <v>0</v>
      </c>
      <c r="P527" s="168">
        <f>IF($E523="",0,VLOOKUP($E523,'Podpůrná data'!$H$15:$I$182,2)*P525)</f>
        <v>0</v>
      </c>
      <c r="Q527" s="168">
        <f>IF($E523="",0,VLOOKUP($E523,'Podpůrná data'!$H$15:$I$182,2)*Q525)</f>
        <v>0</v>
      </c>
      <c r="R527" s="168">
        <f>IF($E523="",0,VLOOKUP($E523,'Podpůrná data'!$H$15:$I$182,2)*R525)</f>
        <v>0</v>
      </c>
      <c r="S527" s="168">
        <f>IF($E523="",0,VLOOKUP($E523,'Podpůrná data'!$H$15:$I$182,2)*S525)</f>
        <v>0</v>
      </c>
      <c r="T527" s="168">
        <f>IF($E523="",0,VLOOKUP($E523,'Podpůrná data'!$H$15:$I$182,2)*T525)</f>
        <v>0</v>
      </c>
      <c r="U527" s="168">
        <f>IF($E523="",0,VLOOKUP($E523,'Podpůrná data'!$H$15:$I$182,2)*U525)</f>
        <v>0</v>
      </c>
      <c r="V527" s="168">
        <f>IF($E523="",0,VLOOKUP($E523,'Podpůrná data'!$H$15:$I$182,2)*V525)</f>
        <v>0</v>
      </c>
      <c r="W527" s="168">
        <f>IF($E523="",0,VLOOKUP($E523,'Podpůrná data'!$H$15:$I$182,2)*W525)</f>
        <v>0</v>
      </c>
      <c r="X527" s="168">
        <f>IF($E523="",0,VLOOKUP($E523,'Podpůrná data'!$H$15:$I$182,2)*X525)</f>
        <v>0</v>
      </c>
      <c r="Y527" s="168">
        <f>IF($E523="",0,VLOOKUP($E523,'Podpůrná data'!$H$15:$I$182,2)*Y525)</f>
        <v>0</v>
      </c>
      <c r="Z527" s="168">
        <f>IF($E523="",0,VLOOKUP($E523,'Podpůrná data'!$H$15:$I$182,2)*Z525)</f>
        <v>0</v>
      </c>
      <c r="AA527" s="168">
        <f>IF($E523="",0,VLOOKUP($E523,'Podpůrná data'!$H$15:$I$182,2)*AA525)</f>
        <v>0</v>
      </c>
      <c r="AB527" s="168">
        <f>IF($E523="",0,VLOOKUP($E523,'Podpůrná data'!$H$15:$I$182,2)*AB525)</f>
        <v>0</v>
      </c>
      <c r="AC527" s="168">
        <f>IF($E523="",0,VLOOKUP($E523,'Podpůrná data'!$H$15:$I$182,2)*AC525)</f>
        <v>0</v>
      </c>
      <c r="AD527" s="168">
        <f>IF($E523="",0,VLOOKUP($E523,'Podpůrná data'!$H$15:$I$182,2)*AD525)</f>
        <v>0</v>
      </c>
      <c r="AE527" s="168">
        <f>IF($E523="",0,VLOOKUP($E523,'Podpůrná data'!$H$15:$I$182,2)*AE525)</f>
        <v>0</v>
      </c>
      <c r="AF527" s="168">
        <f>IF($E523="",0,VLOOKUP($E523,'Podpůrná data'!$H$15:$I$182,2)*AF525)</f>
        <v>0</v>
      </c>
      <c r="AG527" s="168">
        <f>IF($E523="",0,VLOOKUP($E523,'Podpůrná data'!$H$15:$I$182,2)*AG525)</f>
        <v>0</v>
      </c>
      <c r="AH527" s="168">
        <f>IF($E523="",0,VLOOKUP($E523,'Podpůrná data'!$H$15:$I$182,2)*AH525)</f>
        <v>0</v>
      </c>
      <c r="AI527" s="168">
        <f>IF($E523="",0,VLOOKUP($E523,'Podpůrná data'!$H$15:$I$182,2)*AI525)</f>
        <v>0</v>
      </c>
      <c r="AJ527" s="168">
        <f>IF($E523="",0,VLOOKUP($E523,'Podpůrná data'!$H$15:$I$182,2)*AJ525)</f>
        <v>0</v>
      </c>
      <c r="AK527" s="168">
        <f>IF($E523="",0,VLOOKUP($E523,'Podpůrná data'!$H$15:$I$182,2)*AK525)</f>
        <v>0</v>
      </c>
      <c r="AL527" s="168">
        <f>IF($E523="",0,VLOOKUP($E523,'Podpůrná data'!$H$15:$I$182,2)*AL525)</f>
        <v>0</v>
      </c>
      <c r="AM527" s="168">
        <f>IF($E523="",0,VLOOKUP($E523,'Podpůrná data'!$H$15:$I$182,2)*AM525)</f>
        <v>0</v>
      </c>
      <c r="AN527" s="168">
        <f>IF($E523="",0,VLOOKUP($E523,'Podpůrná data'!$H$15:$I$182,2)*AN525)</f>
        <v>0</v>
      </c>
      <c r="AO527" s="168">
        <f>IF($E523="",0,VLOOKUP($E523,'Podpůrná data'!$H$15:$I$182,2)*AO525)</f>
        <v>0</v>
      </c>
      <c r="AP527" s="168">
        <f>IF($E523="",0,VLOOKUP($E523,'Podpůrná data'!$H$15:$I$182,2)*AP525)</f>
        <v>0</v>
      </c>
      <c r="AQ527" s="168">
        <f>IF($E523="",0,VLOOKUP($E523,'Podpůrná data'!$H$15:$I$182,2)*AQ525)</f>
        <v>0</v>
      </c>
      <c r="AR527" s="168">
        <f>IF($E523="",0,VLOOKUP($E523,'Podpůrná data'!$H$15:$I$182,2)*AR525)</f>
        <v>0</v>
      </c>
      <c r="AS527" s="168">
        <f>IF($E523="",0,VLOOKUP($E523,'Podpůrná data'!$H$15:$I$182,2)*AS525)</f>
        <v>0</v>
      </c>
      <c r="AT527" s="168">
        <f>IF($E523="",0,VLOOKUP($E523,'Podpůrná data'!$H$15:$I$182,2)*AT525)</f>
        <v>0</v>
      </c>
      <c r="AU527" s="168">
        <f>IF($E523="",0,VLOOKUP($E523,'Podpůrná data'!$H$15:$I$182,2)*AU525)</f>
        <v>0</v>
      </c>
      <c r="AV527" s="168">
        <f>IF($E523="",0,VLOOKUP($E523,'Podpůrná data'!$H$15:$I$182,2)*AV525)</f>
        <v>0</v>
      </c>
      <c r="AW527" s="168">
        <f>IF($E523="",0,VLOOKUP($E523,'Podpůrná data'!$H$15:$I$182,2)*AW525)</f>
        <v>0</v>
      </c>
      <c r="AX527" s="168">
        <f>IF($E523="",0,VLOOKUP($E523,'Podpůrná data'!$H$15:$I$182,2)*AX525)</f>
        <v>0</v>
      </c>
      <c r="AY527" s="168">
        <f>IF($E523="",0,VLOOKUP($E523,'Podpůrná data'!$H$15:$I$182,2)*AY525)</f>
        <v>0</v>
      </c>
      <c r="AZ527" s="168">
        <f>IF($E523="",0,VLOOKUP($E523,'Podpůrná data'!$H$15:$I$182,2)*AZ525)</f>
        <v>0</v>
      </c>
      <c r="BA527" s="168">
        <f>IF($E523="",0,VLOOKUP($E523,'Podpůrná data'!$H$15:$I$182,2)*BA525)</f>
        <v>0</v>
      </c>
      <c r="BB527" s="168">
        <f>IF($E523="",0,VLOOKUP($E523,'Podpůrná data'!$H$15:$I$182,2)*BB525)</f>
        <v>0</v>
      </c>
      <c r="BC527" s="168">
        <f>IF($E523="",0,VLOOKUP($E523,'Podpůrná data'!$H$15:$I$182,2)*BC525)</f>
        <v>0</v>
      </c>
      <c r="BD527" s="168">
        <f>IF($E523="",0,VLOOKUP($E523,'Podpůrná data'!$H$15:$I$182,2)*BD525)</f>
        <v>0</v>
      </c>
      <c r="BE527" s="168">
        <f>IF($E523="",0,VLOOKUP($E523,'Podpůrná data'!$H$15:$I$182,2)*BE525)</f>
        <v>0</v>
      </c>
      <c r="BF527" s="168">
        <f>IF($E523="",0,VLOOKUP($E523,'Podpůrná data'!$H$15:$I$182,2)*BF525)</f>
        <v>0</v>
      </c>
      <c r="BG527" s="168">
        <f>IF($E523="",0,VLOOKUP($E523,'Podpůrná data'!$H$15:$I$182,2)*BG525)</f>
        <v>0</v>
      </c>
      <c r="BH527" s="168">
        <f>IF($E523="",0,VLOOKUP($E523,'Podpůrná data'!$H$15:$I$182,2)*BH525)</f>
        <v>0</v>
      </c>
      <c r="BI527" s="168">
        <f>IF($E523="",0,VLOOKUP($E523,'Podpůrná data'!$H$15:$I$182,2)*BI525)</f>
        <v>0</v>
      </c>
      <c r="BJ527" s="382"/>
      <c r="BK527" s="384"/>
      <c r="BL527" s="386"/>
      <c r="BM527" s="105"/>
      <c r="BN527" s="178">
        <f>SUMIFS($N527:$BI527,$N522:$BI522,"1. ZoR")</f>
        <v>0</v>
      </c>
      <c r="BO527" s="178">
        <f>SUMIFS($N527:$BI527,$N522:$BI522,"2. ZoR")</f>
        <v>0</v>
      </c>
      <c r="BP527" s="178">
        <f>SUMIFS($N527:$BI527,$N522:$BI522,"3. ZoR")</f>
        <v>0</v>
      </c>
      <c r="BQ527" s="178">
        <f>SUMIFS($N527:$BI527,$N522:$BI522,"4. ZoR")</f>
        <v>0</v>
      </c>
      <c r="BR527" s="178">
        <f>SUMIFS($N527:$BI527,$N522:$BI522,"5. ZoR")</f>
        <v>0</v>
      </c>
      <c r="BS527" s="178">
        <f>SUMIFS($N527:$BI527,$N522:$BI522,"6. ZoR")</f>
        <v>0</v>
      </c>
      <c r="BT527" s="178">
        <f>SUMIFS($N527:$BI527,$N522:$BI522,"7. ZoR")</f>
        <v>0</v>
      </c>
      <c r="BU527" s="178">
        <f>SUMIFS($N527:$BI527,$N522:$BI522,"8. ZoR")</f>
        <v>0</v>
      </c>
      <c r="BV527" s="178">
        <f>SUMIFS($N527:$BI527,$N522:$BI522,"9. ZoR")</f>
        <v>0</v>
      </c>
      <c r="BW527" s="178">
        <f>SUMIFS($N527:$BI527,$N522:$BI522,"10. ZoR")</f>
        <v>0</v>
      </c>
      <c r="BX527" s="178">
        <f>SUMIFS($N527:$BI527,$N522:$BI522,"11. ZoR")</f>
        <v>0</v>
      </c>
      <c r="BY527" s="178">
        <f>SUMIFS($N527:$BI527,$N522:$BI522,"12. ZoR")</f>
        <v>0</v>
      </c>
      <c r="BZ527" s="178">
        <f>SUMIFS($N527:$BI527,$N522:$BI522,"13. ZoR")</f>
        <v>0</v>
      </c>
      <c r="CA527" s="178">
        <f>SUMIFS($N527:$BI527,$N522:$BI522,"14. ZoR")</f>
        <v>0</v>
      </c>
      <c r="CB527" s="178">
        <f>SUMIFS($N527:$BI527,$N522:$BI522,"15. ZoR")</f>
        <v>0</v>
      </c>
    </row>
    <row r="528" spans="1:80" ht="29.5" hidden="1" thickBot="1" x14ac:dyDescent="0.4">
      <c r="B528" s="129"/>
      <c r="C528" s="173"/>
      <c r="D528" s="173"/>
      <c r="E528" s="173"/>
      <c r="F528" s="173"/>
      <c r="G528" s="173"/>
      <c r="H528" s="173"/>
      <c r="I528" s="174"/>
      <c r="J528" s="105"/>
      <c r="K528" s="176"/>
      <c r="L528" s="105"/>
      <c r="M528" s="63" t="s">
        <v>200</v>
      </c>
      <c r="N528" s="168">
        <f>IF(N527="","",N527)</f>
        <v>0</v>
      </c>
      <c r="O528" s="168">
        <f>N528+O527</f>
        <v>0</v>
      </c>
      <c r="P528" s="168">
        <f t="shared" ref="P528" si="7750">O528+P527</f>
        <v>0</v>
      </c>
      <c r="Q528" s="168">
        <f t="shared" ref="Q528" si="7751">P528+Q527</f>
        <v>0</v>
      </c>
      <c r="R528" s="168">
        <f t="shared" ref="R528" si="7752">Q528+R527</f>
        <v>0</v>
      </c>
      <c r="S528" s="168">
        <f t="shared" ref="S528" si="7753">R528+S527</f>
        <v>0</v>
      </c>
      <c r="T528" s="168">
        <f t="shared" ref="T528" si="7754">S528+T527</f>
        <v>0</v>
      </c>
      <c r="U528" s="168">
        <f t="shared" ref="U528" si="7755">T528+U527</f>
        <v>0</v>
      </c>
      <c r="V528" s="168">
        <f t="shared" ref="V528" si="7756">U528+V527</f>
        <v>0</v>
      </c>
      <c r="W528" s="168">
        <f t="shared" ref="W528" si="7757">V528+W527</f>
        <v>0</v>
      </c>
      <c r="X528" s="168">
        <f t="shared" ref="X528" si="7758">W528+X527</f>
        <v>0</v>
      </c>
      <c r="Y528" s="168">
        <f t="shared" ref="Y528" si="7759">X528+Y527</f>
        <v>0</v>
      </c>
      <c r="Z528" s="168">
        <f t="shared" ref="Z528" si="7760">Y528+Z527</f>
        <v>0</v>
      </c>
      <c r="AA528" s="168">
        <f t="shared" ref="AA528" si="7761">Z528+AA527</f>
        <v>0</v>
      </c>
      <c r="AB528" s="168">
        <f t="shared" ref="AB528" si="7762">AA528+AB527</f>
        <v>0</v>
      </c>
      <c r="AC528" s="168">
        <f t="shared" ref="AC528" si="7763">AB528+AC527</f>
        <v>0</v>
      </c>
      <c r="AD528" s="168">
        <f t="shared" ref="AD528" si="7764">AC528+AD527</f>
        <v>0</v>
      </c>
      <c r="AE528" s="168">
        <f t="shared" ref="AE528" si="7765">AD528+AE527</f>
        <v>0</v>
      </c>
      <c r="AF528" s="168">
        <f t="shared" ref="AF528" si="7766">AE528+AF527</f>
        <v>0</v>
      </c>
      <c r="AG528" s="168">
        <f t="shared" ref="AG528" si="7767">AF528+AG527</f>
        <v>0</v>
      </c>
      <c r="AH528" s="168">
        <f t="shared" ref="AH528" si="7768">AG528+AH527</f>
        <v>0</v>
      </c>
      <c r="AI528" s="168">
        <f t="shared" ref="AI528" si="7769">AH528+AI527</f>
        <v>0</v>
      </c>
      <c r="AJ528" s="168">
        <f t="shared" ref="AJ528" si="7770">AI528+AJ527</f>
        <v>0</v>
      </c>
      <c r="AK528" s="168">
        <f t="shared" ref="AK528" si="7771">AJ528+AK527</f>
        <v>0</v>
      </c>
      <c r="AL528" s="168">
        <f t="shared" ref="AL528" si="7772">AK528+AL527</f>
        <v>0</v>
      </c>
      <c r="AM528" s="168">
        <f t="shared" ref="AM528" si="7773">AL528+AM527</f>
        <v>0</v>
      </c>
      <c r="AN528" s="168">
        <f t="shared" ref="AN528" si="7774">AM528+AN527</f>
        <v>0</v>
      </c>
      <c r="AO528" s="168">
        <f t="shared" ref="AO528" si="7775">AN528+AO527</f>
        <v>0</v>
      </c>
      <c r="AP528" s="168">
        <f t="shared" ref="AP528" si="7776">AO528+AP527</f>
        <v>0</v>
      </c>
      <c r="AQ528" s="168">
        <f t="shared" ref="AQ528" si="7777">AP528+AQ527</f>
        <v>0</v>
      </c>
      <c r="AR528" s="168">
        <f t="shared" ref="AR528" si="7778">AQ528+AR527</f>
        <v>0</v>
      </c>
      <c r="AS528" s="168">
        <f t="shared" ref="AS528" si="7779">AR528+AS527</f>
        <v>0</v>
      </c>
      <c r="AT528" s="168">
        <f t="shared" ref="AT528" si="7780">AS528+AT527</f>
        <v>0</v>
      </c>
      <c r="AU528" s="168">
        <f t="shared" ref="AU528" si="7781">AT528+AU527</f>
        <v>0</v>
      </c>
      <c r="AV528" s="168">
        <f t="shared" ref="AV528" si="7782">AU528+AV527</f>
        <v>0</v>
      </c>
      <c r="AW528" s="168">
        <f t="shared" ref="AW528" si="7783">AV528+AW527</f>
        <v>0</v>
      </c>
      <c r="AX528" s="168">
        <f t="shared" ref="AX528" si="7784">AW528+AX527</f>
        <v>0</v>
      </c>
      <c r="AY528" s="168">
        <f t="shared" ref="AY528" si="7785">AX528+AY527</f>
        <v>0</v>
      </c>
      <c r="AZ528" s="168">
        <f t="shared" ref="AZ528" si="7786">AY528+AZ527</f>
        <v>0</v>
      </c>
      <c r="BA528" s="168">
        <f t="shared" ref="BA528" si="7787">AZ528+BA527</f>
        <v>0</v>
      </c>
      <c r="BB528" s="168">
        <f t="shared" ref="BB528" si="7788">BA528+BB527</f>
        <v>0</v>
      </c>
      <c r="BC528" s="168">
        <f t="shared" ref="BC528" si="7789">BB528+BC527</f>
        <v>0</v>
      </c>
      <c r="BD528" s="168">
        <f t="shared" ref="BD528" si="7790">BC528+BD527</f>
        <v>0</v>
      </c>
      <c r="BE528" s="168">
        <f t="shared" ref="BE528" si="7791">BD528+BE527</f>
        <v>0</v>
      </c>
      <c r="BF528" s="168">
        <f t="shared" ref="BF528" si="7792">BE528+BF527</f>
        <v>0</v>
      </c>
      <c r="BG528" s="168">
        <f t="shared" ref="BG528" si="7793">BF528+BG527</f>
        <v>0</v>
      </c>
      <c r="BH528" s="168">
        <f t="shared" ref="BH528" si="7794">BG528+BH527</f>
        <v>0</v>
      </c>
      <c r="BI528" s="168">
        <f t="shared" ref="BI528" si="7795">BH528+BI527</f>
        <v>0</v>
      </c>
      <c r="BJ528" s="383"/>
      <c r="BK528" s="385"/>
      <c r="BL528" s="387"/>
      <c r="BM528" s="105"/>
      <c r="BN528" s="105"/>
      <c r="BO528" s="105"/>
      <c r="BP528" s="105"/>
      <c r="BQ528" s="105"/>
      <c r="BR528" s="105"/>
      <c r="BS528" s="105"/>
      <c r="BT528" s="105"/>
      <c r="BU528" s="105"/>
      <c r="BV528" s="105"/>
      <c r="BW528" s="105"/>
      <c r="BX528" s="105"/>
      <c r="BY528" s="105"/>
      <c r="BZ528" s="105"/>
      <c r="CA528" s="105"/>
      <c r="CB528" s="105"/>
    </row>
    <row r="529" spans="1:80" ht="15" hidden="1" thickBot="1" x14ac:dyDescent="0.4">
      <c r="B529" s="105"/>
      <c r="C529" s="130"/>
      <c r="D529" s="130"/>
      <c r="E529" s="130"/>
      <c r="F529" s="130"/>
      <c r="G529" s="130"/>
      <c r="H529" s="130"/>
      <c r="I529" s="105"/>
      <c r="J529" s="7"/>
      <c r="K529" s="105"/>
      <c r="L529" s="105"/>
      <c r="M529" s="105"/>
      <c r="N529" s="105"/>
      <c r="O529" s="105"/>
      <c r="P529" s="7"/>
      <c r="Q529" s="105"/>
      <c r="R529" s="105"/>
      <c r="S529" s="105"/>
      <c r="T529" s="105"/>
      <c r="U529" s="105"/>
      <c r="V529" s="105"/>
      <c r="W529" s="105"/>
      <c r="X529" s="105"/>
      <c r="Y529" s="105"/>
      <c r="Z529" s="105"/>
      <c r="AA529" s="105"/>
      <c r="AB529" s="105"/>
      <c r="AC529" s="105"/>
      <c r="AD529" s="105"/>
      <c r="AE529" s="105"/>
      <c r="AF529" s="105"/>
      <c r="AG529" s="105"/>
      <c r="AH529" s="105"/>
      <c r="AI529" s="105"/>
      <c r="AJ529" s="105"/>
      <c r="AK529" s="105"/>
      <c r="AL529" s="105"/>
      <c r="AM529" s="105"/>
      <c r="AN529" s="105"/>
      <c r="AO529" s="105"/>
      <c r="AP529" s="105"/>
      <c r="AQ529" s="105"/>
      <c r="AR529" s="105"/>
      <c r="AS529" s="105"/>
      <c r="AT529" s="105"/>
      <c r="AU529" s="105"/>
      <c r="AV529" s="105"/>
      <c r="AW529" s="105"/>
      <c r="AX529" s="105"/>
      <c r="AY529" s="105"/>
      <c r="AZ529" s="105"/>
      <c r="BA529" s="105"/>
      <c r="BB529" s="105"/>
      <c r="BC529" s="105"/>
      <c r="BD529" s="105"/>
      <c r="BE529" s="105"/>
      <c r="BF529" s="105"/>
      <c r="BG529" s="105"/>
      <c r="BH529" s="105"/>
      <c r="BI529" s="105"/>
      <c r="BJ529" s="105"/>
      <c r="BK529" s="105"/>
      <c r="BL529" s="105"/>
      <c r="BM529" s="105"/>
      <c r="BN529" s="105"/>
      <c r="BO529" s="105"/>
      <c r="BP529" s="105"/>
      <c r="BQ529" s="105"/>
      <c r="BR529" s="105"/>
      <c r="BS529" s="105"/>
      <c r="BT529" s="105"/>
      <c r="BU529" s="105"/>
      <c r="BV529" s="105"/>
      <c r="BW529" s="105"/>
      <c r="BX529" s="105"/>
      <c r="BY529" s="105"/>
      <c r="BZ529" s="105"/>
      <c r="CA529" s="105"/>
      <c r="CB529" s="105"/>
    </row>
    <row r="530" spans="1:80" s="245" customFormat="1" ht="58.4" customHeight="1" thickBot="1" x14ac:dyDescent="0.4">
      <c r="A530" s="249"/>
      <c r="B530" s="120"/>
      <c r="C530" s="360" t="s">
        <v>2</v>
      </c>
      <c r="D530" s="121"/>
      <c r="E530" s="131" t="s">
        <v>225</v>
      </c>
      <c r="F530" s="131" t="s">
        <v>444</v>
      </c>
      <c r="G530" s="131" t="s">
        <v>208</v>
      </c>
      <c r="H530" s="122" t="s">
        <v>385</v>
      </c>
      <c r="I530" s="123" t="s">
        <v>1</v>
      </c>
      <c r="J530" s="7"/>
      <c r="K530" s="169">
        <v>204032</v>
      </c>
      <c r="L530" s="106"/>
      <c r="M530" s="194" t="s">
        <v>128</v>
      </c>
      <c r="N530" s="83" t="s">
        <v>4</v>
      </c>
      <c r="O530" s="83" t="s">
        <v>5</v>
      </c>
      <c r="P530" s="83" t="s">
        <v>6</v>
      </c>
      <c r="Q530" s="83" t="s">
        <v>7</v>
      </c>
      <c r="R530" s="83" t="s">
        <v>8</v>
      </c>
      <c r="S530" s="83" t="s">
        <v>9</v>
      </c>
      <c r="T530" s="83" t="s">
        <v>10</v>
      </c>
      <c r="U530" s="83" t="s">
        <v>11</v>
      </c>
      <c r="V530" s="83" t="s">
        <v>12</v>
      </c>
      <c r="W530" s="83" t="s">
        <v>13</v>
      </c>
      <c r="X530" s="83" t="s">
        <v>14</v>
      </c>
      <c r="Y530" s="83" t="s">
        <v>15</v>
      </c>
      <c r="Z530" s="83" t="s">
        <v>16</v>
      </c>
      <c r="AA530" s="83" t="s">
        <v>17</v>
      </c>
      <c r="AB530" s="83" t="s">
        <v>18</v>
      </c>
      <c r="AC530" s="83" t="s">
        <v>19</v>
      </c>
      <c r="AD530" s="83" t="s">
        <v>20</v>
      </c>
      <c r="AE530" s="83" t="s">
        <v>21</v>
      </c>
      <c r="AF530" s="83" t="s">
        <v>22</v>
      </c>
      <c r="AG530" s="83" t="s">
        <v>23</v>
      </c>
      <c r="AH530" s="83" t="s">
        <v>24</v>
      </c>
      <c r="AI530" s="83" t="s">
        <v>25</v>
      </c>
      <c r="AJ530" s="83" t="s">
        <v>26</v>
      </c>
      <c r="AK530" s="83" t="s">
        <v>27</v>
      </c>
      <c r="AL530" s="83" t="s">
        <v>28</v>
      </c>
      <c r="AM530" s="83" t="s">
        <v>29</v>
      </c>
      <c r="AN530" s="83" t="s">
        <v>30</v>
      </c>
      <c r="AO530" s="83" t="s">
        <v>31</v>
      </c>
      <c r="AP530" s="83" t="s">
        <v>32</v>
      </c>
      <c r="AQ530" s="83" t="s">
        <v>33</v>
      </c>
      <c r="AR530" s="83" t="s">
        <v>34</v>
      </c>
      <c r="AS530" s="83" t="s">
        <v>35</v>
      </c>
      <c r="AT530" s="83" t="s">
        <v>36</v>
      </c>
      <c r="AU530" s="83" t="s">
        <v>37</v>
      </c>
      <c r="AV530" s="83" t="s">
        <v>38</v>
      </c>
      <c r="AW530" s="83" t="s">
        <v>39</v>
      </c>
      <c r="AX530" s="83" t="s">
        <v>40</v>
      </c>
      <c r="AY530" s="83" t="s">
        <v>41</v>
      </c>
      <c r="AZ530" s="83" t="s">
        <v>42</v>
      </c>
      <c r="BA530" s="83" t="s">
        <v>43</v>
      </c>
      <c r="BB530" s="83" t="s">
        <v>44</v>
      </c>
      <c r="BC530" s="83" t="s">
        <v>45</v>
      </c>
      <c r="BD530" s="83" t="s">
        <v>46</v>
      </c>
      <c r="BE530" s="83" t="s">
        <v>47</v>
      </c>
      <c r="BF530" s="83" t="s">
        <v>48</v>
      </c>
      <c r="BG530" s="83" t="s">
        <v>49</v>
      </c>
      <c r="BH530" s="83" t="s">
        <v>50</v>
      </c>
      <c r="BI530" s="83" t="s">
        <v>51</v>
      </c>
      <c r="BJ530" s="134" t="s">
        <v>234</v>
      </c>
      <c r="BK530" s="135" t="s">
        <v>164</v>
      </c>
      <c r="BL530" s="135" t="s">
        <v>213</v>
      </c>
      <c r="BM530" s="106"/>
      <c r="BN530" s="368" t="s">
        <v>238</v>
      </c>
      <c r="BO530" s="369"/>
      <c r="BP530" s="369"/>
      <c r="BQ530" s="369"/>
      <c r="BR530" s="369"/>
      <c r="BS530" s="369"/>
      <c r="BT530" s="369"/>
      <c r="BU530" s="369"/>
      <c r="BV530" s="369"/>
      <c r="BW530" s="369"/>
      <c r="BX530" s="369"/>
      <c r="BY530" s="369"/>
      <c r="BZ530" s="369"/>
      <c r="CA530" s="369"/>
      <c r="CB530" s="369"/>
    </row>
    <row r="531" spans="1:80" s="245" customFormat="1" ht="18" hidden="1" customHeight="1" x14ac:dyDescent="0.35">
      <c r="A531" s="250"/>
      <c r="B531" s="113"/>
      <c r="C531" s="361"/>
      <c r="D531" s="125"/>
      <c r="E531" s="125"/>
      <c r="F531" s="125"/>
      <c r="G531" s="125"/>
      <c r="H531" s="370" t="s">
        <v>201</v>
      </c>
      <c r="I531" s="373" t="s">
        <v>93</v>
      </c>
      <c r="J531" s="7"/>
      <c r="K531" s="375" t="s">
        <v>423</v>
      </c>
      <c r="L531" s="106"/>
      <c r="M531" s="84"/>
      <c r="N531" s="74">
        <f>MONTH(Úvod!$F$10)</f>
        <v>1</v>
      </c>
      <c r="O531" s="75">
        <f t="shared" ref="O531" si="7796">IF(N531=12,1,N531+1)</f>
        <v>2</v>
      </c>
      <c r="P531" s="75">
        <f t="shared" ref="P531" si="7797">IF(O531=12,1,O531+1)</f>
        <v>3</v>
      </c>
      <c r="Q531" s="76">
        <f t="shared" ref="Q531" si="7798">IF(P531=12,1,P531+1)</f>
        <v>4</v>
      </c>
      <c r="R531" s="76">
        <f t="shared" ref="R531" si="7799">IF(Q531=12,1,Q531+1)</f>
        <v>5</v>
      </c>
      <c r="S531" s="76">
        <f t="shared" ref="S531" si="7800">IF(R531=12,1,R531+1)</f>
        <v>6</v>
      </c>
      <c r="T531" s="76">
        <f t="shared" ref="T531" si="7801">IF(S531=12,1,S531+1)</f>
        <v>7</v>
      </c>
      <c r="U531" s="76">
        <f t="shared" ref="U531" si="7802">IF(T531=12,1,T531+1)</f>
        <v>8</v>
      </c>
      <c r="V531" s="76">
        <f t="shared" ref="V531" si="7803">IF(U531=12,1,U531+1)</f>
        <v>9</v>
      </c>
      <c r="W531" s="76">
        <f>IF(V531=12,1,V531+1)</f>
        <v>10</v>
      </c>
      <c r="X531" s="76">
        <f t="shared" ref="X531" si="7804">IF(W531=12,1,W531+1)</f>
        <v>11</v>
      </c>
      <c r="Y531" s="76">
        <f t="shared" ref="Y531" si="7805">IF(X531=12,1,X531+1)</f>
        <v>12</v>
      </c>
      <c r="Z531" s="76">
        <f t="shared" ref="Z531" si="7806">IF(Y531=12,1,Y531+1)</f>
        <v>1</v>
      </c>
      <c r="AA531" s="76">
        <f t="shared" ref="AA531" si="7807">IF(Z531=12,1,Z531+1)</f>
        <v>2</v>
      </c>
      <c r="AB531" s="76">
        <f t="shared" ref="AB531" si="7808">IF(AA531=12,1,AA531+1)</f>
        <v>3</v>
      </c>
      <c r="AC531" s="76">
        <f t="shared" ref="AC531" si="7809">IF(AB531=12,1,AB531+1)</f>
        <v>4</v>
      </c>
      <c r="AD531" s="76">
        <f t="shared" ref="AD531" si="7810">IF(AC531=12,1,AC531+1)</f>
        <v>5</v>
      </c>
      <c r="AE531" s="76">
        <f t="shared" ref="AE531" si="7811">IF(AD531=12,1,AD531+1)</f>
        <v>6</v>
      </c>
      <c r="AF531" s="76">
        <f>IF(AE531=12,1,AE531+1)</f>
        <v>7</v>
      </c>
      <c r="AG531" s="76">
        <f t="shared" ref="AG531" si="7812">IF(AF531=12,1,AF531+1)</f>
        <v>8</v>
      </c>
      <c r="AH531" s="76">
        <f t="shared" ref="AH531" si="7813">IF(AG531=12,1,AG531+1)</f>
        <v>9</v>
      </c>
      <c r="AI531" s="76">
        <f t="shared" ref="AI531" si="7814">IF(AH531=12,1,AH531+1)</f>
        <v>10</v>
      </c>
      <c r="AJ531" s="76">
        <f t="shared" ref="AJ531" si="7815">IF(AI531=12,1,AI531+1)</f>
        <v>11</v>
      </c>
      <c r="AK531" s="76">
        <f t="shared" ref="AK531" si="7816">IF(AJ531=12,1,AJ531+1)</f>
        <v>12</v>
      </c>
      <c r="AL531" s="76">
        <f t="shared" ref="AL531" si="7817">IF(AK531=12,1,AK531+1)</f>
        <v>1</v>
      </c>
      <c r="AM531" s="76">
        <f t="shared" ref="AM531" si="7818">IF(AL531=12,1,AL531+1)</f>
        <v>2</v>
      </c>
      <c r="AN531" s="76">
        <f t="shared" ref="AN531" si="7819">IF(AM531=12,1,AM531+1)</f>
        <v>3</v>
      </c>
      <c r="AO531" s="76">
        <f t="shared" ref="AO531" si="7820">IF(AN531=12,1,AN531+1)</f>
        <v>4</v>
      </c>
      <c r="AP531" s="76">
        <f t="shared" ref="AP531" si="7821">IF(AO531=12,1,AO531+1)</f>
        <v>5</v>
      </c>
      <c r="AQ531" s="76">
        <f t="shared" ref="AQ531" si="7822">IF(AP531=12,1,AP531+1)</f>
        <v>6</v>
      </c>
      <c r="AR531" s="76">
        <f t="shared" ref="AR531" si="7823">IF(AQ531=12,1,AQ531+1)</f>
        <v>7</v>
      </c>
      <c r="AS531" s="76">
        <f t="shared" ref="AS531" si="7824">IF(AR531=12,1,AR531+1)</f>
        <v>8</v>
      </c>
      <c r="AT531" s="76">
        <f t="shared" ref="AT531" si="7825">IF(AS531=12,1,AS531+1)</f>
        <v>9</v>
      </c>
      <c r="AU531" s="76">
        <f t="shared" ref="AU531" si="7826">IF(AT531=12,1,AT531+1)</f>
        <v>10</v>
      </c>
      <c r="AV531" s="76">
        <f t="shared" ref="AV531" si="7827">IF(AU531=12,1,AU531+1)</f>
        <v>11</v>
      </c>
      <c r="AW531" s="76">
        <f t="shared" ref="AW531" si="7828">IF(AV531=12,1,AV531+1)</f>
        <v>12</v>
      </c>
      <c r="AX531" s="76">
        <f t="shared" ref="AX531" si="7829">IF(AW531=12,1,AW531+1)</f>
        <v>1</v>
      </c>
      <c r="AY531" s="76">
        <f t="shared" ref="AY531" si="7830">IF(AX531=12,1,AX531+1)</f>
        <v>2</v>
      </c>
      <c r="AZ531" s="76">
        <f t="shared" ref="AZ531" si="7831">IF(AY531=12,1,AY531+1)</f>
        <v>3</v>
      </c>
      <c r="BA531" s="76">
        <f t="shared" ref="BA531" si="7832">IF(AZ531=12,1,AZ531+1)</f>
        <v>4</v>
      </c>
      <c r="BB531" s="76">
        <f t="shared" ref="BB531" si="7833">IF(BA531=12,1,BA531+1)</f>
        <v>5</v>
      </c>
      <c r="BC531" s="76">
        <f t="shared" ref="BC531" si="7834">IF(BB531=12,1,BB531+1)</f>
        <v>6</v>
      </c>
      <c r="BD531" s="76">
        <f t="shared" ref="BD531" si="7835">IF(BC531=12,1,BC531+1)</f>
        <v>7</v>
      </c>
      <c r="BE531" s="76">
        <f t="shared" ref="BE531" si="7836">IF(BD531=12,1,BD531+1)</f>
        <v>8</v>
      </c>
      <c r="BF531" s="76">
        <f t="shared" ref="BF531" si="7837">IF(BE531=12,1,BE531+1)</f>
        <v>9</v>
      </c>
      <c r="BG531" s="76">
        <f t="shared" ref="BG531" si="7838">IF(BF531=12,1,BF531+1)</f>
        <v>10</v>
      </c>
      <c r="BH531" s="76">
        <f t="shared" ref="BH531" si="7839">IF(BG531=12,1,BG531+1)</f>
        <v>11</v>
      </c>
      <c r="BI531" s="76">
        <f t="shared" ref="BI531" si="7840">IF(BH531=12,1,BH531+1)</f>
        <v>12</v>
      </c>
      <c r="BJ531" s="81"/>
      <c r="BK531" s="78"/>
      <c r="BL531" s="78"/>
      <c r="BM531" s="106"/>
      <c r="BN531" s="106"/>
      <c r="BO531" s="106"/>
      <c r="BP531" s="106"/>
      <c r="BQ531" s="106"/>
      <c r="BR531" s="106"/>
      <c r="BS531" s="106"/>
      <c r="BT531" s="106"/>
      <c r="BU531" s="106"/>
      <c r="BV531" s="106"/>
      <c r="BW531" s="106"/>
      <c r="BX531" s="106"/>
      <c r="BY531" s="106"/>
      <c r="BZ531" s="106"/>
      <c r="CA531" s="106"/>
      <c r="CB531" s="106"/>
    </row>
    <row r="532" spans="1:80" s="245" customFormat="1" ht="35.15" hidden="1" customHeight="1" x14ac:dyDescent="0.35">
      <c r="A532" s="250"/>
      <c r="B532" s="113"/>
      <c r="C532" s="361"/>
      <c r="D532" s="125"/>
      <c r="E532" s="125"/>
      <c r="F532" s="125"/>
      <c r="G532" s="125"/>
      <c r="H532" s="370"/>
      <c r="I532" s="373"/>
      <c r="J532" s="7"/>
      <c r="K532" s="376"/>
      <c r="L532" s="106"/>
      <c r="M532" s="77"/>
      <c r="N532" s="59">
        <f t="shared" ref="N532:BI532" si="7841">VALUE(_xlfn.CONCAT(N531,".",N534))</f>
        <v>1</v>
      </c>
      <c r="O532" s="73">
        <f t="shared" si="7841"/>
        <v>32</v>
      </c>
      <c r="P532" s="73">
        <f t="shared" si="7841"/>
        <v>61</v>
      </c>
      <c r="Q532" s="73">
        <f t="shared" si="7841"/>
        <v>92</v>
      </c>
      <c r="R532" s="73">
        <f t="shared" si="7841"/>
        <v>122</v>
      </c>
      <c r="S532" s="73">
        <f t="shared" si="7841"/>
        <v>153</v>
      </c>
      <c r="T532" s="73">
        <f t="shared" si="7841"/>
        <v>183</v>
      </c>
      <c r="U532" s="73">
        <f t="shared" si="7841"/>
        <v>214</v>
      </c>
      <c r="V532" s="73">
        <f t="shared" si="7841"/>
        <v>245</v>
      </c>
      <c r="W532" s="73">
        <f t="shared" si="7841"/>
        <v>275</v>
      </c>
      <c r="X532" s="73">
        <f t="shared" si="7841"/>
        <v>306</v>
      </c>
      <c r="Y532" s="73">
        <f t="shared" si="7841"/>
        <v>336</v>
      </c>
      <c r="Z532" s="73">
        <f t="shared" si="7841"/>
        <v>367</v>
      </c>
      <c r="AA532" s="73">
        <f t="shared" si="7841"/>
        <v>398</v>
      </c>
      <c r="AB532" s="73">
        <f t="shared" si="7841"/>
        <v>426</v>
      </c>
      <c r="AC532" s="73">
        <f t="shared" si="7841"/>
        <v>457</v>
      </c>
      <c r="AD532" s="73">
        <f t="shared" si="7841"/>
        <v>487</v>
      </c>
      <c r="AE532" s="73">
        <f t="shared" si="7841"/>
        <v>518</v>
      </c>
      <c r="AF532" s="73">
        <f t="shared" si="7841"/>
        <v>548</v>
      </c>
      <c r="AG532" s="73">
        <f t="shared" si="7841"/>
        <v>579</v>
      </c>
      <c r="AH532" s="73">
        <f t="shared" si="7841"/>
        <v>610</v>
      </c>
      <c r="AI532" s="73">
        <f t="shared" si="7841"/>
        <v>640</v>
      </c>
      <c r="AJ532" s="73">
        <f t="shared" si="7841"/>
        <v>671</v>
      </c>
      <c r="AK532" s="73">
        <f t="shared" si="7841"/>
        <v>701</v>
      </c>
      <c r="AL532" s="73">
        <f t="shared" si="7841"/>
        <v>732</v>
      </c>
      <c r="AM532" s="73">
        <f t="shared" si="7841"/>
        <v>763</v>
      </c>
      <c r="AN532" s="73">
        <f t="shared" si="7841"/>
        <v>791</v>
      </c>
      <c r="AO532" s="73">
        <f t="shared" si="7841"/>
        <v>822</v>
      </c>
      <c r="AP532" s="73">
        <f t="shared" si="7841"/>
        <v>852</v>
      </c>
      <c r="AQ532" s="73">
        <f t="shared" si="7841"/>
        <v>883</v>
      </c>
      <c r="AR532" s="73">
        <f t="shared" si="7841"/>
        <v>913</v>
      </c>
      <c r="AS532" s="73">
        <f t="shared" si="7841"/>
        <v>944</v>
      </c>
      <c r="AT532" s="73">
        <f t="shared" si="7841"/>
        <v>975</v>
      </c>
      <c r="AU532" s="73">
        <f t="shared" si="7841"/>
        <v>1005</v>
      </c>
      <c r="AV532" s="73">
        <f t="shared" si="7841"/>
        <v>1036</v>
      </c>
      <c r="AW532" s="73">
        <f t="shared" si="7841"/>
        <v>1066</v>
      </c>
      <c r="AX532" s="73">
        <f t="shared" si="7841"/>
        <v>1097</v>
      </c>
      <c r="AY532" s="73">
        <f t="shared" si="7841"/>
        <v>1128</v>
      </c>
      <c r="AZ532" s="73">
        <f t="shared" si="7841"/>
        <v>1156</v>
      </c>
      <c r="BA532" s="73">
        <f t="shared" si="7841"/>
        <v>1187</v>
      </c>
      <c r="BB532" s="73">
        <f t="shared" si="7841"/>
        <v>1217</v>
      </c>
      <c r="BC532" s="73">
        <f t="shared" si="7841"/>
        <v>1248</v>
      </c>
      <c r="BD532" s="73">
        <f t="shared" si="7841"/>
        <v>1278</v>
      </c>
      <c r="BE532" s="73">
        <f t="shared" si="7841"/>
        <v>1309</v>
      </c>
      <c r="BF532" s="73">
        <f t="shared" si="7841"/>
        <v>1340</v>
      </c>
      <c r="BG532" s="73">
        <f t="shared" si="7841"/>
        <v>1370</v>
      </c>
      <c r="BH532" s="73">
        <f t="shared" si="7841"/>
        <v>1401</v>
      </c>
      <c r="BI532" s="73">
        <f t="shared" si="7841"/>
        <v>1431</v>
      </c>
      <c r="BJ532" s="82"/>
      <c r="BK532" s="79"/>
      <c r="BL532" s="79"/>
      <c r="BM532" s="106"/>
      <c r="BN532" s="106"/>
      <c r="BO532" s="106"/>
      <c r="BP532" s="106"/>
      <c r="BQ532" s="106"/>
      <c r="BR532" s="106"/>
      <c r="BS532" s="106"/>
      <c r="BT532" s="106"/>
      <c r="BU532" s="106"/>
      <c r="BV532" s="106"/>
      <c r="BW532" s="106"/>
      <c r="BX532" s="106"/>
      <c r="BY532" s="106"/>
      <c r="BZ532" s="106"/>
      <c r="CA532" s="106"/>
      <c r="CB532" s="106"/>
    </row>
    <row r="533" spans="1:80" s="245" customFormat="1" ht="17.149999999999999" customHeight="1" x14ac:dyDescent="0.35">
      <c r="A533" s="250"/>
      <c r="B533" s="113"/>
      <c r="C533" s="361"/>
      <c r="D533" s="125"/>
      <c r="E533" s="357" t="s">
        <v>207</v>
      </c>
      <c r="F533" s="357" t="s">
        <v>207</v>
      </c>
      <c r="G533" s="357" t="s">
        <v>207</v>
      </c>
      <c r="H533" s="370"/>
      <c r="I533" s="373"/>
      <c r="J533" s="7"/>
      <c r="K533" s="376"/>
      <c r="L533" s="106"/>
      <c r="M533" s="77"/>
      <c r="N533" s="60" t="str">
        <f>VLOOKUP(N531,'Podpůrná data'!$I$188:$J$199,2)</f>
        <v>leden</v>
      </c>
      <c r="O533" s="60" t="str">
        <f>VLOOKUP(O531,'Podpůrná data'!$I$188:$J$199,2)</f>
        <v>únor</v>
      </c>
      <c r="P533" s="60" t="str">
        <f>VLOOKUP(P531,'Podpůrná data'!$I$188:$J$199,2)</f>
        <v>březen</v>
      </c>
      <c r="Q533" s="60" t="str">
        <f>VLOOKUP(Q531,'Podpůrná data'!$I$188:$J$199,2)</f>
        <v>duben</v>
      </c>
      <c r="R533" s="60" t="str">
        <f>VLOOKUP(R531,'Podpůrná data'!$I$188:$J$199,2)</f>
        <v>květen</v>
      </c>
      <c r="S533" s="60" t="str">
        <f>VLOOKUP(S531,'Podpůrná data'!$I$188:$J$199,2)</f>
        <v>červen</v>
      </c>
      <c r="T533" s="60" t="str">
        <f>VLOOKUP(T531,'Podpůrná data'!$I$188:$J$199,2)</f>
        <v>červenec</v>
      </c>
      <c r="U533" s="60" t="str">
        <f>VLOOKUP(U531,'Podpůrná data'!$I$188:$J$199,2)</f>
        <v>srpen</v>
      </c>
      <c r="V533" s="60" t="str">
        <f>VLOOKUP(V531,'Podpůrná data'!$I$188:$J$199,2)</f>
        <v>září</v>
      </c>
      <c r="W533" s="60" t="str">
        <f>VLOOKUP(W531,'Podpůrná data'!$I$188:$J$199,2)</f>
        <v>říjen</v>
      </c>
      <c r="X533" s="60" t="str">
        <f>VLOOKUP(X531,'Podpůrná data'!$I$188:$J$199,2)</f>
        <v>listopad</v>
      </c>
      <c r="Y533" s="60" t="str">
        <f>VLOOKUP(Y531,'Podpůrná data'!$I$188:$J$199,2)</f>
        <v>prosinec</v>
      </c>
      <c r="Z533" s="60" t="str">
        <f>VLOOKUP(Z531,'Podpůrná data'!$I$188:$J$199,2)</f>
        <v>leden</v>
      </c>
      <c r="AA533" s="60" t="str">
        <f>VLOOKUP(AA531,'Podpůrná data'!$I$188:$J$199,2)</f>
        <v>únor</v>
      </c>
      <c r="AB533" s="60" t="str">
        <f>VLOOKUP(AB531,'Podpůrná data'!$I$188:$J$199,2)</f>
        <v>březen</v>
      </c>
      <c r="AC533" s="60" t="str">
        <f>VLOOKUP(AC531,'Podpůrná data'!$I$188:$J$199,2)</f>
        <v>duben</v>
      </c>
      <c r="AD533" s="60" t="str">
        <f>VLOOKUP(AD531,'Podpůrná data'!$I$188:$J$199,2)</f>
        <v>květen</v>
      </c>
      <c r="AE533" s="60" t="str">
        <f>VLOOKUP(AE531,'Podpůrná data'!$I$188:$J$199,2)</f>
        <v>červen</v>
      </c>
      <c r="AF533" s="60" t="str">
        <f>VLOOKUP(AF531,'Podpůrná data'!$I$188:$J$199,2)</f>
        <v>červenec</v>
      </c>
      <c r="AG533" s="60" t="str">
        <f>VLOOKUP(AG531,'Podpůrná data'!$I$188:$J$199,2)</f>
        <v>srpen</v>
      </c>
      <c r="AH533" s="60" t="str">
        <f>VLOOKUP(AH531,'Podpůrná data'!$I$188:$J$199,2)</f>
        <v>září</v>
      </c>
      <c r="AI533" s="60" t="str">
        <f>VLOOKUP(AI531,'Podpůrná data'!$I$188:$J$199,2)</f>
        <v>říjen</v>
      </c>
      <c r="AJ533" s="60" t="str">
        <f>VLOOKUP(AJ531,'Podpůrná data'!$I$188:$J$199,2)</f>
        <v>listopad</v>
      </c>
      <c r="AK533" s="60" t="str">
        <f>VLOOKUP(AK531,'Podpůrná data'!$I$188:$J$199,2)</f>
        <v>prosinec</v>
      </c>
      <c r="AL533" s="60" t="str">
        <f>VLOOKUP(AL531,'Podpůrná data'!$I$188:$J$199,2)</f>
        <v>leden</v>
      </c>
      <c r="AM533" s="60" t="str">
        <f>VLOOKUP(AM531,'Podpůrná data'!$I$188:$J$199,2)</f>
        <v>únor</v>
      </c>
      <c r="AN533" s="60" t="str">
        <f>VLOOKUP(AN531,'Podpůrná data'!$I$188:$J$199,2)</f>
        <v>březen</v>
      </c>
      <c r="AO533" s="60" t="str">
        <f>VLOOKUP(AO531,'Podpůrná data'!$I$188:$J$199,2)</f>
        <v>duben</v>
      </c>
      <c r="AP533" s="60" t="str">
        <f>VLOOKUP(AP531,'Podpůrná data'!$I$188:$J$199,2)</f>
        <v>květen</v>
      </c>
      <c r="AQ533" s="60" t="str">
        <f>VLOOKUP(AQ531,'Podpůrná data'!$I$188:$J$199,2)</f>
        <v>červen</v>
      </c>
      <c r="AR533" s="60" t="str">
        <f>VLOOKUP(AR531,'Podpůrná data'!$I$188:$J$199,2)</f>
        <v>červenec</v>
      </c>
      <c r="AS533" s="60" t="str">
        <f>VLOOKUP(AS531,'Podpůrná data'!$I$188:$J$199,2)</f>
        <v>srpen</v>
      </c>
      <c r="AT533" s="60" t="str">
        <f>VLOOKUP(AT531,'Podpůrná data'!$I$188:$J$199,2)</f>
        <v>září</v>
      </c>
      <c r="AU533" s="60" t="str">
        <f>VLOOKUP(AU531,'Podpůrná data'!$I$188:$J$199,2)</f>
        <v>říjen</v>
      </c>
      <c r="AV533" s="60" t="str">
        <f>VLOOKUP(AV531,'Podpůrná data'!$I$188:$J$199,2)</f>
        <v>listopad</v>
      </c>
      <c r="AW533" s="60" t="str">
        <f>VLOOKUP(AW531,'Podpůrná data'!$I$188:$J$199,2)</f>
        <v>prosinec</v>
      </c>
      <c r="AX533" s="60" t="str">
        <f>VLOOKUP(AX531,'Podpůrná data'!$I$188:$J$199,2)</f>
        <v>leden</v>
      </c>
      <c r="AY533" s="60" t="str">
        <f>VLOOKUP(AY531,'Podpůrná data'!$I$188:$J$199,2)</f>
        <v>únor</v>
      </c>
      <c r="AZ533" s="60" t="str">
        <f>VLOOKUP(AZ531,'Podpůrná data'!$I$188:$J$199,2)</f>
        <v>březen</v>
      </c>
      <c r="BA533" s="60" t="str">
        <f>VLOOKUP(BA531,'Podpůrná data'!$I$188:$J$199,2)</f>
        <v>duben</v>
      </c>
      <c r="BB533" s="60" t="str">
        <f>VLOOKUP(BB531,'Podpůrná data'!$I$188:$J$199,2)</f>
        <v>květen</v>
      </c>
      <c r="BC533" s="60" t="str">
        <f>VLOOKUP(BC531,'Podpůrná data'!$I$188:$J$199,2)</f>
        <v>červen</v>
      </c>
      <c r="BD533" s="60" t="str">
        <f>VLOOKUP(BD531,'Podpůrná data'!$I$188:$J$199,2)</f>
        <v>červenec</v>
      </c>
      <c r="BE533" s="60" t="str">
        <f>VLOOKUP(BE531,'Podpůrná data'!$I$188:$J$199,2)</f>
        <v>srpen</v>
      </c>
      <c r="BF533" s="60" t="str">
        <f>VLOOKUP(BF531,'Podpůrná data'!$I$188:$J$199,2)</f>
        <v>září</v>
      </c>
      <c r="BG533" s="60" t="str">
        <f>VLOOKUP(BG531,'Podpůrná data'!$I$188:$J$199,2)</f>
        <v>říjen</v>
      </c>
      <c r="BH533" s="60" t="str">
        <f>VLOOKUP(BH531,'Podpůrná data'!$I$188:$J$199,2)</f>
        <v>listopad</v>
      </c>
      <c r="BI533" s="60" t="str">
        <f>VLOOKUP(BI531,'Podpůrná data'!$I$188:$J$199,2)</f>
        <v>prosinec</v>
      </c>
      <c r="BJ533" s="200"/>
      <c r="BK533" s="200"/>
      <c r="BL533" s="201"/>
      <c r="BM533" s="106"/>
      <c r="BN533" s="179" t="s">
        <v>105</v>
      </c>
      <c r="BO533" s="179" t="s">
        <v>106</v>
      </c>
      <c r="BP533" s="179" t="s">
        <v>107</v>
      </c>
      <c r="BQ533" s="179" t="s">
        <v>108</v>
      </c>
      <c r="BR533" s="179" t="s">
        <v>109</v>
      </c>
      <c r="BS533" s="179" t="s">
        <v>110</v>
      </c>
      <c r="BT533" s="179" t="s">
        <v>111</v>
      </c>
      <c r="BU533" s="179" t="s">
        <v>112</v>
      </c>
      <c r="BV533" s="179" t="s">
        <v>113</v>
      </c>
      <c r="BW533" s="179" t="s">
        <v>155</v>
      </c>
      <c r="BX533" s="179" t="s">
        <v>156</v>
      </c>
      <c r="BY533" s="179" t="s">
        <v>157</v>
      </c>
      <c r="BZ533" s="179" t="s">
        <v>202</v>
      </c>
      <c r="CA533" s="179" t="s">
        <v>203</v>
      </c>
      <c r="CB533" s="179" t="s">
        <v>204</v>
      </c>
    </row>
    <row r="534" spans="1:80" s="245" customFormat="1" ht="16.399999999999999" customHeight="1" x14ac:dyDescent="0.35">
      <c r="A534" s="250"/>
      <c r="B534" s="113"/>
      <c r="C534" s="361"/>
      <c r="D534" s="125"/>
      <c r="E534" s="357"/>
      <c r="F534" s="357"/>
      <c r="G534" s="357"/>
      <c r="H534" s="370"/>
      <c r="I534" s="373"/>
      <c r="J534" s="7"/>
      <c r="K534" s="376"/>
      <c r="L534" s="106"/>
      <c r="M534" s="77"/>
      <c r="N534" s="60">
        <f>YEAR(Úvod!$F$10)</f>
        <v>1900</v>
      </c>
      <c r="O534" s="60">
        <f t="shared" ref="O534" si="7842">IF(O531=1,N534+1,N534)</f>
        <v>1900</v>
      </c>
      <c r="P534" s="60">
        <f t="shared" ref="P534" si="7843">IF(P531=1,O534+1,O534)</f>
        <v>1900</v>
      </c>
      <c r="Q534" s="60">
        <f t="shared" ref="Q534" si="7844">IF(Q531=1,P534+1,P534)</f>
        <v>1900</v>
      </c>
      <c r="R534" s="60">
        <f t="shared" ref="R534" si="7845">IF(R531=1,Q534+1,Q534)</f>
        <v>1900</v>
      </c>
      <c r="S534" s="60">
        <f t="shared" ref="S534" si="7846">IF(S531=1,R534+1,R534)</f>
        <v>1900</v>
      </c>
      <c r="T534" s="60">
        <f t="shared" ref="T534" si="7847">IF(T531=1,S534+1,S534)</f>
        <v>1900</v>
      </c>
      <c r="U534" s="60">
        <f t="shared" ref="U534" si="7848">IF(U531=1,T534+1,T534)</f>
        <v>1900</v>
      </c>
      <c r="V534" s="60">
        <f t="shared" ref="V534" si="7849">IF(V531=1,U534+1,U534)</f>
        <v>1900</v>
      </c>
      <c r="W534" s="60">
        <f t="shared" ref="W534" si="7850">IF(W531=1,V534+1,V534)</f>
        <v>1900</v>
      </c>
      <c r="X534" s="60">
        <f t="shared" ref="X534" si="7851">IF(X531=1,W534+1,W534)</f>
        <v>1900</v>
      </c>
      <c r="Y534" s="60">
        <f t="shared" ref="Y534" si="7852">IF(Y531=1,X534+1,X534)</f>
        <v>1900</v>
      </c>
      <c r="Z534" s="60">
        <f t="shared" ref="Z534" si="7853">IF(Z531=1,Y534+1,Y534)</f>
        <v>1901</v>
      </c>
      <c r="AA534" s="60">
        <f t="shared" ref="AA534" si="7854">IF(AA531=1,Z534+1,Z534)</f>
        <v>1901</v>
      </c>
      <c r="AB534" s="60">
        <f t="shared" ref="AB534" si="7855">IF(AB531=1,AA534+1,AA534)</f>
        <v>1901</v>
      </c>
      <c r="AC534" s="60">
        <f t="shared" ref="AC534" si="7856">IF(AC531=1,AB534+1,AB534)</f>
        <v>1901</v>
      </c>
      <c r="AD534" s="60">
        <f t="shared" ref="AD534" si="7857">IF(AD531=1,AC534+1,AC534)</f>
        <v>1901</v>
      </c>
      <c r="AE534" s="60">
        <f t="shared" ref="AE534" si="7858">IF(AE531=1,AD534+1,AD534)</f>
        <v>1901</v>
      </c>
      <c r="AF534" s="60">
        <f t="shared" ref="AF534" si="7859">IF(AF531=1,AE534+1,AE534)</f>
        <v>1901</v>
      </c>
      <c r="AG534" s="60">
        <f t="shared" ref="AG534" si="7860">IF(AG531=1,AF534+1,AF534)</f>
        <v>1901</v>
      </c>
      <c r="AH534" s="60">
        <f t="shared" ref="AH534" si="7861">IF(AH531=1,AG534+1,AG534)</f>
        <v>1901</v>
      </c>
      <c r="AI534" s="60">
        <f t="shared" ref="AI534" si="7862">IF(AI531=1,AH534+1,AH534)</f>
        <v>1901</v>
      </c>
      <c r="AJ534" s="60">
        <f t="shared" ref="AJ534" si="7863">IF(AJ531=1,AI534+1,AI534)</f>
        <v>1901</v>
      </c>
      <c r="AK534" s="60">
        <f t="shared" ref="AK534" si="7864">IF(AK531=1,AJ534+1,AJ534)</f>
        <v>1901</v>
      </c>
      <c r="AL534" s="60">
        <f t="shared" ref="AL534" si="7865">IF(AL531=1,AK534+1,AK534)</f>
        <v>1902</v>
      </c>
      <c r="AM534" s="60">
        <f t="shared" ref="AM534" si="7866">IF(AM531=1,AL534+1,AL534)</f>
        <v>1902</v>
      </c>
      <c r="AN534" s="60">
        <f t="shared" ref="AN534" si="7867">IF(AN531=1,AM534+1,AM534)</f>
        <v>1902</v>
      </c>
      <c r="AO534" s="60">
        <f t="shared" ref="AO534" si="7868">IF(AO531=1,AN534+1,AN534)</f>
        <v>1902</v>
      </c>
      <c r="AP534" s="60">
        <f t="shared" ref="AP534" si="7869">IF(AP531=1,AO534+1,AO534)</f>
        <v>1902</v>
      </c>
      <c r="AQ534" s="60">
        <f t="shared" ref="AQ534" si="7870">IF(AQ531=1,AP534+1,AP534)</f>
        <v>1902</v>
      </c>
      <c r="AR534" s="60">
        <f t="shared" ref="AR534" si="7871">IF(AR531=1,AQ534+1,AQ534)</f>
        <v>1902</v>
      </c>
      <c r="AS534" s="60">
        <f t="shared" ref="AS534" si="7872">IF(AS531=1,AR534+1,AR534)</f>
        <v>1902</v>
      </c>
      <c r="AT534" s="60">
        <f t="shared" ref="AT534" si="7873">IF(AT531=1,AS534+1,AS534)</f>
        <v>1902</v>
      </c>
      <c r="AU534" s="60">
        <f t="shared" ref="AU534" si="7874">IF(AU531=1,AT534+1,AT534)</f>
        <v>1902</v>
      </c>
      <c r="AV534" s="60">
        <f t="shared" ref="AV534" si="7875">IF(AV531=1,AU534+1,AU534)</f>
        <v>1902</v>
      </c>
      <c r="AW534" s="60">
        <f t="shared" ref="AW534" si="7876">IF(AW531=1,AV534+1,AV534)</f>
        <v>1902</v>
      </c>
      <c r="AX534" s="60">
        <f t="shared" ref="AX534" si="7877">IF(AX531=1,AW534+1,AW534)</f>
        <v>1903</v>
      </c>
      <c r="AY534" s="60">
        <f t="shared" ref="AY534" si="7878">IF(AY531=1,AX534+1,AX534)</f>
        <v>1903</v>
      </c>
      <c r="AZ534" s="60">
        <f t="shared" ref="AZ534" si="7879">IF(AZ531=1,AY534+1,AY534)</f>
        <v>1903</v>
      </c>
      <c r="BA534" s="60">
        <f t="shared" ref="BA534" si="7880">IF(BA531=1,AZ534+1,AZ534)</f>
        <v>1903</v>
      </c>
      <c r="BB534" s="60">
        <f t="shared" ref="BB534" si="7881">IF(BB531=1,BA534+1,BA534)</f>
        <v>1903</v>
      </c>
      <c r="BC534" s="60">
        <f t="shared" ref="BC534" si="7882">IF(BC531=1,BB534+1,BB534)</f>
        <v>1903</v>
      </c>
      <c r="BD534" s="60">
        <f t="shared" ref="BD534" si="7883">IF(BD531=1,BC534+1,BC534)</f>
        <v>1903</v>
      </c>
      <c r="BE534" s="60">
        <f t="shared" ref="BE534" si="7884">IF(BE531=1,BD534+1,BD534)</f>
        <v>1903</v>
      </c>
      <c r="BF534" s="60">
        <f t="shared" ref="BF534" si="7885">IF(BF531=1,BE534+1,BE534)</f>
        <v>1903</v>
      </c>
      <c r="BG534" s="60">
        <f t="shared" ref="BG534" si="7886">IF(BG531=1,BF534+1,BF534)</f>
        <v>1903</v>
      </c>
      <c r="BH534" s="60">
        <f t="shared" ref="BH534" si="7887">IF(BH531=1,BG534+1,BG534)</f>
        <v>1903</v>
      </c>
      <c r="BI534" s="60">
        <f t="shared" ref="BI534" si="7888">IF(BI531=1,BH534+1,BH534)</f>
        <v>1903</v>
      </c>
      <c r="BJ534" s="199"/>
      <c r="BK534" s="198"/>
      <c r="BL534" s="202"/>
      <c r="BM534" s="106"/>
      <c r="BN534" s="106"/>
      <c r="BO534" s="106"/>
      <c r="BP534" s="106"/>
      <c r="BQ534" s="106"/>
      <c r="BR534" s="106"/>
      <c r="BS534" s="106"/>
      <c r="BT534" s="106"/>
      <c r="BU534" s="106"/>
      <c r="BV534" s="106"/>
      <c r="BW534" s="106"/>
      <c r="BX534" s="106"/>
      <c r="BY534" s="106"/>
      <c r="BZ534" s="106"/>
      <c r="CA534" s="106"/>
      <c r="CB534" s="106"/>
    </row>
    <row r="535" spans="1:80" s="245" customFormat="1" ht="16.399999999999999" customHeight="1" x14ac:dyDescent="0.35">
      <c r="A535" s="250"/>
      <c r="B535" s="113"/>
      <c r="C535" s="125"/>
      <c r="D535" s="125"/>
      <c r="E535" s="357"/>
      <c r="F535" s="357"/>
      <c r="G535" s="357"/>
      <c r="H535" s="370"/>
      <c r="I535" s="374"/>
      <c r="J535" s="7"/>
      <c r="K535" s="377"/>
      <c r="L535" s="106"/>
      <c r="M535" s="63" t="s">
        <v>159</v>
      </c>
      <c r="N535" s="258"/>
      <c r="O535" s="258"/>
      <c r="P535" s="258"/>
      <c r="Q535" s="258"/>
      <c r="R535" s="258"/>
      <c r="S535" s="258"/>
      <c r="T535" s="258"/>
      <c r="U535" s="258"/>
      <c r="V535" s="258"/>
      <c r="W535" s="258"/>
      <c r="X535" s="258"/>
      <c r="Y535" s="258"/>
      <c r="Z535" s="258"/>
      <c r="AA535" s="258"/>
      <c r="AB535" s="258"/>
      <c r="AC535" s="258"/>
      <c r="AD535" s="258"/>
      <c r="AE535" s="258"/>
      <c r="AF535" s="258"/>
      <c r="AG535" s="258"/>
      <c r="AH535" s="258"/>
      <c r="AI535" s="258"/>
      <c r="AJ535" s="258"/>
      <c r="AK535" s="258"/>
      <c r="AL535" s="258"/>
      <c r="AM535" s="258"/>
      <c r="AN535" s="258"/>
      <c r="AO535" s="258"/>
      <c r="AP535" s="258"/>
      <c r="AQ535" s="258"/>
      <c r="AR535" s="258"/>
      <c r="AS535" s="258"/>
      <c r="AT535" s="258"/>
      <c r="AU535" s="258"/>
      <c r="AV535" s="258"/>
      <c r="AW535" s="258"/>
      <c r="AX535" s="258"/>
      <c r="AY535" s="258"/>
      <c r="AZ535" s="258"/>
      <c r="BA535" s="258"/>
      <c r="BB535" s="258"/>
      <c r="BC535" s="258"/>
      <c r="BD535" s="258"/>
      <c r="BE535" s="258"/>
      <c r="BF535" s="258"/>
      <c r="BG535" s="258"/>
      <c r="BH535" s="258"/>
      <c r="BI535" s="258"/>
      <c r="BJ535" s="199"/>
      <c r="BK535" s="198"/>
      <c r="BL535" s="202"/>
      <c r="BM535" s="106"/>
      <c r="BN535" s="106"/>
      <c r="BO535" s="106"/>
      <c r="BP535" s="106"/>
      <c r="BQ535" s="106"/>
      <c r="BR535" s="106"/>
      <c r="BS535" s="106"/>
      <c r="BT535" s="106"/>
      <c r="BU535" s="106"/>
      <c r="BV535" s="106"/>
      <c r="BW535" s="106"/>
      <c r="BX535" s="106"/>
      <c r="BY535" s="106"/>
      <c r="BZ535" s="106"/>
      <c r="CA535" s="106"/>
      <c r="CB535" s="106"/>
    </row>
    <row r="536" spans="1:80" s="245" customFormat="1" ht="23.5" customHeight="1" x14ac:dyDescent="0.35">
      <c r="A536" s="243"/>
      <c r="B536" s="126" t="s">
        <v>44</v>
      </c>
      <c r="C536" s="381"/>
      <c r="D536" s="381"/>
      <c r="E536" s="259"/>
      <c r="F536" s="259"/>
      <c r="G536" s="241"/>
      <c r="H536" s="253"/>
      <c r="I536" s="61">
        <f>IF($H536="",0,VLOOKUP($E536,'Podpůrná data'!$H$15:$I$185,2,FALSE)*$H536)</f>
        <v>0</v>
      </c>
      <c r="J536" s="105"/>
      <c r="K536" s="166">
        <f>IF(I536&gt;0,1,0)</f>
        <v>0</v>
      </c>
      <c r="L536" s="204"/>
      <c r="M536" s="63" t="s">
        <v>95</v>
      </c>
      <c r="N536" s="260"/>
      <c r="O536" s="260"/>
      <c r="P536" s="260"/>
      <c r="Q536" s="260"/>
      <c r="R536" s="260"/>
      <c r="S536" s="260"/>
      <c r="T536" s="260"/>
      <c r="U536" s="260"/>
      <c r="V536" s="260"/>
      <c r="W536" s="260"/>
      <c r="X536" s="260"/>
      <c r="Y536" s="260"/>
      <c r="Z536" s="260"/>
      <c r="AA536" s="260"/>
      <c r="AB536" s="260"/>
      <c r="AC536" s="260"/>
      <c r="AD536" s="260"/>
      <c r="AE536" s="260"/>
      <c r="AF536" s="260"/>
      <c r="AG536" s="260"/>
      <c r="AH536" s="260"/>
      <c r="AI536" s="260"/>
      <c r="AJ536" s="260"/>
      <c r="AK536" s="260"/>
      <c r="AL536" s="260"/>
      <c r="AM536" s="260"/>
      <c r="AN536" s="260"/>
      <c r="AO536" s="260"/>
      <c r="AP536" s="260"/>
      <c r="AQ536" s="260"/>
      <c r="AR536" s="260"/>
      <c r="AS536" s="260"/>
      <c r="AT536" s="260"/>
      <c r="AU536" s="260"/>
      <c r="AV536" s="260"/>
      <c r="AW536" s="260"/>
      <c r="AX536" s="260"/>
      <c r="AY536" s="260"/>
      <c r="AZ536" s="260"/>
      <c r="BA536" s="260"/>
      <c r="BB536" s="260"/>
      <c r="BC536" s="260"/>
      <c r="BD536" s="260"/>
      <c r="BE536" s="260"/>
      <c r="BF536" s="260"/>
      <c r="BG536" s="260"/>
      <c r="BH536" s="260"/>
      <c r="BI536" s="260"/>
      <c r="BJ536" s="382">
        <f>SUM(N538:BI538)</f>
        <v>0</v>
      </c>
      <c r="BK536" s="384">
        <f>SUM(N540:BI540)</f>
        <v>0</v>
      </c>
      <c r="BL536" s="386">
        <f>IF($K536=0,0,IF($BJ536&gt;=20,1,0))</f>
        <v>0</v>
      </c>
      <c r="BM536" s="106"/>
      <c r="BN536" s="106"/>
      <c r="BO536" s="106"/>
      <c r="BP536" s="106"/>
      <c r="BQ536" s="106"/>
      <c r="BR536" s="106"/>
      <c r="BS536" s="106"/>
      <c r="BT536" s="106"/>
      <c r="BU536" s="106"/>
      <c r="BV536" s="106"/>
      <c r="BW536" s="106"/>
      <c r="BX536" s="106"/>
      <c r="BY536" s="106"/>
      <c r="BZ536" s="106"/>
      <c r="CA536" s="106"/>
      <c r="CB536" s="106"/>
    </row>
    <row r="537" spans="1:80" s="245" customFormat="1" ht="29" x14ac:dyDescent="0.35">
      <c r="A537" s="243"/>
      <c r="B537" s="128"/>
      <c r="C537" s="170"/>
      <c r="D537" s="170"/>
      <c r="E537" s="170"/>
      <c r="F537" s="170"/>
      <c r="G537" s="170"/>
      <c r="H537" s="170"/>
      <c r="I537" s="64"/>
      <c r="J537" s="105"/>
      <c r="K537" s="223"/>
      <c r="L537" s="106"/>
      <c r="M537" s="63" t="s">
        <v>215</v>
      </c>
      <c r="N537" s="260"/>
      <c r="O537" s="260"/>
      <c r="P537" s="260"/>
      <c r="Q537" s="260"/>
      <c r="R537" s="260"/>
      <c r="S537" s="260"/>
      <c r="T537" s="260"/>
      <c r="U537" s="260"/>
      <c r="V537" s="260"/>
      <c r="W537" s="260"/>
      <c r="X537" s="260"/>
      <c r="Y537" s="260"/>
      <c r="Z537" s="260"/>
      <c r="AA537" s="260"/>
      <c r="AB537" s="260"/>
      <c r="AC537" s="260"/>
      <c r="AD537" s="260"/>
      <c r="AE537" s="260"/>
      <c r="AF537" s="260"/>
      <c r="AG537" s="260"/>
      <c r="AH537" s="260"/>
      <c r="AI537" s="260"/>
      <c r="AJ537" s="260"/>
      <c r="AK537" s="260"/>
      <c r="AL537" s="260"/>
      <c r="AM537" s="260"/>
      <c r="AN537" s="260"/>
      <c r="AO537" s="260"/>
      <c r="AP537" s="260"/>
      <c r="AQ537" s="260"/>
      <c r="AR537" s="260"/>
      <c r="AS537" s="260"/>
      <c r="AT537" s="260"/>
      <c r="AU537" s="260"/>
      <c r="AV537" s="260"/>
      <c r="AW537" s="260"/>
      <c r="AX537" s="260"/>
      <c r="AY537" s="260"/>
      <c r="AZ537" s="260"/>
      <c r="BA537" s="260"/>
      <c r="BB537" s="260"/>
      <c r="BC537" s="260"/>
      <c r="BD537" s="260"/>
      <c r="BE537" s="260"/>
      <c r="BF537" s="260"/>
      <c r="BG537" s="260"/>
      <c r="BH537" s="260"/>
      <c r="BI537" s="260"/>
      <c r="BJ537" s="382"/>
      <c r="BK537" s="384"/>
      <c r="BL537" s="386"/>
      <c r="BM537" s="106"/>
      <c r="BN537" s="106"/>
      <c r="BO537" s="106"/>
      <c r="BP537" s="106"/>
      <c r="BQ537" s="106"/>
      <c r="BR537" s="106"/>
      <c r="BS537" s="106"/>
      <c r="BT537" s="106"/>
      <c r="BU537" s="106"/>
      <c r="BV537" s="106"/>
      <c r="BW537" s="106"/>
      <c r="BX537" s="106"/>
      <c r="BY537" s="106"/>
      <c r="BZ537" s="106"/>
      <c r="CA537" s="106"/>
      <c r="CB537" s="106"/>
    </row>
    <row r="538" spans="1:80" s="245" customFormat="1" ht="29" x14ac:dyDescent="0.35">
      <c r="A538" s="243"/>
      <c r="B538" s="128"/>
      <c r="C538" s="170"/>
      <c r="D538" s="170"/>
      <c r="E538" s="170"/>
      <c r="F538" s="170"/>
      <c r="G538" s="170"/>
      <c r="H538" s="170"/>
      <c r="I538" s="64"/>
      <c r="J538" s="105"/>
      <c r="K538" s="165"/>
      <c r="L538" s="106"/>
      <c r="M538" s="63" t="s">
        <v>235</v>
      </c>
      <c r="N538" s="167">
        <f>IF(N537="",0,IF(N537&gt;=$H536,$H536,N537))</f>
        <v>0</v>
      </c>
      <c r="O538" s="167">
        <f t="shared" ref="O538" si="7889">IF(O537="",0,IF((O537+N539)&lt;=$H536,O537,$H536-N539))</f>
        <v>0</v>
      </c>
      <c r="P538" s="167">
        <f t="shared" ref="P538" si="7890">IF(P537="",0,IF((P537+O539)&lt;=$H536,P537,$H536-O539))</f>
        <v>0</v>
      </c>
      <c r="Q538" s="167">
        <f t="shared" ref="Q538" si="7891">IF(Q537="",0,IF((Q537+P539)&lt;=$H536,Q537,$H536-P539))</f>
        <v>0</v>
      </c>
      <c r="R538" s="167">
        <f t="shared" ref="R538" si="7892">IF(R537="",0,IF((R537+Q539)&lt;=$H536,R537,$H536-Q539))</f>
        <v>0</v>
      </c>
      <c r="S538" s="167">
        <f t="shared" ref="S538" si="7893">IF(S537="",0,IF((S537+R539)&lt;=$H536,S537,$H536-R539))</f>
        <v>0</v>
      </c>
      <c r="T538" s="167">
        <f t="shared" ref="T538" si="7894">IF(T537="",0,IF((T537+S539)&lt;=$H536,T537,$H536-S539))</f>
        <v>0</v>
      </c>
      <c r="U538" s="167">
        <f t="shared" ref="U538" si="7895">IF(U537="",0,IF((U537+T539)&lt;=$H536,U537,$H536-T539))</f>
        <v>0</v>
      </c>
      <c r="V538" s="167">
        <f t="shared" ref="V538" si="7896">IF(V537="",0,IF((V537+U539)&lt;=$H536,V537,$H536-U539))</f>
        <v>0</v>
      </c>
      <c r="W538" s="167">
        <f t="shared" ref="W538" si="7897">IF(W537="",0,IF((W537+V539)&lt;=$H536,W537,$H536-V539))</f>
        <v>0</v>
      </c>
      <c r="X538" s="167">
        <f t="shared" ref="X538" si="7898">IF(X537="",0,IF((X537+W539)&lt;=$H536,X537,$H536-W539))</f>
        <v>0</v>
      </c>
      <c r="Y538" s="167">
        <f t="shared" ref="Y538" si="7899">IF(Y537="",0,IF((Y537+X539)&lt;=$H536,Y537,$H536-X539))</f>
        <v>0</v>
      </c>
      <c r="Z538" s="167">
        <f t="shared" ref="Z538" si="7900">IF(Z537="",0,IF((Z537+Y539)&lt;=$H536,Z537,$H536-Y539))</f>
        <v>0</v>
      </c>
      <c r="AA538" s="167">
        <f t="shared" ref="AA538" si="7901">IF(AA537="",0,IF((AA537+Z539)&lt;=$H536,AA537,$H536-Z539))</f>
        <v>0</v>
      </c>
      <c r="AB538" s="167">
        <f t="shared" ref="AB538" si="7902">IF(AB537="",0,IF((AB537+AA539)&lt;=$H536,AB537,$H536-AA539))</f>
        <v>0</v>
      </c>
      <c r="AC538" s="167">
        <f t="shared" ref="AC538" si="7903">IF(AC537="",0,IF((AC537+AB539)&lt;=$H536,AC537,$H536-AB539))</f>
        <v>0</v>
      </c>
      <c r="AD538" s="167">
        <f t="shared" ref="AD538" si="7904">IF(AD537="",0,IF((AD537+AC539)&lt;=$H536,AD537,$H536-AC539))</f>
        <v>0</v>
      </c>
      <c r="AE538" s="167">
        <f t="shared" ref="AE538" si="7905">IF(AE537="",0,IF((AE537+AD539)&lt;=$H536,AE537,$H536-AD539))</f>
        <v>0</v>
      </c>
      <c r="AF538" s="167">
        <f t="shared" ref="AF538" si="7906">IF(AF537="",0,IF((AF537+AE539)&lt;=$H536,AF537,$H536-AE539))</f>
        <v>0</v>
      </c>
      <c r="AG538" s="167">
        <f t="shared" ref="AG538" si="7907">IF(AG537="",0,IF((AG537+AF539)&lt;=$H536,AG537,$H536-AF539))</f>
        <v>0</v>
      </c>
      <c r="AH538" s="167">
        <f t="shared" ref="AH538" si="7908">IF(AH537="",0,IF((AH537+AG539)&lt;=$H536,AH537,$H536-AG539))</f>
        <v>0</v>
      </c>
      <c r="AI538" s="167">
        <f t="shared" ref="AI538" si="7909">IF(AI537="",0,IF((AI537+AH539)&lt;=$H536,AI537,$H536-AH539))</f>
        <v>0</v>
      </c>
      <c r="AJ538" s="167">
        <f t="shared" ref="AJ538" si="7910">IF(AJ537="",0,IF((AJ537+AI539)&lt;=$H536,AJ537,$H536-AI539))</f>
        <v>0</v>
      </c>
      <c r="AK538" s="167">
        <f t="shared" ref="AK538" si="7911">IF(AK537="",0,IF((AK537+AJ539)&lt;=$H536,AK537,$H536-AJ539))</f>
        <v>0</v>
      </c>
      <c r="AL538" s="167">
        <f t="shared" ref="AL538" si="7912">IF(AL537="",0,IF((AL537+AK539)&lt;=$H536,AL537,$H536-AK539))</f>
        <v>0</v>
      </c>
      <c r="AM538" s="167">
        <f t="shared" ref="AM538" si="7913">IF(AM537="",0,IF((AM537+AL539)&lt;=$H536,AM537,$H536-AL539))</f>
        <v>0</v>
      </c>
      <c r="AN538" s="167">
        <f t="shared" ref="AN538" si="7914">IF(AN537="",0,IF((AN537+AM539)&lt;=$H536,AN537,$H536-AM539))</f>
        <v>0</v>
      </c>
      <c r="AO538" s="167">
        <f t="shared" ref="AO538" si="7915">IF(AO537="",0,IF((AO537+AN539)&lt;=$H536,AO537,$H536-AN539))</f>
        <v>0</v>
      </c>
      <c r="AP538" s="167">
        <f t="shared" ref="AP538" si="7916">IF(AP537="",0,IF((AP537+AO539)&lt;=$H536,AP537,$H536-AO539))</f>
        <v>0</v>
      </c>
      <c r="AQ538" s="167">
        <f t="shared" ref="AQ538" si="7917">IF(AQ537="",0,IF((AQ537+AP539)&lt;=$H536,AQ537,$H536-AP539))</f>
        <v>0</v>
      </c>
      <c r="AR538" s="167">
        <f t="shared" ref="AR538" si="7918">IF(AR537="",0,IF((AR537+AQ539)&lt;=$H536,AR537,$H536-AQ539))</f>
        <v>0</v>
      </c>
      <c r="AS538" s="167">
        <f t="shared" ref="AS538" si="7919">IF(AS537="",0,IF((AS537+AR539)&lt;=$H536,AS537,$H536-AR539))</f>
        <v>0</v>
      </c>
      <c r="AT538" s="167">
        <f t="shared" ref="AT538" si="7920">IF(AT537="",0,IF((AT537+AS539)&lt;=$H536,AT537,$H536-AS539))</f>
        <v>0</v>
      </c>
      <c r="AU538" s="167">
        <f t="shared" ref="AU538" si="7921">IF(AU537="",0,IF((AU537+AT539)&lt;=$H536,AU537,$H536-AT539))</f>
        <v>0</v>
      </c>
      <c r="AV538" s="167">
        <f t="shared" ref="AV538" si="7922">IF(AV537="",0,IF((AV537+AU539)&lt;=$H536,AV537,$H536-AU539))</f>
        <v>0</v>
      </c>
      <c r="AW538" s="167">
        <f t="shared" ref="AW538" si="7923">IF(AW537="",0,IF((AW537+AV539)&lt;=$H536,AW537,$H536-AV539))</f>
        <v>0</v>
      </c>
      <c r="AX538" s="167">
        <f t="shared" ref="AX538" si="7924">IF(AX537="",0,IF((AX537+AW539)&lt;=$H536,AX537,$H536-AW539))</f>
        <v>0</v>
      </c>
      <c r="AY538" s="167">
        <f t="shared" ref="AY538" si="7925">IF(AY537="",0,IF((AY537+AX539)&lt;=$H536,AY537,$H536-AX539))</f>
        <v>0</v>
      </c>
      <c r="AZ538" s="167">
        <f t="shared" ref="AZ538" si="7926">IF(AZ537="",0,IF((AZ537+AY539)&lt;=$H536,AZ537,$H536-AY539))</f>
        <v>0</v>
      </c>
      <c r="BA538" s="167">
        <f t="shared" ref="BA538" si="7927">IF(BA537="",0,IF((BA537+AZ539)&lt;=$H536,BA537,$H536-AZ539))</f>
        <v>0</v>
      </c>
      <c r="BB538" s="167">
        <f t="shared" ref="BB538" si="7928">IF(BB537="",0,IF((BB537+BA539)&lt;=$H536,BB537,$H536-BA539))</f>
        <v>0</v>
      </c>
      <c r="BC538" s="167">
        <f t="shared" ref="BC538" si="7929">IF(BC537="",0,IF((BC537+BB539)&lt;=$H536,BC537,$H536-BB539))</f>
        <v>0</v>
      </c>
      <c r="BD538" s="167">
        <f t="shared" ref="BD538" si="7930">IF(BD537="",0,IF((BD537+BC539)&lt;=$H536,BD537,$H536-BC539))</f>
        <v>0</v>
      </c>
      <c r="BE538" s="167">
        <f t="shared" ref="BE538" si="7931">IF(BE537="",0,IF((BE537+BD539)&lt;=$H536,BE537,$H536-BD539))</f>
        <v>0</v>
      </c>
      <c r="BF538" s="167">
        <f t="shared" ref="BF538" si="7932">IF(BF537="",0,IF((BF537+BE539)&lt;=$H536,BF537,$H536-BE539))</f>
        <v>0</v>
      </c>
      <c r="BG538" s="167">
        <f t="shared" ref="BG538" si="7933">IF(BG537="",0,IF((BG537+BF539)&lt;=$H536,BG537,$H536-BF539))</f>
        <v>0</v>
      </c>
      <c r="BH538" s="167">
        <f t="shared" ref="BH538" si="7934">IF(BH537="",0,IF((BH537+BG539)&lt;=$H536,BH537,$H536-BG539))</f>
        <v>0</v>
      </c>
      <c r="BI538" s="167">
        <f t="shared" ref="BI538" si="7935">IF(BI537="",0,IF((BI537+BH539)&lt;=$H536,BI537,$H536-BH539))</f>
        <v>0</v>
      </c>
      <c r="BJ538" s="382"/>
      <c r="BK538" s="384"/>
      <c r="BL538" s="386"/>
      <c r="BM538" s="106"/>
      <c r="BN538" s="106"/>
      <c r="BO538" s="106"/>
      <c r="BP538" s="106"/>
      <c r="BQ538" s="106"/>
      <c r="BR538" s="106"/>
      <c r="BS538" s="106"/>
      <c r="BT538" s="106"/>
      <c r="BU538" s="106"/>
      <c r="BV538" s="106"/>
      <c r="BW538" s="106"/>
      <c r="BX538" s="106"/>
      <c r="BY538" s="106"/>
      <c r="BZ538" s="106"/>
      <c r="CA538" s="106"/>
      <c r="CB538" s="106"/>
    </row>
    <row r="539" spans="1:80" ht="29" hidden="1" x14ac:dyDescent="0.35">
      <c r="B539" s="128"/>
      <c r="C539" s="170"/>
      <c r="D539" s="170"/>
      <c r="E539" s="170"/>
      <c r="F539" s="170"/>
      <c r="G539" s="170"/>
      <c r="H539" s="170"/>
      <c r="I539" s="172"/>
      <c r="J539" s="105"/>
      <c r="K539" s="175"/>
      <c r="L539" s="105"/>
      <c r="M539" s="63" t="s">
        <v>236</v>
      </c>
      <c r="N539" s="167">
        <f>N538</f>
        <v>0</v>
      </c>
      <c r="O539" s="167">
        <f>O538+N539</f>
        <v>0</v>
      </c>
      <c r="P539" s="167">
        <f t="shared" ref="P539" si="7936">P538+O539</f>
        <v>0</v>
      </c>
      <c r="Q539" s="167">
        <f t="shared" ref="Q539" si="7937">Q538+P539</f>
        <v>0</v>
      </c>
      <c r="R539" s="167">
        <f t="shared" ref="R539" si="7938">R538+Q539</f>
        <v>0</v>
      </c>
      <c r="S539" s="167">
        <f t="shared" ref="S539" si="7939">S538+R539</f>
        <v>0</v>
      </c>
      <c r="T539" s="167">
        <f t="shared" ref="T539" si="7940">T538+S539</f>
        <v>0</v>
      </c>
      <c r="U539" s="167">
        <f t="shared" ref="U539" si="7941">U538+T539</f>
        <v>0</v>
      </c>
      <c r="V539" s="167">
        <f t="shared" ref="V539" si="7942">V538+U539</f>
        <v>0</v>
      </c>
      <c r="W539" s="167">
        <f t="shared" ref="W539" si="7943">W538+V539</f>
        <v>0</v>
      </c>
      <c r="X539" s="167">
        <f t="shared" ref="X539" si="7944">X538+W539</f>
        <v>0</v>
      </c>
      <c r="Y539" s="167">
        <f t="shared" ref="Y539" si="7945">Y538+X539</f>
        <v>0</v>
      </c>
      <c r="Z539" s="167">
        <f t="shared" ref="Z539" si="7946">Z538+Y539</f>
        <v>0</v>
      </c>
      <c r="AA539" s="167">
        <f t="shared" ref="AA539" si="7947">AA538+Z539</f>
        <v>0</v>
      </c>
      <c r="AB539" s="167">
        <f t="shared" ref="AB539" si="7948">AB538+AA539</f>
        <v>0</v>
      </c>
      <c r="AC539" s="167">
        <f t="shared" ref="AC539" si="7949">AC538+AB539</f>
        <v>0</v>
      </c>
      <c r="AD539" s="167">
        <f t="shared" ref="AD539" si="7950">AD538+AC539</f>
        <v>0</v>
      </c>
      <c r="AE539" s="167">
        <f t="shared" ref="AE539" si="7951">AE538+AD539</f>
        <v>0</v>
      </c>
      <c r="AF539" s="167">
        <f t="shared" ref="AF539" si="7952">AF538+AE539</f>
        <v>0</v>
      </c>
      <c r="AG539" s="167">
        <f t="shared" ref="AG539" si="7953">AG538+AF539</f>
        <v>0</v>
      </c>
      <c r="AH539" s="167">
        <f t="shared" ref="AH539" si="7954">AH538+AG539</f>
        <v>0</v>
      </c>
      <c r="AI539" s="167">
        <f t="shared" ref="AI539" si="7955">AI538+AH539</f>
        <v>0</v>
      </c>
      <c r="AJ539" s="167">
        <f t="shared" ref="AJ539" si="7956">AJ538+AI539</f>
        <v>0</v>
      </c>
      <c r="AK539" s="167">
        <f t="shared" ref="AK539" si="7957">AK538+AJ539</f>
        <v>0</v>
      </c>
      <c r="AL539" s="167">
        <f t="shared" ref="AL539" si="7958">AL538+AK539</f>
        <v>0</v>
      </c>
      <c r="AM539" s="167">
        <f t="shared" ref="AM539" si="7959">AM538+AL539</f>
        <v>0</v>
      </c>
      <c r="AN539" s="167">
        <f t="shared" ref="AN539" si="7960">AN538+AM539</f>
        <v>0</v>
      </c>
      <c r="AO539" s="167">
        <f t="shared" ref="AO539" si="7961">AO538+AN539</f>
        <v>0</v>
      </c>
      <c r="AP539" s="167">
        <f t="shared" ref="AP539" si="7962">AP538+AO539</f>
        <v>0</v>
      </c>
      <c r="AQ539" s="167">
        <f t="shared" ref="AQ539" si="7963">AQ538+AP539</f>
        <v>0</v>
      </c>
      <c r="AR539" s="167">
        <f t="shared" ref="AR539" si="7964">AR538+AQ539</f>
        <v>0</v>
      </c>
      <c r="AS539" s="167">
        <f t="shared" ref="AS539" si="7965">AS538+AR539</f>
        <v>0</v>
      </c>
      <c r="AT539" s="167">
        <f t="shared" ref="AT539" si="7966">AT538+AS539</f>
        <v>0</v>
      </c>
      <c r="AU539" s="167">
        <f t="shared" ref="AU539" si="7967">AU538+AT539</f>
        <v>0</v>
      </c>
      <c r="AV539" s="167">
        <f t="shared" ref="AV539" si="7968">AV538+AU539</f>
        <v>0</v>
      </c>
      <c r="AW539" s="167">
        <f t="shared" ref="AW539" si="7969">AW538+AV539</f>
        <v>0</v>
      </c>
      <c r="AX539" s="167">
        <f t="shared" ref="AX539" si="7970">AX538+AW539</f>
        <v>0</v>
      </c>
      <c r="AY539" s="167">
        <f t="shared" ref="AY539" si="7971">AY538+AX539</f>
        <v>0</v>
      </c>
      <c r="AZ539" s="167">
        <f t="shared" ref="AZ539" si="7972">AZ538+AY539</f>
        <v>0</v>
      </c>
      <c r="BA539" s="167">
        <f t="shared" ref="BA539" si="7973">BA538+AZ539</f>
        <v>0</v>
      </c>
      <c r="BB539" s="167">
        <f t="shared" ref="BB539" si="7974">BB538+BA539</f>
        <v>0</v>
      </c>
      <c r="BC539" s="167">
        <f t="shared" ref="BC539" si="7975">BC538+BB539</f>
        <v>0</v>
      </c>
      <c r="BD539" s="167">
        <f t="shared" ref="BD539" si="7976">BD538+BC539</f>
        <v>0</v>
      </c>
      <c r="BE539" s="167">
        <f t="shared" ref="BE539" si="7977">BE538+BD539</f>
        <v>0</v>
      </c>
      <c r="BF539" s="167">
        <f t="shared" ref="BF539" si="7978">BF538+BE539</f>
        <v>0</v>
      </c>
      <c r="BG539" s="167">
        <f t="shared" ref="BG539" si="7979">BG538+BF539</f>
        <v>0</v>
      </c>
      <c r="BH539" s="167">
        <f t="shared" ref="BH539" si="7980">BH538+BG539</f>
        <v>0</v>
      </c>
      <c r="BI539" s="167">
        <f t="shared" ref="BI539" si="7981">BI538+BH539</f>
        <v>0</v>
      </c>
      <c r="BJ539" s="382"/>
      <c r="BK539" s="384"/>
      <c r="BL539" s="386"/>
      <c r="BM539" s="105"/>
      <c r="BN539" s="105"/>
      <c r="BO539" s="105"/>
      <c r="BP539" s="105"/>
      <c r="BQ539" s="105"/>
      <c r="BR539" s="105"/>
      <c r="BS539" s="105"/>
      <c r="BT539" s="105"/>
      <c r="BU539" s="105"/>
      <c r="BV539" s="105"/>
      <c r="BW539" s="105"/>
      <c r="BX539" s="105"/>
      <c r="BY539" s="105"/>
      <c r="BZ539" s="105"/>
      <c r="CA539" s="105"/>
      <c r="CB539" s="105"/>
    </row>
    <row r="540" spans="1:80" ht="25.4" customHeight="1" thickBot="1" x14ac:dyDescent="0.4">
      <c r="B540" s="128"/>
      <c r="C540" s="170"/>
      <c r="D540" s="170"/>
      <c r="E540" s="170"/>
      <c r="F540" s="170"/>
      <c r="G540" s="170"/>
      <c r="H540" s="170"/>
      <c r="I540" s="172"/>
      <c r="J540" s="105"/>
      <c r="K540" s="175"/>
      <c r="L540" s="105"/>
      <c r="M540" s="63" t="s">
        <v>145</v>
      </c>
      <c r="N540" s="168">
        <f>IF($E536="",0,VLOOKUP($E536,'Podpůrná data'!$H$15:$I$182,2)*N538)</f>
        <v>0</v>
      </c>
      <c r="O540" s="168">
        <f>IF($E536="",0,VLOOKUP($E536,'Podpůrná data'!$H$15:$I$182,2)*O538)</f>
        <v>0</v>
      </c>
      <c r="P540" s="168">
        <f>IF($E536="",0,VLOOKUP($E536,'Podpůrná data'!$H$15:$I$182,2)*P538)</f>
        <v>0</v>
      </c>
      <c r="Q540" s="168">
        <f>IF($E536="",0,VLOOKUP($E536,'Podpůrná data'!$H$15:$I$182,2)*Q538)</f>
        <v>0</v>
      </c>
      <c r="R540" s="168">
        <f>IF($E536="",0,VLOOKUP($E536,'Podpůrná data'!$H$15:$I$182,2)*R538)</f>
        <v>0</v>
      </c>
      <c r="S540" s="168">
        <f>IF($E536="",0,VLOOKUP($E536,'Podpůrná data'!$H$15:$I$182,2)*S538)</f>
        <v>0</v>
      </c>
      <c r="T540" s="168">
        <f>IF($E536="",0,VLOOKUP($E536,'Podpůrná data'!$H$15:$I$182,2)*T538)</f>
        <v>0</v>
      </c>
      <c r="U540" s="168">
        <f>IF($E536="",0,VLOOKUP($E536,'Podpůrná data'!$H$15:$I$182,2)*U538)</f>
        <v>0</v>
      </c>
      <c r="V540" s="168">
        <f>IF($E536="",0,VLOOKUP($E536,'Podpůrná data'!$H$15:$I$182,2)*V538)</f>
        <v>0</v>
      </c>
      <c r="W540" s="168">
        <f>IF($E536="",0,VLOOKUP($E536,'Podpůrná data'!$H$15:$I$182,2)*W538)</f>
        <v>0</v>
      </c>
      <c r="X540" s="168">
        <f>IF($E536="",0,VLOOKUP($E536,'Podpůrná data'!$H$15:$I$182,2)*X538)</f>
        <v>0</v>
      </c>
      <c r="Y540" s="168">
        <f>IF($E536="",0,VLOOKUP($E536,'Podpůrná data'!$H$15:$I$182,2)*Y538)</f>
        <v>0</v>
      </c>
      <c r="Z540" s="168">
        <f>IF($E536="",0,VLOOKUP($E536,'Podpůrná data'!$H$15:$I$182,2)*Z538)</f>
        <v>0</v>
      </c>
      <c r="AA540" s="168">
        <f>IF($E536="",0,VLOOKUP($E536,'Podpůrná data'!$H$15:$I$182,2)*AA538)</f>
        <v>0</v>
      </c>
      <c r="AB540" s="168">
        <f>IF($E536="",0,VLOOKUP($E536,'Podpůrná data'!$H$15:$I$182,2)*AB538)</f>
        <v>0</v>
      </c>
      <c r="AC540" s="168">
        <f>IF($E536="",0,VLOOKUP($E536,'Podpůrná data'!$H$15:$I$182,2)*AC538)</f>
        <v>0</v>
      </c>
      <c r="AD540" s="168">
        <f>IF($E536="",0,VLOOKUP($E536,'Podpůrná data'!$H$15:$I$182,2)*AD538)</f>
        <v>0</v>
      </c>
      <c r="AE540" s="168">
        <f>IF($E536="",0,VLOOKUP($E536,'Podpůrná data'!$H$15:$I$182,2)*AE538)</f>
        <v>0</v>
      </c>
      <c r="AF540" s="168">
        <f>IF($E536="",0,VLOOKUP($E536,'Podpůrná data'!$H$15:$I$182,2)*AF538)</f>
        <v>0</v>
      </c>
      <c r="AG540" s="168">
        <f>IF($E536="",0,VLOOKUP($E536,'Podpůrná data'!$H$15:$I$182,2)*AG538)</f>
        <v>0</v>
      </c>
      <c r="AH540" s="168">
        <f>IF($E536="",0,VLOOKUP($E536,'Podpůrná data'!$H$15:$I$182,2)*AH538)</f>
        <v>0</v>
      </c>
      <c r="AI540" s="168">
        <f>IF($E536="",0,VLOOKUP($E536,'Podpůrná data'!$H$15:$I$182,2)*AI538)</f>
        <v>0</v>
      </c>
      <c r="AJ540" s="168">
        <f>IF($E536="",0,VLOOKUP($E536,'Podpůrná data'!$H$15:$I$182,2)*AJ538)</f>
        <v>0</v>
      </c>
      <c r="AK540" s="168">
        <f>IF($E536="",0,VLOOKUP($E536,'Podpůrná data'!$H$15:$I$182,2)*AK538)</f>
        <v>0</v>
      </c>
      <c r="AL540" s="168">
        <f>IF($E536="",0,VLOOKUP($E536,'Podpůrná data'!$H$15:$I$182,2)*AL538)</f>
        <v>0</v>
      </c>
      <c r="AM540" s="168">
        <f>IF($E536="",0,VLOOKUP($E536,'Podpůrná data'!$H$15:$I$182,2)*AM538)</f>
        <v>0</v>
      </c>
      <c r="AN540" s="168">
        <f>IF($E536="",0,VLOOKUP($E536,'Podpůrná data'!$H$15:$I$182,2)*AN538)</f>
        <v>0</v>
      </c>
      <c r="AO540" s="168">
        <f>IF($E536="",0,VLOOKUP($E536,'Podpůrná data'!$H$15:$I$182,2)*AO538)</f>
        <v>0</v>
      </c>
      <c r="AP540" s="168">
        <f>IF($E536="",0,VLOOKUP($E536,'Podpůrná data'!$H$15:$I$182,2)*AP538)</f>
        <v>0</v>
      </c>
      <c r="AQ540" s="168">
        <f>IF($E536="",0,VLOOKUP($E536,'Podpůrná data'!$H$15:$I$182,2)*AQ538)</f>
        <v>0</v>
      </c>
      <c r="AR540" s="168">
        <f>IF($E536="",0,VLOOKUP($E536,'Podpůrná data'!$H$15:$I$182,2)*AR538)</f>
        <v>0</v>
      </c>
      <c r="AS540" s="168">
        <f>IF($E536="",0,VLOOKUP($E536,'Podpůrná data'!$H$15:$I$182,2)*AS538)</f>
        <v>0</v>
      </c>
      <c r="AT540" s="168">
        <f>IF($E536="",0,VLOOKUP($E536,'Podpůrná data'!$H$15:$I$182,2)*AT538)</f>
        <v>0</v>
      </c>
      <c r="AU540" s="168">
        <f>IF($E536="",0,VLOOKUP($E536,'Podpůrná data'!$H$15:$I$182,2)*AU538)</f>
        <v>0</v>
      </c>
      <c r="AV540" s="168">
        <f>IF($E536="",0,VLOOKUP($E536,'Podpůrná data'!$H$15:$I$182,2)*AV538)</f>
        <v>0</v>
      </c>
      <c r="AW540" s="168">
        <f>IF($E536="",0,VLOOKUP($E536,'Podpůrná data'!$H$15:$I$182,2)*AW538)</f>
        <v>0</v>
      </c>
      <c r="AX540" s="168">
        <f>IF($E536="",0,VLOOKUP($E536,'Podpůrná data'!$H$15:$I$182,2)*AX538)</f>
        <v>0</v>
      </c>
      <c r="AY540" s="168">
        <f>IF($E536="",0,VLOOKUP($E536,'Podpůrná data'!$H$15:$I$182,2)*AY538)</f>
        <v>0</v>
      </c>
      <c r="AZ540" s="168">
        <f>IF($E536="",0,VLOOKUP($E536,'Podpůrná data'!$H$15:$I$182,2)*AZ538)</f>
        <v>0</v>
      </c>
      <c r="BA540" s="168">
        <f>IF($E536="",0,VLOOKUP($E536,'Podpůrná data'!$H$15:$I$182,2)*BA538)</f>
        <v>0</v>
      </c>
      <c r="BB540" s="168">
        <f>IF($E536="",0,VLOOKUP($E536,'Podpůrná data'!$H$15:$I$182,2)*BB538)</f>
        <v>0</v>
      </c>
      <c r="BC540" s="168">
        <f>IF($E536="",0,VLOOKUP($E536,'Podpůrná data'!$H$15:$I$182,2)*BC538)</f>
        <v>0</v>
      </c>
      <c r="BD540" s="168">
        <f>IF($E536="",0,VLOOKUP($E536,'Podpůrná data'!$H$15:$I$182,2)*BD538)</f>
        <v>0</v>
      </c>
      <c r="BE540" s="168">
        <f>IF($E536="",0,VLOOKUP($E536,'Podpůrná data'!$H$15:$I$182,2)*BE538)</f>
        <v>0</v>
      </c>
      <c r="BF540" s="168">
        <f>IF($E536="",0,VLOOKUP($E536,'Podpůrná data'!$H$15:$I$182,2)*BF538)</f>
        <v>0</v>
      </c>
      <c r="BG540" s="168">
        <f>IF($E536="",0,VLOOKUP($E536,'Podpůrná data'!$H$15:$I$182,2)*BG538)</f>
        <v>0</v>
      </c>
      <c r="BH540" s="168">
        <f>IF($E536="",0,VLOOKUP($E536,'Podpůrná data'!$H$15:$I$182,2)*BH538)</f>
        <v>0</v>
      </c>
      <c r="BI540" s="168">
        <f>IF($E536="",0,VLOOKUP($E536,'Podpůrná data'!$H$15:$I$182,2)*BI538)</f>
        <v>0</v>
      </c>
      <c r="BJ540" s="382"/>
      <c r="BK540" s="384"/>
      <c r="BL540" s="386"/>
      <c r="BM540" s="105"/>
      <c r="BN540" s="178">
        <f>SUMIFS($N540:$BI540,$N535:$BI535,"1. ZoR")</f>
        <v>0</v>
      </c>
      <c r="BO540" s="178">
        <f>SUMIFS($N540:$BI540,$N535:$BI535,"2. ZoR")</f>
        <v>0</v>
      </c>
      <c r="BP540" s="178">
        <f>SUMIFS($N540:$BI540,$N535:$BI535,"3. ZoR")</f>
        <v>0</v>
      </c>
      <c r="BQ540" s="178">
        <f>SUMIFS($N540:$BI540,$N535:$BI535,"4. ZoR")</f>
        <v>0</v>
      </c>
      <c r="BR540" s="178">
        <f>SUMIFS($N540:$BI540,$N535:$BI535,"5. ZoR")</f>
        <v>0</v>
      </c>
      <c r="BS540" s="178">
        <f>SUMIFS($N540:$BI540,$N535:$BI535,"6. ZoR")</f>
        <v>0</v>
      </c>
      <c r="BT540" s="178">
        <f>SUMIFS($N540:$BI540,$N535:$BI535,"7. ZoR")</f>
        <v>0</v>
      </c>
      <c r="BU540" s="178">
        <f>SUMIFS($N540:$BI540,$N535:$BI535,"8. ZoR")</f>
        <v>0</v>
      </c>
      <c r="BV540" s="178">
        <f>SUMIFS($N540:$BI540,$N535:$BI535,"9. ZoR")</f>
        <v>0</v>
      </c>
      <c r="BW540" s="178">
        <f>SUMIFS($N540:$BI540,$N535:$BI535,"10. ZoR")</f>
        <v>0</v>
      </c>
      <c r="BX540" s="178">
        <f>SUMIFS($N540:$BI540,$N535:$BI535,"11. ZoR")</f>
        <v>0</v>
      </c>
      <c r="BY540" s="178">
        <f>SUMIFS($N540:$BI540,$N535:$BI535,"12. ZoR")</f>
        <v>0</v>
      </c>
      <c r="BZ540" s="178">
        <f>SUMIFS($N540:$BI540,$N535:$BI535,"13. ZoR")</f>
        <v>0</v>
      </c>
      <c r="CA540" s="178">
        <f>SUMIFS($N540:$BI540,$N535:$BI535,"14. ZoR")</f>
        <v>0</v>
      </c>
      <c r="CB540" s="178">
        <f>SUMIFS($N540:$BI540,$N535:$BI535,"15. ZoR")</f>
        <v>0</v>
      </c>
    </row>
    <row r="541" spans="1:80" ht="29.5" hidden="1" thickBot="1" x14ac:dyDescent="0.4">
      <c r="B541" s="129"/>
      <c r="C541" s="173"/>
      <c r="D541" s="173"/>
      <c r="E541" s="173"/>
      <c r="F541" s="173"/>
      <c r="G541" s="173"/>
      <c r="H541" s="173"/>
      <c r="I541" s="174"/>
      <c r="J541" s="105"/>
      <c r="K541" s="176"/>
      <c r="L541" s="105"/>
      <c r="M541" s="63" t="s">
        <v>200</v>
      </c>
      <c r="N541" s="168">
        <f>IF(N540="","",N540)</f>
        <v>0</v>
      </c>
      <c r="O541" s="168">
        <f>N541+O540</f>
        <v>0</v>
      </c>
      <c r="P541" s="168">
        <f t="shared" ref="P541" si="7982">O541+P540</f>
        <v>0</v>
      </c>
      <c r="Q541" s="168">
        <f t="shared" ref="Q541" si="7983">P541+Q540</f>
        <v>0</v>
      </c>
      <c r="R541" s="168">
        <f t="shared" ref="R541" si="7984">Q541+R540</f>
        <v>0</v>
      </c>
      <c r="S541" s="168">
        <f t="shared" ref="S541" si="7985">R541+S540</f>
        <v>0</v>
      </c>
      <c r="T541" s="168">
        <f t="shared" ref="T541" si="7986">S541+T540</f>
        <v>0</v>
      </c>
      <c r="U541" s="168">
        <f t="shared" ref="U541" si="7987">T541+U540</f>
        <v>0</v>
      </c>
      <c r="V541" s="168">
        <f t="shared" ref="V541" si="7988">U541+V540</f>
        <v>0</v>
      </c>
      <c r="W541" s="168">
        <f t="shared" ref="W541" si="7989">V541+W540</f>
        <v>0</v>
      </c>
      <c r="X541" s="168">
        <f t="shared" ref="X541" si="7990">W541+X540</f>
        <v>0</v>
      </c>
      <c r="Y541" s="168">
        <f t="shared" ref="Y541" si="7991">X541+Y540</f>
        <v>0</v>
      </c>
      <c r="Z541" s="168">
        <f t="shared" ref="Z541" si="7992">Y541+Z540</f>
        <v>0</v>
      </c>
      <c r="AA541" s="168">
        <f t="shared" ref="AA541" si="7993">Z541+AA540</f>
        <v>0</v>
      </c>
      <c r="AB541" s="168">
        <f t="shared" ref="AB541" si="7994">AA541+AB540</f>
        <v>0</v>
      </c>
      <c r="AC541" s="168">
        <f t="shared" ref="AC541" si="7995">AB541+AC540</f>
        <v>0</v>
      </c>
      <c r="AD541" s="168">
        <f t="shared" ref="AD541" si="7996">AC541+AD540</f>
        <v>0</v>
      </c>
      <c r="AE541" s="168">
        <f t="shared" ref="AE541" si="7997">AD541+AE540</f>
        <v>0</v>
      </c>
      <c r="AF541" s="168">
        <f t="shared" ref="AF541" si="7998">AE541+AF540</f>
        <v>0</v>
      </c>
      <c r="AG541" s="168">
        <f t="shared" ref="AG541" si="7999">AF541+AG540</f>
        <v>0</v>
      </c>
      <c r="AH541" s="168">
        <f t="shared" ref="AH541" si="8000">AG541+AH540</f>
        <v>0</v>
      </c>
      <c r="AI541" s="168">
        <f t="shared" ref="AI541" si="8001">AH541+AI540</f>
        <v>0</v>
      </c>
      <c r="AJ541" s="168">
        <f t="shared" ref="AJ541" si="8002">AI541+AJ540</f>
        <v>0</v>
      </c>
      <c r="AK541" s="168">
        <f t="shared" ref="AK541" si="8003">AJ541+AK540</f>
        <v>0</v>
      </c>
      <c r="AL541" s="168">
        <f t="shared" ref="AL541" si="8004">AK541+AL540</f>
        <v>0</v>
      </c>
      <c r="AM541" s="168">
        <f t="shared" ref="AM541" si="8005">AL541+AM540</f>
        <v>0</v>
      </c>
      <c r="AN541" s="168">
        <f t="shared" ref="AN541" si="8006">AM541+AN540</f>
        <v>0</v>
      </c>
      <c r="AO541" s="168">
        <f t="shared" ref="AO541" si="8007">AN541+AO540</f>
        <v>0</v>
      </c>
      <c r="AP541" s="168">
        <f t="shared" ref="AP541" si="8008">AO541+AP540</f>
        <v>0</v>
      </c>
      <c r="AQ541" s="168">
        <f t="shared" ref="AQ541" si="8009">AP541+AQ540</f>
        <v>0</v>
      </c>
      <c r="AR541" s="168">
        <f t="shared" ref="AR541" si="8010">AQ541+AR540</f>
        <v>0</v>
      </c>
      <c r="AS541" s="168">
        <f t="shared" ref="AS541" si="8011">AR541+AS540</f>
        <v>0</v>
      </c>
      <c r="AT541" s="168">
        <f t="shared" ref="AT541" si="8012">AS541+AT540</f>
        <v>0</v>
      </c>
      <c r="AU541" s="168">
        <f t="shared" ref="AU541" si="8013">AT541+AU540</f>
        <v>0</v>
      </c>
      <c r="AV541" s="168">
        <f t="shared" ref="AV541" si="8014">AU541+AV540</f>
        <v>0</v>
      </c>
      <c r="AW541" s="168">
        <f t="shared" ref="AW541" si="8015">AV541+AW540</f>
        <v>0</v>
      </c>
      <c r="AX541" s="168">
        <f t="shared" ref="AX541" si="8016">AW541+AX540</f>
        <v>0</v>
      </c>
      <c r="AY541" s="168">
        <f t="shared" ref="AY541" si="8017">AX541+AY540</f>
        <v>0</v>
      </c>
      <c r="AZ541" s="168">
        <f t="shared" ref="AZ541" si="8018">AY541+AZ540</f>
        <v>0</v>
      </c>
      <c r="BA541" s="168">
        <f t="shared" ref="BA541" si="8019">AZ541+BA540</f>
        <v>0</v>
      </c>
      <c r="BB541" s="168">
        <f t="shared" ref="BB541" si="8020">BA541+BB540</f>
        <v>0</v>
      </c>
      <c r="BC541" s="168">
        <f t="shared" ref="BC541" si="8021">BB541+BC540</f>
        <v>0</v>
      </c>
      <c r="BD541" s="168">
        <f t="shared" ref="BD541" si="8022">BC541+BD540</f>
        <v>0</v>
      </c>
      <c r="BE541" s="168">
        <f t="shared" ref="BE541" si="8023">BD541+BE540</f>
        <v>0</v>
      </c>
      <c r="BF541" s="168">
        <f t="shared" ref="BF541" si="8024">BE541+BF540</f>
        <v>0</v>
      </c>
      <c r="BG541" s="168">
        <f t="shared" ref="BG541" si="8025">BF541+BG540</f>
        <v>0</v>
      </c>
      <c r="BH541" s="168">
        <f t="shared" ref="BH541" si="8026">BG541+BH540</f>
        <v>0</v>
      </c>
      <c r="BI541" s="168">
        <f t="shared" ref="BI541" si="8027">BH541+BI540</f>
        <v>0</v>
      </c>
      <c r="BJ541" s="383"/>
      <c r="BK541" s="385"/>
      <c r="BL541" s="387"/>
      <c r="BM541" s="105"/>
      <c r="BN541" s="105"/>
      <c r="BO541" s="105"/>
      <c r="BP541" s="105"/>
      <c r="BQ541" s="105"/>
      <c r="BR541" s="105"/>
      <c r="BS541" s="105"/>
      <c r="BT541" s="105"/>
      <c r="BU541" s="105"/>
      <c r="BV541" s="105"/>
      <c r="BW541" s="105"/>
      <c r="BX541" s="105"/>
      <c r="BY541" s="105"/>
      <c r="BZ541" s="105"/>
      <c r="CA541" s="105"/>
      <c r="CB541" s="105"/>
    </row>
    <row r="542" spans="1:80" ht="15" hidden="1" thickBot="1" x14ac:dyDescent="0.4">
      <c r="B542" s="105"/>
      <c r="C542" s="130"/>
      <c r="D542" s="130"/>
      <c r="E542" s="130"/>
      <c r="F542" s="130"/>
      <c r="G542" s="130"/>
      <c r="H542" s="130"/>
      <c r="I542" s="105"/>
      <c r="J542" s="7"/>
      <c r="K542" s="105"/>
      <c r="L542" s="105"/>
      <c r="M542" s="105"/>
      <c r="N542" s="105"/>
      <c r="O542" s="105"/>
      <c r="P542" s="7"/>
      <c r="Q542" s="105"/>
      <c r="R542" s="105"/>
      <c r="S542" s="105"/>
      <c r="T542" s="105"/>
      <c r="U542" s="105"/>
      <c r="V542" s="105"/>
      <c r="W542" s="105"/>
      <c r="X542" s="105"/>
      <c r="Y542" s="105"/>
      <c r="Z542" s="105"/>
      <c r="AA542" s="105"/>
      <c r="AB542" s="105"/>
      <c r="AC542" s="105"/>
      <c r="AD542" s="105"/>
      <c r="AE542" s="105"/>
      <c r="AF542" s="105"/>
      <c r="AG542" s="105"/>
      <c r="AH542" s="105"/>
      <c r="AI542" s="105"/>
      <c r="AJ542" s="105"/>
      <c r="AK542" s="105"/>
      <c r="AL542" s="105"/>
      <c r="AM542" s="105"/>
      <c r="AN542" s="105"/>
      <c r="AO542" s="105"/>
      <c r="AP542" s="105"/>
      <c r="AQ542" s="105"/>
      <c r="AR542" s="105"/>
      <c r="AS542" s="105"/>
      <c r="AT542" s="105"/>
      <c r="AU542" s="105"/>
      <c r="AV542" s="105"/>
      <c r="AW542" s="105"/>
      <c r="AX542" s="105"/>
      <c r="AY542" s="105"/>
      <c r="AZ542" s="105"/>
      <c r="BA542" s="105"/>
      <c r="BB542" s="105"/>
      <c r="BC542" s="105"/>
      <c r="BD542" s="105"/>
      <c r="BE542" s="105"/>
      <c r="BF542" s="105"/>
      <c r="BG542" s="105"/>
      <c r="BH542" s="105"/>
      <c r="BI542" s="105"/>
      <c r="BJ542" s="105"/>
      <c r="BK542" s="105"/>
      <c r="BL542" s="105"/>
      <c r="BM542" s="105"/>
      <c r="BN542" s="105"/>
      <c r="BO542" s="105"/>
      <c r="BP542" s="105"/>
      <c r="BQ542" s="105"/>
      <c r="BR542" s="105"/>
      <c r="BS542" s="105"/>
      <c r="BT542" s="105"/>
      <c r="BU542" s="105"/>
      <c r="BV542" s="105"/>
      <c r="BW542" s="105"/>
      <c r="BX542" s="105"/>
      <c r="BY542" s="105"/>
      <c r="BZ542" s="105"/>
      <c r="CA542" s="105"/>
      <c r="CB542" s="105"/>
    </row>
    <row r="543" spans="1:80" s="245" customFormat="1" ht="58.4" customHeight="1" thickBot="1" x14ac:dyDescent="0.4">
      <c r="A543" s="249"/>
      <c r="B543" s="120"/>
      <c r="C543" s="360" t="s">
        <v>2</v>
      </c>
      <c r="D543" s="121"/>
      <c r="E543" s="131" t="s">
        <v>225</v>
      </c>
      <c r="F543" s="131" t="s">
        <v>444</v>
      </c>
      <c r="G543" s="131" t="s">
        <v>208</v>
      </c>
      <c r="H543" s="122" t="s">
        <v>385</v>
      </c>
      <c r="I543" s="123" t="s">
        <v>1</v>
      </c>
      <c r="J543" s="7"/>
      <c r="K543" s="169">
        <v>204032</v>
      </c>
      <c r="L543" s="106"/>
      <c r="M543" s="194" t="s">
        <v>128</v>
      </c>
      <c r="N543" s="83" t="s">
        <v>4</v>
      </c>
      <c r="O543" s="83" t="s">
        <v>5</v>
      </c>
      <c r="P543" s="83" t="s">
        <v>6</v>
      </c>
      <c r="Q543" s="83" t="s">
        <v>7</v>
      </c>
      <c r="R543" s="83" t="s">
        <v>8</v>
      </c>
      <c r="S543" s="83" t="s">
        <v>9</v>
      </c>
      <c r="T543" s="83" t="s">
        <v>10</v>
      </c>
      <c r="U543" s="83" t="s">
        <v>11</v>
      </c>
      <c r="V543" s="83" t="s">
        <v>12</v>
      </c>
      <c r="W543" s="83" t="s">
        <v>13</v>
      </c>
      <c r="X543" s="83" t="s">
        <v>14</v>
      </c>
      <c r="Y543" s="83" t="s">
        <v>15</v>
      </c>
      <c r="Z543" s="83" t="s">
        <v>16</v>
      </c>
      <c r="AA543" s="83" t="s">
        <v>17</v>
      </c>
      <c r="AB543" s="83" t="s">
        <v>18</v>
      </c>
      <c r="AC543" s="83" t="s">
        <v>19</v>
      </c>
      <c r="AD543" s="83" t="s">
        <v>20</v>
      </c>
      <c r="AE543" s="83" t="s">
        <v>21</v>
      </c>
      <c r="AF543" s="83" t="s">
        <v>22</v>
      </c>
      <c r="AG543" s="83" t="s">
        <v>23</v>
      </c>
      <c r="AH543" s="83" t="s">
        <v>24</v>
      </c>
      <c r="AI543" s="83" t="s">
        <v>25</v>
      </c>
      <c r="AJ543" s="83" t="s">
        <v>26</v>
      </c>
      <c r="AK543" s="83" t="s">
        <v>27</v>
      </c>
      <c r="AL543" s="83" t="s">
        <v>28</v>
      </c>
      <c r="AM543" s="83" t="s">
        <v>29</v>
      </c>
      <c r="AN543" s="83" t="s">
        <v>30</v>
      </c>
      <c r="AO543" s="83" t="s">
        <v>31</v>
      </c>
      <c r="AP543" s="83" t="s">
        <v>32</v>
      </c>
      <c r="AQ543" s="83" t="s">
        <v>33</v>
      </c>
      <c r="AR543" s="83" t="s">
        <v>34</v>
      </c>
      <c r="AS543" s="83" t="s">
        <v>35</v>
      </c>
      <c r="AT543" s="83" t="s">
        <v>36</v>
      </c>
      <c r="AU543" s="83" t="s">
        <v>37</v>
      </c>
      <c r="AV543" s="83" t="s">
        <v>38</v>
      </c>
      <c r="AW543" s="83" t="s">
        <v>39</v>
      </c>
      <c r="AX543" s="83" t="s">
        <v>40</v>
      </c>
      <c r="AY543" s="83" t="s">
        <v>41</v>
      </c>
      <c r="AZ543" s="83" t="s">
        <v>42</v>
      </c>
      <c r="BA543" s="83" t="s">
        <v>43</v>
      </c>
      <c r="BB543" s="83" t="s">
        <v>44</v>
      </c>
      <c r="BC543" s="83" t="s">
        <v>45</v>
      </c>
      <c r="BD543" s="83" t="s">
        <v>46</v>
      </c>
      <c r="BE543" s="83" t="s">
        <v>47</v>
      </c>
      <c r="BF543" s="83" t="s">
        <v>48</v>
      </c>
      <c r="BG543" s="83" t="s">
        <v>49</v>
      </c>
      <c r="BH543" s="83" t="s">
        <v>50</v>
      </c>
      <c r="BI543" s="83" t="s">
        <v>51</v>
      </c>
      <c r="BJ543" s="134" t="s">
        <v>234</v>
      </c>
      <c r="BK543" s="135" t="s">
        <v>164</v>
      </c>
      <c r="BL543" s="135" t="s">
        <v>213</v>
      </c>
      <c r="BM543" s="106"/>
      <c r="BN543" s="368" t="s">
        <v>238</v>
      </c>
      <c r="BO543" s="369"/>
      <c r="BP543" s="369"/>
      <c r="BQ543" s="369"/>
      <c r="BR543" s="369"/>
      <c r="BS543" s="369"/>
      <c r="BT543" s="369"/>
      <c r="BU543" s="369"/>
      <c r="BV543" s="369"/>
      <c r="BW543" s="369"/>
      <c r="BX543" s="369"/>
      <c r="BY543" s="369"/>
      <c r="BZ543" s="369"/>
      <c r="CA543" s="369"/>
      <c r="CB543" s="369"/>
    </row>
    <row r="544" spans="1:80" s="245" customFormat="1" ht="18" hidden="1" customHeight="1" x14ac:dyDescent="0.35">
      <c r="A544" s="250"/>
      <c r="B544" s="113"/>
      <c r="C544" s="361"/>
      <c r="D544" s="125"/>
      <c r="E544" s="125"/>
      <c r="F544" s="125"/>
      <c r="G544" s="125"/>
      <c r="H544" s="370" t="s">
        <v>201</v>
      </c>
      <c r="I544" s="373" t="s">
        <v>93</v>
      </c>
      <c r="J544" s="7"/>
      <c r="K544" s="375" t="s">
        <v>423</v>
      </c>
      <c r="L544" s="106"/>
      <c r="M544" s="84"/>
      <c r="N544" s="74">
        <f>MONTH(Úvod!$F$10)</f>
        <v>1</v>
      </c>
      <c r="O544" s="75">
        <f t="shared" ref="O544" si="8028">IF(N544=12,1,N544+1)</f>
        <v>2</v>
      </c>
      <c r="P544" s="75">
        <f t="shared" ref="P544" si="8029">IF(O544=12,1,O544+1)</f>
        <v>3</v>
      </c>
      <c r="Q544" s="76">
        <f t="shared" ref="Q544" si="8030">IF(P544=12,1,P544+1)</f>
        <v>4</v>
      </c>
      <c r="R544" s="76">
        <f t="shared" ref="R544" si="8031">IF(Q544=12,1,Q544+1)</f>
        <v>5</v>
      </c>
      <c r="S544" s="76">
        <f t="shared" ref="S544" si="8032">IF(R544=12,1,R544+1)</f>
        <v>6</v>
      </c>
      <c r="T544" s="76">
        <f t="shared" ref="T544" si="8033">IF(S544=12,1,S544+1)</f>
        <v>7</v>
      </c>
      <c r="U544" s="76">
        <f t="shared" ref="U544" si="8034">IF(T544=12,1,T544+1)</f>
        <v>8</v>
      </c>
      <c r="V544" s="76">
        <f t="shared" ref="V544" si="8035">IF(U544=12,1,U544+1)</f>
        <v>9</v>
      </c>
      <c r="W544" s="76">
        <f>IF(V544=12,1,V544+1)</f>
        <v>10</v>
      </c>
      <c r="X544" s="76">
        <f t="shared" ref="X544" si="8036">IF(W544=12,1,W544+1)</f>
        <v>11</v>
      </c>
      <c r="Y544" s="76">
        <f t="shared" ref="Y544" si="8037">IF(X544=12,1,X544+1)</f>
        <v>12</v>
      </c>
      <c r="Z544" s="76">
        <f t="shared" ref="Z544" si="8038">IF(Y544=12,1,Y544+1)</f>
        <v>1</v>
      </c>
      <c r="AA544" s="76">
        <f t="shared" ref="AA544" si="8039">IF(Z544=12,1,Z544+1)</f>
        <v>2</v>
      </c>
      <c r="AB544" s="76">
        <f t="shared" ref="AB544" si="8040">IF(AA544=12,1,AA544+1)</f>
        <v>3</v>
      </c>
      <c r="AC544" s="76">
        <f t="shared" ref="AC544" si="8041">IF(AB544=12,1,AB544+1)</f>
        <v>4</v>
      </c>
      <c r="AD544" s="76">
        <f t="shared" ref="AD544" si="8042">IF(AC544=12,1,AC544+1)</f>
        <v>5</v>
      </c>
      <c r="AE544" s="76">
        <f t="shared" ref="AE544" si="8043">IF(AD544=12,1,AD544+1)</f>
        <v>6</v>
      </c>
      <c r="AF544" s="76">
        <f>IF(AE544=12,1,AE544+1)</f>
        <v>7</v>
      </c>
      <c r="AG544" s="76">
        <f t="shared" ref="AG544" si="8044">IF(AF544=12,1,AF544+1)</f>
        <v>8</v>
      </c>
      <c r="AH544" s="76">
        <f t="shared" ref="AH544" si="8045">IF(AG544=12,1,AG544+1)</f>
        <v>9</v>
      </c>
      <c r="AI544" s="76">
        <f t="shared" ref="AI544" si="8046">IF(AH544=12,1,AH544+1)</f>
        <v>10</v>
      </c>
      <c r="AJ544" s="76">
        <f t="shared" ref="AJ544" si="8047">IF(AI544=12,1,AI544+1)</f>
        <v>11</v>
      </c>
      <c r="AK544" s="76">
        <f t="shared" ref="AK544" si="8048">IF(AJ544=12,1,AJ544+1)</f>
        <v>12</v>
      </c>
      <c r="AL544" s="76">
        <f t="shared" ref="AL544" si="8049">IF(AK544=12,1,AK544+1)</f>
        <v>1</v>
      </c>
      <c r="AM544" s="76">
        <f t="shared" ref="AM544" si="8050">IF(AL544=12,1,AL544+1)</f>
        <v>2</v>
      </c>
      <c r="AN544" s="76">
        <f t="shared" ref="AN544" si="8051">IF(AM544=12,1,AM544+1)</f>
        <v>3</v>
      </c>
      <c r="AO544" s="76">
        <f t="shared" ref="AO544" si="8052">IF(AN544=12,1,AN544+1)</f>
        <v>4</v>
      </c>
      <c r="AP544" s="76">
        <f t="shared" ref="AP544" si="8053">IF(AO544=12,1,AO544+1)</f>
        <v>5</v>
      </c>
      <c r="AQ544" s="76">
        <f t="shared" ref="AQ544" si="8054">IF(AP544=12,1,AP544+1)</f>
        <v>6</v>
      </c>
      <c r="AR544" s="76">
        <f t="shared" ref="AR544" si="8055">IF(AQ544=12,1,AQ544+1)</f>
        <v>7</v>
      </c>
      <c r="AS544" s="76">
        <f t="shared" ref="AS544" si="8056">IF(AR544=12,1,AR544+1)</f>
        <v>8</v>
      </c>
      <c r="AT544" s="76">
        <f t="shared" ref="AT544" si="8057">IF(AS544=12,1,AS544+1)</f>
        <v>9</v>
      </c>
      <c r="AU544" s="76">
        <f t="shared" ref="AU544" si="8058">IF(AT544=12,1,AT544+1)</f>
        <v>10</v>
      </c>
      <c r="AV544" s="76">
        <f t="shared" ref="AV544" si="8059">IF(AU544=12,1,AU544+1)</f>
        <v>11</v>
      </c>
      <c r="AW544" s="76">
        <f t="shared" ref="AW544" si="8060">IF(AV544=12,1,AV544+1)</f>
        <v>12</v>
      </c>
      <c r="AX544" s="76">
        <f t="shared" ref="AX544" si="8061">IF(AW544=12,1,AW544+1)</f>
        <v>1</v>
      </c>
      <c r="AY544" s="76">
        <f t="shared" ref="AY544" si="8062">IF(AX544=12,1,AX544+1)</f>
        <v>2</v>
      </c>
      <c r="AZ544" s="76">
        <f t="shared" ref="AZ544" si="8063">IF(AY544=12,1,AY544+1)</f>
        <v>3</v>
      </c>
      <c r="BA544" s="76">
        <f t="shared" ref="BA544" si="8064">IF(AZ544=12,1,AZ544+1)</f>
        <v>4</v>
      </c>
      <c r="BB544" s="76">
        <f t="shared" ref="BB544" si="8065">IF(BA544=12,1,BA544+1)</f>
        <v>5</v>
      </c>
      <c r="BC544" s="76">
        <f t="shared" ref="BC544" si="8066">IF(BB544=12,1,BB544+1)</f>
        <v>6</v>
      </c>
      <c r="BD544" s="76">
        <f t="shared" ref="BD544" si="8067">IF(BC544=12,1,BC544+1)</f>
        <v>7</v>
      </c>
      <c r="BE544" s="76">
        <f t="shared" ref="BE544" si="8068">IF(BD544=12,1,BD544+1)</f>
        <v>8</v>
      </c>
      <c r="BF544" s="76">
        <f t="shared" ref="BF544" si="8069">IF(BE544=12,1,BE544+1)</f>
        <v>9</v>
      </c>
      <c r="BG544" s="76">
        <f t="shared" ref="BG544" si="8070">IF(BF544=12,1,BF544+1)</f>
        <v>10</v>
      </c>
      <c r="BH544" s="76">
        <f t="shared" ref="BH544" si="8071">IF(BG544=12,1,BG544+1)</f>
        <v>11</v>
      </c>
      <c r="BI544" s="76">
        <f t="shared" ref="BI544" si="8072">IF(BH544=12,1,BH544+1)</f>
        <v>12</v>
      </c>
      <c r="BJ544" s="81"/>
      <c r="BK544" s="78"/>
      <c r="BL544" s="78"/>
      <c r="BM544" s="106"/>
      <c r="BN544" s="106"/>
      <c r="BO544" s="106"/>
      <c r="BP544" s="106"/>
      <c r="BQ544" s="106"/>
      <c r="BR544" s="106"/>
      <c r="BS544" s="106"/>
      <c r="BT544" s="106"/>
      <c r="BU544" s="106"/>
      <c r="BV544" s="106"/>
      <c r="BW544" s="106"/>
      <c r="BX544" s="106"/>
      <c r="BY544" s="106"/>
      <c r="BZ544" s="106"/>
      <c r="CA544" s="106"/>
      <c r="CB544" s="106"/>
    </row>
    <row r="545" spans="1:80" s="245" customFormat="1" ht="35.15" hidden="1" customHeight="1" x14ac:dyDescent="0.35">
      <c r="A545" s="250"/>
      <c r="B545" s="113"/>
      <c r="C545" s="361"/>
      <c r="D545" s="125"/>
      <c r="E545" s="125"/>
      <c r="F545" s="125"/>
      <c r="G545" s="125"/>
      <c r="H545" s="370"/>
      <c r="I545" s="373"/>
      <c r="J545" s="7"/>
      <c r="K545" s="376"/>
      <c r="L545" s="106"/>
      <c r="M545" s="77"/>
      <c r="N545" s="59">
        <f t="shared" ref="N545:BI545" si="8073">VALUE(_xlfn.CONCAT(N544,".",N547))</f>
        <v>1</v>
      </c>
      <c r="O545" s="73">
        <f t="shared" si="8073"/>
        <v>32</v>
      </c>
      <c r="P545" s="73">
        <f t="shared" si="8073"/>
        <v>61</v>
      </c>
      <c r="Q545" s="73">
        <f t="shared" si="8073"/>
        <v>92</v>
      </c>
      <c r="R545" s="73">
        <f t="shared" si="8073"/>
        <v>122</v>
      </c>
      <c r="S545" s="73">
        <f t="shared" si="8073"/>
        <v>153</v>
      </c>
      <c r="T545" s="73">
        <f t="shared" si="8073"/>
        <v>183</v>
      </c>
      <c r="U545" s="73">
        <f t="shared" si="8073"/>
        <v>214</v>
      </c>
      <c r="V545" s="73">
        <f t="shared" si="8073"/>
        <v>245</v>
      </c>
      <c r="W545" s="73">
        <f t="shared" si="8073"/>
        <v>275</v>
      </c>
      <c r="X545" s="73">
        <f t="shared" si="8073"/>
        <v>306</v>
      </c>
      <c r="Y545" s="73">
        <f t="shared" si="8073"/>
        <v>336</v>
      </c>
      <c r="Z545" s="73">
        <f t="shared" si="8073"/>
        <v>367</v>
      </c>
      <c r="AA545" s="73">
        <f t="shared" si="8073"/>
        <v>398</v>
      </c>
      <c r="AB545" s="73">
        <f t="shared" si="8073"/>
        <v>426</v>
      </c>
      <c r="AC545" s="73">
        <f t="shared" si="8073"/>
        <v>457</v>
      </c>
      <c r="AD545" s="73">
        <f t="shared" si="8073"/>
        <v>487</v>
      </c>
      <c r="AE545" s="73">
        <f t="shared" si="8073"/>
        <v>518</v>
      </c>
      <c r="AF545" s="73">
        <f t="shared" si="8073"/>
        <v>548</v>
      </c>
      <c r="AG545" s="73">
        <f t="shared" si="8073"/>
        <v>579</v>
      </c>
      <c r="AH545" s="73">
        <f t="shared" si="8073"/>
        <v>610</v>
      </c>
      <c r="AI545" s="73">
        <f t="shared" si="8073"/>
        <v>640</v>
      </c>
      <c r="AJ545" s="73">
        <f t="shared" si="8073"/>
        <v>671</v>
      </c>
      <c r="AK545" s="73">
        <f t="shared" si="8073"/>
        <v>701</v>
      </c>
      <c r="AL545" s="73">
        <f t="shared" si="8073"/>
        <v>732</v>
      </c>
      <c r="AM545" s="73">
        <f t="shared" si="8073"/>
        <v>763</v>
      </c>
      <c r="AN545" s="73">
        <f t="shared" si="8073"/>
        <v>791</v>
      </c>
      <c r="AO545" s="73">
        <f t="shared" si="8073"/>
        <v>822</v>
      </c>
      <c r="AP545" s="73">
        <f t="shared" si="8073"/>
        <v>852</v>
      </c>
      <c r="AQ545" s="73">
        <f t="shared" si="8073"/>
        <v>883</v>
      </c>
      <c r="AR545" s="73">
        <f t="shared" si="8073"/>
        <v>913</v>
      </c>
      <c r="AS545" s="73">
        <f t="shared" si="8073"/>
        <v>944</v>
      </c>
      <c r="AT545" s="73">
        <f t="shared" si="8073"/>
        <v>975</v>
      </c>
      <c r="AU545" s="73">
        <f t="shared" si="8073"/>
        <v>1005</v>
      </c>
      <c r="AV545" s="73">
        <f t="shared" si="8073"/>
        <v>1036</v>
      </c>
      <c r="AW545" s="73">
        <f t="shared" si="8073"/>
        <v>1066</v>
      </c>
      <c r="AX545" s="73">
        <f t="shared" si="8073"/>
        <v>1097</v>
      </c>
      <c r="AY545" s="73">
        <f t="shared" si="8073"/>
        <v>1128</v>
      </c>
      <c r="AZ545" s="73">
        <f t="shared" si="8073"/>
        <v>1156</v>
      </c>
      <c r="BA545" s="73">
        <f t="shared" si="8073"/>
        <v>1187</v>
      </c>
      <c r="BB545" s="73">
        <f t="shared" si="8073"/>
        <v>1217</v>
      </c>
      <c r="BC545" s="73">
        <f t="shared" si="8073"/>
        <v>1248</v>
      </c>
      <c r="BD545" s="73">
        <f t="shared" si="8073"/>
        <v>1278</v>
      </c>
      <c r="BE545" s="73">
        <f t="shared" si="8073"/>
        <v>1309</v>
      </c>
      <c r="BF545" s="73">
        <f t="shared" si="8073"/>
        <v>1340</v>
      </c>
      <c r="BG545" s="73">
        <f t="shared" si="8073"/>
        <v>1370</v>
      </c>
      <c r="BH545" s="73">
        <f t="shared" si="8073"/>
        <v>1401</v>
      </c>
      <c r="BI545" s="73">
        <f t="shared" si="8073"/>
        <v>1431</v>
      </c>
      <c r="BJ545" s="82"/>
      <c r="BK545" s="79"/>
      <c r="BL545" s="79"/>
      <c r="BM545" s="106"/>
      <c r="BN545" s="106"/>
      <c r="BO545" s="106"/>
      <c r="BP545" s="106"/>
      <c r="BQ545" s="106"/>
      <c r="BR545" s="106"/>
      <c r="BS545" s="106"/>
      <c r="BT545" s="106"/>
      <c r="BU545" s="106"/>
      <c r="BV545" s="106"/>
      <c r="BW545" s="106"/>
      <c r="BX545" s="106"/>
      <c r="BY545" s="106"/>
      <c r="BZ545" s="106"/>
      <c r="CA545" s="106"/>
      <c r="CB545" s="106"/>
    </row>
    <row r="546" spans="1:80" s="245" customFormat="1" ht="17.149999999999999" customHeight="1" x14ac:dyDescent="0.35">
      <c r="A546" s="250"/>
      <c r="B546" s="113"/>
      <c r="C546" s="361"/>
      <c r="D546" s="125"/>
      <c r="E546" s="357" t="s">
        <v>207</v>
      </c>
      <c r="F546" s="357" t="s">
        <v>207</v>
      </c>
      <c r="G546" s="357" t="s">
        <v>207</v>
      </c>
      <c r="H546" s="370"/>
      <c r="I546" s="373"/>
      <c r="J546" s="7"/>
      <c r="K546" s="376"/>
      <c r="L546" s="106"/>
      <c r="M546" s="77"/>
      <c r="N546" s="60" t="str">
        <f>VLOOKUP(N544,'Podpůrná data'!$I$188:$J$199,2)</f>
        <v>leden</v>
      </c>
      <c r="O546" s="60" t="str">
        <f>VLOOKUP(O544,'Podpůrná data'!$I$188:$J$199,2)</f>
        <v>únor</v>
      </c>
      <c r="P546" s="60" t="str">
        <f>VLOOKUP(P544,'Podpůrná data'!$I$188:$J$199,2)</f>
        <v>březen</v>
      </c>
      <c r="Q546" s="60" t="str">
        <f>VLOOKUP(Q544,'Podpůrná data'!$I$188:$J$199,2)</f>
        <v>duben</v>
      </c>
      <c r="R546" s="60" t="str">
        <f>VLOOKUP(R544,'Podpůrná data'!$I$188:$J$199,2)</f>
        <v>květen</v>
      </c>
      <c r="S546" s="60" t="str">
        <f>VLOOKUP(S544,'Podpůrná data'!$I$188:$J$199,2)</f>
        <v>červen</v>
      </c>
      <c r="T546" s="60" t="str">
        <f>VLOOKUP(T544,'Podpůrná data'!$I$188:$J$199,2)</f>
        <v>červenec</v>
      </c>
      <c r="U546" s="60" t="str">
        <f>VLOOKUP(U544,'Podpůrná data'!$I$188:$J$199,2)</f>
        <v>srpen</v>
      </c>
      <c r="V546" s="60" t="str">
        <f>VLOOKUP(V544,'Podpůrná data'!$I$188:$J$199,2)</f>
        <v>září</v>
      </c>
      <c r="W546" s="60" t="str">
        <f>VLOOKUP(W544,'Podpůrná data'!$I$188:$J$199,2)</f>
        <v>říjen</v>
      </c>
      <c r="X546" s="60" t="str">
        <f>VLOOKUP(X544,'Podpůrná data'!$I$188:$J$199,2)</f>
        <v>listopad</v>
      </c>
      <c r="Y546" s="60" t="str">
        <f>VLOOKUP(Y544,'Podpůrná data'!$I$188:$J$199,2)</f>
        <v>prosinec</v>
      </c>
      <c r="Z546" s="60" t="str">
        <f>VLOOKUP(Z544,'Podpůrná data'!$I$188:$J$199,2)</f>
        <v>leden</v>
      </c>
      <c r="AA546" s="60" t="str">
        <f>VLOOKUP(AA544,'Podpůrná data'!$I$188:$J$199,2)</f>
        <v>únor</v>
      </c>
      <c r="AB546" s="60" t="str">
        <f>VLOOKUP(AB544,'Podpůrná data'!$I$188:$J$199,2)</f>
        <v>březen</v>
      </c>
      <c r="AC546" s="60" t="str">
        <f>VLOOKUP(AC544,'Podpůrná data'!$I$188:$J$199,2)</f>
        <v>duben</v>
      </c>
      <c r="AD546" s="60" t="str">
        <f>VLOOKUP(AD544,'Podpůrná data'!$I$188:$J$199,2)</f>
        <v>květen</v>
      </c>
      <c r="AE546" s="60" t="str">
        <f>VLOOKUP(AE544,'Podpůrná data'!$I$188:$J$199,2)</f>
        <v>červen</v>
      </c>
      <c r="AF546" s="60" t="str">
        <f>VLOOKUP(AF544,'Podpůrná data'!$I$188:$J$199,2)</f>
        <v>červenec</v>
      </c>
      <c r="AG546" s="60" t="str">
        <f>VLOOKUP(AG544,'Podpůrná data'!$I$188:$J$199,2)</f>
        <v>srpen</v>
      </c>
      <c r="AH546" s="60" t="str">
        <f>VLOOKUP(AH544,'Podpůrná data'!$I$188:$J$199,2)</f>
        <v>září</v>
      </c>
      <c r="AI546" s="60" t="str">
        <f>VLOOKUP(AI544,'Podpůrná data'!$I$188:$J$199,2)</f>
        <v>říjen</v>
      </c>
      <c r="AJ546" s="60" t="str">
        <f>VLOOKUP(AJ544,'Podpůrná data'!$I$188:$J$199,2)</f>
        <v>listopad</v>
      </c>
      <c r="AK546" s="60" t="str">
        <f>VLOOKUP(AK544,'Podpůrná data'!$I$188:$J$199,2)</f>
        <v>prosinec</v>
      </c>
      <c r="AL546" s="60" t="str">
        <f>VLOOKUP(AL544,'Podpůrná data'!$I$188:$J$199,2)</f>
        <v>leden</v>
      </c>
      <c r="AM546" s="60" t="str">
        <f>VLOOKUP(AM544,'Podpůrná data'!$I$188:$J$199,2)</f>
        <v>únor</v>
      </c>
      <c r="AN546" s="60" t="str">
        <f>VLOOKUP(AN544,'Podpůrná data'!$I$188:$J$199,2)</f>
        <v>březen</v>
      </c>
      <c r="AO546" s="60" t="str">
        <f>VLOOKUP(AO544,'Podpůrná data'!$I$188:$J$199,2)</f>
        <v>duben</v>
      </c>
      <c r="AP546" s="60" t="str">
        <f>VLOOKUP(AP544,'Podpůrná data'!$I$188:$J$199,2)</f>
        <v>květen</v>
      </c>
      <c r="AQ546" s="60" t="str">
        <f>VLOOKUP(AQ544,'Podpůrná data'!$I$188:$J$199,2)</f>
        <v>červen</v>
      </c>
      <c r="AR546" s="60" t="str">
        <f>VLOOKUP(AR544,'Podpůrná data'!$I$188:$J$199,2)</f>
        <v>červenec</v>
      </c>
      <c r="AS546" s="60" t="str">
        <f>VLOOKUP(AS544,'Podpůrná data'!$I$188:$J$199,2)</f>
        <v>srpen</v>
      </c>
      <c r="AT546" s="60" t="str">
        <f>VLOOKUP(AT544,'Podpůrná data'!$I$188:$J$199,2)</f>
        <v>září</v>
      </c>
      <c r="AU546" s="60" t="str">
        <f>VLOOKUP(AU544,'Podpůrná data'!$I$188:$J$199,2)</f>
        <v>říjen</v>
      </c>
      <c r="AV546" s="60" t="str">
        <f>VLOOKUP(AV544,'Podpůrná data'!$I$188:$J$199,2)</f>
        <v>listopad</v>
      </c>
      <c r="AW546" s="60" t="str">
        <f>VLOOKUP(AW544,'Podpůrná data'!$I$188:$J$199,2)</f>
        <v>prosinec</v>
      </c>
      <c r="AX546" s="60" t="str">
        <f>VLOOKUP(AX544,'Podpůrná data'!$I$188:$J$199,2)</f>
        <v>leden</v>
      </c>
      <c r="AY546" s="60" t="str">
        <f>VLOOKUP(AY544,'Podpůrná data'!$I$188:$J$199,2)</f>
        <v>únor</v>
      </c>
      <c r="AZ546" s="60" t="str">
        <f>VLOOKUP(AZ544,'Podpůrná data'!$I$188:$J$199,2)</f>
        <v>březen</v>
      </c>
      <c r="BA546" s="60" t="str">
        <f>VLOOKUP(BA544,'Podpůrná data'!$I$188:$J$199,2)</f>
        <v>duben</v>
      </c>
      <c r="BB546" s="60" t="str">
        <f>VLOOKUP(BB544,'Podpůrná data'!$I$188:$J$199,2)</f>
        <v>květen</v>
      </c>
      <c r="BC546" s="60" t="str">
        <f>VLOOKUP(BC544,'Podpůrná data'!$I$188:$J$199,2)</f>
        <v>červen</v>
      </c>
      <c r="BD546" s="60" t="str">
        <f>VLOOKUP(BD544,'Podpůrná data'!$I$188:$J$199,2)</f>
        <v>červenec</v>
      </c>
      <c r="BE546" s="60" t="str">
        <f>VLOOKUP(BE544,'Podpůrná data'!$I$188:$J$199,2)</f>
        <v>srpen</v>
      </c>
      <c r="BF546" s="60" t="str">
        <f>VLOOKUP(BF544,'Podpůrná data'!$I$188:$J$199,2)</f>
        <v>září</v>
      </c>
      <c r="BG546" s="60" t="str">
        <f>VLOOKUP(BG544,'Podpůrná data'!$I$188:$J$199,2)</f>
        <v>říjen</v>
      </c>
      <c r="BH546" s="60" t="str">
        <f>VLOOKUP(BH544,'Podpůrná data'!$I$188:$J$199,2)</f>
        <v>listopad</v>
      </c>
      <c r="BI546" s="60" t="str">
        <f>VLOOKUP(BI544,'Podpůrná data'!$I$188:$J$199,2)</f>
        <v>prosinec</v>
      </c>
      <c r="BJ546" s="200"/>
      <c r="BK546" s="200"/>
      <c r="BL546" s="201"/>
      <c r="BM546" s="106"/>
      <c r="BN546" s="179" t="s">
        <v>105</v>
      </c>
      <c r="BO546" s="179" t="s">
        <v>106</v>
      </c>
      <c r="BP546" s="179" t="s">
        <v>107</v>
      </c>
      <c r="BQ546" s="179" t="s">
        <v>108</v>
      </c>
      <c r="BR546" s="179" t="s">
        <v>109</v>
      </c>
      <c r="BS546" s="179" t="s">
        <v>110</v>
      </c>
      <c r="BT546" s="179" t="s">
        <v>111</v>
      </c>
      <c r="BU546" s="179" t="s">
        <v>112</v>
      </c>
      <c r="BV546" s="179" t="s">
        <v>113</v>
      </c>
      <c r="BW546" s="179" t="s">
        <v>155</v>
      </c>
      <c r="BX546" s="179" t="s">
        <v>156</v>
      </c>
      <c r="BY546" s="179" t="s">
        <v>157</v>
      </c>
      <c r="BZ546" s="179" t="s">
        <v>202</v>
      </c>
      <c r="CA546" s="179" t="s">
        <v>203</v>
      </c>
      <c r="CB546" s="179" t="s">
        <v>204</v>
      </c>
    </row>
    <row r="547" spans="1:80" s="245" customFormat="1" ht="16.399999999999999" customHeight="1" x14ac:dyDescent="0.35">
      <c r="A547" s="250"/>
      <c r="B547" s="113"/>
      <c r="C547" s="361"/>
      <c r="D547" s="125"/>
      <c r="E547" s="357"/>
      <c r="F547" s="357"/>
      <c r="G547" s="357"/>
      <c r="H547" s="370"/>
      <c r="I547" s="373"/>
      <c r="J547" s="7"/>
      <c r="K547" s="376"/>
      <c r="L547" s="106"/>
      <c r="M547" s="77"/>
      <c r="N547" s="60">
        <f>YEAR(Úvod!$F$10)</f>
        <v>1900</v>
      </c>
      <c r="O547" s="60">
        <f t="shared" ref="O547" si="8074">IF(O544=1,N547+1,N547)</f>
        <v>1900</v>
      </c>
      <c r="P547" s="60">
        <f t="shared" ref="P547" si="8075">IF(P544=1,O547+1,O547)</f>
        <v>1900</v>
      </c>
      <c r="Q547" s="60">
        <f t="shared" ref="Q547" si="8076">IF(Q544=1,P547+1,P547)</f>
        <v>1900</v>
      </c>
      <c r="R547" s="60">
        <f t="shared" ref="R547" si="8077">IF(R544=1,Q547+1,Q547)</f>
        <v>1900</v>
      </c>
      <c r="S547" s="60">
        <f t="shared" ref="S547" si="8078">IF(S544=1,R547+1,R547)</f>
        <v>1900</v>
      </c>
      <c r="T547" s="60">
        <f t="shared" ref="T547" si="8079">IF(T544=1,S547+1,S547)</f>
        <v>1900</v>
      </c>
      <c r="U547" s="60">
        <f t="shared" ref="U547" si="8080">IF(U544=1,T547+1,T547)</f>
        <v>1900</v>
      </c>
      <c r="V547" s="60">
        <f t="shared" ref="V547" si="8081">IF(V544=1,U547+1,U547)</f>
        <v>1900</v>
      </c>
      <c r="W547" s="60">
        <f t="shared" ref="W547" si="8082">IF(W544=1,V547+1,V547)</f>
        <v>1900</v>
      </c>
      <c r="X547" s="60">
        <f t="shared" ref="X547" si="8083">IF(X544=1,W547+1,W547)</f>
        <v>1900</v>
      </c>
      <c r="Y547" s="60">
        <f t="shared" ref="Y547" si="8084">IF(Y544=1,X547+1,X547)</f>
        <v>1900</v>
      </c>
      <c r="Z547" s="60">
        <f t="shared" ref="Z547" si="8085">IF(Z544=1,Y547+1,Y547)</f>
        <v>1901</v>
      </c>
      <c r="AA547" s="60">
        <f t="shared" ref="AA547" si="8086">IF(AA544=1,Z547+1,Z547)</f>
        <v>1901</v>
      </c>
      <c r="AB547" s="60">
        <f t="shared" ref="AB547" si="8087">IF(AB544=1,AA547+1,AA547)</f>
        <v>1901</v>
      </c>
      <c r="AC547" s="60">
        <f t="shared" ref="AC547" si="8088">IF(AC544=1,AB547+1,AB547)</f>
        <v>1901</v>
      </c>
      <c r="AD547" s="60">
        <f t="shared" ref="AD547" si="8089">IF(AD544=1,AC547+1,AC547)</f>
        <v>1901</v>
      </c>
      <c r="AE547" s="60">
        <f t="shared" ref="AE547" si="8090">IF(AE544=1,AD547+1,AD547)</f>
        <v>1901</v>
      </c>
      <c r="AF547" s="60">
        <f t="shared" ref="AF547" si="8091">IF(AF544=1,AE547+1,AE547)</f>
        <v>1901</v>
      </c>
      <c r="AG547" s="60">
        <f t="shared" ref="AG547" si="8092">IF(AG544=1,AF547+1,AF547)</f>
        <v>1901</v>
      </c>
      <c r="AH547" s="60">
        <f t="shared" ref="AH547" si="8093">IF(AH544=1,AG547+1,AG547)</f>
        <v>1901</v>
      </c>
      <c r="AI547" s="60">
        <f t="shared" ref="AI547" si="8094">IF(AI544=1,AH547+1,AH547)</f>
        <v>1901</v>
      </c>
      <c r="AJ547" s="60">
        <f t="shared" ref="AJ547" si="8095">IF(AJ544=1,AI547+1,AI547)</f>
        <v>1901</v>
      </c>
      <c r="AK547" s="60">
        <f t="shared" ref="AK547" si="8096">IF(AK544=1,AJ547+1,AJ547)</f>
        <v>1901</v>
      </c>
      <c r="AL547" s="60">
        <f t="shared" ref="AL547" si="8097">IF(AL544=1,AK547+1,AK547)</f>
        <v>1902</v>
      </c>
      <c r="AM547" s="60">
        <f t="shared" ref="AM547" si="8098">IF(AM544=1,AL547+1,AL547)</f>
        <v>1902</v>
      </c>
      <c r="AN547" s="60">
        <f t="shared" ref="AN547" si="8099">IF(AN544=1,AM547+1,AM547)</f>
        <v>1902</v>
      </c>
      <c r="AO547" s="60">
        <f t="shared" ref="AO547" si="8100">IF(AO544=1,AN547+1,AN547)</f>
        <v>1902</v>
      </c>
      <c r="AP547" s="60">
        <f t="shared" ref="AP547" si="8101">IF(AP544=1,AO547+1,AO547)</f>
        <v>1902</v>
      </c>
      <c r="AQ547" s="60">
        <f t="shared" ref="AQ547" si="8102">IF(AQ544=1,AP547+1,AP547)</f>
        <v>1902</v>
      </c>
      <c r="AR547" s="60">
        <f t="shared" ref="AR547" si="8103">IF(AR544=1,AQ547+1,AQ547)</f>
        <v>1902</v>
      </c>
      <c r="AS547" s="60">
        <f t="shared" ref="AS547" si="8104">IF(AS544=1,AR547+1,AR547)</f>
        <v>1902</v>
      </c>
      <c r="AT547" s="60">
        <f t="shared" ref="AT547" si="8105">IF(AT544=1,AS547+1,AS547)</f>
        <v>1902</v>
      </c>
      <c r="AU547" s="60">
        <f t="shared" ref="AU547" si="8106">IF(AU544=1,AT547+1,AT547)</f>
        <v>1902</v>
      </c>
      <c r="AV547" s="60">
        <f t="shared" ref="AV547" si="8107">IF(AV544=1,AU547+1,AU547)</f>
        <v>1902</v>
      </c>
      <c r="AW547" s="60">
        <f t="shared" ref="AW547" si="8108">IF(AW544=1,AV547+1,AV547)</f>
        <v>1902</v>
      </c>
      <c r="AX547" s="60">
        <f t="shared" ref="AX547" si="8109">IF(AX544=1,AW547+1,AW547)</f>
        <v>1903</v>
      </c>
      <c r="AY547" s="60">
        <f t="shared" ref="AY547" si="8110">IF(AY544=1,AX547+1,AX547)</f>
        <v>1903</v>
      </c>
      <c r="AZ547" s="60">
        <f t="shared" ref="AZ547" si="8111">IF(AZ544=1,AY547+1,AY547)</f>
        <v>1903</v>
      </c>
      <c r="BA547" s="60">
        <f t="shared" ref="BA547" si="8112">IF(BA544=1,AZ547+1,AZ547)</f>
        <v>1903</v>
      </c>
      <c r="BB547" s="60">
        <f t="shared" ref="BB547" si="8113">IF(BB544=1,BA547+1,BA547)</f>
        <v>1903</v>
      </c>
      <c r="BC547" s="60">
        <f t="shared" ref="BC547" si="8114">IF(BC544=1,BB547+1,BB547)</f>
        <v>1903</v>
      </c>
      <c r="BD547" s="60">
        <f t="shared" ref="BD547" si="8115">IF(BD544=1,BC547+1,BC547)</f>
        <v>1903</v>
      </c>
      <c r="BE547" s="60">
        <f t="shared" ref="BE547" si="8116">IF(BE544=1,BD547+1,BD547)</f>
        <v>1903</v>
      </c>
      <c r="BF547" s="60">
        <f t="shared" ref="BF547" si="8117">IF(BF544=1,BE547+1,BE547)</f>
        <v>1903</v>
      </c>
      <c r="BG547" s="60">
        <f t="shared" ref="BG547" si="8118">IF(BG544=1,BF547+1,BF547)</f>
        <v>1903</v>
      </c>
      <c r="BH547" s="60">
        <f t="shared" ref="BH547" si="8119">IF(BH544=1,BG547+1,BG547)</f>
        <v>1903</v>
      </c>
      <c r="BI547" s="60">
        <f t="shared" ref="BI547" si="8120">IF(BI544=1,BH547+1,BH547)</f>
        <v>1903</v>
      </c>
      <c r="BJ547" s="199"/>
      <c r="BK547" s="198"/>
      <c r="BL547" s="202"/>
      <c r="BM547" s="106"/>
      <c r="BN547" s="106"/>
      <c r="BO547" s="106"/>
      <c r="BP547" s="106"/>
      <c r="BQ547" s="106"/>
      <c r="BR547" s="106"/>
      <c r="BS547" s="106"/>
      <c r="BT547" s="106"/>
      <c r="BU547" s="106"/>
      <c r="BV547" s="106"/>
      <c r="BW547" s="106"/>
      <c r="BX547" s="106"/>
      <c r="BY547" s="106"/>
      <c r="BZ547" s="106"/>
      <c r="CA547" s="106"/>
      <c r="CB547" s="106"/>
    </row>
    <row r="548" spans="1:80" s="245" customFormat="1" ht="16.399999999999999" customHeight="1" x14ac:dyDescent="0.35">
      <c r="A548" s="250"/>
      <c r="B548" s="113"/>
      <c r="C548" s="125"/>
      <c r="D548" s="125"/>
      <c r="E548" s="357"/>
      <c r="F548" s="357"/>
      <c r="G548" s="357"/>
      <c r="H548" s="370"/>
      <c r="I548" s="374"/>
      <c r="J548" s="7"/>
      <c r="K548" s="377"/>
      <c r="L548" s="106"/>
      <c r="M548" s="63" t="s">
        <v>159</v>
      </c>
      <c r="N548" s="258"/>
      <c r="O548" s="258"/>
      <c r="P548" s="258"/>
      <c r="Q548" s="258"/>
      <c r="R548" s="258"/>
      <c r="S548" s="258"/>
      <c r="T548" s="258"/>
      <c r="U548" s="258"/>
      <c r="V548" s="258"/>
      <c r="W548" s="258"/>
      <c r="X548" s="258"/>
      <c r="Y548" s="258"/>
      <c r="Z548" s="258"/>
      <c r="AA548" s="258"/>
      <c r="AB548" s="258"/>
      <c r="AC548" s="258"/>
      <c r="AD548" s="258"/>
      <c r="AE548" s="258"/>
      <c r="AF548" s="258"/>
      <c r="AG548" s="258"/>
      <c r="AH548" s="258"/>
      <c r="AI548" s="258"/>
      <c r="AJ548" s="258"/>
      <c r="AK548" s="258"/>
      <c r="AL548" s="258"/>
      <c r="AM548" s="258"/>
      <c r="AN548" s="258"/>
      <c r="AO548" s="258"/>
      <c r="AP548" s="258"/>
      <c r="AQ548" s="258"/>
      <c r="AR548" s="258"/>
      <c r="AS548" s="258"/>
      <c r="AT548" s="258"/>
      <c r="AU548" s="258"/>
      <c r="AV548" s="258"/>
      <c r="AW548" s="258"/>
      <c r="AX548" s="258"/>
      <c r="AY548" s="258"/>
      <c r="AZ548" s="258"/>
      <c r="BA548" s="258"/>
      <c r="BB548" s="258"/>
      <c r="BC548" s="258"/>
      <c r="BD548" s="258"/>
      <c r="BE548" s="258"/>
      <c r="BF548" s="258"/>
      <c r="BG548" s="258"/>
      <c r="BH548" s="258"/>
      <c r="BI548" s="258"/>
      <c r="BJ548" s="199"/>
      <c r="BK548" s="198"/>
      <c r="BL548" s="202"/>
      <c r="BM548" s="106"/>
      <c r="BN548" s="106"/>
      <c r="BO548" s="106"/>
      <c r="BP548" s="106"/>
      <c r="BQ548" s="106"/>
      <c r="BR548" s="106"/>
      <c r="BS548" s="106"/>
      <c r="BT548" s="106"/>
      <c r="BU548" s="106"/>
      <c r="BV548" s="106"/>
      <c r="BW548" s="106"/>
      <c r="BX548" s="106"/>
      <c r="BY548" s="106"/>
      <c r="BZ548" s="106"/>
      <c r="CA548" s="106"/>
      <c r="CB548" s="106"/>
    </row>
    <row r="549" spans="1:80" s="245" customFormat="1" ht="23.5" customHeight="1" x14ac:dyDescent="0.35">
      <c r="A549" s="243"/>
      <c r="B549" s="126" t="s">
        <v>45</v>
      </c>
      <c r="C549" s="381"/>
      <c r="D549" s="381"/>
      <c r="E549" s="259"/>
      <c r="F549" s="259"/>
      <c r="G549" s="241"/>
      <c r="H549" s="253"/>
      <c r="I549" s="61">
        <f>IF($H549="",0,VLOOKUP($E549,'Podpůrná data'!$H$15:$I$185,2,FALSE)*$H549)</f>
        <v>0</v>
      </c>
      <c r="J549" s="105"/>
      <c r="K549" s="166">
        <f>IF(I549&gt;0,1,0)</f>
        <v>0</v>
      </c>
      <c r="L549" s="204"/>
      <c r="M549" s="63" t="s">
        <v>95</v>
      </c>
      <c r="N549" s="260"/>
      <c r="O549" s="260"/>
      <c r="P549" s="260"/>
      <c r="Q549" s="260"/>
      <c r="R549" s="260"/>
      <c r="S549" s="260"/>
      <c r="T549" s="260"/>
      <c r="U549" s="260"/>
      <c r="V549" s="260"/>
      <c r="W549" s="260"/>
      <c r="X549" s="260"/>
      <c r="Y549" s="260"/>
      <c r="Z549" s="260"/>
      <c r="AA549" s="260"/>
      <c r="AB549" s="260"/>
      <c r="AC549" s="260"/>
      <c r="AD549" s="260"/>
      <c r="AE549" s="260"/>
      <c r="AF549" s="260"/>
      <c r="AG549" s="260"/>
      <c r="AH549" s="260"/>
      <c r="AI549" s="260"/>
      <c r="AJ549" s="260"/>
      <c r="AK549" s="260"/>
      <c r="AL549" s="260"/>
      <c r="AM549" s="260"/>
      <c r="AN549" s="260"/>
      <c r="AO549" s="260"/>
      <c r="AP549" s="260"/>
      <c r="AQ549" s="260"/>
      <c r="AR549" s="260"/>
      <c r="AS549" s="260"/>
      <c r="AT549" s="260"/>
      <c r="AU549" s="260"/>
      <c r="AV549" s="260"/>
      <c r="AW549" s="260"/>
      <c r="AX549" s="260"/>
      <c r="AY549" s="260"/>
      <c r="AZ549" s="260"/>
      <c r="BA549" s="260"/>
      <c r="BB549" s="260"/>
      <c r="BC549" s="260"/>
      <c r="BD549" s="260"/>
      <c r="BE549" s="260"/>
      <c r="BF549" s="260"/>
      <c r="BG549" s="260"/>
      <c r="BH549" s="260"/>
      <c r="BI549" s="260"/>
      <c r="BJ549" s="382">
        <f>SUM(N551:BI551)</f>
        <v>0</v>
      </c>
      <c r="BK549" s="384">
        <f>SUM(N553:BI553)</f>
        <v>0</v>
      </c>
      <c r="BL549" s="386">
        <f>IF($K549=0,0,IF($BJ549&gt;=20,1,0))</f>
        <v>0</v>
      </c>
      <c r="BM549" s="106"/>
      <c r="BN549" s="106"/>
      <c r="BO549" s="106"/>
      <c r="BP549" s="106"/>
      <c r="BQ549" s="106"/>
      <c r="BR549" s="106"/>
      <c r="BS549" s="106"/>
      <c r="BT549" s="106"/>
      <c r="BU549" s="106"/>
      <c r="BV549" s="106"/>
      <c r="BW549" s="106"/>
      <c r="BX549" s="106"/>
      <c r="BY549" s="106"/>
      <c r="BZ549" s="106"/>
      <c r="CA549" s="106"/>
      <c r="CB549" s="106"/>
    </row>
    <row r="550" spans="1:80" s="245" customFormat="1" ht="29" x14ac:dyDescent="0.35">
      <c r="A550" s="243"/>
      <c r="B550" s="128"/>
      <c r="C550" s="170"/>
      <c r="D550" s="170"/>
      <c r="E550" s="170"/>
      <c r="F550" s="170"/>
      <c r="G550" s="170"/>
      <c r="H550" s="170"/>
      <c r="I550" s="64"/>
      <c r="J550" s="105"/>
      <c r="K550" s="223"/>
      <c r="L550" s="106"/>
      <c r="M550" s="63" t="s">
        <v>215</v>
      </c>
      <c r="N550" s="260"/>
      <c r="O550" s="260"/>
      <c r="P550" s="260"/>
      <c r="Q550" s="260"/>
      <c r="R550" s="260"/>
      <c r="S550" s="260"/>
      <c r="T550" s="260"/>
      <c r="U550" s="260"/>
      <c r="V550" s="260"/>
      <c r="W550" s="260"/>
      <c r="X550" s="260"/>
      <c r="Y550" s="260"/>
      <c r="Z550" s="260"/>
      <c r="AA550" s="260"/>
      <c r="AB550" s="260"/>
      <c r="AC550" s="260"/>
      <c r="AD550" s="260"/>
      <c r="AE550" s="260"/>
      <c r="AF550" s="260"/>
      <c r="AG550" s="260"/>
      <c r="AH550" s="260"/>
      <c r="AI550" s="260"/>
      <c r="AJ550" s="260"/>
      <c r="AK550" s="260"/>
      <c r="AL550" s="260"/>
      <c r="AM550" s="260"/>
      <c r="AN550" s="260"/>
      <c r="AO550" s="260"/>
      <c r="AP550" s="260"/>
      <c r="AQ550" s="260"/>
      <c r="AR550" s="260"/>
      <c r="AS550" s="260"/>
      <c r="AT550" s="260"/>
      <c r="AU550" s="260"/>
      <c r="AV550" s="260"/>
      <c r="AW550" s="260"/>
      <c r="AX550" s="260"/>
      <c r="AY550" s="260"/>
      <c r="AZ550" s="260"/>
      <c r="BA550" s="260"/>
      <c r="BB550" s="260"/>
      <c r="BC550" s="260"/>
      <c r="BD550" s="260"/>
      <c r="BE550" s="260"/>
      <c r="BF550" s="260"/>
      <c r="BG550" s="260"/>
      <c r="BH550" s="260"/>
      <c r="BI550" s="260"/>
      <c r="BJ550" s="382"/>
      <c r="BK550" s="384"/>
      <c r="BL550" s="386"/>
      <c r="BM550" s="106"/>
      <c r="BN550" s="106"/>
      <c r="BO550" s="106"/>
      <c r="BP550" s="106"/>
      <c r="BQ550" s="106"/>
      <c r="BR550" s="106"/>
      <c r="BS550" s="106"/>
      <c r="BT550" s="106"/>
      <c r="BU550" s="106"/>
      <c r="BV550" s="106"/>
      <c r="BW550" s="106"/>
      <c r="BX550" s="106"/>
      <c r="BY550" s="106"/>
      <c r="BZ550" s="106"/>
      <c r="CA550" s="106"/>
      <c r="CB550" s="106"/>
    </row>
    <row r="551" spans="1:80" s="245" customFormat="1" ht="29" x14ac:dyDescent="0.35">
      <c r="A551" s="243"/>
      <c r="B551" s="128"/>
      <c r="C551" s="170"/>
      <c r="D551" s="170"/>
      <c r="E551" s="170"/>
      <c r="F551" s="170"/>
      <c r="G551" s="170"/>
      <c r="H551" s="170"/>
      <c r="I551" s="64"/>
      <c r="J551" s="105"/>
      <c r="K551" s="165"/>
      <c r="L551" s="106"/>
      <c r="M551" s="63" t="s">
        <v>235</v>
      </c>
      <c r="N551" s="167">
        <f>IF(N550="",0,IF(N550&gt;=$H549,$H549,N550))</f>
        <v>0</v>
      </c>
      <c r="O551" s="167">
        <f t="shared" ref="O551" si="8121">IF(O550="",0,IF((O550+N552)&lt;=$H549,O550,$H549-N552))</f>
        <v>0</v>
      </c>
      <c r="P551" s="167">
        <f t="shared" ref="P551" si="8122">IF(P550="",0,IF((P550+O552)&lt;=$H549,P550,$H549-O552))</f>
        <v>0</v>
      </c>
      <c r="Q551" s="167">
        <f t="shared" ref="Q551" si="8123">IF(Q550="",0,IF((Q550+P552)&lt;=$H549,Q550,$H549-P552))</f>
        <v>0</v>
      </c>
      <c r="R551" s="167">
        <f t="shared" ref="R551" si="8124">IF(R550="",0,IF((R550+Q552)&lt;=$H549,R550,$H549-Q552))</f>
        <v>0</v>
      </c>
      <c r="S551" s="167">
        <f t="shared" ref="S551" si="8125">IF(S550="",0,IF((S550+R552)&lt;=$H549,S550,$H549-R552))</f>
        <v>0</v>
      </c>
      <c r="T551" s="167">
        <f t="shared" ref="T551" si="8126">IF(T550="",0,IF((T550+S552)&lt;=$H549,T550,$H549-S552))</f>
        <v>0</v>
      </c>
      <c r="U551" s="167">
        <f t="shared" ref="U551" si="8127">IF(U550="",0,IF((U550+T552)&lt;=$H549,U550,$H549-T552))</f>
        <v>0</v>
      </c>
      <c r="V551" s="167">
        <f t="shared" ref="V551" si="8128">IF(V550="",0,IF((V550+U552)&lt;=$H549,V550,$H549-U552))</f>
        <v>0</v>
      </c>
      <c r="W551" s="167">
        <f t="shared" ref="W551" si="8129">IF(W550="",0,IF((W550+V552)&lt;=$H549,W550,$H549-V552))</f>
        <v>0</v>
      </c>
      <c r="X551" s="167">
        <f t="shared" ref="X551" si="8130">IF(X550="",0,IF((X550+W552)&lt;=$H549,X550,$H549-W552))</f>
        <v>0</v>
      </c>
      <c r="Y551" s="167">
        <f t="shared" ref="Y551" si="8131">IF(Y550="",0,IF((Y550+X552)&lt;=$H549,Y550,$H549-X552))</f>
        <v>0</v>
      </c>
      <c r="Z551" s="167">
        <f t="shared" ref="Z551" si="8132">IF(Z550="",0,IF((Z550+Y552)&lt;=$H549,Z550,$H549-Y552))</f>
        <v>0</v>
      </c>
      <c r="AA551" s="167">
        <f t="shared" ref="AA551" si="8133">IF(AA550="",0,IF((AA550+Z552)&lt;=$H549,AA550,$H549-Z552))</f>
        <v>0</v>
      </c>
      <c r="AB551" s="167">
        <f t="shared" ref="AB551" si="8134">IF(AB550="",0,IF((AB550+AA552)&lt;=$H549,AB550,$H549-AA552))</f>
        <v>0</v>
      </c>
      <c r="AC551" s="167">
        <f t="shared" ref="AC551" si="8135">IF(AC550="",0,IF((AC550+AB552)&lt;=$H549,AC550,$H549-AB552))</f>
        <v>0</v>
      </c>
      <c r="AD551" s="167">
        <f t="shared" ref="AD551" si="8136">IF(AD550="",0,IF((AD550+AC552)&lt;=$H549,AD550,$H549-AC552))</f>
        <v>0</v>
      </c>
      <c r="AE551" s="167">
        <f t="shared" ref="AE551" si="8137">IF(AE550="",0,IF((AE550+AD552)&lt;=$H549,AE550,$H549-AD552))</f>
        <v>0</v>
      </c>
      <c r="AF551" s="167">
        <f t="shared" ref="AF551" si="8138">IF(AF550="",0,IF((AF550+AE552)&lt;=$H549,AF550,$H549-AE552))</f>
        <v>0</v>
      </c>
      <c r="AG551" s="167">
        <f t="shared" ref="AG551" si="8139">IF(AG550="",0,IF((AG550+AF552)&lt;=$H549,AG550,$H549-AF552))</f>
        <v>0</v>
      </c>
      <c r="AH551" s="167">
        <f t="shared" ref="AH551" si="8140">IF(AH550="",0,IF((AH550+AG552)&lt;=$H549,AH550,$H549-AG552))</f>
        <v>0</v>
      </c>
      <c r="AI551" s="167">
        <f t="shared" ref="AI551" si="8141">IF(AI550="",0,IF((AI550+AH552)&lt;=$H549,AI550,$H549-AH552))</f>
        <v>0</v>
      </c>
      <c r="AJ551" s="167">
        <f t="shared" ref="AJ551" si="8142">IF(AJ550="",0,IF((AJ550+AI552)&lt;=$H549,AJ550,$H549-AI552))</f>
        <v>0</v>
      </c>
      <c r="AK551" s="167">
        <f t="shared" ref="AK551" si="8143">IF(AK550="",0,IF((AK550+AJ552)&lt;=$H549,AK550,$H549-AJ552))</f>
        <v>0</v>
      </c>
      <c r="AL551" s="167">
        <f t="shared" ref="AL551" si="8144">IF(AL550="",0,IF((AL550+AK552)&lt;=$H549,AL550,$H549-AK552))</f>
        <v>0</v>
      </c>
      <c r="AM551" s="167">
        <f t="shared" ref="AM551" si="8145">IF(AM550="",0,IF((AM550+AL552)&lt;=$H549,AM550,$H549-AL552))</f>
        <v>0</v>
      </c>
      <c r="AN551" s="167">
        <f t="shared" ref="AN551" si="8146">IF(AN550="",0,IF((AN550+AM552)&lt;=$H549,AN550,$H549-AM552))</f>
        <v>0</v>
      </c>
      <c r="AO551" s="167">
        <f t="shared" ref="AO551" si="8147">IF(AO550="",0,IF((AO550+AN552)&lt;=$H549,AO550,$H549-AN552))</f>
        <v>0</v>
      </c>
      <c r="AP551" s="167">
        <f t="shared" ref="AP551" si="8148">IF(AP550="",0,IF((AP550+AO552)&lt;=$H549,AP550,$H549-AO552))</f>
        <v>0</v>
      </c>
      <c r="AQ551" s="167">
        <f t="shared" ref="AQ551" si="8149">IF(AQ550="",0,IF((AQ550+AP552)&lt;=$H549,AQ550,$H549-AP552))</f>
        <v>0</v>
      </c>
      <c r="AR551" s="167">
        <f t="shared" ref="AR551" si="8150">IF(AR550="",0,IF((AR550+AQ552)&lt;=$H549,AR550,$H549-AQ552))</f>
        <v>0</v>
      </c>
      <c r="AS551" s="167">
        <f t="shared" ref="AS551" si="8151">IF(AS550="",0,IF((AS550+AR552)&lt;=$H549,AS550,$H549-AR552))</f>
        <v>0</v>
      </c>
      <c r="AT551" s="167">
        <f t="shared" ref="AT551" si="8152">IF(AT550="",0,IF((AT550+AS552)&lt;=$H549,AT550,$H549-AS552))</f>
        <v>0</v>
      </c>
      <c r="AU551" s="167">
        <f t="shared" ref="AU551" si="8153">IF(AU550="",0,IF((AU550+AT552)&lt;=$H549,AU550,$H549-AT552))</f>
        <v>0</v>
      </c>
      <c r="AV551" s="167">
        <f t="shared" ref="AV551" si="8154">IF(AV550="",0,IF((AV550+AU552)&lt;=$H549,AV550,$H549-AU552))</f>
        <v>0</v>
      </c>
      <c r="AW551" s="167">
        <f t="shared" ref="AW551" si="8155">IF(AW550="",0,IF((AW550+AV552)&lt;=$H549,AW550,$H549-AV552))</f>
        <v>0</v>
      </c>
      <c r="AX551" s="167">
        <f t="shared" ref="AX551" si="8156">IF(AX550="",0,IF((AX550+AW552)&lt;=$H549,AX550,$H549-AW552))</f>
        <v>0</v>
      </c>
      <c r="AY551" s="167">
        <f t="shared" ref="AY551" si="8157">IF(AY550="",0,IF((AY550+AX552)&lt;=$H549,AY550,$H549-AX552))</f>
        <v>0</v>
      </c>
      <c r="AZ551" s="167">
        <f t="shared" ref="AZ551" si="8158">IF(AZ550="",0,IF((AZ550+AY552)&lt;=$H549,AZ550,$H549-AY552))</f>
        <v>0</v>
      </c>
      <c r="BA551" s="167">
        <f t="shared" ref="BA551" si="8159">IF(BA550="",0,IF((BA550+AZ552)&lt;=$H549,BA550,$H549-AZ552))</f>
        <v>0</v>
      </c>
      <c r="BB551" s="167">
        <f t="shared" ref="BB551" si="8160">IF(BB550="",0,IF((BB550+BA552)&lt;=$H549,BB550,$H549-BA552))</f>
        <v>0</v>
      </c>
      <c r="BC551" s="167">
        <f t="shared" ref="BC551" si="8161">IF(BC550="",0,IF((BC550+BB552)&lt;=$H549,BC550,$H549-BB552))</f>
        <v>0</v>
      </c>
      <c r="BD551" s="167">
        <f t="shared" ref="BD551" si="8162">IF(BD550="",0,IF((BD550+BC552)&lt;=$H549,BD550,$H549-BC552))</f>
        <v>0</v>
      </c>
      <c r="BE551" s="167">
        <f t="shared" ref="BE551" si="8163">IF(BE550="",0,IF((BE550+BD552)&lt;=$H549,BE550,$H549-BD552))</f>
        <v>0</v>
      </c>
      <c r="BF551" s="167">
        <f t="shared" ref="BF551" si="8164">IF(BF550="",0,IF((BF550+BE552)&lt;=$H549,BF550,$H549-BE552))</f>
        <v>0</v>
      </c>
      <c r="BG551" s="167">
        <f t="shared" ref="BG551" si="8165">IF(BG550="",0,IF((BG550+BF552)&lt;=$H549,BG550,$H549-BF552))</f>
        <v>0</v>
      </c>
      <c r="BH551" s="167">
        <f t="shared" ref="BH551" si="8166">IF(BH550="",0,IF((BH550+BG552)&lt;=$H549,BH550,$H549-BG552))</f>
        <v>0</v>
      </c>
      <c r="BI551" s="167">
        <f t="shared" ref="BI551" si="8167">IF(BI550="",0,IF((BI550+BH552)&lt;=$H549,BI550,$H549-BH552))</f>
        <v>0</v>
      </c>
      <c r="BJ551" s="382"/>
      <c r="BK551" s="384"/>
      <c r="BL551" s="386"/>
      <c r="BM551" s="106"/>
      <c r="BN551" s="106"/>
      <c r="BO551" s="106"/>
      <c r="BP551" s="106"/>
      <c r="BQ551" s="106"/>
      <c r="BR551" s="106"/>
      <c r="BS551" s="106"/>
      <c r="BT551" s="106"/>
      <c r="BU551" s="106"/>
      <c r="BV551" s="106"/>
      <c r="BW551" s="106"/>
      <c r="BX551" s="106"/>
      <c r="BY551" s="106"/>
      <c r="BZ551" s="106"/>
      <c r="CA551" s="106"/>
      <c r="CB551" s="106"/>
    </row>
    <row r="552" spans="1:80" ht="29" hidden="1" x14ac:dyDescent="0.35">
      <c r="B552" s="128"/>
      <c r="C552" s="170"/>
      <c r="D552" s="170"/>
      <c r="E552" s="170"/>
      <c r="F552" s="170"/>
      <c r="G552" s="170"/>
      <c r="H552" s="170"/>
      <c r="I552" s="172"/>
      <c r="J552" s="105"/>
      <c r="K552" s="175"/>
      <c r="L552" s="105"/>
      <c r="M552" s="63" t="s">
        <v>236</v>
      </c>
      <c r="N552" s="167">
        <f>N551</f>
        <v>0</v>
      </c>
      <c r="O552" s="167">
        <f>O551+N552</f>
        <v>0</v>
      </c>
      <c r="P552" s="167">
        <f t="shared" ref="P552" si="8168">P551+O552</f>
        <v>0</v>
      </c>
      <c r="Q552" s="167">
        <f t="shared" ref="Q552" si="8169">Q551+P552</f>
        <v>0</v>
      </c>
      <c r="R552" s="167">
        <f t="shared" ref="R552" si="8170">R551+Q552</f>
        <v>0</v>
      </c>
      <c r="S552" s="167">
        <f t="shared" ref="S552" si="8171">S551+R552</f>
        <v>0</v>
      </c>
      <c r="T552" s="167">
        <f t="shared" ref="T552" si="8172">T551+S552</f>
        <v>0</v>
      </c>
      <c r="U552" s="167">
        <f t="shared" ref="U552" si="8173">U551+T552</f>
        <v>0</v>
      </c>
      <c r="V552" s="167">
        <f t="shared" ref="V552" si="8174">V551+U552</f>
        <v>0</v>
      </c>
      <c r="W552" s="167">
        <f t="shared" ref="W552" si="8175">W551+V552</f>
        <v>0</v>
      </c>
      <c r="X552" s="167">
        <f t="shared" ref="X552" si="8176">X551+W552</f>
        <v>0</v>
      </c>
      <c r="Y552" s="167">
        <f t="shared" ref="Y552" si="8177">Y551+X552</f>
        <v>0</v>
      </c>
      <c r="Z552" s="167">
        <f t="shared" ref="Z552" si="8178">Z551+Y552</f>
        <v>0</v>
      </c>
      <c r="AA552" s="167">
        <f t="shared" ref="AA552" si="8179">AA551+Z552</f>
        <v>0</v>
      </c>
      <c r="AB552" s="167">
        <f t="shared" ref="AB552" si="8180">AB551+AA552</f>
        <v>0</v>
      </c>
      <c r="AC552" s="167">
        <f t="shared" ref="AC552" si="8181">AC551+AB552</f>
        <v>0</v>
      </c>
      <c r="AD552" s="167">
        <f t="shared" ref="AD552" si="8182">AD551+AC552</f>
        <v>0</v>
      </c>
      <c r="AE552" s="167">
        <f t="shared" ref="AE552" si="8183">AE551+AD552</f>
        <v>0</v>
      </c>
      <c r="AF552" s="167">
        <f t="shared" ref="AF552" si="8184">AF551+AE552</f>
        <v>0</v>
      </c>
      <c r="AG552" s="167">
        <f t="shared" ref="AG552" si="8185">AG551+AF552</f>
        <v>0</v>
      </c>
      <c r="AH552" s="167">
        <f t="shared" ref="AH552" si="8186">AH551+AG552</f>
        <v>0</v>
      </c>
      <c r="AI552" s="167">
        <f t="shared" ref="AI552" si="8187">AI551+AH552</f>
        <v>0</v>
      </c>
      <c r="AJ552" s="167">
        <f t="shared" ref="AJ552" si="8188">AJ551+AI552</f>
        <v>0</v>
      </c>
      <c r="AK552" s="167">
        <f t="shared" ref="AK552" si="8189">AK551+AJ552</f>
        <v>0</v>
      </c>
      <c r="AL552" s="167">
        <f t="shared" ref="AL552" si="8190">AL551+AK552</f>
        <v>0</v>
      </c>
      <c r="AM552" s="167">
        <f t="shared" ref="AM552" si="8191">AM551+AL552</f>
        <v>0</v>
      </c>
      <c r="AN552" s="167">
        <f t="shared" ref="AN552" si="8192">AN551+AM552</f>
        <v>0</v>
      </c>
      <c r="AO552" s="167">
        <f t="shared" ref="AO552" si="8193">AO551+AN552</f>
        <v>0</v>
      </c>
      <c r="AP552" s="167">
        <f t="shared" ref="AP552" si="8194">AP551+AO552</f>
        <v>0</v>
      </c>
      <c r="AQ552" s="167">
        <f t="shared" ref="AQ552" si="8195">AQ551+AP552</f>
        <v>0</v>
      </c>
      <c r="AR552" s="167">
        <f t="shared" ref="AR552" si="8196">AR551+AQ552</f>
        <v>0</v>
      </c>
      <c r="AS552" s="167">
        <f t="shared" ref="AS552" si="8197">AS551+AR552</f>
        <v>0</v>
      </c>
      <c r="AT552" s="167">
        <f t="shared" ref="AT552" si="8198">AT551+AS552</f>
        <v>0</v>
      </c>
      <c r="AU552" s="167">
        <f t="shared" ref="AU552" si="8199">AU551+AT552</f>
        <v>0</v>
      </c>
      <c r="AV552" s="167">
        <f t="shared" ref="AV552" si="8200">AV551+AU552</f>
        <v>0</v>
      </c>
      <c r="AW552" s="167">
        <f t="shared" ref="AW552" si="8201">AW551+AV552</f>
        <v>0</v>
      </c>
      <c r="AX552" s="167">
        <f t="shared" ref="AX552" si="8202">AX551+AW552</f>
        <v>0</v>
      </c>
      <c r="AY552" s="167">
        <f t="shared" ref="AY552" si="8203">AY551+AX552</f>
        <v>0</v>
      </c>
      <c r="AZ552" s="167">
        <f t="shared" ref="AZ552" si="8204">AZ551+AY552</f>
        <v>0</v>
      </c>
      <c r="BA552" s="167">
        <f t="shared" ref="BA552" si="8205">BA551+AZ552</f>
        <v>0</v>
      </c>
      <c r="BB552" s="167">
        <f t="shared" ref="BB552" si="8206">BB551+BA552</f>
        <v>0</v>
      </c>
      <c r="BC552" s="167">
        <f t="shared" ref="BC552" si="8207">BC551+BB552</f>
        <v>0</v>
      </c>
      <c r="BD552" s="167">
        <f t="shared" ref="BD552" si="8208">BD551+BC552</f>
        <v>0</v>
      </c>
      <c r="BE552" s="167">
        <f t="shared" ref="BE552" si="8209">BE551+BD552</f>
        <v>0</v>
      </c>
      <c r="BF552" s="167">
        <f t="shared" ref="BF552" si="8210">BF551+BE552</f>
        <v>0</v>
      </c>
      <c r="BG552" s="167">
        <f t="shared" ref="BG552" si="8211">BG551+BF552</f>
        <v>0</v>
      </c>
      <c r="BH552" s="167">
        <f t="shared" ref="BH552" si="8212">BH551+BG552</f>
        <v>0</v>
      </c>
      <c r="BI552" s="167">
        <f t="shared" ref="BI552" si="8213">BI551+BH552</f>
        <v>0</v>
      </c>
      <c r="BJ552" s="382"/>
      <c r="BK552" s="384"/>
      <c r="BL552" s="386"/>
      <c r="BM552" s="105"/>
      <c r="BN552" s="105"/>
      <c r="BO552" s="105"/>
      <c r="BP552" s="105"/>
      <c r="BQ552" s="105"/>
      <c r="BR552" s="105"/>
      <c r="BS552" s="105"/>
      <c r="BT552" s="105"/>
      <c r="BU552" s="105"/>
      <c r="BV552" s="105"/>
      <c r="BW552" s="105"/>
      <c r="BX552" s="105"/>
      <c r="BY552" s="105"/>
      <c r="BZ552" s="105"/>
      <c r="CA552" s="105"/>
      <c r="CB552" s="105"/>
    </row>
    <row r="553" spans="1:80" ht="25.4" customHeight="1" thickBot="1" x14ac:dyDescent="0.4">
      <c r="B553" s="128"/>
      <c r="C553" s="170"/>
      <c r="D553" s="170"/>
      <c r="E553" s="170"/>
      <c r="F553" s="170"/>
      <c r="G553" s="170"/>
      <c r="H553" s="170"/>
      <c r="I553" s="172"/>
      <c r="J553" s="105"/>
      <c r="K553" s="175"/>
      <c r="L553" s="105"/>
      <c r="M553" s="63" t="s">
        <v>145</v>
      </c>
      <c r="N553" s="168">
        <f>IF($E549="",0,VLOOKUP($E549,'Podpůrná data'!$H$15:$I$182,2)*N551)</f>
        <v>0</v>
      </c>
      <c r="O553" s="168">
        <f>IF($E549="",0,VLOOKUP($E549,'Podpůrná data'!$H$15:$I$182,2)*O551)</f>
        <v>0</v>
      </c>
      <c r="P553" s="168">
        <f>IF($E549="",0,VLOOKUP($E549,'Podpůrná data'!$H$15:$I$182,2)*P551)</f>
        <v>0</v>
      </c>
      <c r="Q553" s="168">
        <f>IF($E549="",0,VLOOKUP($E549,'Podpůrná data'!$H$15:$I$182,2)*Q551)</f>
        <v>0</v>
      </c>
      <c r="R553" s="168">
        <f>IF($E549="",0,VLOOKUP($E549,'Podpůrná data'!$H$15:$I$182,2)*R551)</f>
        <v>0</v>
      </c>
      <c r="S553" s="168">
        <f>IF($E549="",0,VLOOKUP($E549,'Podpůrná data'!$H$15:$I$182,2)*S551)</f>
        <v>0</v>
      </c>
      <c r="T553" s="168">
        <f>IF($E549="",0,VLOOKUP($E549,'Podpůrná data'!$H$15:$I$182,2)*T551)</f>
        <v>0</v>
      </c>
      <c r="U553" s="168">
        <f>IF($E549="",0,VLOOKUP($E549,'Podpůrná data'!$H$15:$I$182,2)*U551)</f>
        <v>0</v>
      </c>
      <c r="V553" s="168">
        <f>IF($E549="",0,VLOOKUP($E549,'Podpůrná data'!$H$15:$I$182,2)*V551)</f>
        <v>0</v>
      </c>
      <c r="W553" s="168">
        <f>IF($E549="",0,VLOOKUP($E549,'Podpůrná data'!$H$15:$I$182,2)*W551)</f>
        <v>0</v>
      </c>
      <c r="X553" s="168">
        <f>IF($E549="",0,VLOOKUP($E549,'Podpůrná data'!$H$15:$I$182,2)*X551)</f>
        <v>0</v>
      </c>
      <c r="Y553" s="168">
        <f>IF($E549="",0,VLOOKUP($E549,'Podpůrná data'!$H$15:$I$182,2)*Y551)</f>
        <v>0</v>
      </c>
      <c r="Z553" s="168">
        <f>IF($E549="",0,VLOOKUP($E549,'Podpůrná data'!$H$15:$I$182,2)*Z551)</f>
        <v>0</v>
      </c>
      <c r="AA553" s="168">
        <f>IF($E549="",0,VLOOKUP($E549,'Podpůrná data'!$H$15:$I$182,2)*AA551)</f>
        <v>0</v>
      </c>
      <c r="AB553" s="168">
        <f>IF($E549="",0,VLOOKUP($E549,'Podpůrná data'!$H$15:$I$182,2)*AB551)</f>
        <v>0</v>
      </c>
      <c r="AC553" s="168">
        <f>IF($E549="",0,VLOOKUP($E549,'Podpůrná data'!$H$15:$I$182,2)*AC551)</f>
        <v>0</v>
      </c>
      <c r="AD553" s="168">
        <f>IF($E549="",0,VLOOKUP($E549,'Podpůrná data'!$H$15:$I$182,2)*AD551)</f>
        <v>0</v>
      </c>
      <c r="AE553" s="168">
        <f>IF($E549="",0,VLOOKUP($E549,'Podpůrná data'!$H$15:$I$182,2)*AE551)</f>
        <v>0</v>
      </c>
      <c r="AF553" s="168">
        <f>IF($E549="",0,VLOOKUP($E549,'Podpůrná data'!$H$15:$I$182,2)*AF551)</f>
        <v>0</v>
      </c>
      <c r="AG553" s="168">
        <f>IF($E549="",0,VLOOKUP($E549,'Podpůrná data'!$H$15:$I$182,2)*AG551)</f>
        <v>0</v>
      </c>
      <c r="AH553" s="168">
        <f>IF($E549="",0,VLOOKUP($E549,'Podpůrná data'!$H$15:$I$182,2)*AH551)</f>
        <v>0</v>
      </c>
      <c r="AI553" s="168">
        <f>IF($E549="",0,VLOOKUP($E549,'Podpůrná data'!$H$15:$I$182,2)*AI551)</f>
        <v>0</v>
      </c>
      <c r="AJ553" s="168">
        <f>IF($E549="",0,VLOOKUP($E549,'Podpůrná data'!$H$15:$I$182,2)*AJ551)</f>
        <v>0</v>
      </c>
      <c r="AK553" s="168">
        <f>IF($E549="",0,VLOOKUP($E549,'Podpůrná data'!$H$15:$I$182,2)*AK551)</f>
        <v>0</v>
      </c>
      <c r="AL553" s="168">
        <f>IF($E549="",0,VLOOKUP($E549,'Podpůrná data'!$H$15:$I$182,2)*AL551)</f>
        <v>0</v>
      </c>
      <c r="AM553" s="168">
        <f>IF($E549="",0,VLOOKUP($E549,'Podpůrná data'!$H$15:$I$182,2)*AM551)</f>
        <v>0</v>
      </c>
      <c r="AN553" s="168">
        <f>IF($E549="",0,VLOOKUP($E549,'Podpůrná data'!$H$15:$I$182,2)*AN551)</f>
        <v>0</v>
      </c>
      <c r="AO553" s="168">
        <f>IF($E549="",0,VLOOKUP($E549,'Podpůrná data'!$H$15:$I$182,2)*AO551)</f>
        <v>0</v>
      </c>
      <c r="AP553" s="168">
        <f>IF($E549="",0,VLOOKUP($E549,'Podpůrná data'!$H$15:$I$182,2)*AP551)</f>
        <v>0</v>
      </c>
      <c r="AQ553" s="168">
        <f>IF($E549="",0,VLOOKUP($E549,'Podpůrná data'!$H$15:$I$182,2)*AQ551)</f>
        <v>0</v>
      </c>
      <c r="AR553" s="168">
        <f>IF($E549="",0,VLOOKUP($E549,'Podpůrná data'!$H$15:$I$182,2)*AR551)</f>
        <v>0</v>
      </c>
      <c r="AS553" s="168">
        <f>IF($E549="",0,VLOOKUP($E549,'Podpůrná data'!$H$15:$I$182,2)*AS551)</f>
        <v>0</v>
      </c>
      <c r="AT553" s="168">
        <f>IF($E549="",0,VLOOKUP($E549,'Podpůrná data'!$H$15:$I$182,2)*AT551)</f>
        <v>0</v>
      </c>
      <c r="AU553" s="168">
        <f>IF($E549="",0,VLOOKUP($E549,'Podpůrná data'!$H$15:$I$182,2)*AU551)</f>
        <v>0</v>
      </c>
      <c r="AV553" s="168">
        <f>IF($E549="",0,VLOOKUP($E549,'Podpůrná data'!$H$15:$I$182,2)*AV551)</f>
        <v>0</v>
      </c>
      <c r="AW553" s="168">
        <f>IF($E549="",0,VLOOKUP($E549,'Podpůrná data'!$H$15:$I$182,2)*AW551)</f>
        <v>0</v>
      </c>
      <c r="AX553" s="168">
        <f>IF($E549="",0,VLOOKUP($E549,'Podpůrná data'!$H$15:$I$182,2)*AX551)</f>
        <v>0</v>
      </c>
      <c r="AY553" s="168">
        <f>IF($E549="",0,VLOOKUP($E549,'Podpůrná data'!$H$15:$I$182,2)*AY551)</f>
        <v>0</v>
      </c>
      <c r="AZ553" s="168">
        <f>IF($E549="",0,VLOOKUP($E549,'Podpůrná data'!$H$15:$I$182,2)*AZ551)</f>
        <v>0</v>
      </c>
      <c r="BA553" s="168">
        <f>IF($E549="",0,VLOOKUP($E549,'Podpůrná data'!$H$15:$I$182,2)*BA551)</f>
        <v>0</v>
      </c>
      <c r="BB553" s="168">
        <f>IF($E549="",0,VLOOKUP($E549,'Podpůrná data'!$H$15:$I$182,2)*BB551)</f>
        <v>0</v>
      </c>
      <c r="BC553" s="168">
        <f>IF($E549="",0,VLOOKUP($E549,'Podpůrná data'!$H$15:$I$182,2)*BC551)</f>
        <v>0</v>
      </c>
      <c r="BD553" s="168">
        <f>IF($E549="",0,VLOOKUP($E549,'Podpůrná data'!$H$15:$I$182,2)*BD551)</f>
        <v>0</v>
      </c>
      <c r="BE553" s="168">
        <f>IF($E549="",0,VLOOKUP($E549,'Podpůrná data'!$H$15:$I$182,2)*BE551)</f>
        <v>0</v>
      </c>
      <c r="BF553" s="168">
        <f>IF($E549="",0,VLOOKUP($E549,'Podpůrná data'!$H$15:$I$182,2)*BF551)</f>
        <v>0</v>
      </c>
      <c r="BG553" s="168">
        <f>IF($E549="",0,VLOOKUP($E549,'Podpůrná data'!$H$15:$I$182,2)*BG551)</f>
        <v>0</v>
      </c>
      <c r="BH553" s="168">
        <f>IF($E549="",0,VLOOKUP($E549,'Podpůrná data'!$H$15:$I$182,2)*BH551)</f>
        <v>0</v>
      </c>
      <c r="BI553" s="168">
        <f>IF($E549="",0,VLOOKUP($E549,'Podpůrná data'!$H$15:$I$182,2)*BI551)</f>
        <v>0</v>
      </c>
      <c r="BJ553" s="382"/>
      <c r="BK553" s="384"/>
      <c r="BL553" s="386"/>
      <c r="BM553" s="105"/>
      <c r="BN553" s="178">
        <f>SUMIFS($N553:$BI553,$N548:$BI548,"1. ZoR")</f>
        <v>0</v>
      </c>
      <c r="BO553" s="178">
        <f>SUMIFS($N553:$BI553,$N548:$BI548,"2. ZoR")</f>
        <v>0</v>
      </c>
      <c r="BP553" s="178">
        <f>SUMIFS($N553:$BI553,$N548:$BI548,"3. ZoR")</f>
        <v>0</v>
      </c>
      <c r="BQ553" s="178">
        <f>SUMIFS($N553:$BI553,$N548:$BI548,"4. ZoR")</f>
        <v>0</v>
      </c>
      <c r="BR553" s="178">
        <f>SUMIFS($N553:$BI553,$N548:$BI548,"5. ZoR")</f>
        <v>0</v>
      </c>
      <c r="BS553" s="178">
        <f>SUMIFS($N553:$BI553,$N548:$BI548,"6. ZoR")</f>
        <v>0</v>
      </c>
      <c r="BT553" s="178">
        <f>SUMIFS($N553:$BI553,$N548:$BI548,"7. ZoR")</f>
        <v>0</v>
      </c>
      <c r="BU553" s="178">
        <f>SUMIFS($N553:$BI553,$N548:$BI548,"8. ZoR")</f>
        <v>0</v>
      </c>
      <c r="BV553" s="178">
        <f>SUMIFS($N553:$BI553,$N548:$BI548,"9. ZoR")</f>
        <v>0</v>
      </c>
      <c r="BW553" s="178">
        <f>SUMIFS($N553:$BI553,$N548:$BI548,"10. ZoR")</f>
        <v>0</v>
      </c>
      <c r="BX553" s="178">
        <f>SUMIFS($N553:$BI553,$N548:$BI548,"11. ZoR")</f>
        <v>0</v>
      </c>
      <c r="BY553" s="178">
        <f>SUMIFS($N553:$BI553,$N548:$BI548,"12. ZoR")</f>
        <v>0</v>
      </c>
      <c r="BZ553" s="178">
        <f>SUMIFS($N553:$BI553,$N548:$BI548,"13. ZoR")</f>
        <v>0</v>
      </c>
      <c r="CA553" s="178">
        <f>SUMIFS($N553:$BI553,$N548:$BI548,"14. ZoR")</f>
        <v>0</v>
      </c>
      <c r="CB553" s="178">
        <f>SUMIFS($N553:$BI553,$N548:$BI548,"15. ZoR")</f>
        <v>0</v>
      </c>
    </row>
    <row r="554" spans="1:80" ht="29.5" hidden="1" thickBot="1" x14ac:dyDescent="0.4">
      <c r="B554" s="129"/>
      <c r="C554" s="173"/>
      <c r="D554" s="173"/>
      <c r="E554" s="173"/>
      <c r="F554" s="173"/>
      <c r="G554" s="173"/>
      <c r="H554" s="173"/>
      <c r="I554" s="174"/>
      <c r="J554" s="105"/>
      <c r="K554" s="176"/>
      <c r="L554" s="105"/>
      <c r="M554" s="63" t="s">
        <v>200</v>
      </c>
      <c r="N554" s="168">
        <f>IF(N553="","",N553)</f>
        <v>0</v>
      </c>
      <c r="O554" s="168">
        <f>N554+O553</f>
        <v>0</v>
      </c>
      <c r="P554" s="168">
        <f t="shared" ref="P554" si="8214">O554+P553</f>
        <v>0</v>
      </c>
      <c r="Q554" s="168">
        <f t="shared" ref="Q554" si="8215">P554+Q553</f>
        <v>0</v>
      </c>
      <c r="R554" s="168">
        <f t="shared" ref="R554" si="8216">Q554+R553</f>
        <v>0</v>
      </c>
      <c r="S554" s="168">
        <f t="shared" ref="S554" si="8217">R554+S553</f>
        <v>0</v>
      </c>
      <c r="T554" s="168">
        <f t="shared" ref="T554" si="8218">S554+T553</f>
        <v>0</v>
      </c>
      <c r="U554" s="168">
        <f t="shared" ref="U554" si="8219">T554+U553</f>
        <v>0</v>
      </c>
      <c r="V554" s="168">
        <f t="shared" ref="V554" si="8220">U554+V553</f>
        <v>0</v>
      </c>
      <c r="W554" s="168">
        <f t="shared" ref="W554" si="8221">V554+W553</f>
        <v>0</v>
      </c>
      <c r="X554" s="168">
        <f t="shared" ref="X554" si="8222">W554+X553</f>
        <v>0</v>
      </c>
      <c r="Y554" s="168">
        <f t="shared" ref="Y554" si="8223">X554+Y553</f>
        <v>0</v>
      </c>
      <c r="Z554" s="168">
        <f t="shared" ref="Z554" si="8224">Y554+Z553</f>
        <v>0</v>
      </c>
      <c r="AA554" s="168">
        <f t="shared" ref="AA554" si="8225">Z554+AA553</f>
        <v>0</v>
      </c>
      <c r="AB554" s="168">
        <f t="shared" ref="AB554" si="8226">AA554+AB553</f>
        <v>0</v>
      </c>
      <c r="AC554" s="168">
        <f t="shared" ref="AC554" si="8227">AB554+AC553</f>
        <v>0</v>
      </c>
      <c r="AD554" s="168">
        <f t="shared" ref="AD554" si="8228">AC554+AD553</f>
        <v>0</v>
      </c>
      <c r="AE554" s="168">
        <f t="shared" ref="AE554" si="8229">AD554+AE553</f>
        <v>0</v>
      </c>
      <c r="AF554" s="168">
        <f t="shared" ref="AF554" si="8230">AE554+AF553</f>
        <v>0</v>
      </c>
      <c r="AG554" s="168">
        <f t="shared" ref="AG554" si="8231">AF554+AG553</f>
        <v>0</v>
      </c>
      <c r="AH554" s="168">
        <f t="shared" ref="AH554" si="8232">AG554+AH553</f>
        <v>0</v>
      </c>
      <c r="AI554" s="168">
        <f t="shared" ref="AI554" si="8233">AH554+AI553</f>
        <v>0</v>
      </c>
      <c r="AJ554" s="168">
        <f t="shared" ref="AJ554" si="8234">AI554+AJ553</f>
        <v>0</v>
      </c>
      <c r="AK554" s="168">
        <f t="shared" ref="AK554" si="8235">AJ554+AK553</f>
        <v>0</v>
      </c>
      <c r="AL554" s="168">
        <f t="shared" ref="AL554" si="8236">AK554+AL553</f>
        <v>0</v>
      </c>
      <c r="AM554" s="168">
        <f t="shared" ref="AM554" si="8237">AL554+AM553</f>
        <v>0</v>
      </c>
      <c r="AN554" s="168">
        <f t="shared" ref="AN554" si="8238">AM554+AN553</f>
        <v>0</v>
      </c>
      <c r="AO554" s="168">
        <f t="shared" ref="AO554" si="8239">AN554+AO553</f>
        <v>0</v>
      </c>
      <c r="AP554" s="168">
        <f t="shared" ref="AP554" si="8240">AO554+AP553</f>
        <v>0</v>
      </c>
      <c r="AQ554" s="168">
        <f t="shared" ref="AQ554" si="8241">AP554+AQ553</f>
        <v>0</v>
      </c>
      <c r="AR554" s="168">
        <f t="shared" ref="AR554" si="8242">AQ554+AR553</f>
        <v>0</v>
      </c>
      <c r="AS554" s="168">
        <f t="shared" ref="AS554" si="8243">AR554+AS553</f>
        <v>0</v>
      </c>
      <c r="AT554" s="168">
        <f t="shared" ref="AT554" si="8244">AS554+AT553</f>
        <v>0</v>
      </c>
      <c r="AU554" s="168">
        <f t="shared" ref="AU554" si="8245">AT554+AU553</f>
        <v>0</v>
      </c>
      <c r="AV554" s="168">
        <f t="shared" ref="AV554" si="8246">AU554+AV553</f>
        <v>0</v>
      </c>
      <c r="AW554" s="168">
        <f t="shared" ref="AW554" si="8247">AV554+AW553</f>
        <v>0</v>
      </c>
      <c r="AX554" s="168">
        <f t="shared" ref="AX554" si="8248">AW554+AX553</f>
        <v>0</v>
      </c>
      <c r="AY554" s="168">
        <f t="shared" ref="AY554" si="8249">AX554+AY553</f>
        <v>0</v>
      </c>
      <c r="AZ554" s="168">
        <f t="shared" ref="AZ554" si="8250">AY554+AZ553</f>
        <v>0</v>
      </c>
      <c r="BA554" s="168">
        <f t="shared" ref="BA554" si="8251">AZ554+BA553</f>
        <v>0</v>
      </c>
      <c r="BB554" s="168">
        <f t="shared" ref="BB554" si="8252">BA554+BB553</f>
        <v>0</v>
      </c>
      <c r="BC554" s="168">
        <f t="shared" ref="BC554" si="8253">BB554+BC553</f>
        <v>0</v>
      </c>
      <c r="BD554" s="168">
        <f t="shared" ref="BD554" si="8254">BC554+BD553</f>
        <v>0</v>
      </c>
      <c r="BE554" s="168">
        <f t="shared" ref="BE554" si="8255">BD554+BE553</f>
        <v>0</v>
      </c>
      <c r="BF554" s="168">
        <f t="shared" ref="BF554" si="8256">BE554+BF553</f>
        <v>0</v>
      </c>
      <c r="BG554" s="168">
        <f t="shared" ref="BG554" si="8257">BF554+BG553</f>
        <v>0</v>
      </c>
      <c r="BH554" s="168">
        <f t="shared" ref="BH554" si="8258">BG554+BH553</f>
        <v>0</v>
      </c>
      <c r="BI554" s="168">
        <f t="shared" ref="BI554" si="8259">BH554+BI553</f>
        <v>0</v>
      </c>
      <c r="BJ554" s="383"/>
      <c r="BK554" s="385"/>
      <c r="BL554" s="387"/>
      <c r="BM554" s="105"/>
      <c r="BN554" s="105"/>
      <c r="BO554" s="105"/>
      <c r="BP554" s="105"/>
      <c r="BQ554" s="105"/>
      <c r="BR554" s="105"/>
      <c r="BS554" s="105"/>
      <c r="BT554" s="105"/>
      <c r="BU554" s="105"/>
      <c r="BV554" s="105"/>
      <c r="BW554" s="105"/>
      <c r="BX554" s="105"/>
      <c r="BY554" s="105"/>
      <c r="BZ554" s="105"/>
      <c r="CA554" s="105"/>
      <c r="CB554" s="105"/>
    </row>
    <row r="555" spans="1:80" ht="15" hidden="1" thickBot="1" x14ac:dyDescent="0.4">
      <c r="B555" s="105"/>
      <c r="C555" s="130"/>
      <c r="D555" s="130"/>
      <c r="E555" s="130"/>
      <c r="F555" s="130"/>
      <c r="G555" s="130"/>
      <c r="H555" s="130"/>
      <c r="I555" s="105"/>
      <c r="J555" s="7"/>
      <c r="K555" s="105"/>
      <c r="L555" s="105"/>
      <c r="M555" s="105"/>
      <c r="N555" s="105"/>
      <c r="O555" s="105"/>
      <c r="P555" s="7"/>
      <c r="Q555" s="105"/>
      <c r="R555" s="105"/>
      <c r="S555" s="105"/>
      <c r="T555" s="105"/>
      <c r="U555" s="105"/>
      <c r="V555" s="105"/>
      <c r="W555" s="105"/>
      <c r="X555" s="105"/>
      <c r="Y555" s="105"/>
      <c r="Z555" s="105"/>
      <c r="AA555" s="105"/>
      <c r="AB555" s="105"/>
      <c r="AC555" s="105"/>
      <c r="AD555" s="105"/>
      <c r="AE555" s="105"/>
      <c r="AF555" s="105"/>
      <c r="AG555" s="105"/>
      <c r="AH555" s="105"/>
      <c r="AI555" s="105"/>
      <c r="AJ555" s="105"/>
      <c r="AK555" s="105"/>
      <c r="AL555" s="105"/>
      <c r="AM555" s="105"/>
      <c r="AN555" s="105"/>
      <c r="AO555" s="105"/>
      <c r="AP555" s="105"/>
      <c r="AQ555" s="105"/>
      <c r="AR555" s="105"/>
      <c r="AS555" s="105"/>
      <c r="AT555" s="105"/>
      <c r="AU555" s="105"/>
      <c r="AV555" s="105"/>
      <c r="AW555" s="105"/>
      <c r="AX555" s="105"/>
      <c r="AY555" s="105"/>
      <c r="AZ555" s="105"/>
      <c r="BA555" s="105"/>
      <c r="BB555" s="105"/>
      <c r="BC555" s="105"/>
      <c r="BD555" s="105"/>
      <c r="BE555" s="105"/>
      <c r="BF555" s="105"/>
      <c r="BG555" s="105"/>
      <c r="BH555" s="105"/>
      <c r="BI555" s="105"/>
      <c r="BJ555" s="105"/>
      <c r="BK555" s="105"/>
      <c r="BL555" s="105"/>
      <c r="BM555" s="105"/>
      <c r="BN555" s="105"/>
      <c r="BO555" s="105"/>
      <c r="BP555" s="105"/>
      <c r="BQ555" s="105"/>
      <c r="BR555" s="105"/>
      <c r="BS555" s="105"/>
      <c r="BT555" s="105"/>
      <c r="BU555" s="105"/>
      <c r="BV555" s="105"/>
      <c r="BW555" s="105"/>
      <c r="BX555" s="105"/>
      <c r="BY555" s="105"/>
      <c r="BZ555" s="105"/>
      <c r="CA555" s="105"/>
      <c r="CB555" s="105"/>
    </row>
    <row r="556" spans="1:80" s="245" customFormat="1" ht="58.4" customHeight="1" thickBot="1" x14ac:dyDescent="0.4">
      <c r="A556" s="249"/>
      <c r="B556" s="120"/>
      <c r="C556" s="360" t="s">
        <v>2</v>
      </c>
      <c r="D556" s="121"/>
      <c r="E556" s="131" t="s">
        <v>225</v>
      </c>
      <c r="F556" s="131" t="s">
        <v>444</v>
      </c>
      <c r="G556" s="131" t="s">
        <v>208</v>
      </c>
      <c r="H556" s="122" t="s">
        <v>385</v>
      </c>
      <c r="I556" s="123" t="s">
        <v>1</v>
      </c>
      <c r="J556" s="7"/>
      <c r="K556" s="169">
        <v>204032</v>
      </c>
      <c r="L556" s="106"/>
      <c r="M556" s="194" t="s">
        <v>128</v>
      </c>
      <c r="N556" s="83" t="s">
        <v>4</v>
      </c>
      <c r="O556" s="83" t="s">
        <v>5</v>
      </c>
      <c r="P556" s="83" t="s">
        <v>6</v>
      </c>
      <c r="Q556" s="83" t="s">
        <v>7</v>
      </c>
      <c r="R556" s="83" t="s">
        <v>8</v>
      </c>
      <c r="S556" s="83" t="s">
        <v>9</v>
      </c>
      <c r="T556" s="83" t="s">
        <v>10</v>
      </c>
      <c r="U556" s="83" t="s">
        <v>11</v>
      </c>
      <c r="V556" s="83" t="s">
        <v>12</v>
      </c>
      <c r="W556" s="83" t="s">
        <v>13</v>
      </c>
      <c r="X556" s="83" t="s">
        <v>14</v>
      </c>
      <c r="Y556" s="83" t="s">
        <v>15</v>
      </c>
      <c r="Z556" s="83" t="s">
        <v>16</v>
      </c>
      <c r="AA556" s="83" t="s">
        <v>17</v>
      </c>
      <c r="AB556" s="83" t="s">
        <v>18</v>
      </c>
      <c r="AC556" s="83" t="s">
        <v>19</v>
      </c>
      <c r="AD556" s="83" t="s">
        <v>20</v>
      </c>
      <c r="AE556" s="83" t="s">
        <v>21</v>
      </c>
      <c r="AF556" s="83" t="s">
        <v>22</v>
      </c>
      <c r="AG556" s="83" t="s">
        <v>23</v>
      </c>
      <c r="AH556" s="83" t="s">
        <v>24</v>
      </c>
      <c r="AI556" s="83" t="s">
        <v>25</v>
      </c>
      <c r="AJ556" s="83" t="s">
        <v>26</v>
      </c>
      <c r="AK556" s="83" t="s">
        <v>27</v>
      </c>
      <c r="AL556" s="83" t="s">
        <v>28</v>
      </c>
      <c r="AM556" s="83" t="s">
        <v>29</v>
      </c>
      <c r="AN556" s="83" t="s">
        <v>30</v>
      </c>
      <c r="AO556" s="83" t="s">
        <v>31</v>
      </c>
      <c r="AP556" s="83" t="s">
        <v>32</v>
      </c>
      <c r="AQ556" s="83" t="s">
        <v>33</v>
      </c>
      <c r="AR556" s="83" t="s">
        <v>34</v>
      </c>
      <c r="AS556" s="83" t="s">
        <v>35</v>
      </c>
      <c r="AT556" s="83" t="s">
        <v>36</v>
      </c>
      <c r="AU556" s="83" t="s">
        <v>37</v>
      </c>
      <c r="AV556" s="83" t="s">
        <v>38</v>
      </c>
      <c r="AW556" s="83" t="s">
        <v>39</v>
      </c>
      <c r="AX556" s="83" t="s">
        <v>40</v>
      </c>
      <c r="AY556" s="83" t="s">
        <v>41</v>
      </c>
      <c r="AZ556" s="83" t="s">
        <v>42</v>
      </c>
      <c r="BA556" s="83" t="s">
        <v>43</v>
      </c>
      <c r="BB556" s="83" t="s">
        <v>44</v>
      </c>
      <c r="BC556" s="83" t="s">
        <v>45</v>
      </c>
      <c r="BD556" s="83" t="s">
        <v>46</v>
      </c>
      <c r="BE556" s="83" t="s">
        <v>47</v>
      </c>
      <c r="BF556" s="83" t="s">
        <v>48</v>
      </c>
      <c r="BG556" s="83" t="s">
        <v>49</v>
      </c>
      <c r="BH556" s="83" t="s">
        <v>50</v>
      </c>
      <c r="BI556" s="83" t="s">
        <v>51</v>
      </c>
      <c r="BJ556" s="134" t="s">
        <v>234</v>
      </c>
      <c r="BK556" s="135" t="s">
        <v>164</v>
      </c>
      <c r="BL556" s="135" t="s">
        <v>213</v>
      </c>
      <c r="BM556" s="106"/>
      <c r="BN556" s="368" t="s">
        <v>238</v>
      </c>
      <c r="BO556" s="369"/>
      <c r="BP556" s="369"/>
      <c r="BQ556" s="369"/>
      <c r="BR556" s="369"/>
      <c r="BS556" s="369"/>
      <c r="BT556" s="369"/>
      <c r="BU556" s="369"/>
      <c r="BV556" s="369"/>
      <c r="BW556" s="369"/>
      <c r="BX556" s="369"/>
      <c r="BY556" s="369"/>
      <c r="BZ556" s="369"/>
      <c r="CA556" s="369"/>
      <c r="CB556" s="369"/>
    </row>
    <row r="557" spans="1:80" s="245" customFormat="1" ht="18" hidden="1" customHeight="1" x14ac:dyDescent="0.35">
      <c r="A557" s="250"/>
      <c r="B557" s="113"/>
      <c r="C557" s="361"/>
      <c r="D557" s="125"/>
      <c r="E557" s="125"/>
      <c r="F557" s="125"/>
      <c r="G557" s="125"/>
      <c r="H557" s="370" t="s">
        <v>201</v>
      </c>
      <c r="I557" s="373" t="s">
        <v>93</v>
      </c>
      <c r="J557" s="7"/>
      <c r="K557" s="375" t="s">
        <v>423</v>
      </c>
      <c r="L557" s="106"/>
      <c r="M557" s="84"/>
      <c r="N557" s="74">
        <f>MONTH(Úvod!$F$10)</f>
        <v>1</v>
      </c>
      <c r="O557" s="75">
        <f t="shared" ref="O557" si="8260">IF(N557=12,1,N557+1)</f>
        <v>2</v>
      </c>
      <c r="P557" s="75">
        <f t="shared" ref="P557" si="8261">IF(O557=12,1,O557+1)</f>
        <v>3</v>
      </c>
      <c r="Q557" s="76">
        <f t="shared" ref="Q557" si="8262">IF(P557=12,1,P557+1)</f>
        <v>4</v>
      </c>
      <c r="R557" s="76">
        <f t="shared" ref="R557" si="8263">IF(Q557=12,1,Q557+1)</f>
        <v>5</v>
      </c>
      <c r="S557" s="76">
        <f t="shared" ref="S557" si="8264">IF(R557=12,1,R557+1)</f>
        <v>6</v>
      </c>
      <c r="T557" s="76">
        <f t="shared" ref="T557" si="8265">IF(S557=12,1,S557+1)</f>
        <v>7</v>
      </c>
      <c r="U557" s="76">
        <f t="shared" ref="U557" si="8266">IF(T557=12,1,T557+1)</f>
        <v>8</v>
      </c>
      <c r="V557" s="76">
        <f t="shared" ref="V557" si="8267">IF(U557=12,1,U557+1)</f>
        <v>9</v>
      </c>
      <c r="W557" s="76">
        <f>IF(V557=12,1,V557+1)</f>
        <v>10</v>
      </c>
      <c r="X557" s="76">
        <f t="shared" ref="X557" si="8268">IF(W557=12,1,W557+1)</f>
        <v>11</v>
      </c>
      <c r="Y557" s="76">
        <f t="shared" ref="Y557" si="8269">IF(X557=12,1,X557+1)</f>
        <v>12</v>
      </c>
      <c r="Z557" s="76">
        <f t="shared" ref="Z557" si="8270">IF(Y557=12,1,Y557+1)</f>
        <v>1</v>
      </c>
      <c r="AA557" s="76">
        <f t="shared" ref="AA557" si="8271">IF(Z557=12,1,Z557+1)</f>
        <v>2</v>
      </c>
      <c r="AB557" s="76">
        <f t="shared" ref="AB557" si="8272">IF(AA557=12,1,AA557+1)</f>
        <v>3</v>
      </c>
      <c r="AC557" s="76">
        <f t="shared" ref="AC557" si="8273">IF(AB557=12,1,AB557+1)</f>
        <v>4</v>
      </c>
      <c r="AD557" s="76">
        <f t="shared" ref="AD557" si="8274">IF(AC557=12,1,AC557+1)</f>
        <v>5</v>
      </c>
      <c r="AE557" s="76">
        <f t="shared" ref="AE557" si="8275">IF(AD557=12,1,AD557+1)</f>
        <v>6</v>
      </c>
      <c r="AF557" s="76">
        <f>IF(AE557=12,1,AE557+1)</f>
        <v>7</v>
      </c>
      <c r="AG557" s="76">
        <f t="shared" ref="AG557" si="8276">IF(AF557=12,1,AF557+1)</f>
        <v>8</v>
      </c>
      <c r="AH557" s="76">
        <f t="shared" ref="AH557" si="8277">IF(AG557=12,1,AG557+1)</f>
        <v>9</v>
      </c>
      <c r="AI557" s="76">
        <f t="shared" ref="AI557" si="8278">IF(AH557=12,1,AH557+1)</f>
        <v>10</v>
      </c>
      <c r="AJ557" s="76">
        <f t="shared" ref="AJ557" si="8279">IF(AI557=12,1,AI557+1)</f>
        <v>11</v>
      </c>
      <c r="AK557" s="76">
        <f t="shared" ref="AK557" si="8280">IF(AJ557=12,1,AJ557+1)</f>
        <v>12</v>
      </c>
      <c r="AL557" s="76">
        <f t="shared" ref="AL557" si="8281">IF(AK557=12,1,AK557+1)</f>
        <v>1</v>
      </c>
      <c r="AM557" s="76">
        <f t="shared" ref="AM557" si="8282">IF(AL557=12,1,AL557+1)</f>
        <v>2</v>
      </c>
      <c r="AN557" s="76">
        <f t="shared" ref="AN557" si="8283">IF(AM557=12,1,AM557+1)</f>
        <v>3</v>
      </c>
      <c r="AO557" s="76">
        <f t="shared" ref="AO557" si="8284">IF(AN557=12,1,AN557+1)</f>
        <v>4</v>
      </c>
      <c r="AP557" s="76">
        <f t="shared" ref="AP557" si="8285">IF(AO557=12,1,AO557+1)</f>
        <v>5</v>
      </c>
      <c r="AQ557" s="76">
        <f t="shared" ref="AQ557" si="8286">IF(AP557=12,1,AP557+1)</f>
        <v>6</v>
      </c>
      <c r="AR557" s="76">
        <f t="shared" ref="AR557" si="8287">IF(AQ557=12,1,AQ557+1)</f>
        <v>7</v>
      </c>
      <c r="AS557" s="76">
        <f t="shared" ref="AS557" si="8288">IF(AR557=12,1,AR557+1)</f>
        <v>8</v>
      </c>
      <c r="AT557" s="76">
        <f t="shared" ref="AT557" si="8289">IF(AS557=12,1,AS557+1)</f>
        <v>9</v>
      </c>
      <c r="AU557" s="76">
        <f t="shared" ref="AU557" si="8290">IF(AT557=12,1,AT557+1)</f>
        <v>10</v>
      </c>
      <c r="AV557" s="76">
        <f t="shared" ref="AV557" si="8291">IF(AU557=12,1,AU557+1)</f>
        <v>11</v>
      </c>
      <c r="AW557" s="76">
        <f t="shared" ref="AW557" si="8292">IF(AV557=12,1,AV557+1)</f>
        <v>12</v>
      </c>
      <c r="AX557" s="76">
        <f t="shared" ref="AX557" si="8293">IF(AW557=12,1,AW557+1)</f>
        <v>1</v>
      </c>
      <c r="AY557" s="76">
        <f t="shared" ref="AY557" si="8294">IF(AX557=12,1,AX557+1)</f>
        <v>2</v>
      </c>
      <c r="AZ557" s="76">
        <f t="shared" ref="AZ557" si="8295">IF(AY557=12,1,AY557+1)</f>
        <v>3</v>
      </c>
      <c r="BA557" s="76">
        <f t="shared" ref="BA557" si="8296">IF(AZ557=12,1,AZ557+1)</f>
        <v>4</v>
      </c>
      <c r="BB557" s="76">
        <f t="shared" ref="BB557" si="8297">IF(BA557=12,1,BA557+1)</f>
        <v>5</v>
      </c>
      <c r="BC557" s="76">
        <f t="shared" ref="BC557" si="8298">IF(BB557=12,1,BB557+1)</f>
        <v>6</v>
      </c>
      <c r="BD557" s="76">
        <f t="shared" ref="BD557" si="8299">IF(BC557=12,1,BC557+1)</f>
        <v>7</v>
      </c>
      <c r="BE557" s="76">
        <f t="shared" ref="BE557" si="8300">IF(BD557=12,1,BD557+1)</f>
        <v>8</v>
      </c>
      <c r="BF557" s="76">
        <f t="shared" ref="BF557" si="8301">IF(BE557=12,1,BE557+1)</f>
        <v>9</v>
      </c>
      <c r="BG557" s="76">
        <f t="shared" ref="BG557" si="8302">IF(BF557=12,1,BF557+1)</f>
        <v>10</v>
      </c>
      <c r="BH557" s="76">
        <f t="shared" ref="BH557" si="8303">IF(BG557=12,1,BG557+1)</f>
        <v>11</v>
      </c>
      <c r="BI557" s="76">
        <f t="shared" ref="BI557" si="8304">IF(BH557=12,1,BH557+1)</f>
        <v>12</v>
      </c>
      <c r="BJ557" s="81"/>
      <c r="BK557" s="78"/>
      <c r="BL557" s="78"/>
      <c r="BM557" s="106"/>
      <c r="BN557" s="106"/>
      <c r="BO557" s="106"/>
      <c r="BP557" s="106"/>
      <c r="BQ557" s="106"/>
      <c r="BR557" s="106"/>
      <c r="BS557" s="106"/>
      <c r="BT557" s="106"/>
      <c r="BU557" s="106"/>
      <c r="BV557" s="106"/>
      <c r="BW557" s="106"/>
      <c r="BX557" s="106"/>
      <c r="BY557" s="106"/>
      <c r="BZ557" s="106"/>
      <c r="CA557" s="106"/>
      <c r="CB557" s="106"/>
    </row>
    <row r="558" spans="1:80" s="245" customFormat="1" ht="35.15" hidden="1" customHeight="1" x14ac:dyDescent="0.35">
      <c r="A558" s="250"/>
      <c r="B558" s="113"/>
      <c r="C558" s="361"/>
      <c r="D558" s="125"/>
      <c r="E558" s="125"/>
      <c r="F558" s="125"/>
      <c r="G558" s="125"/>
      <c r="H558" s="370"/>
      <c r="I558" s="373"/>
      <c r="J558" s="7"/>
      <c r="K558" s="376"/>
      <c r="L558" s="106"/>
      <c r="M558" s="77"/>
      <c r="N558" s="59">
        <f t="shared" ref="N558:BI558" si="8305">VALUE(_xlfn.CONCAT(N557,".",N560))</f>
        <v>1</v>
      </c>
      <c r="O558" s="73">
        <f t="shared" si="8305"/>
        <v>32</v>
      </c>
      <c r="P558" s="73">
        <f t="shared" si="8305"/>
        <v>61</v>
      </c>
      <c r="Q558" s="73">
        <f t="shared" si="8305"/>
        <v>92</v>
      </c>
      <c r="R558" s="73">
        <f t="shared" si="8305"/>
        <v>122</v>
      </c>
      <c r="S558" s="73">
        <f t="shared" si="8305"/>
        <v>153</v>
      </c>
      <c r="T558" s="73">
        <f t="shared" si="8305"/>
        <v>183</v>
      </c>
      <c r="U558" s="73">
        <f t="shared" si="8305"/>
        <v>214</v>
      </c>
      <c r="V558" s="73">
        <f t="shared" si="8305"/>
        <v>245</v>
      </c>
      <c r="W558" s="73">
        <f t="shared" si="8305"/>
        <v>275</v>
      </c>
      <c r="X558" s="73">
        <f t="shared" si="8305"/>
        <v>306</v>
      </c>
      <c r="Y558" s="73">
        <f t="shared" si="8305"/>
        <v>336</v>
      </c>
      <c r="Z558" s="73">
        <f t="shared" si="8305"/>
        <v>367</v>
      </c>
      <c r="AA558" s="73">
        <f t="shared" si="8305"/>
        <v>398</v>
      </c>
      <c r="AB558" s="73">
        <f t="shared" si="8305"/>
        <v>426</v>
      </c>
      <c r="AC558" s="73">
        <f t="shared" si="8305"/>
        <v>457</v>
      </c>
      <c r="AD558" s="73">
        <f t="shared" si="8305"/>
        <v>487</v>
      </c>
      <c r="AE558" s="73">
        <f t="shared" si="8305"/>
        <v>518</v>
      </c>
      <c r="AF558" s="73">
        <f t="shared" si="8305"/>
        <v>548</v>
      </c>
      <c r="AG558" s="73">
        <f t="shared" si="8305"/>
        <v>579</v>
      </c>
      <c r="AH558" s="73">
        <f t="shared" si="8305"/>
        <v>610</v>
      </c>
      <c r="AI558" s="73">
        <f t="shared" si="8305"/>
        <v>640</v>
      </c>
      <c r="AJ558" s="73">
        <f t="shared" si="8305"/>
        <v>671</v>
      </c>
      <c r="AK558" s="73">
        <f t="shared" si="8305"/>
        <v>701</v>
      </c>
      <c r="AL558" s="73">
        <f t="shared" si="8305"/>
        <v>732</v>
      </c>
      <c r="AM558" s="73">
        <f t="shared" si="8305"/>
        <v>763</v>
      </c>
      <c r="AN558" s="73">
        <f t="shared" si="8305"/>
        <v>791</v>
      </c>
      <c r="AO558" s="73">
        <f t="shared" si="8305"/>
        <v>822</v>
      </c>
      <c r="AP558" s="73">
        <f t="shared" si="8305"/>
        <v>852</v>
      </c>
      <c r="AQ558" s="73">
        <f t="shared" si="8305"/>
        <v>883</v>
      </c>
      <c r="AR558" s="73">
        <f t="shared" si="8305"/>
        <v>913</v>
      </c>
      <c r="AS558" s="73">
        <f t="shared" si="8305"/>
        <v>944</v>
      </c>
      <c r="AT558" s="73">
        <f t="shared" si="8305"/>
        <v>975</v>
      </c>
      <c r="AU558" s="73">
        <f t="shared" si="8305"/>
        <v>1005</v>
      </c>
      <c r="AV558" s="73">
        <f t="shared" si="8305"/>
        <v>1036</v>
      </c>
      <c r="AW558" s="73">
        <f t="shared" si="8305"/>
        <v>1066</v>
      </c>
      <c r="AX558" s="73">
        <f t="shared" si="8305"/>
        <v>1097</v>
      </c>
      <c r="AY558" s="73">
        <f t="shared" si="8305"/>
        <v>1128</v>
      </c>
      <c r="AZ558" s="73">
        <f t="shared" si="8305"/>
        <v>1156</v>
      </c>
      <c r="BA558" s="73">
        <f t="shared" si="8305"/>
        <v>1187</v>
      </c>
      <c r="BB558" s="73">
        <f t="shared" si="8305"/>
        <v>1217</v>
      </c>
      <c r="BC558" s="73">
        <f t="shared" si="8305"/>
        <v>1248</v>
      </c>
      <c r="BD558" s="73">
        <f t="shared" si="8305"/>
        <v>1278</v>
      </c>
      <c r="BE558" s="73">
        <f t="shared" si="8305"/>
        <v>1309</v>
      </c>
      <c r="BF558" s="73">
        <f t="shared" si="8305"/>
        <v>1340</v>
      </c>
      <c r="BG558" s="73">
        <f t="shared" si="8305"/>
        <v>1370</v>
      </c>
      <c r="BH558" s="73">
        <f t="shared" si="8305"/>
        <v>1401</v>
      </c>
      <c r="BI558" s="73">
        <f t="shared" si="8305"/>
        <v>1431</v>
      </c>
      <c r="BJ558" s="82"/>
      <c r="BK558" s="79"/>
      <c r="BL558" s="79"/>
      <c r="BM558" s="106"/>
      <c r="BN558" s="106"/>
      <c r="BO558" s="106"/>
      <c r="BP558" s="106"/>
      <c r="BQ558" s="106"/>
      <c r="BR558" s="106"/>
      <c r="BS558" s="106"/>
      <c r="BT558" s="106"/>
      <c r="BU558" s="106"/>
      <c r="BV558" s="106"/>
      <c r="BW558" s="106"/>
      <c r="BX558" s="106"/>
      <c r="BY558" s="106"/>
      <c r="BZ558" s="106"/>
      <c r="CA558" s="106"/>
      <c r="CB558" s="106"/>
    </row>
    <row r="559" spans="1:80" s="245" customFormat="1" ht="17.149999999999999" customHeight="1" x14ac:dyDescent="0.35">
      <c r="A559" s="250"/>
      <c r="B559" s="113"/>
      <c r="C559" s="361"/>
      <c r="D559" s="125"/>
      <c r="E559" s="357" t="s">
        <v>207</v>
      </c>
      <c r="F559" s="357" t="s">
        <v>207</v>
      </c>
      <c r="G559" s="357" t="s">
        <v>207</v>
      </c>
      <c r="H559" s="370"/>
      <c r="I559" s="373"/>
      <c r="J559" s="7"/>
      <c r="K559" s="376"/>
      <c r="L559" s="106"/>
      <c r="M559" s="77"/>
      <c r="N559" s="60" t="str">
        <f>VLOOKUP(N557,'Podpůrná data'!$I$188:$J$199,2)</f>
        <v>leden</v>
      </c>
      <c r="O559" s="60" t="str">
        <f>VLOOKUP(O557,'Podpůrná data'!$I$188:$J$199,2)</f>
        <v>únor</v>
      </c>
      <c r="P559" s="60" t="str">
        <f>VLOOKUP(P557,'Podpůrná data'!$I$188:$J$199,2)</f>
        <v>březen</v>
      </c>
      <c r="Q559" s="60" t="str">
        <f>VLOOKUP(Q557,'Podpůrná data'!$I$188:$J$199,2)</f>
        <v>duben</v>
      </c>
      <c r="R559" s="60" t="str">
        <f>VLOOKUP(R557,'Podpůrná data'!$I$188:$J$199,2)</f>
        <v>květen</v>
      </c>
      <c r="S559" s="60" t="str">
        <f>VLOOKUP(S557,'Podpůrná data'!$I$188:$J$199,2)</f>
        <v>červen</v>
      </c>
      <c r="T559" s="60" t="str">
        <f>VLOOKUP(T557,'Podpůrná data'!$I$188:$J$199,2)</f>
        <v>červenec</v>
      </c>
      <c r="U559" s="60" t="str">
        <f>VLOOKUP(U557,'Podpůrná data'!$I$188:$J$199,2)</f>
        <v>srpen</v>
      </c>
      <c r="V559" s="60" t="str">
        <f>VLOOKUP(V557,'Podpůrná data'!$I$188:$J$199,2)</f>
        <v>září</v>
      </c>
      <c r="W559" s="60" t="str">
        <f>VLOOKUP(W557,'Podpůrná data'!$I$188:$J$199,2)</f>
        <v>říjen</v>
      </c>
      <c r="X559" s="60" t="str">
        <f>VLOOKUP(X557,'Podpůrná data'!$I$188:$J$199,2)</f>
        <v>listopad</v>
      </c>
      <c r="Y559" s="60" t="str">
        <f>VLOOKUP(Y557,'Podpůrná data'!$I$188:$J$199,2)</f>
        <v>prosinec</v>
      </c>
      <c r="Z559" s="60" t="str">
        <f>VLOOKUP(Z557,'Podpůrná data'!$I$188:$J$199,2)</f>
        <v>leden</v>
      </c>
      <c r="AA559" s="60" t="str">
        <f>VLOOKUP(AA557,'Podpůrná data'!$I$188:$J$199,2)</f>
        <v>únor</v>
      </c>
      <c r="AB559" s="60" t="str">
        <f>VLOOKUP(AB557,'Podpůrná data'!$I$188:$J$199,2)</f>
        <v>březen</v>
      </c>
      <c r="AC559" s="60" t="str">
        <f>VLOOKUP(AC557,'Podpůrná data'!$I$188:$J$199,2)</f>
        <v>duben</v>
      </c>
      <c r="AD559" s="60" t="str">
        <f>VLOOKUP(AD557,'Podpůrná data'!$I$188:$J$199,2)</f>
        <v>květen</v>
      </c>
      <c r="AE559" s="60" t="str">
        <f>VLOOKUP(AE557,'Podpůrná data'!$I$188:$J$199,2)</f>
        <v>červen</v>
      </c>
      <c r="AF559" s="60" t="str">
        <f>VLOOKUP(AF557,'Podpůrná data'!$I$188:$J$199,2)</f>
        <v>červenec</v>
      </c>
      <c r="AG559" s="60" t="str">
        <f>VLOOKUP(AG557,'Podpůrná data'!$I$188:$J$199,2)</f>
        <v>srpen</v>
      </c>
      <c r="AH559" s="60" t="str">
        <f>VLOOKUP(AH557,'Podpůrná data'!$I$188:$J$199,2)</f>
        <v>září</v>
      </c>
      <c r="AI559" s="60" t="str">
        <f>VLOOKUP(AI557,'Podpůrná data'!$I$188:$J$199,2)</f>
        <v>říjen</v>
      </c>
      <c r="AJ559" s="60" t="str">
        <f>VLOOKUP(AJ557,'Podpůrná data'!$I$188:$J$199,2)</f>
        <v>listopad</v>
      </c>
      <c r="AK559" s="60" t="str">
        <f>VLOOKUP(AK557,'Podpůrná data'!$I$188:$J$199,2)</f>
        <v>prosinec</v>
      </c>
      <c r="AL559" s="60" t="str">
        <f>VLOOKUP(AL557,'Podpůrná data'!$I$188:$J$199,2)</f>
        <v>leden</v>
      </c>
      <c r="AM559" s="60" t="str">
        <f>VLOOKUP(AM557,'Podpůrná data'!$I$188:$J$199,2)</f>
        <v>únor</v>
      </c>
      <c r="AN559" s="60" t="str">
        <f>VLOOKUP(AN557,'Podpůrná data'!$I$188:$J$199,2)</f>
        <v>březen</v>
      </c>
      <c r="AO559" s="60" t="str">
        <f>VLOOKUP(AO557,'Podpůrná data'!$I$188:$J$199,2)</f>
        <v>duben</v>
      </c>
      <c r="AP559" s="60" t="str">
        <f>VLOOKUP(AP557,'Podpůrná data'!$I$188:$J$199,2)</f>
        <v>květen</v>
      </c>
      <c r="AQ559" s="60" t="str">
        <f>VLOOKUP(AQ557,'Podpůrná data'!$I$188:$J$199,2)</f>
        <v>červen</v>
      </c>
      <c r="AR559" s="60" t="str">
        <f>VLOOKUP(AR557,'Podpůrná data'!$I$188:$J$199,2)</f>
        <v>červenec</v>
      </c>
      <c r="AS559" s="60" t="str">
        <f>VLOOKUP(AS557,'Podpůrná data'!$I$188:$J$199,2)</f>
        <v>srpen</v>
      </c>
      <c r="AT559" s="60" t="str">
        <f>VLOOKUP(AT557,'Podpůrná data'!$I$188:$J$199,2)</f>
        <v>září</v>
      </c>
      <c r="AU559" s="60" t="str">
        <f>VLOOKUP(AU557,'Podpůrná data'!$I$188:$J$199,2)</f>
        <v>říjen</v>
      </c>
      <c r="AV559" s="60" t="str">
        <f>VLOOKUP(AV557,'Podpůrná data'!$I$188:$J$199,2)</f>
        <v>listopad</v>
      </c>
      <c r="AW559" s="60" t="str">
        <f>VLOOKUP(AW557,'Podpůrná data'!$I$188:$J$199,2)</f>
        <v>prosinec</v>
      </c>
      <c r="AX559" s="60" t="str">
        <f>VLOOKUP(AX557,'Podpůrná data'!$I$188:$J$199,2)</f>
        <v>leden</v>
      </c>
      <c r="AY559" s="60" t="str">
        <f>VLOOKUP(AY557,'Podpůrná data'!$I$188:$J$199,2)</f>
        <v>únor</v>
      </c>
      <c r="AZ559" s="60" t="str">
        <f>VLOOKUP(AZ557,'Podpůrná data'!$I$188:$J$199,2)</f>
        <v>březen</v>
      </c>
      <c r="BA559" s="60" t="str">
        <f>VLOOKUP(BA557,'Podpůrná data'!$I$188:$J$199,2)</f>
        <v>duben</v>
      </c>
      <c r="BB559" s="60" t="str">
        <f>VLOOKUP(BB557,'Podpůrná data'!$I$188:$J$199,2)</f>
        <v>květen</v>
      </c>
      <c r="BC559" s="60" t="str">
        <f>VLOOKUP(BC557,'Podpůrná data'!$I$188:$J$199,2)</f>
        <v>červen</v>
      </c>
      <c r="BD559" s="60" t="str">
        <f>VLOOKUP(BD557,'Podpůrná data'!$I$188:$J$199,2)</f>
        <v>červenec</v>
      </c>
      <c r="BE559" s="60" t="str">
        <f>VLOOKUP(BE557,'Podpůrná data'!$I$188:$J$199,2)</f>
        <v>srpen</v>
      </c>
      <c r="BF559" s="60" t="str">
        <f>VLOOKUP(BF557,'Podpůrná data'!$I$188:$J$199,2)</f>
        <v>září</v>
      </c>
      <c r="BG559" s="60" t="str">
        <f>VLOOKUP(BG557,'Podpůrná data'!$I$188:$J$199,2)</f>
        <v>říjen</v>
      </c>
      <c r="BH559" s="60" t="str">
        <f>VLOOKUP(BH557,'Podpůrná data'!$I$188:$J$199,2)</f>
        <v>listopad</v>
      </c>
      <c r="BI559" s="60" t="str">
        <f>VLOOKUP(BI557,'Podpůrná data'!$I$188:$J$199,2)</f>
        <v>prosinec</v>
      </c>
      <c r="BJ559" s="200"/>
      <c r="BK559" s="200"/>
      <c r="BL559" s="201"/>
      <c r="BM559" s="106"/>
      <c r="BN559" s="179" t="s">
        <v>105</v>
      </c>
      <c r="BO559" s="179" t="s">
        <v>106</v>
      </c>
      <c r="BP559" s="179" t="s">
        <v>107</v>
      </c>
      <c r="BQ559" s="179" t="s">
        <v>108</v>
      </c>
      <c r="BR559" s="179" t="s">
        <v>109</v>
      </c>
      <c r="BS559" s="179" t="s">
        <v>110</v>
      </c>
      <c r="BT559" s="179" t="s">
        <v>111</v>
      </c>
      <c r="BU559" s="179" t="s">
        <v>112</v>
      </c>
      <c r="BV559" s="179" t="s">
        <v>113</v>
      </c>
      <c r="BW559" s="179" t="s">
        <v>155</v>
      </c>
      <c r="BX559" s="179" t="s">
        <v>156</v>
      </c>
      <c r="BY559" s="179" t="s">
        <v>157</v>
      </c>
      <c r="BZ559" s="179" t="s">
        <v>202</v>
      </c>
      <c r="CA559" s="179" t="s">
        <v>203</v>
      </c>
      <c r="CB559" s="179" t="s">
        <v>204</v>
      </c>
    </row>
    <row r="560" spans="1:80" s="245" customFormat="1" ht="16.399999999999999" customHeight="1" x14ac:dyDescent="0.35">
      <c r="A560" s="250"/>
      <c r="B560" s="113"/>
      <c r="C560" s="361"/>
      <c r="D560" s="125"/>
      <c r="E560" s="357"/>
      <c r="F560" s="357"/>
      <c r="G560" s="357"/>
      <c r="H560" s="370"/>
      <c r="I560" s="373"/>
      <c r="J560" s="7"/>
      <c r="K560" s="376"/>
      <c r="L560" s="106"/>
      <c r="M560" s="77"/>
      <c r="N560" s="60">
        <f>YEAR(Úvod!$F$10)</f>
        <v>1900</v>
      </c>
      <c r="O560" s="60">
        <f t="shared" ref="O560" si="8306">IF(O557=1,N560+1,N560)</f>
        <v>1900</v>
      </c>
      <c r="P560" s="60">
        <f t="shared" ref="P560" si="8307">IF(P557=1,O560+1,O560)</f>
        <v>1900</v>
      </c>
      <c r="Q560" s="60">
        <f t="shared" ref="Q560" si="8308">IF(Q557=1,P560+1,P560)</f>
        <v>1900</v>
      </c>
      <c r="R560" s="60">
        <f t="shared" ref="R560" si="8309">IF(R557=1,Q560+1,Q560)</f>
        <v>1900</v>
      </c>
      <c r="S560" s="60">
        <f t="shared" ref="S560" si="8310">IF(S557=1,R560+1,R560)</f>
        <v>1900</v>
      </c>
      <c r="T560" s="60">
        <f t="shared" ref="T560" si="8311">IF(T557=1,S560+1,S560)</f>
        <v>1900</v>
      </c>
      <c r="U560" s="60">
        <f t="shared" ref="U560" si="8312">IF(U557=1,T560+1,T560)</f>
        <v>1900</v>
      </c>
      <c r="V560" s="60">
        <f t="shared" ref="V560" si="8313">IF(V557=1,U560+1,U560)</f>
        <v>1900</v>
      </c>
      <c r="W560" s="60">
        <f t="shared" ref="W560" si="8314">IF(W557=1,V560+1,V560)</f>
        <v>1900</v>
      </c>
      <c r="X560" s="60">
        <f t="shared" ref="X560" si="8315">IF(X557=1,W560+1,W560)</f>
        <v>1900</v>
      </c>
      <c r="Y560" s="60">
        <f t="shared" ref="Y560" si="8316">IF(Y557=1,X560+1,X560)</f>
        <v>1900</v>
      </c>
      <c r="Z560" s="60">
        <f t="shared" ref="Z560" si="8317">IF(Z557=1,Y560+1,Y560)</f>
        <v>1901</v>
      </c>
      <c r="AA560" s="60">
        <f t="shared" ref="AA560" si="8318">IF(AA557=1,Z560+1,Z560)</f>
        <v>1901</v>
      </c>
      <c r="AB560" s="60">
        <f t="shared" ref="AB560" si="8319">IF(AB557=1,AA560+1,AA560)</f>
        <v>1901</v>
      </c>
      <c r="AC560" s="60">
        <f t="shared" ref="AC560" si="8320">IF(AC557=1,AB560+1,AB560)</f>
        <v>1901</v>
      </c>
      <c r="AD560" s="60">
        <f t="shared" ref="AD560" si="8321">IF(AD557=1,AC560+1,AC560)</f>
        <v>1901</v>
      </c>
      <c r="AE560" s="60">
        <f t="shared" ref="AE560" si="8322">IF(AE557=1,AD560+1,AD560)</f>
        <v>1901</v>
      </c>
      <c r="AF560" s="60">
        <f t="shared" ref="AF560" si="8323">IF(AF557=1,AE560+1,AE560)</f>
        <v>1901</v>
      </c>
      <c r="AG560" s="60">
        <f t="shared" ref="AG560" si="8324">IF(AG557=1,AF560+1,AF560)</f>
        <v>1901</v>
      </c>
      <c r="AH560" s="60">
        <f t="shared" ref="AH560" si="8325">IF(AH557=1,AG560+1,AG560)</f>
        <v>1901</v>
      </c>
      <c r="AI560" s="60">
        <f t="shared" ref="AI560" si="8326">IF(AI557=1,AH560+1,AH560)</f>
        <v>1901</v>
      </c>
      <c r="AJ560" s="60">
        <f t="shared" ref="AJ560" si="8327">IF(AJ557=1,AI560+1,AI560)</f>
        <v>1901</v>
      </c>
      <c r="AK560" s="60">
        <f t="shared" ref="AK560" si="8328">IF(AK557=1,AJ560+1,AJ560)</f>
        <v>1901</v>
      </c>
      <c r="AL560" s="60">
        <f t="shared" ref="AL560" si="8329">IF(AL557=1,AK560+1,AK560)</f>
        <v>1902</v>
      </c>
      <c r="AM560" s="60">
        <f t="shared" ref="AM560" si="8330">IF(AM557=1,AL560+1,AL560)</f>
        <v>1902</v>
      </c>
      <c r="AN560" s="60">
        <f t="shared" ref="AN560" si="8331">IF(AN557=1,AM560+1,AM560)</f>
        <v>1902</v>
      </c>
      <c r="AO560" s="60">
        <f t="shared" ref="AO560" si="8332">IF(AO557=1,AN560+1,AN560)</f>
        <v>1902</v>
      </c>
      <c r="AP560" s="60">
        <f t="shared" ref="AP560" si="8333">IF(AP557=1,AO560+1,AO560)</f>
        <v>1902</v>
      </c>
      <c r="AQ560" s="60">
        <f t="shared" ref="AQ560" si="8334">IF(AQ557=1,AP560+1,AP560)</f>
        <v>1902</v>
      </c>
      <c r="AR560" s="60">
        <f t="shared" ref="AR560" si="8335">IF(AR557=1,AQ560+1,AQ560)</f>
        <v>1902</v>
      </c>
      <c r="AS560" s="60">
        <f t="shared" ref="AS560" si="8336">IF(AS557=1,AR560+1,AR560)</f>
        <v>1902</v>
      </c>
      <c r="AT560" s="60">
        <f t="shared" ref="AT560" si="8337">IF(AT557=1,AS560+1,AS560)</f>
        <v>1902</v>
      </c>
      <c r="AU560" s="60">
        <f t="shared" ref="AU560" si="8338">IF(AU557=1,AT560+1,AT560)</f>
        <v>1902</v>
      </c>
      <c r="AV560" s="60">
        <f t="shared" ref="AV560" si="8339">IF(AV557=1,AU560+1,AU560)</f>
        <v>1902</v>
      </c>
      <c r="AW560" s="60">
        <f t="shared" ref="AW560" si="8340">IF(AW557=1,AV560+1,AV560)</f>
        <v>1902</v>
      </c>
      <c r="AX560" s="60">
        <f t="shared" ref="AX560" si="8341">IF(AX557=1,AW560+1,AW560)</f>
        <v>1903</v>
      </c>
      <c r="AY560" s="60">
        <f t="shared" ref="AY560" si="8342">IF(AY557=1,AX560+1,AX560)</f>
        <v>1903</v>
      </c>
      <c r="AZ560" s="60">
        <f t="shared" ref="AZ560" si="8343">IF(AZ557=1,AY560+1,AY560)</f>
        <v>1903</v>
      </c>
      <c r="BA560" s="60">
        <f t="shared" ref="BA560" si="8344">IF(BA557=1,AZ560+1,AZ560)</f>
        <v>1903</v>
      </c>
      <c r="BB560" s="60">
        <f t="shared" ref="BB560" si="8345">IF(BB557=1,BA560+1,BA560)</f>
        <v>1903</v>
      </c>
      <c r="BC560" s="60">
        <f t="shared" ref="BC560" si="8346">IF(BC557=1,BB560+1,BB560)</f>
        <v>1903</v>
      </c>
      <c r="BD560" s="60">
        <f t="shared" ref="BD560" si="8347">IF(BD557=1,BC560+1,BC560)</f>
        <v>1903</v>
      </c>
      <c r="BE560" s="60">
        <f t="shared" ref="BE560" si="8348">IF(BE557=1,BD560+1,BD560)</f>
        <v>1903</v>
      </c>
      <c r="BF560" s="60">
        <f t="shared" ref="BF560" si="8349">IF(BF557=1,BE560+1,BE560)</f>
        <v>1903</v>
      </c>
      <c r="BG560" s="60">
        <f t="shared" ref="BG560" si="8350">IF(BG557=1,BF560+1,BF560)</f>
        <v>1903</v>
      </c>
      <c r="BH560" s="60">
        <f t="shared" ref="BH560" si="8351">IF(BH557=1,BG560+1,BG560)</f>
        <v>1903</v>
      </c>
      <c r="BI560" s="60">
        <f t="shared" ref="BI560" si="8352">IF(BI557=1,BH560+1,BH560)</f>
        <v>1903</v>
      </c>
      <c r="BJ560" s="199"/>
      <c r="BK560" s="198"/>
      <c r="BL560" s="202"/>
      <c r="BM560" s="106"/>
      <c r="BN560" s="106"/>
      <c r="BO560" s="106"/>
      <c r="BP560" s="106"/>
      <c r="BQ560" s="106"/>
      <c r="BR560" s="106"/>
      <c r="BS560" s="106"/>
      <c r="BT560" s="106"/>
      <c r="BU560" s="106"/>
      <c r="BV560" s="106"/>
      <c r="BW560" s="106"/>
      <c r="BX560" s="106"/>
      <c r="BY560" s="106"/>
      <c r="BZ560" s="106"/>
      <c r="CA560" s="106"/>
      <c r="CB560" s="106"/>
    </row>
    <row r="561" spans="1:80" s="245" customFormat="1" ht="16.399999999999999" customHeight="1" x14ac:dyDescent="0.35">
      <c r="A561" s="250"/>
      <c r="B561" s="113"/>
      <c r="C561" s="125"/>
      <c r="D561" s="125"/>
      <c r="E561" s="357"/>
      <c r="F561" s="357"/>
      <c r="G561" s="357"/>
      <c r="H561" s="370"/>
      <c r="I561" s="374"/>
      <c r="J561" s="7"/>
      <c r="K561" s="377"/>
      <c r="L561" s="106"/>
      <c r="M561" s="63" t="s">
        <v>159</v>
      </c>
      <c r="N561" s="258"/>
      <c r="O561" s="258"/>
      <c r="P561" s="258"/>
      <c r="Q561" s="258"/>
      <c r="R561" s="258"/>
      <c r="S561" s="258"/>
      <c r="T561" s="258"/>
      <c r="U561" s="258"/>
      <c r="V561" s="258"/>
      <c r="W561" s="258"/>
      <c r="X561" s="258"/>
      <c r="Y561" s="258"/>
      <c r="Z561" s="258"/>
      <c r="AA561" s="258"/>
      <c r="AB561" s="258"/>
      <c r="AC561" s="258"/>
      <c r="AD561" s="258"/>
      <c r="AE561" s="258"/>
      <c r="AF561" s="258"/>
      <c r="AG561" s="258"/>
      <c r="AH561" s="258"/>
      <c r="AI561" s="258"/>
      <c r="AJ561" s="258"/>
      <c r="AK561" s="258"/>
      <c r="AL561" s="258"/>
      <c r="AM561" s="258"/>
      <c r="AN561" s="258"/>
      <c r="AO561" s="258"/>
      <c r="AP561" s="258"/>
      <c r="AQ561" s="258"/>
      <c r="AR561" s="258"/>
      <c r="AS561" s="258"/>
      <c r="AT561" s="258"/>
      <c r="AU561" s="258"/>
      <c r="AV561" s="258"/>
      <c r="AW561" s="258"/>
      <c r="AX561" s="258"/>
      <c r="AY561" s="258"/>
      <c r="AZ561" s="258"/>
      <c r="BA561" s="258"/>
      <c r="BB561" s="258"/>
      <c r="BC561" s="258"/>
      <c r="BD561" s="258"/>
      <c r="BE561" s="258"/>
      <c r="BF561" s="258"/>
      <c r="BG561" s="258"/>
      <c r="BH561" s="258"/>
      <c r="BI561" s="258"/>
      <c r="BJ561" s="199"/>
      <c r="BK561" s="198"/>
      <c r="BL561" s="202"/>
      <c r="BM561" s="106"/>
      <c r="BN561" s="106"/>
      <c r="BO561" s="106"/>
      <c r="BP561" s="106"/>
      <c r="BQ561" s="106"/>
      <c r="BR561" s="106"/>
      <c r="BS561" s="106"/>
      <c r="BT561" s="106"/>
      <c r="BU561" s="106"/>
      <c r="BV561" s="106"/>
      <c r="BW561" s="106"/>
      <c r="BX561" s="106"/>
      <c r="BY561" s="106"/>
      <c r="BZ561" s="106"/>
      <c r="CA561" s="106"/>
      <c r="CB561" s="106"/>
    </row>
    <row r="562" spans="1:80" s="245" customFormat="1" ht="23.5" customHeight="1" x14ac:dyDescent="0.35">
      <c r="A562" s="243"/>
      <c r="B562" s="126" t="s">
        <v>46</v>
      </c>
      <c r="C562" s="381"/>
      <c r="D562" s="381"/>
      <c r="E562" s="259"/>
      <c r="F562" s="259"/>
      <c r="G562" s="241"/>
      <c r="H562" s="253"/>
      <c r="I562" s="61">
        <f>IF($H562="",0,VLOOKUP($E562,'Podpůrná data'!$H$15:$I$185,2,FALSE)*$H562)</f>
        <v>0</v>
      </c>
      <c r="J562" s="105"/>
      <c r="K562" s="166">
        <f>IF(I562&gt;0,1,0)</f>
        <v>0</v>
      </c>
      <c r="L562" s="204"/>
      <c r="M562" s="63" t="s">
        <v>95</v>
      </c>
      <c r="N562" s="260"/>
      <c r="O562" s="260"/>
      <c r="P562" s="260"/>
      <c r="Q562" s="260"/>
      <c r="R562" s="260"/>
      <c r="S562" s="260"/>
      <c r="T562" s="260"/>
      <c r="U562" s="260"/>
      <c r="V562" s="260"/>
      <c r="W562" s="260"/>
      <c r="X562" s="260"/>
      <c r="Y562" s="260"/>
      <c r="Z562" s="260"/>
      <c r="AA562" s="260"/>
      <c r="AB562" s="260"/>
      <c r="AC562" s="260"/>
      <c r="AD562" s="260"/>
      <c r="AE562" s="260"/>
      <c r="AF562" s="260"/>
      <c r="AG562" s="260"/>
      <c r="AH562" s="260"/>
      <c r="AI562" s="260"/>
      <c r="AJ562" s="260"/>
      <c r="AK562" s="260"/>
      <c r="AL562" s="260"/>
      <c r="AM562" s="260"/>
      <c r="AN562" s="260"/>
      <c r="AO562" s="260"/>
      <c r="AP562" s="260"/>
      <c r="AQ562" s="260"/>
      <c r="AR562" s="260"/>
      <c r="AS562" s="260"/>
      <c r="AT562" s="260"/>
      <c r="AU562" s="260"/>
      <c r="AV562" s="260"/>
      <c r="AW562" s="260"/>
      <c r="AX562" s="260"/>
      <c r="AY562" s="260"/>
      <c r="AZ562" s="260"/>
      <c r="BA562" s="260"/>
      <c r="BB562" s="260"/>
      <c r="BC562" s="260"/>
      <c r="BD562" s="260"/>
      <c r="BE562" s="260"/>
      <c r="BF562" s="260"/>
      <c r="BG562" s="260"/>
      <c r="BH562" s="260"/>
      <c r="BI562" s="260"/>
      <c r="BJ562" s="382">
        <f>SUM(N564:BI564)</f>
        <v>0</v>
      </c>
      <c r="BK562" s="384">
        <f>SUM(N566:BI566)</f>
        <v>0</v>
      </c>
      <c r="BL562" s="386">
        <f>IF($K562=0,0,IF($BJ562&gt;=20,1,0))</f>
        <v>0</v>
      </c>
      <c r="BM562" s="106"/>
      <c r="BN562" s="106"/>
      <c r="BO562" s="106"/>
      <c r="BP562" s="106"/>
      <c r="BQ562" s="106"/>
      <c r="BR562" s="106"/>
      <c r="BS562" s="106"/>
      <c r="BT562" s="106"/>
      <c r="BU562" s="106"/>
      <c r="BV562" s="106"/>
      <c r="BW562" s="106"/>
      <c r="BX562" s="106"/>
      <c r="BY562" s="106"/>
      <c r="BZ562" s="106"/>
      <c r="CA562" s="106"/>
      <c r="CB562" s="106"/>
    </row>
    <row r="563" spans="1:80" s="245" customFormat="1" ht="29" x14ac:dyDescent="0.35">
      <c r="A563" s="243"/>
      <c r="B563" s="128"/>
      <c r="C563" s="170"/>
      <c r="D563" s="170"/>
      <c r="E563" s="170"/>
      <c r="F563" s="170"/>
      <c r="G563" s="170"/>
      <c r="H563" s="170"/>
      <c r="I563" s="64"/>
      <c r="J563" s="105"/>
      <c r="K563" s="223"/>
      <c r="L563" s="106"/>
      <c r="M563" s="63" t="s">
        <v>215</v>
      </c>
      <c r="N563" s="260"/>
      <c r="O563" s="260"/>
      <c r="P563" s="260"/>
      <c r="Q563" s="260"/>
      <c r="R563" s="260"/>
      <c r="S563" s="260"/>
      <c r="T563" s="260"/>
      <c r="U563" s="260"/>
      <c r="V563" s="260"/>
      <c r="W563" s="260"/>
      <c r="X563" s="260"/>
      <c r="Y563" s="260"/>
      <c r="Z563" s="260"/>
      <c r="AA563" s="260"/>
      <c r="AB563" s="260"/>
      <c r="AC563" s="260"/>
      <c r="AD563" s="260"/>
      <c r="AE563" s="260"/>
      <c r="AF563" s="260"/>
      <c r="AG563" s="260"/>
      <c r="AH563" s="260"/>
      <c r="AI563" s="260"/>
      <c r="AJ563" s="260"/>
      <c r="AK563" s="260"/>
      <c r="AL563" s="260"/>
      <c r="AM563" s="260"/>
      <c r="AN563" s="260"/>
      <c r="AO563" s="260"/>
      <c r="AP563" s="260"/>
      <c r="AQ563" s="260"/>
      <c r="AR563" s="260"/>
      <c r="AS563" s="260"/>
      <c r="AT563" s="260"/>
      <c r="AU563" s="260"/>
      <c r="AV563" s="260"/>
      <c r="AW563" s="260"/>
      <c r="AX563" s="260"/>
      <c r="AY563" s="260"/>
      <c r="AZ563" s="260"/>
      <c r="BA563" s="260"/>
      <c r="BB563" s="260"/>
      <c r="BC563" s="260"/>
      <c r="BD563" s="260"/>
      <c r="BE563" s="260"/>
      <c r="BF563" s="260"/>
      <c r="BG563" s="260"/>
      <c r="BH563" s="260"/>
      <c r="BI563" s="260"/>
      <c r="BJ563" s="382"/>
      <c r="BK563" s="384"/>
      <c r="BL563" s="386"/>
      <c r="BM563" s="106"/>
      <c r="BN563" s="106"/>
      <c r="BO563" s="106"/>
      <c r="BP563" s="106"/>
      <c r="BQ563" s="106"/>
      <c r="BR563" s="106"/>
      <c r="BS563" s="106"/>
      <c r="BT563" s="106"/>
      <c r="BU563" s="106"/>
      <c r="BV563" s="106"/>
      <c r="BW563" s="106"/>
      <c r="BX563" s="106"/>
      <c r="BY563" s="106"/>
      <c r="BZ563" s="106"/>
      <c r="CA563" s="106"/>
      <c r="CB563" s="106"/>
    </row>
    <row r="564" spans="1:80" s="245" customFormat="1" ht="29" x14ac:dyDescent="0.35">
      <c r="A564" s="243"/>
      <c r="B564" s="128"/>
      <c r="C564" s="170"/>
      <c r="D564" s="170"/>
      <c r="E564" s="170"/>
      <c r="F564" s="170"/>
      <c r="G564" s="170"/>
      <c r="H564" s="170"/>
      <c r="I564" s="64"/>
      <c r="J564" s="105"/>
      <c r="K564" s="165"/>
      <c r="L564" s="106"/>
      <c r="M564" s="63" t="s">
        <v>235</v>
      </c>
      <c r="N564" s="167">
        <f>IF(N563="",0,IF(N563&gt;=$H562,$H562,N563))</f>
        <v>0</v>
      </c>
      <c r="O564" s="167">
        <f t="shared" ref="O564" si="8353">IF(O563="",0,IF((O563+N565)&lt;=$H562,O563,$H562-N565))</f>
        <v>0</v>
      </c>
      <c r="P564" s="167">
        <f t="shared" ref="P564" si="8354">IF(P563="",0,IF((P563+O565)&lt;=$H562,P563,$H562-O565))</f>
        <v>0</v>
      </c>
      <c r="Q564" s="167">
        <f t="shared" ref="Q564" si="8355">IF(Q563="",0,IF((Q563+P565)&lt;=$H562,Q563,$H562-P565))</f>
        <v>0</v>
      </c>
      <c r="R564" s="167">
        <f t="shared" ref="R564" si="8356">IF(R563="",0,IF((R563+Q565)&lt;=$H562,R563,$H562-Q565))</f>
        <v>0</v>
      </c>
      <c r="S564" s="167">
        <f t="shared" ref="S564" si="8357">IF(S563="",0,IF((S563+R565)&lt;=$H562,S563,$H562-R565))</f>
        <v>0</v>
      </c>
      <c r="T564" s="167">
        <f t="shared" ref="T564" si="8358">IF(T563="",0,IF((T563+S565)&lt;=$H562,T563,$H562-S565))</f>
        <v>0</v>
      </c>
      <c r="U564" s="167">
        <f t="shared" ref="U564" si="8359">IF(U563="",0,IF((U563+T565)&lt;=$H562,U563,$H562-T565))</f>
        <v>0</v>
      </c>
      <c r="V564" s="167">
        <f t="shared" ref="V564" si="8360">IF(V563="",0,IF((V563+U565)&lt;=$H562,V563,$H562-U565))</f>
        <v>0</v>
      </c>
      <c r="W564" s="167">
        <f t="shared" ref="W564" si="8361">IF(W563="",0,IF((W563+V565)&lt;=$H562,W563,$H562-V565))</f>
        <v>0</v>
      </c>
      <c r="X564" s="167">
        <f t="shared" ref="X564" si="8362">IF(X563="",0,IF((X563+W565)&lt;=$H562,X563,$H562-W565))</f>
        <v>0</v>
      </c>
      <c r="Y564" s="167">
        <f t="shared" ref="Y564" si="8363">IF(Y563="",0,IF((Y563+X565)&lt;=$H562,Y563,$H562-X565))</f>
        <v>0</v>
      </c>
      <c r="Z564" s="167">
        <f t="shared" ref="Z564" si="8364">IF(Z563="",0,IF((Z563+Y565)&lt;=$H562,Z563,$H562-Y565))</f>
        <v>0</v>
      </c>
      <c r="AA564" s="167">
        <f t="shared" ref="AA564" si="8365">IF(AA563="",0,IF((AA563+Z565)&lt;=$H562,AA563,$H562-Z565))</f>
        <v>0</v>
      </c>
      <c r="AB564" s="167">
        <f t="shared" ref="AB564" si="8366">IF(AB563="",0,IF((AB563+AA565)&lt;=$H562,AB563,$H562-AA565))</f>
        <v>0</v>
      </c>
      <c r="AC564" s="167">
        <f t="shared" ref="AC564" si="8367">IF(AC563="",0,IF((AC563+AB565)&lt;=$H562,AC563,$H562-AB565))</f>
        <v>0</v>
      </c>
      <c r="AD564" s="167">
        <f t="shared" ref="AD564" si="8368">IF(AD563="",0,IF((AD563+AC565)&lt;=$H562,AD563,$H562-AC565))</f>
        <v>0</v>
      </c>
      <c r="AE564" s="167">
        <f t="shared" ref="AE564" si="8369">IF(AE563="",0,IF((AE563+AD565)&lt;=$H562,AE563,$H562-AD565))</f>
        <v>0</v>
      </c>
      <c r="AF564" s="167">
        <f t="shared" ref="AF564" si="8370">IF(AF563="",0,IF((AF563+AE565)&lt;=$H562,AF563,$H562-AE565))</f>
        <v>0</v>
      </c>
      <c r="AG564" s="167">
        <f t="shared" ref="AG564" si="8371">IF(AG563="",0,IF((AG563+AF565)&lt;=$H562,AG563,$H562-AF565))</f>
        <v>0</v>
      </c>
      <c r="AH564" s="167">
        <f t="shared" ref="AH564" si="8372">IF(AH563="",0,IF((AH563+AG565)&lt;=$H562,AH563,$H562-AG565))</f>
        <v>0</v>
      </c>
      <c r="AI564" s="167">
        <f t="shared" ref="AI564" si="8373">IF(AI563="",0,IF((AI563+AH565)&lt;=$H562,AI563,$H562-AH565))</f>
        <v>0</v>
      </c>
      <c r="AJ564" s="167">
        <f t="shared" ref="AJ564" si="8374">IF(AJ563="",0,IF((AJ563+AI565)&lt;=$H562,AJ563,$H562-AI565))</f>
        <v>0</v>
      </c>
      <c r="AK564" s="167">
        <f t="shared" ref="AK564" si="8375">IF(AK563="",0,IF((AK563+AJ565)&lt;=$H562,AK563,$H562-AJ565))</f>
        <v>0</v>
      </c>
      <c r="AL564" s="167">
        <f t="shared" ref="AL564" si="8376">IF(AL563="",0,IF((AL563+AK565)&lt;=$H562,AL563,$H562-AK565))</f>
        <v>0</v>
      </c>
      <c r="AM564" s="167">
        <f t="shared" ref="AM564" si="8377">IF(AM563="",0,IF((AM563+AL565)&lt;=$H562,AM563,$H562-AL565))</f>
        <v>0</v>
      </c>
      <c r="AN564" s="167">
        <f t="shared" ref="AN564" si="8378">IF(AN563="",0,IF((AN563+AM565)&lt;=$H562,AN563,$H562-AM565))</f>
        <v>0</v>
      </c>
      <c r="AO564" s="167">
        <f t="shared" ref="AO564" si="8379">IF(AO563="",0,IF((AO563+AN565)&lt;=$H562,AO563,$H562-AN565))</f>
        <v>0</v>
      </c>
      <c r="AP564" s="167">
        <f t="shared" ref="AP564" si="8380">IF(AP563="",0,IF((AP563+AO565)&lt;=$H562,AP563,$H562-AO565))</f>
        <v>0</v>
      </c>
      <c r="AQ564" s="167">
        <f t="shared" ref="AQ564" si="8381">IF(AQ563="",0,IF((AQ563+AP565)&lt;=$H562,AQ563,$H562-AP565))</f>
        <v>0</v>
      </c>
      <c r="AR564" s="167">
        <f t="shared" ref="AR564" si="8382">IF(AR563="",0,IF((AR563+AQ565)&lt;=$H562,AR563,$H562-AQ565))</f>
        <v>0</v>
      </c>
      <c r="AS564" s="167">
        <f t="shared" ref="AS564" si="8383">IF(AS563="",0,IF((AS563+AR565)&lt;=$H562,AS563,$H562-AR565))</f>
        <v>0</v>
      </c>
      <c r="AT564" s="167">
        <f t="shared" ref="AT564" si="8384">IF(AT563="",0,IF((AT563+AS565)&lt;=$H562,AT563,$H562-AS565))</f>
        <v>0</v>
      </c>
      <c r="AU564" s="167">
        <f t="shared" ref="AU564" si="8385">IF(AU563="",0,IF((AU563+AT565)&lt;=$H562,AU563,$H562-AT565))</f>
        <v>0</v>
      </c>
      <c r="AV564" s="167">
        <f t="shared" ref="AV564" si="8386">IF(AV563="",0,IF((AV563+AU565)&lt;=$H562,AV563,$H562-AU565))</f>
        <v>0</v>
      </c>
      <c r="AW564" s="167">
        <f t="shared" ref="AW564" si="8387">IF(AW563="",0,IF((AW563+AV565)&lt;=$H562,AW563,$H562-AV565))</f>
        <v>0</v>
      </c>
      <c r="AX564" s="167">
        <f t="shared" ref="AX564" si="8388">IF(AX563="",0,IF((AX563+AW565)&lt;=$H562,AX563,$H562-AW565))</f>
        <v>0</v>
      </c>
      <c r="AY564" s="167">
        <f t="shared" ref="AY564" si="8389">IF(AY563="",0,IF((AY563+AX565)&lt;=$H562,AY563,$H562-AX565))</f>
        <v>0</v>
      </c>
      <c r="AZ564" s="167">
        <f t="shared" ref="AZ564" si="8390">IF(AZ563="",0,IF((AZ563+AY565)&lt;=$H562,AZ563,$H562-AY565))</f>
        <v>0</v>
      </c>
      <c r="BA564" s="167">
        <f t="shared" ref="BA564" si="8391">IF(BA563="",0,IF((BA563+AZ565)&lt;=$H562,BA563,$H562-AZ565))</f>
        <v>0</v>
      </c>
      <c r="BB564" s="167">
        <f t="shared" ref="BB564" si="8392">IF(BB563="",0,IF((BB563+BA565)&lt;=$H562,BB563,$H562-BA565))</f>
        <v>0</v>
      </c>
      <c r="BC564" s="167">
        <f t="shared" ref="BC564" si="8393">IF(BC563="",0,IF((BC563+BB565)&lt;=$H562,BC563,$H562-BB565))</f>
        <v>0</v>
      </c>
      <c r="BD564" s="167">
        <f t="shared" ref="BD564" si="8394">IF(BD563="",0,IF((BD563+BC565)&lt;=$H562,BD563,$H562-BC565))</f>
        <v>0</v>
      </c>
      <c r="BE564" s="167">
        <f t="shared" ref="BE564" si="8395">IF(BE563="",0,IF((BE563+BD565)&lt;=$H562,BE563,$H562-BD565))</f>
        <v>0</v>
      </c>
      <c r="BF564" s="167">
        <f t="shared" ref="BF564" si="8396">IF(BF563="",0,IF((BF563+BE565)&lt;=$H562,BF563,$H562-BE565))</f>
        <v>0</v>
      </c>
      <c r="BG564" s="167">
        <f t="shared" ref="BG564" si="8397">IF(BG563="",0,IF((BG563+BF565)&lt;=$H562,BG563,$H562-BF565))</f>
        <v>0</v>
      </c>
      <c r="BH564" s="167">
        <f t="shared" ref="BH564" si="8398">IF(BH563="",0,IF((BH563+BG565)&lt;=$H562,BH563,$H562-BG565))</f>
        <v>0</v>
      </c>
      <c r="BI564" s="167">
        <f t="shared" ref="BI564" si="8399">IF(BI563="",0,IF((BI563+BH565)&lt;=$H562,BI563,$H562-BH565))</f>
        <v>0</v>
      </c>
      <c r="BJ564" s="382"/>
      <c r="BK564" s="384"/>
      <c r="BL564" s="386"/>
      <c r="BM564" s="106"/>
      <c r="BN564" s="106"/>
      <c r="BO564" s="106"/>
      <c r="BP564" s="106"/>
      <c r="BQ564" s="106"/>
      <c r="BR564" s="106"/>
      <c r="BS564" s="106"/>
      <c r="BT564" s="106"/>
      <c r="BU564" s="106"/>
      <c r="BV564" s="106"/>
      <c r="BW564" s="106"/>
      <c r="BX564" s="106"/>
      <c r="BY564" s="106"/>
      <c r="BZ564" s="106"/>
      <c r="CA564" s="106"/>
      <c r="CB564" s="106"/>
    </row>
    <row r="565" spans="1:80" ht="29" hidden="1" x14ac:dyDescent="0.35">
      <c r="B565" s="128"/>
      <c r="C565" s="170"/>
      <c r="D565" s="170"/>
      <c r="E565" s="170"/>
      <c r="F565" s="170"/>
      <c r="G565" s="170"/>
      <c r="H565" s="170"/>
      <c r="I565" s="172"/>
      <c r="J565" s="105"/>
      <c r="K565" s="175"/>
      <c r="L565" s="105"/>
      <c r="M565" s="63" t="s">
        <v>236</v>
      </c>
      <c r="N565" s="167">
        <f>N564</f>
        <v>0</v>
      </c>
      <c r="O565" s="167">
        <f>O564+N565</f>
        <v>0</v>
      </c>
      <c r="P565" s="167">
        <f t="shared" ref="P565" si="8400">P564+O565</f>
        <v>0</v>
      </c>
      <c r="Q565" s="167">
        <f t="shared" ref="Q565" si="8401">Q564+P565</f>
        <v>0</v>
      </c>
      <c r="R565" s="167">
        <f t="shared" ref="R565" si="8402">R564+Q565</f>
        <v>0</v>
      </c>
      <c r="S565" s="167">
        <f t="shared" ref="S565" si="8403">S564+R565</f>
        <v>0</v>
      </c>
      <c r="T565" s="167">
        <f t="shared" ref="T565" si="8404">T564+S565</f>
        <v>0</v>
      </c>
      <c r="U565" s="167">
        <f t="shared" ref="U565" si="8405">U564+T565</f>
        <v>0</v>
      </c>
      <c r="V565" s="167">
        <f t="shared" ref="V565" si="8406">V564+U565</f>
        <v>0</v>
      </c>
      <c r="W565" s="167">
        <f t="shared" ref="W565" si="8407">W564+V565</f>
        <v>0</v>
      </c>
      <c r="X565" s="167">
        <f t="shared" ref="X565" si="8408">X564+W565</f>
        <v>0</v>
      </c>
      <c r="Y565" s="167">
        <f t="shared" ref="Y565" si="8409">Y564+X565</f>
        <v>0</v>
      </c>
      <c r="Z565" s="167">
        <f t="shared" ref="Z565" si="8410">Z564+Y565</f>
        <v>0</v>
      </c>
      <c r="AA565" s="167">
        <f t="shared" ref="AA565" si="8411">AA564+Z565</f>
        <v>0</v>
      </c>
      <c r="AB565" s="167">
        <f t="shared" ref="AB565" si="8412">AB564+AA565</f>
        <v>0</v>
      </c>
      <c r="AC565" s="167">
        <f t="shared" ref="AC565" si="8413">AC564+AB565</f>
        <v>0</v>
      </c>
      <c r="AD565" s="167">
        <f t="shared" ref="AD565" si="8414">AD564+AC565</f>
        <v>0</v>
      </c>
      <c r="AE565" s="167">
        <f t="shared" ref="AE565" si="8415">AE564+AD565</f>
        <v>0</v>
      </c>
      <c r="AF565" s="167">
        <f t="shared" ref="AF565" si="8416">AF564+AE565</f>
        <v>0</v>
      </c>
      <c r="AG565" s="167">
        <f t="shared" ref="AG565" si="8417">AG564+AF565</f>
        <v>0</v>
      </c>
      <c r="AH565" s="167">
        <f t="shared" ref="AH565" si="8418">AH564+AG565</f>
        <v>0</v>
      </c>
      <c r="AI565" s="167">
        <f t="shared" ref="AI565" si="8419">AI564+AH565</f>
        <v>0</v>
      </c>
      <c r="AJ565" s="167">
        <f t="shared" ref="AJ565" si="8420">AJ564+AI565</f>
        <v>0</v>
      </c>
      <c r="AK565" s="167">
        <f t="shared" ref="AK565" si="8421">AK564+AJ565</f>
        <v>0</v>
      </c>
      <c r="AL565" s="167">
        <f t="shared" ref="AL565" si="8422">AL564+AK565</f>
        <v>0</v>
      </c>
      <c r="AM565" s="167">
        <f t="shared" ref="AM565" si="8423">AM564+AL565</f>
        <v>0</v>
      </c>
      <c r="AN565" s="167">
        <f t="shared" ref="AN565" si="8424">AN564+AM565</f>
        <v>0</v>
      </c>
      <c r="AO565" s="167">
        <f t="shared" ref="AO565" si="8425">AO564+AN565</f>
        <v>0</v>
      </c>
      <c r="AP565" s="167">
        <f t="shared" ref="AP565" si="8426">AP564+AO565</f>
        <v>0</v>
      </c>
      <c r="AQ565" s="167">
        <f t="shared" ref="AQ565" si="8427">AQ564+AP565</f>
        <v>0</v>
      </c>
      <c r="AR565" s="167">
        <f t="shared" ref="AR565" si="8428">AR564+AQ565</f>
        <v>0</v>
      </c>
      <c r="AS565" s="167">
        <f t="shared" ref="AS565" si="8429">AS564+AR565</f>
        <v>0</v>
      </c>
      <c r="AT565" s="167">
        <f t="shared" ref="AT565" si="8430">AT564+AS565</f>
        <v>0</v>
      </c>
      <c r="AU565" s="167">
        <f t="shared" ref="AU565" si="8431">AU564+AT565</f>
        <v>0</v>
      </c>
      <c r="AV565" s="167">
        <f t="shared" ref="AV565" si="8432">AV564+AU565</f>
        <v>0</v>
      </c>
      <c r="AW565" s="167">
        <f t="shared" ref="AW565" si="8433">AW564+AV565</f>
        <v>0</v>
      </c>
      <c r="AX565" s="167">
        <f t="shared" ref="AX565" si="8434">AX564+AW565</f>
        <v>0</v>
      </c>
      <c r="AY565" s="167">
        <f t="shared" ref="AY565" si="8435">AY564+AX565</f>
        <v>0</v>
      </c>
      <c r="AZ565" s="167">
        <f t="shared" ref="AZ565" si="8436">AZ564+AY565</f>
        <v>0</v>
      </c>
      <c r="BA565" s="167">
        <f t="shared" ref="BA565" si="8437">BA564+AZ565</f>
        <v>0</v>
      </c>
      <c r="BB565" s="167">
        <f t="shared" ref="BB565" si="8438">BB564+BA565</f>
        <v>0</v>
      </c>
      <c r="BC565" s="167">
        <f t="shared" ref="BC565" si="8439">BC564+BB565</f>
        <v>0</v>
      </c>
      <c r="BD565" s="167">
        <f t="shared" ref="BD565" si="8440">BD564+BC565</f>
        <v>0</v>
      </c>
      <c r="BE565" s="167">
        <f t="shared" ref="BE565" si="8441">BE564+BD565</f>
        <v>0</v>
      </c>
      <c r="BF565" s="167">
        <f t="shared" ref="BF565" si="8442">BF564+BE565</f>
        <v>0</v>
      </c>
      <c r="BG565" s="167">
        <f t="shared" ref="BG565" si="8443">BG564+BF565</f>
        <v>0</v>
      </c>
      <c r="BH565" s="167">
        <f t="shared" ref="BH565" si="8444">BH564+BG565</f>
        <v>0</v>
      </c>
      <c r="BI565" s="167">
        <f t="shared" ref="BI565" si="8445">BI564+BH565</f>
        <v>0</v>
      </c>
      <c r="BJ565" s="382"/>
      <c r="BK565" s="384"/>
      <c r="BL565" s="386"/>
      <c r="BM565" s="105"/>
      <c r="BN565" s="105"/>
      <c r="BO565" s="105"/>
      <c r="BP565" s="105"/>
      <c r="BQ565" s="105"/>
      <c r="BR565" s="105"/>
      <c r="BS565" s="105"/>
      <c r="BT565" s="105"/>
      <c r="BU565" s="105"/>
      <c r="BV565" s="105"/>
      <c r="BW565" s="105"/>
      <c r="BX565" s="105"/>
      <c r="BY565" s="105"/>
      <c r="BZ565" s="105"/>
      <c r="CA565" s="105"/>
      <c r="CB565" s="105"/>
    </row>
    <row r="566" spans="1:80" ht="25.4" customHeight="1" thickBot="1" x14ac:dyDescent="0.4">
      <c r="B566" s="128"/>
      <c r="C566" s="170"/>
      <c r="D566" s="170"/>
      <c r="E566" s="170"/>
      <c r="F566" s="170"/>
      <c r="G566" s="170"/>
      <c r="H566" s="170"/>
      <c r="I566" s="172"/>
      <c r="J566" s="105"/>
      <c r="K566" s="175"/>
      <c r="L566" s="105"/>
      <c r="M566" s="63" t="s">
        <v>145</v>
      </c>
      <c r="N566" s="168">
        <f>IF($E562="",0,VLOOKUP($E562,'Podpůrná data'!$H$15:$I$182,2)*N564)</f>
        <v>0</v>
      </c>
      <c r="O566" s="168">
        <f>IF($E562="",0,VLOOKUP($E562,'Podpůrná data'!$H$15:$I$182,2)*O564)</f>
        <v>0</v>
      </c>
      <c r="P566" s="168">
        <f>IF($E562="",0,VLOOKUP($E562,'Podpůrná data'!$H$15:$I$182,2)*P564)</f>
        <v>0</v>
      </c>
      <c r="Q566" s="168">
        <f>IF($E562="",0,VLOOKUP($E562,'Podpůrná data'!$H$15:$I$182,2)*Q564)</f>
        <v>0</v>
      </c>
      <c r="R566" s="168">
        <f>IF($E562="",0,VLOOKUP($E562,'Podpůrná data'!$H$15:$I$182,2)*R564)</f>
        <v>0</v>
      </c>
      <c r="S566" s="168">
        <f>IF($E562="",0,VLOOKUP($E562,'Podpůrná data'!$H$15:$I$182,2)*S564)</f>
        <v>0</v>
      </c>
      <c r="T566" s="168">
        <f>IF($E562="",0,VLOOKUP($E562,'Podpůrná data'!$H$15:$I$182,2)*T564)</f>
        <v>0</v>
      </c>
      <c r="U566" s="168">
        <f>IF($E562="",0,VLOOKUP($E562,'Podpůrná data'!$H$15:$I$182,2)*U564)</f>
        <v>0</v>
      </c>
      <c r="V566" s="168">
        <f>IF($E562="",0,VLOOKUP($E562,'Podpůrná data'!$H$15:$I$182,2)*V564)</f>
        <v>0</v>
      </c>
      <c r="W566" s="168">
        <f>IF($E562="",0,VLOOKUP($E562,'Podpůrná data'!$H$15:$I$182,2)*W564)</f>
        <v>0</v>
      </c>
      <c r="X566" s="168">
        <f>IF($E562="",0,VLOOKUP($E562,'Podpůrná data'!$H$15:$I$182,2)*X564)</f>
        <v>0</v>
      </c>
      <c r="Y566" s="168">
        <f>IF($E562="",0,VLOOKUP($E562,'Podpůrná data'!$H$15:$I$182,2)*Y564)</f>
        <v>0</v>
      </c>
      <c r="Z566" s="168">
        <f>IF($E562="",0,VLOOKUP($E562,'Podpůrná data'!$H$15:$I$182,2)*Z564)</f>
        <v>0</v>
      </c>
      <c r="AA566" s="168">
        <f>IF($E562="",0,VLOOKUP($E562,'Podpůrná data'!$H$15:$I$182,2)*AA564)</f>
        <v>0</v>
      </c>
      <c r="AB566" s="168">
        <f>IF($E562="",0,VLOOKUP($E562,'Podpůrná data'!$H$15:$I$182,2)*AB564)</f>
        <v>0</v>
      </c>
      <c r="AC566" s="168">
        <f>IF($E562="",0,VLOOKUP($E562,'Podpůrná data'!$H$15:$I$182,2)*AC564)</f>
        <v>0</v>
      </c>
      <c r="AD566" s="168">
        <f>IF($E562="",0,VLOOKUP($E562,'Podpůrná data'!$H$15:$I$182,2)*AD564)</f>
        <v>0</v>
      </c>
      <c r="AE566" s="168">
        <f>IF($E562="",0,VLOOKUP($E562,'Podpůrná data'!$H$15:$I$182,2)*AE564)</f>
        <v>0</v>
      </c>
      <c r="AF566" s="168">
        <f>IF($E562="",0,VLOOKUP($E562,'Podpůrná data'!$H$15:$I$182,2)*AF564)</f>
        <v>0</v>
      </c>
      <c r="AG566" s="168">
        <f>IF($E562="",0,VLOOKUP($E562,'Podpůrná data'!$H$15:$I$182,2)*AG564)</f>
        <v>0</v>
      </c>
      <c r="AH566" s="168">
        <f>IF($E562="",0,VLOOKUP($E562,'Podpůrná data'!$H$15:$I$182,2)*AH564)</f>
        <v>0</v>
      </c>
      <c r="AI566" s="168">
        <f>IF($E562="",0,VLOOKUP($E562,'Podpůrná data'!$H$15:$I$182,2)*AI564)</f>
        <v>0</v>
      </c>
      <c r="AJ566" s="168">
        <f>IF($E562="",0,VLOOKUP($E562,'Podpůrná data'!$H$15:$I$182,2)*AJ564)</f>
        <v>0</v>
      </c>
      <c r="AK566" s="168">
        <f>IF($E562="",0,VLOOKUP($E562,'Podpůrná data'!$H$15:$I$182,2)*AK564)</f>
        <v>0</v>
      </c>
      <c r="AL566" s="168">
        <f>IF($E562="",0,VLOOKUP($E562,'Podpůrná data'!$H$15:$I$182,2)*AL564)</f>
        <v>0</v>
      </c>
      <c r="AM566" s="168">
        <f>IF($E562="",0,VLOOKUP($E562,'Podpůrná data'!$H$15:$I$182,2)*AM564)</f>
        <v>0</v>
      </c>
      <c r="AN566" s="168">
        <f>IF($E562="",0,VLOOKUP($E562,'Podpůrná data'!$H$15:$I$182,2)*AN564)</f>
        <v>0</v>
      </c>
      <c r="AO566" s="168">
        <f>IF($E562="",0,VLOOKUP($E562,'Podpůrná data'!$H$15:$I$182,2)*AO564)</f>
        <v>0</v>
      </c>
      <c r="AP566" s="168">
        <f>IF($E562="",0,VLOOKUP($E562,'Podpůrná data'!$H$15:$I$182,2)*AP564)</f>
        <v>0</v>
      </c>
      <c r="AQ566" s="168">
        <f>IF($E562="",0,VLOOKUP($E562,'Podpůrná data'!$H$15:$I$182,2)*AQ564)</f>
        <v>0</v>
      </c>
      <c r="AR566" s="168">
        <f>IF($E562="",0,VLOOKUP($E562,'Podpůrná data'!$H$15:$I$182,2)*AR564)</f>
        <v>0</v>
      </c>
      <c r="AS566" s="168">
        <f>IF($E562="",0,VLOOKUP($E562,'Podpůrná data'!$H$15:$I$182,2)*AS564)</f>
        <v>0</v>
      </c>
      <c r="AT566" s="168">
        <f>IF($E562="",0,VLOOKUP($E562,'Podpůrná data'!$H$15:$I$182,2)*AT564)</f>
        <v>0</v>
      </c>
      <c r="AU566" s="168">
        <f>IF($E562="",0,VLOOKUP($E562,'Podpůrná data'!$H$15:$I$182,2)*AU564)</f>
        <v>0</v>
      </c>
      <c r="AV566" s="168">
        <f>IF($E562="",0,VLOOKUP($E562,'Podpůrná data'!$H$15:$I$182,2)*AV564)</f>
        <v>0</v>
      </c>
      <c r="AW566" s="168">
        <f>IF($E562="",0,VLOOKUP($E562,'Podpůrná data'!$H$15:$I$182,2)*AW564)</f>
        <v>0</v>
      </c>
      <c r="AX566" s="168">
        <f>IF($E562="",0,VLOOKUP($E562,'Podpůrná data'!$H$15:$I$182,2)*AX564)</f>
        <v>0</v>
      </c>
      <c r="AY566" s="168">
        <f>IF($E562="",0,VLOOKUP($E562,'Podpůrná data'!$H$15:$I$182,2)*AY564)</f>
        <v>0</v>
      </c>
      <c r="AZ566" s="168">
        <f>IF($E562="",0,VLOOKUP($E562,'Podpůrná data'!$H$15:$I$182,2)*AZ564)</f>
        <v>0</v>
      </c>
      <c r="BA566" s="168">
        <f>IF($E562="",0,VLOOKUP($E562,'Podpůrná data'!$H$15:$I$182,2)*BA564)</f>
        <v>0</v>
      </c>
      <c r="BB566" s="168">
        <f>IF($E562="",0,VLOOKUP($E562,'Podpůrná data'!$H$15:$I$182,2)*BB564)</f>
        <v>0</v>
      </c>
      <c r="BC566" s="168">
        <f>IF($E562="",0,VLOOKUP($E562,'Podpůrná data'!$H$15:$I$182,2)*BC564)</f>
        <v>0</v>
      </c>
      <c r="BD566" s="168">
        <f>IF($E562="",0,VLOOKUP($E562,'Podpůrná data'!$H$15:$I$182,2)*BD564)</f>
        <v>0</v>
      </c>
      <c r="BE566" s="168">
        <f>IF($E562="",0,VLOOKUP($E562,'Podpůrná data'!$H$15:$I$182,2)*BE564)</f>
        <v>0</v>
      </c>
      <c r="BF566" s="168">
        <f>IF($E562="",0,VLOOKUP($E562,'Podpůrná data'!$H$15:$I$182,2)*BF564)</f>
        <v>0</v>
      </c>
      <c r="BG566" s="168">
        <f>IF($E562="",0,VLOOKUP($E562,'Podpůrná data'!$H$15:$I$182,2)*BG564)</f>
        <v>0</v>
      </c>
      <c r="BH566" s="168">
        <f>IF($E562="",0,VLOOKUP($E562,'Podpůrná data'!$H$15:$I$182,2)*BH564)</f>
        <v>0</v>
      </c>
      <c r="BI566" s="168">
        <f>IF($E562="",0,VLOOKUP($E562,'Podpůrná data'!$H$15:$I$182,2)*BI564)</f>
        <v>0</v>
      </c>
      <c r="BJ566" s="382"/>
      <c r="BK566" s="384"/>
      <c r="BL566" s="386"/>
      <c r="BM566" s="105"/>
      <c r="BN566" s="178">
        <f>SUMIFS($N566:$BI566,$N561:$BI561,"1. ZoR")</f>
        <v>0</v>
      </c>
      <c r="BO566" s="178">
        <f>SUMIFS($N566:$BI566,$N561:$BI561,"2. ZoR")</f>
        <v>0</v>
      </c>
      <c r="BP566" s="178">
        <f>SUMIFS($N566:$BI566,$N561:$BI561,"3. ZoR")</f>
        <v>0</v>
      </c>
      <c r="BQ566" s="178">
        <f>SUMIFS($N566:$BI566,$N561:$BI561,"4. ZoR")</f>
        <v>0</v>
      </c>
      <c r="BR566" s="178">
        <f>SUMIFS($N566:$BI566,$N561:$BI561,"5. ZoR")</f>
        <v>0</v>
      </c>
      <c r="BS566" s="178">
        <f>SUMIFS($N566:$BI566,$N561:$BI561,"6. ZoR")</f>
        <v>0</v>
      </c>
      <c r="BT566" s="178">
        <f>SUMIFS($N566:$BI566,$N561:$BI561,"7. ZoR")</f>
        <v>0</v>
      </c>
      <c r="BU566" s="178">
        <f>SUMIFS($N566:$BI566,$N561:$BI561,"8. ZoR")</f>
        <v>0</v>
      </c>
      <c r="BV566" s="178">
        <f>SUMIFS($N566:$BI566,$N561:$BI561,"9. ZoR")</f>
        <v>0</v>
      </c>
      <c r="BW566" s="178">
        <f>SUMIFS($N566:$BI566,$N561:$BI561,"10. ZoR")</f>
        <v>0</v>
      </c>
      <c r="BX566" s="178">
        <f>SUMIFS($N566:$BI566,$N561:$BI561,"11. ZoR")</f>
        <v>0</v>
      </c>
      <c r="BY566" s="178">
        <f>SUMIFS($N566:$BI566,$N561:$BI561,"12. ZoR")</f>
        <v>0</v>
      </c>
      <c r="BZ566" s="178">
        <f>SUMIFS($N566:$BI566,$N561:$BI561,"13. ZoR")</f>
        <v>0</v>
      </c>
      <c r="CA566" s="178">
        <f>SUMIFS($N566:$BI566,$N561:$BI561,"14. ZoR")</f>
        <v>0</v>
      </c>
      <c r="CB566" s="178">
        <f>SUMIFS($N566:$BI566,$N561:$BI561,"15. ZoR")</f>
        <v>0</v>
      </c>
    </row>
    <row r="567" spans="1:80" ht="29.5" hidden="1" thickBot="1" x14ac:dyDescent="0.4">
      <c r="B567" s="129"/>
      <c r="C567" s="173"/>
      <c r="D567" s="173"/>
      <c r="E567" s="173"/>
      <c r="F567" s="173"/>
      <c r="G567" s="173"/>
      <c r="H567" s="173"/>
      <c r="I567" s="174"/>
      <c r="J567" s="105"/>
      <c r="K567" s="176"/>
      <c r="L567" s="105"/>
      <c r="M567" s="63" t="s">
        <v>200</v>
      </c>
      <c r="N567" s="168">
        <f>IF(N566="","",N566)</f>
        <v>0</v>
      </c>
      <c r="O567" s="168">
        <f>N567+O566</f>
        <v>0</v>
      </c>
      <c r="P567" s="168">
        <f t="shared" ref="P567" si="8446">O567+P566</f>
        <v>0</v>
      </c>
      <c r="Q567" s="168">
        <f t="shared" ref="Q567" si="8447">P567+Q566</f>
        <v>0</v>
      </c>
      <c r="R567" s="168">
        <f t="shared" ref="R567" si="8448">Q567+R566</f>
        <v>0</v>
      </c>
      <c r="S567" s="168">
        <f t="shared" ref="S567" si="8449">R567+S566</f>
        <v>0</v>
      </c>
      <c r="T567" s="168">
        <f t="shared" ref="T567" si="8450">S567+T566</f>
        <v>0</v>
      </c>
      <c r="U567" s="168">
        <f t="shared" ref="U567" si="8451">T567+U566</f>
        <v>0</v>
      </c>
      <c r="V567" s="168">
        <f t="shared" ref="V567" si="8452">U567+V566</f>
        <v>0</v>
      </c>
      <c r="W567" s="168">
        <f t="shared" ref="W567" si="8453">V567+W566</f>
        <v>0</v>
      </c>
      <c r="X567" s="168">
        <f t="shared" ref="X567" si="8454">W567+X566</f>
        <v>0</v>
      </c>
      <c r="Y567" s="168">
        <f t="shared" ref="Y567" si="8455">X567+Y566</f>
        <v>0</v>
      </c>
      <c r="Z567" s="168">
        <f t="shared" ref="Z567" si="8456">Y567+Z566</f>
        <v>0</v>
      </c>
      <c r="AA567" s="168">
        <f t="shared" ref="AA567" si="8457">Z567+AA566</f>
        <v>0</v>
      </c>
      <c r="AB567" s="168">
        <f t="shared" ref="AB567" si="8458">AA567+AB566</f>
        <v>0</v>
      </c>
      <c r="AC567" s="168">
        <f t="shared" ref="AC567" si="8459">AB567+AC566</f>
        <v>0</v>
      </c>
      <c r="AD567" s="168">
        <f t="shared" ref="AD567" si="8460">AC567+AD566</f>
        <v>0</v>
      </c>
      <c r="AE567" s="168">
        <f t="shared" ref="AE567" si="8461">AD567+AE566</f>
        <v>0</v>
      </c>
      <c r="AF567" s="168">
        <f t="shared" ref="AF567" si="8462">AE567+AF566</f>
        <v>0</v>
      </c>
      <c r="AG567" s="168">
        <f t="shared" ref="AG567" si="8463">AF567+AG566</f>
        <v>0</v>
      </c>
      <c r="AH567" s="168">
        <f t="shared" ref="AH567" si="8464">AG567+AH566</f>
        <v>0</v>
      </c>
      <c r="AI567" s="168">
        <f t="shared" ref="AI567" si="8465">AH567+AI566</f>
        <v>0</v>
      </c>
      <c r="AJ567" s="168">
        <f t="shared" ref="AJ567" si="8466">AI567+AJ566</f>
        <v>0</v>
      </c>
      <c r="AK567" s="168">
        <f t="shared" ref="AK567" si="8467">AJ567+AK566</f>
        <v>0</v>
      </c>
      <c r="AL567" s="168">
        <f t="shared" ref="AL567" si="8468">AK567+AL566</f>
        <v>0</v>
      </c>
      <c r="AM567" s="168">
        <f t="shared" ref="AM567" si="8469">AL567+AM566</f>
        <v>0</v>
      </c>
      <c r="AN567" s="168">
        <f t="shared" ref="AN567" si="8470">AM567+AN566</f>
        <v>0</v>
      </c>
      <c r="AO567" s="168">
        <f t="shared" ref="AO567" si="8471">AN567+AO566</f>
        <v>0</v>
      </c>
      <c r="AP567" s="168">
        <f t="shared" ref="AP567" si="8472">AO567+AP566</f>
        <v>0</v>
      </c>
      <c r="AQ567" s="168">
        <f t="shared" ref="AQ567" si="8473">AP567+AQ566</f>
        <v>0</v>
      </c>
      <c r="AR567" s="168">
        <f t="shared" ref="AR567" si="8474">AQ567+AR566</f>
        <v>0</v>
      </c>
      <c r="AS567" s="168">
        <f t="shared" ref="AS567" si="8475">AR567+AS566</f>
        <v>0</v>
      </c>
      <c r="AT567" s="168">
        <f t="shared" ref="AT567" si="8476">AS567+AT566</f>
        <v>0</v>
      </c>
      <c r="AU567" s="168">
        <f t="shared" ref="AU567" si="8477">AT567+AU566</f>
        <v>0</v>
      </c>
      <c r="AV567" s="168">
        <f t="shared" ref="AV567" si="8478">AU567+AV566</f>
        <v>0</v>
      </c>
      <c r="AW567" s="168">
        <f t="shared" ref="AW567" si="8479">AV567+AW566</f>
        <v>0</v>
      </c>
      <c r="AX567" s="168">
        <f t="shared" ref="AX567" si="8480">AW567+AX566</f>
        <v>0</v>
      </c>
      <c r="AY567" s="168">
        <f t="shared" ref="AY567" si="8481">AX567+AY566</f>
        <v>0</v>
      </c>
      <c r="AZ567" s="168">
        <f t="shared" ref="AZ567" si="8482">AY567+AZ566</f>
        <v>0</v>
      </c>
      <c r="BA567" s="168">
        <f t="shared" ref="BA567" si="8483">AZ567+BA566</f>
        <v>0</v>
      </c>
      <c r="BB567" s="168">
        <f t="shared" ref="BB567" si="8484">BA567+BB566</f>
        <v>0</v>
      </c>
      <c r="BC567" s="168">
        <f t="shared" ref="BC567" si="8485">BB567+BC566</f>
        <v>0</v>
      </c>
      <c r="BD567" s="168">
        <f t="shared" ref="BD567" si="8486">BC567+BD566</f>
        <v>0</v>
      </c>
      <c r="BE567" s="168">
        <f t="shared" ref="BE567" si="8487">BD567+BE566</f>
        <v>0</v>
      </c>
      <c r="BF567" s="168">
        <f t="shared" ref="BF567" si="8488">BE567+BF566</f>
        <v>0</v>
      </c>
      <c r="BG567" s="168">
        <f t="shared" ref="BG567" si="8489">BF567+BG566</f>
        <v>0</v>
      </c>
      <c r="BH567" s="168">
        <f t="shared" ref="BH567" si="8490">BG567+BH566</f>
        <v>0</v>
      </c>
      <c r="BI567" s="168">
        <f t="shared" ref="BI567" si="8491">BH567+BI566</f>
        <v>0</v>
      </c>
      <c r="BJ567" s="383"/>
      <c r="BK567" s="385"/>
      <c r="BL567" s="387"/>
      <c r="BM567" s="105"/>
      <c r="BN567" s="105"/>
      <c r="BO567" s="105"/>
      <c r="BP567" s="105"/>
      <c r="BQ567" s="105"/>
      <c r="BR567" s="105"/>
      <c r="BS567" s="105"/>
      <c r="BT567" s="105"/>
      <c r="BU567" s="105"/>
      <c r="BV567" s="105"/>
      <c r="BW567" s="105"/>
      <c r="BX567" s="105"/>
      <c r="BY567" s="105"/>
      <c r="BZ567" s="105"/>
      <c r="CA567" s="105"/>
      <c r="CB567" s="105"/>
    </row>
    <row r="568" spans="1:80" ht="15" hidden="1" thickBot="1" x14ac:dyDescent="0.4">
      <c r="B568" s="105"/>
      <c r="C568" s="130"/>
      <c r="D568" s="130"/>
      <c r="E568" s="130"/>
      <c r="F568" s="130"/>
      <c r="G568" s="130"/>
      <c r="H568" s="130"/>
      <c r="I568" s="105"/>
      <c r="J568" s="7"/>
      <c r="K568" s="105"/>
      <c r="L568" s="105"/>
      <c r="M568" s="105"/>
      <c r="N568" s="105"/>
      <c r="O568" s="105"/>
      <c r="P568" s="7"/>
      <c r="Q568" s="105"/>
      <c r="R568" s="105"/>
      <c r="S568" s="105"/>
      <c r="T568" s="105"/>
      <c r="U568" s="105"/>
      <c r="V568" s="105"/>
      <c r="W568" s="105"/>
      <c r="X568" s="105"/>
      <c r="Y568" s="105"/>
      <c r="Z568" s="105"/>
      <c r="AA568" s="105"/>
      <c r="AB568" s="105"/>
      <c r="AC568" s="105"/>
      <c r="AD568" s="105"/>
      <c r="AE568" s="105"/>
      <c r="AF568" s="105"/>
      <c r="AG568" s="105"/>
      <c r="AH568" s="105"/>
      <c r="AI568" s="105"/>
      <c r="AJ568" s="105"/>
      <c r="AK568" s="105"/>
      <c r="AL568" s="105"/>
      <c r="AM568" s="105"/>
      <c r="AN568" s="105"/>
      <c r="AO568" s="105"/>
      <c r="AP568" s="105"/>
      <c r="AQ568" s="105"/>
      <c r="AR568" s="105"/>
      <c r="AS568" s="105"/>
      <c r="AT568" s="105"/>
      <c r="AU568" s="105"/>
      <c r="AV568" s="105"/>
      <c r="AW568" s="105"/>
      <c r="AX568" s="105"/>
      <c r="AY568" s="105"/>
      <c r="AZ568" s="105"/>
      <c r="BA568" s="105"/>
      <c r="BB568" s="105"/>
      <c r="BC568" s="105"/>
      <c r="BD568" s="105"/>
      <c r="BE568" s="105"/>
      <c r="BF568" s="105"/>
      <c r="BG568" s="105"/>
      <c r="BH568" s="105"/>
      <c r="BI568" s="105"/>
      <c r="BJ568" s="105"/>
      <c r="BK568" s="105"/>
      <c r="BL568" s="105"/>
      <c r="BM568" s="105"/>
      <c r="BN568" s="105"/>
      <c r="BO568" s="105"/>
      <c r="BP568" s="105"/>
      <c r="BQ568" s="105"/>
      <c r="BR568" s="105"/>
      <c r="BS568" s="105"/>
      <c r="BT568" s="105"/>
      <c r="BU568" s="105"/>
      <c r="BV568" s="105"/>
      <c r="BW568" s="105"/>
      <c r="BX568" s="105"/>
      <c r="BY568" s="105"/>
      <c r="BZ568" s="105"/>
      <c r="CA568" s="105"/>
      <c r="CB568" s="105"/>
    </row>
    <row r="569" spans="1:80" s="245" customFormat="1" ht="58.4" customHeight="1" thickBot="1" x14ac:dyDescent="0.4">
      <c r="A569" s="249"/>
      <c r="B569" s="120"/>
      <c r="C569" s="360" t="s">
        <v>2</v>
      </c>
      <c r="D569" s="121"/>
      <c r="E569" s="131" t="s">
        <v>225</v>
      </c>
      <c r="F569" s="131" t="s">
        <v>444</v>
      </c>
      <c r="G569" s="131" t="s">
        <v>208</v>
      </c>
      <c r="H569" s="122" t="s">
        <v>385</v>
      </c>
      <c r="I569" s="123" t="s">
        <v>1</v>
      </c>
      <c r="J569" s="7"/>
      <c r="K569" s="169">
        <v>204032</v>
      </c>
      <c r="L569" s="106"/>
      <c r="M569" s="194" t="s">
        <v>128</v>
      </c>
      <c r="N569" s="83" t="s">
        <v>4</v>
      </c>
      <c r="O569" s="83" t="s">
        <v>5</v>
      </c>
      <c r="P569" s="83" t="s">
        <v>6</v>
      </c>
      <c r="Q569" s="83" t="s">
        <v>7</v>
      </c>
      <c r="R569" s="83" t="s">
        <v>8</v>
      </c>
      <c r="S569" s="83" t="s">
        <v>9</v>
      </c>
      <c r="T569" s="83" t="s">
        <v>10</v>
      </c>
      <c r="U569" s="83" t="s">
        <v>11</v>
      </c>
      <c r="V569" s="83" t="s">
        <v>12</v>
      </c>
      <c r="W569" s="83" t="s">
        <v>13</v>
      </c>
      <c r="X569" s="83" t="s">
        <v>14</v>
      </c>
      <c r="Y569" s="83" t="s">
        <v>15</v>
      </c>
      <c r="Z569" s="83" t="s">
        <v>16</v>
      </c>
      <c r="AA569" s="83" t="s">
        <v>17</v>
      </c>
      <c r="AB569" s="83" t="s">
        <v>18</v>
      </c>
      <c r="AC569" s="83" t="s">
        <v>19</v>
      </c>
      <c r="AD569" s="83" t="s">
        <v>20</v>
      </c>
      <c r="AE569" s="83" t="s">
        <v>21</v>
      </c>
      <c r="AF569" s="83" t="s">
        <v>22</v>
      </c>
      <c r="AG569" s="83" t="s">
        <v>23</v>
      </c>
      <c r="AH569" s="83" t="s">
        <v>24</v>
      </c>
      <c r="AI569" s="83" t="s">
        <v>25</v>
      </c>
      <c r="AJ569" s="83" t="s">
        <v>26</v>
      </c>
      <c r="AK569" s="83" t="s">
        <v>27</v>
      </c>
      <c r="AL569" s="83" t="s">
        <v>28</v>
      </c>
      <c r="AM569" s="83" t="s">
        <v>29</v>
      </c>
      <c r="AN569" s="83" t="s">
        <v>30</v>
      </c>
      <c r="AO569" s="83" t="s">
        <v>31</v>
      </c>
      <c r="AP569" s="83" t="s">
        <v>32</v>
      </c>
      <c r="AQ569" s="83" t="s">
        <v>33</v>
      </c>
      <c r="AR569" s="83" t="s">
        <v>34</v>
      </c>
      <c r="AS569" s="83" t="s">
        <v>35</v>
      </c>
      <c r="AT569" s="83" t="s">
        <v>36</v>
      </c>
      <c r="AU569" s="83" t="s">
        <v>37</v>
      </c>
      <c r="AV569" s="83" t="s">
        <v>38</v>
      </c>
      <c r="AW569" s="83" t="s">
        <v>39</v>
      </c>
      <c r="AX569" s="83" t="s">
        <v>40</v>
      </c>
      <c r="AY569" s="83" t="s">
        <v>41</v>
      </c>
      <c r="AZ569" s="83" t="s">
        <v>42</v>
      </c>
      <c r="BA569" s="83" t="s">
        <v>43</v>
      </c>
      <c r="BB569" s="83" t="s">
        <v>44</v>
      </c>
      <c r="BC569" s="83" t="s">
        <v>45</v>
      </c>
      <c r="BD569" s="83" t="s">
        <v>46</v>
      </c>
      <c r="BE569" s="83" t="s">
        <v>47</v>
      </c>
      <c r="BF569" s="83" t="s">
        <v>48</v>
      </c>
      <c r="BG569" s="83" t="s">
        <v>49</v>
      </c>
      <c r="BH569" s="83" t="s">
        <v>50</v>
      </c>
      <c r="BI569" s="83" t="s">
        <v>51</v>
      </c>
      <c r="BJ569" s="134" t="s">
        <v>234</v>
      </c>
      <c r="BK569" s="135" t="s">
        <v>164</v>
      </c>
      <c r="BL569" s="135" t="s">
        <v>213</v>
      </c>
      <c r="BM569" s="106"/>
      <c r="BN569" s="368" t="s">
        <v>238</v>
      </c>
      <c r="BO569" s="369"/>
      <c r="BP569" s="369"/>
      <c r="BQ569" s="369"/>
      <c r="BR569" s="369"/>
      <c r="BS569" s="369"/>
      <c r="BT569" s="369"/>
      <c r="BU569" s="369"/>
      <c r="BV569" s="369"/>
      <c r="BW569" s="369"/>
      <c r="BX569" s="369"/>
      <c r="BY569" s="369"/>
      <c r="BZ569" s="369"/>
      <c r="CA569" s="369"/>
      <c r="CB569" s="369"/>
    </row>
    <row r="570" spans="1:80" s="245" customFormat="1" ht="18" hidden="1" customHeight="1" x14ac:dyDescent="0.35">
      <c r="A570" s="250"/>
      <c r="B570" s="113"/>
      <c r="C570" s="361"/>
      <c r="D570" s="125"/>
      <c r="E570" s="125"/>
      <c r="F570" s="125"/>
      <c r="G570" s="125"/>
      <c r="H570" s="370" t="s">
        <v>201</v>
      </c>
      <c r="I570" s="373" t="s">
        <v>93</v>
      </c>
      <c r="J570" s="7"/>
      <c r="K570" s="375" t="s">
        <v>423</v>
      </c>
      <c r="L570" s="106"/>
      <c r="M570" s="84"/>
      <c r="N570" s="74">
        <f>MONTH(Úvod!$F$10)</f>
        <v>1</v>
      </c>
      <c r="O570" s="75">
        <f t="shared" ref="O570" si="8492">IF(N570=12,1,N570+1)</f>
        <v>2</v>
      </c>
      <c r="P570" s="75">
        <f t="shared" ref="P570" si="8493">IF(O570=12,1,O570+1)</f>
        <v>3</v>
      </c>
      <c r="Q570" s="76">
        <f t="shared" ref="Q570" si="8494">IF(P570=12,1,P570+1)</f>
        <v>4</v>
      </c>
      <c r="R570" s="76">
        <f t="shared" ref="R570" si="8495">IF(Q570=12,1,Q570+1)</f>
        <v>5</v>
      </c>
      <c r="S570" s="76">
        <f t="shared" ref="S570" si="8496">IF(R570=12,1,R570+1)</f>
        <v>6</v>
      </c>
      <c r="T570" s="76">
        <f t="shared" ref="T570" si="8497">IF(S570=12,1,S570+1)</f>
        <v>7</v>
      </c>
      <c r="U570" s="76">
        <f t="shared" ref="U570" si="8498">IF(T570=12,1,T570+1)</f>
        <v>8</v>
      </c>
      <c r="V570" s="76">
        <f t="shared" ref="V570" si="8499">IF(U570=12,1,U570+1)</f>
        <v>9</v>
      </c>
      <c r="W570" s="76">
        <f>IF(V570=12,1,V570+1)</f>
        <v>10</v>
      </c>
      <c r="X570" s="76">
        <f t="shared" ref="X570" si="8500">IF(W570=12,1,W570+1)</f>
        <v>11</v>
      </c>
      <c r="Y570" s="76">
        <f t="shared" ref="Y570" si="8501">IF(X570=12,1,X570+1)</f>
        <v>12</v>
      </c>
      <c r="Z570" s="76">
        <f t="shared" ref="Z570" si="8502">IF(Y570=12,1,Y570+1)</f>
        <v>1</v>
      </c>
      <c r="AA570" s="76">
        <f t="shared" ref="AA570" si="8503">IF(Z570=12,1,Z570+1)</f>
        <v>2</v>
      </c>
      <c r="AB570" s="76">
        <f t="shared" ref="AB570" si="8504">IF(AA570=12,1,AA570+1)</f>
        <v>3</v>
      </c>
      <c r="AC570" s="76">
        <f t="shared" ref="AC570" si="8505">IF(AB570=12,1,AB570+1)</f>
        <v>4</v>
      </c>
      <c r="AD570" s="76">
        <f t="shared" ref="AD570" si="8506">IF(AC570=12,1,AC570+1)</f>
        <v>5</v>
      </c>
      <c r="AE570" s="76">
        <f t="shared" ref="AE570" si="8507">IF(AD570=12,1,AD570+1)</f>
        <v>6</v>
      </c>
      <c r="AF570" s="76">
        <f>IF(AE570=12,1,AE570+1)</f>
        <v>7</v>
      </c>
      <c r="AG570" s="76">
        <f t="shared" ref="AG570" si="8508">IF(AF570=12,1,AF570+1)</f>
        <v>8</v>
      </c>
      <c r="AH570" s="76">
        <f t="shared" ref="AH570" si="8509">IF(AG570=12,1,AG570+1)</f>
        <v>9</v>
      </c>
      <c r="AI570" s="76">
        <f t="shared" ref="AI570" si="8510">IF(AH570=12,1,AH570+1)</f>
        <v>10</v>
      </c>
      <c r="AJ570" s="76">
        <f t="shared" ref="AJ570" si="8511">IF(AI570=12,1,AI570+1)</f>
        <v>11</v>
      </c>
      <c r="AK570" s="76">
        <f t="shared" ref="AK570" si="8512">IF(AJ570=12,1,AJ570+1)</f>
        <v>12</v>
      </c>
      <c r="AL570" s="76">
        <f t="shared" ref="AL570" si="8513">IF(AK570=12,1,AK570+1)</f>
        <v>1</v>
      </c>
      <c r="AM570" s="76">
        <f t="shared" ref="AM570" si="8514">IF(AL570=12,1,AL570+1)</f>
        <v>2</v>
      </c>
      <c r="AN570" s="76">
        <f t="shared" ref="AN570" si="8515">IF(AM570=12,1,AM570+1)</f>
        <v>3</v>
      </c>
      <c r="AO570" s="76">
        <f t="shared" ref="AO570" si="8516">IF(AN570=12,1,AN570+1)</f>
        <v>4</v>
      </c>
      <c r="AP570" s="76">
        <f t="shared" ref="AP570" si="8517">IF(AO570=12,1,AO570+1)</f>
        <v>5</v>
      </c>
      <c r="AQ570" s="76">
        <f t="shared" ref="AQ570" si="8518">IF(AP570=12,1,AP570+1)</f>
        <v>6</v>
      </c>
      <c r="AR570" s="76">
        <f t="shared" ref="AR570" si="8519">IF(AQ570=12,1,AQ570+1)</f>
        <v>7</v>
      </c>
      <c r="AS570" s="76">
        <f t="shared" ref="AS570" si="8520">IF(AR570=12,1,AR570+1)</f>
        <v>8</v>
      </c>
      <c r="AT570" s="76">
        <f t="shared" ref="AT570" si="8521">IF(AS570=12,1,AS570+1)</f>
        <v>9</v>
      </c>
      <c r="AU570" s="76">
        <f t="shared" ref="AU570" si="8522">IF(AT570=12,1,AT570+1)</f>
        <v>10</v>
      </c>
      <c r="AV570" s="76">
        <f t="shared" ref="AV570" si="8523">IF(AU570=12,1,AU570+1)</f>
        <v>11</v>
      </c>
      <c r="AW570" s="76">
        <f t="shared" ref="AW570" si="8524">IF(AV570=12,1,AV570+1)</f>
        <v>12</v>
      </c>
      <c r="AX570" s="76">
        <f t="shared" ref="AX570" si="8525">IF(AW570=12,1,AW570+1)</f>
        <v>1</v>
      </c>
      <c r="AY570" s="76">
        <f t="shared" ref="AY570" si="8526">IF(AX570=12,1,AX570+1)</f>
        <v>2</v>
      </c>
      <c r="AZ570" s="76">
        <f t="shared" ref="AZ570" si="8527">IF(AY570=12,1,AY570+1)</f>
        <v>3</v>
      </c>
      <c r="BA570" s="76">
        <f t="shared" ref="BA570" si="8528">IF(AZ570=12,1,AZ570+1)</f>
        <v>4</v>
      </c>
      <c r="BB570" s="76">
        <f t="shared" ref="BB570" si="8529">IF(BA570=12,1,BA570+1)</f>
        <v>5</v>
      </c>
      <c r="BC570" s="76">
        <f t="shared" ref="BC570" si="8530">IF(BB570=12,1,BB570+1)</f>
        <v>6</v>
      </c>
      <c r="BD570" s="76">
        <f t="shared" ref="BD570" si="8531">IF(BC570=12,1,BC570+1)</f>
        <v>7</v>
      </c>
      <c r="BE570" s="76">
        <f t="shared" ref="BE570" si="8532">IF(BD570=12,1,BD570+1)</f>
        <v>8</v>
      </c>
      <c r="BF570" s="76">
        <f t="shared" ref="BF570" si="8533">IF(BE570=12,1,BE570+1)</f>
        <v>9</v>
      </c>
      <c r="BG570" s="76">
        <f t="shared" ref="BG570" si="8534">IF(BF570=12,1,BF570+1)</f>
        <v>10</v>
      </c>
      <c r="BH570" s="76">
        <f t="shared" ref="BH570" si="8535">IF(BG570=12,1,BG570+1)</f>
        <v>11</v>
      </c>
      <c r="BI570" s="76">
        <f t="shared" ref="BI570" si="8536">IF(BH570=12,1,BH570+1)</f>
        <v>12</v>
      </c>
      <c r="BJ570" s="81"/>
      <c r="BK570" s="78"/>
      <c r="BL570" s="78"/>
      <c r="BM570" s="106"/>
      <c r="BN570" s="106"/>
      <c r="BO570" s="106"/>
      <c r="BP570" s="106"/>
      <c r="BQ570" s="106"/>
      <c r="BR570" s="106"/>
      <c r="BS570" s="106"/>
      <c r="BT570" s="106"/>
      <c r="BU570" s="106"/>
      <c r="BV570" s="106"/>
      <c r="BW570" s="106"/>
      <c r="BX570" s="106"/>
      <c r="BY570" s="106"/>
      <c r="BZ570" s="106"/>
      <c r="CA570" s="106"/>
      <c r="CB570" s="106"/>
    </row>
    <row r="571" spans="1:80" s="245" customFormat="1" ht="35.15" hidden="1" customHeight="1" x14ac:dyDescent="0.35">
      <c r="A571" s="250"/>
      <c r="B571" s="113"/>
      <c r="C571" s="361"/>
      <c r="D571" s="125"/>
      <c r="E571" s="125"/>
      <c r="F571" s="125"/>
      <c r="G571" s="125"/>
      <c r="H571" s="370"/>
      <c r="I571" s="373"/>
      <c r="J571" s="7"/>
      <c r="K571" s="376"/>
      <c r="L571" s="106"/>
      <c r="M571" s="77"/>
      <c r="N571" s="59">
        <f t="shared" ref="N571:BI571" si="8537">VALUE(_xlfn.CONCAT(N570,".",N573))</f>
        <v>1</v>
      </c>
      <c r="O571" s="73">
        <f t="shared" si="8537"/>
        <v>32</v>
      </c>
      <c r="P571" s="73">
        <f t="shared" si="8537"/>
        <v>61</v>
      </c>
      <c r="Q571" s="73">
        <f t="shared" si="8537"/>
        <v>92</v>
      </c>
      <c r="R571" s="73">
        <f t="shared" si="8537"/>
        <v>122</v>
      </c>
      <c r="S571" s="73">
        <f t="shared" si="8537"/>
        <v>153</v>
      </c>
      <c r="T571" s="73">
        <f t="shared" si="8537"/>
        <v>183</v>
      </c>
      <c r="U571" s="73">
        <f t="shared" si="8537"/>
        <v>214</v>
      </c>
      <c r="V571" s="73">
        <f t="shared" si="8537"/>
        <v>245</v>
      </c>
      <c r="W571" s="73">
        <f t="shared" si="8537"/>
        <v>275</v>
      </c>
      <c r="X571" s="73">
        <f t="shared" si="8537"/>
        <v>306</v>
      </c>
      <c r="Y571" s="73">
        <f t="shared" si="8537"/>
        <v>336</v>
      </c>
      <c r="Z571" s="73">
        <f t="shared" si="8537"/>
        <v>367</v>
      </c>
      <c r="AA571" s="73">
        <f t="shared" si="8537"/>
        <v>398</v>
      </c>
      <c r="AB571" s="73">
        <f t="shared" si="8537"/>
        <v>426</v>
      </c>
      <c r="AC571" s="73">
        <f t="shared" si="8537"/>
        <v>457</v>
      </c>
      <c r="AD571" s="73">
        <f t="shared" si="8537"/>
        <v>487</v>
      </c>
      <c r="AE571" s="73">
        <f t="shared" si="8537"/>
        <v>518</v>
      </c>
      <c r="AF571" s="73">
        <f t="shared" si="8537"/>
        <v>548</v>
      </c>
      <c r="AG571" s="73">
        <f t="shared" si="8537"/>
        <v>579</v>
      </c>
      <c r="AH571" s="73">
        <f t="shared" si="8537"/>
        <v>610</v>
      </c>
      <c r="AI571" s="73">
        <f t="shared" si="8537"/>
        <v>640</v>
      </c>
      <c r="AJ571" s="73">
        <f t="shared" si="8537"/>
        <v>671</v>
      </c>
      <c r="AK571" s="73">
        <f t="shared" si="8537"/>
        <v>701</v>
      </c>
      <c r="AL571" s="73">
        <f t="shared" si="8537"/>
        <v>732</v>
      </c>
      <c r="AM571" s="73">
        <f t="shared" si="8537"/>
        <v>763</v>
      </c>
      <c r="AN571" s="73">
        <f t="shared" si="8537"/>
        <v>791</v>
      </c>
      <c r="AO571" s="73">
        <f t="shared" si="8537"/>
        <v>822</v>
      </c>
      <c r="AP571" s="73">
        <f t="shared" si="8537"/>
        <v>852</v>
      </c>
      <c r="AQ571" s="73">
        <f t="shared" si="8537"/>
        <v>883</v>
      </c>
      <c r="AR571" s="73">
        <f t="shared" si="8537"/>
        <v>913</v>
      </c>
      <c r="AS571" s="73">
        <f t="shared" si="8537"/>
        <v>944</v>
      </c>
      <c r="AT571" s="73">
        <f t="shared" si="8537"/>
        <v>975</v>
      </c>
      <c r="AU571" s="73">
        <f t="shared" si="8537"/>
        <v>1005</v>
      </c>
      <c r="AV571" s="73">
        <f t="shared" si="8537"/>
        <v>1036</v>
      </c>
      <c r="AW571" s="73">
        <f t="shared" si="8537"/>
        <v>1066</v>
      </c>
      <c r="AX571" s="73">
        <f t="shared" si="8537"/>
        <v>1097</v>
      </c>
      <c r="AY571" s="73">
        <f t="shared" si="8537"/>
        <v>1128</v>
      </c>
      <c r="AZ571" s="73">
        <f t="shared" si="8537"/>
        <v>1156</v>
      </c>
      <c r="BA571" s="73">
        <f t="shared" si="8537"/>
        <v>1187</v>
      </c>
      <c r="BB571" s="73">
        <f t="shared" si="8537"/>
        <v>1217</v>
      </c>
      <c r="BC571" s="73">
        <f t="shared" si="8537"/>
        <v>1248</v>
      </c>
      <c r="BD571" s="73">
        <f t="shared" si="8537"/>
        <v>1278</v>
      </c>
      <c r="BE571" s="73">
        <f t="shared" si="8537"/>
        <v>1309</v>
      </c>
      <c r="BF571" s="73">
        <f t="shared" si="8537"/>
        <v>1340</v>
      </c>
      <c r="BG571" s="73">
        <f t="shared" si="8537"/>
        <v>1370</v>
      </c>
      <c r="BH571" s="73">
        <f t="shared" si="8537"/>
        <v>1401</v>
      </c>
      <c r="BI571" s="73">
        <f t="shared" si="8537"/>
        <v>1431</v>
      </c>
      <c r="BJ571" s="82"/>
      <c r="BK571" s="79"/>
      <c r="BL571" s="79"/>
      <c r="BM571" s="106"/>
      <c r="BN571" s="106"/>
      <c r="BO571" s="106"/>
      <c r="BP571" s="106"/>
      <c r="BQ571" s="106"/>
      <c r="BR571" s="106"/>
      <c r="BS571" s="106"/>
      <c r="BT571" s="106"/>
      <c r="BU571" s="106"/>
      <c r="BV571" s="106"/>
      <c r="BW571" s="106"/>
      <c r="BX571" s="106"/>
      <c r="BY571" s="106"/>
      <c r="BZ571" s="106"/>
      <c r="CA571" s="106"/>
      <c r="CB571" s="106"/>
    </row>
    <row r="572" spans="1:80" s="245" customFormat="1" ht="17.149999999999999" customHeight="1" x14ac:dyDescent="0.35">
      <c r="A572" s="250"/>
      <c r="B572" s="113"/>
      <c r="C572" s="361"/>
      <c r="D572" s="125"/>
      <c r="E572" s="357" t="s">
        <v>207</v>
      </c>
      <c r="F572" s="357" t="s">
        <v>207</v>
      </c>
      <c r="G572" s="357" t="s">
        <v>207</v>
      </c>
      <c r="H572" s="370"/>
      <c r="I572" s="373"/>
      <c r="J572" s="7"/>
      <c r="K572" s="376"/>
      <c r="L572" s="106"/>
      <c r="M572" s="77"/>
      <c r="N572" s="60" t="str">
        <f>VLOOKUP(N570,'Podpůrná data'!$I$188:$J$199,2)</f>
        <v>leden</v>
      </c>
      <c r="O572" s="60" t="str">
        <f>VLOOKUP(O570,'Podpůrná data'!$I$188:$J$199,2)</f>
        <v>únor</v>
      </c>
      <c r="P572" s="60" t="str">
        <f>VLOOKUP(P570,'Podpůrná data'!$I$188:$J$199,2)</f>
        <v>březen</v>
      </c>
      <c r="Q572" s="60" t="str">
        <f>VLOOKUP(Q570,'Podpůrná data'!$I$188:$J$199,2)</f>
        <v>duben</v>
      </c>
      <c r="R572" s="60" t="str">
        <f>VLOOKUP(R570,'Podpůrná data'!$I$188:$J$199,2)</f>
        <v>květen</v>
      </c>
      <c r="S572" s="60" t="str">
        <f>VLOOKUP(S570,'Podpůrná data'!$I$188:$J$199,2)</f>
        <v>červen</v>
      </c>
      <c r="T572" s="60" t="str">
        <f>VLOOKUP(T570,'Podpůrná data'!$I$188:$J$199,2)</f>
        <v>červenec</v>
      </c>
      <c r="U572" s="60" t="str">
        <f>VLOOKUP(U570,'Podpůrná data'!$I$188:$J$199,2)</f>
        <v>srpen</v>
      </c>
      <c r="V572" s="60" t="str">
        <f>VLOOKUP(V570,'Podpůrná data'!$I$188:$J$199,2)</f>
        <v>září</v>
      </c>
      <c r="W572" s="60" t="str">
        <f>VLOOKUP(W570,'Podpůrná data'!$I$188:$J$199,2)</f>
        <v>říjen</v>
      </c>
      <c r="X572" s="60" t="str">
        <f>VLOOKUP(X570,'Podpůrná data'!$I$188:$J$199,2)</f>
        <v>listopad</v>
      </c>
      <c r="Y572" s="60" t="str">
        <f>VLOOKUP(Y570,'Podpůrná data'!$I$188:$J$199,2)</f>
        <v>prosinec</v>
      </c>
      <c r="Z572" s="60" t="str">
        <f>VLOOKUP(Z570,'Podpůrná data'!$I$188:$J$199,2)</f>
        <v>leden</v>
      </c>
      <c r="AA572" s="60" t="str">
        <f>VLOOKUP(AA570,'Podpůrná data'!$I$188:$J$199,2)</f>
        <v>únor</v>
      </c>
      <c r="AB572" s="60" t="str">
        <f>VLOOKUP(AB570,'Podpůrná data'!$I$188:$J$199,2)</f>
        <v>březen</v>
      </c>
      <c r="AC572" s="60" t="str">
        <f>VLOOKUP(AC570,'Podpůrná data'!$I$188:$J$199,2)</f>
        <v>duben</v>
      </c>
      <c r="AD572" s="60" t="str">
        <f>VLOOKUP(AD570,'Podpůrná data'!$I$188:$J$199,2)</f>
        <v>květen</v>
      </c>
      <c r="AE572" s="60" t="str">
        <f>VLOOKUP(AE570,'Podpůrná data'!$I$188:$J$199,2)</f>
        <v>červen</v>
      </c>
      <c r="AF572" s="60" t="str">
        <f>VLOOKUP(AF570,'Podpůrná data'!$I$188:$J$199,2)</f>
        <v>červenec</v>
      </c>
      <c r="AG572" s="60" t="str">
        <f>VLOOKUP(AG570,'Podpůrná data'!$I$188:$J$199,2)</f>
        <v>srpen</v>
      </c>
      <c r="AH572" s="60" t="str">
        <f>VLOOKUP(AH570,'Podpůrná data'!$I$188:$J$199,2)</f>
        <v>září</v>
      </c>
      <c r="AI572" s="60" t="str">
        <f>VLOOKUP(AI570,'Podpůrná data'!$I$188:$J$199,2)</f>
        <v>říjen</v>
      </c>
      <c r="AJ572" s="60" t="str">
        <f>VLOOKUP(AJ570,'Podpůrná data'!$I$188:$J$199,2)</f>
        <v>listopad</v>
      </c>
      <c r="AK572" s="60" t="str">
        <f>VLOOKUP(AK570,'Podpůrná data'!$I$188:$J$199,2)</f>
        <v>prosinec</v>
      </c>
      <c r="AL572" s="60" t="str">
        <f>VLOOKUP(AL570,'Podpůrná data'!$I$188:$J$199,2)</f>
        <v>leden</v>
      </c>
      <c r="AM572" s="60" t="str">
        <f>VLOOKUP(AM570,'Podpůrná data'!$I$188:$J$199,2)</f>
        <v>únor</v>
      </c>
      <c r="AN572" s="60" t="str">
        <f>VLOOKUP(AN570,'Podpůrná data'!$I$188:$J$199,2)</f>
        <v>březen</v>
      </c>
      <c r="AO572" s="60" t="str">
        <f>VLOOKUP(AO570,'Podpůrná data'!$I$188:$J$199,2)</f>
        <v>duben</v>
      </c>
      <c r="AP572" s="60" t="str">
        <f>VLOOKUP(AP570,'Podpůrná data'!$I$188:$J$199,2)</f>
        <v>květen</v>
      </c>
      <c r="AQ572" s="60" t="str">
        <f>VLOOKUP(AQ570,'Podpůrná data'!$I$188:$J$199,2)</f>
        <v>červen</v>
      </c>
      <c r="AR572" s="60" t="str">
        <f>VLOOKUP(AR570,'Podpůrná data'!$I$188:$J$199,2)</f>
        <v>červenec</v>
      </c>
      <c r="AS572" s="60" t="str">
        <f>VLOOKUP(AS570,'Podpůrná data'!$I$188:$J$199,2)</f>
        <v>srpen</v>
      </c>
      <c r="AT572" s="60" t="str">
        <f>VLOOKUP(AT570,'Podpůrná data'!$I$188:$J$199,2)</f>
        <v>září</v>
      </c>
      <c r="AU572" s="60" t="str">
        <f>VLOOKUP(AU570,'Podpůrná data'!$I$188:$J$199,2)</f>
        <v>říjen</v>
      </c>
      <c r="AV572" s="60" t="str">
        <f>VLOOKUP(AV570,'Podpůrná data'!$I$188:$J$199,2)</f>
        <v>listopad</v>
      </c>
      <c r="AW572" s="60" t="str">
        <f>VLOOKUP(AW570,'Podpůrná data'!$I$188:$J$199,2)</f>
        <v>prosinec</v>
      </c>
      <c r="AX572" s="60" t="str">
        <f>VLOOKUP(AX570,'Podpůrná data'!$I$188:$J$199,2)</f>
        <v>leden</v>
      </c>
      <c r="AY572" s="60" t="str">
        <f>VLOOKUP(AY570,'Podpůrná data'!$I$188:$J$199,2)</f>
        <v>únor</v>
      </c>
      <c r="AZ572" s="60" t="str">
        <f>VLOOKUP(AZ570,'Podpůrná data'!$I$188:$J$199,2)</f>
        <v>březen</v>
      </c>
      <c r="BA572" s="60" t="str">
        <f>VLOOKUP(BA570,'Podpůrná data'!$I$188:$J$199,2)</f>
        <v>duben</v>
      </c>
      <c r="BB572" s="60" t="str">
        <f>VLOOKUP(BB570,'Podpůrná data'!$I$188:$J$199,2)</f>
        <v>květen</v>
      </c>
      <c r="BC572" s="60" t="str">
        <f>VLOOKUP(BC570,'Podpůrná data'!$I$188:$J$199,2)</f>
        <v>červen</v>
      </c>
      <c r="BD572" s="60" t="str">
        <f>VLOOKUP(BD570,'Podpůrná data'!$I$188:$J$199,2)</f>
        <v>červenec</v>
      </c>
      <c r="BE572" s="60" t="str">
        <f>VLOOKUP(BE570,'Podpůrná data'!$I$188:$J$199,2)</f>
        <v>srpen</v>
      </c>
      <c r="BF572" s="60" t="str">
        <f>VLOOKUP(BF570,'Podpůrná data'!$I$188:$J$199,2)</f>
        <v>září</v>
      </c>
      <c r="BG572" s="60" t="str">
        <f>VLOOKUP(BG570,'Podpůrná data'!$I$188:$J$199,2)</f>
        <v>říjen</v>
      </c>
      <c r="BH572" s="60" t="str">
        <f>VLOOKUP(BH570,'Podpůrná data'!$I$188:$J$199,2)</f>
        <v>listopad</v>
      </c>
      <c r="BI572" s="60" t="str">
        <f>VLOOKUP(BI570,'Podpůrná data'!$I$188:$J$199,2)</f>
        <v>prosinec</v>
      </c>
      <c r="BJ572" s="200"/>
      <c r="BK572" s="200"/>
      <c r="BL572" s="201"/>
      <c r="BM572" s="106"/>
      <c r="BN572" s="179" t="s">
        <v>105</v>
      </c>
      <c r="BO572" s="179" t="s">
        <v>106</v>
      </c>
      <c r="BP572" s="179" t="s">
        <v>107</v>
      </c>
      <c r="BQ572" s="179" t="s">
        <v>108</v>
      </c>
      <c r="BR572" s="179" t="s">
        <v>109</v>
      </c>
      <c r="BS572" s="179" t="s">
        <v>110</v>
      </c>
      <c r="BT572" s="179" t="s">
        <v>111</v>
      </c>
      <c r="BU572" s="179" t="s">
        <v>112</v>
      </c>
      <c r="BV572" s="179" t="s">
        <v>113</v>
      </c>
      <c r="BW572" s="179" t="s">
        <v>155</v>
      </c>
      <c r="BX572" s="179" t="s">
        <v>156</v>
      </c>
      <c r="BY572" s="179" t="s">
        <v>157</v>
      </c>
      <c r="BZ572" s="179" t="s">
        <v>202</v>
      </c>
      <c r="CA572" s="179" t="s">
        <v>203</v>
      </c>
      <c r="CB572" s="179" t="s">
        <v>204</v>
      </c>
    </row>
    <row r="573" spans="1:80" s="245" customFormat="1" ht="16.399999999999999" customHeight="1" x14ac:dyDescent="0.35">
      <c r="A573" s="250"/>
      <c r="B573" s="113"/>
      <c r="C573" s="361"/>
      <c r="D573" s="125"/>
      <c r="E573" s="357"/>
      <c r="F573" s="357"/>
      <c r="G573" s="357"/>
      <c r="H573" s="370"/>
      <c r="I573" s="373"/>
      <c r="J573" s="7"/>
      <c r="K573" s="376"/>
      <c r="L573" s="106"/>
      <c r="M573" s="77"/>
      <c r="N573" s="60">
        <f>YEAR(Úvod!$F$10)</f>
        <v>1900</v>
      </c>
      <c r="O573" s="60">
        <f t="shared" ref="O573" si="8538">IF(O570=1,N573+1,N573)</f>
        <v>1900</v>
      </c>
      <c r="P573" s="60">
        <f t="shared" ref="P573" si="8539">IF(P570=1,O573+1,O573)</f>
        <v>1900</v>
      </c>
      <c r="Q573" s="60">
        <f t="shared" ref="Q573" si="8540">IF(Q570=1,P573+1,P573)</f>
        <v>1900</v>
      </c>
      <c r="R573" s="60">
        <f t="shared" ref="R573" si="8541">IF(R570=1,Q573+1,Q573)</f>
        <v>1900</v>
      </c>
      <c r="S573" s="60">
        <f t="shared" ref="S573" si="8542">IF(S570=1,R573+1,R573)</f>
        <v>1900</v>
      </c>
      <c r="T573" s="60">
        <f t="shared" ref="T573" si="8543">IF(T570=1,S573+1,S573)</f>
        <v>1900</v>
      </c>
      <c r="U573" s="60">
        <f t="shared" ref="U573" si="8544">IF(U570=1,T573+1,T573)</f>
        <v>1900</v>
      </c>
      <c r="V573" s="60">
        <f t="shared" ref="V573" si="8545">IF(V570=1,U573+1,U573)</f>
        <v>1900</v>
      </c>
      <c r="W573" s="60">
        <f t="shared" ref="W573" si="8546">IF(W570=1,V573+1,V573)</f>
        <v>1900</v>
      </c>
      <c r="X573" s="60">
        <f t="shared" ref="X573" si="8547">IF(X570=1,W573+1,W573)</f>
        <v>1900</v>
      </c>
      <c r="Y573" s="60">
        <f t="shared" ref="Y573" si="8548">IF(Y570=1,X573+1,X573)</f>
        <v>1900</v>
      </c>
      <c r="Z573" s="60">
        <f t="shared" ref="Z573" si="8549">IF(Z570=1,Y573+1,Y573)</f>
        <v>1901</v>
      </c>
      <c r="AA573" s="60">
        <f t="shared" ref="AA573" si="8550">IF(AA570=1,Z573+1,Z573)</f>
        <v>1901</v>
      </c>
      <c r="AB573" s="60">
        <f t="shared" ref="AB573" si="8551">IF(AB570=1,AA573+1,AA573)</f>
        <v>1901</v>
      </c>
      <c r="AC573" s="60">
        <f t="shared" ref="AC573" si="8552">IF(AC570=1,AB573+1,AB573)</f>
        <v>1901</v>
      </c>
      <c r="AD573" s="60">
        <f t="shared" ref="AD573" si="8553">IF(AD570=1,AC573+1,AC573)</f>
        <v>1901</v>
      </c>
      <c r="AE573" s="60">
        <f t="shared" ref="AE573" si="8554">IF(AE570=1,AD573+1,AD573)</f>
        <v>1901</v>
      </c>
      <c r="AF573" s="60">
        <f t="shared" ref="AF573" si="8555">IF(AF570=1,AE573+1,AE573)</f>
        <v>1901</v>
      </c>
      <c r="AG573" s="60">
        <f t="shared" ref="AG573" si="8556">IF(AG570=1,AF573+1,AF573)</f>
        <v>1901</v>
      </c>
      <c r="AH573" s="60">
        <f t="shared" ref="AH573" si="8557">IF(AH570=1,AG573+1,AG573)</f>
        <v>1901</v>
      </c>
      <c r="AI573" s="60">
        <f t="shared" ref="AI573" si="8558">IF(AI570=1,AH573+1,AH573)</f>
        <v>1901</v>
      </c>
      <c r="AJ573" s="60">
        <f t="shared" ref="AJ573" si="8559">IF(AJ570=1,AI573+1,AI573)</f>
        <v>1901</v>
      </c>
      <c r="AK573" s="60">
        <f t="shared" ref="AK573" si="8560">IF(AK570=1,AJ573+1,AJ573)</f>
        <v>1901</v>
      </c>
      <c r="AL573" s="60">
        <f t="shared" ref="AL573" si="8561">IF(AL570=1,AK573+1,AK573)</f>
        <v>1902</v>
      </c>
      <c r="AM573" s="60">
        <f t="shared" ref="AM573" si="8562">IF(AM570=1,AL573+1,AL573)</f>
        <v>1902</v>
      </c>
      <c r="AN573" s="60">
        <f t="shared" ref="AN573" si="8563">IF(AN570=1,AM573+1,AM573)</f>
        <v>1902</v>
      </c>
      <c r="AO573" s="60">
        <f t="shared" ref="AO573" si="8564">IF(AO570=1,AN573+1,AN573)</f>
        <v>1902</v>
      </c>
      <c r="AP573" s="60">
        <f t="shared" ref="AP573" si="8565">IF(AP570=1,AO573+1,AO573)</f>
        <v>1902</v>
      </c>
      <c r="AQ573" s="60">
        <f t="shared" ref="AQ573" si="8566">IF(AQ570=1,AP573+1,AP573)</f>
        <v>1902</v>
      </c>
      <c r="AR573" s="60">
        <f t="shared" ref="AR573" si="8567">IF(AR570=1,AQ573+1,AQ573)</f>
        <v>1902</v>
      </c>
      <c r="AS573" s="60">
        <f t="shared" ref="AS573" si="8568">IF(AS570=1,AR573+1,AR573)</f>
        <v>1902</v>
      </c>
      <c r="AT573" s="60">
        <f t="shared" ref="AT573" si="8569">IF(AT570=1,AS573+1,AS573)</f>
        <v>1902</v>
      </c>
      <c r="AU573" s="60">
        <f t="shared" ref="AU573" si="8570">IF(AU570=1,AT573+1,AT573)</f>
        <v>1902</v>
      </c>
      <c r="AV573" s="60">
        <f t="shared" ref="AV573" si="8571">IF(AV570=1,AU573+1,AU573)</f>
        <v>1902</v>
      </c>
      <c r="AW573" s="60">
        <f t="shared" ref="AW573" si="8572">IF(AW570=1,AV573+1,AV573)</f>
        <v>1902</v>
      </c>
      <c r="AX573" s="60">
        <f t="shared" ref="AX573" si="8573">IF(AX570=1,AW573+1,AW573)</f>
        <v>1903</v>
      </c>
      <c r="AY573" s="60">
        <f t="shared" ref="AY573" si="8574">IF(AY570=1,AX573+1,AX573)</f>
        <v>1903</v>
      </c>
      <c r="AZ573" s="60">
        <f t="shared" ref="AZ573" si="8575">IF(AZ570=1,AY573+1,AY573)</f>
        <v>1903</v>
      </c>
      <c r="BA573" s="60">
        <f t="shared" ref="BA573" si="8576">IF(BA570=1,AZ573+1,AZ573)</f>
        <v>1903</v>
      </c>
      <c r="BB573" s="60">
        <f t="shared" ref="BB573" si="8577">IF(BB570=1,BA573+1,BA573)</f>
        <v>1903</v>
      </c>
      <c r="BC573" s="60">
        <f t="shared" ref="BC573" si="8578">IF(BC570=1,BB573+1,BB573)</f>
        <v>1903</v>
      </c>
      <c r="BD573" s="60">
        <f t="shared" ref="BD573" si="8579">IF(BD570=1,BC573+1,BC573)</f>
        <v>1903</v>
      </c>
      <c r="BE573" s="60">
        <f t="shared" ref="BE573" si="8580">IF(BE570=1,BD573+1,BD573)</f>
        <v>1903</v>
      </c>
      <c r="BF573" s="60">
        <f t="shared" ref="BF573" si="8581">IF(BF570=1,BE573+1,BE573)</f>
        <v>1903</v>
      </c>
      <c r="BG573" s="60">
        <f t="shared" ref="BG573" si="8582">IF(BG570=1,BF573+1,BF573)</f>
        <v>1903</v>
      </c>
      <c r="BH573" s="60">
        <f t="shared" ref="BH573" si="8583">IF(BH570=1,BG573+1,BG573)</f>
        <v>1903</v>
      </c>
      <c r="BI573" s="60">
        <f t="shared" ref="BI573" si="8584">IF(BI570=1,BH573+1,BH573)</f>
        <v>1903</v>
      </c>
      <c r="BJ573" s="199"/>
      <c r="BK573" s="198"/>
      <c r="BL573" s="202"/>
      <c r="BM573" s="106"/>
      <c r="BN573" s="106"/>
      <c r="BO573" s="106"/>
      <c r="BP573" s="106"/>
      <c r="BQ573" s="106"/>
      <c r="BR573" s="106"/>
      <c r="BS573" s="106"/>
      <c r="BT573" s="106"/>
      <c r="BU573" s="106"/>
      <c r="BV573" s="106"/>
      <c r="BW573" s="106"/>
      <c r="BX573" s="106"/>
      <c r="BY573" s="106"/>
      <c r="BZ573" s="106"/>
      <c r="CA573" s="106"/>
      <c r="CB573" s="106"/>
    </row>
    <row r="574" spans="1:80" s="245" customFormat="1" ht="16.399999999999999" customHeight="1" x14ac:dyDescent="0.35">
      <c r="A574" s="250"/>
      <c r="B574" s="113"/>
      <c r="C574" s="125"/>
      <c r="D574" s="125"/>
      <c r="E574" s="357"/>
      <c r="F574" s="357"/>
      <c r="G574" s="357"/>
      <c r="H574" s="370"/>
      <c r="I574" s="374"/>
      <c r="J574" s="7"/>
      <c r="K574" s="377"/>
      <c r="L574" s="106"/>
      <c r="M574" s="63" t="s">
        <v>159</v>
      </c>
      <c r="N574" s="258"/>
      <c r="O574" s="258"/>
      <c r="P574" s="258"/>
      <c r="Q574" s="258"/>
      <c r="R574" s="258"/>
      <c r="S574" s="258"/>
      <c r="T574" s="258"/>
      <c r="U574" s="258"/>
      <c r="V574" s="258"/>
      <c r="W574" s="258"/>
      <c r="X574" s="258"/>
      <c r="Y574" s="258"/>
      <c r="Z574" s="258"/>
      <c r="AA574" s="258"/>
      <c r="AB574" s="258"/>
      <c r="AC574" s="258"/>
      <c r="AD574" s="258"/>
      <c r="AE574" s="258"/>
      <c r="AF574" s="258"/>
      <c r="AG574" s="258"/>
      <c r="AH574" s="258"/>
      <c r="AI574" s="258"/>
      <c r="AJ574" s="258"/>
      <c r="AK574" s="258"/>
      <c r="AL574" s="258"/>
      <c r="AM574" s="258"/>
      <c r="AN574" s="258"/>
      <c r="AO574" s="258"/>
      <c r="AP574" s="258"/>
      <c r="AQ574" s="258"/>
      <c r="AR574" s="258"/>
      <c r="AS574" s="258"/>
      <c r="AT574" s="258"/>
      <c r="AU574" s="258"/>
      <c r="AV574" s="258"/>
      <c r="AW574" s="258"/>
      <c r="AX574" s="258"/>
      <c r="AY574" s="258"/>
      <c r="AZ574" s="258"/>
      <c r="BA574" s="258"/>
      <c r="BB574" s="258"/>
      <c r="BC574" s="258"/>
      <c r="BD574" s="258"/>
      <c r="BE574" s="258"/>
      <c r="BF574" s="258"/>
      <c r="BG574" s="258"/>
      <c r="BH574" s="258"/>
      <c r="BI574" s="258"/>
      <c r="BJ574" s="199"/>
      <c r="BK574" s="198"/>
      <c r="BL574" s="202"/>
      <c r="BM574" s="106"/>
      <c r="BN574" s="106"/>
      <c r="BO574" s="106"/>
      <c r="BP574" s="106"/>
      <c r="BQ574" s="106"/>
      <c r="BR574" s="106"/>
      <c r="BS574" s="106"/>
      <c r="BT574" s="106"/>
      <c r="BU574" s="106"/>
      <c r="BV574" s="106"/>
      <c r="BW574" s="106"/>
      <c r="BX574" s="106"/>
      <c r="BY574" s="106"/>
      <c r="BZ574" s="106"/>
      <c r="CA574" s="106"/>
      <c r="CB574" s="106"/>
    </row>
    <row r="575" spans="1:80" s="245" customFormat="1" ht="23.5" customHeight="1" x14ac:dyDescent="0.35">
      <c r="A575" s="243"/>
      <c r="B575" s="126" t="s">
        <v>47</v>
      </c>
      <c r="C575" s="381"/>
      <c r="D575" s="381"/>
      <c r="E575" s="259"/>
      <c r="F575" s="259"/>
      <c r="G575" s="241"/>
      <c r="H575" s="253"/>
      <c r="I575" s="61">
        <f>IF($H575="",0,VLOOKUP($E575,'Podpůrná data'!$H$15:$I$185,2,FALSE)*$H575)</f>
        <v>0</v>
      </c>
      <c r="J575" s="105"/>
      <c r="K575" s="166">
        <f>IF(I575&gt;0,1,0)</f>
        <v>0</v>
      </c>
      <c r="L575" s="204"/>
      <c r="M575" s="63" t="s">
        <v>95</v>
      </c>
      <c r="N575" s="260"/>
      <c r="O575" s="260"/>
      <c r="P575" s="260"/>
      <c r="Q575" s="260"/>
      <c r="R575" s="260"/>
      <c r="S575" s="260"/>
      <c r="T575" s="260"/>
      <c r="U575" s="260"/>
      <c r="V575" s="260"/>
      <c r="W575" s="260"/>
      <c r="X575" s="260"/>
      <c r="Y575" s="260"/>
      <c r="Z575" s="260"/>
      <c r="AA575" s="260"/>
      <c r="AB575" s="260"/>
      <c r="AC575" s="260"/>
      <c r="AD575" s="260"/>
      <c r="AE575" s="260"/>
      <c r="AF575" s="260"/>
      <c r="AG575" s="260"/>
      <c r="AH575" s="260"/>
      <c r="AI575" s="260"/>
      <c r="AJ575" s="260"/>
      <c r="AK575" s="260"/>
      <c r="AL575" s="260"/>
      <c r="AM575" s="260"/>
      <c r="AN575" s="260"/>
      <c r="AO575" s="260"/>
      <c r="AP575" s="260"/>
      <c r="AQ575" s="260"/>
      <c r="AR575" s="260"/>
      <c r="AS575" s="260"/>
      <c r="AT575" s="260"/>
      <c r="AU575" s="260"/>
      <c r="AV575" s="260"/>
      <c r="AW575" s="260"/>
      <c r="AX575" s="260"/>
      <c r="AY575" s="260"/>
      <c r="AZ575" s="260"/>
      <c r="BA575" s="260"/>
      <c r="BB575" s="260"/>
      <c r="BC575" s="260"/>
      <c r="BD575" s="260"/>
      <c r="BE575" s="260"/>
      <c r="BF575" s="260"/>
      <c r="BG575" s="260"/>
      <c r="BH575" s="260"/>
      <c r="BI575" s="260"/>
      <c r="BJ575" s="382">
        <f>SUM(N577:BI577)</f>
        <v>0</v>
      </c>
      <c r="BK575" s="384">
        <f>SUM(N579:BI579)</f>
        <v>0</v>
      </c>
      <c r="BL575" s="386">
        <f>IF($K575=0,0,IF($BJ575&gt;=20,1,0))</f>
        <v>0</v>
      </c>
      <c r="BM575" s="106"/>
      <c r="BN575" s="106"/>
      <c r="BO575" s="106"/>
      <c r="BP575" s="106"/>
      <c r="BQ575" s="106"/>
      <c r="BR575" s="106"/>
      <c r="BS575" s="106"/>
      <c r="BT575" s="106"/>
      <c r="BU575" s="106"/>
      <c r="BV575" s="106"/>
      <c r="BW575" s="106"/>
      <c r="BX575" s="106"/>
      <c r="BY575" s="106"/>
      <c r="BZ575" s="106"/>
      <c r="CA575" s="106"/>
      <c r="CB575" s="106"/>
    </row>
    <row r="576" spans="1:80" s="245" customFormat="1" ht="29" x14ac:dyDescent="0.35">
      <c r="A576" s="243"/>
      <c r="B576" s="128"/>
      <c r="C576" s="170"/>
      <c r="D576" s="170"/>
      <c r="E576" s="170"/>
      <c r="F576" s="170"/>
      <c r="G576" s="170"/>
      <c r="H576" s="170"/>
      <c r="I576" s="64"/>
      <c r="J576" s="105"/>
      <c r="K576" s="223"/>
      <c r="L576" s="106"/>
      <c r="M576" s="63" t="s">
        <v>215</v>
      </c>
      <c r="N576" s="260"/>
      <c r="O576" s="260"/>
      <c r="P576" s="260"/>
      <c r="Q576" s="260"/>
      <c r="R576" s="260"/>
      <c r="S576" s="260"/>
      <c r="T576" s="260"/>
      <c r="U576" s="260"/>
      <c r="V576" s="260"/>
      <c r="W576" s="260"/>
      <c r="X576" s="260"/>
      <c r="Y576" s="260"/>
      <c r="Z576" s="260"/>
      <c r="AA576" s="260"/>
      <c r="AB576" s="260"/>
      <c r="AC576" s="260"/>
      <c r="AD576" s="260"/>
      <c r="AE576" s="260"/>
      <c r="AF576" s="260"/>
      <c r="AG576" s="260"/>
      <c r="AH576" s="260"/>
      <c r="AI576" s="260"/>
      <c r="AJ576" s="260"/>
      <c r="AK576" s="260"/>
      <c r="AL576" s="260"/>
      <c r="AM576" s="260"/>
      <c r="AN576" s="260"/>
      <c r="AO576" s="260"/>
      <c r="AP576" s="260"/>
      <c r="AQ576" s="260"/>
      <c r="AR576" s="260"/>
      <c r="AS576" s="260"/>
      <c r="AT576" s="260"/>
      <c r="AU576" s="260"/>
      <c r="AV576" s="260"/>
      <c r="AW576" s="260"/>
      <c r="AX576" s="260"/>
      <c r="AY576" s="260"/>
      <c r="AZ576" s="260"/>
      <c r="BA576" s="260"/>
      <c r="BB576" s="260"/>
      <c r="BC576" s="260"/>
      <c r="BD576" s="260"/>
      <c r="BE576" s="260"/>
      <c r="BF576" s="260"/>
      <c r="BG576" s="260"/>
      <c r="BH576" s="260"/>
      <c r="BI576" s="260"/>
      <c r="BJ576" s="382"/>
      <c r="BK576" s="384"/>
      <c r="BL576" s="386"/>
      <c r="BM576" s="106"/>
      <c r="BN576" s="106"/>
      <c r="BO576" s="106"/>
      <c r="BP576" s="106"/>
      <c r="BQ576" s="106"/>
      <c r="BR576" s="106"/>
      <c r="BS576" s="106"/>
      <c r="BT576" s="106"/>
      <c r="BU576" s="106"/>
      <c r="BV576" s="106"/>
      <c r="BW576" s="106"/>
      <c r="BX576" s="106"/>
      <c r="BY576" s="106"/>
      <c r="BZ576" s="106"/>
      <c r="CA576" s="106"/>
      <c r="CB576" s="106"/>
    </row>
    <row r="577" spans="1:80" s="245" customFormat="1" ht="29" x14ac:dyDescent="0.35">
      <c r="A577" s="243"/>
      <c r="B577" s="128"/>
      <c r="C577" s="170"/>
      <c r="D577" s="170"/>
      <c r="E577" s="170"/>
      <c r="F577" s="170"/>
      <c r="G577" s="170"/>
      <c r="H577" s="170"/>
      <c r="I577" s="64"/>
      <c r="J577" s="105"/>
      <c r="K577" s="165"/>
      <c r="L577" s="106"/>
      <c r="M577" s="63" t="s">
        <v>235</v>
      </c>
      <c r="N577" s="167">
        <f>IF(N576="",0,IF(N576&gt;=$H575,$H575,N576))</f>
        <v>0</v>
      </c>
      <c r="O577" s="167">
        <f t="shared" ref="O577" si="8585">IF(O576="",0,IF((O576+N578)&lt;=$H575,O576,$H575-N578))</f>
        <v>0</v>
      </c>
      <c r="P577" s="167">
        <f t="shared" ref="P577" si="8586">IF(P576="",0,IF((P576+O578)&lt;=$H575,P576,$H575-O578))</f>
        <v>0</v>
      </c>
      <c r="Q577" s="167">
        <f t="shared" ref="Q577" si="8587">IF(Q576="",0,IF((Q576+P578)&lt;=$H575,Q576,$H575-P578))</f>
        <v>0</v>
      </c>
      <c r="R577" s="167">
        <f t="shared" ref="R577" si="8588">IF(R576="",0,IF((R576+Q578)&lt;=$H575,R576,$H575-Q578))</f>
        <v>0</v>
      </c>
      <c r="S577" s="167">
        <f t="shared" ref="S577" si="8589">IF(S576="",0,IF((S576+R578)&lt;=$H575,S576,$H575-R578))</f>
        <v>0</v>
      </c>
      <c r="T577" s="167">
        <f t="shared" ref="T577" si="8590">IF(T576="",0,IF((T576+S578)&lt;=$H575,T576,$H575-S578))</f>
        <v>0</v>
      </c>
      <c r="U577" s="167">
        <f t="shared" ref="U577" si="8591">IF(U576="",0,IF((U576+T578)&lt;=$H575,U576,$H575-T578))</f>
        <v>0</v>
      </c>
      <c r="V577" s="167">
        <f t="shared" ref="V577" si="8592">IF(V576="",0,IF((V576+U578)&lt;=$H575,V576,$H575-U578))</f>
        <v>0</v>
      </c>
      <c r="W577" s="167">
        <f t="shared" ref="W577" si="8593">IF(W576="",0,IF((W576+V578)&lt;=$H575,W576,$H575-V578))</f>
        <v>0</v>
      </c>
      <c r="X577" s="167">
        <f t="shared" ref="X577" si="8594">IF(X576="",0,IF((X576+W578)&lt;=$H575,X576,$H575-W578))</f>
        <v>0</v>
      </c>
      <c r="Y577" s="167">
        <f t="shared" ref="Y577" si="8595">IF(Y576="",0,IF((Y576+X578)&lt;=$H575,Y576,$H575-X578))</f>
        <v>0</v>
      </c>
      <c r="Z577" s="167">
        <f t="shared" ref="Z577" si="8596">IF(Z576="",0,IF((Z576+Y578)&lt;=$H575,Z576,$H575-Y578))</f>
        <v>0</v>
      </c>
      <c r="AA577" s="167">
        <f t="shared" ref="AA577" si="8597">IF(AA576="",0,IF((AA576+Z578)&lt;=$H575,AA576,$H575-Z578))</f>
        <v>0</v>
      </c>
      <c r="AB577" s="167">
        <f t="shared" ref="AB577" si="8598">IF(AB576="",0,IF((AB576+AA578)&lt;=$H575,AB576,$H575-AA578))</f>
        <v>0</v>
      </c>
      <c r="AC577" s="167">
        <f t="shared" ref="AC577" si="8599">IF(AC576="",0,IF((AC576+AB578)&lt;=$H575,AC576,$H575-AB578))</f>
        <v>0</v>
      </c>
      <c r="AD577" s="167">
        <f t="shared" ref="AD577" si="8600">IF(AD576="",0,IF((AD576+AC578)&lt;=$H575,AD576,$H575-AC578))</f>
        <v>0</v>
      </c>
      <c r="AE577" s="167">
        <f t="shared" ref="AE577" si="8601">IF(AE576="",0,IF((AE576+AD578)&lt;=$H575,AE576,$H575-AD578))</f>
        <v>0</v>
      </c>
      <c r="AF577" s="167">
        <f t="shared" ref="AF577" si="8602">IF(AF576="",0,IF((AF576+AE578)&lt;=$H575,AF576,$H575-AE578))</f>
        <v>0</v>
      </c>
      <c r="AG577" s="167">
        <f t="shared" ref="AG577" si="8603">IF(AG576="",0,IF((AG576+AF578)&lt;=$H575,AG576,$H575-AF578))</f>
        <v>0</v>
      </c>
      <c r="AH577" s="167">
        <f t="shared" ref="AH577" si="8604">IF(AH576="",0,IF((AH576+AG578)&lt;=$H575,AH576,$H575-AG578))</f>
        <v>0</v>
      </c>
      <c r="AI577" s="167">
        <f t="shared" ref="AI577" si="8605">IF(AI576="",0,IF((AI576+AH578)&lt;=$H575,AI576,$H575-AH578))</f>
        <v>0</v>
      </c>
      <c r="AJ577" s="167">
        <f t="shared" ref="AJ577" si="8606">IF(AJ576="",0,IF((AJ576+AI578)&lt;=$H575,AJ576,$H575-AI578))</f>
        <v>0</v>
      </c>
      <c r="AK577" s="167">
        <f t="shared" ref="AK577" si="8607">IF(AK576="",0,IF((AK576+AJ578)&lt;=$H575,AK576,$H575-AJ578))</f>
        <v>0</v>
      </c>
      <c r="AL577" s="167">
        <f t="shared" ref="AL577" si="8608">IF(AL576="",0,IF((AL576+AK578)&lt;=$H575,AL576,$H575-AK578))</f>
        <v>0</v>
      </c>
      <c r="AM577" s="167">
        <f t="shared" ref="AM577" si="8609">IF(AM576="",0,IF((AM576+AL578)&lt;=$H575,AM576,$H575-AL578))</f>
        <v>0</v>
      </c>
      <c r="AN577" s="167">
        <f t="shared" ref="AN577" si="8610">IF(AN576="",0,IF((AN576+AM578)&lt;=$H575,AN576,$H575-AM578))</f>
        <v>0</v>
      </c>
      <c r="AO577" s="167">
        <f t="shared" ref="AO577" si="8611">IF(AO576="",0,IF((AO576+AN578)&lt;=$H575,AO576,$H575-AN578))</f>
        <v>0</v>
      </c>
      <c r="AP577" s="167">
        <f t="shared" ref="AP577" si="8612">IF(AP576="",0,IF((AP576+AO578)&lt;=$H575,AP576,$H575-AO578))</f>
        <v>0</v>
      </c>
      <c r="AQ577" s="167">
        <f t="shared" ref="AQ577" si="8613">IF(AQ576="",0,IF((AQ576+AP578)&lt;=$H575,AQ576,$H575-AP578))</f>
        <v>0</v>
      </c>
      <c r="AR577" s="167">
        <f t="shared" ref="AR577" si="8614">IF(AR576="",0,IF((AR576+AQ578)&lt;=$H575,AR576,$H575-AQ578))</f>
        <v>0</v>
      </c>
      <c r="AS577" s="167">
        <f t="shared" ref="AS577" si="8615">IF(AS576="",0,IF((AS576+AR578)&lt;=$H575,AS576,$H575-AR578))</f>
        <v>0</v>
      </c>
      <c r="AT577" s="167">
        <f t="shared" ref="AT577" si="8616">IF(AT576="",0,IF((AT576+AS578)&lt;=$H575,AT576,$H575-AS578))</f>
        <v>0</v>
      </c>
      <c r="AU577" s="167">
        <f t="shared" ref="AU577" si="8617">IF(AU576="",0,IF((AU576+AT578)&lt;=$H575,AU576,$H575-AT578))</f>
        <v>0</v>
      </c>
      <c r="AV577" s="167">
        <f t="shared" ref="AV577" si="8618">IF(AV576="",0,IF((AV576+AU578)&lt;=$H575,AV576,$H575-AU578))</f>
        <v>0</v>
      </c>
      <c r="AW577" s="167">
        <f t="shared" ref="AW577" si="8619">IF(AW576="",0,IF((AW576+AV578)&lt;=$H575,AW576,$H575-AV578))</f>
        <v>0</v>
      </c>
      <c r="AX577" s="167">
        <f t="shared" ref="AX577" si="8620">IF(AX576="",0,IF((AX576+AW578)&lt;=$H575,AX576,$H575-AW578))</f>
        <v>0</v>
      </c>
      <c r="AY577" s="167">
        <f t="shared" ref="AY577" si="8621">IF(AY576="",0,IF((AY576+AX578)&lt;=$H575,AY576,$H575-AX578))</f>
        <v>0</v>
      </c>
      <c r="AZ577" s="167">
        <f t="shared" ref="AZ577" si="8622">IF(AZ576="",0,IF((AZ576+AY578)&lt;=$H575,AZ576,$H575-AY578))</f>
        <v>0</v>
      </c>
      <c r="BA577" s="167">
        <f t="shared" ref="BA577" si="8623">IF(BA576="",0,IF((BA576+AZ578)&lt;=$H575,BA576,$H575-AZ578))</f>
        <v>0</v>
      </c>
      <c r="BB577" s="167">
        <f t="shared" ref="BB577" si="8624">IF(BB576="",0,IF((BB576+BA578)&lt;=$H575,BB576,$H575-BA578))</f>
        <v>0</v>
      </c>
      <c r="BC577" s="167">
        <f t="shared" ref="BC577" si="8625">IF(BC576="",0,IF((BC576+BB578)&lt;=$H575,BC576,$H575-BB578))</f>
        <v>0</v>
      </c>
      <c r="BD577" s="167">
        <f t="shared" ref="BD577" si="8626">IF(BD576="",0,IF((BD576+BC578)&lt;=$H575,BD576,$H575-BC578))</f>
        <v>0</v>
      </c>
      <c r="BE577" s="167">
        <f t="shared" ref="BE577" si="8627">IF(BE576="",0,IF((BE576+BD578)&lt;=$H575,BE576,$H575-BD578))</f>
        <v>0</v>
      </c>
      <c r="BF577" s="167">
        <f t="shared" ref="BF577" si="8628">IF(BF576="",0,IF((BF576+BE578)&lt;=$H575,BF576,$H575-BE578))</f>
        <v>0</v>
      </c>
      <c r="BG577" s="167">
        <f t="shared" ref="BG577" si="8629">IF(BG576="",0,IF((BG576+BF578)&lt;=$H575,BG576,$H575-BF578))</f>
        <v>0</v>
      </c>
      <c r="BH577" s="167">
        <f t="shared" ref="BH577" si="8630">IF(BH576="",0,IF((BH576+BG578)&lt;=$H575,BH576,$H575-BG578))</f>
        <v>0</v>
      </c>
      <c r="BI577" s="167">
        <f t="shared" ref="BI577" si="8631">IF(BI576="",0,IF((BI576+BH578)&lt;=$H575,BI576,$H575-BH578))</f>
        <v>0</v>
      </c>
      <c r="BJ577" s="382"/>
      <c r="BK577" s="384"/>
      <c r="BL577" s="386"/>
      <c r="BM577" s="106"/>
      <c r="BN577" s="106"/>
      <c r="BO577" s="106"/>
      <c r="BP577" s="106"/>
      <c r="BQ577" s="106"/>
      <c r="BR577" s="106"/>
      <c r="BS577" s="106"/>
      <c r="BT577" s="106"/>
      <c r="BU577" s="106"/>
      <c r="BV577" s="106"/>
      <c r="BW577" s="106"/>
      <c r="BX577" s="106"/>
      <c r="BY577" s="106"/>
      <c r="BZ577" s="106"/>
      <c r="CA577" s="106"/>
      <c r="CB577" s="106"/>
    </row>
    <row r="578" spans="1:80" ht="29" hidden="1" x14ac:dyDescent="0.35">
      <c r="B578" s="128"/>
      <c r="C578" s="170"/>
      <c r="D578" s="170"/>
      <c r="E578" s="170"/>
      <c r="F578" s="170"/>
      <c r="G578" s="170"/>
      <c r="H578" s="170"/>
      <c r="I578" s="172"/>
      <c r="J578" s="105"/>
      <c r="K578" s="175"/>
      <c r="L578" s="105"/>
      <c r="M578" s="63" t="s">
        <v>236</v>
      </c>
      <c r="N578" s="167">
        <f>N577</f>
        <v>0</v>
      </c>
      <c r="O578" s="167">
        <f>O577+N578</f>
        <v>0</v>
      </c>
      <c r="P578" s="167">
        <f t="shared" ref="P578" si="8632">P577+O578</f>
        <v>0</v>
      </c>
      <c r="Q578" s="167">
        <f t="shared" ref="Q578" si="8633">Q577+P578</f>
        <v>0</v>
      </c>
      <c r="R578" s="167">
        <f t="shared" ref="R578" si="8634">R577+Q578</f>
        <v>0</v>
      </c>
      <c r="S578" s="167">
        <f t="shared" ref="S578" si="8635">S577+R578</f>
        <v>0</v>
      </c>
      <c r="T578" s="167">
        <f t="shared" ref="T578" si="8636">T577+S578</f>
        <v>0</v>
      </c>
      <c r="U578" s="167">
        <f t="shared" ref="U578" si="8637">U577+T578</f>
        <v>0</v>
      </c>
      <c r="V578" s="167">
        <f t="shared" ref="V578" si="8638">V577+U578</f>
        <v>0</v>
      </c>
      <c r="W578" s="167">
        <f t="shared" ref="W578" si="8639">W577+V578</f>
        <v>0</v>
      </c>
      <c r="X578" s="167">
        <f t="shared" ref="X578" si="8640">X577+W578</f>
        <v>0</v>
      </c>
      <c r="Y578" s="167">
        <f t="shared" ref="Y578" si="8641">Y577+X578</f>
        <v>0</v>
      </c>
      <c r="Z578" s="167">
        <f t="shared" ref="Z578" si="8642">Z577+Y578</f>
        <v>0</v>
      </c>
      <c r="AA578" s="167">
        <f t="shared" ref="AA578" si="8643">AA577+Z578</f>
        <v>0</v>
      </c>
      <c r="AB578" s="167">
        <f t="shared" ref="AB578" si="8644">AB577+AA578</f>
        <v>0</v>
      </c>
      <c r="AC578" s="167">
        <f t="shared" ref="AC578" si="8645">AC577+AB578</f>
        <v>0</v>
      </c>
      <c r="AD578" s="167">
        <f t="shared" ref="AD578" si="8646">AD577+AC578</f>
        <v>0</v>
      </c>
      <c r="AE578" s="167">
        <f t="shared" ref="AE578" si="8647">AE577+AD578</f>
        <v>0</v>
      </c>
      <c r="AF578" s="167">
        <f t="shared" ref="AF578" si="8648">AF577+AE578</f>
        <v>0</v>
      </c>
      <c r="AG578" s="167">
        <f t="shared" ref="AG578" si="8649">AG577+AF578</f>
        <v>0</v>
      </c>
      <c r="AH578" s="167">
        <f t="shared" ref="AH578" si="8650">AH577+AG578</f>
        <v>0</v>
      </c>
      <c r="AI578" s="167">
        <f t="shared" ref="AI578" si="8651">AI577+AH578</f>
        <v>0</v>
      </c>
      <c r="AJ578" s="167">
        <f t="shared" ref="AJ578" si="8652">AJ577+AI578</f>
        <v>0</v>
      </c>
      <c r="AK578" s="167">
        <f t="shared" ref="AK578" si="8653">AK577+AJ578</f>
        <v>0</v>
      </c>
      <c r="AL578" s="167">
        <f t="shared" ref="AL578" si="8654">AL577+AK578</f>
        <v>0</v>
      </c>
      <c r="AM578" s="167">
        <f t="shared" ref="AM578" si="8655">AM577+AL578</f>
        <v>0</v>
      </c>
      <c r="AN578" s="167">
        <f t="shared" ref="AN578" si="8656">AN577+AM578</f>
        <v>0</v>
      </c>
      <c r="AO578" s="167">
        <f t="shared" ref="AO578" si="8657">AO577+AN578</f>
        <v>0</v>
      </c>
      <c r="AP578" s="167">
        <f t="shared" ref="AP578" si="8658">AP577+AO578</f>
        <v>0</v>
      </c>
      <c r="AQ578" s="167">
        <f t="shared" ref="AQ578" si="8659">AQ577+AP578</f>
        <v>0</v>
      </c>
      <c r="AR578" s="167">
        <f t="shared" ref="AR578" si="8660">AR577+AQ578</f>
        <v>0</v>
      </c>
      <c r="AS578" s="167">
        <f t="shared" ref="AS578" si="8661">AS577+AR578</f>
        <v>0</v>
      </c>
      <c r="AT578" s="167">
        <f t="shared" ref="AT578" si="8662">AT577+AS578</f>
        <v>0</v>
      </c>
      <c r="AU578" s="167">
        <f t="shared" ref="AU578" si="8663">AU577+AT578</f>
        <v>0</v>
      </c>
      <c r="AV578" s="167">
        <f t="shared" ref="AV578" si="8664">AV577+AU578</f>
        <v>0</v>
      </c>
      <c r="AW578" s="167">
        <f t="shared" ref="AW578" si="8665">AW577+AV578</f>
        <v>0</v>
      </c>
      <c r="AX578" s="167">
        <f t="shared" ref="AX578" si="8666">AX577+AW578</f>
        <v>0</v>
      </c>
      <c r="AY578" s="167">
        <f t="shared" ref="AY578" si="8667">AY577+AX578</f>
        <v>0</v>
      </c>
      <c r="AZ578" s="167">
        <f t="shared" ref="AZ578" si="8668">AZ577+AY578</f>
        <v>0</v>
      </c>
      <c r="BA578" s="167">
        <f t="shared" ref="BA578" si="8669">BA577+AZ578</f>
        <v>0</v>
      </c>
      <c r="BB578" s="167">
        <f t="shared" ref="BB578" si="8670">BB577+BA578</f>
        <v>0</v>
      </c>
      <c r="BC578" s="167">
        <f t="shared" ref="BC578" si="8671">BC577+BB578</f>
        <v>0</v>
      </c>
      <c r="BD578" s="167">
        <f t="shared" ref="BD578" si="8672">BD577+BC578</f>
        <v>0</v>
      </c>
      <c r="BE578" s="167">
        <f t="shared" ref="BE578" si="8673">BE577+BD578</f>
        <v>0</v>
      </c>
      <c r="BF578" s="167">
        <f t="shared" ref="BF578" si="8674">BF577+BE578</f>
        <v>0</v>
      </c>
      <c r="BG578" s="167">
        <f t="shared" ref="BG578" si="8675">BG577+BF578</f>
        <v>0</v>
      </c>
      <c r="BH578" s="167">
        <f t="shared" ref="BH578" si="8676">BH577+BG578</f>
        <v>0</v>
      </c>
      <c r="BI578" s="167">
        <f t="shared" ref="BI578" si="8677">BI577+BH578</f>
        <v>0</v>
      </c>
      <c r="BJ578" s="382"/>
      <c r="BK578" s="384"/>
      <c r="BL578" s="386"/>
      <c r="BM578" s="105"/>
      <c r="BN578" s="105"/>
      <c r="BO578" s="105"/>
      <c r="BP578" s="105"/>
      <c r="BQ578" s="105"/>
      <c r="BR578" s="105"/>
      <c r="BS578" s="105"/>
      <c r="BT578" s="105"/>
      <c r="BU578" s="105"/>
      <c r="BV578" s="105"/>
      <c r="BW578" s="105"/>
      <c r="BX578" s="105"/>
      <c r="BY578" s="105"/>
      <c r="BZ578" s="105"/>
      <c r="CA578" s="105"/>
      <c r="CB578" s="105"/>
    </row>
    <row r="579" spans="1:80" ht="25.4" customHeight="1" thickBot="1" x14ac:dyDescent="0.4">
      <c r="B579" s="128"/>
      <c r="C579" s="170"/>
      <c r="D579" s="170"/>
      <c r="E579" s="170"/>
      <c r="F579" s="170"/>
      <c r="G579" s="170"/>
      <c r="H579" s="170"/>
      <c r="I579" s="172"/>
      <c r="J579" s="105"/>
      <c r="K579" s="175"/>
      <c r="L579" s="105"/>
      <c r="M579" s="63" t="s">
        <v>145</v>
      </c>
      <c r="N579" s="168">
        <f>IF($E575="",0,VLOOKUP($E575,'Podpůrná data'!$H$15:$I$182,2)*N577)</f>
        <v>0</v>
      </c>
      <c r="O579" s="168">
        <f>IF($E575="",0,VLOOKUP($E575,'Podpůrná data'!$H$15:$I$182,2)*O577)</f>
        <v>0</v>
      </c>
      <c r="P579" s="168">
        <f>IF($E575="",0,VLOOKUP($E575,'Podpůrná data'!$H$15:$I$182,2)*P577)</f>
        <v>0</v>
      </c>
      <c r="Q579" s="168">
        <f>IF($E575="",0,VLOOKUP($E575,'Podpůrná data'!$H$15:$I$182,2)*Q577)</f>
        <v>0</v>
      </c>
      <c r="R579" s="168">
        <f>IF($E575="",0,VLOOKUP($E575,'Podpůrná data'!$H$15:$I$182,2)*R577)</f>
        <v>0</v>
      </c>
      <c r="S579" s="168">
        <f>IF($E575="",0,VLOOKUP($E575,'Podpůrná data'!$H$15:$I$182,2)*S577)</f>
        <v>0</v>
      </c>
      <c r="T579" s="168">
        <f>IF($E575="",0,VLOOKUP($E575,'Podpůrná data'!$H$15:$I$182,2)*T577)</f>
        <v>0</v>
      </c>
      <c r="U579" s="168">
        <f>IF($E575="",0,VLOOKUP($E575,'Podpůrná data'!$H$15:$I$182,2)*U577)</f>
        <v>0</v>
      </c>
      <c r="V579" s="168">
        <f>IF($E575="",0,VLOOKUP($E575,'Podpůrná data'!$H$15:$I$182,2)*V577)</f>
        <v>0</v>
      </c>
      <c r="W579" s="168">
        <f>IF($E575="",0,VLOOKUP($E575,'Podpůrná data'!$H$15:$I$182,2)*W577)</f>
        <v>0</v>
      </c>
      <c r="X579" s="168">
        <f>IF($E575="",0,VLOOKUP($E575,'Podpůrná data'!$H$15:$I$182,2)*X577)</f>
        <v>0</v>
      </c>
      <c r="Y579" s="168">
        <f>IF($E575="",0,VLOOKUP($E575,'Podpůrná data'!$H$15:$I$182,2)*Y577)</f>
        <v>0</v>
      </c>
      <c r="Z579" s="168">
        <f>IF($E575="",0,VLOOKUP($E575,'Podpůrná data'!$H$15:$I$182,2)*Z577)</f>
        <v>0</v>
      </c>
      <c r="AA579" s="168">
        <f>IF($E575="",0,VLOOKUP($E575,'Podpůrná data'!$H$15:$I$182,2)*AA577)</f>
        <v>0</v>
      </c>
      <c r="AB579" s="168">
        <f>IF($E575="",0,VLOOKUP($E575,'Podpůrná data'!$H$15:$I$182,2)*AB577)</f>
        <v>0</v>
      </c>
      <c r="AC579" s="168">
        <f>IF($E575="",0,VLOOKUP($E575,'Podpůrná data'!$H$15:$I$182,2)*AC577)</f>
        <v>0</v>
      </c>
      <c r="AD579" s="168">
        <f>IF($E575="",0,VLOOKUP($E575,'Podpůrná data'!$H$15:$I$182,2)*AD577)</f>
        <v>0</v>
      </c>
      <c r="AE579" s="168">
        <f>IF($E575="",0,VLOOKUP($E575,'Podpůrná data'!$H$15:$I$182,2)*AE577)</f>
        <v>0</v>
      </c>
      <c r="AF579" s="168">
        <f>IF($E575="",0,VLOOKUP($E575,'Podpůrná data'!$H$15:$I$182,2)*AF577)</f>
        <v>0</v>
      </c>
      <c r="AG579" s="168">
        <f>IF($E575="",0,VLOOKUP($E575,'Podpůrná data'!$H$15:$I$182,2)*AG577)</f>
        <v>0</v>
      </c>
      <c r="AH579" s="168">
        <f>IF($E575="",0,VLOOKUP($E575,'Podpůrná data'!$H$15:$I$182,2)*AH577)</f>
        <v>0</v>
      </c>
      <c r="AI579" s="168">
        <f>IF($E575="",0,VLOOKUP($E575,'Podpůrná data'!$H$15:$I$182,2)*AI577)</f>
        <v>0</v>
      </c>
      <c r="AJ579" s="168">
        <f>IF($E575="",0,VLOOKUP($E575,'Podpůrná data'!$H$15:$I$182,2)*AJ577)</f>
        <v>0</v>
      </c>
      <c r="AK579" s="168">
        <f>IF($E575="",0,VLOOKUP($E575,'Podpůrná data'!$H$15:$I$182,2)*AK577)</f>
        <v>0</v>
      </c>
      <c r="AL579" s="168">
        <f>IF($E575="",0,VLOOKUP($E575,'Podpůrná data'!$H$15:$I$182,2)*AL577)</f>
        <v>0</v>
      </c>
      <c r="AM579" s="168">
        <f>IF($E575="",0,VLOOKUP($E575,'Podpůrná data'!$H$15:$I$182,2)*AM577)</f>
        <v>0</v>
      </c>
      <c r="AN579" s="168">
        <f>IF($E575="",0,VLOOKUP($E575,'Podpůrná data'!$H$15:$I$182,2)*AN577)</f>
        <v>0</v>
      </c>
      <c r="AO579" s="168">
        <f>IF($E575="",0,VLOOKUP($E575,'Podpůrná data'!$H$15:$I$182,2)*AO577)</f>
        <v>0</v>
      </c>
      <c r="AP579" s="168">
        <f>IF($E575="",0,VLOOKUP($E575,'Podpůrná data'!$H$15:$I$182,2)*AP577)</f>
        <v>0</v>
      </c>
      <c r="AQ579" s="168">
        <f>IF($E575="",0,VLOOKUP($E575,'Podpůrná data'!$H$15:$I$182,2)*AQ577)</f>
        <v>0</v>
      </c>
      <c r="AR579" s="168">
        <f>IF($E575="",0,VLOOKUP($E575,'Podpůrná data'!$H$15:$I$182,2)*AR577)</f>
        <v>0</v>
      </c>
      <c r="AS579" s="168">
        <f>IF($E575="",0,VLOOKUP($E575,'Podpůrná data'!$H$15:$I$182,2)*AS577)</f>
        <v>0</v>
      </c>
      <c r="AT579" s="168">
        <f>IF($E575="",0,VLOOKUP($E575,'Podpůrná data'!$H$15:$I$182,2)*AT577)</f>
        <v>0</v>
      </c>
      <c r="AU579" s="168">
        <f>IF($E575="",0,VLOOKUP($E575,'Podpůrná data'!$H$15:$I$182,2)*AU577)</f>
        <v>0</v>
      </c>
      <c r="AV579" s="168">
        <f>IF($E575="",0,VLOOKUP($E575,'Podpůrná data'!$H$15:$I$182,2)*AV577)</f>
        <v>0</v>
      </c>
      <c r="AW579" s="168">
        <f>IF($E575="",0,VLOOKUP($E575,'Podpůrná data'!$H$15:$I$182,2)*AW577)</f>
        <v>0</v>
      </c>
      <c r="AX579" s="168">
        <f>IF($E575="",0,VLOOKUP($E575,'Podpůrná data'!$H$15:$I$182,2)*AX577)</f>
        <v>0</v>
      </c>
      <c r="AY579" s="168">
        <f>IF($E575="",0,VLOOKUP($E575,'Podpůrná data'!$H$15:$I$182,2)*AY577)</f>
        <v>0</v>
      </c>
      <c r="AZ579" s="168">
        <f>IF($E575="",0,VLOOKUP($E575,'Podpůrná data'!$H$15:$I$182,2)*AZ577)</f>
        <v>0</v>
      </c>
      <c r="BA579" s="168">
        <f>IF($E575="",0,VLOOKUP($E575,'Podpůrná data'!$H$15:$I$182,2)*BA577)</f>
        <v>0</v>
      </c>
      <c r="BB579" s="168">
        <f>IF($E575="",0,VLOOKUP($E575,'Podpůrná data'!$H$15:$I$182,2)*BB577)</f>
        <v>0</v>
      </c>
      <c r="BC579" s="168">
        <f>IF($E575="",0,VLOOKUP($E575,'Podpůrná data'!$H$15:$I$182,2)*BC577)</f>
        <v>0</v>
      </c>
      <c r="BD579" s="168">
        <f>IF($E575="",0,VLOOKUP($E575,'Podpůrná data'!$H$15:$I$182,2)*BD577)</f>
        <v>0</v>
      </c>
      <c r="BE579" s="168">
        <f>IF($E575="",0,VLOOKUP($E575,'Podpůrná data'!$H$15:$I$182,2)*BE577)</f>
        <v>0</v>
      </c>
      <c r="BF579" s="168">
        <f>IF($E575="",0,VLOOKUP($E575,'Podpůrná data'!$H$15:$I$182,2)*BF577)</f>
        <v>0</v>
      </c>
      <c r="BG579" s="168">
        <f>IF($E575="",0,VLOOKUP($E575,'Podpůrná data'!$H$15:$I$182,2)*BG577)</f>
        <v>0</v>
      </c>
      <c r="BH579" s="168">
        <f>IF($E575="",0,VLOOKUP($E575,'Podpůrná data'!$H$15:$I$182,2)*BH577)</f>
        <v>0</v>
      </c>
      <c r="BI579" s="168">
        <f>IF($E575="",0,VLOOKUP($E575,'Podpůrná data'!$H$15:$I$182,2)*BI577)</f>
        <v>0</v>
      </c>
      <c r="BJ579" s="382"/>
      <c r="BK579" s="384"/>
      <c r="BL579" s="386"/>
      <c r="BM579" s="105"/>
      <c r="BN579" s="178">
        <f>SUMIFS($N579:$BI579,$N574:$BI574,"1. ZoR")</f>
        <v>0</v>
      </c>
      <c r="BO579" s="178">
        <f>SUMIFS($N579:$BI579,$N574:$BI574,"2. ZoR")</f>
        <v>0</v>
      </c>
      <c r="BP579" s="178">
        <f>SUMIFS($N579:$BI579,$N574:$BI574,"3. ZoR")</f>
        <v>0</v>
      </c>
      <c r="BQ579" s="178">
        <f>SUMIFS($N579:$BI579,$N574:$BI574,"4. ZoR")</f>
        <v>0</v>
      </c>
      <c r="BR579" s="178">
        <f>SUMIFS($N579:$BI579,$N574:$BI574,"5. ZoR")</f>
        <v>0</v>
      </c>
      <c r="BS579" s="178">
        <f>SUMIFS($N579:$BI579,$N574:$BI574,"6. ZoR")</f>
        <v>0</v>
      </c>
      <c r="BT579" s="178">
        <f>SUMIFS($N579:$BI579,$N574:$BI574,"7. ZoR")</f>
        <v>0</v>
      </c>
      <c r="BU579" s="178">
        <f>SUMIFS($N579:$BI579,$N574:$BI574,"8. ZoR")</f>
        <v>0</v>
      </c>
      <c r="BV579" s="178">
        <f>SUMIFS($N579:$BI579,$N574:$BI574,"9. ZoR")</f>
        <v>0</v>
      </c>
      <c r="BW579" s="178">
        <f>SUMIFS($N579:$BI579,$N574:$BI574,"10. ZoR")</f>
        <v>0</v>
      </c>
      <c r="BX579" s="178">
        <f>SUMIFS($N579:$BI579,$N574:$BI574,"11. ZoR")</f>
        <v>0</v>
      </c>
      <c r="BY579" s="178">
        <f>SUMIFS($N579:$BI579,$N574:$BI574,"12. ZoR")</f>
        <v>0</v>
      </c>
      <c r="BZ579" s="178">
        <f>SUMIFS($N579:$BI579,$N574:$BI574,"13. ZoR")</f>
        <v>0</v>
      </c>
      <c r="CA579" s="178">
        <f>SUMIFS($N579:$BI579,$N574:$BI574,"14. ZoR")</f>
        <v>0</v>
      </c>
      <c r="CB579" s="178">
        <f>SUMIFS($N579:$BI579,$N574:$BI574,"15. ZoR")</f>
        <v>0</v>
      </c>
    </row>
    <row r="580" spans="1:80" ht="29.5" hidden="1" thickBot="1" x14ac:dyDescent="0.4">
      <c r="B580" s="129"/>
      <c r="C580" s="173"/>
      <c r="D580" s="173"/>
      <c r="E580" s="173"/>
      <c r="F580" s="173"/>
      <c r="G580" s="173"/>
      <c r="H580" s="173"/>
      <c r="I580" s="174"/>
      <c r="J580" s="105"/>
      <c r="K580" s="176"/>
      <c r="L580" s="105"/>
      <c r="M580" s="63" t="s">
        <v>200</v>
      </c>
      <c r="N580" s="168">
        <f>IF(N579="","",N579)</f>
        <v>0</v>
      </c>
      <c r="O580" s="168">
        <f>N580+O579</f>
        <v>0</v>
      </c>
      <c r="P580" s="168">
        <f t="shared" ref="P580" si="8678">O580+P579</f>
        <v>0</v>
      </c>
      <c r="Q580" s="168">
        <f t="shared" ref="Q580" si="8679">P580+Q579</f>
        <v>0</v>
      </c>
      <c r="R580" s="168">
        <f t="shared" ref="R580" si="8680">Q580+R579</f>
        <v>0</v>
      </c>
      <c r="S580" s="168">
        <f t="shared" ref="S580" si="8681">R580+S579</f>
        <v>0</v>
      </c>
      <c r="T580" s="168">
        <f t="shared" ref="T580" si="8682">S580+T579</f>
        <v>0</v>
      </c>
      <c r="U580" s="168">
        <f t="shared" ref="U580" si="8683">T580+U579</f>
        <v>0</v>
      </c>
      <c r="V580" s="168">
        <f t="shared" ref="V580" si="8684">U580+V579</f>
        <v>0</v>
      </c>
      <c r="W580" s="168">
        <f t="shared" ref="W580" si="8685">V580+W579</f>
        <v>0</v>
      </c>
      <c r="X580" s="168">
        <f t="shared" ref="X580" si="8686">W580+X579</f>
        <v>0</v>
      </c>
      <c r="Y580" s="168">
        <f t="shared" ref="Y580" si="8687">X580+Y579</f>
        <v>0</v>
      </c>
      <c r="Z580" s="168">
        <f t="shared" ref="Z580" si="8688">Y580+Z579</f>
        <v>0</v>
      </c>
      <c r="AA580" s="168">
        <f t="shared" ref="AA580" si="8689">Z580+AA579</f>
        <v>0</v>
      </c>
      <c r="AB580" s="168">
        <f t="shared" ref="AB580" si="8690">AA580+AB579</f>
        <v>0</v>
      </c>
      <c r="AC580" s="168">
        <f t="shared" ref="AC580" si="8691">AB580+AC579</f>
        <v>0</v>
      </c>
      <c r="AD580" s="168">
        <f t="shared" ref="AD580" si="8692">AC580+AD579</f>
        <v>0</v>
      </c>
      <c r="AE580" s="168">
        <f t="shared" ref="AE580" si="8693">AD580+AE579</f>
        <v>0</v>
      </c>
      <c r="AF580" s="168">
        <f t="shared" ref="AF580" si="8694">AE580+AF579</f>
        <v>0</v>
      </c>
      <c r="AG580" s="168">
        <f t="shared" ref="AG580" si="8695">AF580+AG579</f>
        <v>0</v>
      </c>
      <c r="AH580" s="168">
        <f t="shared" ref="AH580" si="8696">AG580+AH579</f>
        <v>0</v>
      </c>
      <c r="AI580" s="168">
        <f t="shared" ref="AI580" si="8697">AH580+AI579</f>
        <v>0</v>
      </c>
      <c r="AJ580" s="168">
        <f t="shared" ref="AJ580" si="8698">AI580+AJ579</f>
        <v>0</v>
      </c>
      <c r="AK580" s="168">
        <f t="shared" ref="AK580" si="8699">AJ580+AK579</f>
        <v>0</v>
      </c>
      <c r="AL580" s="168">
        <f t="shared" ref="AL580" si="8700">AK580+AL579</f>
        <v>0</v>
      </c>
      <c r="AM580" s="168">
        <f t="shared" ref="AM580" si="8701">AL580+AM579</f>
        <v>0</v>
      </c>
      <c r="AN580" s="168">
        <f t="shared" ref="AN580" si="8702">AM580+AN579</f>
        <v>0</v>
      </c>
      <c r="AO580" s="168">
        <f t="shared" ref="AO580" si="8703">AN580+AO579</f>
        <v>0</v>
      </c>
      <c r="AP580" s="168">
        <f t="shared" ref="AP580" si="8704">AO580+AP579</f>
        <v>0</v>
      </c>
      <c r="AQ580" s="168">
        <f t="shared" ref="AQ580" si="8705">AP580+AQ579</f>
        <v>0</v>
      </c>
      <c r="AR580" s="168">
        <f t="shared" ref="AR580" si="8706">AQ580+AR579</f>
        <v>0</v>
      </c>
      <c r="AS580" s="168">
        <f t="shared" ref="AS580" si="8707">AR580+AS579</f>
        <v>0</v>
      </c>
      <c r="AT580" s="168">
        <f t="shared" ref="AT580" si="8708">AS580+AT579</f>
        <v>0</v>
      </c>
      <c r="AU580" s="168">
        <f t="shared" ref="AU580" si="8709">AT580+AU579</f>
        <v>0</v>
      </c>
      <c r="AV580" s="168">
        <f t="shared" ref="AV580" si="8710">AU580+AV579</f>
        <v>0</v>
      </c>
      <c r="AW580" s="168">
        <f t="shared" ref="AW580" si="8711">AV580+AW579</f>
        <v>0</v>
      </c>
      <c r="AX580" s="168">
        <f t="shared" ref="AX580" si="8712">AW580+AX579</f>
        <v>0</v>
      </c>
      <c r="AY580" s="168">
        <f t="shared" ref="AY580" si="8713">AX580+AY579</f>
        <v>0</v>
      </c>
      <c r="AZ580" s="168">
        <f t="shared" ref="AZ580" si="8714">AY580+AZ579</f>
        <v>0</v>
      </c>
      <c r="BA580" s="168">
        <f t="shared" ref="BA580" si="8715">AZ580+BA579</f>
        <v>0</v>
      </c>
      <c r="BB580" s="168">
        <f t="shared" ref="BB580" si="8716">BA580+BB579</f>
        <v>0</v>
      </c>
      <c r="BC580" s="168">
        <f t="shared" ref="BC580" si="8717">BB580+BC579</f>
        <v>0</v>
      </c>
      <c r="BD580" s="168">
        <f t="shared" ref="BD580" si="8718">BC580+BD579</f>
        <v>0</v>
      </c>
      <c r="BE580" s="168">
        <f t="shared" ref="BE580" si="8719">BD580+BE579</f>
        <v>0</v>
      </c>
      <c r="BF580" s="168">
        <f t="shared" ref="BF580" si="8720">BE580+BF579</f>
        <v>0</v>
      </c>
      <c r="BG580" s="168">
        <f t="shared" ref="BG580" si="8721">BF580+BG579</f>
        <v>0</v>
      </c>
      <c r="BH580" s="168">
        <f t="shared" ref="BH580" si="8722">BG580+BH579</f>
        <v>0</v>
      </c>
      <c r="BI580" s="168">
        <f t="shared" ref="BI580" si="8723">BH580+BI579</f>
        <v>0</v>
      </c>
      <c r="BJ580" s="383"/>
      <c r="BK580" s="385"/>
      <c r="BL580" s="387"/>
      <c r="BM580" s="105"/>
      <c r="BN580" s="105"/>
      <c r="BO580" s="105"/>
      <c r="BP580" s="105"/>
      <c r="BQ580" s="105"/>
      <c r="BR580" s="105"/>
      <c r="BS580" s="105"/>
      <c r="BT580" s="105"/>
      <c r="BU580" s="105"/>
      <c r="BV580" s="105"/>
      <c r="BW580" s="105"/>
      <c r="BX580" s="105"/>
      <c r="BY580" s="105"/>
      <c r="BZ580" s="105"/>
      <c r="CA580" s="105"/>
      <c r="CB580" s="105"/>
    </row>
    <row r="581" spans="1:80" ht="15" hidden="1" thickBot="1" x14ac:dyDescent="0.4">
      <c r="B581" s="105"/>
      <c r="C581" s="130"/>
      <c r="D581" s="130"/>
      <c r="E581" s="130"/>
      <c r="F581" s="130"/>
      <c r="G581" s="130"/>
      <c r="H581" s="130"/>
      <c r="I581" s="105"/>
      <c r="J581" s="7"/>
      <c r="K581" s="105"/>
      <c r="L581" s="105"/>
      <c r="M581" s="105"/>
      <c r="N581" s="105"/>
      <c r="O581" s="105"/>
      <c r="P581" s="7"/>
      <c r="Q581" s="105"/>
      <c r="R581" s="105"/>
      <c r="S581" s="105"/>
      <c r="T581" s="105"/>
      <c r="U581" s="105"/>
      <c r="V581" s="105"/>
      <c r="W581" s="105"/>
      <c r="X581" s="105"/>
      <c r="Y581" s="105"/>
      <c r="Z581" s="105"/>
      <c r="AA581" s="105"/>
      <c r="AB581" s="105"/>
      <c r="AC581" s="105"/>
      <c r="AD581" s="105"/>
      <c r="AE581" s="105"/>
      <c r="AF581" s="105"/>
      <c r="AG581" s="105"/>
      <c r="AH581" s="105"/>
      <c r="AI581" s="105"/>
      <c r="AJ581" s="105"/>
      <c r="AK581" s="105"/>
      <c r="AL581" s="105"/>
      <c r="AM581" s="105"/>
      <c r="AN581" s="105"/>
      <c r="AO581" s="105"/>
      <c r="AP581" s="105"/>
      <c r="AQ581" s="105"/>
      <c r="AR581" s="105"/>
      <c r="AS581" s="105"/>
      <c r="AT581" s="105"/>
      <c r="AU581" s="105"/>
      <c r="AV581" s="105"/>
      <c r="AW581" s="105"/>
      <c r="AX581" s="105"/>
      <c r="AY581" s="105"/>
      <c r="AZ581" s="105"/>
      <c r="BA581" s="105"/>
      <c r="BB581" s="105"/>
      <c r="BC581" s="105"/>
      <c r="BD581" s="105"/>
      <c r="BE581" s="105"/>
      <c r="BF581" s="105"/>
      <c r="BG581" s="105"/>
      <c r="BH581" s="105"/>
      <c r="BI581" s="105"/>
      <c r="BJ581" s="105"/>
      <c r="BK581" s="105"/>
      <c r="BL581" s="105"/>
      <c r="BM581" s="105"/>
      <c r="BN581" s="105"/>
      <c r="BO581" s="105"/>
      <c r="BP581" s="105"/>
      <c r="BQ581" s="105"/>
      <c r="BR581" s="105"/>
      <c r="BS581" s="105"/>
      <c r="BT581" s="105"/>
      <c r="BU581" s="105"/>
      <c r="BV581" s="105"/>
      <c r="BW581" s="105"/>
      <c r="BX581" s="105"/>
      <c r="BY581" s="105"/>
      <c r="BZ581" s="105"/>
      <c r="CA581" s="105"/>
      <c r="CB581" s="105"/>
    </row>
    <row r="582" spans="1:80" s="245" customFormat="1" ht="58.4" customHeight="1" thickBot="1" x14ac:dyDescent="0.4">
      <c r="A582" s="249"/>
      <c r="B582" s="120"/>
      <c r="C582" s="360" t="s">
        <v>2</v>
      </c>
      <c r="D582" s="121"/>
      <c r="E582" s="131" t="s">
        <v>225</v>
      </c>
      <c r="F582" s="131" t="s">
        <v>444</v>
      </c>
      <c r="G582" s="131" t="s">
        <v>208</v>
      </c>
      <c r="H582" s="122" t="s">
        <v>385</v>
      </c>
      <c r="I582" s="123" t="s">
        <v>1</v>
      </c>
      <c r="J582" s="7"/>
      <c r="K582" s="169">
        <v>204032</v>
      </c>
      <c r="L582" s="106"/>
      <c r="M582" s="194" t="s">
        <v>128</v>
      </c>
      <c r="N582" s="83" t="s">
        <v>4</v>
      </c>
      <c r="O582" s="83" t="s">
        <v>5</v>
      </c>
      <c r="P582" s="83" t="s">
        <v>6</v>
      </c>
      <c r="Q582" s="83" t="s">
        <v>7</v>
      </c>
      <c r="R582" s="83" t="s">
        <v>8</v>
      </c>
      <c r="S582" s="83" t="s">
        <v>9</v>
      </c>
      <c r="T582" s="83" t="s">
        <v>10</v>
      </c>
      <c r="U582" s="83" t="s">
        <v>11</v>
      </c>
      <c r="V582" s="83" t="s">
        <v>12</v>
      </c>
      <c r="W582" s="83" t="s">
        <v>13</v>
      </c>
      <c r="X582" s="83" t="s">
        <v>14</v>
      </c>
      <c r="Y582" s="83" t="s">
        <v>15</v>
      </c>
      <c r="Z582" s="83" t="s">
        <v>16</v>
      </c>
      <c r="AA582" s="83" t="s">
        <v>17</v>
      </c>
      <c r="AB582" s="83" t="s">
        <v>18</v>
      </c>
      <c r="AC582" s="83" t="s">
        <v>19</v>
      </c>
      <c r="AD582" s="83" t="s">
        <v>20</v>
      </c>
      <c r="AE582" s="83" t="s">
        <v>21</v>
      </c>
      <c r="AF582" s="83" t="s">
        <v>22</v>
      </c>
      <c r="AG582" s="83" t="s">
        <v>23</v>
      </c>
      <c r="AH582" s="83" t="s">
        <v>24</v>
      </c>
      <c r="AI582" s="83" t="s">
        <v>25</v>
      </c>
      <c r="AJ582" s="83" t="s">
        <v>26</v>
      </c>
      <c r="AK582" s="83" t="s">
        <v>27</v>
      </c>
      <c r="AL582" s="83" t="s">
        <v>28</v>
      </c>
      <c r="AM582" s="83" t="s">
        <v>29</v>
      </c>
      <c r="AN582" s="83" t="s">
        <v>30</v>
      </c>
      <c r="AO582" s="83" t="s">
        <v>31</v>
      </c>
      <c r="AP582" s="83" t="s">
        <v>32</v>
      </c>
      <c r="AQ582" s="83" t="s">
        <v>33</v>
      </c>
      <c r="AR582" s="83" t="s">
        <v>34</v>
      </c>
      <c r="AS582" s="83" t="s">
        <v>35</v>
      </c>
      <c r="AT582" s="83" t="s">
        <v>36</v>
      </c>
      <c r="AU582" s="83" t="s">
        <v>37</v>
      </c>
      <c r="AV582" s="83" t="s">
        <v>38</v>
      </c>
      <c r="AW582" s="83" t="s">
        <v>39</v>
      </c>
      <c r="AX582" s="83" t="s">
        <v>40</v>
      </c>
      <c r="AY582" s="83" t="s">
        <v>41</v>
      </c>
      <c r="AZ582" s="83" t="s">
        <v>42</v>
      </c>
      <c r="BA582" s="83" t="s">
        <v>43</v>
      </c>
      <c r="BB582" s="83" t="s">
        <v>44</v>
      </c>
      <c r="BC582" s="83" t="s">
        <v>45</v>
      </c>
      <c r="BD582" s="83" t="s">
        <v>46</v>
      </c>
      <c r="BE582" s="83" t="s">
        <v>47</v>
      </c>
      <c r="BF582" s="83" t="s">
        <v>48</v>
      </c>
      <c r="BG582" s="83" t="s">
        <v>49</v>
      </c>
      <c r="BH582" s="83" t="s">
        <v>50</v>
      </c>
      <c r="BI582" s="83" t="s">
        <v>51</v>
      </c>
      <c r="BJ582" s="134" t="s">
        <v>234</v>
      </c>
      <c r="BK582" s="135" t="s">
        <v>164</v>
      </c>
      <c r="BL582" s="135" t="s">
        <v>213</v>
      </c>
      <c r="BM582" s="106"/>
      <c r="BN582" s="368" t="s">
        <v>238</v>
      </c>
      <c r="BO582" s="369"/>
      <c r="BP582" s="369"/>
      <c r="BQ582" s="369"/>
      <c r="BR582" s="369"/>
      <c r="BS582" s="369"/>
      <c r="BT582" s="369"/>
      <c r="BU582" s="369"/>
      <c r="BV582" s="369"/>
      <c r="BW582" s="369"/>
      <c r="BX582" s="369"/>
      <c r="BY582" s="369"/>
      <c r="BZ582" s="369"/>
      <c r="CA582" s="369"/>
      <c r="CB582" s="369"/>
    </row>
    <row r="583" spans="1:80" s="245" customFormat="1" ht="18" hidden="1" customHeight="1" x14ac:dyDescent="0.35">
      <c r="A583" s="250"/>
      <c r="B583" s="113"/>
      <c r="C583" s="361"/>
      <c r="D583" s="125"/>
      <c r="E583" s="125"/>
      <c r="F583" s="125"/>
      <c r="G583" s="125"/>
      <c r="H583" s="370" t="s">
        <v>201</v>
      </c>
      <c r="I583" s="373" t="s">
        <v>93</v>
      </c>
      <c r="J583" s="7"/>
      <c r="K583" s="375" t="s">
        <v>423</v>
      </c>
      <c r="L583" s="106"/>
      <c r="M583" s="84"/>
      <c r="N583" s="74">
        <f>MONTH(Úvod!$F$10)</f>
        <v>1</v>
      </c>
      <c r="O583" s="75">
        <f t="shared" ref="O583" si="8724">IF(N583=12,1,N583+1)</f>
        <v>2</v>
      </c>
      <c r="P583" s="75">
        <f t="shared" ref="P583" si="8725">IF(O583=12,1,O583+1)</f>
        <v>3</v>
      </c>
      <c r="Q583" s="76">
        <f t="shared" ref="Q583" si="8726">IF(P583=12,1,P583+1)</f>
        <v>4</v>
      </c>
      <c r="R583" s="76">
        <f t="shared" ref="R583" si="8727">IF(Q583=12,1,Q583+1)</f>
        <v>5</v>
      </c>
      <c r="S583" s="76">
        <f t="shared" ref="S583" si="8728">IF(R583=12,1,R583+1)</f>
        <v>6</v>
      </c>
      <c r="T583" s="76">
        <f t="shared" ref="T583" si="8729">IF(S583=12,1,S583+1)</f>
        <v>7</v>
      </c>
      <c r="U583" s="76">
        <f t="shared" ref="U583" si="8730">IF(T583=12,1,T583+1)</f>
        <v>8</v>
      </c>
      <c r="V583" s="76">
        <f t="shared" ref="V583" si="8731">IF(U583=12,1,U583+1)</f>
        <v>9</v>
      </c>
      <c r="W583" s="76">
        <f>IF(V583=12,1,V583+1)</f>
        <v>10</v>
      </c>
      <c r="X583" s="76">
        <f t="shared" ref="X583" si="8732">IF(W583=12,1,W583+1)</f>
        <v>11</v>
      </c>
      <c r="Y583" s="76">
        <f t="shared" ref="Y583" si="8733">IF(X583=12,1,X583+1)</f>
        <v>12</v>
      </c>
      <c r="Z583" s="76">
        <f t="shared" ref="Z583" si="8734">IF(Y583=12,1,Y583+1)</f>
        <v>1</v>
      </c>
      <c r="AA583" s="76">
        <f t="shared" ref="AA583" si="8735">IF(Z583=12,1,Z583+1)</f>
        <v>2</v>
      </c>
      <c r="AB583" s="76">
        <f t="shared" ref="AB583" si="8736">IF(AA583=12,1,AA583+1)</f>
        <v>3</v>
      </c>
      <c r="AC583" s="76">
        <f t="shared" ref="AC583" si="8737">IF(AB583=12,1,AB583+1)</f>
        <v>4</v>
      </c>
      <c r="AD583" s="76">
        <f t="shared" ref="AD583" si="8738">IF(AC583=12,1,AC583+1)</f>
        <v>5</v>
      </c>
      <c r="AE583" s="76">
        <f t="shared" ref="AE583" si="8739">IF(AD583=12,1,AD583+1)</f>
        <v>6</v>
      </c>
      <c r="AF583" s="76">
        <f>IF(AE583=12,1,AE583+1)</f>
        <v>7</v>
      </c>
      <c r="AG583" s="76">
        <f t="shared" ref="AG583" si="8740">IF(AF583=12,1,AF583+1)</f>
        <v>8</v>
      </c>
      <c r="AH583" s="76">
        <f t="shared" ref="AH583" si="8741">IF(AG583=12,1,AG583+1)</f>
        <v>9</v>
      </c>
      <c r="AI583" s="76">
        <f t="shared" ref="AI583" si="8742">IF(AH583=12,1,AH583+1)</f>
        <v>10</v>
      </c>
      <c r="AJ583" s="76">
        <f t="shared" ref="AJ583" si="8743">IF(AI583=12,1,AI583+1)</f>
        <v>11</v>
      </c>
      <c r="AK583" s="76">
        <f t="shared" ref="AK583" si="8744">IF(AJ583=12,1,AJ583+1)</f>
        <v>12</v>
      </c>
      <c r="AL583" s="76">
        <f t="shared" ref="AL583" si="8745">IF(AK583=12,1,AK583+1)</f>
        <v>1</v>
      </c>
      <c r="AM583" s="76">
        <f t="shared" ref="AM583" si="8746">IF(AL583=12,1,AL583+1)</f>
        <v>2</v>
      </c>
      <c r="AN583" s="76">
        <f t="shared" ref="AN583" si="8747">IF(AM583=12,1,AM583+1)</f>
        <v>3</v>
      </c>
      <c r="AO583" s="76">
        <f t="shared" ref="AO583" si="8748">IF(AN583=12,1,AN583+1)</f>
        <v>4</v>
      </c>
      <c r="AP583" s="76">
        <f t="shared" ref="AP583" si="8749">IF(AO583=12,1,AO583+1)</f>
        <v>5</v>
      </c>
      <c r="AQ583" s="76">
        <f t="shared" ref="AQ583" si="8750">IF(AP583=12,1,AP583+1)</f>
        <v>6</v>
      </c>
      <c r="AR583" s="76">
        <f t="shared" ref="AR583" si="8751">IF(AQ583=12,1,AQ583+1)</f>
        <v>7</v>
      </c>
      <c r="AS583" s="76">
        <f t="shared" ref="AS583" si="8752">IF(AR583=12,1,AR583+1)</f>
        <v>8</v>
      </c>
      <c r="AT583" s="76">
        <f t="shared" ref="AT583" si="8753">IF(AS583=12,1,AS583+1)</f>
        <v>9</v>
      </c>
      <c r="AU583" s="76">
        <f t="shared" ref="AU583" si="8754">IF(AT583=12,1,AT583+1)</f>
        <v>10</v>
      </c>
      <c r="AV583" s="76">
        <f t="shared" ref="AV583" si="8755">IF(AU583=12,1,AU583+1)</f>
        <v>11</v>
      </c>
      <c r="AW583" s="76">
        <f t="shared" ref="AW583" si="8756">IF(AV583=12,1,AV583+1)</f>
        <v>12</v>
      </c>
      <c r="AX583" s="76">
        <f t="shared" ref="AX583" si="8757">IF(AW583=12,1,AW583+1)</f>
        <v>1</v>
      </c>
      <c r="AY583" s="76">
        <f t="shared" ref="AY583" si="8758">IF(AX583=12,1,AX583+1)</f>
        <v>2</v>
      </c>
      <c r="AZ583" s="76">
        <f t="shared" ref="AZ583" si="8759">IF(AY583=12,1,AY583+1)</f>
        <v>3</v>
      </c>
      <c r="BA583" s="76">
        <f t="shared" ref="BA583" si="8760">IF(AZ583=12,1,AZ583+1)</f>
        <v>4</v>
      </c>
      <c r="BB583" s="76">
        <f t="shared" ref="BB583" si="8761">IF(BA583=12,1,BA583+1)</f>
        <v>5</v>
      </c>
      <c r="BC583" s="76">
        <f t="shared" ref="BC583" si="8762">IF(BB583=12,1,BB583+1)</f>
        <v>6</v>
      </c>
      <c r="BD583" s="76">
        <f t="shared" ref="BD583" si="8763">IF(BC583=12,1,BC583+1)</f>
        <v>7</v>
      </c>
      <c r="BE583" s="76">
        <f t="shared" ref="BE583" si="8764">IF(BD583=12,1,BD583+1)</f>
        <v>8</v>
      </c>
      <c r="BF583" s="76">
        <f t="shared" ref="BF583" si="8765">IF(BE583=12,1,BE583+1)</f>
        <v>9</v>
      </c>
      <c r="BG583" s="76">
        <f t="shared" ref="BG583" si="8766">IF(BF583=12,1,BF583+1)</f>
        <v>10</v>
      </c>
      <c r="BH583" s="76">
        <f t="shared" ref="BH583" si="8767">IF(BG583=12,1,BG583+1)</f>
        <v>11</v>
      </c>
      <c r="BI583" s="76">
        <f t="shared" ref="BI583" si="8768">IF(BH583=12,1,BH583+1)</f>
        <v>12</v>
      </c>
      <c r="BJ583" s="81"/>
      <c r="BK583" s="78"/>
      <c r="BL583" s="78"/>
      <c r="BM583" s="106"/>
      <c r="BN583" s="106"/>
      <c r="BO583" s="106"/>
      <c r="BP583" s="106"/>
      <c r="BQ583" s="106"/>
      <c r="BR583" s="106"/>
      <c r="BS583" s="106"/>
      <c r="BT583" s="106"/>
      <c r="BU583" s="106"/>
      <c r="BV583" s="106"/>
      <c r="BW583" s="106"/>
      <c r="BX583" s="106"/>
      <c r="BY583" s="106"/>
      <c r="BZ583" s="106"/>
      <c r="CA583" s="106"/>
      <c r="CB583" s="106"/>
    </row>
    <row r="584" spans="1:80" s="245" customFormat="1" ht="35.15" hidden="1" customHeight="1" x14ac:dyDescent="0.35">
      <c r="A584" s="250"/>
      <c r="B584" s="113"/>
      <c r="C584" s="361"/>
      <c r="D584" s="125"/>
      <c r="E584" s="125"/>
      <c r="F584" s="125"/>
      <c r="G584" s="125"/>
      <c r="H584" s="370"/>
      <c r="I584" s="373"/>
      <c r="J584" s="7"/>
      <c r="K584" s="376"/>
      <c r="L584" s="106"/>
      <c r="M584" s="77"/>
      <c r="N584" s="59">
        <f t="shared" ref="N584:BI584" si="8769">VALUE(_xlfn.CONCAT(N583,".",N586))</f>
        <v>1</v>
      </c>
      <c r="O584" s="73">
        <f t="shared" si="8769"/>
        <v>32</v>
      </c>
      <c r="P584" s="73">
        <f t="shared" si="8769"/>
        <v>61</v>
      </c>
      <c r="Q584" s="73">
        <f t="shared" si="8769"/>
        <v>92</v>
      </c>
      <c r="R584" s="73">
        <f t="shared" si="8769"/>
        <v>122</v>
      </c>
      <c r="S584" s="73">
        <f t="shared" si="8769"/>
        <v>153</v>
      </c>
      <c r="T584" s="73">
        <f t="shared" si="8769"/>
        <v>183</v>
      </c>
      <c r="U584" s="73">
        <f t="shared" si="8769"/>
        <v>214</v>
      </c>
      <c r="V584" s="73">
        <f t="shared" si="8769"/>
        <v>245</v>
      </c>
      <c r="W584" s="73">
        <f t="shared" si="8769"/>
        <v>275</v>
      </c>
      <c r="X584" s="73">
        <f t="shared" si="8769"/>
        <v>306</v>
      </c>
      <c r="Y584" s="73">
        <f t="shared" si="8769"/>
        <v>336</v>
      </c>
      <c r="Z584" s="73">
        <f t="shared" si="8769"/>
        <v>367</v>
      </c>
      <c r="AA584" s="73">
        <f t="shared" si="8769"/>
        <v>398</v>
      </c>
      <c r="AB584" s="73">
        <f t="shared" si="8769"/>
        <v>426</v>
      </c>
      <c r="AC584" s="73">
        <f t="shared" si="8769"/>
        <v>457</v>
      </c>
      <c r="AD584" s="73">
        <f t="shared" si="8769"/>
        <v>487</v>
      </c>
      <c r="AE584" s="73">
        <f t="shared" si="8769"/>
        <v>518</v>
      </c>
      <c r="AF584" s="73">
        <f t="shared" si="8769"/>
        <v>548</v>
      </c>
      <c r="AG584" s="73">
        <f t="shared" si="8769"/>
        <v>579</v>
      </c>
      <c r="AH584" s="73">
        <f t="shared" si="8769"/>
        <v>610</v>
      </c>
      <c r="AI584" s="73">
        <f t="shared" si="8769"/>
        <v>640</v>
      </c>
      <c r="AJ584" s="73">
        <f t="shared" si="8769"/>
        <v>671</v>
      </c>
      <c r="AK584" s="73">
        <f t="shared" si="8769"/>
        <v>701</v>
      </c>
      <c r="AL584" s="73">
        <f t="shared" si="8769"/>
        <v>732</v>
      </c>
      <c r="AM584" s="73">
        <f t="shared" si="8769"/>
        <v>763</v>
      </c>
      <c r="AN584" s="73">
        <f t="shared" si="8769"/>
        <v>791</v>
      </c>
      <c r="AO584" s="73">
        <f t="shared" si="8769"/>
        <v>822</v>
      </c>
      <c r="AP584" s="73">
        <f t="shared" si="8769"/>
        <v>852</v>
      </c>
      <c r="AQ584" s="73">
        <f t="shared" si="8769"/>
        <v>883</v>
      </c>
      <c r="AR584" s="73">
        <f t="shared" si="8769"/>
        <v>913</v>
      </c>
      <c r="AS584" s="73">
        <f t="shared" si="8769"/>
        <v>944</v>
      </c>
      <c r="AT584" s="73">
        <f t="shared" si="8769"/>
        <v>975</v>
      </c>
      <c r="AU584" s="73">
        <f t="shared" si="8769"/>
        <v>1005</v>
      </c>
      <c r="AV584" s="73">
        <f t="shared" si="8769"/>
        <v>1036</v>
      </c>
      <c r="AW584" s="73">
        <f t="shared" si="8769"/>
        <v>1066</v>
      </c>
      <c r="AX584" s="73">
        <f t="shared" si="8769"/>
        <v>1097</v>
      </c>
      <c r="AY584" s="73">
        <f t="shared" si="8769"/>
        <v>1128</v>
      </c>
      <c r="AZ584" s="73">
        <f t="shared" si="8769"/>
        <v>1156</v>
      </c>
      <c r="BA584" s="73">
        <f t="shared" si="8769"/>
        <v>1187</v>
      </c>
      <c r="BB584" s="73">
        <f t="shared" si="8769"/>
        <v>1217</v>
      </c>
      <c r="BC584" s="73">
        <f t="shared" si="8769"/>
        <v>1248</v>
      </c>
      <c r="BD584" s="73">
        <f t="shared" si="8769"/>
        <v>1278</v>
      </c>
      <c r="BE584" s="73">
        <f t="shared" si="8769"/>
        <v>1309</v>
      </c>
      <c r="BF584" s="73">
        <f t="shared" si="8769"/>
        <v>1340</v>
      </c>
      <c r="BG584" s="73">
        <f t="shared" si="8769"/>
        <v>1370</v>
      </c>
      <c r="BH584" s="73">
        <f t="shared" si="8769"/>
        <v>1401</v>
      </c>
      <c r="BI584" s="73">
        <f t="shared" si="8769"/>
        <v>1431</v>
      </c>
      <c r="BJ584" s="82"/>
      <c r="BK584" s="79"/>
      <c r="BL584" s="79"/>
      <c r="BM584" s="106"/>
      <c r="BN584" s="106"/>
      <c r="BO584" s="106"/>
      <c r="BP584" s="106"/>
      <c r="BQ584" s="106"/>
      <c r="BR584" s="106"/>
      <c r="BS584" s="106"/>
      <c r="BT584" s="106"/>
      <c r="BU584" s="106"/>
      <c r="BV584" s="106"/>
      <c r="BW584" s="106"/>
      <c r="BX584" s="106"/>
      <c r="BY584" s="106"/>
      <c r="BZ584" s="106"/>
      <c r="CA584" s="106"/>
      <c r="CB584" s="106"/>
    </row>
    <row r="585" spans="1:80" s="245" customFormat="1" ht="17.149999999999999" customHeight="1" x14ac:dyDescent="0.35">
      <c r="A585" s="250"/>
      <c r="B585" s="113"/>
      <c r="C585" s="361"/>
      <c r="D585" s="125"/>
      <c r="E585" s="357" t="s">
        <v>207</v>
      </c>
      <c r="F585" s="357" t="s">
        <v>207</v>
      </c>
      <c r="G585" s="357" t="s">
        <v>207</v>
      </c>
      <c r="H585" s="370"/>
      <c r="I585" s="373"/>
      <c r="J585" s="7"/>
      <c r="K585" s="376"/>
      <c r="L585" s="106"/>
      <c r="M585" s="77"/>
      <c r="N585" s="60" t="str">
        <f>VLOOKUP(N583,'Podpůrná data'!$I$188:$J$199,2)</f>
        <v>leden</v>
      </c>
      <c r="O585" s="60" t="str">
        <f>VLOOKUP(O583,'Podpůrná data'!$I$188:$J$199,2)</f>
        <v>únor</v>
      </c>
      <c r="P585" s="60" t="str">
        <f>VLOOKUP(P583,'Podpůrná data'!$I$188:$J$199,2)</f>
        <v>březen</v>
      </c>
      <c r="Q585" s="60" t="str">
        <f>VLOOKUP(Q583,'Podpůrná data'!$I$188:$J$199,2)</f>
        <v>duben</v>
      </c>
      <c r="R585" s="60" t="str">
        <f>VLOOKUP(R583,'Podpůrná data'!$I$188:$J$199,2)</f>
        <v>květen</v>
      </c>
      <c r="S585" s="60" t="str">
        <f>VLOOKUP(S583,'Podpůrná data'!$I$188:$J$199,2)</f>
        <v>červen</v>
      </c>
      <c r="T585" s="60" t="str">
        <f>VLOOKUP(T583,'Podpůrná data'!$I$188:$J$199,2)</f>
        <v>červenec</v>
      </c>
      <c r="U585" s="60" t="str">
        <f>VLOOKUP(U583,'Podpůrná data'!$I$188:$J$199,2)</f>
        <v>srpen</v>
      </c>
      <c r="V585" s="60" t="str">
        <f>VLOOKUP(V583,'Podpůrná data'!$I$188:$J$199,2)</f>
        <v>září</v>
      </c>
      <c r="W585" s="60" t="str">
        <f>VLOOKUP(W583,'Podpůrná data'!$I$188:$J$199,2)</f>
        <v>říjen</v>
      </c>
      <c r="X585" s="60" t="str">
        <f>VLOOKUP(X583,'Podpůrná data'!$I$188:$J$199,2)</f>
        <v>listopad</v>
      </c>
      <c r="Y585" s="60" t="str">
        <f>VLOOKUP(Y583,'Podpůrná data'!$I$188:$J$199,2)</f>
        <v>prosinec</v>
      </c>
      <c r="Z585" s="60" t="str">
        <f>VLOOKUP(Z583,'Podpůrná data'!$I$188:$J$199,2)</f>
        <v>leden</v>
      </c>
      <c r="AA585" s="60" t="str">
        <f>VLOOKUP(AA583,'Podpůrná data'!$I$188:$J$199,2)</f>
        <v>únor</v>
      </c>
      <c r="AB585" s="60" t="str">
        <f>VLOOKUP(AB583,'Podpůrná data'!$I$188:$J$199,2)</f>
        <v>březen</v>
      </c>
      <c r="AC585" s="60" t="str">
        <f>VLOOKUP(AC583,'Podpůrná data'!$I$188:$J$199,2)</f>
        <v>duben</v>
      </c>
      <c r="AD585" s="60" t="str">
        <f>VLOOKUP(AD583,'Podpůrná data'!$I$188:$J$199,2)</f>
        <v>květen</v>
      </c>
      <c r="AE585" s="60" t="str">
        <f>VLOOKUP(AE583,'Podpůrná data'!$I$188:$J$199,2)</f>
        <v>červen</v>
      </c>
      <c r="AF585" s="60" t="str">
        <f>VLOOKUP(AF583,'Podpůrná data'!$I$188:$J$199,2)</f>
        <v>červenec</v>
      </c>
      <c r="AG585" s="60" t="str">
        <f>VLOOKUP(AG583,'Podpůrná data'!$I$188:$J$199,2)</f>
        <v>srpen</v>
      </c>
      <c r="AH585" s="60" t="str">
        <f>VLOOKUP(AH583,'Podpůrná data'!$I$188:$J$199,2)</f>
        <v>září</v>
      </c>
      <c r="AI585" s="60" t="str">
        <f>VLOOKUP(AI583,'Podpůrná data'!$I$188:$J$199,2)</f>
        <v>říjen</v>
      </c>
      <c r="AJ585" s="60" t="str">
        <f>VLOOKUP(AJ583,'Podpůrná data'!$I$188:$J$199,2)</f>
        <v>listopad</v>
      </c>
      <c r="AK585" s="60" t="str">
        <f>VLOOKUP(AK583,'Podpůrná data'!$I$188:$J$199,2)</f>
        <v>prosinec</v>
      </c>
      <c r="AL585" s="60" t="str">
        <f>VLOOKUP(AL583,'Podpůrná data'!$I$188:$J$199,2)</f>
        <v>leden</v>
      </c>
      <c r="AM585" s="60" t="str">
        <f>VLOOKUP(AM583,'Podpůrná data'!$I$188:$J$199,2)</f>
        <v>únor</v>
      </c>
      <c r="AN585" s="60" t="str">
        <f>VLOOKUP(AN583,'Podpůrná data'!$I$188:$J$199,2)</f>
        <v>březen</v>
      </c>
      <c r="AO585" s="60" t="str">
        <f>VLOOKUP(AO583,'Podpůrná data'!$I$188:$J$199,2)</f>
        <v>duben</v>
      </c>
      <c r="AP585" s="60" t="str">
        <f>VLOOKUP(AP583,'Podpůrná data'!$I$188:$J$199,2)</f>
        <v>květen</v>
      </c>
      <c r="AQ585" s="60" t="str">
        <f>VLOOKUP(AQ583,'Podpůrná data'!$I$188:$J$199,2)</f>
        <v>červen</v>
      </c>
      <c r="AR585" s="60" t="str">
        <f>VLOOKUP(AR583,'Podpůrná data'!$I$188:$J$199,2)</f>
        <v>červenec</v>
      </c>
      <c r="AS585" s="60" t="str">
        <f>VLOOKUP(AS583,'Podpůrná data'!$I$188:$J$199,2)</f>
        <v>srpen</v>
      </c>
      <c r="AT585" s="60" t="str">
        <f>VLOOKUP(AT583,'Podpůrná data'!$I$188:$J$199,2)</f>
        <v>září</v>
      </c>
      <c r="AU585" s="60" t="str">
        <f>VLOOKUP(AU583,'Podpůrná data'!$I$188:$J$199,2)</f>
        <v>říjen</v>
      </c>
      <c r="AV585" s="60" t="str">
        <f>VLOOKUP(AV583,'Podpůrná data'!$I$188:$J$199,2)</f>
        <v>listopad</v>
      </c>
      <c r="AW585" s="60" t="str">
        <f>VLOOKUP(AW583,'Podpůrná data'!$I$188:$J$199,2)</f>
        <v>prosinec</v>
      </c>
      <c r="AX585" s="60" t="str">
        <f>VLOOKUP(AX583,'Podpůrná data'!$I$188:$J$199,2)</f>
        <v>leden</v>
      </c>
      <c r="AY585" s="60" t="str">
        <f>VLOOKUP(AY583,'Podpůrná data'!$I$188:$J$199,2)</f>
        <v>únor</v>
      </c>
      <c r="AZ585" s="60" t="str">
        <f>VLOOKUP(AZ583,'Podpůrná data'!$I$188:$J$199,2)</f>
        <v>březen</v>
      </c>
      <c r="BA585" s="60" t="str">
        <f>VLOOKUP(BA583,'Podpůrná data'!$I$188:$J$199,2)</f>
        <v>duben</v>
      </c>
      <c r="BB585" s="60" t="str">
        <f>VLOOKUP(BB583,'Podpůrná data'!$I$188:$J$199,2)</f>
        <v>květen</v>
      </c>
      <c r="BC585" s="60" t="str">
        <f>VLOOKUP(BC583,'Podpůrná data'!$I$188:$J$199,2)</f>
        <v>červen</v>
      </c>
      <c r="BD585" s="60" t="str">
        <f>VLOOKUP(BD583,'Podpůrná data'!$I$188:$J$199,2)</f>
        <v>červenec</v>
      </c>
      <c r="BE585" s="60" t="str">
        <f>VLOOKUP(BE583,'Podpůrná data'!$I$188:$J$199,2)</f>
        <v>srpen</v>
      </c>
      <c r="BF585" s="60" t="str">
        <f>VLOOKUP(BF583,'Podpůrná data'!$I$188:$J$199,2)</f>
        <v>září</v>
      </c>
      <c r="BG585" s="60" t="str">
        <f>VLOOKUP(BG583,'Podpůrná data'!$I$188:$J$199,2)</f>
        <v>říjen</v>
      </c>
      <c r="BH585" s="60" t="str">
        <f>VLOOKUP(BH583,'Podpůrná data'!$I$188:$J$199,2)</f>
        <v>listopad</v>
      </c>
      <c r="BI585" s="60" t="str">
        <f>VLOOKUP(BI583,'Podpůrná data'!$I$188:$J$199,2)</f>
        <v>prosinec</v>
      </c>
      <c r="BJ585" s="200"/>
      <c r="BK585" s="200"/>
      <c r="BL585" s="201"/>
      <c r="BM585" s="106"/>
      <c r="BN585" s="179" t="s">
        <v>105</v>
      </c>
      <c r="BO585" s="179" t="s">
        <v>106</v>
      </c>
      <c r="BP585" s="179" t="s">
        <v>107</v>
      </c>
      <c r="BQ585" s="179" t="s">
        <v>108</v>
      </c>
      <c r="BR585" s="179" t="s">
        <v>109</v>
      </c>
      <c r="BS585" s="179" t="s">
        <v>110</v>
      </c>
      <c r="BT585" s="179" t="s">
        <v>111</v>
      </c>
      <c r="BU585" s="179" t="s">
        <v>112</v>
      </c>
      <c r="BV585" s="179" t="s">
        <v>113</v>
      </c>
      <c r="BW585" s="179" t="s">
        <v>155</v>
      </c>
      <c r="BX585" s="179" t="s">
        <v>156</v>
      </c>
      <c r="BY585" s="179" t="s">
        <v>157</v>
      </c>
      <c r="BZ585" s="179" t="s">
        <v>202</v>
      </c>
      <c r="CA585" s="179" t="s">
        <v>203</v>
      </c>
      <c r="CB585" s="179" t="s">
        <v>204</v>
      </c>
    </row>
    <row r="586" spans="1:80" s="245" customFormat="1" ht="16.399999999999999" customHeight="1" x14ac:dyDescent="0.35">
      <c r="A586" s="250"/>
      <c r="B586" s="113"/>
      <c r="C586" s="361"/>
      <c r="D586" s="125"/>
      <c r="E586" s="357"/>
      <c r="F586" s="357"/>
      <c r="G586" s="357"/>
      <c r="H586" s="370"/>
      <c r="I586" s="373"/>
      <c r="J586" s="7"/>
      <c r="K586" s="376"/>
      <c r="L586" s="106"/>
      <c r="M586" s="77"/>
      <c r="N586" s="60">
        <f>YEAR(Úvod!$F$10)</f>
        <v>1900</v>
      </c>
      <c r="O586" s="60">
        <f t="shared" ref="O586" si="8770">IF(O583=1,N586+1,N586)</f>
        <v>1900</v>
      </c>
      <c r="P586" s="60">
        <f t="shared" ref="P586" si="8771">IF(P583=1,O586+1,O586)</f>
        <v>1900</v>
      </c>
      <c r="Q586" s="60">
        <f t="shared" ref="Q586" si="8772">IF(Q583=1,P586+1,P586)</f>
        <v>1900</v>
      </c>
      <c r="R586" s="60">
        <f t="shared" ref="R586" si="8773">IF(R583=1,Q586+1,Q586)</f>
        <v>1900</v>
      </c>
      <c r="S586" s="60">
        <f t="shared" ref="S586" si="8774">IF(S583=1,R586+1,R586)</f>
        <v>1900</v>
      </c>
      <c r="T586" s="60">
        <f t="shared" ref="T586" si="8775">IF(T583=1,S586+1,S586)</f>
        <v>1900</v>
      </c>
      <c r="U586" s="60">
        <f t="shared" ref="U586" si="8776">IF(U583=1,T586+1,T586)</f>
        <v>1900</v>
      </c>
      <c r="V586" s="60">
        <f t="shared" ref="V586" si="8777">IF(V583=1,U586+1,U586)</f>
        <v>1900</v>
      </c>
      <c r="W586" s="60">
        <f t="shared" ref="W586" si="8778">IF(W583=1,V586+1,V586)</f>
        <v>1900</v>
      </c>
      <c r="X586" s="60">
        <f t="shared" ref="X586" si="8779">IF(X583=1,W586+1,W586)</f>
        <v>1900</v>
      </c>
      <c r="Y586" s="60">
        <f t="shared" ref="Y586" si="8780">IF(Y583=1,X586+1,X586)</f>
        <v>1900</v>
      </c>
      <c r="Z586" s="60">
        <f t="shared" ref="Z586" si="8781">IF(Z583=1,Y586+1,Y586)</f>
        <v>1901</v>
      </c>
      <c r="AA586" s="60">
        <f t="shared" ref="AA586" si="8782">IF(AA583=1,Z586+1,Z586)</f>
        <v>1901</v>
      </c>
      <c r="AB586" s="60">
        <f t="shared" ref="AB586" si="8783">IF(AB583=1,AA586+1,AA586)</f>
        <v>1901</v>
      </c>
      <c r="AC586" s="60">
        <f t="shared" ref="AC586" si="8784">IF(AC583=1,AB586+1,AB586)</f>
        <v>1901</v>
      </c>
      <c r="AD586" s="60">
        <f t="shared" ref="AD586" si="8785">IF(AD583=1,AC586+1,AC586)</f>
        <v>1901</v>
      </c>
      <c r="AE586" s="60">
        <f t="shared" ref="AE586" si="8786">IF(AE583=1,AD586+1,AD586)</f>
        <v>1901</v>
      </c>
      <c r="AF586" s="60">
        <f t="shared" ref="AF586" si="8787">IF(AF583=1,AE586+1,AE586)</f>
        <v>1901</v>
      </c>
      <c r="AG586" s="60">
        <f t="shared" ref="AG586" si="8788">IF(AG583=1,AF586+1,AF586)</f>
        <v>1901</v>
      </c>
      <c r="AH586" s="60">
        <f t="shared" ref="AH586" si="8789">IF(AH583=1,AG586+1,AG586)</f>
        <v>1901</v>
      </c>
      <c r="AI586" s="60">
        <f t="shared" ref="AI586" si="8790">IF(AI583=1,AH586+1,AH586)</f>
        <v>1901</v>
      </c>
      <c r="AJ586" s="60">
        <f t="shared" ref="AJ586" si="8791">IF(AJ583=1,AI586+1,AI586)</f>
        <v>1901</v>
      </c>
      <c r="AK586" s="60">
        <f t="shared" ref="AK586" si="8792">IF(AK583=1,AJ586+1,AJ586)</f>
        <v>1901</v>
      </c>
      <c r="AL586" s="60">
        <f t="shared" ref="AL586" si="8793">IF(AL583=1,AK586+1,AK586)</f>
        <v>1902</v>
      </c>
      <c r="AM586" s="60">
        <f t="shared" ref="AM586" si="8794">IF(AM583=1,AL586+1,AL586)</f>
        <v>1902</v>
      </c>
      <c r="AN586" s="60">
        <f t="shared" ref="AN586" si="8795">IF(AN583=1,AM586+1,AM586)</f>
        <v>1902</v>
      </c>
      <c r="AO586" s="60">
        <f t="shared" ref="AO586" si="8796">IF(AO583=1,AN586+1,AN586)</f>
        <v>1902</v>
      </c>
      <c r="AP586" s="60">
        <f t="shared" ref="AP586" si="8797">IF(AP583=1,AO586+1,AO586)</f>
        <v>1902</v>
      </c>
      <c r="AQ586" s="60">
        <f t="shared" ref="AQ586" si="8798">IF(AQ583=1,AP586+1,AP586)</f>
        <v>1902</v>
      </c>
      <c r="AR586" s="60">
        <f t="shared" ref="AR586" si="8799">IF(AR583=1,AQ586+1,AQ586)</f>
        <v>1902</v>
      </c>
      <c r="AS586" s="60">
        <f t="shared" ref="AS586" si="8800">IF(AS583=1,AR586+1,AR586)</f>
        <v>1902</v>
      </c>
      <c r="AT586" s="60">
        <f t="shared" ref="AT586" si="8801">IF(AT583=1,AS586+1,AS586)</f>
        <v>1902</v>
      </c>
      <c r="AU586" s="60">
        <f t="shared" ref="AU586" si="8802">IF(AU583=1,AT586+1,AT586)</f>
        <v>1902</v>
      </c>
      <c r="AV586" s="60">
        <f t="shared" ref="AV586" si="8803">IF(AV583=1,AU586+1,AU586)</f>
        <v>1902</v>
      </c>
      <c r="AW586" s="60">
        <f t="shared" ref="AW586" si="8804">IF(AW583=1,AV586+1,AV586)</f>
        <v>1902</v>
      </c>
      <c r="AX586" s="60">
        <f t="shared" ref="AX586" si="8805">IF(AX583=1,AW586+1,AW586)</f>
        <v>1903</v>
      </c>
      <c r="AY586" s="60">
        <f t="shared" ref="AY586" si="8806">IF(AY583=1,AX586+1,AX586)</f>
        <v>1903</v>
      </c>
      <c r="AZ586" s="60">
        <f t="shared" ref="AZ586" si="8807">IF(AZ583=1,AY586+1,AY586)</f>
        <v>1903</v>
      </c>
      <c r="BA586" s="60">
        <f t="shared" ref="BA586" si="8808">IF(BA583=1,AZ586+1,AZ586)</f>
        <v>1903</v>
      </c>
      <c r="BB586" s="60">
        <f t="shared" ref="BB586" si="8809">IF(BB583=1,BA586+1,BA586)</f>
        <v>1903</v>
      </c>
      <c r="BC586" s="60">
        <f t="shared" ref="BC586" si="8810">IF(BC583=1,BB586+1,BB586)</f>
        <v>1903</v>
      </c>
      <c r="BD586" s="60">
        <f t="shared" ref="BD586" si="8811">IF(BD583=1,BC586+1,BC586)</f>
        <v>1903</v>
      </c>
      <c r="BE586" s="60">
        <f t="shared" ref="BE586" si="8812">IF(BE583=1,BD586+1,BD586)</f>
        <v>1903</v>
      </c>
      <c r="BF586" s="60">
        <f t="shared" ref="BF586" si="8813">IF(BF583=1,BE586+1,BE586)</f>
        <v>1903</v>
      </c>
      <c r="BG586" s="60">
        <f t="shared" ref="BG586" si="8814">IF(BG583=1,BF586+1,BF586)</f>
        <v>1903</v>
      </c>
      <c r="BH586" s="60">
        <f t="shared" ref="BH586" si="8815">IF(BH583=1,BG586+1,BG586)</f>
        <v>1903</v>
      </c>
      <c r="BI586" s="60">
        <f t="shared" ref="BI586" si="8816">IF(BI583=1,BH586+1,BH586)</f>
        <v>1903</v>
      </c>
      <c r="BJ586" s="199"/>
      <c r="BK586" s="198"/>
      <c r="BL586" s="202"/>
      <c r="BM586" s="106"/>
      <c r="BN586" s="106"/>
      <c r="BO586" s="106"/>
      <c r="BP586" s="106"/>
      <c r="BQ586" s="106"/>
      <c r="BR586" s="106"/>
      <c r="BS586" s="106"/>
      <c r="BT586" s="106"/>
      <c r="BU586" s="106"/>
      <c r="BV586" s="106"/>
      <c r="BW586" s="106"/>
      <c r="BX586" s="106"/>
      <c r="BY586" s="106"/>
      <c r="BZ586" s="106"/>
      <c r="CA586" s="106"/>
      <c r="CB586" s="106"/>
    </row>
    <row r="587" spans="1:80" s="245" customFormat="1" ht="16.399999999999999" customHeight="1" x14ac:dyDescent="0.35">
      <c r="A587" s="250"/>
      <c r="B587" s="113"/>
      <c r="C587" s="125"/>
      <c r="D587" s="125"/>
      <c r="E587" s="357"/>
      <c r="F587" s="357"/>
      <c r="G587" s="357"/>
      <c r="H587" s="370"/>
      <c r="I587" s="374"/>
      <c r="J587" s="7"/>
      <c r="K587" s="377"/>
      <c r="L587" s="106"/>
      <c r="M587" s="63" t="s">
        <v>159</v>
      </c>
      <c r="N587" s="258"/>
      <c r="O587" s="258"/>
      <c r="P587" s="258"/>
      <c r="Q587" s="258"/>
      <c r="R587" s="258"/>
      <c r="S587" s="258"/>
      <c r="T587" s="258"/>
      <c r="U587" s="258"/>
      <c r="V587" s="258"/>
      <c r="W587" s="258"/>
      <c r="X587" s="258"/>
      <c r="Y587" s="258"/>
      <c r="Z587" s="258"/>
      <c r="AA587" s="258"/>
      <c r="AB587" s="258"/>
      <c r="AC587" s="258"/>
      <c r="AD587" s="258"/>
      <c r="AE587" s="258"/>
      <c r="AF587" s="258"/>
      <c r="AG587" s="258"/>
      <c r="AH587" s="258"/>
      <c r="AI587" s="258"/>
      <c r="AJ587" s="258"/>
      <c r="AK587" s="258"/>
      <c r="AL587" s="258"/>
      <c r="AM587" s="258"/>
      <c r="AN587" s="258"/>
      <c r="AO587" s="258"/>
      <c r="AP587" s="258"/>
      <c r="AQ587" s="258"/>
      <c r="AR587" s="258"/>
      <c r="AS587" s="258"/>
      <c r="AT587" s="258"/>
      <c r="AU587" s="258"/>
      <c r="AV587" s="258"/>
      <c r="AW587" s="258"/>
      <c r="AX587" s="258"/>
      <c r="AY587" s="258"/>
      <c r="AZ587" s="258"/>
      <c r="BA587" s="258"/>
      <c r="BB587" s="258"/>
      <c r="BC587" s="258"/>
      <c r="BD587" s="258"/>
      <c r="BE587" s="258"/>
      <c r="BF587" s="258"/>
      <c r="BG587" s="258"/>
      <c r="BH587" s="258"/>
      <c r="BI587" s="258"/>
      <c r="BJ587" s="199"/>
      <c r="BK587" s="198"/>
      <c r="BL587" s="202"/>
      <c r="BM587" s="106"/>
      <c r="BN587" s="106"/>
      <c r="BO587" s="106"/>
      <c r="BP587" s="106"/>
      <c r="BQ587" s="106"/>
      <c r="BR587" s="106"/>
      <c r="BS587" s="106"/>
      <c r="BT587" s="106"/>
      <c r="BU587" s="106"/>
      <c r="BV587" s="106"/>
      <c r="BW587" s="106"/>
      <c r="BX587" s="106"/>
      <c r="BY587" s="106"/>
      <c r="BZ587" s="106"/>
      <c r="CA587" s="106"/>
      <c r="CB587" s="106"/>
    </row>
    <row r="588" spans="1:80" s="245" customFormat="1" ht="23.5" customHeight="1" x14ac:dyDescent="0.35">
      <c r="A588" s="243"/>
      <c r="B588" s="126" t="s">
        <v>48</v>
      </c>
      <c r="C588" s="381"/>
      <c r="D588" s="381"/>
      <c r="E588" s="259"/>
      <c r="F588" s="259"/>
      <c r="G588" s="241"/>
      <c r="H588" s="253"/>
      <c r="I588" s="61">
        <f>IF($H588="",0,VLOOKUP($E588,'Podpůrná data'!$H$15:$I$185,2,FALSE)*$H588)</f>
        <v>0</v>
      </c>
      <c r="J588" s="105"/>
      <c r="K588" s="166">
        <f>IF(I588&gt;0,1,0)</f>
        <v>0</v>
      </c>
      <c r="L588" s="204"/>
      <c r="M588" s="63" t="s">
        <v>95</v>
      </c>
      <c r="N588" s="260"/>
      <c r="O588" s="260"/>
      <c r="P588" s="260"/>
      <c r="Q588" s="260"/>
      <c r="R588" s="260"/>
      <c r="S588" s="260"/>
      <c r="T588" s="260"/>
      <c r="U588" s="260"/>
      <c r="V588" s="260"/>
      <c r="W588" s="260"/>
      <c r="X588" s="260"/>
      <c r="Y588" s="260"/>
      <c r="Z588" s="260"/>
      <c r="AA588" s="260"/>
      <c r="AB588" s="260"/>
      <c r="AC588" s="260"/>
      <c r="AD588" s="260"/>
      <c r="AE588" s="260"/>
      <c r="AF588" s="260"/>
      <c r="AG588" s="260"/>
      <c r="AH588" s="260"/>
      <c r="AI588" s="260"/>
      <c r="AJ588" s="260"/>
      <c r="AK588" s="260"/>
      <c r="AL588" s="260"/>
      <c r="AM588" s="260"/>
      <c r="AN588" s="260"/>
      <c r="AO588" s="260"/>
      <c r="AP588" s="260"/>
      <c r="AQ588" s="260"/>
      <c r="AR588" s="260"/>
      <c r="AS588" s="260"/>
      <c r="AT588" s="260"/>
      <c r="AU588" s="260"/>
      <c r="AV588" s="260"/>
      <c r="AW588" s="260"/>
      <c r="AX588" s="260"/>
      <c r="AY588" s="260"/>
      <c r="AZ588" s="260"/>
      <c r="BA588" s="260"/>
      <c r="BB588" s="260"/>
      <c r="BC588" s="260"/>
      <c r="BD588" s="260"/>
      <c r="BE588" s="260"/>
      <c r="BF588" s="260"/>
      <c r="BG588" s="260"/>
      <c r="BH588" s="260"/>
      <c r="BI588" s="260"/>
      <c r="BJ588" s="382">
        <f>SUM(N590:BI590)</f>
        <v>0</v>
      </c>
      <c r="BK588" s="384">
        <f>SUM(N592:BI592)</f>
        <v>0</v>
      </c>
      <c r="BL588" s="386">
        <f>IF($K588=0,0,IF($BJ588&gt;=20,1,0))</f>
        <v>0</v>
      </c>
      <c r="BM588" s="106"/>
      <c r="BN588" s="106"/>
      <c r="BO588" s="106"/>
      <c r="BP588" s="106"/>
      <c r="BQ588" s="106"/>
      <c r="BR588" s="106"/>
      <c r="BS588" s="106"/>
      <c r="BT588" s="106"/>
      <c r="BU588" s="106"/>
      <c r="BV588" s="106"/>
      <c r="BW588" s="106"/>
      <c r="BX588" s="106"/>
      <c r="BY588" s="106"/>
      <c r="BZ588" s="106"/>
      <c r="CA588" s="106"/>
      <c r="CB588" s="106"/>
    </row>
    <row r="589" spans="1:80" s="245" customFormat="1" ht="29" x14ac:dyDescent="0.35">
      <c r="A589" s="243"/>
      <c r="B589" s="128"/>
      <c r="C589" s="170"/>
      <c r="D589" s="170"/>
      <c r="E589" s="170"/>
      <c r="F589" s="170"/>
      <c r="G589" s="170"/>
      <c r="H589" s="170"/>
      <c r="I589" s="64"/>
      <c r="J589" s="105"/>
      <c r="K589" s="223"/>
      <c r="L589" s="106"/>
      <c r="M589" s="63" t="s">
        <v>215</v>
      </c>
      <c r="N589" s="260"/>
      <c r="O589" s="260"/>
      <c r="P589" s="260"/>
      <c r="Q589" s="260"/>
      <c r="R589" s="260"/>
      <c r="S589" s="260"/>
      <c r="T589" s="260"/>
      <c r="U589" s="260"/>
      <c r="V589" s="260"/>
      <c r="W589" s="260"/>
      <c r="X589" s="260"/>
      <c r="Y589" s="260"/>
      <c r="Z589" s="260"/>
      <c r="AA589" s="260"/>
      <c r="AB589" s="260"/>
      <c r="AC589" s="260"/>
      <c r="AD589" s="260"/>
      <c r="AE589" s="260"/>
      <c r="AF589" s="260"/>
      <c r="AG589" s="260"/>
      <c r="AH589" s="260"/>
      <c r="AI589" s="260"/>
      <c r="AJ589" s="260"/>
      <c r="AK589" s="260"/>
      <c r="AL589" s="260"/>
      <c r="AM589" s="260"/>
      <c r="AN589" s="260"/>
      <c r="AO589" s="260"/>
      <c r="AP589" s="260"/>
      <c r="AQ589" s="260"/>
      <c r="AR589" s="260"/>
      <c r="AS589" s="260"/>
      <c r="AT589" s="260"/>
      <c r="AU589" s="260"/>
      <c r="AV589" s="260"/>
      <c r="AW589" s="260"/>
      <c r="AX589" s="260"/>
      <c r="AY589" s="260"/>
      <c r="AZ589" s="260"/>
      <c r="BA589" s="260"/>
      <c r="BB589" s="260"/>
      <c r="BC589" s="260"/>
      <c r="BD589" s="260"/>
      <c r="BE589" s="260"/>
      <c r="BF589" s="260"/>
      <c r="BG589" s="260"/>
      <c r="BH589" s="260"/>
      <c r="BI589" s="260"/>
      <c r="BJ589" s="382"/>
      <c r="BK589" s="384"/>
      <c r="BL589" s="386"/>
      <c r="BM589" s="106"/>
      <c r="BN589" s="106"/>
      <c r="BO589" s="106"/>
      <c r="BP589" s="106"/>
      <c r="BQ589" s="106"/>
      <c r="BR589" s="106"/>
      <c r="BS589" s="106"/>
      <c r="BT589" s="106"/>
      <c r="BU589" s="106"/>
      <c r="BV589" s="106"/>
      <c r="BW589" s="106"/>
      <c r="BX589" s="106"/>
      <c r="BY589" s="106"/>
      <c r="BZ589" s="106"/>
      <c r="CA589" s="106"/>
      <c r="CB589" s="106"/>
    </row>
    <row r="590" spans="1:80" s="245" customFormat="1" ht="29" x14ac:dyDescent="0.35">
      <c r="A590" s="243"/>
      <c r="B590" s="128"/>
      <c r="C590" s="170"/>
      <c r="D590" s="170"/>
      <c r="E590" s="170"/>
      <c r="F590" s="170"/>
      <c r="G590" s="170"/>
      <c r="H590" s="170"/>
      <c r="I590" s="64"/>
      <c r="J590" s="105"/>
      <c r="K590" s="165"/>
      <c r="L590" s="106"/>
      <c r="M590" s="63" t="s">
        <v>235</v>
      </c>
      <c r="N590" s="167">
        <f>IF(N589="",0,IF(N589&gt;=$H588,$H588,N589))</f>
        <v>0</v>
      </c>
      <c r="O590" s="167">
        <f t="shared" ref="O590" si="8817">IF(O589="",0,IF((O589+N591)&lt;=$H588,O589,$H588-N591))</f>
        <v>0</v>
      </c>
      <c r="P590" s="167">
        <f t="shared" ref="P590" si="8818">IF(P589="",0,IF((P589+O591)&lt;=$H588,P589,$H588-O591))</f>
        <v>0</v>
      </c>
      <c r="Q590" s="167">
        <f t="shared" ref="Q590" si="8819">IF(Q589="",0,IF((Q589+P591)&lt;=$H588,Q589,$H588-P591))</f>
        <v>0</v>
      </c>
      <c r="R590" s="167">
        <f t="shared" ref="R590" si="8820">IF(R589="",0,IF((R589+Q591)&lt;=$H588,R589,$H588-Q591))</f>
        <v>0</v>
      </c>
      <c r="S590" s="167">
        <f t="shared" ref="S590" si="8821">IF(S589="",0,IF((S589+R591)&lt;=$H588,S589,$H588-R591))</f>
        <v>0</v>
      </c>
      <c r="T590" s="167">
        <f t="shared" ref="T590" si="8822">IF(T589="",0,IF((T589+S591)&lt;=$H588,T589,$H588-S591))</f>
        <v>0</v>
      </c>
      <c r="U590" s="167">
        <f t="shared" ref="U590" si="8823">IF(U589="",0,IF((U589+T591)&lt;=$H588,U589,$H588-T591))</f>
        <v>0</v>
      </c>
      <c r="V590" s="167">
        <f t="shared" ref="V590" si="8824">IF(V589="",0,IF((V589+U591)&lt;=$H588,V589,$H588-U591))</f>
        <v>0</v>
      </c>
      <c r="W590" s="167">
        <f t="shared" ref="W590" si="8825">IF(W589="",0,IF((W589+V591)&lt;=$H588,W589,$H588-V591))</f>
        <v>0</v>
      </c>
      <c r="X590" s="167">
        <f t="shared" ref="X590" si="8826">IF(X589="",0,IF((X589+W591)&lt;=$H588,X589,$H588-W591))</f>
        <v>0</v>
      </c>
      <c r="Y590" s="167">
        <f t="shared" ref="Y590" si="8827">IF(Y589="",0,IF((Y589+X591)&lt;=$H588,Y589,$H588-X591))</f>
        <v>0</v>
      </c>
      <c r="Z590" s="167">
        <f t="shared" ref="Z590" si="8828">IF(Z589="",0,IF((Z589+Y591)&lt;=$H588,Z589,$H588-Y591))</f>
        <v>0</v>
      </c>
      <c r="AA590" s="167">
        <f t="shared" ref="AA590" si="8829">IF(AA589="",0,IF((AA589+Z591)&lt;=$H588,AA589,$H588-Z591))</f>
        <v>0</v>
      </c>
      <c r="AB590" s="167">
        <f t="shared" ref="AB590" si="8830">IF(AB589="",0,IF((AB589+AA591)&lt;=$H588,AB589,$H588-AA591))</f>
        <v>0</v>
      </c>
      <c r="AC590" s="167">
        <f t="shared" ref="AC590" si="8831">IF(AC589="",0,IF((AC589+AB591)&lt;=$H588,AC589,$H588-AB591))</f>
        <v>0</v>
      </c>
      <c r="AD590" s="167">
        <f t="shared" ref="AD590" si="8832">IF(AD589="",0,IF((AD589+AC591)&lt;=$H588,AD589,$H588-AC591))</f>
        <v>0</v>
      </c>
      <c r="AE590" s="167">
        <f t="shared" ref="AE590" si="8833">IF(AE589="",0,IF((AE589+AD591)&lt;=$H588,AE589,$H588-AD591))</f>
        <v>0</v>
      </c>
      <c r="AF590" s="167">
        <f t="shared" ref="AF590" si="8834">IF(AF589="",0,IF((AF589+AE591)&lt;=$H588,AF589,$H588-AE591))</f>
        <v>0</v>
      </c>
      <c r="AG590" s="167">
        <f t="shared" ref="AG590" si="8835">IF(AG589="",0,IF((AG589+AF591)&lt;=$H588,AG589,$H588-AF591))</f>
        <v>0</v>
      </c>
      <c r="AH590" s="167">
        <f t="shared" ref="AH590" si="8836">IF(AH589="",0,IF((AH589+AG591)&lt;=$H588,AH589,$H588-AG591))</f>
        <v>0</v>
      </c>
      <c r="AI590" s="167">
        <f t="shared" ref="AI590" si="8837">IF(AI589="",0,IF((AI589+AH591)&lt;=$H588,AI589,$H588-AH591))</f>
        <v>0</v>
      </c>
      <c r="AJ590" s="167">
        <f t="shared" ref="AJ590" si="8838">IF(AJ589="",0,IF((AJ589+AI591)&lt;=$H588,AJ589,$H588-AI591))</f>
        <v>0</v>
      </c>
      <c r="AK590" s="167">
        <f t="shared" ref="AK590" si="8839">IF(AK589="",0,IF((AK589+AJ591)&lt;=$H588,AK589,$H588-AJ591))</f>
        <v>0</v>
      </c>
      <c r="AL590" s="167">
        <f t="shared" ref="AL590" si="8840">IF(AL589="",0,IF((AL589+AK591)&lt;=$H588,AL589,$H588-AK591))</f>
        <v>0</v>
      </c>
      <c r="AM590" s="167">
        <f t="shared" ref="AM590" si="8841">IF(AM589="",0,IF((AM589+AL591)&lt;=$H588,AM589,$H588-AL591))</f>
        <v>0</v>
      </c>
      <c r="AN590" s="167">
        <f t="shared" ref="AN590" si="8842">IF(AN589="",0,IF((AN589+AM591)&lt;=$H588,AN589,$H588-AM591))</f>
        <v>0</v>
      </c>
      <c r="AO590" s="167">
        <f t="shared" ref="AO590" si="8843">IF(AO589="",0,IF((AO589+AN591)&lt;=$H588,AO589,$H588-AN591))</f>
        <v>0</v>
      </c>
      <c r="AP590" s="167">
        <f t="shared" ref="AP590" si="8844">IF(AP589="",0,IF((AP589+AO591)&lt;=$H588,AP589,$H588-AO591))</f>
        <v>0</v>
      </c>
      <c r="AQ590" s="167">
        <f t="shared" ref="AQ590" si="8845">IF(AQ589="",0,IF((AQ589+AP591)&lt;=$H588,AQ589,$H588-AP591))</f>
        <v>0</v>
      </c>
      <c r="AR590" s="167">
        <f t="shared" ref="AR590" si="8846">IF(AR589="",0,IF((AR589+AQ591)&lt;=$H588,AR589,$H588-AQ591))</f>
        <v>0</v>
      </c>
      <c r="AS590" s="167">
        <f t="shared" ref="AS590" si="8847">IF(AS589="",0,IF((AS589+AR591)&lt;=$H588,AS589,$H588-AR591))</f>
        <v>0</v>
      </c>
      <c r="AT590" s="167">
        <f t="shared" ref="AT590" si="8848">IF(AT589="",0,IF((AT589+AS591)&lt;=$H588,AT589,$H588-AS591))</f>
        <v>0</v>
      </c>
      <c r="AU590" s="167">
        <f t="shared" ref="AU590" si="8849">IF(AU589="",0,IF((AU589+AT591)&lt;=$H588,AU589,$H588-AT591))</f>
        <v>0</v>
      </c>
      <c r="AV590" s="167">
        <f t="shared" ref="AV590" si="8850">IF(AV589="",0,IF((AV589+AU591)&lt;=$H588,AV589,$H588-AU591))</f>
        <v>0</v>
      </c>
      <c r="AW590" s="167">
        <f t="shared" ref="AW590" si="8851">IF(AW589="",0,IF((AW589+AV591)&lt;=$H588,AW589,$H588-AV591))</f>
        <v>0</v>
      </c>
      <c r="AX590" s="167">
        <f t="shared" ref="AX590" si="8852">IF(AX589="",0,IF((AX589+AW591)&lt;=$H588,AX589,$H588-AW591))</f>
        <v>0</v>
      </c>
      <c r="AY590" s="167">
        <f t="shared" ref="AY590" si="8853">IF(AY589="",0,IF((AY589+AX591)&lt;=$H588,AY589,$H588-AX591))</f>
        <v>0</v>
      </c>
      <c r="AZ590" s="167">
        <f t="shared" ref="AZ590" si="8854">IF(AZ589="",0,IF((AZ589+AY591)&lt;=$H588,AZ589,$H588-AY591))</f>
        <v>0</v>
      </c>
      <c r="BA590" s="167">
        <f t="shared" ref="BA590" si="8855">IF(BA589="",0,IF((BA589+AZ591)&lt;=$H588,BA589,$H588-AZ591))</f>
        <v>0</v>
      </c>
      <c r="BB590" s="167">
        <f t="shared" ref="BB590" si="8856">IF(BB589="",0,IF((BB589+BA591)&lt;=$H588,BB589,$H588-BA591))</f>
        <v>0</v>
      </c>
      <c r="BC590" s="167">
        <f t="shared" ref="BC590" si="8857">IF(BC589="",0,IF((BC589+BB591)&lt;=$H588,BC589,$H588-BB591))</f>
        <v>0</v>
      </c>
      <c r="BD590" s="167">
        <f t="shared" ref="BD590" si="8858">IF(BD589="",0,IF((BD589+BC591)&lt;=$H588,BD589,$H588-BC591))</f>
        <v>0</v>
      </c>
      <c r="BE590" s="167">
        <f t="shared" ref="BE590" si="8859">IF(BE589="",0,IF((BE589+BD591)&lt;=$H588,BE589,$H588-BD591))</f>
        <v>0</v>
      </c>
      <c r="BF590" s="167">
        <f t="shared" ref="BF590" si="8860">IF(BF589="",0,IF((BF589+BE591)&lt;=$H588,BF589,$H588-BE591))</f>
        <v>0</v>
      </c>
      <c r="BG590" s="167">
        <f t="shared" ref="BG590" si="8861">IF(BG589="",0,IF((BG589+BF591)&lt;=$H588,BG589,$H588-BF591))</f>
        <v>0</v>
      </c>
      <c r="BH590" s="167">
        <f t="shared" ref="BH590" si="8862">IF(BH589="",0,IF((BH589+BG591)&lt;=$H588,BH589,$H588-BG591))</f>
        <v>0</v>
      </c>
      <c r="BI590" s="167">
        <f t="shared" ref="BI590" si="8863">IF(BI589="",0,IF((BI589+BH591)&lt;=$H588,BI589,$H588-BH591))</f>
        <v>0</v>
      </c>
      <c r="BJ590" s="382"/>
      <c r="BK590" s="384"/>
      <c r="BL590" s="386"/>
      <c r="BM590" s="106"/>
      <c r="BN590" s="106"/>
      <c r="BO590" s="106"/>
      <c r="BP590" s="106"/>
      <c r="BQ590" s="106"/>
      <c r="BR590" s="106"/>
      <c r="BS590" s="106"/>
      <c r="BT590" s="106"/>
      <c r="BU590" s="106"/>
      <c r="BV590" s="106"/>
      <c r="BW590" s="106"/>
      <c r="BX590" s="106"/>
      <c r="BY590" s="106"/>
      <c r="BZ590" s="106"/>
      <c r="CA590" s="106"/>
      <c r="CB590" s="106"/>
    </row>
    <row r="591" spans="1:80" ht="29" hidden="1" x14ac:dyDescent="0.35">
      <c r="B591" s="128"/>
      <c r="C591" s="170"/>
      <c r="D591" s="170"/>
      <c r="E591" s="170"/>
      <c r="F591" s="170"/>
      <c r="G591" s="170"/>
      <c r="H591" s="170"/>
      <c r="I591" s="172"/>
      <c r="J591" s="105"/>
      <c r="K591" s="175"/>
      <c r="L591" s="105"/>
      <c r="M591" s="63" t="s">
        <v>236</v>
      </c>
      <c r="N591" s="167">
        <f>N590</f>
        <v>0</v>
      </c>
      <c r="O591" s="167">
        <f>O590+N591</f>
        <v>0</v>
      </c>
      <c r="P591" s="167">
        <f t="shared" ref="P591" si="8864">P590+O591</f>
        <v>0</v>
      </c>
      <c r="Q591" s="167">
        <f t="shared" ref="Q591" si="8865">Q590+P591</f>
        <v>0</v>
      </c>
      <c r="R591" s="167">
        <f t="shared" ref="R591" si="8866">R590+Q591</f>
        <v>0</v>
      </c>
      <c r="S591" s="167">
        <f t="shared" ref="S591" si="8867">S590+R591</f>
        <v>0</v>
      </c>
      <c r="T591" s="167">
        <f t="shared" ref="T591" si="8868">T590+S591</f>
        <v>0</v>
      </c>
      <c r="U591" s="167">
        <f t="shared" ref="U591" si="8869">U590+T591</f>
        <v>0</v>
      </c>
      <c r="V591" s="167">
        <f t="shared" ref="V591" si="8870">V590+U591</f>
        <v>0</v>
      </c>
      <c r="W591" s="167">
        <f t="shared" ref="W591" si="8871">W590+V591</f>
        <v>0</v>
      </c>
      <c r="X591" s="167">
        <f t="shared" ref="X591" si="8872">X590+W591</f>
        <v>0</v>
      </c>
      <c r="Y591" s="167">
        <f t="shared" ref="Y591" si="8873">Y590+X591</f>
        <v>0</v>
      </c>
      <c r="Z591" s="167">
        <f t="shared" ref="Z591" si="8874">Z590+Y591</f>
        <v>0</v>
      </c>
      <c r="AA591" s="167">
        <f t="shared" ref="AA591" si="8875">AA590+Z591</f>
        <v>0</v>
      </c>
      <c r="AB591" s="167">
        <f t="shared" ref="AB591" si="8876">AB590+AA591</f>
        <v>0</v>
      </c>
      <c r="AC591" s="167">
        <f t="shared" ref="AC591" si="8877">AC590+AB591</f>
        <v>0</v>
      </c>
      <c r="AD591" s="167">
        <f t="shared" ref="AD591" si="8878">AD590+AC591</f>
        <v>0</v>
      </c>
      <c r="AE591" s="167">
        <f t="shared" ref="AE591" si="8879">AE590+AD591</f>
        <v>0</v>
      </c>
      <c r="AF591" s="167">
        <f t="shared" ref="AF591" si="8880">AF590+AE591</f>
        <v>0</v>
      </c>
      <c r="AG591" s="167">
        <f t="shared" ref="AG591" si="8881">AG590+AF591</f>
        <v>0</v>
      </c>
      <c r="AH591" s="167">
        <f t="shared" ref="AH591" si="8882">AH590+AG591</f>
        <v>0</v>
      </c>
      <c r="AI591" s="167">
        <f t="shared" ref="AI591" si="8883">AI590+AH591</f>
        <v>0</v>
      </c>
      <c r="AJ591" s="167">
        <f t="shared" ref="AJ591" si="8884">AJ590+AI591</f>
        <v>0</v>
      </c>
      <c r="AK591" s="167">
        <f t="shared" ref="AK591" si="8885">AK590+AJ591</f>
        <v>0</v>
      </c>
      <c r="AL591" s="167">
        <f t="shared" ref="AL591" si="8886">AL590+AK591</f>
        <v>0</v>
      </c>
      <c r="AM591" s="167">
        <f t="shared" ref="AM591" si="8887">AM590+AL591</f>
        <v>0</v>
      </c>
      <c r="AN591" s="167">
        <f t="shared" ref="AN591" si="8888">AN590+AM591</f>
        <v>0</v>
      </c>
      <c r="AO591" s="167">
        <f t="shared" ref="AO591" si="8889">AO590+AN591</f>
        <v>0</v>
      </c>
      <c r="AP591" s="167">
        <f t="shared" ref="AP591" si="8890">AP590+AO591</f>
        <v>0</v>
      </c>
      <c r="AQ591" s="167">
        <f t="shared" ref="AQ591" si="8891">AQ590+AP591</f>
        <v>0</v>
      </c>
      <c r="AR591" s="167">
        <f t="shared" ref="AR591" si="8892">AR590+AQ591</f>
        <v>0</v>
      </c>
      <c r="AS591" s="167">
        <f t="shared" ref="AS591" si="8893">AS590+AR591</f>
        <v>0</v>
      </c>
      <c r="AT591" s="167">
        <f t="shared" ref="AT591" si="8894">AT590+AS591</f>
        <v>0</v>
      </c>
      <c r="AU591" s="167">
        <f t="shared" ref="AU591" si="8895">AU590+AT591</f>
        <v>0</v>
      </c>
      <c r="AV591" s="167">
        <f t="shared" ref="AV591" si="8896">AV590+AU591</f>
        <v>0</v>
      </c>
      <c r="AW591" s="167">
        <f t="shared" ref="AW591" si="8897">AW590+AV591</f>
        <v>0</v>
      </c>
      <c r="AX591" s="167">
        <f t="shared" ref="AX591" si="8898">AX590+AW591</f>
        <v>0</v>
      </c>
      <c r="AY591" s="167">
        <f t="shared" ref="AY591" si="8899">AY590+AX591</f>
        <v>0</v>
      </c>
      <c r="AZ591" s="167">
        <f t="shared" ref="AZ591" si="8900">AZ590+AY591</f>
        <v>0</v>
      </c>
      <c r="BA591" s="167">
        <f t="shared" ref="BA591" si="8901">BA590+AZ591</f>
        <v>0</v>
      </c>
      <c r="BB591" s="167">
        <f t="shared" ref="BB591" si="8902">BB590+BA591</f>
        <v>0</v>
      </c>
      <c r="BC591" s="167">
        <f t="shared" ref="BC591" si="8903">BC590+BB591</f>
        <v>0</v>
      </c>
      <c r="BD591" s="167">
        <f t="shared" ref="BD591" si="8904">BD590+BC591</f>
        <v>0</v>
      </c>
      <c r="BE591" s="167">
        <f t="shared" ref="BE591" si="8905">BE590+BD591</f>
        <v>0</v>
      </c>
      <c r="BF591" s="167">
        <f t="shared" ref="BF591" si="8906">BF590+BE591</f>
        <v>0</v>
      </c>
      <c r="BG591" s="167">
        <f t="shared" ref="BG591" si="8907">BG590+BF591</f>
        <v>0</v>
      </c>
      <c r="BH591" s="167">
        <f t="shared" ref="BH591" si="8908">BH590+BG591</f>
        <v>0</v>
      </c>
      <c r="BI591" s="167">
        <f t="shared" ref="BI591" si="8909">BI590+BH591</f>
        <v>0</v>
      </c>
      <c r="BJ591" s="382"/>
      <c r="BK591" s="384"/>
      <c r="BL591" s="386"/>
      <c r="BM591" s="105"/>
      <c r="BN591" s="105"/>
      <c r="BO591" s="105"/>
      <c r="BP591" s="105"/>
      <c r="BQ591" s="105"/>
      <c r="BR591" s="105"/>
      <c r="BS591" s="105"/>
      <c r="BT591" s="105"/>
      <c r="BU591" s="105"/>
      <c r="BV591" s="105"/>
      <c r="BW591" s="105"/>
      <c r="BX591" s="105"/>
      <c r="BY591" s="105"/>
      <c r="BZ591" s="105"/>
      <c r="CA591" s="105"/>
      <c r="CB591" s="105"/>
    </row>
    <row r="592" spans="1:80" ht="25.4" customHeight="1" thickBot="1" x14ac:dyDescent="0.4">
      <c r="B592" s="128"/>
      <c r="C592" s="170"/>
      <c r="D592" s="170"/>
      <c r="E592" s="170"/>
      <c r="F592" s="170"/>
      <c r="G592" s="170"/>
      <c r="H592" s="170"/>
      <c r="I592" s="172"/>
      <c r="J592" s="105"/>
      <c r="K592" s="175"/>
      <c r="L592" s="105"/>
      <c r="M592" s="63" t="s">
        <v>145</v>
      </c>
      <c r="N592" s="168">
        <f>IF($E588="",0,VLOOKUP($E588,'Podpůrná data'!$H$15:$I$182,2)*N590)</f>
        <v>0</v>
      </c>
      <c r="O592" s="168">
        <f>IF($E588="",0,VLOOKUP($E588,'Podpůrná data'!$H$15:$I$182,2)*O590)</f>
        <v>0</v>
      </c>
      <c r="P592" s="168">
        <f>IF($E588="",0,VLOOKUP($E588,'Podpůrná data'!$H$15:$I$182,2)*P590)</f>
        <v>0</v>
      </c>
      <c r="Q592" s="168">
        <f>IF($E588="",0,VLOOKUP($E588,'Podpůrná data'!$H$15:$I$182,2)*Q590)</f>
        <v>0</v>
      </c>
      <c r="R592" s="168">
        <f>IF($E588="",0,VLOOKUP($E588,'Podpůrná data'!$H$15:$I$182,2)*R590)</f>
        <v>0</v>
      </c>
      <c r="S592" s="168">
        <f>IF($E588="",0,VLOOKUP($E588,'Podpůrná data'!$H$15:$I$182,2)*S590)</f>
        <v>0</v>
      </c>
      <c r="T592" s="168">
        <f>IF($E588="",0,VLOOKUP($E588,'Podpůrná data'!$H$15:$I$182,2)*T590)</f>
        <v>0</v>
      </c>
      <c r="U592" s="168">
        <f>IF($E588="",0,VLOOKUP($E588,'Podpůrná data'!$H$15:$I$182,2)*U590)</f>
        <v>0</v>
      </c>
      <c r="V592" s="168">
        <f>IF($E588="",0,VLOOKUP($E588,'Podpůrná data'!$H$15:$I$182,2)*V590)</f>
        <v>0</v>
      </c>
      <c r="W592" s="168">
        <f>IF($E588="",0,VLOOKUP($E588,'Podpůrná data'!$H$15:$I$182,2)*W590)</f>
        <v>0</v>
      </c>
      <c r="X592" s="168">
        <f>IF($E588="",0,VLOOKUP($E588,'Podpůrná data'!$H$15:$I$182,2)*X590)</f>
        <v>0</v>
      </c>
      <c r="Y592" s="168">
        <f>IF($E588="",0,VLOOKUP($E588,'Podpůrná data'!$H$15:$I$182,2)*Y590)</f>
        <v>0</v>
      </c>
      <c r="Z592" s="168">
        <f>IF($E588="",0,VLOOKUP($E588,'Podpůrná data'!$H$15:$I$182,2)*Z590)</f>
        <v>0</v>
      </c>
      <c r="AA592" s="168">
        <f>IF($E588="",0,VLOOKUP($E588,'Podpůrná data'!$H$15:$I$182,2)*AA590)</f>
        <v>0</v>
      </c>
      <c r="AB592" s="168">
        <f>IF($E588="",0,VLOOKUP($E588,'Podpůrná data'!$H$15:$I$182,2)*AB590)</f>
        <v>0</v>
      </c>
      <c r="AC592" s="168">
        <f>IF($E588="",0,VLOOKUP($E588,'Podpůrná data'!$H$15:$I$182,2)*AC590)</f>
        <v>0</v>
      </c>
      <c r="AD592" s="168">
        <f>IF($E588="",0,VLOOKUP($E588,'Podpůrná data'!$H$15:$I$182,2)*AD590)</f>
        <v>0</v>
      </c>
      <c r="AE592" s="168">
        <f>IF($E588="",0,VLOOKUP($E588,'Podpůrná data'!$H$15:$I$182,2)*AE590)</f>
        <v>0</v>
      </c>
      <c r="AF592" s="168">
        <f>IF($E588="",0,VLOOKUP($E588,'Podpůrná data'!$H$15:$I$182,2)*AF590)</f>
        <v>0</v>
      </c>
      <c r="AG592" s="168">
        <f>IF($E588="",0,VLOOKUP($E588,'Podpůrná data'!$H$15:$I$182,2)*AG590)</f>
        <v>0</v>
      </c>
      <c r="AH592" s="168">
        <f>IF($E588="",0,VLOOKUP($E588,'Podpůrná data'!$H$15:$I$182,2)*AH590)</f>
        <v>0</v>
      </c>
      <c r="AI592" s="168">
        <f>IF($E588="",0,VLOOKUP($E588,'Podpůrná data'!$H$15:$I$182,2)*AI590)</f>
        <v>0</v>
      </c>
      <c r="AJ592" s="168">
        <f>IF($E588="",0,VLOOKUP($E588,'Podpůrná data'!$H$15:$I$182,2)*AJ590)</f>
        <v>0</v>
      </c>
      <c r="AK592" s="168">
        <f>IF($E588="",0,VLOOKUP($E588,'Podpůrná data'!$H$15:$I$182,2)*AK590)</f>
        <v>0</v>
      </c>
      <c r="AL592" s="168">
        <f>IF($E588="",0,VLOOKUP($E588,'Podpůrná data'!$H$15:$I$182,2)*AL590)</f>
        <v>0</v>
      </c>
      <c r="AM592" s="168">
        <f>IF($E588="",0,VLOOKUP($E588,'Podpůrná data'!$H$15:$I$182,2)*AM590)</f>
        <v>0</v>
      </c>
      <c r="AN592" s="168">
        <f>IF($E588="",0,VLOOKUP($E588,'Podpůrná data'!$H$15:$I$182,2)*AN590)</f>
        <v>0</v>
      </c>
      <c r="AO592" s="168">
        <f>IF($E588="",0,VLOOKUP($E588,'Podpůrná data'!$H$15:$I$182,2)*AO590)</f>
        <v>0</v>
      </c>
      <c r="AP592" s="168">
        <f>IF($E588="",0,VLOOKUP($E588,'Podpůrná data'!$H$15:$I$182,2)*AP590)</f>
        <v>0</v>
      </c>
      <c r="AQ592" s="168">
        <f>IF($E588="",0,VLOOKUP($E588,'Podpůrná data'!$H$15:$I$182,2)*AQ590)</f>
        <v>0</v>
      </c>
      <c r="AR592" s="168">
        <f>IF($E588="",0,VLOOKUP($E588,'Podpůrná data'!$H$15:$I$182,2)*AR590)</f>
        <v>0</v>
      </c>
      <c r="AS592" s="168">
        <f>IF($E588="",0,VLOOKUP($E588,'Podpůrná data'!$H$15:$I$182,2)*AS590)</f>
        <v>0</v>
      </c>
      <c r="AT592" s="168">
        <f>IF($E588="",0,VLOOKUP($E588,'Podpůrná data'!$H$15:$I$182,2)*AT590)</f>
        <v>0</v>
      </c>
      <c r="AU592" s="168">
        <f>IF($E588="",0,VLOOKUP($E588,'Podpůrná data'!$H$15:$I$182,2)*AU590)</f>
        <v>0</v>
      </c>
      <c r="AV592" s="168">
        <f>IF($E588="",0,VLOOKUP($E588,'Podpůrná data'!$H$15:$I$182,2)*AV590)</f>
        <v>0</v>
      </c>
      <c r="AW592" s="168">
        <f>IF($E588="",0,VLOOKUP($E588,'Podpůrná data'!$H$15:$I$182,2)*AW590)</f>
        <v>0</v>
      </c>
      <c r="AX592" s="168">
        <f>IF($E588="",0,VLOOKUP($E588,'Podpůrná data'!$H$15:$I$182,2)*AX590)</f>
        <v>0</v>
      </c>
      <c r="AY592" s="168">
        <f>IF($E588="",0,VLOOKUP($E588,'Podpůrná data'!$H$15:$I$182,2)*AY590)</f>
        <v>0</v>
      </c>
      <c r="AZ592" s="168">
        <f>IF($E588="",0,VLOOKUP($E588,'Podpůrná data'!$H$15:$I$182,2)*AZ590)</f>
        <v>0</v>
      </c>
      <c r="BA592" s="168">
        <f>IF($E588="",0,VLOOKUP($E588,'Podpůrná data'!$H$15:$I$182,2)*BA590)</f>
        <v>0</v>
      </c>
      <c r="BB592" s="168">
        <f>IF($E588="",0,VLOOKUP($E588,'Podpůrná data'!$H$15:$I$182,2)*BB590)</f>
        <v>0</v>
      </c>
      <c r="BC592" s="168">
        <f>IF($E588="",0,VLOOKUP($E588,'Podpůrná data'!$H$15:$I$182,2)*BC590)</f>
        <v>0</v>
      </c>
      <c r="BD592" s="168">
        <f>IF($E588="",0,VLOOKUP($E588,'Podpůrná data'!$H$15:$I$182,2)*BD590)</f>
        <v>0</v>
      </c>
      <c r="BE592" s="168">
        <f>IF($E588="",0,VLOOKUP($E588,'Podpůrná data'!$H$15:$I$182,2)*BE590)</f>
        <v>0</v>
      </c>
      <c r="BF592" s="168">
        <f>IF($E588="",0,VLOOKUP($E588,'Podpůrná data'!$H$15:$I$182,2)*BF590)</f>
        <v>0</v>
      </c>
      <c r="BG592" s="168">
        <f>IF($E588="",0,VLOOKUP($E588,'Podpůrná data'!$H$15:$I$182,2)*BG590)</f>
        <v>0</v>
      </c>
      <c r="BH592" s="168">
        <f>IF($E588="",0,VLOOKUP($E588,'Podpůrná data'!$H$15:$I$182,2)*BH590)</f>
        <v>0</v>
      </c>
      <c r="BI592" s="168">
        <f>IF($E588="",0,VLOOKUP($E588,'Podpůrná data'!$H$15:$I$182,2)*BI590)</f>
        <v>0</v>
      </c>
      <c r="BJ592" s="382"/>
      <c r="BK592" s="384"/>
      <c r="BL592" s="386"/>
      <c r="BM592" s="105"/>
      <c r="BN592" s="178">
        <f>SUMIFS($N592:$BI592,$N587:$BI587,"1. ZoR")</f>
        <v>0</v>
      </c>
      <c r="BO592" s="178">
        <f>SUMIFS($N592:$BI592,$N587:$BI587,"2. ZoR")</f>
        <v>0</v>
      </c>
      <c r="BP592" s="178">
        <f>SUMIFS($N592:$BI592,$N587:$BI587,"3. ZoR")</f>
        <v>0</v>
      </c>
      <c r="BQ592" s="178">
        <f>SUMIFS($N592:$BI592,$N587:$BI587,"4. ZoR")</f>
        <v>0</v>
      </c>
      <c r="BR592" s="178">
        <f>SUMIFS($N592:$BI592,$N587:$BI587,"5. ZoR")</f>
        <v>0</v>
      </c>
      <c r="BS592" s="178">
        <f>SUMIFS($N592:$BI592,$N587:$BI587,"6. ZoR")</f>
        <v>0</v>
      </c>
      <c r="BT592" s="178">
        <f>SUMIFS($N592:$BI592,$N587:$BI587,"7. ZoR")</f>
        <v>0</v>
      </c>
      <c r="BU592" s="178">
        <f>SUMIFS($N592:$BI592,$N587:$BI587,"8. ZoR")</f>
        <v>0</v>
      </c>
      <c r="BV592" s="178">
        <f>SUMIFS($N592:$BI592,$N587:$BI587,"9. ZoR")</f>
        <v>0</v>
      </c>
      <c r="BW592" s="178">
        <f>SUMIFS($N592:$BI592,$N587:$BI587,"10. ZoR")</f>
        <v>0</v>
      </c>
      <c r="BX592" s="178">
        <f>SUMIFS($N592:$BI592,$N587:$BI587,"11. ZoR")</f>
        <v>0</v>
      </c>
      <c r="BY592" s="178">
        <f>SUMIFS($N592:$BI592,$N587:$BI587,"12. ZoR")</f>
        <v>0</v>
      </c>
      <c r="BZ592" s="178">
        <f>SUMIFS($N592:$BI592,$N587:$BI587,"13. ZoR")</f>
        <v>0</v>
      </c>
      <c r="CA592" s="178">
        <f>SUMIFS($N592:$BI592,$N587:$BI587,"14. ZoR")</f>
        <v>0</v>
      </c>
      <c r="CB592" s="178">
        <f>SUMIFS($N592:$BI592,$N587:$BI587,"15. ZoR")</f>
        <v>0</v>
      </c>
    </row>
    <row r="593" spans="1:80" ht="29.5" hidden="1" thickBot="1" x14ac:dyDescent="0.4">
      <c r="B593" s="129"/>
      <c r="C593" s="173"/>
      <c r="D593" s="173"/>
      <c r="E593" s="173"/>
      <c r="F593" s="173"/>
      <c r="G593" s="173"/>
      <c r="H593" s="173"/>
      <c r="I593" s="174"/>
      <c r="J593" s="105"/>
      <c r="K593" s="176"/>
      <c r="L593" s="105"/>
      <c r="M593" s="63" t="s">
        <v>200</v>
      </c>
      <c r="N593" s="168">
        <f>IF(N592="","",N592)</f>
        <v>0</v>
      </c>
      <c r="O593" s="168">
        <f>N593+O592</f>
        <v>0</v>
      </c>
      <c r="P593" s="168">
        <f t="shared" ref="P593" si="8910">O593+P592</f>
        <v>0</v>
      </c>
      <c r="Q593" s="168">
        <f t="shared" ref="Q593" si="8911">P593+Q592</f>
        <v>0</v>
      </c>
      <c r="R593" s="168">
        <f t="shared" ref="R593" si="8912">Q593+R592</f>
        <v>0</v>
      </c>
      <c r="S593" s="168">
        <f t="shared" ref="S593" si="8913">R593+S592</f>
        <v>0</v>
      </c>
      <c r="T593" s="168">
        <f t="shared" ref="T593" si="8914">S593+T592</f>
        <v>0</v>
      </c>
      <c r="U593" s="168">
        <f t="shared" ref="U593" si="8915">T593+U592</f>
        <v>0</v>
      </c>
      <c r="V593" s="168">
        <f t="shared" ref="V593" si="8916">U593+V592</f>
        <v>0</v>
      </c>
      <c r="W593" s="168">
        <f t="shared" ref="W593" si="8917">V593+W592</f>
        <v>0</v>
      </c>
      <c r="X593" s="168">
        <f t="shared" ref="X593" si="8918">W593+X592</f>
        <v>0</v>
      </c>
      <c r="Y593" s="168">
        <f t="shared" ref="Y593" si="8919">X593+Y592</f>
        <v>0</v>
      </c>
      <c r="Z593" s="168">
        <f t="shared" ref="Z593" si="8920">Y593+Z592</f>
        <v>0</v>
      </c>
      <c r="AA593" s="168">
        <f t="shared" ref="AA593" si="8921">Z593+AA592</f>
        <v>0</v>
      </c>
      <c r="AB593" s="168">
        <f t="shared" ref="AB593" si="8922">AA593+AB592</f>
        <v>0</v>
      </c>
      <c r="AC593" s="168">
        <f t="shared" ref="AC593" si="8923">AB593+AC592</f>
        <v>0</v>
      </c>
      <c r="AD593" s="168">
        <f t="shared" ref="AD593" si="8924">AC593+AD592</f>
        <v>0</v>
      </c>
      <c r="AE593" s="168">
        <f t="shared" ref="AE593" si="8925">AD593+AE592</f>
        <v>0</v>
      </c>
      <c r="AF593" s="168">
        <f t="shared" ref="AF593" si="8926">AE593+AF592</f>
        <v>0</v>
      </c>
      <c r="AG593" s="168">
        <f t="shared" ref="AG593" si="8927">AF593+AG592</f>
        <v>0</v>
      </c>
      <c r="AH593" s="168">
        <f t="shared" ref="AH593" si="8928">AG593+AH592</f>
        <v>0</v>
      </c>
      <c r="AI593" s="168">
        <f t="shared" ref="AI593" si="8929">AH593+AI592</f>
        <v>0</v>
      </c>
      <c r="AJ593" s="168">
        <f t="shared" ref="AJ593" si="8930">AI593+AJ592</f>
        <v>0</v>
      </c>
      <c r="AK593" s="168">
        <f t="shared" ref="AK593" si="8931">AJ593+AK592</f>
        <v>0</v>
      </c>
      <c r="AL593" s="168">
        <f t="shared" ref="AL593" si="8932">AK593+AL592</f>
        <v>0</v>
      </c>
      <c r="AM593" s="168">
        <f t="shared" ref="AM593" si="8933">AL593+AM592</f>
        <v>0</v>
      </c>
      <c r="AN593" s="168">
        <f t="shared" ref="AN593" si="8934">AM593+AN592</f>
        <v>0</v>
      </c>
      <c r="AO593" s="168">
        <f t="shared" ref="AO593" si="8935">AN593+AO592</f>
        <v>0</v>
      </c>
      <c r="AP593" s="168">
        <f t="shared" ref="AP593" si="8936">AO593+AP592</f>
        <v>0</v>
      </c>
      <c r="AQ593" s="168">
        <f t="shared" ref="AQ593" si="8937">AP593+AQ592</f>
        <v>0</v>
      </c>
      <c r="AR593" s="168">
        <f t="shared" ref="AR593" si="8938">AQ593+AR592</f>
        <v>0</v>
      </c>
      <c r="AS593" s="168">
        <f t="shared" ref="AS593" si="8939">AR593+AS592</f>
        <v>0</v>
      </c>
      <c r="AT593" s="168">
        <f t="shared" ref="AT593" si="8940">AS593+AT592</f>
        <v>0</v>
      </c>
      <c r="AU593" s="168">
        <f t="shared" ref="AU593" si="8941">AT593+AU592</f>
        <v>0</v>
      </c>
      <c r="AV593" s="168">
        <f t="shared" ref="AV593" si="8942">AU593+AV592</f>
        <v>0</v>
      </c>
      <c r="AW593" s="168">
        <f t="shared" ref="AW593" si="8943">AV593+AW592</f>
        <v>0</v>
      </c>
      <c r="AX593" s="168">
        <f t="shared" ref="AX593" si="8944">AW593+AX592</f>
        <v>0</v>
      </c>
      <c r="AY593" s="168">
        <f t="shared" ref="AY593" si="8945">AX593+AY592</f>
        <v>0</v>
      </c>
      <c r="AZ593" s="168">
        <f t="shared" ref="AZ593" si="8946">AY593+AZ592</f>
        <v>0</v>
      </c>
      <c r="BA593" s="168">
        <f t="shared" ref="BA593" si="8947">AZ593+BA592</f>
        <v>0</v>
      </c>
      <c r="BB593" s="168">
        <f t="shared" ref="BB593" si="8948">BA593+BB592</f>
        <v>0</v>
      </c>
      <c r="BC593" s="168">
        <f t="shared" ref="BC593" si="8949">BB593+BC592</f>
        <v>0</v>
      </c>
      <c r="BD593" s="168">
        <f t="shared" ref="BD593" si="8950">BC593+BD592</f>
        <v>0</v>
      </c>
      <c r="BE593" s="168">
        <f t="shared" ref="BE593" si="8951">BD593+BE592</f>
        <v>0</v>
      </c>
      <c r="BF593" s="168">
        <f t="shared" ref="BF593" si="8952">BE593+BF592</f>
        <v>0</v>
      </c>
      <c r="BG593" s="168">
        <f t="shared" ref="BG593" si="8953">BF593+BG592</f>
        <v>0</v>
      </c>
      <c r="BH593" s="168">
        <f t="shared" ref="BH593" si="8954">BG593+BH592</f>
        <v>0</v>
      </c>
      <c r="BI593" s="168">
        <f t="shared" ref="BI593" si="8955">BH593+BI592</f>
        <v>0</v>
      </c>
      <c r="BJ593" s="383"/>
      <c r="BK593" s="385"/>
      <c r="BL593" s="387"/>
      <c r="BM593" s="105"/>
      <c r="BN593" s="105"/>
      <c r="BO593" s="105"/>
      <c r="BP593" s="105"/>
      <c r="BQ593" s="105"/>
      <c r="BR593" s="105"/>
      <c r="BS593" s="105"/>
      <c r="BT593" s="105"/>
      <c r="BU593" s="105"/>
      <c r="BV593" s="105"/>
      <c r="BW593" s="105"/>
      <c r="BX593" s="105"/>
      <c r="BY593" s="105"/>
      <c r="BZ593" s="105"/>
      <c r="CA593" s="105"/>
      <c r="CB593" s="105"/>
    </row>
    <row r="594" spans="1:80" ht="15" hidden="1" thickBot="1" x14ac:dyDescent="0.4">
      <c r="B594" s="105"/>
      <c r="C594" s="130"/>
      <c r="D594" s="130"/>
      <c r="E594" s="130"/>
      <c r="F594" s="130"/>
      <c r="G594" s="130"/>
      <c r="H594" s="130"/>
      <c r="I594" s="105"/>
      <c r="J594" s="7"/>
      <c r="K594" s="105"/>
      <c r="L594" s="105"/>
      <c r="M594" s="105"/>
      <c r="N594" s="105"/>
      <c r="O594" s="105"/>
      <c r="P594" s="7"/>
      <c r="Q594" s="105"/>
      <c r="R594" s="105"/>
      <c r="S594" s="105"/>
      <c r="T594" s="105"/>
      <c r="U594" s="105"/>
      <c r="V594" s="105"/>
      <c r="W594" s="105"/>
      <c r="X594" s="105"/>
      <c r="Y594" s="105"/>
      <c r="Z594" s="105"/>
      <c r="AA594" s="105"/>
      <c r="AB594" s="105"/>
      <c r="AC594" s="105"/>
      <c r="AD594" s="105"/>
      <c r="AE594" s="105"/>
      <c r="AF594" s="105"/>
      <c r="AG594" s="105"/>
      <c r="AH594" s="105"/>
      <c r="AI594" s="105"/>
      <c r="AJ594" s="105"/>
      <c r="AK594" s="105"/>
      <c r="AL594" s="105"/>
      <c r="AM594" s="105"/>
      <c r="AN594" s="105"/>
      <c r="AO594" s="105"/>
      <c r="AP594" s="105"/>
      <c r="AQ594" s="105"/>
      <c r="AR594" s="105"/>
      <c r="AS594" s="105"/>
      <c r="AT594" s="105"/>
      <c r="AU594" s="105"/>
      <c r="AV594" s="105"/>
      <c r="AW594" s="105"/>
      <c r="AX594" s="105"/>
      <c r="AY594" s="105"/>
      <c r="AZ594" s="105"/>
      <c r="BA594" s="105"/>
      <c r="BB594" s="105"/>
      <c r="BC594" s="105"/>
      <c r="BD594" s="105"/>
      <c r="BE594" s="105"/>
      <c r="BF594" s="105"/>
      <c r="BG594" s="105"/>
      <c r="BH594" s="105"/>
      <c r="BI594" s="105"/>
      <c r="BJ594" s="105"/>
      <c r="BK594" s="105"/>
      <c r="BL594" s="105"/>
      <c r="BM594" s="105"/>
      <c r="BN594" s="105"/>
      <c r="BO594" s="105"/>
      <c r="BP594" s="105"/>
      <c r="BQ594" s="105"/>
      <c r="BR594" s="105"/>
      <c r="BS594" s="105"/>
      <c r="BT594" s="105"/>
      <c r="BU594" s="105"/>
      <c r="BV594" s="105"/>
      <c r="BW594" s="105"/>
      <c r="BX594" s="105"/>
      <c r="BY594" s="105"/>
      <c r="BZ594" s="105"/>
      <c r="CA594" s="105"/>
      <c r="CB594" s="105"/>
    </row>
    <row r="595" spans="1:80" s="245" customFormat="1" ht="58.4" customHeight="1" thickBot="1" x14ac:dyDescent="0.4">
      <c r="A595" s="249"/>
      <c r="B595" s="120"/>
      <c r="C595" s="360" t="s">
        <v>2</v>
      </c>
      <c r="D595" s="121"/>
      <c r="E595" s="131" t="s">
        <v>225</v>
      </c>
      <c r="F595" s="131" t="s">
        <v>444</v>
      </c>
      <c r="G595" s="131" t="s">
        <v>208</v>
      </c>
      <c r="H595" s="122" t="s">
        <v>385</v>
      </c>
      <c r="I595" s="123" t="s">
        <v>1</v>
      </c>
      <c r="J595" s="7"/>
      <c r="K595" s="169">
        <v>204032</v>
      </c>
      <c r="L595" s="106"/>
      <c r="M595" s="194" t="s">
        <v>128</v>
      </c>
      <c r="N595" s="83" t="s">
        <v>4</v>
      </c>
      <c r="O595" s="83" t="s">
        <v>5</v>
      </c>
      <c r="P595" s="83" t="s">
        <v>6</v>
      </c>
      <c r="Q595" s="83" t="s">
        <v>7</v>
      </c>
      <c r="R595" s="83" t="s">
        <v>8</v>
      </c>
      <c r="S595" s="83" t="s">
        <v>9</v>
      </c>
      <c r="T595" s="83" t="s">
        <v>10</v>
      </c>
      <c r="U595" s="83" t="s">
        <v>11</v>
      </c>
      <c r="V595" s="83" t="s">
        <v>12</v>
      </c>
      <c r="W595" s="83" t="s">
        <v>13</v>
      </c>
      <c r="X595" s="83" t="s">
        <v>14</v>
      </c>
      <c r="Y595" s="83" t="s">
        <v>15</v>
      </c>
      <c r="Z595" s="83" t="s">
        <v>16</v>
      </c>
      <c r="AA595" s="83" t="s">
        <v>17</v>
      </c>
      <c r="AB595" s="83" t="s">
        <v>18</v>
      </c>
      <c r="AC595" s="83" t="s">
        <v>19</v>
      </c>
      <c r="AD595" s="83" t="s">
        <v>20</v>
      </c>
      <c r="AE595" s="83" t="s">
        <v>21</v>
      </c>
      <c r="AF595" s="83" t="s">
        <v>22</v>
      </c>
      <c r="AG595" s="83" t="s">
        <v>23</v>
      </c>
      <c r="AH595" s="83" t="s">
        <v>24</v>
      </c>
      <c r="AI595" s="83" t="s">
        <v>25</v>
      </c>
      <c r="AJ595" s="83" t="s">
        <v>26</v>
      </c>
      <c r="AK595" s="83" t="s">
        <v>27</v>
      </c>
      <c r="AL595" s="83" t="s">
        <v>28</v>
      </c>
      <c r="AM595" s="83" t="s">
        <v>29</v>
      </c>
      <c r="AN595" s="83" t="s">
        <v>30</v>
      </c>
      <c r="AO595" s="83" t="s">
        <v>31</v>
      </c>
      <c r="AP595" s="83" t="s">
        <v>32</v>
      </c>
      <c r="AQ595" s="83" t="s">
        <v>33</v>
      </c>
      <c r="AR595" s="83" t="s">
        <v>34</v>
      </c>
      <c r="AS595" s="83" t="s">
        <v>35</v>
      </c>
      <c r="AT595" s="83" t="s">
        <v>36</v>
      </c>
      <c r="AU595" s="83" t="s">
        <v>37</v>
      </c>
      <c r="AV595" s="83" t="s">
        <v>38</v>
      </c>
      <c r="AW595" s="83" t="s">
        <v>39</v>
      </c>
      <c r="AX595" s="83" t="s">
        <v>40</v>
      </c>
      <c r="AY595" s="83" t="s">
        <v>41</v>
      </c>
      <c r="AZ595" s="83" t="s">
        <v>42</v>
      </c>
      <c r="BA595" s="83" t="s">
        <v>43</v>
      </c>
      <c r="BB595" s="83" t="s">
        <v>44</v>
      </c>
      <c r="BC595" s="83" t="s">
        <v>45</v>
      </c>
      <c r="BD595" s="83" t="s">
        <v>46</v>
      </c>
      <c r="BE595" s="83" t="s">
        <v>47</v>
      </c>
      <c r="BF595" s="83" t="s">
        <v>48</v>
      </c>
      <c r="BG595" s="83" t="s">
        <v>49</v>
      </c>
      <c r="BH595" s="83" t="s">
        <v>50</v>
      </c>
      <c r="BI595" s="83" t="s">
        <v>51</v>
      </c>
      <c r="BJ595" s="134" t="s">
        <v>234</v>
      </c>
      <c r="BK595" s="135" t="s">
        <v>164</v>
      </c>
      <c r="BL595" s="135" t="s">
        <v>213</v>
      </c>
      <c r="BM595" s="106"/>
      <c r="BN595" s="368" t="s">
        <v>238</v>
      </c>
      <c r="BO595" s="369"/>
      <c r="BP595" s="369"/>
      <c r="BQ595" s="369"/>
      <c r="BR595" s="369"/>
      <c r="BS595" s="369"/>
      <c r="BT595" s="369"/>
      <c r="BU595" s="369"/>
      <c r="BV595" s="369"/>
      <c r="BW595" s="369"/>
      <c r="BX595" s="369"/>
      <c r="BY595" s="369"/>
      <c r="BZ595" s="369"/>
      <c r="CA595" s="369"/>
      <c r="CB595" s="369"/>
    </row>
    <row r="596" spans="1:80" s="245" customFormat="1" ht="18" hidden="1" customHeight="1" x14ac:dyDescent="0.35">
      <c r="A596" s="250"/>
      <c r="B596" s="113"/>
      <c r="C596" s="361"/>
      <c r="D596" s="125"/>
      <c r="E596" s="125"/>
      <c r="F596" s="125"/>
      <c r="G596" s="125"/>
      <c r="H596" s="370" t="s">
        <v>201</v>
      </c>
      <c r="I596" s="373" t="s">
        <v>93</v>
      </c>
      <c r="J596" s="7"/>
      <c r="K596" s="375" t="s">
        <v>423</v>
      </c>
      <c r="L596" s="106"/>
      <c r="M596" s="84"/>
      <c r="N596" s="74">
        <f>MONTH(Úvod!$F$10)</f>
        <v>1</v>
      </c>
      <c r="O596" s="75">
        <f t="shared" ref="O596" si="8956">IF(N596=12,1,N596+1)</f>
        <v>2</v>
      </c>
      <c r="P596" s="75">
        <f t="shared" ref="P596" si="8957">IF(O596=12,1,O596+1)</f>
        <v>3</v>
      </c>
      <c r="Q596" s="76">
        <f t="shared" ref="Q596" si="8958">IF(P596=12,1,P596+1)</f>
        <v>4</v>
      </c>
      <c r="R596" s="76">
        <f t="shared" ref="R596" si="8959">IF(Q596=12,1,Q596+1)</f>
        <v>5</v>
      </c>
      <c r="S596" s="76">
        <f t="shared" ref="S596" si="8960">IF(R596=12,1,R596+1)</f>
        <v>6</v>
      </c>
      <c r="T596" s="76">
        <f t="shared" ref="T596" si="8961">IF(S596=12,1,S596+1)</f>
        <v>7</v>
      </c>
      <c r="U596" s="76">
        <f t="shared" ref="U596" si="8962">IF(T596=12,1,T596+1)</f>
        <v>8</v>
      </c>
      <c r="V596" s="76">
        <f t="shared" ref="V596" si="8963">IF(U596=12,1,U596+1)</f>
        <v>9</v>
      </c>
      <c r="W596" s="76">
        <f>IF(V596=12,1,V596+1)</f>
        <v>10</v>
      </c>
      <c r="X596" s="76">
        <f t="shared" ref="X596" si="8964">IF(W596=12,1,W596+1)</f>
        <v>11</v>
      </c>
      <c r="Y596" s="76">
        <f t="shared" ref="Y596" si="8965">IF(X596=12,1,X596+1)</f>
        <v>12</v>
      </c>
      <c r="Z596" s="76">
        <f t="shared" ref="Z596" si="8966">IF(Y596=12,1,Y596+1)</f>
        <v>1</v>
      </c>
      <c r="AA596" s="76">
        <f t="shared" ref="AA596" si="8967">IF(Z596=12,1,Z596+1)</f>
        <v>2</v>
      </c>
      <c r="AB596" s="76">
        <f t="shared" ref="AB596" si="8968">IF(AA596=12,1,AA596+1)</f>
        <v>3</v>
      </c>
      <c r="AC596" s="76">
        <f t="shared" ref="AC596" si="8969">IF(AB596=12,1,AB596+1)</f>
        <v>4</v>
      </c>
      <c r="AD596" s="76">
        <f t="shared" ref="AD596" si="8970">IF(AC596=12,1,AC596+1)</f>
        <v>5</v>
      </c>
      <c r="AE596" s="76">
        <f t="shared" ref="AE596" si="8971">IF(AD596=12,1,AD596+1)</f>
        <v>6</v>
      </c>
      <c r="AF596" s="76">
        <f>IF(AE596=12,1,AE596+1)</f>
        <v>7</v>
      </c>
      <c r="AG596" s="76">
        <f t="shared" ref="AG596" si="8972">IF(AF596=12,1,AF596+1)</f>
        <v>8</v>
      </c>
      <c r="AH596" s="76">
        <f t="shared" ref="AH596" si="8973">IF(AG596=12,1,AG596+1)</f>
        <v>9</v>
      </c>
      <c r="AI596" s="76">
        <f t="shared" ref="AI596" si="8974">IF(AH596=12,1,AH596+1)</f>
        <v>10</v>
      </c>
      <c r="AJ596" s="76">
        <f t="shared" ref="AJ596" si="8975">IF(AI596=12,1,AI596+1)</f>
        <v>11</v>
      </c>
      <c r="AK596" s="76">
        <f t="shared" ref="AK596" si="8976">IF(AJ596=12,1,AJ596+1)</f>
        <v>12</v>
      </c>
      <c r="AL596" s="76">
        <f t="shared" ref="AL596" si="8977">IF(AK596=12,1,AK596+1)</f>
        <v>1</v>
      </c>
      <c r="AM596" s="76">
        <f t="shared" ref="AM596" si="8978">IF(AL596=12,1,AL596+1)</f>
        <v>2</v>
      </c>
      <c r="AN596" s="76">
        <f t="shared" ref="AN596" si="8979">IF(AM596=12,1,AM596+1)</f>
        <v>3</v>
      </c>
      <c r="AO596" s="76">
        <f t="shared" ref="AO596" si="8980">IF(AN596=12,1,AN596+1)</f>
        <v>4</v>
      </c>
      <c r="AP596" s="76">
        <f t="shared" ref="AP596" si="8981">IF(AO596=12,1,AO596+1)</f>
        <v>5</v>
      </c>
      <c r="AQ596" s="76">
        <f t="shared" ref="AQ596" si="8982">IF(AP596=12,1,AP596+1)</f>
        <v>6</v>
      </c>
      <c r="AR596" s="76">
        <f t="shared" ref="AR596" si="8983">IF(AQ596=12,1,AQ596+1)</f>
        <v>7</v>
      </c>
      <c r="AS596" s="76">
        <f t="shared" ref="AS596" si="8984">IF(AR596=12,1,AR596+1)</f>
        <v>8</v>
      </c>
      <c r="AT596" s="76">
        <f t="shared" ref="AT596" si="8985">IF(AS596=12,1,AS596+1)</f>
        <v>9</v>
      </c>
      <c r="AU596" s="76">
        <f t="shared" ref="AU596" si="8986">IF(AT596=12,1,AT596+1)</f>
        <v>10</v>
      </c>
      <c r="AV596" s="76">
        <f t="shared" ref="AV596" si="8987">IF(AU596=12,1,AU596+1)</f>
        <v>11</v>
      </c>
      <c r="AW596" s="76">
        <f t="shared" ref="AW596" si="8988">IF(AV596=12,1,AV596+1)</f>
        <v>12</v>
      </c>
      <c r="AX596" s="76">
        <f t="shared" ref="AX596" si="8989">IF(AW596=12,1,AW596+1)</f>
        <v>1</v>
      </c>
      <c r="AY596" s="76">
        <f t="shared" ref="AY596" si="8990">IF(AX596=12,1,AX596+1)</f>
        <v>2</v>
      </c>
      <c r="AZ596" s="76">
        <f t="shared" ref="AZ596" si="8991">IF(AY596=12,1,AY596+1)</f>
        <v>3</v>
      </c>
      <c r="BA596" s="76">
        <f t="shared" ref="BA596" si="8992">IF(AZ596=12,1,AZ596+1)</f>
        <v>4</v>
      </c>
      <c r="BB596" s="76">
        <f t="shared" ref="BB596" si="8993">IF(BA596=12,1,BA596+1)</f>
        <v>5</v>
      </c>
      <c r="BC596" s="76">
        <f t="shared" ref="BC596" si="8994">IF(BB596=12,1,BB596+1)</f>
        <v>6</v>
      </c>
      <c r="BD596" s="76">
        <f t="shared" ref="BD596" si="8995">IF(BC596=12,1,BC596+1)</f>
        <v>7</v>
      </c>
      <c r="BE596" s="76">
        <f t="shared" ref="BE596" si="8996">IF(BD596=12,1,BD596+1)</f>
        <v>8</v>
      </c>
      <c r="BF596" s="76">
        <f t="shared" ref="BF596" si="8997">IF(BE596=12,1,BE596+1)</f>
        <v>9</v>
      </c>
      <c r="BG596" s="76">
        <f t="shared" ref="BG596" si="8998">IF(BF596=12,1,BF596+1)</f>
        <v>10</v>
      </c>
      <c r="BH596" s="76">
        <f t="shared" ref="BH596" si="8999">IF(BG596=12,1,BG596+1)</f>
        <v>11</v>
      </c>
      <c r="BI596" s="76">
        <f t="shared" ref="BI596" si="9000">IF(BH596=12,1,BH596+1)</f>
        <v>12</v>
      </c>
      <c r="BJ596" s="81"/>
      <c r="BK596" s="78"/>
      <c r="BL596" s="78"/>
      <c r="BM596" s="106"/>
      <c r="BN596" s="106"/>
      <c r="BO596" s="106"/>
      <c r="BP596" s="106"/>
      <c r="BQ596" s="106"/>
      <c r="BR596" s="106"/>
      <c r="BS596" s="106"/>
      <c r="BT596" s="106"/>
      <c r="BU596" s="106"/>
      <c r="BV596" s="106"/>
      <c r="BW596" s="106"/>
      <c r="BX596" s="106"/>
      <c r="BY596" s="106"/>
      <c r="BZ596" s="106"/>
      <c r="CA596" s="106"/>
      <c r="CB596" s="106"/>
    </row>
    <row r="597" spans="1:80" s="245" customFormat="1" ht="35.15" hidden="1" customHeight="1" x14ac:dyDescent="0.35">
      <c r="A597" s="250"/>
      <c r="B597" s="113"/>
      <c r="C597" s="361"/>
      <c r="D597" s="125"/>
      <c r="E597" s="125"/>
      <c r="F597" s="125"/>
      <c r="G597" s="125"/>
      <c r="H597" s="370"/>
      <c r="I597" s="373"/>
      <c r="J597" s="7"/>
      <c r="K597" s="376"/>
      <c r="L597" s="106"/>
      <c r="M597" s="77"/>
      <c r="N597" s="59">
        <f t="shared" ref="N597:BI597" si="9001">VALUE(_xlfn.CONCAT(N596,".",N599))</f>
        <v>1</v>
      </c>
      <c r="O597" s="73">
        <f t="shared" si="9001"/>
        <v>32</v>
      </c>
      <c r="P597" s="73">
        <f t="shared" si="9001"/>
        <v>61</v>
      </c>
      <c r="Q597" s="73">
        <f t="shared" si="9001"/>
        <v>92</v>
      </c>
      <c r="R597" s="73">
        <f t="shared" si="9001"/>
        <v>122</v>
      </c>
      <c r="S597" s="73">
        <f t="shared" si="9001"/>
        <v>153</v>
      </c>
      <c r="T597" s="73">
        <f t="shared" si="9001"/>
        <v>183</v>
      </c>
      <c r="U597" s="73">
        <f t="shared" si="9001"/>
        <v>214</v>
      </c>
      <c r="V597" s="73">
        <f t="shared" si="9001"/>
        <v>245</v>
      </c>
      <c r="W597" s="73">
        <f t="shared" si="9001"/>
        <v>275</v>
      </c>
      <c r="X597" s="73">
        <f t="shared" si="9001"/>
        <v>306</v>
      </c>
      <c r="Y597" s="73">
        <f t="shared" si="9001"/>
        <v>336</v>
      </c>
      <c r="Z597" s="73">
        <f t="shared" si="9001"/>
        <v>367</v>
      </c>
      <c r="AA597" s="73">
        <f t="shared" si="9001"/>
        <v>398</v>
      </c>
      <c r="AB597" s="73">
        <f t="shared" si="9001"/>
        <v>426</v>
      </c>
      <c r="AC597" s="73">
        <f t="shared" si="9001"/>
        <v>457</v>
      </c>
      <c r="AD597" s="73">
        <f t="shared" si="9001"/>
        <v>487</v>
      </c>
      <c r="AE597" s="73">
        <f t="shared" si="9001"/>
        <v>518</v>
      </c>
      <c r="AF597" s="73">
        <f t="shared" si="9001"/>
        <v>548</v>
      </c>
      <c r="AG597" s="73">
        <f t="shared" si="9001"/>
        <v>579</v>
      </c>
      <c r="AH597" s="73">
        <f t="shared" si="9001"/>
        <v>610</v>
      </c>
      <c r="AI597" s="73">
        <f t="shared" si="9001"/>
        <v>640</v>
      </c>
      <c r="AJ597" s="73">
        <f t="shared" si="9001"/>
        <v>671</v>
      </c>
      <c r="AK597" s="73">
        <f t="shared" si="9001"/>
        <v>701</v>
      </c>
      <c r="AL597" s="73">
        <f t="shared" si="9001"/>
        <v>732</v>
      </c>
      <c r="AM597" s="73">
        <f t="shared" si="9001"/>
        <v>763</v>
      </c>
      <c r="AN597" s="73">
        <f t="shared" si="9001"/>
        <v>791</v>
      </c>
      <c r="AO597" s="73">
        <f t="shared" si="9001"/>
        <v>822</v>
      </c>
      <c r="AP597" s="73">
        <f t="shared" si="9001"/>
        <v>852</v>
      </c>
      <c r="AQ597" s="73">
        <f t="shared" si="9001"/>
        <v>883</v>
      </c>
      <c r="AR597" s="73">
        <f t="shared" si="9001"/>
        <v>913</v>
      </c>
      <c r="AS597" s="73">
        <f t="shared" si="9001"/>
        <v>944</v>
      </c>
      <c r="AT597" s="73">
        <f t="shared" si="9001"/>
        <v>975</v>
      </c>
      <c r="AU597" s="73">
        <f t="shared" si="9001"/>
        <v>1005</v>
      </c>
      <c r="AV597" s="73">
        <f t="shared" si="9001"/>
        <v>1036</v>
      </c>
      <c r="AW597" s="73">
        <f t="shared" si="9001"/>
        <v>1066</v>
      </c>
      <c r="AX597" s="73">
        <f t="shared" si="9001"/>
        <v>1097</v>
      </c>
      <c r="AY597" s="73">
        <f t="shared" si="9001"/>
        <v>1128</v>
      </c>
      <c r="AZ597" s="73">
        <f t="shared" si="9001"/>
        <v>1156</v>
      </c>
      <c r="BA597" s="73">
        <f t="shared" si="9001"/>
        <v>1187</v>
      </c>
      <c r="BB597" s="73">
        <f t="shared" si="9001"/>
        <v>1217</v>
      </c>
      <c r="BC597" s="73">
        <f t="shared" si="9001"/>
        <v>1248</v>
      </c>
      <c r="BD597" s="73">
        <f t="shared" si="9001"/>
        <v>1278</v>
      </c>
      <c r="BE597" s="73">
        <f t="shared" si="9001"/>
        <v>1309</v>
      </c>
      <c r="BF597" s="73">
        <f t="shared" si="9001"/>
        <v>1340</v>
      </c>
      <c r="BG597" s="73">
        <f t="shared" si="9001"/>
        <v>1370</v>
      </c>
      <c r="BH597" s="73">
        <f t="shared" si="9001"/>
        <v>1401</v>
      </c>
      <c r="BI597" s="73">
        <f t="shared" si="9001"/>
        <v>1431</v>
      </c>
      <c r="BJ597" s="82"/>
      <c r="BK597" s="79"/>
      <c r="BL597" s="79"/>
      <c r="BM597" s="106"/>
      <c r="BN597" s="106"/>
      <c r="BO597" s="106"/>
      <c r="BP597" s="106"/>
      <c r="BQ597" s="106"/>
      <c r="BR597" s="106"/>
      <c r="BS597" s="106"/>
      <c r="BT597" s="106"/>
      <c r="BU597" s="106"/>
      <c r="BV597" s="106"/>
      <c r="BW597" s="106"/>
      <c r="BX597" s="106"/>
      <c r="BY597" s="106"/>
      <c r="BZ597" s="106"/>
      <c r="CA597" s="106"/>
      <c r="CB597" s="106"/>
    </row>
    <row r="598" spans="1:80" s="245" customFormat="1" ht="17.149999999999999" customHeight="1" x14ac:dyDescent="0.35">
      <c r="A598" s="250"/>
      <c r="B598" s="113"/>
      <c r="C598" s="361"/>
      <c r="D598" s="125"/>
      <c r="E598" s="357" t="s">
        <v>207</v>
      </c>
      <c r="F598" s="357" t="s">
        <v>207</v>
      </c>
      <c r="G598" s="357" t="s">
        <v>207</v>
      </c>
      <c r="H598" s="370"/>
      <c r="I598" s="373"/>
      <c r="J598" s="7"/>
      <c r="K598" s="376"/>
      <c r="L598" s="106"/>
      <c r="M598" s="77"/>
      <c r="N598" s="60" t="str">
        <f>VLOOKUP(N596,'Podpůrná data'!$I$188:$J$199,2)</f>
        <v>leden</v>
      </c>
      <c r="O598" s="60" t="str">
        <f>VLOOKUP(O596,'Podpůrná data'!$I$188:$J$199,2)</f>
        <v>únor</v>
      </c>
      <c r="P598" s="60" t="str">
        <f>VLOOKUP(P596,'Podpůrná data'!$I$188:$J$199,2)</f>
        <v>březen</v>
      </c>
      <c r="Q598" s="60" t="str">
        <f>VLOOKUP(Q596,'Podpůrná data'!$I$188:$J$199,2)</f>
        <v>duben</v>
      </c>
      <c r="R598" s="60" t="str">
        <f>VLOOKUP(R596,'Podpůrná data'!$I$188:$J$199,2)</f>
        <v>květen</v>
      </c>
      <c r="S598" s="60" t="str">
        <f>VLOOKUP(S596,'Podpůrná data'!$I$188:$J$199,2)</f>
        <v>červen</v>
      </c>
      <c r="T598" s="60" t="str">
        <f>VLOOKUP(T596,'Podpůrná data'!$I$188:$J$199,2)</f>
        <v>červenec</v>
      </c>
      <c r="U598" s="60" t="str">
        <f>VLOOKUP(U596,'Podpůrná data'!$I$188:$J$199,2)</f>
        <v>srpen</v>
      </c>
      <c r="V598" s="60" t="str">
        <f>VLOOKUP(V596,'Podpůrná data'!$I$188:$J$199,2)</f>
        <v>září</v>
      </c>
      <c r="W598" s="60" t="str">
        <f>VLOOKUP(W596,'Podpůrná data'!$I$188:$J$199,2)</f>
        <v>říjen</v>
      </c>
      <c r="X598" s="60" t="str">
        <f>VLOOKUP(X596,'Podpůrná data'!$I$188:$J$199,2)</f>
        <v>listopad</v>
      </c>
      <c r="Y598" s="60" t="str">
        <f>VLOOKUP(Y596,'Podpůrná data'!$I$188:$J$199,2)</f>
        <v>prosinec</v>
      </c>
      <c r="Z598" s="60" t="str">
        <f>VLOOKUP(Z596,'Podpůrná data'!$I$188:$J$199,2)</f>
        <v>leden</v>
      </c>
      <c r="AA598" s="60" t="str">
        <f>VLOOKUP(AA596,'Podpůrná data'!$I$188:$J$199,2)</f>
        <v>únor</v>
      </c>
      <c r="AB598" s="60" t="str">
        <f>VLOOKUP(AB596,'Podpůrná data'!$I$188:$J$199,2)</f>
        <v>březen</v>
      </c>
      <c r="AC598" s="60" t="str">
        <f>VLOOKUP(AC596,'Podpůrná data'!$I$188:$J$199,2)</f>
        <v>duben</v>
      </c>
      <c r="AD598" s="60" t="str">
        <f>VLOOKUP(AD596,'Podpůrná data'!$I$188:$J$199,2)</f>
        <v>květen</v>
      </c>
      <c r="AE598" s="60" t="str">
        <f>VLOOKUP(AE596,'Podpůrná data'!$I$188:$J$199,2)</f>
        <v>červen</v>
      </c>
      <c r="AF598" s="60" t="str">
        <f>VLOOKUP(AF596,'Podpůrná data'!$I$188:$J$199,2)</f>
        <v>červenec</v>
      </c>
      <c r="AG598" s="60" t="str">
        <f>VLOOKUP(AG596,'Podpůrná data'!$I$188:$J$199,2)</f>
        <v>srpen</v>
      </c>
      <c r="AH598" s="60" t="str">
        <f>VLOOKUP(AH596,'Podpůrná data'!$I$188:$J$199,2)</f>
        <v>září</v>
      </c>
      <c r="AI598" s="60" t="str">
        <f>VLOOKUP(AI596,'Podpůrná data'!$I$188:$J$199,2)</f>
        <v>říjen</v>
      </c>
      <c r="AJ598" s="60" t="str">
        <f>VLOOKUP(AJ596,'Podpůrná data'!$I$188:$J$199,2)</f>
        <v>listopad</v>
      </c>
      <c r="AK598" s="60" t="str">
        <f>VLOOKUP(AK596,'Podpůrná data'!$I$188:$J$199,2)</f>
        <v>prosinec</v>
      </c>
      <c r="AL598" s="60" t="str">
        <f>VLOOKUP(AL596,'Podpůrná data'!$I$188:$J$199,2)</f>
        <v>leden</v>
      </c>
      <c r="AM598" s="60" t="str">
        <f>VLOOKUP(AM596,'Podpůrná data'!$I$188:$J$199,2)</f>
        <v>únor</v>
      </c>
      <c r="AN598" s="60" t="str">
        <f>VLOOKUP(AN596,'Podpůrná data'!$I$188:$J$199,2)</f>
        <v>březen</v>
      </c>
      <c r="AO598" s="60" t="str">
        <f>VLOOKUP(AO596,'Podpůrná data'!$I$188:$J$199,2)</f>
        <v>duben</v>
      </c>
      <c r="AP598" s="60" t="str">
        <f>VLOOKUP(AP596,'Podpůrná data'!$I$188:$J$199,2)</f>
        <v>květen</v>
      </c>
      <c r="AQ598" s="60" t="str">
        <f>VLOOKUP(AQ596,'Podpůrná data'!$I$188:$J$199,2)</f>
        <v>červen</v>
      </c>
      <c r="AR598" s="60" t="str">
        <f>VLOOKUP(AR596,'Podpůrná data'!$I$188:$J$199,2)</f>
        <v>červenec</v>
      </c>
      <c r="AS598" s="60" t="str">
        <f>VLOOKUP(AS596,'Podpůrná data'!$I$188:$J$199,2)</f>
        <v>srpen</v>
      </c>
      <c r="AT598" s="60" t="str">
        <f>VLOOKUP(AT596,'Podpůrná data'!$I$188:$J$199,2)</f>
        <v>září</v>
      </c>
      <c r="AU598" s="60" t="str">
        <f>VLOOKUP(AU596,'Podpůrná data'!$I$188:$J$199,2)</f>
        <v>říjen</v>
      </c>
      <c r="AV598" s="60" t="str">
        <f>VLOOKUP(AV596,'Podpůrná data'!$I$188:$J$199,2)</f>
        <v>listopad</v>
      </c>
      <c r="AW598" s="60" t="str">
        <f>VLOOKUP(AW596,'Podpůrná data'!$I$188:$J$199,2)</f>
        <v>prosinec</v>
      </c>
      <c r="AX598" s="60" t="str">
        <f>VLOOKUP(AX596,'Podpůrná data'!$I$188:$J$199,2)</f>
        <v>leden</v>
      </c>
      <c r="AY598" s="60" t="str">
        <f>VLOOKUP(AY596,'Podpůrná data'!$I$188:$J$199,2)</f>
        <v>únor</v>
      </c>
      <c r="AZ598" s="60" t="str">
        <f>VLOOKUP(AZ596,'Podpůrná data'!$I$188:$J$199,2)</f>
        <v>březen</v>
      </c>
      <c r="BA598" s="60" t="str">
        <f>VLOOKUP(BA596,'Podpůrná data'!$I$188:$J$199,2)</f>
        <v>duben</v>
      </c>
      <c r="BB598" s="60" t="str">
        <f>VLOOKUP(BB596,'Podpůrná data'!$I$188:$J$199,2)</f>
        <v>květen</v>
      </c>
      <c r="BC598" s="60" t="str">
        <f>VLOOKUP(BC596,'Podpůrná data'!$I$188:$J$199,2)</f>
        <v>červen</v>
      </c>
      <c r="BD598" s="60" t="str">
        <f>VLOOKUP(BD596,'Podpůrná data'!$I$188:$J$199,2)</f>
        <v>červenec</v>
      </c>
      <c r="BE598" s="60" t="str">
        <f>VLOOKUP(BE596,'Podpůrná data'!$I$188:$J$199,2)</f>
        <v>srpen</v>
      </c>
      <c r="BF598" s="60" t="str">
        <f>VLOOKUP(BF596,'Podpůrná data'!$I$188:$J$199,2)</f>
        <v>září</v>
      </c>
      <c r="BG598" s="60" t="str">
        <f>VLOOKUP(BG596,'Podpůrná data'!$I$188:$J$199,2)</f>
        <v>říjen</v>
      </c>
      <c r="BH598" s="60" t="str">
        <f>VLOOKUP(BH596,'Podpůrná data'!$I$188:$J$199,2)</f>
        <v>listopad</v>
      </c>
      <c r="BI598" s="60" t="str">
        <f>VLOOKUP(BI596,'Podpůrná data'!$I$188:$J$199,2)</f>
        <v>prosinec</v>
      </c>
      <c r="BJ598" s="200"/>
      <c r="BK598" s="200"/>
      <c r="BL598" s="201"/>
      <c r="BM598" s="106"/>
      <c r="BN598" s="179" t="s">
        <v>105</v>
      </c>
      <c r="BO598" s="179" t="s">
        <v>106</v>
      </c>
      <c r="BP598" s="179" t="s">
        <v>107</v>
      </c>
      <c r="BQ598" s="179" t="s">
        <v>108</v>
      </c>
      <c r="BR598" s="179" t="s">
        <v>109</v>
      </c>
      <c r="BS598" s="179" t="s">
        <v>110</v>
      </c>
      <c r="BT598" s="179" t="s">
        <v>111</v>
      </c>
      <c r="BU598" s="179" t="s">
        <v>112</v>
      </c>
      <c r="BV598" s="179" t="s">
        <v>113</v>
      </c>
      <c r="BW598" s="179" t="s">
        <v>155</v>
      </c>
      <c r="BX598" s="179" t="s">
        <v>156</v>
      </c>
      <c r="BY598" s="179" t="s">
        <v>157</v>
      </c>
      <c r="BZ598" s="179" t="s">
        <v>202</v>
      </c>
      <c r="CA598" s="179" t="s">
        <v>203</v>
      </c>
      <c r="CB598" s="179" t="s">
        <v>204</v>
      </c>
    </row>
    <row r="599" spans="1:80" s="245" customFormat="1" ht="16.399999999999999" customHeight="1" x14ac:dyDescent="0.35">
      <c r="A599" s="250"/>
      <c r="B599" s="113"/>
      <c r="C599" s="361"/>
      <c r="D599" s="125"/>
      <c r="E599" s="357"/>
      <c r="F599" s="357"/>
      <c r="G599" s="357"/>
      <c r="H599" s="370"/>
      <c r="I599" s="373"/>
      <c r="J599" s="7"/>
      <c r="K599" s="376"/>
      <c r="L599" s="106"/>
      <c r="M599" s="77"/>
      <c r="N599" s="60">
        <f>YEAR(Úvod!$F$10)</f>
        <v>1900</v>
      </c>
      <c r="O599" s="60">
        <f t="shared" ref="O599" si="9002">IF(O596=1,N599+1,N599)</f>
        <v>1900</v>
      </c>
      <c r="P599" s="60">
        <f t="shared" ref="P599" si="9003">IF(P596=1,O599+1,O599)</f>
        <v>1900</v>
      </c>
      <c r="Q599" s="60">
        <f t="shared" ref="Q599" si="9004">IF(Q596=1,P599+1,P599)</f>
        <v>1900</v>
      </c>
      <c r="R599" s="60">
        <f t="shared" ref="R599" si="9005">IF(R596=1,Q599+1,Q599)</f>
        <v>1900</v>
      </c>
      <c r="S599" s="60">
        <f t="shared" ref="S599" si="9006">IF(S596=1,R599+1,R599)</f>
        <v>1900</v>
      </c>
      <c r="T599" s="60">
        <f t="shared" ref="T599" si="9007">IF(T596=1,S599+1,S599)</f>
        <v>1900</v>
      </c>
      <c r="U599" s="60">
        <f t="shared" ref="U599" si="9008">IF(U596=1,T599+1,T599)</f>
        <v>1900</v>
      </c>
      <c r="V599" s="60">
        <f t="shared" ref="V599" si="9009">IF(V596=1,U599+1,U599)</f>
        <v>1900</v>
      </c>
      <c r="W599" s="60">
        <f t="shared" ref="W599" si="9010">IF(W596=1,V599+1,V599)</f>
        <v>1900</v>
      </c>
      <c r="X599" s="60">
        <f t="shared" ref="X599" si="9011">IF(X596=1,W599+1,W599)</f>
        <v>1900</v>
      </c>
      <c r="Y599" s="60">
        <f t="shared" ref="Y599" si="9012">IF(Y596=1,X599+1,X599)</f>
        <v>1900</v>
      </c>
      <c r="Z599" s="60">
        <f t="shared" ref="Z599" si="9013">IF(Z596=1,Y599+1,Y599)</f>
        <v>1901</v>
      </c>
      <c r="AA599" s="60">
        <f t="shared" ref="AA599" si="9014">IF(AA596=1,Z599+1,Z599)</f>
        <v>1901</v>
      </c>
      <c r="AB599" s="60">
        <f t="shared" ref="AB599" si="9015">IF(AB596=1,AA599+1,AA599)</f>
        <v>1901</v>
      </c>
      <c r="AC599" s="60">
        <f t="shared" ref="AC599" si="9016">IF(AC596=1,AB599+1,AB599)</f>
        <v>1901</v>
      </c>
      <c r="AD599" s="60">
        <f t="shared" ref="AD599" si="9017">IF(AD596=1,AC599+1,AC599)</f>
        <v>1901</v>
      </c>
      <c r="AE599" s="60">
        <f t="shared" ref="AE599" si="9018">IF(AE596=1,AD599+1,AD599)</f>
        <v>1901</v>
      </c>
      <c r="AF599" s="60">
        <f t="shared" ref="AF599" si="9019">IF(AF596=1,AE599+1,AE599)</f>
        <v>1901</v>
      </c>
      <c r="AG599" s="60">
        <f t="shared" ref="AG599" si="9020">IF(AG596=1,AF599+1,AF599)</f>
        <v>1901</v>
      </c>
      <c r="AH599" s="60">
        <f t="shared" ref="AH599" si="9021">IF(AH596=1,AG599+1,AG599)</f>
        <v>1901</v>
      </c>
      <c r="AI599" s="60">
        <f t="shared" ref="AI599" si="9022">IF(AI596=1,AH599+1,AH599)</f>
        <v>1901</v>
      </c>
      <c r="AJ599" s="60">
        <f t="shared" ref="AJ599" si="9023">IF(AJ596=1,AI599+1,AI599)</f>
        <v>1901</v>
      </c>
      <c r="AK599" s="60">
        <f t="shared" ref="AK599" si="9024">IF(AK596=1,AJ599+1,AJ599)</f>
        <v>1901</v>
      </c>
      <c r="AL599" s="60">
        <f t="shared" ref="AL599" si="9025">IF(AL596=1,AK599+1,AK599)</f>
        <v>1902</v>
      </c>
      <c r="AM599" s="60">
        <f t="shared" ref="AM599" si="9026">IF(AM596=1,AL599+1,AL599)</f>
        <v>1902</v>
      </c>
      <c r="AN599" s="60">
        <f t="shared" ref="AN599" si="9027">IF(AN596=1,AM599+1,AM599)</f>
        <v>1902</v>
      </c>
      <c r="AO599" s="60">
        <f t="shared" ref="AO599" si="9028">IF(AO596=1,AN599+1,AN599)</f>
        <v>1902</v>
      </c>
      <c r="AP599" s="60">
        <f t="shared" ref="AP599" si="9029">IF(AP596=1,AO599+1,AO599)</f>
        <v>1902</v>
      </c>
      <c r="AQ599" s="60">
        <f t="shared" ref="AQ599" si="9030">IF(AQ596=1,AP599+1,AP599)</f>
        <v>1902</v>
      </c>
      <c r="AR599" s="60">
        <f t="shared" ref="AR599" si="9031">IF(AR596=1,AQ599+1,AQ599)</f>
        <v>1902</v>
      </c>
      <c r="AS599" s="60">
        <f t="shared" ref="AS599" si="9032">IF(AS596=1,AR599+1,AR599)</f>
        <v>1902</v>
      </c>
      <c r="AT599" s="60">
        <f t="shared" ref="AT599" si="9033">IF(AT596=1,AS599+1,AS599)</f>
        <v>1902</v>
      </c>
      <c r="AU599" s="60">
        <f t="shared" ref="AU599" si="9034">IF(AU596=1,AT599+1,AT599)</f>
        <v>1902</v>
      </c>
      <c r="AV599" s="60">
        <f t="shared" ref="AV599" si="9035">IF(AV596=1,AU599+1,AU599)</f>
        <v>1902</v>
      </c>
      <c r="AW599" s="60">
        <f t="shared" ref="AW599" si="9036">IF(AW596=1,AV599+1,AV599)</f>
        <v>1902</v>
      </c>
      <c r="AX599" s="60">
        <f t="shared" ref="AX599" si="9037">IF(AX596=1,AW599+1,AW599)</f>
        <v>1903</v>
      </c>
      <c r="AY599" s="60">
        <f t="shared" ref="AY599" si="9038">IF(AY596=1,AX599+1,AX599)</f>
        <v>1903</v>
      </c>
      <c r="AZ599" s="60">
        <f t="shared" ref="AZ599" si="9039">IF(AZ596=1,AY599+1,AY599)</f>
        <v>1903</v>
      </c>
      <c r="BA599" s="60">
        <f t="shared" ref="BA599" si="9040">IF(BA596=1,AZ599+1,AZ599)</f>
        <v>1903</v>
      </c>
      <c r="BB599" s="60">
        <f t="shared" ref="BB599" si="9041">IF(BB596=1,BA599+1,BA599)</f>
        <v>1903</v>
      </c>
      <c r="BC599" s="60">
        <f t="shared" ref="BC599" si="9042">IF(BC596=1,BB599+1,BB599)</f>
        <v>1903</v>
      </c>
      <c r="BD599" s="60">
        <f t="shared" ref="BD599" si="9043">IF(BD596=1,BC599+1,BC599)</f>
        <v>1903</v>
      </c>
      <c r="BE599" s="60">
        <f t="shared" ref="BE599" si="9044">IF(BE596=1,BD599+1,BD599)</f>
        <v>1903</v>
      </c>
      <c r="BF599" s="60">
        <f t="shared" ref="BF599" si="9045">IF(BF596=1,BE599+1,BE599)</f>
        <v>1903</v>
      </c>
      <c r="BG599" s="60">
        <f t="shared" ref="BG599" si="9046">IF(BG596=1,BF599+1,BF599)</f>
        <v>1903</v>
      </c>
      <c r="BH599" s="60">
        <f t="shared" ref="BH599" si="9047">IF(BH596=1,BG599+1,BG599)</f>
        <v>1903</v>
      </c>
      <c r="BI599" s="60">
        <f t="shared" ref="BI599" si="9048">IF(BI596=1,BH599+1,BH599)</f>
        <v>1903</v>
      </c>
      <c r="BJ599" s="199"/>
      <c r="BK599" s="198"/>
      <c r="BL599" s="202"/>
      <c r="BM599" s="106"/>
      <c r="BN599" s="106"/>
      <c r="BO599" s="106"/>
      <c r="BP599" s="106"/>
      <c r="BQ599" s="106"/>
      <c r="BR599" s="106"/>
      <c r="BS599" s="106"/>
      <c r="BT599" s="106"/>
      <c r="BU599" s="106"/>
      <c r="BV599" s="106"/>
      <c r="BW599" s="106"/>
      <c r="BX599" s="106"/>
      <c r="BY599" s="106"/>
      <c r="BZ599" s="106"/>
      <c r="CA599" s="106"/>
      <c r="CB599" s="106"/>
    </row>
    <row r="600" spans="1:80" s="245" customFormat="1" ht="16.399999999999999" customHeight="1" x14ac:dyDescent="0.35">
      <c r="A600" s="250"/>
      <c r="B600" s="113"/>
      <c r="C600" s="125"/>
      <c r="D600" s="125"/>
      <c r="E600" s="357"/>
      <c r="F600" s="357"/>
      <c r="G600" s="357"/>
      <c r="H600" s="370"/>
      <c r="I600" s="374"/>
      <c r="J600" s="7"/>
      <c r="K600" s="377"/>
      <c r="L600" s="106"/>
      <c r="M600" s="63" t="s">
        <v>159</v>
      </c>
      <c r="N600" s="258"/>
      <c r="O600" s="258"/>
      <c r="P600" s="258"/>
      <c r="Q600" s="258"/>
      <c r="R600" s="258"/>
      <c r="S600" s="258"/>
      <c r="T600" s="258"/>
      <c r="U600" s="258"/>
      <c r="V600" s="258"/>
      <c r="W600" s="258"/>
      <c r="X600" s="258"/>
      <c r="Y600" s="258"/>
      <c r="Z600" s="258"/>
      <c r="AA600" s="258"/>
      <c r="AB600" s="258"/>
      <c r="AC600" s="258"/>
      <c r="AD600" s="258"/>
      <c r="AE600" s="258"/>
      <c r="AF600" s="258"/>
      <c r="AG600" s="258"/>
      <c r="AH600" s="258"/>
      <c r="AI600" s="258"/>
      <c r="AJ600" s="258"/>
      <c r="AK600" s="258"/>
      <c r="AL600" s="258"/>
      <c r="AM600" s="258"/>
      <c r="AN600" s="258"/>
      <c r="AO600" s="258"/>
      <c r="AP600" s="258"/>
      <c r="AQ600" s="258"/>
      <c r="AR600" s="258"/>
      <c r="AS600" s="258"/>
      <c r="AT600" s="258"/>
      <c r="AU600" s="258"/>
      <c r="AV600" s="258"/>
      <c r="AW600" s="258"/>
      <c r="AX600" s="258"/>
      <c r="AY600" s="258"/>
      <c r="AZ600" s="258"/>
      <c r="BA600" s="258"/>
      <c r="BB600" s="258"/>
      <c r="BC600" s="258"/>
      <c r="BD600" s="258"/>
      <c r="BE600" s="258"/>
      <c r="BF600" s="258"/>
      <c r="BG600" s="258"/>
      <c r="BH600" s="258"/>
      <c r="BI600" s="258"/>
      <c r="BJ600" s="199"/>
      <c r="BK600" s="198"/>
      <c r="BL600" s="202"/>
      <c r="BM600" s="106"/>
      <c r="BN600" s="106"/>
      <c r="BO600" s="106"/>
      <c r="BP600" s="106"/>
      <c r="BQ600" s="106"/>
      <c r="BR600" s="106"/>
      <c r="BS600" s="106"/>
      <c r="BT600" s="106"/>
      <c r="BU600" s="106"/>
      <c r="BV600" s="106"/>
      <c r="BW600" s="106"/>
      <c r="BX600" s="106"/>
      <c r="BY600" s="106"/>
      <c r="BZ600" s="106"/>
      <c r="CA600" s="106"/>
      <c r="CB600" s="106"/>
    </row>
    <row r="601" spans="1:80" s="245" customFormat="1" ht="23.5" customHeight="1" x14ac:dyDescent="0.35">
      <c r="A601" s="243"/>
      <c r="B601" s="126" t="s">
        <v>49</v>
      </c>
      <c r="C601" s="381"/>
      <c r="D601" s="381"/>
      <c r="E601" s="259"/>
      <c r="F601" s="259"/>
      <c r="G601" s="241"/>
      <c r="H601" s="253"/>
      <c r="I601" s="61">
        <f>IF($H601="",0,VLOOKUP($E601,'Podpůrná data'!$H$15:$I$185,2,FALSE)*$H601)</f>
        <v>0</v>
      </c>
      <c r="J601" s="105"/>
      <c r="K601" s="166">
        <f>IF(I601&gt;0,1,0)</f>
        <v>0</v>
      </c>
      <c r="L601" s="204"/>
      <c r="M601" s="63" t="s">
        <v>95</v>
      </c>
      <c r="N601" s="260"/>
      <c r="O601" s="260"/>
      <c r="P601" s="260"/>
      <c r="Q601" s="260"/>
      <c r="R601" s="260"/>
      <c r="S601" s="260"/>
      <c r="T601" s="260"/>
      <c r="U601" s="260"/>
      <c r="V601" s="260"/>
      <c r="W601" s="260"/>
      <c r="X601" s="260"/>
      <c r="Y601" s="260"/>
      <c r="Z601" s="260"/>
      <c r="AA601" s="260"/>
      <c r="AB601" s="260"/>
      <c r="AC601" s="260"/>
      <c r="AD601" s="260"/>
      <c r="AE601" s="260"/>
      <c r="AF601" s="260"/>
      <c r="AG601" s="260"/>
      <c r="AH601" s="260"/>
      <c r="AI601" s="260"/>
      <c r="AJ601" s="260"/>
      <c r="AK601" s="260"/>
      <c r="AL601" s="260"/>
      <c r="AM601" s="260"/>
      <c r="AN601" s="260"/>
      <c r="AO601" s="260"/>
      <c r="AP601" s="260"/>
      <c r="AQ601" s="260"/>
      <c r="AR601" s="260"/>
      <c r="AS601" s="260"/>
      <c r="AT601" s="260"/>
      <c r="AU601" s="260"/>
      <c r="AV601" s="260"/>
      <c r="AW601" s="260"/>
      <c r="AX601" s="260"/>
      <c r="AY601" s="260"/>
      <c r="AZ601" s="260"/>
      <c r="BA601" s="260"/>
      <c r="BB601" s="260"/>
      <c r="BC601" s="260"/>
      <c r="BD601" s="260"/>
      <c r="BE601" s="260"/>
      <c r="BF601" s="260"/>
      <c r="BG601" s="260"/>
      <c r="BH601" s="260"/>
      <c r="BI601" s="260"/>
      <c r="BJ601" s="382">
        <f>SUM(N603:BI603)</f>
        <v>0</v>
      </c>
      <c r="BK601" s="384">
        <f>SUM(N605:BI605)</f>
        <v>0</v>
      </c>
      <c r="BL601" s="386">
        <f>IF($K601=0,0,IF($BJ601&gt;=20,1,0))</f>
        <v>0</v>
      </c>
      <c r="BM601" s="106"/>
      <c r="BN601" s="106"/>
      <c r="BO601" s="106"/>
      <c r="BP601" s="106"/>
      <c r="BQ601" s="106"/>
      <c r="BR601" s="106"/>
      <c r="BS601" s="106"/>
      <c r="BT601" s="106"/>
      <c r="BU601" s="106"/>
      <c r="BV601" s="106"/>
      <c r="BW601" s="106"/>
      <c r="BX601" s="106"/>
      <c r="BY601" s="106"/>
      <c r="BZ601" s="106"/>
      <c r="CA601" s="106"/>
      <c r="CB601" s="106"/>
    </row>
    <row r="602" spans="1:80" s="245" customFormat="1" ht="29" x14ac:dyDescent="0.35">
      <c r="A602" s="243"/>
      <c r="B602" s="128"/>
      <c r="C602" s="170"/>
      <c r="D602" s="170"/>
      <c r="E602" s="170"/>
      <c r="F602" s="170"/>
      <c r="G602" s="170"/>
      <c r="H602" s="170"/>
      <c r="I602" s="64"/>
      <c r="J602" s="105"/>
      <c r="K602" s="223"/>
      <c r="L602" s="106"/>
      <c r="M602" s="63" t="s">
        <v>215</v>
      </c>
      <c r="N602" s="260"/>
      <c r="O602" s="260"/>
      <c r="P602" s="260"/>
      <c r="Q602" s="260"/>
      <c r="R602" s="260"/>
      <c r="S602" s="260"/>
      <c r="T602" s="260"/>
      <c r="U602" s="260"/>
      <c r="V602" s="260"/>
      <c r="W602" s="260"/>
      <c r="X602" s="260"/>
      <c r="Y602" s="260"/>
      <c r="Z602" s="260"/>
      <c r="AA602" s="260"/>
      <c r="AB602" s="260"/>
      <c r="AC602" s="260"/>
      <c r="AD602" s="260"/>
      <c r="AE602" s="260"/>
      <c r="AF602" s="260"/>
      <c r="AG602" s="260"/>
      <c r="AH602" s="260"/>
      <c r="AI602" s="260"/>
      <c r="AJ602" s="260"/>
      <c r="AK602" s="260"/>
      <c r="AL602" s="260"/>
      <c r="AM602" s="260"/>
      <c r="AN602" s="260"/>
      <c r="AO602" s="260"/>
      <c r="AP602" s="260"/>
      <c r="AQ602" s="260"/>
      <c r="AR602" s="260"/>
      <c r="AS602" s="260"/>
      <c r="AT602" s="260"/>
      <c r="AU602" s="260"/>
      <c r="AV602" s="260"/>
      <c r="AW602" s="260"/>
      <c r="AX602" s="260"/>
      <c r="AY602" s="260"/>
      <c r="AZ602" s="260"/>
      <c r="BA602" s="260"/>
      <c r="BB602" s="260"/>
      <c r="BC602" s="260"/>
      <c r="BD602" s="260"/>
      <c r="BE602" s="260"/>
      <c r="BF602" s="260"/>
      <c r="BG602" s="260"/>
      <c r="BH602" s="260"/>
      <c r="BI602" s="260"/>
      <c r="BJ602" s="382"/>
      <c r="BK602" s="384"/>
      <c r="BL602" s="386"/>
      <c r="BM602" s="106"/>
      <c r="BN602" s="106"/>
      <c r="BO602" s="106"/>
      <c r="BP602" s="106"/>
      <c r="BQ602" s="106"/>
      <c r="BR602" s="106"/>
      <c r="BS602" s="106"/>
      <c r="BT602" s="106"/>
      <c r="BU602" s="106"/>
      <c r="BV602" s="106"/>
      <c r="BW602" s="106"/>
      <c r="BX602" s="106"/>
      <c r="BY602" s="106"/>
      <c r="BZ602" s="106"/>
      <c r="CA602" s="106"/>
      <c r="CB602" s="106"/>
    </row>
    <row r="603" spans="1:80" s="245" customFormat="1" ht="29" x14ac:dyDescent="0.35">
      <c r="A603" s="243"/>
      <c r="B603" s="128"/>
      <c r="C603" s="170"/>
      <c r="D603" s="170"/>
      <c r="E603" s="170"/>
      <c r="F603" s="170"/>
      <c r="G603" s="170"/>
      <c r="H603" s="170"/>
      <c r="I603" s="64"/>
      <c r="J603" s="105"/>
      <c r="K603" s="165"/>
      <c r="L603" s="106"/>
      <c r="M603" s="63" t="s">
        <v>235</v>
      </c>
      <c r="N603" s="167">
        <f>IF(N602="",0,IF(N602&gt;=$H601,$H601,N602))</f>
        <v>0</v>
      </c>
      <c r="O603" s="167">
        <f t="shared" ref="O603" si="9049">IF(O602="",0,IF((O602+N604)&lt;=$H601,O602,$H601-N604))</f>
        <v>0</v>
      </c>
      <c r="P603" s="167">
        <f t="shared" ref="P603" si="9050">IF(P602="",0,IF((P602+O604)&lt;=$H601,P602,$H601-O604))</f>
        <v>0</v>
      </c>
      <c r="Q603" s="167">
        <f t="shared" ref="Q603" si="9051">IF(Q602="",0,IF((Q602+P604)&lt;=$H601,Q602,$H601-P604))</f>
        <v>0</v>
      </c>
      <c r="R603" s="167">
        <f t="shared" ref="R603" si="9052">IF(R602="",0,IF((R602+Q604)&lt;=$H601,R602,$H601-Q604))</f>
        <v>0</v>
      </c>
      <c r="S603" s="167">
        <f t="shared" ref="S603" si="9053">IF(S602="",0,IF((S602+R604)&lt;=$H601,S602,$H601-R604))</f>
        <v>0</v>
      </c>
      <c r="T603" s="167">
        <f t="shared" ref="T603" si="9054">IF(T602="",0,IF((T602+S604)&lt;=$H601,T602,$H601-S604))</f>
        <v>0</v>
      </c>
      <c r="U603" s="167">
        <f t="shared" ref="U603" si="9055">IF(U602="",0,IF((U602+T604)&lt;=$H601,U602,$H601-T604))</f>
        <v>0</v>
      </c>
      <c r="V603" s="167">
        <f t="shared" ref="V603" si="9056">IF(V602="",0,IF((V602+U604)&lt;=$H601,V602,$H601-U604))</f>
        <v>0</v>
      </c>
      <c r="W603" s="167">
        <f t="shared" ref="W603" si="9057">IF(W602="",0,IF((W602+V604)&lt;=$H601,W602,$H601-V604))</f>
        <v>0</v>
      </c>
      <c r="X603" s="167">
        <f t="shared" ref="X603" si="9058">IF(X602="",0,IF((X602+W604)&lt;=$H601,X602,$H601-W604))</f>
        <v>0</v>
      </c>
      <c r="Y603" s="167">
        <f t="shared" ref="Y603" si="9059">IF(Y602="",0,IF((Y602+X604)&lt;=$H601,Y602,$H601-X604))</f>
        <v>0</v>
      </c>
      <c r="Z603" s="167">
        <f t="shared" ref="Z603" si="9060">IF(Z602="",0,IF((Z602+Y604)&lt;=$H601,Z602,$H601-Y604))</f>
        <v>0</v>
      </c>
      <c r="AA603" s="167">
        <f t="shared" ref="AA603" si="9061">IF(AA602="",0,IF((AA602+Z604)&lt;=$H601,AA602,$H601-Z604))</f>
        <v>0</v>
      </c>
      <c r="AB603" s="167">
        <f t="shared" ref="AB603" si="9062">IF(AB602="",0,IF((AB602+AA604)&lt;=$H601,AB602,$H601-AA604))</f>
        <v>0</v>
      </c>
      <c r="AC603" s="167">
        <f t="shared" ref="AC603" si="9063">IF(AC602="",0,IF((AC602+AB604)&lt;=$H601,AC602,$H601-AB604))</f>
        <v>0</v>
      </c>
      <c r="AD603" s="167">
        <f t="shared" ref="AD603" si="9064">IF(AD602="",0,IF((AD602+AC604)&lt;=$H601,AD602,$H601-AC604))</f>
        <v>0</v>
      </c>
      <c r="AE603" s="167">
        <f t="shared" ref="AE603" si="9065">IF(AE602="",0,IF((AE602+AD604)&lt;=$H601,AE602,$H601-AD604))</f>
        <v>0</v>
      </c>
      <c r="AF603" s="167">
        <f t="shared" ref="AF603" si="9066">IF(AF602="",0,IF((AF602+AE604)&lt;=$H601,AF602,$H601-AE604))</f>
        <v>0</v>
      </c>
      <c r="AG603" s="167">
        <f t="shared" ref="AG603" si="9067">IF(AG602="",0,IF((AG602+AF604)&lt;=$H601,AG602,$H601-AF604))</f>
        <v>0</v>
      </c>
      <c r="AH603" s="167">
        <f t="shared" ref="AH603" si="9068">IF(AH602="",0,IF((AH602+AG604)&lt;=$H601,AH602,$H601-AG604))</f>
        <v>0</v>
      </c>
      <c r="AI603" s="167">
        <f t="shared" ref="AI603" si="9069">IF(AI602="",0,IF((AI602+AH604)&lt;=$H601,AI602,$H601-AH604))</f>
        <v>0</v>
      </c>
      <c r="AJ603" s="167">
        <f t="shared" ref="AJ603" si="9070">IF(AJ602="",0,IF((AJ602+AI604)&lt;=$H601,AJ602,$H601-AI604))</f>
        <v>0</v>
      </c>
      <c r="AK603" s="167">
        <f t="shared" ref="AK603" si="9071">IF(AK602="",0,IF((AK602+AJ604)&lt;=$H601,AK602,$H601-AJ604))</f>
        <v>0</v>
      </c>
      <c r="AL603" s="167">
        <f t="shared" ref="AL603" si="9072">IF(AL602="",0,IF((AL602+AK604)&lt;=$H601,AL602,$H601-AK604))</f>
        <v>0</v>
      </c>
      <c r="AM603" s="167">
        <f t="shared" ref="AM603" si="9073">IF(AM602="",0,IF((AM602+AL604)&lt;=$H601,AM602,$H601-AL604))</f>
        <v>0</v>
      </c>
      <c r="AN603" s="167">
        <f t="shared" ref="AN603" si="9074">IF(AN602="",0,IF((AN602+AM604)&lt;=$H601,AN602,$H601-AM604))</f>
        <v>0</v>
      </c>
      <c r="AO603" s="167">
        <f t="shared" ref="AO603" si="9075">IF(AO602="",0,IF((AO602+AN604)&lt;=$H601,AO602,$H601-AN604))</f>
        <v>0</v>
      </c>
      <c r="AP603" s="167">
        <f t="shared" ref="AP603" si="9076">IF(AP602="",0,IF((AP602+AO604)&lt;=$H601,AP602,$H601-AO604))</f>
        <v>0</v>
      </c>
      <c r="AQ603" s="167">
        <f t="shared" ref="AQ603" si="9077">IF(AQ602="",0,IF((AQ602+AP604)&lt;=$H601,AQ602,$H601-AP604))</f>
        <v>0</v>
      </c>
      <c r="AR603" s="167">
        <f t="shared" ref="AR603" si="9078">IF(AR602="",0,IF((AR602+AQ604)&lt;=$H601,AR602,$H601-AQ604))</f>
        <v>0</v>
      </c>
      <c r="AS603" s="167">
        <f t="shared" ref="AS603" si="9079">IF(AS602="",0,IF((AS602+AR604)&lt;=$H601,AS602,$H601-AR604))</f>
        <v>0</v>
      </c>
      <c r="AT603" s="167">
        <f t="shared" ref="AT603" si="9080">IF(AT602="",0,IF((AT602+AS604)&lt;=$H601,AT602,$H601-AS604))</f>
        <v>0</v>
      </c>
      <c r="AU603" s="167">
        <f t="shared" ref="AU603" si="9081">IF(AU602="",0,IF((AU602+AT604)&lt;=$H601,AU602,$H601-AT604))</f>
        <v>0</v>
      </c>
      <c r="AV603" s="167">
        <f t="shared" ref="AV603" si="9082">IF(AV602="",0,IF((AV602+AU604)&lt;=$H601,AV602,$H601-AU604))</f>
        <v>0</v>
      </c>
      <c r="AW603" s="167">
        <f t="shared" ref="AW603" si="9083">IF(AW602="",0,IF((AW602+AV604)&lt;=$H601,AW602,$H601-AV604))</f>
        <v>0</v>
      </c>
      <c r="AX603" s="167">
        <f t="shared" ref="AX603" si="9084">IF(AX602="",0,IF((AX602+AW604)&lt;=$H601,AX602,$H601-AW604))</f>
        <v>0</v>
      </c>
      <c r="AY603" s="167">
        <f t="shared" ref="AY603" si="9085">IF(AY602="",0,IF((AY602+AX604)&lt;=$H601,AY602,$H601-AX604))</f>
        <v>0</v>
      </c>
      <c r="AZ603" s="167">
        <f t="shared" ref="AZ603" si="9086">IF(AZ602="",0,IF((AZ602+AY604)&lt;=$H601,AZ602,$H601-AY604))</f>
        <v>0</v>
      </c>
      <c r="BA603" s="167">
        <f t="shared" ref="BA603" si="9087">IF(BA602="",0,IF((BA602+AZ604)&lt;=$H601,BA602,$H601-AZ604))</f>
        <v>0</v>
      </c>
      <c r="BB603" s="167">
        <f t="shared" ref="BB603" si="9088">IF(BB602="",0,IF((BB602+BA604)&lt;=$H601,BB602,$H601-BA604))</f>
        <v>0</v>
      </c>
      <c r="BC603" s="167">
        <f t="shared" ref="BC603" si="9089">IF(BC602="",0,IF((BC602+BB604)&lt;=$H601,BC602,$H601-BB604))</f>
        <v>0</v>
      </c>
      <c r="BD603" s="167">
        <f t="shared" ref="BD603" si="9090">IF(BD602="",0,IF((BD602+BC604)&lt;=$H601,BD602,$H601-BC604))</f>
        <v>0</v>
      </c>
      <c r="BE603" s="167">
        <f t="shared" ref="BE603" si="9091">IF(BE602="",0,IF((BE602+BD604)&lt;=$H601,BE602,$H601-BD604))</f>
        <v>0</v>
      </c>
      <c r="BF603" s="167">
        <f t="shared" ref="BF603" si="9092">IF(BF602="",0,IF((BF602+BE604)&lt;=$H601,BF602,$H601-BE604))</f>
        <v>0</v>
      </c>
      <c r="BG603" s="167">
        <f t="shared" ref="BG603" si="9093">IF(BG602="",0,IF((BG602+BF604)&lt;=$H601,BG602,$H601-BF604))</f>
        <v>0</v>
      </c>
      <c r="BH603" s="167">
        <f t="shared" ref="BH603" si="9094">IF(BH602="",0,IF((BH602+BG604)&lt;=$H601,BH602,$H601-BG604))</f>
        <v>0</v>
      </c>
      <c r="BI603" s="167">
        <f t="shared" ref="BI603" si="9095">IF(BI602="",0,IF((BI602+BH604)&lt;=$H601,BI602,$H601-BH604))</f>
        <v>0</v>
      </c>
      <c r="BJ603" s="382"/>
      <c r="BK603" s="384"/>
      <c r="BL603" s="386"/>
      <c r="BM603" s="106"/>
      <c r="BN603" s="106"/>
      <c r="BO603" s="106"/>
      <c r="BP603" s="106"/>
      <c r="BQ603" s="106"/>
      <c r="BR603" s="106"/>
      <c r="BS603" s="106"/>
      <c r="BT603" s="106"/>
      <c r="BU603" s="106"/>
      <c r="BV603" s="106"/>
      <c r="BW603" s="106"/>
      <c r="BX603" s="106"/>
      <c r="BY603" s="106"/>
      <c r="BZ603" s="106"/>
      <c r="CA603" s="106"/>
      <c r="CB603" s="106"/>
    </row>
    <row r="604" spans="1:80" ht="29" hidden="1" x14ac:dyDescent="0.35">
      <c r="B604" s="128"/>
      <c r="C604" s="170"/>
      <c r="D604" s="170"/>
      <c r="E604" s="170"/>
      <c r="F604" s="170"/>
      <c r="G604" s="170"/>
      <c r="H604" s="170"/>
      <c r="I604" s="172"/>
      <c r="J604" s="105"/>
      <c r="K604" s="175"/>
      <c r="L604" s="105"/>
      <c r="M604" s="63" t="s">
        <v>236</v>
      </c>
      <c r="N604" s="167">
        <f>N603</f>
        <v>0</v>
      </c>
      <c r="O604" s="167">
        <f>O603+N604</f>
        <v>0</v>
      </c>
      <c r="P604" s="167">
        <f t="shared" ref="P604" si="9096">P603+O604</f>
        <v>0</v>
      </c>
      <c r="Q604" s="167">
        <f t="shared" ref="Q604" si="9097">Q603+P604</f>
        <v>0</v>
      </c>
      <c r="R604" s="167">
        <f t="shared" ref="R604" si="9098">R603+Q604</f>
        <v>0</v>
      </c>
      <c r="S604" s="167">
        <f t="shared" ref="S604" si="9099">S603+R604</f>
        <v>0</v>
      </c>
      <c r="T604" s="167">
        <f t="shared" ref="T604" si="9100">T603+S604</f>
        <v>0</v>
      </c>
      <c r="U604" s="167">
        <f t="shared" ref="U604" si="9101">U603+T604</f>
        <v>0</v>
      </c>
      <c r="V604" s="167">
        <f t="shared" ref="V604" si="9102">V603+U604</f>
        <v>0</v>
      </c>
      <c r="W604" s="167">
        <f t="shared" ref="W604" si="9103">W603+V604</f>
        <v>0</v>
      </c>
      <c r="X604" s="167">
        <f t="shared" ref="X604" si="9104">X603+W604</f>
        <v>0</v>
      </c>
      <c r="Y604" s="167">
        <f t="shared" ref="Y604" si="9105">Y603+X604</f>
        <v>0</v>
      </c>
      <c r="Z604" s="167">
        <f t="shared" ref="Z604" si="9106">Z603+Y604</f>
        <v>0</v>
      </c>
      <c r="AA604" s="167">
        <f t="shared" ref="AA604" si="9107">AA603+Z604</f>
        <v>0</v>
      </c>
      <c r="AB604" s="167">
        <f t="shared" ref="AB604" si="9108">AB603+AA604</f>
        <v>0</v>
      </c>
      <c r="AC604" s="167">
        <f t="shared" ref="AC604" si="9109">AC603+AB604</f>
        <v>0</v>
      </c>
      <c r="AD604" s="167">
        <f t="shared" ref="AD604" si="9110">AD603+AC604</f>
        <v>0</v>
      </c>
      <c r="AE604" s="167">
        <f t="shared" ref="AE604" si="9111">AE603+AD604</f>
        <v>0</v>
      </c>
      <c r="AF604" s="167">
        <f t="shared" ref="AF604" si="9112">AF603+AE604</f>
        <v>0</v>
      </c>
      <c r="AG604" s="167">
        <f t="shared" ref="AG604" si="9113">AG603+AF604</f>
        <v>0</v>
      </c>
      <c r="AH604" s="167">
        <f t="shared" ref="AH604" si="9114">AH603+AG604</f>
        <v>0</v>
      </c>
      <c r="AI604" s="167">
        <f t="shared" ref="AI604" si="9115">AI603+AH604</f>
        <v>0</v>
      </c>
      <c r="AJ604" s="167">
        <f t="shared" ref="AJ604" si="9116">AJ603+AI604</f>
        <v>0</v>
      </c>
      <c r="AK604" s="167">
        <f t="shared" ref="AK604" si="9117">AK603+AJ604</f>
        <v>0</v>
      </c>
      <c r="AL604" s="167">
        <f t="shared" ref="AL604" si="9118">AL603+AK604</f>
        <v>0</v>
      </c>
      <c r="AM604" s="167">
        <f t="shared" ref="AM604" si="9119">AM603+AL604</f>
        <v>0</v>
      </c>
      <c r="AN604" s="167">
        <f t="shared" ref="AN604" si="9120">AN603+AM604</f>
        <v>0</v>
      </c>
      <c r="AO604" s="167">
        <f t="shared" ref="AO604" si="9121">AO603+AN604</f>
        <v>0</v>
      </c>
      <c r="AP604" s="167">
        <f t="shared" ref="AP604" si="9122">AP603+AO604</f>
        <v>0</v>
      </c>
      <c r="AQ604" s="167">
        <f t="shared" ref="AQ604" si="9123">AQ603+AP604</f>
        <v>0</v>
      </c>
      <c r="AR604" s="167">
        <f t="shared" ref="AR604" si="9124">AR603+AQ604</f>
        <v>0</v>
      </c>
      <c r="AS604" s="167">
        <f t="shared" ref="AS604" si="9125">AS603+AR604</f>
        <v>0</v>
      </c>
      <c r="AT604" s="167">
        <f t="shared" ref="AT604" si="9126">AT603+AS604</f>
        <v>0</v>
      </c>
      <c r="AU604" s="167">
        <f t="shared" ref="AU604" si="9127">AU603+AT604</f>
        <v>0</v>
      </c>
      <c r="AV604" s="167">
        <f t="shared" ref="AV604" si="9128">AV603+AU604</f>
        <v>0</v>
      </c>
      <c r="AW604" s="167">
        <f t="shared" ref="AW604" si="9129">AW603+AV604</f>
        <v>0</v>
      </c>
      <c r="AX604" s="167">
        <f t="shared" ref="AX604" si="9130">AX603+AW604</f>
        <v>0</v>
      </c>
      <c r="AY604" s="167">
        <f t="shared" ref="AY604" si="9131">AY603+AX604</f>
        <v>0</v>
      </c>
      <c r="AZ604" s="167">
        <f t="shared" ref="AZ604" si="9132">AZ603+AY604</f>
        <v>0</v>
      </c>
      <c r="BA604" s="167">
        <f t="shared" ref="BA604" si="9133">BA603+AZ604</f>
        <v>0</v>
      </c>
      <c r="BB604" s="167">
        <f t="shared" ref="BB604" si="9134">BB603+BA604</f>
        <v>0</v>
      </c>
      <c r="BC604" s="167">
        <f t="shared" ref="BC604" si="9135">BC603+BB604</f>
        <v>0</v>
      </c>
      <c r="BD604" s="167">
        <f t="shared" ref="BD604" si="9136">BD603+BC604</f>
        <v>0</v>
      </c>
      <c r="BE604" s="167">
        <f t="shared" ref="BE604" si="9137">BE603+BD604</f>
        <v>0</v>
      </c>
      <c r="BF604" s="167">
        <f t="shared" ref="BF604" si="9138">BF603+BE604</f>
        <v>0</v>
      </c>
      <c r="BG604" s="167">
        <f t="shared" ref="BG604" si="9139">BG603+BF604</f>
        <v>0</v>
      </c>
      <c r="BH604" s="167">
        <f t="shared" ref="BH604" si="9140">BH603+BG604</f>
        <v>0</v>
      </c>
      <c r="BI604" s="167">
        <f t="shared" ref="BI604" si="9141">BI603+BH604</f>
        <v>0</v>
      </c>
      <c r="BJ604" s="382"/>
      <c r="BK604" s="384"/>
      <c r="BL604" s="386"/>
      <c r="BM604" s="105"/>
      <c r="BN604" s="105"/>
      <c r="BO604" s="105"/>
      <c r="BP604" s="105"/>
      <c r="BQ604" s="105"/>
      <c r="BR604" s="105"/>
      <c r="BS604" s="105"/>
      <c r="BT604" s="105"/>
      <c r="BU604" s="105"/>
      <c r="BV604" s="105"/>
      <c r="BW604" s="105"/>
      <c r="BX604" s="105"/>
      <c r="BY604" s="105"/>
      <c r="BZ604" s="105"/>
      <c r="CA604" s="105"/>
      <c r="CB604" s="105"/>
    </row>
    <row r="605" spans="1:80" ht="25.4" customHeight="1" thickBot="1" x14ac:dyDescent="0.4">
      <c r="B605" s="128"/>
      <c r="C605" s="170"/>
      <c r="D605" s="170"/>
      <c r="E605" s="170"/>
      <c r="F605" s="170"/>
      <c r="G605" s="170"/>
      <c r="H605" s="170"/>
      <c r="I605" s="172"/>
      <c r="J605" s="105"/>
      <c r="K605" s="175"/>
      <c r="L605" s="105"/>
      <c r="M605" s="63" t="s">
        <v>145</v>
      </c>
      <c r="N605" s="168">
        <f>IF($E601="",0,VLOOKUP($E601,'Podpůrná data'!$H$15:$I$182,2)*N603)</f>
        <v>0</v>
      </c>
      <c r="O605" s="168">
        <f>IF($E601="",0,VLOOKUP($E601,'Podpůrná data'!$H$15:$I$182,2)*O603)</f>
        <v>0</v>
      </c>
      <c r="P605" s="168">
        <f>IF($E601="",0,VLOOKUP($E601,'Podpůrná data'!$H$15:$I$182,2)*P603)</f>
        <v>0</v>
      </c>
      <c r="Q605" s="168">
        <f>IF($E601="",0,VLOOKUP($E601,'Podpůrná data'!$H$15:$I$182,2)*Q603)</f>
        <v>0</v>
      </c>
      <c r="R605" s="168">
        <f>IF($E601="",0,VLOOKUP($E601,'Podpůrná data'!$H$15:$I$182,2)*R603)</f>
        <v>0</v>
      </c>
      <c r="S605" s="168">
        <f>IF($E601="",0,VLOOKUP($E601,'Podpůrná data'!$H$15:$I$182,2)*S603)</f>
        <v>0</v>
      </c>
      <c r="T605" s="168">
        <f>IF($E601="",0,VLOOKUP($E601,'Podpůrná data'!$H$15:$I$182,2)*T603)</f>
        <v>0</v>
      </c>
      <c r="U605" s="168">
        <f>IF($E601="",0,VLOOKUP($E601,'Podpůrná data'!$H$15:$I$182,2)*U603)</f>
        <v>0</v>
      </c>
      <c r="V605" s="168">
        <f>IF($E601="",0,VLOOKUP($E601,'Podpůrná data'!$H$15:$I$182,2)*V603)</f>
        <v>0</v>
      </c>
      <c r="W605" s="168">
        <f>IF($E601="",0,VLOOKUP($E601,'Podpůrná data'!$H$15:$I$182,2)*W603)</f>
        <v>0</v>
      </c>
      <c r="X605" s="168">
        <f>IF($E601="",0,VLOOKUP($E601,'Podpůrná data'!$H$15:$I$182,2)*X603)</f>
        <v>0</v>
      </c>
      <c r="Y605" s="168">
        <f>IF($E601="",0,VLOOKUP($E601,'Podpůrná data'!$H$15:$I$182,2)*Y603)</f>
        <v>0</v>
      </c>
      <c r="Z605" s="168">
        <f>IF($E601="",0,VLOOKUP($E601,'Podpůrná data'!$H$15:$I$182,2)*Z603)</f>
        <v>0</v>
      </c>
      <c r="AA605" s="168">
        <f>IF($E601="",0,VLOOKUP($E601,'Podpůrná data'!$H$15:$I$182,2)*AA603)</f>
        <v>0</v>
      </c>
      <c r="AB605" s="168">
        <f>IF($E601="",0,VLOOKUP($E601,'Podpůrná data'!$H$15:$I$182,2)*AB603)</f>
        <v>0</v>
      </c>
      <c r="AC605" s="168">
        <f>IF($E601="",0,VLOOKUP($E601,'Podpůrná data'!$H$15:$I$182,2)*AC603)</f>
        <v>0</v>
      </c>
      <c r="AD605" s="168">
        <f>IF($E601="",0,VLOOKUP($E601,'Podpůrná data'!$H$15:$I$182,2)*AD603)</f>
        <v>0</v>
      </c>
      <c r="AE605" s="168">
        <f>IF($E601="",0,VLOOKUP($E601,'Podpůrná data'!$H$15:$I$182,2)*AE603)</f>
        <v>0</v>
      </c>
      <c r="AF605" s="168">
        <f>IF($E601="",0,VLOOKUP($E601,'Podpůrná data'!$H$15:$I$182,2)*AF603)</f>
        <v>0</v>
      </c>
      <c r="AG605" s="168">
        <f>IF($E601="",0,VLOOKUP($E601,'Podpůrná data'!$H$15:$I$182,2)*AG603)</f>
        <v>0</v>
      </c>
      <c r="AH605" s="168">
        <f>IF($E601="",0,VLOOKUP($E601,'Podpůrná data'!$H$15:$I$182,2)*AH603)</f>
        <v>0</v>
      </c>
      <c r="AI605" s="168">
        <f>IF($E601="",0,VLOOKUP($E601,'Podpůrná data'!$H$15:$I$182,2)*AI603)</f>
        <v>0</v>
      </c>
      <c r="AJ605" s="168">
        <f>IF($E601="",0,VLOOKUP($E601,'Podpůrná data'!$H$15:$I$182,2)*AJ603)</f>
        <v>0</v>
      </c>
      <c r="AK605" s="168">
        <f>IF($E601="",0,VLOOKUP($E601,'Podpůrná data'!$H$15:$I$182,2)*AK603)</f>
        <v>0</v>
      </c>
      <c r="AL605" s="168">
        <f>IF($E601="",0,VLOOKUP($E601,'Podpůrná data'!$H$15:$I$182,2)*AL603)</f>
        <v>0</v>
      </c>
      <c r="AM605" s="168">
        <f>IF($E601="",0,VLOOKUP($E601,'Podpůrná data'!$H$15:$I$182,2)*AM603)</f>
        <v>0</v>
      </c>
      <c r="AN605" s="168">
        <f>IF($E601="",0,VLOOKUP($E601,'Podpůrná data'!$H$15:$I$182,2)*AN603)</f>
        <v>0</v>
      </c>
      <c r="AO605" s="168">
        <f>IF($E601="",0,VLOOKUP($E601,'Podpůrná data'!$H$15:$I$182,2)*AO603)</f>
        <v>0</v>
      </c>
      <c r="AP605" s="168">
        <f>IF($E601="",0,VLOOKUP($E601,'Podpůrná data'!$H$15:$I$182,2)*AP603)</f>
        <v>0</v>
      </c>
      <c r="AQ605" s="168">
        <f>IF($E601="",0,VLOOKUP($E601,'Podpůrná data'!$H$15:$I$182,2)*AQ603)</f>
        <v>0</v>
      </c>
      <c r="AR605" s="168">
        <f>IF($E601="",0,VLOOKUP($E601,'Podpůrná data'!$H$15:$I$182,2)*AR603)</f>
        <v>0</v>
      </c>
      <c r="AS605" s="168">
        <f>IF($E601="",0,VLOOKUP($E601,'Podpůrná data'!$H$15:$I$182,2)*AS603)</f>
        <v>0</v>
      </c>
      <c r="AT605" s="168">
        <f>IF($E601="",0,VLOOKUP($E601,'Podpůrná data'!$H$15:$I$182,2)*AT603)</f>
        <v>0</v>
      </c>
      <c r="AU605" s="168">
        <f>IF($E601="",0,VLOOKUP($E601,'Podpůrná data'!$H$15:$I$182,2)*AU603)</f>
        <v>0</v>
      </c>
      <c r="AV605" s="168">
        <f>IF($E601="",0,VLOOKUP($E601,'Podpůrná data'!$H$15:$I$182,2)*AV603)</f>
        <v>0</v>
      </c>
      <c r="AW605" s="168">
        <f>IF($E601="",0,VLOOKUP($E601,'Podpůrná data'!$H$15:$I$182,2)*AW603)</f>
        <v>0</v>
      </c>
      <c r="AX605" s="168">
        <f>IF($E601="",0,VLOOKUP($E601,'Podpůrná data'!$H$15:$I$182,2)*AX603)</f>
        <v>0</v>
      </c>
      <c r="AY605" s="168">
        <f>IF($E601="",0,VLOOKUP($E601,'Podpůrná data'!$H$15:$I$182,2)*AY603)</f>
        <v>0</v>
      </c>
      <c r="AZ605" s="168">
        <f>IF($E601="",0,VLOOKUP($E601,'Podpůrná data'!$H$15:$I$182,2)*AZ603)</f>
        <v>0</v>
      </c>
      <c r="BA605" s="168">
        <f>IF($E601="",0,VLOOKUP($E601,'Podpůrná data'!$H$15:$I$182,2)*BA603)</f>
        <v>0</v>
      </c>
      <c r="BB605" s="168">
        <f>IF($E601="",0,VLOOKUP($E601,'Podpůrná data'!$H$15:$I$182,2)*BB603)</f>
        <v>0</v>
      </c>
      <c r="BC605" s="168">
        <f>IF($E601="",0,VLOOKUP($E601,'Podpůrná data'!$H$15:$I$182,2)*BC603)</f>
        <v>0</v>
      </c>
      <c r="BD605" s="168">
        <f>IF($E601="",0,VLOOKUP($E601,'Podpůrná data'!$H$15:$I$182,2)*BD603)</f>
        <v>0</v>
      </c>
      <c r="BE605" s="168">
        <f>IF($E601="",0,VLOOKUP($E601,'Podpůrná data'!$H$15:$I$182,2)*BE603)</f>
        <v>0</v>
      </c>
      <c r="BF605" s="168">
        <f>IF($E601="",0,VLOOKUP($E601,'Podpůrná data'!$H$15:$I$182,2)*BF603)</f>
        <v>0</v>
      </c>
      <c r="BG605" s="168">
        <f>IF($E601="",0,VLOOKUP($E601,'Podpůrná data'!$H$15:$I$182,2)*BG603)</f>
        <v>0</v>
      </c>
      <c r="BH605" s="168">
        <f>IF($E601="",0,VLOOKUP($E601,'Podpůrná data'!$H$15:$I$182,2)*BH603)</f>
        <v>0</v>
      </c>
      <c r="BI605" s="168">
        <f>IF($E601="",0,VLOOKUP($E601,'Podpůrná data'!$H$15:$I$182,2)*BI603)</f>
        <v>0</v>
      </c>
      <c r="BJ605" s="382"/>
      <c r="BK605" s="384"/>
      <c r="BL605" s="386"/>
      <c r="BM605" s="105"/>
      <c r="BN605" s="178">
        <f>SUMIFS($N605:$BI605,$N600:$BI600,"1. ZoR")</f>
        <v>0</v>
      </c>
      <c r="BO605" s="178">
        <f>SUMIFS($N605:$BI605,$N600:$BI600,"2. ZoR")</f>
        <v>0</v>
      </c>
      <c r="BP605" s="178">
        <f>SUMIFS($N605:$BI605,$N600:$BI600,"3. ZoR")</f>
        <v>0</v>
      </c>
      <c r="BQ605" s="178">
        <f>SUMIFS($N605:$BI605,$N600:$BI600,"4. ZoR")</f>
        <v>0</v>
      </c>
      <c r="BR605" s="178">
        <f>SUMIFS($N605:$BI605,$N600:$BI600,"5. ZoR")</f>
        <v>0</v>
      </c>
      <c r="BS605" s="178">
        <f>SUMIFS($N605:$BI605,$N600:$BI600,"6. ZoR")</f>
        <v>0</v>
      </c>
      <c r="BT605" s="178">
        <f>SUMIFS($N605:$BI605,$N600:$BI600,"7. ZoR")</f>
        <v>0</v>
      </c>
      <c r="BU605" s="178">
        <f>SUMIFS($N605:$BI605,$N600:$BI600,"8. ZoR")</f>
        <v>0</v>
      </c>
      <c r="BV605" s="178">
        <f>SUMIFS($N605:$BI605,$N600:$BI600,"9. ZoR")</f>
        <v>0</v>
      </c>
      <c r="BW605" s="178">
        <f>SUMIFS($N605:$BI605,$N600:$BI600,"10. ZoR")</f>
        <v>0</v>
      </c>
      <c r="BX605" s="178">
        <f>SUMIFS($N605:$BI605,$N600:$BI600,"11. ZoR")</f>
        <v>0</v>
      </c>
      <c r="BY605" s="178">
        <f>SUMIFS($N605:$BI605,$N600:$BI600,"12. ZoR")</f>
        <v>0</v>
      </c>
      <c r="BZ605" s="178">
        <f>SUMIFS($N605:$BI605,$N600:$BI600,"13. ZoR")</f>
        <v>0</v>
      </c>
      <c r="CA605" s="178">
        <f>SUMIFS($N605:$BI605,$N600:$BI600,"14. ZoR")</f>
        <v>0</v>
      </c>
      <c r="CB605" s="178">
        <f>SUMIFS($N605:$BI605,$N600:$BI600,"15. ZoR")</f>
        <v>0</v>
      </c>
    </row>
    <row r="606" spans="1:80" ht="29.5" hidden="1" thickBot="1" x14ac:dyDescent="0.4">
      <c r="B606" s="129"/>
      <c r="C606" s="173"/>
      <c r="D606" s="173"/>
      <c r="E606" s="173"/>
      <c r="F606" s="173"/>
      <c r="G606" s="173"/>
      <c r="H606" s="173"/>
      <c r="I606" s="174"/>
      <c r="J606" s="105"/>
      <c r="K606" s="176"/>
      <c r="L606" s="105"/>
      <c r="M606" s="63" t="s">
        <v>200</v>
      </c>
      <c r="N606" s="168">
        <f>IF(N605="","",N605)</f>
        <v>0</v>
      </c>
      <c r="O606" s="168">
        <f>N606+O605</f>
        <v>0</v>
      </c>
      <c r="P606" s="168">
        <f t="shared" ref="P606" si="9142">O606+P605</f>
        <v>0</v>
      </c>
      <c r="Q606" s="168">
        <f t="shared" ref="Q606" si="9143">P606+Q605</f>
        <v>0</v>
      </c>
      <c r="R606" s="168">
        <f t="shared" ref="R606" si="9144">Q606+R605</f>
        <v>0</v>
      </c>
      <c r="S606" s="168">
        <f t="shared" ref="S606" si="9145">R606+S605</f>
        <v>0</v>
      </c>
      <c r="T606" s="168">
        <f t="shared" ref="T606" si="9146">S606+T605</f>
        <v>0</v>
      </c>
      <c r="U606" s="168">
        <f t="shared" ref="U606" si="9147">T606+U605</f>
        <v>0</v>
      </c>
      <c r="V606" s="168">
        <f t="shared" ref="V606" si="9148">U606+V605</f>
        <v>0</v>
      </c>
      <c r="W606" s="168">
        <f t="shared" ref="W606" si="9149">V606+W605</f>
        <v>0</v>
      </c>
      <c r="X606" s="168">
        <f t="shared" ref="X606" si="9150">W606+X605</f>
        <v>0</v>
      </c>
      <c r="Y606" s="168">
        <f t="shared" ref="Y606" si="9151">X606+Y605</f>
        <v>0</v>
      </c>
      <c r="Z606" s="168">
        <f t="shared" ref="Z606" si="9152">Y606+Z605</f>
        <v>0</v>
      </c>
      <c r="AA606" s="168">
        <f t="shared" ref="AA606" si="9153">Z606+AA605</f>
        <v>0</v>
      </c>
      <c r="AB606" s="168">
        <f t="shared" ref="AB606" si="9154">AA606+AB605</f>
        <v>0</v>
      </c>
      <c r="AC606" s="168">
        <f t="shared" ref="AC606" si="9155">AB606+AC605</f>
        <v>0</v>
      </c>
      <c r="AD606" s="168">
        <f t="shared" ref="AD606" si="9156">AC606+AD605</f>
        <v>0</v>
      </c>
      <c r="AE606" s="168">
        <f t="shared" ref="AE606" si="9157">AD606+AE605</f>
        <v>0</v>
      </c>
      <c r="AF606" s="168">
        <f t="shared" ref="AF606" si="9158">AE606+AF605</f>
        <v>0</v>
      </c>
      <c r="AG606" s="168">
        <f t="shared" ref="AG606" si="9159">AF606+AG605</f>
        <v>0</v>
      </c>
      <c r="AH606" s="168">
        <f t="shared" ref="AH606" si="9160">AG606+AH605</f>
        <v>0</v>
      </c>
      <c r="AI606" s="168">
        <f t="shared" ref="AI606" si="9161">AH606+AI605</f>
        <v>0</v>
      </c>
      <c r="AJ606" s="168">
        <f t="shared" ref="AJ606" si="9162">AI606+AJ605</f>
        <v>0</v>
      </c>
      <c r="AK606" s="168">
        <f t="shared" ref="AK606" si="9163">AJ606+AK605</f>
        <v>0</v>
      </c>
      <c r="AL606" s="168">
        <f t="shared" ref="AL606" si="9164">AK606+AL605</f>
        <v>0</v>
      </c>
      <c r="AM606" s="168">
        <f t="shared" ref="AM606" si="9165">AL606+AM605</f>
        <v>0</v>
      </c>
      <c r="AN606" s="168">
        <f t="shared" ref="AN606" si="9166">AM606+AN605</f>
        <v>0</v>
      </c>
      <c r="AO606" s="168">
        <f t="shared" ref="AO606" si="9167">AN606+AO605</f>
        <v>0</v>
      </c>
      <c r="AP606" s="168">
        <f t="shared" ref="AP606" si="9168">AO606+AP605</f>
        <v>0</v>
      </c>
      <c r="AQ606" s="168">
        <f t="shared" ref="AQ606" si="9169">AP606+AQ605</f>
        <v>0</v>
      </c>
      <c r="AR606" s="168">
        <f t="shared" ref="AR606" si="9170">AQ606+AR605</f>
        <v>0</v>
      </c>
      <c r="AS606" s="168">
        <f t="shared" ref="AS606" si="9171">AR606+AS605</f>
        <v>0</v>
      </c>
      <c r="AT606" s="168">
        <f t="shared" ref="AT606" si="9172">AS606+AT605</f>
        <v>0</v>
      </c>
      <c r="AU606" s="168">
        <f t="shared" ref="AU606" si="9173">AT606+AU605</f>
        <v>0</v>
      </c>
      <c r="AV606" s="168">
        <f t="shared" ref="AV606" si="9174">AU606+AV605</f>
        <v>0</v>
      </c>
      <c r="AW606" s="168">
        <f t="shared" ref="AW606" si="9175">AV606+AW605</f>
        <v>0</v>
      </c>
      <c r="AX606" s="168">
        <f t="shared" ref="AX606" si="9176">AW606+AX605</f>
        <v>0</v>
      </c>
      <c r="AY606" s="168">
        <f t="shared" ref="AY606" si="9177">AX606+AY605</f>
        <v>0</v>
      </c>
      <c r="AZ606" s="168">
        <f t="shared" ref="AZ606" si="9178">AY606+AZ605</f>
        <v>0</v>
      </c>
      <c r="BA606" s="168">
        <f t="shared" ref="BA606" si="9179">AZ606+BA605</f>
        <v>0</v>
      </c>
      <c r="BB606" s="168">
        <f t="shared" ref="BB606" si="9180">BA606+BB605</f>
        <v>0</v>
      </c>
      <c r="BC606" s="168">
        <f t="shared" ref="BC606" si="9181">BB606+BC605</f>
        <v>0</v>
      </c>
      <c r="BD606" s="168">
        <f t="shared" ref="BD606" si="9182">BC606+BD605</f>
        <v>0</v>
      </c>
      <c r="BE606" s="168">
        <f t="shared" ref="BE606" si="9183">BD606+BE605</f>
        <v>0</v>
      </c>
      <c r="BF606" s="168">
        <f t="shared" ref="BF606" si="9184">BE606+BF605</f>
        <v>0</v>
      </c>
      <c r="BG606" s="168">
        <f t="shared" ref="BG606" si="9185">BF606+BG605</f>
        <v>0</v>
      </c>
      <c r="BH606" s="168">
        <f t="shared" ref="BH606" si="9186">BG606+BH605</f>
        <v>0</v>
      </c>
      <c r="BI606" s="168">
        <f t="shared" ref="BI606" si="9187">BH606+BI605</f>
        <v>0</v>
      </c>
      <c r="BJ606" s="383"/>
      <c r="BK606" s="385"/>
      <c r="BL606" s="387"/>
      <c r="BM606" s="105"/>
      <c r="BN606" s="105"/>
      <c r="BO606" s="105"/>
      <c r="BP606" s="105"/>
      <c r="BQ606" s="105"/>
      <c r="BR606" s="105"/>
      <c r="BS606" s="105"/>
      <c r="BT606" s="105"/>
      <c r="BU606" s="105"/>
      <c r="BV606" s="105"/>
      <c r="BW606" s="105"/>
      <c r="BX606" s="105"/>
      <c r="BY606" s="105"/>
      <c r="BZ606" s="105"/>
      <c r="CA606" s="105"/>
      <c r="CB606" s="105"/>
    </row>
    <row r="607" spans="1:80" ht="15" hidden="1" thickBot="1" x14ac:dyDescent="0.4">
      <c r="B607" s="105"/>
      <c r="C607" s="130"/>
      <c r="D607" s="130"/>
      <c r="E607" s="130"/>
      <c r="F607" s="130"/>
      <c r="G607" s="130"/>
      <c r="H607" s="130"/>
      <c r="I607" s="105"/>
      <c r="J607" s="7"/>
      <c r="K607" s="105"/>
      <c r="L607" s="105"/>
      <c r="M607" s="105"/>
      <c r="N607" s="105"/>
      <c r="O607" s="105"/>
      <c r="P607" s="7"/>
      <c r="Q607" s="105"/>
      <c r="R607" s="105"/>
      <c r="S607" s="105"/>
      <c r="T607" s="105"/>
      <c r="U607" s="105"/>
      <c r="V607" s="105"/>
      <c r="W607" s="105"/>
      <c r="X607" s="105"/>
      <c r="Y607" s="105"/>
      <c r="Z607" s="105"/>
      <c r="AA607" s="105"/>
      <c r="AB607" s="105"/>
      <c r="AC607" s="105"/>
      <c r="AD607" s="105"/>
      <c r="AE607" s="105"/>
      <c r="AF607" s="105"/>
      <c r="AG607" s="105"/>
      <c r="AH607" s="105"/>
      <c r="AI607" s="105"/>
      <c r="AJ607" s="105"/>
      <c r="AK607" s="105"/>
      <c r="AL607" s="105"/>
      <c r="AM607" s="105"/>
      <c r="AN607" s="105"/>
      <c r="AO607" s="105"/>
      <c r="AP607" s="105"/>
      <c r="AQ607" s="105"/>
      <c r="AR607" s="105"/>
      <c r="AS607" s="105"/>
      <c r="AT607" s="105"/>
      <c r="AU607" s="105"/>
      <c r="AV607" s="105"/>
      <c r="AW607" s="105"/>
      <c r="AX607" s="105"/>
      <c r="AY607" s="105"/>
      <c r="AZ607" s="105"/>
      <c r="BA607" s="105"/>
      <c r="BB607" s="105"/>
      <c r="BC607" s="105"/>
      <c r="BD607" s="105"/>
      <c r="BE607" s="105"/>
      <c r="BF607" s="105"/>
      <c r="BG607" s="105"/>
      <c r="BH607" s="105"/>
      <c r="BI607" s="105"/>
      <c r="BJ607" s="105"/>
      <c r="BK607" s="105"/>
      <c r="BL607" s="105"/>
      <c r="BM607" s="105"/>
      <c r="BN607" s="105"/>
      <c r="BO607" s="105"/>
      <c r="BP607" s="105"/>
      <c r="BQ607" s="105"/>
      <c r="BR607" s="105"/>
      <c r="BS607" s="105"/>
      <c r="BT607" s="105"/>
      <c r="BU607" s="105"/>
      <c r="BV607" s="105"/>
      <c r="BW607" s="105"/>
      <c r="BX607" s="105"/>
      <c r="BY607" s="105"/>
      <c r="BZ607" s="105"/>
      <c r="CA607" s="105"/>
      <c r="CB607" s="105"/>
    </row>
    <row r="608" spans="1:80" s="245" customFormat="1" ht="58.4" customHeight="1" thickBot="1" x14ac:dyDescent="0.4">
      <c r="A608" s="249"/>
      <c r="B608" s="120"/>
      <c r="C608" s="360" t="s">
        <v>2</v>
      </c>
      <c r="D608" s="121"/>
      <c r="E608" s="131" t="s">
        <v>225</v>
      </c>
      <c r="F608" s="131" t="s">
        <v>444</v>
      </c>
      <c r="G608" s="131" t="s">
        <v>208</v>
      </c>
      <c r="H608" s="122" t="s">
        <v>385</v>
      </c>
      <c r="I608" s="123" t="s">
        <v>1</v>
      </c>
      <c r="J608" s="7"/>
      <c r="K608" s="169">
        <v>204032</v>
      </c>
      <c r="L608" s="106"/>
      <c r="M608" s="194" t="s">
        <v>128</v>
      </c>
      <c r="N608" s="83" t="s">
        <v>4</v>
      </c>
      <c r="O608" s="83" t="s">
        <v>5</v>
      </c>
      <c r="P608" s="83" t="s">
        <v>6</v>
      </c>
      <c r="Q608" s="83" t="s">
        <v>7</v>
      </c>
      <c r="R608" s="83" t="s">
        <v>8</v>
      </c>
      <c r="S608" s="83" t="s">
        <v>9</v>
      </c>
      <c r="T608" s="83" t="s">
        <v>10</v>
      </c>
      <c r="U608" s="83" t="s">
        <v>11</v>
      </c>
      <c r="V608" s="83" t="s">
        <v>12</v>
      </c>
      <c r="W608" s="83" t="s">
        <v>13</v>
      </c>
      <c r="X608" s="83" t="s">
        <v>14</v>
      </c>
      <c r="Y608" s="83" t="s">
        <v>15</v>
      </c>
      <c r="Z608" s="83" t="s">
        <v>16</v>
      </c>
      <c r="AA608" s="83" t="s">
        <v>17</v>
      </c>
      <c r="AB608" s="83" t="s">
        <v>18</v>
      </c>
      <c r="AC608" s="83" t="s">
        <v>19</v>
      </c>
      <c r="AD608" s="83" t="s">
        <v>20</v>
      </c>
      <c r="AE608" s="83" t="s">
        <v>21</v>
      </c>
      <c r="AF608" s="83" t="s">
        <v>22</v>
      </c>
      <c r="AG608" s="83" t="s">
        <v>23</v>
      </c>
      <c r="AH608" s="83" t="s">
        <v>24</v>
      </c>
      <c r="AI608" s="83" t="s">
        <v>25</v>
      </c>
      <c r="AJ608" s="83" t="s">
        <v>26</v>
      </c>
      <c r="AK608" s="83" t="s">
        <v>27</v>
      </c>
      <c r="AL608" s="83" t="s">
        <v>28</v>
      </c>
      <c r="AM608" s="83" t="s">
        <v>29</v>
      </c>
      <c r="AN608" s="83" t="s">
        <v>30</v>
      </c>
      <c r="AO608" s="83" t="s">
        <v>31</v>
      </c>
      <c r="AP608" s="83" t="s">
        <v>32</v>
      </c>
      <c r="AQ608" s="83" t="s">
        <v>33</v>
      </c>
      <c r="AR608" s="83" t="s">
        <v>34</v>
      </c>
      <c r="AS608" s="83" t="s">
        <v>35</v>
      </c>
      <c r="AT608" s="83" t="s">
        <v>36</v>
      </c>
      <c r="AU608" s="83" t="s">
        <v>37</v>
      </c>
      <c r="AV608" s="83" t="s">
        <v>38</v>
      </c>
      <c r="AW608" s="83" t="s">
        <v>39</v>
      </c>
      <c r="AX608" s="83" t="s">
        <v>40</v>
      </c>
      <c r="AY608" s="83" t="s">
        <v>41</v>
      </c>
      <c r="AZ608" s="83" t="s">
        <v>42</v>
      </c>
      <c r="BA608" s="83" t="s">
        <v>43</v>
      </c>
      <c r="BB608" s="83" t="s">
        <v>44</v>
      </c>
      <c r="BC608" s="83" t="s">
        <v>45</v>
      </c>
      <c r="BD608" s="83" t="s">
        <v>46</v>
      </c>
      <c r="BE608" s="83" t="s">
        <v>47</v>
      </c>
      <c r="BF608" s="83" t="s">
        <v>48</v>
      </c>
      <c r="BG608" s="83" t="s">
        <v>49</v>
      </c>
      <c r="BH608" s="83" t="s">
        <v>50</v>
      </c>
      <c r="BI608" s="83" t="s">
        <v>51</v>
      </c>
      <c r="BJ608" s="134" t="s">
        <v>234</v>
      </c>
      <c r="BK608" s="135" t="s">
        <v>164</v>
      </c>
      <c r="BL608" s="135" t="s">
        <v>213</v>
      </c>
      <c r="BM608" s="106"/>
      <c r="BN608" s="368" t="s">
        <v>238</v>
      </c>
      <c r="BO608" s="369"/>
      <c r="BP608" s="369"/>
      <c r="BQ608" s="369"/>
      <c r="BR608" s="369"/>
      <c r="BS608" s="369"/>
      <c r="BT608" s="369"/>
      <c r="BU608" s="369"/>
      <c r="BV608" s="369"/>
      <c r="BW608" s="369"/>
      <c r="BX608" s="369"/>
      <c r="BY608" s="369"/>
      <c r="BZ608" s="369"/>
      <c r="CA608" s="369"/>
      <c r="CB608" s="369"/>
    </row>
    <row r="609" spans="1:80" s="245" customFormat="1" ht="18" hidden="1" customHeight="1" x14ac:dyDescent="0.35">
      <c r="A609" s="250"/>
      <c r="B609" s="113"/>
      <c r="C609" s="361"/>
      <c r="D609" s="125"/>
      <c r="E609" s="125"/>
      <c r="F609" s="125"/>
      <c r="G609" s="125"/>
      <c r="H609" s="370" t="s">
        <v>201</v>
      </c>
      <c r="I609" s="373" t="s">
        <v>93</v>
      </c>
      <c r="J609" s="7"/>
      <c r="K609" s="375" t="s">
        <v>423</v>
      </c>
      <c r="L609" s="106"/>
      <c r="M609" s="84"/>
      <c r="N609" s="74">
        <f>MONTH(Úvod!$F$10)</f>
        <v>1</v>
      </c>
      <c r="O609" s="75">
        <f t="shared" ref="O609" si="9188">IF(N609=12,1,N609+1)</f>
        <v>2</v>
      </c>
      <c r="P609" s="75">
        <f t="shared" ref="P609" si="9189">IF(O609=12,1,O609+1)</f>
        <v>3</v>
      </c>
      <c r="Q609" s="76">
        <f t="shared" ref="Q609" si="9190">IF(P609=12,1,P609+1)</f>
        <v>4</v>
      </c>
      <c r="R609" s="76">
        <f t="shared" ref="R609" si="9191">IF(Q609=12,1,Q609+1)</f>
        <v>5</v>
      </c>
      <c r="S609" s="76">
        <f t="shared" ref="S609" si="9192">IF(R609=12,1,R609+1)</f>
        <v>6</v>
      </c>
      <c r="T609" s="76">
        <f t="shared" ref="T609" si="9193">IF(S609=12,1,S609+1)</f>
        <v>7</v>
      </c>
      <c r="U609" s="76">
        <f t="shared" ref="U609" si="9194">IF(T609=12,1,T609+1)</f>
        <v>8</v>
      </c>
      <c r="V609" s="76">
        <f t="shared" ref="V609" si="9195">IF(U609=12,1,U609+1)</f>
        <v>9</v>
      </c>
      <c r="W609" s="76">
        <f>IF(V609=12,1,V609+1)</f>
        <v>10</v>
      </c>
      <c r="X609" s="76">
        <f t="shared" ref="X609" si="9196">IF(W609=12,1,W609+1)</f>
        <v>11</v>
      </c>
      <c r="Y609" s="76">
        <f t="shared" ref="Y609" si="9197">IF(X609=12,1,X609+1)</f>
        <v>12</v>
      </c>
      <c r="Z609" s="76">
        <f t="shared" ref="Z609" si="9198">IF(Y609=12,1,Y609+1)</f>
        <v>1</v>
      </c>
      <c r="AA609" s="76">
        <f t="shared" ref="AA609" si="9199">IF(Z609=12,1,Z609+1)</f>
        <v>2</v>
      </c>
      <c r="AB609" s="76">
        <f t="shared" ref="AB609" si="9200">IF(AA609=12,1,AA609+1)</f>
        <v>3</v>
      </c>
      <c r="AC609" s="76">
        <f t="shared" ref="AC609" si="9201">IF(AB609=12,1,AB609+1)</f>
        <v>4</v>
      </c>
      <c r="AD609" s="76">
        <f t="shared" ref="AD609" si="9202">IF(AC609=12,1,AC609+1)</f>
        <v>5</v>
      </c>
      <c r="AE609" s="76">
        <f t="shared" ref="AE609" si="9203">IF(AD609=12,1,AD609+1)</f>
        <v>6</v>
      </c>
      <c r="AF609" s="76">
        <f>IF(AE609=12,1,AE609+1)</f>
        <v>7</v>
      </c>
      <c r="AG609" s="76">
        <f t="shared" ref="AG609" si="9204">IF(AF609=12,1,AF609+1)</f>
        <v>8</v>
      </c>
      <c r="AH609" s="76">
        <f t="shared" ref="AH609" si="9205">IF(AG609=12,1,AG609+1)</f>
        <v>9</v>
      </c>
      <c r="AI609" s="76">
        <f t="shared" ref="AI609" si="9206">IF(AH609=12,1,AH609+1)</f>
        <v>10</v>
      </c>
      <c r="AJ609" s="76">
        <f t="shared" ref="AJ609" si="9207">IF(AI609=12,1,AI609+1)</f>
        <v>11</v>
      </c>
      <c r="AK609" s="76">
        <f t="shared" ref="AK609" si="9208">IF(AJ609=12,1,AJ609+1)</f>
        <v>12</v>
      </c>
      <c r="AL609" s="76">
        <f t="shared" ref="AL609" si="9209">IF(AK609=12,1,AK609+1)</f>
        <v>1</v>
      </c>
      <c r="AM609" s="76">
        <f t="shared" ref="AM609" si="9210">IF(AL609=12,1,AL609+1)</f>
        <v>2</v>
      </c>
      <c r="AN609" s="76">
        <f t="shared" ref="AN609" si="9211">IF(AM609=12,1,AM609+1)</f>
        <v>3</v>
      </c>
      <c r="AO609" s="76">
        <f t="shared" ref="AO609" si="9212">IF(AN609=12,1,AN609+1)</f>
        <v>4</v>
      </c>
      <c r="AP609" s="76">
        <f t="shared" ref="AP609" si="9213">IF(AO609=12,1,AO609+1)</f>
        <v>5</v>
      </c>
      <c r="AQ609" s="76">
        <f t="shared" ref="AQ609" si="9214">IF(AP609=12,1,AP609+1)</f>
        <v>6</v>
      </c>
      <c r="AR609" s="76">
        <f t="shared" ref="AR609" si="9215">IF(AQ609=12,1,AQ609+1)</f>
        <v>7</v>
      </c>
      <c r="AS609" s="76">
        <f t="shared" ref="AS609" si="9216">IF(AR609=12,1,AR609+1)</f>
        <v>8</v>
      </c>
      <c r="AT609" s="76">
        <f t="shared" ref="AT609" si="9217">IF(AS609=12,1,AS609+1)</f>
        <v>9</v>
      </c>
      <c r="AU609" s="76">
        <f t="shared" ref="AU609" si="9218">IF(AT609=12,1,AT609+1)</f>
        <v>10</v>
      </c>
      <c r="AV609" s="76">
        <f t="shared" ref="AV609" si="9219">IF(AU609=12,1,AU609+1)</f>
        <v>11</v>
      </c>
      <c r="AW609" s="76">
        <f t="shared" ref="AW609" si="9220">IF(AV609=12,1,AV609+1)</f>
        <v>12</v>
      </c>
      <c r="AX609" s="76">
        <f t="shared" ref="AX609" si="9221">IF(AW609=12,1,AW609+1)</f>
        <v>1</v>
      </c>
      <c r="AY609" s="76">
        <f t="shared" ref="AY609" si="9222">IF(AX609=12,1,AX609+1)</f>
        <v>2</v>
      </c>
      <c r="AZ609" s="76">
        <f t="shared" ref="AZ609" si="9223">IF(AY609=12,1,AY609+1)</f>
        <v>3</v>
      </c>
      <c r="BA609" s="76">
        <f t="shared" ref="BA609" si="9224">IF(AZ609=12,1,AZ609+1)</f>
        <v>4</v>
      </c>
      <c r="BB609" s="76">
        <f t="shared" ref="BB609" si="9225">IF(BA609=12,1,BA609+1)</f>
        <v>5</v>
      </c>
      <c r="BC609" s="76">
        <f t="shared" ref="BC609" si="9226">IF(BB609=12,1,BB609+1)</f>
        <v>6</v>
      </c>
      <c r="BD609" s="76">
        <f t="shared" ref="BD609" si="9227">IF(BC609=12,1,BC609+1)</f>
        <v>7</v>
      </c>
      <c r="BE609" s="76">
        <f t="shared" ref="BE609" si="9228">IF(BD609=12,1,BD609+1)</f>
        <v>8</v>
      </c>
      <c r="BF609" s="76">
        <f t="shared" ref="BF609" si="9229">IF(BE609=12,1,BE609+1)</f>
        <v>9</v>
      </c>
      <c r="BG609" s="76">
        <f t="shared" ref="BG609" si="9230">IF(BF609=12,1,BF609+1)</f>
        <v>10</v>
      </c>
      <c r="BH609" s="76">
        <f t="shared" ref="BH609" si="9231">IF(BG609=12,1,BG609+1)</f>
        <v>11</v>
      </c>
      <c r="BI609" s="76">
        <f t="shared" ref="BI609" si="9232">IF(BH609=12,1,BH609+1)</f>
        <v>12</v>
      </c>
      <c r="BJ609" s="81"/>
      <c r="BK609" s="78"/>
      <c r="BL609" s="78"/>
      <c r="BM609" s="106"/>
      <c r="BN609" s="106"/>
      <c r="BO609" s="106"/>
      <c r="BP609" s="106"/>
      <c r="BQ609" s="106"/>
      <c r="BR609" s="106"/>
      <c r="BS609" s="106"/>
      <c r="BT609" s="106"/>
      <c r="BU609" s="106"/>
      <c r="BV609" s="106"/>
      <c r="BW609" s="106"/>
      <c r="BX609" s="106"/>
      <c r="BY609" s="106"/>
      <c r="BZ609" s="106"/>
      <c r="CA609" s="106"/>
      <c r="CB609" s="106"/>
    </row>
    <row r="610" spans="1:80" s="245" customFormat="1" ht="35.15" hidden="1" customHeight="1" x14ac:dyDescent="0.35">
      <c r="A610" s="250"/>
      <c r="B610" s="113"/>
      <c r="C610" s="361"/>
      <c r="D610" s="125"/>
      <c r="E610" s="125"/>
      <c r="F610" s="125"/>
      <c r="G610" s="125"/>
      <c r="H610" s="370"/>
      <c r="I610" s="373"/>
      <c r="J610" s="7"/>
      <c r="K610" s="376"/>
      <c r="L610" s="106"/>
      <c r="M610" s="77"/>
      <c r="N610" s="59">
        <f t="shared" ref="N610:BI610" si="9233">VALUE(_xlfn.CONCAT(N609,".",N612))</f>
        <v>1</v>
      </c>
      <c r="O610" s="73">
        <f t="shared" si="9233"/>
        <v>32</v>
      </c>
      <c r="P610" s="73">
        <f t="shared" si="9233"/>
        <v>61</v>
      </c>
      <c r="Q610" s="73">
        <f t="shared" si="9233"/>
        <v>92</v>
      </c>
      <c r="R610" s="73">
        <f t="shared" si="9233"/>
        <v>122</v>
      </c>
      <c r="S610" s="73">
        <f t="shared" si="9233"/>
        <v>153</v>
      </c>
      <c r="T610" s="73">
        <f t="shared" si="9233"/>
        <v>183</v>
      </c>
      <c r="U610" s="73">
        <f t="shared" si="9233"/>
        <v>214</v>
      </c>
      <c r="V610" s="73">
        <f t="shared" si="9233"/>
        <v>245</v>
      </c>
      <c r="W610" s="73">
        <f t="shared" si="9233"/>
        <v>275</v>
      </c>
      <c r="X610" s="73">
        <f t="shared" si="9233"/>
        <v>306</v>
      </c>
      <c r="Y610" s="73">
        <f t="shared" si="9233"/>
        <v>336</v>
      </c>
      <c r="Z610" s="73">
        <f t="shared" si="9233"/>
        <v>367</v>
      </c>
      <c r="AA610" s="73">
        <f t="shared" si="9233"/>
        <v>398</v>
      </c>
      <c r="AB610" s="73">
        <f t="shared" si="9233"/>
        <v>426</v>
      </c>
      <c r="AC610" s="73">
        <f t="shared" si="9233"/>
        <v>457</v>
      </c>
      <c r="AD610" s="73">
        <f t="shared" si="9233"/>
        <v>487</v>
      </c>
      <c r="AE610" s="73">
        <f t="shared" si="9233"/>
        <v>518</v>
      </c>
      <c r="AF610" s="73">
        <f t="shared" si="9233"/>
        <v>548</v>
      </c>
      <c r="AG610" s="73">
        <f t="shared" si="9233"/>
        <v>579</v>
      </c>
      <c r="AH610" s="73">
        <f t="shared" si="9233"/>
        <v>610</v>
      </c>
      <c r="AI610" s="73">
        <f t="shared" si="9233"/>
        <v>640</v>
      </c>
      <c r="AJ610" s="73">
        <f t="shared" si="9233"/>
        <v>671</v>
      </c>
      <c r="AK610" s="73">
        <f t="shared" si="9233"/>
        <v>701</v>
      </c>
      <c r="AL610" s="73">
        <f t="shared" si="9233"/>
        <v>732</v>
      </c>
      <c r="AM610" s="73">
        <f t="shared" si="9233"/>
        <v>763</v>
      </c>
      <c r="AN610" s="73">
        <f t="shared" si="9233"/>
        <v>791</v>
      </c>
      <c r="AO610" s="73">
        <f t="shared" si="9233"/>
        <v>822</v>
      </c>
      <c r="AP610" s="73">
        <f t="shared" si="9233"/>
        <v>852</v>
      </c>
      <c r="AQ610" s="73">
        <f t="shared" si="9233"/>
        <v>883</v>
      </c>
      <c r="AR610" s="73">
        <f t="shared" si="9233"/>
        <v>913</v>
      </c>
      <c r="AS610" s="73">
        <f t="shared" si="9233"/>
        <v>944</v>
      </c>
      <c r="AT610" s="73">
        <f t="shared" si="9233"/>
        <v>975</v>
      </c>
      <c r="AU610" s="73">
        <f t="shared" si="9233"/>
        <v>1005</v>
      </c>
      <c r="AV610" s="73">
        <f t="shared" si="9233"/>
        <v>1036</v>
      </c>
      <c r="AW610" s="73">
        <f t="shared" si="9233"/>
        <v>1066</v>
      </c>
      <c r="AX610" s="73">
        <f t="shared" si="9233"/>
        <v>1097</v>
      </c>
      <c r="AY610" s="73">
        <f t="shared" si="9233"/>
        <v>1128</v>
      </c>
      <c r="AZ610" s="73">
        <f t="shared" si="9233"/>
        <v>1156</v>
      </c>
      <c r="BA610" s="73">
        <f t="shared" si="9233"/>
        <v>1187</v>
      </c>
      <c r="BB610" s="73">
        <f t="shared" si="9233"/>
        <v>1217</v>
      </c>
      <c r="BC610" s="73">
        <f t="shared" si="9233"/>
        <v>1248</v>
      </c>
      <c r="BD610" s="73">
        <f t="shared" si="9233"/>
        <v>1278</v>
      </c>
      <c r="BE610" s="73">
        <f t="shared" si="9233"/>
        <v>1309</v>
      </c>
      <c r="BF610" s="73">
        <f t="shared" si="9233"/>
        <v>1340</v>
      </c>
      <c r="BG610" s="73">
        <f t="shared" si="9233"/>
        <v>1370</v>
      </c>
      <c r="BH610" s="73">
        <f t="shared" si="9233"/>
        <v>1401</v>
      </c>
      <c r="BI610" s="73">
        <f t="shared" si="9233"/>
        <v>1431</v>
      </c>
      <c r="BJ610" s="82"/>
      <c r="BK610" s="79"/>
      <c r="BL610" s="79"/>
      <c r="BM610" s="106"/>
      <c r="BN610" s="106"/>
      <c r="BO610" s="106"/>
      <c r="BP610" s="106"/>
      <c r="BQ610" s="106"/>
      <c r="BR610" s="106"/>
      <c r="BS610" s="106"/>
      <c r="BT610" s="106"/>
      <c r="BU610" s="106"/>
      <c r="BV610" s="106"/>
      <c r="BW610" s="106"/>
      <c r="BX610" s="106"/>
      <c r="BY610" s="106"/>
      <c r="BZ610" s="106"/>
      <c r="CA610" s="106"/>
      <c r="CB610" s="106"/>
    </row>
    <row r="611" spans="1:80" s="245" customFormat="1" ht="17.149999999999999" customHeight="1" x14ac:dyDescent="0.35">
      <c r="A611" s="250"/>
      <c r="B611" s="113"/>
      <c r="C611" s="361"/>
      <c r="D611" s="125"/>
      <c r="E611" s="357" t="s">
        <v>207</v>
      </c>
      <c r="F611" s="357" t="s">
        <v>207</v>
      </c>
      <c r="G611" s="357" t="s">
        <v>207</v>
      </c>
      <c r="H611" s="370"/>
      <c r="I611" s="373"/>
      <c r="J611" s="7"/>
      <c r="K611" s="376"/>
      <c r="L611" s="106"/>
      <c r="M611" s="77"/>
      <c r="N611" s="60" t="str">
        <f>VLOOKUP(N609,'Podpůrná data'!$I$188:$J$199,2)</f>
        <v>leden</v>
      </c>
      <c r="O611" s="60" t="str">
        <f>VLOOKUP(O609,'Podpůrná data'!$I$188:$J$199,2)</f>
        <v>únor</v>
      </c>
      <c r="P611" s="60" t="str">
        <f>VLOOKUP(P609,'Podpůrná data'!$I$188:$J$199,2)</f>
        <v>březen</v>
      </c>
      <c r="Q611" s="60" t="str">
        <f>VLOOKUP(Q609,'Podpůrná data'!$I$188:$J$199,2)</f>
        <v>duben</v>
      </c>
      <c r="R611" s="60" t="str">
        <f>VLOOKUP(R609,'Podpůrná data'!$I$188:$J$199,2)</f>
        <v>květen</v>
      </c>
      <c r="S611" s="60" t="str">
        <f>VLOOKUP(S609,'Podpůrná data'!$I$188:$J$199,2)</f>
        <v>červen</v>
      </c>
      <c r="T611" s="60" t="str">
        <f>VLOOKUP(T609,'Podpůrná data'!$I$188:$J$199,2)</f>
        <v>červenec</v>
      </c>
      <c r="U611" s="60" t="str">
        <f>VLOOKUP(U609,'Podpůrná data'!$I$188:$J$199,2)</f>
        <v>srpen</v>
      </c>
      <c r="V611" s="60" t="str">
        <f>VLOOKUP(V609,'Podpůrná data'!$I$188:$J$199,2)</f>
        <v>září</v>
      </c>
      <c r="W611" s="60" t="str">
        <f>VLOOKUP(W609,'Podpůrná data'!$I$188:$J$199,2)</f>
        <v>říjen</v>
      </c>
      <c r="X611" s="60" t="str">
        <f>VLOOKUP(X609,'Podpůrná data'!$I$188:$J$199,2)</f>
        <v>listopad</v>
      </c>
      <c r="Y611" s="60" t="str">
        <f>VLOOKUP(Y609,'Podpůrná data'!$I$188:$J$199,2)</f>
        <v>prosinec</v>
      </c>
      <c r="Z611" s="60" t="str">
        <f>VLOOKUP(Z609,'Podpůrná data'!$I$188:$J$199,2)</f>
        <v>leden</v>
      </c>
      <c r="AA611" s="60" t="str">
        <f>VLOOKUP(AA609,'Podpůrná data'!$I$188:$J$199,2)</f>
        <v>únor</v>
      </c>
      <c r="AB611" s="60" t="str">
        <f>VLOOKUP(AB609,'Podpůrná data'!$I$188:$J$199,2)</f>
        <v>březen</v>
      </c>
      <c r="AC611" s="60" t="str">
        <f>VLOOKUP(AC609,'Podpůrná data'!$I$188:$J$199,2)</f>
        <v>duben</v>
      </c>
      <c r="AD611" s="60" t="str">
        <f>VLOOKUP(AD609,'Podpůrná data'!$I$188:$J$199,2)</f>
        <v>květen</v>
      </c>
      <c r="AE611" s="60" t="str">
        <f>VLOOKUP(AE609,'Podpůrná data'!$I$188:$J$199,2)</f>
        <v>červen</v>
      </c>
      <c r="AF611" s="60" t="str">
        <f>VLOOKUP(AF609,'Podpůrná data'!$I$188:$J$199,2)</f>
        <v>červenec</v>
      </c>
      <c r="AG611" s="60" t="str">
        <f>VLOOKUP(AG609,'Podpůrná data'!$I$188:$J$199,2)</f>
        <v>srpen</v>
      </c>
      <c r="AH611" s="60" t="str">
        <f>VLOOKUP(AH609,'Podpůrná data'!$I$188:$J$199,2)</f>
        <v>září</v>
      </c>
      <c r="AI611" s="60" t="str">
        <f>VLOOKUP(AI609,'Podpůrná data'!$I$188:$J$199,2)</f>
        <v>říjen</v>
      </c>
      <c r="AJ611" s="60" t="str">
        <f>VLOOKUP(AJ609,'Podpůrná data'!$I$188:$J$199,2)</f>
        <v>listopad</v>
      </c>
      <c r="AK611" s="60" t="str">
        <f>VLOOKUP(AK609,'Podpůrná data'!$I$188:$J$199,2)</f>
        <v>prosinec</v>
      </c>
      <c r="AL611" s="60" t="str">
        <f>VLOOKUP(AL609,'Podpůrná data'!$I$188:$J$199,2)</f>
        <v>leden</v>
      </c>
      <c r="AM611" s="60" t="str">
        <f>VLOOKUP(AM609,'Podpůrná data'!$I$188:$J$199,2)</f>
        <v>únor</v>
      </c>
      <c r="AN611" s="60" t="str">
        <f>VLOOKUP(AN609,'Podpůrná data'!$I$188:$J$199,2)</f>
        <v>březen</v>
      </c>
      <c r="AO611" s="60" t="str">
        <f>VLOOKUP(AO609,'Podpůrná data'!$I$188:$J$199,2)</f>
        <v>duben</v>
      </c>
      <c r="AP611" s="60" t="str">
        <f>VLOOKUP(AP609,'Podpůrná data'!$I$188:$J$199,2)</f>
        <v>květen</v>
      </c>
      <c r="AQ611" s="60" t="str">
        <f>VLOOKUP(AQ609,'Podpůrná data'!$I$188:$J$199,2)</f>
        <v>červen</v>
      </c>
      <c r="AR611" s="60" t="str">
        <f>VLOOKUP(AR609,'Podpůrná data'!$I$188:$J$199,2)</f>
        <v>červenec</v>
      </c>
      <c r="AS611" s="60" t="str">
        <f>VLOOKUP(AS609,'Podpůrná data'!$I$188:$J$199,2)</f>
        <v>srpen</v>
      </c>
      <c r="AT611" s="60" t="str">
        <f>VLOOKUP(AT609,'Podpůrná data'!$I$188:$J$199,2)</f>
        <v>září</v>
      </c>
      <c r="AU611" s="60" t="str">
        <f>VLOOKUP(AU609,'Podpůrná data'!$I$188:$J$199,2)</f>
        <v>říjen</v>
      </c>
      <c r="AV611" s="60" t="str">
        <f>VLOOKUP(AV609,'Podpůrná data'!$I$188:$J$199,2)</f>
        <v>listopad</v>
      </c>
      <c r="AW611" s="60" t="str">
        <f>VLOOKUP(AW609,'Podpůrná data'!$I$188:$J$199,2)</f>
        <v>prosinec</v>
      </c>
      <c r="AX611" s="60" t="str">
        <f>VLOOKUP(AX609,'Podpůrná data'!$I$188:$J$199,2)</f>
        <v>leden</v>
      </c>
      <c r="AY611" s="60" t="str">
        <f>VLOOKUP(AY609,'Podpůrná data'!$I$188:$J$199,2)</f>
        <v>únor</v>
      </c>
      <c r="AZ611" s="60" t="str">
        <f>VLOOKUP(AZ609,'Podpůrná data'!$I$188:$J$199,2)</f>
        <v>březen</v>
      </c>
      <c r="BA611" s="60" t="str">
        <f>VLOOKUP(BA609,'Podpůrná data'!$I$188:$J$199,2)</f>
        <v>duben</v>
      </c>
      <c r="BB611" s="60" t="str">
        <f>VLOOKUP(BB609,'Podpůrná data'!$I$188:$J$199,2)</f>
        <v>květen</v>
      </c>
      <c r="BC611" s="60" t="str">
        <f>VLOOKUP(BC609,'Podpůrná data'!$I$188:$J$199,2)</f>
        <v>červen</v>
      </c>
      <c r="BD611" s="60" t="str">
        <f>VLOOKUP(BD609,'Podpůrná data'!$I$188:$J$199,2)</f>
        <v>červenec</v>
      </c>
      <c r="BE611" s="60" t="str">
        <f>VLOOKUP(BE609,'Podpůrná data'!$I$188:$J$199,2)</f>
        <v>srpen</v>
      </c>
      <c r="BF611" s="60" t="str">
        <f>VLOOKUP(BF609,'Podpůrná data'!$I$188:$J$199,2)</f>
        <v>září</v>
      </c>
      <c r="BG611" s="60" t="str">
        <f>VLOOKUP(BG609,'Podpůrná data'!$I$188:$J$199,2)</f>
        <v>říjen</v>
      </c>
      <c r="BH611" s="60" t="str">
        <f>VLOOKUP(BH609,'Podpůrná data'!$I$188:$J$199,2)</f>
        <v>listopad</v>
      </c>
      <c r="BI611" s="60" t="str">
        <f>VLOOKUP(BI609,'Podpůrná data'!$I$188:$J$199,2)</f>
        <v>prosinec</v>
      </c>
      <c r="BJ611" s="200"/>
      <c r="BK611" s="200"/>
      <c r="BL611" s="201"/>
      <c r="BM611" s="106"/>
      <c r="BN611" s="179" t="s">
        <v>105</v>
      </c>
      <c r="BO611" s="179" t="s">
        <v>106</v>
      </c>
      <c r="BP611" s="179" t="s">
        <v>107</v>
      </c>
      <c r="BQ611" s="179" t="s">
        <v>108</v>
      </c>
      <c r="BR611" s="179" t="s">
        <v>109</v>
      </c>
      <c r="BS611" s="179" t="s">
        <v>110</v>
      </c>
      <c r="BT611" s="179" t="s">
        <v>111</v>
      </c>
      <c r="BU611" s="179" t="s">
        <v>112</v>
      </c>
      <c r="BV611" s="179" t="s">
        <v>113</v>
      </c>
      <c r="BW611" s="179" t="s">
        <v>155</v>
      </c>
      <c r="BX611" s="179" t="s">
        <v>156</v>
      </c>
      <c r="BY611" s="179" t="s">
        <v>157</v>
      </c>
      <c r="BZ611" s="179" t="s">
        <v>202</v>
      </c>
      <c r="CA611" s="179" t="s">
        <v>203</v>
      </c>
      <c r="CB611" s="179" t="s">
        <v>204</v>
      </c>
    </row>
    <row r="612" spans="1:80" s="245" customFormat="1" ht="16.399999999999999" customHeight="1" x14ac:dyDescent="0.35">
      <c r="A612" s="250"/>
      <c r="B612" s="113"/>
      <c r="C612" s="361"/>
      <c r="D612" s="125"/>
      <c r="E612" s="357"/>
      <c r="F612" s="357"/>
      <c r="G612" s="357"/>
      <c r="H612" s="370"/>
      <c r="I612" s="373"/>
      <c r="J612" s="7"/>
      <c r="K612" s="376"/>
      <c r="L612" s="106"/>
      <c r="M612" s="77"/>
      <c r="N612" s="60">
        <f>YEAR(Úvod!$F$10)</f>
        <v>1900</v>
      </c>
      <c r="O612" s="60">
        <f t="shared" ref="O612" si="9234">IF(O609=1,N612+1,N612)</f>
        <v>1900</v>
      </c>
      <c r="P612" s="60">
        <f t="shared" ref="P612" si="9235">IF(P609=1,O612+1,O612)</f>
        <v>1900</v>
      </c>
      <c r="Q612" s="60">
        <f t="shared" ref="Q612" si="9236">IF(Q609=1,P612+1,P612)</f>
        <v>1900</v>
      </c>
      <c r="R612" s="60">
        <f t="shared" ref="R612" si="9237">IF(R609=1,Q612+1,Q612)</f>
        <v>1900</v>
      </c>
      <c r="S612" s="60">
        <f t="shared" ref="S612" si="9238">IF(S609=1,R612+1,R612)</f>
        <v>1900</v>
      </c>
      <c r="T612" s="60">
        <f t="shared" ref="T612" si="9239">IF(T609=1,S612+1,S612)</f>
        <v>1900</v>
      </c>
      <c r="U612" s="60">
        <f t="shared" ref="U612" si="9240">IF(U609=1,T612+1,T612)</f>
        <v>1900</v>
      </c>
      <c r="V612" s="60">
        <f t="shared" ref="V612" si="9241">IF(V609=1,U612+1,U612)</f>
        <v>1900</v>
      </c>
      <c r="W612" s="60">
        <f t="shared" ref="W612" si="9242">IF(W609=1,V612+1,V612)</f>
        <v>1900</v>
      </c>
      <c r="X612" s="60">
        <f t="shared" ref="X612" si="9243">IF(X609=1,W612+1,W612)</f>
        <v>1900</v>
      </c>
      <c r="Y612" s="60">
        <f t="shared" ref="Y612" si="9244">IF(Y609=1,X612+1,X612)</f>
        <v>1900</v>
      </c>
      <c r="Z612" s="60">
        <f t="shared" ref="Z612" si="9245">IF(Z609=1,Y612+1,Y612)</f>
        <v>1901</v>
      </c>
      <c r="AA612" s="60">
        <f t="shared" ref="AA612" si="9246">IF(AA609=1,Z612+1,Z612)</f>
        <v>1901</v>
      </c>
      <c r="AB612" s="60">
        <f t="shared" ref="AB612" si="9247">IF(AB609=1,AA612+1,AA612)</f>
        <v>1901</v>
      </c>
      <c r="AC612" s="60">
        <f t="shared" ref="AC612" si="9248">IF(AC609=1,AB612+1,AB612)</f>
        <v>1901</v>
      </c>
      <c r="AD612" s="60">
        <f t="shared" ref="AD612" si="9249">IF(AD609=1,AC612+1,AC612)</f>
        <v>1901</v>
      </c>
      <c r="AE612" s="60">
        <f t="shared" ref="AE612" si="9250">IF(AE609=1,AD612+1,AD612)</f>
        <v>1901</v>
      </c>
      <c r="AF612" s="60">
        <f t="shared" ref="AF612" si="9251">IF(AF609=1,AE612+1,AE612)</f>
        <v>1901</v>
      </c>
      <c r="AG612" s="60">
        <f t="shared" ref="AG612" si="9252">IF(AG609=1,AF612+1,AF612)</f>
        <v>1901</v>
      </c>
      <c r="AH612" s="60">
        <f t="shared" ref="AH612" si="9253">IF(AH609=1,AG612+1,AG612)</f>
        <v>1901</v>
      </c>
      <c r="AI612" s="60">
        <f t="shared" ref="AI612" si="9254">IF(AI609=1,AH612+1,AH612)</f>
        <v>1901</v>
      </c>
      <c r="AJ612" s="60">
        <f t="shared" ref="AJ612" si="9255">IF(AJ609=1,AI612+1,AI612)</f>
        <v>1901</v>
      </c>
      <c r="AK612" s="60">
        <f t="shared" ref="AK612" si="9256">IF(AK609=1,AJ612+1,AJ612)</f>
        <v>1901</v>
      </c>
      <c r="AL612" s="60">
        <f t="shared" ref="AL612" si="9257">IF(AL609=1,AK612+1,AK612)</f>
        <v>1902</v>
      </c>
      <c r="AM612" s="60">
        <f t="shared" ref="AM612" si="9258">IF(AM609=1,AL612+1,AL612)</f>
        <v>1902</v>
      </c>
      <c r="AN612" s="60">
        <f t="shared" ref="AN612" si="9259">IF(AN609=1,AM612+1,AM612)</f>
        <v>1902</v>
      </c>
      <c r="AO612" s="60">
        <f t="shared" ref="AO612" si="9260">IF(AO609=1,AN612+1,AN612)</f>
        <v>1902</v>
      </c>
      <c r="AP612" s="60">
        <f t="shared" ref="AP612" si="9261">IF(AP609=1,AO612+1,AO612)</f>
        <v>1902</v>
      </c>
      <c r="AQ612" s="60">
        <f t="shared" ref="AQ612" si="9262">IF(AQ609=1,AP612+1,AP612)</f>
        <v>1902</v>
      </c>
      <c r="AR612" s="60">
        <f t="shared" ref="AR612" si="9263">IF(AR609=1,AQ612+1,AQ612)</f>
        <v>1902</v>
      </c>
      <c r="AS612" s="60">
        <f t="shared" ref="AS612" si="9264">IF(AS609=1,AR612+1,AR612)</f>
        <v>1902</v>
      </c>
      <c r="AT612" s="60">
        <f t="shared" ref="AT612" si="9265">IF(AT609=1,AS612+1,AS612)</f>
        <v>1902</v>
      </c>
      <c r="AU612" s="60">
        <f t="shared" ref="AU612" si="9266">IF(AU609=1,AT612+1,AT612)</f>
        <v>1902</v>
      </c>
      <c r="AV612" s="60">
        <f t="shared" ref="AV612" si="9267">IF(AV609=1,AU612+1,AU612)</f>
        <v>1902</v>
      </c>
      <c r="AW612" s="60">
        <f t="shared" ref="AW612" si="9268">IF(AW609=1,AV612+1,AV612)</f>
        <v>1902</v>
      </c>
      <c r="AX612" s="60">
        <f t="shared" ref="AX612" si="9269">IF(AX609=1,AW612+1,AW612)</f>
        <v>1903</v>
      </c>
      <c r="AY612" s="60">
        <f t="shared" ref="AY612" si="9270">IF(AY609=1,AX612+1,AX612)</f>
        <v>1903</v>
      </c>
      <c r="AZ612" s="60">
        <f t="shared" ref="AZ612" si="9271">IF(AZ609=1,AY612+1,AY612)</f>
        <v>1903</v>
      </c>
      <c r="BA612" s="60">
        <f t="shared" ref="BA612" si="9272">IF(BA609=1,AZ612+1,AZ612)</f>
        <v>1903</v>
      </c>
      <c r="BB612" s="60">
        <f t="shared" ref="BB612" si="9273">IF(BB609=1,BA612+1,BA612)</f>
        <v>1903</v>
      </c>
      <c r="BC612" s="60">
        <f t="shared" ref="BC612" si="9274">IF(BC609=1,BB612+1,BB612)</f>
        <v>1903</v>
      </c>
      <c r="BD612" s="60">
        <f t="shared" ref="BD612" si="9275">IF(BD609=1,BC612+1,BC612)</f>
        <v>1903</v>
      </c>
      <c r="BE612" s="60">
        <f t="shared" ref="BE612" si="9276">IF(BE609=1,BD612+1,BD612)</f>
        <v>1903</v>
      </c>
      <c r="BF612" s="60">
        <f t="shared" ref="BF612" si="9277">IF(BF609=1,BE612+1,BE612)</f>
        <v>1903</v>
      </c>
      <c r="BG612" s="60">
        <f t="shared" ref="BG612" si="9278">IF(BG609=1,BF612+1,BF612)</f>
        <v>1903</v>
      </c>
      <c r="BH612" s="60">
        <f t="shared" ref="BH612" si="9279">IF(BH609=1,BG612+1,BG612)</f>
        <v>1903</v>
      </c>
      <c r="BI612" s="60">
        <f t="shared" ref="BI612" si="9280">IF(BI609=1,BH612+1,BH612)</f>
        <v>1903</v>
      </c>
      <c r="BJ612" s="199"/>
      <c r="BK612" s="198"/>
      <c r="BL612" s="202"/>
      <c r="BM612" s="106"/>
      <c r="BN612" s="106"/>
      <c r="BO612" s="106"/>
      <c r="BP612" s="106"/>
      <c r="BQ612" s="106"/>
      <c r="BR612" s="106"/>
      <c r="BS612" s="106"/>
      <c r="BT612" s="106"/>
      <c r="BU612" s="106"/>
      <c r="BV612" s="106"/>
      <c r="BW612" s="106"/>
      <c r="BX612" s="106"/>
      <c r="BY612" s="106"/>
      <c r="BZ612" s="106"/>
      <c r="CA612" s="106"/>
      <c r="CB612" s="106"/>
    </row>
    <row r="613" spans="1:80" s="245" customFormat="1" ht="16.399999999999999" customHeight="1" x14ac:dyDescent="0.35">
      <c r="A613" s="250"/>
      <c r="B613" s="113"/>
      <c r="C613" s="125"/>
      <c r="D613" s="125"/>
      <c r="E613" s="357"/>
      <c r="F613" s="357"/>
      <c r="G613" s="357"/>
      <c r="H613" s="370"/>
      <c r="I613" s="374"/>
      <c r="J613" s="7"/>
      <c r="K613" s="377"/>
      <c r="L613" s="106"/>
      <c r="M613" s="63" t="s">
        <v>159</v>
      </c>
      <c r="N613" s="258"/>
      <c r="O613" s="258"/>
      <c r="P613" s="258"/>
      <c r="Q613" s="258"/>
      <c r="R613" s="258"/>
      <c r="S613" s="258"/>
      <c r="T613" s="258"/>
      <c r="U613" s="258"/>
      <c r="V613" s="258"/>
      <c r="W613" s="258"/>
      <c r="X613" s="258"/>
      <c r="Y613" s="258"/>
      <c r="Z613" s="258"/>
      <c r="AA613" s="258"/>
      <c r="AB613" s="258"/>
      <c r="AC613" s="258"/>
      <c r="AD613" s="258"/>
      <c r="AE613" s="258"/>
      <c r="AF613" s="258"/>
      <c r="AG613" s="258"/>
      <c r="AH613" s="258"/>
      <c r="AI613" s="258"/>
      <c r="AJ613" s="258"/>
      <c r="AK613" s="258"/>
      <c r="AL613" s="258"/>
      <c r="AM613" s="258"/>
      <c r="AN613" s="258"/>
      <c r="AO613" s="258"/>
      <c r="AP613" s="258"/>
      <c r="AQ613" s="258"/>
      <c r="AR613" s="258"/>
      <c r="AS613" s="258"/>
      <c r="AT613" s="258"/>
      <c r="AU613" s="258"/>
      <c r="AV613" s="258"/>
      <c r="AW613" s="258"/>
      <c r="AX613" s="258"/>
      <c r="AY613" s="258"/>
      <c r="AZ613" s="258"/>
      <c r="BA613" s="258"/>
      <c r="BB613" s="258"/>
      <c r="BC613" s="258"/>
      <c r="BD613" s="258"/>
      <c r="BE613" s="258"/>
      <c r="BF613" s="258"/>
      <c r="BG613" s="258"/>
      <c r="BH613" s="258"/>
      <c r="BI613" s="258"/>
      <c r="BJ613" s="199"/>
      <c r="BK613" s="198"/>
      <c r="BL613" s="202"/>
      <c r="BM613" s="106"/>
      <c r="BN613" s="106"/>
      <c r="BO613" s="106"/>
      <c r="BP613" s="106"/>
      <c r="BQ613" s="106"/>
      <c r="BR613" s="106"/>
      <c r="BS613" s="106"/>
      <c r="BT613" s="106"/>
      <c r="BU613" s="106"/>
      <c r="BV613" s="106"/>
      <c r="BW613" s="106"/>
      <c r="BX613" s="106"/>
      <c r="BY613" s="106"/>
      <c r="BZ613" s="106"/>
      <c r="CA613" s="106"/>
      <c r="CB613" s="106"/>
    </row>
    <row r="614" spans="1:80" s="245" customFormat="1" ht="23.5" customHeight="1" x14ac:dyDescent="0.35">
      <c r="A614" s="243"/>
      <c r="B614" s="126" t="s">
        <v>50</v>
      </c>
      <c r="C614" s="381"/>
      <c r="D614" s="381"/>
      <c r="E614" s="259"/>
      <c r="F614" s="259"/>
      <c r="G614" s="241"/>
      <c r="H614" s="253"/>
      <c r="I614" s="61">
        <f>IF($H614="",0,VLOOKUP($E614,'Podpůrná data'!$H$15:$I$185,2,FALSE)*$H614)</f>
        <v>0</v>
      </c>
      <c r="J614" s="105"/>
      <c r="K614" s="166">
        <f>IF(I614&gt;0,1,0)</f>
        <v>0</v>
      </c>
      <c r="L614" s="204"/>
      <c r="M614" s="63" t="s">
        <v>95</v>
      </c>
      <c r="N614" s="260"/>
      <c r="O614" s="260"/>
      <c r="P614" s="260"/>
      <c r="Q614" s="260"/>
      <c r="R614" s="260"/>
      <c r="S614" s="260"/>
      <c r="T614" s="260"/>
      <c r="U614" s="260"/>
      <c r="V614" s="260"/>
      <c r="W614" s="260"/>
      <c r="X614" s="260"/>
      <c r="Y614" s="260"/>
      <c r="Z614" s="260"/>
      <c r="AA614" s="260"/>
      <c r="AB614" s="260"/>
      <c r="AC614" s="260"/>
      <c r="AD614" s="260"/>
      <c r="AE614" s="260"/>
      <c r="AF614" s="260"/>
      <c r="AG614" s="260"/>
      <c r="AH614" s="260"/>
      <c r="AI614" s="260"/>
      <c r="AJ614" s="260"/>
      <c r="AK614" s="260"/>
      <c r="AL614" s="260"/>
      <c r="AM614" s="260"/>
      <c r="AN614" s="260"/>
      <c r="AO614" s="260"/>
      <c r="AP614" s="260"/>
      <c r="AQ614" s="260"/>
      <c r="AR614" s="260"/>
      <c r="AS614" s="260"/>
      <c r="AT614" s="260"/>
      <c r="AU614" s="260"/>
      <c r="AV614" s="260"/>
      <c r="AW614" s="260"/>
      <c r="AX614" s="260"/>
      <c r="AY614" s="260"/>
      <c r="AZ614" s="260"/>
      <c r="BA614" s="260"/>
      <c r="BB614" s="260"/>
      <c r="BC614" s="260"/>
      <c r="BD614" s="260"/>
      <c r="BE614" s="260"/>
      <c r="BF614" s="260"/>
      <c r="BG614" s="260"/>
      <c r="BH614" s="260"/>
      <c r="BI614" s="260"/>
      <c r="BJ614" s="382">
        <f>SUM(N616:BI616)</f>
        <v>0</v>
      </c>
      <c r="BK614" s="384">
        <f>SUM(N618:BI618)</f>
        <v>0</v>
      </c>
      <c r="BL614" s="386">
        <f>IF($K614=0,0,IF($BJ614&gt;=20,1,0))</f>
        <v>0</v>
      </c>
      <c r="BM614" s="106"/>
      <c r="BN614" s="106"/>
      <c r="BO614" s="106"/>
      <c r="BP614" s="106"/>
      <c r="BQ614" s="106"/>
      <c r="BR614" s="106"/>
      <c r="BS614" s="106"/>
      <c r="BT614" s="106"/>
      <c r="BU614" s="106"/>
      <c r="BV614" s="106"/>
      <c r="BW614" s="106"/>
      <c r="BX614" s="106"/>
      <c r="BY614" s="106"/>
      <c r="BZ614" s="106"/>
      <c r="CA614" s="106"/>
      <c r="CB614" s="106"/>
    </row>
    <row r="615" spans="1:80" s="245" customFormat="1" ht="29" x14ac:dyDescent="0.35">
      <c r="A615" s="243"/>
      <c r="B615" s="128"/>
      <c r="C615" s="170"/>
      <c r="D615" s="170"/>
      <c r="E615" s="170"/>
      <c r="F615" s="170"/>
      <c r="G615" s="170"/>
      <c r="H615" s="170"/>
      <c r="I615" s="64"/>
      <c r="J615" s="105"/>
      <c r="K615" s="223"/>
      <c r="L615" s="106"/>
      <c r="M615" s="63" t="s">
        <v>215</v>
      </c>
      <c r="N615" s="260"/>
      <c r="O615" s="260"/>
      <c r="P615" s="260"/>
      <c r="Q615" s="260"/>
      <c r="R615" s="260"/>
      <c r="S615" s="260"/>
      <c r="T615" s="260"/>
      <c r="U615" s="260"/>
      <c r="V615" s="260"/>
      <c r="W615" s="260"/>
      <c r="X615" s="260"/>
      <c r="Y615" s="260"/>
      <c r="Z615" s="260"/>
      <c r="AA615" s="260"/>
      <c r="AB615" s="260"/>
      <c r="AC615" s="260"/>
      <c r="AD615" s="260"/>
      <c r="AE615" s="260"/>
      <c r="AF615" s="260"/>
      <c r="AG615" s="260"/>
      <c r="AH615" s="260"/>
      <c r="AI615" s="260"/>
      <c r="AJ615" s="260"/>
      <c r="AK615" s="260"/>
      <c r="AL615" s="260"/>
      <c r="AM615" s="260"/>
      <c r="AN615" s="260"/>
      <c r="AO615" s="260"/>
      <c r="AP615" s="260"/>
      <c r="AQ615" s="260"/>
      <c r="AR615" s="260"/>
      <c r="AS615" s="260"/>
      <c r="AT615" s="260"/>
      <c r="AU615" s="260"/>
      <c r="AV615" s="260"/>
      <c r="AW615" s="260"/>
      <c r="AX615" s="260"/>
      <c r="AY615" s="260"/>
      <c r="AZ615" s="260"/>
      <c r="BA615" s="260"/>
      <c r="BB615" s="260"/>
      <c r="BC615" s="260"/>
      <c r="BD615" s="260"/>
      <c r="BE615" s="260"/>
      <c r="BF615" s="260"/>
      <c r="BG615" s="260"/>
      <c r="BH615" s="260"/>
      <c r="BI615" s="260"/>
      <c r="BJ615" s="382"/>
      <c r="BK615" s="384"/>
      <c r="BL615" s="386"/>
      <c r="BM615" s="106"/>
      <c r="BN615" s="106"/>
      <c r="BO615" s="106"/>
      <c r="BP615" s="106"/>
      <c r="BQ615" s="106"/>
      <c r="BR615" s="106"/>
      <c r="BS615" s="106"/>
      <c r="BT615" s="106"/>
      <c r="BU615" s="106"/>
      <c r="BV615" s="106"/>
      <c r="BW615" s="106"/>
      <c r="BX615" s="106"/>
      <c r="BY615" s="106"/>
      <c r="BZ615" s="106"/>
      <c r="CA615" s="106"/>
      <c r="CB615" s="106"/>
    </row>
    <row r="616" spans="1:80" s="245" customFormat="1" ht="29" x14ac:dyDescent="0.35">
      <c r="A616" s="243"/>
      <c r="B616" s="128"/>
      <c r="C616" s="170"/>
      <c r="D616" s="170"/>
      <c r="E616" s="170"/>
      <c r="F616" s="170"/>
      <c r="G616" s="170"/>
      <c r="H616" s="170"/>
      <c r="I616" s="64"/>
      <c r="J616" s="105"/>
      <c r="K616" s="165"/>
      <c r="L616" s="106"/>
      <c r="M616" s="63" t="s">
        <v>235</v>
      </c>
      <c r="N616" s="167">
        <f>IF(N615="",0,IF(N615&gt;=$H614,$H614,N615))</f>
        <v>0</v>
      </c>
      <c r="O616" s="167">
        <f t="shared" ref="O616" si="9281">IF(O615="",0,IF((O615+N617)&lt;=$H614,O615,$H614-N617))</f>
        <v>0</v>
      </c>
      <c r="P616" s="167">
        <f t="shared" ref="P616" si="9282">IF(P615="",0,IF((P615+O617)&lt;=$H614,P615,$H614-O617))</f>
        <v>0</v>
      </c>
      <c r="Q616" s="167">
        <f t="shared" ref="Q616" si="9283">IF(Q615="",0,IF((Q615+P617)&lt;=$H614,Q615,$H614-P617))</f>
        <v>0</v>
      </c>
      <c r="R616" s="167">
        <f t="shared" ref="R616" si="9284">IF(R615="",0,IF((R615+Q617)&lt;=$H614,R615,$H614-Q617))</f>
        <v>0</v>
      </c>
      <c r="S616" s="167">
        <f t="shared" ref="S616" si="9285">IF(S615="",0,IF((S615+R617)&lt;=$H614,S615,$H614-R617))</f>
        <v>0</v>
      </c>
      <c r="T616" s="167">
        <f t="shared" ref="T616" si="9286">IF(T615="",0,IF((T615+S617)&lt;=$H614,T615,$H614-S617))</f>
        <v>0</v>
      </c>
      <c r="U616" s="167">
        <f t="shared" ref="U616" si="9287">IF(U615="",0,IF((U615+T617)&lt;=$H614,U615,$H614-T617))</f>
        <v>0</v>
      </c>
      <c r="V616" s="167">
        <f t="shared" ref="V616" si="9288">IF(V615="",0,IF((V615+U617)&lt;=$H614,V615,$H614-U617))</f>
        <v>0</v>
      </c>
      <c r="W616" s="167">
        <f t="shared" ref="W616" si="9289">IF(W615="",0,IF((W615+V617)&lt;=$H614,W615,$H614-V617))</f>
        <v>0</v>
      </c>
      <c r="X616" s="167">
        <f t="shared" ref="X616" si="9290">IF(X615="",0,IF((X615+W617)&lt;=$H614,X615,$H614-W617))</f>
        <v>0</v>
      </c>
      <c r="Y616" s="167">
        <f t="shared" ref="Y616" si="9291">IF(Y615="",0,IF((Y615+X617)&lt;=$H614,Y615,$H614-X617))</f>
        <v>0</v>
      </c>
      <c r="Z616" s="167">
        <f t="shared" ref="Z616" si="9292">IF(Z615="",0,IF((Z615+Y617)&lt;=$H614,Z615,$H614-Y617))</f>
        <v>0</v>
      </c>
      <c r="AA616" s="167">
        <f t="shared" ref="AA616" si="9293">IF(AA615="",0,IF((AA615+Z617)&lt;=$H614,AA615,$H614-Z617))</f>
        <v>0</v>
      </c>
      <c r="AB616" s="167">
        <f t="shared" ref="AB616" si="9294">IF(AB615="",0,IF((AB615+AA617)&lt;=$H614,AB615,$H614-AA617))</f>
        <v>0</v>
      </c>
      <c r="AC616" s="167">
        <f t="shared" ref="AC616" si="9295">IF(AC615="",0,IF((AC615+AB617)&lt;=$H614,AC615,$H614-AB617))</f>
        <v>0</v>
      </c>
      <c r="AD616" s="167">
        <f t="shared" ref="AD616" si="9296">IF(AD615="",0,IF((AD615+AC617)&lt;=$H614,AD615,$H614-AC617))</f>
        <v>0</v>
      </c>
      <c r="AE616" s="167">
        <f t="shared" ref="AE616" si="9297">IF(AE615="",0,IF((AE615+AD617)&lt;=$H614,AE615,$H614-AD617))</f>
        <v>0</v>
      </c>
      <c r="AF616" s="167">
        <f t="shared" ref="AF616" si="9298">IF(AF615="",0,IF((AF615+AE617)&lt;=$H614,AF615,$H614-AE617))</f>
        <v>0</v>
      </c>
      <c r="AG616" s="167">
        <f t="shared" ref="AG616" si="9299">IF(AG615="",0,IF((AG615+AF617)&lt;=$H614,AG615,$H614-AF617))</f>
        <v>0</v>
      </c>
      <c r="AH616" s="167">
        <f t="shared" ref="AH616" si="9300">IF(AH615="",0,IF((AH615+AG617)&lt;=$H614,AH615,$H614-AG617))</f>
        <v>0</v>
      </c>
      <c r="AI616" s="167">
        <f t="shared" ref="AI616" si="9301">IF(AI615="",0,IF((AI615+AH617)&lt;=$H614,AI615,$H614-AH617))</f>
        <v>0</v>
      </c>
      <c r="AJ616" s="167">
        <f t="shared" ref="AJ616" si="9302">IF(AJ615="",0,IF((AJ615+AI617)&lt;=$H614,AJ615,$H614-AI617))</f>
        <v>0</v>
      </c>
      <c r="AK616" s="167">
        <f t="shared" ref="AK616" si="9303">IF(AK615="",0,IF((AK615+AJ617)&lt;=$H614,AK615,$H614-AJ617))</f>
        <v>0</v>
      </c>
      <c r="AL616" s="167">
        <f t="shared" ref="AL616" si="9304">IF(AL615="",0,IF((AL615+AK617)&lt;=$H614,AL615,$H614-AK617))</f>
        <v>0</v>
      </c>
      <c r="AM616" s="167">
        <f t="shared" ref="AM616" si="9305">IF(AM615="",0,IF((AM615+AL617)&lt;=$H614,AM615,$H614-AL617))</f>
        <v>0</v>
      </c>
      <c r="AN616" s="167">
        <f t="shared" ref="AN616" si="9306">IF(AN615="",0,IF((AN615+AM617)&lt;=$H614,AN615,$H614-AM617))</f>
        <v>0</v>
      </c>
      <c r="AO616" s="167">
        <f t="shared" ref="AO616" si="9307">IF(AO615="",0,IF((AO615+AN617)&lt;=$H614,AO615,$H614-AN617))</f>
        <v>0</v>
      </c>
      <c r="AP616" s="167">
        <f t="shared" ref="AP616" si="9308">IF(AP615="",0,IF((AP615+AO617)&lt;=$H614,AP615,$H614-AO617))</f>
        <v>0</v>
      </c>
      <c r="AQ616" s="167">
        <f t="shared" ref="AQ616" si="9309">IF(AQ615="",0,IF((AQ615+AP617)&lt;=$H614,AQ615,$H614-AP617))</f>
        <v>0</v>
      </c>
      <c r="AR616" s="167">
        <f t="shared" ref="AR616" si="9310">IF(AR615="",0,IF((AR615+AQ617)&lt;=$H614,AR615,$H614-AQ617))</f>
        <v>0</v>
      </c>
      <c r="AS616" s="167">
        <f t="shared" ref="AS616" si="9311">IF(AS615="",0,IF((AS615+AR617)&lt;=$H614,AS615,$H614-AR617))</f>
        <v>0</v>
      </c>
      <c r="AT616" s="167">
        <f t="shared" ref="AT616" si="9312">IF(AT615="",0,IF((AT615+AS617)&lt;=$H614,AT615,$H614-AS617))</f>
        <v>0</v>
      </c>
      <c r="AU616" s="167">
        <f t="shared" ref="AU616" si="9313">IF(AU615="",0,IF((AU615+AT617)&lt;=$H614,AU615,$H614-AT617))</f>
        <v>0</v>
      </c>
      <c r="AV616" s="167">
        <f t="shared" ref="AV616" si="9314">IF(AV615="",0,IF((AV615+AU617)&lt;=$H614,AV615,$H614-AU617))</f>
        <v>0</v>
      </c>
      <c r="AW616" s="167">
        <f t="shared" ref="AW616" si="9315">IF(AW615="",0,IF((AW615+AV617)&lt;=$H614,AW615,$H614-AV617))</f>
        <v>0</v>
      </c>
      <c r="AX616" s="167">
        <f t="shared" ref="AX616" si="9316">IF(AX615="",0,IF((AX615+AW617)&lt;=$H614,AX615,$H614-AW617))</f>
        <v>0</v>
      </c>
      <c r="AY616" s="167">
        <f t="shared" ref="AY616" si="9317">IF(AY615="",0,IF((AY615+AX617)&lt;=$H614,AY615,$H614-AX617))</f>
        <v>0</v>
      </c>
      <c r="AZ616" s="167">
        <f t="shared" ref="AZ616" si="9318">IF(AZ615="",0,IF((AZ615+AY617)&lt;=$H614,AZ615,$H614-AY617))</f>
        <v>0</v>
      </c>
      <c r="BA616" s="167">
        <f t="shared" ref="BA616" si="9319">IF(BA615="",0,IF((BA615+AZ617)&lt;=$H614,BA615,$H614-AZ617))</f>
        <v>0</v>
      </c>
      <c r="BB616" s="167">
        <f t="shared" ref="BB616" si="9320">IF(BB615="",0,IF((BB615+BA617)&lt;=$H614,BB615,$H614-BA617))</f>
        <v>0</v>
      </c>
      <c r="BC616" s="167">
        <f t="shared" ref="BC616" si="9321">IF(BC615="",0,IF((BC615+BB617)&lt;=$H614,BC615,$H614-BB617))</f>
        <v>0</v>
      </c>
      <c r="BD616" s="167">
        <f t="shared" ref="BD616" si="9322">IF(BD615="",0,IF((BD615+BC617)&lt;=$H614,BD615,$H614-BC617))</f>
        <v>0</v>
      </c>
      <c r="BE616" s="167">
        <f t="shared" ref="BE616" si="9323">IF(BE615="",0,IF((BE615+BD617)&lt;=$H614,BE615,$H614-BD617))</f>
        <v>0</v>
      </c>
      <c r="BF616" s="167">
        <f t="shared" ref="BF616" si="9324">IF(BF615="",0,IF((BF615+BE617)&lt;=$H614,BF615,$H614-BE617))</f>
        <v>0</v>
      </c>
      <c r="BG616" s="167">
        <f t="shared" ref="BG616" si="9325">IF(BG615="",0,IF((BG615+BF617)&lt;=$H614,BG615,$H614-BF617))</f>
        <v>0</v>
      </c>
      <c r="BH616" s="167">
        <f t="shared" ref="BH616" si="9326">IF(BH615="",0,IF((BH615+BG617)&lt;=$H614,BH615,$H614-BG617))</f>
        <v>0</v>
      </c>
      <c r="BI616" s="167">
        <f t="shared" ref="BI616" si="9327">IF(BI615="",0,IF((BI615+BH617)&lt;=$H614,BI615,$H614-BH617))</f>
        <v>0</v>
      </c>
      <c r="BJ616" s="382"/>
      <c r="BK616" s="384"/>
      <c r="BL616" s="386"/>
      <c r="BM616" s="106"/>
      <c r="BN616" s="106"/>
      <c r="BO616" s="106"/>
      <c r="BP616" s="106"/>
      <c r="BQ616" s="106"/>
      <c r="BR616" s="106"/>
      <c r="BS616" s="106"/>
      <c r="BT616" s="106"/>
      <c r="BU616" s="106"/>
      <c r="BV616" s="106"/>
      <c r="BW616" s="106"/>
      <c r="BX616" s="106"/>
      <c r="BY616" s="106"/>
      <c r="BZ616" s="106"/>
      <c r="CA616" s="106"/>
      <c r="CB616" s="106"/>
    </row>
    <row r="617" spans="1:80" ht="29" hidden="1" x14ac:dyDescent="0.35">
      <c r="B617" s="128"/>
      <c r="C617" s="170"/>
      <c r="D617" s="170"/>
      <c r="E617" s="170"/>
      <c r="F617" s="170"/>
      <c r="G617" s="170"/>
      <c r="H617" s="170"/>
      <c r="I617" s="172"/>
      <c r="J617" s="105"/>
      <c r="K617" s="175"/>
      <c r="L617" s="105"/>
      <c r="M617" s="63" t="s">
        <v>236</v>
      </c>
      <c r="N617" s="167">
        <f>N616</f>
        <v>0</v>
      </c>
      <c r="O617" s="167">
        <f>O616+N617</f>
        <v>0</v>
      </c>
      <c r="P617" s="167">
        <f t="shared" ref="P617" si="9328">P616+O617</f>
        <v>0</v>
      </c>
      <c r="Q617" s="167">
        <f t="shared" ref="Q617" si="9329">Q616+P617</f>
        <v>0</v>
      </c>
      <c r="R617" s="167">
        <f t="shared" ref="R617" si="9330">R616+Q617</f>
        <v>0</v>
      </c>
      <c r="S617" s="167">
        <f t="shared" ref="S617" si="9331">S616+R617</f>
        <v>0</v>
      </c>
      <c r="T617" s="167">
        <f t="shared" ref="T617" si="9332">T616+S617</f>
        <v>0</v>
      </c>
      <c r="U617" s="167">
        <f t="shared" ref="U617" si="9333">U616+T617</f>
        <v>0</v>
      </c>
      <c r="V617" s="167">
        <f t="shared" ref="V617" si="9334">V616+U617</f>
        <v>0</v>
      </c>
      <c r="W617" s="167">
        <f t="shared" ref="W617" si="9335">W616+V617</f>
        <v>0</v>
      </c>
      <c r="X617" s="167">
        <f t="shared" ref="X617" si="9336">X616+W617</f>
        <v>0</v>
      </c>
      <c r="Y617" s="167">
        <f t="shared" ref="Y617" si="9337">Y616+X617</f>
        <v>0</v>
      </c>
      <c r="Z617" s="167">
        <f t="shared" ref="Z617" si="9338">Z616+Y617</f>
        <v>0</v>
      </c>
      <c r="AA617" s="167">
        <f t="shared" ref="AA617" si="9339">AA616+Z617</f>
        <v>0</v>
      </c>
      <c r="AB617" s="167">
        <f t="shared" ref="AB617" si="9340">AB616+AA617</f>
        <v>0</v>
      </c>
      <c r="AC617" s="167">
        <f t="shared" ref="AC617" si="9341">AC616+AB617</f>
        <v>0</v>
      </c>
      <c r="AD617" s="167">
        <f t="shared" ref="AD617" si="9342">AD616+AC617</f>
        <v>0</v>
      </c>
      <c r="AE617" s="167">
        <f t="shared" ref="AE617" si="9343">AE616+AD617</f>
        <v>0</v>
      </c>
      <c r="AF617" s="167">
        <f t="shared" ref="AF617" si="9344">AF616+AE617</f>
        <v>0</v>
      </c>
      <c r="AG617" s="167">
        <f t="shared" ref="AG617" si="9345">AG616+AF617</f>
        <v>0</v>
      </c>
      <c r="AH617" s="167">
        <f t="shared" ref="AH617" si="9346">AH616+AG617</f>
        <v>0</v>
      </c>
      <c r="AI617" s="167">
        <f t="shared" ref="AI617" si="9347">AI616+AH617</f>
        <v>0</v>
      </c>
      <c r="AJ617" s="167">
        <f t="shared" ref="AJ617" si="9348">AJ616+AI617</f>
        <v>0</v>
      </c>
      <c r="AK617" s="167">
        <f t="shared" ref="AK617" si="9349">AK616+AJ617</f>
        <v>0</v>
      </c>
      <c r="AL617" s="167">
        <f t="shared" ref="AL617" si="9350">AL616+AK617</f>
        <v>0</v>
      </c>
      <c r="AM617" s="167">
        <f t="shared" ref="AM617" si="9351">AM616+AL617</f>
        <v>0</v>
      </c>
      <c r="AN617" s="167">
        <f t="shared" ref="AN617" si="9352">AN616+AM617</f>
        <v>0</v>
      </c>
      <c r="AO617" s="167">
        <f t="shared" ref="AO617" si="9353">AO616+AN617</f>
        <v>0</v>
      </c>
      <c r="AP617" s="167">
        <f t="shared" ref="AP617" si="9354">AP616+AO617</f>
        <v>0</v>
      </c>
      <c r="AQ617" s="167">
        <f t="shared" ref="AQ617" si="9355">AQ616+AP617</f>
        <v>0</v>
      </c>
      <c r="AR617" s="167">
        <f t="shared" ref="AR617" si="9356">AR616+AQ617</f>
        <v>0</v>
      </c>
      <c r="AS617" s="167">
        <f t="shared" ref="AS617" si="9357">AS616+AR617</f>
        <v>0</v>
      </c>
      <c r="AT617" s="167">
        <f t="shared" ref="AT617" si="9358">AT616+AS617</f>
        <v>0</v>
      </c>
      <c r="AU617" s="167">
        <f t="shared" ref="AU617" si="9359">AU616+AT617</f>
        <v>0</v>
      </c>
      <c r="AV617" s="167">
        <f t="shared" ref="AV617" si="9360">AV616+AU617</f>
        <v>0</v>
      </c>
      <c r="AW617" s="167">
        <f t="shared" ref="AW617" si="9361">AW616+AV617</f>
        <v>0</v>
      </c>
      <c r="AX617" s="167">
        <f t="shared" ref="AX617" si="9362">AX616+AW617</f>
        <v>0</v>
      </c>
      <c r="AY617" s="167">
        <f t="shared" ref="AY617" si="9363">AY616+AX617</f>
        <v>0</v>
      </c>
      <c r="AZ617" s="167">
        <f t="shared" ref="AZ617" si="9364">AZ616+AY617</f>
        <v>0</v>
      </c>
      <c r="BA617" s="167">
        <f t="shared" ref="BA617" si="9365">BA616+AZ617</f>
        <v>0</v>
      </c>
      <c r="BB617" s="167">
        <f t="shared" ref="BB617" si="9366">BB616+BA617</f>
        <v>0</v>
      </c>
      <c r="BC617" s="167">
        <f t="shared" ref="BC617" si="9367">BC616+BB617</f>
        <v>0</v>
      </c>
      <c r="BD617" s="167">
        <f t="shared" ref="BD617" si="9368">BD616+BC617</f>
        <v>0</v>
      </c>
      <c r="BE617" s="167">
        <f t="shared" ref="BE617" si="9369">BE616+BD617</f>
        <v>0</v>
      </c>
      <c r="BF617" s="167">
        <f t="shared" ref="BF617" si="9370">BF616+BE617</f>
        <v>0</v>
      </c>
      <c r="BG617" s="167">
        <f t="shared" ref="BG617" si="9371">BG616+BF617</f>
        <v>0</v>
      </c>
      <c r="BH617" s="167">
        <f t="shared" ref="BH617" si="9372">BH616+BG617</f>
        <v>0</v>
      </c>
      <c r="BI617" s="167">
        <f t="shared" ref="BI617" si="9373">BI616+BH617</f>
        <v>0</v>
      </c>
      <c r="BJ617" s="382"/>
      <c r="BK617" s="384"/>
      <c r="BL617" s="386"/>
      <c r="BM617" s="105"/>
      <c r="BN617" s="105"/>
      <c r="BO617" s="105"/>
      <c r="BP617" s="105"/>
      <c r="BQ617" s="105"/>
      <c r="BR617" s="105"/>
      <c r="BS617" s="105"/>
      <c r="BT617" s="105"/>
      <c r="BU617" s="105"/>
      <c r="BV617" s="105"/>
      <c r="BW617" s="105"/>
      <c r="BX617" s="105"/>
      <c r="BY617" s="105"/>
      <c r="BZ617" s="105"/>
      <c r="CA617" s="105"/>
      <c r="CB617" s="105"/>
    </row>
    <row r="618" spans="1:80" ht="25.4" customHeight="1" thickBot="1" x14ac:dyDescent="0.4">
      <c r="B618" s="128"/>
      <c r="C618" s="170"/>
      <c r="D618" s="170"/>
      <c r="E618" s="170"/>
      <c r="F618" s="170"/>
      <c r="G618" s="170"/>
      <c r="H618" s="170"/>
      <c r="I618" s="172"/>
      <c r="J618" s="105"/>
      <c r="K618" s="175"/>
      <c r="L618" s="105"/>
      <c r="M618" s="63" t="s">
        <v>145</v>
      </c>
      <c r="N618" s="168">
        <f>IF($E614="",0,VLOOKUP($E614,'Podpůrná data'!$H$15:$I$182,2)*N616)</f>
        <v>0</v>
      </c>
      <c r="O618" s="168">
        <f>IF($E614="",0,VLOOKUP($E614,'Podpůrná data'!$H$15:$I$182,2)*O616)</f>
        <v>0</v>
      </c>
      <c r="P618" s="168">
        <f>IF($E614="",0,VLOOKUP($E614,'Podpůrná data'!$H$15:$I$182,2)*P616)</f>
        <v>0</v>
      </c>
      <c r="Q618" s="168">
        <f>IF($E614="",0,VLOOKUP($E614,'Podpůrná data'!$H$15:$I$182,2)*Q616)</f>
        <v>0</v>
      </c>
      <c r="R618" s="168">
        <f>IF($E614="",0,VLOOKUP($E614,'Podpůrná data'!$H$15:$I$182,2)*R616)</f>
        <v>0</v>
      </c>
      <c r="S618" s="168">
        <f>IF($E614="",0,VLOOKUP($E614,'Podpůrná data'!$H$15:$I$182,2)*S616)</f>
        <v>0</v>
      </c>
      <c r="T618" s="168">
        <f>IF($E614="",0,VLOOKUP($E614,'Podpůrná data'!$H$15:$I$182,2)*T616)</f>
        <v>0</v>
      </c>
      <c r="U618" s="168">
        <f>IF($E614="",0,VLOOKUP($E614,'Podpůrná data'!$H$15:$I$182,2)*U616)</f>
        <v>0</v>
      </c>
      <c r="V618" s="168">
        <f>IF($E614="",0,VLOOKUP($E614,'Podpůrná data'!$H$15:$I$182,2)*V616)</f>
        <v>0</v>
      </c>
      <c r="W618" s="168">
        <f>IF($E614="",0,VLOOKUP($E614,'Podpůrná data'!$H$15:$I$182,2)*W616)</f>
        <v>0</v>
      </c>
      <c r="X618" s="168">
        <f>IF($E614="",0,VLOOKUP($E614,'Podpůrná data'!$H$15:$I$182,2)*X616)</f>
        <v>0</v>
      </c>
      <c r="Y618" s="168">
        <f>IF($E614="",0,VLOOKUP($E614,'Podpůrná data'!$H$15:$I$182,2)*Y616)</f>
        <v>0</v>
      </c>
      <c r="Z618" s="168">
        <f>IF($E614="",0,VLOOKUP($E614,'Podpůrná data'!$H$15:$I$182,2)*Z616)</f>
        <v>0</v>
      </c>
      <c r="AA618" s="168">
        <f>IF($E614="",0,VLOOKUP($E614,'Podpůrná data'!$H$15:$I$182,2)*AA616)</f>
        <v>0</v>
      </c>
      <c r="AB618" s="168">
        <f>IF($E614="",0,VLOOKUP($E614,'Podpůrná data'!$H$15:$I$182,2)*AB616)</f>
        <v>0</v>
      </c>
      <c r="AC618" s="168">
        <f>IF($E614="",0,VLOOKUP($E614,'Podpůrná data'!$H$15:$I$182,2)*AC616)</f>
        <v>0</v>
      </c>
      <c r="AD618" s="168">
        <f>IF($E614="",0,VLOOKUP($E614,'Podpůrná data'!$H$15:$I$182,2)*AD616)</f>
        <v>0</v>
      </c>
      <c r="AE618" s="168">
        <f>IF($E614="",0,VLOOKUP($E614,'Podpůrná data'!$H$15:$I$182,2)*AE616)</f>
        <v>0</v>
      </c>
      <c r="AF618" s="168">
        <f>IF($E614="",0,VLOOKUP($E614,'Podpůrná data'!$H$15:$I$182,2)*AF616)</f>
        <v>0</v>
      </c>
      <c r="AG618" s="168">
        <f>IF($E614="",0,VLOOKUP($E614,'Podpůrná data'!$H$15:$I$182,2)*AG616)</f>
        <v>0</v>
      </c>
      <c r="AH618" s="168">
        <f>IF($E614="",0,VLOOKUP($E614,'Podpůrná data'!$H$15:$I$182,2)*AH616)</f>
        <v>0</v>
      </c>
      <c r="AI618" s="168">
        <f>IF($E614="",0,VLOOKUP($E614,'Podpůrná data'!$H$15:$I$182,2)*AI616)</f>
        <v>0</v>
      </c>
      <c r="AJ618" s="168">
        <f>IF($E614="",0,VLOOKUP($E614,'Podpůrná data'!$H$15:$I$182,2)*AJ616)</f>
        <v>0</v>
      </c>
      <c r="AK618" s="168">
        <f>IF($E614="",0,VLOOKUP($E614,'Podpůrná data'!$H$15:$I$182,2)*AK616)</f>
        <v>0</v>
      </c>
      <c r="AL618" s="168">
        <f>IF($E614="",0,VLOOKUP($E614,'Podpůrná data'!$H$15:$I$182,2)*AL616)</f>
        <v>0</v>
      </c>
      <c r="AM618" s="168">
        <f>IF($E614="",0,VLOOKUP($E614,'Podpůrná data'!$H$15:$I$182,2)*AM616)</f>
        <v>0</v>
      </c>
      <c r="AN618" s="168">
        <f>IF($E614="",0,VLOOKUP($E614,'Podpůrná data'!$H$15:$I$182,2)*AN616)</f>
        <v>0</v>
      </c>
      <c r="AO618" s="168">
        <f>IF($E614="",0,VLOOKUP($E614,'Podpůrná data'!$H$15:$I$182,2)*AO616)</f>
        <v>0</v>
      </c>
      <c r="AP618" s="168">
        <f>IF($E614="",0,VLOOKUP($E614,'Podpůrná data'!$H$15:$I$182,2)*AP616)</f>
        <v>0</v>
      </c>
      <c r="AQ618" s="168">
        <f>IF($E614="",0,VLOOKUP($E614,'Podpůrná data'!$H$15:$I$182,2)*AQ616)</f>
        <v>0</v>
      </c>
      <c r="AR618" s="168">
        <f>IF($E614="",0,VLOOKUP($E614,'Podpůrná data'!$H$15:$I$182,2)*AR616)</f>
        <v>0</v>
      </c>
      <c r="AS618" s="168">
        <f>IF($E614="",0,VLOOKUP($E614,'Podpůrná data'!$H$15:$I$182,2)*AS616)</f>
        <v>0</v>
      </c>
      <c r="AT618" s="168">
        <f>IF($E614="",0,VLOOKUP($E614,'Podpůrná data'!$H$15:$I$182,2)*AT616)</f>
        <v>0</v>
      </c>
      <c r="AU618" s="168">
        <f>IF($E614="",0,VLOOKUP($E614,'Podpůrná data'!$H$15:$I$182,2)*AU616)</f>
        <v>0</v>
      </c>
      <c r="AV618" s="168">
        <f>IF($E614="",0,VLOOKUP($E614,'Podpůrná data'!$H$15:$I$182,2)*AV616)</f>
        <v>0</v>
      </c>
      <c r="AW618" s="168">
        <f>IF($E614="",0,VLOOKUP($E614,'Podpůrná data'!$H$15:$I$182,2)*AW616)</f>
        <v>0</v>
      </c>
      <c r="AX618" s="168">
        <f>IF($E614="",0,VLOOKUP($E614,'Podpůrná data'!$H$15:$I$182,2)*AX616)</f>
        <v>0</v>
      </c>
      <c r="AY618" s="168">
        <f>IF($E614="",0,VLOOKUP($E614,'Podpůrná data'!$H$15:$I$182,2)*AY616)</f>
        <v>0</v>
      </c>
      <c r="AZ618" s="168">
        <f>IF($E614="",0,VLOOKUP($E614,'Podpůrná data'!$H$15:$I$182,2)*AZ616)</f>
        <v>0</v>
      </c>
      <c r="BA618" s="168">
        <f>IF($E614="",0,VLOOKUP($E614,'Podpůrná data'!$H$15:$I$182,2)*BA616)</f>
        <v>0</v>
      </c>
      <c r="BB618" s="168">
        <f>IF($E614="",0,VLOOKUP($E614,'Podpůrná data'!$H$15:$I$182,2)*BB616)</f>
        <v>0</v>
      </c>
      <c r="BC618" s="168">
        <f>IF($E614="",0,VLOOKUP($E614,'Podpůrná data'!$H$15:$I$182,2)*BC616)</f>
        <v>0</v>
      </c>
      <c r="BD618" s="168">
        <f>IF($E614="",0,VLOOKUP($E614,'Podpůrná data'!$H$15:$I$182,2)*BD616)</f>
        <v>0</v>
      </c>
      <c r="BE618" s="168">
        <f>IF($E614="",0,VLOOKUP($E614,'Podpůrná data'!$H$15:$I$182,2)*BE616)</f>
        <v>0</v>
      </c>
      <c r="BF618" s="168">
        <f>IF($E614="",0,VLOOKUP($E614,'Podpůrná data'!$H$15:$I$182,2)*BF616)</f>
        <v>0</v>
      </c>
      <c r="BG618" s="168">
        <f>IF($E614="",0,VLOOKUP($E614,'Podpůrná data'!$H$15:$I$182,2)*BG616)</f>
        <v>0</v>
      </c>
      <c r="BH618" s="168">
        <f>IF($E614="",0,VLOOKUP($E614,'Podpůrná data'!$H$15:$I$182,2)*BH616)</f>
        <v>0</v>
      </c>
      <c r="BI618" s="168">
        <f>IF($E614="",0,VLOOKUP($E614,'Podpůrná data'!$H$15:$I$182,2)*BI616)</f>
        <v>0</v>
      </c>
      <c r="BJ618" s="382"/>
      <c r="BK618" s="384"/>
      <c r="BL618" s="386"/>
      <c r="BM618" s="105"/>
      <c r="BN618" s="178">
        <f>SUMIFS($N618:$BI618,$N613:$BI613,"1. ZoR")</f>
        <v>0</v>
      </c>
      <c r="BO618" s="178">
        <f>SUMIFS($N618:$BI618,$N613:$BI613,"2. ZoR")</f>
        <v>0</v>
      </c>
      <c r="BP618" s="178">
        <f>SUMIFS($N618:$BI618,$N613:$BI613,"3. ZoR")</f>
        <v>0</v>
      </c>
      <c r="BQ618" s="178">
        <f>SUMIFS($N618:$BI618,$N613:$BI613,"4. ZoR")</f>
        <v>0</v>
      </c>
      <c r="BR618" s="178">
        <f>SUMIFS($N618:$BI618,$N613:$BI613,"5. ZoR")</f>
        <v>0</v>
      </c>
      <c r="BS618" s="178">
        <f>SUMIFS($N618:$BI618,$N613:$BI613,"6. ZoR")</f>
        <v>0</v>
      </c>
      <c r="BT618" s="178">
        <f>SUMIFS($N618:$BI618,$N613:$BI613,"7. ZoR")</f>
        <v>0</v>
      </c>
      <c r="BU618" s="178">
        <f>SUMIFS($N618:$BI618,$N613:$BI613,"8. ZoR")</f>
        <v>0</v>
      </c>
      <c r="BV618" s="178">
        <f>SUMIFS($N618:$BI618,$N613:$BI613,"9. ZoR")</f>
        <v>0</v>
      </c>
      <c r="BW618" s="178">
        <f>SUMIFS($N618:$BI618,$N613:$BI613,"10. ZoR")</f>
        <v>0</v>
      </c>
      <c r="BX618" s="178">
        <f>SUMIFS($N618:$BI618,$N613:$BI613,"11. ZoR")</f>
        <v>0</v>
      </c>
      <c r="BY618" s="178">
        <f>SUMIFS($N618:$BI618,$N613:$BI613,"12. ZoR")</f>
        <v>0</v>
      </c>
      <c r="BZ618" s="178">
        <f>SUMIFS($N618:$BI618,$N613:$BI613,"13. ZoR")</f>
        <v>0</v>
      </c>
      <c r="CA618" s="178">
        <f>SUMIFS($N618:$BI618,$N613:$BI613,"14. ZoR")</f>
        <v>0</v>
      </c>
      <c r="CB618" s="178">
        <f>SUMIFS($N618:$BI618,$N613:$BI613,"15. ZoR")</f>
        <v>0</v>
      </c>
    </row>
    <row r="619" spans="1:80" ht="29.5" hidden="1" thickBot="1" x14ac:dyDescent="0.4">
      <c r="B619" s="129"/>
      <c r="C619" s="173"/>
      <c r="D619" s="173"/>
      <c r="E619" s="173"/>
      <c r="F619" s="173"/>
      <c r="G619" s="173"/>
      <c r="H619" s="173"/>
      <c r="I619" s="174"/>
      <c r="J619" s="105"/>
      <c r="K619" s="176"/>
      <c r="L619" s="105"/>
      <c r="M619" s="63" t="s">
        <v>200</v>
      </c>
      <c r="N619" s="168">
        <f>IF(N618="","",N618)</f>
        <v>0</v>
      </c>
      <c r="O619" s="168">
        <f>N619+O618</f>
        <v>0</v>
      </c>
      <c r="P619" s="168">
        <f t="shared" ref="P619" si="9374">O619+P618</f>
        <v>0</v>
      </c>
      <c r="Q619" s="168">
        <f t="shared" ref="Q619" si="9375">P619+Q618</f>
        <v>0</v>
      </c>
      <c r="R619" s="168">
        <f t="shared" ref="R619" si="9376">Q619+R618</f>
        <v>0</v>
      </c>
      <c r="S619" s="168">
        <f t="shared" ref="S619" si="9377">R619+S618</f>
        <v>0</v>
      </c>
      <c r="T619" s="168">
        <f t="shared" ref="T619" si="9378">S619+T618</f>
        <v>0</v>
      </c>
      <c r="U619" s="168">
        <f t="shared" ref="U619" si="9379">T619+U618</f>
        <v>0</v>
      </c>
      <c r="V619" s="168">
        <f t="shared" ref="V619" si="9380">U619+V618</f>
        <v>0</v>
      </c>
      <c r="W619" s="168">
        <f t="shared" ref="W619" si="9381">V619+W618</f>
        <v>0</v>
      </c>
      <c r="X619" s="168">
        <f t="shared" ref="X619" si="9382">W619+X618</f>
        <v>0</v>
      </c>
      <c r="Y619" s="168">
        <f t="shared" ref="Y619" si="9383">X619+Y618</f>
        <v>0</v>
      </c>
      <c r="Z619" s="168">
        <f t="shared" ref="Z619" si="9384">Y619+Z618</f>
        <v>0</v>
      </c>
      <c r="AA619" s="168">
        <f t="shared" ref="AA619" si="9385">Z619+AA618</f>
        <v>0</v>
      </c>
      <c r="AB619" s="168">
        <f t="shared" ref="AB619" si="9386">AA619+AB618</f>
        <v>0</v>
      </c>
      <c r="AC619" s="168">
        <f t="shared" ref="AC619" si="9387">AB619+AC618</f>
        <v>0</v>
      </c>
      <c r="AD619" s="168">
        <f t="shared" ref="AD619" si="9388">AC619+AD618</f>
        <v>0</v>
      </c>
      <c r="AE619" s="168">
        <f t="shared" ref="AE619" si="9389">AD619+AE618</f>
        <v>0</v>
      </c>
      <c r="AF619" s="168">
        <f t="shared" ref="AF619" si="9390">AE619+AF618</f>
        <v>0</v>
      </c>
      <c r="AG619" s="168">
        <f t="shared" ref="AG619" si="9391">AF619+AG618</f>
        <v>0</v>
      </c>
      <c r="AH619" s="168">
        <f t="shared" ref="AH619" si="9392">AG619+AH618</f>
        <v>0</v>
      </c>
      <c r="AI619" s="168">
        <f t="shared" ref="AI619" si="9393">AH619+AI618</f>
        <v>0</v>
      </c>
      <c r="AJ619" s="168">
        <f t="shared" ref="AJ619" si="9394">AI619+AJ618</f>
        <v>0</v>
      </c>
      <c r="AK619" s="168">
        <f t="shared" ref="AK619" si="9395">AJ619+AK618</f>
        <v>0</v>
      </c>
      <c r="AL619" s="168">
        <f t="shared" ref="AL619" si="9396">AK619+AL618</f>
        <v>0</v>
      </c>
      <c r="AM619" s="168">
        <f t="shared" ref="AM619" si="9397">AL619+AM618</f>
        <v>0</v>
      </c>
      <c r="AN619" s="168">
        <f t="shared" ref="AN619" si="9398">AM619+AN618</f>
        <v>0</v>
      </c>
      <c r="AO619" s="168">
        <f t="shared" ref="AO619" si="9399">AN619+AO618</f>
        <v>0</v>
      </c>
      <c r="AP619" s="168">
        <f t="shared" ref="AP619" si="9400">AO619+AP618</f>
        <v>0</v>
      </c>
      <c r="AQ619" s="168">
        <f t="shared" ref="AQ619" si="9401">AP619+AQ618</f>
        <v>0</v>
      </c>
      <c r="AR619" s="168">
        <f t="shared" ref="AR619" si="9402">AQ619+AR618</f>
        <v>0</v>
      </c>
      <c r="AS619" s="168">
        <f t="shared" ref="AS619" si="9403">AR619+AS618</f>
        <v>0</v>
      </c>
      <c r="AT619" s="168">
        <f t="shared" ref="AT619" si="9404">AS619+AT618</f>
        <v>0</v>
      </c>
      <c r="AU619" s="168">
        <f t="shared" ref="AU619" si="9405">AT619+AU618</f>
        <v>0</v>
      </c>
      <c r="AV619" s="168">
        <f t="shared" ref="AV619" si="9406">AU619+AV618</f>
        <v>0</v>
      </c>
      <c r="AW619" s="168">
        <f t="shared" ref="AW619" si="9407">AV619+AW618</f>
        <v>0</v>
      </c>
      <c r="AX619" s="168">
        <f t="shared" ref="AX619" si="9408">AW619+AX618</f>
        <v>0</v>
      </c>
      <c r="AY619" s="168">
        <f t="shared" ref="AY619" si="9409">AX619+AY618</f>
        <v>0</v>
      </c>
      <c r="AZ619" s="168">
        <f t="shared" ref="AZ619" si="9410">AY619+AZ618</f>
        <v>0</v>
      </c>
      <c r="BA619" s="168">
        <f t="shared" ref="BA619" si="9411">AZ619+BA618</f>
        <v>0</v>
      </c>
      <c r="BB619" s="168">
        <f t="shared" ref="BB619" si="9412">BA619+BB618</f>
        <v>0</v>
      </c>
      <c r="BC619" s="168">
        <f t="shared" ref="BC619" si="9413">BB619+BC618</f>
        <v>0</v>
      </c>
      <c r="BD619" s="168">
        <f t="shared" ref="BD619" si="9414">BC619+BD618</f>
        <v>0</v>
      </c>
      <c r="BE619" s="168">
        <f t="shared" ref="BE619" si="9415">BD619+BE618</f>
        <v>0</v>
      </c>
      <c r="BF619" s="168">
        <f t="shared" ref="BF619" si="9416">BE619+BF618</f>
        <v>0</v>
      </c>
      <c r="BG619" s="168">
        <f t="shared" ref="BG619" si="9417">BF619+BG618</f>
        <v>0</v>
      </c>
      <c r="BH619" s="168">
        <f t="shared" ref="BH619" si="9418">BG619+BH618</f>
        <v>0</v>
      </c>
      <c r="BI619" s="168">
        <f t="shared" ref="BI619" si="9419">BH619+BI618</f>
        <v>0</v>
      </c>
      <c r="BJ619" s="383"/>
      <c r="BK619" s="385"/>
      <c r="BL619" s="387"/>
      <c r="BM619" s="105"/>
      <c r="BN619" s="105"/>
      <c r="BO619" s="105"/>
      <c r="BP619" s="105"/>
      <c r="BQ619" s="105"/>
      <c r="BR619" s="105"/>
      <c r="BS619" s="105"/>
      <c r="BT619" s="105"/>
      <c r="BU619" s="105"/>
      <c r="BV619" s="105"/>
      <c r="BW619" s="105"/>
      <c r="BX619" s="105"/>
      <c r="BY619" s="105"/>
      <c r="BZ619" s="105"/>
      <c r="CA619" s="105"/>
      <c r="CB619" s="105"/>
    </row>
    <row r="620" spans="1:80" ht="15" hidden="1" thickBot="1" x14ac:dyDescent="0.4">
      <c r="B620" s="105"/>
      <c r="C620" s="130"/>
      <c r="D620" s="130"/>
      <c r="E620" s="130"/>
      <c r="F620" s="130"/>
      <c r="G620" s="130"/>
      <c r="H620" s="130"/>
      <c r="I620" s="105"/>
      <c r="J620" s="7"/>
      <c r="K620" s="105"/>
      <c r="L620" s="105"/>
      <c r="M620" s="105"/>
      <c r="N620" s="105"/>
      <c r="O620" s="105"/>
      <c r="P620" s="7"/>
      <c r="Q620" s="105"/>
      <c r="R620" s="105"/>
      <c r="S620" s="105"/>
      <c r="T620" s="105"/>
      <c r="U620" s="105"/>
      <c r="V620" s="105"/>
      <c r="W620" s="105"/>
      <c r="X620" s="105"/>
      <c r="Y620" s="105"/>
      <c r="Z620" s="105"/>
      <c r="AA620" s="105"/>
      <c r="AB620" s="105"/>
      <c r="AC620" s="105"/>
      <c r="AD620" s="105"/>
      <c r="AE620" s="105"/>
      <c r="AF620" s="105"/>
      <c r="AG620" s="105"/>
      <c r="AH620" s="105"/>
      <c r="AI620" s="105"/>
      <c r="AJ620" s="105"/>
      <c r="AK620" s="105"/>
      <c r="AL620" s="105"/>
      <c r="AM620" s="105"/>
      <c r="AN620" s="105"/>
      <c r="AO620" s="105"/>
      <c r="AP620" s="105"/>
      <c r="AQ620" s="105"/>
      <c r="AR620" s="105"/>
      <c r="AS620" s="105"/>
      <c r="AT620" s="105"/>
      <c r="AU620" s="105"/>
      <c r="AV620" s="105"/>
      <c r="AW620" s="105"/>
      <c r="AX620" s="105"/>
      <c r="AY620" s="105"/>
      <c r="AZ620" s="105"/>
      <c r="BA620" s="105"/>
      <c r="BB620" s="105"/>
      <c r="BC620" s="105"/>
      <c r="BD620" s="105"/>
      <c r="BE620" s="105"/>
      <c r="BF620" s="105"/>
      <c r="BG620" s="105"/>
      <c r="BH620" s="105"/>
      <c r="BI620" s="105"/>
      <c r="BJ620" s="105"/>
      <c r="BK620" s="105"/>
      <c r="BL620" s="105"/>
      <c r="BM620" s="105"/>
      <c r="BN620" s="105"/>
      <c r="BO620" s="105"/>
      <c r="BP620" s="105"/>
      <c r="BQ620" s="105"/>
      <c r="BR620" s="105"/>
      <c r="BS620" s="105"/>
      <c r="BT620" s="105"/>
      <c r="BU620" s="105"/>
      <c r="BV620" s="105"/>
      <c r="BW620" s="105"/>
      <c r="BX620" s="105"/>
      <c r="BY620" s="105"/>
      <c r="BZ620" s="105"/>
      <c r="CA620" s="105"/>
      <c r="CB620" s="105"/>
    </row>
    <row r="621" spans="1:80" s="245" customFormat="1" ht="58.4" customHeight="1" thickBot="1" x14ac:dyDescent="0.4">
      <c r="A621" s="249"/>
      <c r="B621" s="120"/>
      <c r="C621" s="360" t="s">
        <v>2</v>
      </c>
      <c r="D621" s="121"/>
      <c r="E621" s="131" t="s">
        <v>225</v>
      </c>
      <c r="F621" s="131" t="s">
        <v>444</v>
      </c>
      <c r="G621" s="131" t="s">
        <v>208</v>
      </c>
      <c r="H621" s="122" t="s">
        <v>385</v>
      </c>
      <c r="I621" s="123" t="s">
        <v>1</v>
      </c>
      <c r="J621" s="7"/>
      <c r="K621" s="169">
        <v>204032</v>
      </c>
      <c r="L621" s="106"/>
      <c r="M621" s="194" t="s">
        <v>128</v>
      </c>
      <c r="N621" s="83" t="s">
        <v>4</v>
      </c>
      <c r="O621" s="83" t="s">
        <v>5</v>
      </c>
      <c r="P621" s="83" t="s">
        <v>6</v>
      </c>
      <c r="Q621" s="83" t="s">
        <v>7</v>
      </c>
      <c r="R621" s="83" t="s">
        <v>8</v>
      </c>
      <c r="S621" s="83" t="s">
        <v>9</v>
      </c>
      <c r="T621" s="83" t="s">
        <v>10</v>
      </c>
      <c r="U621" s="83" t="s">
        <v>11</v>
      </c>
      <c r="V621" s="83" t="s">
        <v>12</v>
      </c>
      <c r="W621" s="83" t="s">
        <v>13</v>
      </c>
      <c r="X621" s="83" t="s">
        <v>14</v>
      </c>
      <c r="Y621" s="83" t="s">
        <v>15</v>
      </c>
      <c r="Z621" s="83" t="s">
        <v>16</v>
      </c>
      <c r="AA621" s="83" t="s">
        <v>17</v>
      </c>
      <c r="AB621" s="83" t="s">
        <v>18</v>
      </c>
      <c r="AC621" s="83" t="s">
        <v>19</v>
      </c>
      <c r="AD621" s="83" t="s">
        <v>20</v>
      </c>
      <c r="AE621" s="83" t="s">
        <v>21</v>
      </c>
      <c r="AF621" s="83" t="s">
        <v>22</v>
      </c>
      <c r="AG621" s="83" t="s">
        <v>23</v>
      </c>
      <c r="AH621" s="83" t="s">
        <v>24</v>
      </c>
      <c r="AI621" s="83" t="s">
        <v>25</v>
      </c>
      <c r="AJ621" s="83" t="s">
        <v>26</v>
      </c>
      <c r="AK621" s="83" t="s">
        <v>27</v>
      </c>
      <c r="AL621" s="83" t="s">
        <v>28</v>
      </c>
      <c r="AM621" s="83" t="s">
        <v>29</v>
      </c>
      <c r="AN621" s="83" t="s">
        <v>30</v>
      </c>
      <c r="AO621" s="83" t="s">
        <v>31</v>
      </c>
      <c r="AP621" s="83" t="s">
        <v>32</v>
      </c>
      <c r="AQ621" s="83" t="s">
        <v>33</v>
      </c>
      <c r="AR621" s="83" t="s">
        <v>34</v>
      </c>
      <c r="AS621" s="83" t="s">
        <v>35</v>
      </c>
      <c r="AT621" s="83" t="s">
        <v>36</v>
      </c>
      <c r="AU621" s="83" t="s">
        <v>37</v>
      </c>
      <c r="AV621" s="83" t="s">
        <v>38</v>
      </c>
      <c r="AW621" s="83" t="s">
        <v>39</v>
      </c>
      <c r="AX621" s="83" t="s">
        <v>40</v>
      </c>
      <c r="AY621" s="83" t="s">
        <v>41</v>
      </c>
      <c r="AZ621" s="83" t="s">
        <v>42</v>
      </c>
      <c r="BA621" s="83" t="s">
        <v>43</v>
      </c>
      <c r="BB621" s="83" t="s">
        <v>44</v>
      </c>
      <c r="BC621" s="83" t="s">
        <v>45</v>
      </c>
      <c r="BD621" s="83" t="s">
        <v>46</v>
      </c>
      <c r="BE621" s="83" t="s">
        <v>47</v>
      </c>
      <c r="BF621" s="83" t="s">
        <v>48</v>
      </c>
      <c r="BG621" s="83" t="s">
        <v>49</v>
      </c>
      <c r="BH621" s="83" t="s">
        <v>50</v>
      </c>
      <c r="BI621" s="83" t="s">
        <v>51</v>
      </c>
      <c r="BJ621" s="134" t="s">
        <v>234</v>
      </c>
      <c r="BK621" s="135" t="s">
        <v>164</v>
      </c>
      <c r="BL621" s="135" t="s">
        <v>213</v>
      </c>
      <c r="BM621" s="106"/>
      <c r="BN621" s="368" t="s">
        <v>238</v>
      </c>
      <c r="BO621" s="369"/>
      <c r="BP621" s="369"/>
      <c r="BQ621" s="369"/>
      <c r="BR621" s="369"/>
      <c r="BS621" s="369"/>
      <c r="BT621" s="369"/>
      <c r="BU621" s="369"/>
      <c r="BV621" s="369"/>
      <c r="BW621" s="369"/>
      <c r="BX621" s="369"/>
      <c r="BY621" s="369"/>
      <c r="BZ621" s="369"/>
      <c r="CA621" s="369"/>
      <c r="CB621" s="369"/>
    </row>
    <row r="622" spans="1:80" s="245" customFormat="1" ht="18" hidden="1" customHeight="1" x14ac:dyDescent="0.35">
      <c r="A622" s="250"/>
      <c r="B622" s="113"/>
      <c r="C622" s="361"/>
      <c r="D622" s="125"/>
      <c r="E622" s="125"/>
      <c r="F622" s="125"/>
      <c r="G622" s="125"/>
      <c r="H622" s="370" t="s">
        <v>201</v>
      </c>
      <c r="I622" s="373" t="s">
        <v>93</v>
      </c>
      <c r="J622" s="7"/>
      <c r="K622" s="375" t="s">
        <v>423</v>
      </c>
      <c r="L622" s="106"/>
      <c r="M622" s="84"/>
      <c r="N622" s="74">
        <f>MONTH(Úvod!$F$10)</f>
        <v>1</v>
      </c>
      <c r="O622" s="75">
        <f t="shared" ref="O622" si="9420">IF(N622=12,1,N622+1)</f>
        <v>2</v>
      </c>
      <c r="P622" s="75">
        <f t="shared" ref="P622" si="9421">IF(O622=12,1,O622+1)</f>
        <v>3</v>
      </c>
      <c r="Q622" s="76">
        <f t="shared" ref="Q622" si="9422">IF(P622=12,1,P622+1)</f>
        <v>4</v>
      </c>
      <c r="R622" s="76">
        <f t="shared" ref="R622" si="9423">IF(Q622=12,1,Q622+1)</f>
        <v>5</v>
      </c>
      <c r="S622" s="76">
        <f t="shared" ref="S622" si="9424">IF(R622=12,1,R622+1)</f>
        <v>6</v>
      </c>
      <c r="T622" s="76">
        <f t="shared" ref="T622" si="9425">IF(S622=12,1,S622+1)</f>
        <v>7</v>
      </c>
      <c r="U622" s="76">
        <f t="shared" ref="U622" si="9426">IF(T622=12,1,T622+1)</f>
        <v>8</v>
      </c>
      <c r="V622" s="76">
        <f t="shared" ref="V622" si="9427">IF(U622=12,1,U622+1)</f>
        <v>9</v>
      </c>
      <c r="W622" s="76">
        <f>IF(V622=12,1,V622+1)</f>
        <v>10</v>
      </c>
      <c r="X622" s="76">
        <f t="shared" ref="X622" si="9428">IF(W622=12,1,W622+1)</f>
        <v>11</v>
      </c>
      <c r="Y622" s="76">
        <f t="shared" ref="Y622" si="9429">IF(X622=12,1,X622+1)</f>
        <v>12</v>
      </c>
      <c r="Z622" s="76">
        <f t="shared" ref="Z622" si="9430">IF(Y622=12,1,Y622+1)</f>
        <v>1</v>
      </c>
      <c r="AA622" s="76">
        <f t="shared" ref="AA622" si="9431">IF(Z622=12,1,Z622+1)</f>
        <v>2</v>
      </c>
      <c r="AB622" s="76">
        <f t="shared" ref="AB622" si="9432">IF(AA622=12,1,AA622+1)</f>
        <v>3</v>
      </c>
      <c r="AC622" s="76">
        <f t="shared" ref="AC622" si="9433">IF(AB622=12,1,AB622+1)</f>
        <v>4</v>
      </c>
      <c r="AD622" s="76">
        <f t="shared" ref="AD622" si="9434">IF(AC622=12,1,AC622+1)</f>
        <v>5</v>
      </c>
      <c r="AE622" s="76">
        <f t="shared" ref="AE622" si="9435">IF(AD622=12,1,AD622+1)</f>
        <v>6</v>
      </c>
      <c r="AF622" s="76">
        <f>IF(AE622=12,1,AE622+1)</f>
        <v>7</v>
      </c>
      <c r="AG622" s="76">
        <f t="shared" ref="AG622" si="9436">IF(AF622=12,1,AF622+1)</f>
        <v>8</v>
      </c>
      <c r="AH622" s="76">
        <f t="shared" ref="AH622" si="9437">IF(AG622=12,1,AG622+1)</f>
        <v>9</v>
      </c>
      <c r="AI622" s="76">
        <f t="shared" ref="AI622" si="9438">IF(AH622=12,1,AH622+1)</f>
        <v>10</v>
      </c>
      <c r="AJ622" s="76">
        <f t="shared" ref="AJ622" si="9439">IF(AI622=12,1,AI622+1)</f>
        <v>11</v>
      </c>
      <c r="AK622" s="76">
        <f t="shared" ref="AK622" si="9440">IF(AJ622=12,1,AJ622+1)</f>
        <v>12</v>
      </c>
      <c r="AL622" s="76">
        <f t="shared" ref="AL622" si="9441">IF(AK622=12,1,AK622+1)</f>
        <v>1</v>
      </c>
      <c r="AM622" s="76">
        <f t="shared" ref="AM622" si="9442">IF(AL622=12,1,AL622+1)</f>
        <v>2</v>
      </c>
      <c r="AN622" s="76">
        <f t="shared" ref="AN622" si="9443">IF(AM622=12,1,AM622+1)</f>
        <v>3</v>
      </c>
      <c r="AO622" s="76">
        <f t="shared" ref="AO622" si="9444">IF(AN622=12,1,AN622+1)</f>
        <v>4</v>
      </c>
      <c r="AP622" s="76">
        <f t="shared" ref="AP622" si="9445">IF(AO622=12,1,AO622+1)</f>
        <v>5</v>
      </c>
      <c r="AQ622" s="76">
        <f t="shared" ref="AQ622" si="9446">IF(AP622=12,1,AP622+1)</f>
        <v>6</v>
      </c>
      <c r="AR622" s="76">
        <f t="shared" ref="AR622" si="9447">IF(AQ622=12,1,AQ622+1)</f>
        <v>7</v>
      </c>
      <c r="AS622" s="76">
        <f t="shared" ref="AS622" si="9448">IF(AR622=12,1,AR622+1)</f>
        <v>8</v>
      </c>
      <c r="AT622" s="76">
        <f t="shared" ref="AT622" si="9449">IF(AS622=12,1,AS622+1)</f>
        <v>9</v>
      </c>
      <c r="AU622" s="76">
        <f t="shared" ref="AU622" si="9450">IF(AT622=12,1,AT622+1)</f>
        <v>10</v>
      </c>
      <c r="AV622" s="76">
        <f t="shared" ref="AV622" si="9451">IF(AU622=12,1,AU622+1)</f>
        <v>11</v>
      </c>
      <c r="AW622" s="76">
        <f t="shared" ref="AW622" si="9452">IF(AV622=12,1,AV622+1)</f>
        <v>12</v>
      </c>
      <c r="AX622" s="76">
        <f t="shared" ref="AX622" si="9453">IF(AW622=12,1,AW622+1)</f>
        <v>1</v>
      </c>
      <c r="AY622" s="76">
        <f t="shared" ref="AY622" si="9454">IF(AX622=12,1,AX622+1)</f>
        <v>2</v>
      </c>
      <c r="AZ622" s="76">
        <f t="shared" ref="AZ622" si="9455">IF(AY622=12,1,AY622+1)</f>
        <v>3</v>
      </c>
      <c r="BA622" s="76">
        <f t="shared" ref="BA622" si="9456">IF(AZ622=12,1,AZ622+1)</f>
        <v>4</v>
      </c>
      <c r="BB622" s="76">
        <f t="shared" ref="BB622" si="9457">IF(BA622=12,1,BA622+1)</f>
        <v>5</v>
      </c>
      <c r="BC622" s="76">
        <f t="shared" ref="BC622" si="9458">IF(BB622=12,1,BB622+1)</f>
        <v>6</v>
      </c>
      <c r="BD622" s="76">
        <f t="shared" ref="BD622" si="9459">IF(BC622=12,1,BC622+1)</f>
        <v>7</v>
      </c>
      <c r="BE622" s="76">
        <f t="shared" ref="BE622" si="9460">IF(BD622=12,1,BD622+1)</f>
        <v>8</v>
      </c>
      <c r="BF622" s="76">
        <f t="shared" ref="BF622" si="9461">IF(BE622=12,1,BE622+1)</f>
        <v>9</v>
      </c>
      <c r="BG622" s="76">
        <f t="shared" ref="BG622" si="9462">IF(BF622=12,1,BF622+1)</f>
        <v>10</v>
      </c>
      <c r="BH622" s="76">
        <f t="shared" ref="BH622" si="9463">IF(BG622=12,1,BG622+1)</f>
        <v>11</v>
      </c>
      <c r="BI622" s="76">
        <f t="shared" ref="BI622" si="9464">IF(BH622=12,1,BH622+1)</f>
        <v>12</v>
      </c>
      <c r="BJ622" s="81"/>
      <c r="BK622" s="78"/>
      <c r="BL622" s="78"/>
      <c r="BM622" s="106"/>
      <c r="BN622" s="106"/>
      <c r="BO622" s="106"/>
      <c r="BP622" s="106"/>
      <c r="BQ622" s="106"/>
      <c r="BR622" s="106"/>
      <c r="BS622" s="106"/>
      <c r="BT622" s="106"/>
      <c r="BU622" s="106"/>
      <c r="BV622" s="106"/>
      <c r="BW622" s="106"/>
      <c r="BX622" s="106"/>
      <c r="BY622" s="106"/>
      <c r="BZ622" s="106"/>
      <c r="CA622" s="106"/>
      <c r="CB622" s="106"/>
    </row>
    <row r="623" spans="1:80" s="245" customFormat="1" ht="35.15" hidden="1" customHeight="1" x14ac:dyDescent="0.35">
      <c r="A623" s="250"/>
      <c r="B623" s="113"/>
      <c r="C623" s="361"/>
      <c r="D623" s="125"/>
      <c r="E623" s="125"/>
      <c r="F623" s="125"/>
      <c r="G623" s="125"/>
      <c r="H623" s="370"/>
      <c r="I623" s="373"/>
      <c r="J623" s="7"/>
      <c r="K623" s="376"/>
      <c r="L623" s="106"/>
      <c r="M623" s="77"/>
      <c r="N623" s="59">
        <f t="shared" ref="N623:BI623" si="9465">VALUE(_xlfn.CONCAT(N622,".",N625))</f>
        <v>1</v>
      </c>
      <c r="O623" s="73">
        <f t="shared" si="9465"/>
        <v>32</v>
      </c>
      <c r="P623" s="73">
        <f t="shared" si="9465"/>
        <v>61</v>
      </c>
      <c r="Q623" s="73">
        <f t="shared" si="9465"/>
        <v>92</v>
      </c>
      <c r="R623" s="73">
        <f t="shared" si="9465"/>
        <v>122</v>
      </c>
      <c r="S623" s="73">
        <f t="shared" si="9465"/>
        <v>153</v>
      </c>
      <c r="T623" s="73">
        <f t="shared" si="9465"/>
        <v>183</v>
      </c>
      <c r="U623" s="73">
        <f t="shared" si="9465"/>
        <v>214</v>
      </c>
      <c r="V623" s="73">
        <f t="shared" si="9465"/>
        <v>245</v>
      </c>
      <c r="W623" s="73">
        <f t="shared" si="9465"/>
        <v>275</v>
      </c>
      <c r="X623" s="73">
        <f t="shared" si="9465"/>
        <v>306</v>
      </c>
      <c r="Y623" s="73">
        <f t="shared" si="9465"/>
        <v>336</v>
      </c>
      <c r="Z623" s="73">
        <f t="shared" si="9465"/>
        <v>367</v>
      </c>
      <c r="AA623" s="73">
        <f t="shared" si="9465"/>
        <v>398</v>
      </c>
      <c r="AB623" s="73">
        <f t="shared" si="9465"/>
        <v>426</v>
      </c>
      <c r="AC623" s="73">
        <f t="shared" si="9465"/>
        <v>457</v>
      </c>
      <c r="AD623" s="73">
        <f t="shared" si="9465"/>
        <v>487</v>
      </c>
      <c r="AE623" s="73">
        <f t="shared" si="9465"/>
        <v>518</v>
      </c>
      <c r="AF623" s="73">
        <f t="shared" si="9465"/>
        <v>548</v>
      </c>
      <c r="AG623" s="73">
        <f t="shared" si="9465"/>
        <v>579</v>
      </c>
      <c r="AH623" s="73">
        <f t="shared" si="9465"/>
        <v>610</v>
      </c>
      <c r="AI623" s="73">
        <f t="shared" si="9465"/>
        <v>640</v>
      </c>
      <c r="AJ623" s="73">
        <f t="shared" si="9465"/>
        <v>671</v>
      </c>
      <c r="AK623" s="73">
        <f t="shared" si="9465"/>
        <v>701</v>
      </c>
      <c r="AL623" s="73">
        <f t="shared" si="9465"/>
        <v>732</v>
      </c>
      <c r="AM623" s="73">
        <f t="shared" si="9465"/>
        <v>763</v>
      </c>
      <c r="AN623" s="73">
        <f t="shared" si="9465"/>
        <v>791</v>
      </c>
      <c r="AO623" s="73">
        <f t="shared" si="9465"/>
        <v>822</v>
      </c>
      <c r="AP623" s="73">
        <f t="shared" si="9465"/>
        <v>852</v>
      </c>
      <c r="AQ623" s="73">
        <f t="shared" si="9465"/>
        <v>883</v>
      </c>
      <c r="AR623" s="73">
        <f t="shared" si="9465"/>
        <v>913</v>
      </c>
      <c r="AS623" s="73">
        <f t="shared" si="9465"/>
        <v>944</v>
      </c>
      <c r="AT623" s="73">
        <f t="shared" si="9465"/>
        <v>975</v>
      </c>
      <c r="AU623" s="73">
        <f t="shared" si="9465"/>
        <v>1005</v>
      </c>
      <c r="AV623" s="73">
        <f t="shared" si="9465"/>
        <v>1036</v>
      </c>
      <c r="AW623" s="73">
        <f t="shared" si="9465"/>
        <v>1066</v>
      </c>
      <c r="AX623" s="73">
        <f t="shared" si="9465"/>
        <v>1097</v>
      </c>
      <c r="AY623" s="73">
        <f t="shared" si="9465"/>
        <v>1128</v>
      </c>
      <c r="AZ623" s="73">
        <f t="shared" si="9465"/>
        <v>1156</v>
      </c>
      <c r="BA623" s="73">
        <f t="shared" si="9465"/>
        <v>1187</v>
      </c>
      <c r="BB623" s="73">
        <f t="shared" si="9465"/>
        <v>1217</v>
      </c>
      <c r="BC623" s="73">
        <f t="shared" si="9465"/>
        <v>1248</v>
      </c>
      <c r="BD623" s="73">
        <f t="shared" si="9465"/>
        <v>1278</v>
      </c>
      <c r="BE623" s="73">
        <f t="shared" si="9465"/>
        <v>1309</v>
      </c>
      <c r="BF623" s="73">
        <f t="shared" si="9465"/>
        <v>1340</v>
      </c>
      <c r="BG623" s="73">
        <f t="shared" si="9465"/>
        <v>1370</v>
      </c>
      <c r="BH623" s="73">
        <f t="shared" si="9465"/>
        <v>1401</v>
      </c>
      <c r="BI623" s="73">
        <f t="shared" si="9465"/>
        <v>1431</v>
      </c>
      <c r="BJ623" s="82"/>
      <c r="BK623" s="79"/>
      <c r="BL623" s="79"/>
      <c r="BM623" s="106"/>
      <c r="BN623" s="106"/>
      <c r="BO623" s="106"/>
      <c r="BP623" s="106"/>
      <c r="BQ623" s="106"/>
      <c r="BR623" s="106"/>
      <c r="BS623" s="106"/>
      <c r="BT623" s="106"/>
      <c r="BU623" s="106"/>
      <c r="BV623" s="106"/>
      <c r="BW623" s="106"/>
      <c r="BX623" s="106"/>
      <c r="BY623" s="106"/>
      <c r="BZ623" s="106"/>
      <c r="CA623" s="106"/>
      <c r="CB623" s="106"/>
    </row>
    <row r="624" spans="1:80" s="245" customFormat="1" ht="17.149999999999999" customHeight="1" x14ac:dyDescent="0.35">
      <c r="A624" s="250"/>
      <c r="B624" s="113"/>
      <c r="C624" s="361"/>
      <c r="D624" s="125"/>
      <c r="E624" s="357" t="s">
        <v>207</v>
      </c>
      <c r="F624" s="357" t="s">
        <v>207</v>
      </c>
      <c r="G624" s="357" t="s">
        <v>207</v>
      </c>
      <c r="H624" s="370"/>
      <c r="I624" s="373"/>
      <c r="J624" s="7"/>
      <c r="K624" s="376"/>
      <c r="L624" s="106"/>
      <c r="M624" s="77"/>
      <c r="N624" s="60" t="str">
        <f>VLOOKUP(N622,'Podpůrná data'!$I$188:$J$199,2)</f>
        <v>leden</v>
      </c>
      <c r="O624" s="60" t="str">
        <f>VLOOKUP(O622,'Podpůrná data'!$I$188:$J$199,2)</f>
        <v>únor</v>
      </c>
      <c r="P624" s="60" t="str">
        <f>VLOOKUP(P622,'Podpůrná data'!$I$188:$J$199,2)</f>
        <v>březen</v>
      </c>
      <c r="Q624" s="60" t="str">
        <f>VLOOKUP(Q622,'Podpůrná data'!$I$188:$J$199,2)</f>
        <v>duben</v>
      </c>
      <c r="R624" s="60" t="str">
        <f>VLOOKUP(R622,'Podpůrná data'!$I$188:$J$199,2)</f>
        <v>květen</v>
      </c>
      <c r="S624" s="60" t="str">
        <f>VLOOKUP(S622,'Podpůrná data'!$I$188:$J$199,2)</f>
        <v>červen</v>
      </c>
      <c r="T624" s="60" t="str">
        <f>VLOOKUP(T622,'Podpůrná data'!$I$188:$J$199,2)</f>
        <v>červenec</v>
      </c>
      <c r="U624" s="60" t="str">
        <f>VLOOKUP(U622,'Podpůrná data'!$I$188:$J$199,2)</f>
        <v>srpen</v>
      </c>
      <c r="V624" s="60" t="str">
        <f>VLOOKUP(V622,'Podpůrná data'!$I$188:$J$199,2)</f>
        <v>září</v>
      </c>
      <c r="W624" s="60" t="str">
        <f>VLOOKUP(W622,'Podpůrná data'!$I$188:$J$199,2)</f>
        <v>říjen</v>
      </c>
      <c r="X624" s="60" t="str">
        <f>VLOOKUP(X622,'Podpůrná data'!$I$188:$J$199,2)</f>
        <v>listopad</v>
      </c>
      <c r="Y624" s="60" t="str">
        <f>VLOOKUP(Y622,'Podpůrná data'!$I$188:$J$199,2)</f>
        <v>prosinec</v>
      </c>
      <c r="Z624" s="60" t="str">
        <f>VLOOKUP(Z622,'Podpůrná data'!$I$188:$J$199,2)</f>
        <v>leden</v>
      </c>
      <c r="AA624" s="60" t="str">
        <f>VLOOKUP(AA622,'Podpůrná data'!$I$188:$J$199,2)</f>
        <v>únor</v>
      </c>
      <c r="AB624" s="60" t="str">
        <f>VLOOKUP(AB622,'Podpůrná data'!$I$188:$J$199,2)</f>
        <v>březen</v>
      </c>
      <c r="AC624" s="60" t="str">
        <f>VLOOKUP(AC622,'Podpůrná data'!$I$188:$J$199,2)</f>
        <v>duben</v>
      </c>
      <c r="AD624" s="60" t="str">
        <f>VLOOKUP(AD622,'Podpůrná data'!$I$188:$J$199,2)</f>
        <v>květen</v>
      </c>
      <c r="AE624" s="60" t="str">
        <f>VLOOKUP(AE622,'Podpůrná data'!$I$188:$J$199,2)</f>
        <v>červen</v>
      </c>
      <c r="AF624" s="60" t="str">
        <f>VLOOKUP(AF622,'Podpůrná data'!$I$188:$J$199,2)</f>
        <v>červenec</v>
      </c>
      <c r="AG624" s="60" t="str">
        <f>VLOOKUP(AG622,'Podpůrná data'!$I$188:$J$199,2)</f>
        <v>srpen</v>
      </c>
      <c r="AH624" s="60" t="str">
        <f>VLOOKUP(AH622,'Podpůrná data'!$I$188:$J$199,2)</f>
        <v>září</v>
      </c>
      <c r="AI624" s="60" t="str">
        <f>VLOOKUP(AI622,'Podpůrná data'!$I$188:$J$199,2)</f>
        <v>říjen</v>
      </c>
      <c r="AJ624" s="60" t="str">
        <f>VLOOKUP(AJ622,'Podpůrná data'!$I$188:$J$199,2)</f>
        <v>listopad</v>
      </c>
      <c r="AK624" s="60" t="str">
        <f>VLOOKUP(AK622,'Podpůrná data'!$I$188:$J$199,2)</f>
        <v>prosinec</v>
      </c>
      <c r="AL624" s="60" t="str">
        <f>VLOOKUP(AL622,'Podpůrná data'!$I$188:$J$199,2)</f>
        <v>leden</v>
      </c>
      <c r="AM624" s="60" t="str">
        <f>VLOOKUP(AM622,'Podpůrná data'!$I$188:$J$199,2)</f>
        <v>únor</v>
      </c>
      <c r="AN624" s="60" t="str">
        <f>VLOOKUP(AN622,'Podpůrná data'!$I$188:$J$199,2)</f>
        <v>březen</v>
      </c>
      <c r="AO624" s="60" t="str">
        <f>VLOOKUP(AO622,'Podpůrná data'!$I$188:$J$199,2)</f>
        <v>duben</v>
      </c>
      <c r="AP624" s="60" t="str">
        <f>VLOOKUP(AP622,'Podpůrná data'!$I$188:$J$199,2)</f>
        <v>květen</v>
      </c>
      <c r="AQ624" s="60" t="str">
        <f>VLOOKUP(AQ622,'Podpůrná data'!$I$188:$J$199,2)</f>
        <v>červen</v>
      </c>
      <c r="AR624" s="60" t="str">
        <f>VLOOKUP(AR622,'Podpůrná data'!$I$188:$J$199,2)</f>
        <v>červenec</v>
      </c>
      <c r="AS624" s="60" t="str">
        <f>VLOOKUP(AS622,'Podpůrná data'!$I$188:$J$199,2)</f>
        <v>srpen</v>
      </c>
      <c r="AT624" s="60" t="str">
        <f>VLOOKUP(AT622,'Podpůrná data'!$I$188:$J$199,2)</f>
        <v>září</v>
      </c>
      <c r="AU624" s="60" t="str">
        <f>VLOOKUP(AU622,'Podpůrná data'!$I$188:$J$199,2)</f>
        <v>říjen</v>
      </c>
      <c r="AV624" s="60" t="str">
        <f>VLOOKUP(AV622,'Podpůrná data'!$I$188:$J$199,2)</f>
        <v>listopad</v>
      </c>
      <c r="AW624" s="60" t="str">
        <f>VLOOKUP(AW622,'Podpůrná data'!$I$188:$J$199,2)</f>
        <v>prosinec</v>
      </c>
      <c r="AX624" s="60" t="str">
        <f>VLOOKUP(AX622,'Podpůrná data'!$I$188:$J$199,2)</f>
        <v>leden</v>
      </c>
      <c r="AY624" s="60" t="str">
        <f>VLOOKUP(AY622,'Podpůrná data'!$I$188:$J$199,2)</f>
        <v>únor</v>
      </c>
      <c r="AZ624" s="60" t="str">
        <f>VLOOKUP(AZ622,'Podpůrná data'!$I$188:$J$199,2)</f>
        <v>březen</v>
      </c>
      <c r="BA624" s="60" t="str">
        <f>VLOOKUP(BA622,'Podpůrná data'!$I$188:$J$199,2)</f>
        <v>duben</v>
      </c>
      <c r="BB624" s="60" t="str">
        <f>VLOOKUP(BB622,'Podpůrná data'!$I$188:$J$199,2)</f>
        <v>květen</v>
      </c>
      <c r="BC624" s="60" t="str">
        <f>VLOOKUP(BC622,'Podpůrná data'!$I$188:$J$199,2)</f>
        <v>červen</v>
      </c>
      <c r="BD624" s="60" t="str">
        <f>VLOOKUP(BD622,'Podpůrná data'!$I$188:$J$199,2)</f>
        <v>červenec</v>
      </c>
      <c r="BE624" s="60" t="str">
        <f>VLOOKUP(BE622,'Podpůrná data'!$I$188:$J$199,2)</f>
        <v>srpen</v>
      </c>
      <c r="BF624" s="60" t="str">
        <f>VLOOKUP(BF622,'Podpůrná data'!$I$188:$J$199,2)</f>
        <v>září</v>
      </c>
      <c r="BG624" s="60" t="str">
        <f>VLOOKUP(BG622,'Podpůrná data'!$I$188:$J$199,2)</f>
        <v>říjen</v>
      </c>
      <c r="BH624" s="60" t="str">
        <f>VLOOKUP(BH622,'Podpůrná data'!$I$188:$J$199,2)</f>
        <v>listopad</v>
      </c>
      <c r="BI624" s="60" t="str">
        <f>VLOOKUP(BI622,'Podpůrná data'!$I$188:$J$199,2)</f>
        <v>prosinec</v>
      </c>
      <c r="BJ624" s="200"/>
      <c r="BK624" s="200"/>
      <c r="BL624" s="201"/>
      <c r="BM624" s="106"/>
      <c r="BN624" s="179" t="s">
        <v>105</v>
      </c>
      <c r="BO624" s="179" t="s">
        <v>106</v>
      </c>
      <c r="BP624" s="179" t="s">
        <v>107</v>
      </c>
      <c r="BQ624" s="179" t="s">
        <v>108</v>
      </c>
      <c r="BR624" s="179" t="s">
        <v>109</v>
      </c>
      <c r="BS624" s="179" t="s">
        <v>110</v>
      </c>
      <c r="BT624" s="179" t="s">
        <v>111</v>
      </c>
      <c r="BU624" s="179" t="s">
        <v>112</v>
      </c>
      <c r="BV624" s="179" t="s">
        <v>113</v>
      </c>
      <c r="BW624" s="179" t="s">
        <v>155</v>
      </c>
      <c r="BX624" s="179" t="s">
        <v>156</v>
      </c>
      <c r="BY624" s="179" t="s">
        <v>157</v>
      </c>
      <c r="BZ624" s="179" t="s">
        <v>202</v>
      </c>
      <c r="CA624" s="179" t="s">
        <v>203</v>
      </c>
      <c r="CB624" s="179" t="s">
        <v>204</v>
      </c>
    </row>
    <row r="625" spans="1:80" s="245" customFormat="1" ht="16.399999999999999" customHeight="1" x14ac:dyDescent="0.35">
      <c r="A625" s="250"/>
      <c r="B625" s="113"/>
      <c r="C625" s="361"/>
      <c r="D625" s="125"/>
      <c r="E625" s="357"/>
      <c r="F625" s="357"/>
      <c r="G625" s="357"/>
      <c r="H625" s="370"/>
      <c r="I625" s="373"/>
      <c r="J625" s="7"/>
      <c r="K625" s="376"/>
      <c r="L625" s="106"/>
      <c r="M625" s="77"/>
      <c r="N625" s="60">
        <f>YEAR(Úvod!$F$10)</f>
        <v>1900</v>
      </c>
      <c r="O625" s="60">
        <f t="shared" ref="O625" si="9466">IF(O622=1,N625+1,N625)</f>
        <v>1900</v>
      </c>
      <c r="P625" s="60">
        <f t="shared" ref="P625" si="9467">IF(P622=1,O625+1,O625)</f>
        <v>1900</v>
      </c>
      <c r="Q625" s="60">
        <f t="shared" ref="Q625" si="9468">IF(Q622=1,P625+1,P625)</f>
        <v>1900</v>
      </c>
      <c r="R625" s="60">
        <f t="shared" ref="R625" si="9469">IF(R622=1,Q625+1,Q625)</f>
        <v>1900</v>
      </c>
      <c r="S625" s="60">
        <f t="shared" ref="S625" si="9470">IF(S622=1,R625+1,R625)</f>
        <v>1900</v>
      </c>
      <c r="T625" s="60">
        <f t="shared" ref="T625" si="9471">IF(T622=1,S625+1,S625)</f>
        <v>1900</v>
      </c>
      <c r="U625" s="60">
        <f t="shared" ref="U625" si="9472">IF(U622=1,T625+1,T625)</f>
        <v>1900</v>
      </c>
      <c r="V625" s="60">
        <f t="shared" ref="V625" si="9473">IF(V622=1,U625+1,U625)</f>
        <v>1900</v>
      </c>
      <c r="W625" s="60">
        <f t="shared" ref="W625" si="9474">IF(W622=1,V625+1,V625)</f>
        <v>1900</v>
      </c>
      <c r="X625" s="60">
        <f t="shared" ref="X625" si="9475">IF(X622=1,W625+1,W625)</f>
        <v>1900</v>
      </c>
      <c r="Y625" s="60">
        <f t="shared" ref="Y625" si="9476">IF(Y622=1,X625+1,X625)</f>
        <v>1900</v>
      </c>
      <c r="Z625" s="60">
        <f t="shared" ref="Z625" si="9477">IF(Z622=1,Y625+1,Y625)</f>
        <v>1901</v>
      </c>
      <c r="AA625" s="60">
        <f t="shared" ref="AA625" si="9478">IF(AA622=1,Z625+1,Z625)</f>
        <v>1901</v>
      </c>
      <c r="AB625" s="60">
        <f t="shared" ref="AB625" si="9479">IF(AB622=1,AA625+1,AA625)</f>
        <v>1901</v>
      </c>
      <c r="AC625" s="60">
        <f t="shared" ref="AC625" si="9480">IF(AC622=1,AB625+1,AB625)</f>
        <v>1901</v>
      </c>
      <c r="AD625" s="60">
        <f t="shared" ref="AD625" si="9481">IF(AD622=1,AC625+1,AC625)</f>
        <v>1901</v>
      </c>
      <c r="AE625" s="60">
        <f t="shared" ref="AE625" si="9482">IF(AE622=1,AD625+1,AD625)</f>
        <v>1901</v>
      </c>
      <c r="AF625" s="60">
        <f t="shared" ref="AF625" si="9483">IF(AF622=1,AE625+1,AE625)</f>
        <v>1901</v>
      </c>
      <c r="AG625" s="60">
        <f t="shared" ref="AG625" si="9484">IF(AG622=1,AF625+1,AF625)</f>
        <v>1901</v>
      </c>
      <c r="AH625" s="60">
        <f t="shared" ref="AH625" si="9485">IF(AH622=1,AG625+1,AG625)</f>
        <v>1901</v>
      </c>
      <c r="AI625" s="60">
        <f t="shared" ref="AI625" si="9486">IF(AI622=1,AH625+1,AH625)</f>
        <v>1901</v>
      </c>
      <c r="AJ625" s="60">
        <f t="shared" ref="AJ625" si="9487">IF(AJ622=1,AI625+1,AI625)</f>
        <v>1901</v>
      </c>
      <c r="AK625" s="60">
        <f t="shared" ref="AK625" si="9488">IF(AK622=1,AJ625+1,AJ625)</f>
        <v>1901</v>
      </c>
      <c r="AL625" s="60">
        <f t="shared" ref="AL625" si="9489">IF(AL622=1,AK625+1,AK625)</f>
        <v>1902</v>
      </c>
      <c r="AM625" s="60">
        <f t="shared" ref="AM625" si="9490">IF(AM622=1,AL625+1,AL625)</f>
        <v>1902</v>
      </c>
      <c r="AN625" s="60">
        <f t="shared" ref="AN625" si="9491">IF(AN622=1,AM625+1,AM625)</f>
        <v>1902</v>
      </c>
      <c r="AO625" s="60">
        <f t="shared" ref="AO625" si="9492">IF(AO622=1,AN625+1,AN625)</f>
        <v>1902</v>
      </c>
      <c r="AP625" s="60">
        <f t="shared" ref="AP625" si="9493">IF(AP622=1,AO625+1,AO625)</f>
        <v>1902</v>
      </c>
      <c r="AQ625" s="60">
        <f t="shared" ref="AQ625" si="9494">IF(AQ622=1,AP625+1,AP625)</f>
        <v>1902</v>
      </c>
      <c r="AR625" s="60">
        <f t="shared" ref="AR625" si="9495">IF(AR622=1,AQ625+1,AQ625)</f>
        <v>1902</v>
      </c>
      <c r="AS625" s="60">
        <f t="shared" ref="AS625" si="9496">IF(AS622=1,AR625+1,AR625)</f>
        <v>1902</v>
      </c>
      <c r="AT625" s="60">
        <f t="shared" ref="AT625" si="9497">IF(AT622=1,AS625+1,AS625)</f>
        <v>1902</v>
      </c>
      <c r="AU625" s="60">
        <f t="shared" ref="AU625" si="9498">IF(AU622=1,AT625+1,AT625)</f>
        <v>1902</v>
      </c>
      <c r="AV625" s="60">
        <f t="shared" ref="AV625" si="9499">IF(AV622=1,AU625+1,AU625)</f>
        <v>1902</v>
      </c>
      <c r="AW625" s="60">
        <f t="shared" ref="AW625" si="9500">IF(AW622=1,AV625+1,AV625)</f>
        <v>1902</v>
      </c>
      <c r="AX625" s="60">
        <f t="shared" ref="AX625" si="9501">IF(AX622=1,AW625+1,AW625)</f>
        <v>1903</v>
      </c>
      <c r="AY625" s="60">
        <f t="shared" ref="AY625" si="9502">IF(AY622=1,AX625+1,AX625)</f>
        <v>1903</v>
      </c>
      <c r="AZ625" s="60">
        <f t="shared" ref="AZ625" si="9503">IF(AZ622=1,AY625+1,AY625)</f>
        <v>1903</v>
      </c>
      <c r="BA625" s="60">
        <f t="shared" ref="BA625" si="9504">IF(BA622=1,AZ625+1,AZ625)</f>
        <v>1903</v>
      </c>
      <c r="BB625" s="60">
        <f t="shared" ref="BB625" si="9505">IF(BB622=1,BA625+1,BA625)</f>
        <v>1903</v>
      </c>
      <c r="BC625" s="60">
        <f t="shared" ref="BC625" si="9506">IF(BC622=1,BB625+1,BB625)</f>
        <v>1903</v>
      </c>
      <c r="BD625" s="60">
        <f t="shared" ref="BD625" si="9507">IF(BD622=1,BC625+1,BC625)</f>
        <v>1903</v>
      </c>
      <c r="BE625" s="60">
        <f t="shared" ref="BE625" si="9508">IF(BE622=1,BD625+1,BD625)</f>
        <v>1903</v>
      </c>
      <c r="BF625" s="60">
        <f t="shared" ref="BF625" si="9509">IF(BF622=1,BE625+1,BE625)</f>
        <v>1903</v>
      </c>
      <c r="BG625" s="60">
        <f t="shared" ref="BG625" si="9510">IF(BG622=1,BF625+1,BF625)</f>
        <v>1903</v>
      </c>
      <c r="BH625" s="60">
        <f t="shared" ref="BH625" si="9511">IF(BH622=1,BG625+1,BG625)</f>
        <v>1903</v>
      </c>
      <c r="BI625" s="60">
        <f t="shared" ref="BI625" si="9512">IF(BI622=1,BH625+1,BH625)</f>
        <v>1903</v>
      </c>
      <c r="BJ625" s="199"/>
      <c r="BK625" s="198"/>
      <c r="BL625" s="202"/>
      <c r="BM625" s="106"/>
      <c r="BN625" s="106"/>
      <c r="BO625" s="106"/>
      <c r="BP625" s="106"/>
      <c r="BQ625" s="106"/>
      <c r="BR625" s="106"/>
      <c r="BS625" s="106"/>
      <c r="BT625" s="106"/>
      <c r="BU625" s="106"/>
      <c r="BV625" s="106"/>
      <c r="BW625" s="106"/>
      <c r="BX625" s="106"/>
      <c r="BY625" s="106"/>
      <c r="BZ625" s="106"/>
      <c r="CA625" s="106"/>
      <c r="CB625" s="106"/>
    </row>
    <row r="626" spans="1:80" s="245" customFormat="1" ht="16.399999999999999" customHeight="1" x14ac:dyDescent="0.35">
      <c r="A626" s="250"/>
      <c r="B626" s="113"/>
      <c r="C626" s="125"/>
      <c r="D626" s="125"/>
      <c r="E626" s="357"/>
      <c r="F626" s="357"/>
      <c r="G626" s="357"/>
      <c r="H626" s="370"/>
      <c r="I626" s="374"/>
      <c r="J626" s="7"/>
      <c r="K626" s="377"/>
      <c r="L626" s="106"/>
      <c r="M626" s="63" t="s">
        <v>159</v>
      </c>
      <c r="N626" s="258"/>
      <c r="O626" s="258"/>
      <c r="P626" s="258"/>
      <c r="Q626" s="258"/>
      <c r="R626" s="258"/>
      <c r="S626" s="258"/>
      <c r="T626" s="258"/>
      <c r="U626" s="258"/>
      <c r="V626" s="258"/>
      <c r="W626" s="258"/>
      <c r="X626" s="258"/>
      <c r="Y626" s="258"/>
      <c r="Z626" s="258"/>
      <c r="AA626" s="258"/>
      <c r="AB626" s="258"/>
      <c r="AC626" s="258"/>
      <c r="AD626" s="258"/>
      <c r="AE626" s="258"/>
      <c r="AF626" s="258"/>
      <c r="AG626" s="258"/>
      <c r="AH626" s="258"/>
      <c r="AI626" s="258"/>
      <c r="AJ626" s="258"/>
      <c r="AK626" s="258"/>
      <c r="AL626" s="258"/>
      <c r="AM626" s="258"/>
      <c r="AN626" s="258"/>
      <c r="AO626" s="258"/>
      <c r="AP626" s="258"/>
      <c r="AQ626" s="258"/>
      <c r="AR626" s="258"/>
      <c r="AS626" s="258"/>
      <c r="AT626" s="258"/>
      <c r="AU626" s="258"/>
      <c r="AV626" s="258"/>
      <c r="AW626" s="258"/>
      <c r="AX626" s="258"/>
      <c r="AY626" s="258"/>
      <c r="AZ626" s="258"/>
      <c r="BA626" s="258"/>
      <c r="BB626" s="258"/>
      <c r="BC626" s="258"/>
      <c r="BD626" s="258"/>
      <c r="BE626" s="258"/>
      <c r="BF626" s="258"/>
      <c r="BG626" s="258"/>
      <c r="BH626" s="258"/>
      <c r="BI626" s="258"/>
      <c r="BJ626" s="199"/>
      <c r="BK626" s="198"/>
      <c r="BL626" s="202"/>
      <c r="BM626" s="106"/>
      <c r="BN626" s="106"/>
      <c r="BO626" s="106"/>
      <c r="BP626" s="106"/>
      <c r="BQ626" s="106"/>
      <c r="BR626" s="106"/>
      <c r="BS626" s="106"/>
      <c r="BT626" s="106"/>
      <c r="BU626" s="106"/>
      <c r="BV626" s="106"/>
      <c r="BW626" s="106"/>
      <c r="BX626" s="106"/>
      <c r="BY626" s="106"/>
      <c r="BZ626" s="106"/>
      <c r="CA626" s="106"/>
      <c r="CB626" s="106"/>
    </row>
    <row r="627" spans="1:80" s="245" customFormat="1" ht="23.5" customHeight="1" x14ac:dyDescent="0.35">
      <c r="A627" s="243"/>
      <c r="B627" s="126" t="s">
        <v>51</v>
      </c>
      <c r="C627" s="381"/>
      <c r="D627" s="381"/>
      <c r="E627" s="259"/>
      <c r="F627" s="259"/>
      <c r="G627" s="241"/>
      <c r="H627" s="253"/>
      <c r="I627" s="61">
        <f>IF($H627="",0,VLOOKUP($E627,'Podpůrná data'!$H$15:$I$185,2,FALSE)*$H627)</f>
        <v>0</v>
      </c>
      <c r="J627" s="105"/>
      <c r="K627" s="166">
        <f>IF(I627&gt;0,1,0)</f>
        <v>0</v>
      </c>
      <c r="L627" s="204"/>
      <c r="M627" s="63" t="s">
        <v>95</v>
      </c>
      <c r="N627" s="260"/>
      <c r="O627" s="260"/>
      <c r="P627" s="260"/>
      <c r="Q627" s="260"/>
      <c r="R627" s="260"/>
      <c r="S627" s="260"/>
      <c r="T627" s="260"/>
      <c r="U627" s="260"/>
      <c r="V627" s="260"/>
      <c r="W627" s="260"/>
      <c r="X627" s="260"/>
      <c r="Y627" s="260"/>
      <c r="Z627" s="260"/>
      <c r="AA627" s="260"/>
      <c r="AB627" s="260"/>
      <c r="AC627" s="260"/>
      <c r="AD627" s="260"/>
      <c r="AE627" s="260"/>
      <c r="AF627" s="260"/>
      <c r="AG627" s="260"/>
      <c r="AH627" s="260"/>
      <c r="AI627" s="260"/>
      <c r="AJ627" s="260"/>
      <c r="AK627" s="260"/>
      <c r="AL627" s="260"/>
      <c r="AM627" s="260"/>
      <c r="AN627" s="260"/>
      <c r="AO627" s="260"/>
      <c r="AP627" s="260"/>
      <c r="AQ627" s="260"/>
      <c r="AR627" s="260"/>
      <c r="AS627" s="260"/>
      <c r="AT627" s="260"/>
      <c r="AU627" s="260"/>
      <c r="AV627" s="260"/>
      <c r="AW627" s="260"/>
      <c r="AX627" s="260"/>
      <c r="AY627" s="260"/>
      <c r="AZ627" s="260"/>
      <c r="BA627" s="260"/>
      <c r="BB627" s="260"/>
      <c r="BC627" s="260"/>
      <c r="BD627" s="260"/>
      <c r="BE627" s="260"/>
      <c r="BF627" s="260"/>
      <c r="BG627" s="260"/>
      <c r="BH627" s="260"/>
      <c r="BI627" s="260"/>
      <c r="BJ627" s="382">
        <f>SUM(N629:BI629)</f>
        <v>0</v>
      </c>
      <c r="BK627" s="384">
        <f>SUM(N631:BI631)</f>
        <v>0</v>
      </c>
      <c r="BL627" s="386">
        <f>IF($K627=0,0,IF($BJ627&gt;=20,1,0))</f>
        <v>0</v>
      </c>
      <c r="BM627" s="106"/>
      <c r="BN627" s="106"/>
      <c r="BO627" s="106"/>
      <c r="BP627" s="106"/>
      <c r="BQ627" s="106"/>
      <c r="BR627" s="106"/>
      <c r="BS627" s="106"/>
      <c r="BT627" s="106"/>
      <c r="BU627" s="106"/>
      <c r="BV627" s="106"/>
      <c r="BW627" s="106"/>
      <c r="BX627" s="106"/>
      <c r="BY627" s="106"/>
      <c r="BZ627" s="106"/>
      <c r="CA627" s="106"/>
      <c r="CB627" s="106"/>
    </row>
    <row r="628" spans="1:80" s="245" customFormat="1" ht="29" x14ac:dyDescent="0.35">
      <c r="A628" s="243"/>
      <c r="B628" s="128"/>
      <c r="C628" s="170"/>
      <c r="D628" s="170"/>
      <c r="E628" s="170"/>
      <c r="F628" s="170"/>
      <c r="G628" s="170"/>
      <c r="H628" s="170"/>
      <c r="I628" s="64"/>
      <c r="J628" s="105"/>
      <c r="K628" s="223"/>
      <c r="L628" s="106"/>
      <c r="M628" s="63" t="s">
        <v>215</v>
      </c>
      <c r="N628" s="260"/>
      <c r="O628" s="260"/>
      <c r="P628" s="260"/>
      <c r="Q628" s="260"/>
      <c r="R628" s="260"/>
      <c r="S628" s="260"/>
      <c r="T628" s="260"/>
      <c r="U628" s="260"/>
      <c r="V628" s="260"/>
      <c r="W628" s="260"/>
      <c r="X628" s="260"/>
      <c r="Y628" s="260"/>
      <c r="Z628" s="260"/>
      <c r="AA628" s="260"/>
      <c r="AB628" s="260"/>
      <c r="AC628" s="260"/>
      <c r="AD628" s="260"/>
      <c r="AE628" s="260"/>
      <c r="AF628" s="260"/>
      <c r="AG628" s="260"/>
      <c r="AH628" s="260"/>
      <c r="AI628" s="260"/>
      <c r="AJ628" s="260"/>
      <c r="AK628" s="260"/>
      <c r="AL628" s="260"/>
      <c r="AM628" s="260"/>
      <c r="AN628" s="260"/>
      <c r="AO628" s="260"/>
      <c r="AP628" s="260"/>
      <c r="AQ628" s="260"/>
      <c r="AR628" s="260"/>
      <c r="AS628" s="260"/>
      <c r="AT628" s="260"/>
      <c r="AU628" s="260"/>
      <c r="AV628" s="260"/>
      <c r="AW628" s="260"/>
      <c r="AX628" s="260"/>
      <c r="AY628" s="260"/>
      <c r="AZ628" s="260"/>
      <c r="BA628" s="260"/>
      <c r="BB628" s="260"/>
      <c r="BC628" s="260"/>
      <c r="BD628" s="260"/>
      <c r="BE628" s="260"/>
      <c r="BF628" s="260"/>
      <c r="BG628" s="260"/>
      <c r="BH628" s="260"/>
      <c r="BI628" s="260"/>
      <c r="BJ628" s="382"/>
      <c r="BK628" s="384"/>
      <c r="BL628" s="386"/>
      <c r="BM628" s="106"/>
      <c r="BN628" s="106"/>
      <c r="BO628" s="106"/>
      <c r="BP628" s="106"/>
      <c r="BQ628" s="106"/>
      <c r="BR628" s="106"/>
      <c r="BS628" s="106"/>
      <c r="BT628" s="106"/>
      <c r="BU628" s="106"/>
      <c r="BV628" s="106"/>
      <c r="BW628" s="106"/>
      <c r="BX628" s="106"/>
      <c r="BY628" s="106"/>
      <c r="BZ628" s="106"/>
      <c r="CA628" s="106"/>
      <c r="CB628" s="106"/>
    </row>
    <row r="629" spans="1:80" s="245" customFormat="1" ht="29" x14ac:dyDescent="0.35">
      <c r="A629" s="243"/>
      <c r="B629" s="128"/>
      <c r="C629" s="170"/>
      <c r="D629" s="170"/>
      <c r="E629" s="170"/>
      <c r="F629" s="170"/>
      <c r="G629" s="170"/>
      <c r="H629" s="170"/>
      <c r="I629" s="64"/>
      <c r="J629" s="105"/>
      <c r="K629" s="165"/>
      <c r="L629" s="106"/>
      <c r="M629" s="63" t="s">
        <v>235</v>
      </c>
      <c r="N629" s="167">
        <f>IF(N628="",0,IF(N628&gt;=$H627,$H627,N628))</f>
        <v>0</v>
      </c>
      <c r="O629" s="167">
        <f t="shared" ref="O629" si="9513">IF(O628="",0,IF((O628+N630)&lt;=$H627,O628,$H627-N630))</f>
        <v>0</v>
      </c>
      <c r="P629" s="167">
        <f t="shared" ref="P629" si="9514">IF(P628="",0,IF((P628+O630)&lt;=$H627,P628,$H627-O630))</f>
        <v>0</v>
      </c>
      <c r="Q629" s="167">
        <f t="shared" ref="Q629" si="9515">IF(Q628="",0,IF((Q628+P630)&lt;=$H627,Q628,$H627-P630))</f>
        <v>0</v>
      </c>
      <c r="R629" s="167">
        <f t="shared" ref="R629" si="9516">IF(R628="",0,IF((R628+Q630)&lt;=$H627,R628,$H627-Q630))</f>
        <v>0</v>
      </c>
      <c r="S629" s="167">
        <f t="shared" ref="S629" si="9517">IF(S628="",0,IF((S628+R630)&lt;=$H627,S628,$H627-R630))</f>
        <v>0</v>
      </c>
      <c r="T629" s="167">
        <f t="shared" ref="T629" si="9518">IF(T628="",0,IF((T628+S630)&lt;=$H627,T628,$H627-S630))</f>
        <v>0</v>
      </c>
      <c r="U629" s="167">
        <f t="shared" ref="U629" si="9519">IF(U628="",0,IF((U628+T630)&lt;=$H627,U628,$H627-T630))</f>
        <v>0</v>
      </c>
      <c r="V629" s="167">
        <f t="shared" ref="V629" si="9520">IF(V628="",0,IF((V628+U630)&lt;=$H627,V628,$H627-U630))</f>
        <v>0</v>
      </c>
      <c r="W629" s="167">
        <f t="shared" ref="W629" si="9521">IF(W628="",0,IF((W628+V630)&lt;=$H627,W628,$H627-V630))</f>
        <v>0</v>
      </c>
      <c r="X629" s="167">
        <f t="shared" ref="X629" si="9522">IF(X628="",0,IF((X628+W630)&lt;=$H627,X628,$H627-W630))</f>
        <v>0</v>
      </c>
      <c r="Y629" s="167">
        <f t="shared" ref="Y629" si="9523">IF(Y628="",0,IF((Y628+X630)&lt;=$H627,Y628,$H627-X630))</f>
        <v>0</v>
      </c>
      <c r="Z629" s="167">
        <f t="shared" ref="Z629" si="9524">IF(Z628="",0,IF((Z628+Y630)&lt;=$H627,Z628,$H627-Y630))</f>
        <v>0</v>
      </c>
      <c r="AA629" s="167">
        <f t="shared" ref="AA629" si="9525">IF(AA628="",0,IF((AA628+Z630)&lt;=$H627,AA628,$H627-Z630))</f>
        <v>0</v>
      </c>
      <c r="AB629" s="167">
        <f t="shared" ref="AB629" si="9526">IF(AB628="",0,IF((AB628+AA630)&lt;=$H627,AB628,$H627-AA630))</f>
        <v>0</v>
      </c>
      <c r="AC629" s="167">
        <f t="shared" ref="AC629" si="9527">IF(AC628="",0,IF((AC628+AB630)&lt;=$H627,AC628,$H627-AB630))</f>
        <v>0</v>
      </c>
      <c r="AD629" s="167">
        <f t="shared" ref="AD629" si="9528">IF(AD628="",0,IF((AD628+AC630)&lt;=$H627,AD628,$H627-AC630))</f>
        <v>0</v>
      </c>
      <c r="AE629" s="167">
        <f t="shared" ref="AE629" si="9529">IF(AE628="",0,IF((AE628+AD630)&lt;=$H627,AE628,$H627-AD630))</f>
        <v>0</v>
      </c>
      <c r="AF629" s="167">
        <f t="shared" ref="AF629" si="9530">IF(AF628="",0,IF((AF628+AE630)&lt;=$H627,AF628,$H627-AE630))</f>
        <v>0</v>
      </c>
      <c r="AG629" s="167">
        <f t="shared" ref="AG629" si="9531">IF(AG628="",0,IF((AG628+AF630)&lt;=$H627,AG628,$H627-AF630))</f>
        <v>0</v>
      </c>
      <c r="AH629" s="167">
        <f t="shared" ref="AH629" si="9532">IF(AH628="",0,IF((AH628+AG630)&lt;=$H627,AH628,$H627-AG630))</f>
        <v>0</v>
      </c>
      <c r="AI629" s="167">
        <f t="shared" ref="AI629" si="9533">IF(AI628="",0,IF((AI628+AH630)&lt;=$H627,AI628,$H627-AH630))</f>
        <v>0</v>
      </c>
      <c r="AJ629" s="167">
        <f t="shared" ref="AJ629" si="9534">IF(AJ628="",0,IF((AJ628+AI630)&lt;=$H627,AJ628,$H627-AI630))</f>
        <v>0</v>
      </c>
      <c r="AK629" s="167">
        <f t="shared" ref="AK629" si="9535">IF(AK628="",0,IF((AK628+AJ630)&lt;=$H627,AK628,$H627-AJ630))</f>
        <v>0</v>
      </c>
      <c r="AL629" s="167">
        <f t="shared" ref="AL629" si="9536">IF(AL628="",0,IF((AL628+AK630)&lt;=$H627,AL628,$H627-AK630))</f>
        <v>0</v>
      </c>
      <c r="AM629" s="167">
        <f t="shared" ref="AM629" si="9537">IF(AM628="",0,IF((AM628+AL630)&lt;=$H627,AM628,$H627-AL630))</f>
        <v>0</v>
      </c>
      <c r="AN629" s="167">
        <f t="shared" ref="AN629" si="9538">IF(AN628="",0,IF((AN628+AM630)&lt;=$H627,AN628,$H627-AM630))</f>
        <v>0</v>
      </c>
      <c r="AO629" s="167">
        <f t="shared" ref="AO629" si="9539">IF(AO628="",0,IF((AO628+AN630)&lt;=$H627,AO628,$H627-AN630))</f>
        <v>0</v>
      </c>
      <c r="AP629" s="167">
        <f t="shared" ref="AP629" si="9540">IF(AP628="",0,IF((AP628+AO630)&lt;=$H627,AP628,$H627-AO630))</f>
        <v>0</v>
      </c>
      <c r="AQ629" s="167">
        <f t="shared" ref="AQ629" si="9541">IF(AQ628="",0,IF((AQ628+AP630)&lt;=$H627,AQ628,$H627-AP630))</f>
        <v>0</v>
      </c>
      <c r="AR629" s="167">
        <f t="shared" ref="AR629" si="9542">IF(AR628="",0,IF((AR628+AQ630)&lt;=$H627,AR628,$H627-AQ630))</f>
        <v>0</v>
      </c>
      <c r="AS629" s="167">
        <f t="shared" ref="AS629" si="9543">IF(AS628="",0,IF((AS628+AR630)&lt;=$H627,AS628,$H627-AR630))</f>
        <v>0</v>
      </c>
      <c r="AT629" s="167">
        <f t="shared" ref="AT629" si="9544">IF(AT628="",0,IF((AT628+AS630)&lt;=$H627,AT628,$H627-AS630))</f>
        <v>0</v>
      </c>
      <c r="AU629" s="167">
        <f t="shared" ref="AU629" si="9545">IF(AU628="",0,IF((AU628+AT630)&lt;=$H627,AU628,$H627-AT630))</f>
        <v>0</v>
      </c>
      <c r="AV629" s="167">
        <f t="shared" ref="AV629" si="9546">IF(AV628="",0,IF((AV628+AU630)&lt;=$H627,AV628,$H627-AU630))</f>
        <v>0</v>
      </c>
      <c r="AW629" s="167">
        <f t="shared" ref="AW629" si="9547">IF(AW628="",0,IF((AW628+AV630)&lt;=$H627,AW628,$H627-AV630))</f>
        <v>0</v>
      </c>
      <c r="AX629" s="167">
        <f t="shared" ref="AX629" si="9548">IF(AX628="",0,IF((AX628+AW630)&lt;=$H627,AX628,$H627-AW630))</f>
        <v>0</v>
      </c>
      <c r="AY629" s="167">
        <f t="shared" ref="AY629" si="9549">IF(AY628="",0,IF((AY628+AX630)&lt;=$H627,AY628,$H627-AX630))</f>
        <v>0</v>
      </c>
      <c r="AZ629" s="167">
        <f t="shared" ref="AZ629" si="9550">IF(AZ628="",0,IF((AZ628+AY630)&lt;=$H627,AZ628,$H627-AY630))</f>
        <v>0</v>
      </c>
      <c r="BA629" s="167">
        <f t="shared" ref="BA629" si="9551">IF(BA628="",0,IF((BA628+AZ630)&lt;=$H627,BA628,$H627-AZ630))</f>
        <v>0</v>
      </c>
      <c r="BB629" s="167">
        <f t="shared" ref="BB629" si="9552">IF(BB628="",0,IF((BB628+BA630)&lt;=$H627,BB628,$H627-BA630))</f>
        <v>0</v>
      </c>
      <c r="BC629" s="167">
        <f t="shared" ref="BC629" si="9553">IF(BC628="",0,IF((BC628+BB630)&lt;=$H627,BC628,$H627-BB630))</f>
        <v>0</v>
      </c>
      <c r="BD629" s="167">
        <f t="shared" ref="BD629" si="9554">IF(BD628="",0,IF((BD628+BC630)&lt;=$H627,BD628,$H627-BC630))</f>
        <v>0</v>
      </c>
      <c r="BE629" s="167">
        <f t="shared" ref="BE629" si="9555">IF(BE628="",0,IF((BE628+BD630)&lt;=$H627,BE628,$H627-BD630))</f>
        <v>0</v>
      </c>
      <c r="BF629" s="167">
        <f t="shared" ref="BF629" si="9556">IF(BF628="",0,IF((BF628+BE630)&lt;=$H627,BF628,$H627-BE630))</f>
        <v>0</v>
      </c>
      <c r="BG629" s="167">
        <f t="shared" ref="BG629" si="9557">IF(BG628="",0,IF((BG628+BF630)&lt;=$H627,BG628,$H627-BF630))</f>
        <v>0</v>
      </c>
      <c r="BH629" s="167">
        <f t="shared" ref="BH629" si="9558">IF(BH628="",0,IF((BH628+BG630)&lt;=$H627,BH628,$H627-BG630))</f>
        <v>0</v>
      </c>
      <c r="BI629" s="167">
        <f t="shared" ref="BI629" si="9559">IF(BI628="",0,IF((BI628+BH630)&lt;=$H627,BI628,$H627-BH630))</f>
        <v>0</v>
      </c>
      <c r="BJ629" s="382"/>
      <c r="BK629" s="384"/>
      <c r="BL629" s="386"/>
      <c r="BM629" s="106"/>
      <c r="BN629" s="106"/>
      <c r="BO629" s="106"/>
      <c r="BP629" s="106"/>
      <c r="BQ629" s="106"/>
      <c r="BR629" s="106"/>
      <c r="BS629" s="106"/>
      <c r="BT629" s="106"/>
      <c r="BU629" s="106"/>
      <c r="BV629" s="106"/>
      <c r="BW629" s="106"/>
      <c r="BX629" s="106"/>
      <c r="BY629" s="106"/>
      <c r="BZ629" s="106"/>
      <c r="CA629" s="106"/>
      <c r="CB629" s="106"/>
    </row>
    <row r="630" spans="1:80" ht="29" hidden="1" x14ac:dyDescent="0.35">
      <c r="B630" s="128"/>
      <c r="C630" s="170"/>
      <c r="D630" s="170"/>
      <c r="E630" s="170"/>
      <c r="F630" s="170"/>
      <c r="G630" s="170"/>
      <c r="H630" s="170"/>
      <c r="I630" s="172"/>
      <c r="J630" s="105"/>
      <c r="K630" s="175"/>
      <c r="L630" s="105"/>
      <c r="M630" s="63" t="s">
        <v>236</v>
      </c>
      <c r="N630" s="167">
        <f>N629</f>
        <v>0</v>
      </c>
      <c r="O630" s="167">
        <f>O629+N630</f>
        <v>0</v>
      </c>
      <c r="P630" s="167">
        <f t="shared" ref="P630" si="9560">P629+O630</f>
        <v>0</v>
      </c>
      <c r="Q630" s="167">
        <f t="shared" ref="Q630" si="9561">Q629+P630</f>
        <v>0</v>
      </c>
      <c r="R630" s="167">
        <f t="shared" ref="R630" si="9562">R629+Q630</f>
        <v>0</v>
      </c>
      <c r="S630" s="167">
        <f t="shared" ref="S630" si="9563">S629+R630</f>
        <v>0</v>
      </c>
      <c r="T630" s="167">
        <f t="shared" ref="T630" si="9564">T629+S630</f>
        <v>0</v>
      </c>
      <c r="U630" s="167">
        <f t="shared" ref="U630" si="9565">U629+T630</f>
        <v>0</v>
      </c>
      <c r="V630" s="167">
        <f t="shared" ref="V630" si="9566">V629+U630</f>
        <v>0</v>
      </c>
      <c r="W630" s="167">
        <f t="shared" ref="W630" si="9567">W629+V630</f>
        <v>0</v>
      </c>
      <c r="X630" s="167">
        <f t="shared" ref="X630" si="9568">X629+W630</f>
        <v>0</v>
      </c>
      <c r="Y630" s="167">
        <f t="shared" ref="Y630" si="9569">Y629+X630</f>
        <v>0</v>
      </c>
      <c r="Z630" s="167">
        <f t="shared" ref="Z630" si="9570">Z629+Y630</f>
        <v>0</v>
      </c>
      <c r="AA630" s="167">
        <f t="shared" ref="AA630" si="9571">AA629+Z630</f>
        <v>0</v>
      </c>
      <c r="AB630" s="167">
        <f t="shared" ref="AB630" si="9572">AB629+AA630</f>
        <v>0</v>
      </c>
      <c r="AC630" s="167">
        <f t="shared" ref="AC630" si="9573">AC629+AB630</f>
        <v>0</v>
      </c>
      <c r="AD630" s="167">
        <f t="shared" ref="AD630" si="9574">AD629+AC630</f>
        <v>0</v>
      </c>
      <c r="AE630" s="167">
        <f t="shared" ref="AE630" si="9575">AE629+AD630</f>
        <v>0</v>
      </c>
      <c r="AF630" s="167">
        <f t="shared" ref="AF630" si="9576">AF629+AE630</f>
        <v>0</v>
      </c>
      <c r="AG630" s="167">
        <f t="shared" ref="AG630" si="9577">AG629+AF630</f>
        <v>0</v>
      </c>
      <c r="AH630" s="167">
        <f t="shared" ref="AH630" si="9578">AH629+AG630</f>
        <v>0</v>
      </c>
      <c r="AI630" s="167">
        <f t="shared" ref="AI630" si="9579">AI629+AH630</f>
        <v>0</v>
      </c>
      <c r="AJ630" s="167">
        <f t="shared" ref="AJ630" si="9580">AJ629+AI630</f>
        <v>0</v>
      </c>
      <c r="AK630" s="167">
        <f t="shared" ref="AK630" si="9581">AK629+AJ630</f>
        <v>0</v>
      </c>
      <c r="AL630" s="167">
        <f t="shared" ref="AL630" si="9582">AL629+AK630</f>
        <v>0</v>
      </c>
      <c r="AM630" s="167">
        <f t="shared" ref="AM630" si="9583">AM629+AL630</f>
        <v>0</v>
      </c>
      <c r="AN630" s="167">
        <f t="shared" ref="AN630" si="9584">AN629+AM630</f>
        <v>0</v>
      </c>
      <c r="AO630" s="167">
        <f t="shared" ref="AO630" si="9585">AO629+AN630</f>
        <v>0</v>
      </c>
      <c r="AP630" s="167">
        <f t="shared" ref="AP630" si="9586">AP629+AO630</f>
        <v>0</v>
      </c>
      <c r="AQ630" s="167">
        <f t="shared" ref="AQ630" si="9587">AQ629+AP630</f>
        <v>0</v>
      </c>
      <c r="AR630" s="167">
        <f t="shared" ref="AR630" si="9588">AR629+AQ630</f>
        <v>0</v>
      </c>
      <c r="AS630" s="167">
        <f t="shared" ref="AS630" si="9589">AS629+AR630</f>
        <v>0</v>
      </c>
      <c r="AT630" s="167">
        <f t="shared" ref="AT630" si="9590">AT629+AS630</f>
        <v>0</v>
      </c>
      <c r="AU630" s="167">
        <f t="shared" ref="AU630" si="9591">AU629+AT630</f>
        <v>0</v>
      </c>
      <c r="AV630" s="167">
        <f t="shared" ref="AV630" si="9592">AV629+AU630</f>
        <v>0</v>
      </c>
      <c r="AW630" s="167">
        <f t="shared" ref="AW630" si="9593">AW629+AV630</f>
        <v>0</v>
      </c>
      <c r="AX630" s="167">
        <f t="shared" ref="AX630" si="9594">AX629+AW630</f>
        <v>0</v>
      </c>
      <c r="AY630" s="167">
        <f t="shared" ref="AY630" si="9595">AY629+AX630</f>
        <v>0</v>
      </c>
      <c r="AZ630" s="167">
        <f t="shared" ref="AZ630" si="9596">AZ629+AY630</f>
        <v>0</v>
      </c>
      <c r="BA630" s="167">
        <f t="shared" ref="BA630" si="9597">BA629+AZ630</f>
        <v>0</v>
      </c>
      <c r="BB630" s="167">
        <f t="shared" ref="BB630" si="9598">BB629+BA630</f>
        <v>0</v>
      </c>
      <c r="BC630" s="167">
        <f t="shared" ref="BC630" si="9599">BC629+BB630</f>
        <v>0</v>
      </c>
      <c r="BD630" s="167">
        <f t="shared" ref="BD630" si="9600">BD629+BC630</f>
        <v>0</v>
      </c>
      <c r="BE630" s="167">
        <f t="shared" ref="BE630" si="9601">BE629+BD630</f>
        <v>0</v>
      </c>
      <c r="BF630" s="167">
        <f t="shared" ref="BF630" si="9602">BF629+BE630</f>
        <v>0</v>
      </c>
      <c r="BG630" s="167">
        <f t="shared" ref="BG630" si="9603">BG629+BF630</f>
        <v>0</v>
      </c>
      <c r="BH630" s="167">
        <f t="shared" ref="BH630" si="9604">BH629+BG630</f>
        <v>0</v>
      </c>
      <c r="BI630" s="167">
        <f t="shared" ref="BI630" si="9605">BI629+BH630</f>
        <v>0</v>
      </c>
      <c r="BJ630" s="382"/>
      <c r="BK630" s="384"/>
      <c r="BL630" s="386"/>
      <c r="BM630" s="105"/>
      <c r="BN630" s="105"/>
      <c r="BO630" s="105"/>
      <c r="BP630" s="105"/>
      <c r="BQ630" s="105"/>
      <c r="BR630" s="105"/>
      <c r="BS630" s="105"/>
      <c r="BT630" s="105"/>
      <c r="BU630" s="105"/>
      <c r="BV630" s="105"/>
      <c r="BW630" s="105"/>
      <c r="BX630" s="105"/>
      <c r="BY630" s="105"/>
      <c r="BZ630" s="105"/>
      <c r="CA630" s="105"/>
      <c r="CB630" s="105"/>
    </row>
    <row r="631" spans="1:80" ht="25.4" customHeight="1" thickBot="1" x14ac:dyDescent="0.4">
      <c r="B631" s="128"/>
      <c r="C631" s="170"/>
      <c r="D631" s="170"/>
      <c r="E631" s="170"/>
      <c r="F631" s="170"/>
      <c r="G631" s="170"/>
      <c r="H631" s="170"/>
      <c r="I631" s="172"/>
      <c r="J631" s="105"/>
      <c r="K631" s="175"/>
      <c r="L631" s="105"/>
      <c r="M631" s="63" t="s">
        <v>145</v>
      </c>
      <c r="N631" s="168">
        <f>IF($E627="",0,VLOOKUP($E627,'Podpůrná data'!$H$15:$I$182,2)*N629)</f>
        <v>0</v>
      </c>
      <c r="O631" s="168">
        <f>IF($E627="",0,VLOOKUP($E627,'Podpůrná data'!$H$15:$I$182,2)*O629)</f>
        <v>0</v>
      </c>
      <c r="P631" s="168">
        <f>IF($E627="",0,VLOOKUP($E627,'Podpůrná data'!$H$15:$I$182,2)*P629)</f>
        <v>0</v>
      </c>
      <c r="Q631" s="168">
        <f>IF($E627="",0,VLOOKUP($E627,'Podpůrná data'!$H$15:$I$182,2)*Q629)</f>
        <v>0</v>
      </c>
      <c r="R631" s="168">
        <f>IF($E627="",0,VLOOKUP($E627,'Podpůrná data'!$H$15:$I$182,2)*R629)</f>
        <v>0</v>
      </c>
      <c r="S631" s="168">
        <f>IF($E627="",0,VLOOKUP($E627,'Podpůrná data'!$H$15:$I$182,2)*S629)</f>
        <v>0</v>
      </c>
      <c r="T631" s="168">
        <f>IF($E627="",0,VLOOKUP($E627,'Podpůrná data'!$H$15:$I$182,2)*T629)</f>
        <v>0</v>
      </c>
      <c r="U631" s="168">
        <f>IF($E627="",0,VLOOKUP($E627,'Podpůrná data'!$H$15:$I$182,2)*U629)</f>
        <v>0</v>
      </c>
      <c r="V631" s="168">
        <f>IF($E627="",0,VLOOKUP($E627,'Podpůrná data'!$H$15:$I$182,2)*V629)</f>
        <v>0</v>
      </c>
      <c r="W631" s="168">
        <f>IF($E627="",0,VLOOKUP($E627,'Podpůrná data'!$H$15:$I$182,2)*W629)</f>
        <v>0</v>
      </c>
      <c r="X631" s="168">
        <f>IF($E627="",0,VLOOKUP($E627,'Podpůrná data'!$H$15:$I$182,2)*X629)</f>
        <v>0</v>
      </c>
      <c r="Y631" s="168">
        <f>IF($E627="",0,VLOOKUP($E627,'Podpůrná data'!$H$15:$I$182,2)*Y629)</f>
        <v>0</v>
      </c>
      <c r="Z631" s="168">
        <f>IF($E627="",0,VLOOKUP($E627,'Podpůrná data'!$H$15:$I$182,2)*Z629)</f>
        <v>0</v>
      </c>
      <c r="AA631" s="168">
        <f>IF($E627="",0,VLOOKUP($E627,'Podpůrná data'!$H$15:$I$182,2)*AA629)</f>
        <v>0</v>
      </c>
      <c r="AB631" s="168">
        <f>IF($E627="",0,VLOOKUP($E627,'Podpůrná data'!$H$15:$I$182,2)*AB629)</f>
        <v>0</v>
      </c>
      <c r="AC631" s="168">
        <f>IF($E627="",0,VLOOKUP($E627,'Podpůrná data'!$H$15:$I$182,2)*AC629)</f>
        <v>0</v>
      </c>
      <c r="AD631" s="168">
        <f>IF($E627="",0,VLOOKUP($E627,'Podpůrná data'!$H$15:$I$182,2)*AD629)</f>
        <v>0</v>
      </c>
      <c r="AE631" s="168">
        <f>IF($E627="",0,VLOOKUP($E627,'Podpůrná data'!$H$15:$I$182,2)*AE629)</f>
        <v>0</v>
      </c>
      <c r="AF631" s="168">
        <f>IF($E627="",0,VLOOKUP($E627,'Podpůrná data'!$H$15:$I$182,2)*AF629)</f>
        <v>0</v>
      </c>
      <c r="AG631" s="168">
        <f>IF($E627="",0,VLOOKUP($E627,'Podpůrná data'!$H$15:$I$182,2)*AG629)</f>
        <v>0</v>
      </c>
      <c r="AH631" s="168">
        <f>IF($E627="",0,VLOOKUP($E627,'Podpůrná data'!$H$15:$I$182,2)*AH629)</f>
        <v>0</v>
      </c>
      <c r="AI631" s="168">
        <f>IF($E627="",0,VLOOKUP($E627,'Podpůrná data'!$H$15:$I$182,2)*AI629)</f>
        <v>0</v>
      </c>
      <c r="AJ631" s="168">
        <f>IF($E627="",0,VLOOKUP($E627,'Podpůrná data'!$H$15:$I$182,2)*AJ629)</f>
        <v>0</v>
      </c>
      <c r="AK631" s="168">
        <f>IF($E627="",0,VLOOKUP($E627,'Podpůrná data'!$H$15:$I$182,2)*AK629)</f>
        <v>0</v>
      </c>
      <c r="AL631" s="168">
        <f>IF($E627="",0,VLOOKUP($E627,'Podpůrná data'!$H$15:$I$182,2)*AL629)</f>
        <v>0</v>
      </c>
      <c r="AM631" s="168">
        <f>IF($E627="",0,VLOOKUP($E627,'Podpůrná data'!$H$15:$I$182,2)*AM629)</f>
        <v>0</v>
      </c>
      <c r="AN631" s="168">
        <f>IF($E627="",0,VLOOKUP($E627,'Podpůrná data'!$H$15:$I$182,2)*AN629)</f>
        <v>0</v>
      </c>
      <c r="AO631" s="168">
        <f>IF($E627="",0,VLOOKUP($E627,'Podpůrná data'!$H$15:$I$182,2)*AO629)</f>
        <v>0</v>
      </c>
      <c r="AP631" s="168">
        <f>IF($E627="",0,VLOOKUP($E627,'Podpůrná data'!$H$15:$I$182,2)*AP629)</f>
        <v>0</v>
      </c>
      <c r="AQ631" s="168">
        <f>IF($E627="",0,VLOOKUP($E627,'Podpůrná data'!$H$15:$I$182,2)*AQ629)</f>
        <v>0</v>
      </c>
      <c r="AR631" s="168">
        <f>IF($E627="",0,VLOOKUP($E627,'Podpůrná data'!$H$15:$I$182,2)*AR629)</f>
        <v>0</v>
      </c>
      <c r="AS631" s="168">
        <f>IF($E627="",0,VLOOKUP($E627,'Podpůrná data'!$H$15:$I$182,2)*AS629)</f>
        <v>0</v>
      </c>
      <c r="AT631" s="168">
        <f>IF($E627="",0,VLOOKUP($E627,'Podpůrná data'!$H$15:$I$182,2)*AT629)</f>
        <v>0</v>
      </c>
      <c r="AU631" s="168">
        <f>IF($E627="",0,VLOOKUP($E627,'Podpůrná data'!$H$15:$I$182,2)*AU629)</f>
        <v>0</v>
      </c>
      <c r="AV631" s="168">
        <f>IF($E627="",0,VLOOKUP($E627,'Podpůrná data'!$H$15:$I$182,2)*AV629)</f>
        <v>0</v>
      </c>
      <c r="AW631" s="168">
        <f>IF($E627="",0,VLOOKUP($E627,'Podpůrná data'!$H$15:$I$182,2)*AW629)</f>
        <v>0</v>
      </c>
      <c r="AX631" s="168">
        <f>IF($E627="",0,VLOOKUP($E627,'Podpůrná data'!$H$15:$I$182,2)*AX629)</f>
        <v>0</v>
      </c>
      <c r="AY631" s="168">
        <f>IF($E627="",0,VLOOKUP($E627,'Podpůrná data'!$H$15:$I$182,2)*AY629)</f>
        <v>0</v>
      </c>
      <c r="AZ631" s="168">
        <f>IF($E627="",0,VLOOKUP($E627,'Podpůrná data'!$H$15:$I$182,2)*AZ629)</f>
        <v>0</v>
      </c>
      <c r="BA631" s="168">
        <f>IF($E627="",0,VLOOKUP($E627,'Podpůrná data'!$H$15:$I$182,2)*BA629)</f>
        <v>0</v>
      </c>
      <c r="BB631" s="168">
        <f>IF($E627="",0,VLOOKUP($E627,'Podpůrná data'!$H$15:$I$182,2)*BB629)</f>
        <v>0</v>
      </c>
      <c r="BC631" s="168">
        <f>IF($E627="",0,VLOOKUP($E627,'Podpůrná data'!$H$15:$I$182,2)*BC629)</f>
        <v>0</v>
      </c>
      <c r="BD631" s="168">
        <f>IF($E627="",0,VLOOKUP($E627,'Podpůrná data'!$H$15:$I$182,2)*BD629)</f>
        <v>0</v>
      </c>
      <c r="BE631" s="168">
        <f>IF($E627="",0,VLOOKUP($E627,'Podpůrná data'!$H$15:$I$182,2)*BE629)</f>
        <v>0</v>
      </c>
      <c r="BF631" s="168">
        <f>IF($E627="",0,VLOOKUP($E627,'Podpůrná data'!$H$15:$I$182,2)*BF629)</f>
        <v>0</v>
      </c>
      <c r="BG631" s="168">
        <f>IF($E627="",0,VLOOKUP($E627,'Podpůrná data'!$H$15:$I$182,2)*BG629)</f>
        <v>0</v>
      </c>
      <c r="BH631" s="168">
        <f>IF($E627="",0,VLOOKUP($E627,'Podpůrná data'!$H$15:$I$182,2)*BH629)</f>
        <v>0</v>
      </c>
      <c r="BI631" s="168">
        <f>IF($E627="",0,VLOOKUP($E627,'Podpůrná data'!$H$15:$I$182,2)*BI629)</f>
        <v>0</v>
      </c>
      <c r="BJ631" s="382"/>
      <c r="BK631" s="384"/>
      <c r="BL631" s="386"/>
      <c r="BM631" s="105"/>
      <c r="BN631" s="178">
        <f>SUMIFS($N631:$BI631,$N626:$BI626,"1. ZoR")</f>
        <v>0</v>
      </c>
      <c r="BO631" s="178">
        <f>SUMIFS($N631:$BI631,$N626:$BI626,"2. ZoR")</f>
        <v>0</v>
      </c>
      <c r="BP631" s="178">
        <f>SUMIFS($N631:$BI631,$N626:$BI626,"3. ZoR")</f>
        <v>0</v>
      </c>
      <c r="BQ631" s="178">
        <f>SUMIFS($N631:$BI631,$N626:$BI626,"4. ZoR")</f>
        <v>0</v>
      </c>
      <c r="BR631" s="178">
        <f>SUMIFS($N631:$BI631,$N626:$BI626,"5. ZoR")</f>
        <v>0</v>
      </c>
      <c r="BS631" s="178">
        <f>SUMIFS($N631:$BI631,$N626:$BI626,"6. ZoR")</f>
        <v>0</v>
      </c>
      <c r="BT631" s="178">
        <f>SUMIFS($N631:$BI631,$N626:$BI626,"7. ZoR")</f>
        <v>0</v>
      </c>
      <c r="BU631" s="178">
        <f>SUMIFS($N631:$BI631,$N626:$BI626,"8. ZoR")</f>
        <v>0</v>
      </c>
      <c r="BV631" s="178">
        <f>SUMIFS($N631:$BI631,$N626:$BI626,"9. ZoR")</f>
        <v>0</v>
      </c>
      <c r="BW631" s="178">
        <f>SUMIFS($N631:$BI631,$N626:$BI626,"10. ZoR")</f>
        <v>0</v>
      </c>
      <c r="BX631" s="178">
        <f>SUMIFS($N631:$BI631,$N626:$BI626,"11. ZoR")</f>
        <v>0</v>
      </c>
      <c r="BY631" s="178">
        <f>SUMIFS($N631:$BI631,$N626:$BI626,"12. ZoR")</f>
        <v>0</v>
      </c>
      <c r="BZ631" s="178">
        <f>SUMIFS($N631:$BI631,$N626:$BI626,"13. ZoR")</f>
        <v>0</v>
      </c>
      <c r="CA631" s="178">
        <f>SUMIFS($N631:$BI631,$N626:$BI626,"14. ZoR")</f>
        <v>0</v>
      </c>
      <c r="CB631" s="178">
        <f>SUMIFS($N631:$BI631,$N626:$BI626,"15. ZoR")</f>
        <v>0</v>
      </c>
    </row>
    <row r="632" spans="1:80" ht="29.5" hidden="1" thickBot="1" x14ac:dyDescent="0.4">
      <c r="B632" s="129"/>
      <c r="C632" s="173"/>
      <c r="D632" s="173"/>
      <c r="E632" s="173"/>
      <c r="F632" s="173"/>
      <c r="G632" s="173"/>
      <c r="H632" s="173"/>
      <c r="I632" s="174"/>
      <c r="J632" s="105"/>
      <c r="K632" s="176"/>
      <c r="L632" s="105"/>
      <c r="M632" s="63" t="s">
        <v>200</v>
      </c>
      <c r="N632" s="168">
        <f>IF(N631="","",N631)</f>
        <v>0</v>
      </c>
      <c r="O632" s="168">
        <f>N632+O631</f>
        <v>0</v>
      </c>
      <c r="P632" s="168">
        <f t="shared" ref="P632" si="9606">O632+P631</f>
        <v>0</v>
      </c>
      <c r="Q632" s="168">
        <f t="shared" ref="Q632" si="9607">P632+Q631</f>
        <v>0</v>
      </c>
      <c r="R632" s="168">
        <f t="shared" ref="R632" si="9608">Q632+R631</f>
        <v>0</v>
      </c>
      <c r="S632" s="168">
        <f t="shared" ref="S632" si="9609">R632+S631</f>
        <v>0</v>
      </c>
      <c r="T632" s="168">
        <f t="shared" ref="T632" si="9610">S632+T631</f>
        <v>0</v>
      </c>
      <c r="U632" s="168">
        <f t="shared" ref="U632" si="9611">T632+U631</f>
        <v>0</v>
      </c>
      <c r="V632" s="168">
        <f t="shared" ref="V632" si="9612">U632+V631</f>
        <v>0</v>
      </c>
      <c r="W632" s="168">
        <f t="shared" ref="W632" si="9613">V632+W631</f>
        <v>0</v>
      </c>
      <c r="X632" s="168">
        <f t="shared" ref="X632" si="9614">W632+X631</f>
        <v>0</v>
      </c>
      <c r="Y632" s="168">
        <f t="shared" ref="Y632" si="9615">X632+Y631</f>
        <v>0</v>
      </c>
      <c r="Z632" s="168">
        <f t="shared" ref="Z632" si="9616">Y632+Z631</f>
        <v>0</v>
      </c>
      <c r="AA632" s="168">
        <f t="shared" ref="AA632" si="9617">Z632+AA631</f>
        <v>0</v>
      </c>
      <c r="AB632" s="168">
        <f t="shared" ref="AB632" si="9618">AA632+AB631</f>
        <v>0</v>
      </c>
      <c r="AC632" s="168">
        <f t="shared" ref="AC632" si="9619">AB632+AC631</f>
        <v>0</v>
      </c>
      <c r="AD632" s="168">
        <f t="shared" ref="AD632" si="9620">AC632+AD631</f>
        <v>0</v>
      </c>
      <c r="AE632" s="168">
        <f t="shared" ref="AE632" si="9621">AD632+AE631</f>
        <v>0</v>
      </c>
      <c r="AF632" s="168">
        <f t="shared" ref="AF632" si="9622">AE632+AF631</f>
        <v>0</v>
      </c>
      <c r="AG632" s="168">
        <f t="shared" ref="AG632" si="9623">AF632+AG631</f>
        <v>0</v>
      </c>
      <c r="AH632" s="168">
        <f t="shared" ref="AH632" si="9624">AG632+AH631</f>
        <v>0</v>
      </c>
      <c r="AI632" s="168">
        <f t="shared" ref="AI632" si="9625">AH632+AI631</f>
        <v>0</v>
      </c>
      <c r="AJ632" s="168">
        <f t="shared" ref="AJ632" si="9626">AI632+AJ631</f>
        <v>0</v>
      </c>
      <c r="AK632" s="168">
        <f t="shared" ref="AK632" si="9627">AJ632+AK631</f>
        <v>0</v>
      </c>
      <c r="AL632" s="168">
        <f t="shared" ref="AL632" si="9628">AK632+AL631</f>
        <v>0</v>
      </c>
      <c r="AM632" s="168">
        <f t="shared" ref="AM632" si="9629">AL632+AM631</f>
        <v>0</v>
      </c>
      <c r="AN632" s="168">
        <f t="shared" ref="AN632" si="9630">AM632+AN631</f>
        <v>0</v>
      </c>
      <c r="AO632" s="168">
        <f t="shared" ref="AO632" si="9631">AN632+AO631</f>
        <v>0</v>
      </c>
      <c r="AP632" s="168">
        <f t="shared" ref="AP632" si="9632">AO632+AP631</f>
        <v>0</v>
      </c>
      <c r="AQ632" s="168">
        <f t="shared" ref="AQ632" si="9633">AP632+AQ631</f>
        <v>0</v>
      </c>
      <c r="AR632" s="168">
        <f t="shared" ref="AR632" si="9634">AQ632+AR631</f>
        <v>0</v>
      </c>
      <c r="AS632" s="168">
        <f t="shared" ref="AS632" si="9635">AR632+AS631</f>
        <v>0</v>
      </c>
      <c r="AT632" s="168">
        <f t="shared" ref="AT632" si="9636">AS632+AT631</f>
        <v>0</v>
      </c>
      <c r="AU632" s="168">
        <f t="shared" ref="AU632" si="9637">AT632+AU631</f>
        <v>0</v>
      </c>
      <c r="AV632" s="168">
        <f t="shared" ref="AV632" si="9638">AU632+AV631</f>
        <v>0</v>
      </c>
      <c r="AW632" s="168">
        <f t="shared" ref="AW632" si="9639">AV632+AW631</f>
        <v>0</v>
      </c>
      <c r="AX632" s="168">
        <f t="shared" ref="AX632" si="9640">AW632+AX631</f>
        <v>0</v>
      </c>
      <c r="AY632" s="168">
        <f t="shared" ref="AY632" si="9641">AX632+AY631</f>
        <v>0</v>
      </c>
      <c r="AZ632" s="168">
        <f t="shared" ref="AZ632" si="9642">AY632+AZ631</f>
        <v>0</v>
      </c>
      <c r="BA632" s="168">
        <f t="shared" ref="BA632" si="9643">AZ632+BA631</f>
        <v>0</v>
      </c>
      <c r="BB632" s="168">
        <f t="shared" ref="BB632" si="9644">BA632+BB631</f>
        <v>0</v>
      </c>
      <c r="BC632" s="168">
        <f t="shared" ref="BC632" si="9645">BB632+BC631</f>
        <v>0</v>
      </c>
      <c r="BD632" s="168">
        <f t="shared" ref="BD632" si="9646">BC632+BD631</f>
        <v>0</v>
      </c>
      <c r="BE632" s="168">
        <f t="shared" ref="BE632" si="9647">BD632+BE631</f>
        <v>0</v>
      </c>
      <c r="BF632" s="168">
        <f t="shared" ref="BF632" si="9648">BE632+BF631</f>
        <v>0</v>
      </c>
      <c r="BG632" s="168">
        <f t="shared" ref="BG632" si="9649">BF632+BG631</f>
        <v>0</v>
      </c>
      <c r="BH632" s="168">
        <f t="shared" ref="BH632" si="9650">BG632+BH631</f>
        <v>0</v>
      </c>
      <c r="BI632" s="168">
        <f t="shared" ref="BI632" si="9651">BH632+BI631</f>
        <v>0</v>
      </c>
      <c r="BJ632" s="383"/>
      <c r="BK632" s="385"/>
      <c r="BL632" s="387"/>
      <c r="BM632" s="105"/>
      <c r="BN632" s="105"/>
      <c r="BO632" s="105"/>
      <c r="BP632" s="105"/>
      <c r="BQ632" s="105"/>
      <c r="BR632" s="105"/>
      <c r="BS632" s="105"/>
      <c r="BT632" s="105"/>
      <c r="BU632" s="105"/>
      <c r="BV632" s="105"/>
      <c r="BW632" s="105"/>
      <c r="BX632" s="105"/>
      <c r="BY632" s="105"/>
      <c r="BZ632" s="105"/>
      <c r="CA632" s="105"/>
      <c r="CB632" s="105"/>
    </row>
    <row r="633" spans="1:80" ht="15" hidden="1" thickBot="1" x14ac:dyDescent="0.4">
      <c r="B633" s="105"/>
      <c r="C633" s="130"/>
      <c r="D633" s="130"/>
      <c r="E633" s="130"/>
      <c r="F633" s="130"/>
      <c r="G633" s="130"/>
      <c r="H633" s="130"/>
      <c r="I633" s="105"/>
      <c r="J633" s="7"/>
      <c r="K633" s="105"/>
      <c r="L633" s="105"/>
      <c r="M633" s="105"/>
      <c r="N633" s="105"/>
      <c r="O633" s="105"/>
      <c r="P633" s="7"/>
      <c r="Q633" s="105"/>
      <c r="R633" s="105"/>
      <c r="S633" s="105"/>
      <c r="T633" s="105"/>
      <c r="U633" s="105"/>
      <c r="V633" s="105"/>
      <c r="W633" s="105"/>
      <c r="X633" s="105"/>
      <c r="Y633" s="105"/>
      <c r="Z633" s="105"/>
      <c r="AA633" s="105"/>
      <c r="AB633" s="105"/>
      <c r="AC633" s="105"/>
      <c r="AD633" s="105"/>
      <c r="AE633" s="105"/>
      <c r="AF633" s="105"/>
      <c r="AG633" s="105"/>
      <c r="AH633" s="105"/>
      <c r="AI633" s="105"/>
      <c r="AJ633" s="105"/>
      <c r="AK633" s="105"/>
      <c r="AL633" s="105"/>
      <c r="AM633" s="105"/>
      <c r="AN633" s="105"/>
      <c r="AO633" s="105"/>
      <c r="AP633" s="105"/>
      <c r="AQ633" s="105"/>
      <c r="AR633" s="105"/>
      <c r="AS633" s="105"/>
      <c r="AT633" s="105"/>
      <c r="AU633" s="105"/>
      <c r="AV633" s="105"/>
      <c r="AW633" s="105"/>
      <c r="AX633" s="105"/>
      <c r="AY633" s="105"/>
      <c r="AZ633" s="105"/>
      <c r="BA633" s="105"/>
      <c r="BB633" s="105"/>
      <c r="BC633" s="105"/>
      <c r="BD633" s="105"/>
      <c r="BE633" s="105"/>
      <c r="BF633" s="105"/>
      <c r="BG633" s="105"/>
      <c r="BH633" s="105"/>
      <c r="BI633" s="105"/>
      <c r="BJ633" s="105"/>
      <c r="BK633" s="105"/>
      <c r="BL633" s="105"/>
      <c r="BM633" s="105"/>
      <c r="BN633" s="105"/>
      <c r="BO633" s="105"/>
      <c r="BP633" s="105"/>
      <c r="BQ633" s="105"/>
      <c r="BR633" s="105"/>
      <c r="BS633" s="105"/>
      <c r="BT633" s="105"/>
      <c r="BU633" s="105"/>
      <c r="BV633" s="105"/>
      <c r="BW633" s="105"/>
      <c r="BX633" s="105"/>
      <c r="BY633" s="105"/>
      <c r="BZ633" s="105"/>
      <c r="CA633" s="105"/>
      <c r="CB633" s="105"/>
    </row>
    <row r="634" spans="1:80" s="245" customFormat="1" ht="58.4" customHeight="1" thickBot="1" x14ac:dyDescent="0.4">
      <c r="A634" s="249"/>
      <c r="B634" s="120"/>
      <c r="C634" s="360" t="s">
        <v>2</v>
      </c>
      <c r="D634" s="121"/>
      <c r="E634" s="131" t="s">
        <v>225</v>
      </c>
      <c r="F634" s="131" t="s">
        <v>444</v>
      </c>
      <c r="G634" s="131" t="s">
        <v>208</v>
      </c>
      <c r="H634" s="122" t="s">
        <v>385</v>
      </c>
      <c r="I634" s="123" t="s">
        <v>1</v>
      </c>
      <c r="J634" s="7"/>
      <c r="K634" s="169">
        <v>204032</v>
      </c>
      <c r="L634" s="106"/>
      <c r="M634" s="194" t="s">
        <v>128</v>
      </c>
      <c r="N634" s="83" t="s">
        <v>4</v>
      </c>
      <c r="O634" s="83" t="s">
        <v>5</v>
      </c>
      <c r="P634" s="83" t="s">
        <v>6</v>
      </c>
      <c r="Q634" s="83" t="s">
        <v>7</v>
      </c>
      <c r="R634" s="83" t="s">
        <v>8</v>
      </c>
      <c r="S634" s="83" t="s">
        <v>9</v>
      </c>
      <c r="T634" s="83" t="s">
        <v>10</v>
      </c>
      <c r="U634" s="83" t="s">
        <v>11</v>
      </c>
      <c r="V634" s="83" t="s">
        <v>12</v>
      </c>
      <c r="W634" s="83" t="s">
        <v>13</v>
      </c>
      <c r="X634" s="83" t="s">
        <v>14</v>
      </c>
      <c r="Y634" s="83" t="s">
        <v>15</v>
      </c>
      <c r="Z634" s="83" t="s">
        <v>16</v>
      </c>
      <c r="AA634" s="83" t="s">
        <v>17</v>
      </c>
      <c r="AB634" s="83" t="s">
        <v>18</v>
      </c>
      <c r="AC634" s="83" t="s">
        <v>19</v>
      </c>
      <c r="AD634" s="83" t="s">
        <v>20</v>
      </c>
      <c r="AE634" s="83" t="s">
        <v>21</v>
      </c>
      <c r="AF634" s="83" t="s">
        <v>22</v>
      </c>
      <c r="AG634" s="83" t="s">
        <v>23</v>
      </c>
      <c r="AH634" s="83" t="s">
        <v>24</v>
      </c>
      <c r="AI634" s="83" t="s">
        <v>25</v>
      </c>
      <c r="AJ634" s="83" t="s">
        <v>26</v>
      </c>
      <c r="AK634" s="83" t="s">
        <v>27</v>
      </c>
      <c r="AL634" s="83" t="s">
        <v>28</v>
      </c>
      <c r="AM634" s="83" t="s">
        <v>29</v>
      </c>
      <c r="AN634" s="83" t="s">
        <v>30</v>
      </c>
      <c r="AO634" s="83" t="s">
        <v>31</v>
      </c>
      <c r="AP634" s="83" t="s">
        <v>32</v>
      </c>
      <c r="AQ634" s="83" t="s">
        <v>33</v>
      </c>
      <c r="AR634" s="83" t="s">
        <v>34</v>
      </c>
      <c r="AS634" s="83" t="s">
        <v>35</v>
      </c>
      <c r="AT634" s="83" t="s">
        <v>36</v>
      </c>
      <c r="AU634" s="83" t="s">
        <v>37</v>
      </c>
      <c r="AV634" s="83" t="s">
        <v>38</v>
      </c>
      <c r="AW634" s="83" t="s">
        <v>39</v>
      </c>
      <c r="AX634" s="83" t="s">
        <v>40</v>
      </c>
      <c r="AY634" s="83" t="s">
        <v>41</v>
      </c>
      <c r="AZ634" s="83" t="s">
        <v>42</v>
      </c>
      <c r="BA634" s="83" t="s">
        <v>43</v>
      </c>
      <c r="BB634" s="83" t="s">
        <v>44</v>
      </c>
      <c r="BC634" s="83" t="s">
        <v>45</v>
      </c>
      <c r="BD634" s="83" t="s">
        <v>46</v>
      </c>
      <c r="BE634" s="83" t="s">
        <v>47</v>
      </c>
      <c r="BF634" s="83" t="s">
        <v>48</v>
      </c>
      <c r="BG634" s="83" t="s">
        <v>49</v>
      </c>
      <c r="BH634" s="83" t="s">
        <v>50</v>
      </c>
      <c r="BI634" s="83" t="s">
        <v>51</v>
      </c>
      <c r="BJ634" s="134" t="s">
        <v>234</v>
      </c>
      <c r="BK634" s="135" t="s">
        <v>164</v>
      </c>
      <c r="BL634" s="135" t="s">
        <v>213</v>
      </c>
      <c r="BM634" s="106"/>
      <c r="BN634" s="368" t="s">
        <v>238</v>
      </c>
      <c r="BO634" s="369"/>
      <c r="BP634" s="369"/>
      <c r="BQ634" s="369"/>
      <c r="BR634" s="369"/>
      <c r="BS634" s="369"/>
      <c r="BT634" s="369"/>
      <c r="BU634" s="369"/>
      <c r="BV634" s="369"/>
      <c r="BW634" s="369"/>
      <c r="BX634" s="369"/>
      <c r="BY634" s="369"/>
      <c r="BZ634" s="369"/>
      <c r="CA634" s="369"/>
      <c r="CB634" s="369"/>
    </row>
    <row r="635" spans="1:80" s="245" customFormat="1" ht="18" hidden="1" customHeight="1" x14ac:dyDescent="0.35">
      <c r="A635" s="250"/>
      <c r="B635" s="113"/>
      <c r="C635" s="361"/>
      <c r="D635" s="125"/>
      <c r="E635" s="125"/>
      <c r="F635" s="125"/>
      <c r="G635" s="125"/>
      <c r="H635" s="370" t="s">
        <v>201</v>
      </c>
      <c r="I635" s="373" t="s">
        <v>93</v>
      </c>
      <c r="J635" s="7"/>
      <c r="K635" s="375" t="s">
        <v>423</v>
      </c>
      <c r="L635" s="106"/>
      <c r="M635" s="84"/>
      <c r="N635" s="74">
        <f>MONTH(Úvod!$F$10)</f>
        <v>1</v>
      </c>
      <c r="O635" s="75">
        <f t="shared" ref="O635" si="9652">IF(N635=12,1,N635+1)</f>
        <v>2</v>
      </c>
      <c r="P635" s="75">
        <f t="shared" ref="P635" si="9653">IF(O635=12,1,O635+1)</f>
        <v>3</v>
      </c>
      <c r="Q635" s="76">
        <f t="shared" ref="Q635" si="9654">IF(P635=12,1,P635+1)</f>
        <v>4</v>
      </c>
      <c r="R635" s="76">
        <f t="shared" ref="R635" si="9655">IF(Q635=12,1,Q635+1)</f>
        <v>5</v>
      </c>
      <c r="S635" s="76">
        <f t="shared" ref="S635" si="9656">IF(R635=12,1,R635+1)</f>
        <v>6</v>
      </c>
      <c r="T635" s="76">
        <f t="shared" ref="T635" si="9657">IF(S635=12,1,S635+1)</f>
        <v>7</v>
      </c>
      <c r="U635" s="76">
        <f t="shared" ref="U635" si="9658">IF(T635=12,1,T635+1)</f>
        <v>8</v>
      </c>
      <c r="V635" s="76">
        <f t="shared" ref="V635" si="9659">IF(U635=12,1,U635+1)</f>
        <v>9</v>
      </c>
      <c r="W635" s="76">
        <f>IF(V635=12,1,V635+1)</f>
        <v>10</v>
      </c>
      <c r="X635" s="76">
        <f t="shared" ref="X635" si="9660">IF(W635=12,1,W635+1)</f>
        <v>11</v>
      </c>
      <c r="Y635" s="76">
        <f t="shared" ref="Y635" si="9661">IF(X635=12,1,X635+1)</f>
        <v>12</v>
      </c>
      <c r="Z635" s="76">
        <f t="shared" ref="Z635" si="9662">IF(Y635=12,1,Y635+1)</f>
        <v>1</v>
      </c>
      <c r="AA635" s="76">
        <f t="shared" ref="AA635" si="9663">IF(Z635=12,1,Z635+1)</f>
        <v>2</v>
      </c>
      <c r="AB635" s="76">
        <f t="shared" ref="AB635" si="9664">IF(AA635=12,1,AA635+1)</f>
        <v>3</v>
      </c>
      <c r="AC635" s="76">
        <f t="shared" ref="AC635" si="9665">IF(AB635=12,1,AB635+1)</f>
        <v>4</v>
      </c>
      <c r="AD635" s="76">
        <f t="shared" ref="AD635" si="9666">IF(AC635=12,1,AC635+1)</f>
        <v>5</v>
      </c>
      <c r="AE635" s="76">
        <f t="shared" ref="AE635" si="9667">IF(AD635=12,1,AD635+1)</f>
        <v>6</v>
      </c>
      <c r="AF635" s="76">
        <f>IF(AE635=12,1,AE635+1)</f>
        <v>7</v>
      </c>
      <c r="AG635" s="76">
        <f t="shared" ref="AG635" si="9668">IF(AF635=12,1,AF635+1)</f>
        <v>8</v>
      </c>
      <c r="AH635" s="76">
        <f t="shared" ref="AH635" si="9669">IF(AG635=12,1,AG635+1)</f>
        <v>9</v>
      </c>
      <c r="AI635" s="76">
        <f t="shared" ref="AI635" si="9670">IF(AH635=12,1,AH635+1)</f>
        <v>10</v>
      </c>
      <c r="AJ635" s="76">
        <f t="shared" ref="AJ635" si="9671">IF(AI635=12,1,AI635+1)</f>
        <v>11</v>
      </c>
      <c r="AK635" s="76">
        <f t="shared" ref="AK635" si="9672">IF(AJ635=12,1,AJ635+1)</f>
        <v>12</v>
      </c>
      <c r="AL635" s="76">
        <f t="shared" ref="AL635" si="9673">IF(AK635=12,1,AK635+1)</f>
        <v>1</v>
      </c>
      <c r="AM635" s="76">
        <f t="shared" ref="AM635" si="9674">IF(AL635=12,1,AL635+1)</f>
        <v>2</v>
      </c>
      <c r="AN635" s="76">
        <f t="shared" ref="AN635" si="9675">IF(AM635=12,1,AM635+1)</f>
        <v>3</v>
      </c>
      <c r="AO635" s="76">
        <f t="shared" ref="AO635" si="9676">IF(AN635=12,1,AN635+1)</f>
        <v>4</v>
      </c>
      <c r="AP635" s="76">
        <f t="shared" ref="AP635" si="9677">IF(AO635=12,1,AO635+1)</f>
        <v>5</v>
      </c>
      <c r="AQ635" s="76">
        <f t="shared" ref="AQ635" si="9678">IF(AP635=12,1,AP635+1)</f>
        <v>6</v>
      </c>
      <c r="AR635" s="76">
        <f t="shared" ref="AR635" si="9679">IF(AQ635=12,1,AQ635+1)</f>
        <v>7</v>
      </c>
      <c r="AS635" s="76">
        <f t="shared" ref="AS635" si="9680">IF(AR635=12,1,AR635+1)</f>
        <v>8</v>
      </c>
      <c r="AT635" s="76">
        <f t="shared" ref="AT635" si="9681">IF(AS635=12,1,AS635+1)</f>
        <v>9</v>
      </c>
      <c r="AU635" s="76">
        <f t="shared" ref="AU635" si="9682">IF(AT635=12,1,AT635+1)</f>
        <v>10</v>
      </c>
      <c r="AV635" s="76">
        <f t="shared" ref="AV635" si="9683">IF(AU635=12,1,AU635+1)</f>
        <v>11</v>
      </c>
      <c r="AW635" s="76">
        <f t="shared" ref="AW635" si="9684">IF(AV635=12,1,AV635+1)</f>
        <v>12</v>
      </c>
      <c r="AX635" s="76">
        <f t="shared" ref="AX635" si="9685">IF(AW635=12,1,AW635+1)</f>
        <v>1</v>
      </c>
      <c r="AY635" s="76">
        <f t="shared" ref="AY635" si="9686">IF(AX635=12,1,AX635+1)</f>
        <v>2</v>
      </c>
      <c r="AZ635" s="76">
        <f t="shared" ref="AZ635" si="9687">IF(AY635=12,1,AY635+1)</f>
        <v>3</v>
      </c>
      <c r="BA635" s="76">
        <f t="shared" ref="BA635" si="9688">IF(AZ635=12,1,AZ635+1)</f>
        <v>4</v>
      </c>
      <c r="BB635" s="76">
        <f t="shared" ref="BB635" si="9689">IF(BA635=12,1,BA635+1)</f>
        <v>5</v>
      </c>
      <c r="BC635" s="76">
        <f t="shared" ref="BC635" si="9690">IF(BB635=12,1,BB635+1)</f>
        <v>6</v>
      </c>
      <c r="BD635" s="76">
        <f t="shared" ref="BD635" si="9691">IF(BC635=12,1,BC635+1)</f>
        <v>7</v>
      </c>
      <c r="BE635" s="76">
        <f t="shared" ref="BE635" si="9692">IF(BD635=12,1,BD635+1)</f>
        <v>8</v>
      </c>
      <c r="BF635" s="76">
        <f t="shared" ref="BF635" si="9693">IF(BE635=12,1,BE635+1)</f>
        <v>9</v>
      </c>
      <c r="BG635" s="76">
        <f t="shared" ref="BG635" si="9694">IF(BF635=12,1,BF635+1)</f>
        <v>10</v>
      </c>
      <c r="BH635" s="76">
        <f t="shared" ref="BH635" si="9695">IF(BG635=12,1,BG635+1)</f>
        <v>11</v>
      </c>
      <c r="BI635" s="76">
        <f t="shared" ref="BI635" si="9696">IF(BH635=12,1,BH635+1)</f>
        <v>12</v>
      </c>
      <c r="BJ635" s="81"/>
      <c r="BK635" s="78"/>
      <c r="BL635" s="78"/>
      <c r="BM635" s="106"/>
      <c r="BN635" s="106"/>
      <c r="BO635" s="106"/>
      <c r="BP635" s="106"/>
      <c r="BQ635" s="106"/>
      <c r="BR635" s="106"/>
      <c r="BS635" s="106"/>
      <c r="BT635" s="106"/>
      <c r="BU635" s="106"/>
      <c r="BV635" s="106"/>
      <c r="BW635" s="106"/>
      <c r="BX635" s="106"/>
      <c r="BY635" s="106"/>
      <c r="BZ635" s="106"/>
      <c r="CA635" s="106"/>
      <c r="CB635" s="106"/>
    </row>
    <row r="636" spans="1:80" s="245" customFormat="1" ht="35.15" hidden="1" customHeight="1" x14ac:dyDescent="0.35">
      <c r="A636" s="250"/>
      <c r="B636" s="113"/>
      <c r="C636" s="361"/>
      <c r="D636" s="125"/>
      <c r="E636" s="125"/>
      <c r="F636" s="125"/>
      <c r="G636" s="125"/>
      <c r="H636" s="370"/>
      <c r="I636" s="373"/>
      <c r="J636" s="7"/>
      <c r="K636" s="376"/>
      <c r="L636" s="106"/>
      <c r="M636" s="77"/>
      <c r="N636" s="59">
        <f t="shared" ref="N636:BI636" si="9697">VALUE(_xlfn.CONCAT(N635,".",N638))</f>
        <v>1</v>
      </c>
      <c r="O636" s="73">
        <f t="shared" si="9697"/>
        <v>32</v>
      </c>
      <c r="P636" s="73">
        <f t="shared" si="9697"/>
        <v>61</v>
      </c>
      <c r="Q636" s="73">
        <f t="shared" si="9697"/>
        <v>92</v>
      </c>
      <c r="R636" s="73">
        <f t="shared" si="9697"/>
        <v>122</v>
      </c>
      <c r="S636" s="73">
        <f t="shared" si="9697"/>
        <v>153</v>
      </c>
      <c r="T636" s="73">
        <f t="shared" si="9697"/>
        <v>183</v>
      </c>
      <c r="U636" s="73">
        <f t="shared" si="9697"/>
        <v>214</v>
      </c>
      <c r="V636" s="73">
        <f t="shared" si="9697"/>
        <v>245</v>
      </c>
      <c r="W636" s="73">
        <f t="shared" si="9697"/>
        <v>275</v>
      </c>
      <c r="X636" s="73">
        <f t="shared" si="9697"/>
        <v>306</v>
      </c>
      <c r="Y636" s="73">
        <f t="shared" si="9697"/>
        <v>336</v>
      </c>
      <c r="Z636" s="73">
        <f t="shared" si="9697"/>
        <v>367</v>
      </c>
      <c r="AA636" s="73">
        <f t="shared" si="9697"/>
        <v>398</v>
      </c>
      <c r="AB636" s="73">
        <f t="shared" si="9697"/>
        <v>426</v>
      </c>
      <c r="AC636" s="73">
        <f t="shared" si="9697"/>
        <v>457</v>
      </c>
      <c r="AD636" s="73">
        <f t="shared" si="9697"/>
        <v>487</v>
      </c>
      <c r="AE636" s="73">
        <f t="shared" si="9697"/>
        <v>518</v>
      </c>
      <c r="AF636" s="73">
        <f t="shared" si="9697"/>
        <v>548</v>
      </c>
      <c r="AG636" s="73">
        <f t="shared" si="9697"/>
        <v>579</v>
      </c>
      <c r="AH636" s="73">
        <f t="shared" si="9697"/>
        <v>610</v>
      </c>
      <c r="AI636" s="73">
        <f t="shared" si="9697"/>
        <v>640</v>
      </c>
      <c r="AJ636" s="73">
        <f t="shared" si="9697"/>
        <v>671</v>
      </c>
      <c r="AK636" s="73">
        <f t="shared" si="9697"/>
        <v>701</v>
      </c>
      <c r="AL636" s="73">
        <f t="shared" si="9697"/>
        <v>732</v>
      </c>
      <c r="AM636" s="73">
        <f t="shared" si="9697"/>
        <v>763</v>
      </c>
      <c r="AN636" s="73">
        <f t="shared" si="9697"/>
        <v>791</v>
      </c>
      <c r="AO636" s="73">
        <f t="shared" si="9697"/>
        <v>822</v>
      </c>
      <c r="AP636" s="73">
        <f t="shared" si="9697"/>
        <v>852</v>
      </c>
      <c r="AQ636" s="73">
        <f t="shared" si="9697"/>
        <v>883</v>
      </c>
      <c r="AR636" s="73">
        <f t="shared" si="9697"/>
        <v>913</v>
      </c>
      <c r="AS636" s="73">
        <f t="shared" si="9697"/>
        <v>944</v>
      </c>
      <c r="AT636" s="73">
        <f t="shared" si="9697"/>
        <v>975</v>
      </c>
      <c r="AU636" s="73">
        <f t="shared" si="9697"/>
        <v>1005</v>
      </c>
      <c r="AV636" s="73">
        <f t="shared" si="9697"/>
        <v>1036</v>
      </c>
      <c r="AW636" s="73">
        <f t="shared" si="9697"/>
        <v>1066</v>
      </c>
      <c r="AX636" s="73">
        <f t="shared" si="9697"/>
        <v>1097</v>
      </c>
      <c r="AY636" s="73">
        <f t="shared" si="9697"/>
        <v>1128</v>
      </c>
      <c r="AZ636" s="73">
        <f t="shared" si="9697"/>
        <v>1156</v>
      </c>
      <c r="BA636" s="73">
        <f t="shared" si="9697"/>
        <v>1187</v>
      </c>
      <c r="BB636" s="73">
        <f t="shared" si="9697"/>
        <v>1217</v>
      </c>
      <c r="BC636" s="73">
        <f t="shared" si="9697"/>
        <v>1248</v>
      </c>
      <c r="BD636" s="73">
        <f t="shared" si="9697"/>
        <v>1278</v>
      </c>
      <c r="BE636" s="73">
        <f t="shared" si="9697"/>
        <v>1309</v>
      </c>
      <c r="BF636" s="73">
        <f t="shared" si="9697"/>
        <v>1340</v>
      </c>
      <c r="BG636" s="73">
        <f t="shared" si="9697"/>
        <v>1370</v>
      </c>
      <c r="BH636" s="73">
        <f t="shared" si="9697"/>
        <v>1401</v>
      </c>
      <c r="BI636" s="73">
        <f t="shared" si="9697"/>
        <v>1431</v>
      </c>
      <c r="BJ636" s="82"/>
      <c r="BK636" s="79"/>
      <c r="BL636" s="79"/>
      <c r="BM636" s="106"/>
      <c r="BN636" s="106"/>
      <c r="BO636" s="106"/>
      <c r="BP636" s="106"/>
      <c r="BQ636" s="106"/>
      <c r="BR636" s="106"/>
      <c r="BS636" s="106"/>
      <c r="BT636" s="106"/>
      <c r="BU636" s="106"/>
      <c r="BV636" s="106"/>
      <c r="BW636" s="106"/>
      <c r="BX636" s="106"/>
      <c r="BY636" s="106"/>
      <c r="BZ636" s="106"/>
      <c r="CA636" s="106"/>
      <c r="CB636" s="106"/>
    </row>
    <row r="637" spans="1:80" s="245" customFormat="1" ht="17.149999999999999" customHeight="1" x14ac:dyDescent="0.35">
      <c r="A637" s="250"/>
      <c r="B637" s="113"/>
      <c r="C637" s="361"/>
      <c r="D637" s="125"/>
      <c r="E637" s="357" t="s">
        <v>207</v>
      </c>
      <c r="F637" s="357" t="s">
        <v>207</v>
      </c>
      <c r="G637" s="357" t="s">
        <v>207</v>
      </c>
      <c r="H637" s="370"/>
      <c r="I637" s="373"/>
      <c r="J637" s="7"/>
      <c r="K637" s="376"/>
      <c r="L637" s="106"/>
      <c r="M637" s="77"/>
      <c r="N637" s="60" t="str">
        <f>VLOOKUP(N635,'Podpůrná data'!$I$188:$J$199,2)</f>
        <v>leden</v>
      </c>
      <c r="O637" s="60" t="str">
        <f>VLOOKUP(O635,'Podpůrná data'!$I$188:$J$199,2)</f>
        <v>únor</v>
      </c>
      <c r="P637" s="60" t="str">
        <f>VLOOKUP(P635,'Podpůrná data'!$I$188:$J$199,2)</f>
        <v>březen</v>
      </c>
      <c r="Q637" s="60" t="str">
        <f>VLOOKUP(Q635,'Podpůrná data'!$I$188:$J$199,2)</f>
        <v>duben</v>
      </c>
      <c r="R637" s="60" t="str">
        <f>VLOOKUP(R635,'Podpůrná data'!$I$188:$J$199,2)</f>
        <v>květen</v>
      </c>
      <c r="S637" s="60" t="str">
        <f>VLOOKUP(S635,'Podpůrná data'!$I$188:$J$199,2)</f>
        <v>červen</v>
      </c>
      <c r="T637" s="60" t="str">
        <f>VLOOKUP(T635,'Podpůrná data'!$I$188:$J$199,2)</f>
        <v>červenec</v>
      </c>
      <c r="U637" s="60" t="str">
        <f>VLOOKUP(U635,'Podpůrná data'!$I$188:$J$199,2)</f>
        <v>srpen</v>
      </c>
      <c r="V637" s="60" t="str">
        <f>VLOOKUP(V635,'Podpůrná data'!$I$188:$J$199,2)</f>
        <v>září</v>
      </c>
      <c r="W637" s="60" t="str">
        <f>VLOOKUP(W635,'Podpůrná data'!$I$188:$J$199,2)</f>
        <v>říjen</v>
      </c>
      <c r="X637" s="60" t="str">
        <f>VLOOKUP(X635,'Podpůrná data'!$I$188:$J$199,2)</f>
        <v>listopad</v>
      </c>
      <c r="Y637" s="60" t="str">
        <f>VLOOKUP(Y635,'Podpůrná data'!$I$188:$J$199,2)</f>
        <v>prosinec</v>
      </c>
      <c r="Z637" s="60" t="str">
        <f>VLOOKUP(Z635,'Podpůrná data'!$I$188:$J$199,2)</f>
        <v>leden</v>
      </c>
      <c r="AA637" s="60" t="str">
        <f>VLOOKUP(AA635,'Podpůrná data'!$I$188:$J$199,2)</f>
        <v>únor</v>
      </c>
      <c r="AB637" s="60" t="str">
        <f>VLOOKUP(AB635,'Podpůrná data'!$I$188:$J$199,2)</f>
        <v>březen</v>
      </c>
      <c r="AC637" s="60" t="str">
        <f>VLOOKUP(AC635,'Podpůrná data'!$I$188:$J$199,2)</f>
        <v>duben</v>
      </c>
      <c r="AD637" s="60" t="str">
        <f>VLOOKUP(AD635,'Podpůrná data'!$I$188:$J$199,2)</f>
        <v>květen</v>
      </c>
      <c r="AE637" s="60" t="str">
        <f>VLOOKUP(AE635,'Podpůrná data'!$I$188:$J$199,2)</f>
        <v>červen</v>
      </c>
      <c r="AF637" s="60" t="str">
        <f>VLOOKUP(AF635,'Podpůrná data'!$I$188:$J$199,2)</f>
        <v>červenec</v>
      </c>
      <c r="AG637" s="60" t="str">
        <f>VLOOKUP(AG635,'Podpůrná data'!$I$188:$J$199,2)</f>
        <v>srpen</v>
      </c>
      <c r="AH637" s="60" t="str">
        <f>VLOOKUP(AH635,'Podpůrná data'!$I$188:$J$199,2)</f>
        <v>září</v>
      </c>
      <c r="AI637" s="60" t="str">
        <f>VLOOKUP(AI635,'Podpůrná data'!$I$188:$J$199,2)</f>
        <v>říjen</v>
      </c>
      <c r="AJ637" s="60" t="str">
        <f>VLOOKUP(AJ635,'Podpůrná data'!$I$188:$J$199,2)</f>
        <v>listopad</v>
      </c>
      <c r="AK637" s="60" t="str">
        <f>VLOOKUP(AK635,'Podpůrná data'!$I$188:$J$199,2)</f>
        <v>prosinec</v>
      </c>
      <c r="AL637" s="60" t="str">
        <f>VLOOKUP(AL635,'Podpůrná data'!$I$188:$J$199,2)</f>
        <v>leden</v>
      </c>
      <c r="AM637" s="60" t="str">
        <f>VLOOKUP(AM635,'Podpůrná data'!$I$188:$J$199,2)</f>
        <v>únor</v>
      </c>
      <c r="AN637" s="60" t="str">
        <f>VLOOKUP(AN635,'Podpůrná data'!$I$188:$J$199,2)</f>
        <v>březen</v>
      </c>
      <c r="AO637" s="60" t="str">
        <f>VLOOKUP(AO635,'Podpůrná data'!$I$188:$J$199,2)</f>
        <v>duben</v>
      </c>
      <c r="AP637" s="60" t="str">
        <f>VLOOKUP(AP635,'Podpůrná data'!$I$188:$J$199,2)</f>
        <v>květen</v>
      </c>
      <c r="AQ637" s="60" t="str">
        <f>VLOOKUP(AQ635,'Podpůrná data'!$I$188:$J$199,2)</f>
        <v>červen</v>
      </c>
      <c r="AR637" s="60" t="str">
        <f>VLOOKUP(AR635,'Podpůrná data'!$I$188:$J$199,2)</f>
        <v>červenec</v>
      </c>
      <c r="AS637" s="60" t="str">
        <f>VLOOKUP(AS635,'Podpůrná data'!$I$188:$J$199,2)</f>
        <v>srpen</v>
      </c>
      <c r="AT637" s="60" t="str">
        <f>VLOOKUP(AT635,'Podpůrná data'!$I$188:$J$199,2)</f>
        <v>září</v>
      </c>
      <c r="AU637" s="60" t="str">
        <f>VLOOKUP(AU635,'Podpůrná data'!$I$188:$J$199,2)</f>
        <v>říjen</v>
      </c>
      <c r="AV637" s="60" t="str">
        <f>VLOOKUP(AV635,'Podpůrná data'!$I$188:$J$199,2)</f>
        <v>listopad</v>
      </c>
      <c r="AW637" s="60" t="str">
        <f>VLOOKUP(AW635,'Podpůrná data'!$I$188:$J$199,2)</f>
        <v>prosinec</v>
      </c>
      <c r="AX637" s="60" t="str">
        <f>VLOOKUP(AX635,'Podpůrná data'!$I$188:$J$199,2)</f>
        <v>leden</v>
      </c>
      <c r="AY637" s="60" t="str">
        <f>VLOOKUP(AY635,'Podpůrná data'!$I$188:$J$199,2)</f>
        <v>únor</v>
      </c>
      <c r="AZ637" s="60" t="str">
        <f>VLOOKUP(AZ635,'Podpůrná data'!$I$188:$J$199,2)</f>
        <v>březen</v>
      </c>
      <c r="BA637" s="60" t="str">
        <f>VLOOKUP(BA635,'Podpůrná data'!$I$188:$J$199,2)</f>
        <v>duben</v>
      </c>
      <c r="BB637" s="60" t="str">
        <f>VLOOKUP(BB635,'Podpůrná data'!$I$188:$J$199,2)</f>
        <v>květen</v>
      </c>
      <c r="BC637" s="60" t="str">
        <f>VLOOKUP(BC635,'Podpůrná data'!$I$188:$J$199,2)</f>
        <v>červen</v>
      </c>
      <c r="BD637" s="60" t="str">
        <f>VLOOKUP(BD635,'Podpůrná data'!$I$188:$J$199,2)</f>
        <v>červenec</v>
      </c>
      <c r="BE637" s="60" t="str">
        <f>VLOOKUP(BE635,'Podpůrná data'!$I$188:$J$199,2)</f>
        <v>srpen</v>
      </c>
      <c r="BF637" s="60" t="str">
        <f>VLOOKUP(BF635,'Podpůrná data'!$I$188:$J$199,2)</f>
        <v>září</v>
      </c>
      <c r="BG637" s="60" t="str">
        <f>VLOOKUP(BG635,'Podpůrná data'!$I$188:$J$199,2)</f>
        <v>říjen</v>
      </c>
      <c r="BH637" s="60" t="str">
        <f>VLOOKUP(BH635,'Podpůrná data'!$I$188:$J$199,2)</f>
        <v>listopad</v>
      </c>
      <c r="BI637" s="60" t="str">
        <f>VLOOKUP(BI635,'Podpůrná data'!$I$188:$J$199,2)</f>
        <v>prosinec</v>
      </c>
      <c r="BJ637" s="200"/>
      <c r="BK637" s="200"/>
      <c r="BL637" s="201"/>
      <c r="BM637" s="106"/>
      <c r="BN637" s="179" t="s">
        <v>105</v>
      </c>
      <c r="BO637" s="179" t="s">
        <v>106</v>
      </c>
      <c r="BP637" s="179" t="s">
        <v>107</v>
      </c>
      <c r="BQ637" s="179" t="s">
        <v>108</v>
      </c>
      <c r="BR637" s="179" t="s">
        <v>109</v>
      </c>
      <c r="BS637" s="179" t="s">
        <v>110</v>
      </c>
      <c r="BT637" s="179" t="s">
        <v>111</v>
      </c>
      <c r="BU637" s="179" t="s">
        <v>112</v>
      </c>
      <c r="BV637" s="179" t="s">
        <v>113</v>
      </c>
      <c r="BW637" s="179" t="s">
        <v>155</v>
      </c>
      <c r="BX637" s="179" t="s">
        <v>156</v>
      </c>
      <c r="BY637" s="179" t="s">
        <v>157</v>
      </c>
      <c r="BZ637" s="179" t="s">
        <v>202</v>
      </c>
      <c r="CA637" s="179" t="s">
        <v>203</v>
      </c>
      <c r="CB637" s="179" t="s">
        <v>204</v>
      </c>
    </row>
    <row r="638" spans="1:80" s="245" customFormat="1" ht="16.399999999999999" customHeight="1" x14ac:dyDescent="0.35">
      <c r="A638" s="250"/>
      <c r="B638" s="113"/>
      <c r="C638" s="361"/>
      <c r="D638" s="125"/>
      <c r="E638" s="357"/>
      <c r="F638" s="357"/>
      <c r="G638" s="357"/>
      <c r="H638" s="370"/>
      <c r="I638" s="373"/>
      <c r="J638" s="7"/>
      <c r="K638" s="376"/>
      <c r="L638" s="106"/>
      <c r="M638" s="77"/>
      <c r="N638" s="60">
        <f>YEAR(Úvod!$F$10)</f>
        <v>1900</v>
      </c>
      <c r="O638" s="60">
        <f t="shared" ref="O638" si="9698">IF(O635=1,N638+1,N638)</f>
        <v>1900</v>
      </c>
      <c r="P638" s="60">
        <f t="shared" ref="P638" si="9699">IF(P635=1,O638+1,O638)</f>
        <v>1900</v>
      </c>
      <c r="Q638" s="60">
        <f t="shared" ref="Q638" si="9700">IF(Q635=1,P638+1,P638)</f>
        <v>1900</v>
      </c>
      <c r="R638" s="60">
        <f t="shared" ref="R638" si="9701">IF(R635=1,Q638+1,Q638)</f>
        <v>1900</v>
      </c>
      <c r="S638" s="60">
        <f t="shared" ref="S638" si="9702">IF(S635=1,R638+1,R638)</f>
        <v>1900</v>
      </c>
      <c r="T638" s="60">
        <f t="shared" ref="T638" si="9703">IF(T635=1,S638+1,S638)</f>
        <v>1900</v>
      </c>
      <c r="U638" s="60">
        <f t="shared" ref="U638" si="9704">IF(U635=1,T638+1,T638)</f>
        <v>1900</v>
      </c>
      <c r="V638" s="60">
        <f t="shared" ref="V638" si="9705">IF(V635=1,U638+1,U638)</f>
        <v>1900</v>
      </c>
      <c r="W638" s="60">
        <f t="shared" ref="W638" si="9706">IF(W635=1,V638+1,V638)</f>
        <v>1900</v>
      </c>
      <c r="X638" s="60">
        <f t="shared" ref="X638" si="9707">IF(X635=1,W638+1,W638)</f>
        <v>1900</v>
      </c>
      <c r="Y638" s="60">
        <f t="shared" ref="Y638" si="9708">IF(Y635=1,X638+1,X638)</f>
        <v>1900</v>
      </c>
      <c r="Z638" s="60">
        <f t="shared" ref="Z638" si="9709">IF(Z635=1,Y638+1,Y638)</f>
        <v>1901</v>
      </c>
      <c r="AA638" s="60">
        <f t="shared" ref="AA638" si="9710">IF(AA635=1,Z638+1,Z638)</f>
        <v>1901</v>
      </c>
      <c r="AB638" s="60">
        <f t="shared" ref="AB638" si="9711">IF(AB635=1,AA638+1,AA638)</f>
        <v>1901</v>
      </c>
      <c r="AC638" s="60">
        <f t="shared" ref="AC638" si="9712">IF(AC635=1,AB638+1,AB638)</f>
        <v>1901</v>
      </c>
      <c r="AD638" s="60">
        <f t="shared" ref="AD638" si="9713">IF(AD635=1,AC638+1,AC638)</f>
        <v>1901</v>
      </c>
      <c r="AE638" s="60">
        <f t="shared" ref="AE638" si="9714">IF(AE635=1,AD638+1,AD638)</f>
        <v>1901</v>
      </c>
      <c r="AF638" s="60">
        <f t="shared" ref="AF638" si="9715">IF(AF635=1,AE638+1,AE638)</f>
        <v>1901</v>
      </c>
      <c r="AG638" s="60">
        <f t="shared" ref="AG638" si="9716">IF(AG635=1,AF638+1,AF638)</f>
        <v>1901</v>
      </c>
      <c r="AH638" s="60">
        <f t="shared" ref="AH638" si="9717">IF(AH635=1,AG638+1,AG638)</f>
        <v>1901</v>
      </c>
      <c r="AI638" s="60">
        <f t="shared" ref="AI638" si="9718">IF(AI635=1,AH638+1,AH638)</f>
        <v>1901</v>
      </c>
      <c r="AJ638" s="60">
        <f t="shared" ref="AJ638" si="9719">IF(AJ635=1,AI638+1,AI638)</f>
        <v>1901</v>
      </c>
      <c r="AK638" s="60">
        <f t="shared" ref="AK638" si="9720">IF(AK635=1,AJ638+1,AJ638)</f>
        <v>1901</v>
      </c>
      <c r="AL638" s="60">
        <f t="shared" ref="AL638" si="9721">IF(AL635=1,AK638+1,AK638)</f>
        <v>1902</v>
      </c>
      <c r="AM638" s="60">
        <f t="shared" ref="AM638" si="9722">IF(AM635=1,AL638+1,AL638)</f>
        <v>1902</v>
      </c>
      <c r="AN638" s="60">
        <f t="shared" ref="AN638" si="9723">IF(AN635=1,AM638+1,AM638)</f>
        <v>1902</v>
      </c>
      <c r="AO638" s="60">
        <f t="shared" ref="AO638" si="9724">IF(AO635=1,AN638+1,AN638)</f>
        <v>1902</v>
      </c>
      <c r="AP638" s="60">
        <f t="shared" ref="AP638" si="9725">IF(AP635=1,AO638+1,AO638)</f>
        <v>1902</v>
      </c>
      <c r="AQ638" s="60">
        <f t="shared" ref="AQ638" si="9726">IF(AQ635=1,AP638+1,AP638)</f>
        <v>1902</v>
      </c>
      <c r="AR638" s="60">
        <f t="shared" ref="AR638" si="9727">IF(AR635=1,AQ638+1,AQ638)</f>
        <v>1902</v>
      </c>
      <c r="AS638" s="60">
        <f t="shared" ref="AS638" si="9728">IF(AS635=1,AR638+1,AR638)</f>
        <v>1902</v>
      </c>
      <c r="AT638" s="60">
        <f t="shared" ref="AT638" si="9729">IF(AT635=1,AS638+1,AS638)</f>
        <v>1902</v>
      </c>
      <c r="AU638" s="60">
        <f t="shared" ref="AU638" si="9730">IF(AU635=1,AT638+1,AT638)</f>
        <v>1902</v>
      </c>
      <c r="AV638" s="60">
        <f t="shared" ref="AV638" si="9731">IF(AV635=1,AU638+1,AU638)</f>
        <v>1902</v>
      </c>
      <c r="AW638" s="60">
        <f t="shared" ref="AW638" si="9732">IF(AW635=1,AV638+1,AV638)</f>
        <v>1902</v>
      </c>
      <c r="AX638" s="60">
        <f t="shared" ref="AX638" si="9733">IF(AX635=1,AW638+1,AW638)</f>
        <v>1903</v>
      </c>
      <c r="AY638" s="60">
        <f t="shared" ref="AY638" si="9734">IF(AY635=1,AX638+1,AX638)</f>
        <v>1903</v>
      </c>
      <c r="AZ638" s="60">
        <f t="shared" ref="AZ638" si="9735">IF(AZ635=1,AY638+1,AY638)</f>
        <v>1903</v>
      </c>
      <c r="BA638" s="60">
        <f t="shared" ref="BA638" si="9736">IF(BA635=1,AZ638+1,AZ638)</f>
        <v>1903</v>
      </c>
      <c r="BB638" s="60">
        <f t="shared" ref="BB638" si="9737">IF(BB635=1,BA638+1,BA638)</f>
        <v>1903</v>
      </c>
      <c r="BC638" s="60">
        <f t="shared" ref="BC638" si="9738">IF(BC635=1,BB638+1,BB638)</f>
        <v>1903</v>
      </c>
      <c r="BD638" s="60">
        <f t="shared" ref="BD638" si="9739">IF(BD635=1,BC638+1,BC638)</f>
        <v>1903</v>
      </c>
      <c r="BE638" s="60">
        <f t="shared" ref="BE638" si="9740">IF(BE635=1,BD638+1,BD638)</f>
        <v>1903</v>
      </c>
      <c r="BF638" s="60">
        <f t="shared" ref="BF638" si="9741">IF(BF635=1,BE638+1,BE638)</f>
        <v>1903</v>
      </c>
      <c r="BG638" s="60">
        <f t="shared" ref="BG638" si="9742">IF(BG635=1,BF638+1,BF638)</f>
        <v>1903</v>
      </c>
      <c r="BH638" s="60">
        <f t="shared" ref="BH638" si="9743">IF(BH635=1,BG638+1,BG638)</f>
        <v>1903</v>
      </c>
      <c r="BI638" s="60">
        <f t="shared" ref="BI638" si="9744">IF(BI635=1,BH638+1,BH638)</f>
        <v>1903</v>
      </c>
      <c r="BJ638" s="199"/>
      <c r="BK638" s="198"/>
      <c r="BL638" s="202"/>
      <c r="BM638" s="106"/>
      <c r="BN638" s="106"/>
      <c r="BO638" s="106"/>
      <c r="BP638" s="106"/>
      <c r="BQ638" s="106"/>
      <c r="BR638" s="106"/>
      <c r="BS638" s="106"/>
      <c r="BT638" s="106"/>
      <c r="BU638" s="106"/>
      <c r="BV638" s="106"/>
      <c r="BW638" s="106"/>
      <c r="BX638" s="106"/>
      <c r="BY638" s="106"/>
      <c r="BZ638" s="106"/>
      <c r="CA638" s="106"/>
      <c r="CB638" s="106"/>
    </row>
    <row r="639" spans="1:80" s="245" customFormat="1" ht="16.399999999999999" customHeight="1" x14ac:dyDescent="0.35">
      <c r="A639" s="250"/>
      <c r="B639" s="113"/>
      <c r="C639" s="125"/>
      <c r="D639" s="125"/>
      <c r="E639" s="357"/>
      <c r="F639" s="357"/>
      <c r="G639" s="357"/>
      <c r="H639" s="370"/>
      <c r="I639" s="374"/>
      <c r="J639" s="7"/>
      <c r="K639" s="377"/>
      <c r="L639" s="106"/>
      <c r="M639" s="63" t="s">
        <v>159</v>
      </c>
      <c r="N639" s="258"/>
      <c r="O639" s="258"/>
      <c r="P639" s="258"/>
      <c r="Q639" s="258"/>
      <c r="R639" s="258"/>
      <c r="S639" s="258"/>
      <c r="T639" s="258"/>
      <c r="U639" s="258"/>
      <c r="V639" s="258"/>
      <c r="W639" s="258"/>
      <c r="X639" s="258"/>
      <c r="Y639" s="258"/>
      <c r="Z639" s="258"/>
      <c r="AA639" s="258"/>
      <c r="AB639" s="258"/>
      <c r="AC639" s="258"/>
      <c r="AD639" s="258"/>
      <c r="AE639" s="258"/>
      <c r="AF639" s="258"/>
      <c r="AG639" s="258"/>
      <c r="AH639" s="258"/>
      <c r="AI639" s="258"/>
      <c r="AJ639" s="258"/>
      <c r="AK639" s="258"/>
      <c r="AL639" s="258"/>
      <c r="AM639" s="258"/>
      <c r="AN639" s="258"/>
      <c r="AO639" s="258"/>
      <c r="AP639" s="258"/>
      <c r="AQ639" s="258"/>
      <c r="AR639" s="258"/>
      <c r="AS639" s="258"/>
      <c r="AT639" s="258"/>
      <c r="AU639" s="258"/>
      <c r="AV639" s="258"/>
      <c r="AW639" s="258"/>
      <c r="AX639" s="258"/>
      <c r="AY639" s="258"/>
      <c r="AZ639" s="258"/>
      <c r="BA639" s="258"/>
      <c r="BB639" s="258"/>
      <c r="BC639" s="258"/>
      <c r="BD639" s="258"/>
      <c r="BE639" s="258"/>
      <c r="BF639" s="258"/>
      <c r="BG639" s="258"/>
      <c r="BH639" s="258"/>
      <c r="BI639" s="258"/>
      <c r="BJ639" s="199"/>
      <c r="BK639" s="198"/>
      <c r="BL639" s="202"/>
      <c r="BM639" s="106"/>
      <c r="BN639" s="106"/>
      <c r="BO639" s="106"/>
      <c r="BP639" s="106"/>
      <c r="BQ639" s="106"/>
      <c r="BR639" s="106"/>
      <c r="BS639" s="106"/>
      <c r="BT639" s="106"/>
      <c r="BU639" s="106"/>
      <c r="BV639" s="106"/>
      <c r="BW639" s="106"/>
      <c r="BX639" s="106"/>
      <c r="BY639" s="106"/>
      <c r="BZ639" s="106"/>
      <c r="CA639" s="106"/>
      <c r="CB639" s="106"/>
    </row>
    <row r="640" spans="1:80" s="245" customFormat="1" ht="23.5" customHeight="1" x14ac:dyDescent="0.35">
      <c r="A640" s="243"/>
      <c r="B640" s="126" t="s">
        <v>391</v>
      </c>
      <c r="C640" s="381"/>
      <c r="D640" s="381"/>
      <c r="E640" s="259"/>
      <c r="F640" s="259"/>
      <c r="G640" s="241"/>
      <c r="H640" s="253"/>
      <c r="I640" s="61">
        <f>IF($H640="",0,VLOOKUP($E640,'Podpůrná data'!$H$15:$I$185,2,FALSE)*$H640)</f>
        <v>0</v>
      </c>
      <c r="J640" s="105"/>
      <c r="K640" s="166">
        <f>IF(I640&gt;0,1,0)</f>
        <v>0</v>
      </c>
      <c r="L640" s="204"/>
      <c r="M640" s="63" t="s">
        <v>95</v>
      </c>
      <c r="N640" s="260"/>
      <c r="O640" s="260"/>
      <c r="P640" s="260"/>
      <c r="Q640" s="260"/>
      <c r="R640" s="260"/>
      <c r="S640" s="260"/>
      <c r="T640" s="260"/>
      <c r="U640" s="260"/>
      <c r="V640" s="260"/>
      <c r="W640" s="260"/>
      <c r="X640" s="260"/>
      <c r="Y640" s="260"/>
      <c r="Z640" s="260"/>
      <c r="AA640" s="260"/>
      <c r="AB640" s="260"/>
      <c r="AC640" s="260"/>
      <c r="AD640" s="260"/>
      <c r="AE640" s="260"/>
      <c r="AF640" s="260"/>
      <c r="AG640" s="260"/>
      <c r="AH640" s="260"/>
      <c r="AI640" s="260"/>
      <c r="AJ640" s="260"/>
      <c r="AK640" s="260"/>
      <c r="AL640" s="260"/>
      <c r="AM640" s="260"/>
      <c r="AN640" s="260"/>
      <c r="AO640" s="260"/>
      <c r="AP640" s="260"/>
      <c r="AQ640" s="260"/>
      <c r="AR640" s="260"/>
      <c r="AS640" s="260"/>
      <c r="AT640" s="260"/>
      <c r="AU640" s="260"/>
      <c r="AV640" s="260"/>
      <c r="AW640" s="260"/>
      <c r="AX640" s="260"/>
      <c r="AY640" s="260"/>
      <c r="AZ640" s="260"/>
      <c r="BA640" s="260"/>
      <c r="BB640" s="260"/>
      <c r="BC640" s="260"/>
      <c r="BD640" s="260"/>
      <c r="BE640" s="260"/>
      <c r="BF640" s="260"/>
      <c r="BG640" s="260"/>
      <c r="BH640" s="260"/>
      <c r="BI640" s="260"/>
      <c r="BJ640" s="382">
        <f>SUM(N642:BI642)</f>
        <v>0</v>
      </c>
      <c r="BK640" s="384">
        <f>SUM(N644:BI644)</f>
        <v>0</v>
      </c>
      <c r="BL640" s="386">
        <f>IF($K640=0,0,IF($BJ640&gt;=20,1,0))</f>
        <v>0</v>
      </c>
      <c r="BM640" s="106"/>
      <c r="BN640" s="106"/>
      <c r="BO640" s="106"/>
      <c r="BP640" s="106"/>
      <c r="BQ640" s="106"/>
      <c r="BR640" s="106"/>
      <c r="BS640" s="106"/>
      <c r="BT640" s="106"/>
      <c r="BU640" s="106"/>
      <c r="BV640" s="106"/>
      <c r="BW640" s="106"/>
      <c r="BX640" s="106"/>
      <c r="BY640" s="106"/>
      <c r="BZ640" s="106"/>
      <c r="CA640" s="106"/>
      <c r="CB640" s="106"/>
    </row>
    <row r="641" spans="1:80" s="245" customFormat="1" ht="29" x14ac:dyDescent="0.35">
      <c r="A641" s="243"/>
      <c r="B641" s="128"/>
      <c r="C641" s="170"/>
      <c r="D641" s="170"/>
      <c r="E641" s="170"/>
      <c r="F641" s="170"/>
      <c r="G641" s="170"/>
      <c r="H641" s="170"/>
      <c r="I641" s="64"/>
      <c r="J641" s="105"/>
      <c r="K641" s="223"/>
      <c r="L641" s="106"/>
      <c r="M641" s="63" t="s">
        <v>215</v>
      </c>
      <c r="N641" s="260"/>
      <c r="O641" s="260"/>
      <c r="P641" s="260"/>
      <c r="Q641" s="260"/>
      <c r="R641" s="260"/>
      <c r="S641" s="260"/>
      <c r="T641" s="260"/>
      <c r="U641" s="260"/>
      <c r="V641" s="260"/>
      <c r="W641" s="260"/>
      <c r="X641" s="260"/>
      <c r="Y641" s="260"/>
      <c r="Z641" s="260"/>
      <c r="AA641" s="260"/>
      <c r="AB641" s="260"/>
      <c r="AC641" s="260"/>
      <c r="AD641" s="260"/>
      <c r="AE641" s="260"/>
      <c r="AF641" s="260"/>
      <c r="AG641" s="260"/>
      <c r="AH641" s="260"/>
      <c r="AI641" s="260"/>
      <c r="AJ641" s="260"/>
      <c r="AK641" s="260"/>
      <c r="AL641" s="260"/>
      <c r="AM641" s="260"/>
      <c r="AN641" s="260"/>
      <c r="AO641" s="260"/>
      <c r="AP641" s="260"/>
      <c r="AQ641" s="260"/>
      <c r="AR641" s="260"/>
      <c r="AS641" s="260"/>
      <c r="AT641" s="260"/>
      <c r="AU641" s="260"/>
      <c r="AV641" s="260"/>
      <c r="AW641" s="260"/>
      <c r="AX641" s="260"/>
      <c r="AY641" s="260"/>
      <c r="AZ641" s="260"/>
      <c r="BA641" s="260"/>
      <c r="BB641" s="260"/>
      <c r="BC641" s="260"/>
      <c r="BD641" s="260"/>
      <c r="BE641" s="260"/>
      <c r="BF641" s="260"/>
      <c r="BG641" s="260"/>
      <c r="BH641" s="260"/>
      <c r="BI641" s="260"/>
      <c r="BJ641" s="382"/>
      <c r="BK641" s="384"/>
      <c r="BL641" s="386"/>
      <c r="BM641" s="106"/>
      <c r="BN641" s="106"/>
      <c r="BO641" s="106"/>
      <c r="BP641" s="106"/>
      <c r="BQ641" s="106"/>
      <c r="BR641" s="106"/>
      <c r="BS641" s="106"/>
      <c r="BT641" s="106"/>
      <c r="BU641" s="106"/>
      <c r="BV641" s="106"/>
      <c r="BW641" s="106"/>
      <c r="BX641" s="106"/>
      <c r="BY641" s="106"/>
      <c r="BZ641" s="106"/>
      <c r="CA641" s="106"/>
      <c r="CB641" s="106"/>
    </row>
    <row r="642" spans="1:80" s="245" customFormat="1" ht="29" x14ac:dyDescent="0.35">
      <c r="A642" s="243"/>
      <c r="B642" s="128"/>
      <c r="C642" s="170"/>
      <c r="D642" s="170"/>
      <c r="E642" s="170"/>
      <c r="F642" s="170"/>
      <c r="G642" s="170"/>
      <c r="H642" s="170"/>
      <c r="I642" s="64"/>
      <c r="J642" s="105"/>
      <c r="K642" s="165"/>
      <c r="L642" s="106"/>
      <c r="M642" s="63" t="s">
        <v>235</v>
      </c>
      <c r="N642" s="167">
        <f>IF(N641="",0,IF(N641&gt;=$H640,$H640,N641))</f>
        <v>0</v>
      </c>
      <c r="O642" s="167">
        <f t="shared" ref="O642" si="9745">IF(O641="",0,IF((O641+N643)&lt;=$H640,O641,$H640-N643))</f>
        <v>0</v>
      </c>
      <c r="P642" s="167">
        <f t="shared" ref="P642" si="9746">IF(P641="",0,IF((P641+O643)&lt;=$H640,P641,$H640-O643))</f>
        <v>0</v>
      </c>
      <c r="Q642" s="167">
        <f t="shared" ref="Q642" si="9747">IF(Q641="",0,IF((Q641+P643)&lt;=$H640,Q641,$H640-P643))</f>
        <v>0</v>
      </c>
      <c r="R642" s="167">
        <f t="shared" ref="R642" si="9748">IF(R641="",0,IF((R641+Q643)&lt;=$H640,R641,$H640-Q643))</f>
        <v>0</v>
      </c>
      <c r="S642" s="167">
        <f t="shared" ref="S642" si="9749">IF(S641="",0,IF((S641+R643)&lt;=$H640,S641,$H640-R643))</f>
        <v>0</v>
      </c>
      <c r="T642" s="167">
        <f t="shared" ref="T642" si="9750">IF(T641="",0,IF((T641+S643)&lt;=$H640,T641,$H640-S643))</f>
        <v>0</v>
      </c>
      <c r="U642" s="167">
        <f t="shared" ref="U642" si="9751">IF(U641="",0,IF((U641+T643)&lt;=$H640,U641,$H640-T643))</f>
        <v>0</v>
      </c>
      <c r="V642" s="167">
        <f t="shared" ref="V642" si="9752">IF(V641="",0,IF((V641+U643)&lt;=$H640,V641,$H640-U643))</f>
        <v>0</v>
      </c>
      <c r="W642" s="167">
        <f t="shared" ref="W642" si="9753">IF(W641="",0,IF((W641+V643)&lt;=$H640,W641,$H640-V643))</f>
        <v>0</v>
      </c>
      <c r="X642" s="167">
        <f t="shared" ref="X642" si="9754">IF(X641="",0,IF((X641+W643)&lt;=$H640,X641,$H640-W643))</f>
        <v>0</v>
      </c>
      <c r="Y642" s="167">
        <f t="shared" ref="Y642" si="9755">IF(Y641="",0,IF((Y641+X643)&lt;=$H640,Y641,$H640-X643))</f>
        <v>0</v>
      </c>
      <c r="Z642" s="167">
        <f t="shared" ref="Z642" si="9756">IF(Z641="",0,IF((Z641+Y643)&lt;=$H640,Z641,$H640-Y643))</f>
        <v>0</v>
      </c>
      <c r="AA642" s="167">
        <f t="shared" ref="AA642" si="9757">IF(AA641="",0,IF((AA641+Z643)&lt;=$H640,AA641,$H640-Z643))</f>
        <v>0</v>
      </c>
      <c r="AB642" s="167">
        <f t="shared" ref="AB642" si="9758">IF(AB641="",0,IF((AB641+AA643)&lt;=$H640,AB641,$H640-AA643))</f>
        <v>0</v>
      </c>
      <c r="AC642" s="167">
        <f t="shared" ref="AC642" si="9759">IF(AC641="",0,IF((AC641+AB643)&lt;=$H640,AC641,$H640-AB643))</f>
        <v>0</v>
      </c>
      <c r="AD642" s="167">
        <f t="shared" ref="AD642" si="9760">IF(AD641="",0,IF((AD641+AC643)&lt;=$H640,AD641,$H640-AC643))</f>
        <v>0</v>
      </c>
      <c r="AE642" s="167">
        <f t="shared" ref="AE642" si="9761">IF(AE641="",0,IF((AE641+AD643)&lt;=$H640,AE641,$H640-AD643))</f>
        <v>0</v>
      </c>
      <c r="AF642" s="167">
        <f t="shared" ref="AF642" si="9762">IF(AF641="",0,IF((AF641+AE643)&lt;=$H640,AF641,$H640-AE643))</f>
        <v>0</v>
      </c>
      <c r="AG642" s="167">
        <f t="shared" ref="AG642" si="9763">IF(AG641="",0,IF((AG641+AF643)&lt;=$H640,AG641,$H640-AF643))</f>
        <v>0</v>
      </c>
      <c r="AH642" s="167">
        <f t="shared" ref="AH642" si="9764">IF(AH641="",0,IF((AH641+AG643)&lt;=$H640,AH641,$H640-AG643))</f>
        <v>0</v>
      </c>
      <c r="AI642" s="167">
        <f t="shared" ref="AI642" si="9765">IF(AI641="",0,IF((AI641+AH643)&lt;=$H640,AI641,$H640-AH643))</f>
        <v>0</v>
      </c>
      <c r="AJ642" s="167">
        <f t="shared" ref="AJ642" si="9766">IF(AJ641="",0,IF((AJ641+AI643)&lt;=$H640,AJ641,$H640-AI643))</f>
        <v>0</v>
      </c>
      <c r="AK642" s="167">
        <f t="shared" ref="AK642" si="9767">IF(AK641="",0,IF((AK641+AJ643)&lt;=$H640,AK641,$H640-AJ643))</f>
        <v>0</v>
      </c>
      <c r="AL642" s="167">
        <f t="shared" ref="AL642" si="9768">IF(AL641="",0,IF((AL641+AK643)&lt;=$H640,AL641,$H640-AK643))</f>
        <v>0</v>
      </c>
      <c r="AM642" s="167">
        <f t="shared" ref="AM642" si="9769">IF(AM641="",0,IF((AM641+AL643)&lt;=$H640,AM641,$H640-AL643))</f>
        <v>0</v>
      </c>
      <c r="AN642" s="167">
        <f t="shared" ref="AN642" si="9770">IF(AN641="",0,IF((AN641+AM643)&lt;=$H640,AN641,$H640-AM643))</f>
        <v>0</v>
      </c>
      <c r="AO642" s="167">
        <f t="shared" ref="AO642" si="9771">IF(AO641="",0,IF((AO641+AN643)&lt;=$H640,AO641,$H640-AN643))</f>
        <v>0</v>
      </c>
      <c r="AP642" s="167">
        <f t="shared" ref="AP642" si="9772">IF(AP641="",0,IF((AP641+AO643)&lt;=$H640,AP641,$H640-AO643))</f>
        <v>0</v>
      </c>
      <c r="AQ642" s="167">
        <f t="shared" ref="AQ642" si="9773">IF(AQ641="",0,IF((AQ641+AP643)&lt;=$H640,AQ641,$H640-AP643))</f>
        <v>0</v>
      </c>
      <c r="AR642" s="167">
        <f t="shared" ref="AR642" si="9774">IF(AR641="",0,IF((AR641+AQ643)&lt;=$H640,AR641,$H640-AQ643))</f>
        <v>0</v>
      </c>
      <c r="AS642" s="167">
        <f t="shared" ref="AS642" si="9775">IF(AS641="",0,IF((AS641+AR643)&lt;=$H640,AS641,$H640-AR643))</f>
        <v>0</v>
      </c>
      <c r="AT642" s="167">
        <f t="shared" ref="AT642" si="9776">IF(AT641="",0,IF((AT641+AS643)&lt;=$H640,AT641,$H640-AS643))</f>
        <v>0</v>
      </c>
      <c r="AU642" s="167">
        <f t="shared" ref="AU642" si="9777">IF(AU641="",0,IF((AU641+AT643)&lt;=$H640,AU641,$H640-AT643))</f>
        <v>0</v>
      </c>
      <c r="AV642" s="167">
        <f t="shared" ref="AV642" si="9778">IF(AV641="",0,IF((AV641+AU643)&lt;=$H640,AV641,$H640-AU643))</f>
        <v>0</v>
      </c>
      <c r="AW642" s="167">
        <f t="shared" ref="AW642" si="9779">IF(AW641="",0,IF((AW641+AV643)&lt;=$H640,AW641,$H640-AV643))</f>
        <v>0</v>
      </c>
      <c r="AX642" s="167">
        <f t="shared" ref="AX642" si="9780">IF(AX641="",0,IF((AX641+AW643)&lt;=$H640,AX641,$H640-AW643))</f>
        <v>0</v>
      </c>
      <c r="AY642" s="167">
        <f t="shared" ref="AY642" si="9781">IF(AY641="",0,IF((AY641+AX643)&lt;=$H640,AY641,$H640-AX643))</f>
        <v>0</v>
      </c>
      <c r="AZ642" s="167">
        <f t="shared" ref="AZ642" si="9782">IF(AZ641="",0,IF((AZ641+AY643)&lt;=$H640,AZ641,$H640-AY643))</f>
        <v>0</v>
      </c>
      <c r="BA642" s="167">
        <f t="shared" ref="BA642" si="9783">IF(BA641="",0,IF((BA641+AZ643)&lt;=$H640,BA641,$H640-AZ643))</f>
        <v>0</v>
      </c>
      <c r="BB642" s="167">
        <f t="shared" ref="BB642" si="9784">IF(BB641="",0,IF((BB641+BA643)&lt;=$H640,BB641,$H640-BA643))</f>
        <v>0</v>
      </c>
      <c r="BC642" s="167">
        <f t="shared" ref="BC642" si="9785">IF(BC641="",0,IF((BC641+BB643)&lt;=$H640,BC641,$H640-BB643))</f>
        <v>0</v>
      </c>
      <c r="BD642" s="167">
        <f t="shared" ref="BD642" si="9786">IF(BD641="",0,IF((BD641+BC643)&lt;=$H640,BD641,$H640-BC643))</f>
        <v>0</v>
      </c>
      <c r="BE642" s="167">
        <f t="shared" ref="BE642" si="9787">IF(BE641="",0,IF((BE641+BD643)&lt;=$H640,BE641,$H640-BD643))</f>
        <v>0</v>
      </c>
      <c r="BF642" s="167">
        <f t="shared" ref="BF642" si="9788">IF(BF641="",0,IF((BF641+BE643)&lt;=$H640,BF641,$H640-BE643))</f>
        <v>0</v>
      </c>
      <c r="BG642" s="167">
        <f t="shared" ref="BG642" si="9789">IF(BG641="",0,IF((BG641+BF643)&lt;=$H640,BG641,$H640-BF643))</f>
        <v>0</v>
      </c>
      <c r="BH642" s="167">
        <f t="shared" ref="BH642" si="9790">IF(BH641="",0,IF((BH641+BG643)&lt;=$H640,BH641,$H640-BG643))</f>
        <v>0</v>
      </c>
      <c r="BI642" s="167">
        <f t="shared" ref="BI642" si="9791">IF(BI641="",0,IF((BI641+BH643)&lt;=$H640,BI641,$H640-BH643))</f>
        <v>0</v>
      </c>
      <c r="BJ642" s="382"/>
      <c r="BK642" s="384"/>
      <c r="BL642" s="386"/>
      <c r="BM642" s="106"/>
      <c r="BN642" s="106"/>
      <c r="BO642" s="106"/>
      <c r="BP642" s="106"/>
      <c r="BQ642" s="106"/>
      <c r="BR642" s="106"/>
      <c r="BS642" s="106"/>
      <c r="BT642" s="106"/>
      <c r="BU642" s="106"/>
      <c r="BV642" s="106"/>
      <c r="BW642" s="106"/>
      <c r="BX642" s="106"/>
      <c r="BY642" s="106"/>
      <c r="BZ642" s="106"/>
      <c r="CA642" s="106"/>
      <c r="CB642" s="106"/>
    </row>
    <row r="643" spans="1:80" ht="29" hidden="1" x14ac:dyDescent="0.35">
      <c r="B643" s="128"/>
      <c r="C643" s="170"/>
      <c r="D643" s="170"/>
      <c r="E643" s="170"/>
      <c r="F643" s="170"/>
      <c r="G643" s="170"/>
      <c r="H643" s="170"/>
      <c r="I643" s="172"/>
      <c r="J643" s="105"/>
      <c r="K643" s="175"/>
      <c r="L643" s="105"/>
      <c r="M643" s="63" t="s">
        <v>236</v>
      </c>
      <c r="N643" s="167">
        <f>N642</f>
        <v>0</v>
      </c>
      <c r="O643" s="167">
        <f>O642+N643</f>
        <v>0</v>
      </c>
      <c r="P643" s="167">
        <f t="shared" ref="P643" si="9792">P642+O643</f>
        <v>0</v>
      </c>
      <c r="Q643" s="167">
        <f t="shared" ref="Q643" si="9793">Q642+P643</f>
        <v>0</v>
      </c>
      <c r="R643" s="167">
        <f t="shared" ref="R643" si="9794">R642+Q643</f>
        <v>0</v>
      </c>
      <c r="S643" s="167">
        <f t="shared" ref="S643" si="9795">S642+R643</f>
        <v>0</v>
      </c>
      <c r="T643" s="167">
        <f t="shared" ref="T643" si="9796">T642+S643</f>
        <v>0</v>
      </c>
      <c r="U643" s="167">
        <f t="shared" ref="U643" si="9797">U642+T643</f>
        <v>0</v>
      </c>
      <c r="V643" s="167">
        <f t="shared" ref="V643" si="9798">V642+U643</f>
        <v>0</v>
      </c>
      <c r="W643" s="167">
        <f t="shared" ref="W643" si="9799">W642+V643</f>
        <v>0</v>
      </c>
      <c r="X643" s="167">
        <f t="shared" ref="X643" si="9800">X642+W643</f>
        <v>0</v>
      </c>
      <c r="Y643" s="167">
        <f t="shared" ref="Y643" si="9801">Y642+X643</f>
        <v>0</v>
      </c>
      <c r="Z643" s="167">
        <f t="shared" ref="Z643" si="9802">Z642+Y643</f>
        <v>0</v>
      </c>
      <c r="AA643" s="167">
        <f t="shared" ref="AA643" si="9803">AA642+Z643</f>
        <v>0</v>
      </c>
      <c r="AB643" s="167">
        <f t="shared" ref="AB643" si="9804">AB642+AA643</f>
        <v>0</v>
      </c>
      <c r="AC643" s="167">
        <f t="shared" ref="AC643" si="9805">AC642+AB643</f>
        <v>0</v>
      </c>
      <c r="AD643" s="167">
        <f t="shared" ref="AD643" si="9806">AD642+AC643</f>
        <v>0</v>
      </c>
      <c r="AE643" s="167">
        <f t="shared" ref="AE643" si="9807">AE642+AD643</f>
        <v>0</v>
      </c>
      <c r="AF643" s="167">
        <f t="shared" ref="AF643" si="9808">AF642+AE643</f>
        <v>0</v>
      </c>
      <c r="AG643" s="167">
        <f t="shared" ref="AG643" si="9809">AG642+AF643</f>
        <v>0</v>
      </c>
      <c r="AH643" s="167">
        <f t="shared" ref="AH643" si="9810">AH642+AG643</f>
        <v>0</v>
      </c>
      <c r="AI643" s="167">
        <f t="shared" ref="AI643" si="9811">AI642+AH643</f>
        <v>0</v>
      </c>
      <c r="AJ643" s="167">
        <f t="shared" ref="AJ643" si="9812">AJ642+AI643</f>
        <v>0</v>
      </c>
      <c r="AK643" s="167">
        <f t="shared" ref="AK643" si="9813">AK642+AJ643</f>
        <v>0</v>
      </c>
      <c r="AL643" s="167">
        <f t="shared" ref="AL643" si="9814">AL642+AK643</f>
        <v>0</v>
      </c>
      <c r="AM643" s="167">
        <f t="shared" ref="AM643" si="9815">AM642+AL643</f>
        <v>0</v>
      </c>
      <c r="AN643" s="167">
        <f t="shared" ref="AN643" si="9816">AN642+AM643</f>
        <v>0</v>
      </c>
      <c r="AO643" s="167">
        <f t="shared" ref="AO643" si="9817">AO642+AN643</f>
        <v>0</v>
      </c>
      <c r="AP643" s="167">
        <f t="shared" ref="AP643" si="9818">AP642+AO643</f>
        <v>0</v>
      </c>
      <c r="AQ643" s="167">
        <f t="shared" ref="AQ643" si="9819">AQ642+AP643</f>
        <v>0</v>
      </c>
      <c r="AR643" s="167">
        <f t="shared" ref="AR643" si="9820">AR642+AQ643</f>
        <v>0</v>
      </c>
      <c r="AS643" s="167">
        <f t="shared" ref="AS643" si="9821">AS642+AR643</f>
        <v>0</v>
      </c>
      <c r="AT643" s="167">
        <f t="shared" ref="AT643" si="9822">AT642+AS643</f>
        <v>0</v>
      </c>
      <c r="AU643" s="167">
        <f t="shared" ref="AU643" si="9823">AU642+AT643</f>
        <v>0</v>
      </c>
      <c r="AV643" s="167">
        <f t="shared" ref="AV643" si="9824">AV642+AU643</f>
        <v>0</v>
      </c>
      <c r="AW643" s="167">
        <f t="shared" ref="AW643" si="9825">AW642+AV643</f>
        <v>0</v>
      </c>
      <c r="AX643" s="167">
        <f t="shared" ref="AX643" si="9826">AX642+AW643</f>
        <v>0</v>
      </c>
      <c r="AY643" s="167">
        <f t="shared" ref="AY643" si="9827">AY642+AX643</f>
        <v>0</v>
      </c>
      <c r="AZ643" s="167">
        <f t="shared" ref="AZ643" si="9828">AZ642+AY643</f>
        <v>0</v>
      </c>
      <c r="BA643" s="167">
        <f t="shared" ref="BA643" si="9829">BA642+AZ643</f>
        <v>0</v>
      </c>
      <c r="BB643" s="167">
        <f t="shared" ref="BB643" si="9830">BB642+BA643</f>
        <v>0</v>
      </c>
      <c r="BC643" s="167">
        <f t="shared" ref="BC643" si="9831">BC642+BB643</f>
        <v>0</v>
      </c>
      <c r="BD643" s="167">
        <f t="shared" ref="BD643" si="9832">BD642+BC643</f>
        <v>0</v>
      </c>
      <c r="BE643" s="167">
        <f t="shared" ref="BE643" si="9833">BE642+BD643</f>
        <v>0</v>
      </c>
      <c r="BF643" s="167">
        <f t="shared" ref="BF643" si="9834">BF642+BE643</f>
        <v>0</v>
      </c>
      <c r="BG643" s="167">
        <f t="shared" ref="BG643" si="9835">BG642+BF643</f>
        <v>0</v>
      </c>
      <c r="BH643" s="167">
        <f t="shared" ref="BH643" si="9836">BH642+BG643</f>
        <v>0</v>
      </c>
      <c r="BI643" s="167">
        <f t="shared" ref="BI643" si="9837">BI642+BH643</f>
        <v>0</v>
      </c>
      <c r="BJ643" s="382"/>
      <c r="BK643" s="384"/>
      <c r="BL643" s="386"/>
      <c r="BM643" s="105"/>
      <c r="BN643" s="105"/>
      <c r="BO643" s="105"/>
      <c r="BP643" s="105"/>
      <c r="BQ643" s="105"/>
      <c r="BR643" s="105"/>
      <c r="BS643" s="105"/>
      <c r="BT643" s="105"/>
      <c r="BU643" s="105"/>
      <c r="BV643" s="105"/>
      <c r="BW643" s="105"/>
      <c r="BX643" s="105"/>
      <c r="BY643" s="105"/>
      <c r="BZ643" s="105"/>
      <c r="CA643" s="105"/>
      <c r="CB643" s="105"/>
    </row>
    <row r="644" spans="1:80" ht="25.4" customHeight="1" thickBot="1" x14ac:dyDescent="0.4">
      <c r="B644" s="128"/>
      <c r="C644" s="170"/>
      <c r="D644" s="170"/>
      <c r="E644" s="170"/>
      <c r="F644" s="170"/>
      <c r="G644" s="170"/>
      <c r="H644" s="170"/>
      <c r="I644" s="172"/>
      <c r="J644" s="105"/>
      <c r="K644" s="175"/>
      <c r="L644" s="105"/>
      <c r="M644" s="63" t="s">
        <v>145</v>
      </c>
      <c r="N644" s="168">
        <f>IF($E640="",0,VLOOKUP($E640,'Podpůrná data'!$H$15:$I$182,2)*N642)</f>
        <v>0</v>
      </c>
      <c r="O644" s="168">
        <f>IF($E640="",0,VLOOKUP($E640,'Podpůrná data'!$H$15:$I$182,2)*O642)</f>
        <v>0</v>
      </c>
      <c r="P644" s="168">
        <f>IF($E640="",0,VLOOKUP($E640,'Podpůrná data'!$H$15:$I$182,2)*P642)</f>
        <v>0</v>
      </c>
      <c r="Q644" s="168">
        <f>IF($E640="",0,VLOOKUP($E640,'Podpůrná data'!$H$15:$I$182,2)*Q642)</f>
        <v>0</v>
      </c>
      <c r="R644" s="168">
        <f>IF($E640="",0,VLOOKUP($E640,'Podpůrná data'!$H$15:$I$182,2)*R642)</f>
        <v>0</v>
      </c>
      <c r="S644" s="168">
        <f>IF($E640="",0,VLOOKUP($E640,'Podpůrná data'!$H$15:$I$182,2)*S642)</f>
        <v>0</v>
      </c>
      <c r="T644" s="168">
        <f>IF($E640="",0,VLOOKUP($E640,'Podpůrná data'!$H$15:$I$182,2)*T642)</f>
        <v>0</v>
      </c>
      <c r="U644" s="168">
        <f>IF($E640="",0,VLOOKUP($E640,'Podpůrná data'!$H$15:$I$182,2)*U642)</f>
        <v>0</v>
      </c>
      <c r="V644" s="168">
        <f>IF($E640="",0,VLOOKUP($E640,'Podpůrná data'!$H$15:$I$182,2)*V642)</f>
        <v>0</v>
      </c>
      <c r="W644" s="168">
        <f>IF($E640="",0,VLOOKUP($E640,'Podpůrná data'!$H$15:$I$182,2)*W642)</f>
        <v>0</v>
      </c>
      <c r="X644" s="168">
        <f>IF($E640="",0,VLOOKUP($E640,'Podpůrná data'!$H$15:$I$182,2)*X642)</f>
        <v>0</v>
      </c>
      <c r="Y644" s="168">
        <f>IF($E640="",0,VLOOKUP($E640,'Podpůrná data'!$H$15:$I$182,2)*Y642)</f>
        <v>0</v>
      </c>
      <c r="Z644" s="168">
        <f>IF($E640="",0,VLOOKUP($E640,'Podpůrná data'!$H$15:$I$182,2)*Z642)</f>
        <v>0</v>
      </c>
      <c r="AA644" s="168">
        <f>IF($E640="",0,VLOOKUP($E640,'Podpůrná data'!$H$15:$I$182,2)*AA642)</f>
        <v>0</v>
      </c>
      <c r="AB644" s="168">
        <f>IF($E640="",0,VLOOKUP($E640,'Podpůrná data'!$H$15:$I$182,2)*AB642)</f>
        <v>0</v>
      </c>
      <c r="AC644" s="168">
        <f>IF($E640="",0,VLOOKUP($E640,'Podpůrná data'!$H$15:$I$182,2)*AC642)</f>
        <v>0</v>
      </c>
      <c r="AD644" s="168">
        <f>IF($E640="",0,VLOOKUP($E640,'Podpůrná data'!$H$15:$I$182,2)*AD642)</f>
        <v>0</v>
      </c>
      <c r="AE644" s="168">
        <f>IF($E640="",0,VLOOKUP($E640,'Podpůrná data'!$H$15:$I$182,2)*AE642)</f>
        <v>0</v>
      </c>
      <c r="AF644" s="168">
        <f>IF($E640="",0,VLOOKUP($E640,'Podpůrná data'!$H$15:$I$182,2)*AF642)</f>
        <v>0</v>
      </c>
      <c r="AG644" s="168">
        <f>IF($E640="",0,VLOOKUP($E640,'Podpůrná data'!$H$15:$I$182,2)*AG642)</f>
        <v>0</v>
      </c>
      <c r="AH644" s="168">
        <f>IF($E640="",0,VLOOKUP($E640,'Podpůrná data'!$H$15:$I$182,2)*AH642)</f>
        <v>0</v>
      </c>
      <c r="AI644" s="168">
        <f>IF($E640="",0,VLOOKUP($E640,'Podpůrná data'!$H$15:$I$182,2)*AI642)</f>
        <v>0</v>
      </c>
      <c r="AJ644" s="168">
        <f>IF($E640="",0,VLOOKUP($E640,'Podpůrná data'!$H$15:$I$182,2)*AJ642)</f>
        <v>0</v>
      </c>
      <c r="AK644" s="168">
        <f>IF($E640="",0,VLOOKUP($E640,'Podpůrná data'!$H$15:$I$182,2)*AK642)</f>
        <v>0</v>
      </c>
      <c r="AL644" s="168">
        <f>IF($E640="",0,VLOOKUP($E640,'Podpůrná data'!$H$15:$I$182,2)*AL642)</f>
        <v>0</v>
      </c>
      <c r="AM644" s="168">
        <f>IF($E640="",0,VLOOKUP($E640,'Podpůrná data'!$H$15:$I$182,2)*AM642)</f>
        <v>0</v>
      </c>
      <c r="AN644" s="168">
        <f>IF($E640="",0,VLOOKUP($E640,'Podpůrná data'!$H$15:$I$182,2)*AN642)</f>
        <v>0</v>
      </c>
      <c r="AO644" s="168">
        <f>IF($E640="",0,VLOOKUP($E640,'Podpůrná data'!$H$15:$I$182,2)*AO642)</f>
        <v>0</v>
      </c>
      <c r="AP644" s="168">
        <f>IF($E640="",0,VLOOKUP($E640,'Podpůrná data'!$H$15:$I$182,2)*AP642)</f>
        <v>0</v>
      </c>
      <c r="AQ644" s="168">
        <f>IF($E640="",0,VLOOKUP($E640,'Podpůrná data'!$H$15:$I$182,2)*AQ642)</f>
        <v>0</v>
      </c>
      <c r="AR644" s="168">
        <f>IF($E640="",0,VLOOKUP($E640,'Podpůrná data'!$H$15:$I$182,2)*AR642)</f>
        <v>0</v>
      </c>
      <c r="AS644" s="168">
        <f>IF($E640="",0,VLOOKUP($E640,'Podpůrná data'!$H$15:$I$182,2)*AS642)</f>
        <v>0</v>
      </c>
      <c r="AT644" s="168">
        <f>IF($E640="",0,VLOOKUP($E640,'Podpůrná data'!$H$15:$I$182,2)*AT642)</f>
        <v>0</v>
      </c>
      <c r="AU644" s="168">
        <f>IF($E640="",0,VLOOKUP($E640,'Podpůrná data'!$H$15:$I$182,2)*AU642)</f>
        <v>0</v>
      </c>
      <c r="AV644" s="168">
        <f>IF($E640="",0,VLOOKUP($E640,'Podpůrná data'!$H$15:$I$182,2)*AV642)</f>
        <v>0</v>
      </c>
      <c r="AW644" s="168">
        <f>IF($E640="",0,VLOOKUP($E640,'Podpůrná data'!$H$15:$I$182,2)*AW642)</f>
        <v>0</v>
      </c>
      <c r="AX644" s="168">
        <f>IF($E640="",0,VLOOKUP($E640,'Podpůrná data'!$H$15:$I$182,2)*AX642)</f>
        <v>0</v>
      </c>
      <c r="AY644" s="168">
        <f>IF($E640="",0,VLOOKUP($E640,'Podpůrná data'!$H$15:$I$182,2)*AY642)</f>
        <v>0</v>
      </c>
      <c r="AZ644" s="168">
        <f>IF($E640="",0,VLOOKUP($E640,'Podpůrná data'!$H$15:$I$182,2)*AZ642)</f>
        <v>0</v>
      </c>
      <c r="BA644" s="168">
        <f>IF($E640="",0,VLOOKUP($E640,'Podpůrná data'!$H$15:$I$182,2)*BA642)</f>
        <v>0</v>
      </c>
      <c r="BB644" s="168">
        <f>IF($E640="",0,VLOOKUP($E640,'Podpůrná data'!$H$15:$I$182,2)*BB642)</f>
        <v>0</v>
      </c>
      <c r="BC644" s="168">
        <f>IF($E640="",0,VLOOKUP($E640,'Podpůrná data'!$H$15:$I$182,2)*BC642)</f>
        <v>0</v>
      </c>
      <c r="BD644" s="168">
        <f>IF($E640="",0,VLOOKUP($E640,'Podpůrná data'!$H$15:$I$182,2)*BD642)</f>
        <v>0</v>
      </c>
      <c r="BE644" s="168">
        <f>IF($E640="",0,VLOOKUP($E640,'Podpůrná data'!$H$15:$I$182,2)*BE642)</f>
        <v>0</v>
      </c>
      <c r="BF644" s="168">
        <f>IF($E640="",0,VLOOKUP($E640,'Podpůrná data'!$H$15:$I$182,2)*BF642)</f>
        <v>0</v>
      </c>
      <c r="BG644" s="168">
        <f>IF($E640="",0,VLOOKUP($E640,'Podpůrná data'!$H$15:$I$182,2)*BG642)</f>
        <v>0</v>
      </c>
      <c r="BH644" s="168">
        <f>IF($E640="",0,VLOOKUP($E640,'Podpůrná data'!$H$15:$I$182,2)*BH642)</f>
        <v>0</v>
      </c>
      <c r="BI644" s="168">
        <f>IF($E640="",0,VLOOKUP($E640,'Podpůrná data'!$H$15:$I$182,2)*BI642)</f>
        <v>0</v>
      </c>
      <c r="BJ644" s="382"/>
      <c r="BK644" s="384"/>
      <c r="BL644" s="386"/>
      <c r="BM644" s="105"/>
      <c r="BN644" s="178">
        <f>SUMIFS($N644:$BI644,$N639:$BI639,"1. ZoR")</f>
        <v>0</v>
      </c>
      <c r="BO644" s="178">
        <f>SUMIFS($N644:$BI644,$N639:$BI639,"2. ZoR")</f>
        <v>0</v>
      </c>
      <c r="BP644" s="178">
        <f>SUMIFS($N644:$BI644,$N639:$BI639,"3. ZoR")</f>
        <v>0</v>
      </c>
      <c r="BQ644" s="178">
        <f>SUMIFS($N644:$BI644,$N639:$BI639,"4. ZoR")</f>
        <v>0</v>
      </c>
      <c r="BR644" s="178">
        <f>SUMIFS($N644:$BI644,$N639:$BI639,"5. ZoR")</f>
        <v>0</v>
      </c>
      <c r="BS644" s="178">
        <f>SUMIFS($N644:$BI644,$N639:$BI639,"6. ZoR")</f>
        <v>0</v>
      </c>
      <c r="BT644" s="178">
        <f>SUMIFS($N644:$BI644,$N639:$BI639,"7. ZoR")</f>
        <v>0</v>
      </c>
      <c r="BU644" s="178">
        <f>SUMIFS($N644:$BI644,$N639:$BI639,"8. ZoR")</f>
        <v>0</v>
      </c>
      <c r="BV644" s="178">
        <f>SUMIFS($N644:$BI644,$N639:$BI639,"9. ZoR")</f>
        <v>0</v>
      </c>
      <c r="BW644" s="178">
        <f>SUMIFS($N644:$BI644,$N639:$BI639,"10. ZoR")</f>
        <v>0</v>
      </c>
      <c r="BX644" s="178">
        <f>SUMIFS($N644:$BI644,$N639:$BI639,"11. ZoR")</f>
        <v>0</v>
      </c>
      <c r="BY644" s="178">
        <f>SUMIFS($N644:$BI644,$N639:$BI639,"12. ZoR")</f>
        <v>0</v>
      </c>
      <c r="BZ644" s="178">
        <f>SUMIFS($N644:$BI644,$N639:$BI639,"13. ZoR")</f>
        <v>0</v>
      </c>
      <c r="CA644" s="178">
        <f>SUMIFS($N644:$BI644,$N639:$BI639,"14. ZoR")</f>
        <v>0</v>
      </c>
      <c r="CB644" s="178">
        <f>SUMIFS($N644:$BI644,$N639:$BI639,"15. ZoR")</f>
        <v>0</v>
      </c>
    </row>
    <row r="645" spans="1:80" ht="29.5" hidden="1" thickBot="1" x14ac:dyDescent="0.4">
      <c r="B645" s="129"/>
      <c r="C645" s="173"/>
      <c r="D645" s="173"/>
      <c r="E645" s="173"/>
      <c r="F645" s="173"/>
      <c r="G645" s="173"/>
      <c r="H645" s="173"/>
      <c r="I645" s="174"/>
      <c r="J645" s="105"/>
      <c r="K645" s="176"/>
      <c r="L645" s="105"/>
      <c r="M645" s="63" t="s">
        <v>200</v>
      </c>
      <c r="N645" s="168">
        <f>IF(N644="","",N644)</f>
        <v>0</v>
      </c>
      <c r="O645" s="168">
        <f>N645+O644</f>
        <v>0</v>
      </c>
      <c r="P645" s="168">
        <f t="shared" ref="P645" si="9838">O645+P644</f>
        <v>0</v>
      </c>
      <c r="Q645" s="168">
        <f t="shared" ref="Q645" si="9839">P645+Q644</f>
        <v>0</v>
      </c>
      <c r="R645" s="168">
        <f t="shared" ref="R645" si="9840">Q645+R644</f>
        <v>0</v>
      </c>
      <c r="S645" s="168">
        <f t="shared" ref="S645" si="9841">R645+S644</f>
        <v>0</v>
      </c>
      <c r="T645" s="168">
        <f t="shared" ref="T645" si="9842">S645+T644</f>
        <v>0</v>
      </c>
      <c r="U645" s="168">
        <f t="shared" ref="U645" si="9843">T645+U644</f>
        <v>0</v>
      </c>
      <c r="V645" s="168">
        <f t="shared" ref="V645" si="9844">U645+V644</f>
        <v>0</v>
      </c>
      <c r="W645" s="168">
        <f t="shared" ref="W645" si="9845">V645+W644</f>
        <v>0</v>
      </c>
      <c r="X645" s="168">
        <f t="shared" ref="X645" si="9846">W645+X644</f>
        <v>0</v>
      </c>
      <c r="Y645" s="168">
        <f t="shared" ref="Y645" si="9847">X645+Y644</f>
        <v>0</v>
      </c>
      <c r="Z645" s="168">
        <f t="shared" ref="Z645" si="9848">Y645+Z644</f>
        <v>0</v>
      </c>
      <c r="AA645" s="168">
        <f t="shared" ref="AA645" si="9849">Z645+AA644</f>
        <v>0</v>
      </c>
      <c r="AB645" s="168">
        <f t="shared" ref="AB645" si="9850">AA645+AB644</f>
        <v>0</v>
      </c>
      <c r="AC645" s="168">
        <f t="shared" ref="AC645" si="9851">AB645+AC644</f>
        <v>0</v>
      </c>
      <c r="AD645" s="168">
        <f t="shared" ref="AD645" si="9852">AC645+AD644</f>
        <v>0</v>
      </c>
      <c r="AE645" s="168">
        <f t="shared" ref="AE645" si="9853">AD645+AE644</f>
        <v>0</v>
      </c>
      <c r="AF645" s="168">
        <f t="shared" ref="AF645" si="9854">AE645+AF644</f>
        <v>0</v>
      </c>
      <c r="AG645" s="168">
        <f t="shared" ref="AG645" si="9855">AF645+AG644</f>
        <v>0</v>
      </c>
      <c r="AH645" s="168">
        <f t="shared" ref="AH645" si="9856">AG645+AH644</f>
        <v>0</v>
      </c>
      <c r="AI645" s="168">
        <f t="shared" ref="AI645" si="9857">AH645+AI644</f>
        <v>0</v>
      </c>
      <c r="AJ645" s="168">
        <f t="shared" ref="AJ645" si="9858">AI645+AJ644</f>
        <v>0</v>
      </c>
      <c r="AK645" s="168">
        <f t="shared" ref="AK645" si="9859">AJ645+AK644</f>
        <v>0</v>
      </c>
      <c r="AL645" s="168">
        <f t="shared" ref="AL645" si="9860">AK645+AL644</f>
        <v>0</v>
      </c>
      <c r="AM645" s="168">
        <f t="shared" ref="AM645" si="9861">AL645+AM644</f>
        <v>0</v>
      </c>
      <c r="AN645" s="168">
        <f t="shared" ref="AN645" si="9862">AM645+AN644</f>
        <v>0</v>
      </c>
      <c r="AO645" s="168">
        <f t="shared" ref="AO645" si="9863">AN645+AO644</f>
        <v>0</v>
      </c>
      <c r="AP645" s="168">
        <f t="shared" ref="AP645" si="9864">AO645+AP644</f>
        <v>0</v>
      </c>
      <c r="AQ645" s="168">
        <f t="shared" ref="AQ645" si="9865">AP645+AQ644</f>
        <v>0</v>
      </c>
      <c r="AR645" s="168">
        <f t="shared" ref="AR645" si="9866">AQ645+AR644</f>
        <v>0</v>
      </c>
      <c r="AS645" s="168">
        <f t="shared" ref="AS645" si="9867">AR645+AS644</f>
        <v>0</v>
      </c>
      <c r="AT645" s="168">
        <f t="shared" ref="AT645" si="9868">AS645+AT644</f>
        <v>0</v>
      </c>
      <c r="AU645" s="168">
        <f t="shared" ref="AU645" si="9869">AT645+AU644</f>
        <v>0</v>
      </c>
      <c r="AV645" s="168">
        <f t="shared" ref="AV645" si="9870">AU645+AV644</f>
        <v>0</v>
      </c>
      <c r="AW645" s="168">
        <f t="shared" ref="AW645" si="9871">AV645+AW644</f>
        <v>0</v>
      </c>
      <c r="AX645" s="168">
        <f t="shared" ref="AX645" si="9872">AW645+AX644</f>
        <v>0</v>
      </c>
      <c r="AY645" s="168">
        <f t="shared" ref="AY645" si="9873">AX645+AY644</f>
        <v>0</v>
      </c>
      <c r="AZ645" s="168">
        <f t="shared" ref="AZ645" si="9874">AY645+AZ644</f>
        <v>0</v>
      </c>
      <c r="BA645" s="168">
        <f t="shared" ref="BA645" si="9875">AZ645+BA644</f>
        <v>0</v>
      </c>
      <c r="BB645" s="168">
        <f t="shared" ref="BB645" si="9876">BA645+BB644</f>
        <v>0</v>
      </c>
      <c r="BC645" s="168">
        <f t="shared" ref="BC645" si="9877">BB645+BC644</f>
        <v>0</v>
      </c>
      <c r="BD645" s="168">
        <f t="shared" ref="BD645" si="9878">BC645+BD644</f>
        <v>0</v>
      </c>
      <c r="BE645" s="168">
        <f t="shared" ref="BE645" si="9879">BD645+BE644</f>
        <v>0</v>
      </c>
      <c r="BF645" s="168">
        <f t="shared" ref="BF645" si="9880">BE645+BF644</f>
        <v>0</v>
      </c>
      <c r="BG645" s="168">
        <f t="shared" ref="BG645" si="9881">BF645+BG644</f>
        <v>0</v>
      </c>
      <c r="BH645" s="168">
        <f t="shared" ref="BH645" si="9882">BG645+BH644</f>
        <v>0</v>
      </c>
      <c r="BI645" s="168">
        <f t="shared" ref="BI645" si="9883">BH645+BI644</f>
        <v>0</v>
      </c>
      <c r="BJ645" s="383"/>
      <c r="BK645" s="385"/>
      <c r="BL645" s="387"/>
      <c r="BM645" s="105"/>
      <c r="BN645" s="105"/>
      <c r="BO645" s="105"/>
      <c r="BP645" s="105"/>
      <c r="BQ645" s="105"/>
      <c r="BR645" s="105"/>
      <c r="BS645" s="105"/>
      <c r="BT645" s="105"/>
      <c r="BU645" s="105"/>
      <c r="BV645" s="105"/>
      <c r="BW645" s="105"/>
      <c r="BX645" s="105"/>
      <c r="BY645" s="105"/>
      <c r="BZ645" s="105"/>
      <c r="CA645" s="105"/>
      <c r="CB645" s="105"/>
    </row>
    <row r="646" spans="1:80" ht="15" hidden="1" thickBot="1" x14ac:dyDescent="0.4">
      <c r="B646" s="105"/>
      <c r="C646" s="130"/>
      <c r="D646" s="130"/>
      <c r="E646" s="130"/>
      <c r="F646" s="130"/>
      <c r="G646" s="130"/>
      <c r="H646" s="130"/>
      <c r="I646" s="105"/>
      <c r="J646" s="7"/>
      <c r="K646" s="105"/>
      <c r="L646" s="105"/>
      <c r="M646" s="105"/>
      <c r="N646" s="105"/>
      <c r="O646" s="105"/>
      <c r="P646" s="7"/>
      <c r="Q646" s="105"/>
      <c r="R646" s="105"/>
      <c r="S646" s="105"/>
      <c r="T646" s="105"/>
      <c r="U646" s="105"/>
      <c r="V646" s="105"/>
      <c r="W646" s="105"/>
      <c r="X646" s="105"/>
      <c r="Y646" s="105"/>
      <c r="Z646" s="105"/>
      <c r="AA646" s="105"/>
      <c r="AB646" s="105"/>
      <c r="AC646" s="105"/>
      <c r="AD646" s="105"/>
      <c r="AE646" s="105"/>
      <c r="AF646" s="105"/>
      <c r="AG646" s="105"/>
      <c r="AH646" s="105"/>
      <c r="AI646" s="105"/>
      <c r="AJ646" s="105"/>
      <c r="AK646" s="105"/>
      <c r="AL646" s="105"/>
      <c r="AM646" s="105"/>
      <c r="AN646" s="105"/>
      <c r="AO646" s="105"/>
      <c r="AP646" s="105"/>
      <c r="AQ646" s="105"/>
      <c r="AR646" s="105"/>
      <c r="AS646" s="105"/>
      <c r="AT646" s="105"/>
      <c r="AU646" s="105"/>
      <c r="AV646" s="105"/>
      <c r="AW646" s="105"/>
      <c r="AX646" s="105"/>
      <c r="AY646" s="105"/>
      <c r="AZ646" s="105"/>
      <c r="BA646" s="105"/>
      <c r="BB646" s="105"/>
      <c r="BC646" s="105"/>
      <c r="BD646" s="105"/>
      <c r="BE646" s="105"/>
      <c r="BF646" s="105"/>
      <c r="BG646" s="105"/>
      <c r="BH646" s="105"/>
      <c r="BI646" s="105"/>
      <c r="BJ646" s="105"/>
      <c r="BK646" s="105"/>
      <c r="BL646" s="105"/>
      <c r="BM646" s="105"/>
      <c r="BN646" s="105"/>
      <c r="BO646" s="105"/>
      <c r="BP646" s="105"/>
      <c r="BQ646" s="105"/>
      <c r="BR646" s="105"/>
      <c r="BS646" s="105"/>
      <c r="BT646" s="105"/>
      <c r="BU646" s="105"/>
      <c r="BV646" s="105"/>
      <c r="BW646" s="105"/>
      <c r="BX646" s="105"/>
      <c r="BY646" s="105"/>
      <c r="BZ646" s="105"/>
      <c r="CA646" s="105"/>
      <c r="CB646" s="105"/>
    </row>
    <row r="647" spans="1:80" s="245" customFormat="1" ht="58.4" customHeight="1" thickBot="1" x14ac:dyDescent="0.4">
      <c r="A647" s="249"/>
      <c r="B647" s="120"/>
      <c r="C647" s="360" t="s">
        <v>2</v>
      </c>
      <c r="D647" s="121"/>
      <c r="E647" s="131" t="s">
        <v>225</v>
      </c>
      <c r="F647" s="131" t="s">
        <v>444</v>
      </c>
      <c r="G647" s="131" t="s">
        <v>208</v>
      </c>
      <c r="H647" s="122" t="s">
        <v>385</v>
      </c>
      <c r="I647" s="123" t="s">
        <v>1</v>
      </c>
      <c r="J647" s="7"/>
      <c r="K647" s="169">
        <v>204032</v>
      </c>
      <c r="L647" s="106"/>
      <c r="M647" s="194" t="s">
        <v>128</v>
      </c>
      <c r="N647" s="83" t="s">
        <v>4</v>
      </c>
      <c r="O647" s="83" t="s">
        <v>5</v>
      </c>
      <c r="P647" s="83" t="s">
        <v>6</v>
      </c>
      <c r="Q647" s="83" t="s">
        <v>7</v>
      </c>
      <c r="R647" s="83" t="s">
        <v>8</v>
      </c>
      <c r="S647" s="83" t="s">
        <v>9</v>
      </c>
      <c r="T647" s="83" t="s">
        <v>10</v>
      </c>
      <c r="U647" s="83" t="s">
        <v>11</v>
      </c>
      <c r="V647" s="83" t="s">
        <v>12</v>
      </c>
      <c r="W647" s="83" t="s">
        <v>13</v>
      </c>
      <c r="X647" s="83" t="s">
        <v>14</v>
      </c>
      <c r="Y647" s="83" t="s">
        <v>15</v>
      </c>
      <c r="Z647" s="83" t="s">
        <v>16</v>
      </c>
      <c r="AA647" s="83" t="s">
        <v>17</v>
      </c>
      <c r="AB647" s="83" t="s">
        <v>18</v>
      </c>
      <c r="AC647" s="83" t="s">
        <v>19</v>
      </c>
      <c r="AD647" s="83" t="s">
        <v>20</v>
      </c>
      <c r="AE647" s="83" t="s">
        <v>21</v>
      </c>
      <c r="AF647" s="83" t="s">
        <v>22</v>
      </c>
      <c r="AG647" s="83" t="s">
        <v>23</v>
      </c>
      <c r="AH647" s="83" t="s">
        <v>24</v>
      </c>
      <c r="AI647" s="83" t="s">
        <v>25</v>
      </c>
      <c r="AJ647" s="83" t="s">
        <v>26</v>
      </c>
      <c r="AK647" s="83" t="s">
        <v>27</v>
      </c>
      <c r="AL647" s="83" t="s">
        <v>28</v>
      </c>
      <c r="AM647" s="83" t="s">
        <v>29</v>
      </c>
      <c r="AN647" s="83" t="s">
        <v>30</v>
      </c>
      <c r="AO647" s="83" t="s">
        <v>31</v>
      </c>
      <c r="AP647" s="83" t="s">
        <v>32</v>
      </c>
      <c r="AQ647" s="83" t="s">
        <v>33</v>
      </c>
      <c r="AR647" s="83" t="s">
        <v>34</v>
      </c>
      <c r="AS647" s="83" t="s">
        <v>35</v>
      </c>
      <c r="AT647" s="83" t="s">
        <v>36</v>
      </c>
      <c r="AU647" s="83" t="s">
        <v>37</v>
      </c>
      <c r="AV647" s="83" t="s">
        <v>38</v>
      </c>
      <c r="AW647" s="83" t="s">
        <v>39</v>
      </c>
      <c r="AX647" s="83" t="s">
        <v>40</v>
      </c>
      <c r="AY647" s="83" t="s">
        <v>41</v>
      </c>
      <c r="AZ647" s="83" t="s">
        <v>42</v>
      </c>
      <c r="BA647" s="83" t="s">
        <v>43</v>
      </c>
      <c r="BB647" s="83" t="s">
        <v>44</v>
      </c>
      <c r="BC647" s="83" t="s">
        <v>45</v>
      </c>
      <c r="BD647" s="83" t="s">
        <v>46</v>
      </c>
      <c r="BE647" s="83" t="s">
        <v>47</v>
      </c>
      <c r="BF647" s="83" t="s">
        <v>48</v>
      </c>
      <c r="BG647" s="83" t="s">
        <v>49</v>
      </c>
      <c r="BH647" s="83" t="s">
        <v>50</v>
      </c>
      <c r="BI647" s="83" t="s">
        <v>51</v>
      </c>
      <c r="BJ647" s="134" t="s">
        <v>234</v>
      </c>
      <c r="BK647" s="135" t="s">
        <v>164</v>
      </c>
      <c r="BL647" s="135" t="s">
        <v>213</v>
      </c>
      <c r="BM647" s="106"/>
      <c r="BN647" s="368" t="s">
        <v>238</v>
      </c>
      <c r="BO647" s="369"/>
      <c r="BP647" s="369"/>
      <c r="BQ647" s="369"/>
      <c r="BR647" s="369"/>
      <c r="BS647" s="369"/>
      <c r="BT647" s="369"/>
      <c r="BU647" s="369"/>
      <c r="BV647" s="369"/>
      <c r="BW647" s="369"/>
      <c r="BX647" s="369"/>
      <c r="BY647" s="369"/>
      <c r="BZ647" s="369"/>
      <c r="CA647" s="369"/>
      <c r="CB647" s="369"/>
    </row>
    <row r="648" spans="1:80" s="245" customFormat="1" ht="18" hidden="1" customHeight="1" x14ac:dyDescent="0.35">
      <c r="A648" s="250"/>
      <c r="B648" s="113"/>
      <c r="C648" s="361"/>
      <c r="D648" s="125"/>
      <c r="E648" s="125"/>
      <c r="F648" s="125"/>
      <c r="G648" s="125"/>
      <c r="H648" s="370" t="s">
        <v>201</v>
      </c>
      <c r="I648" s="373" t="s">
        <v>93</v>
      </c>
      <c r="J648" s="7"/>
      <c r="K648" s="375" t="s">
        <v>423</v>
      </c>
      <c r="L648" s="106"/>
      <c r="M648" s="84"/>
      <c r="N648" s="74">
        <f>MONTH(Úvod!$F$10)</f>
        <v>1</v>
      </c>
      <c r="O648" s="75">
        <f t="shared" ref="O648" si="9884">IF(N648=12,1,N648+1)</f>
        <v>2</v>
      </c>
      <c r="P648" s="75">
        <f t="shared" ref="P648" si="9885">IF(O648=12,1,O648+1)</f>
        <v>3</v>
      </c>
      <c r="Q648" s="76">
        <f t="shared" ref="Q648" si="9886">IF(P648=12,1,P648+1)</f>
        <v>4</v>
      </c>
      <c r="R648" s="76">
        <f t="shared" ref="R648" si="9887">IF(Q648=12,1,Q648+1)</f>
        <v>5</v>
      </c>
      <c r="S648" s="76">
        <f t="shared" ref="S648" si="9888">IF(R648=12,1,R648+1)</f>
        <v>6</v>
      </c>
      <c r="T648" s="76">
        <f t="shared" ref="T648" si="9889">IF(S648=12,1,S648+1)</f>
        <v>7</v>
      </c>
      <c r="U648" s="76">
        <f t="shared" ref="U648" si="9890">IF(T648=12,1,T648+1)</f>
        <v>8</v>
      </c>
      <c r="V648" s="76">
        <f t="shared" ref="V648" si="9891">IF(U648=12,1,U648+1)</f>
        <v>9</v>
      </c>
      <c r="W648" s="76">
        <f>IF(V648=12,1,V648+1)</f>
        <v>10</v>
      </c>
      <c r="X648" s="76">
        <f t="shared" ref="X648" si="9892">IF(W648=12,1,W648+1)</f>
        <v>11</v>
      </c>
      <c r="Y648" s="76">
        <f t="shared" ref="Y648" si="9893">IF(X648=12,1,X648+1)</f>
        <v>12</v>
      </c>
      <c r="Z648" s="76">
        <f t="shared" ref="Z648" si="9894">IF(Y648=12,1,Y648+1)</f>
        <v>1</v>
      </c>
      <c r="AA648" s="76">
        <f t="shared" ref="AA648" si="9895">IF(Z648=12,1,Z648+1)</f>
        <v>2</v>
      </c>
      <c r="AB648" s="76">
        <f t="shared" ref="AB648" si="9896">IF(AA648=12,1,AA648+1)</f>
        <v>3</v>
      </c>
      <c r="AC648" s="76">
        <f t="shared" ref="AC648" si="9897">IF(AB648=12,1,AB648+1)</f>
        <v>4</v>
      </c>
      <c r="AD648" s="76">
        <f t="shared" ref="AD648" si="9898">IF(AC648=12,1,AC648+1)</f>
        <v>5</v>
      </c>
      <c r="AE648" s="76">
        <f t="shared" ref="AE648" si="9899">IF(AD648=12,1,AD648+1)</f>
        <v>6</v>
      </c>
      <c r="AF648" s="76">
        <f>IF(AE648=12,1,AE648+1)</f>
        <v>7</v>
      </c>
      <c r="AG648" s="76">
        <f t="shared" ref="AG648" si="9900">IF(AF648=12,1,AF648+1)</f>
        <v>8</v>
      </c>
      <c r="AH648" s="76">
        <f t="shared" ref="AH648" si="9901">IF(AG648=12,1,AG648+1)</f>
        <v>9</v>
      </c>
      <c r="AI648" s="76">
        <f t="shared" ref="AI648" si="9902">IF(AH648=12,1,AH648+1)</f>
        <v>10</v>
      </c>
      <c r="AJ648" s="76">
        <f t="shared" ref="AJ648" si="9903">IF(AI648=12,1,AI648+1)</f>
        <v>11</v>
      </c>
      <c r="AK648" s="76">
        <f t="shared" ref="AK648" si="9904">IF(AJ648=12,1,AJ648+1)</f>
        <v>12</v>
      </c>
      <c r="AL648" s="76">
        <f t="shared" ref="AL648" si="9905">IF(AK648=12,1,AK648+1)</f>
        <v>1</v>
      </c>
      <c r="AM648" s="76">
        <f t="shared" ref="AM648" si="9906">IF(AL648=12,1,AL648+1)</f>
        <v>2</v>
      </c>
      <c r="AN648" s="76">
        <f t="shared" ref="AN648" si="9907">IF(AM648=12,1,AM648+1)</f>
        <v>3</v>
      </c>
      <c r="AO648" s="76">
        <f t="shared" ref="AO648" si="9908">IF(AN648=12,1,AN648+1)</f>
        <v>4</v>
      </c>
      <c r="AP648" s="76">
        <f t="shared" ref="AP648" si="9909">IF(AO648=12,1,AO648+1)</f>
        <v>5</v>
      </c>
      <c r="AQ648" s="76">
        <f t="shared" ref="AQ648" si="9910">IF(AP648=12,1,AP648+1)</f>
        <v>6</v>
      </c>
      <c r="AR648" s="76">
        <f t="shared" ref="AR648" si="9911">IF(AQ648=12,1,AQ648+1)</f>
        <v>7</v>
      </c>
      <c r="AS648" s="76">
        <f t="shared" ref="AS648" si="9912">IF(AR648=12,1,AR648+1)</f>
        <v>8</v>
      </c>
      <c r="AT648" s="76">
        <f t="shared" ref="AT648" si="9913">IF(AS648=12,1,AS648+1)</f>
        <v>9</v>
      </c>
      <c r="AU648" s="76">
        <f t="shared" ref="AU648" si="9914">IF(AT648=12,1,AT648+1)</f>
        <v>10</v>
      </c>
      <c r="AV648" s="76">
        <f t="shared" ref="AV648" si="9915">IF(AU648=12,1,AU648+1)</f>
        <v>11</v>
      </c>
      <c r="AW648" s="76">
        <f t="shared" ref="AW648" si="9916">IF(AV648=12,1,AV648+1)</f>
        <v>12</v>
      </c>
      <c r="AX648" s="76">
        <f t="shared" ref="AX648" si="9917">IF(AW648=12,1,AW648+1)</f>
        <v>1</v>
      </c>
      <c r="AY648" s="76">
        <f t="shared" ref="AY648" si="9918">IF(AX648=12,1,AX648+1)</f>
        <v>2</v>
      </c>
      <c r="AZ648" s="76">
        <f t="shared" ref="AZ648" si="9919">IF(AY648=12,1,AY648+1)</f>
        <v>3</v>
      </c>
      <c r="BA648" s="76">
        <f t="shared" ref="BA648" si="9920">IF(AZ648=12,1,AZ648+1)</f>
        <v>4</v>
      </c>
      <c r="BB648" s="76">
        <f t="shared" ref="BB648" si="9921">IF(BA648=12,1,BA648+1)</f>
        <v>5</v>
      </c>
      <c r="BC648" s="76">
        <f t="shared" ref="BC648" si="9922">IF(BB648=12,1,BB648+1)</f>
        <v>6</v>
      </c>
      <c r="BD648" s="76">
        <f t="shared" ref="BD648" si="9923">IF(BC648=12,1,BC648+1)</f>
        <v>7</v>
      </c>
      <c r="BE648" s="76">
        <f t="shared" ref="BE648" si="9924">IF(BD648=12,1,BD648+1)</f>
        <v>8</v>
      </c>
      <c r="BF648" s="76">
        <f t="shared" ref="BF648" si="9925">IF(BE648=12,1,BE648+1)</f>
        <v>9</v>
      </c>
      <c r="BG648" s="76">
        <f t="shared" ref="BG648" si="9926">IF(BF648=12,1,BF648+1)</f>
        <v>10</v>
      </c>
      <c r="BH648" s="76">
        <f t="shared" ref="BH648" si="9927">IF(BG648=12,1,BG648+1)</f>
        <v>11</v>
      </c>
      <c r="BI648" s="76">
        <f t="shared" ref="BI648" si="9928">IF(BH648=12,1,BH648+1)</f>
        <v>12</v>
      </c>
      <c r="BJ648" s="81"/>
      <c r="BK648" s="78"/>
      <c r="BL648" s="78"/>
      <c r="BM648" s="106"/>
      <c r="BN648" s="106"/>
      <c r="BO648" s="106"/>
      <c r="BP648" s="106"/>
      <c r="BQ648" s="106"/>
      <c r="BR648" s="106"/>
      <c r="BS648" s="106"/>
      <c r="BT648" s="106"/>
      <c r="BU648" s="106"/>
      <c r="BV648" s="106"/>
      <c r="BW648" s="106"/>
      <c r="BX648" s="106"/>
      <c r="BY648" s="106"/>
      <c r="BZ648" s="106"/>
      <c r="CA648" s="106"/>
      <c r="CB648" s="106"/>
    </row>
    <row r="649" spans="1:80" s="245" customFormat="1" ht="35.15" hidden="1" customHeight="1" x14ac:dyDescent="0.35">
      <c r="A649" s="250"/>
      <c r="B649" s="113"/>
      <c r="C649" s="361"/>
      <c r="D649" s="125"/>
      <c r="E649" s="125"/>
      <c r="F649" s="125"/>
      <c r="G649" s="125"/>
      <c r="H649" s="370"/>
      <c r="I649" s="373"/>
      <c r="J649" s="7"/>
      <c r="K649" s="376"/>
      <c r="L649" s="106"/>
      <c r="M649" s="77"/>
      <c r="N649" s="59">
        <f t="shared" ref="N649:BI649" si="9929">VALUE(_xlfn.CONCAT(N648,".",N651))</f>
        <v>1</v>
      </c>
      <c r="O649" s="73">
        <f t="shared" si="9929"/>
        <v>32</v>
      </c>
      <c r="P649" s="73">
        <f t="shared" si="9929"/>
        <v>61</v>
      </c>
      <c r="Q649" s="73">
        <f t="shared" si="9929"/>
        <v>92</v>
      </c>
      <c r="R649" s="73">
        <f t="shared" si="9929"/>
        <v>122</v>
      </c>
      <c r="S649" s="73">
        <f t="shared" si="9929"/>
        <v>153</v>
      </c>
      <c r="T649" s="73">
        <f t="shared" si="9929"/>
        <v>183</v>
      </c>
      <c r="U649" s="73">
        <f t="shared" si="9929"/>
        <v>214</v>
      </c>
      <c r="V649" s="73">
        <f t="shared" si="9929"/>
        <v>245</v>
      </c>
      <c r="W649" s="73">
        <f t="shared" si="9929"/>
        <v>275</v>
      </c>
      <c r="X649" s="73">
        <f t="shared" si="9929"/>
        <v>306</v>
      </c>
      <c r="Y649" s="73">
        <f t="shared" si="9929"/>
        <v>336</v>
      </c>
      <c r="Z649" s="73">
        <f t="shared" si="9929"/>
        <v>367</v>
      </c>
      <c r="AA649" s="73">
        <f t="shared" si="9929"/>
        <v>398</v>
      </c>
      <c r="AB649" s="73">
        <f t="shared" si="9929"/>
        <v>426</v>
      </c>
      <c r="AC649" s="73">
        <f t="shared" si="9929"/>
        <v>457</v>
      </c>
      <c r="AD649" s="73">
        <f t="shared" si="9929"/>
        <v>487</v>
      </c>
      <c r="AE649" s="73">
        <f t="shared" si="9929"/>
        <v>518</v>
      </c>
      <c r="AF649" s="73">
        <f t="shared" si="9929"/>
        <v>548</v>
      </c>
      <c r="AG649" s="73">
        <f t="shared" si="9929"/>
        <v>579</v>
      </c>
      <c r="AH649" s="73">
        <f t="shared" si="9929"/>
        <v>610</v>
      </c>
      <c r="AI649" s="73">
        <f t="shared" si="9929"/>
        <v>640</v>
      </c>
      <c r="AJ649" s="73">
        <f t="shared" si="9929"/>
        <v>671</v>
      </c>
      <c r="AK649" s="73">
        <f t="shared" si="9929"/>
        <v>701</v>
      </c>
      <c r="AL649" s="73">
        <f t="shared" si="9929"/>
        <v>732</v>
      </c>
      <c r="AM649" s="73">
        <f t="shared" si="9929"/>
        <v>763</v>
      </c>
      <c r="AN649" s="73">
        <f t="shared" si="9929"/>
        <v>791</v>
      </c>
      <c r="AO649" s="73">
        <f t="shared" si="9929"/>
        <v>822</v>
      </c>
      <c r="AP649" s="73">
        <f t="shared" si="9929"/>
        <v>852</v>
      </c>
      <c r="AQ649" s="73">
        <f t="shared" si="9929"/>
        <v>883</v>
      </c>
      <c r="AR649" s="73">
        <f t="shared" si="9929"/>
        <v>913</v>
      </c>
      <c r="AS649" s="73">
        <f t="shared" si="9929"/>
        <v>944</v>
      </c>
      <c r="AT649" s="73">
        <f t="shared" si="9929"/>
        <v>975</v>
      </c>
      <c r="AU649" s="73">
        <f t="shared" si="9929"/>
        <v>1005</v>
      </c>
      <c r="AV649" s="73">
        <f t="shared" si="9929"/>
        <v>1036</v>
      </c>
      <c r="AW649" s="73">
        <f t="shared" si="9929"/>
        <v>1066</v>
      </c>
      <c r="AX649" s="73">
        <f t="shared" si="9929"/>
        <v>1097</v>
      </c>
      <c r="AY649" s="73">
        <f t="shared" si="9929"/>
        <v>1128</v>
      </c>
      <c r="AZ649" s="73">
        <f t="shared" si="9929"/>
        <v>1156</v>
      </c>
      <c r="BA649" s="73">
        <f t="shared" si="9929"/>
        <v>1187</v>
      </c>
      <c r="BB649" s="73">
        <f t="shared" si="9929"/>
        <v>1217</v>
      </c>
      <c r="BC649" s="73">
        <f t="shared" si="9929"/>
        <v>1248</v>
      </c>
      <c r="BD649" s="73">
        <f t="shared" si="9929"/>
        <v>1278</v>
      </c>
      <c r="BE649" s="73">
        <f t="shared" si="9929"/>
        <v>1309</v>
      </c>
      <c r="BF649" s="73">
        <f t="shared" si="9929"/>
        <v>1340</v>
      </c>
      <c r="BG649" s="73">
        <f t="shared" si="9929"/>
        <v>1370</v>
      </c>
      <c r="BH649" s="73">
        <f t="shared" si="9929"/>
        <v>1401</v>
      </c>
      <c r="BI649" s="73">
        <f t="shared" si="9929"/>
        <v>1431</v>
      </c>
      <c r="BJ649" s="82"/>
      <c r="BK649" s="79"/>
      <c r="BL649" s="79"/>
      <c r="BM649" s="106"/>
      <c r="BN649" s="106"/>
      <c r="BO649" s="106"/>
      <c r="BP649" s="106"/>
      <c r="BQ649" s="106"/>
      <c r="BR649" s="106"/>
      <c r="BS649" s="106"/>
      <c r="BT649" s="106"/>
      <c r="BU649" s="106"/>
      <c r="BV649" s="106"/>
      <c r="BW649" s="106"/>
      <c r="BX649" s="106"/>
      <c r="BY649" s="106"/>
      <c r="BZ649" s="106"/>
      <c r="CA649" s="106"/>
      <c r="CB649" s="106"/>
    </row>
    <row r="650" spans="1:80" s="245" customFormat="1" ht="17.149999999999999" customHeight="1" x14ac:dyDescent="0.35">
      <c r="A650" s="250"/>
      <c r="B650" s="113"/>
      <c r="C650" s="361"/>
      <c r="D650" s="125"/>
      <c r="E650" s="357" t="s">
        <v>207</v>
      </c>
      <c r="F650" s="357" t="s">
        <v>207</v>
      </c>
      <c r="G650" s="357" t="s">
        <v>207</v>
      </c>
      <c r="H650" s="370"/>
      <c r="I650" s="373"/>
      <c r="J650" s="7"/>
      <c r="K650" s="376"/>
      <c r="L650" s="106"/>
      <c r="M650" s="77"/>
      <c r="N650" s="60" t="str">
        <f>VLOOKUP(N648,'Podpůrná data'!$I$188:$J$199,2)</f>
        <v>leden</v>
      </c>
      <c r="O650" s="60" t="str">
        <f>VLOOKUP(O648,'Podpůrná data'!$I$188:$J$199,2)</f>
        <v>únor</v>
      </c>
      <c r="P650" s="60" t="str">
        <f>VLOOKUP(P648,'Podpůrná data'!$I$188:$J$199,2)</f>
        <v>březen</v>
      </c>
      <c r="Q650" s="60" t="str">
        <f>VLOOKUP(Q648,'Podpůrná data'!$I$188:$J$199,2)</f>
        <v>duben</v>
      </c>
      <c r="R650" s="60" t="str">
        <f>VLOOKUP(R648,'Podpůrná data'!$I$188:$J$199,2)</f>
        <v>květen</v>
      </c>
      <c r="S650" s="60" t="str">
        <f>VLOOKUP(S648,'Podpůrná data'!$I$188:$J$199,2)</f>
        <v>červen</v>
      </c>
      <c r="T650" s="60" t="str">
        <f>VLOOKUP(T648,'Podpůrná data'!$I$188:$J$199,2)</f>
        <v>červenec</v>
      </c>
      <c r="U650" s="60" t="str">
        <f>VLOOKUP(U648,'Podpůrná data'!$I$188:$J$199,2)</f>
        <v>srpen</v>
      </c>
      <c r="V650" s="60" t="str">
        <f>VLOOKUP(V648,'Podpůrná data'!$I$188:$J$199,2)</f>
        <v>září</v>
      </c>
      <c r="W650" s="60" t="str">
        <f>VLOOKUP(W648,'Podpůrná data'!$I$188:$J$199,2)</f>
        <v>říjen</v>
      </c>
      <c r="X650" s="60" t="str">
        <f>VLOOKUP(X648,'Podpůrná data'!$I$188:$J$199,2)</f>
        <v>listopad</v>
      </c>
      <c r="Y650" s="60" t="str">
        <f>VLOOKUP(Y648,'Podpůrná data'!$I$188:$J$199,2)</f>
        <v>prosinec</v>
      </c>
      <c r="Z650" s="60" t="str">
        <f>VLOOKUP(Z648,'Podpůrná data'!$I$188:$J$199,2)</f>
        <v>leden</v>
      </c>
      <c r="AA650" s="60" t="str">
        <f>VLOOKUP(AA648,'Podpůrná data'!$I$188:$J$199,2)</f>
        <v>únor</v>
      </c>
      <c r="AB650" s="60" t="str">
        <f>VLOOKUP(AB648,'Podpůrná data'!$I$188:$J$199,2)</f>
        <v>březen</v>
      </c>
      <c r="AC650" s="60" t="str">
        <f>VLOOKUP(AC648,'Podpůrná data'!$I$188:$J$199,2)</f>
        <v>duben</v>
      </c>
      <c r="AD650" s="60" t="str">
        <f>VLOOKUP(AD648,'Podpůrná data'!$I$188:$J$199,2)</f>
        <v>květen</v>
      </c>
      <c r="AE650" s="60" t="str">
        <f>VLOOKUP(AE648,'Podpůrná data'!$I$188:$J$199,2)</f>
        <v>červen</v>
      </c>
      <c r="AF650" s="60" t="str">
        <f>VLOOKUP(AF648,'Podpůrná data'!$I$188:$J$199,2)</f>
        <v>červenec</v>
      </c>
      <c r="AG650" s="60" t="str">
        <f>VLOOKUP(AG648,'Podpůrná data'!$I$188:$J$199,2)</f>
        <v>srpen</v>
      </c>
      <c r="AH650" s="60" t="str">
        <f>VLOOKUP(AH648,'Podpůrná data'!$I$188:$J$199,2)</f>
        <v>září</v>
      </c>
      <c r="AI650" s="60" t="str">
        <f>VLOOKUP(AI648,'Podpůrná data'!$I$188:$J$199,2)</f>
        <v>říjen</v>
      </c>
      <c r="AJ650" s="60" t="str">
        <f>VLOOKUP(AJ648,'Podpůrná data'!$I$188:$J$199,2)</f>
        <v>listopad</v>
      </c>
      <c r="AK650" s="60" t="str">
        <f>VLOOKUP(AK648,'Podpůrná data'!$I$188:$J$199,2)</f>
        <v>prosinec</v>
      </c>
      <c r="AL650" s="60" t="str">
        <f>VLOOKUP(AL648,'Podpůrná data'!$I$188:$J$199,2)</f>
        <v>leden</v>
      </c>
      <c r="AM650" s="60" t="str">
        <f>VLOOKUP(AM648,'Podpůrná data'!$I$188:$J$199,2)</f>
        <v>únor</v>
      </c>
      <c r="AN650" s="60" t="str">
        <f>VLOOKUP(AN648,'Podpůrná data'!$I$188:$J$199,2)</f>
        <v>březen</v>
      </c>
      <c r="AO650" s="60" t="str">
        <f>VLOOKUP(AO648,'Podpůrná data'!$I$188:$J$199,2)</f>
        <v>duben</v>
      </c>
      <c r="AP650" s="60" t="str">
        <f>VLOOKUP(AP648,'Podpůrná data'!$I$188:$J$199,2)</f>
        <v>květen</v>
      </c>
      <c r="AQ650" s="60" t="str">
        <f>VLOOKUP(AQ648,'Podpůrná data'!$I$188:$J$199,2)</f>
        <v>červen</v>
      </c>
      <c r="AR650" s="60" t="str">
        <f>VLOOKUP(AR648,'Podpůrná data'!$I$188:$J$199,2)</f>
        <v>červenec</v>
      </c>
      <c r="AS650" s="60" t="str">
        <f>VLOOKUP(AS648,'Podpůrná data'!$I$188:$J$199,2)</f>
        <v>srpen</v>
      </c>
      <c r="AT650" s="60" t="str">
        <f>VLOOKUP(AT648,'Podpůrná data'!$I$188:$J$199,2)</f>
        <v>září</v>
      </c>
      <c r="AU650" s="60" t="str">
        <f>VLOOKUP(AU648,'Podpůrná data'!$I$188:$J$199,2)</f>
        <v>říjen</v>
      </c>
      <c r="AV650" s="60" t="str">
        <f>VLOOKUP(AV648,'Podpůrná data'!$I$188:$J$199,2)</f>
        <v>listopad</v>
      </c>
      <c r="AW650" s="60" t="str">
        <f>VLOOKUP(AW648,'Podpůrná data'!$I$188:$J$199,2)</f>
        <v>prosinec</v>
      </c>
      <c r="AX650" s="60" t="str">
        <f>VLOOKUP(AX648,'Podpůrná data'!$I$188:$J$199,2)</f>
        <v>leden</v>
      </c>
      <c r="AY650" s="60" t="str">
        <f>VLOOKUP(AY648,'Podpůrná data'!$I$188:$J$199,2)</f>
        <v>únor</v>
      </c>
      <c r="AZ650" s="60" t="str">
        <f>VLOOKUP(AZ648,'Podpůrná data'!$I$188:$J$199,2)</f>
        <v>březen</v>
      </c>
      <c r="BA650" s="60" t="str">
        <f>VLOOKUP(BA648,'Podpůrná data'!$I$188:$J$199,2)</f>
        <v>duben</v>
      </c>
      <c r="BB650" s="60" t="str">
        <f>VLOOKUP(BB648,'Podpůrná data'!$I$188:$J$199,2)</f>
        <v>květen</v>
      </c>
      <c r="BC650" s="60" t="str">
        <f>VLOOKUP(BC648,'Podpůrná data'!$I$188:$J$199,2)</f>
        <v>červen</v>
      </c>
      <c r="BD650" s="60" t="str">
        <f>VLOOKUP(BD648,'Podpůrná data'!$I$188:$J$199,2)</f>
        <v>červenec</v>
      </c>
      <c r="BE650" s="60" t="str">
        <f>VLOOKUP(BE648,'Podpůrná data'!$I$188:$J$199,2)</f>
        <v>srpen</v>
      </c>
      <c r="BF650" s="60" t="str">
        <f>VLOOKUP(BF648,'Podpůrná data'!$I$188:$J$199,2)</f>
        <v>září</v>
      </c>
      <c r="BG650" s="60" t="str">
        <f>VLOOKUP(BG648,'Podpůrná data'!$I$188:$J$199,2)</f>
        <v>říjen</v>
      </c>
      <c r="BH650" s="60" t="str">
        <f>VLOOKUP(BH648,'Podpůrná data'!$I$188:$J$199,2)</f>
        <v>listopad</v>
      </c>
      <c r="BI650" s="60" t="str">
        <f>VLOOKUP(BI648,'Podpůrná data'!$I$188:$J$199,2)</f>
        <v>prosinec</v>
      </c>
      <c r="BJ650" s="200"/>
      <c r="BK650" s="200"/>
      <c r="BL650" s="201"/>
      <c r="BM650" s="106"/>
      <c r="BN650" s="179" t="s">
        <v>105</v>
      </c>
      <c r="BO650" s="179" t="s">
        <v>106</v>
      </c>
      <c r="BP650" s="179" t="s">
        <v>107</v>
      </c>
      <c r="BQ650" s="179" t="s">
        <v>108</v>
      </c>
      <c r="BR650" s="179" t="s">
        <v>109</v>
      </c>
      <c r="BS650" s="179" t="s">
        <v>110</v>
      </c>
      <c r="BT650" s="179" t="s">
        <v>111</v>
      </c>
      <c r="BU650" s="179" t="s">
        <v>112</v>
      </c>
      <c r="BV650" s="179" t="s">
        <v>113</v>
      </c>
      <c r="BW650" s="179" t="s">
        <v>155</v>
      </c>
      <c r="BX650" s="179" t="s">
        <v>156</v>
      </c>
      <c r="BY650" s="179" t="s">
        <v>157</v>
      </c>
      <c r="BZ650" s="179" t="s">
        <v>202</v>
      </c>
      <c r="CA650" s="179" t="s">
        <v>203</v>
      </c>
      <c r="CB650" s="179" t="s">
        <v>204</v>
      </c>
    </row>
    <row r="651" spans="1:80" s="245" customFormat="1" ht="16.399999999999999" customHeight="1" x14ac:dyDescent="0.35">
      <c r="A651" s="250"/>
      <c r="B651" s="113"/>
      <c r="C651" s="361"/>
      <c r="D651" s="125"/>
      <c r="E651" s="357"/>
      <c r="F651" s="357"/>
      <c r="G651" s="357"/>
      <c r="H651" s="370"/>
      <c r="I651" s="373"/>
      <c r="J651" s="7"/>
      <c r="K651" s="376"/>
      <c r="L651" s="106"/>
      <c r="M651" s="77"/>
      <c r="N651" s="60">
        <f>YEAR(Úvod!$F$10)</f>
        <v>1900</v>
      </c>
      <c r="O651" s="60">
        <f t="shared" ref="O651" si="9930">IF(O648=1,N651+1,N651)</f>
        <v>1900</v>
      </c>
      <c r="P651" s="60">
        <f t="shared" ref="P651" si="9931">IF(P648=1,O651+1,O651)</f>
        <v>1900</v>
      </c>
      <c r="Q651" s="60">
        <f t="shared" ref="Q651" si="9932">IF(Q648=1,P651+1,P651)</f>
        <v>1900</v>
      </c>
      <c r="R651" s="60">
        <f t="shared" ref="R651" si="9933">IF(R648=1,Q651+1,Q651)</f>
        <v>1900</v>
      </c>
      <c r="S651" s="60">
        <f t="shared" ref="S651" si="9934">IF(S648=1,R651+1,R651)</f>
        <v>1900</v>
      </c>
      <c r="T651" s="60">
        <f t="shared" ref="T651" si="9935">IF(T648=1,S651+1,S651)</f>
        <v>1900</v>
      </c>
      <c r="U651" s="60">
        <f t="shared" ref="U651" si="9936">IF(U648=1,T651+1,T651)</f>
        <v>1900</v>
      </c>
      <c r="V651" s="60">
        <f t="shared" ref="V651" si="9937">IF(V648=1,U651+1,U651)</f>
        <v>1900</v>
      </c>
      <c r="W651" s="60">
        <f t="shared" ref="W651" si="9938">IF(W648=1,V651+1,V651)</f>
        <v>1900</v>
      </c>
      <c r="X651" s="60">
        <f t="shared" ref="X651" si="9939">IF(X648=1,W651+1,W651)</f>
        <v>1900</v>
      </c>
      <c r="Y651" s="60">
        <f t="shared" ref="Y651" si="9940">IF(Y648=1,X651+1,X651)</f>
        <v>1900</v>
      </c>
      <c r="Z651" s="60">
        <f t="shared" ref="Z651" si="9941">IF(Z648=1,Y651+1,Y651)</f>
        <v>1901</v>
      </c>
      <c r="AA651" s="60">
        <f t="shared" ref="AA651" si="9942">IF(AA648=1,Z651+1,Z651)</f>
        <v>1901</v>
      </c>
      <c r="AB651" s="60">
        <f t="shared" ref="AB651" si="9943">IF(AB648=1,AA651+1,AA651)</f>
        <v>1901</v>
      </c>
      <c r="AC651" s="60">
        <f t="shared" ref="AC651" si="9944">IF(AC648=1,AB651+1,AB651)</f>
        <v>1901</v>
      </c>
      <c r="AD651" s="60">
        <f t="shared" ref="AD651" si="9945">IF(AD648=1,AC651+1,AC651)</f>
        <v>1901</v>
      </c>
      <c r="AE651" s="60">
        <f t="shared" ref="AE651" si="9946">IF(AE648=1,AD651+1,AD651)</f>
        <v>1901</v>
      </c>
      <c r="AF651" s="60">
        <f t="shared" ref="AF651" si="9947">IF(AF648=1,AE651+1,AE651)</f>
        <v>1901</v>
      </c>
      <c r="AG651" s="60">
        <f t="shared" ref="AG651" si="9948">IF(AG648=1,AF651+1,AF651)</f>
        <v>1901</v>
      </c>
      <c r="AH651" s="60">
        <f t="shared" ref="AH651" si="9949">IF(AH648=1,AG651+1,AG651)</f>
        <v>1901</v>
      </c>
      <c r="AI651" s="60">
        <f t="shared" ref="AI651" si="9950">IF(AI648=1,AH651+1,AH651)</f>
        <v>1901</v>
      </c>
      <c r="AJ651" s="60">
        <f t="shared" ref="AJ651" si="9951">IF(AJ648=1,AI651+1,AI651)</f>
        <v>1901</v>
      </c>
      <c r="AK651" s="60">
        <f t="shared" ref="AK651" si="9952">IF(AK648=1,AJ651+1,AJ651)</f>
        <v>1901</v>
      </c>
      <c r="AL651" s="60">
        <f t="shared" ref="AL651" si="9953">IF(AL648=1,AK651+1,AK651)</f>
        <v>1902</v>
      </c>
      <c r="AM651" s="60">
        <f t="shared" ref="AM651" si="9954">IF(AM648=1,AL651+1,AL651)</f>
        <v>1902</v>
      </c>
      <c r="AN651" s="60">
        <f t="shared" ref="AN651" si="9955">IF(AN648=1,AM651+1,AM651)</f>
        <v>1902</v>
      </c>
      <c r="AO651" s="60">
        <f t="shared" ref="AO651" si="9956">IF(AO648=1,AN651+1,AN651)</f>
        <v>1902</v>
      </c>
      <c r="AP651" s="60">
        <f t="shared" ref="AP651" si="9957">IF(AP648=1,AO651+1,AO651)</f>
        <v>1902</v>
      </c>
      <c r="AQ651" s="60">
        <f t="shared" ref="AQ651" si="9958">IF(AQ648=1,AP651+1,AP651)</f>
        <v>1902</v>
      </c>
      <c r="AR651" s="60">
        <f t="shared" ref="AR651" si="9959">IF(AR648=1,AQ651+1,AQ651)</f>
        <v>1902</v>
      </c>
      <c r="AS651" s="60">
        <f t="shared" ref="AS651" si="9960">IF(AS648=1,AR651+1,AR651)</f>
        <v>1902</v>
      </c>
      <c r="AT651" s="60">
        <f t="shared" ref="AT651" si="9961">IF(AT648=1,AS651+1,AS651)</f>
        <v>1902</v>
      </c>
      <c r="AU651" s="60">
        <f t="shared" ref="AU651" si="9962">IF(AU648=1,AT651+1,AT651)</f>
        <v>1902</v>
      </c>
      <c r="AV651" s="60">
        <f t="shared" ref="AV651" si="9963">IF(AV648=1,AU651+1,AU651)</f>
        <v>1902</v>
      </c>
      <c r="AW651" s="60">
        <f t="shared" ref="AW651" si="9964">IF(AW648=1,AV651+1,AV651)</f>
        <v>1902</v>
      </c>
      <c r="AX651" s="60">
        <f t="shared" ref="AX651" si="9965">IF(AX648=1,AW651+1,AW651)</f>
        <v>1903</v>
      </c>
      <c r="AY651" s="60">
        <f t="shared" ref="AY651" si="9966">IF(AY648=1,AX651+1,AX651)</f>
        <v>1903</v>
      </c>
      <c r="AZ651" s="60">
        <f t="shared" ref="AZ651" si="9967">IF(AZ648=1,AY651+1,AY651)</f>
        <v>1903</v>
      </c>
      <c r="BA651" s="60">
        <f t="shared" ref="BA651" si="9968">IF(BA648=1,AZ651+1,AZ651)</f>
        <v>1903</v>
      </c>
      <c r="BB651" s="60">
        <f t="shared" ref="BB651" si="9969">IF(BB648=1,BA651+1,BA651)</f>
        <v>1903</v>
      </c>
      <c r="BC651" s="60">
        <f t="shared" ref="BC651" si="9970">IF(BC648=1,BB651+1,BB651)</f>
        <v>1903</v>
      </c>
      <c r="BD651" s="60">
        <f t="shared" ref="BD651" si="9971">IF(BD648=1,BC651+1,BC651)</f>
        <v>1903</v>
      </c>
      <c r="BE651" s="60">
        <f t="shared" ref="BE651" si="9972">IF(BE648=1,BD651+1,BD651)</f>
        <v>1903</v>
      </c>
      <c r="BF651" s="60">
        <f t="shared" ref="BF651" si="9973">IF(BF648=1,BE651+1,BE651)</f>
        <v>1903</v>
      </c>
      <c r="BG651" s="60">
        <f t="shared" ref="BG651" si="9974">IF(BG648=1,BF651+1,BF651)</f>
        <v>1903</v>
      </c>
      <c r="BH651" s="60">
        <f t="shared" ref="BH651" si="9975">IF(BH648=1,BG651+1,BG651)</f>
        <v>1903</v>
      </c>
      <c r="BI651" s="60">
        <f t="shared" ref="BI651" si="9976">IF(BI648=1,BH651+1,BH651)</f>
        <v>1903</v>
      </c>
      <c r="BJ651" s="199"/>
      <c r="BK651" s="198"/>
      <c r="BL651" s="202"/>
      <c r="BM651" s="106"/>
      <c r="BN651" s="106"/>
      <c r="BO651" s="106"/>
      <c r="BP651" s="106"/>
      <c r="BQ651" s="106"/>
      <c r="BR651" s="106"/>
      <c r="BS651" s="106"/>
      <c r="BT651" s="106"/>
      <c r="BU651" s="106"/>
      <c r="BV651" s="106"/>
      <c r="BW651" s="106"/>
      <c r="BX651" s="106"/>
      <c r="BY651" s="106"/>
      <c r="BZ651" s="106"/>
      <c r="CA651" s="106"/>
      <c r="CB651" s="106"/>
    </row>
    <row r="652" spans="1:80" s="245" customFormat="1" ht="16.399999999999999" customHeight="1" x14ac:dyDescent="0.35">
      <c r="A652" s="250"/>
      <c r="B652" s="113"/>
      <c r="C652" s="125"/>
      <c r="D652" s="125"/>
      <c r="E652" s="357"/>
      <c r="F652" s="357"/>
      <c r="G652" s="357"/>
      <c r="H652" s="370"/>
      <c r="I652" s="374"/>
      <c r="J652" s="7"/>
      <c r="K652" s="377"/>
      <c r="L652" s="106"/>
      <c r="M652" s="63" t="s">
        <v>159</v>
      </c>
      <c r="N652" s="258"/>
      <c r="O652" s="258"/>
      <c r="P652" s="258"/>
      <c r="Q652" s="258"/>
      <c r="R652" s="258"/>
      <c r="S652" s="258"/>
      <c r="T652" s="258"/>
      <c r="U652" s="258"/>
      <c r="V652" s="258"/>
      <c r="W652" s="258"/>
      <c r="X652" s="258"/>
      <c r="Y652" s="258"/>
      <c r="Z652" s="258"/>
      <c r="AA652" s="258"/>
      <c r="AB652" s="258"/>
      <c r="AC652" s="258"/>
      <c r="AD652" s="258"/>
      <c r="AE652" s="258"/>
      <c r="AF652" s="258"/>
      <c r="AG652" s="258"/>
      <c r="AH652" s="258"/>
      <c r="AI652" s="258"/>
      <c r="AJ652" s="258"/>
      <c r="AK652" s="258"/>
      <c r="AL652" s="258"/>
      <c r="AM652" s="258"/>
      <c r="AN652" s="258"/>
      <c r="AO652" s="258"/>
      <c r="AP652" s="258"/>
      <c r="AQ652" s="258"/>
      <c r="AR652" s="258"/>
      <c r="AS652" s="258"/>
      <c r="AT652" s="258"/>
      <c r="AU652" s="258"/>
      <c r="AV652" s="258"/>
      <c r="AW652" s="258"/>
      <c r="AX652" s="258"/>
      <c r="AY652" s="258"/>
      <c r="AZ652" s="258"/>
      <c r="BA652" s="258"/>
      <c r="BB652" s="258"/>
      <c r="BC652" s="258"/>
      <c r="BD652" s="258"/>
      <c r="BE652" s="258"/>
      <c r="BF652" s="258"/>
      <c r="BG652" s="258"/>
      <c r="BH652" s="258"/>
      <c r="BI652" s="258"/>
      <c r="BJ652" s="199"/>
      <c r="BK652" s="198"/>
      <c r="BL652" s="202"/>
      <c r="BM652" s="106"/>
      <c r="BN652" s="106"/>
      <c r="BO652" s="106"/>
      <c r="BP652" s="106"/>
      <c r="BQ652" s="106"/>
      <c r="BR652" s="106"/>
      <c r="BS652" s="106"/>
      <c r="BT652" s="106"/>
      <c r="BU652" s="106"/>
      <c r="BV652" s="106"/>
      <c r="BW652" s="106"/>
      <c r="BX652" s="106"/>
      <c r="BY652" s="106"/>
      <c r="BZ652" s="106"/>
      <c r="CA652" s="106"/>
      <c r="CB652" s="106"/>
    </row>
    <row r="653" spans="1:80" s="245" customFormat="1" ht="23.5" customHeight="1" x14ac:dyDescent="0.35">
      <c r="A653" s="243"/>
      <c r="B653" s="126" t="s">
        <v>392</v>
      </c>
      <c r="C653" s="381"/>
      <c r="D653" s="381"/>
      <c r="E653" s="259"/>
      <c r="F653" s="259"/>
      <c r="G653" s="241"/>
      <c r="H653" s="253"/>
      <c r="I653" s="61">
        <f>IF($H653="",0,VLOOKUP($E653,'Podpůrná data'!$H$15:$I$185,2,FALSE)*$H653)</f>
        <v>0</v>
      </c>
      <c r="J653" s="105"/>
      <c r="K653" s="166">
        <f>IF(I653&gt;0,1,0)</f>
        <v>0</v>
      </c>
      <c r="L653" s="204"/>
      <c r="M653" s="63" t="s">
        <v>95</v>
      </c>
      <c r="N653" s="260"/>
      <c r="O653" s="260"/>
      <c r="P653" s="260"/>
      <c r="Q653" s="260"/>
      <c r="R653" s="260"/>
      <c r="S653" s="260"/>
      <c r="T653" s="260"/>
      <c r="U653" s="260"/>
      <c r="V653" s="260"/>
      <c r="W653" s="260"/>
      <c r="X653" s="260"/>
      <c r="Y653" s="260"/>
      <c r="Z653" s="260"/>
      <c r="AA653" s="260"/>
      <c r="AB653" s="260"/>
      <c r="AC653" s="260"/>
      <c r="AD653" s="260"/>
      <c r="AE653" s="260"/>
      <c r="AF653" s="260"/>
      <c r="AG653" s="260"/>
      <c r="AH653" s="260"/>
      <c r="AI653" s="260"/>
      <c r="AJ653" s="260"/>
      <c r="AK653" s="260"/>
      <c r="AL653" s="260"/>
      <c r="AM653" s="260"/>
      <c r="AN653" s="260"/>
      <c r="AO653" s="260"/>
      <c r="AP653" s="260"/>
      <c r="AQ653" s="260"/>
      <c r="AR653" s="260"/>
      <c r="AS653" s="260"/>
      <c r="AT653" s="260"/>
      <c r="AU653" s="260"/>
      <c r="AV653" s="260"/>
      <c r="AW653" s="260"/>
      <c r="AX653" s="260"/>
      <c r="AY653" s="260"/>
      <c r="AZ653" s="260"/>
      <c r="BA653" s="260"/>
      <c r="BB653" s="260"/>
      <c r="BC653" s="260"/>
      <c r="BD653" s="260"/>
      <c r="BE653" s="260"/>
      <c r="BF653" s="260"/>
      <c r="BG653" s="260"/>
      <c r="BH653" s="260"/>
      <c r="BI653" s="260"/>
      <c r="BJ653" s="382">
        <f>SUM(N655:BI655)</f>
        <v>0</v>
      </c>
      <c r="BK653" s="384">
        <f>SUM(N657:BI657)</f>
        <v>0</v>
      </c>
      <c r="BL653" s="386">
        <f>IF($K653=0,0,IF($BJ653&gt;=20,1,0))</f>
        <v>0</v>
      </c>
      <c r="BM653" s="106"/>
      <c r="BN653" s="106"/>
      <c r="BO653" s="106"/>
      <c r="BP653" s="106"/>
      <c r="BQ653" s="106"/>
      <c r="BR653" s="106"/>
      <c r="BS653" s="106"/>
      <c r="BT653" s="106"/>
      <c r="BU653" s="106"/>
      <c r="BV653" s="106"/>
      <c r="BW653" s="106"/>
      <c r="BX653" s="106"/>
      <c r="BY653" s="106"/>
      <c r="BZ653" s="106"/>
      <c r="CA653" s="106"/>
      <c r="CB653" s="106"/>
    </row>
    <row r="654" spans="1:80" s="245" customFormat="1" ht="29" x14ac:dyDescent="0.35">
      <c r="A654" s="243"/>
      <c r="B654" s="128"/>
      <c r="C654" s="170"/>
      <c r="D654" s="170"/>
      <c r="E654" s="170"/>
      <c r="F654" s="170"/>
      <c r="G654" s="170"/>
      <c r="H654" s="170"/>
      <c r="I654" s="64"/>
      <c r="J654" s="105"/>
      <c r="K654" s="223"/>
      <c r="L654" s="106"/>
      <c r="M654" s="63" t="s">
        <v>215</v>
      </c>
      <c r="N654" s="260"/>
      <c r="O654" s="260"/>
      <c r="P654" s="260"/>
      <c r="Q654" s="260"/>
      <c r="R654" s="260"/>
      <c r="S654" s="260"/>
      <c r="T654" s="260"/>
      <c r="U654" s="260"/>
      <c r="V654" s="260"/>
      <c r="W654" s="260"/>
      <c r="X654" s="260"/>
      <c r="Y654" s="260"/>
      <c r="Z654" s="260"/>
      <c r="AA654" s="260"/>
      <c r="AB654" s="260"/>
      <c r="AC654" s="260"/>
      <c r="AD654" s="260"/>
      <c r="AE654" s="260"/>
      <c r="AF654" s="260"/>
      <c r="AG654" s="260"/>
      <c r="AH654" s="260"/>
      <c r="AI654" s="260"/>
      <c r="AJ654" s="260"/>
      <c r="AK654" s="260"/>
      <c r="AL654" s="260"/>
      <c r="AM654" s="260"/>
      <c r="AN654" s="260"/>
      <c r="AO654" s="260"/>
      <c r="AP654" s="260"/>
      <c r="AQ654" s="260"/>
      <c r="AR654" s="260"/>
      <c r="AS654" s="260"/>
      <c r="AT654" s="260"/>
      <c r="AU654" s="260"/>
      <c r="AV654" s="260"/>
      <c r="AW654" s="260"/>
      <c r="AX654" s="260"/>
      <c r="AY654" s="260"/>
      <c r="AZ654" s="260"/>
      <c r="BA654" s="260"/>
      <c r="BB654" s="260"/>
      <c r="BC654" s="260"/>
      <c r="BD654" s="260"/>
      <c r="BE654" s="260"/>
      <c r="BF654" s="260"/>
      <c r="BG654" s="260"/>
      <c r="BH654" s="260"/>
      <c r="BI654" s="260"/>
      <c r="BJ654" s="382"/>
      <c r="BK654" s="384"/>
      <c r="BL654" s="386"/>
      <c r="BM654" s="106"/>
      <c r="BN654" s="106"/>
      <c r="BO654" s="106"/>
      <c r="BP654" s="106"/>
      <c r="BQ654" s="106"/>
      <c r="BR654" s="106"/>
      <c r="BS654" s="106"/>
      <c r="BT654" s="106"/>
      <c r="BU654" s="106"/>
      <c r="BV654" s="106"/>
      <c r="BW654" s="106"/>
      <c r="BX654" s="106"/>
      <c r="BY654" s="106"/>
      <c r="BZ654" s="106"/>
      <c r="CA654" s="106"/>
      <c r="CB654" s="106"/>
    </row>
    <row r="655" spans="1:80" s="245" customFormat="1" ht="29" x14ac:dyDescent="0.35">
      <c r="A655" s="243"/>
      <c r="B655" s="128"/>
      <c r="C655" s="170"/>
      <c r="D655" s="170"/>
      <c r="E655" s="170"/>
      <c r="F655" s="170"/>
      <c r="G655" s="170"/>
      <c r="H655" s="170"/>
      <c r="I655" s="64"/>
      <c r="J655" s="105"/>
      <c r="K655" s="165"/>
      <c r="L655" s="106"/>
      <c r="M655" s="63" t="s">
        <v>235</v>
      </c>
      <c r="N655" s="167">
        <f>IF(N654="",0,IF(N654&gt;=$H653,$H653,N654))</f>
        <v>0</v>
      </c>
      <c r="O655" s="167">
        <f t="shared" ref="O655" si="9977">IF(O654="",0,IF((O654+N656)&lt;=$H653,O654,$H653-N656))</f>
        <v>0</v>
      </c>
      <c r="P655" s="167">
        <f t="shared" ref="P655" si="9978">IF(P654="",0,IF((P654+O656)&lt;=$H653,P654,$H653-O656))</f>
        <v>0</v>
      </c>
      <c r="Q655" s="167">
        <f t="shared" ref="Q655" si="9979">IF(Q654="",0,IF((Q654+P656)&lt;=$H653,Q654,$H653-P656))</f>
        <v>0</v>
      </c>
      <c r="R655" s="167">
        <f t="shared" ref="R655" si="9980">IF(R654="",0,IF((R654+Q656)&lt;=$H653,R654,$H653-Q656))</f>
        <v>0</v>
      </c>
      <c r="S655" s="167">
        <f t="shared" ref="S655" si="9981">IF(S654="",0,IF((S654+R656)&lt;=$H653,S654,$H653-R656))</f>
        <v>0</v>
      </c>
      <c r="T655" s="167">
        <f t="shared" ref="T655" si="9982">IF(T654="",0,IF((T654+S656)&lt;=$H653,T654,$H653-S656))</f>
        <v>0</v>
      </c>
      <c r="U655" s="167">
        <f t="shared" ref="U655" si="9983">IF(U654="",0,IF((U654+T656)&lt;=$H653,U654,$H653-T656))</f>
        <v>0</v>
      </c>
      <c r="V655" s="167">
        <f t="shared" ref="V655" si="9984">IF(V654="",0,IF((V654+U656)&lt;=$H653,V654,$H653-U656))</f>
        <v>0</v>
      </c>
      <c r="W655" s="167">
        <f t="shared" ref="W655" si="9985">IF(W654="",0,IF((W654+V656)&lt;=$H653,W654,$H653-V656))</f>
        <v>0</v>
      </c>
      <c r="X655" s="167">
        <f t="shared" ref="X655" si="9986">IF(X654="",0,IF((X654+W656)&lt;=$H653,X654,$H653-W656))</f>
        <v>0</v>
      </c>
      <c r="Y655" s="167">
        <f t="shared" ref="Y655" si="9987">IF(Y654="",0,IF((Y654+X656)&lt;=$H653,Y654,$H653-X656))</f>
        <v>0</v>
      </c>
      <c r="Z655" s="167">
        <f t="shared" ref="Z655" si="9988">IF(Z654="",0,IF((Z654+Y656)&lt;=$H653,Z654,$H653-Y656))</f>
        <v>0</v>
      </c>
      <c r="AA655" s="167">
        <f t="shared" ref="AA655" si="9989">IF(AA654="",0,IF((AA654+Z656)&lt;=$H653,AA654,$H653-Z656))</f>
        <v>0</v>
      </c>
      <c r="AB655" s="167">
        <f t="shared" ref="AB655" si="9990">IF(AB654="",0,IF((AB654+AA656)&lt;=$H653,AB654,$H653-AA656))</f>
        <v>0</v>
      </c>
      <c r="AC655" s="167">
        <f t="shared" ref="AC655" si="9991">IF(AC654="",0,IF((AC654+AB656)&lt;=$H653,AC654,$H653-AB656))</f>
        <v>0</v>
      </c>
      <c r="AD655" s="167">
        <f t="shared" ref="AD655" si="9992">IF(AD654="",0,IF((AD654+AC656)&lt;=$H653,AD654,$H653-AC656))</f>
        <v>0</v>
      </c>
      <c r="AE655" s="167">
        <f t="shared" ref="AE655" si="9993">IF(AE654="",0,IF((AE654+AD656)&lt;=$H653,AE654,$H653-AD656))</f>
        <v>0</v>
      </c>
      <c r="AF655" s="167">
        <f t="shared" ref="AF655" si="9994">IF(AF654="",0,IF((AF654+AE656)&lt;=$H653,AF654,$H653-AE656))</f>
        <v>0</v>
      </c>
      <c r="AG655" s="167">
        <f t="shared" ref="AG655" si="9995">IF(AG654="",0,IF((AG654+AF656)&lt;=$H653,AG654,$H653-AF656))</f>
        <v>0</v>
      </c>
      <c r="AH655" s="167">
        <f t="shared" ref="AH655" si="9996">IF(AH654="",0,IF((AH654+AG656)&lt;=$H653,AH654,$H653-AG656))</f>
        <v>0</v>
      </c>
      <c r="AI655" s="167">
        <f t="shared" ref="AI655" si="9997">IF(AI654="",0,IF((AI654+AH656)&lt;=$H653,AI654,$H653-AH656))</f>
        <v>0</v>
      </c>
      <c r="AJ655" s="167">
        <f t="shared" ref="AJ655" si="9998">IF(AJ654="",0,IF((AJ654+AI656)&lt;=$H653,AJ654,$H653-AI656))</f>
        <v>0</v>
      </c>
      <c r="AK655" s="167">
        <f t="shared" ref="AK655" si="9999">IF(AK654="",0,IF((AK654+AJ656)&lt;=$H653,AK654,$H653-AJ656))</f>
        <v>0</v>
      </c>
      <c r="AL655" s="167">
        <f t="shared" ref="AL655" si="10000">IF(AL654="",0,IF((AL654+AK656)&lt;=$H653,AL654,$H653-AK656))</f>
        <v>0</v>
      </c>
      <c r="AM655" s="167">
        <f t="shared" ref="AM655" si="10001">IF(AM654="",0,IF((AM654+AL656)&lt;=$H653,AM654,$H653-AL656))</f>
        <v>0</v>
      </c>
      <c r="AN655" s="167">
        <f t="shared" ref="AN655" si="10002">IF(AN654="",0,IF((AN654+AM656)&lt;=$H653,AN654,$H653-AM656))</f>
        <v>0</v>
      </c>
      <c r="AO655" s="167">
        <f t="shared" ref="AO655" si="10003">IF(AO654="",0,IF((AO654+AN656)&lt;=$H653,AO654,$H653-AN656))</f>
        <v>0</v>
      </c>
      <c r="AP655" s="167">
        <f t="shared" ref="AP655" si="10004">IF(AP654="",0,IF((AP654+AO656)&lt;=$H653,AP654,$H653-AO656))</f>
        <v>0</v>
      </c>
      <c r="AQ655" s="167">
        <f t="shared" ref="AQ655" si="10005">IF(AQ654="",0,IF((AQ654+AP656)&lt;=$H653,AQ654,$H653-AP656))</f>
        <v>0</v>
      </c>
      <c r="AR655" s="167">
        <f t="shared" ref="AR655" si="10006">IF(AR654="",0,IF((AR654+AQ656)&lt;=$H653,AR654,$H653-AQ656))</f>
        <v>0</v>
      </c>
      <c r="AS655" s="167">
        <f t="shared" ref="AS655" si="10007">IF(AS654="",0,IF((AS654+AR656)&lt;=$H653,AS654,$H653-AR656))</f>
        <v>0</v>
      </c>
      <c r="AT655" s="167">
        <f t="shared" ref="AT655" si="10008">IF(AT654="",0,IF((AT654+AS656)&lt;=$H653,AT654,$H653-AS656))</f>
        <v>0</v>
      </c>
      <c r="AU655" s="167">
        <f t="shared" ref="AU655" si="10009">IF(AU654="",0,IF((AU654+AT656)&lt;=$H653,AU654,$H653-AT656))</f>
        <v>0</v>
      </c>
      <c r="AV655" s="167">
        <f t="shared" ref="AV655" si="10010">IF(AV654="",0,IF((AV654+AU656)&lt;=$H653,AV654,$H653-AU656))</f>
        <v>0</v>
      </c>
      <c r="AW655" s="167">
        <f t="shared" ref="AW655" si="10011">IF(AW654="",0,IF((AW654+AV656)&lt;=$H653,AW654,$H653-AV656))</f>
        <v>0</v>
      </c>
      <c r="AX655" s="167">
        <f t="shared" ref="AX655" si="10012">IF(AX654="",0,IF((AX654+AW656)&lt;=$H653,AX654,$H653-AW656))</f>
        <v>0</v>
      </c>
      <c r="AY655" s="167">
        <f t="shared" ref="AY655" si="10013">IF(AY654="",0,IF((AY654+AX656)&lt;=$H653,AY654,$H653-AX656))</f>
        <v>0</v>
      </c>
      <c r="AZ655" s="167">
        <f t="shared" ref="AZ655" si="10014">IF(AZ654="",0,IF((AZ654+AY656)&lt;=$H653,AZ654,$H653-AY656))</f>
        <v>0</v>
      </c>
      <c r="BA655" s="167">
        <f t="shared" ref="BA655" si="10015">IF(BA654="",0,IF((BA654+AZ656)&lt;=$H653,BA654,$H653-AZ656))</f>
        <v>0</v>
      </c>
      <c r="BB655" s="167">
        <f t="shared" ref="BB655" si="10016">IF(BB654="",0,IF((BB654+BA656)&lt;=$H653,BB654,$H653-BA656))</f>
        <v>0</v>
      </c>
      <c r="BC655" s="167">
        <f t="shared" ref="BC655" si="10017">IF(BC654="",0,IF((BC654+BB656)&lt;=$H653,BC654,$H653-BB656))</f>
        <v>0</v>
      </c>
      <c r="BD655" s="167">
        <f t="shared" ref="BD655" si="10018">IF(BD654="",0,IF((BD654+BC656)&lt;=$H653,BD654,$H653-BC656))</f>
        <v>0</v>
      </c>
      <c r="BE655" s="167">
        <f t="shared" ref="BE655" si="10019">IF(BE654="",0,IF((BE654+BD656)&lt;=$H653,BE654,$H653-BD656))</f>
        <v>0</v>
      </c>
      <c r="BF655" s="167">
        <f t="shared" ref="BF655" si="10020">IF(BF654="",0,IF((BF654+BE656)&lt;=$H653,BF654,$H653-BE656))</f>
        <v>0</v>
      </c>
      <c r="BG655" s="167">
        <f t="shared" ref="BG655" si="10021">IF(BG654="",0,IF((BG654+BF656)&lt;=$H653,BG654,$H653-BF656))</f>
        <v>0</v>
      </c>
      <c r="BH655" s="167">
        <f t="shared" ref="BH655" si="10022">IF(BH654="",0,IF((BH654+BG656)&lt;=$H653,BH654,$H653-BG656))</f>
        <v>0</v>
      </c>
      <c r="BI655" s="167">
        <f t="shared" ref="BI655" si="10023">IF(BI654="",0,IF((BI654+BH656)&lt;=$H653,BI654,$H653-BH656))</f>
        <v>0</v>
      </c>
      <c r="BJ655" s="382"/>
      <c r="BK655" s="384"/>
      <c r="BL655" s="386"/>
      <c r="BM655" s="106"/>
      <c r="BN655" s="106"/>
      <c r="BO655" s="106"/>
      <c r="BP655" s="106"/>
      <c r="BQ655" s="106"/>
      <c r="BR655" s="106"/>
      <c r="BS655" s="106"/>
      <c r="BT655" s="106"/>
      <c r="BU655" s="106"/>
      <c r="BV655" s="106"/>
      <c r="BW655" s="106"/>
      <c r="BX655" s="106"/>
      <c r="BY655" s="106"/>
      <c r="BZ655" s="106"/>
      <c r="CA655" s="106"/>
      <c r="CB655" s="106"/>
    </row>
    <row r="656" spans="1:80" ht="29" hidden="1" x14ac:dyDescent="0.35">
      <c r="B656" s="128"/>
      <c r="C656" s="170"/>
      <c r="D656" s="170"/>
      <c r="E656" s="170"/>
      <c r="F656" s="170"/>
      <c r="G656" s="170"/>
      <c r="H656" s="170"/>
      <c r="I656" s="172"/>
      <c r="J656" s="105"/>
      <c r="K656" s="175"/>
      <c r="L656" s="105"/>
      <c r="M656" s="63" t="s">
        <v>236</v>
      </c>
      <c r="N656" s="167">
        <f>N655</f>
        <v>0</v>
      </c>
      <c r="O656" s="167">
        <f>O655+N656</f>
        <v>0</v>
      </c>
      <c r="P656" s="167">
        <f t="shared" ref="P656" si="10024">P655+O656</f>
        <v>0</v>
      </c>
      <c r="Q656" s="167">
        <f t="shared" ref="Q656" si="10025">Q655+P656</f>
        <v>0</v>
      </c>
      <c r="R656" s="167">
        <f t="shared" ref="R656" si="10026">R655+Q656</f>
        <v>0</v>
      </c>
      <c r="S656" s="167">
        <f t="shared" ref="S656" si="10027">S655+R656</f>
        <v>0</v>
      </c>
      <c r="T656" s="167">
        <f t="shared" ref="T656" si="10028">T655+S656</f>
        <v>0</v>
      </c>
      <c r="U656" s="167">
        <f t="shared" ref="U656" si="10029">U655+T656</f>
        <v>0</v>
      </c>
      <c r="V656" s="167">
        <f t="shared" ref="V656" si="10030">V655+U656</f>
        <v>0</v>
      </c>
      <c r="W656" s="167">
        <f t="shared" ref="W656" si="10031">W655+V656</f>
        <v>0</v>
      </c>
      <c r="X656" s="167">
        <f t="shared" ref="X656" si="10032">X655+W656</f>
        <v>0</v>
      </c>
      <c r="Y656" s="167">
        <f t="shared" ref="Y656" si="10033">Y655+X656</f>
        <v>0</v>
      </c>
      <c r="Z656" s="167">
        <f t="shared" ref="Z656" si="10034">Z655+Y656</f>
        <v>0</v>
      </c>
      <c r="AA656" s="167">
        <f t="shared" ref="AA656" si="10035">AA655+Z656</f>
        <v>0</v>
      </c>
      <c r="AB656" s="167">
        <f t="shared" ref="AB656" si="10036">AB655+AA656</f>
        <v>0</v>
      </c>
      <c r="AC656" s="167">
        <f t="shared" ref="AC656" si="10037">AC655+AB656</f>
        <v>0</v>
      </c>
      <c r="AD656" s="167">
        <f t="shared" ref="AD656" si="10038">AD655+AC656</f>
        <v>0</v>
      </c>
      <c r="AE656" s="167">
        <f t="shared" ref="AE656" si="10039">AE655+AD656</f>
        <v>0</v>
      </c>
      <c r="AF656" s="167">
        <f t="shared" ref="AF656" si="10040">AF655+AE656</f>
        <v>0</v>
      </c>
      <c r="AG656" s="167">
        <f t="shared" ref="AG656" si="10041">AG655+AF656</f>
        <v>0</v>
      </c>
      <c r="AH656" s="167">
        <f t="shared" ref="AH656" si="10042">AH655+AG656</f>
        <v>0</v>
      </c>
      <c r="AI656" s="167">
        <f t="shared" ref="AI656" si="10043">AI655+AH656</f>
        <v>0</v>
      </c>
      <c r="AJ656" s="167">
        <f t="shared" ref="AJ656" si="10044">AJ655+AI656</f>
        <v>0</v>
      </c>
      <c r="AK656" s="167">
        <f t="shared" ref="AK656" si="10045">AK655+AJ656</f>
        <v>0</v>
      </c>
      <c r="AL656" s="167">
        <f t="shared" ref="AL656" si="10046">AL655+AK656</f>
        <v>0</v>
      </c>
      <c r="AM656" s="167">
        <f t="shared" ref="AM656" si="10047">AM655+AL656</f>
        <v>0</v>
      </c>
      <c r="AN656" s="167">
        <f t="shared" ref="AN656" si="10048">AN655+AM656</f>
        <v>0</v>
      </c>
      <c r="AO656" s="167">
        <f t="shared" ref="AO656" si="10049">AO655+AN656</f>
        <v>0</v>
      </c>
      <c r="AP656" s="167">
        <f t="shared" ref="AP656" si="10050">AP655+AO656</f>
        <v>0</v>
      </c>
      <c r="AQ656" s="167">
        <f t="shared" ref="AQ656" si="10051">AQ655+AP656</f>
        <v>0</v>
      </c>
      <c r="AR656" s="167">
        <f t="shared" ref="AR656" si="10052">AR655+AQ656</f>
        <v>0</v>
      </c>
      <c r="AS656" s="167">
        <f t="shared" ref="AS656" si="10053">AS655+AR656</f>
        <v>0</v>
      </c>
      <c r="AT656" s="167">
        <f t="shared" ref="AT656" si="10054">AT655+AS656</f>
        <v>0</v>
      </c>
      <c r="AU656" s="167">
        <f t="shared" ref="AU656" si="10055">AU655+AT656</f>
        <v>0</v>
      </c>
      <c r="AV656" s="167">
        <f t="shared" ref="AV656" si="10056">AV655+AU656</f>
        <v>0</v>
      </c>
      <c r="AW656" s="167">
        <f t="shared" ref="AW656" si="10057">AW655+AV656</f>
        <v>0</v>
      </c>
      <c r="AX656" s="167">
        <f t="shared" ref="AX656" si="10058">AX655+AW656</f>
        <v>0</v>
      </c>
      <c r="AY656" s="167">
        <f t="shared" ref="AY656" si="10059">AY655+AX656</f>
        <v>0</v>
      </c>
      <c r="AZ656" s="167">
        <f t="shared" ref="AZ656" si="10060">AZ655+AY656</f>
        <v>0</v>
      </c>
      <c r="BA656" s="167">
        <f t="shared" ref="BA656" si="10061">BA655+AZ656</f>
        <v>0</v>
      </c>
      <c r="BB656" s="167">
        <f t="shared" ref="BB656" si="10062">BB655+BA656</f>
        <v>0</v>
      </c>
      <c r="BC656" s="167">
        <f t="shared" ref="BC656" si="10063">BC655+BB656</f>
        <v>0</v>
      </c>
      <c r="BD656" s="167">
        <f t="shared" ref="BD656" si="10064">BD655+BC656</f>
        <v>0</v>
      </c>
      <c r="BE656" s="167">
        <f t="shared" ref="BE656" si="10065">BE655+BD656</f>
        <v>0</v>
      </c>
      <c r="BF656" s="167">
        <f t="shared" ref="BF656" si="10066">BF655+BE656</f>
        <v>0</v>
      </c>
      <c r="BG656" s="167">
        <f t="shared" ref="BG656" si="10067">BG655+BF656</f>
        <v>0</v>
      </c>
      <c r="BH656" s="167">
        <f t="shared" ref="BH656" si="10068">BH655+BG656</f>
        <v>0</v>
      </c>
      <c r="BI656" s="167">
        <f t="shared" ref="BI656" si="10069">BI655+BH656</f>
        <v>0</v>
      </c>
      <c r="BJ656" s="382"/>
      <c r="BK656" s="384"/>
      <c r="BL656" s="386"/>
      <c r="BM656" s="105"/>
      <c r="BN656" s="105"/>
      <c r="BO656" s="105"/>
      <c r="BP656" s="105"/>
      <c r="BQ656" s="105"/>
      <c r="BR656" s="105"/>
      <c r="BS656" s="105"/>
      <c r="BT656" s="105"/>
      <c r="BU656" s="105"/>
      <c r="BV656" s="105"/>
      <c r="BW656" s="105"/>
      <c r="BX656" s="105"/>
      <c r="BY656" s="105"/>
      <c r="BZ656" s="105"/>
      <c r="CA656" s="105"/>
      <c r="CB656" s="105"/>
    </row>
    <row r="657" spans="1:80" ht="25.4" customHeight="1" thickBot="1" x14ac:dyDescent="0.4">
      <c r="B657" s="128"/>
      <c r="C657" s="170"/>
      <c r="D657" s="170"/>
      <c r="E657" s="170"/>
      <c r="F657" s="170"/>
      <c r="G657" s="170"/>
      <c r="H657" s="170"/>
      <c r="I657" s="172"/>
      <c r="J657" s="105"/>
      <c r="K657" s="175"/>
      <c r="L657" s="105"/>
      <c r="M657" s="63" t="s">
        <v>145</v>
      </c>
      <c r="N657" s="168">
        <f>IF($E653="",0,VLOOKUP($E653,'Podpůrná data'!$H$15:$I$182,2)*N655)</f>
        <v>0</v>
      </c>
      <c r="O657" s="168">
        <f>IF($E653="",0,VLOOKUP($E653,'Podpůrná data'!$H$15:$I$182,2)*O655)</f>
        <v>0</v>
      </c>
      <c r="P657" s="168">
        <f>IF($E653="",0,VLOOKUP($E653,'Podpůrná data'!$H$15:$I$182,2)*P655)</f>
        <v>0</v>
      </c>
      <c r="Q657" s="168">
        <f>IF($E653="",0,VLOOKUP($E653,'Podpůrná data'!$H$15:$I$182,2)*Q655)</f>
        <v>0</v>
      </c>
      <c r="R657" s="168">
        <f>IF($E653="",0,VLOOKUP($E653,'Podpůrná data'!$H$15:$I$182,2)*R655)</f>
        <v>0</v>
      </c>
      <c r="S657" s="168">
        <f>IF($E653="",0,VLOOKUP($E653,'Podpůrná data'!$H$15:$I$182,2)*S655)</f>
        <v>0</v>
      </c>
      <c r="T657" s="168">
        <f>IF($E653="",0,VLOOKUP($E653,'Podpůrná data'!$H$15:$I$182,2)*T655)</f>
        <v>0</v>
      </c>
      <c r="U657" s="168">
        <f>IF($E653="",0,VLOOKUP($E653,'Podpůrná data'!$H$15:$I$182,2)*U655)</f>
        <v>0</v>
      </c>
      <c r="V657" s="168">
        <f>IF($E653="",0,VLOOKUP($E653,'Podpůrná data'!$H$15:$I$182,2)*V655)</f>
        <v>0</v>
      </c>
      <c r="W657" s="168">
        <f>IF($E653="",0,VLOOKUP($E653,'Podpůrná data'!$H$15:$I$182,2)*W655)</f>
        <v>0</v>
      </c>
      <c r="X657" s="168">
        <f>IF($E653="",0,VLOOKUP($E653,'Podpůrná data'!$H$15:$I$182,2)*X655)</f>
        <v>0</v>
      </c>
      <c r="Y657" s="168">
        <f>IF($E653="",0,VLOOKUP($E653,'Podpůrná data'!$H$15:$I$182,2)*Y655)</f>
        <v>0</v>
      </c>
      <c r="Z657" s="168">
        <f>IF($E653="",0,VLOOKUP($E653,'Podpůrná data'!$H$15:$I$182,2)*Z655)</f>
        <v>0</v>
      </c>
      <c r="AA657" s="168">
        <f>IF($E653="",0,VLOOKUP($E653,'Podpůrná data'!$H$15:$I$182,2)*AA655)</f>
        <v>0</v>
      </c>
      <c r="AB657" s="168">
        <f>IF($E653="",0,VLOOKUP($E653,'Podpůrná data'!$H$15:$I$182,2)*AB655)</f>
        <v>0</v>
      </c>
      <c r="AC657" s="168">
        <f>IF($E653="",0,VLOOKUP($E653,'Podpůrná data'!$H$15:$I$182,2)*AC655)</f>
        <v>0</v>
      </c>
      <c r="AD657" s="168">
        <f>IF($E653="",0,VLOOKUP($E653,'Podpůrná data'!$H$15:$I$182,2)*AD655)</f>
        <v>0</v>
      </c>
      <c r="AE657" s="168">
        <f>IF($E653="",0,VLOOKUP($E653,'Podpůrná data'!$H$15:$I$182,2)*AE655)</f>
        <v>0</v>
      </c>
      <c r="AF657" s="168">
        <f>IF($E653="",0,VLOOKUP($E653,'Podpůrná data'!$H$15:$I$182,2)*AF655)</f>
        <v>0</v>
      </c>
      <c r="AG657" s="168">
        <f>IF($E653="",0,VLOOKUP($E653,'Podpůrná data'!$H$15:$I$182,2)*AG655)</f>
        <v>0</v>
      </c>
      <c r="AH657" s="168">
        <f>IF($E653="",0,VLOOKUP($E653,'Podpůrná data'!$H$15:$I$182,2)*AH655)</f>
        <v>0</v>
      </c>
      <c r="AI657" s="168">
        <f>IF($E653="",0,VLOOKUP($E653,'Podpůrná data'!$H$15:$I$182,2)*AI655)</f>
        <v>0</v>
      </c>
      <c r="AJ657" s="168">
        <f>IF($E653="",0,VLOOKUP($E653,'Podpůrná data'!$H$15:$I$182,2)*AJ655)</f>
        <v>0</v>
      </c>
      <c r="AK657" s="168">
        <f>IF($E653="",0,VLOOKUP($E653,'Podpůrná data'!$H$15:$I$182,2)*AK655)</f>
        <v>0</v>
      </c>
      <c r="AL657" s="168">
        <f>IF($E653="",0,VLOOKUP($E653,'Podpůrná data'!$H$15:$I$182,2)*AL655)</f>
        <v>0</v>
      </c>
      <c r="AM657" s="168">
        <f>IF($E653="",0,VLOOKUP($E653,'Podpůrná data'!$H$15:$I$182,2)*AM655)</f>
        <v>0</v>
      </c>
      <c r="AN657" s="168">
        <f>IF($E653="",0,VLOOKUP($E653,'Podpůrná data'!$H$15:$I$182,2)*AN655)</f>
        <v>0</v>
      </c>
      <c r="AO657" s="168">
        <f>IF($E653="",0,VLOOKUP($E653,'Podpůrná data'!$H$15:$I$182,2)*AO655)</f>
        <v>0</v>
      </c>
      <c r="AP657" s="168">
        <f>IF($E653="",0,VLOOKUP($E653,'Podpůrná data'!$H$15:$I$182,2)*AP655)</f>
        <v>0</v>
      </c>
      <c r="AQ657" s="168">
        <f>IF($E653="",0,VLOOKUP($E653,'Podpůrná data'!$H$15:$I$182,2)*AQ655)</f>
        <v>0</v>
      </c>
      <c r="AR657" s="168">
        <f>IF($E653="",0,VLOOKUP($E653,'Podpůrná data'!$H$15:$I$182,2)*AR655)</f>
        <v>0</v>
      </c>
      <c r="AS657" s="168">
        <f>IF($E653="",0,VLOOKUP($E653,'Podpůrná data'!$H$15:$I$182,2)*AS655)</f>
        <v>0</v>
      </c>
      <c r="AT657" s="168">
        <f>IF($E653="",0,VLOOKUP($E653,'Podpůrná data'!$H$15:$I$182,2)*AT655)</f>
        <v>0</v>
      </c>
      <c r="AU657" s="168">
        <f>IF($E653="",0,VLOOKUP($E653,'Podpůrná data'!$H$15:$I$182,2)*AU655)</f>
        <v>0</v>
      </c>
      <c r="AV657" s="168">
        <f>IF($E653="",0,VLOOKUP($E653,'Podpůrná data'!$H$15:$I$182,2)*AV655)</f>
        <v>0</v>
      </c>
      <c r="AW657" s="168">
        <f>IF($E653="",0,VLOOKUP($E653,'Podpůrná data'!$H$15:$I$182,2)*AW655)</f>
        <v>0</v>
      </c>
      <c r="AX657" s="168">
        <f>IF($E653="",0,VLOOKUP($E653,'Podpůrná data'!$H$15:$I$182,2)*AX655)</f>
        <v>0</v>
      </c>
      <c r="AY657" s="168">
        <f>IF($E653="",0,VLOOKUP($E653,'Podpůrná data'!$H$15:$I$182,2)*AY655)</f>
        <v>0</v>
      </c>
      <c r="AZ657" s="168">
        <f>IF($E653="",0,VLOOKUP($E653,'Podpůrná data'!$H$15:$I$182,2)*AZ655)</f>
        <v>0</v>
      </c>
      <c r="BA657" s="168">
        <f>IF($E653="",0,VLOOKUP($E653,'Podpůrná data'!$H$15:$I$182,2)*BA655)</f>
        <v>0</v>
      </c>
      <c r="BB657" s="168">
        <f>IF($E653="",0,VLOOKUP($E653,'Podpůrná data'!$H$15:$I$182,2)*BB655)</f>
        <v>0</v>
      </c>
      <c r="BC657" s="168">
        <f>IF($E653="",0,VLOOKUP($E653,'Podpůrná data'!$H$15:$I$182,2)*BC655)</f>
        <v>0</v>
      </c>
      <c r="BD657" s="168">
        <f>IF($E653="",0,VLOOKUP($E653,'Podpůrná data'!$H$15:$I$182,2)*BD655)</f>
        <v>0</v>
      </c>
      <c r="BE657" s="168">
        <f>IF($E653="",0,VLOOKUP($E653,'Podpůrná data'!$H$15:$I$182,2)*BE655)</f>
        <v>0</v>
      </c>
      <c r="BF657" s="168">
        <f>IF($E653="",0,VLOOKUP($E653,'Podpůrná data'!$H$15:$I$182,2)*BF655)</f>
        <v>0</v>
      </c>
      <c r="BG657" s="168">
        <f>IF($E653="",0,VLOOKUP($E653,'Podpůrná data'!$H$15:$I$182,2)*BG655)</f>
        <v>0</v>
      </c>
      <c r="BH657" s="168">
        <f>IF($E653="",0,VLOOKUP($E653,'Podpůrná data'!$H$15:$I$182,2)*BH655)</f>
        <v>0</v>
      </c>
      <c r="BI657" s="168">
        <f>IF($E653="",0,VLOOKUP($E653,'Podpůrná data'!$H$15:$I$182,2)*BI655)</f>
        <v>0</v>
      </c>
      <c r="BJ657" s="382"/>
      <c r="BK657" s="384"/>
      <c r="BL657" s="386"/>
      <c r="BM657" s="105"/>
      <c r="BN657" s="178">
        <f>SUMIFS($N657:$BI657,$N652:$BI652,"1. ZoR")</f>
        <v>0</v>
      </c>
      <c r="BO657" s="178">
        <f>SUMIFS($N657:$BI657,$N652:$BI652,"2. ZoR")</f>
        <v>0</v>
      </c>
      <c r="BP657" s="178">
        <f>SUMIFS($N657:$BI657,$N652:$BI652,"3. ZoR")</f>
        <v>0</v>
      </c>
      <c r="BQ657" s="178">
        <f>SUMIFS($N657:$BI657,$N652:$BI652,"4. ZoR")</f>
        <v>0</v>
      </c>
      <c r="BR657" s="178">
        <f>SUMIFS($N657:$BI657,$N652:$BI652,"5. ZoR")</f>
        <v>0</v>
      </c>
      <c r="BS657" s="178">
        <f>SUMIFS($N657:$BI657,$N652:$BI652,"6. ZoR")</f>
        <v>0</v>
      </c>
      <c r="BT657" s="178">
        <f>SUMIFS($N657:$BI657,$N652:$BI652,"7. ZoR")</f>
        <v>0</v>
      </c>
      <c r="BU657" s="178">
        <f>SUMIFS($N657:$BI657,$N652:$BI652,"8. ZoR")</f>
        <v>0</v>
      </c>
      <c r="BV657" s="178">
        <f>SUMIFS($N657:$BI657,$N652:$BI652,"9. ZoR")</f>
        <v>0</v>
      </c>
      <c r="BW657" s="178">
        <f>SUMIFS($N657:$BI657,$N652:$BI652,"10. ZoR")</f>
        <v>0</v>
      </c>
      <c r="BX657" s="178">
        <f>SUMIFS($N657:$BI657,$N652:$BI652,"11. ZoR")</f>
        <v>0</v>
      </c>
      <c r="BY657" s="178">
        <f>SUMIFS($N657:$BI657,$N652:$BI652,"12. ZoR")</f>
        <v>0</v>
      </c>
      <c r="BZ657" s="178">
        <f>SUMIFS($N657:$BI657,$N652:$BI652,"13. ZoR")</f>
        <v>0</v>
      </c>
      <c r="CA657" s="178">
        <f>SUMIFS($N657:$BI657,$N652:$BI652,"14. ZoR")</f>
        <v>0</v>
      </c>
      <c r="CB657" s="178">
        <f>SUMIFS($N657:$BI657,$N652:$BI652,"15. ZoR")</f>
        <v>0</v>
      </c>
    </row>
    <row r="658" spans="1:80" ht="29.5" hidden="1" thickBot="1" x14ac:dyDescent="0.4">
      <c r="B658" s="129"/>
      <c r="C658" s="173"/>
      <c r="D658" s="173"/>
      <c r="E658" s="173"/>
      <c r="F658" s="173"/>
      <c r="G658" s="173"/>
      <c r="H658" s="173"/>
      <c r="I658" s="174"/>
      <c r="J658" s="105"/>
      <c r="K658" s="176"/>
      <c r="L658" s="105"/>
      <c r="M658" s="63" t="s">
        <v>200</v>
      </c>
      <c r="N658" s="168">
        <f>IF(N657="","",N657)</f>
        <v>0</v>
      </c>
      <c r="O658" s="168">
        <f>N658+O657</f>
        <v>0</v>
      </c>
      <c r="P658" s="168">
        <f t="shared" ref="P658" si="10070">O658+P657</f>
        <v>0</v>
      </c>
      <c r="Q658" s="168">
        <f t="shared" ref="Q658" si="10071">P658+Q657</f>
        <v>0</v>
      </c>
      <c r="R658" s="168">
        <f t="shared" ref="R658" si="10072">Q658+R657</f>
        <v>0</v>
      </c>
      <c r="S658" s="168">
        <f t="shared" ref="S658" si="10073">R658+S657</f>
        <v>0</v>
      </c>
      <c r="T658" s="168">
        <f t="shared" ref="T658" si="10074">S658+T657</f>
        <v>0</v>
      </c>
      <c r="U658" s="168">
        <f t="shared" ref="U658" si="10075">T658+U657</f>
        <v>0</v>
      </c>
      <c r="V658" s="168">
        <f t="shared" ref="V658" si="10076">U658+V657</f>
        <v>0</v>
      </c>
      <c r="W658" s="168">
        <f t="shared" ref="W658" si="10077">V658+W657</f>
        <v>0</v>
      </c>
      <c r="X658" s="168">
        <f t="shared" ref="X658" si="10078">W658+X657</f>
        <v>0</v>
      </c>
      <c r="Y658" s="168">
        <f t="shared" ref="Y658" si="10079">X658+Y657</f>
        <v>0</v>
      </c>
      <c r="Z658" s="168">
        <f t="shared" ref="Z658" si="10080">Y658+Z657</f>
        <v>0</v>
      </c>
      <c r="AA658" s="168">
        <f t="shared" ref="AA658" si="10081">Z658+AA657</f>
        <v>0</v>
      </c>
      <c r="AB658" s="168">
        <f t="shared" ref="AB658" si="10082">AA658+AB657</f>
        <v>0</v>
      </c>
      <c r="AC658" s="168">
        <f t="shared" ref="AC658" si="10083">AB658+AC657</f>
        <v>0</v>
      </c>
      <c r="AD658" s="168">
        <f t="shared" ref="AD658" si="10084">AC658+AD657</f>
        <v>0</v>
      </c>
      <c r="AE658" s="168">
        <f t="shared" ref="AE658" si="10085">AD658+AE657</f>
        <v>0</v>
      </c>
      <c r="AF658" s="168">
        <f t="shared" ref="AF658" si="10086">AE658+AF657</f>
        <v>0</v>
      </c>
      <c r="AG658" s="168">
        <f t="shared" ref="AG658" si="10087">AF658+AG657</f>
        <v>0</v>
      </c>
      <c r="AH658" s="168">
        <f t="shared" ref="AH658" si="10088">AG658+AH657</f>
        <v>0</v>
      </c>
      <c r="AI658" s="168">
        <f t="shared" ref="AI658" si="10089">AH658+AI657</f>
        <v>0</v>
      </c>
      <c r="AJ658" s="168">
        <f t="shared" ref="AJ658" si="10090">AI658+AJ657</f>
        <v>0</v>
      </c>
      <c r="AK658" s="168">
        <f t="shared" ref="AK658" si="10091">AJ658+AK657</f>
        <v>0</v>
      </c>
      <c r="AL658" s="168">
        <f t="shared" ref="AL658" si="10092">AK658+AL657</f>
        <v>0</v>
      </c>
      <c r="AM658" s="168">
        <f t="shared" ref="AM658" si="10093">AL658+AM657</f>
        <v>0</v>
      </c>
      <c r="AN658" s="168">
        <f t="shared" ref="AN658" si="10094">AM658+AN657</f>
        <v>0</v>
      </c>
      <c r="AO658" s="168">
        <f t="shared" ref="AO658" si="10095">AN658+AO657</f>
        <v>0</v>
      </c>
      <c r="AP658" s="168">
        <f t="shared" ref="AP658" si="10096">AO658+AP657</f>
        <v>0</v>
      </c>
      <c r="AQ658" s="168">
        <f t="shared" ref="AQ658" si="10097">AP658+AQ657</f>
        <v>0</v>
      </c>
      <c r="AR658" s="168">
        <f t="shared" ref="AR658" si="10098">AQ658+AR657</f>
        <v>0</v>
      </c>
      <c r="AS658" s="168">
        <f t="shared" ref="AS658" si="10099">AR658+AS657</f>
        <v>0</v>
      </c>
      <c r="AT658" s="168">
        <f t="shared" ref="AT658" si="10100">AS658+AT657</f>
        <v>0</v>
      </c>
      <c r="AU658" s="168">
        <f t="shared" ref="AU658" si="10101">AT658+AU657</f>
        <v>0</v>
      </c>
      <c r="AV658" s="168">
        <f t="shared" ref="AV658" si="10102">AU658+AV657</f>
        <v>0</v>
      </c>
      <c r="AW658" s="168">
        <f t="shared" ref="AW658" si="10103">AV658+AW657</f>
        <v>0</v>
      </c>
      <c r="AX658" s="168">
        <f t="shared" ref="AX658" si="10104">AW658+AX657</f>
        <v>0</v>
      </c>
      <c r="AY658" s="168">
        <f t="shared" ref="AY658" si="10105">AX658+AY657</f>
        <v>0</v>
      </c>
      <c r="AZ658" s="168">
        <f t="shared" ref="AZ658" si="10106">AY658+AZ657</f>
        <v>0</v>
      </c>
      <c r="BA658" s="168">
        <f t="shared" ref="BA658" si="10107">AZ658+BA657</f>
        <v>0</v>
      </c>
      <c r="BB658" s="168">
        <f t="shared" ref="BB658" si="10108">BA658+BB657</f>
        <v>0</v>
      </c>
      <c r="BC658" s="168">
        <f t="shared" ref="BC658" si="10109">BB658+BC657</f>
        <v>0</v>
      </c>
      <c r="BD658" s="168">
        <f t="shared" ref="BD658" si="10110">BC658+BD657</f>
        <v>0</v>
      </c>
      <c r="BE658" s="168">
        <f t="shared" ref="BE658" si="10111">BD658+BE657</f>
        <v>0</v>
      </c>
      <c r="BF658" s="168">
        <f t="shared" ref="BF658" si="10112">BE658+BF657</f>
        <v>0</v>
      </c>
      <c r="BG658" s="168">
        <f t="shared" ref="BG658" si="10113">BF658+BG657</f>
        <v>0</v>
      </c>
      <c r="BH658" s="168">
        <f t="shared" ref="BH658" si="10114">BG658+BH657</f>
        <v>0</v>
      </c>
      <c r="BI658" s="168">
        <f t="shared" ref="BI658" si="10115">BH658+BI657</f>
        <v>0</v>
      </c>
      <c r="BJ658" s="383"/>
      <c r="BK658" s="385"/>
      <c r="BL658" s="387"/>
      <c r="BM658" s="105"/>
      <c r="BN658" s="105"/>
      <c r="BO658" s="105"/>
      <c r="BP658" s="105"/>
      <c r="BQ658" s="105"/>
      <c r="BR658" s="105"/>
      <c r="BS658" s="105"/>
      <c r="BT658" s="105"/>
      <c r="BU658" s="105"/>
      <c r="BV658" s="105"/>
      <c r="BW658" s="105"/>
      <c r="BX658" s="105"/>
      <c r="BY658" s="105"/>
      <c r="BZ658" s="105"/>
      <c r="CA658" s="105"/>
      <c r="CB658" s="105"/>
    </row>
    <row r="659" spans="1:80" ht="15" hidden="1" thickBot="1" x14ac:dyDescent="0.4">
      <c r="B659" s="105"/>
      <c r="C659" s="130"/>
      <c r="D659" s="130"/>
      <c r="E659" s="130"/>
      <c r="F659" s="130"/>
      <c r="G659" s="130"/>
      <c r="H659" s="130"/>
      <c r="I659" s="105"/>
      <c r="J659" s="7"/>
      <c r="K659" s="105"/>
      <c r="L659" s="105"/>
      <c r="M659" s="105"/>
      <c r="N659" s="105"/>
      <c r="O659" s="105"/>
      <c r="P659" s="7"/>
      <c r="Q659" s="105"/>
      <c r="R659" s="105"/>
      <c r="S659" s="105"/>
      <c r="T659" s="105"/>
      <c r="U659" s="105"/>
      <c r="V659" s="105"/>
      <c r="W659" s="105"/>
      <c r="X659" s="105"/>
      <c r="Y659" s="105"/>
      <c r="Z659" s="105"/>
      <c r="AA659" s="105"/>
      <c r="AB659" s="105"/>
      <c r="AC659" s="105"/>
      <c r="AD659" s="105"/>
      <c r="AE659" s="105"/>
      <c r="AF659" s="105"/>
      <c r="AG659" s="105"/>
      <c r="AH659" s="105"/>
      <c r="AI659" s="105"/>
      <c r="AJ659" s="105"/>
      <c r="AK659" s="105"/>
      <c r="AL659" s="105"/>
      <c r="AM659" s="105"/>
      <c r="AN659" s="105"/>
      <c r="AO659" s="105"/>
      <c r="AP659" s="105"/>
      <c r="AQ659" s="105"/>
      <c r="AR659" s="105"/>
      <c r="AS659" s="105"/>
      <c r="AT659" s="105"/>
      <c r="AU659" s="105"/>
      <c r="AV659" s="105"/>
      <c r="AW659" s="105"/>
      <c r="AX659" s="105"/>
      <c r="AY659" s="105"/>
      <c r="AZ659" s="105"/>
      <c r="BA659" s="105"/>
      <c r="BB659" s="105"/>
      <c r="BC659" s="105"/>
      <c r="BD659" s="105"/>
      <c r="BE659" s="105"/>
      <c r="BF659" s="105"/>
      <c r="BG659" s="105"/>
      <c r="BH659" s="105"/>
      <c r="BI659" s="105"/>
      <c r="BJ659" s="105"/>
      <c r="BK659" s="105"/>
      <c r="BL659" s="105"/>
      <c r="BM659" s="105"/>
      <c r="BN659" s="105"/>
      <c r="BO659" s="105"/>
      <c r="BP659" s="105"/>
      <c r="BQ659" s="105"/>
      <c r="BR659" s="105"/>
      <c r="BS659" s="105"/>
      <c r="BT659" s="105"/>
      <c r="BU659" s="105"/>
      <c r="BV659" s="105"/>
      <c r="BW659" s="105"/>
      <c r="BX659" s="105"/>
      <c r="BY659" s="105"/>
      <c r="BZ659" s="105"/>
      <c r="CA659" s="105"/>
      <c r="CB659" s="105"/>
    </row>
    <row r="660" spans="1:80" s="245" customFormat="1" ht="58.4" customHeight="1" thickBot="1" x14ac:dyDescent="0.4">
      <c r="A660" s="249"/>
      <c r="B660" s="120"/>
      <c r="C660" s="360" t="s">
        <v>2</v>
      </c>
      <c r="D660" s="121"/>
      <c r="E660" s="131" t="s">
        <v>225</v>
      </c>
      <c r="F660" s="131" t="s">
        <v>444</v>
      </c>
      <c r="G660" s="131" t="s">
        <v>208</v>
      </c>
      <c r="H660" s="122" t="s">
        <v>385</v>
      </c>
      <c r="I660" s="123" t="s">
        <v>1</v>
      </c>
      <c r="J660" s="7"/>
      <c r="K660" s="169">
        <v>204032</v>
      </c>
      <c r="L660" s="106"/>
      <c r="M660" s="194" t="s">
        <v>128</v>
      </c>
      <c r="N660" s="83" t="s">
        <v>4</v>
      </c>
      <c r="O660" s="83" t="s">
        <v>5</v>
      </c>
      <c r="P660" s="83" t="s">
        <v>6</v>
      </c>
      <c r="Q660" s="83" t="s">
        <v>7</v>
      </c>
      <c r="R660" s="83" t="s">
        <v>8</v>
      </c>
      <c r="S660" s="83" t="s">
        <v>9</v>
      </c>
      <c r="T660" s="83" t="s">
        <v>10</v>
      </c>
      <c r="U660" s="83" t="s">
        <v>11</v>
      </c>
      <c r="V660" s="83" t="s">
        <v>12</v>
      </c>
      <c r="W660" s="83" t="s">
        <v>13</v>
      </c>
      <c r="X660" s="83" t="s">
        <v>14</v>
      </c>
      <c r="Y660" s="83" t="s">
        <v>15</v>
      </c>
      <c r="Z660" s="83" t="s">
        <v>16</v>
      </c>
      <c r="AA660" s="83" t="s">
        <v>17</v>
      </c>
      <c r="AB660" s="83" t="s">
        <v>18</v>
      </c>
      <c r="AC660" s="83" t="s">
        <v>19</v>
      </c>
      <c r="AD660" s="83" t="s">
        <v>20</v>
      </c>
      <c r="AE660" s="83" t="s">
        <v>21</v>
      </c>
      <c r="AF660" s="83" t="s">
        <v>22</v>
      </c>
      <c r="AG660" s="83" t="s">
        <v>23</v>
      </c>
      <c r="AH660" s="83" t="s">
        <v>24</v>
      </c>
      <c r="AI660" s="83" t="s">
        <v>25</v>
      </c>
      <c r="AJ660" s="83" t="s">
        <v>26</v>
      </c>
      <c r="AK660" s="83" t="s">
        <v>27</v>
      </c>
      <c r="AL660" s="83" t="s">
        <v>28</v>
      </c>
      <c r="AM660" s="83" t="s">
        <v>29</v>
      </c>
      <c r="AN660" s="83" t="s">
        <v>30</v>
      </c>
      <c r="AO660" s="83" t="s">
        <v>31</v>
      </c>
      <c r="AP660" s="83" t="s">
        <v>32</v>
      </c>
      <c r="AQ660" s="83" t="s">
        <v>33</v>
      </c>
      <c r="AR660" s="83" t="s">
        <v>34</v>
      </c>
      <c r="AS660" s="83" t="s">
        <v>35</v>
      </c>
      <c r="AT660" s="83" t="s">
        <v>36</v>
      </c>
      <c r="AU660" s="83" t="s">
        <v>37</v>
      </c>
      <c r="AV660" s="83" t="s">
        <v>38</v>
      </c>
      <c r="AW660" s="83" t="s">
        <v>39</v>
      </c>
      <c r="AX660" s="83" t="s">
        <v>40</v>
      </c>
      <c r="AY660" s="83" t="s">
        <v>41</v>
      </c>
      <c r="AZ660" s="83" t="s">
        <v>42</v>
      </c>
      <c r="BA660" s="83" t="s">
        <v>43</v>
      </c>
      <c r="BB660" s="83" t="s">
        <v>44</v>
      </c>
      <c r="BC660" s="83" t="s">
        <v>45</v>
      </c>
      <c r="BD660" s="83" t="s">
        <v>46</v>
      </c>
      <c r="BE660" s="83" t="s">
        <v>47</v>
      </c>
      <c r="BF660" s="83" t="s">
        <v>48</v>
      </c>
      <c r="BG660" s="83" t="s">
        <v>49</v>
      </c>
      <c r="BH660" s="83" t="s">
        <v>50</v>
      </c>
      <c r="BI660" s="83" t="s">
        <v>51</v>
      </c>
      <c r="BJ660" s="134" t="s">
        <v>234</v>
      </c>
      <c r="BK660" s="135" t="s">
        <v>164</v>
      </c>
      <c r="BL660" s="135" t="s">
        <v>213</v>
      </c>
      <c r="BM660" s="106"/>
      <c r="BN660" s="368" t="s">
        <v>238</v>
      </c>
      <c r="BO660" s="369"/>
      <c r="BP660" s="369"/>
      <c r="BQ660" s="369"/>
      <c r="BR660" s="369"/>
      <c r="BS660" s="369"/>
      <c r="BT660" s="369"/>
      <c r="BU660" s="369"/>
      <c r="BV660" s="369"/>
      <c r="BW660" s="369"/>
      <c r="BX660" s="369"/>
      <c r="BY660" s="369"/>
      <c r="BZ660" s="369"/>
      <c r="CA660" s="369"/>
      <c r="CB660" s="369"/>
    </row>
    <row r="661" spans="1:80" s="245" customFormat="1" ht="18" hidden="1" customHeight="1" x14ac:dyDescent="0.35">
      <c r="A661" s="250"/>
      <c r="B661" s="113"/>
      <c r="C661" s="361"/>
      <c r="D661" s="125"/>
      <c r="E661" s="125"/>
      <c r="F661" s="125"/>
      <c r="G661" s="125"/>
      <c r="H661" s="370" t="s">
        <v>201</v>
      </c>
      <c r="I661" s="373" t="s">
        <v>93</v>
      </c>
      <c r="J661" s="7"/>
      <c r="K661" s="375" t="s">
        <v>423</v>
      </c>
      <c r="L661" s="106"/>
      <c r="M661" s="84"/>
      <c r="N661" s="74">
        <f>MONTH(Úvod!$F$10)</f>
        <v>1</v>
      </c>
      <c r="O661" s="75">
        <f t="shared" ref="O661" si="10116">IF(N661=12,1,N661+1)</f>
        <v>2</v>
      </c>
      <c r="P661" s="75">
        <f t="shared" ref="P661" si="10117">IF(O661=12,1,O661+1)</f>
        <v>3</v>
      </c>
      <c r="Q661" s="76">
        <f t="shared" ref="Q661" si="10118">IF(P661=12,1,P661+1)</f>
        <v>4</v>
      </c>
      <c r="R661" s="76">
        <f t="shared" ref="R661" si="10119">IF(Q661=12,1,Q661+1)</f>
        <v>5</v>
      </c>
      <c r="S661" s="76">
        <f t="shared" ref="S661" si="10120">IF(R661=12,1,R661+1)</f>
        <v>6</v>
      </c>
      <c r="T661" s="76">
        <f t="shared" ref="T661" si="10121">IF(S661=12,1,S661+1)</f>
        <v>7</v>
      </c>
      <c r="U661" s="76">
        <f t="shared" ref="U661" si="10122">IF(T661=12,1,T661+1)</f>
        <v>8</v>
      </c>
      <c r="V661" s="76">
        <f t="shared" ref="V661" si="10123">IF(U661=12,1,U661+1)</f>
        <v>9</v>
      </c>
      <c r="W661" s="76">
        <f>IF(V661=12,1,V661+1)</f>
        <v>10</v>
      </c>
      <c r="X661" s="76">
        <f t="shared" ref="X661" si="10124">IF(W661=12,1,W661+1)</f>
        <v>11</v>
      </c>
      <c r="Y661" s="76">
        <f t="shared" ref="Y661" si="10125">IF(X661=12,1,X661+1)</f>
        <v>12</v>
      </c>
      <c r="Z661" s="76">
        <f t="shared" ref="Z661" si="10126">IF(Y661=12,1,Y661+1)</f>
        <v>1</v>
      </c>
      <c r="AA661" s="76">
        <f t="shared" ref="AA661" si="10127">IF(Z661=12,1,Z661+1)</f>
        <v>2</v>
      </c>
      <c r="AB661" s="76">
        <f t="shared" ref="AB661" si="10128">IF(AA661=12,1,AA661+1)</f>
        <v>3</v>
      </c>
      <c r="AC661" s="76">
        <f t="shared" ref="AC661" si="10129">IF(AB661=12,1,AB661+1)</f>
        <v>4</v>
      </c>
      <c r="AD661" s="76">
        <f t="shared" ref="AD661" si="10130">IF(AC661=12,1,AC661+1)</f>
        <v>5</v>
      </c>
      <c r="AE661" s="76">
        <f t="shared" ref="AE661" si="10131">IF(AD661=12,1,AD661+1)</f>
        <v>6</v>
      </c>
      <c r="AF661" s="76">
        <f>IF(AE661=12,1,AE661+1)</f>
        <v>7</v>
      </c>
      <c r="AG661" s="76">
        <f t="shared" ref="AG661" si="10132">IF(AF661=12,1,AF661+1)</f>
        <v>8</v>
      </c>
      <c r="AH661" s="76">
        <f t="shared" ref="AH661" si="10133">IF(AG661=12,1,AG661+1)</f>
        <v>9</v>
      </c>
      <c r="AI661" s="76">
        <f t="shared" ref="AI661" si="10134">IF(AH661=12,1,AH661+1)</f>
        <v>10</v>
      </c>
      <c r="AJ661" s="76">
        <f t="shared" ref="AJ661" si="10135">IF(AI661=12,1,AI661+1)</f>
        <v>11</v>
      </c>
      <c r="AK661" s="76">
        <f t="shared" ref="AK661" si="10136">IF(AJ661=12,1,AJ661+1)</f>
        <v>12</v>
      </c>
      <c r="AL661" s="76">
        <f t="shared" ref="AL661" si="10137">IF(AK661=12,1,AK661+1)</f>
        <v>1</v>
      </c>
      <c r="AM661" s="76">
        <f t="shared" ref="AM661" si="10138">IF(AL661=12,1,AL661+1)</f>
        <v>2</v>
      </c>
      <c r="AN661" s="76">
        <f t="shared" ref="AN661" si="10139">IF(AM661=12,1,AM661+1)</f>
        <v>3</v>
      </c>
      <c r="AO661" s="76">
        <f t="shared" ref="AO661" si="10140">IF(AN661=12,1,AN661+1)</f>
        <v>4</v>
      </c>
      <c r="AP661" s="76">
        <f t="shared" ref="AP661" si="10141">IF(AO661=12,1,AO661+1)</f>
        <v>5</v>
      </c>
      <c r="AQ661" s="76">
        <f t="shared" ref="AQ661" si="10142">IF(AP661=12,1,AP661+1)</f>
        <v>6</v>
      </c>
      <c r="AR661" s="76">
        <f t="shared" ref="AR661" si="10143">IF(AQ661=12,1,AQ661+1)</f>
        <v>7</v>
      </c>
      <c r="AS661" s="76">
        <f t="shared" ref="AS661" si="10144">IF(AR661=12,1,AR661+1)</f>
        <v>8</v>
      </c>
      <c r="AT661" s="76">
        <f t="shared" ref="AT661" si="10145">IF(AS661=12,1,AS661+1)</f>
        <v>9</v>
      </c>
      <c r="AU661" s="76">
        <f t="shared" ref="AU661" si="10146">IF(AT661=12,1,AT661+1)</f>
        <v>10</v>
      </c>
      <c r="AV661" s="76">
        <f t="shared" ref="AV661" si="10147">IF(AU661=12,1,AU661+1)</f>
        <v>11</v>
      </c>
      <c r="AW661" s="76">
        <f t="shared" ref="AW661" si="10148">IF(AV661=12,1,AV661+1)</f>
        <v>12</v>
      </c>
      <c r="AX661" s="76">
        <f t="shared" ref="AX661" si="10149">IF(AW661=12,1,AW661+1)</f>
        <v>1</v>
      </c>
      <c r="AY661" s="76">
        <f t="shared" ref="AY661" si="10150">IF(AX661=12,1,AX661+1)</f>
        <v>2</v>
      </c>
      <c r="AZ661" s="76">
        <f t="shared" ref="AZ661" si="10151">IF(AY661=12,1,AY661+1)</f>
        <v>3</v>
      </c>
      <c r="BA661" s="76">
        <f t="shared" ref="BA661" si="10152">IF(AZ661=12,1,AZ661+1)</f>
        <v>4</v>
      </c>
      <c r="BB661" s="76">
        <f t="shared" ref="BB661" si="10153">IF(BA661=12,1,BA661+1)</f>
        <v>5</v>
      </c>
      <c r="BC661" s="76">
        <f t="shared" ref="BC661" si="10154">IF(BB661=12,1,BB661+1)</f>
        <v>6</v>
      </c>
      <c r="BD661" s="76">
        <f t="shared" ref="BD661" si="10155">IF(BC661=12,1,BC661+1)</f>
        <v>7</v>
      </c>
      <c r="BE661" s="76">
        <f t="shared" ref="BE661" si="10156">IF(BD661=12,1,BD661+1)</f>
        <v>8</v>
      </c>
      <c r="BF661" s="76">
        <f t="shared" ref="BF661" si="10157">IF(BE661=12,1,BE661+1)</f>
        <v>9</v>
      </c>
      <c r="BG661" s="76">
        <f t="shared" ref="BG661" si="10158">IF(BF661=12,1,BF661+1)</f>
        <v>10</v>
      </c>
      <c r="BH661" s="76">
        <f t="shared" ref="BH661" si="10159">IF(BG661=12,1,BG661+1)</f>
        <v>11</v>
      </c>
      <c r="BI661" s="76">
        <f t="shared" ref="BI661" si="10160">IF(BH661=12,1,BH661+1)</f>
        <v>12</v>
      </c>
      <c r="BJ661" s="81"/>
      <c r="BK661" s="78"/>
      <c r="BL661" s="78"/>
      <c r="BM661" s="106"/>
      <c r="BN661" s="106"/>
      <c r="BO661" s="106"/>
      <c r="BP661" s="106"/>
      <c r="BQ661" s="106"/>
      <c r="BR661" s="106"/>
      <c r="BS661" s="106"/>
      <c r="BT661" s="106"/>
      <c r="BU661" s="106"/>
      <c r="BV661" s="106"/>
      <c r="BW661" s="106"/>
      <c r="BX661" s="106"/>
      <c r="BY661" s="106"/>
      <c r="BZ661" s="106"/>
      <c r="CA661" s="106"/>
      <c r="CB661" s="106"/>
    </row>
    <row r="662" spans="1:80" s="245" customFormat="1" ht="35.15" hidden="1" customHeight="1" x14ac:dyDescent="0.35">
      <c r="A662" s="250"/>
      <c r="B662" s="113"/>
      <c r="C662" s="361"/>
      <c r="D662" s="125"/>
      <c r="E662" s="125"/>
      <c r="F662" s="125"/>
      <c r="G662" s="125"/>
      <c r="H662" s="370"/>
      <c r="I662" s="373"/>
      <c r="J662" s="7"/>
      <c r="K662" s="376"/>
      <c r="L662" s="106"/>
      <c r="M662" s="77"/>
      <c r="N662" s="59">
        <f t="shared" ref="N662:BI662" si="10161">VALUE(_xlfn.CONCAT(N661,".",N664))</f>
        <v>1</v>
      </c>
      <c r="O662" s="73">
        <f t="shared" si="10161"/>
        <v>32</v>
      </c>
      <c r="P662" s="73">
        <f t="shared" si="10161"/>
        <v>61</v>
      </c>
      <c r="Q662" s="73">
        <f t="shared" si="10161"/>
        <v>92</v>
      </c>
      <c r="R662" s="73">
        <f t="shared" si="10161"/>
        <v>122</v>
      </c>
      <c r="S662" s="73">
        <f t="shared" si="10161"/>
        <v>153</v>
      </c>
      <c r="T662" s="73">
        <f t="shared" si="10161"/>
        <v>183</v>
      </c>
      <c r="U662" s="73">
        <f t="shared" si="10161"/>
        <v>214</v>
      </c>
      <c r="V662" s="73">
        <f t="shared" si="10161"/>
        <v>245</v>
      </c>
      <c r="W662" s="73">
        <f t="shared" si="10161"/>
        <v>275</v>
      </c>
      <c r="X662" s="73">
        <f t="shared" si="10161"/>
        <v>306</v>
      </c>
      <c r="Y662" s="73">
        <f t="shared" si="10161"/>
        <v>336</v>
      </c>
      <c r="Z662" s="73">
        <f t="shared" si="10161"/>
        <v>367</v>
      </c>
      <c r="AA662" s="73">
        <f t="shared" si="10161"/>
        <v>398</v>
      </c>
      <c r="AB662" s="73">
        <f t="shared" si="10161"/>
        <v>426</v>
      </c>
      <c r="AC662" s="73">
        <f t="shared" si="10161"/>
        <v>457</v>
      </c>
      <c r="AD662" s="73">
        <f t="shared" si="10161"/>
        <v>487</v>
      </c>
      <c r="AE662" s="73">
        <f t="shared" si="10161"/>
        <v>518</v>
      </c>
      <c r="AF662" s="73">
        <f t="shared" si="10161"/>
        <v>548</v>
      </c>
      <c r="AG662" s="73">
        <f t="shared" si="10161"/>
        <v>579</v>
      </c>
      <c r="AH662" s="73">
        <f t="shared" si="10161"/>
        <v>610</v>
      </c>
      <c r="AI662" s="73">
        <f t="shared" si="10161"/>
        <v>640</v>
      </c>
      <c r="AJ662" s="73">
        <f t="shared" si="10161"/>
        <v>671</v>
      </c>
      <c r="AK662" s="73">
        <f t="shared" si="10161"/>
        <v>701</v>
      </c>
      <c r="AL662" s="73">
        <f t="shared" si="10161"/>
        <v>732</v>
      </c>
      <c r="AM662" s="73">
        <f t="shared" si="10161"/>
        <v>763</v>
      </c>
      <c r="AN662" s="73">
        <f t="shared" si="10161"/>
        <v>791</v>
      </c>
      <c r="AO662" s="73">
        <f t="shared" si="10161"/>
        <v>822</v>
      </c>
      <c r="AP662" s="73">
        <f t="shared" si="10161"/>
        <v>852</v>
      </c>
      <c r="AQ662" s="73">
        <f t="shared" si="10161"/>
        <v>883</v>
      </c>
      <c r="AR662" s="73">
        <f t="shared" si="10161"/>
        <v>913</v>
      </c>
      <c r="AS662" s="73">
        <f t="shared" si="10161"/>
        <v>944</v>
      </c>
      <c r="AT662" s="73">
        <f t="shared" si="10161"/>
        <v>975</v>
      </c>
      <c r="AU662" s="73">
        <f t="shared" si="10161"/>
        <v>1005</v>
      </c>
      <c r="AV662" s="73">
        <f t="shared" si="10161"/>
        <v>1036</v>
      </c>
      <c r="AW662" s="73">
        <f t="shared" si="10161"/>
        <v>1066</v>
      </c>
      <c r="AX662" s="73">
        <f t="shared" si="10161"/>
        <v>1097</v>
      </c>
      <c r="AY662" s="73">
        <f t="shared" si="10161"/>
        <v>1128</v>
      </c>
      <c r="AZ662" s="73">
        <f t="shared" si="10161"/>
        <v>1156</v>
      </c>
      <c r="BA662" s="73">
        <f t="shared" si="10161"/>
        <v>1187</v>
      </c>
      <c r="BB662" s="73">
        <f t="shared" si="10161"/>
        <v>1217</v>
      </c>
      <c r="BC662" s="73">
        <f t="shared" si="10161"/>
        <v>1248</v>
      </c>
      <c r="BD662" s="73">
        <f t="shared" si="10161"/>
        <v>1278</v>
      </c>
      <c r="BE662" s="73">
        <f t="shared" si="10161"/>
        <v>1309</v>
      </c>
      <c r="BF662" s="73">
        <f t="shared" si="10161"/>
        <v>1340</v>
      </c>
      <c r="BG662" s="73">
        <f t="shared" si="10161"/>
        <v>1370</v>
      </c>
      <c r="BH662" s="73">
        <f t="shared" si="10161"/>
        <v>1401</v>
      </c>
      <c r="BI662" s="73">
        <f t="shared" si="10161"/>
        <v>1431</v>
      </c>
      <c r="BJ662" s="82"/>
      <c r="BK662" s="79"/>
      <c r="BL662" s="79"/>
      <c r="BM662" s="106"/>
      <c r="BN662" s="106"/>
      <c r="BO662" s="106"/>
      <c r="BP662" s="106"/>
      <c r="BQ662" s="106"/>
      <c r="BR662" s="106"/>
      <c r="BS662" s="106"/>
      <c r="BT662" s="106"/>
      <c r="BU662" s="106"/>
      <c r="BV662" s="106"/>
      <c r="BW662" s="106"/>
      <c r="BX662" s="106"/>
      <c r="BY662" s="106"/>
      <c r="BZ662" s="106"/>
      <c r="CA662" s="106"/>
      <c r="CB662" s="106"/>
    </row>
    <row r="663" spans="1:80" s="245" customFormat="1" ht="17.149999999999999" customHeight="1" x14ac:dyDescent="0.35">
      <c r="A663" s="250"/>
      <c r="B663" s="113"/>
      <c r="C663" s="361"/>
      <c r="D663" s="125"/>
      <c r="E663" s="357" t="s">
        <v>207</v>
      </c>
      <c r="F663" s="357" t="s">
        <v>207</v>
      </c>
      <c r="G663" s="357" t="s">
        <v>207</v>
      </c>
      <c r="H663" s="370"/>
      <c r="I663" s="373"/>
      <c r="J663" s="7"/>
      <c r="K663" s="376"/>
      <c r="L663" s="106"/>
      <c r="M663" s="77"/>
      <c r="N663" s="60" t="str">
        <f>VLOOKUP(N661,'Podpůrná data'!$I$188:$J$199,2)</f>
        <v>leden</v>
      </c>
      <c r="O663" s="60" t="str">
        <f>VLOOKUP(O661,'Podpůrná data'!$I$188:$J$199,2)</f>
        <v>únor</v>
      </c>
      <c r="P663" s="60" t="str">
        <f>VLOOKUP(P661,'Podpůrná data'!$I$188:$J$199,2)</f>
        <v>březen</v>
      </c>
      <c r="Q663" s="60" t="str">
        <f>VLOOKUP(Q661,'Podpůrná data'!$I$188:$J$199,2)</f>
        <v>duben</v>
      </c>
      <c r="R663" s="60" t="str">
        <f>VLOOKUP(R661,'Podpůrná data'!$I$188:$J$199,2)</f>
        <v>květen</v>
      </c>
      <c r="S663" s="60" t="str">
        <f>VLOOKUP(S661,'Podpůrná data'!$I$188:$J$199,2)</f>
        <v>červen</v>
      </c>
      <c r="T663" s="60" t="str">
        <f>VLOOKUP(T661,'Podpůrná data'!$I$188:$J$199,2)</f>
        <v>červenec</v>
      </c>
      <c r="U663" s="60" t="str">
        <f>VLOOKUP(U661,'Podpůrná data'!$I$188:$J$199,2)</f>
        <v>srpen</v>
      </c>
      <c r="V663" s="60" t="str">
        <f>VLOOKUP(V661,'Podpůrná data'!$I$188:$J$199,2)</f>
        <v>září</v>
      </c>
      <c r="W663" s="60" t="str">
        <f>VLOOKUP(W661,'Podpůrná data'!$I$188:$J$199,2)</f>
        <v>říjen</v>
      </c>
      <c r="X663" s="60" t="str">
        <f>VLOOKUP(X661,'Podpůrná data'!$I$188:$J$199,2)</f>
        <v>listopad</v>
      </c>
      <c r="Y663" s="60" t="str">
        <f>VLOOKUP(Y661,'Podpůrná data'!$I$188:$J$199,2)</f>
        <v>prosinec</v>
      </c>
      <c r="Z663" s="60" t="str">
        <f>VLOOKUP(Z661,'Podpůrná data'!$I$188:$J$199,2)</f>
        <v>leden</v>
      </c>
      <c r="AA663" s="60" t="str">
        <f>VLOOKUP(AA661,'Podpůrná data'!$I$188:$J$199,2)</f>
        <v>únor</v>
      </c>
      <c r="AB663" s="60" t="str">
        <f>VLOOKUP(AB661,'Podpůrná data'!$I$188:$J$199,2)</f>
        <v>březen</v>
      </c>
      <c r="AC663" s="60" t="str">
        <f>VLOOKUP(AC661,'Podpůrná data'!$I$188:$J$199,2)</f>
        <v>duben</v>
      </c>
      <c r="AD663" s="60" t="str">
        <f>VLOOKUP(AD661,'Podpůrná data'!$I$188:$J$199,2)</f>
        <v>květen</v>
      </c>
      <c r="AE663" s="60" t="str">
        <f>VLOOKUP(AE661,'Podpůrná data'!$I$188:$J$199,2)</f>
        <v>červen</v>
      </c>
      <c r="AF663" s="60" t="str">
        <f>VLOOKUP(AF661,'Podpůrná data'!$I$188:$J$199,2)</f>
        <v>červenec</v>
      </c>
      <c r="AG663" s="60" t="str">
        <f>VLOOKUP(AG661,'Podpůrná data'!$I$188:$J$199,2)</f>
        <v>srpen</v>
      </c>
      <c r="AH663" s="60" t="str">
        <f>VLOOKUP(AH661,'Podpůrná data'!$I$188:$J$199,2)</f>
        <v>září</v>
      </c>
      <c r="AI663" s="60" t="str">
        <f>VLOOKUP(AI661,'Podpůrná data'!$I$188:$J$199,2)</f>
        <v>říjen</v>
      </c>
      <c r="AJ663" s="60" t="str">
        <f>VLOOKUP(AJ661,'Podpůrná data'!$I$188:$J$199,2)</f>
        <v>listopad</v>
      </c>
      <c r="AK663" s="60" t="str">
        <f>VLOOKUP(AK661,'Podpůrná data'!$I$188:$J$199,2)</f>
        <v>prosinec</v>
      </c>
      <c r="AL663" s="60" t="str">
        <f>VLOOKUP(AL661,'Podpůrná data'!$I$188:$J$199,2)</f>
        <v>leden</v>
      </c>
      <c r="AM663" s="60" t="str">
        <f>VLOOKUP(AM661,'Podpůrná data'!$I$188:$J$199,2)</f>
        <v>únor</v>
      </c>
      <c r="AN663" s="60" t="str">
        <f>VLOOKUP(AN661,'Podpůrná data'!$I$188:$J$199,2)</f>
        <v>březen</v>
      </c>
      <c r="AO663" s="60" t="str">
        <f>VLOOKUP(AO661,'Podpůrná data'!$I$188:$J$199,2)</f>
        <v>duben</v>
      </c>
      <c r="AP663" s="60" t="str">
        <f>VLOOKUP(AP661,'Podpůrná data'!$I$188:$J$199,2)</f>
        <v>květen</v>
      </c>
      <c r="AQ663" s="60" t="str">
        <f>VLOOKUP(AQ661,'Podpůrná data'!$I$188:$J$199,2)</f>
        <v>červen</v>
      </c>
      <c r="AR663" s="60" t="str">
        <f>VLOOKUP(AR661,'Podpůrná data'!$I$188:$J$199,2)</f>
        <v>červenec</v>
      </c>
      <c r="AS663" s="60" t="str">
        <f>VLOOKUP(AS661,'Podpůrná data'!$I$188:$J$199,2)</f>
        <v>srpen</v>
      </c>
      <c r="AT663" s="60" t="str">
        <f>VLOOKUP(AT661,'Podpůrná data'!$I$188:$J$199,2)</f>
        <v>září</v>
      </c>
      <c r="AU663" s="60" t="str">
        <f>VLOOKUP(AU661,'Podpůrná data'!$I$188:$J$199,2)</f>
        <v>říjen</v>
      </c>
      <c r="AV663" s="60" t="str">
        <f>VLOOKUP(AV661,'Podpůrná data'!$I$188:$J$199,2)</f>
        <v>listopad</v>
      </c>
      <c r="AW663" s="60" t="str">
        <f>VLOOKUP(AW661,'Podpůrná data'!$I$188:$J$199,2)</f>
        <v>prosinec</v>
      </c>
      <c r="AX663" s="60" t="str">
        <f>VLOOKUP(AX661,'Podpůrná data'!$I$188:$J$199,2)</f>
        <v>leden</v>
      </c>
      <c r="AY663" s="60" t="str">
        <f>VLOOKUP(AY661,'Podpůrná data'!$I$188:$J$199,2)</f>
        <v>únor</v>
      </c>
      <c r="AZ663" s="60" t="str">
        <f>VLOOKUP(AZ661,'Podpůrná data'!$I$188:$J$199,2)</f>
        <v>březen</v>
      </c>
      <c r="BA663" s="60" t="str">
        <f>VLOOKUP(BA661,'Podpůrná data'!$I$188:$J$199,2)</f>
        <v>duben</v>
      </c>
      <c r="BB663" s="60" t="str">
        <f>VLOOKUP(BB661,'Podpůrná data'!$I$188:$J$199,2)</f>
        <v>květen</v>
      </c>
      <c r="BC663" s="60" t="str">
        <f>VLOOKUP(BC661,'Podpůrná data'!$I$188:$J$199,2)</f>
        <v>červen</v>
      </c>
      <c r="BD663" s="60" t="str">
        <f>VLOOKUP(BD661,'Podpůrná data'!$I$188:$J$199,2)</f>
        <v>červenec</v>
      </c>
      <c r="BE663" s="60" t="str">
        <f>VLOOKUP(BE661,'Podpůrná data'!$I$188:$J$199,2)</f>
        <v>srpen</v>
      </c>
      <c r="BF663" s="60" t="str">
        <f>VLOOKUP(BF661,'Podpůrná data'!$I$188:$J$199,2)</f>
        <v>září</v>
      </c>
      <c r="BG663" s="60" t="str">
        <f>VLOOKUP(BG661,'Podpůrná data'!$I$188:$J$199,2)</f>
        <v>říjen</v>
      </c>
      <c r="BH663" s="60" t="str">
        <f>VLOOKUP(BH661,'Podpůrná data'!$I$188:$J$199,2)</f>
        <v>listopad</v>
      </c>
      <c r="BI663" s="60" t="str">
        <f>VLOOKUP(BI661,'Podpůrná data'!$I$188:$J$199,2)</f>
        <v>prosinec</v>
      </c>
      <c r="BJ663" s="200"/>
      <c r="BK663" s="200"/>
      <c r="BL663" s="201"/>
      <c r="BM663" s="106"/>
      <c r="BN663" s="179" t="s">
        <v>105</v>
      </c>
      <c r="BO663" s="179" t="s">
        <v>106</v>
      </c>
      <c r="BP663" s="179" t="s">
        <v>107</v>
      </c>
      <c r="BQ663" s="179" t="s">
        <v>108</v>
      </c>
      <c r="BR663" s="179" t="s">
        <v>109</v>
      </c>
      <c r="BS663" s="179" t="s">
        <v>110</v>
      </c>
      <c r="BT663" s="179" t="s">
        <v>111</v>
      </c>
      <c r="BU663" s="179" t="s">
        <v>112</v>
      </c>
      <c r="BV663" s="179" t="s">
        <v>113</v>
      </c>
      <c r="BW663" s="179" t="s">
        <v>155</v>
      </c>
      <c r="BX663" s="179" t="s">
        <v>156</v>
      </c>
      <c r="BY663" s="179" t="s">
        <v>157</v>
      </c>
      <c r="BZ663" s="179" t="s">
        <v>202</v>
      </c>
      <c r="CA663" s="179" t="s">
        <v>203</v>
      </c>
      <c r="CB663" s="179" t="s">
        <v>204</v>
      </c>
    </row>
    <row r="664" spans="1:80" s="245" customFormat="1" ht="16.399999999999999" customHeight="1" x14ac:dyDescent="0.35">
      <c r="A664" s="250"/>
      <c r="B664" s="113"/>
      <c r="C664" s="361"/>
      <c r="D664" s="125"/>
      <c r="E664" s="357"/>
      <c r="F664" s="357"/>
      <c r="G664" s="357"/>
      <c r="H664" s="370"/>
      <c r="I664" s="373"/>
      <c r="J664" s="7"/>
      <c r="K664" s="376"/>
      <c r="L664" s="106"/>
      <c r="M664" s="77"/>
      <c r="N664" s="60">
        <f>YEAR(Úvod!$F$10)</f>
        <v>1900</v>
      </c>
      <c r="O664" s="60">
        <f t="shared" ref="O664" si="10162">IF(O661=1,N664+1,N664)</f>
        <v>1900</v>
      </c>
      <c r="P664" s="60">
        <f t="shared" ref="P664" si="10163">IF(P661=1,O664+1,O664)</f>
        <v>1900</v>
      </c>
      <c r="Q664" s="60">
        <f t="shared" ref="Q664" si="10164">IF(Q661=1,P664+1,P664)</f>
        <v>1900</v>
      </c>
      <c r="R664" s="60">
        <f t="shared" ref="R664" si="10165">IF(R661=1,Q664+1,Q664)</f>
        <v>1900</v>
      </c>
      <c r="S664" s="60">
        <f t="shared" ref="S664" si="10166">IF(S661=1,R664+1,R664)</f>
        <v>1900</v>
      </c>
      <c r="T664" s="60">
        <f t="shared" ref="T664" si="10167">IF(T661=1,S664+1,S664)</f>
        <v>1900</v>
      </c>
      <c r="U664" s="60">
        <f t="shared" ref="U664" si="10168">IF(U661=1,T664+1,T664)</f>
        <v>1900</v>
      </c>
      <c r="V664" s="60">
        <f t="shared" ref="V664" si="10169">IF(V661=1,U664+1,U664)</f>
        <v>1900</v>
      </c>
      <c r="W664" s="60">
        <f t="shared" ref="W664" si="10170">IF(W661=1,V664+1,V664)</f>
        <v>1900</v>
      </c>
      <c r="X664" s="60">
        <f t="shared" ref="X664" si="10171">IF(X661=1,W664+1,W664)</f>
        <v>1900</v>
      </c>
      <c r="Y664" s="60">
        <f t="shared" ref="Y664" si="10172">IF(Y661=1,X664+1,X664)</f>
        <v>1900</v>
      </c>
      <c r="Z664" s="60">
        <f t="shared" ref="Z664" si="10173">IF(Z661=1,Y664+1,Y664)</f>
        <v>1901</v>
      </c>
      <c r="AA664" s="60">
        <f t="shared" ref="AA664" si="10174">IF(AA661=1,Z664+1,Z664)</f>
        <v>1901</v>
      </c>
      <c r="AB664" s="60">
        <f t="shared" ref="AB664" si="10175">IF(AB661=1,AA664+1,AA664)</f>
        <v>1901</v>
      </c>
      <c r="AC664" s="60">
        <f t="shared" ref="AC664" si="10176">IF(AC661=1,AB664+1,AB664)</f>
        <v>1901</v>
      </c>
      <c r="AD664" s="60">
        <f t="shared" ref="AD664" si="10177">IF(AD661=1,AC664+1,AC664)</f>
        <v>1901</v>
      </c>
      <c r="AE664" s="60">
        <f t="shared" ref="AE664" si="10178">IF(AE661=1,AD664+1,AD664)</f>
        <v>1901</v>
      </c>
      <c r="AF664" s="60">
        <f t="shared" ref="AF664" si="10179">IF(AF661=1,AE664+1,AE664)</f>
        <v>1901</v>
      </c>
      <c r="AG664" s="60">
        <f t="shared" ref="AG664" si="10180">IF(AG661=1,AF664+1,AF664)</f>
        <v>1901</v>
      </c>
      <c r="AH664" s="60">
        <f t="shared" ref="AH664" si="10181">IF(AH661=1,AG664+1,AG664)</f>
        <v>1901</v>
      </c>
      <c r="AI664" s="60">
        <f t="shared" ref="AI664" si="10182">IF(AI661=1,AH664+1,AH664)</f>
        <v>1901</v>
      </c>
      <c r="AJ664" s="60">
        <f t="shared" ref="AJ664" si="10183">IF(AJ661=1,AI664+1,AI664)</f>
        <v>1901</v>
      </c>
      <c r="AK664" s="60">
        <f t="shared" ref="AK664" si="10184">IF(AK661=1,AJ664+1,AJ664)</f>
        <v>1901</v>
      </c>
      <c r="AL664" s="60">
        <f t="shared" ref="AL664" si="10185">IF(AL661=1,AK664+1,AK664)</f>
        <v>1902</v>
      </c>
      <c r="AM664" s="60">
        <f t="shared" ref="AM664" si="10186">IF(AM661=1,AL664+1,AL664)</f>
        <v>1902</v>
      </c>
      <c r="AN664" s="60">
        <f t="shared" ref="AN664" si="10187">IF(AN661=1,AM664+1,AM664)</f>
        <v>1902</v>
      </c>
      <c r="AO664" s="60">
        <f t="shared" ref="AO664" si="10188">IF(AO661=1,AN664+1,AN664)</f>
        <v>1902</v>
      </c>
      <c r="AP664" s="60">
        <f t="shared" ref="AP664" si="10189">IF(AP661=1,AO664+1,AO664)</f>
        <v>1902</v>
      </c>
      <c r="AQ664" s="60">
        <f t="shared" ref="AQ664" si="10190">IF(AQ661=1,AP664+1,AP664)</f>
        <v>1902</v>
      </c>
      <c r="AR664" s="60">
        <f t="shared" ref="AR664" si="10191">IF(AR661=1,AQ664+1,AQ664)</f>
        <v>1902</v>
      </c>
      <c r="AS664" s="60">
        <f t="shared" ref="AS664" si="10192">IF(AS661=1,AR664+1,AR664)</f>
        <v>1902</v>
      </c>
      <c r="AT664" s="60">
        <f t="shared" ref="AT664" si="10193">IF(AT661=1,AS664+1,AS664)</f>
        <v>1902</v>
      </c>
      <c r="AU664" s="60">
        <f t="shared" ref="AU664" si="10194">IF(AU661=1,AT664+1,AT664)</f>
        <v>1902</v>
      </c>
      <c r="AV664" s="60">
        <f t="shared" ref="AV664" si="10195">IF(AV661=1,AU664+1,AU664)</f>
        <v>1902</v>
      </c>
      <c r="AW664" s="60">
        <f t="shared" ref="AW664" si="10196">IF(AW661=1,AV664+1,AV664)</f>
        <v>1902</v>
      </c>
      <c r="AX664" s="60">
        <f t="shared" ref="AX664" si="10197">IF(AX661=1,AW664+1,AW664)</f>
        <v>1903</v>
      </c>
      <c r="AY664" s="60">
        <f t="shared" ref="AY664" si="10198">IF(AY661=1,AX664+1,AX664)</f>
        <v>1903</v>
      </c>
      <c r="AZ664" s="60">
        <f t="shared" ref="AZ664" si="10199">IF(AZ661=1,AY664+1,AY664)</f>
        <v>1903</v>
      </c>
      <c r="BA664" s="60">
        <f t="shared" ref="BA664" si="10200">IF(BA661=1,AZ664+1,AZ664)</f>
        <v>1903</v>
      </c>
      <c r="BB664" s="60">
        <f t="shared" ref="BB664" si="10201">IF(BB661=1,BA664+1,BA664)</f>
        <v>1903</v>
      </c>
      <c r="BC664" s="60">
        <f t="shared" ref="BC664" si="10202">IF(BC661=1,BB664+1,BB664)</f>
        <v>1903</v>
      </c>
      <c r="BD664" s="60">
        <f t="shared" ref="BD664" si="10203">IF(BD661=1,BC664+1,BC664)</f>
        <v>1903</v>
      </c>
      <c r="BE664" s="60">
        <f t="shared" ref="BE664" si="10204">IF(BE661=1,BD664+1,BD664)</f>
        <v>1903</v>
      </c>
      <c r="BF664" s="60">
        <f t="shared" ref="BF664" si="10205">IF(BF661=1,BE664+1,BE664)</f>
        <v>1903</v>
      </c>
      <c r="BG664" s="60">
        <f t="shared" ref="BG664" si="10206">IF(BG661=1,BF664+1,BF664)</f>
        <v>1903</v>
      </c>
      <c r="BH664" s="60">
        <f t="shared" ref="BH664" si="10207">IF(BH661=1,BG664+1,BG664)</f>
        <v>1903</v>
      </c>
      <c r="BI664" s="60">
        <f t="shared" ref="BI664" si="10208">IF(BI661=1,BH664+1,BH664)</f>
        <v>1903</v>
      </c>
      <c r="BJ664" s="199"/>
      <c r="BK664" s="198"/>
      <c r="BL664" s="202"/>
      <c r="BM664" s="106"/>
      <c r="BN664" s="106"/>
      <c r="BO664" s="106"/>
      <c r="BP664" s="106"/>
      <c r="BQ664" s="106"/>
      <c r="BR664" s="106"/>
      <c r="BS664" s="106"/>
      <c r="BT664" s="106"/>
      <c r="BU664" s="106"/>
      <c r="BV664" s="106"/>
      <c r="BW664" s="106"/>
      <c r="BX664" s="106"/>
      <c r="BY664" s="106"/>
      <c r="BZ664" s="106"/>
      <c r="CA664" s="106"/>
      <c r="CB664" s="106"/>
    </row>
    <row r="665" spans="1:80" s="245" customFormat="1" ht="16.399999999999999" customHeight="1" x14ac:dyDescent="0.35">
      <c r="A665" s="250"/>
      <c r="B665" s="113"/>
      <c r="C665" s="125"/>
      <c r="D665" s="125"/>
      <c r="E665" s="357"/>
      <c r="F665" s="357"/>
      <c r="G665" s="357"/>
      <c r="H665" s="370"/>
      <c r="I665" s="374"/>
      <c r="J665" s="7"/>
      <c r="K665" s="377"/>
      <c r="L665" s="106"/>
      <c r="M665" s="63" t="s">
        <v>159</v>
      </c>
      <c r="N665" s="258"/>
      <c r="O665" s="258"/>
      <c r="P665" s="258"/>
      <c r="Q665" s="258"/>
      <c r="R665" s="258"/>
      <c r="S665" s="258"/>
      <c r="T665" s="258"/>
      <c r="U665" s="258"/>
      <c r="V665" s="258"/>
      <c r="W665" s="258"/>
      <c r="X665" s="258"/>
      <c r="Y665" s="258"/>
      <c r="Z665" s="258"/>
      <c r="AA665" s="258"/>
      <c r="AB665" s="258"/>
      <c r="AC665" s="258"/>
      <c r="AD665" s="258"/>
      <c r="AE665" s="258"/>
      <c r="AF665" s="258"/>
      <c r="AG665" s="258"/>
      <c r="AH665" s="258"/>
      <c r="AI665" s="258"/>
      <c r="AJ665" s="258"/>
      <c r="AK665" s="258"/>
      <c r="AL665" s="258"/>
      <c r="AM665" s="258"/>
      <c r="AN665" s="258"/>
      <c r="AO665" s="258"/>
      <c r="AP665" s="258"/>
      <c r="AQ665" s="258"/>
      <c r="AR665" s="258"/>
      <c r="AS665" s="258"/>
      <c r="AT665" s="258"/>
      <c r="AU665" s="258"/>
      <c r="AV665" s="258"/>
      <c r="AW665" s="258"/>
      <c r="AX665" s="258"/>
      <c r="AY665" s="258"/>
      <c r="AZ665" s="258"/>
      <c r="BA665" s="258"/>
      <c r="BB665" s="258"/>
      <c r="BC665" s="258"/>
      <c r="BD665" s="258"/>
      <c r="BE665" s="258"/>
      <c r="BF665" s="258"/>
      <c r="BG665" s="258"/>
      <c r="BH665" s="258"/>
      <c r="BI665" s="258"/>
      <c r="BJ665" s="199"/>
      <c r="BK665" s="198"/>
      <c r="BL665" s="202"/>
      <c r="BM665" s="106"/>
      <c r="BN665" s="106"/>
      <c r="BO665" s="106"/>
      <c r="BP665" s="106"/>
      <c r="BQ665" s="106"/>
      <c r="BR665" s="106"/>
      <c r="BS665" s="106"/>
      <c r="BT665" s="106"/>
      <c r="BU665" s="106"/>
      <c r="BV665" s="106"/>
      <c r="BW665" s="106"/>
      <c r="BX665" s="106"/>
      <c r="BY665" s="106"/>
      <c r="BZ665" s="106"/>
      <c r="CA665" s="106"/>
      <c r="CB665" s="106"/>
    </row>
    <row r="666" spans="1:80" s="245" customFormat="1" ht="23.5" customHeight="1" x14ac:dyDescent="0.35">
      <c r="A666" s="243"/>
      <c r="B666" s="126" t="s">
        <v>393</v>
      </c>
      <c r="C666" s="381"/>
      <c r="D666" s="381"/>
      <c r="E666" s="259"/>
      <c r="F666" s="259"/>
      <c r="G666" s="241"/>
      <c r="H666" s="253"/>
      <c r="I666" s="61">
        <f>IF($H666="",0,VLOOKUP($E666,'Podpůrná data'!$H$15:$I$185,2,FALSE)*$H666)</f>
        <v>0</v>
      </c>
      <c r="J666" s="105"/>
      <c r="K666" s="166">
        <f>IF(I666&gt;0,1,0)</f>
        <v>0</v>
      </c>
      <c r="L666" s="204"/>
      <c r="M666" s="63" t="s">
        <v>95</v>
      </c>
      <c r="N666" s="260"/>
      <c r="O666" s="260"/>
      <c r="P666" s="260"/>
      <c r="Q666" s="260"/>
      <c r="R666" s="260"/>
      <c r="S666" s="260"/>
      <c r="T666" s="260"/>
      <c r="U666" s="260"/>
      <c r="V666" s="260"/>
      <c r="W666" s="260"/>
      <c r="X666" s="260"/>
      <c r="Y666" s="260"/>
      <c r="Z666" s="260"/>
      <c r="AA666" s="260"/>
      <c r="AB666" s="260"/>
      <c r="AC666" s="260"/>
      <c r="AD666" s="260"/>
      <c r="AE666" s="260"/>
      <c r="AF666" s="260"/>
      <c r="AG666" s="260"/>
      <c r="AH666" s="260"/>
      <c r="AI666" s="260"/>
      <c r="AJ666" s="260"/>
      <c r="AK666" s="260"/>
      <c r="AL666" s="260"/>
      <c r="AM666" s="260"/>
      <c r="AN666" s="260"/>
      <c r="AO666" s="260"/>
      <c r="AP666" s="260"/>
      <c r="AQ666" s="260"/>
      <c r="AR666" s="260"/>
      <c r="AS666" s="260"/>
      <c r="AT666" s="260"/>
      <c r="AU666" s="260"/>
      <c r="AV666" s="260"/>
      <c r="AW666" s="260"/>
      <c r="AX666" s="260"/>
      <c r="AY666" s="260"/>
      <c r="AZ666" s="260"/>
      <c r="BA666" s="260"/>
      <c r="BB666" s="260"/>
      <c r="BC666" s="260"/>
      <c r="BD666" s="260"/>
      <c r="BE666" s="260"/>
      <c r="BF666" s="260"/>
      <c r="BG666" s="260"/>
      <c r="BH666" s="260"/>
      <c r="BI666" s="260"/>
      <c r="BJ666" s="382">
        <f>SUM(N668:BI668)</f>
        <v>0</v>
      </c>
      <c r="BK666" s="384">
        <f>SUM(N670:BI670)</f>
        <v>0</v>
      </c>
      <c r="BL666" s="386">
        <f>IF($K666=0,0,IF($BJ666&gt;=20,1,0))</f>
        <v>0</v>
      </c>
      <c r="BM666" s="106"/>
      <c r="BN666" s="106"/>
      <c r="BO666" s="106"/>
      <c r="BP666" s="106"/>
      <c r="BQ666" s="106"/>
      <c r="BR666" s="106"/>
      <c r="BS666" s="106"/>
      <c r="BT666" s="106"/>
      <c r="BU666" s="106"/>
      <c r="BV666" s="106"/>
      <c r="BW666" s="106"/>
      <c r="BX666" s="106"/>
      <c r="BY666" s="106"/>
      <c r="BZ666" s="106"/>
      <c r="CA666" s="106"/>
      <c r="CB666" s="106"/>
    </row>
    <row r="667" spans="1:80" s="245" customFormat="1" ht="29" x14ac:dyDescent="0.35">
      <c r="A667" s="243"/>
      <c r="B667" s="128"/>
      <c r="C667" s="170"/>
      <c r="D667" s="170"/>
      <c r="E667" s="170"/>
      <c r="F667" s="170"/>
      <c r="G667" s="170"/>
      <c r="H667" s="170"/>
      <c r="I667" s="64"/>
      <c r="J667" s="105"/>
      <c r="K667" s="223"/>
      <c r="L667" s="106"/>
      <c r="M667" s="63" t="s">
        <v>215</v>
      </c>
      <c r="N667" s="260"/>
      <c r="O667" s="260"/>
      <c r="P667" s="260"/>
      <c r="Q667" s="260"/>
      <c r="R667" s="260"/>
      <c r="S667" s="260"/>
      <c r="T667" s="260"/>
      <c r="U667" s="260"/>
      <c r="V667" s="260"/>
      <c r="W667" s="260"/>
      <c r="X667" s="260"/>
      <c r="Y667" s="260"/>
      <c r="Z667" s="260"/>
      <c r="AA667" s="260"/>
      <c r="AB667" s="260"/>
      <c r="AC667" s="260"/>
      <c r="AD667" s="260"/>
      <c r="AE667" s="260"/>
      <c r="AF667" s="260"/>
      <c r="AG667" s="260"/>
      <c r="AH667" s="260"/>
      <c r="AI667" s="260"/>
      <c r="AJ667" s="260"/>
      <c r="AK667" s="260"/>
      <c r="AL667" s="260"/>
      <c r="AM667" s="260"/>
      <c r="AN667" s="260"/>
      <c r="AO667" s="260"/>
      <c r="AP667" s="260"/>
      <c r="AQ667" s="260"/>
      <c r="AR667" s="260"/>
      <c r="AS667" s="260"/>
      <c r="AT667" s="260"/>
      <c r="AU667" s="260"/>
      <c r="AV667" s="260"/>
      <c r="AW667" s="260"/>
      <c r="AX667" s="260"/>
      <c r="AY667" s="260"/>
      <c r="AZ667" s="260"/>
      <c r="BA667" s="260"/>
      <c r="BB667" s="260"/>
      <c r="BC667" s="260"/>
      <c r="BD667" s="260"/>
      <c r="BE667" s="260"/>
      <c r="BF667" s="260"/>
      <c r="BG667" s="260"/>
      <c r="BH667" s="260"/>
      <c r="BI667" s="260"/>
      <c r="BJ667" s="382"/>
      <c r="BK667" s="384"/>
      <c r="BL667" s="386"/>
      <c r="BM667" s="106"/>
      <c r="BN667" s="106"/>
      <c r="BO667" s="106"/>
      <c r="BP667" s="106"/>
      <c r="BQ667" s="106"/>
      <c r="BR667" s="106"/>
      <c r="BS667" s="106"/>
      <c r="BT667" s="106"/>
      <c r="BU667" s="106"/>
      <c r="BV667" s="106"/>
      <c r="BW667" s="106"/>
      <c r="BX667" s="106"/>
      <c r="BY667" s="106"/>
      <c r="BZ667" s="106"/>
      <c r="CA667" s="106"/>
      <c r="CB667" s="106"/>
    </row>
    <row r="668" spans="1:80" s="245" customFormat="1" ht="29" x14ac:dyDescent="0.35">
      <c r="A668" s="243"/>
      <c r="B668" s="128"/>
      <c r="C668" s="170"/>
      <c r="D668" s="170"/>
      <c r="E668" s="170"/>
      <c r="F668" s="170"/>
      <c r="G668" s="170"/>
      <c r="H668" s="170"/>
      <c r="I668" s="64"/>
      <c r="J668" s="105"/>
      <c r="K668" s="165"/>
      <c r="L668" s="106"/>
      <c r="M668" s="63" t="s">
        <v>235</v>
      </c>
      <c r="N668" s="167">
        <f>IF(N667="",0,IF(N667&gt;=$H666,$H666,N667))</f>
        <v>0</v>
      </c>
      <c r="O668" s="167">
        <f t="shared" ref="O668" si="10209">IF(O667="",0,IF((O667+N669)&lt;=$H666,O667,$H666-N669))</f>
        <v>0</v>
      </c>
      <c r="P668" s="167">
        <f t="shared" ref="P668" si="10210">IF(P667="",0,IF((P667+O669)&lt;=$H666,P667,$H666-O669))</f>
        <v>0</v>
      </c>
      <c r="Q668" s="167">
        <f t="shared" ref="Q668" si="10211">IF(Q667="",0,IF((Q667+P669)&lt;=$H666,Q667,$H666-P669))</f>
        <v>0</v>
      </c>
      <c r="R668" s="167">
        <f t="shared" ref="R668" si="10212">IF(R667="",0,IF((R667+Q669)&lt;=$H666,R667,$H666-Q669))</f>
        <v>0</v>
      </c>
      <c r="S668" s="167">
        <f t="shared" ref="S668" si="10213">IF(S667="",0,IF((S667+R669)&lt;=$H666,S667,$H666-R669))</f>
        <v>0</v>
      </c>
      <c r="T668" s="167">
        <f t="shared" ref="T668" si="10214">IF(T667="",0,IF((T667+S669)&lt;=$H666,T667,$H666-S669))</f>
        <v>0</v>
      </c>
      <c r="U668" s="167">
        <f t="shared" ref="U668" si="10215">IF(U667="",0,IF((U667+T669)&lt;=$H666,U667,$H666-T669))</f>
        <v>0</v>
      </c>
      <c r="V668" s="167">
        <f t="shared" ref="V668" si="10216">IF(V667="",0,IF((V667+U669)&lt;=$H666,V667,$H666-U669))</f>
        <v>0</v>
      </c>
      <c r="W668" s="167">
        <f t="shared" ref="W668" si="10217">IF(W667="",0,IF((W667+V669)&lt;=$H666,W667,$H666-V669))</f>
        <v>0</v>
      </c>
      <c r="X668" s="167">
        <f t="shared" ref="X668" si="10218">IF(X667="",0,IF((X667+W669)&lt;=$H666,X667,$H666-W669))</f>
        <v>0</v>
      </c>
      <c r="Y668" s="167">
        <f t="shared" ref="Y668" si="10219">IF(Y667="",0,IF((Y667+X669)&lt;=$H666,Y667,$H666-X669))</f>
        <v>0</v>
      </c>
      <c r="Z668" s="167">
        <f t="shared" ref="Z668" si="10220">IF(Z667="",0,IF((Z667+Y669)&lt;=$H666,Z667,$H666-Y669))</f>
        <v>0</v>
      </c>
      <c r="AA668" s="167">
        <f t="shared" ref="AA668" si="10221">IF(AA667="",0,IF((AA667+Z669)&lt;=$H666,AA667,$H666-Z669))</f>
        <v>0</v>
      </c>
      <c r="AB668" s="167">
        <f t="shared" ref="AB668" si="10222">IF(AB667="",0,IF((AB667+AA669)&lt;=$H666,AB667,$H666-AA669))</f>
        <v>0</v>
      </c>
      <c r="AC668" s="167">
        <f t="shared" ref="AC668" si="10223">IF(AC667="",0,IF((AC667+AB669)&lt;=$H666,AC667,$H666-AB669))</f>
        <v>0</v>
      </c>
      <c r="AD668" s="167">
        <f t="shared" ref="AD668" si="10224">IF(AD667="",0,IF((AD667+AC669)&lt;=$H666,AD667,$H666-AC669))</f>
        <v>0</v>
      </c>
      <c r="AE668" s="167">
        <f t="shared" ref="AE668" si="10225">IF(AE667="",0,IF((AE667+AD669)&lt;=$H666,AE667,$H666-AD669))</f>
        <v>0</v>
      </c>
      <c r="AF668" s="167">
        <f t="shared" ref="AF668" si="10226">IF(AF667="",0,IF((AF667+AE669)&lt;=$H666,AF667,$H666-AE669))</f>
        <v>0</v>
      </c>
      <c r="AG668" s="167">
        <f t="shared" ref="AG668" si="10227">IF(AG667="",0,IF((AG667+AF669)&lt;=$H666,AG667,$H666-AF669))</f>
        <v>0</v>
      </c>
      <c r="AH668" s="167">
        <f t="shared" ref="AH668" si="10228">IF(AH667="",0,IF((AH667+AG669)&lt;=$H666,AH667,$H666-AG669))</f>
        <v>0</v>
      </c>
      <c r="AI668" s="167">
        <f t="shared" ref="AI668" si="10229">IF(AI667="",0,IF((AI667+AH669)&lt;=$H666,AI667,$H666-AH669))</f>
        <v>0</v>
      </c>
      <c r="AJ668" s="167">
        <f t="shared" ref="AJ668" si="10230">IF(AJ667="",0,IF((AJ667+AI669)&lt;=$H666,AJ667,$H666-AI669))</f>
        <v>0</v>
      </c>
      <c r="AK668" s="167">
        <f t="shared" ref="AK668" si="10231">IF(AK667="",0,IF((AK667+AJ669)&lt;=$H666,AK667,$H666-AJ669))</f>
        <v>0</v>
      </c>
      <c r="AL668" s="167">
        <f t="shared" ref="AL668" si="10232">IF(AL667="",0,IF((AL667+AK669)&lt;=$H666,AL667,$H666-AK669))</f>
        <v>0</v>
      </c>
      <c r="AM668" s="167">
        <f t="shared" ref="AM668" si="10233">IF(AM667="",0,IF((AM667+AL669)&lt;=$H666,AM667,$H666-AL669))</f>
        <v>0</v>
      </c>
      <c r="AN668" s="167">
        <f t="shared" ref="AN668" si="10234">IF(AN667="",0,IF((AN667+AM669)&lt;=$H666,AN667,$H666-AM669))</f>
        <v>0</v>
      </c>
      <c r="AO668" s="167">
        <f t="shared" ref="AO668" si="10235">IF(AO667="",0,IF((AO667+AN669)&lt;=$H666,AO667,$H666-AN669))</f>
        <v>0</v>
      </c>
      <c r="AP668" s="167">
        <f t="shared" ref="AP668" si="10236">IF(AP667="",0,IF((AP667+AO669)&lt;=$H666,AP667,$H666-AO669))</f>
        <v>0</v>
      </c>
      <c r="AQ668" s="167">
        <f t="shared" ref="AQ668" si="10237">IF(AQ667="",0,IF((AQ667+AP669)&lt;=$H666,AQ667,$H666-AP669))</f>
        <v>0</v>
      </c>
      <c r="AR668" s="167">
        <f t="shared" ref="AR668" si="10238">IF(AR667="",0,IF((AR667+AQ669)&lt;=$H666,AR667,$H666-AQ669))</f>
        <v>0</v>
      </c>
      <c r="AS668" s="167">
        <f t="shared" ref="AS668" si="10239">IF(AS667="",0,IF((AS667+AR669)&lt;=$H666,AS667,$H666-AR669))</f>
        <v>0</v>
      </c>
      <c r="AT668" s="167">
        <f t="shared" ref="AT668" si="10240">IF(AT667="",0,IF((AT667+AS669)&lt;=$H666,AT667,$H666-AS669))</f>
        <v>0</v>
      </c>
      <c r="AU668" s="167">
        <f t="shared" ref="AU668" si="10241">IF(AU667="",0,IF((AU667+AT669)&lt;=$H666,AU667,$H666-AT669))</f>
        <v>0</v>
      </c>
      <c r="AV668" s="167">
        <f t="shared" ref="AV668" si="10242">IF(AV667="",0,IF((AV667+AU669)&lt;=$H666,AV667,$H666-AU669))</f>
        <v>0</v>
      </c>
      <c r="AW668" s="167">
        <f t="shared" ref="AW668" si="10243">IF(AW667="",0,IF((AW667+AV669)&lt;=$H666,AW667,$H666-AV669))</f>
        <v>0</v>
      </c>
      <c r="AX668" s="167">
        <f t="shared" ref="AX668" si="10244">IF(AX667="",0,IF((AX667+AW669)&lt;=$H666,AX667,$H666-AW669))</f>
        <v>0</v>
      </c>
      <c r="AY668" s="167">
        <f t="shared" ref="AY668" si="10245">IF(AY667="",0,IF((AY667+AX669)&lt;=$H666,AY667,$H666-AX669))</f>
        <v>0</v>
      </c>
      <c r="AZ668" s="167">
        <f t="shared" ref="AZ668" si="10246">IF(AZ667="",0,IF((AZ667+AY669)&lt;=$H666,AZ667,$H666-AY669))</f>
        <v>0</v>
      </c>
      <c r="BA668" s="167">
        <f t="shared" ref="BA668" si="10247">IF(BA667="",0,IF((BA667+AZ669)&lt;=$H666,BA667,$H666-AZ669))</f>
        <v>0</v>
      </c>
      <c r="BB668" s="167">
        <f t="shared" ref="BB668" si="10248">IF(BB667="",0,IF((BB667+BA669)&lt;=$H666,BB667,$H666-BA669))</f>
        <v>0</v>
      </c>
      <c r="BC668" s="167">
        <f t="shared" ref="BC668" si="10249">IF(BC667="",0,IF((BC667+BB669)&lt;=$H666,BC667,$H666-BB669))</f>
        <v>0</v>
      </c>
      <c r="BD668" s="167">
        <f t="shared" ref="BD668" si="10250">IF(BD667="",0,IF((BD667+BC669)&lt;=$H666,BD667,$H666-BC669))</f>
        <v>0</v>
      </c>
      <c r="BE668" s="167">
        <f t="shared" ref="BE668" si="10251">IF(BE667="",0,IF((BE667+BD669)&lt;=$H666,BE667,$H666-BD669))</f>
        <v>0</v>
      </c>
      <c r="BF668" s="167">
        <f t="shared" ref="BF668" si="10252">IF(BF667="",0,IF((BF667+BE669)&lt;=$H666,BF667,$H666-BE669))</f>
        <v>0</v>
      </c>
      <c r="BG668" s="167">
        <f t="shared" ref="BG668" si="10253">IF(BG667="",0,IF((BG667+BF669)&lt;=$H666,BG667,$H666-BF669))</f>
        <v>0</v>
      </c>
      <c r="BH668" s="167">
        <f t="shared" ref="BH668" si="10254">IF(BH667="",0,IF((BH667+BG669)&lt;=$H666,BH667,$H666-BG669))</f>
        <v>0</v>
      </c>
      <c r="BI668" s="167">
        <f t="shared" ref="BI668" si="10255">IF(BI667="",0,IF((BI667+BH669)&lt;=$H666,BI667,$H666-BH669))</f>
        <v>0</v>
      </c>
      <c r="BJ668" s="382"/>
      <c r="BK668" s="384"/>
      <c r="BL668" s="386"/>
      <c r="BM668" s="106"/>
      <c r="BN668" s="106"/>
      <c r="BO668" s="106"/>
      <c r="BP668" s="106"/>
      <c r="BQ668" s="106"/>
      <c r="BR668" s="106"/>
      <c r="BS668" s="106"/>
      <c r="BT668" s="106"/>
      <c r="BU668" s="106"/>
      <c r="BV668" s="106"/>
      <c r="BW668" s="106"/>
      <c r="BX668" s="106"/>
      <c r="BY668" s="106"/>
      <c r="BZ668" s="106"/>
      <c r="CA668" s="106"/>
      <c r="CB668" s="106"/>
    </row>
    <row r="669" spans="1:80" ht="29" hidden="1" x14ac:dyDescent="0.35">
      <c r="B669" s="128"/>
      <c r="C669" s="170"/>
      <c r="D669" s="170"/>
      <c r="E669" s="170"/>
      <c r="F669" s="170"/>
      <c r="G669" s="170"/>
      <c r="H669" s="170"/>
      <c r="I669" s="172"/>
      <c r="J669" s="105"/>
      <c r="K669" s="175"/>
      <c r="L669" s="105"/>
      <c r="M669" s="63" t="s">
        <v>236</v>
      </c>
      <c r="N669" s="167">
        <f>N668</f>
        <v>0</v>
      </c>
      <c r="O669" s="167">
        <f>O668+N669</f>
        <v>0</v>
      </c>
      <c r="P669" s="167">
        <f t="shared" ref="P669" si="10256">P668+O669</f>
        <v>0</v>
      </c>
      <c r="Q669" s="167">
        <f t="shared" ref="Q669" si="10257">Q668+P669</f>
        <v>0</v>
      </c>
      <c r="R669" s="167">
        <f t="shared" ref="R669" si="10258">R668+Q669</f>
        <v>0</v>
      </c>
      <c r="S669" s="167">
        <f t="shared" ref="S669" si="10259">S668+R669</f>
        <v>0</v>
      </c>
      <c r="T669" s="167">
        <f t="shared" ref="T669" si="10260">T668+S669</f>
        <v>0</v>
      </c>
      <c r="U669" s="167">
        <f t="shared" ref="U669" si="10261">U668+T669</f>
        <v>0</v>
      </c>
      <c r="V669" s="167">
        <f t="shared" ref="V669" si="10262">V668+U669</f>
        <v>0</v>
      </c>
      <c r="W669" s="167">
        <f t="shared" ref="W669" si="10263">W668+V669</f>
        <v>0</v>
      </c>
      <c r="X669" s="167">
        <f t="shared" ref="X669" si="10264">X668+W669</f>
        <v>0</v>
      </c>
      <c r="Y669" s="167">
        <f t="shared" ref="Y669" si="10265">Y668+X669</f>
        <v>0</v>
      </c>
      <c r="Z669" s="167">
        <f t="shared" ref="Z669" si="10266">Z668+Y669</f>
        <v>0</v>
      </c>
      <c r="AA669" s="167">
        <f t="shared" ref="AA669" si="10267">AA668+Z669</f>
        <v>0</v>
      </c>
      <c r="AB669" s="167">
        <f t="shared" ref="AB669" si="10268">AB668+AA669</f>
        <v>0</v>
      </c>
      <c r="AC669" s="167">
        <f t="shared" ref="AC669" si="10269">AC668+AB669</f>
        <v>0</v>
      </c>
      <c r="AD669" s="167">
        <f t="shared" ref="AD669" si="10270">AD668+AC669</f>
        <v>0</v>
      </c>
      <c r="AE669" s="167">
        <f t="shared" ref="AE669" si="10271">AE668+AD669</f>
        <v>0</v>
      </c>
      <c r="AF669" s="167">
        <f t="shared" ref="AF669" si="10272">AF668+AE669</f>
        <v>0</v>
      </c>
      <c r="AG669" s="167">
        <f t="shared" ref="AG669" si="10273">AG668+AF669</f>
        <v>0</v>
      </c>
      <c r="AH669" s="167">
        <f t="shared" ref="AH669" si="10274">AH668+AG669</f>
        <v>0</v>
      </c>
      <c r="AI669" s="167">
        <f t="shared" ref="AI669" si="10275">AI668+AH669</f>
        <v>0</v>
      </c>
      <c r="AJ669" s="167">
        <f t="shared" ref="AJ669" si="10276">AJ668+AI669</f>
        <v>0</v>
      </c>
      <c r="AK669" s="167">
        <f t="shared" ref="AK669" si="10277">AK668+AJ669</f>
        <v>0</v>
      </c>
      <c r="AL669" s="167">
        <f t="shared" ref="AL669" si="10278">AL668+AK669</f>
        <v>0</v>
      </c>
      <c r="AM669" s="167">
        <f t="shared" ref="AM669" si="10279">AM668+AL669</f>
        <v>0</v>
      </c>
      <c r="AN669" s="167">
        <f t="shared" ref="AN669" si="10280">AN668+AM669</f>
        <v>0</v>
      </c>
      <c r="AO669" s="167">
        <f t="shared" ref="AO669" si="10281">AO668+AN669</f>
        <v>0</v>
      </c>
      <c r="AP669" s="167">
        <f t="shared" ref="AP669" si="10282">AP668+AO669</f>
        <v>0</v>
      </c>
      <c r="AQ669" s="167">
        <f t="shared" ref="AQ669" si="10283">AQ668+AP669</f>
        <v>0</v>
      </c>
      <c r="AR669" s="167">
        <f t="shared" ref="AR669" si="10284">AR668+AQ669</f>
        <v>0</v>
      </c>
      <c r="AS669" s="167">
        <f t="shared" ref="AS669" si="10285">AS668+AR669</f>
        <v>0</v>
      </c>
      <c r="AT669" s="167">
        <f t="shared" ref="AT669" si="10286">AT668+AS669</f>
        <v>0</v>
      </c>
      <c r="AU669" s="167">
        <f t="shared" ref="AU669" si="10287">AU668+AT669</f>
        <v>0</v>
      </c>
      <c r="AV669" s="167">
        <f t="shared" ref="AV669" si="10288">AV668+AU669</f>
        <v>0</v>
      </c>
      <c r="AW669" s="167">
        <f t="shared" ref="AW669" si="10289">AW668+AV669</f>
        <v>0</v>
      </c>
      <c r="AX669" s="167">
        <f t="shared" ref="AX669" si="10290">AX668+AW669</f>
        <v>0</v>
      </c>
      <c r="AY669" s="167">
        <f t="shared" ref="AY669" si="10291">AY668+AX669</f>
        <v>0</v>
      </c>
      <c r="AZ669" s="167">
        <f t="shared" ref="AZ669" si="10292">AZ668+AY669</f>
        <v>0</v>
      </c>
      <c r="BA669" s="167">
        <f t="shared" ref="BA669" si="10293">BA668+AZ669</f>
        <v>0</v>
      </c>
      <c r="BB669" s="167">
        <f t="shared" ref="BB669" si="10294">BB668+BA669</f>
        <v>0</v>
      </c>
      <c r="BC669" s="167">
        <f t="shared" ref="BC669" si="10295">BC668+BB669</f>
        <v>0</v>
      </c>
      <c r="BD669" s="167">
        <f t="shared" ref="BD669" si="10296">BD668+BC669</f>
        <v>0</v>
      </c>
      <c r="BE669" s="167">
        <f t="shared" ref="BE669" si="10297">BE668+BD669</f>
        <v>0</v>
      </c>
      <c r="BF669" s="167">
        <f t="shared" ref="BF669" si="10298">BF668+BE669</f>
        <v>0</v>
      </c>
      <c r="BG669" s="167">
        <f t="shared" ref="BG669" si="10299">BG668+BF669</f>
        <v>0</v>
      </c>
      <c r="BH669" s="167">
        <f t="shared" ref="BH669" si="10300">BH668+BG669</f>
        <v>0</v>
      </c>
      <c r="BI669" s="167">
        <f t="shared" ref="BI669" si="10301">BI668+BH669</f>
        <v>0</v>
      </c>
      <c r="BJ669" s="382"/>
      <c r="BK669" s="384"/>
      <c r="BL669" s="386"/>
      <c r="BM669" s="105"/>
      <c r="BN669" s="105"/>
      <c r="BO669" s="105"/>
      <c r="BP669" s="105"/>
      <c r="BQ669" s="105"/>
      <c r="BR669" s="105"/>
      <c r="BS669" s="105"/>
      <c r="BT669" s="105"/>
      <c r="BU669" s="105"/>
      <c r="BV669" s="105"/>
      <c r="BW669" s="105"/>
      <c r="BX669" s="105"/>
      <c r="BY669" s="105"/>
      <c r="BZ669" s="105"/>
      <c r="CA669" s="105"/>
      <c r="CB669" s="105"/>
    </row>
    <row r="670" spans="1:80" ht="25.4" customHeight="1" thickBot="1" x14ac:dyDescent="0.4">
      <c r="B670" s="128"/>
      <c r="C670" s="170"/>
      <c r="D670" s="170"/>
      <c r="E670" s="170"/>
      <c r="F670" s="170"/>
      <c r="G670" s="170"/>
      <c r="H670" s="170"/>
      <c r="I670" s="172"/>
      <c r="J670" s="105"/>
      <c r="K670" s="175"/>
      <c r="L670" s="105"/>
      <c r="M670" s="63" t="s">
        <v>145</v>
      </c>
      <c r="N670" s="168">
        <f>IF($E666="",0,VLOOKUP($E666,'Podpůrná data'!$H$15:$I$182,2)*N668)</f>
        <v>0</v>
      </c>
      <c r="O670" s="168">
        <f>IF($E666="",0,VLOOKUP($E666,'Podpůrná data'!$H$15:$I$182,2)*O668)</f>
        <v>0</v>
      </c>
      <c r="P670" s="168">
        <f>IF($E666="",0,VLOOKUP($E666,'Podpůrná data'!$H$15:$I$182,2)*P668)</f>
        <v>0</v>
      </c>
      <c r="Q670" s="168">
        <f>IF($E666="",0,VLOOKUP($E666,'Podpůrná data'!$H$15:$I$182,2)*Q668)</f>
        <v>0</v>
      </c>
      <c r="R670" s="168">
        <f>IF($E666="",0,VLOOKUP($E666,'Podpůrná data'!$H$15:$I$182,2)*R668)</f>
        <v>0</v>
      </c>
      <c r="S670" s="168">
        <f>IF($E666="",0,VLOOKUP($E666,'Podpůrná data'!$H$15:$I$182,2)*S668)</f>
        <v>0</v>
      </c>
      <c r="T670" s="168">
        <f>IF($E666="",0,VLOOKUP($E666,'Podpůrná data'!$H$15:$I$182,2)*T668)</f>
        <v>0</v>
      </c>
      <c r="U670" s="168">
        <f>IF($E666="",0,VLOOKUP($E666,'Podpůrná data'!$H$15:$I$182,2)*U668)</f>
        <v>0</v>
      </c>
      <c r="V670" s="168">
        <f>IF($E666="",0,VLOOKUP($E666,'Podpůrná data'!$H$15:$I$182,2)*V668)</f>
        <v>0</v>
      </c>
      <c r="W670" s="168">
        <f>IF($E666="",0,VLOOKUP($E666,'Podpůrná data'!$H$15:$I$182,2)*W668)</f>
        <v>0</v>
      </c>
      <c r="X670" s="168">
        <f>IF($E666="",0,VLOOKUP($E666,'Podpůrná data'!$H$15:$I$182,2)*X668)</f>
        <v>0</v>
      </c>
      <c r="Y670" s="168">
        <f>IF($E666="",0,VLOOKUP($E666,'Podpůrná data'!$H$15:$I$182,2)*Y668)</f>
        <v>0</v>
      </c>
      <c r="Z670" s="168">
        <f>IF($E666="",0,VLOOKUP($E666,'Podpůrná data'!$H$15:$I$182,2)*Z668)</f>
        <v>0</v>
      </c>
      <c r="AA670" s="168">
        <f>IF($E666="",0,VLOOKUP($E666,'Podpůrná data'!$H$15:$I$182,2)*AA668)</f>
        <v>0</v>
      </c>
      <c r="AB670" s="168">
        <f>IF($E666="",0,VLOOKUP($E666,'Podpůrná data'!$H$15:$I$182,2)*AB668)</f>
        <v>0</v>
      </c>
      <c r="AC670" s="168">
        <f>IF($E666="",0,VLOOKUP($E666,'Podpůrná data'!$H$15:$I$182,2)*AC668)</f>
        <v>0</v>
      </c>
      <c r="AD670" s="168">
        <f>IF($E666="",0,VLOOKUP($E666,'Podpůrná data'!$H$15:$I$182,2)*AD668)</f>
        <v>0</v>
      </c>
      <c r="AE670" s="168">
        <f>IF($E666="",0,VLOOKUP($E666,'Podpůrná data'!$H$15:$I$182,2)*AE668)</f>
        <v>0</v>
      </c>
      <c r="AF670" s="168">
        <f>IF($E666="",0,VLOOKUP($E666,'Podpůrná data'!$H$15:$I$182,2)*AF668)</f>
        <v>0</v>
      </c>
      <c r="AG670" s="168">
        <f>IF($E666="",0,VLOOKUP($E666,'Podpůrná data'!$H$15:$I$182,2)*AG668)</f>
        <v>0</v>
      </c>
      <c r="AH670" s="168">
        <f>IF($E666="",0,VLOOKUP($E666,'Podpůrná data'!$H$15:$I$182,2)*AH668)</f>
        <v>0</v>
      </c>
      <c r="AI670" s="168">
        <f>IF($E666="",0,VLOOKUP($E666,'Podpůrná data'!$H$15:$I$182,2)*AI668)</f>
        <v>0</v>
      </c>
      <c r="AJ670" s="168">
        <f>IF($E666="",0,VLOOKUP($E666,'Podpůrná data'!$H$15:$I$182,2)*AJ668)</f>
        <v>0</v>
      </c>
      <c r="AK670" s="168">
        <f>IF($E666="",0,VLOOKUP($E666,'Podpůrná data'!$H$15:$I$182,2)*AK668)</f>
        <v>0</v>
      </c>
      <c r="AL670" s="168">
        <f>IF($E666="",0,VLOOKUP($E666,'Podpůrná data'!$H$15:$I$182,2)*AL668)</f>
        <v>0</v>
      </c>
      <c r="AM670" s="168">
        <f>IF($E666="",0,VLOOKUP($E666,'Podpůrná data'!$H$15:$I$182,2)*AM668)</f>
        <v>0</v>
      </c>
      <c r="AN670" s="168">
        <f>IF($E666="",0,VLOOKUP($E666,'Podpůrná data'!$H$15:$I$182,2)*AN668)</f>
        <v>0</v>
      </c>
      <c r="AO670" s="168">
        <f>IF($E666="",0,VLOOKUP($E666,'Podpůrná data'!$H$15:$I$182,2)*AO668)</f>
        <v>0</v>
      </c>
      <c r="AP670" s="168">
        <f>IF($E666="",0,VLOOKUP($E666,'Podpůrná data'!$H$15:$I$182,2)*AP668)</f>
        <v>0</v>
      </c>
      <c r="AQ670" s="168">
        <f>IF($E666="",0,VLOOKUP($E666,'Podpůrná data'!$H$15:$I$182,2)*AQ668)</f>
        <v>0</v>
      </c>
      <c r="AR670" s="168">
        <f>IF($E666="",0,VLOOKUP($E666,'Podpůrná data'!$H$15:$I$182,2)*AR668)</f>
        <v>0</v>
      </c>
      <c r="AS670" s="168">
        <f>IF($E666="",0,VLOOKUP($E666,'Podpůrná data'!$H$15:$I$182,2)*AS668)</f>
        <v>0</v>
      </c>
      <c r="AT670" s="168">
        <f>IF($E666="",0,VLOOKUP($E666,'Podpůrná data'!$H$15:$I$182,2)*AT668)</f>
        <v>0</v>
      </c>
      <c r="AU670" s="168">
        <f>IF($E666="",0,VLOOKUP($E666,'Podpůrná data'!$H$15:$I$182,2)*AU668)</f>
        <v>0</v>
      </c>
      <c r="AV670" s="168">
        <f>IF($E666="",0,VLOOKUP($E666,'Podpůrná data'!$H$15:$I$182,2)*AV668)</f>
        <v>0</v>
      </c>
      <c r="AW670" s="168">
        <f>IF($E666="",0,VLOOKUP($E666,'Podpůrná data'!$H$15:$I$182,2)*AW668)</f>
        <v>0</v>
      </c>
      <c r="AX670" s="168">
        <f>IF($E666="",0,VLOOKUP($E666,'Podpůrná data'!$H$15:$I$182,2)*AX668)</f>
        <v>0</v>
      </c>
      <c r="AY670" s="168">
        <f>IF($E666="",0,VLOOKUP($E666,'Podpůrná data'!$H$15:$I$182,2)*AY668)</f>
        <v>0</v>
      </c>
      <c r="AZ670" s="168">
        <f>IF($E666="",0,VLOOKUP($E666,'Podpůrná data'!$H$15:$I$182,2)*AZ668)</f>
        <v>0</v>
      </c>
      <c r="BA670" s="168">
        <f>IF($E666="",0,VLOOKUP($E666,'Podpůrná data'!$H$15:$I$182,2)*BA668)</f>
        <v>0</v>
      </c>
      <c r="BB670" s="168">
        <f>IF($E666="",0,VLOOKUP($E666,'Podpůrná data'!$H$15:$I$182,2)*BB668)</f>
        <v>0</v>
      </c>
      <c r="BC670" s="168">
        <f>IF($E666="",0,VLOOKUP($E666,'Podpůrná data'!$H$15:$I$182,2)*BC668)</f>
        <v>0</v>
      </c>
      <c r="BD670" s="168">
        <f>IF($E666="",0,VLOOKUP($E666,'Podpůrná data'!$H$15:$I$182,2)*BD668)</f>
        <v>0</v>
      </c>
      <c r="BE670" s="168">
        <f>IF($E666="",0,VLOOKUP($E666,'Podpůrná data'!$H$15:$I$182,2)*BE668)</f>
        <v>0</v>
      </c>
      <c r="BF670" s="168">
        <f>IF($E666="",0,VLOOKUP($E666,'Podpůrná data'!$H$15:$I$182,2)*BF668)</f>
        <v>0</v>
      </c>
      <c r="BG670" s="168">
        <f>IF($E666="",0,VLOOKUP($E666,'Podpůrná data'!$H$15:$I$182,2)*BG668)</f>
        <v>0</v>
      </c>
      <c r="BH670" s="168">
        <f>IF($E666="",0,VLOOKUP($E666,'Podpůrná data'!$H$15:$I$182,2)*BH668)</f>
        <v>0</v>
      </c>
      <c r="BI670" s="168">
        <f>IF($E666="",0,VLOOKUP($E666,'Podpůrná data'!$H$15:$I$182,2)*BI668)</f>
        <v>0</v>
      </c>
      <c r="BJ670" s="382"/>
      <c r="BK670" s="384"/>
      <c r="BL670" s="386"/>
      <c r="BM670" s="105"/>
      <c r="BN670" s="178">
        <f>SUMIFS($N670:$BI670,$N665:$BI665,"1. ZoR")</f>
        <v>0</v>
      </c>
      <c r="BO670" s="178">
        <f>SUMIFS($N670:$BI670,$N665:$BI665,"2. ZoR")</f>
        <v>0</v>
      </c>
      <c r="BP670" s="178">
        <f>SUMIFS($N670:$BI670,$N665:$BI665,"3. ZoR")</f>
        <v>0</v>
      </c>
      <c r="BQ670" s="178">
        <f>SUMIFS($N670:$BI670,$N665:$BI665,"4. ZoR")</f>
        <v>0</v>
      </c>
      <c r="BR670" s="178">
        <f>SUMIFS($N670:$BI670,$N665:$BI665,"5. ZoR")</f>
        <v>0</v>
      </c>
      <c r="BS670" s="178">
        <f>SUMIFS($N670:$BI670,$N665:$BI665,"6. ZoR")</f>
        <v>0</v>
      </c>
      <c r="BT670" s="178">
        <f>SUMIFS($N670:$BI670,$N665:$BI665,"7. ZoR")</f>
        <v>0</v>
      </c>
      <c r="BU670" s="178">
        <f>SUMIFS($N670:$BI670,$N665:$BI665,"8. ZoR")</f>
        <v>0</v>
      </c>
      <c r="BV670" s="178">
        <f>SUMIFS($N670:$BI670,$N665:$BI665,"9. ZoR")</f>
        <v>0</v>
      </c>
      <c r="BW670" s="178">
        <f>SUMIFS($N670:$BI670,$N665:$BI665,"10. ZoR")</f>
        <v>0</v>
      </c>
      <c r="BX670" s="178">
        <f>SUMIFS($N670:$BI670,$N665:$BI665,"11. ZoR")</f>
        <v>0</v>
      </c>
      <c r="BY670" s="178">
        <f>SUMIFS($N670:$BI670,$N665:$BI665,"12. ZoR")</f>
        <v>0</v>
      </c>
      <c r="BZ670" s="178">
        <f>SUMIFS($N670:$BI670,$N665:$BI665,"13. ZoR")</f>
        <v>0</v>
      </c>
      <c r="CA670" s="178">
        <f>SUMIFS($N670:$BI670,$N665:$BI665,"14. ZoR")</f>
        <v>0</v>
      </c>
      <c r="CB670" s="178">
        <f>SUMIFS($N670:$BI670,$N665:$BI665,"15. ZoR")</f>
        <v>0</v>
      </c>
    </row>
    <row r="671" spans="1:80" ht="29.5" hidden="1" thickBot="1" x14ac:dyDescent="0.4">
      <c r="B671" s="129"/>
      <c r="C671" s="173"/>
      <c r="D671" s="173"/>
      <c r="E671" s="173"/>
      <c r="F671" s="173"/>
      <c r="G671" s="173"/>
      <c r="H671" s="173"/>
      <c r="I671" s="174"/>
      <c r="J671" s="105"/>
      <c r="K671" s="176"/>
      <c r="L671" s="105"/>
      <c r="M671" s="63" t="s">
        <v>200</v>
      </c>
      <c r="N671" s="168">
        <f>IF(N670="","",N670)</f>
        <v>0</v>
      </c>
      <c r="O671" s="168">
        <f>N671+O670</f>
        <v>0</v>
      </c>
      <c r="P671" s="168">
        <f t="shared" ref="P671" si="10302">O671+P670</f>
        <v>0</v>
      </c>
      <c r="Q671" s="168">
        <f t="shared" ref="Q671" si="10303">P671+Q670</f>
        <v>0</v>
      </c>
      <c r="R671" s="168">
        <f t="shared" ref="R671" si="10304">Q671+R670</f>
        <v>0</v>
      </c>
      <c r="S671" s="168">
        <f t="shared" ref="S671" si="10305">R671+S670</f>
        <v>0</v>
      </c>
      <c r="T671" s="168">
        <f t="shared" ref="T671" si="10306">S671+T670</f>
        <v>0</v>
      </c>
      <c r="U671" s="168">
        <f t="shared" ref="U671" si="10307">T671+U670</f>
        <v>0</v>
      </c>
      <c r="V671" s="168">
        <f t="shared" ref="V671" si="10308">U671+V670</f>
        <v>0</v>
      </c>
      <c r="W671" s="168">
        <f t="shared" ref="W671" si="10309">V671+W670</f>
        <v>0</v>
      </c>
      <c r="X671" s="168">
        <f t="shared" ref="X671" si="10310">W671+X670</f>
        <v>0</v>
      </c>
      <c r="Y671" s="168">
        <f t="shared" ref="Y671" si="10311">X671+Y670</f>
        <v>0</v>
      </c>
      <c r="Z671" s="168">
        <f t="shared" ref="Z671" si="10312">Y671+Z670</f>
        <v>0</v>
      </c>
      <c r="AA671" s="168">
        <f t="shared" ref="AA671" si="10313">Z671+AA670</f>
        <v>0</v>
      </c>
      <c r="AB671" s="168">
        <f t="shared" ref="AB671" si="10314">AA671+AB670</f>
        <v>0</v>
      </c>
      <c r="AC671" s="168">
        <f t="shared" ref="AC671" si="10315">AB671+AC670</f>
        <v>0</v>
      </c>
      <c r="AD671" s="168">
        <f t="shared" ref="AD671" si="10316">AC671+AD670</f>
        <v>0</v>
      </c>
      <c r="AE671" s="168">
        <f t="shared" ref="AE671" si="10317">AD671+AE670</f>
        <v>0</v>
      </c>
      <c r="AF671" s="168">
        <f t="shared" ref="AF671" si="10318">AE671+AF670</f>
        <v>0</v>
      </c>
      <c r="AG671" s="168">
        <f t="shared" ref="AG671" si="10319">AF671+AG670</f>
        <v>0</v>
      </c>
      <c r="AH671" s="168">
        <f t="shared" ref="AH671" si="10320">AG671+AH670</f>
        <v>0</v>
      </c>
      <c r="AI671" s="168">
        <f t="shared" ref="AI671" si="10321">AH671+AI670</f>
        <v>0</v>
      </c>
      <c r="AJ671" s="168">
        <f t="shared" ref="AJ671" si="10322">AI671+AJ670</f>
        <v>0</v>
      </c>
      <c r="AK671" s="168">
        <f t="shared" ref="AK671" si="10323">AJ671+AK670</f>
        <v>0</v>
      </c>
      <c r="AL671" s="168">
        <f t="shared" ref="AL671" si="10324">AK671+AL670</f>
        <v>0</v>
      </c>
      <c r="AM671" s="168">
        <f t="shared" ref="AM671" si="10325">AL671+AM670</f>
        <v>0</v>
      </c>
      <c r="AN671" s="168">
        <f t="shared" ref="AN671" si="10326">AM671+AN670</f>
        <v>0</v>
      </c>
      <c r="AO671" s="168">
        <f t="shared" ref="AO671" si="10327">AN671+AO670</f>
        <v>0</v>
      </c>
      <c r="AP671" s="168">
        <f t="shared" ref="AP671" si="10328">AO671+AP670</f>
        <v>0</v>
      </c>
      <c r="AQ671" s="168">
        <f t="shared" ref="AQ671" si="10329">AP671+AQ670</f>
        <v>0</v>
      </c>
      <c r="AR671" s="168">
        <f t="shared" ref="AR671" si="10330">AQ671+AR670</f>
        <v>0</v>
      </c>
      <c r="AS671" s="168">
        <f t="shared" ref="AS671" si="10331">AR671+AS670</f>
        <v>0</v>
      </c>
      <c r="AT671" s="168">
        <f t="shared" ref="AT671" si="10332">AS671+AT670</f>
        <v>0</v>
      </c>
      <c r="AU671" s="168">
        <f t="shared" ref="AU671" si="10333">AT671+AU670</f>
        <v>0</v>
      </c>
      <c r="AV671" s="168">
        <f t="shared" ref="AV671" si="10334">AU671+AV670</f>
        <v>0</v>
      </c>
      <c r="AW671" s="168">
        <f t="shared" ref="AW671" si="10335">AV671+AW670</f>
        <v>0</v>
      </c>
      <c r="AX671" s="168">
        <f t="shared" ref="AX671" si="10336">AW671+AX670</f>
        <v>0</v>
      </c>
      <c r="AY671" s="168">
        <f t="shared" ref="AY671" si="10337">AX671+AY670</f>
        <v>0</v>
      </c>
      <c r="AZ671" s="168">
        <f t="shared" ref="AZ671" si="10338">AY671+AZ670</f>
        <v>0</v>
      </c>
      <c r="BA671" s="168">
        <f t="shared" ref="BA671" si="10339">AZ671+BA670</f>
        <v>0</v>
      </c>
      <c r="BB671" s="168">
        <f t="shared" ref="BB671" si="10340">BA671+BB670</f>
        <v>0</v>
      </c>
      <c r="BC671" s="168">
        <f t="shared" ref="BC671" si="10341">BB671+BC670</f>
        <v>0</v>
      </c>
      <c r="BD671" s="168">
        <f t="shared" ref="BD671" si="10342">BC671+BD670</f>
        <v>0</v>
      </c>
      <c r="BE671" s="168">
        <f t="shared" ref="BE671" si="10343">BD671+BE670</f>
        <v>0</v>
      </c>
      <c r="BF671" s="168">
        <f t="shared" ref="BF671" si="10344">BE671+BF670</f>
        <v>0</v>
      </c>
      <c r="BG671" s="168">
        <f t="shared" ref="BG671" si="10345">BF671+BG670</f>
        <v>0</v>
      </c>
      <c r="BH671" s="168">
        <f t="shared" ref="BH671" si="10346">BG671+BH670</f>
        <v>0</v>
      </c>
      <c r="BI671" s="168">
        <f t="shared" ref="BI671" si="10347">BH671+BI670</f>
        <v>0</v>
      </c>
      <c r="BJ671" s="383"/>
      <c r="BK671" s="385"/>
      <c r="BL671" s="387"/>
      <c r="BM671" s="105"/>
      <c r="BN671" s="105"/>
      <c r="BO671" s="105"/>
      <c r="BP671" s="105"/>
      <c r="BQ671" s="105"/>
      <c r="BR671" s="105"/>
      <c r="BS671" s="105"/>
      <c r="BT671" s="105"/>
      <c r="BU671" s="105"/>
      <c r="BV671" s="105"/>
      <c r="BW671" s="105"/>
      <c r="BX671" s="105"/>
      <c r="BY671" s="105"/>
      <c r="BZ671" s="105"/>
      <c r="CA671" s="105"/>
      <c r="CB671" s="105"/>
    </row>
    <row r="672" spans="1:80" ht="15" hidden="1" thickBot="1" x14ac:dyDescent="0.4">
      <c r="B672" s="105"/>
      <c r="C672" s="130"/>
      <c r="D672" s="130"/>
      <c r="E672" s="130"/>
      <c r="F672" s="130"/>
      <c r="G672" s="130"/>
      <c r="H672" s="130"/>
      <c r="I672" s="105"/>
      <c r="J672" s="7"/>
      <c r="K672" s="105"/>
      <c r="L672" s="105"/>
      <c r="M672" s="105"/>
      <c r="N672" s="105"/>
      <c r="O672" s="105"/>
      <c r="P672" s="7"/>
      <c r="Q672" s="105"/>
      <c r="R672" s="105"/>
      <c r="S672" s="105"/>
      <c r="T672" s="105"/>
      <c r="U672" s="105"/>
      <c r="V672" s="105"/>
      <c r="W672" s="105"/>
      <c r="X672" s="105"/>
      <c r="Y672" s="105"/>
      <c r="Z672" s="105"/>
      <c r="AA672" s="105"/>
      <c r="AB672" s="105"/>
      <c r="AC672" s="105"/>
      <c r="AD672" s="105"/>
      <c r="AE672" s="105"/>
      <c r="AF672" s="105"/>
      <c r="AG672" s="105"/>
      <c r="AH672" s="105"/>
      <c r="AI672" s="105"/>
      <c r="AJ672" s="105"/>
      <c r="AK672" s="105"/>
      <c r="AL672" s="105"/>
      <c r="AM672" s="105"/>
      <c r="AN672" s="105"/>
      <c r="AO672" s="105"/>
      <c r="AP672" s="105"/>
      <c r="AQ672" s="105"/>
      <c r="AR672" s="105"/>
      <c r="AS672" s="105"/>
      <c r="AT672" s="105"/>
      <c r="AU672" s="105"/>
      <c r="AV672" s="105"/>
      <c r="AW672" s="105"/>
      <c r="AX672" s="105"/>
      <c r="AY672" s="105"/>
      <c r="AZ672" s="105"/>
      <c r="BA672" s="105"/>
      <c r="BB672" s="105"/>
      <c r="BC672" s="105"/>
      <c r="BD672" s="105"/>
      <c r="BE672" s="105"/>
      <c r="BF672" s="105"/>
      <c r="BG672" s="105"/>
      <c r="BH672" s="105"/>
      <c r="BI672" s="105"/>
      <c r="BJ672" s="105"/>
      <c r="BK672" s="105"/>
      <c r="BL672" s="105"/>
      <c r="BM672" s="105"/>
      <c r="BN672" s="105"/>
      <c r="BO672" s="105"/>
      <c r="BP672" s="105"/>
      <c r="BQ672" s="105"/>
      <c r="BR672" s="105"/>
      <c r="BS672" s="105"/>
      <c r="BT672" s="105"/>
      <c r="BU672" s="105"/>
      <c r="BV672" s="105"/>
      <c r="BW672" s="105"/>
      <c r="BX672" s="105"/>
      <c r="BY672" s="105"/>
      <c r="BZ672" s="105"/>
      <c r="CA672" s="105"/>
      <c r="CB672" s="105"/>
    </row>
    <row r="673" spans="1:80" s="245" customFormat="1" ht="58.4" customHeight="1" thickBot="1" x14ac:dyDescent="0.4">
      <c r="A673" s="249"/>
      <c r="B673" s="120"/>
      <c r="C673" s="360" t="s">
        <v>2</v>
      </c>
      <c r="D673" s="121"/>
      <c r="E673" s="131" t="s">
        <v>225</v>
      </c>
      <c r="F673" s="131" t="s">
        <v>444</v>
      </c>
      <c r="G673" s="131" t="s">
        <v>208</v>
      </c>
      <c r="H673" s="122" t="s">
        <v>385</v>
      </c>
      <c r="I673" s="123" t="s">
        <v>1</v>
      </c>
      <c r="J673" s="7"/>
      <c r="K673" s="169">
        <v>204032</v>
      </c>
      <c r="L673" s="106"/>
      <c r="M673" s="194" t="s">
        <v>128</v>
      </c>
      <c r="N673" s="83" t="s">
        <v>4</v>
      </c>
      <c r="O673" s="83" t="s">
        <v>5</v>
      </c>
      <c r="P673" s="83" t="s">
        <v>6</v>
      </c>
      <c r="Q673" s="83" t="s">
        <v>7</v>
      </c>
      <c r="R673" s="83" t="s">
        <v>8</v>
      </c>
      <c r="S673" s="83" t="s">
        <v>9</v>
      </c>
      <c r="T673" s="83" t="s">
        <v>10</v>
      </c>
      <c r="U673" s="83" t="s">
        <v>11</v>
      </c>
      <c r="V673" s="83" t="s">
        <v>12</v>
      </c>
      <c r="W673" s="83" t="s">
        <v>13</v>
      </c>
      <c r="X673" s="83" t="s">
        <v>14</v>
      </c>
      <c r="Y673" s="83" t="s">
        <v>15</v>
      </c>
      <c r="Z673" s="83" t="s">
        <v>16</v>
      </c>
      <c r="AA673" s="83" t="s">
        <v>17</v>
      </c>
      <c r="AB673" s="83" t="s">
        <v>18</v>
      </c>
      <c r="AC673" s="83" t="s">
        <v>19</v>
      </c>
      <c r="AD673" s="83" t="s">
        <v>20</v>
      </c>
      <c r="AE673" s="83" t="s">
        <v>21</v>
      </c>
      <c r="AF673" s="83" t="s">
        <v>22</v>
      </c>
      <c r="AG673" s="83" t="s">
        <v>23</v>
      </c>
      <c r="AH673" s="83" t="s">
        <v>24</v>
      </c>
      <c r="AI673" s="83" t="s">
        <v>25</v>
      </c>
      <c r="AJ673" s="83" t="s">
        <v>26</v>
      </c>
      <c r="AK673" s="83" t="s">
        <v>27</v>
      </c>
      <c r="AL673" s="83" t="s">
        <v>28</v>
      </c>
      <c r="AM673" s="83" t="s">
        <v>29</v>
      </c>
      <c r="AN673" s="83" t="s">
        <v>30</v>
      </c>
      <c r="AO673" s="83" t="s">
        <v>31</v>
      </c>
      <c r="AP673" s="83" t="s">
        <v>32</v>
      </c>
      <c r="AQ673" s="83" t="s">
        <v>33</v>
      </c>
      <c r="AR673" s="83" t="s">
        <v>34</v>
      </c>
      <c r="AS673" s="83" t="s">
        <v>35</v>
      </c>
      <c r="AT673" s="83" t="s">
        <v>36</v>
      </c>
      <c r="AU673" s="83" t="s">
        <v>37</v>
      </c>
      <c r="AV673" s="83" t="s">
        <v>38</v>
      </c>
      <c r="AW673" s="83" t="s">
        <v>39</v>
      </c>
      <c r="AX673" s="83" t="s">
        <v>40</v>
      </c>
      <c r="AY673" s="83" t="s">
        <v>41</v>
      </c>
      <c r="AZ673" s="83" t="s">
        <v>42</v>
      </c>
      <c r="BA673" s="83" t="s">
        <v>43</v>
      </c>
      <c r="BB673" s="83" t="s">
        <v>44</v>
      </c>
      <c r="BC673" s="83" t="s">
        <v>45</v>
      </c>
      <c r="BD673" s="83" t="s">
        <v>46</v>
      </c>
      <c r="BE673" s="83" t="s">
        <v>47</v>
      </c>
      <c r="BF673" s="83" t="s">
        <v>48</v>
      </c>
      <c r="BG673" s="83" t="s">
        <v>49</v>
      </c>
      <c r="BH673" s="83" t="s">
        <v>50</v>
      </c>
      <c r="BI673" s="83" t="s">
        <v>51</v>
      </c>
      <c r="BJ673" s="134" t="s">
        <v>234</v>
      </c>
      <c r="BK673" s="135" t="s">
        <v>164</v>
      </c>
      <c r="BL673" s="135" t="s">
        <v>213</v>
      </c>
      <c r="BM673" s="106"/>
      <c r="BN673" s="368" t="s">
        <v>238</v>
      </c>
      <c r="BO673" s="369"/>
      <c r="BP673" s="369"/>
      <c r="BQ673" s="369"/>
      <c r="BR673" s="369"/>
      <c r="BS673" s="369"/>
      <c r="BT673" s="369"/>
      <c r="BU673" s="369"/>
      <c r="BV673" s="369"/>
      <c r="BW673" s="369"/>
      <c r="BX673" s="369"/>
      <c r="BY673" s="369"/>
      <c r="BZ673" s="369"/>
      <c r="CA673" s="369"/>
      <c r="CB673" s="369"/>
    </row>
    <row r="674" spans="1:80" s="245" customFormat="1" ht="18" hidden="1" customHeight="1" x14ac:dyDescent="0.35">
      <c r="A674" s="250"/>
      <c r="B674" s="113"/>
      <c r="C674" s="361"/>
      <c r="D674" s="125"/>
      <c r="E674" s="125"/>
      <c r="F674" s="125"/>
      <c r="G674" s="125"/>
      <c r="H674" s="370" t="s">
        <v>201</v>
      </c>
      <c r="I674" s="373" t="s">
        <v>93</v>
      </c>
      <c r="J674" s="7"/>
      <c r="K674" s="375" t="s">
        <v>423</v>
      </c>
      <c r="L674" s="106"/>
      <c r="M674" s="84"/>
      <c r="N674" s="74">
        <f>MONTH(Úvod!$F$10)</f>
        <v>1</v>
      </c>
      <c r="O674" s="75">
        <f t="shared" ref="O674" si="10348">IF(N674=12,1,N674+1)</f>
        <v>2</v>
      </c>
      <c r="P674" s="75">
        <f t="shared" ref="P674" si="10349">IF(O674=12,1,O674+1)</f>
        <v>3</v>
      </c>
      <c r="Q674" s="76">
        <f t="shared" ref="Q674" si="10350">IF(P674=12,1,P674+1)</f>
        <v>4</v>
      </c>
      <c r="R674" s="76">
        <f t="shared" ref="R674" si="10351">IF(Q674=12,1,Q674+1)</f>
        <v>5</v>
      </c>
      <c r="S674" s="76">
        <f t="shared" ref="S674" si="10352">IF(R674=12,1,R674+1)</f>
        <v>6</v>
      </c>
      <c r="T674" s="76">
        <f t="shared" ref="T674" si="10353">IF(S674=12,1,S674+1)</f>
        <v>7</v>
      </c>
      <c r="U674" s="76">
        <f t="shared" ref="U674" si="10354">IF(T674=12,1,T674+1)</f>
        <v>8</v>
      </c>
      <c r="V674" s="76">
        <f t="shared" ref="V674" si="10355">IF(U674=12,1,U674+1)</f>
        <v>9</v>
      </c>
      <c r="W674" s="76">
        <f>IF(V674=12,1,V674+1)</f>
        <v>10</v>
      </c>
      <c r="X674" s="76">
        <f t="shared" ref="X674" si="10356">IF(W674=12,1,W674+1)</f>
        <v>11</v>
      </c>
      <c r="Y674" s="76">
        <f t="shared" ref="Y674" si="10357">IF(X674=12,1,X674+1)</f>
        <v>12</v>
      </c>
      <c r="Z674" s="76">
        <f t="shared" ref="Z674" si="10358">IF(Y674=12,1,Y674+1)</f>
        <v>1</v>
      </c>
      <c r="AA674" s="76">
        <f t="shared" ref="AA674" si="10359">IF(Z674=12,1,Z674+1)</f>
        <v>2</v>
      </c>
      <c r="AB674" s="76">
        <f t="shared" ref="AB674" si="10360">IF(AA674=12,1,AA674+1)</f>
        <v>3</v>
      </c>
      <c r="AC674" s="76">
        <f t="shared" ref="AC674" si="10361">IF(AB674=12,1,AB674+1)</f>
        <v>4</v>
      </c>
      <c r="AD674" s="76">
        <f t="shared" ref="AD674" si="10362">IF(AC674=12,1,AC674+1)</f>
        <v>5</v>
      </c>
      <c r="AE674" s="76">
        <f t="shared" ref="AE674" si="10363">IF(AD674=12,1,AD674+1)</f>
        <v>6</v>
      </c>
      <c r="AF674" s="76">
        <f>IF(AE674=12,1,AE674+1)</f>
        <v>7</v>
      </c>
      <c r="AG674" s="76">
        <f t="shared" ref="AG674" si="10364">IF(AF674=12,1,AF674+1)</f>
        <v>8</v>
      </c>
      <c r="AH674" s="76">
        <f t="shared" ref="AH674" si="10365">IF(AG674=12,1,AG674+1)</f>
        <v>9</v>
      </c>
      <c r="AI674" s="76">
        <f t="shared" ref="AI674" si="10366">IF(AH674=12,1,AH674+1)</f>
        <v>10</v>
      </c>
      <c r="AJ674" s="76">
        <f t="shared" ref="AJ674" si="10367">IF(AI674=12,1,AI674+1)</f>
        <v>11</v>
      </c>
      <c r="AK674" s="76">
        <f t="shared" ref="AK674" si="10368">IF(AJ674=12,1,AJ674+1)</f>
        <v>12</v>
      </c>
      <c r="AL674" s="76">
        <f t="shared" ref="AL674" si="10369">IF(AK674=12,1,AK674+1)</f>
        <v>1</v>
      </c>
      <c r="AM674" s="76">
        <f t="shared" ref="AM674" si="10370">IF(AL674=12,1,AL674+1)</f>
        <v>2</v>
      </c>
      <c r="AN674" s="76">
        <f t="shared" ref="AN674" si="10371">IF(AM674=12,1,AM674+1)</f>
        <v>3</v>
      </c>
      <c r="AO674" s="76">
        <f t="shared" ref="AO674" si="10372">IF(AN674=12,1,AN674+1)</f>
        <v>4</v>
      </c>
      <c r="AP674" s="76">
        <f t="shared" ref="AP674" si="10373">IF(AO674=12,1,AO674+1)</f>
        <v>5</v>
      </c>
      <c r="AQ674" s="76">
        <f t="shared" ref="AQ674" si="10374">IF(AP674=12,1,AP674+1)</f>
        <v>6</v>
      </c>
      <c r="AR674" s="76">
        <f t="shared" ref="AR674" si="10375">IF(AQ674=12,1,AQ674+1)</f>
        <v>7</v>
      </c>
      <c r="AS674" s="76">
        <f t="shared" ref="AS674" si="10376">IF(AR674=12,1,AR674+1)</f>
        <v>8</v>
      </c>
      <c r="AT674" s="76">
        <f t="shared" ref="AT674" si="10377">IF(AS674=12,1,AS674+1)</f>
        <v>9</v>
      </c>
      <c r="AU674" s="76">
        <f t="shared" ref="AU674" si="10378">IF(AT674=12,1,AT674+1)</f>
        <v>10</v>
      </c>
      <c r="AV674" s="76">
        <f t="shared" ref="AV674" si="10379">IF(AU674=12,1,AU674+1)</f>
        <v>11</v>
      </c>
      <c r="AW674" s="76">
        <f t="shared" ref="AW674" si="10380">IF(AV674=12,1,AV674+1)</f>
        <v>12</v>
      </c>
      <c r="AX674" s="76">
        <f t="shared" ref="AX674" si="10381">IF(AW674=12,1,AW674+1)</f>
        <v>1</v>
      </c>
      <c r="AY674" s="76">
        <f t="shared" ref="AY674" si="10382">IF(AX674=12,1,AX674+1)</f>
        <v>2</v>
      </c>
      <c r="AZ674" s="76">
        <f t="shared" ref="AZ674" si="10383">IF(AY674=12,1,AY674+1)</f>
        <v>3</v>
      </c>
      <c r="BA674" s="76">
        <f t="shared" ref="BA674" si="10384">IF(AZ674=12,1,AZ674+1)</f>
        <v>4</v>
      </c>
      <c r="BB674" s="76">
        <f t="shared" ref="BB674" si="10385">IF(BA674=12,1,BA674+1)</f>
        <v>5</v>
      </c>
      <c r="BC674" s="76">
        <f t="shared" ref="BC674" si="10386">IF(BB674=12,1,BB674+1)</f>
        <v>6</v>
      </c>
      <c r="BD674" s="76">
        <f t="shared" ref="BD674" si="10387">IF(BC674=12,1,BC674+1)</f>
        <v>7</v>
      </c>
      <c r="BE674" s="76">
        <f t="shared" ref="BE674" si="10388">IF(BD674=12,1,BD674+1)</f>
        <v>8</v>
      </c>
      <c r="BF674" s="76">
        <f t="shared" ref="BF674" si="10389">IF(BE674=12,1,BE674+1)</f>
        <v>9</v>
      </c>
      <c r="BG674" s="76">
        <f t="shared" ref="BG674" si="10390">IF(BF674=12,1,BF674+1)</f>
        <v>10</v>
      </c>
      <c r="BH674" s="76">
        <f t="shared" ref="BH674" si="10391">IF(BG674=12,1,BG674+1)</f>
        <v>11</v>
      </c>
      <c r="BI674" s="76">
        <f t="shared" ref="BI674" si="10392">IF(BH674=12,1,BH674+1)</f>
        <v>12</v>
      </c>
      <c r="BJ674" s="81"/>
      <c r="BK674" s="78"/>
      <c r="BL674" s="78"/>
      <c r="BM674" s="106"/>
      <c r="BN674" s="106"/>
      <c r="BO674" s="106"/>
      <c r="BP674" s="106"/>
      <c r="BQ674" s="106"/>
      <c r="BR674" s="106"/>
      <c r="BS674" s="106"/>
      <c r="BT674" s="106"/>
      <c r="BU674" s="106"/>
      <c r="BV674" s="106"/>
      <c r="BW674" s="106"/>
      <c r="BX674" s="106"/>
      <c r="BY674" s="106"/>
      <c r="BZ674" s="106"/>
      <c r="CA674" s="106"/>
      <c r="CB674" s="106"/>
    </row>
    <row r="675" spans="1:80" s="245" customFormat="1" ht="35.15" hidden="1" customHeight="1" x14ac:dyDescent="0.35">
      <c r="A675" s="250"/>
      <c r="B675" s="113"/>
      <c r="C675" s="361"/>
      <c r="D675" s="125"/>
      <c r="E675" s="125"/>
      <c r="F675" s="125"/>
      <c r="G675" s="125"/>
      <c r="H675" s="370"/>
      <c r="I675" s="373"/>
      <c r="J675" s="7"/>
      <c r="K675" s="376"/>
      <c r="L675" s="106"/>
      <c r="M675" s="77"/>
      <c r="N675" s="59">
        <f t="shared" ref="N675:BI675" si="10393">VALUE(_xlfn.CONCAT(N674,".",N677))</f>
        <v>1</v>
      </c>
      <c r="O675" s="73">
        <f t="shared" si="10393"/>
        <v>32</v>
      </c>
      <c r="P675" s="73">
        <f t="shared" si="10393"/>
        <v>61</v>
      </c>
      <c r="Q675" s="73">
        <f t="shared" si="10393"/>
        <v>92</v>
      </c>
      <c r="R675" s="73">
        <f t="shared" si="10393"/>
        <v>122</v>
      </c>
      <c r="S675" s="73">
        <f t="shared" si="10393"/>
        <v>153</v>
      </c>
      <c r="T675" s="73">
        <f t="shared" si="10393"/>
        <v>183</v>
      </c>
      <c r="U675" s="73">
        <f t="shared" si="10393"/>
        <v>214</v>
      </c>
      <c r="V675" s="73">
        <f t="shared" si="10393"/>
        <v>245</v>
      </c>
      <c r="W675" s="73">
        <f t="shared" si="10393"/>
        <v>275</v>
      </c>
      <c r="X675" s="73">
        <f t="shared" si="10393"/>
        <v>306</v>
      </c>
      <c r="Y675" s="73">
        <f t="shared" si="10393"/>
        <v>336</v>
      </c>
      <c r="Z675" s="73">
        <f t="shared" si="10393"/>
        <v>367</v>
      </c>
      <c r="AA675" s="73">
        <f t="shared" si="10393"/>
        <v>398</v>
      </c>
      <c r="AB675" s="73">
        <f t="shared" si="10393"/>
        <v>426</v>
      </c>
      <c r="AC675" s="73">
        <f t="shared" si="10393"/>
        <v>457</v>
      </c>
      <c r="AD675" s="73">
        <f t="shared" si="10393"/>
        <v>487</v>
      </c>
      <c r="AE675" s="73">
        <f t="shared" si="10393"/>
        <v>518</v>
      </c>
      <c r="AF675" s="73">
        <f t="shared" si="10393"/>
        <v>548</v>
      </c>
      <c r="AG675" s="73">
        <f t="shared" si="10393"/>
        <v>579</v>
      </c>
      <c r="AH675" s="73">
        <f t="shared" si="10393"/>
        <v>610</v>
      </c>
      <c r="AI675" s="73">
        <f t="shared" si="10393"/>
        <v>640</v>
      </c>
      <c r="AJ675" s="73">
        <f t="shared" si="10393"/>
        <v>671</v>
      </c>
      <c r="AK675" s="73">
        <f t="shared" si="10393"/>
        <v>701</v>
      </c>
      <c r="AL675" s="73">
        <f t="shared" si="10393"/>
        <v>732</v>
      </c>
      <c r="AM675" s="73">
        <f t="shared" si="10393"/>
        <v>763</v>
      </c>
      <c r="AN675" s="73">
        <f t="shared" si="10393"/>
        <v>791</v>
      </c>
      <c r="AO675" s="73">
        <f t="shared" si="10393"/>
        <v>822</v>
      </c>
      <c r="AP675" s="73">
        <f t="shared" si="10393"/>
        <v>852</v>
      </c>
      <c r="AQ675" s="73">
        <f t="shared" si="10393"/>
        <v>883</v>
      </c>
      <c r="AR675" s="73">
        <f t="shared" si="10393"/>
        <v>913</v>
      </c>
      <c r="AS675" s="73">
        <f t="shared" si="10393"/>
        <v>944</v>
      </c>
      <c r="AT675" s="73">
        <f t="shared" si="10393"/>
        <v>975</v>
      </c>
      <c r="AU675" s="73">
        <f t="shared" si="10393"/>
        <v>1005</v>
      </c>
      <c r="AV675" s="73">
        <f t="shared" si="10393"/>
        <v>1036</v>
      </c>
      <c r="AW675" s="73">
        <f t="shared" si="10393"/>
        <v>1066</v>
      </c>
      <c r="AX675" s="73">
        <f t="shared" si="10393"/>
        <v>1097</v>
      </c>
      <c r="AY675" s="73">
        <f t="shared" si="10393"/>
        <v>1128</v>
      </c>
      <c r="AZ675" s="73">
        <f t="shared" si="10393"/>
        <v>1156</v>
      </c>
      <c r="BA675" s="73">
        <f t="shared" si="10393"/>
        <v>1187</v>
      </c>
      <c r="BB675" s="73">
        <f t="shared" si="10393"/>
        <v>1217</v>
      </c>
      <c r="BC675" s="73">
        <f t="shared" si="10393"/>
        <v>1248</v>
      </c>
      <c r="BD675" s="73">
        <f t="shared" si="10393"/>
        <v>1278</v>
      </c>
      <c r="BE675" s="73">
        <f t="shared" si="10393"/>
        <v>1309</v>
      </c>
      <c r="BF675" s="73">
        <f t="shared" si="10393"/>
        <v>1340</v>
      </c>
      <c r="BG675" s="73">
        <f t="shared" si="10393"/>
        <v>1370</v>
      </c>
      <c r="BH675" s="73">
        <f t="shared" si="10393"/>
        <v>1401</v>
      </c>
      <c r="BI675" s="73">
        <f t="shared" si="10393"/>
        <v>1431</v>
      </c>
      <c r="BJ675" s="82"/>
      <c r="BK675" s="79"/>
      <c r="BL675" s="79"/>
      <c r="BM675" s="106"/>
      <c r="BN675" s="106"/>
      <c r="BO675" s="106"/>
      <c r="BP675" s="106"/>
      <c r="BQ675" s="106"/>
      <c r="BR675" s="106"/>
      <c r="BS675" s="106"/>
      <c r="BT675" s="106"/>
      <c r="BU675" s="106"/>
      <c r="BV675" s="106"/>
      <c r="BW675" s="106"/>
      <c r="BX675" s="106"/>
      <c r="BY675" s="106"/>
      <c r="BZ675" s="106"/>
      <c r="CA675" s="106"/>
      <c r="CB675" s="106"/>
    </row>
    <row r="676" spans="1:80" s="245" customFormat="1" ht="17.149999999999999" customHeight="1" x14ac:dyDescent="0.35">
      <c r="A676" s="250"/>
      <c r="B676" s="113"/>
      <c r="C676" s="361"/>
      <c r="D676" s="125"/>
      <c r="E676" s="357" t="s">
        <v>207</v>
      </c>
      <c r="F676" s="357" t="s">
        <v>207</v>
      </c>
      <c r="G676" s="357" t="s">
        <v>207</v>
      </c>
      <c r="H676" s="370"/>
      <c r="I676" s="373"/>
      <c r="J676" s="7"/>
      <c r="K676" s="376"/>
      <c r="L676" s="106"/>
      <c r="M676" s="77"/>
      <c r="N676" s="60" t="str">
        <f>VLOOKUP(N674,'Podpůrná data'!$I$188:$J$199,2)</f>
        <v>leden</v>
      </c>
      <c r="O676" s="60" t="str">
        <f>VLOOKUP(O674,'Podpůrná data'!$I$188:$J$199,2)</f>
        <v>únor</v>
      </c>
      <c r="P676" s="60" t="str">
        <f>VLOOKUP(P674,'Podpůrná data'!$I$188:$J$199,2)</f>
        <v>březen</v>
      </c>
      <c r="Q676" s="60" t="str">
        <f>VLOOKUP(Q674,'Podpůrná data'!$I$188:$J$199,2)</f>
        <v>duben</v>
      </c>
      <c r="R676" s="60" t="str">
        <f>VLOOKUP(R674,'Podpůrná data'!$I$188:$J$199,2)</f>
        <v>květen</v>
      </c>
      <c r="S676" s="60" t="str">
        <f>VLOOKUP(S674,'Podpůrná data'!$I$188:$J$199,2)</f>
        <v>červen</v>
      </c>
      <c r="T676" s="60" t="str">
        <f>VLOOKUP(T674,'Podpůrná data'!$I$188:$J$199,2)</f>
        <v>červenec</v>
      </c>
      <c r="U676" s="60" t="str">
        <f>VLOOKUP(U674,'Podpůrná data'!$I$188:$J$199,2)</f>
        <v>srpen</v>
      </c>
      <c r="V676" s="60" t="str">
        <f>VLOOKUP(V674,'Podpůrná data'!$I$188:$J$199,2)</f>
        <v>září</v>
      </c>
      <c r="W676" s="60" t="str">
        <f>VLOOKUP(W674,'Podpůrná data'!$I$188:$J$199,2)</f>
        <v>říjen</v>
      </c>
      <c r="X676" s="60" t="str">
        <f>VLOOKUP(X674,'Podpůrná data'!$I$188:$J$199,2)</f>
        <v>listopad</v>
      </c>
      <c r="Y676" s="60" t="str">
        <f>VLOOKUP(Y674,'Podpůrná data'!$I$188:$J$199,2)</f>
        <v>prosinec</v>
      </c>
      <c r="Z676" s="60" t="str">
        <f>VLOOKUP(Z674,'Podpůrná data'!$I$188:$J$199,2)</f>
        <v>leden</v>
      </c>
      <c r="AA676" s="60" t="str">
        <f>VLOOKUP(AA674,'Podpůrná data'!$I$188:$J$199,2)</f>
        <v>únor</v>
      </c>
      <c r="AB676" s="60" t="str">
        <f>VLOOKUP(AB674,'Podpůrná data'!$I$188:$J$199,2)</f>
        <v>březen</v>
      </c>
      <c r="AC676" s="60" t="str">
        <f>VLOOKUP(AC674,'Podpůrná data'!$I$188:$J$199,2)</f>
        <v>duben</v>
      </c>
      <c r="AD676" s="60" t="str">
        <f>VLOOKUP(AD674,'Podpůrná data'!$I$188:$J$199,2)</f>
        <v>květen</v>
      </c>
      <c r="AE676" s="60" t="str">
        <f>VLOOKUP(AE674,'Podpůrná data'!$I$188:$J$199,2)</f>
        <v>červen</v>
      </c>
      <c r="AF676" s="60" t="str">
        <f>VLOOKUP(AF674,'Podpůrná data'!$I$188:$J$199,2)</f>
        <v>červenec</v>
      </c>
      <c r="AG676" s="60" t="str">
        <f>VLOOKUP(AG674,'Podpůrná data'!$I$188:$J$199,2)</f>
        <v>srpen</v>
      </c>
      <c r="AH676" s="60" t="str">
        <f>VLOOKUP(AH674,'Podpůrná data'!$I$188:$J$199,2)</f>
        <v>září</v>
      </c>
      <c r="AI676" s="60" t="str">
        <f>VLOOKUP(AI674,'Podpůrná data'!$I$188:$J$199,2)</f>
        <v>říjen</v>
      </c>
      <c r="AJ676" s="60" t="str">
        <f>VLOOKUP(AJ674,'Podpůrná data'!$I$188:$J$199,2)</f>
        <v>listopad</v>
      </c>
      <c r="AK676" s="60" t="str">
        <f>VLOOKUP(AK674,'Podpůrná data'!$I$188:$J$199,2)</f>
        <v>prosinec</v>
      </c>
      <c r="AL676" s="60" t="str">
        <f>VLOOKUP(AL674,'Podpůrná data'!$I$188:$J$199,2)</f>
        <v>leden</v>
      </c>
      <c r="AM676" s="60" t="str">
        <f>VLOOKUP(AM674,'Podpůrná data'!$I$188:$J$199,2)</f>
        <v>únor</v>
      </c>
      <c r="AN676" s="60" t="str">
        <f>VLOOKUP(AN674,'Podpůrná data'!$I$188:$J$199,2)</f>
        <v>březen</v>
      </c>
      <c r="AO676" s="60" t="str">
        <f>VLOOKUP(AO674,'Podpůrná data'!$I$188:$J$199,2)</f>
        <v>duben</v>
      </c>
      <c r="AP676" s="60" t="str">
        <f>VLOOKUP(AP674,'Podpůrná data'!$I$188:$J$199,2)</f>
        <v>květen</v>
      </c>
      <c r="AQ676" s="60" t="str">
        <f>VLOOKUP(AQ674,'Podpůrná data'!$I$188:$J$199,2)</f>
        <v>červen</v>
      </c>
      <c r="AR676" s="60" t="str">
        <f>VLOOKUP(AR674,'Podpůrná data'!$I$188:$J$199,2)</f>
        <v>červenec</v>
      </c>
      <c r="AS676" s="60" t="str">
        <f>VLOOKUP(AS674,'Podpůrná data'!$I$188:$J$199,2)</f>
        <v>srpen</v>
      </c>
      <c r="AT676" s="60" t="str">
        <f>VLOOKUP(AT674,'Podpůrná data'!$I$188:$J$199,2)</f>
        <v>září</v>
      </c>
      <c r="AU676" s="60" t="str">
        <f>VLOOKUP(AU674,'Podpůrná data'!$I$188:$J$199,2)</f>
        <v>říjen</v>
      </c>
      <c r="AV676" s="60" t="str">
        <f>VLOOKUP(AV674,'Podpůrná data'!$I$188:$J$199,2)</f>
        <v>listopad</v>
      </c>
      <c r="AW676" s="60" t="str">
        <f>VLOOKUP(AW674,'Podpůrná data'!$I$188:$J$199,2)</f>
        <v>prosinec</v>
      </c>
      <c r="AX676" s="60" t="str">
        <f>VLOOKUP(AX674,'Podpůrná data'!$I$188:$J$199,2)</f>
        <v>leden</v>
      </c>
      <c r="AY676" s="60" t="str">
        <f>VLOOKUP(AY674,'Podpůrná data'!$I$188:$J$199,2)</f>
        <v>únor</v>
      </c>
      <c r="AZ676" s="60" t="str">
        <f>VLOOKUP(AZ674,'Podpůrná data'!$I$188:$J$199,2)</f>
        <v>březen</v>
      </c>
      <c r="BA676" s="60" t="str">
        <f>VLOOKUP(BA674,'Podpůrná data'!$I$188:$J$199,2)</f>
        <v>duben</v>
      </c>
      <c r="BB676" s="60" t="str">
        <f>VLOOKUP(BB674,'Podpůrná data'!$I$188:$J$199,2)</f>
        <v>květen</v>
      </c>
      <c r="BC676" s="60" t="str">
        <f>VLOOKUP(BC674,'Podpůrná data'!$I$188:$J$199,2)</f>
        <v>červen</v>
      </c>
      <c r="BD676" s="60" t="str">
        <f>VLOOKUP(BD674,'Podpůrná data'!$I$188:$J$199,2)</f>
        <v>červenec</v>
      </c>
      <c r="BE676" s="60" t="str">
        <f>VLOOKUP(BE674,'Podpůrná data'!$I$188:$J$199,2)</f>
        <v>srpen</v>
      </c>
      <c r="BF676" s="60" t="str">
        <f>VLOOKUP(BF674,'Podpůrná data'!$I$188:$J$199,2)</f>
        <v>září</v>
      </c>
      <c r="BG676" s="60" t="str">
        <f>VLOOKUP(BG674,'Podpůrná data'!$I$188:$J$199,2)</f>
        <v>říjen</v>
      </c>
      <c r="BH676" s="60" t="str">
        <f>VLOOKUP(BH674,'Podpůrná data'!$I$188:$J$199,2)</f>
        <v>listopad</v>
      </c>
      <c r="BI676" s="60" t="str">
        <f>VLOOKUP(BI674,'Podpůrná data'!$I$188:$J$199,2)</f>
        <v>prosinec</v>
      </c>
      <c r="BJ676" s="200"/>
      <c r="BK676" s="200"/>
      <c r="BL676" s="201"/>
      <c r="BM676" s="106"/>
      <c r="BN676" s="179" t="s">
        <v>105</v>
      </c>
      <c r="BO676" s="179" t="s">
        <v>106</v>
      </c>
      <c r="BP676" s="179" t="s">
        <v>107</v>
      </c>
      <c r="BQ676" s="179" t="s">
        <v>108</v>
      </c>
      <c r="BR676" s="179" t="s">
        <v>109</v>
      </c>
      <c r="BS676" s="179" t="s">
        <v>110</v>
      </c>
      <c r="BT676" s="179" t="s">
        <v>111</v>
      </c>
      <c r="BU676" s="179" t="s">
        <v>112</v>
      </c>
      <c r="BV676" s="179" t="s">
        <v>113</v>
      </c>
      <c r="BW676" s="179" t="s">
        <v>155</v>
      </c>
      <c r="BX676" s="179" t="s">
        <v>156</v>
      </c>
      <c r="BY676" s="179" t="s">
        <v>157</v>
      </c>
      <c r="BZ676" s="179" t="s">
        <v>202</v>
      </c>
      <c r="CA676" s="179" t="s">
        <v>203</v>
      </c>
      <c r="CB676" s="179" t="s">
        <v>204</v>
      </c>
    </row>
    <row r="677" spans="1:80" s="245" customFormat="1" ht="16.399999999999999" customHeight="1" x14ac:dyDescent="0.35">
      <c r="A677" s="250"/>
      <c r="B677" s="113"/>
      <c r="C677" s="361"/>
      <c r="D677" s="125"/>
      <c r="E677" s="357"/>
      <c r="F677" s="357"/>
      <c r="G677" s="357"/>
      <c r="H677" s="370"/>
      <c r="I677" s="373"/>
      <c r="J677" s="7"/>
      <c r="K677" s="376"/>
      <c r="L677" s="106"/>
      <c r="M677" s="77"/>
      <c r="N677" s="60">
        <f>YEAR(Úvod!$F$10)</f>
        <v>1900</v>
      </c>
      <c r="O677" s="60">
        <f t="shared" ref="O677" si="10394">IF(O674=1,N677+1,N677)</f>
        <v>1900</v>
      </c>
      <c r="P677" s="60">
        <f t="shared" ref="P677" si="10395">IF(P674=1,O677+1,O677)</f>
        <v>1900</v>
      </c>
      <c r="Q677" s="60">
        <f t="shared" ref="Q677" si="10396">IF(Q674=1,P677+1,P677)</f>
        <v>1900</v>
      </c>
      <c r="R677" s="60">
        <f t="shared" ref="R677" si="10397">IF(R674=1,Q677+1,Q677)</f>
        <v>1900</v>
      </c>
      <c r="S677" s="60">
        <f t="shared" ref="S677" si="10398">IF(S674=1,R677+1,R677)</f>
        <v>1900</v>
      </c>
      <c r="T677" s="60">
        <f t="shared" ref="T677" si="10399">IF(T674=1,S677+1,S677)</f>
        <v>1900</v>
      </c>
      <c r="U677" s="60">
        <f t="shared" ref="U677" si="10400">IF(U674=1,T677+1,T677)</f>
        <v>1900</v>
      </c>
      <c r="V677" s="60">
        <f t="shared" ref="V677" si="10401">IF(V674=1,U677+1,U677)</f>
        <v>1900</v>
      </c>
      <c r="W677" s="60">
        <f t="shared" ref="W677" si="10402">IF(W674=1,V677+1,V677)</f>
        <v>1900</v>
      </c>
      <c r="X677" s="60">
        <f t="shared" ref="X677" si="10403">IF(X674=1,W677+1,W677)</f>
        <v>1900</v>
      </c>
      <c r="Y677" s="60">
        <f t="shared" ref="Y677" si="10404">IF(Y674=1,X677+1,X677)</f>
        <v>1900</v>
      </c>
      <c r="Z677" s="60">
        <f t="shared" ref="Z677" si="10405">IF(Z674=1,Y677+1,Y677)</f>
        <v>1901</v>
      </c>
      <c r="AA677" s="60">
        <f t="shared" ref="AA677" si="10406">IF(AA674=1,Z677+1,Z677)</f>
        <v>1901</v>
      </c>
      <c r="AB677" s="60">
        <f t="shared" ref="AB677" si="10407">IF(AB674=1,AA677+1,AA677)</f>
        <v>1901</v>
      </c>
      <c r="AC677" s="60">
        <f t="shared" ref="AC677" si="10408">IF(AC674=1,AB677+1,AB677)</f>
        <v>1901</v>
      </c>
      <c r="AD677" s="60">
        <f t="shared" ref="AD677" si="10409">IF(AD674=1,AC677+1,AC677)</f>
        <v>1901</v>
      </c>
      <c r="AE677" s="60">
        <f t="shared" ref="AE677" si="10410">IF(AE674=1,AD677+1,AD677)</f>
        <v>1901</v>
      </c>
      <c r="AF677" s="60">
        <f t="shared" ref="AF677" si="10411">IF(AF674=1,AE677+1,AE677)</f>
        <v>1901</v>
      </c>
      <c r="AG677" s="60">
        <f t="shared" ref="AG677" si="10412">IF(AG674=1,AF677+1,AF677)</f>
        <v>1901</v>
      </c>
      <c r="AH677" s="60">
        <f t="shared" ref="AH677" si="10413">IF(AH674=1,AG677+1,AG677)</f>
        <v>1901</v>
      </c>
      <c r="AI677" s="60">
        <f t="shared" ref="AI677" si="10414">IF(AI674=1,AH677+1,AH677)</f>
        <v>1901</v>
      </c>
      <c r="AJ677" s="60">
        <f t="shared" ref="AJ677" si="10415">IF(AJ674=1,AI677+1,AI677)</f>
        <v>1901</v>
      </c>
      <c r="AK677" s="60">
        <f t="shared" ref="AK677" si="10416">IF(AK674=1,AJ677+1,AJ677)</f>
        <v>1901</v>
      </c>
      <c r="AL677" s="60">
        <f t="shared" ref="AL677" si="10417">IF(AL674=1,AK677+1,AK677)</f>
        <v>1902</v>
      </c>
      <c r="AM677" s="60">
        <f t="shared" ref="AM677" si="10418">IF(AM674=1,AL677+1,AL677)</f>
        <v>1902</v>
      </c>
      <c r="AN677" s="60">
        <f t="shared" ref="AN677" si="10419">IF(AN674=1,AM677+1,AM677)</f>
        <v>1902</v>
      </c>
      <c r="AO677" s="60">
        <f t="shared" ref="AO677" si="10420">IF(AO674=1,AN677+1,AN677)</f>
        <v>1902</v>
      </c>
      <c r="AP677" s="60">
        <f t="shared" ref="AP677" si="10421">IF(AP674=1,AO677+1,AO677)</f>
        <v>1902</v>
      </c>
      <c r="AQ677" s="60">
        <f t="shared" ref="AQ677" si="10422">IF(AQ674=1,AP677+1,AP677)</f>
        <v>1902</v>
      </c>
      <c r="AR677" s="60">
        <f t="shared" ref="AR677" si="10423">IF(AR674=1,AQ677+1,AQ677)</f>
        <v>1902</v>
      </c>
      <c r="AS677" s="60">
        <f t="shared" ref="AS677" si="10424">IF(AS674=1,AR677+1,AR677)</f>
        <v>1902</v>
      </c>
      <c r="AT677" s="60">
        <f t="shared" ref="AT677" si="10425">IF(AT674=1,AS677+1,AS677)</f>
        <v>1902</v>
      </c>
      <c r="AU677" s="60">
        <f t="shared" ref="AU677" si="10426">IF(AU674=1,AT677+1,AT677)</f>
        <v>1902</v>
      </c>
      <c r="AV677" s="60">
        <f t="shared" ref="AV677" si="10427">IF(AV674=1,AU677+1,AU677)</f>
        <v>1902</v>
      </c>
      <c r="AW677" s="60">
        <f t="shared" ref="AW677" si="10428">IF(AW674=1,AV677+1,AV677)</f>
        <v>1902</v>
      </c>
      <c r="AX677" s="60">
        <f t="shared" ref="AX677" si="10429">IF(AX674=1,AW677+1,AW677)</f>
        <v>1903</v>
      </c>
      <c r="AY677" s="60">
        <f t="shared" ref="AY677" si="10430">IF(AY674=1,AX677+1,AX677)</f>
        <v>1903</v>
      </c>
      <c r="AZ677" s="60">
        <f t="shared" ref="AZ677" si="10431">IF(AZ674=1,AY677+1,AY677)</f>
        <v>1903</v>
      </c>
      <c r="BA677" s="60">
        <f t="shared" ref="BA677" si="10432">IF(BA674=1,AZ677+1,AZ677)</f>
        <v>1903</v>
      </c>
      <c r="BB677" s="60">
        <f t="shared" ref="BB677" si="10433">IF(BB674=1,BA677+1,BA677)</f>
        <v>1903</v>
      </c>
      <c r="BC677" s="60">
        <f t="shared" ref="BC677" si="10434">IF(BC674=1,BB677+1,BB677)</f>
        <v>1903</v>
      </c>
      <c r="BD677" s="60">
        <f t="shared" ref="BD677" si="10435">IF(BD674=1,BC677+1,BC677)</f>
        <v>1903</v>
      </c>
      <c r="BE677" s="60">
        <f t="shared" ref="BE677" si="10436">IF(BE674=1,BD677+1,BD677)</f>
        <v>1903</v>
      </c>
      <c r="BF677" s="60">
        <f t="shared" ref="BF677" si="10437">IF(BF674=1,BE677+1,BE677)</f>
        <v>1903</v>
      </c>
      <c r="BG677" s="60">
        <f t="shared" ref="BG677" si="10438">IF(BG674=1,BF677+1,BF677)</f>
        <v>1903</v>
      </c>
      <c r="BH677" s="60">
        <f t="shared" ref="BH677" si="10439">IF(BH674=1,BG677+1,BG677)</f>
        <v>1903</v>
      </c>
      <c r="BI677" s="60">
        <f t="shared" ref="BI677" si="10440">IF(BI674=1,BH677+1,BH677)</f>
        <v>1903</v>
      </c>
      <c r="BJ677" s="199"/>
      <c r="BK677" s="198"/>
      <c r="BL677" s="202"/>
      <c r="BM677" s="106"/>
      <c r="BN677" s="106"/>
      <c r="BO677" s="106"/>
      <c r="BP677" s="106"/>
      <c r="BQ677" s="106"/>
      <c r="BR677" s="106"/>
      <c r="BS677" s="106"/>
      <c r="BT677" s="106"/>
      <c r="BU677" s="106"/>
      <c r="BV677" s="106"/>
      <c r="BW677" s="106"/>
      <c r="BX677" s="106"/>
      <c r="BY677" s="106"/>
      <c r="BZ677" s="106"/>
      <c r="CA677" s="106"/>
      <c r="CB677" s="106"/>
    </row>
    <row r="678" spans="1:80" s="245" customFormat="1" ht="16.399999999999999" customHeight="1" x14ac:dyDescent="0.35">
      <c r="A678" s="250"/>
      <c r="B678" s="113"/>
      <c r="C678" s="125"/>
      <c r="D678" s="125"/>
      <c r="E678" s="357"/>
      <c r="F678" s="357"/>
      <c r="G678" s="357"/>
      <c r="H678" s="370"/>
      <c r="I678" s="374"/>
      <c r="J678" s="7"/>
      <c r="K678" s="377"/>
      <c r="L678" s="106"/>
      <c r="M678" s="63" t="s">
        <v>159</v>
      </c>
      <c r="N678" s="258"/>
      <c r="O678" s="258"/>
      <c r="P678" s="258"/>
      <c r="Q678" s="258"/>
      <c r="R678" s="258"/>
      <c r="S678" s="258"/>
      <c r="T678" s="258"/>
      <c r="U678" s="258"/>
      <c r="V678" s="258"/>
      <c r="W678" s="258"/>
      <c r="X678" s="258"/>
      <c r="Y678" s="258"/>
      <c r="Z678" s="258"/>
      <c r="AA678" s="258"/>
      <c r="AB678" s="258"/>
      <c r="AC678" s="258"/>
      <c r="AD678" s="258"/>
      <c r="AE678" s="258"/>
      <c r="AF678" s="258"/>
      <c r="AG678" s="258"/>
      <c r="AH678" s="258"/>
      <c r="AI678" s="258"/>
      <c r="AJ678" s="258"/>
      <c r="AK678" s="258"/>
      <c r="AL678" s="258"/>
      <c r="AM678" s="258"/>
      <c r="AN678" s="258"/>
      <c r="AO678" s="258"/>
      <c r="AP678" s="258"/>
      <c r="AQ678" s="258"/>
      <c r="AR678" s="258"/>
      <c r="AS678" s="258"/>
      <c r="AT678" s="258"/>
      <c r="AU678" s="258"/>
      <c r="AV678" s="258"/>
      <c r="AW678" s="258"/>
      <c r="AX678" s="258"/>
      <c r="AY678" s="258"/>
      <c r="AZ678" s="258"/>
      <c r="BA678" s="258"/>
      <c r="BB678" s="258"/>
      <c r="BC678" s="258"/>
      <c r="BD678" s="258"/>
      <c r="BE678" s="258"/>
      <c r="BF678" s="258"/>
      <c r="BG678" s="258"/>
      <c r="BH678" s="258"/>
      <c r="BI678" s="258"/>
      <c r="BJ678" s="199"/>
      <c r="BK678" s="198"/>
      <c r="BL678" s="202"/>
      <c r="BM678" s="106"/>
      <c r="BN678" s="106"/>
      <c r="BO678" s="106"/>
      <c r="BP678" s="106"/>
      <c r="BQ678" s="106"/>
      <c r="BR678" s="106"/>
      <c r="BS678" s="106"/>
      <c r="BT678" s="106"/>
      <c r="BU678" s="106"/>
      <c r="BV678" s="106"/>
      <c r="BW678" s="106"/>
      <c r="BX678" s="106"/>
      <c r="BY678" s="106"/>
      <c r="BZ678" s="106"/>
      <c r="CA678" s="106"/>
      <c r="CB678" s="106"/>
    </row>
    <row r="679" spans="1:80" s="245" customFormat="1" ht="23.5" customHeight="1" x14ac:dyDescent="0.35">
      <c r="A679" s="243"/>
      <c r="B679" s="126" t="s">
        <v>394</v>
      </c>
      <c r="C679" s="381"/>
      <c r="D679" s="381"/>
      <c r="E679" s="259"/>
      <c r="F679" s="259"/>
      <c r="G679" s="241"/>
      <c r="H679" s="253"/>
      <c r="I679" s="61">
        <f>IF($H679="",0,VLOOKUP($E679,'Podpůrná data'!$H$15:$I$185,2,FALSE)*$H679)</f>
        <v>0</v>
      </c>
      <c r="J679" s="105"/>
      <c r="K679" s="166">
        <f>IF(I679&gt;0,1,0)</f>
        <v>0</v>
      </c>
      <c r="L679" s="204"/>
      <c r="M679" s="63" t="s">
        <v>95</v>
      </c>
      <c r="N679" s="260"/>
      <c r="O679" s="260"/>
      <c r="P679" s="260"/>
      <c r="Q679" s="260"/>
      <c r="R679" s="260"/>
      <c r="S679" s="260"/>
      <c r="T679" s="260"/>
      <c r="U679" s="260"/>
      <c r="V679" s="260"/>
      <c r="W679" s="260"/>
      <c r="X679" s="260"/>
      <c r="Y679" s="260"/>
      <c r="Z679" s="260"/>
      <c r="AA679" s="260"/>
      <c r="AB679" s="260"/>
      <c r="AC679" s="260"/>
      <c r="AD679" s="260"/>
      <c r="AE679" s="260"/>
      <c r="AF679" s="260"/>
      <c r="AG679" s="260"/>
      <c r="AH679" s="260"/>
      <c r="AI679" s="260"/>
      <c r="AJ679" s="260"/>
      <c r="AK679" s="260"/>
      <c r="AL679" s="260"/>
      <c r="AM679" s="260"/>
      <c r="AN679" s="260"/>
      <c r="AO679" s="260"/>
      <c r="AP679" s="260"/>
      <c r="AQ679" s="260"/>
      <c r="AR679" s="260"/>
      <c r="AS679" s="260"/>
      <c r="AT679" s="260"/>
      <c r="AU679" s="260"/>
      <c r="AV679" s="260"/>
      <c r="AW679" s="260"/>
      <c r="AX679" s="260"/>
      <c r="AY679" s="260"/>
      <c r="AZ679" s="260"/>
      <c r="BA679" s="260"/>
      <c r="BB679" s="260"/>
      <c r="BC679" s="260"/>
      <c r="BD679" s="260"/>
      <c r="BE679" s="260"/>
      <c r="BF679" s="260"/>
      <c r="BG679" s="260"/>
      <c r="BH679" s="260"/>
      <c r="BI679" s="260"/>
      <c r="BJ679" s="382">
        <f>SUM(N681:BI681)</f>
        <v>0</v>
      </c>
      <c r="BK679" s="384">
        <f>SUM(N683:BI683)</f>
        <v>0</v>
      </c>
      <c r="BL679" s="386">
        <f>IF($K679=0,0,IF($BJ679&gt;=20,1,0))</f>
        <v>0</v>
      </c>
      <c r="BM679" s="106"/>
      <c r="BN679" s="106"/>
      <c r="BO679" s="106"/>
      <c r="BP679" s="106"/>
      <c r="BQ679" s="106"/>
      <c r="BR679" s="106"/>
      <c r="BS679" s="106"/>
      <c r="BT679" s="106"/>
      <c r="BU679" s="106"/>
      <c r="BV679" s="106"/>
      <c r="BW679" s="106"/>
      <c r="BX679" s="106"/>
      <c r="BY679" s="106"/>
      <c r="BZ679" s="106"/>
      <c r="CA679" s="106"/>
      <c r="CB679" s="106"/>
    </row>
    <row r="680" spans="1:80" s="245" customFormat="1" ht="29" x14ac:dyDescent="0.35">
      <c r="A680" s="243"/>
      <c r="B680" s="128"/>
      <c r="C680" s="170"/>
      <c r="D680" s="170"/>
      <c r="E680" s="170"/>
      <c r="F680" s="170"/>
      <c r="G680" s="170"/>
      <c r="H680" s="170"/>
      <c r="I680" s="64"/>
      <c r="J680" s="105"/>
      <c r="K680" s="223"/>
      <c r="L680" s="106"/>
      <c r="M680" s="63" t="s">
        <v>215</v>
      </c>
      <c r="N680" s="260"/>
      <c r="O680" s="260"/>
      <c r="P680" s="260"/>
      <c r="Q680" s="260"/>
      <c r="R680" s="260"/>
      <c r="S680" s="260"/>
      <c r="T680" s="260"/>
      <c r="U680" s="260"/>
      <c r="V680" s="260"/>
      <c r="W680" s="260"/>
      <c r="X680" s="260"/>
      <c r="Y680" s="260"/>
      <c r="Z680" s="260"/>
      <c r="AA680" s="260"/>
      <c r="AB680" s="260"/>
      <c r="AC680" s="260"/>
      <c r="AD680" s="260"/>
      <c r="AE680" s="260"/>
      <c r="AF680" s="260"/>
      <c r="AG680" s="260"/>
      <c r="AH680" s="260"/>
      <c r="AI680" s="260"/>
      <c r="AJ680" s="260"/>
      <c r="AK680" s="260"/>
      <c r="AL680" s="260"/>
      <c r="AM680" s="260"/>
      <c r="AN680" s="260"/>
      <c r="AO680" s="260"/>
      <c r="AP680" s="260"/>
      <c r="AQ680" s="260"/>
      <c r="AR680" s="260"/>
      <c r="AS680" s="260"/>
      <c r="AT680" s="260"/>
      <c r="AU680" s="260"/>
      <c r="AV680" s="260"/>
      <c r="AW680" s="260"/>
      <c r="AX680" s="260"/>
      <c r="AY680" s="260"/>
      <c r="AZ680" s="260"/>
      <c r="BA680" s="260"/>
      <c r="BB680" s="260"/>
      <c r="BC680" s="260"/>
      <c r="BD680" s="260"/>
      <c r="BE680" s="260"/>
      <c r="BF680" s="260"/>
      <c r="BG680" s="260"/>
      <c r="BH680" s="260"/>
      <c r="BI680" s="260"/>
      <c r="BJ680" s="382"/>
      <c r="BK680" s="384"/>
      <c r="BL680" s="386"/>
      <c r="BM680" s="106"/>
      <c r="BN680" s="106"/>
      <c r="BO680" s="106"/>
      <c r="BP680" s="106"/>
      <c r="BQ680" s="106"/>
      <c r="BR680" s="106"/>
      <c r="BS680" s="106"/>
      <c r="BT680" s="106"/>
      <c r="BU680" s="106"/>
      <c r="BV680" s="106"/>
      <c r="BW680" s="106"/>
      <c r="BX680" s="106"/>
      <c r="BY680" s="106"/>
      <c r="BZ680" s="106"/>
      <c r="CA680" s="106"/>
      <c r="CB680" s="106"/>
    </row>
    <row r="681" spans="1:80" s="245" customFormat="1" ht="29" x14ac:dyDescent="0.35">
      <c r="A681" s="243"/>
      <c r="B681" s="128"/>
      <c r="C681" s="170"/>
      <c r="D681" s="170"/>
      <c r="E681" s="170"/>
      <c r="F681" s="170"/>
      <c r="G681" s="170"/>
      <c r="H681" s="170"/>
      <c r="I681" s="64"/>
      <c r="J681" s="105"/>
      <c r="K681" s="165"/>
      <c r="L681" s="106"/>
      <c r="M681" s="63" t="s">
        <v>235</v>
      </c>
      <c r="N681" s="167">
        <f>IF(N680="",0,IF(N680&gt;=$H679,$H679,N680))</f>
        <v>0</v>
      </c>
      <c r="O681" s="167">
        <f t="shared" ref="O681" si="10441">IF(O680="",0,IF((O680+N682)&lt;=$H679,O680,$H679-N682))</f>
        <v>0</v>
      </c>
      <c r="P681" s="167">
        <f t="shared" ref="P681" si="10442">IF(P680="",0,IF((P680+O682)&lt;=$H679,P680,$H679-O682))</f>
        <v>0</v>
      </c>
      <c r="Q681" s="167">
        <f t="shared" ref="Q681" si="10443">IF(Q680="",0,IF((Q680+P682)&lt;=$H679,Q680,$H679-P682))</f>
        <v>0</v>
      </c>
      <c r="R681" s="167">
        <f t="shared" ref="R681" si="10444">IF(R680="",0,IF((R680+Q682)&lt;=$H679,R680,$H679-Q682))</f>
        <v>0</v>
      </c>
      <c r="S681" s="167">
        <f t="shared" ref="S681" si="10445">IF(S680="",0,IF((S680+R682)&lt;=$H679,S680,$H679-R682))</f>
        <v>0</v>
      </c>
      <c r="T681" s="167">
        <f t="shared" ref="T681" si="10446">IF(T680="",0,IF((T680+S682)&lt;=$H679,T680,$H679-S682))</f>
        <v>0</v>
      </c>
      <c r="U681" s="167">
        <f t="shared" ref="U681" si="10447">IF(U680="",0,IF((U680+T682)&lt;=$H679,U680,$H679-T682))</f>
        <v>0</v>
      </c>
      <c r="V681" s="167">
        <f t="shared" ref="V681" si="10448">IF(V680="",0,IF((V680+U682)&lt;=$H679,V680,$H679-U682))</f>
        <v>0</v>
      </c>
      <c r="W681" s="167">
        <f t="shared" ref="W681" si="10449">IF(W680="",0,IF((W680+V682)&lt;=$H679,W680,$H679-V682))</f>
        <v>0</v>
      </c>
      <c r="X681" s="167">
        <f t="shared" ref="X681" si="10450">IF(X680="",0,IF((X680+W682)&lt;=$H679,X680,$H679-W682))</f>
        <v>0</v>
      </c>
      <c r="Y681" s="167">
        <f t="shared" ref="Y681" si="10451">IF(Y680="",0,IF((Y680+X682)&lt;=$H679,Y680,$H679-X682))</f>
        <v>0</v>
      </c>
      <c r="Z681" s="167">
        <f t="shared" ref="Z681" si="10452">IF(Z680="",0,IF((Z680+Y682)&lt;=$H679,Z680,$H679-Y682))</f>
        <v>0</v>
      </c>
      <c r="AA681" s="167">
        <f t="shared" ref="AA681" si="10453">IF(AA680="",0,IF((AA680+Z682)&lt;=$H679,AA680,$H679-Z682))</f>
        <v>0</v>
      </c>
      <c r="AB681" s="167">
        <f t="shared" ref="AB681" si="10454">IF(AB680="",0,IF((AB680+AA682)&lt;=$H679,AB680,$H679-AA682))</f>
        <v>0</v>
      </c>
      <c r="AC681" s="167">
        <f t="shared" ref="AC681" si="10455">IF(AC680="",0,IF((AC680+AB682)&lt;=$H679,AC680,$H679-AB682))</f>
        <v>0</v>
      </c>
      <c r="AD681" s="167">
        <f t="shared" ref="AD681" si="10456">IF(AD680="",0,IF((AD680+AC682)&lt;=$H679,AD680,$H679-AC682))</f>
        <v>0</v>
      </c>
      <c r="AE681" s="167">
        <f t="shared" ref="AE681" si="10457">IF(AE680="",0,IF((AE680+AD682)&lt;=$H679,AE680,$H679-AD682))</f>
        <v>0</v>
      </c>
      <c r="AF681" s="167">
        <f t="shared" ref="AF681" si="10458">IF(AF680="",0,IF((AF680+AE682)&lt;=$H679,AF680,$H679-AE682))</f>
        <v>0</v>
      </c>
      <c r="AG681" s="167">
        <f t="shared" ref="AG681" si="10459">IF(AG680="",0,IF((AG680+AF682)&lt;=$H679,AG680,$H679-AF682))</f>
        <v>0</v>
      </c>
      <c r="AH681" s="167">
        <f t="shared" ref="AH681" si="10460">IF(AH680="",0,IF((AH680+AG682)&lt;=$H679,AH680,$H679-AG682))</f>
        <v>0</v>
      </c>
      <c r="AI681" s="167">
        <f t="shared" ref="AI681" si="10461">IF(AI680="",0,IF((AI680+AH682)&lt;=$H679,AI680,$H679-AH682))</f>
        <v>0</v>
      </c>
      <c r="AJ681" s="167">
        <f t="shared" ref="AJ681" si="10462">IF(AJ680="",0,IF((AJ680+AI682)&lt;=$H679,AJ680,$H679-AI682))</f>
        <v>0</v>
      </c>
      <c r="AK681" s="167">
        <f t="shared" ref="AK681" si="10463">IF(AK680="",0,IF((AK680+AJ682)&lt;=$H679,AK680,$H679-AJ682))</f>
        <v>0</v>
      </c>
      <c r="AL681" s="167">
        <f t="shared" ref="AL681" si="10464">IF(AL680="",0,IF((AL680+AK682)&lt;=$H679,AL680,$H679-AK682))</f>
        <v>0</v>
      </c>
      <c r="AM681" s="167">
        <f t="shared" ref="AM681" si="10465">IF(AM680="",0,IF((AM680+AL682)&lt;=$H679,AM680,$H679-AL682))</f>
        <v>0</v>
      </c>
      <c r="AN681" s="167">
        <f t="shared" ref="AN681" si="10466">IF(AN680="",0,IF((AN680+AM682)&lt;=$H679,AN680,$H679-AM682))</f>
        <v>0</v>
      </c>
      <c r="AO681" s="167">
        <f t="shared" ref="AO681" si="10467">IF(AO680="",0,IF((AO680+AN682)&lt;=$H679,AO680,$H679-AN682))</f>
        <v>0</v>
      </c>
      <c r="AP681" s="167">
        <f t="shared" ref="AP681" si="10468">IF(AP680="",0,IF((AP680+AO682)&lt;=$H679,AP680,$H679-AO682))</f>
        <v>0</v>
      </c>
      <c r="AQ681" s="167">
        <f t="shared" ref="AQ681" si="10469">IF(AQ680="",0,IF((AQ680+AP682)&lt;=$H679,AQ680,$H679-AP682))</f>
        <v>0</v>
      </c>
      <c r="AR681" s="167">
        <f t="shared" ref="AR681" si="10470">IF(AR680="",0,IF((AR680+AQ682)&lt;=$H679,AR680,$H679-AQ682))</f>
        <v>0</v>
      </c>
      <c r="AS681" s="167">
        <f t="shared" ref="AS681" si="10471">IF(AS680="",0,IF((AS680+AR682)&lt;=$H679,AS680,$H679-AR682))</f>
        <v>0</v>
      </c>
      <c r="AT681" s="167">
        <f t="shared" ref="AT681" si="10472">IF(AT680="",0,IF((AT680+AS682)&lt;=$H679,AT680,$H679-AS682))</f>
        <v>0</v>
      </c>
      <c r="AU681" s="167">
        <f t="shared" ref="AU681" si="10473">IF(AU680="",0,IF((AU680+AT682)&lt;=$H679,AU680,$H679-AT682))</f>
        <v>0</v>
      </c>
      <c r="AV681" s="167">
        <f t="shared" ref="AV681" si="10474">IF(AV680="",0,IF((AV680+AU682)&lt;=$H679,AV680,$H679-AU682))</f>
        <v>0</v>
      </c>
      <c r="AW681" s="167">
        <f t="shared" ref="AW681" si="10475">IF(AW680="",0,IF((AW680+AV682)&lt;=$H679,AW680,$H679-AV682))</f>
        <v>0</v>
      </c>
      <c r="AX681" s="167">
        <f t="shared" ref="AX681" si="10476">IF(AX680="",0,IF((AX680+AW682)&lt;=$H679,AX680,$H679-AW682))</f>
        <v>0</v>
      </c>
      <c r="AY681" s="167">
        <f t="shared" ref="AY681" si="10477">IF(AY680="",0,IF((AY680+AX682)&lt;=$H679,AY680,$H679-AX682))</f>
        <v>0</v>
      </c>
      <c r="AZ681" s="167">
        <f t="shared" ref="AZ681" si="10478">IF(AZ680="",0,IF((AZ680+AY682)&lt;=$H679,AZ680,$H679-AY682))</f>
        <v>0</v>
      </c>
      <c r="BA681" s="167">
        <f t="shared" ref="BA681" si="10479">IF(BA680="",0,IF((BA680+AZ682)&lt;=$H679,BA680,$H679-AZ682))</f>
        <v>0</v>
      </c>
      <c r="BB681" s="167">
        <f t="shared" ref="BB681" si="10480">IF(BB680="",0,IF((BB680+BA682)&lt;=$H679,BB680,$H679-BA682))</f>
        <v>0</v>
      </c>
      <c r="BC681" s="167">
        <f t="shared" ref="BC681" si="10481">IF(BC680="",0,IF((BC680+BB682)&lt;=$H679,BC680,$H679-BB682))</f>
        <v>0</v>
      </c>
      <c r="BD681" s="167">
        <f t="shared" ref="BD681" si="10482">IF(BD680="",0,IF((BD680+BC682)&lt;=$H679,BD680,$H679-BC682))</f>
        <v>0</v>
      </c>
      <c r="BE681" s="167">
        <f t="shared" ref="BE681" si="10483">IF(BE680="",0,IF((BE680+BD682)&lt;=$H679,BE680,$H679-BD682))</f>
        <v>0</v>
      </c>
      <c r="BF681" s="167">
        <f t="shared" ref="BF681" si="10484">IF(BF680="",0,IF((BF680+BE682)&lt;=$H679,BF680,$H679-BE682))</f>
        <v>0</v>
      </c>
      <c r="BG681" s="167">
        <f t="shared" ref="BG681" si="10485">IF(BG680="",0,IF((BG680+BF682)&lt;=$H679,BG680,$H679-BF682))</f>
        <v>0</v>
      </c>
      <c r="BH681" s="167">
        <f t="shared" ref="BH681" si="10486">IF(BH680="",0,IF((BH680+BG682)&lt;=$H679,BH680,$H679-BG682))</f>
        <v>0</v>
      </c>
      <c r="BI681" s="167">
        <f t="shared" ref="BI681" si="10487">IF(BI680="",0,IF((BI680+BH682)&lt;=$H679,BI680,$H679-BH682))</f>
        <v>0</v>
      </c>
      <c r="BJ681" s="382"/>
      <c r="BK681" s="384"/>
      <c r="BL681" s="386"/>
      <c r="BM681" s="106"/>
      <c r="BN681" s="106"/>
      <c r="BO681" s="106"/>
      <c r="BP681" s="106"/>
      <c r="BQ681" s="106"/>
      <c r="BR681" s="106"/>
      <c r="BS681" s="106"/>
      <c r="BT681" s="106"/>
      <c r="BU681" s="106"/>
      <c r="BV681" s="106"/>
      <c r="BW681" s="106"/>
      <c r="BX681" s="106"/>
      <c r="BY681" s="106"/>
      <c r="BZ681" s="106"/>
      <c r="CA681" s="106"/>
      <c r="CB681" s="106"/>
    </row>
    <row r="682" spans="1:80" ht="29" hidden="1" x14ac:dyDescent="0.35">
      <c r="B682" s="128"/>
      <c r="C682" s="170"/>
      <c r="D682" s="170"/>
      <c r="E682" s="170"/>
      <c r="F682" s="170"/>
      <c r="G682" s="170"/>
      <c r="H682" s="170"/>
      <c r="I682" s="172"/>
      <c r="J682" s="105"/>
      <c r="K682" s="175"/>
      <c r="L682" s="105"/>
      <c r="M682" s="63" t="s">
        <v>236</v>
      </c>
      <c r="N682" s="167">
        <f>N681</f>
        <v>0</v>
      </c>
      <c r="O682" s="167">
        <f>O681+N682</f>
        <v>0</v>
      </c>
      <c r="P682" s="167">
        <f t="shared" ref="P682" si="10488">P681+O682</f>
        <v>0</v>
      </c>
      <c r="Q682" s="167">
        <f t="shared" ref="Q682" si="10489">Q681+P682</f>
        <v>0</v>
      </c>
      <c r="R682" s="167">
        <f t="shared" ref="R682" si="10490">R681+Q682</f>
        <v>0</v>
      </c>
      <c r="S682" s="167">
        <f t="shared" ref="S682" si="10491">S681+R682</f>
        <v>0</v>
      </c>
      <c r="T682" s="167">
        <f t="shared" ref="T682" si="10492">T681+S682</f>
        <v>0</v>
      </c>
      <c r="U682" s="167">
        <f t="shared" ref="U682" si="10493">U681+T682</f>
        <v>0</v>
      </c>
      <c r="V682" s="167">
        <f t="shared" ref="V682" si="10494">V681+U682</f>
        <v>0</v>
      </c>
      <c r="W682" s="167">
        <f t="shared" ref="W682" si="10495">W681+V682</f>
        <v>0</v>
      </c>
      <c r="X682" s="167">
        <f t="shared" ref="X682" si="10496">X681+W682</f>
        <v>0</v>
      </c>
      <c r="Y682" s="167">
        <f t="shared" ref="Y682" si="10497">Y681+X682</f>
        <v>0</v>
      </c>
      <c r="Z682" s="167">
        <f t="shared" ref="Z682" si="10498">Z681+Y682</f>
        <v>0</v>
      </c>
      <c r="AA682" s="167">
        <f t="shared" ref="AA682" si="10499">AA681+Z682</f>
        <v>0</v>
      </c>
      <c r="AB682" s="167">
        <f t="shared" ref="AB682" si="10500">AB681+AA682</f>
        <v>0</v>
      </c>
      <c r="AC682" s="167">
        <f t="shared" ref="AC682" si="10501">AC681+AB682</f>
        <v>0</v>
      </c>
      <c r="AD682" s="167">
        <f t="shared" ref="AD682" si="10502">AD681+AC682</f>
        <v>0</v>
      </c>
      <c r="AE682" s="167">
        <f t="shared" ref="AE682" si="10503">AE681+AD682</f>
        <v>0</v>
      </c>
      <c r="AF682" s="167">
        <f t="shared" ref="AF682" si="10504">AF681+AE682</f>
        <v>0</v>
      </c>
      <c r="AG682" s="167">
        <f t="shared" ref="AG682" si="10505">AG681+AF682</f>
        <v>0</v>
      </c>
      <c r="AH682" s="167">
        <f t="shared" ref="AH682" si="10506">AH681+AG682</f>
        <v>0</v>
      </c>
      <c r="AI682" s="167">
        <f t="shared" ref="AI682" si="10507">AI681+AH682</f>
        <v>0</v>
      </c>
      <c r="AJ682" s="167">
        <f t="shared" ref="AJ682" si="10508">AJ681+AI682</f>
        <v>0</v>
      </c>
      <c r="AK682" s="167">
        <f t="shared" ref="AK682" si="10509">AK681+AJ682</f>
        <v>0</v>
      </c>
      <c r="AL682" s="167">
        <f t="shared" ref="AL682" si="10510">AL681+AK682</f>
        <v>0</v>
      </c>
      <c r="AM682" s="167">
        <f t="shared" ref="AM682" si="10511">AM681+AL682</f>
        <v>0</v>
      </c>
      <c r="AN682" s="167">
        <f t="shared" ref="AN682" si="10512">AN681+AM682</f>
        <v>0</v>
      </c>
      <c r="AO682" s="167">
        <f t="shared" ref="AO682" si="10513">AO681+AN682</f>
        <v>0</v>
      </c>
      <c r="AP682" s="167">
        <f t="shared" ref="AP682" si="10514">AP681+AO682</f>
        <v>0</v>
      </c>
      <c r="AQ682" s="167">
        <f t="shared" ref="AQ682" si="10515">AQ681+AP682</f>
        <v>0</v>
      </c>
      <c r="AR682" s="167">
        <f t="shared" ref="AR682" si="10516">AR681+AQ682</f>
        <v>0</v>
      </c>
      <c r="AS682" s="167">
        <f t="shared" ref="AS682" si="10517">AS681+AR682</f>
        <v>0</v>
      </c>
      <c r="AT682" s="167">
        <f t="shared" ref="AT682" si="10518">AT681+AS682</f>
        <v>0</v>
      </c>
      <c r="AU682" s="167">
        <f t="shared" ref="AU682" si="10519">AU681+AT682</f>
        <v>0</v>
      </c>
      <c r="AV682" s="167">
        <f t="shared" ref="AV682" si="10520">AV681+AU682</f>
        <v>0</v>
      </c>
      <c r="AW682" s="167">
        <f t="shared" ref="AW682" si="10521">AW681+AV682</f>
        <v>0</v>
      </c>
      <c r="AX682" s="167">
        <f t="shared" ref="AX682" si="10522">AX681+AW682</f>
        <v>0</v>
      </c>
      <c r="AY682" s="167">
        <f t="shared" ref="AY682" si="10523">AY681+AX682</f>
        <v>0</v>
      </c>
      <c r="AZ682" s="167">
        <f t="shared" ref="AZ682" si="10524">AZ681+AY682</f>
        <v>0</v>
      </c>
      <c r="BA682" s="167">
        <f t="shared" ref="BA682" si="10525">BA681+AZ682</f>
        <v>0</v>
      </c>
      <c r="BB682" s="167">
        <f t="shared" ref="BB682" si="10526">BB681+BA682</f>
        <v>0</v>
      </c>
      <c r="BC682" s="167">
        <f t="shared" ref="BC682" si="10527">BC681+BB682</f>
        <v>0</v>
      </c>
      <c r="BD682" s="167">
        <f t="shared" ref="BD682" si="10528">BD681+BC682</f>
        <v>0</v>
      </c>
      <c r="BE682" s="167">
        <f t="shared" ref="BE682" si="10529">BE681+BD682</f>
        <v>0</v>
      </c>
      <c r="BF682" s="167">
        <f t="shared" ref="BF682" si="10530">BF681+BE682</f>
        <v>0</v>
      </c>
      <c r="BG682" s="167">
        <f t="shared" ref="BG682" si="10531">BG681+BF682</f>
        <v>0</v>
      </c>
      <c r="BH682" s="167">
        <f t="shared" ref="BH682" si="10532">BH681+BG682</f>
        <v>0</v>
      </c>
      <c r="BI682" s="167">
        <f t="shared" ref="BI682" si="10533">BI681+BH682</f>
        <v>0</v>
      </c>
      <c r="BJ682" s="382"/>
      <c r="BK682" s="384"/>
      <c r="BL682" s="386"/>
      <c r="BM682" s="105"/>
      <c r="BN682" s="105"/>
      <c r="BO682" s="105"/>
      <c r="BP682" s="105"/>
      <c r="BQ682" s="105"/>
      <c r="BR682" s="105"/>
      <c r="BS682" s="105"/>
      <c r="BT682" s="105"/>
      <c r="BU682" s="105"/>
      <c r="BV682" s="105"/>
      <c r="BW682" s="105"/>
      <c r="BX682" s="105"/>
      <c r="BY682" s="105"/>
      <c r="BZ682" s="105"/>
      <c r="CA682" s="105"/>
      <c r="CB682" s="105"/>
    </row>
    <row r="683" spans="1:80" ht="25.4" customHeight="1" thickBot="1" x14ac:dyDescent="0.4">
      <c r="B683" s="128"/>
      <c r="C683" s="170"/>
      <c r="D683" s="170"/>
      <c r="E683" s="170"/>
      <c r="F683" s="170"/>
      <c r="G683" s="170"/>
      <c r="H683" s="170"/>
      <c r="I683" s="172"/>
      <c r="J683" s="105"/>
      <c r="K683" s="175"/>
      <c r="L683" s="105"/>
      <c r="M683" s="63" t="s">
        <v>145</v>
      </c>
      <c r="N683" s="168">
        <f>IF($E679="",0,VLOOKUP($E679,'Podpůrná data'!$H$15:$I$182,2)*N681)</f>
        <v>0</v>
      </c>
      <c r="O683" s="168">
        <f>IF($E679="",0,VLOOKUP($E679,'Podpůrná data'!$H$15:$I$182,2)*O681)</f>
        <v>0</v>
      </c>
      <c r="P683" s="168">
        <f>IF($E679="",0,VLOOKUP($E679,'Podpůrná data'!$H$15:$I$182,2)*P681)</f>
        <v>0</v>
      </c>
      <c r="Q683" s="168">
        <f>IF($E679="",0,VLOOKUP($E679,'Podpůrná data'!$H$15:$I$182,2)*Q681)</f>
        <v>0</v>
      </c>
      <c r="R683" s="168">
        <f>IF($E679="",0,VLOOKUP($E679,'Podpůrná data'!$H$15:$I$182,2)*R681)</f>
        <v>0</v>
      </c>
      <c r="S683" s="168">
        <f>IF($E679="",0,VLOOKUP($E679,'Podpůrná data'!$H$15:$I$182,2)*S681)</f>
        <v>0</v>
      </c>
      <c r="T683" s="168">
        <f>IF($E679="",0,VLOOKUP($E679,'Podpůrná data'!$H$15:$I$182,2)*T681)</f>
        <v>0</v>
      </c>
      <c r="U683" s="168">
        <f>IF($E679="",0,VLOOKUP($E679,'Podpůrná data'!$H$15:$I$182,2)*U681)</f>
        <v>0</v>
      </c>
      <c r="V683" s="168">
        <f>IF($E679="",0,VLOOKUP($E679,'Podpůrná data'!$H$15:$I$182,2)*V681)</f>
        <v>0</v>
      </c>
      <c r="W683" s="168">
        <f>IF($E679="",0,VLOOKUP($E679,'Podpůrná data'!$H$15:$I$182,2)*W681)</f>
        <v>0</v>
      </c>
      <c r="X683" s="168">
        <f>IF($E679="",0,VLOOKUP($E679,'Podpůrná data'!$H$15:$I$182,2)*X681)</f>
        <v>0</v>
      </c>
      <c r="Y683" s="168">
        <f>IF($E679="",0,VLOOKUP($E679,'Podpůrná data'!$H$15:$I$182,2)*Y681)</f>
        <v>0</v>
      </c>
      <c r="Z683" s="168">
        <f>IF($E679="",0,VLOOKUP($E679,'Podpůrná data'!$H$15:$I$182,2)*Z681)</f>
        <v>0</v>
      </c>
      <c r="AA683" s="168">
        <f>IF($E679="",0,VLOOKUP($E679,'Podpůrná data'!$H$15:$I$182,2)*AA681)</f>
        <v>0</v>
      </c>
      <c r="AB683" s="168">
        <f>IF($E679="",0,VLOOKUP($E679,'Podpůrná data'!$H$15:$I$182,2)*AB681)</f>
        <v>0</v>
      </c>
      <c r="AC683" s="168">
        <f>IF($E679="",0,VLOOKUP($E679,'Podpůrná data'!$H$15:$I$182,2)*AC681)</f>
        <v>0</v>
      </c>
      <c r="AD683" s="168">
        <f>IF($E679="",0,VLOOKUP($E679,'Podpůrná data'!$H$15:$I$182,2)*AD681)</f>
        <v>0</v>
      </c>
      <c r="AE683" s="168">
        <f>IF($E679="",0,VLOOKUP($E679,'Podpůrná data'!$H$15:$I$182,2)*AE681)</f>
        <v>0</v>
      </c>
      <c r="AF683" s="168">
        <f>IF($E679="",0,VLOOKUP($E679,'Podpůrná data'!$H$15:$I$182,2)*AF681)</f>
        <v>0</v>
      </c>
      <c r="AG683" s="168">
        <f>IF($E679="",0,VLOOKUP($E679,'Podpůrná data'!$H$15:$I$182,2)*AG681)</f>
        <v>0</v>
      </c>
      <c r="AH683" s="168">
        <f>IF($E679="",0,VLOOKUP($E679,'Podpůrná data'!$H$15:$I$182,2)*AH681)</f>
        <v>0</v>
      </c>
      <c r="AI683" s="168">
        <f>IF($E679="",0,VLOOKUP($E679,'Podpůrná data'!$H$15:$I$182,2)*AI681)</f>
        <v>0</v>
      </c>
      <c r="AJ683" s="168">
        <f>IF($E679="",0,VLOOKUP($E679,'Podpůrná data'!$H$15:$I$182,2)*AJ681)</f>
        <v>0</v>
      </c>
      <c r="AK683" s="168">
        <f>IF($E679="",0,VLOOKUP($E679,'Podpůrná data'!$H$15:$I$182,2)*AK681)</f>
        <v>0</v>
      </c>
      <c r="AL683" s="168">
        <f>IF($E679="",0,VLOOKUP($E679,'Podpůrná data'!$H$15:$I$182,2)*AL681)</f>
        <v>0</v>
      </c>
      <c r="AM683" s="168">
        <f>IF($E679="",0,VLOOKUP($E679,'Podpůrná data'!$H$15:$I$182,2)*AM681)</f>
        <v>0</v>
      </c>
      <c r="AN683" s="168">
        <f>IF($E679="",0,VLOOKUP($E679,'Podpůrná data'!$H$15:$I$182,2)*AN681)</f>
        <v>0</v>
      </c>
      <c r="AO683" s="168">
        <f>IF($E679="",0,VLOOKUP($E679,'Podpůrná data'!$H$15:$I$182,2)*AO681)</f>
        <v>0</v>
      </c>
      <c r="AP683" s="168">
        <f>IF($E679="",0,VLOOKUP($E679,'Podpůrná data'!$H$15:$I$182,2)*AP681)</f>
        <v>0</v>
      </c>
      <c r="AQ683" s="168">
        <f>IF($E679="",0,VLOOKUP($E679,'Podpůrná data'!$H$15:$I$182,2)*AQ681)</f>
        <v>0</v>
      </c>
      <c r="AR683" s="168">
        <f>IF($E679="",0,VLOOKUP($E679,'Podpůrná data'!$H$15:$I$182,2)*AR681)</f>
        <v>0</v>
      </c>
      <c r="AS683" s="168">
        <f>IF($E679="",0,VLOOKUP($E679,'Podpůrná data'!$H$15:$I$182,2)*AS681)</f>
        <v>0</v>
      </c>
      <c r="AT683" s="168">
        <f>IF($E679="",0,VLOOKUP($E679,'Podpůrná data'!$H$15:$I$182,2)*AT681)</f>
        <v>0</v>
      </c>
      <c r="AU683" s="168">
        <f>IF($E679="",0,VLOOKUP($E679,'Podpůrná data'!$H$15:$I$182,2)*AU681)</f>
        <v>0</v>
      </c>
      <c r="AV683" s="168">
        <f>IF($E679="",0,VLOOKUP($E679,'Podpůrná data'!$H$15:$I$182,2)*AV681)</f>
        <v>0</v>
      </c>
      <c r="AW683" s="168">
        <f>IF($E679="",0,VLOOKUP($E679,'Podpůrná data'!$H$15:$I$182,2)*AW681)</f>
        <v>0</v>
      </c>
      <c r="AX683" s="168">
        <f>IF($E679="",0,VLOOKUP($E679,'Podpůrná data'!$H$15:$I$182,2)*AX681)</f>
        <v>0</v>
      </c>
      <c r="AY683" s="168">
        <f>IF($E679="",0,VLOOKUP($E679,'Podpůrná data'!$H$15:$I$182,2)*AY681)</f>
        <v>0</v>
      </c>
      <c r="AZ683" s="168">
        <f>IF($E679="",0,VLOOKUP($E679,'Podpůrná data'!$H$15:$I$182,2)*AZ681)</f>
        <v>0</v>
      </c>
      <c r="BA683" s="168">
        <f>IF($E679="",0,VLOOKUP($E679,'Podpůrná data'!$H$15:$I$182,2)*BA681)</f>
        <v>0</v>
      </c>
      <c r="BB683" s="168">
        <f>IF($E679="",0,VLOOKUP($E679,'Podpůrná data'!$H$15:$I$182,2)*BB681)</f>
        <v>0</v>
      </c>
      <c r="BC683" s="168">
        <f>IF($E679="",0,VLOOKUP($E679,'Podpůrná data'!$H$15:$I$182,2)*BC681)</f>
        <v>0</v>
      </c>
      <c r="BD683" s="168">
        <f>IF($E679="",0,VLOOKUP($E679,'Podpůrná data'!$H$15:$I$182,2)*BD681)</f>
        <v>0</v>
      </c>
      <c r="BE683" s="168">
        <f>IF($E679="",0,VLOOKUP($E679,'Podpůrná data'!$H$15:$I$182,2)*BE681)</f>
        <v>0</v>
      </c>
      <c r="BF683" s="168">
        <f>IF($E679="",0,VLOOKUP($E679,'Podpůrná data'!$H$15:$I$182,2)*BF681)</f>
        <v>0</v>
      </c>
      <c r="BG683" s="168">
        <f>IF($E679="",0,VLOOKUP($E679,'Podpůrná data'!$H$15:$I$182,2)*BG681)</f>
        <v>0</v>
      </c>
      <c r="BH683" s="168">
        <f>IF($E679="",0,VLOOKUP($E679,'Podpůrná data'!$H$15:$I$182,2)*BH681)</f>
        <v>0</v>
      </c>
      <c r="BI683" s="168">
        <f>IF($E679="",0,VLOOKUP($E679,'Podpůrná data'!$H$15:$I$182,2)*BI681)</f>
        <v>0</v>
      </c>
      <c r="BJ683" s="382"/>
      <c r="BK683" s="384"/>
      <c r="BL683" s="386"/>
      <c r="BM683" s="105"/>
      <c r="BN683" s="178">
        <f>SUMIFS($N683:$BI683,$N678:$BI678,"1. ZoR")</f>
        <v>0</v>
      </c>
      <c r="BO683" s="178">
        <f>SUMIFS($N683:$BI683,$N678:$BI678,"2. ZoR")</f>
        <v>0</v>
      </c>
      <c r="BP683" s="178">
        <f>SUMIFS($N683:$BI683,$N678:$BI678,"3. ZoR")</f>
        <v>0</v>
      </c>
      <c r="BQ683" s="178">
        <f>SUMIFS($N683:$BI683,$N678:$BI678,"4. ZoR")</f>
        <v>0</v>
      </c>
      <c r="BR683" s="178">
        <f>SUMIFS($N683:$BI683,$N678:$BI678,"5. ZoR")</f>
        <v>0</v>
      </c>
      <c r="BS683" s="178">
        <f>SUMIFS($N683:$BI683,$N678:$BI678,"6. ZoR")</f>
        <v>0</v>
      </c>
      <c r="BT683" s="178">
        <f>SUMIFS($N683:$BI683,$N678:$BI678,"7. ZoR")</f>
        <v>0</v>
      </c>
      <c r="BU683" s="178">
        <f>SUMIFS($N683:$BI683,$N678:$BI678,"8. ZoR")</f>
        <v>0</v>
      </c>
      <c r="BV683" s="178">
        <f>SUMIFS($N683:$BI683,$N678:$BI678,"9. ZoR")</f>
        <v>0</v>
      </c>
      <c r="BW683" s="178">
        <f>SUMIFS($N683:$BI683,$N678:$BI678,"10. ZoR")</f>
        <v>0</v>
      </c>
      <c r="BX683" s="178">
        <f>SUMIFS($N683:$BI683,$N678:$BI678,"11. ZoR")</f>
        <v>0</v>
      </c>
      <c r="BY683" s="178">
        <f>SUMIFS($N683:$BI683,$N678:$BI678,"12. ZoR")</f>
        <v>0</v>
      </c>
      <c r="BZ683" s="178">
        <f>SUMIFS($N683:$BI683,$N678:$BI678,"13. ZoR")</f>
        <v>0</v>
      </c>
      <c r="CA683" s="178">
        <f>SUMIFS($N683:$BI683,$N678:$BI678,"14. ZoR")</f>
        <v>0</v>
      </c>
      <c r="CB683" s="178">
        <f>SUMIFS($N683:$BI683,$N678:$BI678,"15. ZoR")</f>
        <v>0</v>
      </c>
    </row>
    <row r="684" spans="1:80" ht="29.5" hidden="1" thickBot="1" x14ac:dyDescent="0.4">
      <c r="B684" s="129"/>
      <c r="C684" s="173"/>
      <c r="D684" s="173"/>
      <c r="E684" s="173"/>
      <c r="F684" s="173"/>
      <c r="G684" s="173"/>
      <c r="H684" s="173"/>
      <c r="I684" s="174"/>
      <c r="J684" s="105"/>
      <c r="K684" s="176"/>
      <c r="L684" s="105"/>
      <c r="M684" s="63" t="s">
        <v>200</v>
      </c>
      <c r="N684" s="168">
        <f>IF(N683="","",N683)</f>
        <v>0</v>
      </c>
      <c r="O684" s="168">
        <f>N684+O683</f>
        <v>0</v>
      </c>
      <c r="P684" s="168">
        <f t="shared" ref="P684" si="10534">O684+P683</f>
        <v>0</v>
      </c>
      <c r="Q684" s="168">
        <f t="shared" ref="Q684" si="10535">P684+Q683</f>
        <v>0</v>
      </c>
      <c r="R684" s="168">
        <f t="shared" ref="R684" si="10536">Q684+R683</f>
        <v>0</v>
      </c>
      <c r="S684" s="168">
        <f t="shared" ref="S684" si="10537">R684+S683</f>
        <v>0</v>
      </c>
      <c r="T684" s="168">
        <f t="shared" ref="T684" si="10538">S684+T683</f>
        <v>0</v>
      </c>
      <c r="U684" s="168">
        <f t="shared" ref="U684" si="10539">T684+U683</f>
        <v>0</v>
      </c>
      <c r="V684" s="168">
        <f t="shared" ref="V684" si="10540">U684+V683</f>
        <v>0</v>
      </c>
      <c r="W684" s="168">
        <f t="shared" ref="W684" si="10541">V684+W683</f>
        <v>0</v>
      </c>
      <c r="X684" s="168">
        <f t="shared" ref="X684" si="10542">W684+X683</f>
        <v>0</v>
      </c>
      <c r="Y684" s="168">
        <f t="shared" ref="Y684" si="10543">X684+Y683</f>
        <v>0</v>
      </c>
      <c r="Z684" s="168">
        <f t="shared" ref="Z684" si="10544">Y684+Z683</f>
        <v>0</v>
      </c>
      <c r="AA684" s="168">
        <f t="shared" ref="AA684" si="10545">Z684+AA683</f>
        <v>0</v>
      </c>
      <c r="AB684" s="168">
        <f t="shared" ref="AB684" si="10546">AA684+AB683</f>
        <v>0</v>
      </c>
      <c r="AC684" s="168">
        <f t="shared" ref="AC684" si="10547">AB684+AC683</f>
        <v>0</v>
      </c>
      <c r="AD684" s="168">
        <f t="shared" ref="AD684" si="10548">AC684+AD683</f>
        <v>0</v>
      </c>
      <c r="AE684" s="168">
        <f t="shared" ref="AE684" si="10549">AD684+AE683</f>
        <v>0</v>
      </c>
      <c r="AF684" s="168">
        <f t="shared" ref="AF684" si="10550">AE684+AF683</f>
        <v>0</v>
      </c>
      <c r="AG684" s="168">
        <f t="shared" ref="AG684" si="10551">AF684+AG683</f>
        <v>0</v>
      </c>
      <c r="AH684" s="168">
        <f t="shared" ref="AH684" si="10552">AG684+AH683</f>
        <v>0</v>
      </c>
      <c r="AI684" s="168">
        <f t="shared" ref="AI684" si="10553">AH684+AI683</f>
        <v>0</v>
      </c>
      <c r="AJ684" s="168">
        <f t="shared" ref="AJ684" si="10554">AI684+AJ683</f>
        <v>0</v>
      </c>
      <c r="AK684" s="168">
        <f t="shared" ref="AK684" si="10555">AJ684+AK683</f>
        <v>0</v>
      </c>
      <c r="AL684" s="168">
        <f t="shared" ref="AL684" si="10556">AK684+AL683</f>
        <v>0</v>
      </c>
      <c r="AM684" s="168">
        <f t="shared" ref="AM684" si="10557">AL684+AM683</f>
        <v>0</v>
      </c>
      <c r="AN684" s="168">
        <f t="shared" ref="AN684" si="10558">AM684+AN683</f>
        <v>0</v>
      </c>
      <c r="AO684" s="168">
        <f t="shared" ref="AO684" si="10559">AN684+AO683</f>
        <v>0</v>
      </c>
      <c r="AP684" s="168">
        <f t="shared" ref="AP684" si="10560">AO684+AP683</f>
        <v>0</v>
      </c>
      <c r="AQ684" s="168">
        <f t="shared" ref="AQ684" si="10561">AP684+AQ683</f>
        <v>0</v>
      </c>
      <c r="AR684" s="168">
        <f t="shared" ref="AR684" si="10562">AQ684+AR683</f>
        <v>0</v>
      </c>
      <c r="AS684" s="168">
        <f t="shared" ref="AS684" si="10563">AR684+AS683</f>
        <v>0</v>
      </c>
      <c r="AT684" s="168">
        <f t="shared" ref="AT684" si="10564">AS684+AT683</f>
        <v>0</v>
      </c>
      <c r="AU684" s="168">
        <f t="shared" ref="AU684" si="10565">AT684+AU683</f>
        <v>0</v>
      </c>
      <c r="AV684" s="168">
        <f t="shared" ref="AV684" si="10566">AU684+AV683</f>
        <v>0</v>
      </c>
      <c r="AW684" s="168">
        <f t="shared" ref="AW684" si="10567">AV684+AW683</f>
        <v>0</v>
      </c>
      <c r="AX684" s="168">
        <f t="shared" ref="AX684" si="10568">AW684+AX683</f>
        <v>0</v>
      </c>
      <c r="AY684" s="168">
        <f t="shared" ref="AY684" si="10569">AX684+AY683</f>
        <v>0</v>
      </c>
      <c r="AZ684" s="168">
        <f t="shared" ref="AZ684" si="10570">AY684+AZ683</f>
        <v>0</v>
      </c>
      <c r="BA684" s="168">
        <f t="shared" ref="BA684" si="10571">AZ684+BA683</f>
        <v>0</v>
      </c>
      <c r="BB684" s="168">
        <f t="shared" ref="BB684" si="10572">BA684+BB683</f>
        <v>0</v>
      </c>
      <c r="BC684" s="168">
        <f t="shared" ref="BC684" si="10573">BB684+BC683</f>
        <v>0</v>
      </c>
      <c r="BD684" s="168">
        <f t="shared" ref="BD684" si="10574">BC684+BD683</f>
        <v>0</v>
      </c>
      <c r="BE684" s="168">
        <f t="shared" ref="BE684" si="10575">BD684+BE683</f>
        <v>0</v>
      </c>
      <c r="BF684" s="168">
        <f t="shared" ref="BF684" si="10576">BE684+BF683</f>
        <v>0</v>
      </c>
      <c r="BG684" s="168">
        <f t="shared" ref="BG684" si="10577">BF684+BG683</f>
        <v>0</v>
      </c>
      <c r="BH684" s="168">
        <f t="shared" ref="BH684" si="10578">BG684+BH683</f>
        <v>0</v>
      </c>
      <c r="BI684" s="168">
        <f t="shared" ref="BI684" si="10579">BH684+BI683</f>
        <v>0</v>
      </c>
      <c r="BJ684" s="383"/>
      <c r="BK684" s="385"/>
      <c r="BL684" s="387"/>
      <c r="BM684" s="105"/>
      <c r="BN684" s="105"/>
      <c r="BO684" s="105"/>
      <c r="BP684" s="105"/>
      <c r="BQ684" s="105"/>
      <c r="BR684" s="105"/>
      <c r="BS684" s="105"/>
      <c r="BT684" s="105"/>
      <c r="BU684" s="105"/>
      <c r="BV684" s="105"/>
      <c r="BW684" s="105"/>
      <c r="BX684" s="105"/>
      <c r="BY684" s="105"/>
      <c r="BZ684" s="105"/>
      <c r="CA684" s="105"/>
      <c r="CB684" s="105"/>
    </row>
    <row r="685" spans="1:80" ht="15" hidden="1" thickBot="1" x14ac:dyDescent="0.4">
      <c r="B685" s="105"/>
      <c r="C685" s="130"/>
      <c r="D685" s="130"/>
      <c r="E685" s="130"/>
      <c r="F685" s="130"/>
      <c r="G685" s="130"/>
      <c r="H685" s="130"/>
      <c r="I685" s="105"/>
      <c r="J685" s="7"/>
      <c r="K685" s="105"/>
      <c r="L685" s="105"/>
      <c r="M685" s="105"/>
      <c r="N685" s="105"/>
      <c r="O685" s="105"/>
      <c r="P685" s="7"/>
      <c r="Q685" s="105"/>
      <c r="R685" s="105"/>
      <c r="S685" s="105"/>
      <c r="T685" s="105"/>
      <c r="U685" s="105"/>
      <c r="V685" s="105"/>
      <c r="W685" s="105"/>
      <c r="X685" s="105"/>
      <c r="Y685" s="105"/>
      <c r="Z685" s="105"/>
      <c r="AA685" s="105"/>
      <c r="AB685" s="105"/>
      <c r="AC685" s="105"/>
      <c r="AD685" s="105"/>
      <c r="AE685" s="105"/>
      <c r="AF685" s="105"/>
      <c r="AG685" s="105"/>
      <c r="AH685" s="105"/>
      <c r="AI685" s="105"/>
      <c r="AJ685" s="105"/>
      <c r="AK685" s="105"/>
      <c r="AL685" s="105"/>
      <c r="AM685" s="105"/>
      <c r="AN685" s="105"/>
      <c r="AO685" s="105"/>
      <c r="AP685" s="105"/>
      <c r="AQ685" s="105"/>
      <c r="AR685" s="105"/>
      <c r="AS685" s="105"/>
      <c r="AT685" s="105"/>
      <c r="AU685" s="105"/>
      <c r="AV685" s="105"/>
      <c r="AW685" s="105"/>
      <c r="AX685" s="105"/>
      <c r="AY685" s="105"/>
      <c r="AZ685" s="105"/>
      <c r="BA685" s="105"/>
      <c r="BB685" s="105"/>
      <c r="BC685" s="105"/>
      <c r="BD685" s="105"/>
      <c r="BE685" s="105"/>
      <c r="BF685" s="105"/>
      <c r="BG685" s="105"/>
      <c r="BH685" s="105"/>
      <c r="BI685" s="105"/>
      <c r="BJ685" s="105"/>
      <c r="BK685" s="105"/>
      <c r="BL685" s="105"/>
      <c r="BM685" s="105"/>
      <c r="BN685" s="105"/>
      <c r="BO685" s="105"/>
      <c r="BP685" s="105"/>
      <c r="BQ685" s="105"/>
      <c r="BR685" s="105"/>
      <c r="BS685" s="105"/>
      <c r="BT685" s="105"/>
      <c r="BU685" s="105"/>
      <c r="BV685" s="105"/>
      <c r="BW685" s="105"/>
      <c r="BX685" s="105"/>
      <c r="BY685" s="105"/>
      <c r="BZ685" s="105"/>
      <c r="CA685" s="105"/>
      <c r="CB685" s="105"/>
    </row>
    <row r="686" spans="1:80" s="245" customFormat="1" ht="58.4" customHeight="1" thickBot="1" x14ac:dyDescent="0.4">
      <c r="A686" s="249"/>
      <c r="B686" s="120"/>
      <c r="C686" s="360" t="s">
        <v>2</v>
      </c>
      <c r="D686" s="121"/>
      <c r="E686" s="131" t="s">
        <v>225</v>
      </c>
      <c r="F686" s="131" t="s">
        <v>444</v>
      </c>
      <c r="G686" s="131" t="s">
        <v>208</v>
      </c>
      <c r="H686" s="122" t="s">
        <v>385</v>
      </c>
      <c r="I686" s="123" t="s">
        <v>1</v>
      </c>
      <c r="J686" s="7"/>
      <c r="K686" s="169">
        <v>204032</v>
      </c>
      <c r="L686" s="106"/>
      <c r="M686" s="194" t="s">
        <v>128</v>
      </c>
      <c r="N686" s="83" t="s">
        <v>4</v>
      </c>
      <c r="O686" s="83" t="s">
        <v>5</v>
      </c>
      <c r="P686" s="83" t="s">
        <v>6</v>
      </c>
      <c r="Q686" s="83" t="s">
        <v>7</v>
      </c>
      <c r="R686" s="83" t="s">
        <v>8</v>
      </c>
      <c r="S686" s="83" t="s">
        <v>9</v>
      </c>
      <c r="T686" s="83" t="s">
        <v>10</v>
      </c>
      <c r="U686" s="83" t="s">
        <v>11</v>
      </c>
      <c r="V686" s="83" t="s">
        <v>12</v>
      </c>
      <c r="W686" s="83" t="s">
        <v>13</v>
      </c>
      <c r="X686" s="83" t="s">
        <v>14</v>
      </c>
      <c r="Y686" s="83" t="s">
        <v>15</v>
      </c>
      <c r="Z686" s="83" t="s">
        <v>16</v>
      </c>
      <c r="AA686" s="83" t="s">
        <v>17</v>
      </c>
      <c r="AB686" s="83" t="s">
        <v>18</v>
      </c>
      <c r="AC686" s="83" t="s">
        <v>19</v>
      </c>
      <c r="AD686" s="83" t="s">
        <v>20</v>
      </c>
      <c r="AE686" s="83" t="s">
        <v>21</v>
      </c>
      <c r="AF686" s="83" t="s">
        <v>22</v>
      </c>
      <c r="AG686" s="83" t="s">
        <v>23</v>
      </c>
      <c r="AH686" s="83" t="s">
        <v>24</v>
      </c>
      <c r="AI686" s="83" t="s">
        <v>25</v>
      </c>
      <c r="AJ686" s="83" t="s">
        <v>26</v>
      </c>
      <c r="AK686" s="83" t="s">
        <v>27</v>
      </c>
      <c r="AL686" s="83" t="s">
        <v>28</v>
      </c>
      <c r="AM686" s="83" t="s">
        <v>29</v>
      </c>
      <c r="AN686" s="83" t="s">
        <v>30</v>
      </c>
      <c r="AO686" s="83" t="s">
        <v>31</v>
      </c>
      <c r="AP686" s="83" t="s">
        <v>32</v>
      </c>
      <c r="AQ686" s="83" t="s">
        <v>33</v>
      </c>
      <c r="AR686" s="83" t="s">
        <v>34</v>
      </c>
      <c r="AS686" s="83" t="s">
        <v>35</v>
      </c>
      <c r="AT686" s="83" t="s">
        <v>36</v>
      </c>
      <c r="AU686" s="83" t="s">
        <v>37</v>
      </c>
      <c r="AV686" s="83" t="s">
        <v>38</v>
      </c>
      <c r="AW686" s="83" t="s">
        <v>39</v>
      </c>
      <c r="AX686" s="83" t="s">
        <v>40</v>
      </c>
      <c r="AY686" s="83" t="s">
        <v>41</v>
      </c>
      <c r="AZ686" s="83" t="s">
        <v>42</v>
      </c>
      <c r="BA686" s="83" t="s">
        <v>43</v>
      </c>
      <c r="BB686" s="83" t="s">
        <v>44</v>
      </c>
      <c r="BC686" s="83" t="s">
        <v>45</v>
      </c>
      <c r="BD686" s="83" t="s">
        <v>46</v>
      </c>
      <c r="BE686" s="83" t="s">
        <v>47</v>
      </c>
      <c r="BF686" s="83" t="s">
        <v>48</v>
      </c>
      <c r="BG686" s="83" t="s">
        <v>49</v>
      </c>
      <c r="BH686" s="83" t="s">
        <v>50</v>
      </c>
      <c r="BI686" s="83" t="s">
        <v>51</v>
      </c>
      <c r="BJ686" s="134" t="s">
        <v>234</v>
      </c>
      <c r="BK686" s="135" t="s">
        <v>164</v>
      </c>
      <c r="BL686" s="135" t="s">
        <v>213</v>
      </c>
      <c r="BM686" s="106"/>
      <c r="BN686" s="368" t="s">
        <v>238</v>
      </c>
      <c r="BO686" s="369"/>
      <c r="BP686" s="369"/>
      <c r="BQ686" s="369"/>
      <c r="BR686" s="369"/>
      <c r="BS686" s="369"/>
      <c r="BT686" s="369"/>
      <c r="BU686" s="369"/>
      <c r="BV686" s="369"/>
      <c r="BW686" s="369"/>
      <c r="BX686" s="369"/>
      <c r="BY686" s="369"/>
      <c r="BZ686" s="369"/>
      <c r="CA686" s="369"/>
      <c r="CB686" s="369"/>
    </row>
    <row r="687" spans="1:80" s="245" customFormat="1" ht="18" hidden="1" customHeight="1" x14ac:dyDescent="0.35">
      <c r="A687" s="250"/>
      <c r="B687" s="113"/>
      <c r="C687" s="361"/>
      <c r="D687" s="125"/>
      <c r="E687" s="125"/>
      <c r="F687" s="125"/>
      <c r="G687" s="125"/>
      <c r="H687" s="370" t="s">
        <v>201</v>
      </c>
      <c r="I687" s="373" t="s">
        <v>93</v>
      </c>
      <c r="J687" s="7"/>
      <c r="K687" s="375" t="s">
        <v>423</v>
      </c>
      <c r="L687" s="106"/>
      <c r="M687" s="84"/>
      <c r="N687" s="74">
        <f>MONTH(Úvod!$F$10)</f>
        <v>1</v>
      </c>
      <c r="O687" s="75">
        <f t="shared" ref="O687" si="10580">IF(N687=12,1,N687+1)</f>
        <v>2</v>
      </c>
      <c r="P687" s="75">
        <f t="shared" ref="P687" si="10581">IF(O687=12,1,O687+1)</f>
        <v>3</v>
      </c>
      <c r="Q687" s="76">
        <f t="shared" ref="Q687" si="10582">IF(P687=12,1,P687+1)</f>
        <v>4</v>
      </c>
      <c r="R687" s="76">
        <f t="shared" ref="R687" si="10583">IF(Q687=12,1,Q687+1)</f>
        <v>5</v>
      </c>
      <c r="S687" s="76">
        <f t="shared" ref="S687" si="10584">IF(R687=12,1,R687+1)</f>
        <v>6</v>
      </c>
      <c r="T687" s="76">
        <f t="shared" ref="T687" si="10585">IF(S687=12,1,S687+1)</f>
        <v>7</v>
      </c>
      <c r="U687" s="76">
        <f t="shared" ref="U687" si="10586">IF(T687=12,1,T687+1)</f>
        <v>8</v>
      </c>
      <c r="V687" s="76">
        <f t="shared" ref="V687" si="10587">IF(U687=12,1,U687+1)</f>
        <v>9</v>
      </c>
      <c r="W687" s="76">
        <f>IF(V687=12,1,V687+1)</f>
        <v>10</v>
      </c>
      <c r="X687" s="76">
        <f t="shared" ref="X687" si="10588">IF(W687=12,1,W687+1)</f>
        <v>11</v>
      </c>
      <c r="Y687" s="76">
        <f t="shared" ref="Y687" si="10589">IF(X687=12,1,X687+1)</f>
        <v>12</v>
      </c>
      <c r="Z687" s="76">
        <f t="shared" ref="Z687" si="10590">IF(Y687=12,1,Y687+1)</f>
        <v>1</v>
      </c>
      <c r="AA687" s="76">
        <f t="shared" ref="AA687" si="10591">IF(Z687=12,1,Z687+1)</f>
        <v>2</v>
      </c>
      <c r="AB687" s="76">
        <f t="shared" ref="AB687" si="10592">IF(AA687=12,1,AA687+1)</f>
        <v>3</v>
      </c>
      <c r="AC687" s="76">
        <f t="shared" ref="AC687" si="10593">IF(AB687=12,1,AB687+1)</f>
        <v>4</v>
      </c>
      <c r="AD687" s="76">
        <f t="shared" ref="AD687" si="10594">IF(AC687=12,1,AC687+1)</f>
        <v>5</v>
      </c>
      <c r="AE687" s="76">
        <f t="shared" ref="AE687" si="10595">IF(AD687=12,1,AD687+1)</f>
        <v>6</v>
      </c>
      <c r="AF687" s="76">
        <f>IF(AE687=12,1,AE687+1)</f>
        <v>7</v>
      </c>
      <c r="AG687" s="76">
        <f t="shared" ref="AG687" si="10596">IF(AF687=12,1,AF687+1)</f>
        <v>8</v>
      </c>
      <c r="AH687" s="76">
        <f t="shared" ref="AH687" si="10597">IF(AG687=12,1,AG687+1)</f>
        <v>9</v>
      </c>
      <c r="AI687" s="76">
        <f t="shared" ref="AI687" si="10598">IF(AH687=12,1,AH687+1)</f>
        <v>10</v>
      </c>
      <c r="AJ687" s="76">
        <f t="shared" ref="AJ687" si="10599">IF(AI687=12,1,AI687+1)</f>
        <v>11</v>
      </c>
      <c r="AK687" s="76">
        <f t="shared" ref="AK687" si="10600">IF(AJ687=12,1,AJ687+1)</f>
        <v>12</v>
      </c>
      <c r="AL687" s="76">
        <f t="shared" ref="AL687" si="10601">IF(AK687=12,1,AK687+1)</f>
        <v>1</v>
      </c>
      <c r="AM687" s="76">
        <f t="shared" ref="AM687" si="10602">IF(AL687=12,1,AL687+1)</f>
        <v>2</v>
      </c>
      <c r="AN687" s="76">
        <f t="shared" ref="AN687" si="10603">IF(AM687=12,1,AM687+1)</f>
        <v>3</v>
      </c>
      <c r="AO687" s="76">
        <f t="shared" ref="AO687" si="10604">IF(AN687=12,1,AN687+1)</f>
        <v>4</v>
      </c>
      <c r="AP687" s="76">
        <f t="shared" ref="AP687" si="10605">IF(AO687=12,1,AO687+1)</f>
        <v>5</v>
      </c>
      <c r="AQ687" s="76">
        <f t="shared" ref="AQ687" si="10606">IF(AP687=12,1,AP687+1)</f>
        <v>6</v>
      </c>
      <c r="AR687" s="76">
        <f t="shared" ref="AR687" si="10607">IF(AQ687=12,1,AQ687+1)</f>
        <v>7</v>
      </c>
      <c r="AS687" s="76">
        <f t="shared" ref="AS687" si="10608">IF(AR687=12,1,AR687+1)</f>
        <v>8</v>
      </c>
      <c r="AT687" s="76">
        <f t="shared" ref="AT687" si="10609">IF(AS687=12,1,AS687+1)</f>
        <v>9</v>
      </c>
      <c r="AU687" s="76">
        <f t="shared" ref="AU687" si="10610">IF(AT687=12,1,AT687+1)</f>
        <v>10</v>
      </c>
      <c r="AV687" s="76">
        <f t="shared" ref="AV687" si="10611">IF(AU687=12,1,AU687+1)</f>
        <v>11</v>
      </c>
      <c r="AW687" s="76">
        <f t="shared" ref="AW687" si="10612">IF(AV687=12,1,AV687+1)</f>
        <v>12</v>
      </c>
      <c r="AX687" s="76">
        <f t="shared" ref="AX687" si="10613">IF(AW687=12,1,AW687+1)</f>
        <v>1</v>
      </c>
      <c r="AY687" s="76">
        <f t="shared" ref="AY687" si="10614">IF(AX687=12,1,AX687+1)</f>
        <v>2</v>
      </c>
      <c r="AZ687" s="76">
        <f t="shared" ref="AZ687" si="10615">IF(AY687=12,1,AY687+1)</f>
        <v>3</v>
      </c>
      <c r="BA687" s="76">
        <f t="shared" ref="BA687" si="10616">IF(AZ687=12,1,AZ687+1)</f>
        <v>4</v>
      </c>
      <c r="BB687" s="76">
        <f t="shared" ref="BB687" si="10617">IF(BA687=12,1,BA687+1)</f>
        <v>5</v>
      </c>
      <c r="BC687" s="76">
        <f t="shared" ref="BC687" si="10618">IF(BB687=12,1,BB687+1)</f>
        <v>6</v>
      </c>
      <c r="BD687" s="76">
        <f t="shared" ref="BD687" si="10619">IF(BC687=12,1,BC687+1)</f>
        <v>7</v>
      </c>
      <c r="BE687" s="76">
        <f t="shared" ref="BE687" si="10620">IF(BD687=12,1,BD687+1)</f>
        <v>8</v>
      </c>
      <c r="BF687" s="76">
        <f t="shared" ref="BF687" si="10621">IF(BE687=12,1,BE687+1)</f>
        <v>9</v>
      </c>
      <c r="BG687" s="76">
        <f t="shared" ref="BG687" si="10622">IF(BF687=12,1,BF687+1)</f>
        <v>10</v>
      </c>
      <c r="BH687" s="76">
        <f t="shared" ref="BH687" si="10623">IF(BG687=12,1,BG687+1)</f>
        <v>11</v>
      </c>
      <c r="BI687" s="76">
        <f t="shared" ref="BI687" si="10624">IF(BH687=12,1,BH687+1)</f>
        <v>12</v>
      </c>
      <c r="BJ687" s="81"/>
      <c r="BK687" s="78"/>
      <c r="BL687" s="78"/>
      <c r="BM687" s="106"/>
      <c r="BN687" s="106"/>
      <c r="BO687" s="106"/>
      <c r="BP687" s="106"/>
      <c r="BQ687" s="106"/>
      <c r="BR687" s="106"/>
      <c r="BS687" s="106"/>
      <c r="BT687" s="106"/>
      <c r="BU687" s="106"/>
      <c r="BV687" s="106"/>
      <c r="BW687" s="106"/>
      <c r="BX687" s="106"/>
      <c r="BY687" s="106"/>
      <c r="BZ687" s="106"/>
      <c r="CA687" s="106"/>
      <c r="CB687" s="106"/>
    </row>
    <row r="688" spans="1:80" s="245" customFormat="1" ht="35.15" hidden="1" customHeight="1" x14ac:dyDescent="0.35">
      <c r="A688" s="250"/>
      <c r="B688" s="113"/>
      <c r="C688" s="361"/>
      <c r="D688" s="125"/>
      <c r="E688" s="125"/>
      <c r="F688" s="125"/>
      <c r="G688" s="125"/>
      <c r="H688" s="370"/>
      <c r="I688" s="373"/>
      <c r="J688" s="7"/>
      <c r="K688" s="376"/>
      <c r="L688" s="106"/>
      <c r="M688" s="77"/>
      <c r="N688" s="59">
        <f t="shared" ref="N688:BI688" si="10625">VALUE(_xlfn.CONCAT(N687,".",N690))</f>
        <v>1</v>
      </c>
      <c r="O688" s="73">
        <f t="shared" si="10625"/>
        <v>32</v>
      </c>
      <c r="P688" s="73">
        <f t="shared" si="10625"/>
        <v>61</v>
      </c>
      <c r="Q688" s="73">
        <f t="shared" si="10625"/>
        <v>92</v>
      </c>
      <c r="R688" s="73">
        <f t="shared" si="10625"/>
        <v>122</v>
      </c>
      <c r="S688" s="73">
        <f t="shared" si="10625"/>
        <v>153</v>
      </c>
      <c r="T688" s="73">
        <f t="shared" si="10625"/>
        <v>183</v>
      </c>
      <c r="U688" s="73">
        <f t="shared" si="10625"/>
        <v>214</v>
      </c>
      <c r="V688" s="73">
        <f t="shared" si="10625"/>
        <v>245</v>
      </c>
      <c r="W688" s="73">
        <f t="shared" si="10625"/>
        <v>275</v>
      </c>
      <c r="X688" s="73">
        <f t="shared" si="10625"/>
        <v>306</v>
      </c>
      <c r="Y688" s="73">
        <f t="shared" si="10625"/>
        <v>336</v>
      </c>
      <c r="Z688" s="73">
        <f t="shared" si="10625"/>
        <v>367</v>
      </c>
      <c r="AA688" s="73">
        <f t="shared" si="10625"/>
        <v>398</v>
      </c>
      <c r="AB688" s="73">
        <f t="shared" si="10625"/>
        <v>426</v>
      </c>
      <c r="AC688" s="73">
        <f t="shared" si="10625"/>
        <v>457</v>
      </c>
      <c r="AD688" s="73">
        <f t="shared" si="10625"/>
        <v>487</v>
      </c>
      <c r="AE688" s="73">
        <f t="shared" si="10625"/>
        <v>518</v>
      </c>
      <c r="AF688" s="73">
        <f t="shared" si="10625"/>
        <v>548</v>
      </c>
      <c r="AG688" s="73">
        <f t="shared" si="10625"/>
        <v>579</v>
      </c>
      <c r="AH688" s="73">
        <f t="shared" si="10625"/>
        <v>610</v>
      </c>
      <c r="AI688" s="73">
        <f t="shared" si="10625"/>
        <v>640</v>
      </c>
      <c r="AJ688" s="73">
        <f t="shared" si="10625"/>
        <v>671</v>
      </c>
      <c r="AK688" s="73">
        <f t="shared" si="10625"/>
        <v>701</v>
      </c>
      <c r="AL688" s="73">
        <f t="shared" si="10625"/>
        <v>732</v>
      </c>
      <c r="AM688" s="73">
        <f t="shared" si="10625"/>
        <v>763</v>
      </c>
      <c r="AN688" s="73">
        <f t="shared" si="10625"/>
        <v>791</v>
      </c>
      <c r="AO688" s="73">
        <f t="shared" si="10625"/>
        <v>822</v>
      </c>
      <c r="AP688" s="73">
        <f t="shared" si="10625"/>
        <v>852</v>
      </c>
      <c r="AQ688" s="73">
        <f t="shared" si="10625"/>
        <v>883</v>
      </c>
      <c r="AR688" s="73">
        <f t="shared" si="10625"/>
        <v>913</v>
      </c>
      <c r="AS688" s="73">
        <f t="shared" si="10625"/>
        <v>944</v>
      </c>
      <c r="AT688" s="73">
        <f t="shared" si="10625"/>
        <v>975</v>
      </c>
      <c r="AU688" s="73">
        <f t="shared" si="10625"/>
        <v>1005</v>
      </c>
      <c r="AV688" s="73">
        <f t="shared" si="10625"/>
        <v>1036</v>
      </c>
      <c r="AW688" s="73">
        <f t="shared" si="10625"/>
        <v>1066</v>
      </c>
      <c r="AX688" s="73">
        <f t="shared" si="10625"/>
        <v>1097</v>
      </c>
      <c r="AY688" s="73">
        <f t="shared" si="10625"/>
        <v>1128</v>
      </c>
      <c r="AZ688" s="73">
        <f t="shared" si="10625"/>
        <v>1156</v>
      </c>
      <c r="BA688" s="73">
        <f t="shared" si="10625"/>
        <v>1187</v>
      </c>
      <c r="BB688" s="73">
        <f t="shared" si="10625"/>
        <v>1217</v>
      </c>
      <c r="BC688" s="73">
        <f t="shared" si="10625"/>
        <v>1248</v>
      </c>
      <c r="BD688" s="73">
        <f t="shared" si="10625"/>
        <v>1278</v>
      </c>
      <c r="BE688" s="73">
        <f t="shared" si="10625"/>
        <v>1309</v>
      </c>
      <c r="BF688" s="73">
        <f t="shared" si="10625"/>
        <v>1340</v>
      </c>
      <c r="BG688" s="73">
        <f t="shared" si="10625"/>
        <v>1370</v>
      </c>
      <c r="BH688" s="73">
        <f t="shared" si="10625"/>
        <v>1401</v>
      </c>
      <c r="BI688" s="73">
        <f t="shared" si="10625"/>
        <v>1431</v>
      </c>
      <c r="BJ688" s="82"/>
      <c r="BK688" s="79"/>
      <c r="BL688" s="79"/>
      <c r="BM688" s="106"/>
      <c r="BN688" s="106"/>
      <c r="BO688" s="106"/>
      <c r="BP688" s="106"/>
      <c r="BQ688" s="106"/>
      <c r="BR688" s="106"/>
      <c r="BS688" s="106"/>
      <c r="BT688" s="106"/>
      <c r="BU688" s="106"/>
      <c r="BV688" s="106"/>
      <c r="BW688" s="106"/>
      <c r="BX688" s="106"/>
      <c r="BY688" s="106"/>
      <c r="BZ688" s="106"/>
      <c r="CA688" s="106"/>
      <c r="CB688" s="106"/>
    </row>
    <row r="689" spans="1:80" s="245" customFormat="1" ht="17.149999999999999" customHeight="1" x14ac:dyDescent="0.35">
      <c r="A689" s="250"/>
      <c r="B689" s="113"/>
      <c r="C689" s="361"/>
      <c r="D689" s="125"/>
      <c r="E689" s="357" t="s">
        <v>207</v>
      </c>
      <c r="F689" s="357" t="s">
        <v>207</v>
      </c>
      <c r="G689" s="357" t="s">
        <v>207</v>
      </c>
      <c r="H689" s="370"/>
      <c r="I689" s="373"/>
      <c r="J689" s="7"/>
      <c r="K689" s="376"/>
      <c r="L689" s="106"/>
      <c r="M689" s="77"/>
      <c r="N689" s="60" t="str">
        <f>VLOOKUP(N687,'Podpůrná data'!$I$188:$J$199,2)</f>
        <v>leden</v>
      </c>
      <c r="O689" s="60" t="str">
        <f>VLOOKUP(O687,'Podpůrná data'!$I$188:$J$199,2)</f>
        <v>únor</v>
      </c>
      <c r="P689" s="60" t="str">
        <f>VLOOKUP(P687,'Podpůrná data'!$I$188:$J$199,2)</f>
        <v>březen</v>
      </c>
      <c r="Q689" s="60" t="str">
        <f>VLOOKUP(Q687,'Podpůrná data'!$I$188:$J$199,2)</f>
        <v>duben</v>
      </c>
      <c r="R689" s="60" t="str">
        <f>VLOOKUP(R687,'Podpůrná data'!$I$188:$J$199,2)</f>
        <v>květen</v>
      </c>
      <c r="S689" s="60" t="str">
        <f>VLOOKUP(S687,'Podpůrná data'!$I$188:$J$199,2)</f>
        <v>červen</v>
      </c>
      <c r="T689" s="60" t="str">
        <f>VLOOKUP(T687,'Podpůrná data'!$I$188:$J$199,2)</f>
        <v>červenec</v>
      </c>
      <c r="U689" s="60" t="str">
        <f>VLOOKUP(U687,'Podpůrná data'!$I$188:$J$199,2)</f>
        <v>srpen</v>
      </c>
      <c r="V689" s="60" t="str">
        <f>VLOOKUP(V687,'Podpůrná data'!$I$188:$J$199,2)</f>
        <v>září</v>
      </c>
      <c r="W689" s="60" t="str">
        <f>VLOOKUP(W687,'Podpůrná data'!$I$188:$J$199,2)</f>
        <v>říjen</v>
      </c>
      <c r="X689" s="60" t="str">
        <f>VLOOKUP(X687,'Podpůrná data'!$I$188:$J$199,2)</f>
        <v>listopad</v>
      </c>
      <c r="Y689" s="60" t="str">
        <f>VLOOKUP(Y687,'Podpůrná data'!$I$188:$J$199,2)</f>
        <v>prosinec</v>
      </c>
      <c r="Z689" s="60" t="str">
        <f>VLOOKUP(Z687,'Podpůrná data'!$I$188:$J$199,2)</f>
        <v>leden</v>
      </c>
      <c r="AA689" s="60" t="str">
        <f>VLOOKUP(AA687,'Podpůrná data'!$I$188:$J$199,2)</f>
        <v>únor</v>
      </c>
      <c r="AB689" s="60" t="str">
        <f>VLOOKUP(AB687,'Podpůrná data'!$I$188:$J$199,2)</f>
        <v>březen</v>
      </c>
      <c r="AC689" s="60" t="str">
        <f>VLOOKUP(AC687,'Podpůrná data'!$I$188:$J$199,2)</f>
        <v>duben</v>
      </c>
      <c r="AD689" s="60" t="str">
        <f>VLOOKUP(AD687,'Podpůrná data'!$I$188:$J$199,2)</f>
        <v>květen</v>
      </c>
      <c r="AE689" s="60" t="str">
        <f>VLOOKUP(AE687,'Podpůrná data'!$I$188:$J$199,2)</f>
        <v>červen</v>
      </c>
      <c r="AF689" s="60" t="str">
        <f>VLOOKUP(AF687,'Podpůrná data'!$I$188:$J$199,2)</f>
        <v>červenec</v>
      </c>
      <c r="AG689" s="60" t="str">
        <f>VLOOKUP(AG687,'Podpůrná data'!$I$188:$J$199,2)</f>
        <v>srpen</v>
      </c>
      <c r="AH689" s="60" t="str">
        <f>VLOOKUP(AH687,'Podpůrná data'!$I$188:$J$199,2)</f>
        <v>září</v>
      </c>
      <c r="AI689" s="60" t="str">
        <f>VLOOKUP(AI687,'Podpůrná data'!$I$188:$J$199,2)</f>
        <v>říjen</v>
      </c>
      <c r="AJ689" s="60" t="str">
        <f>VLOOKUP(AJ687,'Podpůrná data'!$I$188:$J$199,2)</f>
        <v>listopad</v>
      </c>
      <c r="AK689" s="60" t="str">
        <f>VLOOKUP(AK687,'Podpůrná data'!$I$188:$J$199,2)</f>
        <v>prosinec</v>
      </c>
      <c r="AL689" s="60" t="str">
        <f>VLOOKUP(AL687,'Podpůrná data'!$I$188:$J$199,2)</f>
        <v>leden</v>
      </c>
      <c r="AM689" s="60" t="str">
        <f>VLOOKUP(AM687,'Podpůrná data'!$I$188:$J$199,2)</f>
        <v>únor</v>
      </c>
      <c r="AN689" s="60" t="str">
        <f>VLOOKUP(AN687,'Podpůrná data'!$I$188:$J$199,2)</f>
        <v>březen</v>
      </c>
      <c r="AO689" s="60" t="str">
        <f>VLOOKUP(AO687,'Podpůrná data'!$I$188:$J$199,2)</f>
        <v>duben</v>
      </c>
      <c r="AP689" s="60" t="str">
        <f>VLOOKUP(AP687,'Podpůrná data'!$I$188:$J$199,2)</f>
        <v>květen</v>
      </c>
      <c r="AQ689" s="60" t="str">
        <f>VLOOKUP(AQ687,'Podpůrná data'!$I$188:$J$199,2)</f>
        <v>červen</v>
      </c>
      <c r="AR689" s="60" t="str">
        <f>VLOOKUP(AR687,'Podpůrná data'!$I$188:$J$199,2)</f>
        <v>červenec</v>
      </c>
      <c r="AS689" s="60" t="str">
        <f>VLOOKUP(AS687,'Podpůrná data'!$I$188:$J$199,2)</f>
        <v>srpen</v>
      </c>
      <c r="AT689" s="60" t="str">
        <f>VLOOKUP(AT687,'Podpůrná data'!$I$188:$J$199,2)</f>
        <v>září</v>
      </c>
      <c r="AU689" s="60" t="str">
        <f>VLOOKUP(AU687,'Podpůrná data'!$I$188:$J$199,2)</f>
        <v>říjen</v>
      </c>
      <c r="AV689" s="60" t="str">
        <f>VLOOKUP(AV687,'Podpůrná data'!$I$188:$J$199,2)</f>
        <v>listopad</v>
      </c>
      <c r="AW689" s="60" t="str">
        <f>VLOOKUP(AW687,'Podpůrná data'!$I$188:$J$199,2)</f>
        <v>prosinec</v>
      </c>
      <c r="AX689" s="60" t="str">
        <f>VLOOKUP(AX687,'Podpůrná data'!$I$188:$J$199,2)</f>
        <v>leden</v>
      </c>
      <c r="AY689" s="60" t="str">
        <f>VLOOKUP(AY687,'Podpůrná data'!$I$188:$J$199,2)</f>
        <v>únor</v>
      </c>
      <c r="AZ689" s="60" t="str">
        <f>VLOOKUP(AZ687,'Podpůrná data'!$I$188:$J$199,2)</f>
        <v>březen</v>
      </c>
      <c r="BA689" s="60" t="str">
        <f>VLOOKUP(BA687,'Podpůrná data'!$I$188:$J$199,2)</f>
        <v>duben</v>
      </c>
      <c r="BB689" s="60" t="str">
        <f>VLOOKUP(BB687,'Podpůrná data'!$I$188:$J$199,2)</f>
        <v>květen</v>
      </c>
      <c r="BC689" s="60" t="str">
        <f>VLOOKUP(BC687,'Podpůrná data'!$I$188:$J$199,2)</f>
        <v>červen</v>
      </c>
      <c r="BD689" s="60" t="str">
        <f>VLOOKUP(BD687,'Podpůrná data'!$I$188:$J$199,2)</f>
        <v>červenec</v>
      </c>
      <c r="BE689" s="60" t="str">
        <f>VLOOKUP(BE687,'Podpůrná data'!$I$188:$J$199,2)</f>
        <v>srpen</v>
      </c>
      <c r="BF689" s="60" t="str">
        <f>VLOOKUP(BF687,'Podpůrná data'!$I$188:$J$199,2)</f>
        <v>září</v>
      </c>
      <c r="BG689" s="60" t="str">
        <f>VLOOKUP(BG687,'Podpůrná data'!$I$188:$J$199,2)</f>
        <v>říjen</v>
      </c>
      <c r="BH689" s="60" t="str">
        <f>VLOOKUP(BH687,'Podpůrná data'!$I$188:$J$199,2)</f>
        <v>listopad</v>
      </c>
      <c r="BI689" s="60" t="str">
        <f>VLOOKUP(BI687,'Podpůrná data'!$I$188:$J$199,2)</f>
        <v>prosinec</v>
      </c>
      <c r="BJ689" s="200"/>
      <c r="BK689" s="200"/>
      <c r="BL689" s="201"/>
      <c r="BM689" s="106"/>
      <c r="BN689" s="179" t="s">
        <v>105</v>
      </c>
      <c r="BO689" s="179" t="s">
        <v>106</v>
      </c>
      <c r="BP689" s="179" t="s">
        <v>107</v>
      </c>
      <c r="BQ689" s="179" t="s">
        <v>108</v>
      </c>
      <c r="BR689" s="179" t="s">
        <v>109</v>
      </c>
      <c r="BS689" s="179" t="s">
        <v>110</v>
      </c>
      <c r="BT689" s="179" t="s">
        <v>111</v>
      </c>
      <c r="BU689" s="179" t="s">
        <v>112</v>
      </c>
      <c r="BV689" s="179" t="s">
        <v>113</v>
      </c>
      <c r="BW689" s="179" t="s">
        <v>155</v>
      </c>
      <c r="BX689" s="179" t="s">
        <v>156</v>
      </c>
      <c r="BY689" s="179" t="s">
        <v>157</v>
      </c>
      <c r="BZ689" s="179" t="s">
        <v>202</v>
      </c>
      <c r="CA689" s="179" t="s">
        <v>203</v>
      </c>
      <c r="CB689" s="179" t="s">
        <v>204</v>
      </c>
    </row>
    <row r="690" spans="1:80" s="245" customFormat="1" ht="16.399999999999999" customHeight="1" x14ac:dyDescent="0.35">
      <c r="A690" s="250"/>
      <c r="B690" s="113"/>
      <c r="C690" s="361"/>
      <c r="D690" s="125"/>
      <c r="E690" s="357"/>
      <c r="F690" s="357"/>
      <c r="G690" s="357"/>
      <c r="H690" s="370"/>
      <c r="I690" s="373"/>
      <c r="J690" s="7"/>
      <c r="K690" s="376"/>
      <c r="L690" s="106"/>
      <c r="M690" s="77"/>
      <c r="N690" s="60">
        <f>YEAR(Úvod!$F$10)</f>
        <v>1900</v>
      </c>
      <c r="O690" s="60">
        <f t="shared" ref="O690" si="10626">IF(O687=1,N690+1,N690)</f>
        <v>1900</v>
      </c>
      <c r="P690" s="60">
        <f t="shared" ref="P690" si="10627">IF(P687=1,O690+1,O690)</f>
        <v>1900</v>
      </c>
      <c r="Q690" s="60">
        <f t="shared" ref="Q690" si="10628">IF(Q687=1,P690+1,P690)</f>
        <v>1900</v>
      </c>
      <c r="R690" s="60">
        <f t="shared" ref="R690" si="10629">IF(R687=1,Q690+1,Q690)</f>
        <v>1900</v>
      </c>
      <c r="S690" s="60">
        <f t="shared" ref="S690" si="10630">IF(S687=1,R690+1,R690)</f>
        <v>1900</v>
      </c>
      <c r="T690" s="60">
        <f t="shared" ref="T690" si="10631">IF(T687=1,S690+1,S690)</f>
        <v>1900</v>
      </c>
      <c r="U690" s="60">
        <f t="shared" ref="U690" si="10632">IF(U687=1,T690+1,T690)</f>
        <v>1900</v>
      </c>
      <c r="V690" s="60">
        <f t="shared" ref="V690" si="10633">IF(V687=1,U690+1,U690)</f>
        <v>1900</v>
      </c>
      <c r="W690" s="60">
        <f t="shared" ref="W690" si="10634">IF(W687=1,V690+1,V690)</f>
        <v>1900</v>
      </c>
      <c r="X690" s="60">
        <f t="shared" ref="X690" si="10635">IF(X687=1,W690+1,W690)</f>
        <v>1900</v>
      </c>
      <c r="Y690" s="60">
        <f t="shared" ref="Y690" si="10636">IF(Y687=1,X690+1,X690)</f>
        <v>1900</v>
      </c>
      <c r="Z690" s="60">
        <f t="shared" ref="Z690" si="10637">IF(Z687=1,Y690+1,Y690)</f>
        <v>1901</v>
      </c>
      <c r="AA690" s="60">
        <f t="shared" ref="AA690" si="10638">IF(AA687=1,Z690+1,Z690)</f>
        <v>1901</v>
      </c>
      <c r="AB690" s="60">
        <f t="shared" ref="AB690" si="10639">IF(AB687=1,AA690+1,AA690)</f>
        <v>1901</v>
      </c>
      <c r="AC690" s="60">
        <f t="shared" ref="AC690" si="10640">IF(AC687=1,AB690+1,AB690)</f>
        <v>1901</v>
      </c>
      <c r="AD690" s="60">
        <f t="shared" ref="AD690" si="10641">IF(AD687=1,AC690+1,AC690)</f>
        <v>1901</v>
      </c>
      <c r="AE690" s="60">
        <f t="shared" ref="AE690" si="10642">IF(AE687=1,AD690+1,AD690)</f>
        <v>1901</v>
      </c>
      <c r="AF690" s="60">
        <f t="shared" ref="AF690" si="10643">IF(AF687=1,AE690+1,AE690)</f>
        <v>1901</v>
      </c>
      <c r="AG690" s="60">
        <f t="shared" ref="AG690" si="10644">IF(AG687=1,AF690+1,AF690)</f>
        <v>1901</v>
      </c>
      <c r="AH690" s="60">
        <f t="shared" ref="AH690" si="10645">IF(AH687=1,AG690+1,AG690)</f>
        <v>1901</v>
      </c>
      <c r="AI690" s="60">
        <f t="shared" ref="AI690" si="10646">IF(AI687=1,AH690+1,AH690)</f>
        <v>1901</v>
      </c>
      <c r="AJ690" s="60">
        <f t="shared" ref="AJ690" si="10647">IF(AJ687=1,AI690+1,AI690)</f>
        <v>1901</v>
      </c>
      <c r="AK690" s="60">
        <f t="shared" ref="AK690" si="10648">IF(AK687=1,AJ690+1,AJ690)</f>
        <v>1901</v>
      </c>
      <c r="AL690" s="60">
        <f t="shared" ref="AL690" si="10649">IF(AL687=1,AK690+1,AK690)</f>
        <v>1902</v>
      </c>
      <c r="AM690" s="60">
        <f t="shared" ref="AM690" si="10650">IF(AM687=1,AL690+1,AL690)</f>
        <v>1902</v>
      </c>
      <c r="AN690" s="60">
        <f t="shared" ref="AN690" si="10651">IF(AN687=1,AM690+1,AM690)</f>
        <v>1902</v>
      </c>
      <c r="AO690" s="60">
        <f t="shared" ref="AO690" si="10652">IF(AO687=1,AN690+1,AN690)</f>
        <v>1902</v>
      </c>
      <c r="AP690" s="60">
        <f t="shared" ref="AP690" si="10653">IF(AP687=1,AO690+1,AO690)</f>
        <v>1902</v>
      </c>
      <c r="AQ690" s="60">
        <f t="shared" ref="AQ690" si="10654">IF(AQ687=1,AP690+1,AP690)</f>
        <v>1902</v>
      </c>
      <c r="AR690" s="60">
        <f t="shared" ref="AR690" si="10655">IF(AR687=1,AQ690+1,AQ690)</f>
        <v>1902</v>
      </c>
      <c r="AS690" s="60">
        <f t="shared" ref="AS690" si="10656">IF(AS687=1,AR690+1,AR690)</f>
        <v>1902</v>
      </c>
      <c r="AT690" s="60">
        <f t="shared" ref="AT690" si="10657">IF(AT687=1,AS690+1,AS690)</f>
        <v>1902</v>
      </c>
      <c r="AU690" s="60">
        <f t="shared" ref="AU690" si="10658">IF(AU687=1,AT690+1,AT690)</f>
        <v>1902</v>
      </c>
      <c r="AV690" s="60">
        <f t="shared" ref="AV690" si="10659">IF(AV687=1,AU690+1,AU690)</f>
        <v>1902</v>
      </c>
      <c r="AW690" s="60">
        <f t="shared" ref="AW690" si="10660">IF(AW687=1,AV690+1,AV690)</f>
        <v>1902</v>
      </c>
      <c r="AX690" s="60">
        <f t="shared" ref="AX690" si="10661">IF(AX687=1,AW690+1,AW690)</f>
        <v>1903</v>
      </c>
      <c r="AY690" s="60">
        <f t="shared" ref="AY690" si="10662">IF(AY687=1,AX690+1,AX690)</f>
        <v>1903</v>
      </c>
      <c r="AZ690" s="60">
        <f t="shared" ref="AZ690" si="10663">IF(AZ687=1,AY690+1,AY690)</f>
        <v>1903</v>
      </c>
      <c r="BA690" s="60">
        <f t="shared" ref="BA690" si="10664">IF(BA687=1,AZ690+1,AZ690)</f>
        <v>1903</v>
      </c>
      <c r="BB690" s="60">
        <f t="shared" ref="BB690" si="10665">IF(BB687=1,BA690+1,BA690)</f>
        <v>1903</v>
      </c>
      <c r="BC690" s="60">
        <f t="shared" ref="BC690" si="10666">IF(BC687=1,BB690+1,BB690)</f>
        <v>1903</v>
      </c>
      <c r="BD690" s="60">
        <f t="shared" ref="BD690" si="10667">IF(BD687=1,BC690+1,BC690)</f>
        <v>1903</v>
      </c>
      <c r="BE690" s="60">
        <f t="shared" ref="BE690" si="10668">IF(BE687=1,BD690+1,BD690)</f>
        <v>1903</v>
      </c>
      <c r="BF690" s="60">
        <f t="shared" ref="BF690" si="10669">IF(BF687=1,BE690+1,BE690)</f>
        <v>1903</v>
      </c>
      <c r="BG690" s="60">
        <f t="shared" ref="BG690" si="10670">IF(BG687=1,BF690+1,BF690)</f>
        <v>1903</v>
      </c>
      <c r="BH690" s="60">
        <f t="shared" ref="BH690" si="10671">IF(BH687=1,BG690+1,BG690)</f>
        <v>1903</v>
      </c>
      <c r="BI690" s="60">
        <f t="shared" ref="BI690" si="10672">IF(BI687=1,BH690+1,BH690)</f>
        <v>1903</v>
      </c>
      <c r="BJ690" s="199"/>
      <c r="BK690" s="198"/>
      <c r="BL690" s="202"/>
      <c r="BM690" s="106"/>
      <c r="BN690" s="106"/>
      <c r="BO690" s="106"/>
      <c r="BP690" s="106"/>
      <c r="BQ690" s="106"/>
      <c r="BR690" s="106"/>
      <c r="BS690" s="106"/>
      <c r="BT690" s="106"/>
      <c r="BU690" s="106"/>
      <c r="BV690" s="106"/>
      <c r="BW690" s="106"/>
      <c r="BX690" s="106"/>
      <c r="BY690" s="106"/>
      <c r="BZ690" s="106"/>
      <c r="CA690" s="106"/>
      <c r="CB690" s="106"/>
    </row>
    <row r="691" spans="1:80" s="245" customFormat="1" ht="16.399999999999999" customHeight="1" x14ac:dyDescent="0.35">
      <c r="A691" s="250"/>
      <c r="B691" s="113"/>
      <c r="C691" s="125"/>
      <c r="D691" s="125"/>
      <c r="E691" s="357"/>
      <c r="F691" s="357"/>
      <c r="G691" s="357"/>
      <c r="H691" s="370"/>
      <c r="I691" s="374"/>
      <c r="J691" s="7"/>
      <c r="K691" s="377"/>
      <c r="L691" s="106"/>
      <c r="M691" s="63" t="s">
        <v>159</v>
      </c>
      <c r="N691" s="258"/>
      <c r="O691" s="258"/>
      <c r="P691" s="258"/>
      <c r="Q691" s="258"/>
      <c r="R691" s="258"/>
      <c r="S691" s="258"/>
      <c r="T691" s="258"/>
      <c r="U691" s="258"/>
      <c r="V691" s="258"/>
      <c r="W691" s="258"/>
      <c r="X691" s="258"/>
      <c r="Y691" s="258"/>
      <c r="Z691" s="258"/>
      <c r="AA691" s="258"/>
      <c r="AB691" s="258"/>
      <c r="AC691" s="258"/>
      <c r="AD691" s="258"/>
      <c r="AE691" s="258"/>
      <c r="AF691" s="258"/>
      <c r="AG691" s="258"/>
      <c r="AH691" s="258"/>
      <c r="AI691" s="258"/>
      <c r="AJ691" s="258"/>
      <c r="AK691" s="258"/>
      <c r="AL691" s="258"/>
      <c r="AM691" s="258"/>
      <c r="AN691" s="258"/>
      <c r="AO691" s="258"/>
      <c r="AP691" s="258"/>
      <c r="AQ691" s="258"/>
      <c r="AR691" s="258"/>
      <c r="AS691" s="258"/>
      <c r="AT691" s="258"/>
      <c r="AU691" s="258"/>
      <c r="AV691" s="258"/>
      <c r="AW691" s="258"/>
      <c r="AX691" s="258"/>
      <c r="AY691" s="258"/>
      <c r="AZ691" s="258"/>
      <c r="BA691" s="258"/>
      <c r="BB691" s="258"/>
      <c r="BC691" s="258"/>
      <c r="BD691" s="258"/>
      <c r="BE691" s="258"/>
      <c r="BF691" s="258"/>
      <c r="BG691" s="258"/>
      <c r="BH691" s="258"/>
      <c r="BI691" s="258"/>
      <c r="BJ691" s="199"/>
      <c r="BK691" s="198"/>
      <c r="BL691" s="202"/>
      <c r="BM691" s="106"/>
      <c r="BN691" s="106"/>
      <c r="BO691" s="106"/>
      <c r="BP691" s="106"/>
      <c r="BQ691" s="106"/>
      <c r="BR691" s="106"/>
      <c r="BS691" s="106"/>
      <c r="BT691" s="106"/>
      <c r="BU691" s="106"/>
      <c r="BV691" s="106"/>
      <c r="BW691" s="106"/>
      <c r="BX691" s="106"/>
      <c r="BY691" s="106"/>
      <c r="BZ691" s="106"/>
      <c r="CA691" s="106"/>
      <c r="CB691" s="106"/>
    </row>
    <row r="692" spans="1:80" s="245" customFormat="1" ht="23.5" customHeight="1" x14ac:dyDescent="0.35">
      <c r="A692" s="243"/>
      <c r="B692" s="126" t="s">
        <v>395</v>
      </c>
      <c r="C692" s="381"/>
      <c r="D692" s="381"/>
      <c r="E692" s="259"/>
      <c r="F692" s="259"/>
      <c r="G692" s="241"/>
      <c r="H692" s="253"/>
      <c r="I692" s="61">
        <f>IF($H692="",0,VLOOKUP($E692,'Podpůrná data'!$H$15:$I$185,2,FALSE)*$H692)</f>
        <v>0</v>
      </c>
      <c r="J692" s="105"/>
      <c r="K692" s="166">
        <f>IF(I692&gt;0,1,0)</f>
        <v>0</v>
      </c>
      <c r="L692" s="204"/>
      <c r="M692" s="63" t="s">
        <v>95</v>
      </c>
      <c r="N692" s="260"/>
      <c r="O692" s="260"/>
      <c r="P692" s="260"/>
      <c r="Q692" s="260"/>
      <c r="R692" s="260"/>
      <c r="S692" s="260"/>
      <c r="T692" s="260"/>
      <c r="U692" s="260"/>
      <c r="V692" s="260"/>
      <c r="W692" s="260"/>
      <c r="X692" s="260"/>
      <c r="Y692" s="260"/>
      <c r="Z692" s="260"/>
      <c r="AA692" s="260"/>
      <c r="AB692" s="260"/>
      <c r="AC692" s="260"/>
      <c r="AD692" s="260"/>
      <c r="AE692" s="260"/>
      <c r="AF692" s="260"/>
      <c r="AG692" s="260"/>
      <c r="AH692" s="260"/>
      <c r="AI692" s="260"/>
      <c r="AJ692" s="260"/>
      <c r="AK692" s="260"/>
      <c r="AL692" s="260"/>
      <c r="AM692" s="260"/>
      <c r="AN692" s="260"/>
      <c r="AO692" s="260"/>
      <c r="AP692" s="260"/>
      <c r="AQ692" s="260"/>
      <c r="AR692" s="260"/>
      <c r="AS692" s="260"/>
      <c r="AT692" s="260"/>
      <c r="AU692" s="260"/>
      <c r="AV692" s="260"/>
      <c r="AW692" s="260"/>
      <c r="AX692" s="260"/>
      <c r="AY692" s="260"/>
      <c r="AZ692" s="260"/>
      <c r="BA692" s="260"/>
      <c r="BB692" s="260"/>
      <c r="BC692" s="260"/>
      <c r="BD692" s="260"/>
      <c r="BE692" s="260"/>
      <c r="BF692" s="260"/>
      <c r="BG692" s="260"/>
      <c r="BH692" s="260"/>
      <c r="BI692" s="260"/>
      <c r="BJ692" s="382">
        <f>SUM(N694:BI694)</f>
        <v>0</v>
      </c>
      <c r="BK692" s="384">
        <f>SUM(N696:BI696)</f>
        <v>0</v>
      </c>
      <c r="BL692" s="386">
        <f>IF($K692=0,0,IF($BJ692&gt;=20,1,0))</f>
        <v>0</v>
      </c>
      <c r="BM692" s="106"/>
      <c r="BN692" s="106"/>
      <c r="BO692" s="106"/>
      <c r="BP692" s="106"/>
      <c r="BQ692" s="106"/>
      <c r="BR692" s="106"/>
      <c r="BS692" s="106"/>
      <c r="BT692" s="106"/>
      <c r="BU692" s="106"/>
      <c r="BV692" s="106"/>
      <c r="BW692" s="106"/>
      <c r="BX692" s="106"/>
      <c r="BY692" s="106"/>
      <c r="BZ692" s="106"/>
      <c r="CA692" s="106"/>
      <c r="CB692" s="106"/>
    </row>
    <row r="693" spans="1:80" s="245" customFormat="1" ht="29" x14ac:dyDescent="0.35">
      <c r="A693" s="243"/>
      <c r="B693" s="128"/>
      <c r="C693" s="170"/>
      <c r="D693" s="170"/>
      <c r="E693" s="170"/>
      <c r="F693" s="170"/>
      <c r="G693" s="170"/>
      <c r="H693" s="170"/>
      <c r="I693" s="64"/>
      <c r="J693" s="105"/>
      <c r="K693" s="223"/>
      <c r="L693" s="106"/>
      <c r="M693" s="63" t="s">
        <v>215</v>
      </c>
      <c r="N693" s="260"/>
      <c r="O693" s="260"/>
      <c r="P693" s="260"/>
      <c r="Q693" s="260"/>
      <c r="R693" s="260"/>
      <c r="S693" s="260"/>
      <c r="T693" s="260"/>
      <c r="U693" s="260"/>
      <c r="V693" s="260"/>
      <c r="W693" s="260"/>
      <c r="X693" s="260"/>
      <c r="Y693" s="260"/>
      <c r="Z693" s="260"/>
      <c r="AA693" s="260"/>
      <c r="AB693" s="260"/>
      <c r="AC693" s="260"/>
      <c r="AD693" s="260"/>
      <c r="AE693" s="260"/>
      <c r="AF693" s="260"/>
      <c r="AG693" s="260"/>
      <c r="AH693" s="260"/>
      <c r="AI693" s="260"/>
      <c r="AJ693" s="260"/>
      <c r="AK693" s="260"/>
      <c r="AL693" s="260"/>
      <c r="AM693" s="260"/>
      <c r="AN693" s="260"/>
      <c r="AO693" s="260"/>
      <c r="AP693" s="260"/>
      <c r="AQ693" s="260"/>
      <c r="AR693" s="260"/>
      <c r="AS693" s="260"/>
      <c r="AT693" s="260"/>
      <c r="AU693" s="260"/>
      <c r="AV693" s="260"/>
      <c r="AW693" s="260"/>
      <c r="AX693" s="260"/>
      <c r="AY693" s="260"/>
      <c r="AZ693" s="260"/>
      <c r="BA693" s="260"/>
      <c r="BB693" s="260"/>
      <c r="BC693" s="260"/>
      <c r="BD693" s="260"/>
      <c r="BE693" s="260"/>
      <c r="BF693" s="260"/>
      <c r="BG693" s="260"/>
      <c r="BH693" s="260"/>
      <c r="BI693" s="260"/>
      <c r="BJ693" s="382"/>
      <c r="BK693" s="384"/>
      <c r="BL693" s="386"/>
      <c r="BM693" s="106"/>
      <c r="BN693" s="106"/>
      <c r="BO693" s="106"/>
      <c r="BP693" s="106"/>
      <c r="BQ693" s="106"/>
      <c r="BR693" s="106"/>
      <c r="BS693" s="106"/>
      <c r="BT693" s="106"/>
      <c r="BU693" s="106"/>
      <c r="BV693" s="106"/>
      <c r="BW693" s="106"/>
      <c r="BX693" s="106"/>
      <c r="BY693" s="106"/>
      <c r="BZ693" s="106"/>
      <c r="CA693" s="106"/>
      <c r="CB693" s="106"/>
    </row>
    <row r="694" spans="1:80" s="245" customFormat="1" ht="29" x14ac:dyDescent="0.35">
      <c r="A694" s="243"/>
      <c r="B694" s="128"/>
      <c r="C694" s="170"/>
      <c r="D694" s="170"/>
      <c r="E694" s="170"/>
      <c r="F694" s="170"/>
      <c r="G694" s="170"/>
      <c r="H694" s="170"/>
      <c r="I694" s="64"/>
      <c r="J694" s="105"/>
      <c r="K694" s="165"/>
      <c r="L694" s="106"/>
      <c r="M694" s="63" t="s">
        <v>235</v>
      </c>
      <c r="N694" s="167">
        <f>IF(N693="",0,IF(N693&gt;=$H692,$H692,N693))</f>
        <v>0</v>
      </c>
      <c r="O694" s="167">
        <f t="shared" ref="O694" si="10673">IF(O693="",0,IF((O693+N695)&lt;=$H692,O693,$H692-N695))</f>
        <v>0</v>
      </c>
      <c r="P694" s="167">
        <f t="shared" ref="P694" si="10674">IF(P693="",0,IF((P693+O695)&lt;=$H692,P693,$H692-O695))</f>
        <v>0</v>
      </c>
      <c r="Q694" s="167">
        <f t="shared" ref="Q694" si="10675">IF(Q693="",0,IF((Q693+P695)&lt;=$H692,Q693,$H692-P695))</f>
        <v>0</v>
      </c>
      <c r="R694" s="167">
        <f t="shared" ref="R694" si="10676">IF(R693="",0,IF((R693+Q695)&lt;=$H692,R693,$H692-Q695))</f>
        <v>0</v>
      </c>
      <c r="S694" s="167">
        <f t="shared" ref="S694" si="10677">IF(S693="",0,IF((S693+R695)&lt;=$H692,S693,$H692-R695))</f>
        <v>0</v>
      </c>
      <c r="T694" s="167">
        <f t="shared" ref="T694" si="10678">IF(T693="",0,IF((T693+S695)&lt;=$H692,T693,$H692-S695))</f>
        <v>0</v>
      </c>
      <c r="U694" s="167">
        <f t="shared" ref="U694" si="10679">IF(U693="",0,IF((U693+T695)&lt;=$H692,U693,$H692-T695))</f>
        <v>0</v>
      </c>
      <c r="V694" s="167">
        <f t="shared" ref="V694" si="10680">IF(V693="",0,IF((V693+U695)&lt;=$H692,V693,$H692-U695))</f>
        <v>0</v>
      </c>
      <c r="W694" s="167">
        <f t="shared" ref="W694" si="10681">IF(W693="",0,IF((W693+V695)&lt;=$H692,W693,$H692-V695))</f>
        <v>0</v>
      </c>
      <c r="X694" s="167">
        <f t="shared" ref="X694" si="10682">IF(X693="",0,IF((X693+W695)&lt;=$H692,X693,$H692-W695))</f>
        <v>0</v>
      </c>
      <c r="Y694" s="167">
        <f t="shared" ref="Y694" si="10683">IF(Y693="",0,IF((Y693+X695)&lt;=$H692,Y693,$H692-X695))</f>
        <v>0</v>
      </c>
      <c r="Z694" s="167">
        <f t="shared" ref="Z694" si="10684">IF(Z693="",0,IF((Z693+Y695)&lt;=$H692,Z693,$H692-Y695))</f>
        <v>0</v>
      </c>
      <c r="AA694" s="167">
        <f t="shared" ref="AA694" si="10685">IF(AA693="",0,IF((AA693+Z695)&lt;=$H692,AA693,$H692-Z695))</f>
        <v>0</v>
      </c>
      <c r="AB694" s="167">
        <f t="shared" ref="AB694" si="10686">IF(AB693="",0,IF((AB693+AA695)&lt;=$H692,AB693,$H692-AA695))</f>
        <v>0</v>
      </c>
      <c r="AC694" s="167">
        <f t="shared" ref="AC694" si="10687">IF(AC693="",0,IF((AC693+AB695)&lt;=$H692,AC693,$H692-AB695))</f>
        <v>0</v>
      </c>
      <c r="AD694" s="167">
        <f t="shared" ref="AD694" si="10688">IF(AD693="",0,IF((AD693+AC695)&lt;=$H692,AD693,$H692-AC695))</f>
        <v>0</v>
      </c>
      <c r="AE694" s="167">
        <f t="shared" ref="AE694" si="10689">IF(AE693="",0,IF((AE693+AD695)&lt;=$H692,AE693,$H692-AD695))</f>
        <v>0</v>
      </c>
      <c r="AF694" s="167">
        <f t="shared" ref="AF694" si="10690">IF(AF693="",0,IF((AF693+AE695)&lt;=$H692,AF693,$H692-AE695))</f>
        <v>0</v>
      </c>
      <c r="AG694" s="167">
        <f t="shared" ref="AG694" si="10691">IF(AG693="",0,IF((AG693+AF695)&lt;=$H692,AG693,$H692-AF695))</f>
        <v>0</v>
      </c>
      <c r="AH694" s="167">
        <f t="shared" ref="AH694" si="10692">IF(AH693="",0,IF((AH693+AG695)&lt;=$H692,AH693,$H692-AG695))</f>
        <v>0</v>
      </c>
      <c r="AI694" s="167">
        <f t="shared" ref="AI694" si="10693">IF(AI693="",0,IF((AI693+AH695)&lt;=$H692,AI693,$H692-AH695))</f>
        <v>0</v>
      </c>
      <c r="AJ694" s="167">
        <f t="shared" ref="AJ694" si="10694">IF(AJ693="",0,IF((AJ693+AI695)&lt;=$H692,AJ693,$H692-AI695))</f>
        <v>0</v>
      </c>
      <c r="AK694" s="167">
        <f t="shared" ref="AK694" si="10695">IF(AK693="",0,IF((AK693+AJ695)&lt;=$H692,AK693,$H692-AJ695))</f>
        <v>0</v>
      </c>
      <c r="AL694" s="167">
        <f t="shared" ref="AL694" si="10696">IF(AL693="",0,IF((AL693+AK695)&lt;=$H692,AL693,$H692-AK695))</f>
        <v>0</v>
      </c>
      <c r="AM694" s="167">
        <f t="shared" ref="AM694" si="10697">IF(AM693="",0,IF((AM693+AL695)&lt;=$H692,AM693,$H692-AL695))</f>
        <v>0</v>
      </c>
      <c r="AN694" s="167">
        <f t="shared" ref="AN694" si="10698">IF(AN693="",0,IF((AN693+AM695)&lt;=$H692,AN693,$H692-AM695))</f>
        <v>0</v>
      </c>
      <c r="AO694" s="167">
        <f t="shared" ref="AO694" si="10699">IF(AO693="",0,IF((AO693+AN695)&lt;=$H692,AO693,$H692-AN695))</f>
        <v>0</v>
      </c>
      <c r="AP694" s="167">
        <f t="shared" ref="AP694" si="10700">IF(AP693="",0,IF((AP693+AO695)&lt;=$H692,AP693,$H692-AO695))</f>
        <v>0</v>
      </c>
      <c r="AQ694" s="167">
        <f t="shared" ref="AQ694" si="10701">IF(AQ693="",0,IF((AQ693+AP695)&lt;=$H692,AQ693,$H692-AP695))</f>
        <v>0</v>
      </c>
      <c r="AR694" s="167">
        <f t="shared" ref="AR694" si="10702">IF(AR693="",0,IF((AR693+AQ695)&lt;=$H692,AR693,$H692-AQ695))</f>
        <v>0</v>
      </c>
      <c r="AS694" s="167">
        <f t="shared" ref="AS694" si="10703">IF(AS693="",0,IF((AS693+AR695)&lt;=$H692,AS693,$H692-AR695))</f>
        <v>0</v>
      </c>
      <c r="AT694" s="167">
        <f t="shared" ref="AT694" si="10704">IF(AT693="",0,IF((AT693+AS695)&lt;=$H692,AT693,$H692-AS695))</f>
        <v>0</v>
      </c>
      <c r="AU694" s="167">
        <f t="shared" ref="AU694" si="10705">IF(AU693="",0,IF((AU693+AT695)&lt;=$H692,AU693,$H692-AT695))</f>
        <v>0</v>
      </c>
      <c r="AV694" s="167">
        <f t="shared" ref="AV694" si="10706">IF(AV693="",0,IF((AV693+AU695)&lt;=$H692,AV693,$H692-AU695))</f>
        <v>0</v>
      </c>
      <c r="AW694" s="167">
        <f t="shared" ref="AW694" si="10707">IF(AW693="",0,IF((AW693+AV695)&lt;=$H692,AW693,$H692-AV695))</f>
        <v>0</v>
      </c>
      <c r="AX694" s="167">
        <f t="shared" ref="AX694" si="10708">IF(AX693="",0,IF((AX693+AW695)&lt;=$H692,AX693,$H692-AW695))</f>
        <v>0</v>
      </c>
      <c r="AY694" s="167">
        <f t="shared" ref="AY694" si="10709">IF(AY693="",0,IF((AY693+AX695)&lt;=$H692,AY693,$H692-AX695))</f>
        <v>0</v>
      </c>
      <c r="AZ694" s="167">
        <f t="shared" ref="AZ694" si="10710">IF(AZ693="",0,IF((AZ693+AY695)&lt;=$H692,AZ693,$H692-AY695))</f>
        <v>0</v>
      </c>
      <c r="BA694" s="167">
        <f t="shared" ref="BA694" si="10711">IF(BA693="",0,IF((BA693+AZ695)&lt;=$H692,BA693,$H692-AZ695))</f>
        <v>0</v>
      </c>
      <c r="BB694" s="167">
        <f t="shared" ref="BB694" si="10712">IF(BB693="",0,IF((BB693+BA695)&lt;=$H692,BB693,$H692-BA695))</f>
        <v>0</v>
      </c>
      <c r="BC694" s="167">
        <f t="shared" ref="BC694" si="10713">IF(BC693="",0,IF((BC693+BB695)&lt;=$H692,BC693,$H692-BB695))</f>
        <v>0</v>
      </c>
      <c r="BD694" s="167">
        <f t="shared" ref="BD694" si="10714">IF(BD693="",0,IF((BD693+BC695)&lt;=$H692,BD693,$H692-BC695))</f>
        <v>0</v>
      </c>
      <c r="BE694" s="167">
        <f t="shared" ref="BE694" si="10715">IF(BE693="",0,IF((BE693+BD695)&lt;=$H692,BE693,$H692-BD695))</f>
        <v>0</v>
      </c>
      <c r="BF694" s="167">
        <f t="shared" ref="BF694" si="10716">IF(BF693="",0,IF((BF693+BE695)&lt;=$H692,BF693,$H692-BE695))</f>
        <v>0</v>
      </c>
      <c r="BG694" s="167">
        <f t="shared" ref="BG694" si="10717">IF(BG693="",0,IF((BG693+BF695)&lt;=$H692,BG693,$H692-BF695))</f>
        <v>0</v>
      </c>
      <c r="BH694" s="167">
        <f t="shared" ref="BH694" si="10718">IF(BH693="",0,IF((BH693+BG695)&lt;=$H692,BH693,$H692-BG695))</f>
        <v>0</v>
      </c>
      <c r="BI694" s="167">
        <f t="shared" ref="BI694" si="10719">IF(BI693="",0,IF((BI693+BH695)&lt;=$H692,BI693,$H692-BH695))</f>
        <v>0</v>
      </c>
      <c r="BJ694" s="382"/>
      <c r="BK694" s="384"/>
      <c r="BL694" s="386"/>
      <c r="BM694" s="106"/>
      <c r="BN694" s="106"/>
      <c r="BO694" s="106"/>
      <c r="BP694" s="106"/>
      <c r="BQ694" s="106"/>
      <c r="BR694" s="106"/>
      <c r="BS694" s="106"/>
      <c r="BT694" s="106"/>
      <c r="BU694" s="106"/>
      <c r="BV694" s="106"/>
      <c r="BW694" s="106"/>
      <c r="BX694" s="106"/>
      <c r="BY694" s="106"/>
      <c r="BZ694" s="106"/>
      <c r="CA694" s="106"/>
      <c r="CB694" s="106"/>
    </row>
    <row r="695" spans="1:80" ht="29" hidden="1" x14ac:dyDescent="0.35">
      <c r="B695" s="128"/>
      <c r="C695" s="170"/>
      <c r="D695" s="170"/>
      <c r="E695" s="170"/>
      <c r="F695" s="170"/>
      <c r="G695" s="170"/>
      <c r="H695" s="170"/>
      <c r="I695" s="172"/>
      <c r="J695" s="105"/>
      <c r="K695" s="175"/>
      <c r="L695" s="105"/>
      <c r="M695" s="63" t="s">
        <v>236</v>
      </c>
      <c r="N695" s="167">
        <f>N694</f>
        <v>0</v>
      </c>
      <c r="O695" s="167">
        <f>O694+N695</f>
        <v>0</v>
      </c>
      <c r="P695" s="167">
        <f t="shared" ref="P695" si="10720">P694+O695</f>
        <v>0</v>
      </c>
      <c r="Q695" s="167">
        <f t="shared" ref="Q695" si="10721">Q694+P695</f>
        <v>0</v>
      </c>
      <c r="R695" s="167">
        <f t="shared" ref="R695" si="10722">R694+Q695</f>
        <v>0</v>
      </c>
      <c r="S695" s="167">
        <f t="shared" ref="S695" si="10723">S694+R695</f>
        <v>0</v>
      </c>
      <c r="T695" s="167">
        <f t="shared" ref="T695" si="10724">T694+S695</f>
        <v>0</v>
      </c>
      <c r="U695" s="167">
        <f t="shared" ref="U695" si="10725">U694+T695</f>
        <v>0</v>
      </c>
      <c r="V695" s="167">
        <f t="shared" ref="V695" si="10726">V694+U695</f>
        <v>0</v>
      </c>
      <c r="W695" s="167">
        <f t="shared" ref="W695" si="10727">W694+V695</f>
        <v>0</v>
      </c>
      <c r="X695" s="167">
        <f t="shared" ref="X695" si="10728">X694+W695</f>
        <v>0</v>
      </c>
      <c r="Y695" s="167">
        <f t="shared" ref="Y695" si="10729">Y694+X695</f>
        <v>0</v>
      </c>
      <c r="Z695" s="167">
        <f t="shared" ref="Z695" si="10730">Z694+Y695</f>
        <v>0</v>
      </c>
      <c r="AA695" s="167">
        <f t="shared" ref="AA695" si="10731">AA694+Z695</f>
        <v>0</v>
      </c>
      <c r="AB695" s="167">
        <f t="shared" ref="AB695" si="10732">AB694+AA695</f>
        <v>0</v>
      </c>
      <c r="AC695" s="167">
        <f t="shared" ref="AC695" si="10733">AC694+AB695</f>
        <v>0</v>
      </c>
      <c r="AD695" s="167">
        <f t="shared" ref="AD695" si="10734">AD694+AC695</f>
        <v>0</v>
      </c>
      <c r="AE695" s="167">
        <f t="shared" ref="AE695" si="10735">AE694+AD695</f>
        <v>0</v>
      </c>
      <c r="AF695" s="167">
        <f t="shared" ref="AF695" si="10736">AF694+AE695</f>
        <v>0</v>
      </c>
      <c r="AG695" s="167">
        <f t="shared" ref="AG695" si="10737">AG694+AF695</f>
        <v>0</v>
      </c>
      <c r="AH695" s="167">
        <f t="shared" ref="AH695" si="10738">AH694+AG695</f>
        <v>0</v>
      </c>
      <c r="AI695" s="167">
        <f t="shared" ref="AI695" si="10739">AI694+AH695</f>
        <v>0</v>
      </c>
      <c r="AJ695" s="167">
        <f t="shared" ref="AJ695" si="10740">AJ694+AI695</f>
        <v>0</v>
      </c>
      <c r="AK695" s="167">
        <f t="shared" ref="AK695" si="10741">AK694+AJ695</f>
        <v>0</v>
      </c>
      <c r="AL695" s="167">
        <f t="shared" ref="AL695" si="10742">AL694+AK695</f>
        <v>0</v>
      </c>
      <c r="AM695" s="167">
        <f t="shared" ref="AM695" si="10743">AM694+AL695</f>
        <v>0</v>
      </c>
      <c r="AN695" s="167">
        <f t="shared" ref="AN695" si="10744">AN694+AM695</f>
        <v>0</v>
      </c>
      <c r="AO695" s="167">
        <f t="shared" ref="AO695" si="10745">AO694+AN695</f>
        <v>0</v>
      </c>
      <c r="AP695" s="167">
        <f t="shared" ref="AP695" si="10746">AP694+AO695</f>
        <v>0</v>
      </c>
      <c r="AQ695" s="167">
        <f t="shared" ref="AQ695" si="10747">AQ694+AP695</f>
        <v>0</v>
      </c>
      <c r="AR695" s="167">
        <f t="shared" ref="AR695" si="10748">AR694+AQ695</f>
        <v>0</v>
      </c>
      <c r="AS695" s="167">
        <f t="shared" ref="AS695" si="10749">AS694+AR695</f>
        <v>0</v>
      </c>
      <c r="AT695" s="167">
        <f t="shared" ref="AT695" si="10750">AT694+AS695</f>
        <v>0</v>
      </c>
      <c r="AU695" s="167">
        <f t="shared" ref="AU695" si="10751">AU694+AT695</f>
        <v>0</v>
      </c>
      <c r="AV695" s="167">
        <f t="shared" ref="AV695" si="10752">AV694+AU695</f>
        <v>0</v>
      </c>
      <c r="AW695" s="167">
        <f t="shared" ref="AW695" si="10753">AW694+AV695</f>
        <v>0</v>
      </c>
      <c r="AX695" s="167">
        <f t="shared" ref="AX695" si="10754">AX694+AW695</f>
        <v>0</v>
      </c>
      <c r="AY695" s="167">
        <f t="shared" ref="AY695" si="10755">AY694+AX695</f>
        <v>0</v>
      </c>
      <c r="AZ695" s="167">
        <f t="shared" ref="AZ695" si="10756">AZ694+AY695</f>
        <v>0</v>
      </c>
      <c r="BA695" s="167">
        <f t="shared" ref="BA695" si="10757">BA694+AZ695</f>
        <v>0</v>
      </c>
      <c r="BB695" s="167">
        <f t="shared" ref="BB695" si="10758">BB694+BA695</f>
        <v>0</v>
      </c>
      <c r="BC695" s="167">
        <f t="shared" ref="BC695" si="10759">BC694+BB695</f>
        <v>0</v>
      </c>
      <c r="BD695" s="167">
        <f t="shared" ref="BD695" si="10760">BD694+BC695</f>
        <v>0</v>
      </c>
      <c r="BE695" s="167">
        <f t="shared" ref="BE695" si="10761">BE694+BD695</f>
        <v>0</v>
      </c>
      <c r="BF695" s="167">
        <f t="shared" ref="BF695" si="10762">BF694+BE695</f>
        <v>0</v>
      </c>
      <c r="BG695" s="167">
        <f t="shared" ref="BG695" si="10763">BG694+BF695</f>
        <v>0</v>
      </c>
      <c r="BH695" s="167">
        <f t="shared" ref="BH695" si="10764">BH694+BG695</f>
        <v>0</v>
      </c>
      <c r="BI695" s="167">
        <f t="shared" ref="BI695" si="10765">BI694+BH695</f>
        <v>0</v>
      </c>
      <c r="BJ695" s="382"/>
      <c r="BK695" s="384"/>
      <c r="BL695" s="386"/>
      <c r="BM695" s="105"/>
      <c r="BN695" s="105"/>
      <c r="BO695" s="105"/>
      <c r="BP695" s="105"/>
      <c r="BQ695" s="105"/>
      <c r="BR695" s="105"/>
      <c r="BS695" s="105"/>
      <c r="BT695" s="105"/>
      <c r="BU695" s="105"/>
      <c r="BV695" s="105"/>
      <c r="BW695" s="105"/>
      <c r="BX695" s="105"/>
      <c r="BY695" s="105"/>
      <c r="BZ695" s="105"/>
      <c r="CA695" s="105"/>
      <c r="CB695" s="105"/>
    </row>
    <row r="696" spans="1:80" ht="25.4" customHeight="1" thickBot="1" x14ac:dyDescent="0.4">
      <c r="B696" s="128"/>
      <c r="C696" s="170"/>
      <c r="D696" s="170"/>
      <c r="E696" s="170"/>
      <c r="F696" s="170"/>
      <c r="G696" s="170"/>
      <c r="H696" s="170"/>
      <c r="I696" s="172"/>
      <c r="J696" s="105"/>
      <c r="K696" s="175"/>
      <c r="L696" s="105"/>
      <c r="M696" s="63" t="s">
        <v>145</v>
      </c>
      <c r="N696" s="168">
        <f>IF($E692="",0,VLOOKUP($E692,'Podpůrná data'!$H$15:$I$182,2)*N694)</f>
        <v>0</v>
      </c>
      <c r="O696" s="168">
        <f>IF($E692="",0,VLOOKUP($E692,'Podpůrná data'!$H$15:$I$182,2)*O694)</f>
        <v>0</v>
      </c>
      <c r="P696" s="168">
        <f>IF($E692="",0,VLOOKUP($E692,'Podpůrná data'!$H$15:$I$182,2)*P694)</f>
        <v>0</v>
      </c>
      <c r="Q696" s="168">
        <f>IF($E692="",0,VLOOKUP($E692,'Podpůrná data'!$H$15:$I$182,2)*Q694)</f>
        <v>0</v>
      </c>
      <c r="R696" s="168">
        <f>IF($E692="",0,VLOOKUP($E692,'Podpůrná data'!$H$15:$I$182,2)*R694)</f>
        <v>0</v>
      </c>
      <c r="S696" s="168">
        <f>IF($E692="",0,VLOOKUP($E692,'Podpůrná data'!$H$15:$I$182,2)*S694)</f>
        <v>0</v>
      </c>
      <c r="T696" s="168">
        <f>IF($E692="",0,VLOOKUP($E692,'Podpůrná data'!$H$15:$I$182,2)*T694)</f>
        <v>0</v>
      </c>
      <c r="U696" s="168">
        <f>IF($E692="",0,VLOOKUP($E692,'Podpůrná data'!$H$15:$I$182,2)*U694)</f>
        <v>0</v>
      </c>
      <c r="V696" s="168">
        <f>IF($E692="",0,VLOOKUP($E692,'Podpůrná data'!$H$15:$I$182,2)*V694)</f>
        <v>0</v>
      </c>
      <c r="W696" s="168">
        <f>IF($E692="",0,VLOOKUP($E692,'Podpůrná data'!$H$15:$I$182,2)*W694)</f>
        <v>0</v>
      </c>
      <c r="X696" s="168">
        <f>IF($E692="",0,VLOOKUP($E692,'Podpůrná data'!$H$15:$I$182,2)*X694)</f>
        <v>0</v>
      </c>
      <c r="Y696" s="168">
        <f>IF($E692="",0,VLOOKUP($E692,'Podpůrná data'!$H$15:$I$182,2)*Y694)</f>
        <v>0</v>
      </c>
      <c r="Z696" s="168">
        <f>IF($E692="",0,VLOOKUP($E692,'Podpůrná data'!$H$15:$I$182,2)*Z694)</f>
        <v>0</v>
      </c>
      <c r="AA696" s="168">
        <f>IF($E692="",0,VLOOKUP($E692,'Podpůrná data'!$H$15:$I$182,2)*AA694)</f>
        <v>0</v>
      </c>
      <c r="AB696" s="168">
        <f>IF($E692="",0,VLOOKUP($E692,'Podpůrná data'!$H$15:$I$182,2)*AB694)</f>
        <v>0</v>
      </c>
      <c r="AC696" s="168">
        <f>IF($E692="",0,VLOOKUP($E692,'Podpůrná data'!$H$15:$I$182,2)*AC694)</f>
        <v>0</v>
      </c>
      <c r="AD696" s="168">
        <f>IF($E692="",0,VLOOKUP($E692,'Podpůrná data'!$H$15:$I$182,2)*AD694)</f>
        <v>0</v>
      </c>
      <c r="AE696" s="168">
        <f>IF($E692="",0,VLOOKUP($E692,'Podpůrná data'!$H$15:$I$182,2)*AE694)</f>
        <v>0</v>
      </c>
      <c r="AF696" s="168">
        <f>IF($E692="",0,VLOOKUP($E692,'Podpůrná data'!$H$15:$I$182,2)*AF694)</f>
        <v>0</v>
      </c>
      <c r="AG696" s="168">
        <f>IF($E692="",0,VLOOKUP($E692,'Podpůrná data'!$H$15:$I$182,2)*AG694)</f>
        <v>0</v>
      </c>
      <c r="AH696" s="168">
        <f>IF($E692="",0,VLOOKUP($E692,'Podpůrná data'!$H$15:$I$182,2)*AH694)</f>
        <v>0</v>
      </c>
      <c r="AI696" s="168">
        <f>IF($E692="",0,VLOOKUP($E692,'Podpůrná data'!$H$15:$I$182,2)*AI694)</f>
        <v>0</v>
      </c>
      <c r="AJ696" s="168">
        <f>IF($E692="",0,VLOOKUP($E692,'Podpůrná data'!$H$15:$I$182,2)*AJ694)</f>
        <v>0</v>
      </c>
      <c r="AK696" s="168">
        <f>IF($E692="",0,VLOOKUP($E692,'Podpůrná data'!$H$15:$I$182,2)*AK694)</f>
        <v>0</v>
      </c>
      <c r="AL696" s="168">
        <f>IF($E692="",0,VLOOKUP($E692,'Podpůrná data'!$H$15:$I$182,2)*AL694)</f>
        <v>0</v>
      </c>
      <c r="AM696" s="168">
        <f>IF($E692="",0,VLOOKUP($E692,'Podpůrná data'!$H$15:$I$182,2)*AM694)</f>
        <v>0</v>
      </c>
      <c r="AN696" s="168">
        <f>IF($E692="",0,VLOOKUP($E692,'Podpůrná data'!$H$15:$I$182,2)*AN694)</f>
        <v>0</v>
      </c>
      <c r="AO696" s="168">
        <f>IF($E692="",0,VLOOKUP($E692,'Podpůrná data'!$H$15:$I$182,2)*AO694)</f>
        <v>0</v>
      </c>
      <c r="AP696" s="168">
        <f>IF($E692="",0,VLOOKUP($E692,'Podpůrná data'!$H$15:$I$182,2)*AP694)</f>
        <v>0</v>
      </c>
      <c r="AQ696" s="168">
        <f>IF($E692="",0,VLOOKUP($E692,'Podpůrná data'!$H$15:$I$182,2)*AQ694)</f>
        <v>0</v>
      </c>
      <c r="AR696" s="168">
        <f>IF($E692="",0,VLOOKUP($E692,'Podpůrná data'!$H$15:$I$182,2)*AR694)</f>
        <v>0</v>
      </c>
      <c r="AS696" s="168">
        <f>IF($E692="",0,VLOOKUP($E692,'Podpůrná data'!$H$15:$I$182,2)*AS694)</f>
        <v>0</v>
      </c>
      <c r="AT696" s="168">
        <f>IF($E692="",0,VLOOKUP($E692,'Podpůrná data'!$H$15:$I$182,2)*AT694)</f>
        <v>0</v>
      </c>
      <c r="AU696" s="168">
        <f>IF($E692="",0,VLOOKUP($E692,'Podpůrná data'!$H$15:$I$182,2)*AU694)</f>
        <v>0</v>
      </c>
      <c r="AV696" s="168">
        <f>IF($E692="",0,VLOOKUP($E692,'Podpůrná data'!$H$15:$I$182,2)*AV694)</f>
        <v>0</v>
      </c>
      <c r="AW696" s="168">
        <f>IF($E692="",0,VLOOKUP($E692,'Podpůrná data'!$H$15:$I$182,2)*AW694)</f>
        <v>0</v>
      </c>
      <c r="AX696" s="168">
        <f>IF($E692="",0,VLOOKUP($E692,'Podpůrná data'!$H$15:$I$182,2)*AX694)</f>
        <v>0</v>
      </c>
      <c r="AY696" s="168">
        <f>IF($E692="",0,VLOOKUP($E692,'Podpůrná data'!$H$15:$I$182,2)*AY694)</f>
        <v>0</v>
      </c>
      <c r="AZ696" s="168">
        <f>IF($E692="",0,VLOOKUP($E692,'Podpůrná data'!$H$15:$I$182,2)*AZ694)</f>
        <v>0</v>
      </c>
      <c r="BA696" s="168">
        <f>IF($E692="",0,VLOOKUP($E692,'Podpůrná data'!$H$15:$I$182,2)*BA694)</f>
        <v>0</v>
      </c>
      <c r="BB696" s="168">
        <f>IF($E692="",0,VLOOKUP($E692,'Podpůrná data'!$H$15:$I$182,2)*BB694)</f>
        <v>0</v>
      </c>
      <c r="BC696" s="168">
        <f>IF($E692="",0,VLOOKUP($E692,'Podpůrná data'!$H$15:$I$182,2)*BC694)</f>
        <v>0</v>
      </c>
      <c r="BD696" s="168">
        <f>IF($E692="",0,VLOOKUP($E692,'Podpůrná data'!$H$15:$I$182,2)*BD694)</f>
        <v>0</v>
      </c>
      <c r="BE696" s="168">
        <f>IF($E692="",0,VLOOKUP($E692,'Podpůrná data'!$H$15:$I$182,2)*BE694)</f>
        <v>0</v>
      </c>
      <c r="BF696" s="168">
        <f>IF($E692="",0,VLOOKUP($E692,'Podpůrná data'!$H$15:$I$182,2)*BF694)</f>
        <v>0</v>
      </c>
      <c r="BG696" s="168">
        <f>IF($E692="",0,VLOOKUP($E692,'Podpůrná data'!$H$15:$I$182,2)*BG694)</f>
        <v>0</v>
      </c>
      <c r="BH696" s="168">
        <f>IF($E692="",0,VLOOKUP($E692,'Podpůrná data'!$H$15:$I$182,2)*BH694)</f>
        <v>0</v>
      </c>
      <c r="BI696" s="168">
        <f>IF($E692="",0,VLOOKUP($E692,'Podpůrná data'!$H$15:$I$182,2)*BI694)</f>
        <v>0</v>
      </c>
      <c r="BJ696" s="382"/>
      <c r="BK696" s="384"/>
      <c r="BL696" s="386"/>
      <c r="BM696" s="105"/>
      <c r="BN696" s="178">
        <f>SUMIFS($N696:$BI696,$N691:$BI691,"1. ZoR")</f>
        <v>0</v>
      </c>
      <c r="BO696" s="178">
        <f>SUMIFS($N696:$BI696,$N691:$BI691,"2. ZoR")</f>
        <v>0</v>
      </c>
      <c r="BP696" s="178">
        <f>SUMIFS($N696:$BI696,$N691:$BI691,"3. ZoR")</f>
        <v>0</v>
      </c>
      <c r="BQ696" s="178">
        <f>SUMIFS($N696:$BI696,$N691:$BI691,"4. ZoR")</f>
        <v>0</v>
      </c>
      <c r="BR696" s="178">
        <f>SUMIFS($N696:$BI696,$N691:$BI691,"5. ZoR")</f>
        <v>0</v>
      </c>
      <c r="BS696" s="178">
        <f>SUMIFS($N696:$BI696,$N691:$BI691,"6. ZoR")</f>
        <v>0</v>
      </c>
      <c r="BT696" s="178">
        <f>SUMIFS($N696:$BI696,$N691:$BI691,"7. ZoR")</f>
        <v>0</v>
      </c>
      <c r="BU696" s="178">
        <f>SUMIFS($N696:$BI696,$N691:$BI691,"8. ZoR")</f>
        <v>0</v>
      </c>
      <c r="BV696" s="178">
        <f>SUMIFS($N696:$BI696,$N691:$BI691,"9. ZoR")</f>
        <v>0</v>
      </c>
      <c r="BW696" s="178">
        <f>SUMIFS($N696:$BI696,$N691:$BI691,"10. ZoR")</f>
        <v>0</v>
      </c>
      <c r="BX696" s="178">
        <f>SUMIFS($N696:$BI696,$N691:$BI691,"11. ZoR")</f>
        <v>0</v>
      </c>
      <c r="BY696" s="178">
        <f>SUMIFS($N696:$BI696,$N691:$BI691,"12. ZoR")</f>
        <v>0</v>
      </c>
      <c r="BZ696" s="178">
        <f>SUMIFS($N696:$BI696,$N691:$BI691,"13. ZoR")</f>
        <v>0</v>
      </c>
      <c r="CA696" s="178">
        <f>SUMIFS($N696:$BI696,$N691:$BI691,"14. ZoR")</f>
        <v>0</v>
      </c>
      <c r="CB696" s="178">
        <f>SUMIFS($N696:$BI696,$N691:$BI691,"15. ZoR")</f>
        <v>0</v>
      </c>
    </row>
    <row r="697" spans="1:80" ht="29.5" hidden="1" thickBot="1" x14ac:dyDescent="0.4">
      <c r="B697" s="129"/>
      <c r="C697" s="173"/>
      <c r="D697" s="173"/>
      <c r="E697" s="173"/>
      <c r="F697" s="173"/>
      <c r="G697" s="173"/>
      <c r="H697" s="173"/>
      <c r="I697" s="174"/>
      <c r="J697" s="105"/>
      <c r="K697" s="176"/>
      <c r="L697" s="105"/>
      <c r="M697" s="63" t="s">
        <v>200</v>
      </c>
      <c r="N697" s="168">
        <f>IF(N696="","",N696)</f>
        <v>0</v>
      </c>
      <c r="O697" s="168">
        <f>N697+O696</f>
        <v>0</v>
      </c>
      <c r="P697" s="168">
        <f t="shared" ref="P697" si="10766">O697+P696</f>
        <v>0</v>
      </c>
      <c r="Q697" s="168">
        <f t="shared" ref="Q697" si="10767">P697+Q696</f>
        <v>0</v>
      </c>
      <c r="R697" s="168">
        <f t="shared" ref="R697" si="10768">Q697+R696</f>
        <v>0</v>
      </c>
      <c r="S697" s="168">
        <f t="shared" ref="S697" si="10769">R697+S696</f>
        <v>0</v>
      </c>
      <c r="T697" s="168">
        <f t="shared" ref="T697" si="10770">S697+T696</f>
        <v>0</v>
      </c>
      <c r="U697" s="168">
        <f t="shared" ref="U697" si="10771">T697+U696</f>
        <v>0</v>
      </c>
      <c r="V697" s="168">
        <f t="shared" ref="V697" si="10772">U697+V696</f>
        <v>0</v>
      </c>
      <c r="W697" s="168">
        <f t="shared" ref="W697" si="10773">V697+W696</f>
        <v>0</v>
      </c>
      <c r="X697" s="168">
        <f t="shared" ref="X697" si="10774">W697+X696</f>
        <v>0</v>
      </c>
      <c r="Y697" s="168">
        <f t="shared" ref="Y697" si="10775">X697+Y696</f>
        <v>0</v>
      </c>
      <c r="Z697" s="168">
        <f t="shared" ref="Z697" si="10776">Y697+Z696</f>
        <v>0</v>
      </c>
      <c r="AA697" s="168">
        <f t="shared" ref="AA697" si="10777">Z697+AA696</f>
        <v>0</v>
      </c>
      <c r="AB697" s="168">
        <f t="shared" ref="AB697" si="10778">AA697+AB696</f>
        <v>0</v>
      </c>
      <c r="AC697" s="168">
        <f t="shared" ref="AC697" si="10779">AB697+AC696</f>
        <v>0</v>
      </c>
      <c r="AD697" s="168">
        <f t="shared" ref="AD697" si="10780">AC697+AD696</f>
        <v>0</v>
      </c>
      <c r="AE697" s="168">
        <f t="shared" ref="AE697" si="10781">AD697+AE696</f>
        <v>0</v>
      </c>
      <c r="AF697" s="168">
        <f t="shared" ref="AF697" si="10782">AE697+AF696</f>
        <v>0</v>
      </c>
      <c r="AG697" s="168">
        <f t="shared" ref="AG697" si="10783">AF697+AG696</f>
        <v>0</v>
      </c>
      <c r="AH697" s="168">
        <f t="shared" ref="AH697" si="10784">AG697+AH696</f>
        <v>0</v>
      </c>
      <c r="AI697" s="168">
        <f t="shared" ref="AI697" si="10785">AH697+AI696</f>
        <v>0</v>
      </c>
      <c r="AJ697" s="168">
        <f t="shared" ref="AJ697" si="10786">AI697+AJ696</f>
        <v>0</v>
      </c>
      <c r="AK697" s="168">
        <f t="shared" ref="AK697" si="10787">AJ697+AK696</f>
        <v>0</v>
      </c>
      <c r="AL697" s="168">
        <f t="shared" ref="AL697" si="10788">AK697+AL696</f>
        <v>0</v>
      </c>
      <c r="AM697" s="168">
        <f t="shared" ref="AM697" si="10789">AL697+AM696</f>
        <v>0</v>
      </c>
      <c r="AN697" s="168">
        <f t="shared" ref="AN697" si="10790">AM697+AN696</f>
        <v>0</v>
      </c>
      <c r="AO697" s="168">
        <f t="shared" ref="AO697" si="10791">AN697+AO696</f>
        <v>0</v>
      </c>
      <c r="AP697" s="168">
        <f t="shared" ref="AP697" si="10792">AO697+AP696</f>
        <v>0</v>
      </c>
      <c r="AQ697" s="168">
        <f t="shared" ref="AQ697" si="10793">AP697+AQ696</f>
        <v>0</v>
      </c>
      <c r="AR697" s="168">
        <f t="shared" ref="AR697" si="10794">AQ697+AR696</f>
        <v>0</v>
      </c>
      <c r="AS697" s="168">
        <f t="shared" ref="AS697" si="10795">AR697+AS696</f>
        <v>0</v>
      </c>
      <c r="AT697" s="168">
        <f t="shared" ref="AT697" si="10796">AS697+AT696</f>
        <v>0</v>
      </c>
      <c r="AU697" s="168">
        <f t="shared" ref="AU697" si="10797">AT697+AU696</f>
        <v>0</v>
      </c>
      <c r="AV697" s="168">
        <f t="shared" ref="AV697" si="10798">AU697+AV696</f>
        <v>0</v>
      </c>
      <c r="AW697" s="168">
        <f t="shared" ref="AW697" si="10799">AV697+AW696</f>
        <v>0</v>
      </c>
      <c r="AX697" s="168">
        <f t="shared" ref="AX697" si="10800">AW697+AX696</f>
        <v>0</v>
      </c>
      <c r="AY697" s="168">
        <f t="shared" ref="AY697" si="10801">AX697+AY696</f>
        <v>0</v>
      </c>
      <c r="AZ697" s="168">
        <f t="shared" ref="AZ697" si="10802">AY697+AZ696</f>
        <v>0</v>
      </c>
      <c r="BA697" s="168">
        <f t="shared" ref="BA697" si="10803">AZ697+BA696</f>
        <v>0</v>
      </c>
      <c r="BB697" s="168">
        <f t="shared" ref="BB697" si="10804">BA697+BB696</f>
        <v>0</v>
      </c>
      <c r="BC697" s="168">
        <f t="shared" ref="BC697" si="10805">BB697+BC696</f>
        <v>0</v>
      </c>
      <c r="BD697" s="168">
        <f t="shared" ref="BD697" si="10806">BC697+BD696</f>
        <v>0</v>
      </c>
      <c r="BE697" s="168">
        <f t="shared" ref="BE697" si="10807">BD697+BE696</f>
        <v>0</v>
      </c>
      <c r="BF697" s="168">
        <f t="shared" ref="BF697" si="10808">BE697+BF696</f>
        <v>0</v>
      </c>
      <c r="BG697" s="168">
        <f t="shared" ref="BG697" si="10809">BF697+BG696</f>
        <v>0</v>
      </c>
      <c r="BH697" s="168">
        <f t="shared" ref="BH697" si="10810">BG697+BH696</f>
        <v>0</v>
      </c>
      <c r="BI697" s="168">
        <f t="shared" ref="BI697" si="10811">BH697+BI696</f>
        <v>0</v>
      </c>
      <c r="BJ697" s="383"/>
      <c r="BK697" s="385"/>
      <c r="BL697" s="387"/>
      <c r="BM697" s="105"/>
      <c r="BN697" s="105"/>
      <c r="BO697" s="105"/>
      <c r="BP697" s="105"/>
      <c r="BQ697" s="105"/>
      <c r="BR697" s="105"/>
      <c r="BS697" s="105"/>
      <c r="BT697" s="105"/>
      <c r="BU697" s="105"/>
      <c r="BV697" s="105"/>
      <c r="BW697" s="105"/>
      <c r="BX697" s="105"/>
      <c r="BY697" s="105"/>
      <c r="BZ697" s="105"/>
      <c r="CA697" s="105"/>
      <c r="CB697" s="105"/>
    </row>
    <row r="698" spans="1:80" ht="15" hidden="1" thickBot="1" x14ac:dyDescent="0.4">
      <c r="B698" s="105"/>
      <c r="C698" s="130"/>
      <c r="D698" s="130"/>
      <c r="E698" s="130"/>
      <c r="F698" s="130"/>
      <c r="G698" s="130"/>
      <c r="H698" s="130"/>
      <c r="I698" s="105"/>
      <c r="J698" s="7"/>
      <c r="K698" s="105"/>
      <c r="L698" s="105"/>
      <c r="M698" s="105"/>
      <c r="N698" s="105"/>
      <c r="O698" s="105"/>
      <c r="P698" s="7"/>
      <c r="Q698" s="105"/>
      <c r="R698" s="105"/>
      <c r="S698" s="105"/>
      <c r="T698" s="105"/>
      <c r="U698" s="105"/>
      <c r="V698" s="105"/>
      <c r="W698" s="105"/>
      <c r="X698" s="105"/>
      <c r="Y698" s="105"/>
      <c r="Z698" s="105"/>
      <c r="AA698" s="105"/>
      <c r="AB698" s="105"/>
      <c r="AC698" s="105"/>
      <c r="AD698" s="105"/>
      <c r="AE698" s="105"/>
      <c r="AF698" s="105"/>
      <c r="AG698" s="105"/>
      <c r="AH698" s="105"/>
      <c r="AI698" s="105"/>
      <c r="AJ698" s="105"/>
      <c r="AK698" s="105"/>
      <c r="AL698" s="105"/>
      <c r="AM698" s="105"/>
      <c r="AN698" s="105"/>
      <c r="AO698" s="105"/>
      <c r="AP698" s="105"/>
      <c r="AQ698" s="105"/>
      <c r="AR698" s="105"/>
      <c r="AS698" s="105"/>
      <c r="AT698" s="105"/>
      <c r="AU698" s="105"/>
      <c r="AV698" s="105"/>
      <c r="AW698" s="105"/>
      <c r="AX698" s="105"/>
      <c r="AY698" s="105"/>
      <c r="AZ698" s="105"/>
      <c r="BA698" s="105"/>
      <c r="BB698" s="105"/>
      <c r="BC698" s="105"/>
      <c r="BD698" s="105"/>
      <c r="BE698" s="105"/>
      <c r="BF698" s="105"/>
      <c r="BG698" s="105"/>
      <c r="BH698" s="105"/>
      <c r="BI698" s="105"/>
      <c r="BJ698" s="105"/>
      <c r="BK698" s="105"/>
      <c r="BL698" s="105"/>
      <c r="BM698" s="105"/>
      <c r="BN698" s="105"/>
      <c r="BO698" s="105"/>
      <c r="BP698" s="105"/>
      <c r="BQ698" s="105"/>
      <c r="BR698" s="105"/>
      <c r="BS698" s="105"/>
      <c r="BT698" s="105"/>
      <c r="BU698" s="105"/>
      <c r="BV698" s="105"/>
      <c r="BW698" s="105"/>
      <c r="BX698" s="105"/>
      <c r="BY698" s="105"/>
      <c r="BZ698" s="105"/>
      <c r="CA698" s="105"/>
      <c r="CB698" s="105"/>
    </row>
    <row r="699" spans="1:80" s="245" customFormat="1" ht="58.4" customHeight="1" thickBot="1" x14ac:dyDescent="0.4">
      <c r="A699" s="249"/>
      <c r="B699" s="120"/>
      <c r="C699" s="360" t="s">
        <v>2</v>
      </c>
      <c r="D699" s="121"/>
      <c r="E699" s="131" t="s">
        <v>225</v>
      </c>
      <c r="F699" s="131" t="s">
        <v>444</v>
      </c>
      <c r="G699" s="131" t="s">
        <v>208</v>
      </c>
      <c r="H699" s="122" t="s">
        <v>385</v>
      </c>
      <c r="I699" s="123" t="s">
        <v>1</v>
      </c>
      <c r="J699" s="7"/>
      <c r="K699" s="169">
        <v>204032</v>
      </c>
      <c r="L699" s="106"/>
      <c r="M699" s="194" t="s">
        <v>128</v>
      </c>
      <c r="N699" s="83" t="s">
        <v>4</v>
      </c>
      <c r="O699" s="83" t="s">
        <v>5</v>
      </c>
      <c r="P699" s="83" t="s">
        <v>6</v>
      </c>
      <c r="Q699" s="83" t="s">
        <v>7</v>
      </c>
      <c r="R699" s="83" t="s">
        <v>8</v>
      </c>
      <c r="S699" s="83" t="s">
        <v>9</v>
      </c>
      <c r="T699" s="83" t="s">
        <v>10</v>
      </c>
      <c r="U699" s="83" t="s">
        <v>11</v>
      </c>
      <c r="V699" s="83" t="s">
        <v>12</v>
      </c>
      <c r="W699" s="83" t="s">
        <v>13</v>
      </c>
      <c r="X699" s="83" t="s">
        <v>14</v>
      </c>
      <c r="Y699" s="83" t="s">
        <v>15</v>
      </c>
      <c r="Z699" s="83" t="s">
        <v>16</v>
      </c>
      <c r="AA699" s="83" t="s">
        <v>17</v>
      </c>
      <c r="AB699" s="83" t="s">
        <v>18</v>
      </c>
      <c r="AC699" s="83" t="s">
        <v>19</v>
      </c>
      <c r="AD699" s="83" t="s">
        <v>20</v>
      </c>
      <c r="AE699" s="83" t="s">
        <v>21</v>
      </c>
      <c r="AF699" s="83" t="s">
        <v>22</v>
      </c>
      <c r="AG699" s="83" t="s">
        <v>23</v>
      </c>
      <c r="AH699" s="83" t="s">
        <v>24</v>
      </c>
      <c r="AI699" s="83" t="s">
        <v>25</v>
      </c>
      <c r="AJ699" s="83" t="s">
        <v>26</v>
      </c>
      <c r="AK699" s="83" t="s">
        <v>27</v>
      </c>
      <c r="AL699" s="83" t="s">
        <v>28</v>
      </c>
      <c r="AM699" s="83" t="s">
        <v>29</v>
      </c>
      <c r="AN699" s="83" t="s">
        <v>30</v>
      </c>
      <c r="AO699" s="83" t="s">
        <v>31</v>
      </c>
      <c r="AP699" s="83" t="s">
        <v>32</v>
      </c>
      <c r="AQ699" s="83" t="s">
        <v>33</v>
      </c>
      <c r="AR699" s="83" t="s">
        <v>34</v>
      </c>
      <c r="AS699" s="83" t="s">
        <v>35</v>
      </c>
      <c r="AT699" s="83" t="s">
        <v>36</v>
      </c>
      <c r="AU699" s="83" t="s">
        <v>37</v>
      </c>
      <c r="AV699" s="83" t="s">
        <v>38</v>
      </c>
      <c r="AW699" s="83" t="s">
        <v>39</v>
      </c>
      <c r="AX699" s="83" t="s">
        <v>40</v>
      </c>
      <c r="AY699" s="83" t="s">
        <v>41</v>
      </c>
      <c r="AZ699" s="83" t="s">
        <v>42</v>
      </c>
      <c r="BA699" s="83" t="s">
        <v>43</v>
      </c>
      <c r="BB699" s="83" t="s">
        <v>44</v>
      </c>
      <c r="BC699" s="83" t="s">
        <v>45</v>
      </c>
      <c r="BD699" s="83" t="s">
        <v>46</v>
      </c>
      <c r="BE699" s="83" t="s">
        <v>47</v>
      </c>
      <c r="BF699" s="83" t="s">
        <v>48</v>
      </c>
      <c r="BG699" s="83" t="s">
        <v>49</v>
      </c>
      <c r="BH699" s="83" t="s">
        <v>50</v>
      </c>
      <c r="BI699" s="83" t="s">
        <v>51</v>
      </c>
      <c r="BJ699" s="134" t="s">
        <v>234</v>
      </c>
      <c r="BK699" s="135" t="s">
        <v>164</v>
      </c>
      <c r="BL699" s="135" t="s">
        <v>213</v>
      </c>
      <c r="BM699" s="106"/>
      <c r="BN699" s="368" t="s">
        <v>238</v>
      </c>
      <c r="BO699" s="369"/>
      <c r="BP699" s="369"/>
      <c r="BQ699" s="369"/>
      <c r="BR699" s="369"/>
      <c r="BS699" s="369"/>
      <c r="BT699" s="369"/>
      <c r="BU699" s="369"/>
      <c r="BV699" s="369"/>
      <c r="BW699" s="369"/>
      <c r="BX699" s="369"/>
      <c r="BY699" s="369"/>
      <c r="BZ699" s="369"/>
      <c r="CA699" s="369"/>
      <c r="CB699" s="369"/>
    </row>
    <row r="700" spans="1:80" s="245" customFormat="1" ht="18" hidden="1" customHeight="1" x14ac:dyDescent="0.35">
      <c r="A700" s="250"/>
      <c r="B700" s="113"/>
      <c r="C700" s="361"/>
      <c r="D700" s="125"/>
      <c r="E700" s="125"/>
      <c r="F700" s="125"/>
      <c r="G700" s="125"/>
      <c r="H700" s="370" t="s">
        <v>201</v>
      </c>
      <c r="I700" s="373" t="s">
        <v>93</v>
      </c>
      <c r="J700" s="7"/>
      <c r="K700" s="375" t="s">
        <v>423</v>
      </c>
      <c r="L700" s="106"/>
      <c r="M700" s="84"/>
      <c r="N700" s="74">
        <f>MONTH(Úvod!$F$10)</f>
        <v>1</v>
      </c>
      <c r="O700" s="75">
        <f t="shared" ref="O700" si="10812">IF(N700=12,1,N700+1)</f>
        <v>2</v>
      </c>
      <c r="P700" s="75">
        <f t="shared" ref="P700" si="10813">IF(O700=12,1,O700+1)</f>
        <v>3</v>
      </c>
      <c r="Q700" s="76">
        <f t="shared" ref="Q700" si="10814">IF(P700=12,1,P700+1)</f>
        <v>4</v>
      </c>
      <c r="R700" s="76">
        <f t="shared" ref="R700" si="10815">IF(Q700=12,1,Q700+1)</f>
        <v>5</v>
      </c>
      <c r="S700" s="76">
        <f t="shared" ref="S700" si="10816">IF(R700=12,1,R700+1)</f>
        <v>6</v>
      </c>
      <c r="T700" s="76">
        <f t="shared" ref="T700" si="10817">IF(S700=12,1,S700+1)</f>
        <v>7</v>
      </c>
      <c r="U700" s="76">
        <f t="shared" ref="U700" si="10818">IF(T700=12,1,T700+1)</f>
        <v>8</v>
      </c>
      <c r="V700" s="76">
        <f t="shared" ref="V700" si="10819">IF(U700=12,1,U700+1)</f>
        <v>9</v>
      </c>
      <c r="W700" s="76">
        <f>IF(V700=12,1,V700+1)</f>
        <v>10</v>
      </c>
      <c r="X700" s="76">
        <f t="shared" ref="X700" si="10820">IF(W700=12,1,W700+1)</f>
        <v>11</v>
      </c>
      <c r="Y700" s="76">
        <f t="shared" ref="Y700" si="10821">IF(X700=12,1,X700+1)</f>
        <v>12</v>
      </c>
      <c r="Z700" s="76">
        <f t="shared" ref="Z700" si="10822">IF(Y700=12,1,Y700+1)</f>
        <v>1</v>
      </c>
      <c r="AA700" s="76">
        <f t="shared" ref="AA700" si="10823">IF(Z700=12,1,Z700+1)</f>
        <v>2</v>
      </c>
      <c r="AB700" s="76">
        <f t="shared" ref="AB700" si="10824">IF(AA700=12,1,AA700+1)</f>
        <v>3</v>
      </c>
      <c r="AC700" s="76">
        <f t="shared" ref="AC700" si="10825">IF(AB700=12,1,AB700+1)</f>
        <v>4</v>
      </c>
      <c r="AD700" s="76">
        <f t="shared" ref="AD700" si="10826">IF(AC700=12,1,AC700+1)</f>
        <v>5</v>
      </c>
      <c r="AE700" s="76">
        <f t="shared" ref="AE700" si="10827">IF(AD700=12,1,AD700+1)</f>
        <v>6</v>
      </c>
      <c r="AF700" s="76">
        <f>IF(AE700=12,1,AE700+1)</f>
        <v>7</v>
      </c>
      <c r="AG700" s="76">
        <f t="shared" ref="AG700" si="10828">IF(AF700=12,1,AF700+1)</f>
        <v>8</v>
      </c>
      <c r="AH700" s="76">
        <f t="shared" ref="AH700" si="10829">IF(AG700=12,1,AG700+1)</f>
        <v>9</v>
      </c>
      <c r="AI700" s="76">
        <f t="shared" ref="AI700" si="10830">IF(AH700=12,1,AH700+1)</f>
        <v>10</v>
      </c>
      <c r="AJ700" s="76">
        <f t="shared" ref="AJ700" si="10831">IF(AI700=12,1,AI700+1)</f>
        <v>11</v>
      </c>
      <c r="AK700" s="76">
        <f t="shared" ref="AK700" si="10832">IF(AJ700=12,1,AJ700+1)</f>
        <v>12</v>
      </c>
      <c r="AL700" s="76">
        <f t="shared" ref="AL700" si="10833">IF(AK700=12,1,AK700+1)</f>
        <v>1</v>
      </c>
      <c r="AM700" s="76">
        <f t="shared" ref="AM700" si="10834">IF(AL700=12,1,AL700+1)</f>
        <v>2</v>
      </c>
      <c r="AN700" s="76">
        <f t="shared" ref="AN700" si="10835">IF(AM700=12,1,AM700+1)</f>
        <v>3</v>
      </c>
      <c r="AO700" s="76">
        <f t="shared" ref="AO700" si="10836">IF(AN700=12,1,AN700+1)</f>
        <v>4</v>
      </c>
      <c r="AP700" s="76">
        <f t="shared" ref="AP700" si="10837">IF(AO700=12,1,AO700+1)</f>
        <v>5</v>
      </c>
      <c r="AQ700" s="76">
        <f t="shared" ref="AQ700" si="10838">IF(AP700=12,1,AP700+1)</f>
        <v>6</v>
      </c>
      <c r="AR700" s="76">
        <f t="shared" ref="AR700" si="10839">IF(AQ700=12,1,AQ700+1)</f>
        <v>7</v>
      </c>
      <c r="AS700" s="76">
        <f t="shared" ref="AS700" si="10840">IF(AR700=12,1,AR700+1)</f>
        <v>8</v>
      </c>
      <c r="AT700" s="76">
        <f t="shared" ref="AT700" si="10841">IF(AS700=12,1,AS700+1)</f>
        <v>9</v>
      </c>
      <c r="AU700" s="76">
        <f t="shared" ref="AU700" si="10842">IF(AT700=12,1,AT700+1)</f>
        <v>10</v>
      </c>
      <c r="AV700" s="76">
        <f t="shared" ref="AV700" si="10843">IF(AU700=12,1,AU700+1)</f>
        <v>11</v>
      </c>
      <c r="AW700" s="76">
        <f t="shared" ref="AW700" si="10844">IF(AV700=12,1,AV700+1)</f>
        <v>12</v>
      </c>
      <c r="AX700" s="76">
        <f t="shared" ref="AX700" si="10845">IF(AW700=12,1,AW700+1)</f>
        <v>1</v>
      </c>
      <c r="AY700" s="76">
        <f t="shared" ref="AY700" si="10846">IF(AX700=12,1,AX700+1)</f>
        <v>2</v>
      </c>
      <c r="AZ700" s="76">
        <f t="shared" ref="AZ700" si="10847">IF(AY700=12,1,AY700+1)</f>
        <v>3</v>
      </c>
      <c r="BA700" s="76">
        <f t="shared" ref="BA700" si="10848">IF(AZ700=12,1,AZ700+1)</f>
        <v>4</v>
      </c>
      <c r="BB700" s="76">
        <f t="shared" ref="BB700" si="10849">IF(BA700=12,1,BA700+1)</f>
        <v>5</v>
      </c>
      <c r="BC700" s="76">
        <f t="shared" ref="BC700" si="10850">IF(BB700=12,1,BB700+1)</f>
        <v>6</v>
      </c>
      <c r="BD700" s="76">
        <f t="shared" ref="BD700" si="10851">IF(BC700=12,1,BC700+1)</f>
        <v>7</v>
      </c>
      <c r="BE700" s="76">
        <f t="shared" ref="BE700" si="10852">IF(BD700=12,1,BD700+1)</f>
        <v>8</v>
      </c>
      <c r="BF700" s="76">
        <f t="shared" ref="BF700" si="10853">IF(BE700=12,1,BE700+1)</f>
        <v>9</v>
      </c>
      <c r="BG700" s="76">
        <f t="shared" ref="BG700" si="10854">IF(BF700=12,1,BF700+1)</f>
        <v>10</v>
      </c>
      <c r="BH700" s="76">
        <f t="shared" ref="BH700" si="10855">IF(BG700=12,1,BG700+1)</f>
        <v>11</v>
      </c>
      <c r="BI700" s="76">
        <f t="shared" ref="BI700" si="10856">IF(BH700=12,1,BH700+1)</f>
        <v>12</v>
      </c>
      <c r="BJ700" s="81"/>
      <c r="BK700" s="78"/>
      <c r="BL700" s="78"/>
      <c r="BM700" s="106"/>
      <c r="BN700" s="106"/>
      <c r="BO700" s="106"/>
      <c r="BP700" s="106"/>
      <c r="BQ700" s="106"/>
      <c r="BR700" s="106"/>
      <c r="BS700" s="106"/>
      <c r="BT700" s="106"/>
      <c r="BU700" s="106"/>
      <c r="BV700" s="106"/>
      <c r="BW700" s="106"/>
      <c r="BX700" s="106"/>
      <c r="BY700" s="106"/>
      <c r="BZ700" s="106"/>
      <c r="CA700" s="106"/>
      <c r="CB700" s="106"/>
    </row>
    <row r="701" spans="1:80" s="245" customFormat="1" ht="35.15" hidden="1" customHeight="1" x14ac:dyDescent="0.35">
      <c r="A701" s="250"/>
      <c r="B701" s="113"/>
      <c r="C701" s="361"/>
      <c r="D701" s="125"/>
      <c r="E701" s="125"/>
      <c r="F701" s="125"/>
      <c r="G701" s="125"/>
      <c r="H701" s="370"/>
      <c r="I701" s="373"/>
      <c r="J701" s="7"/>
      <c r="K701" s="376"/>
      <c r="L701" s="106"/>
      <c r="M701" s="77"/>
      <c r="N701" s="59">
        <f t="shared" ref="N701:BI701" si="10857">VALUE(_xlfn.CONCAT(N700,".",N703))</f>
        <v>1</v>
      </c>
      <c r="O701" s="73">
        <f t="shared" si="10857"/>
        <v>32</v>
      </c>
      <c r="P701" s="73">
        <f t="shared" si="10857"/>
        <v>61</v>
      </c>
      <c r="Q701" s="73">
        <f t="shared" si="10857"/>
        <v>92</v>
      </c>
      <c r="R701" s="73">
        <f t="shared" si="10857"/>
        <v>122</v>
      </c>
      <c r="S701" s="73">
        <f t="shared" si="10857"/>
        <v>153</v>
      </c>
      <c r="T701" s="73">
        <f t="shared" si="10857"/>
        <v>183</v>
      </c>
      <c r="U701" s="73">
        <f t="shared" si="10857"/>
        <v>214</v>
      </c>
      <c r="V701" s="73">
        <f t="shared" si="10857"/>
        <v>245</v>
      </c>
      <c r="W701" s="73">
        <f t="shared" si="10857"/>
        <v>275</v>
      </c>
      <c r="X701" s="73">
        <f t="shared" si="10857"/>
        <v>306</v>
      </c>
      <c r="Y701" s="73">
        <f t="shared" si="10857"/>
        <v>336</v>
      </c>
      <c r="Z701" s="73">
        <f t="shared" si="10857"/>
        <v>367</v>
      </c>
      <c r="AA701" s="73">
        <f t="shared" si="10857"/>
        <v>398</v>
      </c>
      <c r="AB701" s="73">
        <f t="shared" si="10857"/>
        <v>426</v>
      </c>
      <c r="AC701" s="73">
        <f t="shared" si="10857"/>
        <v>457</v>
      </c>
      <c r="AD701" s="73">
        <f t="shared" si="10857"/>
        <v>487</v>
      </c>
      <c r="AE701" s="73">
        <f t="shared" si="10857"/>
        <v>518</v>
      </c>
      <c r="AF701" s="73">
        <f t="shared" si="10857"/>
        <v>548</v>
      </c>
      <c r="AG701" s="73">
        <f t="shared" si="10857"/>
        <v>579</v>
      </c>
      <c r="AH701" s="73">
        <f t="shared" si="10857"/>
        <v>610</v>
      </c>
      <c r="AI701" s="73">
        <f t="shared" si="10857"/>
        <v>640</v>
      </c>
      <c r="AJ701" s="73">
        <f t="shared" si="10857"/>
        <v>671</v>
      </c>
      <c r="AK701" s="73">
        <f t="shared" si="10857"/>
        <v>701</v>
      </c>
      <c r="AL701" s="73">
        <f t="shared" si="10857"/>
        <v>732</v>
      </c>
      <c r="AM701" s="73">
        <f t="shared" si="10857"/>
        <v>763</v>
      </c>
      <c r="AN701" s="73">
        <f t="shared" si="10857"/>
        <v>791</v>
      </c>
      <c r="AO701" s="73">
        <f t="shared" si="10857"/>
        <v>822</v>
      </c>
      <c r="AP701" s="73">
        <f t="shared" si="10857"/>
        <v>852</v>
      </c>
      <c r="AQ701" s="73">
        <f t="shared" si="10857"/>
        <v>883</v>
      </c>
      <c r="AR701" s="73">
        <f t="shared" si="10857"/>
        <v>913</v>
      </c>
      <c r="AS701" s="73">
        <f t="shared" si="10857"/>
        <v>944</v>
      </c>
      <c r="AT701" s="73">
        <f t="shared" si="10857"/>
        <v>975</v>
      </c>
      <c r="AU701" s="73">
        <f t="shared" si="10857"/>
        <v>1005</v>
      </c>
      <c r="AV701" s="73">
        <f t="shared" si="10857"/>
        <v>1036</v>
      </c>
      <c r="AW701" s="73">
        <f t="shared" si="10857"/>
        <v>1066</v>
      </c>
      <c r="AX701" s="73">
        <f t="shared" si="10857"/>
        <v>1097</v>
      </c>
      <c r="AY701" s="73">
        <f t="shared" si="10857"/>
        <v>1128</v>
      </c>
      <c r="AZ701" s="73">
        <f t="shared" si="10857"/>
        <v>1156</v>
      </c>
      <c r="BA701" s="73">
        <f t="shared" si="10857"/>
        <v>1187</v>
      </c>
      <c r="BB701" s="73">
        <f t="shared" si="10857"/>
        <v>1217</v>
      </c>
      <c r="BC701" s="73">
        <f t="shared" si="10857"/>
        <v>1248</v>
      </c>
      <c r="BD701" s="73">
        <f t="shared" si="10857"/>
        <v>1278</v>
      </c>
      <c r="BE701" s="73">
        <f t="shared" si="10857"/>
        <v>1309</v>
      </c>
      <c r="BF701" s="73">
        <f t="shared" si="10857"/>
        <v>1340</v>
      </c>
      <c r="BG701" s="73">
        <f t="shared" si="10857"/>
        <v>1370</v>
      </c>
      <c r="BH701" s="73">
        <f t="shared" si="10857"/>
        <v>1401</v>
      </c>
      <c r="BI701" s="73">
        <f t="shared" si="10857"/>
        <v>1431</v>
      </c>
      <c r="BJ701" s="82"/>
      <c r="BK701" s="79"/>
      <c r="BL701" s="79"/>
      <c r="BM701" s="106"/>
      <c r="BN701" s="106"/>
      <c r="BO701" s="106"/>
      <c r="BP701" s="106"/>
      <c r="BQ701" s="106"/>
      <c r="BR701" s="106"/>
      <c r="BS701" s="106"/>
      <c r="BT701" s="106"/>
      <c r="BU701" s="106"/>
      <c r="BV701" s="106"/>
      <c r="BW701" s="106"/>
      <c r="BX701" s="106"/>
      <c r="BY701" s="106"/>
      <c r="BZ701" s="106"/>
      <c r="CA701" s="106"/>
      <c r="CB701" s="106"/>
    </row>
    <row r="702" spans="1:80" s="245" customFormat="1" ht="17.149999999999999" customHeight="1" x14ac:dyDescent="0.35">
      <c r="A702" s="250"/>
      <c r="B702" s="113"/>
      <c r="C702" s="361"/>
      <c r="D702" s="125"/>
      <c r="E702" s="357" t="s">
        <v>207</v>
      </c>
      <c r="F702" s="357" t="s">
        <v>207</v>
      </c>
      <c r="G702" s="357" t="s">
        <v>207</v>
      </c>
      <c r="H702" s="370"/>
      <c r="I702" s="373"/>
      <c r="J702" s="7"/>
      <c r="K702" s="376"/>
      <c r="L702" s="106"/>
      <c r="M702" s="77"/>
      <c r="N702" s="60" t="str">
        <f>VLOOKUP(N700,'Podpůrná data'!$I$188:$J$199,2)</f>
        <v>leden</v>
      </c>
      <c r="O702" s="60" t="str">
        <f>VLOOKUP(O700,'Podpůrná data'!$I$188:$J$199,2)</f>
        <v>únor</v>
      </c>
      <c r="P702" s="60" t="str">
        <f>VLOOKUP(P700,'Podpůrná data'!$I$188:$J$199,2)</f>
        <v>březen</v>
      </c>
      <c r="Q702" s="60" t="str">
        <f>VLOOKUP(Q700,'Podpůrná data'!$I$188:$J$199,2)</f>
        <v>duben</v>
      </c>
      <c r="R702" s="60" t="str">
        <f>VLOOKUP(R700,'Podpůrná data'!$I$188:$J$199,2)</f>
        <v>květen</v>
      </c>
      <c r="S702" s="60" t="str">
        <f>VLOOKUP(S700,'Podpůrná data'!$I$188:$J$199,2)</f>
        <v>červen</v>
      </c>
      <c r="T702" s="60" t="str">
        <f>VLOOKUP(T700,'Podpůrná data'!$I$188:$J$199,2)</f>
        <v>červenec</v>
      </c>
      <c r="U702" s="60" t="str">
        <f>VLOOKUP(U700,'Podpůrná data'!$I$188:$J$199,2)</f>
        <v>srpen</v>
      </c>
      <c r="V702" s="60" t="str">
        <f>VLOOKUP(V700,'Podpůrná data'!$I$188:$J$199,2)</f>
        <v>září</v>
      </c>
      <c r="W702" s="60" t="str">
        <f>VLOOKUP(W700,'Podpůrná data'!$I$188:$J$199,2)</f>
        <v>říjen</v>
      </c>
      <c r="X702" s="60" t="str">
        <f>VLOOKUP(X700,'Podpůrná data'!$I$188:$J$199,2)</f>
        <v>listopad</v>
      </c>
      <c r="Y702" s="60" t="str">
        <f>VLOOKUP(Y700,'Podpůrná data'!$I$188:$J$199,2)</f>
        <v>prosinec</v>
      </c>
      <c r="Z702" s="60" t="str">
        <f>VLOOKUP(Z700,'Podpůrná data'!$I$188:$J$199,2)</f>
        <v>leden</v>
      </c>
      <c r="AA702" s="60" t="str">
        <f>VLOOKUP(AA700,'Podpůrná data'!$I$188:$J$199,2)</f>
        <v>únor</v>
      </c>
      <c r="AB702" s="60" t="str">
        <f>VLOOKUP(AB700,'Podpůrná data'!$I$188:$J$199,2)</f>
        <v>březen</v>
      </c>
      <c r="AC702" s="60" t="str">
        <f>VLOOKUP(AC700,'Podpůrná data'!$I$188:$J$199,2)</f>
        <v>duben</v>
      </c>
      <c r="AD702" s="60" t="str">
        <f>VLOOKUP(AD700,'Podpůrná data'!$I$188:$J$199,2)</f>
        <v>květen</v>
      </c>
      <c r="AE702" s="60" t="str">
        <f>VLOOKUP(AE700,'Podpůrná data'!$I$188:$J$199,2)</f>
        <v>červen</v>
      </c>
      <c r="AF702" s="60" t="str">
        <f>VLOOKUP(AF700,'Podpůrná data'!$I$188:$J$199,2)</f>
        <v>červenec</v>
      </c>
      <c r="AG702" s="60" t="str">
        <f>VLOOKUP(AG700,'Podpůrná data'!$I$188:$J$199,2)</f>
        <v>srpen</v>
      </c>
      <c r="AH702" s="60" t="str">
        <f>VLOOKUP(AH700,'Podpůrná data'!$I$188:$J$199,2)</f>
        <v>září</v>
      </c>
      <c r="AI702" s="60" t="str">
        <f>VLOOKUP(AI700,'Podpůrná data'!$I$188:$J$199,2)</f>
        <v>říjen</v>
      </c>
      <c r="AJ702" s="60" t="str">
        <f>VLOOKUP(AJ700,'Podpůrná data'!$I$188:$J$199,2)</f>
        <v>listopad</v>
      </c>
      <c r="AK702" s="60" t="str">
        <f>VLOOKUP(AK700,'Podpůrná data'!$I$188:$J$199,2)</f>
        <v>prosinec</v>
      </c>
      <c r="AL702" s="60" t="str">
        <f>VLOOKUP(AL700,'Podpůrná data'!$I$188:$J$199,2)</f>
        <v>leden</v>
      </c>
      <c r="AM702" s="60" t="str">
        <f>VLOOKUP(AM700,'Podpůrná data'!$I$188:$J$199,2)</f>
        <v>únor</v>
      </c>
      <c r="AN702" s="60" t="str">
        <f>VLOOKUP(AN700,'Podpůrná data'!$I$188:$J$199,2)</f>
        <v>březen</v>
      </c>
      <c r="AO702" s="60" t="str">
        <f>VLOOKUP(AO700,'Podpůrná data'!$I$188:$J$199,2)</f>
        <v>duben</v>
      </c>
      <c r="AP702" s="60" t="str">
        <f>VLOOKUP(AP700,'Podpůrná data'!$I$188:$J$199,2)</f>
        <v>květen</v>
      </c>
      <c r="AQ702" s="60" t="str">
        <f>VLOOKUP(AQ700,'Podpůrná data'!$I$188:$J$199,2)</f>
        <v>červen</v>
      </c>
      <c r="AR702" s="60" t="str">
        <f>VLOOKUP(AR700,'Podpůrná data'!$I$188:$J$199,2)</f>
        <v>červenec</v>
      </c>
      <c r="AS702" s="60" t="str">
        <f>VLOOKUP(AS700,'Podpůrná data'!$I$188:$J$199,2)</f>
        <v>srpen</v>
      </c>
      <c r="AT702" s="60" t="str">
        <f>VLOOKUP(AT700,'Podpůrná data'!$I$188:$J$199,2)</f>
        <v>září</v>
      </c>
      <c r="AU702" s="60" t="str">
        <f>VLOOKUP(AU700,'Podpůrná data'!$I$188:$J$199,2)</f>
        <v>říjen</v>
      </c>
      <c r="AV702" s="60" t="str">
        <f>VLOOKUP(AV700,'Podpůrná data'!$I$188:$J$199,2)</f>
        <v>listopad</v>
      </c>
      <c r="AW702" s="60" t="str">
        <f>VLOOKUP(AW700,'Podpůrná data'!$I$188:$J$199,2)</f>
        <v>prosinec</v>
      </c>
      <c r="AX702" s="60" t="str">
        <f>VLOOKUP(AX700,'Podpůrná data'!$I$188:$J$199,2)</f>
        <v>leden</v>
      </c>
      <c r="AY702" s="60" t="str">
        <f>VLOOKUP(AY700,'Podpůrná data'!$I$188:$J$199,2)</f>
        <v>únor</v>
      </c>
      <c r="AZ702" s="60" t="str">
        <f>VLOOKUP(AZ700,'Podpůrná data'!$I$188:$J$199,2)</f>
        <v>březen</v>
      </c>
      <c r="BA702" s="60" t="str">
        <f>VLOOKUP(BA700,'Podpůrná data'!$I$188:$J$199,2)</f>
        <v>duben</v>
      </c>
      <c r="BB702" s="60" t="str">
        <f>VLOOKUP(BB700,'Podpůrná data'!$I$188:$J$199,2)</f>
        <v>květen</v>
      </c>
      <c r="BC702" s="60" t="str">
        <f>VLOOKUP(BC700,'Podpůrná data'!$I$188:$J$199,2)</f>
        <v>červen</v>
      </c>
      <c r="BD702" s="60" t="str">
        <f>VLOOKUP(BD700,'Podpůrná data'!$I$188:$J$199,2)</f>
        <v>červenec</v>
      </c>
      <c r="BE702" s="60" t="str">
        <f>VLOOKUP(BE700,'Podpůrná data'!$I$188:$J$199,2)</f>
        <v>srpen</v>
      </c>
      <c r="BF702" s="60" t="str">
        <f>VLOOKUP(BF700,'Podpůrná data'!$I$188:$J$199,2)</f>
        <v>září</v>
      </c>
      <c r="BG702" s="60" t="str">
        <f>VLOOKUP(BG700,'Podpůrná data'!$I$188:$J$199,2)</f>
        <v>říjen</v>
      </c>
      <c r="BH702" s="60" t="str">
        <f>VLOOKUP(BH700,'Podpůrná data'!$I$188:$J$199,2)</f>
        <v>listopad</v>
      </c>
      <c r="BI702" s="60" t="str">
        <f>VLOOKUP(BI700,'Podpůrná data'!$I$188:$J$199,2)</f>
        <v>prosinec</v>
      </c>
      <c r="BJ702" s="200"/>
      <c r="BK702" s="200"/>
      <c r="BL702" s="201"/>
      <c r="BM702" s="106"/>
      <c r="BN702" s="179" t="s">
        <v>105</v>
      </c>
      <c r="BO702" s="179" t="s">
        <v>106</v>
      </c>
      <c r="BP702" s="179" t="s">
        <v>107</v>
      </c>
      <c r="BQ702" s="179" t="s">
        <v>108</v>
      </c>
      <c r="BR702" s="179" t="s">
        <v>109</v>
      </c>
      <c r="BS702" s="179" t="s">
        <v>110</v>
      </c>
      <c r="BT702" s="179" t="s">
        <v>111</v>
      </c>
      <c r="BU702" s="179" t="s">
        <v>112</v>
      </c>
      <c r="BV702" s="179" t="s">
        <v>113</v>
      </c>
      <c r="BW702" s="179" t="s">
        <v>155</v>
      </c>
      <c r="BX702" s="179" t="s">
        <v>156</v>
      </c>
      <c r="BY702" s="179" t="s">
        <v>157</v>
      </c>
      <c r="BZ702" s="179" t="s">
        <v>202</v>
      </c>
      <c r="CA702" s="179" t="s">
        <v>203</v>
      </c>
      <c r="CB702" s="179" t="s">
        <v>204</v>
      </c>
    </row>
    <row r="703" spans="1:80" s="245" customFormat="1" ht="16.399999999999999" customHeight="1" x14ac:dyDescent="0.35">
      <c r="A703" s="250"/>
      <c r="B703" s="113"/>
      <c r="C703" s="361"/>
      <c r="D703" s="125"/>
      <c r="E703" s="357"/>
      <c r="F703" s="357"/>
      <c r="G703" s="357"/>
      <c r="H703" s="370"/>
      <c r="I703" s="373"/>
      <c r="J703" s="7"/>
      <c r="K703" s="376"/>
      <c r="L703" s="106"/>
      <c r="M703" s="77"/>
      <c r="N703" s="60">
        <f>YEAR(Úvod!$F$10)</f>
        <v>1900</v>
      </c>
      <c r="O703" s="60">
        <f t="shared" ref="O703" si="10858">IF(O700=1,N703+1,N703)</f>
        <v>1900</v>
      </c>
      <c r="P703" s="60">
        <f t="shared" ref="P703" si="10859">IF(P700=1,O703+1,O703)</f>
        <v>1900</v>
      </c>
      <c r="Q703" s="60">
        <f t="shared" ref="Q703" si="10860">IF(Q700=1,P703+1,P703)</f>
        <v>1900</v>
      </c>
      <c r="R703" s="60">
        <f t="shared" ref="R703" si="10861">IF(R700=1,Q703+1,Q703)</f>
        <v>1900</v>
      </c>
      <c r="S703" s="60">
        <f t="shared" ref="S703" si="10862">IF(S700=1,R703+1,R703)</f>
        <v>1900</v>
      </c>
      <c r="T703" s="60">
        <f t="shared" ref="T703" si="10863">IF(T700=1,S703+1,S703)</f>
        <v>1900</v>
      </c>
      <c r="U703" s="60">
        <f t="shared" ref="U703" si="10864">IF(U700=1,T703+1,T703)</f>
        <v>1900</v>
      </c>
      <c r="V703" s="60">
        <f t="shared" ref="V703" si="10865">IF(V700=1,U703+1,U703)</f>
        <v>1900</v>
      </c>
      <c r="W703" s="60">
        <f t="shared" ref="W703" si="10866">IF(W700=1,V703+1,V703)</f>
        <v>1900</v>
      </c>
      <c r="X703" s="60">
        <f t="shared" ref="X703" si="10867">IF(X700=1,W703+1,W703)</f>
        <v>1900</v>
      </c>
      <c r="Y703" s="60">
        <f t="shared" ref="Y703" si="10868">IF(Y700=1,X703+1,X703)</f>
        <v>1900</v>
      </c>
      <c r="Z703" s="60">
        <f t="shared" ref="Z703" si="10869">IF(Z700=1,Y703+1,Y703)</f>
        <v>1901</v>
      </c>
      <c r="AA703" s="60">
        <f t="shared" ref="AA703" si="10870">IF(AA700=1,Z703+1,Z703)</f>
        <v>1901</v>
      </c>
      <c r="AB703" s="60">
        <f t="shared" ref="AB703" si="10871">IF(AB700=1,AA703+1,AA703)</f>
        <v>1901</v>
      </c>
      <c r="AC703" s="60">
        <f t="shared" ref="AC703" si="10872">IF(AC700=1,AB703+1,AB703)</f>
        <v>1901</v>
      </c>
      <c r="AD703" s="60">
        <f t="shared" ref="AD703" si="10873">IF(AD700=1,AC703+1,AC703)</f>
        <v>1901</v>
      </c>
      <c r="AE703" s="60">
        <f t="shared" ref="AE703" si="10874">IF(AE700=1,AD703+1,AD703)</f>
        <v>1901</v>
      </c>
      <c r="AF703" s="60">
        <f t="shared" ref="AF703" si="10875">IF(AF700=1,AE703+1,AE703)</f>
        <v>1901</v>
      </c>
      <c r="AG703" s="60">
        <f t="shared" ref="AG703" si="10876">IF(AG700=1,AF703+1,AF703)</f>
        <v>1901</v>
      </c>
      <c r="AH703" s="60">
        <f t="shared" ref="AH703" si="10877">IF(AH700=1,AG703+1,AG703)</f>
        <v>1901</v>
      </c>
      <c r="AI703" s="60">
        <f t="shared" ref="AI703" si="10878">IF(AI700=1,AH703+1,AH703)</f>
        <v>1901</v>
      </c>
      <c r="AJ703" s="60">
        <f t="shared" ref="AJ703" si="10879">IF(AJ700=1,AI703+1,AI703)</f>
        <v>1901</v>
      </c>
      <c r="AK703" s="60">
        <f t="shared" ref="AK703" si="10880">IF(AK700=1,AJ703+1,AJ703)</f>
        <v>1901</v>
      </c>
      <c r="AL703" s="60">
        <f t="shared" ref="AL703" si="10881">IF(AL700=1,AK703+1,AK703)</f>
        <v>1902</v>
      </c>
      <c r="AM703" s="60">
        <f t="shared" ref="AM703" si="10882">IF(AM700=1,AL703+1,AL703)</f>
        <v>1902</v>
      </c>
      <c r="AN703" s="60">
        <f t="shared" ref="AN703" si="10883">IF(AN700=1,AM703+1,AM703)</f>
        <v>1902</v>
      </c>
      <c r="AO703" s="60">
        <f t="shared" ref="AO703" si="10884">IF(AO700=1,AN703+1,AN703)</f>
        <v>1902</v>
      </c>
      <c r="AP703" s="60">
        <f t="shared" ref="AP703" si="10885">IF(AP700=1,AO703+1,AO703)</f>
        <v>1902</v>
      </c>
      <c r="AQ703" s="60">
        <f t="shared" ref="AQ703" si="10886">IF(AQ700=1,AP703+1,AP703)</f>
        <v>1902</v>
      </c>
      <c r="AR703" s="60">
        <f t="shared" ref="AR703" si="10887">IF(AR700=1,AQ703+1,AQ703)</f>
        <v>1902</v>
      </c>
      <c r="AS703" s="60">
        <f t="shared" ref="AS703" si="10888">IF(AS700=1,AR703+1,AR703)</f>
        <v>1902</v>
      </c>
      <c r="AT703" s="60">
        <f t="shared" ref="AT703" si="10889">IF(AT700=1,AS703+1,AS703)</f>
        <v>1902</v>
      </c>
      <c r="AU703" s="60">
        <f t="shared" ref="AU703" si="10890">IF(AU700=1,AT703+1,AT703)</f>
        <v>1902</v>
      </c>
      <c r="AV703" s="60">
        <f t="shared" ref="AV703" si="10891">IF(AV700=1,AU703+1,AU703)</f>
        <v>1902</v>
      </c>
      <c r="AW703" s="60">
        <f t="shared" ref="AW703" si="10892">IF(AW700=1,AV703+1,AV703)</f>
        <v>1902</v>
      </c>
      <c r="AX703" s="60">
        <f t="shared" ref="AX703" si="10893">IF(AX700=1,AW703+1,AW703)</f>
        <v>1903</v>
      </c>
      <c r="AY703" s="60">
        <f t="shared" ref="AY703" si="10894">IF(AY700=1,AX703+1,AX703)</f>
        <v>1903</v>
      </c>
      <c r="AZ703" s="60">
        <f t="shared" ref="AZ703" si="10895">IF(AZ700=1,AY703+1,AY703)</f>
        <v>1903</v>
      </c>
      <c r="BA703" s="60">
        <f t="shared" ref="BA703" si="10896">IF(BA700=1,AZ703+1,AZ703)</f>
        <v>1903</v>
      </c>
      <c r="BB703" s="60">
        <f t="shared" ref="BB703" si="10897">IF(BB700=1,BA703+1,BA703)</f>
        <v>1903</v>
      </c>
      <c r="BC703" s="60">
        <f t="shared" ref="BC703" si="10898">IF(BC700=1,BB703+1,BB703)</f>
        <v>1903</v>
      </c>
      <c r="BD703" s="60">
        <f t="shared" ref="BD703" si="10899">IF(BD700=1,BC703+1,BC703)</f>
        <v>1903</v>
      </c>
      <c r="BE703" s="60">
        <f t="shared" ref="BE703" si="10900">IF(BE700=1,BD703+1,BD703)</f>
        <v>1903</v>
      </c>
      <c r="BF703" s="60">
        <f t="shared" ref="BF703" si="10901">IF(BF700=1,BE703+1,BE703)</f>
        <v>1903</v>
      </c>
      <c r="BG703" s="60">
        <f t="shared" ref="BG703" si="10902">IF(BG700=1,BF703+1,BF703)</f>
        <v>1903</v>
      </c>
      <c r="BH703" s="60">
        <f t="shared" ref="BH703" si="10903">IF(BH700=1,BG703+1,BG703)</f>
        <v>1903</v>
      </c>
      <c r="BI703" s="60">
        <f t="shared" ref="BI703" si="10904">IF(BI700=1,BH703+1,BH703)</f>
        <v>1903</v>
      </c>
      <c r="BJ703" s="199"/>
      <c r="BK703" s="198"/>
      <c r="BL703" s="202"/>
      <c r="BM703" s="106"/>
      <c r="BN703" s="106"/>
      <c r="BO703" s="106"/>
      <c r="BP703" s="106"/>
      <c r="BQ703" s="106"/>
      <c r="BR703" s="106"/>
      <c r="BS703" s="106"/>
      <c r="BT703" s="106"/>
      <c r="BU703" s="106"/>
      <c r="BV703" s="106"/>
      <c r="BW703" s="106"/>
      <c r="BX703" s="106"/>
      <c r="BY703" s="106"/>
      <c r="BZ703" s="106"/>
      <c r="CA703" s="106"/>
      <c r="CB703" s="106"/>
    </row>
    <row r="704" spans="1:80" s="245" customFormat="1" ht="16.399999999999999" customHeight="1" x14ac:dyDescent="0.35">
      <c r="A704" s="250"/>
      <c r="B704" s="113"/>
      <c r="C704" s="125"/>
      <c r="D704" s="125"/>
      <c r="E704" s="357"/>
      <c r="F704" s="357"/>
      <c r="G704" s="357"/>
      <c r="H704" s="370"/>
      <c r="I704" s="374"/>
      <c r="J704" s="7"/>
      <c r="K704" s="377"/>
      <c r="L704" s="106"/>
      <c r="M704" s="63" t="s">
        <v>159</v>
      </c>
      <c r="N704" s="258"/>
      <c r="O704" s="258"/>
      <c r="P704" s="258"/>
      <c r="Q704" s="258"/>
      <c r="R704" s="258"/>
      <c r="S704" s="258"/>
      <c r="T704" s="258"/>
      <c r="U704" s="258"/>
      <c r="V704" s="258"/>
      <c r="W704" s="258"/>
      <c r="X704" s="258"/>
      <c r="Y704" s="258"/>
      <c r="Z704" s="258"/>
      <c r="AA704" s="258"/>
      <c r="AB704" s="258"/>
      <c r="AC704" s="258"/>
      <c r="AD704" s="258"/>
      <c r="AE704" s="258"/>
      <c r="AF704" s="258"/>
      <c r="AG704" s="258"/>
      <c r="AH704" s="258"/>
      <c r="AI704" s="258"/>
      <c r="AJ704" s="258"/>
      <c r="AK704" s="258"/>
      <c r="AL704" s="258"/>
      <c r="AM704" s="258"/>
      <c r="AN704" s="258"/>
      <c r="AO704" s="258"/>
      <c r="AP704" s="258"/>
      <c r="AQ704" s="258"/>
      <c r="AR704" s="258"/>
      <c r="AS704" s="258"/>
      <c r="AT704" s="258"/>
      <c r="AU704" s="258"/>
      <c r="AV704" s="258"/>
      <c r="AW704" s="258"/>
      <c r="AX704" s="258"/>
      <c r="AY704" s="258"/>
      <c r="AZ704" s="258"/>
      <c r="BA704" s="258"/>
      <c r="BB704" s="258"/>
      <c r="BC704" s="258"/>
      <c r="BD704" s="258"/>
      <c r="BE704" s="258"/>
      <c r="BF704" s="258"/>
      <c r="BG704" s="258"/>
      <c r="BH704" s="258"/>
      <c r="BI704" s="258"/>
      <c r="BJ704" s="199"/>
      <c r="BK704" s="198"/>
      <c r="BL704" s="202"/>
      <c r="BM704" s="106"/>
      <c r="BN704" s="106"/>
      <c r="BO704" s="106"/>
      <c r="BP704" s="106"/>
      <c r="BQ704" s="106"/>
      <c r="BR704" s="106"/>
      <c r="BS704" s="106"/>
      <c r="BT704" s="106"/>
      <c r="BU704" s="106"/>
      <c r="BV704" s="106"/>
      <c r="BW704" s="106"/>
      <c r="BX704" s="106"/>
      <c r="BY704" s="106"/>
      <c r="BZ704" s="106"/>
      <c r="CA704" s="106"/>
      <c r="CB704" s="106"/>
    </row>
    <row r="705" spans="1:80" s="245" customFormat="1" ht="23.5" customHeight="1" x14ac:dyDescent="0.35">
      <c r="A705" s="243"/>
      <c r="B705" s="126" t="s">
        <v>396</v>
      </c>
      <c r="C705" s="381"/>
      <c r="D705" s="381"/>
      <c r="E705" s="259"/>
      <c r="F705" s="259"/>
      <c r="G705" s="241"/>
      <c r="H705" s="253"/>
      <c r="I705" s="61">
        <f>IF($H705="",0,VLOOKUP($E705,'Podpůrná data'!$H$15:$I$185,2,FALSE)*$H705)</f>
        <v>0</v>
      </c>
      <c r="J705" s="105"/>
      <c r="K705" s="166">
        <f>IF(I705&gt;0,1,0)</f>
        <v>0</v>
      </c>
      <c r="L705" s="204"/>
      <c r="M705" s="63" t="s">
        <v>95</v>
      </c>
      <c r="N705" s="260"/>
      <c r="O705" s="260"/>
      <c r="P705" s="260"/>
      <c r="Q705" s="260"/>
      <c r="R705" s="260"/>
      <c r="S705" s="260"/>
      <c r="T705" s="260"/>
      <c r="U705" s="260"/>
      <c r="V705" s="260"/>
      <c r="W705" s="260"/>
      <c r="X705" s="260"/>
      <c r="Y705" s="260"/>
      <c r="Z705" s="260"/>
      <c r="AA705" s="260"/>
      <c r="AB705" s="260"/>
      <c r="AC705" s="260"/>
      <c r="AD705" s="260"/>
      <c r="AE705" s="260"/>
      <c r="AF705" s="260"/>
      <c r="AG705" s="260"/>
      <c r="AH705" s="260"/>
      <c r="AI705" s="260"/>
      <c r="AJ705" s="260"/>
      <c r="AK705" s="260"/>
      <c r="AL705" s="260"/>
      <c r="AM705" s="260"/>
      <c r="AN705" s="260"/>
      <c r="AO705" s="260"/>
      <c r="AP705" s="260"/>
      <c r="AQ705" s="260"/>
      <c r="AR705" s="260"/>
      <c r="AS705" s="260"/>
      <c r="AT705" s="260"/>
      <c r="AU705" s="260"/>
      <c r="AV705" s="260"/>
      <c r="AW705" s="260"/>
      <c r="AX705" s="260"/>
      <c r="AY705" s="260"/>
      <c r="AZ705" s="260"/>
      <c r="BA705" s="260"/>
      <c r="BB705" s="260"/>
      <c r="BC705" s="260"/>
      <c r="BD705" s="260"/>
      <c r="BE705" s="260"/>
      <c r="BF705" s="260"/>
      <c r="BG705" s="260"/>
      <c r="BH705" s="260"/>
      <c r="BI705" s="260"/>
      <c r="BJ705" s="382">
        <f>SUM(N707:BI707)</f>
        <v>0</v>
      </c>
      <c r="BK705" s="384">
        <f>SUM(N709:BI709)</f>
        <v>0</v>
      </c>
      <c r="BL705" s="386">
        <f>IF($K705=0,0,IF($BJ705&gt;=20,1,0))</f>
        <v>0</v>
      </c>
      <c r="BM705" s="106"/>
      <c r="BN705" s="106"/>
      <c r="BO705" s="106"/>
      <c r="BP705" s="106"/>
      <c r="BQ705" s="106"/>
      <c r="BR705" s="106"/>
      <c r="BS705" s="106"/>
      <c r="BT705" s="106"/>
      <c r="BU705" s="106"/>
      <c r="BV705" s="106"/>
      <c r="BW705" s="106"/>
      <c r="BX705" s="106"/>
      <c r="BY705" s="106"/>
      <c r="BZ705" s="106"/>
      <c r="CA705" s="106"/>
      <c r="CB705" s="106"/>
    </row>
    <row r="706" spans="1:80" s="245" customFormat="1" ht="29" x14ac:dyDescent="0.35">
      <c r="A706" s="243"/>
      <c r="B706" s="128"/>
      <c r="C706" s="170"/>
      <c r="D706" s="170"/>
      <c r="E706" s="170"/>
      <c r="F706" s="170"/>
      <c r="G706" s="170"/>
      <c r="H706" s="170"/>
      <c r="I706" s="64"/>
      <c r="J706" s="105"/>
      <c r="K706" s="223"/>
      <c r="L706" s="106"/>
      <c r="M706" s="63" t="s">
        <v>215</v>
      </c>
      <c r="N706" s="260"/>
      <c r="O706" s="260"/>
      <c r="P706" s="260"/>
      <c r="Q706" s="260"/>
      <c r="R706" s="260"/>
      <c r="S706" s="260"/>
      <c r="T706" s="260"/>
      <c r="U706" s="260"/>
      <c r="V706" s="260"/>
      <c r="W706" s="260"/>
      <c r="X706" s="260"/>
      <c r="Y706" s="260"/>
      <c r="Z706" s="260"/>
      <c r="AA706" s="260"/>
      <c r="AB706" s="260"/>
      <c r="AC706" s="260"/>
      <c r="AD706" s="260"/>
      <c r="AE706" s="260"/>
      <c r="AF706" s="260"/>
      <c r="AG706" s="260"/>
      <c r="AH706" s="260"/>
      <c r="AI706" s="260"/>
      <c r="AJ706" s="260"/>
      <c r="AK706" s="260"/>
      <c r="AL706" s="260"/>
      <c r="AM706" s="260"/>
      <c r="AN706" s="260"/>
      <c r="AO706" s="260"/>
      <c r="AP706" s="260"/>
      <c r="AQ706" s="260"/>
      <c r="AR706" s="260"/>
      <c r="AS706" s="260"/>
      <c r="AT706" s="260"/>
      <c r="AU706" s="260"/>
      <c r="AV706" s="260"/>
      <c r="AW706" s="260"/>
      <c r="AX706" s="260"/>
      <c r="AY706" s="260"/>
      <c r="AZ706" s="260"/>
      <c r="BA706" s="260"/>
      <c r="BB706" s="260"/>
      <c r="BC706" s="260"/>
      <c r="BD706" s="260"/>
      <c r="BE706" s="260"/>
      <c r="BF706" s="260"/>
      <c r="BG706" s="260"/>
      <c r="BH706" s="260"/>
      <c r="BI706" s="260"/>
      <c r="BJ706" s="382"/>
      <c r="BK706" s="384"/>
      <c r="BL706" s="386"/>
      <c r="BM706" s="106"/>
      <c r="BN706" s="106"/>
      <c r="BO706" s="106"/>
      <c r="BP706" s="106"/>
      <c r="BQ706" s="106"/>
      <c r="BR706" s="106"/>
      <c r="BS706" s="106"/>
      <c r="BT706" s="106"/>
      <c r="BU706" s="106"/>
      <c r="BV706" s="106"/>
      <c r="BW706" s="106"/>
      <c r="BX706" s="106"/>
      <c r="BY706" s="106"/>
      <c r="BZ706" s="106"/>
      <c r="CA706" s="106"/>
      <c r="CB706" s="106"/>
    </row>
    <row r="707" spans="1:80" s="245" customFormat="1" ht="29" x14ac:dyDescent="0.35">
      <c r="A707" s="243"/>
      <c r="B707" s="128"/>
      <c r="C707" s="170"/>
      <c r="D707" s="170"/>
      <c r="E707" s="170"/>
      <c r="F707" s="170"/>
      <c r="G707" s="170"/>
      <c r="H707" s="170"/>
      <c r="I707" s="64"/>
      <c r="J707" s="105"/>
      <c r="K707" s="165"/>
      <c r="L707" s="106"/>
      <c r="M707" s="63" t="s">
        <v>235</v>
      </c>
      <c r="N707" s="167">
        <f>IF(N706="",0,IF(N706&gt;=$H705,$H705,N706))</f>
        <v>0</v>
      </c>
      <c r="O707" s="167">
        <f t="shared" ref="O707" si="10905">IF(O706="",0,IF((O706+N708)&lt;=$H705,O706,$H705-N708))</f>
        <v>0</v>
      </c>
      <c r="P707" s="167">
        <f t="shared" ref="P707" si="10906">IF(P706="",0,IF((P706+O708)&lt;=$H705,P706,$H705-O708))</f>
        <v>0</v>
      </c>
      <c r="Q707" s="167">
        <f t="shared" ref="Q707" si="10907">IF(Q706="",0,IF((Q706+P708)&lt;=$H705,Q706,$H705-P708))</f>
        <v>0</v>
      </c>
      <c r="R707" s="167">
        <f t="shared" ref="R707" si="10908">IF(R706="",0,IF((R706+Q708)&lt;=$H705,R706,$H705-Q708))</f>
        <v>0</v>
      </c>
      <c r="S707" s="167">
        <f t="shared" ref="S707" si="10909">IF(S706="",0,IF((S706+R708)&lt;=$H705,S706,$H705-R708))</f>
        <v>0</v>
      </c>
      <c r="T707" s="167">
        <f t="shared" ref="T707" si="10910">IF(T706="",0,IF((T706+S708)&lt;=$H705,T706,$H705-S708))</f>
        <v>0</v>
      </c>
      <c r="U707" s="167">
        <f t="shared" ref="U707" si="10911">IF(U706="",0,IF((U706+T708)&lt;=$H705,U706,$H705-T708))</f>
        <v>0</v>
      </c>
      <c r="V707" s="167">
        <f t="shared" ref="V707" si="10912">IF(V706="",0,IF((V706+U708)&lt;=$H705,V706,$H705-U708))</f>
        <v>0</v>
      </c>
      <c r="W707" s="167">
        <f t="shared" ref="W707" si="10913">IF(W706="",0,IF((W706+V708)&lt;=$H705,W706,$H705-V708))</f>
        <v>0</v>
      </c>
      <c r="X707" s="167">
        <f t="shared" ref="X707" si="10914">IF(X706="",0,IF((X706+W708)&lt;=$H705,X706,$H705-W708))</f>
        <v>0</v>
      </c>
      <c r="Y707" s="167">
        <f t="shared" ref="Y707" si="10915">IF(Y706="",0,IF((Y706+X708)&lt;=$H705,Y706,$H705-X708))</f>
        <v>0</v>
      </c>
      <c r="Z707" s="167">
        <f t="shared" ref="Z707" si="10916">IF(Z706="",0,IF((Z706+Y708)&lt;=$H705,Z706,$H705-Y708))</f>
        <v>0</v>
      </c>
      <c r="AA707" s="167">
        <f t="shared" ref="AA707" si="10917">IF(AA706="",0,IF((AA706+Z708)&lt;=$H705,AA706,$H705-Z708))</f>
        <v>0</v>
      </c>
      <c r="AB707" s="167">
        <f t="shared" ref="AB707" si="10918">IF(AB706="",0,IF((AB706+AA708)&lt;=$H705,AB706,$H705-AA708))</f>
        <v>0</v>
      </c>
      <c r="AC707" s="167">
        <f t="shared" ref="AC707" si="10919">IF(AC706="",0,IF((AC706+AB708)&lt;=$H705,AC706,$H705-AB708))</f>
        <v>0</v>
      </c>
      <c r="AD707" s="167">
        <f t="shared" ref="AD707" si="10920">IF(AD706="",0,IF((AD706+AC708)&lt;=$H705,AD706,$H705-AC708))</f>
        <v>0</v>
      </c>
      <c r="AE707" s="167">
        <f t="shared" ref="AE707" si="10921">IF(AE706="",0,IF((AE706+AD708)&lt;=$H705,AE706,$H705-AD708))</f>
        <v>0</v>
      </c>
      <c r="AF707" s="167">
        <f t="shared" ref="AF707" si="10922">IF(AF706="",0,IF((AF706+AE708)&lt;=$H705,AF706,$H705-AE708))</f>
        <v>0</v>
      </c>
      <c r="AG707" s="167">
        <f t="shared" ref="AG707" si="10923">IF(AG706="",0,IF((AG706+AF708)&lt;=$H705,AG706,$H705-AF708))</f>
        <v>0</v>
      </c>
      <c r="AH707" s="167">
        <f t="shared" ref="AH707" si="10924">IF(AH706="",0,IF((AH706+AG708)&lt;=$H705,AH706,$H705-AG708))</f>
        <v>0</v>
      </c>
      <c r="AI707" s="167">
        <f t="shared" ref="AI707" si="10925">IF(AI706="",0,IF((AI706+AH708)&lt;=$H705,AI706,$H705-AH708))</f>
        <v>0</v>
      </c>
      <c r="AJ707" s="167">
        <f t="shared" ref="AJ707" si="10926">IF(AJ706="",0,IF((AJ706+AI708)&lt;=$H705,AJ706,$H705-AI708))</f>
        <v>0</v>
      </c>
      <c r="AK707" s="167">
        <f t="shared" ref="AK707" si="10927">IF(AK706="",0,IF((AK706+AJ708)&lt;=$H705,AK706,$H705-AJ708))</f>
        <v>0</v>
      </c>
      <c r="AL707" s="167">
        <f t="shared" ref="AL707" si="10928">IF(AL706="",0,IF((AL706+AK708)&lt;=$H705,AL706,$H705-AK708))</f>
        <v>0</v>
      </c>
      <c r="AM707" s="167">
        <f t="shared" ref="AM707" si="10929">IF(AM706="",0,IF((AM706+AL708)&lt;=$H705,AM706,$H705-AL708))</f>
        <v>0</v>
      </c>
      <c r="AN707" s="167">
        <f t="shared" ref="AN707" si="10930">IF(AN706="",0,IF((AN706+AM708)&lt;=$H705,AN706,$H705-AM708))</f>
        <v>0</v>
      </c>
      <c r="AO707" s="167">
        <f t="shared" ref="AO707" si="10931">IF(AO706="",0,IF((AO706+AN708)&lt;=$H705,AO706,$H705-AN708))</f>
        <v>0</v>
      </c>
      <c r="AP707" s="167">
        <f t="shared" ref="AP707" si="10932">IF(AP706="",0,IF((AP706+AO708)&lt;=$H705,AP706,$H705-AO708))</f>
        <v>0</v>
      </c>
      <c r="AQ707" s="167">
        <f t="shared" ref="AQ707" si="10933">IF(AQ706="",0,IF((AQ706+AP708)&lt;=$H705,AQ706,$H705-AP708))</f>
        <v>0</v>
      </c>
      <c r="AR707" s="167">
        <f t="shared" ref="AR707" si="10934">IF(AR706="",0,IF((AR706+AQ708)&lt;=$H705,AR706,$H705-AQ708))</f>
        <v>0</v>
      </c>
      <c r="AS707" s="167">
        <f t="shared" ref="AS707" si="10935">IF(AS706="",0,IF((AS706+AR708)&lt;=$H705,AS706,$H705-AR708))</f>
        <v>0</v>
      </c>
      <c r="AT707" s="167">
        <f t="shared" ref="AT707" si="10936">IF(AT706="",0,IF((AT706+AS708)&lt;=$H705,AT706,$H705-AS708))</f>
        <v>0</v>
      </c>
      <c r="AU707" s="167">
        <f t="shared" ref="AU707" si="10937">IF(AU706="",0,IF((AU706+AT708)&lt;=$H705,AU706,$H705-AT708))</f>
        <v>0</v>
      </c>
      <c r="AV707" s="167">
        <f t="shared" ref="AV707" si="10938">IF(AV706="",0,IF((AV706+AU708)&lt;=$H705,AV706,$H705-AU708))</f>
        <v>0</v>
      </c>
      <c r="AW707" s="167">
        <f t="shared" ref="AW707" si="10939">IF(AW706="",0,IF((AW706+AV708)&lt;=$H705,AW706,$H705-AV708))</f>
        <v>0</v>
      </c>
      <c r="AX707" s="167">
        <f t="shared" ref="AX707" si="10940">IF(AX706="",0,IF((AX706+AW708)&lt;=$H705,AX706,$H705-AW708))</f>
        <v>0</v>
      </c>
      <c r="AY707" s="167">
        <f t="shared" ref="AY707" si="10941">IF(AY706="",0,IF((AY706+AX708)&lt;=$H705,AY706,$H705-AX708))</f>
        <v>0</v>
      </c>
      <c r="AZ707" s="167">
        <f t="shared" ref="AZ707" si="10942">IF(AZ706="",0,IF((AZ706+AY708)&lt;=$H705,AZ706,$H705-AY708))</f>
        <v>0</v>
      </c>
      <c r="BA707" s="167">
        <f t="shared" ref="BA707" si="10943">IF(BA706="",0,IF((BA706+AZ708)&lt;=$H705,BA706,$H705-AZ708))</f>
        <v>0</v>
      </c>
      <c r="BB707" s="167">
        <f t="shared" ref="BB707" si="10944">IF(BB706="",0,IF((BB706+BA708)&lt;=$H705,BB706,$H705-BA708))</f>
        <v>0</v>
      </c>
      <c r="BC707" s="167">
        <f t="shared" ref="BC707" si="10945">IF(BC706="",0,IF((BC706+BB708)&lt;=$H705,BC706,$H705-BB708))</f>
        <v>0</v>
      </c>
      <c r="BD707" s="167">
        <f t="shared" ref="BD707" si="10946">IF(BD706="",0,IF((BD706+BC708)&lt;=$H705,BD706,$H705-BC708))</f>
        <v>0</v>
      </c>
      <c r="BE707" s="167">
        <f t="shared" ref="BE707" si="10947">IF(BE706="",0,IF((BE706+BD708)&lt;=$H705,BE706,$H705-BD708))</f>
        <v>0</v>
      </c>
      <c r="BF707" s="167">
        <f t="shared" ref="BF707" si="10948">IF(BF706="",0,IF((BF706+BE708)&lt;=$H705,BF706,$H705-BE708))</f>
        <v>0</v>
      </c>
      <c r="BG707" s="167">
        <f t="shared" ref="BG707" si="10949">IF(BG706="",0,IF((BG706+BF708)&lt;=$H705,BG706,$H705-BF708))</f>
        <v>0</v>
      </c>
      <c r="BH707" s="167">
        <f t="shared" ref="BH707" si="10950">IF(BH706="",0,IF((BH706+BG708)&lt;=$H705,BH706,$H705-BG708))</f>
        <v>0</v>
      </c>
      <c r="BI707" s="167">
        <f t="shared" ref="BI707" si="10951">IF(BI706="",0,IF((BI706+BH708)&lt;=$H705,BI706,$H705-BH708))</f>
        <v>0</v>
      </c>
      <c r="BJ707" s="382"/>
      <c r="BK707" s="384"/>
      <c r="BL707" s="386"/>
      <c r="BM707" s="106"/>
      <c r="BN707" s="106"/>
      <c r="BO707" s="106"/>
      <c r="BP707" s="106"/>
      <c r="BQ707" s="106"/>
      <c r="BR707" s="106"/>
      <c r="BS707" s="106"/>
      <c r="BT707" s="106"/>
      <c r="BU707" s="106"/>
      <c r="BV707" s="106"/>
      <c r="BW707" s="106"/>
      <c r="BX707" s="106"/>
      <c r="BY707" s="106"/>
      <c r="BZ707" s="106"/>
      <c r="CA707" s="106"/>
      <c r="CB707" s="106"/>
    </row>
    <row r="708" spans="1:80" ht="29" hidden="1" x14ac:dyDescent="0.35">
      <c r="B708" s="128"/>
      <c r="C708" s="170"/>
      <c r="D708" s="170"/>
      <c r="E708" s="170"/>
      <c r="F708" s="170"/>
      <c r="G708" s="170"/>
      <c r="H708" s="170"/>
      <c r="I708" s="172"/>
      <c r="J708" s="105"/>
      <c r="K708" s="175"/>
      <c r="L708" s="105"/>
      <c r="M708" s="63" t="s">
        <v>236</v>
      </c>
      <c r="N708" s="167">
        <f>N707</f>
        <v>0</v>
      </c>
      <c r="O708" s="167">
        <f>O707+N708</f>
        <v>0</v>
      </c>
      <c r="P708" s="167">
        <f t="shared" ref="P708" si="10952">P707+O708</f>
        <v>0</v>
      </c>
      <c r="Q708" s="167">
        <f t="shared" ref="Q708" si="10953">Q707+P708</f>
        <v>0</v>
      </c>
      <c r="R708" s="167">
        <f t="shared" ref="R708" si="10954">R707+Q708</f>
        <v>0</v>
      </c>
      <c r="S708" s="167">
        <f t="shared" ref="S708" si="10955">S707+R708</f>
        <v>0</v>
      </c>
      <c r="T708" s="167">
        <f t="shared" ref="T708" si="10956">T707+S708</f>
        <v>0</v>
      </c>
      <c r="U708" s="167">
        <f t="shared" ref="U708" si="10957">U707+T708</f>
        <v>0</v>
      </c>
      <c r="V708" s="167">
        <f t="shared" ref="V708" si="10958">V707+U708</f>
        <v>0</v>
      </c>
      <c r="W708" s="167">
        <f t="shared" ref="W708" si="10959">W707+V708</f>
        <v>0</v>
      </c>
      <c r="X708" s="167">
        <f t="shared" ref="X708" si="10960">X707+W708</f>
        <v>0</v>
      </c>
      <c r="Y708" s="167">
        <f t="shared" ref="Y708" si="10961">Y707+X708</f>
        <v>0</v>
      </c>
      <c r="Z708" s="167">
        <f t="shared" ref="Z708" si="10962">Z707+Y708</f>
        <v>0</v>
      </c>
      <c r="AA708" s="167">
        <f t="shared" ref="AA708" si="10963">AA707+Z708</f>
        <v>0</v>
      </c>
      <c r="AB708" s="167">
        <f t="shared" ref="AB708" si="10964">AB707+AA708</f>
        <v>0</v>
      </c>
      <c r="AC708" s="167">
        <f t="shared" ref="AC708" si="10965">AC707+AB708</f>
        <v>0</v>
      </c>
      <c r="AD708" s="167">
        <f t="shared" ref="AD708" si="10966">AD707+AC708</f>
        <v>0</v>
      </c>
      <c r="AE708" s="167">
        <f t="shared" ref="AE708" si="10967">AE707+AD708</f>
        <v>0</v>
      </c>
      <c r="AF708" s="167">
        <f t="shared" ref="AF708" si="10968">AF707+AE708</f>
        <v>0</v>
      </c>
      <c r="AG708" s="167">
        <f t="shared" ref="AG708" si="10969">AG707+AF708</f>
        <v>0</v>
      </c>
      <c r="AH708" s="167">
        <f t="shared" ref="AH708" si="10970">AH707+AG708</f>
        <v>0</v>
      </c>
      <c r="AI708" s="167">
        <f t="shared" ref="AI708" si="10971">AI707+AH708</f>
        <v>0</v>
      </c>
      <c r="AJ708" s="167">
        <f t="shared" ref="AJ708" si="10972">AJ707+AI708</f>
        <v>0</v>
      </c>
      <c r="AK708" s="167">
        <f t="shared" ref="AK708" si="10973">AK707+AJ708</f>
        <v>0</v>
      </c>
      <c r="AL708" s="167">
        <f t="shared" ref="AL708" si="10974">AL707+AK708</f>
        <v>0</v>
      </c>
      <c r="AM708" s="167">
        <f t="shared" ref="AM708" si="10975">AM707+AL708</f>
        <v>0</v>
      </c>
      <c r="AN708" s="167">
        <f t="shared" ref="AN708" si="10976">AN707+AM708</f>
        <v>0</v>
      </c>
      <c r="AO708" s="167">
        <f t="shared" ref="AO708" si="10977">AO707+AN708</f>
        <v>0</v>
      </c>
      <c r="AP708" s="167">
        <f t="shared" ref="AP708" si="10978">AP707+AO708</f>
        <v>0</v>
      </c>
      <c r="AQ708" s="167">
        <f t="shared" ref="AQ708" si="10979">AQ707+AP708</f>
        <v>0</v>
      </c>
      <c r="AR708" s="167">
        <f t="shared" ref="AR708" si="10980">AR707+AQ708</f>
        <v>0</v>
      </c>
      <c r="AS708" s="167">
        <f t="shared" ref="AS708" si="10981">AS707+AR708</f>
        <v>0</v>
      </c>
      <c r="AT708" s="167">
        <f t="shared" ref="AT708" si="10982">AT707+AS708</f>
        <v>0</v>
      </c>
      <c r="AU708" s="167">
        <f t="shared" ref="AU708" si="10983">AU707+AT708</f>
        <v>0</v>
      </c>
      <c r="AV708" s="167">
        <f t="shared" ref="AV708" si="10984">AV707+AU708</f>
        <v>0</v>
      </c>
      <c r="AW708" s="167">
        <f t="shared" ref="AW708" si="10985">AW707+AV708</f>
        <v>0</v>
      </c>
      <c r="AX708" s="167">
        <f t="shared" ref="AX708" si="10986">AX707+AW708</f>
        <v>0</v>
      </c>
      <c r="AY708" s="167">
        <f t="shared" ref="AY708" si="10987">AY707+AX708</f>
        <v>0</v>
      </c>
      <c r="AZ708" s="167">
        <f t="shared" ref="AZ708" si="10988">AZ707+AY708</f>
        <v>0</v>
      </c>
      <c r="BA708" s="167">
        <f t="shared" ref="BA708" si="10989">BA707+AZ708</f>
        <v>0</v>
      </c>
      <c r="BB708" s="167">
        <f t="shared" ref="BB708" si="10990">BB707+BA708</f>
        <v>0</v>
      </c>
      <c r="BC708" s="167">
        <f t="shared" ref="BC708" si="10991">BC707+BB708</f>
        <v>0</v>
      </c>
      <c r="BD708" s="167">
        <f t="shared" ref="BD708" si="10992">BD707+BC708</f>
        <v>0</v>
      </c>
      <c r="BE708" s="167">
        <f t="shared" ref="BE708" si="10993">BE707+BD708</f>
        <v>0</v>
      </c>
      <c r="BF708" s="167">
        <f t="shared" ref="BF708" si="10994">BF707+BE708</f>
        <v>0</v>
      </c>
      <c r="BG708" s="167">
        <f t="shared" ref="BG708" si="10995">BG707+BF708</f>
        <v>0</v>
      </c>
      <c r="BH708" s="167">
        <f t="shared" ref="BH708" si="10996">BH707+BG708</f>
        <v>0</v>
      </c>
      <c r="BI708" s="167">
        <f t="shared" ref="BI708" si="10997">BI707+BH708</f>
        <v>0</v>
      </c>
      <c r="BJ708" s="382"/>
      <c r="BK708" s="384"/>
      <c r="BL708" s="386"/>
      <c r="BM708" s="105"/>
      <c r="BN708" s="105"/>
      <c r="BO708" s="105"/>
      <c r="BP708" s="105"/>
      <c r="BQ708" s="105"/>
      <c r="BR708" s="105"/>
      <c r="BS708" s="105"/>
      <c r="BT708" s="105"/>
      <c r="BU708" s="105"/>
      <c r="BV708" s="105"/>
      <c r="BW708" s="105"/>
      <c r="BX708" s="105"/>
      <c r="BY708" s="105"/>
      <c r="BZ708" s="105"/>
      <c r="CA708" s="105"/>
      <c r="CB708" s="105"/>
    </row>
    <row r="709" spans="1:80" ht="25.4" customHeight="1" thickBot="1" x14ac:dyDescent="0.4">
      <c r="B709" s="128"/>
      <c r="C709" s="170"/>
      <c r="D709" s="170"/>
      <c r="E709" s="170"/>
      <c r="F709" s="170"/>
      <c r="G709" s="170"/>
      <c r="H709" s="170"/>
      <c r="I709" s="172"/>
      <c r="J709" s="105"/>
      <c r="K709" s="175"/>
      <c r="L709" s="105"/>
      <c r="M709" s="63" t="s">
        <v>145</v>
      </c>
      <c r="N709" s="168">
        <f>IF($E705="",0,VLOOKUP($E705,'Podpůrná data'!$H$15:$I$182,2)*N707)</f>
        <v>0</v>
      </c>
      <c r="O709" s="168">
        <f>IF($E705="",0,VLOOKUP($E705,'Podpůrná data'!$H$15:$I$182,2)*O707)</f>
        <v>0</v>
      </c>
      <c r="P709" s="168">
        <f>IF($E705="",0,VLOOKUP($E705,'Podpůrná data'!$H$15:$I$182,2)*P707)</f>
        <v>0</v>
      </c>
      <c r="Q709" s="168">
        <f>IF($E705="",0,VLOOKUP($E705,'Podpůrná data'!$H$15:$I$182,2)*Q707)</f>
        <v>0</v>
      </c>
      <c r="R709" s="168">
        <f>IF($E705="",0,VLOOKUP($E705,'Podpůrná data'!$H$15:$I$182,2)*R707)</f>
        <v>0</v>
      </c>
      <c r="S709" s="168">
        <f>IF($E705="",0,VLOOKUP($E705,'Podpůrná data'!$H$15:$I$182,2)*S707)</f>
        <v>0</v>
      </c>
      <c r="T709" s="168">
        <f>IF($E705="",0,VLOOKUP($E705,'Podpůrná data'!$H$15:$I$182,2)*T707)</f>
        <v>0</v>
      </c>
      <c r="U709" s="168">
        <f>IF($E705="",0,VLOOKUP($E705,'Podpůrná data'!$H$15:$I$182,2)*U707)</f>
        <v>0</v>
      </c>
      <c r="V709" s="168">
        <f>IF($E705="",0,VLOOKUP($E705,'Podpůrná data'!$H$15:$I$182,2)*V707)</f>
        <v>0</v>
      </c>
      <c r="W709" s="168">
        <f>IF($E705="",0,VLOOKUP($E705,'Podpůrná data'!$H$15:$I$182,2)*W707)</f>
        <v>0</v>
      </c>
      <c r="X709" s="168">
        <f>IF($E705="",0,VLOOKUP($E705,'Podpůrná data'!$H$15:$I$182,2)*X707)</f>
        <v>0</v>
      </c>
      <c r="Y709" s="168">
        <f>IF($E705="",0,VLOOKUP($E705,'Podpůrná data'!$H$15:$I$182,2)*Y707)</f>
        <v>0</v>
      </c>
      <c r="Z709" s="168">
        <f>IF($E705="",0,VLOOKUP($E705,'Podpůrná data'!$H$15:$I$182,2)*Z707)</f>
        <v>0</v>
      </c>
      <c r="AA709" s="168">
        <f>IF($E705="",0,VLOOKUP($E705,'Podpůrná data'!$H$15:$I$182,2)*AA707)</f>
        <v>0</v>
      </c>
      <c r="AB709" s="168">
        <f>IF($E705="",0,VLOOKUP($E705,'Podpůrná data'!$H$15:$I$182,2)*AB707)</f>
        <v>0</v>
      </c>
      <c r="AC709" s="168">
        <f>IF($E705="",0,VLOOKUP($E705,'Podpůrná data'!$H$15:$I$182,2)*AC707)</f>
        <v>0</v>
      </c>
      <c r="AD709" s="168">
        <f>IF($E705="",0,VLOOKUP($E705,'Podpůrná data'!$H$15:$I$182,2)*AD707)</f>
        <v>0</v>
      </c>
      <c r="AE709" s="168">
        <f>IF($E705="",0,VLOOKUP($E705,'Podpůrná data'!$H$15:$I$182,2)*AE707)</f>
        <v>0</v>
      </c>
      <c r="AF709" s="168">
        <f>IF($E705="",0,VLOOKUP($E705,'Podpůrná data'!$H$15:$I$182,2)*AF707)</f>
        <v>0</v>
      </c>
      <c r="AG709" s="168">
        <f>IF($E705="",0,VLOOKUP($E705,'Podpůrná data'!$H$15:$I$182,2)*AG707)</f>
        <v>0</v>
      </c>
      <c r="AH709" s="168">
        <f>IF($E705="",0,VLOOKUP($E705,'Podpůrná data'!$H$15:$I$182,2)*AH707)</f>
        <v>0</v>
      </c>
      <c r="AI709" s="168">
        <f>IF($E705="",0,VLOOKUP($E705,'Podpůrná data'!$H$15:$I$182,2)*AI707)</f>
        <v>0</v>
      </c>
      <c r="AJ709" s="168">
        <f>IF($E705="",0,VLOOKUP($E705,'Podpůrná data'!$H$15:$I$182,2)*AJ707)</f>
        <v>0</v>
      </c>
      <c r="AK709" s="168">
        <f>IF($E705="",0,VLOOKUP($E705,'Podpůrná data'!$H$15:$I$182,2)*AK707)</f>
        <v>0</v>
      </c>
      <c r="AL709" s="168">
        <f>IF($E705="",0,VLOOKUP($E705,'Podpůrná data'!$H$15:$I$182,2)*AL707)</f>
        <v>0</v>
      </c>
      <c r="AM709" s="168">
        <f>IF($E705="",0,VLOOKUP($E705,'Podpůrná data'!$H$15:$I$182,2)*AM707)</f>
        <v>0</v>
      </c>
      <c r="AN709" s="168">
        <f>IF($E705="",0,VLOOKUP($E705,'Podpůrná data'!$H$15:$I$182,2)*AN707)</f>
        <v>0</v>
      </c>
      <c r="AO709" s="168">
        <f>IF($E705="",0,VLOOKUP($E705,'Podpůrná data'!$H$15:$I$182,2)*AO707)</f>
        <v>0</v>
      </c>
      <c r="AP709" s="168">
        <f>IF($E705="",0,VLOOKUP($E705,'Podpůrná data'!$H$15:$I$182,2)*AP707)</f>
        <v>0</v>
      </c>
      <c r="AQ709" s="168">
        <f>IF($E705="",0,VLOOKUP($E705,'Podpůrná data'!$H$15:$I$182,2)*AQ707)</f>
        <v>0</v>
      </c>
      <c r="AR709" s="168">
        <f>IF($E705="",0,VLOOKUP($E705,'Podpůrná data'!$H$15:$I$182,2)*AR707)</f>
        <v>0</v>
      </c>
      <c r="AS709" s="168">
        <f>IF($E705="",0,VLOOKUP($E705,'Podpůrná data'!$H$15:$I$182,2)*AS707)</f>
        <v>0</v>
      </c>
      <c r="AT709" s="168">
        <f>IF($E705="",0,VLOOKUP($E705,'Podpůrná data'!$H$15:$I$182,2)*AT707)</f>
        <v>0</v>
      </c>
      <c r="AU709" s="168">
        <f>IF($E705="",0,VLOOKUP($E705,'Podpůrná data'!$H$15:$I$182,2)*AU707)</f>
        <v>0</v>
      </c>
      <c r="AV709" s="168">
        <f>IF($E705="",0,VLOOKUP($E705,'Podpůrná data'!$H$15:$I$182,2)*AV707)</f>
        <v>0</v>
      </c>
      <c r="AW709" s="168">
        <f>IF($E705="",0,VLOOKUP($E705,'Podpůrná data'!$H$15:$I$182,2)*AW707)</f>
        <v>0</v>
      </c>
      <c r="AX709" s="168">
        <f>IF($E705="",0,VLOOKUP($E705,'Podpůrná data'!$H$15:$I$182,2)*AX707)</f>
        <v>0</v>
      </c>
      <c r="AY709" s="168">
        <f>IF($E705="",0,VLOOKUP($E705,'Podpůrná data'!$H$15:$I$182,2)*AY707)</f>
        <v>0</v>
      </c>
      <c r="AZ709" s="168">
        <f>IF($E705="",0,VLOOKUP($E705,'Podpůrná data'!$H$15:$I$182,2)*AZ707)</f>
        <v>0</v>
      </c>
      <c r="BA709" s="168">
        <f>IF($E705="",0,VLOOKUP($E705,'Podpůrná data'!$H$15:$I$182,2)*BA707)</f>
        <v>0</v>
      </c>
      <c r="BB709" s="168">
        <f>IF($E705="",0,VLOOKUP($E705,'Podpůrná data'!$H$15:$I$182,2)*BB707)</f>
        <v>0</v>
      </c>
      <c r="BC709" s="168">
        <f>IF($E705="",0,VLOOKUP($E705,'Podpůrná data'!$H$15:$I$182,2)*BC707)</f>
        <v>0</v>
      </c>
      <c r="BD709" s="168">
        <f>IF($E705="",0,VLOOKUP($E705,'Podpůrná data'!$H$15:$I$182,2)*BD707)</f>
        <v>0</v>
      </c>
      <c r="BE709" s="168">
        <f>IF($E705="",0,VLOOKUP($E705,'Podpůrná data'!$H$15:$I$182,2)*BE707)</f>
        <v>0</v>
      </c>
      <c r="BF709" s="168">
        <f>IF($E705="",0,VLOOKUP($E705,'Podpůrná data'!$H$15:$I$182,2)*BF707)</f>
        <v>0</v>
      </c>
      <c r="BG709" s="168">
        <f>IF($E705="",0,VLOOKUP($E705,'Podpůrná data'!$H$15:$I$182,2)*BG707)</f>
        <v>0</v>
      </c>
      <c r="BH709" s="168">
        <f>IF($E705="",0,VLOOKUP($E705,'Podpůrná data'!$H$15:$I$182,2)*BH707)</f>
        <v>0</v>
      </c>
      <c r="BI709" s="168">
        <f>IF($E705="",0,VLOOKUP($E705,'Podpůrná data'!$H$15:$I$182,2)*BI707)</f>
        <v>0</v>
      </c>
      <c r="BJ709" s="382"/>
      <c r="BK709" s="384"/>
      <c r="BL709" s="386"/>
      <c r="BM709" s="105"/>
      <c r="BN709" s="178">
        <f>SUMIFS($N709:$BI709,$N704:$BI704,"1. ZoR")</f>
        <v>0</v>
      </c>
      <c r="BO709" s="178">
        <f>SUMIFS($N709:$BI709,$N704:$BI704,"2. ZoR")</f>
        <v>0</v>
      </c>
      <c r="BP709" s="178">
        <f>SUMIFS($N709:$BI709,$N704:$BI704,"3. ZoR")</f>
        <v>0</v>
      </c>
      <c r="BQ709" s="178">
        <f>SUMIFS($N709:$BI709,$N704:$BI704,"4. ZoR")</f>
        <v>0</v>
      </c>
      <c r="BR709" s="178">
        <f>SUMIFS($N709:$BI709,$N704:$BI704,"5. ZoR")</f>
        <v>0</v>
      </c>
      <c r="BS709" s="178">
        <f>SUMIFS($N709:$BI709,$N704:$BI704,"6. ZoR")</f>
        <v>0</v>
      </c>
      <c r="BT709" s="178">
        <f>SUMIFS($N709:$BI709,$N704:$BI704,"7. ZoR")</f>
        <v>0</v>
      </c>
      <c r="BU709" s="178">
        <f>SUMIFS($N709:$BI709,$N704:$BI704,"8. ZoR")</f>
        <v>0</v>
      </c>
      <c r="BV709" s="178">
        <f>SUMIFS($N709:$BI709,$N704:$BI704,"9. ZoR")</f>
        <v>0</v>
      </c>
      <c r="BW709" s="178">
        <f>SUMIFS($N709:$BI709,$N704:$BI704,"10. ZoR")</f>
        <v>0</v>
      </c>
      <c r="BX709" s="178">
        <f>SUMIFS($N709:$BI709,$N704:$BI704,"11. ZoR")</f>
        <v>0</v>
      </c>
      <c r="BY709" s="178">
        <f>SUMIFS($N709:$BI709,$N704:$BI704,"12. ZoR")</f>
        <v>0</v>
      </c>
      <c r="BZ709" s="178">
        <f>SUMIFS($N709:$BI709,$N704:$BI704,"13. ZoR")</f>
        <v>0</v>
      </c>
      <c r="CA709" s="178">
        <f>SUMIFS($N709:$BI709,$N704:$BI704,"14. ZoR")</f>
        <v>0</v>
      </c>
      <c r="CB709" s="178">
        <f>SUMIFS($N709:$BI709,$N704:$BI704,"15. ZoR")</f>
        <v>0</v>
      </c>
    </row>
    <row r="710" spans="1:80" ht="29.5" hidden="1" thickBot="1" x14ac:dyDescent="0.4">
      <c r="B710" s="129"/>
      <c r="C710" s="173"/>
      <c r="D710" s="173"/>
      <c r="E710" s="173"/>
      <c r="F710" s="173"/>
      <c r="G710" s="173"/>
      <c r="H710" s="173"/>
      <c r="I710" s="174"/>
      <c r="J710" s="105"/>
      <c r="K710" s="176"/>
      <c r="L710" s="105"/>
      <c r="M710" s="63" t="s">
        <v>200</v>
      </c>
      <c r="N710" s="168">
        <f>IF(N709="","",N709)</f>
        <v>0</v>
      </c>
      <c r="O710" s="168">
        <f>N710+O709</f>
        <v>0</v>
      </c>
      <c r="P710" s="168">
        <f t="shared" ref="P710" si="10998">O710+P709</f>
        <v>0</v>
      </c>
      <c r="Q710" s="168">
        <f t="shared" ref="Q710" si="10999">P710+Q709</f>
        <v>0</v>
      </c>
      <c r="R710" s="168">
        <f t="shared" ref="R710" si="11000">Q710+R709</f>
        <v>0</v>
      </c>
      <c r="S710" s="168">
        <f t="shared" ref="S710" si="11001">R710+S709</f>
        <v>0</v>
      </c>
      <c r="T710" s="168">
        <f t="shared" ref="T710" si="11002">S710+T709</f>
        <v>0</v>
      </c>
      <c r="U710" s="168">
        <f t="shared" ref="U710" si="11003">T710+U709</f>
        <v>0</v>
      </c>
      <c r="V710" s="168">
        <f t="shared" ref="V710" si="11004">U710+V709</f>
        <v>0</v>
      </c>
      <c r="W710" s="168">
        <f t="shared" ref="W710" si="11005">V710+W709</f>
        <v>0</v>
      </c>
      <c r="X710" s="168">
        <f t="shared" ref="X710" si="11006">W710+X709</f>
        <v>0</v>
      </c>
      <c r="Y710" s="168">
        <f t="shared" ref="Y710" si="11007">X710+Y709</f>
        <v>0</v>
      </c>
      <c r="Z710" s="168">
        <f t="shared" ref="Z710" si="11008">Y710+Z709</f>
        <v>0</v>
      </c>
      <c r="AA710" s="168">
        <f t="shared" ref="AA710" si="11009">Z710+AA709</f>
        <v>0</v>
      </c>
      <c r="AB710" s="168">
        <f t="shared" ref="AB710" si="11010">AA710+AB709</f>
        <v>0</v>
      </c>
      <c r="AC710" s="168">
        <f t="shared" ref="AC710" si="11011">AB710+AC709</f>
        <v>0</v>
      </c>
      <c r="AD710" s="168">
        <f t="shared" ref="AD710" si="11012">AC710+AD709</f>
        <v>0</v>
      </c>
      <c r="AE710" s="168">
        <f t="shared" ref="AE710" si="11013">AD710+AE709</f>
        <v>0</v>
      </c>
      <c r="AF710" s="168">
        <f t="shared" ref="AF710" si="11014">AE710+AF709</f>
        <v>0</v>
      </c>
      <c r="AG710" s="168">
        <f t="shared" ref="AG710" si="11015">AF710+AG709</f>
        <v>0</v>
      </c>
      <c r="AH710" s="168">
        <f t="shared" ref="AH710" si="11016">AG710+AH709</f>
        <v>0</v>
      </c>
      <c r="AI710" s="168">
        <f t="shared" ref="AI710" si="11017">AH710+AI709</f>
        <v>0</v>
      </c>
      <c r="AJ710" s="168">
        <f t="shared" ref="AJ710" si="11018">AI710+AJ709</f>
        <v>0</v>
      </c>
      <c r="AK710" s="168">
        <f t="shared" ref="AK710" si="11019">AJ710+AK709</f>
        <v>0</v>
      </c>
      <c r="AL710" s="168">
        <f t="shared" ref="AL710" si="11020">AK710+AL709</f>
        <v>0</v>
      </c>
      <c r="AM710" s="168">
        <f t="shared" ref="AM710" si="11021">AL710+AM709</f>
        <v>0</v>
      </c>
      <c r="AN710" s="168">
        <f t="shared" ref="AN710" si="11022">AM710+AN709</f>
        <v>0</v>
      </c>
      <c r="AO710" s="168">
        <f t="shared" ref="AO710" si="11023">AN710+AO709</f>
        <v>0</v>
      </c>
      <c r="AP710" s="168">
        <f t="shared" ref="AP710" si="11024">AO710+AP709</f>
        <v>0</v>
      </c>
      <c r="AQ710" s="168">
        <f t="shared" ref="AQ710" si="11025">AP710+AQ709</f>
        <v>0</v>
      </c>
      <c r="AR710" s="168">
        <f t="shared" ref="AR710" si="11026">AQ710+AR709</f>
        <v>0</v>
      </c>
      <c r="AS710" s="168">
        <f t="shared" ref="AS710" si="11027">AR710+AS709</f>
        <v>0</v>
      </c>
      <c r="AT710" s="168">
        <f t="shared" ref="AT710" si="11028">AS710+AT709</f>
        <v>0</v>
      </c>
      <c r="AU710" s="168">
        <f t="shared" ref="AU710" si="11029">AT710+AU709</f>
        <v>0</v>
      </c>
      <c r="AV710" s="168">
        <f t="shared" ref="AV710" si="11030">AU710+AV709</f>
        <v>0</v>
      </c>
      <c r="AW710" s="168">
        <f t="shared" ref="AW710" si="11031">AV710+AW709</f>
        <v>0</v>
      </c>
      <c r="AX710" s="168">
        <f t="shared" ref="AX710" si="11032">AW710+AX709</f>
        <v>0</v>
      </c>
      <c r="AY710" s="168">
        <f t="shared" ref="AY710" si="11033">AX710+AY709</f>
        <v>0</v>
      </c>
      <c r="AZ710" s="168">
        <f t="shared" ref="AZ710" si="11034">AY710+AZ709</f>
        <v>0</v>
      </c>
      <c r="BA710" s="168">
        <f t="shared" ref="BA710" si="11035">AZ710+BA709</f>
        <v>0</v>
      </c>
      <c r="BB710" s="168">
        <f t="shared" ref="BB710" si="11036">BA710+BB709</f>
        <v>0</v>
      </c>
      <c r="BC710" s="168">
        <f t="shared" ref="BC710" si="11037">BB710+BC709</f>
        <v>0</v>
      </c>
      <c r="BD710" s="168">
        <f t="shared" ref="BD710" si="11038">BC710+BD709</f>
        <v>0</v>
      </c>
      <c r="BE710" s="168">
        <f t="shared" ref="BE710" si="11039">BD710+BE709</f>
        <v>0</v>
      </c>
      <c r="BF710" s="168">
        <f t="shared" ref="BF710" si="11040">BE710+BF709</f>
        <v>0</v>
      </c>
      <c r="BG710" s="168">
        <f t="shared" ref="BG710" si="11041">BF710+BG709</f>
        <v>0</v>
      </c>
      <c r="BH710" s="168">
        <f t="shared" ref="BH710" si="11042">BG710+BH709</f>
        <v>0</v>
      </c>
      <c r="BI710" s="168">
        <f t="shared" ref="BI710" si="11043">BH710+BI709</f>
        <v>0</v>
      </c>
      <c r="BJ710" s="383"/>
      <c r="BK710" s="385"/>
      <c r="BL710" s="387"/>
      <c r="BM710" s="105"/>
      <c r="BN710" s="105"/>
      <c r="BO710" s="105"/>
      <c r="BP710" s="105"/>
      <c r="BQ710" s="105"/>
      <c r="BR710" s="105"/>
      <c r="BS710" s="105"/>
      <c r="BT710" s="105"/>
      <c r="BU710" s="105"/>
      <c r="BV710" s="105"/>
      <c r="BW710" s="105"/>
      <c r="BX710" s="105"/>
      <c r="BY710" s="105"/>
      <c r="BZ710" s="105"/>
      <c r="CA710" s="105"/>
      <c r="CB710" s="105"/>
    </row>
    <row r="711" spans="1:80" ht="15" hidden="1" thickBot="1" x14ac:dyDescent="0.4">
      <c r="B711" s="105"/>
      <c r="C711" s="130"/>
      <c r="D711" s="130"/>
      <c r="E711" s="130"/>
      <c r="F711" s="130"/>
      <c r="G711" s="130"/>
      <c r="H711" s="130"/>
      <c r="I711" s="105"/>
      <c r="J711" s="7"/>
      <c r="K711" s="105"/>
      <c r="L711" s="105"/>
      <c r="M711" s="105"/>
      <c r="N711" s="105"/>
      <c r="O711" s="105"/>
      <c r="P711" s="7"/>
      <c r="Q711" s="105"/>
      <c r="R711" s="105"/>
      <c r="S711" s="105"/>
      <c r="T711" s="105"/>
      <c r="U711" s="105"/>
      <c r="V711" s="105"/>
      <c r="W711" s="105"/>
      <c r="X711" s="105"/>
      <c r="Y711" s="105"/>
      <c r="Z711" s="105"/>
      <c r="AA711" s="105"/>
      <c r="AB711" s="105"/>
      <c r="AC711" s="105"/>
      <c r="AD711" s="105"/>
      <c r="AE711" s="105"/>
      <c r="AF711" s="105"/>
      <c r="AG711" s="105"/>
      <c r="AH711" s="105"/>
      <c r="AI711" s="105"/>
      <c r="AJ711" s="105"/>
      <c r="AK711" s="105"/>
      <c r="AL711" s="105"/>
      <c r="AM711" s="105"/>
      <c r="AN711" s="105"/>
      <c r="AO711" s="105"/>
      <c r="AP711" s="105"/>
      <c r="AQ711" s="105"/>
      <c r="AR711" s="105"/>
      <c r="AS711" s="105"/>
      <c r="AT711" s="105"/>
      <c r="AU711" s="105"/>
      <c r="AV711" s="105"/>
      <c r="AW711" s="105"/>
      <c r="AX711" s="105"/>
      <c r="AY711" s="105"/>
      <c r="AZ711" s="105"/>
      <c r="BA711" s="105"/>
      <c r="BB711" s="105"/>
      <c r="BC711" s="105"/>
      <c r="BD711" s="105"/>
      <c r="BE711" s="105"/>
      <c r="BF711" s="105"/>
      <c r="BG711" s="105"/>
      <c r="BH711" s="105"/>
      <c r="BI711" s="105"/>
      <c r="BJ711" s="105"/>
      <c r="BK711" s="105"/>
      <c r="BL711" s="105"/>
      <c r="BM711" s="105"/>
      <c r="BN711" s="105"/>
      <c r="BO711" s="105"/>
      <c r="BP711" s="105"/>
      <c r="BQ711" s="105"/>
      <c r="BR711" s="105"/>
      <c r="BS711" s="105"/>
      <c r="BT711" s="105"/>
      <c r="BU711" s="105"/>
      <c r="BV711" s="105"/>
      <c r="BW711" s="105"/>
      <c r="BX711" s="105"/>
      <c r="BY711" s="105"/>
      <c r="BZ711" s="105"/>
      <c r="CA711" s="105"/>
      <c r="CB711" s="105"/>
    </row>
    <row r="712" spans="1:80" s="245" customFormat="1" ht="58.4" customHeight="1" thickBot="1" x14ac:dyDescent="0.4">
      <c r="A712" s="249"/>
      <c r="B712" s="120"/>
      <c r="C712" s="360" t="s">
        <v>2</v>
      </c>
      <c r="D712" s="121"/>
      <c r="E712" s="131" t="s">
        <v>225</v>
      </c>
      <c r="F712" s="131" t="s">
        <v>444</v>
      </c>
      <c r="G712" s="131" t="s">
        <v>208</v>
      </c>
      <c r="H712" s="122" t="s">
        <v>385</v>
      </c>
      <c r="I712" s="123" t="s">
        <v>1</v>
      </c>
      <c r="J712" s="7"/>
      <c r="K712" s="169">
        <v>204032</v>
      </c>
      <c r="L712" s="106"/>
      <c r="M712" s="194" t="s">
        <v>128</v>
      </c>
      <c r="N712" s="83" t="s">
        <v>4</v>
      </c>
      <c r="O712" s="83" t="s">
        <v>5</v>
      </c>
      <c r="P712" s="83" t="s">
        <v>6</v>
      </c>
      <c r="Q712" s="83" t="s">
        <v>7</v>
      </c>
      <c r="R712" s="83" t="s">
        <v>8</v>
      </c>
      <c r="S712" s="83" t="s">
        <v>9</v>
      </c>
      <c r="T712" s="83" t="s">
        <v>10</v>
      </c>
      <c r="U712" s="83" t="s">
        <v>11</v>
      </c>
      <c r="V712" s="83" t="s">
        <v>12</v>
      </c>
      <c r="W712" s="83" t="s">
        <v>13</v>
      </c>
      <c r="X712" s="83" t="s">
        <v>14</v>
      </c>
      <c r="Y712" s="83" t="s">
        <v>15</v>
      </c>
      <c r="Z712" s="83" t="s">
        <v>16</v>
      </c>
      <c r="AA712" s="83" t="s">
        <v>17</v>
      </c>
      <c r="AB712" s="83" t="s">
        <v>18</v>
      </c>
      <c r="AC712" s="83" t="s">
        <v>19</v>
      </c>
      <c r="AD712" s="83" t="s">
        <v>20</v>
      </c>
      <c r="AE712" s="83" t="s">
        <v>21</v>
      </c>
      <c r="AF712" s="83" t="s">
        <v>22</v>
      </c>
      <c r="AG712" s="83" t="s">
        <v>23</v>
      </c>
      <c r="AH712" s="83" t="s">
        <v>24</v>
      </c>
      <c r="AI712" s="83" t="s">
        <v>25</v>
      </c>
      <c r="AJ712" s="83" t="s">
        <v>26</v>
      </c>
      <c r="AK712" s="83" t="s">
        <v>27</v>
      </c>
      <c r="AL712" s="83" t="s">
        <v>28</v>
      </c>
      <c r="AM712" s="83" t="s">
        <v>29</v>
      </c>
      <c r="AN712" s="83" t="s">
        <v>30</v>
      </c>
      <c r="AO712" s="83" t="s">
        <v>31</v>
      </c>
      <c r="AP712" s="83" t="s">
        <v>32</v>
      </c>
      <c r="AQ712" s="83" t="s">
        <v>33</v>
      </c>
      <c r="AR712" s="83" t="s">
        <v>34</v>
      </c>
      <c r="AS712" s="83" t="s">
        <v>35</v>
      </c>
      <c r="AT712" s="83" t="s">
        <v>36</v>
      </c>
      <c r="AU712" s="83" t="s">
        <v>37</v>
      </c>
      <c r="AV712" s="83" t="s">
        <v>38</v>
      </c>
      <c r="AW712" s="83" t="s">
        <v>39</v>
      </c>
      <c r="AX712" s="83" t="s">
        <v>40</v>
      </c>
      <c r="AY712" s="83" t="s">
        <v>41</v>
      </c>
      <c r="AZ712" s="83" t="s">
        <v>42</v>
      </c>
      <c r="BA712" s="83" t="s">
        <v>43</v>
      </c>
      <c r="BB712" s="83" t="s">
        <v>44</v>
      </c>
      <c r="BC712" s="83" t="s">
        <v>45</v>
      </c>
      <c r="BD712" s="83" t="s">
        <v>46</v>
      </c>
      <c r="BE712" s="83" t="s">
        <v>47</v>
      </c>
      <c r="BF712" s="83" t="s">
        <v>48</v>
      </c>
      <c r="BG712" s="83" t="s">
        <v>49</v>
      </c>
      <c r="BH712" s="83" t="s">
        <v>50</v>
      </c>
      <c r="BI712" s="83" t="s">
        <v>51</v>
      </c>
      <c r="BJ712" s="134" t="s">
        <v>234</v>
      </c>
      <c r="BK712" s="135" t="s">
        <v>164</v>
      </c>
      <c r="BL712" s="135" t="s">
        <v>213</v>
      </c>
      <c r="BM712" s="106"/>
      <c r="BN712" s="368" t="s">
        <v>238</v>
      </c>
      <c r="BO712" s="369"/>
      <c r="BP712" s="369"/>
      <c r="BQ712" s="369"/>
      <c r="BR712" s="369"/>
      <c r="BS712" s="369"/>
      <c r="BT712" s="369"/>
      <c r="BU712" s="369"/>
      <c r="BV712" s="369"/>
      <c r="BW712" s="369"/>
      <c r="BX712" s="369"/>
      <c r="BY712" s="369"/>
      <c r="BZ712" s="369"/>
      <c r="CA712" s="369"/>
      <c r="CB712" s="369"/>
    </row>
    <row r="713" spans="1:80" s="245" customFormat="1" ht="18" hidden="1" customHeight="1" x14ac:dyDescent="0.35">
      <c r="A713" s="250"/>
      <c r="B713" s="113"/>
      <c r="C713" s="361"/>
      <c r="D713" s="125"/>
      <c r="E713" s="125"/>
      <c r="F713" s="125"/>
      <c r="G713" s="125"/>
      <c r="H713" s="370" t="s">
        <v>201</v>
      </c>
      <c r="I713" s="373" t="s">
        <v>93</v>
      </c>
      <c r="J713" s="7"/>
      <c r="K713" s="375" t="s">
        <v>423</v>
      </c>
      <c r="L713" s="106"/>
      <c r="M713" s="84"/>
      <c r="N713" s="74">
        <f>MONTH(Úvod!$F$10)</f>
        <v>1</v>
      </c>
      <c r="O713" s="75">
        <f t="shared" ref="O713" si="11044">IF(N713=12,1,N713+1)</f>
        <v>2</v>
      </c>
      <c r="P713" s="75">
        <f t="shared" ref="P713" si="11045">IF(O713=12,1,O713+1)</f>
        <v>3</v>
      </c>
      <c r="Q713" s="76">
        <f t="shared" ref="Q713" si="11046">IF(P713=12,1,P713+1)</f>
        <v>4</v>
      </c>
      <c r="R713" s="76">
        <f t="shared" ref="R713" si="11047">IF(Q713=12,1,Q713+1)</f>
        <v>5</v>
      </c>
      <c r="S713" s="76">
        <f t="shared" ref="S713" si="11048">IF(R713=12,1,R713+1)</f>
        <v>6</v>
      </c>
      <c r="T713" s="76">
        <f t="shared" ref="T713" si="11049">IF(S713=12,1,S713+1)</f>
        <v>7</v>
      </c>
      <c r="U713" s="76">
        <f t="shared" ref="U713" si="11050">IF(T713=12,1,T713+1)</f>
        <v>8</v>
      </c>
      <c r="V713" s="76">
        <f t="shared" ref="V713" si="11051">IF(U713=12,1,U713+1)</f>
        <v>9</v>
      </c>
      <c r="W713" s="76">
        <f>IF(V713=12,1,V713+1)</f>
        <v>10</v>
      </c>
      <c r="X713" s="76">
        <f t="shared" ref="X713" si="11052">IF(W713=12,1,W713+1)</f>
        <v>11</v>
      </c>
      <c r="Y713" s="76">
        <f t="shared" ref="Y713" si="11053">IF(X713=12,1,X713+1)</f>
        <v>12</v>
      </c>
      <c r="Z713" s="76">
        <f t="shared" ref="Z713" si="11054">IF(Y713=12,1,Y713+1)</f>
        <v>1</v>
      </c>
      <c r="AA713" s="76">
        <f t="shared" ref="AA713" si="11055">IF(Z713=12,1,Z713+1)</f>
        <v>2</v>
      </c>
      <c r="AB713" s="76">
        <f t="shared" ref="AB713" si="11056">IF(AA713=12,1,AA713+1)</f>
        <v>3</v>
      </c>
      <c r="AC713" s="76">
        <f t="shared" ref="AC713" si="11057">IF(AB713=12,1,AB713+1)</f>
        <v>4</v>
      </c>
      <c r="AD713" s="76">
        <f t="shared" ref="AD713" si="11058">IF(AC713=12,1,AC713+1)</f>
        <v>5</v>
      </c>
      <c r="AE713" s="76">
        <f t="shared" ref="AE713" si="11059">IF(AD713=12,1,AD713+1)</f>
        <v>6</v>
      </c>
      <c r="AF713" s="76">
        <f>IF(AE713=12,1,AE713+1)</f>
        <v>7</v>
      </c>
      <c r="AG713" s="76">
        <f t="shared" ref="AG713" si="11060">IF(AF713=12,1,AF713+1)</f>
        <v>8</v>
      </c>
      <c r="AH713" s="76">
        <f t="shared" ref="AH713" si="11061">IF(AG713=12,1,AG713+1)</f>
        <v>9</v>
      </c>
      <c r="AI713" s="76">
        <f t="shared" ref="AI713" si="11062">IF(AH713=12,1,AH713+1)</f>
        <v>10</v>
      </c>
      <c r="AJ713" s="76">
        <f t="shared" ref="AJ713" si="11063">IF(AI713=12,1,AI713+1)</f>
        <v>11</v>
      </c>
      <c r="AK713" s="76">
        <f t="shared" ref="AK713" si="11064">IF(AJ713=12,1,AJ713+1)</f>
        <v>12</v>
      </c>
      <c r="AL713" s="76">
        <f t="shared" ref="AL713" si="11065">IF(AK713=12,1,AK713+1)</f>
        <v>1</v>
      </c>
      <c r="AM713" s="76">
        <f t="shared" ref="AM713" si="11066">IF(AL713=12,1,AL713+1)</f>
        <v>2</v>
      </c>
      <c r="AN713" s="76">
        <f t="shared" ref="AN713" si="11067">IF(AM713=12,1,AM713+1)</f>
        <v>3</v>
      </c>
      <c r="AO713" s="76">
        <f t="shared" ref="AO713" si="11068">IF(AN713=12,1,AN713+1)</f>
        <v>4</v>
      </c>
      <c r="AP713" s="76">
        <f t="shared" ref="AP713" si="11069">IF(AO713=12,1,AO713+1)</f>
        <v>5</v>
      </c>
      <c r="AQ713" s="76">
        <f t="shared" ref="AQ713" si="11070">IF(AP713=12,1,AP713+1)</f>
        <v>6</v>
      </c>
      <c r="AR713" s="76">
        <f t="shared" ref="AR713" si="11071">IF(AQ713=12,1,AQ713+1)</f>
        <v>7</v>
      </c>
      <c r="AS713" s="76">
        <f t="shared" ref="AS713" si="11072">IF(AR713=12,1,AR713+1)</f>
        <v>8</v>
      </c>
      <c r="AT713" s="76">
        <f t="shared" ref="AT713" si="11073">IF(AS713=12,1,AS713+1)</f>
        <v>9</v>
      </c>
      <c r="AU713" s="76">
        <f t="shared" ref="AU713" si="11074">IF(AT713=12,1,AT713+1)</f>
        <v>10</v>
      </c>
      <c r="AV713" s="76">
        <f t="shared" ref="AV713" si="11075">IF(AU713=12,1,AU713+1)</f>
        <v>11</v>
      </c>
      <c r="AW713" s="76">
        <f t="shared" ref="AW713" si="11076">IF(AV713=12,1,AV713+1)</f>
        <v>12</v>
      </c>
      <c r="AX713" s="76">
        <f t="shared" ref="AX713" si="11077">IF(AW713=12,1,AW713+1)</f>
        <v>1</v>
      </c>
      <c r="AY713" s="76">
        <f t="shared" ref="AY713" si="11078">IF(AX713=12,1,AX713+1)</f>
        <v>2</v>
      </c>
      <c r="AZ713" s="76">
        <f t="shared" ref="AZ713" si="11079">IF(AY713=12,1,AY713+1)</f>
        <v>3</v>
      </c>
      <c r="BA713" s="76">
        <f t="shared" ref="BA713" si="11080">IF(AZ713=12,1,AZ713+1)</f>
        <v>4</v>
      </c>
      <c r="BB713" s="76">
        <f t="shared" ref="BB713" si="11081">IF(BA713=12,1,BA713+1)</f>
        <v>5</v>
      </c>
      <c r="BC713" s="76">
        <f t="shared" ref="BC713" si="11082">IF(BB713=12,1,BB713+1)</f>
        <v>6</v>
      </c>
      <c r="BD713" s="76">
        <f t="shared" ref="BD713" si="11083">IF(BC713=12,1,BC713+1)</f>
        <v>7</v>
      </c>
      <c r="BE713" s="76">
        <f t="shared" ref="BE713" si="11084">IF(BD713=12,1,BD713+1)</f>
        <v>8</v>
      </c>
      <c r="BF713" s="76">
        <f t="shared" ref="BF713" si="11085">IF(BE713=12,1,BE713+1)</f>
        <v>9</v>
      </c>
      <c r="BG713" s="76">
        <f t="shared" ref="BG713" si="11086">IF(BF713=12,1,BF713+1)</f>
        <v>10</v>
      </c>
      <c r="BH713" s="76">
        <f t="shared" ref="BH713" si="11087">IF(BG713=12,1,BG713+1)</f>
        <v>11</v>
      </c>
      <c r="BI713" s="76">
        <f t="shared" ref="BI713" si="11088">IF(BH713=12,1,BH713+1)</f>
        <v>12</v>
      </c>
      <c r="BJ713" s="81"/>
      <c r="BK713" s="78"/>
      <c r="BL713" s="78"/>
      <c r="BM713" s="106"/>
      <c r="BN713" s="106"/>
      <c r="BO713" s="106"/>
      <c r="BP713" s="106"/>
      <c r="BQ713" s="106"/>
      <c r="BR713" s="106"/>
      <c r="BS713" s="106"/>
      <c r="BT713" s="106"/>
      <c r="BU713" s="106"/>
      <c r="BV713" s="106"/>
      <c r="BW713" s="106"/>
      <c r="BX713" s="106"/>
      <c r="BY713" s="106"/>
      <c r="BZ713" s="106"/>
      <c r="CA713" s="106"/>
      <c r="CB713" s="106"/>
    </row>
    <row r="714" spans="1:80" s="245" customFormat="1" ht="35.15" hidden="1" customHeight="1" x14ac:dyDescent="0.35">
      <c r="A714" s="250"/>
      <c r="B714" s="113"/>
      <c r="C714" s="361"/>
      <c r="D714" s="125"/>
      <c r="E714" s="125"/>
      <c r="F714" s="125"/>
      <c r="G714" s="125"/>
      <c r="H714" s="370"/>
      <c r="I714" s="373"/>
      <c r="J714" s="7"/>
      <c r="K714" s="376"/>
      <c r="L714" s="106"/>
      <c r="M714" s="77"/>
      <c r="N714" s="59">
        <f t="shared" ref="N714:BI714" si="11089">VALUE(_xlfn.CONCAT(N713,".",N716))</f>
        <v>1</v>
      </c>
      <c r="O714" s="73">
        <f t="shared" si="11089"/>
        <v>32</v>
      </c>
      <c r="P714" s="73">
        <f t="shared" si="11089"/>
        <v>61</v>
      </c>
      <c r="Q714" s="73">
        <f t="shared" si="11089"/>
        <v>92</v>
      </c>
      <c r="R714" s="73">
        <f t="shared" si="11089"/>
        <v>122</v>
      </c>
      <c r="S714" s="73">
        <f t="shared" si="11089"/>
        <v>153</v>
      </c>
      <c r="T714" s="73">
        <f t="shared" si="11089"/>
        <v>183</v>
      </c>
      <c r="U714" s="73">
        <f t="shared" si="11089"/>
        <v>214</v>
      </c>
      <c r="V714" s="73">
        <f t="shared" si="11089"/>
        <v>245</v>
      </c>
      <c r="W714" s="73">
        <f t="shared" si="11089"/>
        <v>275</v>
      </c>
      <c r="X714" s="73">
        <f t="shared" si="11089"/>
        <v>306</v>
      </c>
      <c r="Y714" s="73">
        <f t="shared" si="11089"/>
        <v>336</v>
      </c>
      <c r="Z714" s="73">
        <f t="shared" si="11089"/>
        <v>367</v>
      </c>
      <c r="AA714" s="73">
        <f t="shared" si="11089"/>
        <v>398</v>
      </c>
      <c r="AB714" s="73">
        <f t="shared" si="11089"/>
        <v>426</v>
      </c>
      <c r="AC714" s="73">
        <f t="shared" si="11089"/>
        <v>457</v>
      </c>
      <c r="AD714" s="73">
        <f t="shared" si="11089"/>
        <v>487</v>
      </c>
      <c r="AE714" s="73">
        <f t="shared" si="11089"/>
        <v>518</v>
      </c>
      <c r="AF714" s="73">
        <f t="shared" si="11089"/>
        <v>548</v>
      </c>
      <c r="AG714" s="73">
        <f t="shared" si="11089"/>
        <v>579</v>
      </c>
      <c r="AH714" s="73">
        <f t="shared" si="11089"/>
        <v>610</v>
      </c>
      <c r="AI714" s="73">
        <f t="shared" si="11089"/>
        <v>640</v>
      </c>
      <c r="AJ714" s="73">
        <f t="shared" si="11089"/>
        <v>671</v>
      </c>
      <c r="AK714" s="73">
        <f t="shared" si="11089"/>
        <v>701</v>
      </c>
      <c r="AL714" s="73">
        <f t="shared" si="11089"/>
        <v>732</v>
      </c>
      <c r="AM714" s="73">
        <f t="shared" si="11089"/>
        <v>763</v>
      </c>
      <c r="AN714" s="73">
        <f t="shared" si="11089"/>
        <v>791</v>
      </c>
      <c r="AO714" s="73">
        <f t="shared" si="11089"/>
        <v>822</v>
      </c>
      <c r="AP714" s="73">
        <f t="shared" si="11089"/>
        <v>852</v>
      </c>
      <c r="AQ714" s="73">
        <f t="shared" si="11089"/>
        <v>883</v>
      </c>
      <c r="AR714" s="73">
        <f t="shared" si="11089"/>
        <v>913</v>
      </c>
      <c r="AS714" s="73">
        <f t="shared" si="11089"/>
        <v>944</v>
      </c>
      <c r="AT714" s="73">
        <f t="shared" si="11089"/>
        <v>975</v>
      </c>
      <c r="AU714" s="73">
        <f t="shared" si="11089"/>
        <v>1005</v>
      </c>
      <c r="AV714" s="73">
        <f t="shared" si="11089"/>
        <v>1036</v>
      </c>
      <c r="AW714" s="73">
        <f t="shared" si="11089"/>
        <v>1066</v>
      </c>
      <c r="AX714" s="73">
        <f t="shared" si="11089"/>
        <v>1097</v>
      </c>
      <c r="AY714" s="73">
        <f t="shared" si="11089"/>
        <v>1128</v>
      </c>
      <c r="AZ714" s="73">
        <f t="shared" si="11089"/>
        <v>1156</v>
      </c>
      <c r="BA714" s="73">
        <f t="shared" si="11089"/>
        <v>1187</v>
      </c>
      <c r="BB714" s="73">
        <f t="shared" si="11089"/>
        <v>1217</v>
      </c>
      <c r="BC714" s="73">
        <f t="shared" si="11089"/>
        <v>1248</v>
      </c>
      <c r="BD714" s="73">
        <f t="shared" si="11089"/>
        <v>1278</v>
      </c>
      <c r="BE714" s="73">
        <f t="shared" si="11089"/>
        <v>1309</v>
      </c>
      <c r="BF714" s="73">
        <f t="shared" si="11089"/>
        <v>1340</v>
      </c>
      <c r="BG714" s="73">
        <f t="shared" si="11089"/>
        <v>1370</v>
      </c>
      <c r="BH714" s="73">
        <f t="shared" si="11089"/>
        <v>1401</v>
      </c>
      <c r="BI714" s="73">
        <f t="shared" si="11089"/>
        <v>1431</v>
      </c>
      <c r="BJ714" s="82"/>
      <c r="BK714" s="79"/>
      <c r="BL714" s="79"/>
      <c r="BM714" s="106"/>
      <c r="BN714" s="106"/>
      <c r="BO714" s="106"/>
      <c r="BP714" s="106"/>
      <c r="BQ714" s="106"/>
      <c r="BR714" s="106"/>
      <c r="BS714" s="106"/>
      <c r="BT714" s="106"/>
      <c r="BU714" s="106"/>
      <c r="BV714" s="106"/>
      <c r="BW714" s="106"/>
      <c r="BX714" s="106"/>
      <c r="BY714" s="106"/>
      <c r="BZ714" s="106"/>
      <c r="CA714" s="106"/>
      <c r="CB714" s="106"/>
    </row>
    <row r="715" spans="1:80" s="245" customFormat="1" ht="17.149999999999999" customHeight="1" x14ac:dyDescent="0.35">
      <c r="A715" s="250"/>
      <c r="B715" s="113"/>
      <c r="C715" s="361"/>
      <c r="D715" s="125"/>
      <c r="E715" s="357" t="s">
        <v>207</v>
      </c>
      <c r="F715" s="357" t="s">
        <v>207</v>
      </c>
      <c r="G715" s="357" t="s">
        <v>207</v>
      </c>
      <c r="H715" s="370"/>
      <c r="I715" s="373"/>
      <c r="J715" s="7"/>
      <c r="K715" s="376"/>
      <c r="L715" s="106"/>
      <c r="M715" s="77"/>
      <c r="N715" s="60" t="str">
        <f>VLOOKUP(N713,'Podpůrná data'!$I$188:$J$199,2)</f>
        <v>leden</v>
      </c>
      <c r="O715" s="60" t="str">
        <f>VLOOKUP(O713,'Podpůrná data'!$I$188:$J$199,2)</f>
        <v>únor</v>
      </c>
      <c r="P715" s="60" t="str">
        <f>VLOOKUP(P713,'Podpůrná data'!$I$188:$J$199,2)</f>
        <v>březen</v>
      </c>
      <c r="Q715" s="60" t="str">
        <f>VLOOKUP(Q713,'Podpůrná data'!$I$188:$J$199,2)</f>
        <v>duben</v>
      </c>
      <c r="R715" s="60" t="str">
        <f>VLOOKUP(R713,'Podpůrná data'!$I$188:$J$199,2)</f>
        <v>květen</v>
      </c>
      <c r="S715" s="60" t="str">
        <f>VLOOKUP(S713,'Podpůrná data'!$I$188:$J$199,2)</f>
        <v>červen</v>
      </c>
      <c r="T715" s="60" t="str">
        <f>VLOOKUP(T713,'Podpůrná data'!$I$188:$J$199,2)</f>
        <v>červenec</v>
      </c>
      <c r="U715" s="60" t="str">
        <f>VLOOKUP(U713,'Podpůrná data'!$I$188:$J$199,2)</f>
        <v>srpen</v>
      </c>
      <c r="V715" s="60" t="str">
        <f>VLOOKUP(V713,'Podpůrná data'!$I$188:$J$199,2)</f>
        <v>září</v>
      </c>
      <c r="W715" s="60" t="str">
        <f>VLOOKUP(W713,'Podpůrná data'!$I$188:$J$199,2)</f>
        <v>říjen</v>
      </c>
      <c r="X715" s="60" t="str">
        <f>VLOOKUP(X713,'Podpůrná data'!$I$188:$J$199,2)</f>
        <v>listopad</v>
      </c>
      <c r="Y715" s="60" t="str">
        <f>VLOOKUP(Y713,'Podpůrná data'!$I$188:$J$199,2)</f>
        <v>prosinec</v>
      </c>
      <c r="Z715" s="60" t="str">
        <f>VLOOKUP(Z713,'Podpůrná data'!$I$188:$J$199,2)</f>
        <v>leden</v>
      </c>
      <c r="AA715" s="60" t="str">
        <f>VLOOKUP(AA713,'Podpůrná data'!$I$188:$J$199,2)</f>
        <v>únor</v>
      </c>
      <c r="AB715" s="60" t="str">
        <f>VLOOKUP(AB713,'Podpůrná data'!$I$188:$J$199,2)</f>
        <v>březen</v>
      </c>
      <c r="AC715" s="60" t="str">
        <f>VLOOKUP(AC713,'Podpůrná data'!$I$188:$J$199,2)</f>
        <v>duben</v>
      </c>
      <c r="AD715" s="60" t="str">
        <f>VLOOKUP(AD713,'Podpůrná data'!$I$188:$J$199,2)</f>
        <v>květen</v>
      </c>
      <c r="AE715" s="60" t="str">
        <f>VLOOKUP(AE713,'Podpůrná data'!$I$188:$J$199,2)</f>
        <v>červen</v>
      </c>
      <c r="AF715" s="60" t="str">
        <f>VLOOKUP(AF713,'Podpůrná data'!$I$188:$J$199,2)</f>
        <v>červenec</v>
      </c>
      <c r="AG715" s="60" t="str">
        <f>VLOOKUP(AG713,'Podpůrná data'!$I$188:$J$199,2)</f>
        <v>srpen</v>
      </c>
      <c r="AH715" s="60" t="str">
        <f>VLOOKUP(AH713,'Podpůrná data'!$I$188:$J$199,2)</f>
        <v>září</v>
      </c>
      <c r="AI715" s="60" t="str">
        <f>VLOOKUP(AI713,'Podpůrná data'!$I$188:$J$199,2)</f>
        <v>říjen</v>
      </c>
      <c r="AJ715" s="60" t="str">
        <f>VLOOKUP(AJ713,'Podpůrná data'!$I$188:$J$199,2)</f>
        <v>listopad</v>
      </c>
      <c r="AK715" s="60" t="str">
        <f>VLOOKUP(AK713,'Podpůrná data'!$I$188:$J$199,2)</f>
        <v>prosinec</v>
      </c>
      <c r="AL715" s="60" t="str">
        <f>VLOOKUP(AL713,'Podpůrná data'!$I$188:$J$199,2)</f>
        <v>leden</v>
      </c>
      <c r="AM715" s="60" t="str">
        <f>VLOOKUP(AM713,'Podpůrná data'!$I$188:$J$199,2)</f>
        <v>únor</v>
      </c>
      <c r="AN715" s="60" t="str">
        <f>VLOOKUP(AN713,'Podpůrná data'!$I$188:$J$199,2)</f>
        <v>březen</v>
      </c>
      <c r="AO715" s="60" t="str">
        <f>VLOOKUP(AO713,'Podpůrná data'!$I$188:$J$199,2)</f>
        <v>duben</v>
      </c>
      <c r="AP715" s="60" t="str">
        <f>VLOOKUP(AP713,'Podpůrná data'!$I$188:$J$199,2)</f>
        <v>květen</v>
      </c>
      <c r="AQ715" s="60" t="str">
        <f>VLOOKUP(AQ713,'Podpůrná data'!$I$188:$J$199,2)</f>
        <v>červen</v>
      </c>
      <c r="AR715" s="60" t="str">
        <f>VLOOKUP(AR713,'Podpůrná data'!$I$188:$J$199,2)</f>
        <v>červenec</v>
      </c>
      <c r="AS715" s="60" t="str">
        <f>VLOOKUP(AS713,'Podpůrná data'!$I$188:$J$199,2)</f>
        <v>srpen</v>
      </c>
      <c r="AT715" s="60" t="str">
        <f>VLOOKUP(AT713,'Podpůrná data'!$I$188:$J$199,2)</f>
        <v>září</v>
      </c>
      <c r="AU715" s="60" t="str">
        <f>VLOOKUP(AU713,'Podpůrná data'!$I$188:$J$199,2)</f>
        <v>říjen</v>
      </c>
      <c r="AV715" s="60" t="str">
        <f>VLOOKUP(AV713,'Podpůrná data'!$I$188:$J$199,2)</f>
        <v>listopad</v>
      </c>
      <c r="AW715" s="60" t="str">
        <f>VLOOKUP(AW713,'Podpůrná data'!$I$188:$J$199,2)</f>
        <v>prosinec</v>
      </c>
      <c r="AX715" s="60" t="str">
        <f>VLOOKUP(AX713,'Podpůrná data'!$I$188:$J$199,2)</f>
        <v>leden</v>
      </c>
      <c r="AY715" s="60" t="str">
        <f>VLOOKUP(AY713,'Podpůrná data'!$I$188:$J$199,2)</f>
        <v>únor</v>
      </c>
      <c r="AZ715" s="60" t="str">
        <f>VLOOKUP(AZ713,'Podpůrná data'!$I$188:$J$199,2)</f>
        <v>březen</v>
      </c>
      <c r="BA715" s="60" t="str">
        <f>VLOOKUP(BA713,'Podpůrná data'!$I$188:$J$199,2)</f>
        <v>duben</v>
      </c>
      <c r="BB715" s="60" t="str">
        <f>VLOOKUP(BB713,'Podpůrná data'!$I$188:$J$199,2)</f>
        <v>květen</v>
      </c>
      <c r="BC715" s="60" t="str">
        <f>VLOOKUP(BC713,'Podpůrná data'!$I$188:$J$199,2)</f>
        <v>červen</v>
      </c>
      <c r="BD715" s="60" t="str">
        <f>VLOOKUP(BD713,'Podpůrná data'!$I$188:$J$199,2)</f>
        <v>červenec</v>
      </c>
      <c r="BE715" s="60" t="str">
        <f>VLOOKUP(BE713,'Podpůrná data'!$I$188:$J$199,2)</f>
        <v>srpen</v>
      </c>
      <c r="BF715" s="60" t="str">
        <f>VLOOKUP(BF713,'Podpůrná data'!$I$188:$J$199,2)</f>
        <v>září</v>
      </c>
      <c r="BG715" s="60" t="str">
        <f>VLOOKUP(BG713,'Podpůrná data'!$I$188:$J$199,2)</f>
        <v>říjen</v>
      </c>
      <c r="BH715" s="60" t="str">
        <f>VLOOKUP(BH713,'Podpůrná data'!$I$188:$J$199,2)</f>
        <v>listopad</v>
      </c>
      <c r="BI715" s="60" t="str">
        <f>VLOOKUP(BI713,'Podpůrná data'!$I$188:$J$199,2)</f>
        <v>prosinec</v>
      </c>
      <c r="BJ715" s="200"/>
      <c r="BK715" s="200"/>
      <c r="BL715" s="201"/>
      <c r="BM715" s="106"/>
      <c r="BN715" s="179" t="s">
        <v>105</v>
      </c>
      <c r="BO715" s="179" t="s">
        <v>106</v>
      </c>
      <c r="BP715" s="179" t="s">
        <v>107</v>
      </c>
      <c r="BQ715" s="179" t="s">
        <v>108</v>
      </c>
      <c r="BR715" s="179" t="s">
        <v>109</v>
      </c>
      <c r="BS715" s="179" t="s">
        <v>110</v>
      </c>
      <c r="BT715" s="179" t="s">
        <v>111</v>
      </c>
      <c r="BU715" s="179" t="s">
        <v>112</v>
      </c>
      <c r="BV715" s="179" t="s">
        <v>113</v>
      </c>
      <c r="BW715" s="179" t="s">
        <v>155</v>
      </c>
      <c r="BX715" s="179" t="s">
        <v>156</v>
      </c>
      <c r="BY715" s="179" t="s">
        <v>157</v>
      </c>
      <c r="BZ715" s="179" t="s">
        <v>202</v>
      </c>
      <c r="CA715" s="179" t="s">
        <v>203</v>
      </c>
      <c r="CB715" s="179" t="s">
        <v>204</v>
      </c>
    </row>
    <row r="716" spans="1:80" s="245" customFormat="1" ht="16.399999999999999" customHeight="1" x14ac:dyDescent="0.35">
      <c r="A716" s="250"/>
      <c r="B716" s="113"/>
      <c r="C716" s="361"/>
      <c r="D716" s="125"/>
      <c r="E716" s="357"/>
      <c r="F716" s="357"/>
      <c r="G716" s="357"/>
      <c r="H716" s="370"/>
      <c r="I716" s="373"/>
      <c r="J716" s="7"/>
      <c r="K716" s="376"/>
      <c r="L716" s="106"/>
      <c r="M716" s="77"/>
      <c r="N716" s="60">
        <f>YEAR(Úvod!$F$10)</f>
        <v>1900</v>
      </c>
      <c r="O716" s="60">
        <f t="shared" ref="O716" si="11090">IF(O713=1,N716+1,N716)</f>
        <v>1900</v>
      </c>
      <c r="P716" s="60">
        <f t="shared" ref="P716" si="11091">IF(P713=1,O716+1,O716)</f>
        <v>1900</v>
      </c>
      <c r="Q716" s="60">
        <f t="shared" ref="Q716" si="11092">IF(Q713=1,P716+1,P716)</f>
        <v>1900</v>
      </c>
      <c r="R716" s="60">
        <f t="shared" ref="R716" si="11093">IF(R713=1,Q716+1,Q716)</f>
        <v>1900</v>
      </c>
      <c r="S716" s="60">
        <f t="shared" ref="S716" si="11094">IF(S713=1,R716+1,R716)</f>
        <v>1900</v>
      </c>
      <c r="T716" s="60">
        <f t="shared" ref="T716" si="11095">IF(T713=1,S716+1,S716)</f>
        <v>1900</v>
      </c>
      <c r="U716" s="60">
        <f t="shared" ref="U716" si="11096">IF(U713=1,T716+1,T716)</f>
        <v>1900</v>
      </c>
      <c r="V716" s="60">
        <f t="shared" ref="V716" si="11097">IF(V713=1,U716+1,U716)</f>
        <v>1900</v>
      </c>
      <c r="W716" s="60">
        <f t="shared" ref="W716" si="11098">IF(W713=1,V716+1,V716)</f>
        <v>1900</v>
      </c>
      <c r="X716" s="60">
        <f t="shared" ref="X716" si="11099">IF(X713=1,W716+1,W716)</f>
        <v>1900</v>
      </c>
      <c r="Y716" s="60">
        <f t="shared" ref="Y716" si="11100">IF(Y713=1,X716+1,X716)</f>
        <v>1900</v>
      </c>
      <c r="Z716" s="60">
        <f t="shared" ref="Z716" si="11101">IF(Z713=1,Y716+1,Y716)</f>
        <v>1901</v>
      </c>
      <c r="AA716" s="60">
        <f t="shared" ref="AA716" si="11102">IF(AA713=1,Z716+1,Z716)</f>
        <v>1901</v>
      </c>
      <c r="AB716" s="60">
        <f t="shared" ref="AB716" si="11103">IF(AB713=1,AA716+1,AA716)</f>
        <v>1901</v>
      </c>
      <c r="AC716" s="60">
        <f t="shared" ref="AC716" si="11104">IF(AC713=1,AB716+1,AB716)</f>
        <v>1901</v>
      </c>
      <c r="AD716" s="60">
        <f t="shared" ref="AD716" si="11105">IF(AD713=1,AC716+1,AC716)</f>
        <v>1901</v>
      </c>
      <c r="AE716" s="60">
        <f t="shared" ref="AE716" si="11106">IF(AE713=1,AD716+1,AD716)</f>
        <v>1901</v>
      </c>
      <c r="AF716" s="60">
        <f t="shared" ref="AF716" si="11107">IF(AF713=1,AE716+1,AE716)</f>
        <v>1901</v>
      </c>
      <c r="AG716" s="60">
        <f t="shared" ref="AG716" si="11108">IF(AG713=1,AF716+1,AF716)</f>
        <v>1901</v>
      </c>
      <c r="AH716" s="60">
        <f t="shared" ref="AH716" si="11109">IF(AH713=1,AG716+1,AG716)</f>
        <v>1901</v>
      </c>
      <c r="AI716" s="60">
        <f t="shared" ref="AI716" si="11110">IF(AI713=1,AH716+1,AH716)</f>
        <v>1901</v>
      </c>
      <c r="AJ716" s="60">
        <f t="shared" ref="AJ716" si="11111">IF(AJ713=1,AI716+1,AI716)</f>
        <v>1901</v>
      </c>
      <c r="AK716" s="60">
        <f t="shared" ref="AK716" si="11112">IF(AK713=1,AJ716+1,AJ716)</f>
        <v>1901</v>
      </c>
      <c r="AL716" s="60">
        <f t="shared" ref="AL716" si="11113">IF(AL713=1,AK716+1,AK716)</f>
        <v>1902</v>
      </c>
      <c r="AM716" s="60">
        <f t="shared" ref="AM716" si="11114">IF(AM713=1,AL716+1,AL716)</f>
        <v>1902</v>
      </c>
      <c r="AN716" s="60">
        <f t="shared" ref="AN716" si="11115">IF(AN713=1,AM716+1,AM716)</f>
        <v>1902</v>
      </c>
      <c r="AO716" s="60">
        <f t="shared" ref="AO716" si="11116">IF(AO713=1,AN716+1,AN716)</f>
        <v>1902</v>
      </c>
      <c r="AP716" s="60">
        <f t="shared" ref="AP716" si="11117">IF(AP713=1,AO716+1,AO716)</f>
        <v>1902</v>
      </c>
      <c r="AQ716" s="60">
        <f t="shared" ref="AQ716" si="11118">IF(AQ713=1,AP716+1,AP716)</f>
        <v>1902</v>
      </c>
      <c r="AR716" s="60">
        <f t="shared" ref="AR716" si="11119">IF(AR713=1,AQ716+1,AQ716)</f>
        <v>1902</v>
      </c>
      <c r="AS716" s="60">
        <f t="shared" ref="AS716" si="11120">IF(AS713=1,AR716+1,AR716)</f>
        <v>1902</v>
      </c>
      <c r="AT716" s="60">
        <f t="shared" ref="AT716" si="11121">IF(AT713=1,AS716+1,AS716)</f>
        <v>1902</v>
      </c>
      <c r="AU716" s="60">
        <f t="shared" ref="AU716" si="11122">IF(AU713=1,AT716+1,AT716)</f>
        <v>1902</v>
      </c>
      <c r="AV716" s="60">
        <f t="shared" ref="AV716" si="11123">IF(AV713=1,AU716+1,AU716)</f>
        <v>1902</v>
      </c>
      <c r="AW716" s="60">
        <f t="shared" ref="AW716" si="11124">IF(AW713=1,AV716+1,AV716)</f>
        <v>1902</v>
      </c>
      <c r="AX716" s="60">
        <f t="shared" ref="AX716" si="11125">IF(AX713=1,AW716+1,AW716)</f>
        <v>1903</v>
      </c>
      <c r="AY716" s="60">
        <f t="shared" ref="AY716" si="11126">IF(AY713=1,AX716+1,AX716)</f>
        <v>1903</v>
      </c>
      <c r="AZ716" s="60">
        <f t="shared" ref="AZ716" si="11127">IF(AZ713=1,AY716+1,AY716)</f>
        <v>1903</v>
      </c>
      <c r="BA716" s="60">
        <f t="shared" ref="BA716" si="11128">IF(BA713=1,AZ716+1,AZ716)</f>
        <v>1903</v>
      </c>
      <c r="BB716" s="60">
        <f t="shared" ref="BB716" si="11129">IF(BB713=1,BA716+1,BA716)</f>
        <v>1903</v>
      </c>
      <c r="BC716" s="60">
        <f t="shared" ref="BC716" si="11130">IF(BC713=1,BB716+1,BB716)</f>
        <v>1903</v>
      </c>
      <c r="BD716" s="60">
        <f t="shared" ref="BD716" si="11131">IF(BD713=1,BC716+1,BC716)</f>
        <v>1903</v>
      </c>
      <c r="BE716" s="60">
        <f t="shared" ref="BE716" si="11132">IF(BE713=1,BD716+1,BD716)</f>
        <v>1903</v>
      </c>
      <c r="BF716" s="60">
        <f t="shared" ref="BF716" si="11133">IF(BF713=1,BE716+1,BE716)</f>
        <v>1903</v>
      </c>
      <c r="BG716" s="60">
        <f t="shared" ref="BG716" si="11134">IF(BG713=1,BF716+1,BF716)</f>
        <v>1903</v>
      </c>
      <c r="BH716" s="60">
        <f t="shared" ref="BH716" si="11135">IF(BH713=1,BG716+1,BG716)</f>
        <v>1903</v>
      </c>
      <c r="BI716" s="60">
        <f t="shared" ref="BI716" si="11136">IF(BI713=1,BH716+1,BH716)</f>
        <v>1903</v>
      </c>
      <c r="BJ716" s="199"/>
      <c r="BK716" s="198"/>
      <c r="BL716" s="202"/>
      <c r="BM716" s="106"/>
      <c r="BN716" s="106"/>
      <c r="BO716" s="106"/>
      <c r="BP716" s="106"/>
      <c r="BQ716" s="106"/>
      <c r="BR716" s="106"/>
      <c r="BS716" s="106"/>
      <c r="BT716" s="106"/>
      <c r="BU716" s="106"/>
      <c r="BV716" s="106"/>
      <c r="BW716" s="106"/>
      <c r="BX716" s="106"/>
      <c r="BY716" s="106"/>
      <c r="BZ716" s="106"/>
      <c r="CA716" s="106"/>
      <c r="CB716" s="106"/>
    </row>
    <row r="717" spans="1:80" s="245" customFormat="1" ht="16.399999999999999" customHeight="1" x14ac:dyDescent="0.35">
      <c r="A717" s="250"/>
      <c r="B717" s="113"/>
      <c r="C717" s="125"/>
      <c r="D717" s="125"/>
      <c r="E717" s="357"/>
      <c r="F717" s="357"/>
      <c r="G717" s="357"/>
      <c r="H717" s="370"/>
      <c r="I717" s="374"/>
      <c r="J717" s="7"/>
      <c r="K717" s="377"/>
      <c r="L717" s="106"/>
      <c r="M717" s="63" t="s">
        <v>159</v>
      </c>
      <c r="N717" s="258"/>
      <c r="O717" s="258"/>
      <c r="P717" s="258"/>
      <c r="Q717" s="258"/>
      <c r="R717" s="258"/>
      <c r="S717" s="258"/>
      <c r="T717" s="258"/>
      <c r="U717" s="258"/>
      <c r="V717" s="258"/>
      <c r="W717" s="258"/>
      <c r="X717" s="258"/>
      <c r="Y717" s="258"/>
      <c r="Z717" s="258"/>
      <c r="AA717" s="258"/>
      <c r="AB717" s="258"/>
      <c r="AC717" s="258"/>
      <c r="AD717" s="258"/>
      <c r="AE717" s="258"/>
      <c r="AF717" s="258"/>
      <c r="AG717" s="258"/>
      <c r="AH717" s="258"/>
      <c r="AI717" s="258"/>
      <c r="AJ717" s="258"/>
      <c r="AK717" s="258"/>
      <c r="AL717" s="258"/>
      <c r="AM717" s="258"/>
      <c r="AN717" s="258"/>
      <c r="AO717" s="258"/>
      <c r="AP717" s="258"/>
      <c r="AQ717" s="258"/>
      <c r="AR717" s="258"/>
      <c r="AS717" s="258"/>
      <c r="AT717" s="258"/>
      <c r="AU717" s="258"/>
      <c r="AV717" s="258"/>
      <c r="AW717" s="258"/>
      <c r="AX717" s="258"/>
      <c r="AY717" s="258"/>
      <c r="AZ717" s="258"/>
      <c r="BA717" s="258"/>
      <c r="BB717" s="258"/>
      <c r="BC717" s="258"/>
      <c r="BD717" s="258"/>
      <c r="BE717" s="258"/>
      <c r="BF717" s="258"/>
      <c r="BG717" s="258"/>
      <c r="BH717" s="258"/>
      <c r="BI717" s="258"/>
      <c r="BJ717" s="199"/>
      <c r="BK717" s="198"/>
      <c r="BL717" s="202"/>
      <c r="BM717" s="106"/>
      <c r="BN717" s="106"/>
      <c r="BO717" s="106"/>
      <c r="BP717" s="106"/>
      <c r="BQ717" s="106"/>
      <c r="BR717" s="106"/>
      <c r="BS717" s="106"/>
      <c r="BT717" s="106"/>
      <c r="BU717" s="106"/>
      <c r="BV717" s="106"/>
      <c r="BW717" s="106"/>
      <c r="BX717" s="106"/>
      <c r="BY717" s="106"/>
      <c r="BZ717" s="106"/>
      <c r="CA717" s="106"/>
      <c r="CB717" s="106"/>
    </row>
    <row r="718" spans="1:80" s="245" customFormat="1" ht="23.5" customHeight="1" x14ac:dyDescent="0.35">
      <c r="A718" s="243"/>
      <c r="B718" s="126" t="s">
        <v>397</v>
      </c>
      <c r="C718" s="381"/>
      <c r="D718" s="381"/>
      <c r="E718" s="259"/>
      <c r="F718" s="259"/>
      <c r="G718" s="241"/>
      <c r="H718" s="253"/>
      <c r="I718" s="61">
        <f>IF($H718="",0,VLOOKUP($E718,'Podpůrná data'!$H$15:$I$185,2,FALSE)*$H718)</f>
        <v>0</v>
      </c>
      <c r="J718" s="105"/>
      <c r="K718" s="166">
        <f>IF(I718&gt;0,1,0)</f>
        <v>0</v>
      </c>
      <c r="L718" s="204"/>
      <c r="M718" s="63" t="s">
        <v>95</v>
      </c>
      <c r="N718" s="260"/>
      <c r="O718" s="260"/>
      <c r="P718" s="260"/>
      <c r="Q718" s="260"/>
      <c r="R718" s="260"/>
      <c r="S718" s="260"/>
      <c r="T718" s="260"/>
      <c r="U718" s="260"/>
      <c r="V718" s="260"/>
      <c r="W718" s="260"/>
      <c r="X718" s="260"/>
      <c r="Y718" s="260"/>
      <c r="Z718" s="260"/>
      <c r="AA718" s="260"/>
      <c r="AB718" s="260"/>
      <c r="AC718" s="260"/>
      <c r="AD718" s="260"/>
      <c r="AE718" s="260"/>
      <c r="AF718" s="260"/>
      <c r="AG718" s="260"/>
      <c r="AH718" s="260"/>
      <c r="AI718" s="260"/>
      <c r="AJ718" s="260"/>
      <c r="AK718" s="260"/>
      <c r="AL718" s="260"/>
      <c r="AM718" s="260"/>
      <c r="AN718" s="260"/>
      <c r="AO718" s="260"/>
      <c r="AP718" s="260"/>
      <c r="AQ718" s="260"/>
      <c r="AR718" s="260"/>
      <c r="AS718" s="260"/>
      <c r="AT718" s="260"/>
      <c r="AU718" s="260"/>
      <c r="AV718" s="260"/>
      <c r="AW718" s="260"/>
      <c r="AX718" s="260"/>
      <c r="AY718" s="260"/>
      <c r="AZ718" s="260"/>
      <c r="BA718" s="260"/>
      <c r="BB718" s="260"/>
      <c r="BC718" s="260"/>
      <c r="BD718" s="260"/>
      <c r="BE718" s="260"/>
      <c r="BF718" s="260"/>
      <c r="BG718" s="260"/>
      <c r="BH718" s="260"/>
      <c r="BI718" s="260"/>
      <c r="BJ718" s="382">
        <f>SUM(N720:BI720)</f>
        <v>0</v>
      </c>
      <c r="BK718" s="384">
        <f>SUM(N722:BI722)</f>
        <v>0</v>
      </c>
      <c r="BL718" s="386">
        <f>IF($K718=0,0,IF($BJ718&gt;=20,1,0))</f>
        <v>0</v>
      </c>
      <c r="BM718" s="106"/>
      <c r="BN718" s="106"/>
      <c r="BO718" s="106"/>
      <c r="BP718" s="106"/>
      <c r="BQ718" s="106"/>
      <c r="BR718" s="106"/>
      <c r="BS718" s="106"/>
      <c r="BT718" s="106"/>
      <c r="BU718" s="106"/>
      <c r="BV718" s="106"/>
      <c r="BW718" s="106"/>
      <c r="BX718" s="106"/>
      <c r="BY718" s="106"/>
      <c r="BZ718" s="106"/>
      <c r="CA718" s="106"/>
      <c r="CB718" s="106"/>
    </row>
    <row r="719" spans="1:80" s="245" customFormat="1" ht="29" x14ac:dyDescent="0.35">
      <c r="A719" s="243"/>
      <c r="B719" s="128"/>
      <c r="C719" s="170"/>
      <c r="D719" s="170"/>
      <c r="E719" s="170"/>
      <c r="F719" s="170"/>
      <c r="G719" s="170"/>
      <c r="H719" s="170"/>
      <c r="I719" s="64"/>
      <c r="J719" s="105"/>
      <c r="K719" s="223"/>
      <c r="L719" s="106"/>
      <c r="M719" s="63" t="s">
        <v>215</v>
      </c>
      <c r="N719" s="260"/>
      <c r="O719" s="260"/>
      <c r="P719" s="260"/>
      <c r="Q719" s="260"/>
      <c r="R719" s="260"/>
      <c r="S719" s="260"/>
      <c r="T719" s="260"/>
      <c r="U719" s="260"/>
      <c r="V719" s="260"/>
      <c r="W719" s="260"/>
      <c r="X719" s="260"/>
      <c r="Y719" s="260"/>
      <c r="Z719" s="260"/>
      <c r="AA719" s="260"/>
      <c r="AB719" s="260"/>
      <c r="AC719" s="260"/>
      <c r="AD719" s="260"/>
      <c r="AE719" s="260"/>
      <c r="AF719" s="260"/>
      <c r="AG719" s="260"/>
      <c r="AH719" s="260"/>
      <c r="AI719" s="260"/>
      <c r="AJ719" s="260"/>
      <c r="AK719" s="260"/>
      <c r="AL719" s="260"/>
      <c r="AM719" s="260"/>
      <c r="AN719" s="260"/>
      <c r="AO719" s="260"/>
      <c r="AP719" s="260"/>
      <c r="AQ719" s="260"/>
      <c r="AR719" s="260"/>
      <c r="AS719" s="260"/>
      <c r="AT719" s="260"/>
      <c r="AU719" s="260"/>
      <c r="AV719" s="260"/>
      <c r="AW719" s="260"/>
      <c r="AX719" s="260"/>
      <c r="AY719" s="260"/>
      <c r="AZ719" s="260"/>
      <c r="BA719" s="260"/>
      <c r="BB719" s="260"/>
      <c r="BC719" s="260"/>
      <c r="BD719" s="260"/>
      <c r="BE719" s="260"/>
      <c r="BF719" s="260"/>
      <c r="BG719" s="260"/>
      <c r="BH719" s="260"/>
      <c r="BI719" s="260"/>
      <c r="BJ719" s="382"/>
      <c r="BK719" s="384"/>
      <c r="BL719" s="386"/>
      <c r="BM719" s="106"/>
      <c r="BN719" s="106"/>
      <c r="BO719" s="106"/>
      <c r="BP719" s="106"/>
      <c r="BQ719" s="106"/>
      <c r="BR719" s="106"/>
      <c r="BS719" s="106"/>
      <c r="BT719" s="106"/>
      <c r="BU719" s="106"/>
      <c r="BV719" s="106"/>
      <c r="BW719" s="106"/>
      <c r="BX719" s="106"/>
      <c r="BY719" s="106"/>
      <c r="BZ719" s="106"/>
      <c r="CA719" s="106"/>
      <c r="CB719" s="106"/>
    </row>
    <row r="720" spans="1:80" s="245" customFormat="1" ht="29" x14ac:dyDescent="0.35">
      <c r="A720" s="243"/>
      <c r="B720" s="128"/>
      <c r="C720" s="170"/>
      <c r="D720" s="170"/>
      <c r="E720" s="170"/>
      <c r="F720" s="170"/>
      <c r="G720" s="170"/>
      <c r="H720" s="170"/>
      <c r="I720" s="64"/>
      <c r="J720" s="105"/>
      <c r="K720" s="165"/>
      <c r="L720" s="106"/>
      <c r="M720" s="63" t="s">
        <v>235</v>
      </c>
      <c r="N720" s="167">
        <f>IF(N719="",0,IF(N719&gt;=$H718,$H718,N719))</f>
        <v>0</v>
      </c>
      <c r="O720" s="167">
        <f t="shared" ref="O720" si="11137">IF(O719="",0,IF((O719+N721)&lt;=$H718,O719,$H718-N721))</f>
        <v>0</v>
      </c>
      <c r="P720" s="167">
        <f t="shared" ref="P720" si="11138">IF(P719="",0,IF((P719+O721)&lt;=$H718,P719,$H718-O721))</f>
        <v>0</v>
      </c>
      <c r="Q720" s="167">
        <f t="shared" ref="Q720" si="11139">IF(Q719="",0,IF((Q719+P721)&lt;=$H718,Q719,$H718-P721))</f>
        <v>0</v>
      </c>
      <c r="R720" s="167">
        <f t="shared" ref="R720" si="11140">IF(R719="",0,IF((R719+Q721)&lt;=$H718,R719,$H718-Q721))</f>
        <v>0</v>
      </c>
      <c r="S720" s="167">
        <f t="shared" ref="S720" si="11141">IF(S719="",0,IF((S719+R721)&lt;=$H718,S719,$H718-R721))</f>
        <v>0</v>
      </c>
      <c r="T720" s="167">
        <f t="shared" ref="T720" si="11142">IF(T719="",0,IF((T719+S721)&lt;=$H718,T719,$H718-S721))</f>
        <v>0</v>
      </c>
      <c r="U720" s="167">
        <f t="shared" ref="U720" si="11143">IF(U719="",0,IF((U719+T721)&lt;=$H718,U719,$H718-T721))</f>
        <v>0</v>
      </c>
      <c r="V720" s="167">
        <f t="shared" ref="V720" si="11144">IF(V719="",0,IF((V719+U721)&lt;=$H718,V719,$H718-U721))</f>
        <v>0</v>
      </c>
      <c r="W720" s="167">
        <f t="shared" ref="W720" si="11145">IF(W719="",0,IF((W719+V721)&lt;=$H718,W719,$H718-V721))</f>
        <v>0</v>
      </c>
      <c r="X720" s="167">
        <f t="shared" ref="X720" si="11146">IF(X719="",0,IF((X719+W721)&lt;=$H718,X719,$H718-W721))</f>
        <v>0</v>
      </c>
      <c r="Y720" s="167">
        <f t="shared" ref="Y720" si="11147">IF(Y719="",0,IF((Y719+X721)&lt;=$H718,Y719,$H718-X721))</f>
        <v>0</v>
      </c>
      <c r="Z720" s="167">
        <f t="shared" ref="Z720" si="11148">IF(Z719="",0,IF((Z719+Y721)&lt;=$H718,Z719,$H718-Y721))</f>
        <v>0</v>
      </c>
      <c r="AA720" s="167">
        <f t="shared" ref="AA720" si="11149">IF(AA719="",0,IF((AA719+Z721)&lt;=$H718,AA719,$H718-Z721))</f>
        <v>0</v>
      </c>
      <c r="AB720" s="167">
        <f t="shared" ref="AB720" si="11150">IF(AB719="",0,IF((AB719+AA721)&lt;=$H718,AB719,$H718-AA721))</f>
        <v>0</v>
      </c>
      <c r="AC720" s="167">
        <f t="shared" ref="AC720" si="11151">IF(AC719="",0,IF((AC719+AB721)&lt;=$H718,AC719,$H718-AB721))</f>
        <v>0</v>
      </c>
      <c r="AD720" s="167">
        <f t="shared" ref="AD720" si="11152">IF(AD719="",0,IF((AD719+AC721)&lt;=$H718,AD719,$H718-AC721))</f>
        <v>0</v>
      </c>
      <c r="AE720" s="167">
        <f t="shared" ref="AE720" si="11153">IF(AE719="",0,IF((AE719+AD721)&lt;=$H718,AE719,$H718-AD721))</f>
        <v>0</v>
      </c>
      <c r="AF720" s="167">
        <f t="shared" ref="AF720" si="11154">IF(AF719="",0,IF((AF719+AE721)&lt;=$H718,AF719,$H718-AE721))</f>
        <v>0</v>
      </c>
      <c r="AG720" s="167">
        <f t="shared" ref="AG720" si="11155">IF(AG719="",0,IF((AG719+AF721)&lt;=$H718,AG719,$H718-AF721))</f>
        <v>0</v>
      </c>
      <c r="AH720" s="167">
        <f t="shared" ref="AH720" si="11156">IF(AH719="",0,IF((AH719+AG721)&lt;=$H718,AH719,$H718-AG721))</f>
        <v>0</v>
      </c>
      <c r="AI720" s="167">
        <f t="shared" ref="AI720" si="11157">IF(AI719="",0,IF((AI719+AH721)&lt;=$H718,AI719,$H718-AH721))</f>
        <v>0</v>
      </c>
      <c r="AJ720" s="167">
        <f t="shared" ref="AJ720" si="11158">IF(AJ719="",0,IF((AJ719+AI721)&lt;=$H718,AJ719,$H718-AI721))</f>
        <v>0</v>
      </c>
      <c r="AK720" s="167">
        <f t="shared" ref="AK720" si="11159">IF(AK719="",0,IF((AK719+AJ721)&lt;=$H718,AK719,$H718-AJ721))</f>
        <v>0</v>
      </c>
      <c r="AL720" s="167">
        <f t="shared" ref="AL720" si="11160">IF(AL719="",0,IF((AL719+AK721)&lt;=$H718,AL719,$H718-AK721))</f>
        <v>0</v>
      </c>
      <c r="AM720" s="167">
        <f t="shared" ref="AM720" si="11161">IF(AM719="",0,IF((AM719+AL721)&lt;=$H718,AM719,$H718-AL721))</f>
        <v>0</v>
      </c>
      <c r="AN720" s="167">
        <f t="shared" ref="AN720" si="11162">IF(AN719="",0,IF((AN719+AM721)&lt;=$H718,AN719,$H718-AM721))</f>
        <v>0</v>
      </c>
      <c r="AO720" s="167">
        <f t="shared" ref="AO720" si="11163">IF(AO719="",0,IF((AO719+AN721)&lt;=$H718,AO719,$H718-AN721))</f>
        <v>0</v>
      </c>
      <c r="AP720" s="167">
        <f t="shared" ref="AP720" si="11164">IF(AP719="",0,IF((AP719+AO721)&lt;=$H718,AP719,$H718-AO721))</f>
        <v>0</v>
      </c>
      <c r="AQ720" s="167">
        <f t="shared" ref="AQ720" si="11165">IF(AQ719="",0,IF((AQ719+AP721)&lt;=$H718,AQ719,$H718-AP721))</f>
        <v>0</v>
      </c>
      <c r="AR720" s="167">
        <f t="shared" ref="AR720" si="11166">IF(AR719="",0,IF((AR719+AQ721)&lt;=$H718,AR719,$H718-AQ721))</f>
        <v>0</v>
      </c>
      <c r="AS720" s="167">
        <f t="shared" ref="AS720" si="11167">IF(AS719="",0,IF((AS719+AR721)&lt;=$H718,AS719,$H718-AR721))</f>
        <v>0</v>
      </c>
      <c r="AT720" s="167">
        <f t="shared" ref="AT720" si="11168">IF(AT719="",0,IF((AT719+AS721)&lt;=$H718,AT719,$H718-AS721))</f>
        <v>0</v>
      </c>
      <c r="AU720" s="167">
        <f t="shared" ref="AU720" si="11169">IF(AU719="",0,IF((AU719+AT721)&lt;=$H718,AU719,$H718-AT721))</f>
        <v>0</v>
      </c>
      <c r="AV720" s="167">
        <f t="shared" ref="AV720" si="11170">IF(AV719="",0,IF((AV719+AU721)&lt;=$H718,AV719,$H718-AU721))</f>
        <v>0</v>
      </c>
      <c r="AW720" s="167">
        <f t="shared" ref="AW720" si="11171">IF(AW719="",0,IF((AW719+AV721)&lt;=$H718,AW719,$H718-AV721))</f>
        <v>0</v>
      </c>
      <c r="AX720" s="167">
        <f t="shared" ref="AX720" si="11172">IF(AX719="",0,IF((AX719+AW721)&lt;=$H718,AX719,$H718-AW721))</f>
        <v>0</v>
      </c>
      <c r="AY720" s="167">
        <f t="shared" ref="AY720" si="11173">IF(AY719="",0,IF((AY719+AX721)&lt;=$H718,AY719,$H718-AX721))</f>
        <v>0</v>
      </c>
      <c r="AZ720" s="167">
        <f t="shared" ref="AZ720" si="11174">IF(AZ719="",0,IF((AZ719+AY721)&lt;=$H718,AZ719,$H718-AY721))</f>
        <v>0</v>
      </c>
      <c r="BA720" s="167">
        <f t="shared" ref="BA720" si="11175">IF(BA719="",0,IF((BA719+AZ721)&lt;=$H718,BA719,$H718-AZ721))</f>
        <v>0</v>
      </c>
      <c r="BB720" s="167">
        <f t="shared" ref="BB720" si="11176">IF(BB719="",0,IF((BB719+BA721)&lt;=$H718,BB719,$H718-BA721))</f>
        <v>0</v>
      </c>
      <c r="BC720" s="167">
        <f t="shared" ref="BC720" si="11177">IF(BC719="",0,IF((BC719+BB721)&lt;=$H718,BC719,$H718-BB721))</f>
        <v>0</v>
      </c>
      <c r="BD720" s="167">
        <f t="shared" ref="BD720" si="11178">IF(BD719="",0,IF((BD719+BC721)&lt;=$H718,BD719,$H718-BC721))</f>
        <v>0</v>
      </c>
      <c r="BE720" s="167">
        <f t="shared" ref="BE720" si="11179">IF(BE719="",0,IF((BE719+BD721)&lt;=$H718,BE719,$H718-BD721))</f>
        <v>0</v>
      </c>
      <c r="BF720" s="167">
        <f t="shared" ref="BF720" si="11180">IF(BF719="",0,IF((BF719+BE721)&lt;=$H718,BF719,$H718-BE721))</f>
        <v>0</v>
      </c>
      <c r="BG720" s="167">
        <f t="shared" ref="BG720" si="11181">IF(BG719="",0,IF((BG719+BF721)&lt;=$H718,BG719,$H718-BF721))</f>
        <v>0</v>
      </c>
      <c r="BH720" s="167">
        <f t="shared" ref="BH720" si="11182">IF(BH719="",0,IF((BH719+BG721)&lt;=$H718,BH719,$H718-BG721))</f>
        <v>0</v>
      </c>
      <c r="BI720" s="167">
        <f t="shared" ref="BI720" si="11183">IF(BI719="",0,IF((BI719+BH721)&lt;=$H718,BI719,$H718-BH721))</f>
        <v>0</v>
      </c>
      <c r="BJ720" s="382"/>
      <c r="BK720" s="384"/>
      <c r="BL720" s="386"/>
      <c r="BM720" s="106"/>
      <c r="BN720" s="106"/>
      <c r="BO720" s="106"/>
      <c r="BP720" s="106"/>
      <c r="BQ720" s="106"/>
      <c r="BR720" s="106"/>
      <c r="BS720" s="106"/>
      <c r="BT720" s="106"/>
      <c r="BU720" s="106"/>
      <c r="BV720" s="106"/>
      <c r="BW720" s="106"/>
      <c r="BX720" s="106"/>
      <c r="BY720" s="106"/>
      <c r="BZ720" s="106"/>
      <c r="CA720" s="106"/>
      <c r="CB720" s="106"/>
    </row>
    <row r="721" spans="1:80" ht="29" hidden="1" x14ac:dyDescent="0.35">
      <c r="B721" s="128"/>
      <c r="C721" s="170"/>
      <c r="D721" s="170"/>
      <c r="E721" s="170"/>
      <c r="F721" s="170"/>
      <c r="G721" s="170"/>
      <c r="H721" s="170"/>
      <c r="I721" s="172"/>
      <c r="J721" s="105"/>
      <c r="K721" s="175"/>
      <c r="L721" s="105"/>
      <c r="M721" s="63" t="s">
        <v>236</v>
      </c>
      <c r="N721" s="167">
        <f>N720</f>
        <v>0</v>
      </c>
      <c r="O721" s="167">
        <f>O720+N721</f>
        <v>0</v>
      </c>
      <c r="P721" s="167">
        <f t="shared" ref="P721" si="11184">P720+O721</f>
        <v>0</v>
      </c>
      <c r="Q721" s="167">
        <f t="shared" ref="Q721" si="11185">Q720+P721</f>
        <v>0</v>
      </c>
      <c r="R721" s="167">
        <f t="shared" ref="R721" si="11186">R720+Q721</f>
        <v>0</v>
      </c>
      <c r="S721" s="167">
        <f t="shared" ref="S721" si="11187">S720+R721</f>
        <v>0</v>
      </c>
      <c r="T721" s="167">
        <f t="shared" ref="T721" si="11188">T720+S721</f>
        <v>0</v>
      </c>
      <c r="U721" s="167">
        <f t="shared" ref="U721" si="11189">U720+T721</f>
        <v>0</v>
      </c>
      <c r="V721" s="167">
        <f t="shared" ref="V721" si="11190">V720+U721</f>
        <v>0</v>
      </c>
      <c r="W721" s="167">
        <f t="shared" ref="W721" si="11191">W720+V721</f>
        <v>0</v>
      </c>
      <c r="X721" s="167">
        <f t="shared" ref="X721" si="11192">X720+W721</f>
        <v>0</v>
      </c>
      <c r="Y721" s="167">
        <f t="shared" ref="Y721" si="11193">Y720+X721</f>
        <v>0</v>
      </c>
      <c r="Z721" s="167">
        <f t="shared" ref="Z721" si="11194">Z720+Y721</f>
        <v>0</v>
      </c>
      <c r="AA721" s="167">
        <f t="shared" ref="AA721" si="11195">AA720+Z721</f>
        <v>0</v>
      </c>
      <c r="AB721" s="167">
        <f t="shared" ref="AB721" si="11196">AB720+AA721</f>
        <v>0</v>
      </c>
      <c r="AC721" s="167">
        <f t="shared" ref="AC721" si="11197">AC720+AB721</f>
        <v>0</v>
      </c>
      <c r="AD721" s="167">
        <f t="shared" ref="AD721" si="11198">AD720+AC721</f>
        <v>0</v>
      </c>
      <c r="AE721" s="167">
        <f t="shared" ref="AE721" si="11199">AE720+AD721</f>
        <v>0</v>
      </c>
      <c r="AF721" s="167">
        <f t="shared" ref="AF721" si="11200">AF720+AE721</f>
        <v>0</v>
      </c>
      <c r="AG721" s="167">
        <f t="shared" ref="AG721" si="11201">AG720+AF721</f>
        <v>0</v>
      </c>
      <c r="AH721" s="167">
        <f t="shared" ref="AH721" si="11202">AH720+AG721</f>
        <v>0</v>
      </c>
      <c r="AI721" s="167">
        <f t="shared" ref="AI721" si="11203">AI720+AH721</f>
        <v>0</v>
      </c>
      <c r="AJ721" s="167">
        <f t="shared" ref="AJ721" si="11204">AJ720+AI721</f>
        <v>0</v>
      </c>
      <c r="AK721" s="167">
        <f t="shared" ref="AK721" si="11205">AK720+AJ721</f>
        <v>0</v>
      </c>
      <c r="AL721" s="167">
        <f t="shared" ref="AL721" si="11206">AL720+AK721</f>
        <v>0</v>
      </c>
      <c r="AM721" s="167">
        <f t="shared" ref="AM721" si="11207">AM720+AL721</f>
        <v>0</v>
      </c>
      <c r="AN721" s="167">
        <f t="shared" ref="AN721" si="11208">AN720+AM721</f>
        <v>0</v>
      </c>
      <c r="AO721" s="167">
        <f t="shared" ref="AO721" si="11209">AO720+AN721</f>
        <v>0</v>
      </c>
      <c r="AP721" s="167">
        <f t="shared" ref="AP721" si="11210">AP720+AO721</f>
        <v>0</v>
      </c>
      <c r="AQ721" s="167">
        <f t="shared" ref="AQ721" si="11211">AQ720+AP721</f>
        <v>0</v>
      </c>
      <c r="AR721" s="167">
        <f t="shared" ref="AR721" si="11212">AR720+AQ721</f>
        <v>0</v>
      </c>
      <c r="AS721" s="167">
        <f t="shared" ref="AS721" si="11213">AS720+AR721</f>
        <v>0</v>
      </c>
      <c r="AT721" s="167">
        <f t="shared" ref="AT721" si="11214">AT720+AS721</f>
        <v>0</v>
      </c>
      <c r="AU721" s="167">
        <f t="shared" ref="AU721" si="11215">AU720+AT721</f>
        <v>0</v>
      </c>
      <c r="AV721" s="167">
        <f t="shared" ref="AV721" si="11216">AV720+AU721</f>
        <v>0</v>
      </c>
      <c r="AW721" s="167">
        <f t="shared" ref="AW721" si="11217">AW720+AV721</f>
        <v>0</v>
      </c>
      <c r="AX721" s="167">
        <f t="shared" ref="AX721" si="11218">AX720+AW721</f>
        <v>0</v>
      </c>
      <c r="AY721" s="167">
        <f t="shared" ref="AY721" si="11219">AY720+AX721</f>
        <v>0</v>
      </c>
      <c r="AZ721" s="167">
        <f t="shared" ref="AZ721" si="11220">AZ720+AY721</f>
        <v>0</v>
      </c>
      <c r="BA721" s="167">
        <f t="shared" ref="BA721" si="11221">BA720+AZ721</f>
        <v>0</v>
      </c>
      <c r="BB721" s="167">
        <f t="shared" ref="BB721" si="11222">BB720+BA721</f>
        <v>0</v>
      </c>
      <c r="BC721" s="167">
        <f t="shared" ref="BC721" si="11223">BC720+BB721</f>
        <v>0</v>
      </c>
      <c r="BD721" s="167">
        <f t="shared" ref="BD721" si="11224">BD720+BC721</f>
        <v>0</v>
      </c>
      <c r="BE721" s="167">
        <f t="shared" ref="BE721" si="11225">BE720+BD721</f>
        <v>0</v>
      </c>
      <c r="BF721" s="167">
        <f t="shared" ref="BF721" si="11226">BF720+BE721</f>
        <v>0</v>
      </c>
      <c r="BG721" s="167">
        <f t="shared" ref="BG721" si="11227">BG720+BF721</f>
        <v>0</v>
      </c>
      <c r="BH721" s="167">
        <f t="shared" ref="BH721" si="11228">BH720+BG721</f>
        <v>0</v>
      </c>
      <c r="BI721" s="167">
        <f t="shared" ref="BI721" si="11229">BI720+BH721</f>
        <v>0</v>
      </c>
      <c r="BJ721" s="382"/>
      <c r="BK721" s="384"/>
      <c r="BL721" s="386"/>
      <c r="BM721" s="105"/>
      <c r="BN721" s="105"/>
      <c r="BO721" s="105"/>
      <c r="BP721" s="105"/>
      <c r="BQ721" s="105"/>
      <c r="BR721" s="105"/>
      <c r="BS721" s="105"/>
      <c r="BT721" s="105"/>
      <c r="BU721" s="105"/>
      <c r="BV721" s="105"/>
      <c r="BW721" s="105"/>
      <c r="BX721" s="105"/>
      <c r="BY721" s="105"/>
      <c r="BZ721" s="105"/>
      <c r="CA721" s="105"/>
      <c r="CB721" s="105"/>
    </row>
    <row r="722" spans="1:80" ht="25.4" customHeight="1" thickBot="1" x14ac:dyDescent="0.4">
      <c r="B722" s="128"/>
      <c r="C722" s="170"/>
      <c r="D722" s="170"/>
      <c r="E722" s="170"/>
      <c r="F722" s="170"/>
      <c r="G722" s="170"/>
      <c r="H722" s="170"/>
      <c r="I722" s="172"/>
      <c r="J722" s="105"/>
      <c r="K722" s="175"/>
      <c r="L722" s="105"/>
      <c r="M722" s="63" t="s">
        <v>145</v>
      </c>
      <c r="N722" s="168">
        <f>IF($E718="",0,VLOOKUP($E718,'Podpůrná data'!$H$15:$I$182,2)*N720)</f>
        <v>0</v>
      </c>
      <c r="O722" s="168">
        <f>IF($E718="",0,VLOOKUP($E718,'Podpůrná data'!$H$15:$I$182,2)*O720)</f>
        <v>0</v>
      </c>
      <c r="P722" s="168">
        <f>IF($E718="",0,VLOOKUP($E718,'Podpůrná data'!$H$15:$I$182,2)*P720)</f>
        <v>0</v>
      </c>
      <c r="Q722" s="168">
        <f>IF($E718="",0,VLOOKUP($E718,'Podpůrná data'!$H$15:$I$182,2)*Q720)</f>
        <v>0</v>
      </c>
      <c r="R722" s="168">
        <f>IF($E718="",0,VLOOKUP($E718,'Podpůrná data'!$H$15:$I$182,2)*R720)</f>
        <v>0</v>
      </c>
      <c r="S722" s="168">
        <f>IF($E718="",0,VLOOKUP($E718,'Podpůrná data'!$H$15:$I$182,2)*S720)</f>
        <v>0</v>
      </c>
      <c r="T722" s="168">
        <f>IF($E718="",0,VLOOKUP($E718,'Podpůrná data'!$H$15:$I$182,2)*T720)</f>
        <v>0</v>
      </c>
      <c r="U722" s="168">
        <f>IF($E718="",0,VLOOKUP($E718,'Podpůrná data'!$H$15:$I$182,2)*U720)</f>
        <v>0</v>
      </c>
      <c r="V722" s="168">
        <f>IF($E718="",0,VLOOKUP($E718,'Podpůrná data'!$H$15:$I$182,2)*V720)</f>
        <v>0</v>
      </c>
      <c r="W722" s="168">
        <f>IF($E718="",0,VLOOKUP($E718,'Podpůrná data'!$H$15:$I$182,2)*W720)</f>
        <v>0</v>
      </c>
      <c r="X722" s="168">
        <f>IF($E718="",0,VLOOKUP($E718,'Podpůrná data'!$H$15:$I$182,2)*X720)</f>
        <v>0</v>
      </c>
      <c r="Y722" s="168">
        <f>IF($E718="",0,VLOOKUP($E718,'Podpůrná data'!$H$15:$I$182,2)*Y720)</f>
        <v>0</v>
      </c>
      <c r="Z722" s="168">
        <f>IF($E718="",0,VLOOKUP($E718,'Podpůrná data'!$H$15:$I$182,2)*Z720)</f>
        <v>0</v>
      </c>
      <c r="AA722" s="168">
        <f>IF($E718="",0,VLOOKUP($E718,'Podpůrná data'!$H$15:$I$182,2)*AA720)</f>
        <v>0</v>
      </c>
      <c r="AB722" s="168">
        <f>IF($E718="",0,VLOOKUP($E718,'Podpůrná data'!$H$15:$I$182,2)*AB720)</f>
        <v>0</v>
      </c>
      <c r="AC722" s="168">
        <f>IF($E718="",0,VLOOKUP($E718,'Podpůrná data'!$H$15:$I$182,2)*AC720)</f>
        <v>0</v>
      </c>
      <c r="AD722" s="168">
        <f>IF($E718="",0,VLOOKUP($E718,'Podpůrná data'!$H$15:$I$182,2)*AD720)</f>
        <v>0</v>
      </c>
      <c r="AE722" s="168">
        <f>IF($E718="",0,VLOOKUP($E718,'Podpůrná data'!$H$15:$I$182,2)*AE720)</f>
        <v>0</v>
      </c>
      <c r="AF722" s="168">
        <f>IF($E718="",0,VLOOKUP($E718,'Podpůrná data'!$H$15:$I$182,2)*AF720)</f>
        <v>0</v>
      </c>
      <c r="AG722" s="168">
        <f>IF($E718="",0,VLOOKUP($E718,'Podpůrná data'!$H$15:$I$182,2)*AG720)</f>
        <v>0</v>
      </c>
      <c r="AH722" s="168">
        <f>IF($E718="",0,VLOOKUP($E718,'Podpůrná data'!$H$15:$I$182,2)*AH720)</f>
        <v>0</v>
      </c>
      <c r="AI722" s="168">
        <f>IF($E718="",0,VLOOKUP($E718,'Podpůrná data'!$H$15:$I$182,2)*AI720)</f>
        <v>0</v>
      </c>
      <c r="AJ722" s="168">
        <f>IF($E718="",0,VLOOKUP($E718,'Podpůrná data'!$H$15:$I$182,2)*AJ720)</f>
        <v>0</v>
      </c>
      <c r="AK722" s="168">
        <f>IF($E718="",0,VLOOKUP($E718,'Podpůrná data'!$H$15:$I$182,2)*AK720)</f>
        <v>0</v>
      </c>
      <c r="AL722" s="168">
        <f>IF($E718="",0,VLOOKUP($E718,'Podpůrná data'!$H$15:$I$182,2)*AL720)</f>
        <v>0</v>
      </c>
      <c r="AM722" s="168">
        <f>IF($E718="",0,VLOOKUP($E718,'Podpůrná data'!$H$15:$I$182,2)*AM720)</f>
        <v>0</v>
      </c>
      <c r="AN722" s="168">
        <f>IF($E718="",0,VLOOKUP($E718,'Podpůrná data'!$H$15:$I$182,2)*AN720)</f>
        <v>0</v>
      </c>
      <c r="AO722" s="168">
        <f>IF($E718="",0,VLOOKUP($E718,'Podpůrná data'!$H$15:$I$182,2)*AO720)</f>
        <v>0</v>
      </c>
      <c r="AP722" s="168">
        <f>IF($E718="",0,VLOOKUP($E718,'Podpůrná data'!$H$15:$I$182,2)*AP720)</f>
        <v>0</v>
      </c>
      <c r="AQ722" s="168">
        <f>IF($E718="",0,VLOOKUP($E718,'Podpůrná data'!$H$15:$I$182,2)*AQ720)</f>
        <v>0</v>
      </c>
      <c r="AR722" s="168">
        <f>IF($E718="",0,VLOOKUP($E718,'Podpůrná data'!$H$15:$I$182,2)*AR720)</f>
        <v>0</v>
      </c>
      <c r="AS722" s="168">
        <f>IF($E718="",0,VLOOKUP($E718,'Podpůrná data'!$H$15:$I$182,2)*AS720)</f>
        <v>0</v>
      </c>
      <c r="AT722" s="168">
        <f>IF($E718="",0,VLOOKUP($E718,'Podpůrná data'!$H$15:$I$182,2)*AT720)</f>
        <v>0</v>
      </c>
      <c r="AU722" s="168">
        <f>IF($E718="",0,VLOOKUP($E718,'Podpůrná data'!$H$15:$I$182,2)*AU720)</f>
        <v>0</v>
      </c>
      <c r="AV722" s="168">
        <f>IF($E718="",0,VLOOKUP($E718,'Podpůrná data'!$H$15:$I$182,2)*AV720)</f>
        <v>0</v>
      </c>
      <c r="AW722" s="168">
        <f>IF($E718="",0,VLOOKUP($E718,'Podpůrná data'!$H$15:$I$182,2)*AW720)</f>
        <v>0</v>
      </c>
      <c r="AX722" s="168">
        <f>IF($E718="",0,VLOOKUP($E718,'Podpůrná data'!$H$15:$I$182,2)*AX720)</f>
        <v>0</v>
      </c>
      <c r="AY722" s="168">
        <f>IF($E718="",0,VLOOKUP($E718,'Podpůrná data'!$H$15:$I$182,2)*AY720)</f>
        <v>0</v>
      </c>
      <c r="AZ722" s="168">
        <f>IF($E718="",0,VLOOKUP($E718,'Podpůrná data'!$H$15:$I$182,2)*AZ720)</f>
        <v>0</v>
      </c>
      <c r="BA722" s="168">
        <f>IF($E718="",0,VLOOKUP($E718,'Podpůrná data'!$H$15:$I$182,2)*BA720)</f>
        <v>0</v>
      </c>
      <c r="BB722" s="168">
        <f>IF($E718="",0,VLOOKUP($E718,'Podpůrná data'!$H$15:$I$182,2)*BB720)</f>
        <v>0</v>
      </c>
      <c r="BC722" s="168">
        <f>IF($E718="",0,VLOOKUP($E718,'Podpůrná data'!$H$15:$I$182,2)*BC720)</f>
        <v>0</v>
      </c>
      <c r="BD722" s="168">
        <f>IF($E718="",0,VLOOKUP($E718,'Podpůrná data'!$H$15:$I$182,2)*BD720)</f>
        <v>0</v>
      </c>
      <c r="BE722" s="168">
        <f>IF($E718="",0,VLOOKUP($E718,'Podpůrná data'!$H$15:$I$182,2)*BE720)</f>
        <v>0</v>
      </c>
      <c r="BF722" s="168">
        <f>IF($E718="",0,VLOOKUP($E718,'Podpůrná data'!$H$15:$I$182,2)*BF720)</f>
        <v>0</v>
      </c>
      <c r="BG722" s="168">
        <f>IF($E718="",0,VLOOKUP($E718,'Podpůrná data'!$H$15:$I$182,2)*BG720)</f>
        <v>0</v>
      </c>
      <c r="BH722" s="168">
        <f>IF($E718="",0,VLOOKUP($E718,'Podpůrná data'!$H$15:$I$182,2)*BH720)</f>
        <v>0</v>
      </c>
      <c r="BI722" s="168">
        <f>IF($E718="",0,VLOOKUP($E718,'Podpůrná data'!$H$15:$I$182,2)*BI720)</f>
        <v>0</v>
      </c>
      <c r="BJ722" s="382"/>
      <c r="BK722" s="384"/>
      <c r="BL722" s="386"/>
      <c r="BM722" s="105"/>
      <c r="BN722" s="178">
        <f>SUMIFS($N722:$BI722,$N717:$BI717,"1. ZoR")</f>
        <v>0</v>
      </c>
      <c r="BO722" s="178">
        <f>SUMIFS($N722:$BI722,$N717:$BI717,"2. ZoR")</f>
        <v>0</v>
      </c>
      <c r="BP722" s="178">
        <f>SUMIFS($N722:$BI722,$N717:$BI717,"3. ZoR")</f>
        <v>0</v>
      </c>
      <c r="BQ722" s="178">
        <f>SUMIFS($N722:$BI722,$N717:$BI717,"4. ZoR")</f>
        <v>0</v>
      </c>
      <c r="BR722" s="178">
        <f>SUMIFS($N722:$BI722,$N717:$BI717,"5. ZoR")</f>
        <v>0</v>
      </c>
      <c r="BS722" s="178">
        <f>SUMIFS($N722:$BI722,$N717:$BI717,"6. ZoR")</f>
        <v>0</v>
      </c>
      <c r="BT722" s="178">
        <f>SUMIFS($N722:$BI722,$N717:$BI717,"7. ZoR")</f>
        <v>0</v>
      </c>
      <c r="BU722" s="178">
        <f>SUMIFS($N722:$BI722,$N717:$BI717,"8. ZoR")</f>
        <v>0</v>
      </c>
      <c r="BV722" s="178">
        <f>SUMIFS($N722:$BI722,$N717:$BI717,"9. ZoR")</f>
        <v>0</v>
      </c>
      <c r="BW722" s="178">
        <f>SUMIFS($N722:$BI722,$N717:$BI717,"10. ZoR")</f>
        <v>0</v>
      </c>
      <c r="BX722" s="178">
        <f>SUMIFS($N722:$BI722,$N717:$BI717,"11. ZoR")</f>
        <v>0</v>
      </c>
      <c r="BY722" s="178">
        <f>SUMIFS($N722:$BI722,$N717:$BI717,"12. ZoR")</f>
        <v>0</v>
      </c>
      <c r="BZ722" s="178">
        <f>SUMIFS($N722:$BI722,$N717:$BI717,"13. ZoR")</f>
        <v>0</v>
      </c>
      <c r="CA722" s="178">
        <f>SUMIFS($N722:$BI722,$N717:$BI717,"14. ZoR")</f>
        <v>0</v>
      </c>
      <c r="CB722" s="178">
        <f>SUMIFS($N722:$BI722,$N717:$BI717,"15. ZoR")</f>
        <v>0</v>
      </c>
    </row>
    <row r="723" spans="1:80" ht="29.5" hidden="1" thickBot="1" x14ac:dyDescent="0.4">
      <c r="B723" s="129"/>
      <c r="C723" s="173"/>
      <c r="D723" s="173"/>
      <c r="E723" s="173"/>
      <c r="F723" s="173"/>
      <c r="G723" s="173"/>
      <c r="H723" s="173"/>
      <c r="I723" s="174"/>
      <c r="J723" s="105"/>
      <c r="K723" s="176"/>
      <c r="L723" s="105"/>
      <c r="M723" s="63" t="s">
        <v>200</v>
      </c>
      <c r="N723" s="168">
        <f>IF(N722="","",N722)</f>
        <v>0</v>
      </c>
      <c r="O723" s="168">
        <f>N723+O722</f>
        <v>0</v>
      </c>
      <c r="P723" s="168">
        <f t="shared" ref="P723" si="11230">O723+P722</f>
        <v>0</v>
      </c>
      <c r="Q723" s="168">
        <f t="shared" ref="Q723" si="11231">P723+Q722</f>
        <v>0</v>
      </c>
      <c r="R723" s="168">
        <f t="shared" ref="R723" si="11232">Q723+R722</f>
        <v>0</v>
      </c>
      <c r="S723" s="168">
        <f t="shared" ref="S723" si="11233">R723+S722</f>
        <v>0</v>
      </c>
      <c r="T723" s="168">
        <f t="shared" ref="T723" si="11234">S723+T722</f>
        <v>0</v>
      </c>
      <c r="U723" s="168">
        <f t="shared" ref="U723" si="11235">T723+U722</f>
        <v>0</v>
      </c>
      <c r="V723" s="168">
        <f t="shared" ref="V723" si="11236">U723+V722</f>
        <v>0</v>
      </c>
      <c r="W723" s="168">
        <f t="shared" ref="W723" si="11237">V723+W722</f>
        <v>0</v>
      </c>
      <c r="X723" s="168">
        <f t="shared" ref="X723" si="11238">W723+X722</f>
        <v>0</v>
      </c>
      <c r="Y723" s="168">
        <f t="shared" ref="Y723" si="11239">X723+Y722</f>
        <v>0</v>
      </c>
      <c r="Z723" s="168">
        <f t="shared" ref="Z723" si="11240">Y723+Z722</f>
        <v>0</v>
      </c>
      <c r="AA723" s="168">
        <f t="shared" ref="AA723" si="11241">Z723+AA722</f>
        <v>0</v>
      </c>
      <c r="AB723" s="168">
        <f t="shared" ref="AB723" si="11242">AA723+AB722</f>
        <v>0</v>
      </c>
      <c r="AC723" s="168">
        <f t="shared" ref="AC723" si="11243">AB723+AC722</f>
        <v>0</v>
      </c>
      <c r="AD723" s="168">
        <f t="shared" ref="AD723" si="11244">AC723+AD722</f>
        <v>0</v>
      </c>
      <c r="AE723" s="168">
        <f t="shared" ref="AE723" si="11245">AD723+AE722</f>
        <v>0</v>
      </c>
      <c r="AF723" s="168">
        <f t="shared" ref="AF723" si="11246">AE723+AF722</f>
        <v>0</v>
      </c>
      <c r="AG723" s="168">
        <f t="shared" ref="AG723" si="11247">AF723+AG722</f>
        <v>0</v>
      </c>
      <c r="AH723" s="168">
        <f t="shared" ref="AH723" si="11248">AG723+AH722</f>
        <v>0</v>
      </c>
      <c r="AI723" s="168">
        <f t="shared" ref="AI723" si="11249">AH723+AI722</f>
        <v>0</v>
      </c>
      <c r="AJ723" s="168">
        <f t="shared" ref="AJ723" si="11250">AI723+AJ722</f>
        <v>0</v>
      </c>
      <c r="AK723" s="168">
        <f t="shared" ref="AK723" si="11251">AJ723+AK722</f>
        <v>0</v>
      </c>
      <c r="AL723" s="168">
        <f t="shared" ref="AL723" si="11252">AK723+AL722</f>
        <v>0</v>
      </c>
      <c r="AM723" s="168">
        <f t="shared" ref="AM723" si="11253">AL723+AM722</f>
        <v>0</v>
      </c>
      <c r="AN723" s="168">
        <f t="shared" ref="AN723" si="11254">AM723+AN722</f>
        <v>0</v>
      </c>
      <c r="AO723" s="168">
        <f t="shared" ref="AO723" si="11255">AN723+AO722</f>
        <v>0</v>
      </c>
      <c r="AP723" s="168">
        <f t="shared" ref="AP723" si="11256">AO723+AP722</f>
        <v>0</v>
      </c>
      <c r="AQ723" s="168">
        <f t="shared" ref="AQ723" si="11257">AP723+AQ722</f>
        <v>0</v>
      </c>
      <c r="AR723" s="168">
        <f t="shared" ref="AR723" si="11258">AQ723+AR722</f>
        <v>0</v>
      </c>
      <c r="AS723" s="168">
        <f t="shared" ref="AS723" si="11259">AR723+AS722</f>
        <v>0</v>
      </c>
      <c r="AT723" s="168">
        <f t="shared" ref="AT723" si="11260">AS723+AT722</f>
        <v>0</v>
      </c>
      <c r="AU723" s="168">
        <f t="shared" ref="AU723" si="11261">AT723+AU722</f>
        <v>0</v>
      </c>
      <c r="AV723" s="168">
        <f t="shared" ref="AV723" si="11262">AU723+AV722</f>
        <v>0</v>
      </c>
      <c r="AW723" s="168">
        <f t="shared" ref="AW723" si="11263">AV723+AW722</f>
        <v>0</v>
      </c>
      <c r="AX723" s="168">
        <f t="shared" ref="AX723" si="11264">AW723+AX722</f>
        <v>0</v>
      </c>
      <c r="AY723" s="168">
        <f t="shared" ref="AY723" si="11265">AX723+AY722</f>
        <v>0</v>
      </c>
      <c r="AZ723" s="168">
        <f t="shared" ref="AZ723" si="11266">AY723+AZ722</f>
        <v>0</v>
      </c>
      <c r="BA723" s="168">
        <f t="shared" ref="BA723" si="11267">AZ723+BA722</f>
        <v>0</v>
      </c>
      <c r="BB723" s="168">
        <f t="shared" ref="BB723" si="11268">BA723+BB722</f>
        <v>0</v>
      </c>
      <c r="BC723" s="168">
        <f t="shared" ref="BC723" si="11269">BB723+BC722</f>
        <v>0</v>
      </c>
      <c r="BD723" s="168">
        <f t="shared" ref="BD723" si="11270">BC723+BD722</f>
        <v>0</v>
      </c>
      <c r="BE723" s="168">
        <f t="shared" ref="BE723" si="11271">BD723+BE722</f>
        <v>0</v>
      </c>
      <c r="BF723" s="168">
        <f t="shared" ref="BF723" si="11272">BE723+BF722</f>
        <v>0</v>
      </c>
      <c r="BG723" s="168">
        <f t="shared" ref="BG723" si="11273">BF723+BG722</f>
        <v>0</v>
      </c>
      <c r="BH723" s="168">
        <f t="shared" ref="BH723" si="11274">BG723+BH722</f>
        <v>0</v>
      </c>
      <c r="BI723" s="168">
        <f t="shared" ref="BI723" si="11275">BH723+BI722</f>
        <v>0</v>
      </c>
      <c r="BJ723" s="383"/>
      <c r="BK723" s="385"/>
      <c r="BL723" s="387"/>
      <c r="BM723" s="105"/>
      <c r="BN723" s="105"/>
      <c r="BO723" s="105"/>
      <c r="BP723" s="105"/>
      <c r="BQ723" s="105"/>
      <c r="BR723" s="105"/>
      <c r="BS723" s="105"/>
      <c r="BT723" s="105"/>
      <c r="BU723" s="105"/>
      <c r="BV723" s="105"/>
      <c r="BW723" s="105"/>
      <c r="BX723" s="105"/>
      <c r="BY723" s="105"/>
      <c r="BZ723" s="105"/>
      <c r="CA723" s="105"/>
      <c r="CB723" s="105"/>
    </row>
    <row r="724" spans="1:80" ht="15" hidden="1" thickBot="1" x14ac:dyDescent="0.4">
      <c r="B724" s="105"/>
      <c r="C724" s="130"/>
      <c r="D724" s="130"/>
      <c r="E724" s="130"/>
      <c r="F724" s="130"/>
      <c r="G724" s="130"/>
      <c r="H724" s="130"/>
      <c r="I724" s="105"/>
      <c r="J724" s="7"/>
      <c r="K724" s="105"/>
      <c r="L724" s="105"/>
      <c r="M724" s="105"/>
      <c r="N724" s="105"/>
      <c r="O724" s="105"/>
      <c r="P724" s="7"/>
      <c r="Q724" s="105"/>
      <c r="R724" s="105"/>
      <c r="S724" s="105"/>
      <c r="T724" s="105"/>
      <c r="U724" s="105"/>
      <c r="V724" s="105"/>
      <c r="W724" s="105"/>
      <c r="X724" s="105"/>
      <c r="Y724" s="105"/>
      <c r="Z724" s="105"/>
      <c r="AA724" s="105"/>
      <c r="AB724" s="105"/>
      <c r="AC724" s="105"/>
      <c r="AD724" s="105"/>
      <c r="AE724" s="105"/>
      <c r="AF724" s="105"/>
      <c r="AG724" s="105"/>
      <c r="AH724" s="105"/>
      <c r="AI724" s="105"/>
      <c r="AJ724" s="105"/>
      <c r="AK724" s="105"/>
      <c r="AL724" s="105"/>
      <c r="AM724" s="105"/>
      <c r="AN724" s="105"/>
      <c r="AO724" s="105"/>
      <c r="AP724" s="105"/>
      <c r="AQ724" s="105"/>
      <c r="AR724" s="105"/>
      <c r="AS724" s="105"/>
      <c r="AT724" s="105"/>
      <c r="AU724" s="105"/>
      <c r="AV724" s="105"/>
      <c r="AW724" s="105"/>
      <c r="AX724" s="105"/>
      <c r="AY724" s="105"/>
      <c r="AZ724" s="105"/>
      <c r="BA724" s="105"/>
      <c r="BB724" s="105"/>
      <c r="BC724" s="105"/>
      <c r="BD724" s="105"/>
      <c r="BE724" s="105"/>
      <c r="BF724" s="105"/>
      <c r="BG724" s="105"/>
      <c r="BH724" s="105"/>
      <c r="BI724" s="105"/>
      <c r="BJ724" s="105"/>
      <c r="BK724" s="105"/>
      <c r="BL724" s="105"/>
      <c r="BM724" s="105"/>
      <c r="BN724" s="105"/>
      <c r="BO724" s="105"/>
      <c r="BP724" s="105"/>
      <c r="BQ724" s="105"/>
      <c r="BR724" s="105"/>
      <c r="BS724" s="105"/>
      <c r="BT724" s="105"/>
      <c r="BU724" s="105"/>
      <c r="BV724" s="105"/>
      <c r="BW724" s="105"/>
      <c r="BX724" s="105"/>
      <c r="BY724" s="105"/>
      <c r="BZ724" s="105"/>
      <c r="CA724" s="105"/>
      <c r="CB724" s="105"/>
    </row>
    <row r="725" spans="1:80" s="245" customFormat="1" ht="58.4" customHeight="1" thickBot="1" x14ac:dyDescent="0.4">
      <c r="A725" s="249"/>
      <c r="B725" s="120"/>
      <c r="C725" s="360" t="s">
        <v>2</v>
      </c>
      <c r="D725" s="121"/>
      <c r="E725" s="131" t="s">
        <v>225</v>
      </c>
      <c r="F725" s="131" t="s">
        <v>444</v>
      </c>
      <c r="G725" s="131" t="s">
        <v>208</v>
      </c>
      <c r="H725" s="122" t="s">
        <v>385</v>
      </c>
      <c r="I725" s="123" t="s">
        <v>1</v>
      </c>
      <c r="J725" s="7"/>
      <c r="K725" s="169">
        <v>204032</v>
      </c>
      <c r="L725" s="106"/>
      <c r="M725" s="194" t="s">
        <v>128</v>
      </c>
      <c r="N725" s="83" t="s">
        <v>4</v>
      </c>
      <c r="O725" s="83" t="s">
        <v>5</v>
      </c>
      <c r="P725" s="83" t="s">
        <v>6</v>
      </c>
      <c r="Q725" s="83" t="s">
        <v>7</v>
      </c>
      <c r="R725" s="83" t="s">
        <v>8</v>
      </c>
      <c r="S725" s="83" t="s">
        <v>9</v>
      </c>
      <c r="T725" s="83" t="s">
        <v>10</v>
      </c>
      <c r="U725" s="83" t="s">
        <v>11</v>
      </c>
      <c r="V725" s="83" t="s">
        <v>12</v>
      </c>
      <c r="W725" s="83" t="s">
        <v>13</v>
      </c>
      <c r="X725" s="83" t="s">
        <v>14</v>
      </c>
      <c r="Y725" s="83" t="s">
        <v>15</v>
      </c>
      <c r="Z725" s="83" t="s">
        <v>16</v>
      </c>
      <c r="AA725" s="83" t="s">
        <v>17</v>
      </c>
      <c r="AB725" s="83" t="s">
        <v>18</v>
      </c>
      <c r="AC725" s="83" t="s">
        <v>19</v>
      </c>
      <c r="AD725" s="83" t="s">
        <v>20</v>
      </c>
      <c r="AE725" s="83" t="s">
        <v>21</v>
      </c>
      <c r="AF725" s="83" t="s">
        <v>22</v>
      </c>
      <c r="AG725" s="83" t="s">
        <v>23</v>
      </c>
      <c r="AH725" s="83" t="s">
        <v>24</v>
      </c>
      <c r="AI725" s="83" t="s">
        <v>25</v>
      </c>
      <c r="AJ725" s="83" t="s">
        <v>26</v>
      </c>
      <c r="AK725" s="83" t="s">
        <v>27</v>
      </c>
      <c r="AL725" s="83" t="s">
        <v>28</v>
      </c>
      <c r="AM725" s="83" t="s">
        <v>29</v>
      </c>
      <c r="AN725" s="83" t="s">
        <v>30</v>
      </c>
      <c r="AO725" s="83" t="s">
        <v>31</v>
      </c>
      <c r="AP725" s="83" t="s">
        <v>32</v>
      </c>
      <c r="AQ725" s="83" t="s">
        <v>33</v>
      </c>
      <c r="AR725" s="83" t="s">
        <v>34</v>
      </c>
      <c r="AS725" s="83" t="s">
        <v>35</v>
      </c>
      <c r="AT725" s="83" t="s">
        <v>36</v>
      </c>
      <c r="AU725" s="83" t="s">
        <v>37</v>
      </c>
      <c r="AV725" s="83" t="s">
        <v>38</v>
      </c>
      <c r="AW725" s="83" t="s">
        <v>39</v>
      </c>
      <c r="AX725" s="83" t="s">
        <v>40</v>
      </c>
      <c r="AY725" s="83" t="s">
        <v>41</v>
      </c>
      <c r="AZ725" s="83" t="s">
        <v>42</v>
      </c>
      <c r="BA725" s="83" t="s">
        <v>43</v>
      </c>
      <c r="BB725" s="83" t="s">
        <v>44</v>
      </c>
      <c r="BC725" s="83" t="s">
        <v>45</v>
      </c>
      <c r="BD725" s="83" t="s">
        <v>46</v>
      </c>
      <c r="BE725" s="83" t="s">
        <v>47</v>
      </c>
      <c r="BF725" s="83" t="s">
        <v>48</v>
      </c>
      <c r="BG725" s="83" t="s">
        <v>49</v>
      </c>
      <c r="BH725" s="83" t="s">
        <v>50</v>
      </c>
      <c r="BI725" s="83" t="s">
        <v>51</v>
      </c>
      <c r="BJ725" s="134" t="s">
        <v>234</v>
      </c>
      <c r="BK725" s="135" t="s">
        <v>164</v>
      </c>
      <c r="BL725" s="135" t="s">
        <v>213</v>
      </c>
      <c r="BM725" s="106"/>
      <c r="BN725" s="368" t="s">
        <v>238</v>
      </c>
      <c r="BO725" s="369"/>
      <c r="BP725" s="369"/>
      <c r="BQ725" s="369"/>
      <c r="BR725" s="369"/>
      <c r="BS725" s="369"/>
      <c r="BT725" s="369"/>
      <c r="BU725" s="369"/>
      <c r="BV725" s="369"/>
      <c r="BW725" s="369"/>
      <c r="BX725" s="369"/>
      <c r="BY725" s="369"/>
      <c r="BZ725" s="369"/>
      <c r="CA725" s="369"/>
      <c r="CB725" s="369"/>
    </row>
    <row r="726" spans="1:80" s="245" customFormat="1" ht="18" hidden="1" customHeight="1" x14ac:dyDescent="0.35">
      <c r="A726" s="250"/>
      <c r="B726" s="113"/>
      <c r="C726" s="361"/>
      <c r="D726" s="125"/>
      <c r="E726" s="125"/>
      <c r="F726" s="125"/>
      <c r="G726" s="125"/>
      <c r="H726" s="370" t="s">
        <v>201</v>
      </c>
      <c r="I726" s="373" t="s">
        <v>93</v>
      </c>
      <c r="J726" s="7"/>
      <c r="K726" s="375" t="s">
        <v>423</v>
      </c>
      <c r="L726" s="106"/>
      <c r="M726" s="84"/>
      <c r="N726" s="74">
        <f>MONTH(Úvod!$F$10)</f>
        <v>1</v>
      </c>
      <c r="O726" s="75">
        <f t="shared" ref="O726" si="11276">IF(N726=12,1,N726+1)</f>
        <v>2</v>
      </c>
      <c r="P726" s="75">
        <f t="shared" ref="P726" si="11277">IF(O726=12,1,O726+1)</f>
        <v>3</v>
      </c>
      <c r="Q726" s="76">
        <f t="shared" ref="Q726" si="11278">IF(P726=12,1,P726+1)</f>
        <v>4</v>
      </c>
      <c r="R726" s="76">
        <f t="shared" ref="R726" si="11279">IF(Q726=12,1,Q726+1)</f>
        <v>5</v>
      </c>
      <c r="S726" s="76">
        <f t="shared" ref="S726" si="11280">IF(R726=12,1,R726+1)</f>
        <v>6</v>
      </c>
      <c r="T726" s="76">
        <f t="shared" ref="T726" si="11281">IF(S726=12,1,S726+1)</f>
        <v>7</v>
      </c>
      <c r="U726" s="76">
        <f t="shared" ref="U726" si="11282">IF(T726=12,1,T726+1)</f>
        <v>8</v>
      </c>
      <c r="V726" s="76">
        <f t="shared" ref="V726" si="11283">IF(U726=12,1,U726+1)</f>
        <v>9</v>
      </c>
      <c r="W726" s="76">
        <f>IF(V726=12,1,V726+1)</f>
        <v>10</v>
      </c>
      <c r="X726" s="76">
        <f t="shared" ref="X726" si="11284">IF(W726=12,1,W726+1)</f>
        <v>11</v>
      </c>
      <c r="Y726" s="76">
        <f t="shared" ref="Y726" si="11285">IF(X726=12,1,X726+1)</f>
        <v>12</v>
      </c>
      <c r="Z726" s="76">
        <f t="shared" ref="Z726" si="11286">IF(Y726=12,1,Y726+1)</f>
        <v>1</v>
      </c>
      <c r="AA726" s="76">
        <f t="shared" ref="AA726" si="11287">IF(Z726=12,1,Z726+1)</f>
        <v>2</v>
      </c>
      <c r="AB726" s="76">
        <f t="shared" ref="AB726" si="11288">IF(AA726=12,1,AA726+1)</f>
        <v>3</v>
      </c>
      <c r="AC726" s="76">
        <f t="shared" ref="AC726" si="11289">IF(AB726=12,1,AB726+1)</f>
        <v>4</v>
      </c>
      <c r="AD726" s="76">
        <f t="shared" ref="AD726" si="11290">IF(AC726=12,1,AC726+1)</f>
        <v>5</v>
      </c>
      <c r="AE726" s="76">
        <f t="shared" ref="AE726" si="11291">IF(AD726=12,1,AD726+1)</f>
        <v>6</v>
      </c>
      <c r="AF726" s="76">
        <f>IF(AE726=12,1,AE726+1)</f>
        <v>7</v>
      </c>
      <c r="AG726" s="76">
        <f t="shared" ref="AG726" si="11292">IF(AF726=12,1,AF726+1)</f>
        <v>8</v>
      </c>
      <c r="AH726" s="76">
        <f t="shared" ref="AH726" si="11293">IF(AG726=12,1,AG726+1)</f>
        <v>9</v>
      </c>
      <c r="AI726" s="76">
        <f t="shared" ref="AI726" si="11294">IF(AH726=12,1,AH726+1)</f>
        <v>10</v>
      </c>
      <c r="AJ726" s="76">
        <f t="shared" ref="AJ726" si="11295">IF(AI726=12,1,AI726+1)</f>
        <v>11</v>
      </c>
      <c r="AK726" s="76">
        <f t="shared" ref="AK726" si="11296">IF(AJ726=12,1,AJ726+1)</f>
        <v>12</v>
      </c>
      <c r="AL726" s="76">
        <f t="shared" ref="AL726" si="11297">IF(AK726=12,1,AK726+1)</f>
        <v>1</v>
      </c>
      <c r="AM726" s="76">
        <f t="shared" ref="AM726" si="11298">IF(AL726=12,1,AL726+1)</f>
        <v>2</v>
      </c>
      <c r="AN726" s="76">
        <f t="shared" ref="AN726" si="11299">IF(AM726=12,1,AM726+1)</f>
        <v>3</v>
      </c>
      <c r="AO726" s="76">
        <f t="shared" ref="AO726" si="11300">IF(AN726=12,1,AN726+1)</f>
        <v>4</v>
      </c>
      <c r="AP726" s="76">
        <f t="shared" ref="AP726" si="11301">IF(AO726=12,1,AO726+1)</f>
        <v>5</v>
      </c>
      <c r="AQ726" s="76">
        <f t="shared" ref="AQ726" si="11302">IF(AP726=12,1,AP726+1)</f>
        <v>6</v>
      </c>
      <c r="AR726" s="76">
        <f t="shared" ref="AR726" si="11303">IF(AQ726=12,1,AQ726+1)</f>
        <v>7</v>
      </c>
      <c r="AS726" s="76">
        <f t="shared" ref="AS726" si="11304">IF(AR726=12,1,AR726+1)</f>
        <v>8</v>
      </c>
      <c r="AT726" s="76">
        <f t="shared" ref="AT726" si="11305">IF(AS726=12,1,AS726+1)</f>
        <v>9</v>
      </c>
      <c r="AU726" s="76">
        <f t="shared" ref="AU726" si="11306">IF(AT726=12,1,AT726+1)</f>
        <v>10</v>
      </c>
      <c r="AV726" s="76">
        <f t="shared" ref="AV726" si="11307">IF(AU726=12,1,AU726+1)</f>
        <v>11</v>
      </c>
      <c r="AW726" s="76">
        <f t="shared" ref="AW726" si="11308">IF(AV726=12,1,AV726+1)</f>
        <v>12</v>
      </c>
      <c r="AX726" s="76">
        <f t="shared" ref="AX726" si="11309">IF(AW726=12,1,AW726+1)</f>
        <v>1</v>
      </c>
      <c r="AY726" s="76">
        <f t="shared" ref="AY726" si="11310">IF(AX726=12,1,AX726+1)</f>
        <v>2</v>
      </c>
      <c r="AZ726" s="76">
        <f t="shared" ref="AZ726" si="11311">IF(AY726=12,1,AY726+1)</f>
        <v>3</v>
      </c>
      <c r="BA726" s="76">
        <f t="shared" ref="BA726" si="11312">IF(AZ726=12,1,AZ726+1)</f>
        <v>4</v>
      </c>
      <c r="BB726" s="76">
        <f t="shared" ref="BB726" si="11313">IF(BA726=12,1,BA726+1)</f>
        <v>5</v>
      </c>
      <c r="BC726" s="76">
        <f t="shared" ref="BC726" si="11314">IF(BB726=12,1,BB726+1)</f>
        <v>6</v>
      </c>
      <c r="BD726" s="76">
        <f t="shared" ref="BD726" si="11315">IF(BC726=12,1,BC726+1)</f>
        <v>7</v>
      </c>
      <c r="BE726" s="76">
        <f t="shared" ref="BE726" si="11316">IF(BD726=12,1,BD726+1)</f>
        <v>8</v>
      </c>
      <c r="BF726" s="76">
        <f t="shared" ref="BF726" si="11317">IF(BE726=12,1,BE726+1)</f>
        <v>9</v>
      </c>
      <c r="BG726" s="76">
        <f t="shared" ref="BG726" si="11318">IF(BF726=12,1,BF726+1)</f>
        <v>10</v>
      </c>
      <c r="BH726" s="76">
        <f t="shared" ref="BH726" si="11319">IF(BG726=12,1,BG726+1)</f>
        <v>11</v>
      </c>
      <c r="BI726" s="76">
        <f t="shared" ref="BI726" si="11320">IF(BH726=12,1,BH726+1)</f>
        <v>12</v>
      </c>
      <c r="BJ726" s="81"/>
      <c r="BK726" s="78"/>
      <c r="BL726" s="78"/>
      <c r="BM726" s="106"/>
      <c r="BN726" s="106"/>
      <c r="BO726" s="106"/>
      <c r="BP726" s="106"/>
      <c r="BQ726" s="106"/>
      <c r="BR726" s="106"/>
      <c r="BS726" s="106"/>
      <c r="BT726" s="106"/>
      <c r="BU726" s="106"/>
      <c r="BV726" s="106"/>
      <c r="BW726" s="106"/>
      <c r="BX726" s="106"/>
      <c r="BY726" s="106"/>
      <c r="BZ726" s="106"/>
      <c r="CA726" s="106"/>
      <c r="CB726" s="106"/>
    </row>
    <row r="727" spans="1:80" s="245" customFormat="1" ht="35.15" hidden="1" customHeight="1" x14ac:dyDescent="0.35">
      <c r="A727" s="250"/>
      <c r="B727" s="113"/>
      <c r="C727" s="361"/>
      <c r="D727" s="125"/>
      <c r="E727" s="125"/>
      <c r="F727" s="125"/>
      <c r="G727" s="125"/>
      <c r="H727" s="370"/>
      <c r="I727" s="373"/>
      <c r="J727" s="7"/>
      <c r="K727" s="376"/>
      <c r="L727" s="106"/>
      <c r="M727" s="77"/>
      <c r="N727" s="59">
        <f t="shared" ref="N727:BI727" si="11321">VALUE(_xlfn.CONCAT(N726,".",N729))</f>
        <v>1</v>
      </c>
      <c r="O727" s="73">
        <f t="shared" si="11321"/>
        <v>32</v>
      </c>
      <c r="P727" s="73">
        <f t="shared" si="11321"/>
        <v>61</v>
      </c>
      <c r="Q727" s="73">
        <f t="shared" si="11321"/>
        <v>92</v>
      </c>
      <c r="R727" s="73">
        <f t="shared" si="11321"/>
        <v>122</v>
      </c>
      <c r="S727" s="73">
        <f t="shared" si="11321"/>
        <v>153</v>
      </c>
      <c r="T727" s="73">
        <f t="shared" si="11321"/>
        <v>183</v>
      </c>
      <c r="U727" s="73">
        <f t="shared" si="11321"/>
        <v>214</v>
      </c>
      <c r="V727" s="73">
        <f t="shared" si="11321"/>
        <v>245</v>
      </c>
      <c r="W727" s="73">
        <f t="shared" si="11321"/>
        <v>275</v>
      </c>
      <c r="X727" s="73">
        <f t="shared" si="11321"/>
        <v>306</v>
      </c>
      <c r="Y727" s="73">
        <f t="shared" si="11321"/>
        <v>336</v>
      </c>
      <c r="Z727" s="73">
        <f t="shared" si="11321"/>
        <v>367</v>
      </c>
      <c r="AA727" s="73">
        <f t="shared" si="11321"/>
        <v>398</v>
      </c>
      <c r="AB727" s="73">
        <f t="shared" si="11321"/>
        <v>426</v>
      </c>
      <c r="AC727" s="73">
        <f t="shared" si="11321"/>
        <v>457</v>
      </c>
      <c r="AD727" s="73">
        <f t="shared" si="11321"/>
        <v>487</v>
      </c>
      <c r="AE727" s="73">
        <f t="shared" si="11321"/>
        <v>518</v>
      </c>
      <c r="AF727" s="73">
        <f t="shared" si="11321"/>
        <v>548</v>
      </c>
      <c r="AG727" s="73">
        <f t="shared" si="11321"/>
        <v>579</v>
      </c>
      <c r="AH727" s="73">
        <f t="shared" si="11321"/>
        <v>610</v>
      </c>
      <c r="AI727" s="73">
        <f t="shared" si="11321"/>
        <v>640</v>
      </c>
      <c r="AJ727" s="73">
        <f t="shared" si="11321"/>
        <v>671</v>
      </c>
      <c r="AK727" s="73">
        <f t="shared" si="11321"/>
        <v>701</v>
      </c>
      <c r="AL727" s="73">
        <f t="shared" si="11321"/>
        <v>732</v>
      </c>
      <c r="AM727" s="73">
        <f t="shared" si="11321"/>
        <v>763</v>
      </c>
      <c r="AN727" s="73">
        <f t="shared" si="11321"/>
        <v>791</v>
      </c>
      <c r="AO727" s="73">
        <f t="shared" si="11321"/>
        <v>822</v>
      </c>
      <c r="AP727" s="73">
        <f t="shared" si="11321"/>
        <v>852</v>
      </c>
      <c r="AQ727" s="73">
        <f t="shared" si="11321"/>
        <v>883</v>
      </c>
      <c r="AR727" s="73">
        <f t="shared" si="11321"/>
        <v>913</v>
      </c>
      <c r="AS727" s="73">
        <f t="shared" si="11321"/>
        <v>944</v>
      </c>
      <c r="AT727" s="73">
        <f t="shared" si="11321"/>
        <v>975</v>
      </c>
      <c r="AU727" s="73">
        <f t="shared" si="11321"/>
        <v>1005</v>
      </c>
      <c r="AV727" s="73">
        <f t="shared" si="11321"/>
        <v>1036</v>
      </c>
      <c r="AW727" s="73">
        <f t="shared" si="11321"/>
        <v>1066</v>
      </c>
      <c r="AX727" s="73">
        <f t="shared" si="11321"/>
        <v>1097</v>
      </c>
      <c r="AY727" s="73">
        <f t="shared" si="11321"/>
        <v>1128</v>
      </c>
      <c r="AZ727" s="73">
        <f t="shared" si="11321"/>
        <v>1156</v>
      </c>
      <c r="BA727" s="73">
        <f t="shared" si="11321"/>
        <v>1187</v>
      </c>
      <c r="BB727" s="73">
        <f t="shared" si="11321"/>
        <v>1217</v>
      </c>
      <c r="BC727" s="73">
        <f t="shared" si="11321"/>
        <v>1248</v>
      </c>
      <c r="BD727" s="73">
        <f t="shared" si="11321"/>
        <v>1278</v>
      </c>
      <c r="BE727" s="73">
        <f t="shared" si="11321"/>
        <v>1309</v>
      </c>
      <c r="BF727" s="73">
        <f t="shared" si="11321"/>
        <v>1340</v>
      </c>
      <c r="BG727" s="73">
        <f t="shared" si="11321"/>
        <v>1370</v>
      </c>
      <c r="BH727" s="73">
        <f t="shared" si="11321"/>
        <v>1401</v>
      </c>
      <c r="BI727" s="73">
        <f t="shared" si="11321"/>
        <v>1431</v>
      </c>
      <c r="BJ727" s="82"/>
      <c r="BK727" s="79"/>
      <c r="BL727" s="79"/>
      <c r="BM727" s="106"/>
      <c r="BN727" s="106"/>
      <c r="BO727" s="106"/>
      <c r="BP727" s="106"/>
      <c r="BQ727" s="106"/>
      <c r="BR727" s="106"/>
      <c r="BS727" s="106"/>
      <c r="BT727" s="106"/>
      <c r="BU727" s="106"/>
      <c r="BV727" s="106"/>
      <c r="BW727" s="106"/>
      <c r="BX727" s="106"/>
      <c r="BY727" s="106"/>
      <c r="BZ727" s="106"/>
      <c r="CA727" s="106"/>
      <c r="CB727" s="106"/>
    </row>
    <row r="728" spans="1:80" s="245" customFormat="1" ht="17.149999999999999" customHeight="1" x14ac:dyDescent="0.35">
      <c r="A728" s="250"/>
      <c r="B728" s="113"/>
      <c r="C728" s="361"/>
      <c r="D728" s="125"/>
      <c r="E728" s="357" t="s">
        <v>207</v>
      </c>
      <c r="F728" s="357" t="s">
        <v>207</v>
      </c>
      <c r="G728" s="357" t="s">
        <v>207</v>
      </c>
      <c r="H728" s="370"/>
      <c r="I728" s="373"/>
      <c r="J728" s="7"/>
      <c r="K728" s="376"/>
      <c r="L728" s="106"/>
      <c r="M728" s="77"/>
      <c r="N728" s="60" t="str">
        <f>VLOOKUP(N726,'Podpůrná data'!$I$188:$J$199,2)</f>
        <v>leden</v>
      </c>
      <c r="O728" s="60" t="str">
        <f>VLOOKUP(O726,'Podpůrná data'!$I$188:$J$199,2)</f>
        <v>únor</v>
      </c>
      <c r="P728" s="60" t="str">
        <f>VLOOKUP(P726,'Podpůrná data'!$I$188:$J$199,2)</f>
        <v>březen</v>
      </c>
      <c r="Q728" s="60" t="str">
        <f>VLOOKUP(Q726,'Podpůrná data'!$I$188:$J$199,2)</f>
        <v>duben</v>
      </c>
      <c r="R728" s="60" t="str">
        <f>VLOOKUP(R726,'Podpůrná data'!$I$188:$J$199,2)</f>
        <v>květen</v>
      </c>
      <c r="S728" s="60" t="str">
        <f>VLOOKUP(S726,'Podpůrná data'!$I$188:$J$199,2)</f>
        <v>červen</v>
      </c>
      <c r="T728" s="60" t="str">
        <f>VLOOKUP(T726,'Podpůrná data'!$I$188:$J$199,2)</f>
        <v>červenec</v>
      </c>
      <c r="U728" s="60" t="str">
        <f>VLOOKUP(U726,'Podpůrná data'!$I$188:$J$199,2)</f>
        <v>srpen</v>
      </c>
      <c r="V728" s="60" t="str">
        <f>VLOOKUP(V726,'Podpůrná data'!$I$188:$J$199,2)</f>
        <v>září</v>
      </c>
      <c r="W728" s="60" t="str">
        <f>VLOOKUP(W726,'Podpůrná data'!$I$188:$J$199,2)</f>
        <v>říjen</v>
      </c>
      <c r="X728" s="60" t="str">
        <f>VLOOKUP(X726,'Podpůrná data'!$I$188:$J$199,2)</f>
        <v>listopad</v>
      </c>
      <c r="Y728" s="60" t="str">
        <f>VLOOKUP(Y726,'Podpůrná data'!$I$188:$J$199,2)</f>
        <v>prosinec</v>
      </c>
      <c r="Z728" s="60" t="str">
        <f>VLOOKUP(Z726,'Podpůrná data'!$I$188:$J$199,2)</f>
        <v>leden</v>
      </c>
      <c r="AA728" s="60" t="str">
        <f>VLOOKUP(AA726,'Podpůrná data'!$I$188:$J$199,2)</f>
        <v>únor</v>
      </c>
      <c r="AB728" s="60" t="str">
        <f>VLOOKUP(AB726,'Podpůrná data'!$I$188:$J$199,2)</f>
        <v>březen</v>
      </c>
      <c r="AC728" s="60" t="str">
        <f>VLOOKUP(AC726,'Podpůrná data'!$I$188:$J$199,2)</f>
        <v>duben</v>
      </c>
      <c r="AD728" s="60" t="str">
        <f>VLOOKUP(AD726,'Podpůrná data'!$I$188:$J$199,2)</f>
        <v>květen</v>
      </c>
      <c r="AE728" s="60" t="str">
        <f>VLOOKUP(AE726,'Podpůrná data'!$I$188:$J$199,2)</f>
        <v>červen</v>
      </c>
      <c r="AF728" s="60" t="str">
        <f>VLOOKUP(AF726,'Podpůrná data'!$I$188:$J$199,2)</f>
        <v>červenec</v>
      </c>
      <c r="AG728" s="60" t="str">
        <f>VLOOKUP(AG726,'Podpůrná data'!$I$188:$J$199,2)</f>
        <v>srpen</v>
      </c>
      <c r="AH728" s="60" t="str">
        <f>VLOOKUP(AH726,'Podpůrná data'!$I$188:$J$199,2)</f>
        <v>září</v>
      </c>
      <c r="AI728" s="60" t="str">
        <f>VLOOKUP(AI726,'Podpůrná data'!$I$188:$J$199,2)</f>
        <v>říjen</v>
      </c>
      <c r="AJ728" s="60" t="str">
        <f>VLOOKUP(AJ726,'Podpůrná data'!$I$188:$J$199,2)</f>
        <v>listopad</v>
      </c>
      <c r="AK728" s="60" t="str">
        <f>VLOOKUP(AK726,'Podpůrná data'!$I$188:$J$199,2)</f>
        <v>prosinec</v>
      </c>
      <c r="AL728" s="60" t="str">
        <f>VLOOKUP(AL726,'Podpůrná data'!$I$188:$J$199,2)</f>
        <v>leden</v>
      </c>
      <c r="AM728" s="60" t="str">
        <f>VLOOKUP(AM726,'Podpůrná data'!$I$188:$J$199,2)</f>
        <v>únor</v>
      </c>
      <c r="AN728" s="60" t="str">
        <f>VLOOKUP(AN726,'Podpůrná data'!$I$188:$J$199,2)</f>
        <v>březen</v>
      </c>
      <c r="AO728" s="60" t="str">
        <f>VLOOKUP(AO726,'Podpůrná data'!$I$188:$J$199,2)</f>
        <v>duben</v>
      </c>
      <c r="AP728" s="60" t="str">
        <f>VLOOKUP(AP726,'Podpůrná data'!$I$188:$J$199,2)</f>
        <v>květen</v>
      </c>
      <c r="AQ728" s="60" t="str">
        <f>VLOOKUP(AQ726,'Podpůrná data'!$I$188:$J$199,2)</f>
        <v>červen</v>
      </c>
      <c r="AR728" s="60" t="str">
        <f>VLOOKUP(AR726,'Podpůrná data'!$I$188:$J$199,2)</f>
        <v>červenec</v>
      </c>
      <c r="AS728" s="60" t="str">
        <f>VLOOKUP(AS726,'Podpůrná data'!$I$188:$J$199,2)</f>
        <v>srpen</v>
      </c>
      <c r="AT728" s="60" t="str">
        <f>VLOOKUP(AT726,'Podpůrná data'!$I$188:$J$199,2)</f>
        <v>září</v>
      </c>
      <c r="AU728" s="60" t="str">
        <f>VLOOKUP(AU726,'Podpůrná data'!$I$188:$J$199,2)</f>
        <v>říjen</v>
      </c>
      <c r="AV728" s="60" t="str">
        <f>VLOOKUP(AV726,'Podpůrná data'!$I$188:$J$199,2)</f>
        <v>listopad</v>
      </c>
      <c r="AW728" s="60" t="str">
        <f>VLOOKUP(AW726,'Podpůrná data'!$I$188:$J$199,2)</f>
        <v>prosinec</v>
      </c>
      <c r="AX728" s="60" t="str">
        <f>VLOOKUP(AX726,'Podpůrná data'!$I$188:$J$199,2)</f>
        <v>leden</v>
      </c>
      <c r="AY728" s="60" t="str">
        <f>VLOOKUP(AY726,'Podpůrná data'!$I$188:$J$199,2)</f>
        <v>únor</v>
      </c>
      <c r="AZ728" s="60" t="str">
        <f>VLOOKUP(AZ726,'Podpůrná data'!$I$188:$J$199,2)</f>
        <v>březen</v>
      </c>
      <c r="BA728" s="60" t="str">
        <f>VLOOKUP(BA726,'Podpůrná data'!$I$188:$J$199,2)</f>
        <v>duben</v>
      </c>
      <c r="BB728" s="60" t="str">
        <f>VLOOKUP(BB726,'Podpůrná data'!$I$188:$J$199,2)</f>
        <v>květen</v>
      </c>
      <c r="BC728" s="60" t="str">
        <f>VLOOKUP(BC726,'Podpůrná data'!$I$188:$J$199,2)</f>
        <v>červen</v>
      </c>
      <c r="BD728" s="60" t="str">
        <f>VLOOKUP(BD726,'Podpůrná data'!$I$188:$J$199,2)</f>
        <v>červenec</v>
      </c>
      <c r="BE728" s="60" t="str">
        <f>VLOOKUP(BE726,'Podpůrná data'!$I$188:$J$199,2)</f>
        <v>srpen</v>
      </c>
      <c r="BF728" s="60" t="str">
        <f>VLOOKUP(BF726,'Podpůrná data'!$I$188:$J$199,2)</f>
        <v>září</v>
      </c>
      <c r="BG728" s="60" t="str">
        <f>VLOOKUP(BG726,'Podpůrná data'!$I$188:$J$199,2)</f>
        <v>říjen</v>
      </c>
      <c r="BH728" s="60" t="str">
        <f>VLOOKUP(BH726,'Podpůrná data'!$I$188:$J$199,2)</f>
        <v>listopad</v>
      </c>
      <c r="BI728" s="60" t="str">
        <f>VLOOKUP(BI726,'Podpůrná data'!$I$188:$J$199,2)</f>
        <v>prosinec</v>
      </c>
      <c r="BJ728" s="200"/>
      <c r="BK728" s="200"/>
      <c r="BL728" s="201"/>
      <c r="BM728" s="106"/>
      <c r="BN728" s="179" t="s">
        <v>105</v>
      </c>
      <c r="BO728" s="179" t="s">
        <v>106</v>
      </c>
      <c r="BP728" s="179" t="s">
        <v>107</v>
      </c>
      <c r="BQ728" s="179" t="s">
        <v>108</v>
      </c>
      <c r="BR728" s="179" t="s">
        <v>109</v>
      </c>
      <c r="BS728" s="179" t="s">
        <v>110</v>
      </c>
      <c r="BT728" s="179" t="s">
        <v>111</v>
      </c>
      <c r="BU728" s="179" t="s">
        <v>112</v>
      </c>
      <c r="BV728" s="179" t="s">
        <v>113</v>
      </c>
      <c r="BW728" s="179" t="s">
        <v>155</v>
      </c>
      <c r="BX728" s="179" t="s">
        <v>156</v>
      </c>
      <c r="BY728" s="179" t="s">
        <v>157</v>
      </c>
      <c r="BZ728" s="179" t="s">
        <v>202</v>
      </c>
      <c r="CA728" s="179" t="s">
        <v>203</v>
      </c>
      <c r="CB728" s="179" t="s">
        <v>204</v>
      </c>
    </row>
    <row r="729" spans="1:80" s="245" customFormat="1" ht="16.399999999999999" customHeight="1" x14ac:dyDescent="0.35">
      <c r="A729" s="250"/>
      <c r="B729" s="113"/>
      <c r="C729" s="361"/>
      <c r="D729" s="125"/>
      <c r="E729" s="357"/>
      <c r="F729" s="357"/>
      <c r="G729" s="357"/>
      <c r="H729" s="370"/>
      <c r="I729" s="373"/>
      <c r="J729" s="7"/>
      <c r="K729" s="376"/>
      <c r="L729" s="106"/>
      <c r="M729" s="77"/>
      <c r="N729" s="60">
        <f>YEAR(Úvod!$F$10)</f>
        <v>1900</v>
      </c>
      <c r="O729" s="60">
        <f t="shared" ref="O729" si="11322">IF(O726=1,N729+1,N729)</f>
        <v>1900</v>
      </c>
      <c r="P729" s="60">
        <f t="shared" ref="P729" si="11323">IF(P726=1,O729+1,O729)</f>
        <v>1900</v>
      </c>
      <c r="Q729" s="60">
        <f t="shared" ref="Q729" si="11324">IF(Q726=1,P729+1,P729)</f>
        <v>1900</v>
      </c>
      <c r="R729" s="60">
        <f t="shared" ref="R729" si="11325">IF(R726=1,Q729+1,Q729)</f>
        <v>1900</v>
      </c>
      <c r="S729" s="60">
        <f t="shared" ref="S729" si="11326">IF(S726=1,R729+1,R729)</f>
        <v>1900</v>
      </c>
      <c r="T729" s="60">
        <f t="shared" ref="T729" si="11327">IF(T726=1,S729+1,S729)</f>
        <v>1900</v>
      </c>
      <c r="U729" s="60">
        <f t="shared" ref="U729" si="11328">IF(U726=1,T729+1,T729)</f>
        <v>1900</v>
      </c>
      <c r="V729" s="60">
        <f t="shared" ref="V729" si="11329">IF(V726=1,U729+1,U729)</f>
        <v>1900</v>
      </c>
      <c r="W729" s="60">
        <f t="shared" ref="W729" si="11330">IF(W726=1,V729+1,V729)</f>
        <v>1900</v>
      </c>
      <c r="X729" s="60">
        <f t="shared" ref="X729" si="11331">IF(X726=1,W729+1,W729)</f>
        <v>1900</v>
      </c>
      <c r="Y729" s="60">
        <f t="shared" ref="Y729" si="11332">IF(Y726=1,X729+1,X729)</f>
        <v>1900</v>
      </c>
      <c r="Z729" s="60">
        <f t="shared" ref="Z729" si="11333">IF(Z726=1,Y729+1,Y729)</f>
        <v>1901</v>
      </c>
      <c r="AA729" s="60">
        <f t="shared" ref="AA729" si="11334">IF(AA726=1,Z729+1,Z729)</f>
        <v>1901</v>
      </c>
      <c r="AB729" s="60">
        <f t="shared" ref="AB729" si="11335">IF(AB726=1,AA729+1,AA729)</f>
        <v>1901</v>
      </c>
      <c r="AC729" s="60">
        <f t="shared" ref="AC729" si="11336">IF(AC726=1,AB729+1,AB729)</f>
        <v>1901</v>
      </c>
      <c r="AD729" s="60">
        <f t="shared" ref="AD729" si="11337">IF(AD726=1,AC729+1,AC729)</f>
        <v>1901</v>
      </c>
      <c r="AE729" s="60">
        <f t="shared" ref="AE729" si="11338">IF(AE726=1,AD729+1,AD729)</f>
        <v>1901</v>
      </c>
      <c r="AF729" s="60">
        <f t="shared" ref="AF729" si="11339">IF(AF726=1,AE729+1,AE729)</f>
        <v>1901</v>
      </c>
      <c r="AG729" s="60">
        <f t="shared" ref="AG729" si="11340">IF(AG726=1,AF729+1,AF729)</f>
        <v>1901</v>
      </c>
      <c r="AH729" s="60">
        <f t="shared" ref="AH729" si="11341">IF(AH726=1,AG729+1,AG729)</f>
        <v>1901</v>
      </c>
      <c r="AI729" s="60">
        <f t="shared" ref="AI729" si="11342">IF(AI726=1,AH729+1,AH729)</f>
        <v>1901</v>
      </c>
      <c r="AJ729" s="60">
        <f t="shared" ref="AJ729" si="11343">IF(AJ726=1,AI729+1,AI729)</f>
        <v>1901</v>
      </c>
      <c r="AK729" s="60">
        <f t="shared" ref="AK729" si="11344">IF(AK726=1,AJ729+1,AJ729)</f>
        <v>1901</v>
      </c>
      <c r="AL729" s="60">
        <f t="shared" ref="AL729" si="11345">IF(AL726=1,AK729+1,AK729)</f>
        <v>1902</v>
      </c>
      <c r="AM729" s="60">
        <f t="shared" ref="AM729" si="11346">IF(AM726=1,AL729+1,AL729)</f>
        <v>1902</v>
      </c>
      <c r="AN729" s="60">
        <f t="shared" ref="AN729" si="11347">IF(AN726=1,AM729+1,AM729)</f>
        <v>1902</v>
      </c>
      <c r="AO729" s="60">
        <f t="shared" ref="AO729" si="11348">IF(AO726=1,AN729+1,AN729)</f>
        <v>1902</v>
      </c>
      <c r="AP729" s="60">
        <f t="shared" ref="AP729" si="11349">IF(AP726=1,AO729+1,AO729)</f>
        <v>1902</v>
      </c>
      <c r="AQ729" s="60">
        <f t="shared" ref="AQ729" si="11350">IF(AQ726=1,AP729+1,AP729)</f>
        <v>1902</v>
      </c>
      <c r="AR729" s="60">
        <f t="shared" ref="AR729" si="11351">IF(AR726=1,AQ729+1,AQ729)</f>
        <v>1902</v>
      </c>
      <c r="AS729" s="60">
        <f t="shared" ref="AS729" si="11352">IF(AS726=1,AR729+1,AR729)</f>
        <v>1902</v>
      </c>
      <c r="AT729" s="60">
        <f t="shared" ref="AT729" si="11353">IF(AT726=1,AS729+1,AS729)</f>
        <v>1902</v>
      </c>
      <c r="AU729" s="60">
        <f t="shared" ref="AU729" si="11354">IF(AU726=1,AT729+1,AT729)</f>
        <v>1902</v>
      </c>
      <c r="AV729" s="60">
        <f t="shared" ref="AV729" si="11355">IF(AV726=1,AU729+1,AU729)</f>
        <v>1902</v>
      </c>
      <c r="AW729" s="60">
        <f t="shared" ref="AW729" si="11356">IF(AW726=1,AV729+1,AV729)</f>
        <v>1902</v>
      </c>
      <c r="AX729" s="60">
        <f t="shared" ref="AX729" si="11357">IF(AX726=1,AW729+1,AW729)</f>
        <v>1903</v>
      </c>
      <c r="AY729" s="60">
        <f t="shared" ref="AY729" si="11358">IF(AY726=1,AX729+1,AX729)</f>
        <v>1903</v>
      </c>
      <c r="AZ729" s="60">
        <f t="shared" ref="AZ729" si="11359">IF(AZ726=1,AY729+1,AY729)</f>
        <v>1903</v>
      </c>
      <c r="BA729" s="60">
        <f t="shared" ref="BA729" si="11360">IF(BA726=1,AZ729+1,AZ729)</f>
        <v>1903</v>
      </c>
      <c r="BB729" s="60">
        <f t="shared" ref="BB729" si="11361">IF(BB726=1,BA729+1,BA729)</f>
        <v>1903</v>
      </c>
      <c r="BC729" s="60">
        <f t="shared" ref="BC729" si="11362">IF(BC726=1,BB729+1,BB729)</f>
        <v>1903</v>
      </c>
      <c r="BD729" s="60">
        <f t="shared" ref="BD729" si="11363">IF(BD726=1,BC729+1,BC729)</f>
        <v>1903</v>
      </c>
      <c r="BE729" s="60">
        <f t="shared" ref="BE729" si="11364">IF(BE726=1,BD729+1,BD729)</f>
        <v>1903</v>
      </c>
      <c r="BF729" s="60">
        <f t="shared" ref="BF729" si="11365">IF(BF726=1,BE729+1,BE729)</f>
        <v>1903</v>
      </c>
      <c r="BG729" s="60">
        <f t="shared" ref="BG729" si="11366">IF(BG726=1,BF729+1,BF729)</f>
        <v>1903</v>
      </c>
      <c r="BH729" s="60">
        <f t="shared" ref="BH729" si="11367">IF(BH726=1,BG729+1,BG729)</f>
        <v>1903</v>
      </c>
      <c r="BI729" s="60">
        <f t="shared" ref="BI729" si="11368">IF(BI726=1,BH729+1,BH729)</f>
        <v>1903</v>
      </c>
      <c r="BJ729" s="199"/>
      <c r="BK729" s="198"/>
      <c r="BL729" s="202"/>
      <c r="BM729" s="106"/>
      <c r="BN729" s="106"/>
      <c r="BO729" s="106"/>
      <c r="BP729" s="106"/>
      <c r="BQ729" s="106"/>
      <c r="BR729" s="106"/>
      <c r="BS729" s="106"/>
      <c r="BT729" s="106"/>
      <c r="BU729" s="106"/>
      <c r="BV729" s="106"/>
      <c r="BW729" s="106"/>
      <c r="BX729" s="106"/>
      <c r="BY729" s="106"/>
      <c r="BZ729" s="106"/>
      <c r="CA729" s="106"/>
      <c r="CB729" s="106"/>
    </row>
    <row r="730" spans="1:80" s="245" customFormat="1" ht="16.399999999999999" customHeight="1" x14ac:dyDescent="0.35">
      <c r="A730" s="250"/>
      <c r="B730" s="113"/>
      <c r="C730" s="125"/>
      <c r="D730" s="125"/>
      <c r="E730" s="357"/>
      <c r="F730" s="357"/>
      <c r="G730" s="357"/>
      <c r="H730" s="370"/>
      <c r="I730" s="374"/>
      <c r="J730" s="7"/>
      <c r="K730" s="377"/>
      <c r="L730" s="106"/>
      <c r="M730" s="63" t="s">
        <v>159</v>
      </c>
      <c r="N730" s="258"/>
      <c r="O730" s="258"/>
      <c r="P730" s="258"/>
      <c r="Q730" s="258"/>
      <c r="R730" s="258"/>
      <c r="S730" s="258"/>
      <c r="T730" s="258"/>
      <c r="U730" s="258"/>
      <c r="V730" s="258"/>
      <c r="W730" s="258"/>
      <c r="X730" s="258"/>
      <c r="Y730" s="258"/>
      <c r="Z730" s="258"/>
      <c r="AA730" s="258"/>
      <c r="AB730" s="258"/>
      <c r="AC730" s="258"/>
      <c r="AD730" s="258"/>
      <c r="AE730" s="258"/>
      <c r="AF730" s="258"/>
      <c r="AG730" s="258"/>
      <c r="AH730" s="258"/>
      <c r="AI730" s="258"/>
      <c r="AJ730" s="258"/>
      <c r="AK730" s="258"/>
      <c r="AL730" s="258"/>
      <c r="AM730" s="258"/>
      <c r="AN730" s="258"/>
      <c r="AO730" s="258"/>
      <c r="AP730" s="258"/>
      <c r="AQ730" s="258"/>
      <c r="AR730" s="258"/>
      <c r="AS730" s="258"/>
      <c r="AT730" s="258"/>
      <c r="AU730" s="258"/>
      <c r="AV730" s="258"/>
      <c r="AW730" s="258"/>
      <c r="AX730" s="258"/>
      <c r="AY730" s="258"/>
      <c r="AZ730" s="258"/>
      <c r="BA730" s="258"/>
      <c r="BB730" s="258"/>
      <c r="BC730" s="258"/>
      <c r="BD730" s="258"/>
      <c r="BE730" s="258"/>
      <c r="BF730" s="258"/>
      <c r="BG730" s="258"/>
      <c r="BH730" s="258"/>
      <c r="BI730" s="258"/>
      <c r="BJ730" s="199"/>
      <c r="BK730" s="198"/>
      <c r="BL730" s="202"/>
      <c r="BM730" s="106"/>
      <c r="BN730" s="106"/>
      <c r="BO730" s="106"/>
      <c r="BP730" s="106"/>
      <c r="BQ730" s="106"/>
      <c r="BR730" s="106"/>
      <c r="BS730" s="106"/>
      <c r="BT730" s="106"/>
      <c r="BU730" s="106"/>
      <c r="BV730" s="106"/>
      <c r="BW730" s="106"/>
      <c r="BX730" s="106"/>
      <c r="BY730" s="106"/>
      <c r="BZ730" s="106"/>
      <c r="CA730" s="106"/>
      <c r="CB730" s="106"/>
    </row>
    <row r="731" spans="1:80" s="245" customFormat="1" ht="23.5" customHeight="1" x14ac:dyDescent="0.35">
      <c r="A731" s="243"/>
      <c r="B731" s="126" t="s">
        <v>398</v>
      </c>
      <c r="C731" s="381"/>
      <c r="D731" s="381"/>
      <c r="E731" s="259"/>
      <c r="F731" s="259"/>
      <c r="G731" s="241"/>
      <c r="H731" s="253"/>
      <c r="I731" s="61">
        <f>IF($H731="",0,VLOOKUP($E731,'Podpůrná data'!$H$15:$I$185,2,FALSE)*$H731)</f>
        <v>0</v>
      </c>
      <c r="J731" s="105"/>
      <c r="K731" s="166">
        <f>IF(I731&gt;0,1,0)</f>
        <v>0</v>
      </c>
      <c r="L731" s="204"/>
      <c r="M731" s="63" t="s">
        <v>95</v>
      </c>
      <c r="N731" s="260"/>
      <c r="O731" s="260"/>
      <c r="P731" s="260"/>
      <c r="Q731" s="260"/>
      <c r="R731" s="260"/>
      <c r="S731" s="260"/>
      <c r="T731" s="260"/>
      <c r="U731" s="260"/>
      <c r="V731" s="260"/>
      <c r="W731" s="260"/>
      <c r="X731" s="260"/>
      <c r="Y731" s="260"/>
      <c r="Z731" s="260"/>
      <c r="AA731" s="260"/>
      <c r="AB731" s="260"/>
      <c r="AC731" s="260"/>
      <c r="AD731" s="260"/>
      <c r="AE731" s="260"/>
      <c r="AF731" s="260"/>
      <c r="AG731" s="260"/>
      <c r="AH731" s="260"/>
      <c r="AI731" s="260"/>
      <c r="AJ731" s="260"/>
      <c r="AK731" s="260"/>
      <c r="AL731" s="260"/>
      <c r="AM731" s="260"/>
      <c r="AN731" s="260"/>
      <c r="AO731" s="260"/>
      <c r="AP731" s="260"/>
      <c r="AQ731" s="260"/>
      <c r="AR731" s="260"/>
      <c r="AS731" s="260"/>
      <c r="AT731" s="260"/>
      <c r="AU731" s="260"/>
      <c r="AV731" s="260"/>
      <c r="AW731" s="260"/>
      <c r="AX731" s="260"/>
      <c r="AY731" s="260"/>
      <c r="AZ731" s="260"/>
      <c r="BA731" s="260"/>
      <c r="BB731" s="260"/>
      <c r="BC731" s="260"/>
      <c r="BD731" s="260"/>
      <c r="BE731" s="260"/>
      <c r="BF731" s="260"/>
      <c r="BG731" s="260"/>
      <c r="BH731" s="260"/>
      <c r="BI731" s="260"/>
      <c r="BJ731" s="382">
        <f>SUM(N733:BI733)</f>
        <v>0</v>
      </c>
      <c r="BK731" s="384">
        <f>SUM(N735:BI735)</f>
        <v>0</v>
      </c>
      <c r="BL731" s="386">
        <f>IF($K731=0,0,IF($BJ731&gt;=20,1,0))</f>
        <v>0</v>
      </c>
      <c r="BM731" s="106"/>
      <c r="BN731" s="106"/>
      <c r="BO731" s="106"/>
      <c r="BP731" s="106"/>
      <c r="BQ731" s="106"/>
      <c r="BR731" s="106"/>
      <c r="BS731" s="106"/>
      <c r="BT731" s="106"/>
      <c r="BU731" s="106"/>
      <c r="BV731" s="106"/>
      <c r="BW731" s="106"/>
      <c r="BX731" s="106"/>
      <c r="BY731" s="106"/>
      <c r="BZ731" s="106"/>
      <c r="CA731" s="106"/>
      <c r="CB731" s="106"/>
    </row>
    <row r="732" spans="1:80" s="245" customFormat="1" ht="29" x14ac:dyDescent="0.35">
      <c r="A732" s="243"/>
      <c r="B732" s="128"/>
      <c r="C732" s="170"/>
      <c r="D732" s="170"/>
      <c r="E732" s="170"/>
      <c r="F732" s="170"/>
      <c r="G732" s="170"/>
      <c r="H732" s="170"/>
      <c r="I732" s="64"/>
      <c r="J732" s="105"/>
      <c r="K732" s="223"/>
      <c r="L732" s="106"/>
      <c r="M732" s="63" t="s">
        <v>215</v>
      </c>
      <c r="N732" s="260"/>
      <c r="O732" s="260"/>
      <c r="P732" s="260"/>
      <c r="Q732" s="260"/>
      <c r="R732" s="260"/>
      <c r="S732" s="260"/>
      <c r="T732" s="260"/>
      <c r="U732" s="260"/>
      <c r="V732" s="260"/>
      <c r="W732" s="260"/>
      <c r="X732" s="260"/>
      <c r="Y732" s="260"/>
      <c r="Z732" s="260"/>
      <c r="AA732" s="260"/>
      <c r="AB732" s="260"/>
      <c r="AC732" s="260"/>
      <c r="AD732" s="260"/>
      <c r="AE732" s="260"/>
      <c r="AF732" s="260"/>
      <c r="AG732" s="260"/>
      <c r="AH732" s="260"/>
      <c r="AI732" s="260"/>
      <c r="AJ732" s="260"/>
      <c r="AK732" s="260"/>
      <c r="AL732" s="260"/>
      <c r="AM732" s="260"/>
      <c r="AN732" s="260"/>
      <c r="AO732" s="260"/>
      <c r="AP732" s="260"/>
      <c r="AQ732" s="260"/>
      <c r="AR732" s="260"/>
      <c r="AS732" s="260"/>
      <c r="AT732" s="260"/>
      <c r="AU732" s="260"/>
      <c r="AV732" s="260"/>
      <c r="AW732" s="260"/>
      <c r="AX732" s="260"/>
      <c r="AY732" s="260"/>
      <c r="AZ732" s="260"/>
      <c r="BA732" s="260"/>
      <c r="BB732" s="260"/>
      <c r="BC732" s="260"/>
      <c r="BD732" s="260"/>
      <c r="BE732" s="260"/>
      <c r="BF732" s="260"/>
      <c r="BG732" s="260"/>
      <c r="BH732" s="260"/>
      <c r="BI732" s="260"/>
      <c r="BJ732" s="382"/>
      <c r="BK732" s="384"/>
      <c r="BL732" s="386"/>
      <c r="BM732" s="106"/>
      <c r="BN732" s="106"/>
      <c r="BO732" s="106"/>
      <c r="BP732" s="106"/>
      <c r="BQ732" s="106"/>
      <c r="BR732" s="106"/>
      <c r="BS732" s="106"/>
      <c r="BT732" s="106"/>
      <c r="BU732" s="106"/>
      <c r="BV732" s="106"/>
      <c r="BW732" s="106"/>
      <c r="BX732" s="106"/>
      <c r="BY732" s="106"/>
      <c r="BZ732" s="106"/>
      <c r="CA732" s="106"/>
      <c r="CB732" s="106"/>
    </row>
    <row r="733" spans="1:80" s="245" customFormat="1" ht="29" x14ac:dyDescent="0.35">
      <c r="A733" s="243"/>
      <c r="B733" s="128"/>
      <c r="C733" s="170"/>
      <c r="D733" s="170"/>
      <c r="E733" s="170"/>
      <c r="F733" s="170"/>
      <c r="G733" s="170"/>
      <c r="H733" s="170"/>
      <c r="I733" s="64"/>
      <c r="J733" s="105"/>
      <c r="K733" s="165"/>
      <c r="L733" s="106"/>
      <c r="M733" s="63" t="s">
        <v>235</v>
      </c>
      <c r="N733" s="167">
        <f>IF(N732="",0,IF(N732&gt;=$H731,$H731,N732))</f>
        <v>0</v>
      </c>
      <c r="O733" s="167">
        <f t="shared" ref="O733" si="11369">IF(O732="",0,IF((O732+N734)&lt;=$H731,O732,$H731-N734))</f>
        <v>0</v>
      </c>
      <c r="P733" s="167">
        <f t="shared" ref="P733" si="11370">IF(P732="",0,IF((P732+O734)&lt;=$H731,P732,$H731-O734))</f>
        <v>0</v>
      </c>
      <c r="Q733" s="167">
        <f t="shared" ref="Q733" si="11371">IF(Q732="",0,IF((Q732+P734)&lt;=$H731,Q732,$H731-P734))</f>
        <v>0</v>
      </c>
      <c r="R733" s="167">
        <f t="shared" ref="R733" si="11372">IF(R732="",0,IF((R732+Q734)&lt;=$H731,R732,$H731-Q734))</f>
        <v>0</v>
      </c>
      <c r="S733" s="167">
        <f t="shared" ref="S733" si="11373">IF(S732="",0,IF((S732+R734)&lt;=$H731,S732,$H731-R734))</f>
        <v>0</v>
      </c>
      <c r="T733" s="167">
        <f t="shared" ref="T733" si="11374">IF(T732="",0,IF((T732+S734)&lt;=$H731,T732,$H731-S734))</f>
        <v>0</v>
      </c>
      <c r="U733" s="167">
        <f t="shared" ref="U733" si="11375">IF(U732="",0,IF((U732+T734)&lt;=$H731,U732,$H731-T734))</f>
        <v>0</v>
      </c>
      <c r="V733" s="167">
        <f t="shared" ref="V733" si="11376">IF(V732="",0,IF((V732+U734)&lt;=$H731,V732,$H731-U734))</f>
        <v>0</v>
      </c>
      <c r="W733" s="167">
        <f t="shared" ref="W733" si="11377">IF(W732="",0,IF((W732+V734)&lt;=$H731,W732,$H731-V734))</f>
        <v>0</v>
      </c>
      <c r="X733" s="167">
        <f t="shared" ref="X733" si="11378">IF(X732="",0,IF((X732+W734)&lt;=$H731,X732,$H731-W734))</f>
        <v>0</v>
      </c>
      <c r="Y733" s="167">
        <f t="shared" ref="Y733" si="11379">IF(Y732="",0,IF((Y732+X734)&lt;=$H731,Y732,$H731-X734))</f>
        <v>0</v>
      </c>
      <c r="Z733" s="167">
        <f t="shared" ref="Z733" si="11380">IF(Z732="",0,IF((Z732+Y734)&lt;=$H731,Z732,$H731-Y734))</f>
        <v>0</v>
      </c>
      <c r="AA733" s="167">
        <f t="shared" ref="AA733" si="11381">IF(AA732="",0,IF((AA732+Z734)&lt;=$H731,AA732,$H731-Z734))</f>
        <v>0</v>
      </c>
      <c r="AB733" s="167">
        <f t="shared" ref="AB733" si="11382">IF(AB732="",0,IF((AB732+AA734)&lt;=$H731,AB732,$H731-AA734))</f>
        <v>0</v>
      </c>
      <c r="AC733" s="167">
        <f t="shared" ref="AC733" si="11383">IF(AC732="",0,IF((AC732+AB734)&lt;=$H731,AC732,$H731-AB734))</f>
        <v>0</v>
      </c>
      <c r="AD733" s="167">
        <f t="shared" ref="AD733" si="11384">IF(AD732="",0,IF((AD732+AC734)&lt;=$H731,AD732,$H731-AC734))</f>
        <v>0</v>
      </c>
      <c r="AE733" s="167">
        <f t="shared" ref="AE733" si="11385">IF(AE732="",0,IF((AE732+AD734)&lt;=$H731,AE732,$H731-AD734))</f>
        <v>0</v>
      </c>
      <c r="AF733" s="167">
        <f t="shared" ref="AF733" si="11386">IF(AF732="",0,IF((AF732+AE734)&lt;=$H731,AF732,$H731-AE734))</f>
        <v>0</v>
      </c>
      <c r="AG733" s="167">
        <f t="shared" ref="AG733" si="11387">IF(AG732="",0,IF((AG732+AF734)&lt;=$H731,AG732,$H731-AF734))</f>
        <v>0</v>
      </c>
      <c r="AH733" s="167">
        <f t="shared" ref="AH733" si="11388">IF(AH732="",0,IF((AH732+AG734)&lt;=$H731,AH732,$H731-AG734))</f>
        <v>0</v>
      </c>
      <c r="AI733" s="167">
        <f t="shared" ref="AI733" si="11389">IF(AI732="",0,IF((AI732+AH734)&lt;=$H731,AI732,$H731-AH734))</f>
        <v>0</v>
      </c>
      <c r="AJ733" s="167">
        <f t="shared" ref="AJ733" si="11390">IF(AJ732="",0,IF((AJ732+AI734)&lt;=$H731,AJ732,$H731-AI734))</f>
        <v>0</v>
      </c>
      <c r="AK733" s="167">
        <f t="shared" ref="AK733" si="11391">IF(AK732="",0,IF((AK732+AJ734)&lt;=$H731,AK732,$H731-AJ734))</f>
        <v>0</v>
      </c>
      <c r="AL733" s="167">
        <f t="shared" ref="AL733" si="11392">IF(AL732="",0,IF((AL732+AK734)&lt;=$H731,AL732,$H731-AK734))</f>
        <v>0</v>
      </c>
      <c r="AM733" s="167">
        <f t="shared" ref="AM733" si="11393">IF(AM732="",0,IF((AM732+AL734)&lt;=$H731,AM732,$H731-AL734))</f>
        <v>0</v>
      </c>
      <c r="AN733" s="167">
        <f t="shared" ref="AN733" si="11394">IF(AN732="",0,IF((AN732+AM734)&lt;=$H731,AN732,$H731-AM734))</f>
        <v>0</v>
      </c>
      <c r="AO733" s="167">
        <f t="shared" ref="AO733" si="11395">IF(AO732="",0,IF((AO732+AN734)&lt;=$H731,AO732,$H731-AN734))</f>
        <v>0</v>
      </c>
      <c r="AP733" s="167">
        <f t="shared" ref="AP733" si="11396">IF(AP732="",0,IF((AP732+AO734)&lt;=$H731,AP732,$H731-AO734))</f>
        <v>0</v>
      </c>
      <c r="AQ733" s="167">
        <f t="shared" ref="AQ733" si="11397">IF(AQ732="",0,IF((AQ732+AP734)&lt;=$H731,AQ732,$H731-AP734))</f>
        <v>0</v>
      </c>
      <c r="AR733" s="167">
        <f t="shared" ref="AR733" si="11398">IF(AR732="",0,IF((AR732+AQ734)&lt;=$H731,AR732,$H731-AQ734))</f>
        <v>0</v>
      </c>
      <c r="AS733" s="167">
        <f t="shared" ref="AS733" si="11399">IF(AS732="",0,IF((AS732+AR734)&lt;=$H731,AS732,$H731-AR734))</f>
        <v>0</v>
      </c>
      <c r="AT733" s="167">
        <f t="shared" ref="AT733" si="11400">IF(AT732="",0,IF((AT732+AS734)&lt;=$H731,AT732,$H731-AS734))</f>
        <v>0</v>
      </c>
      <c r="AU733" s="167">
        <f t="shared" ref="AU733" si="11401">IF(AU732="",0,IF((AU732+AT734)&lt;=$H731,AU732,$H731-AT734))</f>
        <v>0</v>
      </c>
      <c r="AV733" s="167">
        <f t="shared" ref="AV733" si="11402">IF(AV732="",0,IF((AV732+AU734)&lt;=$H731,AV732,$H731-AU734))</f>
        <v>0</v>
      </c>
      <c r="AW733" s="167">
        <f t="shared" ref="AW733" si="11403">IF(AW732="",0,IF((AW732+AV734)&lt;=$H731,AW732,$H731-AV734))</f>
        <v>0</v>
      </c>
      <c r="AX733" s="167">
        <f t="shared" ref="AX733" si="11404">IF(AX732="",0,IF((AX732+AW734)&lt;=$H731,AX732,$H731-AW734))</f>
        <v>0</v>
      </c>
      <c r="AY733" s="167">
        <f t="shared" ref="AY733" si="11405">IF(AY732="",0,IF((AY732+AX734)&lt;=$H731,AY732,$H731-AX734))</f>
        <v>0</v>
      </c>
      <c r="AZ733" s="167">
        <f t="shared" ref="AZ733" si="11406">IF(AZ732="",0,IF((AZ732+AY734)&lt;=$H731,AZ732,$H731-AY734))</f>
        <v>0</v>
      </c>
      <c r="BA733" s="167">
        <f t="shared" ref="BA733" si="11407">IF(BA732="",0,IF((BA732+AZ734)&lt;=$H731,BA732,$H731-AZ734))</f>
        <v>0</v>
      </c>
      <c r="BB733" s="167">
        <f t="shared" ref="BB733" si="11408">IF(BB732="",0,IF((BB732+BA734)&lt;=$H731,BB732,$H731-BA734))</f>
        <v>0</v>
      </c>
      <c r="BC733" s="167">
        <f t="shared" ref="BC733" si="11409">IF(BC732="",0,IF((BC732+BB734)&lt;=$H731,BC732,$H731-BB734))</f>
        <v>0</v>
      </c>
      <c r="BD733" s="167">
        <f t="shared" ref="BD733" si="11410">IF(BD732="",0,IF((BD732+BC734)&lt;=$H731,BD732,$H731-BC734))</f>
        <v>0</v>
      </c>
      <c r="BE733" s="167">
        <f t="shared" ref="BE733" si="11411">IF(BE732="",0,IF((BE732+BD734)&lt;=$H731,BE732,$H731-BD734))</f>
        <v>0</v>
      </c>
      <c r="BF733" s="167">
        <f t="shared" ref="BF733" si="11412">IF(BF732="",0,IF((BF732+BE734)&lt;=$H731,BF732,$H731-BE734))</f>
        <v>0</v>
      </c>
      <c r="BG733" s="167">
        <f t="shared" ref="BG733" si="11413">IF(BG732="",0,IF((BG732+BF734)&lt;=$H731,BG732,$H731-BF734))</f>
        <v>0</v>
      </c>
      <c r="BH733" s="167">
        <f t="shared" ref="BH733" si="11414">IF(BH732="",0,IF((BH732+BG734)&lt;=$H731,BH732,$H731-BG734))</f>
        <v>0</v>
      </c>
      <c r="BI733" s="167">
        <f t="shared" ref="BI733" si="11415">IF(BI732="",0,IF((BI732+BH734)&lt;=$H731,BI732,$H731-BH734))</f>
        <v>0</v>
      </c>
      <c r="BJ733" s="382"/>
      <c r="BK733" s="384"/>
      <c r="BL733" s="386"/>
      <c r="BM733" s="106"/>
      <c r="BN733" s="106"/>
      <c r="BO733" s="106"/>
      <c r="BP733" s="106"/>
      <c r="BQ733" s="106"/>
      <c r="BR733" s="106"/>
      <c r="BS733" s="106"/>
      <c r="BT733" s="106"/>
      <c r="BU733" s="106"/>
      <c r="BV733" s="106"/>
      <c r="BW733" s="106"/>
      <c r="BX733" s="106"/>
      <c r="BY733" s="106"/>
      <c r="BZ733" s="106"/>
      <c r="CA733" s="106"/>
      <c r="CB733" s="106"/>
    </row>
    <row r="734" spans="1:80" ht="29" hidden="1" x14ac:dyDescent="0.35">
      <c r="B734" s="128"/>
      <c r="C734" s="170"/>
      <c r="D734" s="170"/>
      <c r="E734" s="170"/>
      <c r="F734" s="170"/>
      <c r="G734" s="170"/>
      <c r="H734" s="170"/>
      <c r="I734" s="172"/>
      <c r="J734" s="105"/>
      <c r="K734" s="175"/>
      <c r="L734" s="105"/>
      <c r="M734" s="63" t="s">
        <v>236</v>
      </c>
      <c r="N734" s="167">
        <f>N733</f>
        <v>0</v>
      </c>
      <c r="O734" s="167">
        <f>O733+N734</f>
        <v>0</v>
      </c>
      <c r="P734" s="167">
        <f t="shared" ref="P734" si="11416">P733+O734</f>
        <v>0</v>
      </c>
      <c r="Q734" s="167">
        <f t="shared" ref="Q734" si="11417">Q733+P734</f>
        <v>0</v>
      </c>
      <c r="R734" s="167">
        <f t="shared" ref="R734" si="11418">R733+Q734</f>
        <v>0</v>
      </c>
      <c r="S734" s="167">
        <f t="shared" ref="S734" si="11419">S733+R734</f>
        <v>0</v>
      </c>
      <c r="T734" s="167">
        <f t="shared" ref="T734" si="11420">T733+S734</f>
        <v>0</v>
      </c>
      <c r="U734" s="167">
        <f t="shared" ref="U734" si="11421">U733+T734</f>
        <v>0</v>
      </c>
      <c r="V734" s="167">
        <f t="shared" ref="V734" si="11422">V733+U734</f>
        <v>0</v>
      </c>
      <c r="W734" s="167">
        <f t="shared" ref="W734" si="11423">W733+V734</f>
        <v>0</v>
      </c>
      <c r="X734" s="167">
        <f t="shared" ref="X734" si="11424">X733+W734</f>
        <v>0</v>
      </c>
      <c r="Y734" s="167">
        <f t="shared" ref="Y734" si="11425">Y733+X734</f>
        <v>0</v>
      </c>
      <c r="Z734" s="167">
        <f t="shared" ref="Z734" si="11426">Z733+Y734</f>
        <v>0</v>
      </c>
      <c r="AA734" s="167">
        <f t="shared" ref="AA734" si="11427">AA733+Z734</f>
        <v>0</v>
      </c>
      <c r="AB734" s="167">
        <f t="shared" ref="AB734" si="11428">AB733+AA734</f>
        <v>0</v>
      </c>
      <c r="AC734" s="167">
        <f t="shared" ref="AC734" si="11429">AC733+AB734</f>
        <v>0</v>
      </c>
      <c r="AD734" s="167">
        <f t="shared" ref="AD734" si="11430">AD733+AC734</f>
        <v>0</v>
      </c>
      <c r="AE734" s="167">
        <f t="shared" ref="AE734" si="11431">AE733+AD734</f>
        <v>0</v>
      </c>
      <c r="AF734" s="167">
        <f t="shared" ref="AF734" si="11432">AF733+AE734</f>
        <v>0</v>
      </c>
      <c r="AG734" s="167">
        <f t="shared" ref="AG734" si="11433">AG733+AF734</f>
        <v>0</v>
      </c>
      <c r="AH734" s="167">
        <f t="shared" ref="AH734" si="11434">AH733+AG734</f>
        <v>0</v>
      </c>
      <c r="AI734" s="167">
        <f t="shared" ref="AI734" si="11435">AI733+AH734</f>
        <v>0</v>
      </c>
      <c r="AJ734" s="167">
        <f t="shared" ref="AJ734" si="11436">AJ733+AI734</f>
        <v>0</v>
      </c>
      <c r="AK734" s="167">
        <f t="shared" ref="AK734" si="11437">AK733+AJ734</f>
        <v>0</v>
      </c>
      <c r="AL734" s="167">
        <f t="shared" ref="AL734" si="11438">AL733+AK734</f>
        <v>0</v>
      </c>
      <c r="AM734" s="167">
        <f t="shared" ref="AM734" si="11439">AM733+AL734</f>
        <v>0</v>
      </c>
      <c r="AN734" s="167">
        <f t="shared" ref="AN734" si="11440">AN733+AM734</f>
        <v>0</v>
      </c>
      <c r="AO734" s="167">
        <f t="shared" ref="AO734" si="11441">AO733+AN734</f>
        <v>0</v>
      </c>
      <c r="AP734" s="167">
        <f t="shared" ref="AP734" si="11442">AP733+AO734</f>
        <v>0</v>
      </c>
      <c r="AQ734" s="167">
        <f t="shared" ref="AQ734" si="11443">AQ733+AP734</f>
        <v>0</v>
      </c>
      <c r="AR734" s="167">
        <f t="shared" ref="AR734" si="11444">AR733+AQ734</f>
        <v>0</v>
      </c>
      <c r="AS734" s="167">
        <f t="shared" ref="AS734" si="11445">AS733+AR734</f>
        <v>0</v>
      </c>
      <c r="AT734" s="167">
        <f t="shared" ref="AT734" si="11446">AT733+AS734</f>
        <v>0</v>
      </c>
      <c r="AU734" s="167">
        <f t="shared" ref="AU734" si="11447">AU733+AT734</f>
        <v>0</v>
      </c>
      <c r="AV734" s="167">
        <f t="shared" ref="AV734" si="11448">AV733+AU734</f>
        <v>0</v>
      </c>
      <c r="AW734" s="167">
        <f t="shared" ref="AW734" si="11449">AW733+AV734</f>
        <v>0</v>
      </c>
      <c r="AX734" s="167">
        <f t="shared" ref="AX734" si="11450">AX733+AW734</f>
        <v>0</v>
      </c>
      <c r="AY734" s="167">
        <f t="shared" ref="AY734" si="11451">AY733+AX734</f>
        <v>0</v>
      </c>
      <c r="AZ734" s="167">
        <f t="shared" ref="AZ734" si="11452">AZ733+AY734</f>
        <v>0</v>
      </c>
      <c r="BA734" s="167">
        <f t="shared" ref="BA734" si="11453">BA733+AZ734</f>
        <v>0</v>
      </c>
      <c r="BB734" s="167">
        <f t="shared" ref="BB734" si="11454">BB733+BA734</f>
        <v>0</v>
      </c>
      <c r="BC734" s="167">
        <f t="shared" ref="BC734" si="11455">BC733+BB734</f>
        <v>0</v>
      </c>
      <c r="BD734" s="167">
        <f t="shared" ref="BD734" si="11456">BD733+BC734</f>
        <v>0</v>
      </c>
      <c r="BE734" s="167">
        <f t="shared" ref="BE734" si="11457">BE733+BD734</f>
        <v>0</v>
      </c>
      <c r="BF734" s="167">
        <f t="shared" ref="BF734" si="11458">BF733+BE734</f>
        <v>0</v>
      </c>
      <c r="BG734" s="167">
        <f t="shared" ref="BG734" si="11459">BG733+BF734</f>
        <v>0</v>
      </c>
      <c r="BH734" s="167">
        <f t="shared" ref="BH734" si="11460">BH733+BG734</f>
        <v>0</v>
      </c>
      <c r="BI734" s="167">
        <f t="shared" ref="BI734" si="11461">BI733+BH734</f>
        <v>0</v>
      </c>
      <c r="BJ734" s="382"/>
      <c r="BK734" s="384"/>
      <c r="BL734" s="386"/>
      <c r="BM734" s="105"/>
      <c r="BN734" s="105"/>
      <c r="BO734" s="105"/>
      <c r="BP734" s="105"/>
      <c r="BQ734" s="105"/>
      <c r="BR734" s="105"/>
      <c r="BS734" s="105"/>
      <c r="BT734" s="105"/>
      <c r="BU734" s="105"/>
      <c r="BV734" s="105"/>
      <c r="BW734" s="105"/>
      <c r="BX734" s="105"/>
      <c r="BY734" s="105"/>
      <c r="BZ734" s="105"/>
      <c r="CA734" s="105"/>
      <c r="CB734" s="105"/>
    </row>
    <row r="735" spans="1:80" ht="25.4" customHeight="1" thickBot="1" x14ac:dyDescent="0.4">
      <c r="B735" s="128"/>
      <c r="C735" s="170"/>
      <c r="D735" s="170"/>
      <c r="E735" s="170"/>
      <c r="F735" s="170"/>
      <c r="G735" s="170"/>
      <c r="H735" s="170"/>
      <c r="I735" s="172"/>
      <c r="J735" s="105"/>
      <c r="K735" s="175"/>
      <c r="L735" s="105"/>
      <c r="M735" s="63" t="s">
        <v>145</v>
      </c>
      <c r="N735" s="168">
        <f>IF($E731="",0,VLOOKUP($E731,'Podpůrná data'!$H$15:$I$182,2)*N733)</f>
        <v>0</v>
      </c>
      <c r="O735" s="168">
        <f>IF($E731="",0,VLOOKUP($E731,'Podpůrná data'!$H$15:$I$182,2)*O733)</f>
        <v>0</v>
      </c>
      <c r="P735" s="168">
        <f>IF($E731="",0,VLOOKUP($E731,'Podpůrná data'!$H$15:$I$182,2)*P733)</f>
        <v>0</v>
      </c>
      <c r="Q735" s="168">
        <f>IF($E731="",0,VLOOKUP($E731,'Podpůrná data'!$H$15:$I$182,2)*Q733)</f>
        <v>0</v>
      </c>
      <c r="R735" s="168">
        <f>IF($E731="",0,VLOOKUP($E731,'Podpůrná data'!$H$15:$I$182,2)*R733)</f>
        <v>0</v>
      </c>
      <c r="S735" s="168">
        <f>IF($E731="",0,VLOOKUP($E731,'Podpůrná data'!$H$15:$I$182,2)*S733)</f>
        <v>0</v>
      </c>
      <c r="T735" s="168">
        <f>IF($E731="",0,VLOOKUP($E731,'Podpůrná data'!$H$15:$I$182,2)*T733)</f>
        <v>0</v>
      </c>
      <c r="U735" s="168">
        <f>IF($E731="",0,VLOOKUP($E731,'Podpůrná data'!$H$15:$I$182,2)*U733)</f>
        <v>0</v>
      </c>
      <c r="V735" s="168">
        <f>IF($E731="",0,VLOOKUP($E731,'Podpůrná data'!$H$15:$I$182,2)*V733)</f>
        <v>0</v>
      </c>
      <c r="W735" s="168">
        <f>IF($E731="",0,VLOOKUP($E731,'Podpůrná data'!$H$15:$I$182,2)*W733)</f>
        <v>0</v>
      </c>
      <c r="X735" s="168">
        <f>IF($E731="",0,VLOOKUP($E731,'Podpůrná data'!$H$15:$I$182,2)*X733)</f>
        <v>0</v>
      </c>
      <c r="Y735" s="168">
        <f>IF($E731="",0,VLOOKUP($E731,'Podpůrná data'!$H$15:$I$182,2)*Y733)</f>
        <v>0</v>
      </c>
      <c r="Z735" s="168">
        <f>IF($E731="",0,VLOOKUP($E731,'Podpůrná data'!$H$15:$I$182,2)*Z733)</f>
        <v>0</v>
      </c>
      <c r="AA735" s="168">
        <f>IF($E731="",0,VLOOKUP($E731,'Podpůrná data'!$H$15:$I$182,2)*AA733)</f>
        <v>0</v>
      </c>
      <c r="AB735" s="168">
        <f>IF($E731="",0,VLOOKUP($E731,'Podpůrná data'!$H$15:$I$182,2)*AB733)</f>
        <v>0</v>
      </c>
      <c r="AC735" s="168">
        <f>IF($E731="",0,VLOOKUP($E731,'Podpůrná data'!$H$15:$I$182,2)*AC733)</f>
        <v>0</v>
      </c>
      <c r="AD735" s="168">
        <f>IF($E731="",0,VLOOKUP($E731,'Podpůrná data'!$H$15:$I$182,2)*AD733)</f>
        <v>0</v>
      </c>
      <c r="AE735" s="168">
        <f>IF($E731="",0,VLOOKUP($E731,'Podpůrná data'!$H$15:$I$182,2)*AE733)</f>
        <v>0</v>
      </c>
      <c r="AF735" s="168">
        <f>IF($E731="",0,VLOOKUP($E731,'Podpůrná data'!$H$15:$I$182,2)*AF733)</f>
        <v>0</v>
      </c>
      <c r="AG735" s="168">
        <f>IF($E731="",0,VLOOKUP($E731,'Podpůrná data'!$H$15:$I$182,2)*AG733)</f>
        <v>0</v>
      </c>
      <c r="AH735" s="168">
        <f>IF($E731="",0,VLOOKUP($E731,'Podpůrná data'!$H$15:$I$182,2)*AH733)</f>
        <v>0</v>
      </c>
      <c r="AI735" s="168">
        <f>IF($E731="",0,VLOOKUP($E731,'Podpůrná data'!$H$15:$I$182,2)*AI733)</f>
        <v>0</v>
      </c>
      <c r="AJ735" s="168">
        <f>IF($E731="",0,VLOOKUP($E731,'Podpůrná data'!$H$15:$I$182,2)*AJ733)</f>
        <v>0</v>
      </c>
      <c r="AK735" s="168">
        <f>IF($E731="",0,VLOOKUP($E731,'Podpůrná data'!$H$15:$I$182,2)*AK733)</f>
        <v>0</v>
      </c>
      <c r="AL735" s="168">
        <f>IF($E731="",0,VLOOKUP($E731,'Podpůrná data'!$H$15:$I$182,2)*AL733)</f>
        <v>0</v>
      </c>
      <c r="AM735" s="168">
        <f>IF($E731="",0,VLOOKUP($E731,'Podpůrná data'!$H$15:$I$182,2)*AM733)</f>
        <v>0</v>
      </c>
      <c r="AN735" s="168">
        <f>IF($E731="",0,VLOOKUP($E731,'Podpůrná data'!$H$15:$I$182,2)*AN733)</f>
        <v>0</v>
      </c>
      <c r="AO735" s="168">
        <f>IF($E731="",0,VLOOKUP($E731,'Podpůrná data'!$H$15:$I$182,2)*AO733)</f>
        <v>0</v>
      </c>
      <c r="AP735" s="168">
        <f>IF($E731="",0,VLOOKUP($E731,'Podpůrná data'!$H$15:$I$182,2)*AP733)</f>
        <v>0</v>
      </c>
      <c r="AQ735" s="168">
        <f>IF($E731="",0,VLOOKUP($E731,'Podpůrná data'!$H$15:$I$182,2)*AQ733)</f>
        <v>0</v>
      </c>
      <c r="AR735" s="168">
        <f>IF($E731="",0,VLOOKUP($E731,'Podpůrná data'!$H$15:$I$182,2)*AR733)</f>
        <v>0</v>
      </c>
      <c r="AS735" s="168">
        <f>IF($E731="",0,VLOOKUP($E731,'Podpůrná data'!$H$15:$I$182,2)*AS733)</f>
        <v>0</v>
      </c>
      <c r="AT735" s="168">
        <f>IF($E731="",0,VLOOKUP($E731,'Podpůrná data'!$H$15:$I$182,2)*AT733)</f>
        <v>0</v>
      </c>
      <c r="AU735" s="168">
        <f>IF($E731="",0,VLOOKUP($E731,'Podpůrná data'!$H$15:$I$182,2)*AU733)</f>
        <v>0</v>
      </c>
      <c r="AV735" s="168">
        <f>IF($E731="",0,VLOOKUP($E731,'Podpůrná data'!$H$15:$I$182,2)*AV733)</f>
        <v>0</v>
      </c>
      <c r="AW735" s="168">
        <f>IF($E731="",0,VLOOKUP($E731,'Podpůrná data'!$H$15:$I$182,2)*AW733)</f>
        <v>0</v>
      </c>
      <c r="AX735" s="168">
        <f>IF($E731="",0,VLOOKUP($E731,'Podpůrná data'!$H$15:$I$182,2)*AX733)</f>
        <v>0</v>
      </c>
      <c r="AY735" s="168">
        <f>IF($E731="",0,VLOOKUP($E731,'Podpůrná data'!$H$15:$I$182,2)*AY733)</f>
        <v>0</v>
      </c>
      <c r="AZ735" s="168">
        <f>IF($E731="",0,VLOOKUP($E731,'Podpůrná data'!$H$15:$I$182,2)*AZ733)</f>
        <v>0</v>
      </c>
      <c r="BA735" s="168">
        <f>IF($E731="",0,VLOOKUP($E731,'Podpůrná data'!$H$15:$I$182,2)*BA733)</f>
        <v>0</v>
      </c>
      <c r="BB735" s="168">
        <f>IF($E731="",0,VLOOKUP($E731,'Podpůrná data'!$H$15:$I$182,2)*BB733)</f>
        <v>0</v>
      </c>
      <c r="BC735" s="168">
        <f>IF($E731="",0,VLOOKUP($E731,'Podpůrná data'!$H$15:$I$182,2)*BC733)</f>
        <v>0</v>
      </c>
      <c r="BD735" s="168">
        <f>IF($E731="",0,VLOOKUP($E731,'Podpůrná data'!$H$15:$I$182,2)*BD733)</f>
        <v>0</v>
      </c>
      <c r="BE735" s="168">
        <f>IF($E731="",0,VLOOKUP($E731,'Podpůrná data'!$H$15:$I$182,2)*BE733)</f>
        <v>0</v>
      </c>
      <c r="BF735" s="168">
        <f>IF($E731="",0,VLOOKUP($E731,'Podpůrná data'!$H$15:$I$182,2)*BF733)</f>
        <v>0</v>
      </c>
      <c r="BG735" s="168">
        <f>IF($E731="",0,VLOOKUP($E731,'Podpůrná data'!$H$15:$I$182,2)*BG733)</f>
        <v>0</v>
      </c>
      <c r="BH735" s="168">
        <f>IF($E731="",0,VLOOKUP($E731,'Podpůrná data'!$H$15:$I$182,2)*BH733)</f>
        <v>0</v>
      </c>
      <c r="BI735" s="168">
        <f>IF($E731="",0,VLOOKUP($E731,'Podpůrná data'!$H$15:$I$182,2)*BI733)</f>
        <v>0</v>
      </c>
      <c r="BJ735" s="382"/>
      <c r="BK735" s="384"/>
      <c r="BL735" s="386"/>
      <c r="BM735" s="105"/>
      <c r="BN735" s="178">
        <f>SUMIFS($N735:$BI735,$N730:$BI730,"1. ZoR")</f>
        <v>0</v>
      </c>
      <c r="BO735" s="178">
        <f>SUMIFS($N735:$BI735,$N730:$BI730,"2. ZoR")</f>
        <v>0</v>
      </c>
      <c r="BP735" s="178">
        <f>SUMIFS($N735:$BI735,$N730:$BI730,"3. ZoR")</f>
        <v>0</v>
      </c>
      <c r="BQ735" s="178">
        <f>SUMIFS($N735:$BI735,$N730:$BI730,"4. ZoR")</f>
        <v>0</v>
      </c>
      <c r="BR735" s="178">
        <f>SUMIFS($N735:$BI735,$N730:$BI730,"5. ZoR")</f>
        <v>0</v>
      </c>
      <c r="BS735" s="178">
        <f>SUMIFS($N735:$BI735,$N730:$BI730,"6. ZoR")</f>
        <v>0</v>
      </c>
      <c r="BT735" s="178">
        <f>SUMIFS($N735:$BI735,$N730:$BI730,"7. ZoR")</f>
        <v>0</v>
      </c>
      <c r="BU735" s="178">
        <f>SUMIFS($N735:$BI735,$N730:$BI730,"8. ZoR")</f>
        <v>0</v>
      </c>
      <c r="BV735" s="178">
        <f>SUMIFS($N735:$BI735,$N730:$BI730,"9. ZoR")</f>
        <v>0</v>
      </c>
      <c r="BW735" s="178">
        <f>SUMIFS($N735:$BI735,$N730:$BI730,"10. ZoR")</f>
        <v>0</v>
      </c>
      <c r="BX735" s="178">
        <f>SUMIFS($N735:$BI735,$N730:$BI730,"11. ZoR")</f>
        <v>0</v>
      </c>
      <c r="BY735" s="178">
        <f>SUMIFS($N735:$BI735,$N730:$BI730,"12. ZoR")</f>
        <v>0</v>
      </c>
      <c r="BZ735" s="178">
        <f>SUMIFS($N735:$BI735,$N730:$BI730,"13. ZoR")</f>
        <v>0</v>
      </c>
      <c r="CA735" s="178">
        <f>SUMIFS($N735:$BI735,$N730:$BI730,"14. ZoR")</f>
        <v>0</v>
      </c>
      <c r="CB735" s="178">
        <f>SUMIFS($N735:$BI735,$N730:$BI730,"15. ZoR")</f>
        <v>0</v>
      </c>
    </row>
    <row r="736" spans="1:80" ht="29.5" hidden="1" thickBot="1" x14ac:dyDescent="0.4">
      <c r="B736" s="129"/>
      <c r="C736" s="173"/>
      <c r="D736" s="173"/>
      <c r="E736" s="173"/>
      <c r="F736" s="173"/>
      <c r="G736" s="173"/>
      <c r="H736" s="173"/>
      <c r="I736" s="174"/>
      <c r="J736" s="105"/>
      <c r="K736" s="176"/>
      <c r="L736" s="105"/>
      <c r="M736" s="63" t="s">
        <v>200</v>
      </c>
      <c r="N736" s="168">
        <f>IF(N735="","",N735)</f>
        <v>0</v>
      </c>
      <c r="O736" s="168">
        <f>N736+O735</f>
        <v>0</v>
      </c>
      <c r="P736" s="168">
        <f t="shared" ref="P736" si="11462">O736+P735</f>
        <v>0</v>
      </c>
      <c r="Q736" s="168">
        <f t="shared" ref="Q736" si="11463">P736+Q735</f>
        <v>0</v>
      </c>
      <c r="R736" s="168">
        <f t="shared" ref="R736" si="11464">Q736+R735</f>
        <v>0</v>
      </c>
      <c r="S736" s="168">
        <f t="shared" ref="S736" si="11465">R736+S735</f>
        <v>0</v>
      </c>
      <c r="T736" s="168">
        <f t="shared" ref="T736" si="11466">S736+T735</f>
        <v>0</v>
      </c>
      <c r="U736" s="168">
        <f t="shared" ref="U736" si="11467">T736+U735</f>
        <v>0</v>
      </c>
      <c r="V736" s="168">
        <f t="shared" ref="V736" si="11468">U736+V735</f>
        <v>0</v>
      </c>
      <c r="W736" s="168">
        <f t="shared" ref="W736" si="11469">V736+W735</f>
        <v>0</v>
      </c>
      <c r="X736" s="168">
        <f t="shared" ref="X736" si="11470">W736+X735</f>
        <v>0</v>
      </c>
      <c r="Y736" s="168">
        <f t="shared" ref="Y736" si="11471">X736+Y735</f>
        <v>0</v>
      </c>
      <c r="Z736" s="168">
        <f t="shared" ref="Z736" si="11472">Y736+Z735</f>
        <v>0</v>
      </c>
      <c r="AA736" s="168">
        <f t="shared" ref="AA736" si="11473">Z736+AA735</f>
        <v>0</v>
      </c>
      <c r="AB736" s="168">
        <f t="shared" ref="AB736" si="11474">AA736+AB735</f>
        <v>0</v>
      </c>
      <c r="AC736" s="168">
        <f t="shared" ref="AC736" si="11475">AB736+AC735</f>
        <v>0</v>
      </c>
      <c r="AD736" s="168">
        <f t="shared" ref="AD736" si="11476">AC736+AD735</f>
        <v>0</v>
      </c>
      <c r="AE736" s="168">
        <f t="shared" ref="AE736" si="11477">AD736+AE735</f>
        <v>0</v>
      </c>
      <c r="AF736" s="168">
        <f t="shared" ref="AF736" si="11478">AE736+AF735</f>
        <v>0</v>
      </c>
      <c r="AG736" s="168">
        <f t="shared" ref="AG736" si="11479">AF736+AG735</f>
        <v>0</v>
      </c>
      <c r="AH736" s="168">
        <f t="shared" ref="AH736" si="11480">AG736+AH735</f>
        <v>0</v>
      </c>
      <c r="AI736" s="168">
        <f t="shared" ref="AI736" si="11481">AH736+AI735</f>
        <v>0</v>
      </c>
      <c r="AJ736" s="168">
        <f t="shared" ref="AJ736" si="11482">AI736+AJ735</f>
        <v>0</v>
      </c>
      <c r="AK736" s="168">
        <f t="shared" ref="AK736" si="11483">AJ736+AK735</f>
        <v>0</v>
      </c>
      <c r="AL736" s="168">
        <f t="shared" ref="AL736" si="11484">AK736+AL735</f>
        <v>0</v>
      </c>
      <c r="AM736" s="168">
        <f t="shared" ref="AM736" si="11485">AL736+AM735</f>
        <v>0</v>
      </c>
      <c r="AN736" s="168">
        <f t="shared" ref="AN736" si="11486">AM736+AN735</f>
        <v>0</v>
      </c>
      <c r="AO736" s="168">
        <f t="shared" ref="AO736" si="11487">AN736+AO735</f>
        <v>0</v>
      </c>
      <c r="AP736" s="168">
        <f t="shared" ref="AP736" si="11488">AO736+AP735</f>
        <v>0</v>
      </c>
      <c r="AQ736" s="168">
        <f t="shared" ref="AQ736" si="11489">AP736+AQ735</f>
        <v>0</v>
      </c>
      <c r="AR736" s="168">
        <f t="shared" ref="AR736" si="11490">AQ736+AR735</f>
        <v>0</v>
      </c>
      <c r="AS736" s="168">
        <f t="shared" ref="AS736" si="11491">AR736+AS735</f>
        <v>0</v>
      </c>
      <c r="AT736" s="168">
        <f t="shared" ref="AT736" si="11492">AS736+AT735</f>
        <v>0</v>
      </c>
      <c r="AU736" s="168">
        <f t="shared" ref="AU736" si="11493">AT736+AU735</f>
        <v>0</v>
      </c>
      <c r="AV736" s="168">
        <f t="shared" ref="AV736" si="11494">AU736+AV735</f>
        <v>0</v>
      </c>
      <c r="AW736" s="168">
        <f t="shared" ref="AW736" si="11495">AV736+AW735</f>
        <v>0</v>
      </c>
      <c r="AX736" s="168">
        <f t="shared" ref="AX736" si="11496">AW736+AX735</f>
        <v>0</v>
      </c>
      <c r="AY736" s="168">
        <f t="shared" ref="AY736" si="11497">AX736+AY735</f>
        <v>0</v>
      </c>
      <c r="AZ736" s="168">
        <f t="shared" ref="AZ736" si="11498">AY736+AZ735</f>
        <v>0</v>
      </c>
      <c r="BA736" s="168">
        <f t="shared" ref="BA736" si="11499">AZ736+BA735</f>
        <v>0</v>
      </c>
      <c r="BB736" s="168">
        <f t="shared" ref="BB736" si="11500">BA736+BB735</f>
        <v>0</v>
      </c>
      <c r="BC736" s="168">
        <f t="shared" ref="BC736" si="11501">BB736+BC735</f>
        <v>0</v>
      </c>
      <c r="BD736" s="168">
        <f t="shared" ref="BD736" si="11502">BC736+BD735</f>
        <v>0</v>
      </c>
      <c r="BE736" s="168">
        <f t="shared" ref="BE736" si="11503">BD736+BE735</f>
        <v>0</v>
      </c>
      <c r="BF736" s="168">
        <f t="shared" ref="BF736" si="11504">BE736+BF735</f>
        <v>0</v>
      </c>
      <c r="BG736" s="168">
        <f t="shared" ref="BG736" si="11505">BF736+BG735</f>
        <v>0</v>
      </c>
      <c r="BH736" s="168">
        <f t="shared" ref="BH736" si="11506">BG736+BH735</f>
        <v>0</v>
      </c>
      <c r="BI736" s="168">
        <f t="shared" ref="BI736" si="11507">BH736+BI735</f>
        <v>0</v>
      </c>
      <c r="BJ736" s="383"/>
      <c r="BK736" s="385"/>
      <c r="BL736" s="387"/>
      <c r="BM736" s="105"/>
      <c r="BN736" s="105"/>
      <c r="BO736" s="105"/>
      <c r="BP736" s="105"/>
      <c r="BQ736" s="105"/>
      <c r="BR736" s="105"/>
      <c r="BS736" s="105"/>
      <c r="BT736" s="105"/>
      <c r="BU736" s="105"/>
      <c r="BV736" s="105"/>
      <c r="BW736" s="105"/>
      <c r="BX736" s="105"/>
      <c r="BY736" s="105"/>
      <c r="BZ736" s="105"/>
      <c r="CA736" s="105"/>
      <c r="CB736" s="105"/>
    </row>
    <row r="737" spans="1:80" ht="15" hidden="1" thickBot="1" x14ac:dyDescent="0.4">
      <c r="B737" s="105"/>
      <c r="C737" s="130"/>
      <c r="D737" s="130"/>
      <c r="E737" s="130"/>
      <c r="F737" s="130"/>
      <c r="G737" s="130"/>
      <c r="H737" s="130"/>
      <c r="I737" s="105"/>
      <c r="J737" s="7"/>
      <c r="K737" s="105"/>
      <c r="L737" s="105"/>
      <c r="M737" s="105"/>
      <c r="N737" s="105"/>
      <c r="O737" s="105"/>
      <c r="P737" s="7"/>
      <c r="Q737" s="105"/>
      <c r="R737" s="105"/>
      <c r="S737" s="105"/>
      <c r="T737" s="105"/>
      <c r="U737" s="105"/>
      <c r="V737" s="105"/>
      <c r="W737" s="105"/>
      <c r="X737" s="105"/>
      <c r="Y737" s="105"/>
      <c r="Z737" s="105"/>
      <c r="AA737" s="105"/>
      <c r="AB737" s="105"/>
      <c r="AC737" s="105"/>
      <c r="AD737" s="105"/>
      <c r="AE737" s="105"/>
      <c r="AF737" s="105"/>
      <c r="AG737" s="105"/>
      <c r="AH737" s="105"/>
      <c r="AI737" s="105"/>
      <c r="AJ737" s="105"/>
      <c r="AK737" s="105"/>
      <c r="AL737" s="105"/>
      <c r="AM737" s="105"/>
      <c r="AN737" s="105"/>
      <c r="AO737" s="105"/>
      <c r="AP737" s="105"/>
      <c r="AQ737" s="105"/>
      <c r="AR737" s="105"/>
      <c r="AS737" s="105"/>
      <c r="AT737" s="105"/>
      <c r="AU737" s="105"/>
      <c r="AV737" s="105"/>
      <c r="AW737" s="105"/>
      <c r="AX737" s="105"/>
      <c r="AY737" s="105"/>
      <c r="AZ737" s="105"/>
      <c r="BA737" s="105"/>
      <c r="BB737" s="105"/>
      <c r="BC737" s="105"/>
      <c r="BD737" s="105"/>
      <c r="BE737" s="105"/>
      <c r="BF737" s="105"/>
      <c r="BG737" s="105"/>
      <c r="BH737" s="105"/>
      <c r="BI737" s="105"/>
      <c r="BJ737" s="105"/>
      <c r="BK737" s="105"/>
      <c r="BL737" s="105"/>
      <c r="BM737" s="105"/>
      <c r="BN737" s="105"/>
      <c r="BO737" s="105"/>
      <c r="BP737" s="105"/>
      <c r="BQ737" s="105"/>
      <c r="BR737" s="105"/>
      <c r="BS737" s="105"/>
      <c r="BT737" s="105"/>
      <c r="BU737" s="105"/>
      <c r="BV737" s="105"/>
      <c r="BW737" s="105"/>
      <c r="BX737" s="105"/>
      <c r="BY737" s="105"/>
      <c r="BZ737" s="105"/>
      <c r="CA737" s="105"/>
      <c r="CB737" s="105"/>
    </row>
    <row r="738" spans="1:80" s="245" customFormat="1" ht="58.4" customHeight="1" thickBot="1" x14ac:dyDescent="0.4">
      <c r="A738" s="249"/>
      <c r="B738" s="120"/>
      <c r="C738" s="360" t="s">
        <v>2</v>
      </c>
      <c r="D738" s="121"/>
      <c r="E738" s="131" t="s">
        <v>225</v>
      </c>
      <c r="F738" s="131" t="s">
        <v>444</v>
      </c>
      <c r="G738" s="131" t="s">
        <v>208</v>
      </c>
      <c r="H738" s="122" t="s">
        <v>385</v>
      </c>
      <c r="I738" s="123" t="s">
        <v>1</v>
      </c>
      <c r="J738" s="7"/>
      <c r="K738" s="169">
        <v>204032</v>
      </c>
      <c r="L738" s="106"/>
      <c r="M738" s="194" t="s">
        <v>128</v>
      </c>
      <c r="N738" s="83" t="s">
        <v>4</v>
      </c>
      <c r="O738" s="83" t="s">
        <v>5</v>
      </c>
      <c r="P738" s="83" t="s">
        <v>6</v>
      </c>
      <c r="Q738" s="83" t="s">
        <v>7</v>
      </c>
      <c r="R738" s="83" t="s">
        <v>8</v>
      </c>
      <c r="S738" s="83" t="s">
        <v>9</v>
      </c>
      <c r="T738" s="83" t="s">
        <v>10</v>
      </c>
      <c r="U738" s="83" t="s">
        <v>11</v>
      </c>
      <c r="V738" s="83" t="s">
        <v>12</v>
      </c>
      <c r="W738" s="83" t="s">
        <v>13</v>
      </c>
      <c r="X738" s="83" t="s">
        <v>14</v>
      </c>
      <c r="Y738" s="83" t="s">
        <v>15</v>
      </c>
      <c r="Z738" s="83" t="s">
        <v>16</v>
      </c>
      <c r="AA738" s="83" t="s">
        <v>17</v>
      </c>
      <c r="AB738" s="83" t="s">
        <v>18</v>
      </c>
      <c r="AC738" s="83" t="s">
        <v>19</v>
      </c>
      <c r="AD738" s="83" t="s">
        <v>20</v>
      </c>
      <c r="AE738" s="83" t="s">
        <v>21</v>
      </c>
      <c r="AF738" s="83" t="s">
        <v>22</v>
      </c>
      <c r="AG738" s="83" t="s">
        <v>23</v>
      </c>
      <c r="AH738" s="83" t="s">
        <v>24</v>
      </c>
      <c r="AI738" s="83" t="s">
        <v>25</v>
      </c>
      <c r="AJ738" s="83" t="s">
        <v>26</v>
      </c>
      <c r="AK738" s="83" t="s">
        <v>27</v>
      </c>
      <c r="AL738" s="83" t="s">
        <v>28</v>
      </c>
      <c r="AM738" s="83" t="s">
        <v>29</v>
      </c>
      <c r="AN738" s="83" t="s">
        <v>30</v>
      </c>
      <c r="AO738" s="83" t="s">
        <v>31</v>
      </c>
      <c r="AP738" s="83" t="s">
        <v>32</v>
      </c>
      <c r="AQ738" s="83" t="s">
        <v>33</v>
      </c>
      <c r="AR738" s="83" t="s">
        <v>34</v>
      </c>
      <c r="AS738" s="83" t="s">
        <v>35</v>
      </c>
      <c r="AT738" s="83" t="s">
        <v>36</v>
      </c>
      <c r="AU738" s="83" t="s">
        <v>37</v>
      </c>
      <c r="AV738" s="83" t="s">
        <v>38</v>
      </c>
      <c r="AW738" s="83" t="s">
        <v>39</v>
      </c>
      <c r="AX738" s="83" t="s">
        <v>40</v>
      </c>
      <c r="AY738" s="83" t="s">
        <v>41</v>
      </c>
      <c r="AZ738" s="83" t="s">
        <v>42</v>
      </c>
      <c r="BA738" s="83" t="s">
        <v>43</v>
      </c>
      <c r="BB738" s="83" t="s">
        <v>44</v>
      </c>
      <c r="BC738" s="83" t="s">
        <v>45</v>
      </c>
      <c r="BD738" s="83" t="s">
        <v>46</v>
      </c>
      <c r="BE738" s="83" t="s">
        <v>47</v>
      </c>
      <c r="BF738" s="83" t="s">
        <v>48</v>
      </c>
      <c r="BG738" s="83" t="s">
        <v>49</v>
      </c>
      <c r="BH738" s="83" t="s">
        <v>50</v>
      </c>
      <c r="BI738" s="83" t="s">
        <v>51</v>
      </c>
      <c r="BJ738" s="134" t="s">
        <v>234</v>
      </c>
      <c r="BK738" s="135" t="s">
        <v>164</v>
      </c>
      <c r="BL738" s="135" t="s">
        <v>213</v>
      </c>
      <c r="BM738" s="106"/>
      <c r="BN738" s="368" t="s">
        <v>238</v>
      </c>
      <c r="BO738" s="369"/>
      <c r="BP738" s="369"/>
      <c r="BQ738" s="369"/>
      <c r="BR738" s="369"/>
      <c r="BS738" s="369"/>
      <c r="BT738" s="369"/>
      <c r="BU738" s="369"/>
      <c r="BV738" s="369"/>
      <c r="BW738" s="369"/>
      <c r="BX738" s="369"/>
      <c r="BY738" s="369"/>
      <c r="BZ738" s="369"/>
      <c r="CA738" s="369"/>
      <c r="CB738" s="369"/>
    </row>
    <row r="739" spans="1:80" s="245" customFormat="1" ht="18" hidden="1" customHeight="1" x14ac:dyDescent="0.35">
      <c r="A739" s="250"/>
      <c r="B739" s="113"/>
      <c r="C739" s="361"/>
      <c r="D739" s="125"/>
      <c r="E739" s="125"/>
      <c r="F739" s="125"/>
      <c r="G739" s="125"/>
      <c r="H739" s="370" t="s">
        <v>201</v>
      </c>
      <c r="I739" s="373" t="s">
        <v>93</v>
      </c>
      <c r="J739" s="7"/>
      <c r="K739" s="375" t="s">
        <v>423</v>
      </c>
      <c r="L739" s="106"/>
      <c r="M739" s="84"/>
      <c r="N739" s="74">
        <f>MONTH(Úvod!$F$10)</f>
        <v>1</v>
      </c>
      <c r="O739" s="75">
        <f t="shared" ref="O739" si="11508">IF(N739=12,1,N739+1)</f>
        <v>2</v>
      </c>
      <c r="P739" s="75">
        <f t="shared" ref="P739" si="11509">IF(O739=12,1,O739+1)</f>
        <v>3</v>
      </c>
      <c r="Q739" s="76">
        <f t="shared" ref="Q739" si="11510">IF(P739=12,1,P739+1)</f>
        <v>4</v>
      </c>
      <c r="R739" s="76">
        <f t="shared" ref="R739" si="11511">IF(Q739=12,1,Q739+1)</f>
        <v>5</v>
      </c>
      <c r="S739" s="76">
        <f t="shared" ref="S739" si="11512">IF(R739=12,1,R739+1)</f>
        <v>6</v>
      </c>
      <c r="T739" s="76">
        <f t="shared" ref="T739" si="11513">IF(S739=12,1,S739+1)</f>
        <v>7</v>
      </c>
      <c r="U739" s="76">
        <f t="shared" ref="U739" si="11514">IF(T739=12,1,T739+1)</f>
        <v>8</v>
      </c>
      <c r="V739" s="76">
        <f t="shared" ref="V739" si="11515">IF(U739=12,1,U739+1)</f>
        <v>9</v>
      </c>
      <c r="W739" s="76">
        <f>IF(V739=12,1,V739+1)</f>
        <v>10</v>
      </c>
      <c r="X739" s="76">
        <f t="shared" ref="X739" si="11516">IF(W739=12,1,W739+1)</f>
        <v>11</v>
      </c>
      <c r="Y739" s="76">
        <f t="shared" ref="Y739" si="11517">IF(X739=12,1,X739+1)</f>
        <v>12</v>
      </c>
      <c r="Z739" s="76">
        <f t="shared" ref="Z739" si="11518">IF(Y739=12,1,Y739+1)</f>
        <v>1</v>
      </c>
      <c r="AA739" s="76">
        <f t="shared" ref="AA739" si="11519">IF(Z739=12,1,Z739+1)</f>
        <v>2</v>
      </c>
      <c r="AB739" s="76">
        <f t="shared" ref="AB739" si="11520">IF(AA739=12,1,AA739+1)</f>
        <v>3</v>
      </c>
      <c r="AC739" s="76">
        <f t="shared" ref="AC739" si="11521">IF(AB739=12,1,AB739+1)</f>
        <v>4</v>
      </c>
      <c r="AD739" s="76">
        <f t="shared" ref="AD739" si="11522">IF(AC739=12,1,AC739+1)</f>
        <v>5</v>
      </c>
      <c r="AE739" s="76">
        <f t="shared" ref="AE739" si="11523">IF(AD739=12,1,AD739+1)</f>
        <v>6</v>
      </c>
      <c r="AF739" s="76">
        <f>IF(AE739=12,1,AE739+1)</f>
        <v>7</v>
      </c>
      <c r="AG739" s="76">
        <f t="shared" ref="AG739" si="11524">IF(AF739=12,1,AF739+1)</f>
        <v>8</v>
      </c>
      <c r="AH739" s="76">
        <f t="shared" ref="AH739" si="11525">IF(AG739=12,1,AG739+1)</f>
        <v>9</v>
      </c>
      <c r="AI739" s="76">
        <f t="shared" ref="AI739" si="11526">IF(AH739=12,1,AH739+1)</f>
        <v>10</v>
      </c>
      <c r="AJ739" s="76">
        <f t="shared" ref="AJ739" si="11527">IF(AI739=12,1,AI739+1)</f>
        <v>11</v>
      </c>
      <c r="AK739" s="76">
        <f t="shared" ref="AK739" si="11528">IF(AJ739=12,1,AJ739+1)</f>
        <v>12</v>
      </c>
      <c r="AL739" s="76">
        <f t="shared" ref="AL739" si="11529">IF(AK739=12,1,AK739+1)</f>
        <v>1</v>
      </c>
      <c r="AM739" s="76">
        <f t="shared" ref="AM739" si="11530">IF(AL739=12,1,AL739+1)</f>
        <v>2</v>
      </c>
      <c r="AN739" s="76">
        <f t="shared" ref="AN739" si="11531">IF(AM739=12,1,AM739+1)</f>
        <v>3</v>
      </c>
      <c r="AO739" s="76">
        <f t="shared" ref="AO739" si="11532">IF(AN739=12,1,AN739+1)</f>
        <v>4</v>
      </c>
      <c r="AP739" s="76">
        <f t="shared" ref="AP739" si="11533">IF(AO739=12,1,AO739+1)</f>
        <v>5</v>
      </c>
      <c r="AQ739" s="76">
        <f t="shared" ref="AQ739" si="11534">IF(AP739=12,1,AP739+1)</f>
        <v>6</v>
      </c>
      <c r="AR739" s="76">
        <f t="shared" ref="AR739" si="11535">IF(AQ739=12,1,AQ739+1)</f>
        <v>7</v>
      </c>
      <c r="AS739" s="76">
        <f t="shared" ref="AS739" si="11536">IF(AR739=12,1,AR739+1)</f>
        <v>8</v>
      </c>
      <c r="AT739" s="76">
        <f t="shared" ref="AT739" si="11537">IF(AS739=12,1,AS739+1)</f>
        <v>9</v>
      </c>
      <c r="AU739" s="76">
        <f t="shared" ref="AU739" si="11538">IF(AT739=12,1,AT739+1)</f>
        <v>10</v>
      </c>
      <c r="AV739" s="76">
        <f t="shared" ref="AV739" si="11539">IF(AU739=12,1,AU739+1)</f>
        <v>11</v>
      </c>
      <c r="AW739" s="76">
        <f t="shared" ref="AW739" si="11540">IF(AV739=12,1,AV739+1)</f>
        <v>12</v>
      </c>
      <c r="AX739" s="76">
        <f t="shared" ref="AX739" si="11541">IF(AW739=12,1,AW739+1)</f>
        <v>1</v>
      </c>
      <c r="AY739" s="76">
        <f t="shared" ref="AY739" si="11542">IF(AX739=12,1,AX739+1)</f>
        <v>2</v>
      </c>
      <c r="AZ739" s="76">
        <f t="shared" ref="AZ739" si="11543">IF(AY739=12,1,AY739+1)</f>
        <v>3</v>
      </c>
      <c r="BA739" s="76">
        <f t="shared" ref="BA739" si="11544">IF(AZ739=12,1,AZ739+1)</f>
        <v>4</v>
      </c>
      <c r="BB739" s="76">
        <f t="shared" ref="BB739" si="11545">IF(BA739=12,1,BA739+1)</f>
        <v>5</v>
      </c>
      <c r="BC739" s="76">
        <f t="shared" ref="BC739" si="11546">IF(BB739=12,1,BB739+1)</f>
        <v>6</v>
      </c>
      <c r="BD739" s="76">
        <f t="shared" ref="BD739" si="11547">IF(BC739=12,1,BC739+1)</f>
        <v>7</v>
      </c>
      <c r="BE739" s="76">
        <f t="shared" ref="BE739" si="11548">IF(BD739=12,1,BD739+1)</f>
        <v>8</v>
      </c>
      <c r="BF739" s="76">
        <f t="shared" ref="BF739" si="11549">IF(BE739=12,1,BE739+1)</f>
        <v>9</v>
      </c>
      <c r="BG739" s="76">
        <f t="shared" ref="BG739" si="11550">IF(BF739=12,1,BF739+1)</f>
        <v>10</v>
      </c>
      <c r="BH739" s="76">
        <f t="shared" ref="BH739" si="11551">IF(BG739=12,1,BG739+1)</f>
        <v>11</v>
      </c>
      <c r="BI739" s="76">
        <f t="shared" ref="BI739" si="11552">IF(BH739=12,1,BH739+1)</f>
        <v>12</v>
      </c>
      <c r="BJ739" s="81"/>
      <c r="BK739" s="78"/>
      <c r="BL739" s="78"/>
      <c r="BM739" s="106"/>
      <c r="BN739" s="106"/>
      <c r="BO739" s="106"/>
      <c r="BP739" s="106"/>
      <c r="BQ739" s="106"/>
      <c r="BR739" s="106"/>
      <c r="BS739" s="106"/>
      <c r="BT739" s="106"/>
      <c r="BU739" s="106"/>
      <c r="BV739" s="106"/>
      <c r="BW739" s="106"/>
      <c r="BX739" s="106"/>
      <c r="BY739" s="106"/>
      <c r="BZ739" s="106"/>
      <c r="CA739" s="106"/>
      <c r="CB739" s="106"/>
    </row>
    <row r="740" spans="1:80" s="245" customFormat="1" ht="35.15" hidden="1" customHeight="1" x14ac:dyDescent="0.35">
      <c r="A740" s="250"/>
      <c r="B740" s="113"/>
      <c r="C740" s="361"/>
      <c r="D740" s="125"/>
      <c r="E740" s="125"/>
      <c r="F740" s="125"/>
      <c r="G740" s="125"/>
      <c r="H740" s="370"/>
      <c r="I740" s="373"/>
      <c r="J740" s="7"/>
      <c r="K740" s="376"/>
      <c r="L740" s="106"/>
      <c r="M740" s="77"/>
      <c r="N740" s="59">
        <f t="shared" ref="N740:BI740" si="11553">VALUE(_xlfn.CONCAT(N739,".",N742))</f>
        <v>1</v>
      </c>
      <c r="O740" s="73">
        <f t="shared" si="11553"/>
        <v>32</v>
      </c>
      <c r="P740" s="73">
        <f t="shared" si="11553"/>
        <v>61</v>
      </c>
      <c r="Q740" s="73">
        <f t="shared" si="11553"/>
        <v>92</v>
      </c>
      <c r="R740" s="73">
        <f t="shared" si="11553"/>
        <v>122</v>
      </c>
      <c r="S740" s="73">
        <f t="shared" si="11553"/>
        <v>153</v>
      </c>
      <c r="T740" s="73">
        <f t="shared" si="11553"/>
        <v>183</v>
      </c>
      <c r="U740" s="73">
        <f t="shared" si="11553"/>
        <v>214</v>
      </c>
      <c r="V740" s="73">
        <f t="shared" si="11553"/>
        <v>245</v>
      </c>
      <c r="W740" s="73">
        <f t="shared" si="11553"/>
        <v>275</v>
      </c>
      <c r="X740" s="73">
        <f t="shared" si="11553"/>
        <v>306</v>
      </c>
      <c r="Y740" s="73">
        <f t="shared" si="11553"/>
        <v>336</v>
      </c>
      <c r="Z740" s="73">
        <f t="shared" si="11553"/>
        <v>367</v>
      </c>
      <c r="AA740" s="73">
        <f t="shared" si="11553"/>
        <v>398</v>
      </c>
      <c r="AB740" s="73">
        <f t="shared" si="11553"/>
        <v>426</v>
      </c>
      <c r="AC740" s="73">
        <f t="shared" si="11553"/>
        <v>457</v>
      </c>
      <c r="AD740" s="73">
        <f t="shared" si="11553"/>
        <v>487</v>
      </c>
      <c r="AE740" s="73">
        <f t="shared" si="11553"/>
        <v>518</v>
      </c>
      <c r="AF740" s="73">
        <f t="shared" si="11553"/>
        <v>548</v>
      </c>
      <c r="AG740" s="73">
        <f t="shared" si="11553"/>
        <v>579</v>
      </c>
      <c r="AH740" s="73">
        <f t="shared" si="11553"/>
        <v>610</v>
      </c>
      <c r="AI740" s="73">
        <f t="shared" si="11553"/>
        <v>640</v>
      </c>
      <c r="AJ740" s="73">
        <f t="shared" si="11553"/>
        <v>671</v>
      </c>
      <c r="AK740" s="73">
        <f t="shared" si="11553"/>
        <v>701</v>
      </c>
      <c r="AL740" s="73">
        <f t="shared" si="11553"/>
        <v>732</v>
      </c>
      <c r="AM740" s="73">
        <f t="shared" si="11553"/>
        <v>763</v>
      </c>
      <c r="AN740" s="73">
        <f t="shared" si="11553"/>
        <v>791</v>
      </c>
      <c r="AO740" s="73">
        <f t="shared" si="11553"/>
        <v>822</v>
      </c>
      <c r="AP740" s="73">
        <f t="shared" si="11553"/>
        <v>852</v>
      </c>
      <c r="AQ740" s="73">
        <f t="shared" si="11553"/>
        <v>883</v>
      </c>
      <c r="AR740" s="73">
        <f t="shared" si="11553"/>
        <v>913</v>
      </c>
      <c r="AS740" s="73">
        <f t="shared" si="11553"/>
        <v>944</v>
      </c>
      <c r="AT740" s="73">
        <f t="shared" si="11553"/>
        <v>975</v>
      </c>
      <c r="AU740" s="73">
        <f t="shared" si="11553"/>
        <v>1005</v>
      </c>
      <c r="AV740" s="73">
        <f t="shared" si="11553"/>
        <v>1036</v>
      </c>
      <c r="AW740" s="73">
        <f t="shared" si="11553"/>
        <v>1066</v>
      </c>
      <c r="AX740" s="73">
        <f t="shared" si="11553"/>
        <v>1097</v>
      </c>
      <c r="AY740" s="73">
        <f t="shared" si="11553"/>
        <v>1128</v>
      </c>
      <c r="AZ740" s="73">
        <f t="shared" si="11553"/>
        <v>1156</v>
      </c>
      <c r="BA740" s="73">
        <f t="shared" si="11553"/>
        <v>1187</v>
      </c>
      <c r="BB740" s="73">
        <f t="shared" si="11553"/>
        <v>1217</v>
      </c>
      <c r="BC740" s="73">
        <f t="shared" si="11553"/>
        <v>1248</v>
      </c>
      <c r="BD740" s="73">
        <f t="shared" si="11553"/>
        <v>1278</v>
      </c>
      <c r="BE740" s="73">
        <f t="shared" si="11553"/>
        <v>1309</v>
      </c>
      <c r="BF740" s="73">
        <f t="shared" si="11553"/>
        <v>1340</v>
      </c>
      <c r="BG740" s="73">
        <f t="shared" si="11553"/>
        <v>1370</v>
      </c>
      <c r="BH740" s="73">
        <f t="shared" si="11553"/>
        <v>1401</v>
      </c>
      <c r="BI740" s="73">
        <f t="shared" si="11553"/>
        <v>1431</v>
      </c>
      <c r="BJ740" s="82"/>
      <c r="BK740" s="79"/>
      <c r="BL740" s="79"/>
      <c r="BM740" s="106"/>
      <c r="BN740" s="106"/>
      <c r="BO740" s="106"/>
      <c r="BP740" s="106"/>
      <c r="BQ740" s="106"/>
      <c r="BR740" s="106"/>
      <c r="BS740" s="106"/>
      <c r="BT740" s="106"/>
      <c r="BU740" s="106"/>
      <c r="BV740" s="106"/>
      <c r="BW740" s="106"/>
      <c r="BX740" s="106"/>
      <c r="BY740" s="106"/>
      <c r="BZ740" s="106"/>
      <c r="CA740" s="106"/>
      <c r="CB740" s="106"/>
    </row>
    <row r="741" spans="1:80" s="245" customFormat="1" ht="17.149999999999999" customHeight="1" x14ac:dyDescent="0.35">
      <c r="A741" s="250"/>
      <c r="B741" s="113"/>
      <c r="C741" s="361"/>
      <c r="D741" s="125"/>
      <c r="E741" s="357" t="s">
        <v>207</v>
      </c>
      <c r="F741" s="357" t="s">
        <v>207</v>
      </c>
      <c r="G741" s="357" t="s">
        <v>207</v>
      </c>
      <c r="H741" s="370"/>
      <c r="I741" s="373"/>
      <c r="J741" s="7"/>
      <c r="K741" s="376"/>
      <c r="L741" s="106"/>
      <c r="M741" s="77"/>
      <c r="N741" s="60" t="str">
        <f>VLOOKUP(N739,'Podpůrná data'!$I$188:$J$199,2)</f>
        <v>leden</v>
      </c>
      <c r="O741" s="60" t="str">
        <f>VLOOKUP(O739,'Podpůrná data'!$I$188:$J$199,2)</f>
        <v>únor</v>
      </c>
      <c r="P741" s="60" t="str">
        <f>VLOOKUP(P739,'Podpůrná data'!$I$188:$J$199,2)</f>
        <v>březen</v>
      </c>
      <c r="Q741" s="60" t="str">
        <f>VLOOKUP(Q739,'Podpůrná data'!$I$188:$J$199,2)</f>
        <v>duben</v>
      </c>
      <c r="R741" s="60" t="str">
        <f>VLOOKUP(R739,'Podpůrná data'!$I$188:$J$199,2)</f>
        <v>květen</v>
      </c>
      <c r="S741" s="60" t="str">
        <f>VLOOKUP(S739,'Podpůrná data'!$I$188:$J$199,2)</f>
        <v>červen</v>
      </c>
      <c r="T741" s="60" t="str">
        <f>VLOOKUP(T739,'Podpůrná data'!$I$188:$J$199,2)</f>
        <v>červenec</v>
      </c>
      <c r="U741" s="60" t="str">
        <f>VLOOKUP(U739,'Podpůrná data'!$I$188:$J$199,2)</f>
        <v>srpen</v>
      </c>
      <c r="V741" s="60" t="str">
        <f>VLOOKUP(V739,'Podpůrná data'!$I$188:$J$199,2)</f>
        <v>září</v>
      </c>
      <c r="W741" s="60" t="str">
        <f>VLOOKUP(W739,'Podpůrná data'!$I$188:$J$199,2)</f>
        <v>říjen</v>
      </c>
      <c r="X741" s="60" t="str">
        <f>VLOOKUP(X739,'Podpůrná data'!$I$188:$J$199,2)</f>
        <v>listopad</v>
      </c>
      <c r="Y741" s="60" t="str">
        <f>VLOOKUP(Y739,'Podpůrná data'!$I$188:$J$199,2)</f>
        <v>prosinec</v>
      </c>
      <c r="Z741" s="60" t="str">
        <f>VLOOKUP(Z739,'Podpůrná data'!$I$188:$J$199,2)</f>
        <v>leden</v>
      </c>
      <c r="AA741" s="60" t="str">
        <f>VLOOKUP(AA739,'Podpůrná data'!$I$188:$J$199,2)</f>
        <v>únor</v>
      </c>
      <c r="AB741" s="60" t="str">
        <f>VLOOKUP(AB739,'Podpůrná data'!$I$188:$J$199,2)</f>
        <v>březen</v>
      </c>
      <c r="AC741" s="60" t="str">
        <f>VLOOKUP(AC739,'Podpůrná data'!$I$188:$J$199,2)</f>
        <v>duben</v>
      </c>
      <c r="AD741" s="60" t="str">
        <f>VLOOKUP(AD739,'Podpůrná data'!$I$188:$J$199,2)</f>
        <v>květen</v>
      </c>
      <c r="AE741" s="60" t="str">
        <f>VLOOKUP(AE739,'Podpůrná data'!$I$188:$J$199,2)</f>
        <v>červen</v>
      </c>
      <c r="AF741" s="60" t="str">
        <f>VLOOKUP(AF739,'Podpůrná data'!$I$188:$J$199,2)</f>
        <v>červenec</v>
      </c>
      <c r="AG741" s="60" t="str">
        <f>VLOOKUP(AG739,'Podpůrná data'!$I$188:$J$199,2)</f>
        <v>srpen</v>
      </c>
      <c r="AH741" s="60" t="str">
        <f>VLOOKUP(AH739,'Podpůrná data'!$I$188:$J$199,2)</f>
        <v>září</v>
      </c>
      <c r="AI741" s="60" t="str">
        <f>VLOOKUP(AI739,'Podpůrná data'!$I$188:$J$199,2)</f>
        <v>říjen</v>
      </c>
      <c r="AJ741" s="60" t="str">
        <f>VLOOKUP(AJ739,'Podpůrná data'!$I$188:$J$199,2)</f>
        <v>listopad</v>
      </c>
      <c r="AK741" s="60" t="str">
        <f>VLOOKUP(AK739,'Podpůrná data'!$I$188:$J$199,2)</f>
        <v>prosinec</v>
      </c>
      <c r="AL741" s="60" t="str">
        <f>VLOOKUP(AL739,'Podpůrná data'!$I$188:$J$199,2)</f>
        <v>leden</v>
      </c>
      <c r="AM741" s="60" t="str">
        <f>VLOOKUP(AM739,'Podpůrná data'!$I$188:$J$199,2)</f>
        <v>únor</v>
      </c>
      <c r="AN741" s="60" t="str">
        <f>VLOOKUP(AN739,'Podpůrná data'!$I$188:$J$199,2)</f>
        <v>březen</v>
      </c>
      <c r="AO741" s="60" t="str">
        <f>VLOOKUP(AO739,'Podpůrná data'!$I$188:$J$199,2)</f>
        <v>duben</v>
      </c>
      <c r="AP741" s="60" t="str">
        <f>VLOOKUP(AP739,'Podpůrná data'!$I$188:$J$199,2)</f>
        <v>květen</v>
      </c>
      <c r="AQ741" s="60" t="str">
        <f>VLOOKUP(AQ739,'Podpůrná data'!$I$188:$J$199,2)</f>
        <v>červen</v>
      </c>
      <c r="AR741" s="60" t="str">
        <f>VLOOKUP(AR739,'Podpůrná data'!$I$188:$J$199,2)</f>
        <v>červenec</v>
      </c>
      <c r="AS741" s="60" t="str">
        <f>VLOOKUP(AS739,'Podpůrná data'!$I$188:$J$199,2)</f>
        <v>srpen</v>
      </c>
      <c r="AT741" s="60" t="str">
        <f>VLOOKUP(AT739,'Podpůrná data'!$I$188:$J$199,2)</f>
        <v>září</v>
      </c>
      <c r="AU741" s="60" t="str">
        <f>VLOOKUP(AU739,'Podpůrná data'!$I$188:$J$199,2)</f>
        <v>říjen</v>
      </c>
      <c r="AV741" s="60" t="str">
        <f>VLOOKUP(AV739,'Podpůrná data'!$I$188:$J$199,2)</f>
        <v>listopad</v>
      </c>
      <c r="AW741" s="60" t="str">
        <f>VLOOKUP(AW739,'Podpůrná data'!$I$188:$J$199,2)</f>
        <v>prosinec</v>
      </c>
      <c r="AX741" s="60" t="str">
        <f>VLOOKUP(AX739,'Podpůrná data'!$I$188:$J$199,2)</f>
        <v>leden</v>
      </c>
      <c r="AY741" s="60" t="str">
        <f>VLOOKUP(AY739,'Podpůrná data'!$I$188:$J$199,2)</f>
        <v>únor</v>
      </c>
      <c r="AZ741" s="60" t="str">
        <f>VLOOKUP(AZ739,'Podpůrná data'!$I$188:$J$199,2)</f>
        <v>březen</v>
      </c>
      <c r="BA741" s="60" t="str">
        <f>VLOOKUP(BA739,'Podpůrná data'!$I$188:$J$199,2)</f>
        <v>duben</v>
      </c>
      <c r="BB741" s="60" t="str">
        <f>VLOOKUP(BB739,'Podpůrná data'!$I$188:$J$199,2)</f>
        <v>květen</v>
      </c>
      <c r="BC741" s="60" t="str">
        <f>VLOOKUP(BC739,'Podpůrná data'!$I$188:$J$199,2)</f>
        <v>červen</v>
      </c>
      <c r="BD741" s="60" t="str">
        <f>VLOOKUP(BD739,'Podpůrná data'!$I$188:$J$199,2)</f>
        <v>červenec</v>
      </c>
      <c r="BE741" s="60" t="str">
        <f>VLOOKUP(BE739,'Podpůrná data'!$I$188:$J$199,2)</f>
        <v>srpen</v>
      </c>
      <c r="BF741" s="60" t="str">
        <f>VLOOKUP(BF739,'Podpůrná data'!$I$188:$J$199,2)</f>
        <v>září</v>
      </c>
      <c r="BG741" s="60" t="str">
        <f>VLOOKUP(BG739,'Podpůrná data'!$I$188:$J$199,2)</f>
        <v>říjen</v>
      </c>
      <c r="BH741" s="60" t="str">
        <f>VLOOKUP(BH739,'Podpůrná data'!$I$188:$J$199,2)</f>
        <v>listopad</v>
      </c>
      <c r="BI741" s="60" t="str">
        <f>VLOOKUP(BI739,'Podpůrná data'!$I$188:$J$199,2)</f>
        <v>prosinec</v>
      </c>
      <c r="BJ741" s="200"/>
      <c r="BK741" s="200"/>
      <c r="BL741" s="201"/>
      <c r="BM741" s="106"/>
      <c r="BN741" s="179" t="s">
        <v>105</v>
      </c>
      <c r="BO741" s="179" t="s">
        <v>106</v>
      </c>
      <c r="BP741" s="179" t="s">
        <v>107</v>
      </c>
      <c r="BQ741" s="179" t="s">
        <v>108</v>
      </c>
      <c r="BR741" s="179" t="s">
        <v>109</v>
      </c>
      <c r="BS741" s="179" t="s">
        <v>110</v>
      </c>
      <c r="BT741" s="179" t="s">
        <v>111</v>
      </c>
      <c r="BU741" s="179" t="s">
        <v>112</v>
      </c>
      <c r="BV741" s="179" t="s">
        <v>113</v>
      </c>
      <c r="BW741" s="179" t="s">
        <v>155</v>
      </c>
      <c r="BX741" s="179" t="s">
        <v>156</v>
      </c>
      <c r="BY741" s="179" t="s">
        <v>157</v>
      </c>
      <c r="BZ741" s="179" t="s">
        <v>202</v>
      </c>
      <c r="CA741" s="179" t="s">
        <v>203</v>
      </c>
      <c r="CB741" s="179" t="s">
        <v>204</v>
      </c>
    </row>
    <row r="742" spans="1:80" s="245" customFormat="1" ht="16.399999999999999" customHeight="1" x14ac:dyDescent="0.35">
      <c r="A742" s="250"/>
      <c r="B742" s="113"/>
      <c r="C742" s="361"/>
      <c r="D742" s="125"/>
      <c r="E742" s="357"/>
      <c r="F742" s="357"/>
      <c r="G742" s="357"/>
      <c r="H742" s="370"/>
      <c r="I742" s="373"/>
      <c r="J742" s="7"/>
      <c r="K742" s="376"/>
      <c r="L742" s="106"/>
      <c r="M742" s="77"/>
      <c r="N742" s="60">
        <f>YEAR(Úvod!$F$10)</f>
        <v>1900</v>
      </c>
      <c r="O742" s="60">
        <f t="shared" ref="O742" si="11554">IF(O739=1,N742+1,N742)</f>
        <v>1900</v>
      </c>
      <c r="P742" s="60">
        <f t="shared" ref="P742" si="11555">IF(P739=1,O742+1,O742)</f>
        <v>1900</v>
      </c>
      <c r="Q742" s="60">
        <f t="shared" ref="Q742" si="11556">IF(Q739=1,P742+1,P742)</f>
        <v>1900</v>
      </c>
      <c r="R742" s="60">
        <f t="shared" ref="R742" si="11557">IF(R739=1,Q742+1,Q742)</f>
        <v>1900</v>
      </c>
      <c r="S742" s="60">
        <f t="shared" ref="S742" si="11558">IF(S739=1,R742+1,R742)</f>
        <v>1900</v>
      </c>
      <c r="T742" s="60">
        <f t="shared" ref="T742" si="11559">IF(T739=1,S742+1,S742)</f>
        <v>1900</v>
      </c>
      <c r="U742" s="60">
        <f t="shared" ref="U742" si="11560">IF(U739=1,T742+1,T742)</f>
        <v>1900</v>
      </c>
      <c r="V742" s="60">
        <f t="shared" ref="V742" si="11561">IF(V739=1,U742+1,U742)</f>
        <v>1900</v>
      </c>
      <c r="W742" s="60">
        <f t="shared" ref="W742" si="11562">IF(W739=1,V742+1,V742)</f>
        <v>1900</v>
      </c>
      <c r="X742" s="60">
        <f t="shared" ref="X742" si="11563">IF(X739=1,W742+1,W742)</f>
        <v>1900</v>
      </c>
      <c r="Y742" s="60">
        <f t="shared" ref="Y742" si="11564">IF(Y739=1,X742+1,X742)</f>
        <v>1900</v>
      </c>
      <c r="Z742" s="60">
        <f t="shared" ref="Z742" si="11565">IF(Z739=1,Y742+1,Y742)</f>
        <v>1901</v>
      </c>
      <c r="AA742" s="60">
        <f t="shared" ref="AA742" si="11566">IF(AA739=1,Z742+1,Z742)</f>
        <v>1901</v>
      </c>
      <c r="AB742" s="60">
        <f t="shared" ref="AB742" si="11567">IF(AB739=1,AA742+1,AA742)</f>
        <v>1901</v>
      </c>
      <c r="AC742" s="60">
        <f t="shared" ref="AC742" si="11568">IF(AC739=1,AB742+1,AB742)</f>
        <v>1901</v>
      </c>
      <c r="AD742" s="60">
        <f t="shared" ref="AD742" si="11569">IF(AD739=1,AC742+1,AC742)</f>
        <v>1901</v>
      </c>
      <c r="AE742" s="60">
        <f t="shared" ref="AE742" si="11570">IF(AE739=1,AD742+1,AD742)</f>
        <v>1901</v>
      </c>
      <c r="AF742" s="60">
        <f t="shared" ref="AF742" si="11571">IF(AF739=1,AE742+1,AE742)</f>
        <v>1901</v>
      </c>
      <c r="AG742" s="60">
        <f t="shared" ref="AG742" si="11572">IF(AG739=1,AF742+1,AF742)</f>
        <v>1901</v>
      </c>
      <c r="AH742" s="60">
        <f t="shared" ref="AH742" si="11573">IF(AH739=1,AG742+1,AG742)</f>
        <v>1901</v>
      </c>
      <c r="AI742" s="60">
        <f t="shared" ref="AI742" si="11574">IF(AI739=1,AH742+1,AH742)</f>
        <v>1901</v>
      </c>
      <c r="AJ742" s="60">
        <f t="shared" ref="AJ742" si="11575">IF(AJ739=1,AI742+1,AI742)</f>
        <v>1901</v>
      </c>
      <c r="AK742" s="60">
        <f t="shared" ref="AK742" si="11576">IF(AK739=1,AJ742+1,AJ742)</f>
        <v>1901</v>
      </c>
      <c r="AL742" s="60">
        <f t="shared" ref="AL742" si="11577">IF(AL739=1,AK742+1,AK742)</f>
        <v>1902</v>
      </c>
      <c r="AM742" s="60">
        <f t="shared" ref="AM742" si="11578">IF(AM739=1,AL742+1,AL742)</f>
        <v>1902</v>
      </c>
      <c r="AN742" s="60">
        <f t="shared" ref="AN742" si="11579">IF(AN739=1,AM742+1,AM742)</f>
        <v>1902</v>
      </c>
      <c r="AO742" s="60">
        <f t="shared" ref="AO742" si="11580">IF(AO739=1,AN742+1,AN742)</f>
        <v>1902</v>
      </c>
      <c r="AP742" s="60">
        <f t="shared" ref="AP742" si="11581">IF(AP739=1,AO742+1,AO742)</f>
        <v>1902</v>
      </c>
      <c r="AQ742" s="60">
        <f t="shared" ref="AQ742" si="11582">IF(AQ739=1,AP742+1,AP742)</f>
        <v>1902</v>
      </c>
      <c r="AR742" s="60">
        <f t="shared" ref="AR742" si="11583">IF(AR739=1,AQ742+1,AQ742)</f>
        <v>1902</v>
      </c>
      <c r="AS742" s="60">
        <f t="shared" ref="AS742" si="11584">IF(AS739=1,AR742+1,AR742)</f>
        <v>1902</v>
      </c>
      <c r="AT742" s="60">
        <f t="shared" ref="AT742" si="11585">IF(AT739=1,AS742+1,AS742)</f>
        <v>1902</v>
      </c>
      <c r="AU742" s="60">
        <f t="shared" ref="AU742" si="11586">IF(AU739=1,AT742+1,AT742)</f>
        <v>1902</v>
      </c>
      <c r="AV742" s="60">
        <f t="shared" ref="AV742" si="11587">IF(AV739=1,AU742+1,AU742)</f>
        <v>1902</v>
      </c>
      <c r="AW742" s="60">
        <f t="shared" ref="AW742" si="11588">IF(AW739=1,AV742+1,AV742)</f>
        <v>1902</v>
      </c>
      <c r="AX742" s="60">
        <f t="shared" ref="AX742" si="11589">IF(AX739=1,AW742+1,AW742)</f>
        <v>1903</v>
      </c>
      <c r="AY742" s="60">
        <f t="shared" ref="AY742" si="11590">IF(AY739=1,AX742+1,AX742)</f>
        <v>1903</v>
      </c>
      <c r="AZ742" s="60">
        <f t="shared" ref="AZ742" si="11591">IF(AZ739=1,AY742+1,AY742)</f>
        <v>1903</v>
      </c>
      <c r="BA742" s="60">
        <f t="shared" ref="BA742" si="11592">IF(BA739=1,AZ742+1,AZ742)</f>
        <v>1903</v>
      </c>
      <c r="BB742" s="60">
        <f t="shared" ref="BB742" si="11593">IF(BB739=1,BA742+1,BA742)</f>
        <v>1903</v>
      </c>
      <c r="BC742" s="60">
        <f t="shared" ref="BC742" si="11594">IF(BC739=1,BB742+1,BB742)</f>
        <v>1903</v>
      </c>
      <c r="BD742" s="60">
        <f t="shared" ref="BD742" si="11595">IF(BD739=1,BC742+1,BC742)</f>
        <v>1903</v>
      </c>
      <c r="BE742" s="60">
        <f t="shared" ref="BE742" si="11596">IF(BE739=1,BD742+1,BD742)</f>
        <v>1903</v>
      </c>
      <c r="BF742" s="60">
        <f t="shared" ref="BF742" si="11597">IF(BF739=1,BE742+1,BE742)</f>
        <v>1903</v>
      </c>
      <c r="BG742" s="60">
        <f t="shared" ref="BG742" si="11598">IF(BG739=1,BF742+1,BF742)</f>
        <v>1903</v>
      </c>
      <c r="BH742" s="60">
        <f t="shared" ref="BH742" si="11599">IF(BH739=1,BG742+1,BG742)</f>
        <v>1903</v>
      </c>
      <c r="BI742" s="60">
        <f t="shared" ref="BI742" si="11600">IF(BI739=1,BH742+1,BH742)</f>
        <v>1903</v>
      </c>
      <c r="BJ742" s="199"/>
      <c r="BK742" s="198"/>
      <c r="BL742" s="202"/>
      <c r="BM742" s="106"/>
      <c r="BN742" s="106"/>
      <c r="BO742" s="106"/>
      <c r="BP742" s="106"/>
      <c r="BQ742" s="106"/>
      <c r="BR742" s="106"/>
      <c r="BS742" s="106"/>
      <c r="BT742" s="106"/>
      <c r="BU742" s="106"/>
      <c r="BV742" s="106"/>
      <c r="BW742" s="106"/>
      <c r="BX742" s="106"/>
      <c r="BY742" s="106"/>
      <c r="BZ742" s="106"/>
      <c r="CA742" s="106"/>
      <c r="CB742" s="106"/>
    </row>
    <row r="743" spans="1:80" s="245" customFormat="1" ht="16.399999999999999" customHeight="1" x14ac:dyDescent="0.35">
      <c r="A743" s="250"/>
      <c r="B743" s="113"/>
      <c r="C743" s="125"/>
      <c r="D743" s="125"/>
      <c r="E743" s="357"/>
      <c r="F743" s="357"/>
      <c r="G743" s="357"/>
      <c r="H743" s="370"/>
      <c r="I743" s="374"/>
      <c r="J743" s="7"/>
      <c r="K743" s="377"/>
      <c r="L743" s="106"/>
      <c r="M743" s="63" t="s">
        <v>159</v>
      </c>
      <c r="N743" s="258"/>
      <c r="O743" s="258"/>
      <c r="P743" s="258"/>
      <c r="Q743" s="258"/>
      <c r="R743" s="258"/>
      <c r="S743" s="258"/>
      <c r="T743" s="258"/>
      <c r="U743" s="258"/>
      <c r="V743" s="258"/>
      <c r="W743" s="258"/>
      <c r="X743" s="258"/>
      <c r="Y743" s="258"/>
      <c r="Z743" s="258"/>
      <c r="AA743" s="258"/>
      <c r="AB743" s="258"/>
      <c r="AC743" s="258"/>
      <c r="AD743" s="258"/>
      <c r="AE743" s="258"/>
      <c r="AF743" s="258"/>
      <c r="AG743" s="258"/>
      <c r="AH743" s="258"/>
      <c r="AI743" s="258"/>
      <c r="AJ743" s="258"/>
      <c r="AK743" s="258"/>
      <c r="AL743" s="258"/>
      <c r="AM743" s="258"/>
      <c r="AN743" s="258"/>
      <c r="AO743" s="258"/>
      <c r="AP743" s="258"/>
      <c r="AQ743" s="258"/>
      <c r="AR743" s="258"/>
      <c r="AS743" s="258"/>
      <c r="AT743" s="258"/>
      <c r="AU743" s="258"/>
      <c r="AV743" s="258"/>
      <c r="AW743" s="258"/>
      <c r="AX743" s="258"/>
      <c r="AY743" s="258"/>
      <c r="AZ743" s="258"/>
      <c r="BA743" s="258"/>
      <c r="BB743" s="258"/>
      <c r="BC743" s="258"/>
      <c r="BD743" s="258"/>
      <c r="BE743" s="258"/>
      <c r="BF743" s="258"/>
      <c r="BG743" s="258"/>
      <c r="BH743" s="258"/>
      <c r="BI743" s="258"/>
      <c r="BJ743" s="199"/>
      <c r="BK743" s="198"/>
      <c r="BL743" s="202"/>
      <c r="BM743" s="106"/>
      <c r="BN743" s="106"/>
      <c r="BO743" s="106"/>
      <c r="BP743" s="106"/>
      <c r="BQ743" s="106"/>
      <c r="BR743" s="106"/>
      <c r="BS743" s="106"/>
      <c r="BT743" s="106"/>
      <c r="BU743" s="106"/>
      <c r="BV743" s="106"/>
      <c r="BW743" s="106"/>
      <c r="BX743" s="106"/>
      <c r="BY743" s="106"/>
      <c r="BZ743" s="106"/>
      <c r="CA743" s="106"/>
      <c r="CB743" s="106"/>
    </row>
    <row r="744" spans="1:80" s="245" customFormat="1" ht="23.5" customHeight="1" x14ac:dyDescent="0.35">
      <c r="A744" s="243"/>
      <c r="B744" s="126" t="s">
        <v>399</v>
      </c>
      <c r="C744" s="381"/>
      <c r="D744" s="381"/>
      <c r="E744" s="259"/>
      <c r="F744" s="259"/>
      <c r="G744" s="241"/>
      <c r="H744" s="253"/>
      <c r="I744" s="61">
        <f>IF($H744="",0,VLOOKUP($E744,'Podpůrná data'!$H$15:$I$185,2,FALSE)*$H744)</f>
        <v>0</v>
      </c>
      <c r="J744" s="105"/>
      <c r="K744" s="166">
        <f>IF(I744&gt;0,1,0)</f>
        <v>0</v>
      </c>
      <c r="L744" s="204"/>
      <c r="M744" s="63" t="s">
        <v>95</v>
      </c>
      <c r="N744" s="260"/>
      <c r="O744" s="260"/>
      <c r="P744" s="260"/>
      <c r="Q744" s="260"/>
      <c r="R744" s="260"/>
      <c r="S744" s="260"/>
      <c r="T744" s="260"/>
      <c r="U744" s="260"/>
      <c r="V744" s="260"/>
      <c r="W744" s="260"/>
      <c r="X744" s="260"/>
      <c r="Y744" s="260"/>
      <c r="Z744" s="260"/>
      <c r="AA744" s="260"/>
      <c r="AB744" s="260"/>
      <c r="AC744" s="260"/>
      <c r="AD744" s="260"/>
      <c r="AE744" s="260"/>
      <c r="AF744" s="260"/>
      <c r="AG744" s="260"/>
      <c r="AH744" s="260"/>
      <c r="AI744" s="260"/>
      <c r="AJ744" s="260"/>
      <c r="AK744" s="260"/>
      <c r="AL744" s="260"/>
      <c r="AM744" s="260"/>
      <c r="AN744" s="260"/>
      <c r="AO744" s="260"/>
      <c r="AP744" s="260"/>
      <c r="AQ744" s="260"/>
      <c r="AR744" s="260"/>
      <c r="AS744" s="260"/>
      <c r="AT744" s="260"/>
      <c r="AU744" s="260"/>
      <c r="AV744" s="260"/>
      <c r="AW744" s="260"/>
      <c r="AX744" s="260"/>
      <c r="AY744" s="260"/>
      <c r="AZ744" s="260"/>
      <c r="BA744" s="260"/>
      <c r="BB744" s="260"/>
      <c r="BC744" s="260"/>
      <c r="BD744" s="260"/>
      <c r="BE744" s="260"/>
      <c r="BF744" s="260"/>
      <c r="BG744" s="260"/>
      <c r="BH744" s="260"/>
      <c r="BI744" s="260"/>
      <c r="BJ744" s="382">
        <f>SUM(N746:BI746)</f>
        <v>0</v>
      </c>
      <c r="BK744" s="384">
        <f>SUM(N748:BI748)</f>
        <v>0</v>
      </c>
      <c r="BL744" s="386">
        <f>IF($K744=0,0,IF($BJ744&gt;=20,1,0))</f>
        <v>0</v>
      </c>
      <c r="BM744" s="106"/>
      <c r="BN744" s="106"/>
      <c r="BO744" s="106"/>
      <c r="BP744" s="106"/>
      <c r="BQ744" s="106"/>
      <c r="BR744" s="106"/>
      <c r="BS744" s="106"/>
      <c r="BT744" s="106"/>
      <c r="BU744" s="106"/>
      <c r="BV744" s="106"/>
      <c r="BW744" s="106"/>
      <c r="BX744" s="106"/>
      <c r="BY744" s="106"/>
      <c r="BZ744" s="106"/>
      <c r="CA744" s="106"/>
      <c r="CB744" s="106"/>
    </row>
    <row r="745" spans="1:80" s="245" customFormat="1" ht="29" x14ac:dyDescent="0.35">
      <c r="A745" s="243"/>
      <c r="B745" s="128"/>
      <c r="C745" s="170"/>
      <c r="D745" s="170"/>
      <c r="E745" s="170"/>
      <c r="F745" s="170"/>
      <c r="G745" s="170"/>
      <c r="H745" s="170"/>
      <c r="I745" s="64"/>
      <c r="J745" s="105"/>
      <c r="K745" s="223"/>
      <c r="L745" s="106"/>
      <c r="M745" s="63" t="s">
        <v>215</v>
      </c>
      <c r="N745" s="260"/>
      <c r="O745" s="260"/>
      <c r="P745" s="260"/>
      <c r="Q745" s="260"/>
      <c r="R745" s="260"/>
      <c r="S745" s="260"/>
      <c r="T745" s="260"/>
      <c r="U745" s="260"/>
      <c r="V745" s="260"/>
      <c r="W745" s="260"/>
      <c r="X745" s="260"/>
      <c r="Y745" s="260"/>
      <c r="Z745" s="260"/>
      <c r="AA745" s="260"/>
      <c r="AB745" s="260"/>
      <c r="AC745" s="260"/>
      <c r="AD745" s="260"/>
      <c r="AE745" s="260"/>
      <c r="AF745" s="260"/>
      <c r="AG745" s="260"/>
      <c r="AH745" s="260"/>
      <c r="AI745" s="260"/>
      <c r="AJ745" s="260"/>
      <c r="AK745" s="260"/>
      <c r="AL745" s="260"/>
      <c r="AM745" s="260"/>
      <c r="AN745" s="260"/>
      <c r="AO745" s="260"/>
      <c r="AP745" s="260"/>
      <c r="AQ745" s="260"/>
      <c r="AR745" s="260"/>
      <c r="AS745" s="260"/>
      <c r="AT745" s="260"/>
      <c r="AU745" s="260"/>
      <c r="AV745" s="260"/>
      <c r="AW745" s="260"/>
      <c r="AX745" s="260"/>
      <c r="AY745" s="260"/>
      <c r="AZ745" s="260"/>
      <c r="BA745" s="260"/>
      <c r="BB745" s="260"/>
      <c r="BC745" s="260"/>
      <c r="BD745" s="260"/>
      <c r="BE745" s="260"/>
      <c r="BF745" s="260"/>
      <c r="BG745" s="260"/>
      <c r="BH745" s="260"/>
      <c r="BI745" s="260"/>
      <c r="BJ745" s="382"/>
      <c r="BK745" s="384"/>
      <c r="BL745" s="386"/>
      <c r="BM745" s="106"/>
      <c r="BN745" s="106"/>
      <c r="BO745" s="106"/>
      <c r="BP745" s="106"/>
      <c r="BQ745" s="106"/>
      <c r="BR745" s="106"/>
      <c r="BS745" s="106"/>
      <c r="BT745" s="106"/>
      <c r="BU745" s="106"/>
      <c r="BV745" s="106"/>
      <c r="BW745" s="106"/>
      <c r="BX745" s="106"/>
      <c r="BY745" s="106"/>
      <c r="BZ745" s="106"/>
      <c r="CA745" s="106"/>
      <c r="CB745" s="106"/>
    </row>
    <row r="746" spans="1:80" s="245" customFormat="1" ht="29" x14ac:dyDescent="0.35">
      <c r="A746" s="243"/>
      <c r="B746" s="128"/>
      <c r="C746" s="170"/>
      <c r="D746" s="170"/>
      <c r="E746" s="170"/>
      <c r="F746" s="170"/>
      <c r="G746" s="170"/>
      <c r="H746" s="170"/>
      <c r="I746" s="64"/>
      <c r="J746" s="105"/>
      <c r="K746" s="165"/>
      <c r="L746" s="106"/>
      <c r="M746" s="63" t="s">
        <v>235</v>
      </c>
      <c r="N746" s="167">
        <f>IF(N745="",0,IF(N745&gt;=$H744,$H744,N745))</f>
        <v>0</v>
      </c>
      <c r="O746" s="167">
        <f t="shared" ref="O746" si="11601">IF(O745="",0,IF((O745+N747)&lt;=$H744,O745,$H744-N747))</f>
        <v>0</v>
      </c>
      <c r="P746" s="167">
        <f t="shared" ref="P746" si="11602">IF(P745="",0,IF((P745+O747)&lt;=$H744,P745,$H744-O747))</f>
        <v>0</v>
      </c>
      <c r="Q746" s="167">
        <f t="shared" ref="Q746" si="11603">IF(Q745="",0,IF((Q745+P747)&lt;=$H744,Q745,$H744-P747))</f>
        <v>0</v>
      </c>
      <c r="R746" s="167">
        <f t="shared" ref="R746" si="11604">IF(R745="",0,IF((R745+Q747)&lt;=$H744,R745,$H744-Q747))</f>
        <v>0</v>
      </c>
      <c r="S746" s="167">
        <f t="shared" ref="S746" si="11605">IF(S745="",0,IF((S745+R747)&lt;=$H744,S745,$H744-R747))</f>
        <v>0</v>
      </c>
      <c r="T746" s="167">
        <f t="shared" ref="T746" si="11606">IF(T745="",0,IF((T745+S747)&lt;=$H744,T745,$H744-S747))</f>
        <v>0</v>
      </c>
      <c r="U746" s="167">
        <f t="shared" ref="U746" si="11607">IF(U745="",0,IF((U745+T747)&lt;=$H744,U745,$H744-T747))</f>
        <v>0</v>
      </c>
      <c r="V746" s="167">
        <f t="shared" ref="V746" si="11608">IF(V745="",0,IF((V745+U747)&lt;=$H744,V745,$H744-U747))</f>
        <v>0</v>
      </c>
      <c r="W746" s="167">
        <f t="shared" ref="W746" si="11609">IF(W745="",0,IF((W745+V747)&lt;=$H744,W745,$H744-V747))</f>
        <v>0</v>
      </c>
      <c r="X746" s="167">
        <f t="shared" ref="X746" si="11610">IF(X745="",0,IF((X745+W747)&lt;=$H744,X745,$H744-W747))</f>
        <v>0</v>
      </c>
      <c r="Y746" s="167">
        <f t="shared" ref="Y746" si="11611">IF(Y745="",0,IF((Y745+X747)&lt;=$H744,Y745,$H744-X747))</f>
        <v>0</v>
      </c>
      <c r="Z746" s="167">
        <f t="shared" ref="Z746" si="11612">IF(Z745="",0,IF((Z745+Y747)&lt;=$H744,Z745,$H744-Y747))</f>
        <v>0</v>
      </c>
      <c r="AA746" s="167">
        <f t="shared" ref="AA746" si="11613">IF(AA745="",0,IF((AA745+Z747)&lt;=$H744,AA745,$H744-Z747))</f>
        <v>0</v>
      </c>
      <c r="AB746" s="167">
        <f t="shared" ref="AB746" si="11614">IF(AB745="",0,IF((AB745+AA747)&lt;=$H744,AB745,$H744-AA747))</f>
        <v>0</v>
      </c>
      <c r="AC746" s="167">
        <f t="shared" ref="AC746" si="11615">IF(AC745="",0,IF((AC745+AB747)&lt;=$H744,AC745,$H744-AB747))</f>
        <v>0</v>
      </c>
      <c r="AD746" s="167">
        <f t="shared" ref="AD746" si="11616">IF(AD745="",0,IF((AD745+AC747)&lt;=$H744,AD745,$H744-AC747))</f>
        <v>0</v>
      </c>
      <c r="AE746" s="167">
        <f t="shared" ref="AE746" si="11617">IF(AE745="",0,IF((AE745+AD747)&lt;=$H744,AE745,$H744-AD747))</f>
        <v>0</v>
      </c>
      <c r="AF746" s="167">
        <f t="shared" ref="AF746" si="11618">IF(AF745="",0,IF((AF745+AE747)&lt;=$H744,AF745,$H744-AE747))</f>
        <v>0</v>
      </c>
      <c r="AG746" s="167">
        <f t="shared" ref="AG746" si="11619">IF(AG745="",0,IF((AG745+AF747)&lt;=$H744,AG745,$H744-AF747))</f>
        <v>0</v>
      </c>
      <c r="AH746" s="167">
        <f t="shared" ref="AH746" si="11620">IF(AH745="",0,IF((AH745+AG747)&lt;=$H744,AH745,$H744-AG747))</f>
        <v>0</v>
      </c>
      <c r="AI746" s="167">
        <f t="shared" ref="AI746" si="11621">IF(AI745="",0,IF((AI745+AH747)&lt;=$H744,AI745,$H744-AH747))</f>
        <v>0</v>
      </c>
      <c r="AJ746" s="167">
        <f t="shared" ref="AJ746" si="11622">IF(AJ745="",0,IF((AJ745+AI747)&lt;=$H744,AJ745,$H744-AI747))</f>
        <v>0</v>
      </c>
      <c r="AK746" s="167">
        <f t="shared" ref="AK746" si="11623">IF(AK745="",0,IF((AK745+AJ747)&lt;=$H744,AK745,$H744-AJ747))</f>
        <v>0</v>
      </c>
      <c r="AL746" s="167">
        <f t="shared" ref="AL746" si="11624">IF(AL745="",0,IF((AL745+AK747)&lt;=$H744,AL745,$H744-AK747))</f>
        <v>0</v>
      </c>
      <c r="AM746" s="167">
        <f t="shared" ref="AM746" si="11625">IF(AM745="",0,IF((AM745+AL747)&lt;=$H744,AM745,$H744-AL747))</f>
        <v>0</v>
      </c>
      <c r="AN746" s="167">
        <f t="shared" ref="AN746" si="11626">IF(AN745="",0,IF((AN745+AM747)&lt;=$H744,AN745,$H744-AM747))</f>
        <v>0</v>
      </c>
      <c r="AO746" s="167">
        <f t="shared" ref="AO746" si="11627">IF(AO745="",0,IF((AO745+AN747)&lt;=$H744,AO745,$H744-AN747))</f>
        <v>0</v>
      </c>
      <c r="AP746" s="167">
        <f t="shared" ref="AP746" si="11628">IF(AP745="",0,IF((AP745+AO747)&lt;=$H744,AP745,$H744-AO747))</f>
        <v>0</v>
      </c>
      <c r="AQ746" s="167">
        <f t="shared" ref="AQ746" si="11629">IF(AQ745="",0,IF((AQ745+AP747)&lt;=$H744,AQ745,$H744-AP747))</f>
        <v>0</v>
      </c>
      <c r="AR746" s="167">
        <f t="shared" ref="AR746" si="11630">IF(AR745="",0,IF((AR745+AQ747)&lt;=$H744,AR745,$H744-AQ747))</f>
        <v>0</v>
      </c>
      <c r="AS746" s="167">
        <f t="shared" ref="AS746" si="11631">IF(AS745="",0,IF((AS745+AR747)&lt;=$H744,AS745,$H744-AR747))</f>
        <v>0</v>
      </c>
      <c r="AT746" s="167">
        <f t="shared" ref="AT746" si="11632">IF(AT745="",0,IF((AT745+AS747)&lt;=$H744,AT745,$H744-AS747))</f>
        <v>0</v>
      </c>
      <c r="AU746" s="167">
        <f t="shared" ref="AU746" si="11633">IF(AU745="",0,IF((AU745+AT747)&lt;=$H744,AU745,$H744-AT747))</f>
        <v>0</v>
      </c>
      <c r="AV746" s="167">
        <f t="shared" ref="AV746" si="11634">IF(AV745="",0,IF((AV745+AU747)&lt;=$H744,AV745,$H744-AU747))</f>
        <v>0</v>
      </c>
      <c r="AW746" s="167">
        <f t="shared" ref="AW746" si="11635">IF(AW745="",0,IF((AW745+AV747)&lt;=$H744,AW745,$H744-AV747))</f>
        <v>0</v>
      </c>
      <c r="AX746" s="167">
        <f t="shared" ref="AX746" si="11636">IF(AX745="",0,IF((AX745+AW747)&lt;=$H744,AX745,$H744-AW747))</f>
        <v>0</v>
      </c>
      <c r="AY746" s="167">
        <f t="shared" ref="AY746" si="11637">IF(AY745="",0,IF((AY745+AX747)&lt;=$H744,AY745,$H744-AX747))</f>
        <v>0</v>
      </c>
      <c r="AZ746" s="167">
        <f t="shared" ref="AZ746" si="11638">IF(AZ745="",0,IF((AZ745+AY747)&lt;=$H744,AZ745,$H744-AY747))</f>
        <v>0</v>
      </c>
      <c r="BA746" s="167">
        <f t="shared" ref="BA746" si="11639">IF(BA745="",0,IF((BA745+AZ747)&lt;=$H744,BA745,$H744-AZ747))</f>
        <v>0</v>
      </c>
      <c r="BB746" s="167">
        <f t="shared" ref="BB746" si="11640">IF(BB745="",0,IF((BB745+BA747)&lt;=$H744,BB745,$H744-BA747))</f>
        <v>0</v>
      </c>
      <c r="BC746" s="167">
        <f t="shared" ref="BC746" si="11641">IF(BC745="",0,IF((BC745+BB747)&lt;=$H744,BC745,$H744-BB747))</f>
        <v>0</v>
      </c>
      <c r="BD746" s="167">
        <f t="shared" ref="BD746" si="11642">IF(BD745="",0,IF((BD745+BC747)&lt;=$H744,BD745,$H744-BC747))</f>
        <v>0</v>
      </c>
      <c r="BE746" s="167">
        <f t="shared" ref="BE746" si="11643">IF(BE745="",0,IF((BE745+BD747)&lt;=$H744,BE745,$H744-BD747))</f>
        <v>0</v>
      </c>
      <c r="BF746" s="167">
        <f t="shared" ref="BF746" si="11644">IF(BF745="",0,IF((BF745+BE747)&lt;=$H744,BF745,$H744-BE747))</f>
        <v>0</v>
      </c>
      <c r="BG746" s="167">
        <f t="shared" ref="BG746" si="11645">IF(BG745="",0,IF((BG745+BF747)&lt;=$H744,BG745,$H744-BF747))</f>
        <v>0</v>
      </c>
      <c r="BH746" s="167">
        <f t="shared" ref="BH746" si="11646">IF(BH745="",0,IF((BH745+BG747)&lt;=$H744,BH745,$H744-BG747))</f>
        <v>0</v>
      </c>
      <c r="BI746" s="167">
        <f t="shared" ref="BI746" si="11647">IF(BI745="",0,IF((BI745+BH747)&lt;=$H744,BI745,$H744-BH747))</f>
        <v>0</v>
      </c>
      <c r="BJ746" s="382"/>
      <c r="BK746" s="384"/>
      <c r="BL746" s="386"/>
      <c r="BM746" s="106"/>
      <c r="BN746" s="106"/>
      <c r="BO746" s="106"/>
      <c r="BP746" s="106"/>
      <c r="BQ746" s="106"/>
      <c r="BR746" s="106"/>
      <c r="BS746" s="106"/>
      <c r="BT746" s="106"/>
      <c r="BU746" s="106"/>
      <c r="BV746" s="106"/>
      <c r="BW746" s="106"/>
      <c r="BX746" s="106"/>
      <c r="BY746" s="106"/>
      <c r="BZ746" s="106"/>
      <c r="CA746" s="106"/>
      <c r="CB746" s="106"/>
    </row>
    <row r="747" spans="1:80" ht="29" hidden="1" x14ac:dyDescent="0.35">
      <c r="B747" s="128"/>
      <c r="C747" s="170"/>
      <c r="D747" s="170"/>
      <c r="E747" s="170"/>
      <c r="F747" s="170"/>
      <c r="G747" s="170"/>
      <c r="H747" s="170"/>
      <c r="I747" s="172"/>
      <c r="J747" s="105"/>
      <c r="K747" s="175"/>
      <c r="L747" s="105"/>
      <c r="M747" s="63" t="s">
        <v>236</v>
      </c>
      <c r="N747" s="167">
        <f>N746</f>
        <v>0</v>
      </c>
      <c r="O747" s="167">
        <f>O746+N747</f>
        <v>0</v>
      </c>
      <c r="P747" s="167">
        <f t="shared" ref="P747" si="11648">P746+O747</f>
        <v>0</v>
      </c>
      <c r="Q747" s="167">
        <f t="shared" ref="Q747" si="11649">Q746+P747</f>
        <v>0</v>
      </c>
      <c r="R747" s="167">
        <f t="shared" ref="R747" si="11650">R746+Q747</f>
        <v>0</v>
      </c>
      <c r="S747" s="167">
        <f t="shared" ref="S747" si="11651">S746+R747</f>
        <v>0</v>
      </c>
      <c r="T747" s="167">
        <f t="shared" ref="T747" si="11652">T746+S747</f>
        <v>0</v>
      </c>
      <c r="U747" s="167">
        <f t="shared" ref="U747" si="11653">U746+T747</f>
        <v>0</v>
      </c>
      <c r="V747" s="167">
        <f t="shared" ref="V747" si="11654">V746+U747</f>
        <v>0</v>
      </c>
      <c r="W747" s="167">
        <f t="shared" ref="W747" si="11655">W746+V747</f>
        <v>0</v>
      </c>
      <c r="X747" s="167">
        <f t="shared" ref="X747" si="11656">X746+W747</f>
        <v>0</v>
      </c>
      <c r="Y747" s="167">
        <f t="shared" ref="Y747" si="11657">Y746+X747</f>
        <v>0</v>
      </c>
      <c r="Z747" s="167">
        <f t="shared" ref="Z747" si="11658">Z746+Y747</f>
        <v>0</v>
      </c>
      <c r="AA747" s="167">
        <f t="shared" ref="AA747" si="11659">AA746+Z747</f>
        <v>0</v>
      </c>
      <c r="AB747" s="167">
        <f t="shared" ref="AB747" si="11660">AB746+AA747</f>
        <v>0</v>
      </c>
      <c r="AC747" s="167">
        <f t="shared" ref="AC747" si="11661">AC746+AB747</f>
        <v>0</v>
      </c>
      <c r="AD747" s="167">
        <f t="shared" ref="AD747" si="11662">AD746+AC747</f>
        <v>0</v>
      </c>
      <c r="AE747" s="167">
        <f t="shared" ref="AE747" si="11663">AE746+AD747</f>
        <v>0</v>
      </c>
      <c r="AF747" s="167">
        <f t="shared" ref="AF747" si="11664">AF746+AE747</f>
        <v>0</v>
      </c>
      <c r="AG747" s="167">
        <f t="shared" ref="AG747" si="11665">AG746+AF747</f>
        <v>0</v>
      </c>
      <c r="AH747" s="167">
        <f t="shared" ref="AH747" si="11666">AH746+AG747</f>
        <v>0</v>
      </c>
      <c r="AI747" s="167">
        <f t="shared" ref="AI747" si="11667">AI746+AH747</f>
        <v>0</v>
      </c>
      <c r="AJ747" s="167">
        <f t="shared" ref="AJ747" si="11668">AJ746+AI747</f>
        <v>0</v>
      </c>
      <c r="AK747" s="167">
        <f t="shared" ref="AK747" si="11669">AK746+AJ747</f>
        <v>0</v>
      </c>
      <c r="AL747" s="167">
        <f t="shared" ref="AL747" si="11670">AL746+AK747</f>
        <v>0</v>
      </c>
      <c r="AM747" s="167">
        <f t="shared" ref="AM747" si="11671">AM746+AL747</f>
        <v>0</v>
      </c>
      <c r="AN747" s="167">
        <f t="shared" ref="AN747" si="11672">AN746+AM747</f>
        <v>0</v>
      </c>
      <c r="AO747" s="167">
        <f t="shared" ref="AO747" si="11673">AO746+AN747</f>
        <v>0</v>
      </c>
      <c r="AP747" s="167">
        <f t="shared" ref="AP747" si="11674">AP746+AO747</f>
        <v>0</v>
      </c>
      <c r="AQ747" s="167">
        <f t="shared" ref="AQ747" si="11675">AQ746+AP747</f>
        <v>0</v>
      </c>
      <c r="AR747" s="167">
        <f t="shared" ref="AR747" si="11676">AR746+AQ747</f>
        <v>0</v>
      </c>
      <c r="AS747" s="167">
        <f t="shared" ref="AS747" si="11677">AS746+AR747</f>
        <v>0</v>
      </c>
      <c r="AT747" s="167">
        <f t="shared" ref="AT747" si="11678">AT746+AS747</f>
        <v>0</v>
      </c>
      <c r="AU747" s="167">
        <f t="shared" ref="AU747" si="11679">AU746+AT747</f>
        <v>0</v>
      </c>
      <c r="AV747" s="167">
        <f t="shared" ref="AV747" si="11680">AV746+AU747</f>
        <v>0</v>
      </c>
      <c r="AW747" s="167">
        <f t="shared" ref="AW747" si="11681">AW746+AV747</f>
        <v>0</v>
      </c>
      <c r="AX747" s="167">
        <f t="shared" ref="AX747" si="11682">AX746+AW747</f>
        <v>0</v>
      </c>
      <c r="AY747" s="167">
        <f t="shared" ref="AY747" si="11683">AY746+AX747</f>
        <v>0</v>
      </c>
      <c r="AZ747" s="167">
        <f t="shared" ref="AZ747" si="11684">AZ746+AY747</f>
        <v>0</v>
      </c>
      <c r="BA747" s="167">
        <f t="shared" ref="BA747" si="11685">BA746+AZ747</f>
        <v>0</v>
      </c>
      <c r="BB747" s="167">
        <f t="shared" ref="BB747" si="11686">BB746+BA747</f>
        <v>0</v>
      </c>
      <c r="BC747" s="167">
        <f t="shared" ref="BC747" si="11687">BC746+BB747</f>
        <v>0</v>
      </c>
      <c r="BD747" s="167">
        <f t="shared" ref="BD747" si="11688">BD746+BC747</f>
        <v>0</v>
      </c>
      <c r="BE747" s="167">
        <f t="shared" ref="BE747" si="11689">BE746+BD747</f>
        <v>0</v>
      </c>
      <c r="BF747" s="167">
        <f t="shared" ref="BF747" si="11690">BF746+BE747</f>
        <v>0</v>
      </c>
      <c r="BG747" s="167">
        <f t="shared" ref="BG747" si="11691">BG746+BF747</f>
        <v>0</v>
      </c>
      <c r="BH747" s="167">
        <f t="shared" ref="BH747" si="11692">BH746+BG747</f>
        <v>0</v>
      </c>
      <c r="BI747" s="167">
        <f t="shared" ref="BI747" si="11693">BI746+BH747</f>
        <v>0</v>
      </c>
      <c r="BJ747" s="382"/>
      <c r="BK747" s="384"/>
      <c r="BL747" s="386"/>
      <c r="BM747" s="105"/>
      <c r="BN747" s="105"/>
      <c r="BO747" s="105"/>
      <c r="BP747" s="105"/>
      <c r="BQ747" s="105"/>
      <c r="BR747" s="105"/>
      <c r="BS747" s="105"/>
      <c r="BT747" s="105"/>
      <c r="BU747" s="105"/>
      <c r="BV747" s="105"/>
      <c r="BW747" s="105"/>
      <c r="BX747" s="105"/>
      <c r="BY747" s="105"/>
      <c r="BZ747" s="105"/>
      <c r="CA747" s="105"/>
      <c r="CB747" s="105"/>
    </row>
    <row r="748" spans="1:80" ht="25.4" customHeight="1" thickBot="1" x14ac:dyDescent="0.4">
      <c r="B748" s="128"/>
      <c r="C748" s="170"/>
      <c r="D748" s="170"/>
      <c r="E748" s="170"/>
      <c r="F748" s="170"/>
      <c r="G748" s="170"/>
      <c r="H748" s="170"/>
      <c r="I748" s="172"/>
      <c r="J748" s="105"/>
      <c r="K748" s="175"/>
      <c r="L748" s="105"/>
      <c r="M748" s="63" t="s">
        <v>145</v>
      </c>
      <c r="N748" s="168">
        <f>IF($E744="",0,VLOOKUP($E744,'Podpůrná data'!$H$15:$I$182,2)*N746)</f>
        <v>0</v>
      </c>
      <c r="O748" s="168">
        <f>IF($E744="",0,VLOOKUP($E744,'Podpůrná data'!$H$15:$I$182,2)*O746)</f>
        <v>0</v>
      </c>
      <c r="P748" s="168">
        <f>IF($E744="",0,VLOOKUP($E744,'Podpůrná data'!$H$15:$I$182,2)*P746)</f>
        <v>0</v>
      </c>
      <c r="Q748" s="168">
        <f>IF($E744="",0,VLOOKUP($E744,'Podpůrná data'!$H$15:$I$182,2)*Q746)</f>
        <v>0</v>
      </c>
      <c r="R748" s="168">
        <f>IF($E744="",0,VLOOKUP($E744,'Podpůrná data'!$H$15:$I$182,2)*R746)</f>
        <v>0</v>
      </c>
      <c r="S748" s="168">
        <f>IF($E744="",0,VLOOKUP($E744,'Podpůrná data'!$H$15:$I$182,2)*S746)</f>
        <v>0</v>
      </c>
      <c r="T748" s="168">
        <f>IF($E744="",0,VLOOKUP($E744,'Podpůrná data'!$H$15:$I$182,2)*T746)</f>
        <v>0</v>
      </c>
      <c r="U748" s="168">
        <f>IF($E744="",0,VLOOKUP($E744,'Podpůrná data'!$H$15:$I$182,2)*U746)</f>
        <v>0</v>
      </c>
      <c r="V748" s="168">
        <f>IF($E744="",0,VLOOKUP($E744,'Podpůrná data'!$H$15:$I$182,2)*V746)</f>
        <v>0</v>
      </c>
      <c r="W748" s="168">
        <f>IF($E744="",0,VLOOKUP($E744,'Podpůrná data'!$H$15:$I$182,2)*W746)</f>
        <v>0</v>
      </c>
      <c r="X748" s="168">
        <f>IF($E744="",0,VLOOKUP($E744,'Podpůrná data'!$H$15:$I$182,2)*X746)</f>
        <v>0</v>
      </c>
      <c r="Y748" s="168">
        <f>IF($E744="",0,VLOOKUP($E744,'Podpůrná data'!$H$15:$I$182,2)*Y746)</f>
        <v>0</v>
      </c>
      <c r="Z748" s="168">
        <f>IF($E744="",0,VLOOKUP($E744,'Podpůrná data'!$H$15:$I$182,2)*Z746)</f>
        <v>0</v>
      </c>
      <c r="AA748" s="168">
        <f>IF($E744="",0,VLOOKUP($E744,'Podpůrná data'!$H$15:$I$182,2)*AA746)</f>
        <v>0</v>
      </c>
      <c r="AB748" s="168">
        <f>IF($E744="",0,VLOOKUP($E744,'Podpůrná data'!$H$15:$I$182,2)*AB746)</f>
        <v>0</v>
      </c>
      <c r="AC748" s="168">
        <f>IF($E744="",0,VLOOKUP($E744,'Podpůrná data'!$H$15:$I$182,2)*AC746)</f>
        <v>0</v>
      </c>
      <c r="AD748" s="168">
        <f>IF($E744="",0,VLOOKUP($E744,'Podpůrná data'!$H$15:$I$182,2)*AD746)</f>
        <v>0</v>
      </c>
      <c r="AE748" s="168">
        <f>IF($E744="",0,VLOOKUP($E744,'Podpůrná data'!$H$15:$I$182,2)*AE746)</f>
        <v>0</v>
      </c>
      <c r="AF748" s="168">
        <f>IF($E744="",0,VLOOKUP($E744,'Podpůrná data'!$H$15:$I$182,2)*AF746)</f>
        <v>0</v>
      </c>
      <c r="AG748" s="168">
        <f>IF($E744="",0,VLOOKUP($E744,'Podpůrná data'!$H$15:$I$182,2)*AG746)</f>
        <v>0</v>
      </c>
      <c r="AH748" s="168">
        <f>IF($E744="",0,VLOOKUP($E744,'Podpůrná data'!$H$15:$I$182,2)*AH746)</f>
        <v>0</v>
      </c>
      <c r="AI748" s="168">
        <f>IF($E744="",0,VLOOKUP($E744,'Podpůrná data'!$H$15:$I$182,2)*AI746)</f>
        <v>0</v>
      </c>
      <c r="AJ748" s="168">
        <f>IF($E744="",0,VLOOKUP($E744,'Podpůrná data'!$H$15:$I$182,2)*AJ746)</f>
        <v>0</v>
      </c>
      <c r="AK748" s="168">
        <f>IF($E744="",0,VLOOKUP($E744,'Podpůrná data'!$H$15:$I$182,2)*AK746)</f>
        <v>0</v>
      </c>
      <c r="AL748" s="168">
        <f>IF($E744="",0,VLOOKUP($E744,'Podpůrná data'!$H$15:$I$182,2)*AL746)</f>
        <v>0</v>
      </c>
      <c r="AM748" s="168">
        <f>IF($E744="",0,VLOOKUP($E744,'Podpůrná data'!$H$15:$I$182,2)*AM746)</f>
        <v>0</v>
      </c>
      <c r="AN748" s="168">
        <f>IF($E744="",0,VLOOKUP($E744,'Podpůrná data'!$H$15:$I$182,2)*AN746)</f>
        <v>0</v>
      </c>
      <c r="AO748" s="168">
        <f>IF($E744="",0,VLOOKUP($E744,'Podpůrná data'!$H$15:$I$182,2)*AO746)</f>
        <v>0</v>
      </c>
      <c r="AP748" s="168">
        <f>IF($E744="",0,VLOOKUP($E744,'Podpůrná data'!$H$15:$I$182,2)*AP746)</f>
        <v>0</v>
      </c>
      <c r="AQ748" s="168">
        <f>IF($E744="",0,VLOOKUP($E744,'Podpůrná data'!$H$15:$I$182,2)*AQ746)</f>
        <v>0</v>
      </c>
      <c r="AR748" s="168">
        <f>IF($E744="",0,VLOOKUP($E744,'Podpůrná data'!$H$15:$I$182,2)*AR746)</f>
        <v>0</v>
      </c>
      <c r="AS748" s="168">
        <f>IF($E744="",0,VLOOKUP($E744,'Podpůrná data'!$H$15:$I$182,2)*AS746)</f>
        <v>0</v>
      </c>
      <c r="AT748" s="168">
        <f>IF($E744="",0,VLOOKUP($E744,'Podpůrná data'!$H$15:$I$182,2)*AT746)</f>
        <v>0</v>
      </c>
      <c r="AU748" s="168">
        <f>IF($E744="",0,VLOOKUP($E744,'Podpůrná data'!$H$15:$I$182,2)*AU746)</f>
        <v>0</v>
      </c>
      <c r="AV748" s="168">
        <f>IF($E744="",0,VLOOKUP($E744,'Podpůrná data'!$H$15:$I$182,2)*AV746)</f>
        <v>0</v>
      </c>
      <c r="AW748" s="168">
        <f>IF($E744="",0,VLOOKUP($E744,'Podpůrná data'!$H$15:$I$182,2)*AW746)</f>
        <v>0</v>
      </c>
      <c r="AX748" s="168">
        <f>IF($E744="",0,VLOOKUP($E744,'Podpůrná data'!$H$15:$I$182,2)*AX746)</f>
        <v>0</v>
      </c>
      <c r="AY748" s="168">
        <f>IF($E744="",0,VLOOKUP($E744,'Podpůrná data'!$H$15:$I$182,2)*AY746)</f>
        <v>0</v>
      </c>
      <c r="AZ748" s="168">
        <f>IF($E744="",0,VLOOKUP($E744,'Podpůrná data'!$H$15:$I$182,2)*AZ746)</f>
        <v>0</v>
      </c>
      <c r="BA748" s="168">
        <f>IF($E744="",0,VLOOKUP($E744,'Podpůrná data'!$H$15:$I$182,2)*BA746)</f>
        <v>0</v>
      </c>
      <c r="BB748" s="168">
        <f>IF($E744="",0,VLOOKUP($E744,'Podpůrná data'!$H$15:$I$182,2)*BB746)</f>
        <v>0</v>
      </c>
      <c r="BC748" s="168">
        <f>IF($E744="",0,VLOOKUP($E744,'Podpůrná data'!$H$15:$I$182,2)*BC746)</f>
        <v>0</v>
      </c>
      <c r="BD748" s="168">
        <f>IF($E744="",0,VLOOKUP($E744,'Podpůrná data'!$H$15:$I$182,2)*BD746)</f>
        <v>0</v>
      </c>
      <c r="BE748" s="168">
        <f>IF($E744="",0,VLOOKUP($E744,'Podpůrná data'!$H$15:$I$182,2)*BE746)</f>
        <v>0</v>
      </c>
      <c r="BF748" s="168">
        <f>IF($E744="",0,VLOOKUP($E744,'Podpůrná data'!$H$15:$I$182,2)*BF746)</f>
        <v>0</v>
      </c>
      <c r="BG748" s="168">
        <f>IF($E744="",0,VLOOKUP($E744,'Podpůrná data'!$H$15:$I$182,2)*BG746)</f>
        <v>0</v>
      </c>
      <c r="BH748" s="168">
        <f>IF($E744="",0,VLOOKUP($E744,'Podpůrná data'!$H$15:$I$182,2)*BH746)</f>
        <v>0</v>
      </c>
      <c r="BI748" s="168">
        <f>IF($E744="",0,VLOOKUP($E744,'Podpůrná data'!$H$15:$I$182,2)*BI746)</f>
        <v>0</v>
      </c>
      <c r="BJ748" s="382"/>
      <c r="BK748" s="384"/>
      <c r="BL748" s="386"/>
      <c r="BM748" s="105"/>
      <c r="BN748" s="178">
        <f>SUMIFS($N748:$BI748,$N743:$BI743,"1. ZoR")</f>
        <v>0</v>
      </c>
      <c r="BO748" s="178">
        <f>SUMIFS($N748:$BI748,$N743:$BI743,"2. ZoR")</f>
        <v>0</v>
      </c>
      <c r="BP748" s="178">
        <f>SUMIFS($N748:$BI748,$N743:$BI743,"3. ZoR")</f>
        <v>0</v>
      </c>
      <c r="BQ748" s="178">
        <f>SUMIFS($N748:$BI748,$N743:$BI743,"4. ZoR")</f>
        <v>0</v>
      </c>
      <c r="BR748" s="178">
        <f>SUMIFS($N748:$BI748,$N743:$BI743,"5. ZoR")</f>
        <v>0</v>
      </c>
      <c r="BS748" s="178">
        <f>SUMIFS($N748:$BI748,$N743:$BI743,"6. ZoR")</f>
        <v>0</v>
      </c>
      <c r="BT748" s="178">
        <f>SUMIFS($N748:$BI748,$N743:$BI743,"7. ZoR")</f>
        <v>0</v>
      </c>
      <c r="BU748" s="178">
        <f>SUMIFS($N748:$BI748,$N743:$BI743,"8. ZoR")</f>
        <v>0</v>
      </c>
      <c r="BV748" s="178">
        <f>SUMIFS($N748:$BI748,$N743:$BI743,"9. ZoR")</f>
        <v>0</v>
      </c>
      <c r="BW748" s="178">
        <f>SUMIFS($N748:$BI748,$N743:$BI743,"10. ZoR")</f>
        <v>0</v>
      </c>
      <c r="BX748" s="178">
        <f>SUMIFS($N748:$BI748,$N743:$BI743,"11. ZoR")</f>
        <v>0</v>
      </c>
      <c r="BY748" s="178">
        <f>SUMIFS($N748:$BI748,$N743:$BI743,"12. ZoR")</f>
        <v>0</v>
      </c>
      <c r="BZ748" s="178">
        <f>SUMIFS($N748:$BI748,$N743:$BI743,"13. ZoR")</f>
        <v>0</v>
      </c>
      <c r="CA748" s="178">
        <f>SUMIFS($N748:$BI748,$N743:$BI743,"14. ZoR")</f>
        <v>0</v>
      </c>
      <c r="CB748" s="178">
        <f>SUMIFS($N748:$BI748,$N743:$BI743,"15. ZoR")</f>
        <v>0</v>
      </c>
    </row>
    <row r="749" spans="1:80" ht="29.5" hidden="1" thickBot="1" x14ac:dyDescent="0.4">
      <c r="B749" s="129"/>
      <c r="C749" s="173"/>
      <c r="D749" s="173"/>
      <c r="E749" s="173"/>
      <c r="F749" s="173"/>
      <c r="G749" s="173"/>
      <c r="H749" s="173"/>
      <c r="I749" s="174"/>
      <c r="J749" s="105"/>
      <c r="K749" s="176"/>
      <c r="L749" s="105"/>
      <c r="M749" s="63" t="s">
        <v>200</v>
      </c>
      <c r="N749" s="168">
        <f>IF(N748="","",N748)</f>
        <v>0</v>
      </c>
      <c r="O749" s="168">
        <f>N749+O748</f>
        <v>0</v>
      </c>
      <c r="P749" s="168">
        <f t="shared" ref="P749" si="11694">O749+P748</f>
        <v>0</v>
      </c>
      <c r="Q749" s="168">
        <f t="shared" ref="Q749" si="11695">P749+Q748</f>
        <v>0</v>
      </c>
      <c r="R749" s="168">
        <f t="shared" ref="R749" si="11696">Q749+R748</f>
        <v>0</v>
      </c>
      <c r="S749" s="168">
        <f t="shared" ref="S749" si="11697">R749+S748</f>
        <v>0</v>
      </c>
      <c r="T749" s="168">
        <f t="shared" ref="T749" si="11698">S749+T748</f>
        <v>0</v>
      </c>
      <c r="U749" s="168">
        <f t="shared" ref="U749" si="11699">T749+U748</f>
        <v>0</v>
      </c>
      <c r="V749" s="168">
        <f t="shared" ref="V749" si="11700">U749+V748</f>
        <v>0</v>
      </c>
      <c r="W749" s="168">
        <f t="shared" ref="W749" si="11701">V749+W748</f>
        <v>0</v>
      </c>
      <c r="X749" s="168">
        <f t="shared" ref="X749" si="11702">W749+X748</f>
        <v>0</v>
      </c>
      <c r="Y749" s="168">
        <f t="shared" ref="Y749" si="11703">X749+Y748</f>
        <v>0</v>
      </c>
      <c r="Z749" s="168">
        <f t="shared" ref="Z749" si="11704">Y749+Z748</f>
        <v>0</v>
      </c>
      <c r="AA749" s="168">
        <f t="shared" ref="AA749" si="11705">Z749+AA748</f>
        <v>0</v>
      </c>
      <c r="AB749" s="168">
        <f t="shared" ref="AB749" si="11706">AA749+AB748</f>
        <v>0</v>
      </c>
      <c r="AC749" s="168">
        <f t="shared" ref="AC749" si="11707">AB749+AC748</f>
        <v>0</v>
      </c>
      <c r="AD749" s="168">
        <f t="shared" ref="AD749" si="11708">AC749+AD748</f>
        <v>0</v>
      </c>
      <c r="AE749" s="168">
        <f t="shared" ref="AE749" si="11709">AD749+AE748</f>
        <v>0</v>
      </c>
      <c r="AF749" s="168">
        <f t="shared" ref="AF749" si="11710">AE749+AF748</f>
        <v>0</v>
      </c>
      <c r="AG749" s="168">
        <f t="shared" ref="AG749" si="11711">AF749+AG748</f>
        <v>0</v>
      </c>
      <c r="AH749" s="168">
        <f t="shared" ref="AH749" si="11712">AG749+AH748</f>
        <v>0</v>
      </c>
      <c r="AI749" s="168">
        <f t="shared" ref="AI749" si="11713">AH749+AI748</f>
        <v>0</v>
      </c>
      <c r="AJ749" s="168">
        <f t="shared" ref="AJ749" si="11714">AI749+AJ748</f>
        <v>0</v>
      </c>
      <c r="AK749" s="168">
        <f t="shared" ref="AK749" si="11715">AJ749+AK748</f>
        <v>0</v>
      </c>
      <c r="AL749" s="168">
        <f t="shared" ref="AL749" si="11716">AK749+AL748</f>
        <v>0</v>
      </c>
      <c r="AM749" s="168">
        <f t="shared" ref="AM749" si="11717">AL749+AM748</f>
        <v>0</v>
      </c>
      <c r="AN749" s="168">
        <f t="shared" ref="AN749" si="11718">AM749+AN748</f>
        <v>0</v>
      </c>
      <c r="AO749" s="168">
        <f t="shared" ref="AO749" si="11719">AN749+AO748</f>
        <v>0</v>
      </c>
      <c r="AP749" s="168">
        <f t="shared" ref="AP749" si="11720">AO749+AP748</f>
        <v>0</v>
      </c>
      <c r="AQ749" s="168">
        <f t="shared" ref="AQ749" si="11721">AP749+AQ748</f>
        <v>0</v>
      </c>
      <c r="AR749" s="168">
        <f t="shared" ref="AR749" si="11722">AQ749+AR748</f>
        <v>0</v>
      </c>
      <c r="AS749" s="168">
        <f t="shared" ref="AS749" si="11723">AR749+AS748</f>
        <v>0</v>
      </c>
      <c r="AT749" s="168">
        <f t="shared" ref="AT749" si="11724">AS749+AT748</f>
        <v>0</v>
      </c>
      <c r="AU749" s="168">
        <f t="shared" ref="AU749" si="11725">AT749+AU748</f>
        <v>0</v>
      </c>
      <c r="AV749" s="168">
        <f t="shared" ref="AV749" si="11726">AU749+AV748</f>
        <v>0</v>
      </c>
      <c r="AW749" s="168">
        <f t="shared" ref="AW749" si="11727">AV749+AW748</f>
        <v>0</v>
      </c>
      <c r="AX749" s="168">
        <f t="shared" ref="AX749" si="11728">AW749+AX748</f>
        <v>0</v>
      </c>
      <c r="AY749" s="168">
        <f t="shared" ref="AY749" si="11729">AX749+AY748</f>
        <v>0</v>
      </c>
      <c r="AZ749" s="168">
        <f t="shared" ref="AZ749" si="11730">AY749+AZ748</f>
        <v>0</v>
      </c>
      <c r="BA749" s="168">
        <f t="shared" ref="BA749" si="11731">AZ749+BA748</f>
        <v>0</v>
      </c>
      <c r="BB749" s="168">
        <f t="shared" ref="BB749" si="11732">BA749+BB748</f>
        <v>0</v>
      </c>
      <c r="BC749" s="168">
        <f t="shared" ref="BC749" si="11733">BB749+BC748</f>
        <v>0</v>
      </c>
      <c r="BD749" s="168">
        <f t="shared" ref="BD749" si="11734">BC749+BD748</f>
        <v>0</v>
      </c>
      <c r="BE749" s="168">
        <f t="shared" ref="BE749" si="11735">BD749+BE748</f>
        <v>0</v>
      </c>
      <c r="BF749" s="168">
        <f t="shared" ref="BF749" si="11736">BE749+BF748</f>
        <v>0</v>
      </c>
      <c r="BG749" s="168">
        <f t="shared" ref="BG749" si="11737">BF749+BG748</f>
        <v>0</v>
      </c>
      <c r="BH749" s="168">
        <f t="shared" ref="BH749" si="11738">BG749+BH748</f>
        <v>0</v>
      </c>
      <c r="BI749" s="168">
        <f t="shared" ref="BI749" si="11739">BH749+BI748</f>
        <v>0</v>
      </c>
      <c r="BJ749" s="383"/>
      <c r="BK749" s="385"/>
      <c r="BL749" s="387"/>
      <c r="BM749" s="105"/>
      <c r="BN749" s="105"/>
      <c r="BO749" s="105"/>
      <c r="BP749" s="105"/>
      <c r="BQ749" s="105"/>
      <c r="BR749" s="105"/>
      <c r="BS749" s="105"/>
      <c r="BT749" s="105"/>
      <c r="BU749" s="105"/>
      <c r="BV749" s="105"/>
      <c r="BW749" s="105"/>
      <c r="BX749" s="105"/>
      <c r="BY749" s="105"/>
      <c r="BZ749" s="105"/>
      <c r="CA749" s="105"/>
      <c r="CB749" s="105"/>
    </row>
    <row r="750" spans="1:80" ht="15" hidden="1" thickBot="1" x14ac:dyDescent="0.4">
      <c r="B750" s="105"/>
      <c r="C750" s="130"/>
      <c r="D750" s="130"/>
      <c r="E750" s="130"/>
      <c r="F750" s="130"/>
      <c r="G750" s="130"/>
      <c r="H750" s="130"/>
      <c r="I750" s="105"/>
      <c r="J750" s="7"/>
      <c r="K750" s="105"/>
      <c r="L750" s="105"/>
      <c r="M750" s="105"/>
      <c r="N750" s="105"/>
      <c r="O750" s="105"/>
      <c r="P750" s="7"/>
      <c r="Q750" s="105"/>
      <c r="R750" s="105"/>
      <c r="S750" s="105"/>
      <c r="T750" s="105"/>
      <c r="U750" s="105"/>
      <c r="V750" s="105"/>
      <c r="W750" s="105"/>
      <c r="X750" s="105"/>
      <c r="Y750" s="105"/>
      <c r="Z750" s="105"/>
      <c r="AA750" s="105"/>
      <c r="AB750" s="105"/>
      <c r="AC750" s="105"/>
      <c r="AD750" s="105"/>
      <c r="AE750" s="105"/>
      <c r="AF750" s="105"/>
      <c r="AG750" s="105"/>
      <c r="AH750" s="105"/>
      <c r="AI750" s="105"/>
      <c r="AJ750" s="105"/>
      <c r="AK750" s="105"/>
      <c r="AL750" s="105"/>
      <c r="AM750" s="105"/>
      <c r="AN750" s="105"/>
      <c r="AO750" s="105"/>
      <c r="AP750" s="105"/>
      <c r="AQ750" s="105"/>
      <c r="AR750" s="105"/>
      <c r="AS750" s="105"/>
      <c r="AT750" s="105"/>
      <c r="AU750" s="105"/>
      <c r="AV750" s="105"/>
      <c r="AW750" s="105"/>
      <c r="AX750" s="105"/>
      <c r="AY750" s="105"/>
      <c r="AZ750" s="105"/>
      <c r="BA750" s="105"/>
      <c r="BB750" s="105"/>
      <c r="BC750" s="105"/>
      <c r="BD750" s="105"/>
      <c r="BE750" s="105"/>
      <c r="BF750" s="105"/>
      <c r="BG750" s="105"/>
      <c r="BH750" s="105"/>
      <c r="BI750" s="105"/>
      <c r="BJ750" s="105"/>
      <c r="BK750" s="105"/>
      <c r="BL750" s="105"/>
      <c r="BM750" s="105"/>
      <c r="BN750" s="105"/>
      <c r="BO750" s="105"/>
      <c r="BP750" s="105"/>
      <c r="BQ750" s="105"/>
      <c r="BR750" s="105"/>
      <c r="BS750" s="105"/>
      <c r="BT750" s="105"/>
      <c r="BU750" s="105"/>
      <c r="BV750" s="105"/>
      <c r="BW750" s="105"/>
      <c r="BX750" s="105"/>
      <c r="BY750" s="105"/>
      <c r="BZ750" s="105"/>
      <c r="CA750" s="105"/>
      <c r="CB750" s="105"/>
    </row>
    <row r="751" spans="1:80" s="245" customFormat="1" ht="58.4" customHeight="1" thickBot="1" x14ac:dyDescent="0.4">
      <c r="A751" s="249"/>
      <c r="B751" s="120"/>
      <c r="C751" s="360" t="s">
        <v>2</v>
      </c>
      <c r="D751" s="121"/>
      <c r="E751" s="131" t="s">
        <v>225</v>
      </c>
      <c r="F751" s="131" t="s">
        <v>444</v>
      </c>
      <c r="G751" s="131" t="s">
        <v>208</v>
      </c>
      <c r="H751" s="122" t="s">
        <v>385</v>
      </c>
      <c r="I751" s="123" t="s">
        <v>1</v>
      </c>
      <c r="J751" s="7"/>
      <c r="K751" s="169">
        <v>204032</v>
      </c>
      <c r="L751" s="106"/>
      <c r="M751" s="194" t="s">
        <v>128</v>
      </c>
      <c r="N751" s="83" t="s">
        <v>4</v>
      </c>
      <c r="O751" s="83" t="s">
        <v>5</v>
      </c>
      <c r="P751" s="83" t="s">
        <v>6</v>
      </c>
      <c r="Q751" s="83" t="s">
        <v>7</v>
      </c>
      <c r="R751" s="83" t="s">
        <v>8</v>
      </c>
      <c r="S751" s="83" t="s">
        <v>9</v>
      </c>
      <c r="T751" s="83" t="s">
        <v>10</v>
      </c>
      <c r="U751" s="83" t="s">
        <v>11</v>
      </c>
      <c r="V751" s="83" t="s">
        <v>12</v>
      </c>
      <c r="W751" s="83" t="s">
        <v>13</v>
      </c>
      <c r="X751" s="83" t="s">
        <v>14</v>
      </c>
      <c r="Y751" s="83" t="s">
        <v>15</v>
      </c>
      <c r="Z751" s="83" t="s">
        <v>16</v>
      </c>
      <c r="AA751" s="83" t="s">
        <v>17</v>
      </c>
      <c r="AB751" s="83" t="s">
        <v>18</v>
      </c>
      <c r="AC751" s="83" t="s">
        <v>19</v>
      </c>
      <c r="AD751" s="83" t="s">
        <v>20</v>
      </c>
      <c r="AE751" s="83" t="s">
        <v>21</v>
      </c>
      <c r="AF751" s="83" t="s">
        <v>22</v>
      </c>
      <c r="AG751" s="83" t="s">
        <v>23</v>
      </c>
      <c r="AH751" s="83" t="s">
        <v>24</v>
      </c>
      <c r="AI751" s="83" t="s">
        <v>25</v>
      </c>
      <c r="AJ751" s="83" t="s">
        <v>26</v>
      </c>
      <c r="AK751" s="83" t="s">
        <v>27</v>
      </c>
      <c r="AL751" s="83" t="s">
        <v>28</v>
      </c>
      <c r="AM751" s="83" t="s">
        <v>29</v>
      </c>
      <c r="AN751" s="83" t="s">
        <v>30</v>
      </c>
      <c r="AO751" s="83" t="s">
        <v>31</v>
      </c>
      <c r="AP751" s="83" t="s">
        <v>32</v>
      </c>
      <c r="AQ751" s="83" t="s">
        <v>33</v>
      </c>
      <c r="AR751" s="83" t="s">
        <v>34</v>
      </c>
      <c r="AS751" s="83" t="s">
        <v>35</v>
      </c>
      <c r="AT751" s="83" t="s">
        <v>36</v>
      </c>
      <c r="AU751" s="83" t="s">
        <v>37</v>
      </c>
      <c r="AV751" s="83" t="s">
        <v>38</v>
      </c>
      <c r="AW751" s="83" t="s">
        <v>39</v>
      </c>
      <c r="AX751" s="83" t="s">
        <v>40</v>
      </c>
      <c r="AY751" s="83" t="s">
        <v>41</v>
      </c>
      <c r="AZ751" s="83" t="s">
        <v>42</v>
      </c>
      <c r="BA751" s="83" t="s">
        <v>43</v>
      </c>
      <c r="BB751" s="83" t="s">
        <v>44</v>
      </c>
      <c r="BC751" s="83" t="s">
        <v>45</v>
      </c>
      <c r="BD751" s="83" t="s">
        <v>46</v>
      </c>
      <c r="BE751" s="83" t="s">
        <v>47</v>
      </c>
      <c r="BF751" s="83" t="s">
        <v>48</v>
      </c>
      <c r="BG751" s="83" t="s">
        <v>49</v>
      </c>
      <c r="BH751" s="83" t="s">
        <v>50</v>
      </c>
      <c r="BI751" s="83" t="s">
        <v>51</v>
      </c>
      <c r="BJ751" s="134" t="s">
        <v>234</v>
      </c>
      <c r="BK751" s="135" t="s">
        <v>164</v>
      </c>
      <c r="BL751" s="135" t="s">
        <v>213</v>
      </c>
      <c r="BM751" s="106"/>
      <c r="BN751" s="368" t="s">
        <v>238</v>
      </c>
      <c r="BO751" s="369"/>
      <c r="BP751" s="369"/>
      <c r="BQ751" s="369"/>
      <c r="BR751" s="369"/>
      <c r="BS751" s="369"/>
      <c r="BT751" s="369"/>
      <c r="BU751" s="369"/>
      <c r="BV751" s="369"/>
      <c r="BW751" s="369"/>
      <c r="BX751" s="369"/>
      <c r="BY751" s="369"/>
      <c r="BZ751" s="369"/>
      <c r="CA751" s="369"/>
      <c r="CB751" s="369"/>
    </row>
    <row r="752" spans="1:80" s="245" customFormat="1" ht="18" hidden="1" customHeight="1" x14ac:dyDescent="0.35">
      <c r="A752" s="250"/>
      <c r="B752" s="113"/>
      <c r="C752" s="361"/>
      <c r="D752" s="125"/>
      <c r="E752" s="125"/>
      <c r="F752" s="125"/>
      <c r="G752" s="125"/>
      <c r="H752" s="370" t="s">
        <v>201</v>
      </c>
      <c r="I752" s="373" t="s">
        <v>93</v>
      </c>
      <c r="J752" s="7"/>
      <c r="K752" s="375" t="s">
        <v>423</v>
      </c>
      <c r="L752" s="106"/>
      <c r="M752" s="84"/>
      <c r="N752" s="74">
        <f>MONTH(Úvod!$F$10)</f>
        <v>1</v>
      </c>
      <c r="O752" s="75">
        <f t="shared" ref="O752" si="11740">IF(N752=12,1,N752+1)</f>
        <v>2</v>
      </c>
      <c r="P752" s="75">
        <f t="shared" ref="P752" si="11741">IF(O752=12,1,O752+1)</f>
        <v>3</v>
      </c>
      <c r="Q752" s="76">
        <f t="shared" ref="Q752" si="11742">IF(P752=12,1,P752+1)</f>
        <v>4</v>
      </c>
      <c r="R752" s="76">
        <f t="shared" ref="R752" si="11743">IF(Q752=12,1,Q752+1)</f>
        <v>5</v>
      </c>
      <c r="S752" s="76">
        <f t="shared" ref="S752" si="11744">IF(R752=12,1,R752+1)</f>
        <v>6</v>
      </c>
      <c r="T752" s="76">
        <f t="shared" ref="T752" si="11745">IF(S752=12,1,S752+1)</f>
        <v>7</v>
      </c>
      <c r="U752" s="76">
        <f t="shared" ref="U752" si="11746">IF(T752=12,1,T752+1)</f>
        <v>8</v>
      </c>
      <c r="V752" s="76">
        <f t="shared" ref="V752" si="11747">IF(U752=12,1,U752+1)</f>
        <v>9</v>
      </c>
      <c r="W752" s="76">
        <f>IF(V752=12,1,V752+1)</f>
        <v>10</v>
      </c>
      <c r="X752" s="76">
        <f t="shared" ref="X752" si="11748">IF(W752=12,1,W752+1)</f>
        <v>11</v>
      </c>
      <c r="Y752" s="76">
        <f t="shared" ref="Y752" si="11749">IF(X752=12,1,X752+1)</f>
        <v>12</v>
      </c>
      <c r="Z752" s="76">
        <f t="shared" ref="Z752" si="11750">IF(Y752=12,1,Y752+1)</f>
        <v>1</v>
      </c>
      <c r="AA752" s="76">
        <f t="shared" ref="AA752" si="11751">IF(Z752=12,1,Z752+1)</f>
        <v>2</v>
      </c>
      <c r="AB752" s="76">
        <f t="shared" ref="AB752" si="11752">IF(AA752=12,1,AA752+1)</f>
        <v>3</v>
      </c>
      <c r="AC752" s="76">
        <f t="shared" ref="AC752" si="11753">IF(AB752=12,1,AB752+1)</f>
        <v>4</v>
      </c>
      <c r="AD752" s="76">
        <f t="shared" ref="AD752" si="11754">IF(AC752=12,1,AC752+1)</f>
        <v>5</v>
      </c>
      <c r="AE752" s="76">
        <f t="shared" ref="AE752" si="11755">IF(AD752=12,1,AD752+1)</f>
        <v>6</v>
      </c>
      <c r="AF752" s="76">
        <f>IF(AE752=12,1,AE752+1)</f>
        <v>7</v>
      </c>
      <c r="AG752" s="76">
        <f t="shared" ref="AG752" si="11756">IF(AF752=12,1,AF752+1)</f>
        <v>8</v>
      </c>
      <c r="AH752" s="76">
        <f t="shared" ref="AH752" si="11757">IF(AG752=12,1,AG752+1)</f>
        <v>9</v>
      </c>
      <c r="AI752" s="76">
        <f t="shared" ref="AI752" si="11758">IF(AH752=12,1,AH752+1)</f>
        <v>10</v>
      </c>
      <c r="AJ752" s="76">
        <f t="shared" ref="AJ752" si="11759">IF(AI752=12,1,AI752+1)</f>
        <v>11</v>
      </c>
      <c r="AK752" s="76">
        <f t="shared" ref="AK752" si="11760">IF(AJ752=12,1,AJ752+1)</f>
        <v>12</v>
      </c>
      <c r="AL752" s="76">
        <f t="shared" ref="AL752" si="11761">IF(AK752=12,1,AK752+1)</f>
        <v>1</v>
      </c>
      <c r="AM752" s="76">
        <f t="shared" ref="AM752" si="11762">IF(AL752=12,1,AL752+1)</f>
        <v>2</v>
      </c>
      <c r="AN752" s="76">
        <f t="shared" ref="AN752" si="11763">IF(AM752=12,1,AM752+1)</f>
        <v>3</v>
      </c>
      <c r="AO752" s="76">
        <f t="shared" ref="AO752" si="11764">IF(AN752=12,1,AN752+1)</f>
        <v>4</v>
      </c>
      <c r="AP752" s="76">
        <f t="shared" ref="AP752" si="11765">IF(AO752=12,1,AO752+1)</f>
        <v>5</v>
      </c>
      <c r="AQ752" s="76">
        <f t="shared" ref="AQ752" si="11766">IF(AP752=12,1,AP752+1)</f>
        <v>6</v>
      </c>
      <c r="AR752" s="76">
        <f t="shared" ref="AR752" si="11767">IF(AQ752=12,1,AQ752+1)</f>
        <v>7</v>
      </c>
      <c r="AS752" s="76">
        <f t="shared" ref="AS752" si="11768">IF(AR752=12,1,AR752+1)</f>
        <v>8</v>
      </c>
      <c r="AT752" s="76">
        <f t="shared" ref="AT752" si="11769">IF(AS752=12,1,AS752+1)</f>
        <v>9</v>
      </c>
      <c r="AU752" s="76">
        <f t="shared" ref="AU752" si="11770">IF(AT752=12,1,AT752+1)</f>
        <v>10</v>
      </c>
      <c r="AV752" s="76">
        <f t="shared" ref="AV752" si="11771">IF(AU752=12,1,AU752+1)</f>
        <v>11</v>
      </c>
      <c r="AW752" s="76">
        <f t="shared" ref="AW752" si="11772">IF(AV752=12,1,AV752+1)</f>
        <v>12</v>
      </c>
      <c r="AX752" s="76">
        <f t="shared" ref="AX752" si="11773">IF(AW752=12,1,AW752+1)</f>
        <v>1</v>
      </c>
      <c r="AY752" s="76">
        <f t="shared" ref="AY752" si="11774">IF(AX752=12,1,AX752+1)</f>
        <v>2</v>
      </c>
      <c r="AZ752" s="76">
        <f t="shared" ref="AZ752" si="11775">IF(AY752=12,1,AY752+1)</f>
        <v>3</v>
      </c>
      <c r="BA752" s="76">
        <f t="shared" ref="BA752" si="11776">IF(AZ752=12,1,AZ752+1)</f>
        <v>4</v>
      </c>
      <c r="BB752" s="76">
        <f t="shared" ref="BB752" si="11777">IF(BA752=12,1,BA752+1)</f>
        <v>5</v>
      </c>
      <c r="BC752" s="76">
        <f t="shared" ref="BC752" si="11778">IF(BB752=12,1,BB752+1)</f>
        <v>6</v>
      </c>
      <c r="BD752" s="76">
        <f t="shared" ref="BD752" si="11779">IF(BC752=12,1,BC752+1)</f>
        <v>7</v>
      </c>
      <c r="BE752" s="76">
        <f t="shared" ref="BE752" si="11780">IF(BD752=12,1,BD752+1)</f>
        <v>8</v>
      </c>
      <c r="BF752" s="76">
        <f t="shared" ref="BF752" si="11781">IF(BE752=12,1,BE752+1)</f>
        <v>9</v>
      </c>
      <c r="BG752" s="76">
        <f t="shared" ref="BG752" si="11782">IF(BF752=12,1,BF752+1)</f>
        <v>10</v>
      </c>
      <c r="BH752" s="76">
        <f t="shared" ref="BH752" si="11783">IF(BG752=12,1,BG752+1)</f>
        <v>11</v>
      </c>
      <c r="BI752" s="76">
        <f t="shared" ref="BI752" si="11784">IF(BH752=12,1,BH752+1)</f>
        <v>12</v>
      </c>
      <c r="BJ752" s="81"/>
      <c r="BK752" s="78"/>
      <c r="BL752" s="78"/>
      <c r="BM752" s="106"/>
      <c r="BN752" s="106"/>
      <c r="BO752" s="106"/>
      <c r="BP752" s="106"/>
      <c r="BQ752" s="106"/>
      <c r="BR752" s="106"/>
      <c r="BS752" s="106"/>
      <c r="BT752" s="106"/>
      <c r="BU752" s="106"/>
      <c r="BV752" s="106"/>
      <c r="BW752" s="106"/>
      <c r="BX752" s="106"/>
      <c r="BY752" s="106"/>
      <c r="BZ752" s="106"/>
      <c r="CA752" s="106"/>
      <c r="CB752" s="106"/>
    </row>
    <row r="753" spans="1:80" s="245" customFormat="1" ht="35.15" hidden="1" customHeight="1" x14ac:dyDescent="0.35">
      <c r="A753" s="250"/>
      <c r="B753" s="113"/>
      <c r="C753" s="361"/>
      <c r="D753" s="125"/>
      <c r="E753" s="125"/>
      <c r="F753" s="125"/>
      <c r="G753" s="125"/>
      <c r="H753" s="370"/>
      <c r="I753" s="373"/>
      <c r="J753" s="7"/>
      <c r="K753" s="376"/>
      <c r="L753" s="106"/>
      <c r="M753" s="77"/>
      <c r="N753" s="59">
        <f t="shared" ref="N753:BI753" si="11785">VALUE(_xlfn.CONCAT(N752,".",N755))</f>
        <v>1</v>
      </c>
      <c r="O753" s="73">
        <f t="shared" si="11785"/>
        <v>32</v>
      </c>
      <c r="P753" s="73">
        <f t="shared" si="11785"/>
        <v>61</v>
      </c>
      <c r="Q753" s="73">
        <f t="shared" si="11785"/>
        <v>92</v>
      </c>
      <c r="R753" s="73">
        <f t="shared" si="11785"/>
        <v>122</v>
      </c>
      <c r="S753" s="73">
        <f t="shared" si="11785"/>
        <v>153</v>
      </c>
      <c r="T753" s="73">
        <f t="shared" si="11785"/>
        <v>183</v>
      </c>
      <c r="U753" s="73">
        <f t="shared" si="11785"/>
        <v>214</v>
      </c>
      <c r="V753" s="73">
        <f t="shared" si="11785"/>
        <v>245</v>
      </c>
      <c r="W753" s="73">
        <f t="shared" si="11785"/>
        <v>275</v>
      </c>
      <c r="X753" s="73">
        <f t="shared" si="11785"/>
        <v>306</v>
      </c>
      <c r="Y753" s="73">
        <f t="shared" si="11785"/>
        <v>336</v>
      </c>
      <c r="Z753" s="73">
        <f t="shared" si="11785"/>
        <v>367</v>
      </c>
      <c r="AA753" s="73">
        <f t="shared" si="11785"/>
        <v>398</v>
      </c>
      <c r="AB753" s="73">
        <f t="shared" si="11785"/>
        <v>426</v>
      </c>
      <c r="AC753" s="73">
        <f t="shared" si="11785"/>
        <v>457</v>
      </c>
      <c r="AD753" s="73">
        <f t="shared" si="11785"/>
        <v>487</v>
      </c>
      <c r="AE753" s="73">
        <f t="shared" si="11785"/>
        <v>518</v>
      </c>
      <c r="AF753" s="73">
        <f t="shared" si="11785"/>
        <v>548</v>
      </c>
      <c r="AG753" s="73">
        <f t="shared" si="11785"/>
        <v>579</v>
      </c>
      <c r="AH753" s="73">
        <f t="shared" si="11785"/>
        <v>610</v>
      </c>
      <c r="AI753" s="73">
        <f t="shared" si="11785"/>
        <v>640</v>
      </c>
      <c r="AJ753" s="73">
        <f t="shared" si="11785"/>
        <v>671</v>
      </c>
      <c r="AK753" s="73">
        <f t="shared" si="11785"/>
        <v>701</v>
      </c>
      <c r="AL753" s="73">
        <f t="shared" si="11785"/>
        <v>732</v>
      </c>
      <c r="AM753" s="73">
        <f t="shared" si="11785"/>
        <v>763</v>
      </c>
      <c r="AN753" s="73">
        <f t="shared" si="11785"/>
        <v>791</v>
      </c>
      <c r="AO753" s="73">
        <f t="shared" si="11785"/>
        <v>822</v>
      </c>
      <c r="AP753" s="73">
        <f t="shared" si="11785"/>
        <v>852</v>
      </c>
      <c r="AQ753" s="73">
        <f t="shared" si="11785"/>
        <v>883</v>
      </c>
      <c r="AR753" s="73">
        <f t="shared" si="11785"/>
        <v>913</v>
      </c>
      <c r="AS753" s="73">
        <f t="shared" si="11785"/>
        <v>944</v>
      </c>
      <c r="AT753" s="73">
        <f t="shared" si="11785"/>
        <v>975</v>
      </c>
      <c r="AU753" s="73">
        <f t="shared" si="11785"/>
        <v>1005</v>
      </c>
      <c r="AV753" s="73">
        <f t="shared" si="11785"/>
        <v>1036</v>
      </c>
      <c r="AW753" s="73">
        <f t="shared" si="11785"/>
        <v>1066</v>
      </c>
      <c r="AX753" s="73">
        <f t="shared" si="11785"/>
        <v>1097</v>
      </c>
      <c r="AY753" s="73">
        <f t="shared" si="11785"/>
        <v>1128</v>
      </c>
      <c r="AZ753" s="73">
        <f t="shared" si="11785"/>
        <v>1156</v>
      </c>
      <c r="BA753" s="73">
        <f t="shared" si="11785"/>
        <v>1187</v>
      </c>
      <c r="BB753" s="73">
        <f t="shared" si="11785"/>
        <v>1217</v>
      </c>
      <c r="BC753" s="73">
        <f t="shared" si="11785"/>
        <v>1248</v>
      </c>
      <c r="BD753" s="73">
        <f t="shared" si="11785"/>
        <v>1278</v>
      </c>
      <c r="BE753" s="73">
        <f t="shared" si="11785"/>
        <v>1309</v>
      </c>
      <c r="BF753" s="73">
        <f t="shared" si="11785"/>
        <v>1340</v>
      </c>
      <c r="BG753" s="73">
        <f t="shared" si="11785"/>
        <v>1370</v>
      </c>
      <c r="BH753" s="73">
        <f t="shared" si="11785"/>
        <v>1401</v>
      </c>
      <c r="BI753" s="73">
        <f t="shared" si="11785"/>
        <v>1431</v>
      </c>
      <c r="BJ753" s="82"/>
      <c r="BK753" s="79"/>
      <c r="BL753" s="79"/>
      <c r="BM753" s="106"/>
      <c r="BN753" s="106"/>
      <c r="BO753" s="106"/>
      <c r="BP753" s="106"/>
      <c r="BQ753" s="106"/>
      <c r="BR753" s="106"/>
      <c r="BS753" s="106"/>
      <c r="BT753" s="106"/>
      <c r="BU753" s="106"/>
      <c r="BV753" s="106"/>
      <c r="BW753" s="106"/>
      <c r="BX753" s="106"/>
      <c r="BY753" s="106"/>
      <c r="BZ753" s="106"/>
      <c r="CA753" s="106"/>
      <c r="CB753" s="106"/>
    </row>
    <row r="754" spans="1:80" s="245" customFormat="1" ht="17.149999999999999" customHeight="1" x14ac:dyDescent="0.35">
      <c r="A754" s="250"/>
      <c r="B754" s="113"/>
      <c r="C754" s="361"/>
      <c r="D754" s="125"/>
      <c r="E754" s="357" t="s">
        <v>207</v>
      </c>
      <c r="F754" s="357" t="s">
        <v>207</v>
      </c>
      <c r="G754" s="357" t="s">
        <v>207</v>
      </c>
      <c r="H754" s="370"/>
      <c r="I754" s="373"/>
      <c r="J754" s="7"/>
      <c r="K754" s="376"/>
      <c r="L754" s="106"/>
      <c r="M754" s="77"/>
      <c r="N754" s="60" t="str">
        <f>VLOOKUP(N752,'Podpůrná data'!$I$188:$J$199,2)</f>
        <v>leden</v>
      </c>
      <c r="O754" s="60" t="str">
        <f>VLOOKUP(O752,'Podpůrná data'!$I$188:$J$199,2)</f>
        <v>únor</v>
      </c>
      <c r="P754" s="60" t="str">
        <f>VLOOKUP(P752,'Podpůrná data'!$I$188:$J$199,2)</f>
        <v>březen</v>
      </c>
      <c r="Q754" s="60" t="str">
        <f>VLOOKUP(Q752,'Podpůrná data'!$I$188:$J$199,2)</f>
        <v>duben</v>
      </c>
      <c r="R754" s="60" t="str">
        <f>VLOOKUP(R752,'Podpůrná data'!$I$188:$J$199,2)</f>
        <v>květen</v>
      </c>
      <c r="S754" s="60" t="str">
        <f>VLOOKUP(S752,'Podpůrná data'!$I$188:$J$199,2)</f>
        <v>červen</v>
      </c>
      <c r="T754" s="60" t="str">
        <f>VLOOKUP(T752,'Podpůrná data'!$I$188:$J$199,2)</f>
        <v>červenec</v>
      </c>
      <c r="U754" s="60" t="str">
        <f>VLOOKUP(U752,'Podpůrná data'!$I$188:$J$199,2)</f>
        <v>srpen</v>
      </c>
      <c r="V754" s="60" t="str">
        <f>VLOOKUP(V752,'Podpůrná data'!$I$188:$J$199,2)</f>
        <v>září</v>
      </c>
      <c r="W754" s="60" t="str">
        <f>VLOOKUP(W752,'Podpůrná data'!$I$188:$J$199,2)</f>
        <v>říjen</v>
      </c>
      <c r="X754" s="60" t="str">
        <f>VLOOKUP(X752,'Podpůrná data'!$I$188:$J$199,2)</f>
        <v>listopad</v>
      </c>
      <c r="Y754" s="60" t="str">
        <f>VLOOKUP(Y752,'Podpůrná data'!$I$188:$J$199,2)</f>
        <v>prosinec</v>
      </c>
      <c r="Z754" s="60" t="str">
        <f>VLOOKUP(Z752,'Podpůrná data'!$I$188:$J$199,2)</f>
        <v>leden</v>
      </c>
      <c r="AA754" s="60" t="str">
        <f>VLOOKUP(AA752,'Podpůrná data'!$I$188:$J$199,2)</f>
        <v>únor</v>
      </c>
      <c r="AB754" s="60" t="str">
        <f>VLOOKUP(AB752,'Podpůrná data'!$I$188:$J$199,2)</f>
        <v>březen</v>
      </c>
      <c r="AC754" s="60" t="str">
        <f>VLOOKUP(AC752,'Podpůrná data'!$I$188:$J$199,2)</f>
        <v>duben</v>
      </c>
      <c r="AD754" s="60" t="str">
        <f>VLOOKUP(AD752,'Podpůrná data'!$I$188:$J$199,2)</f>
        <v>květen</v>
      </c>
      <c r="AE754" s="60" t="str">
        <f>VLOOKUP(AE752,'Podpůrná data'!$I$188:$J$199,2)</f>
        <v>červen</v>
      </c>
      <c r="AF754" s="60" t="str">
        <f>VLOOKUP(AF752,'Podpůrná data'!$I$188:$J$199,2)</f>
        <v>červenec</v>
      </c>
      <c r="AG754" s="60" t="str">
        <f>VLOOKUP(AG752,'Podpůrná data'!$I$188:$J$199,2)</f>
        <v>srpen</v>
      </c>
      <c r="AH754" s="60" t="str">
        <f>VLOOKUP(AH752,'Podpůrná data'!$I$188:$J$199,2)</f>
        <v>září</v>
      </c>
      <c r="AI754" s="60" t="str">
        <f>VLOOKUP(AI752,'Podpůrná data'!$I$188:$J$199,2)</f>
        <v>říjen</v>
      </c>
      <c r="AJ754" s="60" t="str">
        <f>VLOOKUP(AJ752,'Podpůrná data'!$I$188:$J$199,2)</f>
        <v>listopad</v>
      </c>
      <c r="AK754" s="60" t="str">
        <f>VLOOKUP(AK752,'Podpůrná data'!$I$188:$J$199,2)</f>
        <v>prosinec</v>
      </c>
      <c r="AL754" s="60" t="str">
        <f>VLOOKUP(AL752,'Podpůrná data'!$I$188:$J$199,2)</f>
        <v>leden</v>
      </c>
      <c r="AM754" s="60" t="str">
        <f>VLOOKUP(AM752,'Podpůrná data'!$I$188:$J$199,2)</f>
        <v>únor</v>
      </c>
      <c r="AN754" s="60" t="str">
        <f>VLOOKUP(AN752,'Podpůrná data'!$I$188:$J$199,2)</f>
        <v>březen</v>
      </c>
      <c r="AO754" s="60" t="str">
        <f>VLOOKUP(AO752,'Podpůrná data'!$I$188:$J$199,2)</f>
        <v>duben</v>
      </c>
      <c r="AP754" s="60" t="str">
        <f>VLOOKUP(AP752,'Podpůrná data'!$I$188:$J$199,2)</f>
        <v>květen</v>
      </c>
      <c r="AQ754" s="60" t="str">
        <f>VLOOKUP(AQ752,'Podpůrná data'!$I$188:$J$199,2)</f>
        <v>červen</v>
      </c>
      <c r="AR754" s="60" t="str">
        <f>VLOOKUP(AR752,'Podpůrná data'!$I$188:$J$199,2)</f>
        <v>červenec</v>
      </c>
      <c r="AS754" s="60" t="str">
        <f>VLOOKUP(AS752,'Podpůrná data'!$I$188:$J$199,2)</f>
        <v>srpen</v>
      </c>
      <c r="AT754" s="60" t="str">
        <f>VLOOKUP(AT752,'Podpůrná data'!$I$188:$J$199,2)</f>
        <v>září</v>
      </c>
      <c r="AU754" s="60" t="str">
        <f>VLOOKUP(AU752,'Podpůrná data'!$I$188:$J$199,2)</f>
        <v>říjen</v>
      </c>
      <c r="AV754" s="60" t="str">
        <f>VLOOKUP(AV752,'Podpůrná data'!$I$188:$J$199,2)</f>
        <v>listopad</v>
      </c>
      <c r="AW754" s="60" t="str">
        <f>VLOOKUP(AW752,'Podpůrná data'!$I$188:$J$199,2)</f>
        <v>prosinec</v>
      </c>
      <c r="AX754" s="60" t="str">
        <f>VLOOKUP(AX752,'Podpůrná data'!$I$188:$J$199,2)</f>
        <v>leden</v>
      </c>
      <c r="AY754" s="60" t="str">
        <f>VLOOKUP(AY752,'Podpůrná data'!$I$188:$J$199,2)</f>
        <v>únor</v>
      </c>
      <c r="AZ754" s="60" t="str">
        <f>VLOOKUP(AZ752,'Podpůrná data'!$I$188:$J$199,2)</f>
        <v>březen</v>
      </c>
      <c r="BA754" s="60" t="str">
        <f>VLOOKUP(BA752,'Podpůrná data'!$I$188:$J$199,2)</f>
        <v>duben</v>
      </c>
      <c r="BB754" s="60" t="str">
        <f>VLOOKUP(BB752,'Podpůrná data'!$I$188:$J$199,2)</f>
        <v>květen</v>
      </c>
      <c r="BC754" s="60" t="str">
        <f>VLOOKUP(BC752,'Podpůrná data'!$I$188:$J$199,2)</f>
        <v>červen</v>
      </c>
      <c r="BD754" s="60" t="str">
        <f>VLOOKUP(BD752,'Podpůrná data'!$I$188:$J$199,2)</f>
        <v>červenec</v>
      </c>
      <c r="BE754" s="60" t="str">
        <f>VLOOKUP(BE752,'Podpůrná data'!$I$188:$J$199,2)</f>
        <v>srpen</v>
      </c>
      <c r="BF754" s="60" t="str">
        <f>VLOOKUP(BF752,'Podpůrná data'!$I$188:$J$199,2)</f>
        <v>září</v>
      </c>
      <c r="BG754" s="60" t="str">
        <f>VLOOKUP(BG752,'Podpůrná data'!$I$188:$J$199,2)</f>
        <v>říjen</v>
      </c>
      <c r="BH754" s="60" t="str">
        <f>VLOOKUP(BH752,'Podpůrná data'!$I$188:$J$199,2)</f>
        <v>listopad</v>
      </c>
      <c r="BI754" s="60" t="str">
        <f>VLOOKUP(BI752,'Podpůrná data'!$I$188:$J$199,2)</f>
        <v>prosinec</v>
      </c>
      <c r="BJ754" s="200"/>
      <c r="BK754" s="200"/>
      <c r="BL754" s="201"/>
      <c r="BM754" s="106"/>
      <c r="BN754" s="179" t="s">
        <v>105</v>
      </c>
      <c r="BO754" s="179" t="s">
        <v>106</v>
      </c>
      <c r="BP754" s="179" t="s">
        <v>107</v>
      </c>
      <c r="BQ754" s="179" t="s">
        <v>108</v>
      </c>
      <c r="BR754" s="179" t="s">
        <v>109</v>
      </c>
      <c r="BS754" s="179" t="s">
        <v>110</v>
      </c>
      <c r="BT754" s="179" t="s">
        <v>111</v>
      </c>
      <c r="BU754" s="179" t="s">
        <v>112</v>
      </c>
      <c r="BV754" s="179" t="s">
        <v>113</v>
      </c>
      <c r="BW754" s="179" t="s">
        <v>155</v>
      </c>
      <c r="BX754" s="179" t="s">
        <v>156</v>
      </c>
      <c r="BY754" s="179" t="s">
        <v>157</v>
      </c>
      <c r="BZ754" s="179" t="s">
        <v>202</v>
      </c>
      <c r="CA754" s="179" t="s">
        <v>203</v>
      </c>
      <c r="CB754" s="179" t="s">
        <v>204</v>
      </c>
    </row>
    <row r="755" spans="1:80" s="245" customFormat="1" ht="16.399999999999999" customHeight="1" x14ac:dyDescent="0.35">
      <c r="A755" s="250"/>
      <c r="B755" s="113"/>
      <c r="C755" s="361"/>
      <c r="D755" s="125"/>
      <c r="E755" s="357"/>
      <c r="F755" s="357"/>
      <c r="G755" s="357"/>
      <c r="H755" s="370"/>
      <c r="I755" s="373"/>
      <c r="J755" s="7"/>
      <c r="K755" s="376"/>
      <c r="L755" s="106"/>
      <c r="M755" s="77"/>
      <c r="N755" s="60">
        <f>YEAR(Úvod!$F$10)</f>
        <v>1900</v>
      </c>
      <c r="O755" s="60">
        <f t="shared" ref="O755" si="11786">IF(O752=1,N755+1,N755)</f>
        <v>1900</v>
      </c>
      <c r="P755" s="60">
        <f t="shared" ref="P755" si="11787">IF(P752=1,O755+1,O755)</f>
        <v>1900</v>
      </c>
      <c r="Q755" s="60">
        <f t="shared" ref="Q755" si="11788">IF(Q752=1,P755+1,P755)</f>
        <v>1900</v>
      </c>
      <c r="R755" s="60">
        <f t="shared" ref="R755" si="11789">IF(R752=1,Q755+1,Q755)</f>
        <v>1900</v>
      </c>
      <c r="S755" s="60">
        <f t="shared" ref="S755" si="11790">IF(S752=1,R755+1,R755)</f>
        <v>1900</v>
      </c>
      <c r="T755" s="60">
        <f t="shared" ref="T755" si="11791">IF(T752=1,S755+1,S755)</f>
        <v>1900</v>
      </c>
      <c r="U755" s="60">
        <f t="shared" ref="U755" si="11792">IF(U752=1,T755+1,T755)</f>
        <v>1900</v>
      </c>
      <c r="V755" s="60">
        <f t="shared" ref="V755" si="11793">IF(V752=1,U755+1,U755)</f>
        <v>1900</v>
      </c>
      <c r="W755" s="60">
        <f t="shared" ref="W755" si="11794">IF(W752=1,V755+1,V755)</f>
        <v>1900</v>
      </c>
      <c r="X755" s="60">
        <f t="shared" ref="X755" si="11795">IF(X752=1,W755+1,W755)</f>
        <v>1900</v>
      </c>
      <c r="Y755" s="60">
        <f t="shared" ref="Y755" si="11796">IF(Y752=1,X755+1,X755)</f>
        <v>1900</v>
      </c>
      <c r="Z755" s="60">
        <f t="shared" ref="Z755" si="11797">IF(Z752=1,Y755+1,Y755)</f>
        <v>1901</v>
      </c>
      <c r="AA755" s="60">
        <f t="shared" ref="AA755" si="11798">IF(AA752=1,Z755+1,Z755)</f>
        <v>1901</v>
      </c>
      <c r="AB755" s="60">
        <f t="shared" ref="AB755" si="11799">IF(AB752=1,AA755+1,AA755)</f>
        <v>1901</v>
      </c>
      <c r="AC755" s="60">
        <f t="shared" ref="AC755" si="11800">IF(AC752=1,AB755+1,AB755)</f>
        <v>1901</v>
      </c>
      <c r="AD755" s="60">
        <f t="shared" ref="AD755" si="11801">IF(AD752=1,AC755+1,AC755)</f>
        <v>1901</v>
      </c>
      <c r="AE755" s="60">
        <f t="shared" ref="AE755" si="11802">IF(AE752=1,AD755+1,AD755)</f>
        <v>1901</v>
      </c>
      <c r="AF755" s="60">
        <f t="shared" ref="AF755" si="11803">IF(AF752=1,AE755+1,AE755)</f>
        <v>1901</v>
      </c>
      <c r="AG755" s="60">
        <f t="shared" ref="AG755" si="11804">IF(AG752=1,AF755+1,AF755)</f>
        <v>1901</v>
      </c>
      <c r="AH755" s="60">
        <f t="shared" ref="AH755" si="11805">IF(AH752=1,AG755+1,AG755)</f>
        <v>1901</v>
      </c>
      <c r="AI755" s="60">
        <f t="shared" ref="AI755" si="11806">IF(AI752=1,AH755+1,AH755)</f>
        <v>1901</v>
      </c>
      <c r="AJ755" s="60">
        <f t="shared" ref="AJ755" si="11807">IF(AJ752=1,AI755+1,AI755)</f>
        <v>1901</v>
      </c>
      <c r="AK755" s="60">
        <f t="shared" ref="AK755" si="11808">IF(AK752=1,AJ755+1,AJ755)</f>
        <v>1901</v>
      </c>
      <c r="AL755" s="60">
        <f t="shared" ref="AL755" si="11809">IF(AL752=1,AK755+1,AK755)</f>
        <v>1902</v>
      </c>
      <c r="AM755" s="60">
        <f t="shared" ref="AM755" si="11810">IF(AM752=1,AL755+1,AL755)</f>
        <v>1902</v>
      </c>
      <c r="AN755" s="60">
        <f t="shared" ref="AN755" si="11811">IF(AN752=1,AM755+1,AM755)</f>
        <v>1902</v>
      </c>
      <c r="AO755" s="60">
        <f t="shared" ref="AO755" si="11812">IF(AO752=1,AN755+1,AN755)</f>
        <v>1902</v>
      </c>
      <c r="AP755" s="60">
        <f t="shared" ref="AP755" si="11813">IF(AP752=1,AO755+1,AO755)</f>
        <v>1902</v>
      </c>
      <c r="AQ755" s="60">
        <f t="shared" ref="AQ755" si="11814">IF(AQ752=1,AP755+1,AP755)</f>
        <v>1902</v>
      </c>
      <c r="AR755" s="60">
        <f t="shared" ref="AR755" si="11815">IF(AR752=1,AQ755+1,AQ755)</f>
        <v>1902</v>
      </c>
      <c r="AS755" s="60">
        <f t="shared" ref="AS755" si="11816">IF(AS752=1,AR755+1,AR755)</f>
        <v>1902</v>
      </c>
      <c r="AT755" s="60">
        <f t="shared" ref="AT755" si="11817">IF(AT752=1,AS755+1,AS755)</f>
        <v>1902</v>
      </c>
      <c r="AU755" s="60">
        <f t="shared" ref="AU755" si="11818">IF(AU752=1,AT755+1,AT755)</f>
        <v>1902</v>
      </c>
      <c r="AV755" s="60">
        <f t="shared" ref="AV755" si="11819">IF(AV752=1,AU755+1,AU755)</f>
        <v>1902</v>
      </c>
      <c r="AW755" s="60">
        <f t="shared" ref="AW755" si="11820">IF(AW752=1,AV755+1,AV755)</f>
        <v>1902</v>
      </c>
      <c r="AX755" s="60">
        <f t="shared" ref="AX755" si="11821">IF(AX752=1,AW755+1,AW755)</f>
        <v>1903</v>
      </c>
      <c r="AY755" s="60">
        <f t="shared" ref="AY755" si="11822">IF(AY752=1,AX755+1,AX755)</f>
        <v>1903</v>
      </c>
      <c r="AZ755" s="60">
        <f t="shared" ref="AZ755" si="11823">IF(AZ752=1,AY755+1,AY755)</f>
        <v>1903</v>
      </c>
      <c r="BA755" s="60">
        <f t="shared" ref="BA755" si="11824">IF(BA752=1,AZ755+1,AZ755)</f>
        <v>1903</v>
      </c>
      <c r="BB755" s="60">
        <f t="shared" ref="BB755" si="11825">IF(BB752=1,BA755+1,BA755)</f>
        <v>1903</v>
      </c>
      <c r="BC755" s="60">
        <f t="shared" ref="BC755" si="11826">IF(BC752=1,BB755+1,BB755)</f>
        <v>1903</v>
      </c>
      <c r="BD755" s="60">
        <f t="shared" ref="BD755" si="11827">IF(BD752=1,BC755+1,BC755)</f>
        <v>1903</v>
      </c>
      <c r="BE755" s="60">
        <f t="shared" ref="BE755" si="11828">IF(BE752=1,BD755+1,BD755)</f>
        <v>1903</v>
      </c>
      <c r="BF755" s="60">
        <f t="shared" ref="BF755" si="11829">IF(BF752=1,BE755+1,BE755)</f>
        <v>1903</v>
      </c>
      <c r="BG755" s="60">
        <f t="shared" ref="BG755" si="11830">IF(BG752=1,BF755+1,BF755)</f>
        <v>1903</v>
      </c>
      <c r="BH755" s="60">
        <f t="shared" ref="BH755" si="11831">IF(BH752=1,BG755+1,BG755)</f>
        <v>1903</v>
      </c>
      <c r="BI755" s="60">
        <f t="shared" ref="BI755" si="11832">IF(BI752=1,BH755+1,BH755)</f>
        <v>1903</v>
      </c>
      <c r="BJ755" s="199"/>
      <c r="BK755" s="198"/>
      <c r="BL755" s="202"/>
      <c r="BM755" s="106"/>
      <c r="BN755" s="106"/>
      <c r="BO755" s="106"/>
      <c r="BP755" s="106"/>
      <c r="BQ755" s="106"/>
      <c r="BR755" s="106"/>
      <c r="BS755" s="106"/>
      <c r="BT755" s="106"/>
      <c r="BU755" s="106"/>
      <c r="BV755" s="106"/>
      <c r="BW755" s="106"/>
      <c r="BX755" s="106"/>
      <c r="BY755" s="106"/>
      <c r="BZ755" s="106"/>
      <c r="CA755" s="106"/>
      <c r="CB755" s="106"/>
    </row>
    <row r="756" spans="1:80" s="245" customFormat="1" ht="16.399999999999999" customHeight="1" x14ac:dyDescent="0.35">
      <c r="A756" s="250"/>
      <c r="B756" s="113"/>
      <c r="C756" s="125"/>
      <c r="D756" s="125"/>
      <c r="E756" s="357"/>
      <c r="F756" s="357"/>
      <c r="G756" s="357"/>
      <c r="H756" s="370"/>
      <c r="I756" s="374"/>
      <c r="J756" s="7"/>
      <c r="K756" s="377"/>
      <c r="L756" s="106"/>
      <c r="M756" s="63" t="s">
        <v>159</v>
      </c>
      <c r="N756" s="258"/>
      <c r="O756" s="258"/>
      <c r="P756" s="258"/>
      <c r="Q756" s="258"/>
      <c r="R756" s="258"/>
      <c r="S756" s="258"/>
      <c r="T756" s="258"/>
      <c r="U756" s="258"/>
      <c r="V756" s="258"/>
      <c r="W756" s="258"/>
      <c r="X756" s="258"/>
      <c r="Y756" s="258"/>
      <c r="Z756" s="258"/>
      <c r="AA756" s="258"/>
      <c r="AB756" s="258"/>
      <c r="AC756" s="258"/>
      <c r="AD756" s="258"/>
      <c r="AE756" s="258"/>
      <c r="AF756" s="258"/>
      <c r="AG756" s="258"/>
      <c r="AH756" s="258"/>
      <c r="AI756" s="258"/>
      <c r="AJ756" s="258"/>
      <c r="AK756" s="258"/>
      <c r="AL756" s="258"/>
      <c r="AM756" s="258"/>
      <c r="AN756" s="258"/>
      <c r="AO756" s="258"/>
      <c r="AP756" s="258"/>
      <c r="AQ756" s="258"/>
      <c r="AR756" s="258"/>
      <c r="AS756" s="258"/>
      <c r="AT756" s="258"/>
      <c r="AU756" s="258"/>
      <c r="AV756" s="258"/>
      <c r="AW756" s="258"/>
      <c r="AX756" s="258"/>
      <c r="AY756" s="258"/>
      <c r="AZ756" s="258"/>
      <c r="BA756" s="258"/>
      <c r="BB756" s="258"/>
      <c r="BC756" s="258"/>
      <c r="BD756" s="258"/>
      <c r="BE756" s="258"/>
      <c r="BF756" s="258"/>
      <c r="BG756" s="258"/>
      <c r="BH756" s="258"/>
      <c r="BI756" s="258"/>
      <c r="BJ756" s="199"/>
      <c r="BK756" s="198"/>
      <c r="BL756" s="202"/>
      <c r="BM756" s="106"/>
      <c r="BN756" s="106"/>
      <c r="BO756" s="106"/>
      <c r="BP756" s="106"/>
      <c r="BQ756" s="106"/>
      <c r="BR756" s="106"/>
      <c r="BS756" s="106"/>
      <c r="BT756" s="106"/>
      <c r="BU756" s="106"/>
      <c r="BV756" s="106"/>
      <c r="BW756" s="106"/>
      <c r="BX756" s="106"/>
      <c r="BY756" s="106"/>
      <c r="BZ756" s="106"/>
      <c r="CA756" s="106"/>
      <c r="CB756" s="106"/>
    </row>
    <row r="757" spans="1:80" s="245" customFormat="1" ht="23.5" customHeight="1" x14ac:dyDescent="0.35">
      <c r="A757" s="243"/>
      <c r="B757" s="126" t="s">
        <v>400</v>
      </c>
      <c r="C757" s="381"/>
      <c r="D757" s="381"/>
      <c r="E757" s="259"/>
      <c r="F757" s="259"/>
      <c r="G757" s="241"/>
      <c r="H757" s="253"/>
      <c r="I757" s="61">
        <f>IF($H757="",0,VLOOKUP($E757,'Podpůrná data'!$H$15:$I$185,2,FALSE)*$H757)</f>
        <v>0</v>
      </c>
      <c r="J757" s="105"/>
      <c r="K757" s="166">
        <f>IF(I757&gt;0,1,0)</f>
        <v>0</v>
      </c>
      <c r="L757" s="204"/>
      <c r="M757" s="63" t="s">
        <v>95</v>
      </c>
      <c r="N757" s="260"/>
      <c r="O757" s="260"/>
      <c r="P757" s="260"/>
      <c r="Q757" s="260"/>
      <c r="R757" s="260"/>
      <c r="S757" s="260"/>
      <c r="T757" s="260"/>
      <c r="U757" s="260"/>
      <c r="V757" s="260"/>
      <c r="W757" s="260"/>
      <c r="X757" s="260"/>
      <c r="Y757" s="260"/>
      <c r="Z757" s="260"/>
      <c r="AA757" s="260"/>
      <c r="AB757" s="260"/>
      <c r="AC757" s="260"/>
      <c r="AD757" s="260"/>
      <c r="AE757" s="260"/>
      <c r="AF757" s="260"/>
      <c r="AG757" s="260"/>
      <c r="AH757" s="260"/>
      <c r="AI757" s="260"/>
      <c r="AJ757" s="260"/>
      <c r="AK757" s="260"/>
      <c r="AL757" s="260"/>
      <c r="AM757" s="260"/>
      <c r="AN757" s="260"/>
      <c r="AO757" s="260"/>
      <c r="AP757" s="260"/>
      <c r="AQ757" s="260"/>
      <c r="AR757" s="260"/>
      <c r="AS757" s="260"/>
      <c r="AT757" s="260"/>
      <c r="AU757" s="260"/>
      <c r="AV757" s="260"/>
      <c r="AW757" s="260"/>
      <c r="AX757" s="260"/>
      <c r="AY757" s="260"/>
      <c r="AZ757" s="260"/>
      <c r="BA757" s="260"/>
      <c r="BB757" s="260"/>
      <c r="BC757" s="260"/>
      <c r="BD757" s="260"/>
      <c r="BE757" s="260"/>
      <c r="BF757" s="260"/>
      <c r="BG757" s="260"/>
      <c r="BH757" s="260"/>
      <c r="BI757" s="260"/>
      <c r="BJ757" s="382">
        <f>SUM(N759:BI759)</f>
        <v>0</v>
      </c>
      <c r="BK757" s="384">
        <f>SUM(N761:BI761)</f>
        <v>0</v>
      </c>
      <c r="BL757" s="386">
        <f>IF($K757=0,0,IF($BJ757&gt;=20,1,0))</f>
        <v>0</v>
      </c>
      <c r="BM757" s="106"/>
      <c r="BN757" s="106"/>
      <c r="BO757" s="106"/>
      <c r="BP757" s="106"/>
      <c r="BQ757" s="106"/>
      <c r="BR757" s="106"/>
      <c r="BS757" s="106"/>
      <c r="BT757" s="106"/>
      <c r="BU757" s="106"/>
      <c r="BV757" s="106"/>
      <c r="BW757" s="106"/>
      <c r="BX757" s="106"/>
      <c r="BY757" s="106"/>
      <c r="BZ757" s="106"/>
      <c r="CA757" s="106"/>
      <c r="CB757" s="106"/>
    </row>
    <row r="758" spans="1:80" s="245" customFormat="1" ht="29" x14ac:dyDescent="0.35">
      <c r="A758" s="243"/>
      <c r="B758" s="128"/>
      <c r="C758" s="170"/>
      <c r="D758" s="170"/>
      <c r="E758" s="170"/>
      <c r="F758" s="170"/>
      <c r="G758" s="170"/>
      <c r="H758" s="170"/>
      <c r="I758" s="64"/>
      <c r="J758" s="105"/>
      <c r="K758" s="223"/>
      <c r="L758" s="106"/>
      <c r="M758" s="63" t="s">
        <v>215</v>
      </c>
      <c r="N758" s="260"/>
      <c r="O758" s="260"/>
      <c r="P758" s="260"/>
      <c r="Q758" s="260"/>
      <c r="R758" s="260"/>
      <c r="S758" s="260"/>
      <c r="T758" s="260"/>
      <c r="U758" s="260"/>
      <c r="V758" s="260"/>
      <c r="W758" s="260"/>
      <c r="X758" s="260"/>
      <c r="Y758" s="260"/>
      <c r="Z758" s="260"/>
      <c r="AA758" s="260"/>
      <c r="AB758" s="260"/>
      <c r="AC758" s="260"/>
      <c r="AD758" s="260"/>
      <c r="AE758" s="260"/>
      <c r="AF758" s="260"/>
      <c r="AG758" s="260"/>
      <c r="AH758" s="260"/>
      <c r="AI758" s="260"/>
      <c r="AJ758" s="260"/>
      <c r="AK758" s="260"/>
      <c r="AL758" s="260"/>
      <c r="AM758" s="260"/>
      <c r="AN758" s="260"/>
      <c r="AO758" s="260"/>
      <c r="AP758" s="260"/>
      <c r="AQ758" s="260"/>
      <c r="AR758" s="260"/>
      <c r="AS758" s="260"/>
      <c r="AT758" s="260"/>
      <c r="AU758" s="260"/>
      <c r="AV758" s="260"/>
      <c r="AW758" s="260"/>
      <c r="AX758" s="260"/>
      <c r="AY758" s="260"/>
      <c r="AZ758" s="260"/>
      <c r="BA758" s="260"/>
      <c r="BB758" s="260"/>
      <c r="BC758" s="260"/>
      <c r="BD758" s="260"/>
      <c r="BE758" s="260"/>
      <c r="BF758" s="260"/>
      <c r="BG758" s="260"/>
      <c r="BH758" s="260"/>
      <c r="BI758" s="260"/>
      <c r="BJ758" s="382"/>
      <c r="BK758" s="384"/>
      <c r="BL758" s="386"/>
      <c r="BM758" s="106"/>
      <c r="BN758" s="106"/>
      <c r="BO758" s="106"/>
      <c r="BP758" s="106"/>
      <c r="BQ758" s="106"/>
      <c r="BR758" s="106"/>
      <c r="BS758" s="106"/>
      <c r="BT758" s="106"/>
      <c r="BU758" s="106"/>
      <c r="BV758" s="106"/>
      <c r="BW758" s="106"/>
      <c r="BX758" s="106"/>
      <c r="BY758" s="106"/>
      <c r="BZ758" s="106"/>
      <c r="CA758" s="106"/>
      <c r="CB758" s="106"/>
    </row>
    <row r="759" spans="1:80" s="245" customFormat="1" ht="29" x14ac:dyDescent="0.35">
      <c r="A759" s="243"/>
      <c r="B759" s="128"/>
      <c r="C759" s="170"/>
      <c r="D759" s="170"/>
      <c r="E759" s="170"/>
      <c r="F759" s="170"/>
      <c r="G759" s="170"/>
      <c r="H759" s="170"/>
      <c r="I759" s="64"/>
      <c r="J759" s="105"/>
      <c r="K759" s="165"/>
      <c r="L759" s="106"/>
      <c r="M759" s="63" t="s">
        <v>235</v>
      </c>
      <c r="N759" s="167">
        <f>IF(N758="",0,IF(N758&gt;=$H757,$H757,N758))</f>
        <v>0</v>
      </c>
      <c r="O759" s="167">
        <f t="shared" ref="O759" si="11833">IF(O758="",0,IF((O758+N760)&lt;=$H757,O758,$H757-N760))</f>
        <v>0</v>
      </c>
      <c r="P759" s="167">
        <f t="shared" ref="P759" si="11834">IF(P758="",0,IF((P758+O760)&lt;=$H757,P758,$H757-O760))</f>
        <v>0</v>
      </c>
      <c r="Q759" s="167">
        <f t="shared" ref="Q759" si="11835">IF(Q758="",0,IF((Q758+P760)&lt;=$H757,Q758,$H757-P760))</f>
        <v>0</v>
      </c>
      <c r="R759" s="167">
        <f t="shared" ref="R759" si="11836">IF(R758="",0,IF((R758+Q760)&lt;=$H757,R758,$H757-Q760))</f>
        <v>0</v>
      </c>
      <c r="S759" s="167">
        <f t="shared" ref="S759" si="11837">IF(S758="",0,IF((S758+R760)&lt;=$H757,S758,$H757-R760))</f>
        <v>0</v>
      </c>
      <c r="T759" s="167">
        <f t="shared" ref="T759" si="11838">IF(T758="",0,IF((T758+S760)&lt;=$H757,T758,$H757-S760))</f>
        <v>0</v>
      </c>
      <c r="U759" s="167">
        <f t="shared" ref="U759" si="11839">IF(U758="",0,IF((U758+T760)&lt;=$H757,U758,$H757-T760))</f>
        <v>0</v>
      </c>
      <c r="V759" s="167">
        <f t="shared" ref="V759" si="11840">IF(V758="",0,IF((V758+U760)&lt;=$H757,V758,$H757-U760))</f>
        <v>0</v>
      </c>
      <c r="W759" s="167">
        <f t="shared" ref="W759" si="11841">IF(W758="",0,IF((W758+V760)&lt;=$H757,W758,$H757-V760))</f>
        <v>0</v>
      </c>
      <c r="X759" s="167">
        <f t="shared" ref="X759" si="11842">IF(X758="",0,IF((X758+W760)&lt;=$H757,X758,$H757-W760))</f>
        <v>0</v>
      </c>
      <c r="Y759" s="167">
        <f t="shared" ref="Y759" si="11843">IF(Y758="",0,IF((Y758+X760)&lt;=$H757,Y758,$H757-X760))</f>
        <v>0</v>
      </c>
      <c r="Z759" s="167">
        <f t="shared" ref="Z759" si="11844">IF(Z758="",0,IF((Z758+Y760)&lt;=$H757,Z758,$H757-Y760))</f>
        <v>0</v>
      </c>
      <c r="AA759" s="167">
        <f t="shared" ref="AA759" si="11845">IF(AA758="",0,IF((AA758+Z760)&lt;=$H757,AA758,$H757-Z760))</f>
        <v>0</v>
      </c>
      <c r="AB759" s="167">
        <f t="shared" ref="AB759" si="11846">IF(AB758="",0,IF((AB758+AA760)&lt;=$H757,AB758,$H757-AA760))</f>
        <v>0</v>
      </c>
      <c r="AC759" s="167">
        <f t="shared" ref="AC759" si="11847">IF(AC758="",0,IF((AC758+AB760)&lt;=$H757,AC758,$H757-AB760))</f>
        <v>0</v>
      </c>
      <c r="AD759" s="167">
        <f t="shared" ref="AD759" si="11848">IF(AD758="",0,IF((AD758+AC760)&lt;=$H757,AD758,$H757-AC760))</f>
        <v>0</v>
      </c>
      <c r="AE759" s="167">
        <f t="shared" ref="AE759" si="11849">IF(AE758="",0,IF((AE758+AD760)&lt;=$H757,AE758,$H757-AD760))</f>
        <v>0</v>
      </c>
      <c r="AF759" s="167">
        <f t="shared" ref="AF759" si="11850">IF(AF758="",0,IF((AF758+AE760)&lt;=$H757,AF758,$H757-AE760))</f>
        <v>0</v>
      </c>
      <c r="AG759" s="167">
        <f t="shared" ref="AG759" si="11851">IF(AG758="",0,IF((AG758+AF760)&lt;=$H757,AG758,$H757-AF760))</f>
        <v>0</v>
      </c>
      <c r="AH759" s="167">
        <f t="shared" ref="AH759" si="11852">IF(AH758="",0,IF((AH758+AG760)&lt;=$H757,AH758,$H757-AG760))</f>
        <v>0</v>
      </c>
      <c r="AI759" s="167">
        <f t="shared" ref="AI759" si="11853">IF(AI758="",0,IF((AI758+AH760)&lt;=$H757,AI758,$H757-AH760))</f>
        <v>0</v>
      </c>
      <c r="AJ759" s="167">
        <f t="shared" ref="AJ759" si="11854">IF(AJ758="",0,IF((AJ758+AI760)&lt;=$H757,AJ758,$H757-AI760))</f>
        <v>0</v>
      </c>
      <c r="AK759" s="167">
        <f t="shared" ref="AK759" si="11855">IF(AK758="",0,IF((AK758+AJ760)&lt;=$H757,AK758,$H757-AJ760))</f>
        <v>0</v>
      </c>
      <c r="AL759" s="167">
        <f t="shared" ref="AL759" si="11856">IF(AL758="",0,IF((AL758+AK760)&lt;=$H757,AL758,$H757-AK760))</f>
        <v>0</v>
      </c>
      <c r="AM759" s="167">
        <f t="shared" ref="AM759" si="11857">IF(AM758="",0,IF((AM758+AL760)&lt;=$H757,AM758,$H757-AL760))</f>
        <v>0</v>
      </c>
      <c r="AN759" s="167">
        <f t="shared" ref="AN759" si="11858">IF(AN758="",0,IF((AN758+AM760)&lt;=$H757,AN758,$H757-AM760))</f>
        <v>0</v>
      </c>
      <c r="AO759" s="167">
        <f t="shared" ref="AO759" si="11859">IF(AO758="",0,IF((AO758+AN760)&lt;=$H757,AO758,$H757-AN760))</f>
        <v>0</v>
      </c>
      <c r="AP759" s="167">
        <f t="shared" ref="AP759" si="11860">IF(AP758="",0,IF((AP758+AO760)&lt;=$H757,AP758,$H757-AO760))</f>
        <v>0</v>
      </c>
      <c r="AQ759" s="167">
        <f t="shared" ref="AQ759" si="11861">IF(AQ758="",0,IF((AQ758+AP760)&lt;=$H757,AQ758,$H757-AP760))</f>
        <v>0</v>
      </c>
      <c r="AR759" s="167">
        <f t="shared" ref="AR759" si="11862">IF(AR758="",0,IF((AR758+AQ760)&lt;=$H757,AR758,$H757-AQ760))</f>
        <v>0</v>
      </c>
      <c r="AS759" s="167">
        <f t="shared" ref="AS759" si="11863">IF(AS758="",0,IF((AS758+AR760)&lt;=$H757,AS758,$H757-AR760))</f>
        <v>0</v>
      </c>
      <c r="AT759" s="167">
        <f t="shared" ref="AT759" si="11864">IF(AT758="",0,IF((AT758+AS760)&lt;=$H757,AT758,$H757-AS760))</f>
        <v>0</v>
      </c>
      <c r="AU759" s="167">
        <f t="shared" ref="AU759" si="11865">IF(AU758="",0,IF((AU758+AT760)&lt;=$H757,AU758,$H757-AT760))</f>
        <v>0</v>
      </c>
      <c r="AV759" s="167">
        <f t="shared" ref="AV759" si="11866">IF(AV758="",0,IF((AV758+AU760)&lt;=$H757,AV758,$H757-AU760))</f>
        <v>0</v>
      </c>
      <c r="AW759" s="167">
        <f t="shared" ref="AW759" si="11867">IF(AW758="",0,IF((AW758+AV760)&lt;=$H757,AW758,$H757-AV760))</f>
        <v>0</v>
      </c>
      <c r="AX759" s="167">
        <f t="shared" ref="AX759" si="11868">IF(AX758="",0,IF((AX758+AW760)&lt;=$H757,AX758,$H757-AW760))</f>
        <v>0</v>
      </c>
      <c r="AY759" s="167">
        <f t="shared" ref="AY759" si="11869">IF(AY758="",0,IF((AY758+AX760)&lt;=$H757,AY758,$H757-AX760))</f>
        <v>0</v>
      </c>
      <c r="AZ759" s="167">
        <f t="shared" ref="AZ759" si="11870">IF(AZ758="",0,IF((AZ758+AY760)&lt;=$H757,AZ758,$H757-AY760))</f>
        <v>0</v>
      </c>
      <c r="BA759" s="167">
        <f t="shared" ref="BA759" si="11871">IF(BA758="",0,IF((BA758+AZ760)&lt;=$H757,BA758,$H757-AZ760))</f>
        <v>0</v>
      </c>
      <c r="BB759" s="167">
        <f t="shared" ref="BB759" si="11872">IF(BB758="",0,IF((BB758+BA760)&lt;=$H757,BB758,$H757-BA760))</f>
        <v>0</v>
      </c>
      <c r="BC759" s="167">
        <f t="shared" ref="BC759" si="11873">IF(BC758="",0,IF((BC758+BB760)&lt;=$H757,BC758,$H757-BB760))</f>
        <v>0</v>
      </c>
      <c r="BD759" s="167">
        <f t="shared" ref="BD759" si="11874">IF(BD758="",0,IF((BD758+BC760)&lt;=$H757,BD758,$H757-BC760))</f>
        <v>0</v>
      </c>
      <c r="BE759" s="167">
        <f t="shared" ref="BE759" si="11875">IF(BE758="",0,IF((BE758+BD760)&lt;=$H757,BE758,$H757-BD760))</f>
        <v>0</v>
      </c>
      <c r="BF759" s="167">
        <f t="shared" ref="BF759" si="11876">IF(BF758="",0,IF((BF758+BE760)&lt;=$H757,BF758,$H757-BE760))</f>
        <v>0</v>
      </c>
      <c r="BG759" s="167">
        <f t="shared" ref="BG759" si="11877">IF(BG758="",0,IF((BG758+BF760)&lt;=$H757,BG758,$H757-BF760))</f>
        <v>0</v>
      </c>
      <c r="BH759" s="167">
        <f t="shared" ref="BH759" si="11878">IF(BH758="",0,IF((BH758+BG760)&lt;=$H757,BH758,$H757-BG760))</f>
        <v>0</v>
      </c>
      <c r="BI759" s="167">
        <f t="shared" ref="BI759" si="11879">IF(BI758="",0,IF((BI758+BH760)&lt;=$H757,BI758,$H757-BH760))</f>
        <v>0</v>
      </c>
      <c r="BJ759" s="382"/>
      <c r="BK759" s="384"/>
      <c r="BL759" s="386"/>
      <c r="BM759" s="106"/>
      <c r="BN759" s="106"/>
      <c r="BO759" s="106"/>
      <c r="BP759" s="106"/>
      <c r="BQ759" s="106"/>
      <c r="BR759" s="106"/>
      <c r="BS759" s="106"/>
      <c r="BT759" s="106"/>
      <c r="BU759" s="106"/>
      <c r="BV759" s="106"/>
      <c r="BW759" s="106"/>
      <c r="BX759" s="106"/>
      <c r="BY759" s="106"/>
      <c r="BZ759" s="106"/>
      <c r="CA759" s="106"/>
      <c r="CB759" s="106"/>
    </row>
    <row r="760" spans="1:80" ht="29" hidden="1" x14ac:dyDescent="0.35">
      <c r="B760" s="128"/>
      <c r="C760" s="170"/>
      <c r="D760" s="170"/>
      <c r="E760" s="170"/>
      <c r="F760" s="170"/>
      <c r="G760" s="170"/>
      <c r="H760" s="170"/>
      <c r="I760" s="172"/>
      <c r="J760" s="105"/>
      <c r="K760" s="175"/>
      <c r="L760" s="105"/>
      <c r="M760" s="63" t="s">
        <v>236</v>
      </c>
      <c r="N760" s="167">
        <f>N759</f>
        <v>0</v>
      </c>
      <c r="O760" s="167">
        <f>O759+N760</f>
        <v>0</v>
      </c>
      <c r="P760" s="167">
        <f t="shared" ref="P760" si="11880">P759+O760</f>
        <v>0</v>
      </c>
      <c r="Q760" s="167">
        <f t="shared" ref="Q760" si="11881">Q759+P760</f>
        <v>0</v>
      </c>
      <c r="R760" s="167">
        <f t="shared" ref="R760" si="11882">R759+Q760</f>
        <v>0</v>
      </c>
      <c r="S760" s="167">
        <f t="shared" ref="S760" si="11883">S759+R760</f>
        <v>0</v>
      </c>
      <c r="T760" s="167">
        <f t="shared" ref="T760" si="11884">T759+S760</f>
        <v>0</v>
      </c>
      <c r="U760" s="167">
        <f t="shared" ref="U760" si="11885">U759+T760</f>
        <v>0</v>
      </c>
      <c r="V760" s="167">
        <f t="shared" ref="V760" si="11886">V759+U760</f>
        <v>0</v>
      </c>
      <c r="W760" s="167">
        <f t="shared" ref="W760" si="11887">W759+V760</f>
        <v>0</v>
      </c>
      <c r="X760" s="167">
        <f t="shared" ref="X760" si="11888">X759+W760</f>
        <v>0</v>
      </c>
      <c r="Y760" s="167">
        <f t="shared" ref="Y760" si="11889">Y759+X760</f>
        <v>0</v>
      </c>
      <c r="Z760" s="167">
        <f t="shared" ref="Z760" si="11890">Z759+Y760</f>
        <v>0</v>
      </c>
      <c r="AA760" s="167">
        <f t="shared" ref="AA760" si="11891">AA759+Z760</f>
        <v>0</v>
      </c>
      <c r="AB760" s="167">
        <f t="shared" ref="AB760" si="11892">AB759+AA760</f>
        <v>0</v>
      </c>
      <c r="AC760" s="167">
        <f t="shared" ref="AC760" si="11893">AC759+AB760</f>
        <v>0</v>
      </c>
      <c r="AD760" s="167">
        <f t="shared" ref="AD760" si="11894">AD759+AC760</f>
        <v>0</v>
      </c>
      <c r="AE760" s="167">
        <f t="shared" ref="AE760" si="11895">AE759+AD760</f>
        <v>0</v>
      </c>
      <c r="AF760" s="167">
        <f t="shared" ref="AF760" si="11896">AF759+AE760</f>
        <v>0</v>
      </c>
      <c r="AG760" s="167">
        <f t="shared" ref="AG760" si="11897">AG759+AF760</f>
        <v>0</v>
      </c>
      <c r="AH760" s="167">
        <f t="shared" ref="AH760" si="11898">AH759+AG760</f>
        <v>0</v>
      </c>
      <c r="AI760" s="167">
        <f t="shared" ref="AI760" si="11899">AI759+AH760</f>
        <v>0</v>
      </c>
      <c r="AJ760" s="167">
        <f t="shared" ref="AJ760" si="11900">AJ759+AI760</f>
        <v>0</v>
      </c>
      <c r="AK760" s="167">
        <f t="shared" ref="AK760" si="11901">AK759+AJ760</f>
        <v>0</v>
      </c>
      <c r="AL760" s="167">
        <f t="shared" ref="AL760" si="11902">AL759+AK760</f>
        <v>0</v>
      </c>
      <c r="AM760" s="167">
        <f t="shared" ref="AM760" si="11903">AM759+AL760</f>
        <v>0</v>
      </c>
      <c r="AN760" s="167">
        <f t="shared" ref="AN760" si="11904">AN759+AM760</f>
        <v>0</v>
      </c>
      <c r="AO760" s="167">
        <f t="shared" ref="AO760" si="11905">AO759+AN760</f>
        <v>0</v>
      </c>
      <c r="AP760" s="167">
        <f t="shared" ref="AP760" si="11906">AP759+AO760</f>
        <v>0</v>
      </c>
      <c r="AQ760" s="167">
        <f t="shared" ref="AQ760" si="11907">AQ759+AP760</f>
        <v>0</v>
      </c>
      <c r="AR760" s="167">
        <f t="shared" ref="AR760" si="11908">AR759+AQ760</f>
        <v>0</v>
      </c>
      <c r="AS760" s="167">
        <f t="shared" ref="AS760" si="11909">AS759+AR760</f>
        <v>0</v>
      </c>
      <c r="AT760" s="167">
        <f t="shared" ref="AT760" si="11910">AT759+AS760</f>
        <v>0</v>
      </c>
      <c r="AU760" s="167">
        <f t="shared" ref="AU760" si="11911">AU759+AT760</f>
        <v>0</v>
      </c>
      <c r="AV760" s="167">
        <f t="shared" ref="AV760" si="11912">AV759+AU760</f>
        <v>0</v>
      </c>
      <c r="AW760" s="167">
        <f t="shared" ref="AW760" si="11913">AW759+AV760</f>
        <v>0</v>
      </c>
      <c r="AX760" s="167">
        <f t="shared" ref="AX760" si="11914">AX759+AW760</f>
        <v>0</v>
      </c>
      <c r="AY760" s="167">
        <f t="shared" ref="AY760" si="11915">AY759+AX760</f>
        <v>0</v>
      </c>
      <c r="AZ760" s="167">
        <f t="shared" ref="AZ760" si="11916">AZ759+AY760</f>
        <v>0</v>
      </c>
      <c r="BA760" s="167">
        <f t="shared" ref="BA760" si="11917">BA759+AZ760</f>
        <v>0</v>
      </c>
      <c r="BB760" s="167">
        <f t="shared" ref="BB760" si="11918">BB759+BA760</f>
        <v>0</v>
      </c>
      <c r="BC760" s="167">
        <f t="shared" ref="BC760" si="11919">BC759+BB760</f>
        <v>0</v>
      </c>
      <c r="BD760" s="167">
        <f t="shared" ref="BD760" si="11920">BD759+BC760</f>
        <v>0</v>
      </c>
      <c r="BE760" s="167">
        <f t="shared" ref="BE760" si="11921">BE759+BD760</f>
        <v>0</v>
      </c>
      <c r="BF760" s="167">
        <f t="shared" ref="BF760" si="11922">BF759+BE760</f>
        <v>0</v>
      </c>
      <c r="BG760" s="167">
        <f t="shared" ref="BG760" si="11923">BG759+BF760</f>
        <v>0</v>
      </c>
      <c r="BH760" s="167">
        <f t="shared" ref="BH760" si="11924">BH759+BG760</f>
        <v>0</v>
      </c>
      <c r="BI760" s="167">
        <f t="shared" ref="BI760" si="11925">BI759+BH760</f>
        <v>0</v>
      </c>
      <c r="BJ760" s="382"/>
      <c r="BK760" s="384"/>
      <c r="BL760" s="386"/>
      <c r="BM760" s="105"/>
      <c r="BN760" s="105"/>
      <c r="BO760" s="105"/>
      <c r="BP760" s="105"/>
      <c r="BQ760" s="105"/>
      <c r="BR760" s="105"/>
      <c r="BS760" s="105"/>
      <c r="BT760" s="105"/>
      <c r="BU760" s="105"/>
      <c r="BV760" s="105"/>
      <c r="BW760" s="105"/>
      <c r="BX760" s="105"/>
      <c r="BY760" s="105"/>
      <c r="BZ760" s="105"/>
      <c r="CA760" s="105"/>
      <c r="CB760" s="105"/>
    </row>
    <row r="761" spans="1:80" ht="25.4" customHeight="1" thickBot="1" x14ac:dyDescent="0.4">
      <c r="B761" s="128"/>
      <c r="C761" s="170"/>
      <c r="D761" s="170"/>
      <c r="E761" s="170"/>
      <c r="F761" s="170"/>
      <c r="G761" s="170"/>
      <c r="H761" s="170"/>
      <c r="I761" s="172"/>
      <c r="J761" s="105"/>
      <c r="K761" s="175"/>
      <c r="L761" s="105"/>
      <c r="M761" s="63" t="s">
        <v>145</v>
      </c>
      <c r="N761" s="168">
        <f>IF($E757="",0,VLOOKUP($E757,'Podpůrná data'!$H$15:$I$182,2)*N759)</f>
        <v>0</v>
      </c>
      <c r="O761" s="168">
        <f>IF($E757="",0,VLOOKUP($E757,'Podpůrná data'!$H$15:$I$182,2)*O759)</f>
        <v>0</v>
      </c>
      <c r="P761" s="168">
        <f>IF($E757="",0,VLOOKUP($E757,'Podpůrná data'!$H$15:$I$182,2)*P759)</f>
        <v>0</v>
      </c>
      <c r="Q761" s="168">
        <f>IF($E757="",0,VLOOKUP($E757,'Podpůrná data'!$H$15:$I$182,2)*Q759)</f>
        <v>0</v>
      </c>
      <c r="R761" s="168">
        <f>IF($E757="",0,VLOOKUP($E757,'Podpůrná data'!$H$15:$I$182,2)*R759)</f>
        <v>0</v>
      </c>
      <c r="S761" s="168">
        <f>IF($E757="",0,VLOOKUP($E757,'Podpůrná data'!$H$15:$I$182,2)*S759)</f>
        <v>0</v>
      </c>
      <c r="T761" s="168">
        <f>IF($E757="",0,VLOOKUP($E757,'Podpůrná data'!$H$15:$I$182,2)*T759)</f>
        <v>0</v>
      </c>
      <c r="U761" s="168">
        <f>IF($E757="",0,VLOOKUP($E757,'Podpůrná data'!$H$15:$I$182,2)*U759)</f>
        <v>0</v>
      </c>
      <c r="V761" s="168">
        <f>IF($E757="",0,VLOOKUP($E757,'Podpůrná data'!$H$15:$I$182,2)*V759)</f>
        <v>0</v>
      </c>
      <c r="W761" s="168">
        <f>IF($E757="",0,VLOOKUP($E757,'Podpůrná data'!$H$15:$I$182,2)*W759)</f>
        <v>0</v>
      </c>
      <c r="X761" s="168">
        <f>IF($E757="",0,VLOOKUP($E757,'Podpůrná data'!$H$15:$I$182,2)*X759)</f>
        <v>0</v>
      </c>
      <c r="Y761" s="168">
        <f>IF($E757="",0,VLOOKUP($E757,'Podpůrná data'!$H$15:$I$182,2)*Y759)</f>
        <v>0</v>
      </c>
      <c r="Z761" s="168">
        <f>IF($E757="",0,VLOOKUP($E757,'Podpůrná data'!$H$15:$I$182,2)*Z759)</f>
        <v>0</v>
      </c>
      <c r="AA761" s="168">
        <f>IF($E757="",0,VLOOKUP($E757,'Podpůrná data'!$H$15:$I$182,2)*AA759)</f>
        <v>0</v>
      </c>
      <c r="AB761" s="168">
        <f>IF($E757="",0,VLOOKUP($E757,'Podpůrná data'!$H$15:$I$182,2)*AB759)</f>
        <v>0</v>
      </c>
      <c r="AC761" s="168">
        <f>IF($E757="",0,VLOOKUP($E757,'Podpůrná data'!$H$15:$I$182,2)*AC759)</f>
        <v>0</v>
      </c>
      <c r="AD761" s="168">
        <f>IF($E757="",0,VLOOKUP($E757,'Podpůrná data'!$H$15:$I$182,2)*AD759)</f>
        <v>0</v>
      </c>
      <c r="AE761" s="168">
        <f>IF($E757="",0,VLOOKUP($E757,'Podpůrná data'!$H$15:$I$182,2)*AE759)</f>
        <v>0</v>
      </c>
      <c r="AF761" s="168">
        <f>IF($E757="",0,VLOOKUP($E757,'Podpůrná data'!$H$15:$I$182,2)*AF759)</f>
        <v>0</v>
      </c>
      <c r="AG761" s="168">
        <f>IF($E757="",0,VLOOKUP($E757,'Podpůrná data'!$H$15:$I$182,2)*AG759)</f>
        <v>0</v>
      </c>
      <c r="AH761" s="168">
        <f>IF($E757="",0,VLOOKUP($E757,'Podpůrná data'!$H$15:$I$182,2)*AH759)</f>
        <v>0</v>
      </c>
      <c r="AI761" s="168">
        <f>IF($E757="",0,VLOOKUP($E757,'Podpůrná data'!$H$15:$I$182,2)*AI759)</f>
        <v>0</v>
      </c>
      <c r="AJ761" s="168">
        <f>IF($E757="",0,VLOOKUP($E757,'Podpůrná data'!$H$15:$I$182,2)*AJ759)</f>
        <v>0</v>
      </c>
      <c r="AK761" s="168">
        <f>IF($E757="",0,VLOOKUP($E757,'Podpůrná data'!$H$15:$I$182,2)*AK759)</f>
        <v>0</v>
      </c>
      <c r="AL761" s="168">
        <f>IF($E757="",0,VLOOKUP($E757,'Podpůrná data'!$H$15:$I$182,2)*AL759)</f>
        <v>0</v>
      </c>
      <c r="AM761" s="168">
        <f>IF($E757="",0,VLOOKUP($E757,'Podpůrná data'!$H$15:$I$182,2)*AM759)</f>
        <v>0</v>
      </c>
      <c r="AN761" s="168">
        <f>IF($E757="",0,VLOOKUP($E757,'Podpůrná data'!$H$15:$I$182,2)*AN759)</f>
        <v>0</v>
      </c>
      <c r="AO761" s="168">
        <f>IF($E757="",0,VLOOKUP($E757,'Podpůrná data'!$H$15:$I$182,2)*AO759)</f>
        <v>0</v>
      </c>
      <c r="AP761" s="168">
        <f>IF($E757="",0,VLOOKUP($E757,'Podpůrná data'!$H$15:$I$182,2)*AP759)</f>
        <v>0</v>
      </c>
      <c r="AQ761" s="168">
        <f>IF($E757="",0,VLOOKUP($E757,'Podpůrná data'!$H$15:$I$182,2)*AQ759)</f>
        <v>0</v>
      </c>
      <c r="AR761" s="168">
        <f>IF($E757="",0,VLOOKUP($E757,'Podpůrná data'!$H$15:$I$182,2)*AR759)</f>
        <v>0</v>
      </c>
      <c r="AS761" s="168">
        <f>IF($E757="",0,VLOOKUP($E757,'Podpůrná data'!$H$15:$I$182,2)*AS759)</f>
        <v>0</v>
      </c>
      <c r="AT761" s="168">
        <f>IF($E757="",0,VLOOKUP($E757,'Podpůrná data'!$H$15:$I$182,2)*AT759)</f>
        <v>0</v>
      </c>
      <c r="AU761" s="168">
        <f>IF($E757="",0,VLOOKUP($E757,'Podpůrná data'!$H$15:$I$182,2)*AU759)</f>
        <v>0</v>
      </c>
      <c r="AV761" s="168">
        <f>IF($E757="",0,VLOOKUP($E757,'Podpůrná data'!$H$15:$I$182,2)*AV759)</f>
        <v>0</v>
      </c>
      <c r="AW761" s="168">
        <f>IF($E757="",0,VLOOKUP($E757,'Podpůrná data'!$H$15:$I$182,2)*AW759)</f>
        <v>0</v>
      </c>
      <c r="AX761" s="168">
        <f>IF($E757="",0,VLOOKUP($E757,'Podpůrná data'!$H$15:$I$182,2)*AX759)</f>
        <v>0</v>
      </c>
      <c r="AY761" s="168">
        <f>IF($E757="",0,VLOOKUP($E757,'Podpůrná data'!$H$15:$I$182,2)*AY759)</f>
        <v>0</v>
      </c>
      <c r="AZ761" s="168">
        <f>IF($E757="",0,VLOOKUP($E757,'Podpůrná data'!$H$15:$I$182,2)*AZ759)</f>
        <v>0</v>
      </c>
      <c r="BA761" s="168">
        <f>IF($E757="",0,VLOOKUP($E757,'Podpůrná data'!$H$15:$I$182,2)*BA759)</f>
        <v>0</v>
      </c>
      <c r="BB761" s="168">
        <f>IF($E757="",0,VLOOKUP($E757,'Podpůrná data'!$H$15:$I$182,2)*BB759)</f>
        <v>0</v>
      </c>
      <c r="BC761" s="168">
        <f>IF($E757="",0,VLOOKUP($E757,'Podpůrná data'!$H$15:$I$182,2)*BC759)</f>
        <v>0</v>
      </c>
      <c r="BD761" s="168">
        <f>IF($E757="",0,VLOOKUP($E757,'Podpůrná data'!$H$15:$I$182,2)*BD759)</f>
        <v>0</v>
      </c>
      <c r="BE761" s="168">
        <f>IF($E757="",0,VLOOKUP($E757,'Podpůrná data'!$H$15:$I$182,2)*BE759)</f>
        <v>0</v>
      </c>
      <c r="BF761" s="168">
        <f>IF($E757="",0,VLOOKUP($E757,'Podpůrná data'!$H$15:$I$182,2)*BF759)</f>
        <v>0</v>
      </c>
      <c r="BG761" s="168">
        <f>IF($E757="",0,VLOOKUP($E757,'Podpůrná data'!$H$15:$I$182,2)*BG759)</f>
        <v>0</v>
      </c>
      <c r="BH761" s="168">
        <f>IF($E757="",0,VLOOKUP($E757,'Podpůrná data'!$H$15:$I$182,2)*BH759)</f>
        <v>0</v>
      </c>
      <c r="BI761" s="168">
        <f>IF($E757="",0,VLOOKUP($E757,'Podpůrná data'!$H$15:$I$182,2)*BI759)</f>
        <v>0</v>
      </c>
      <c r="BJ761" s="382"/>
      <c r="BK761" s="384"/>
      <c r="BL761" s="386"/>
      <c r="BM761" s="105"/>
      <c r="BN761" s="178">
        <f>SUMIFS($N761:$BI761,$N756:$BI756,"1. ZoR")</f>
        <v>0</v>
      </c>
      <c r="BO761" s="178">
        <f>SUMIFS($N761:$BI761,$N756:$BI756,"2. ZoR")</f>
        <v>0</v>
      </c>
      <c r="BP761" s="178">
        <f>SUMIFS($N761:$BI761,$N756:$BI756,"3. ZoR")</f>
        <v>0</v>
      </c>
      <c r="BQ761" s="178">
        <f>SUMIFS($N761:$BI761,$N756:$BI756,"4. ZoR")</f>
        <v>0</v>
      </c>
      <c r="BR761" s="178">
        <f>SUMIFS($N761:$BI761,$N756:$BI756,"5. ZoR")</f>
        <v>0</v>
      </c>
      <c r="BS761" s="178">
        <f>SUMIFS($N761:$BI761,$N756:$BI756,"6. ZoR")</f>
        <v>0</v>
      </c>
      <c r="BT761" s="178">
        <f>SUMIFS($N761:$BI761,$N756:$BI756,"7. ZoR")</f>
        <v>0</v>
      </c>
      <c r="BU761" s="178">
        <f>SUMIFS($N761:$BI761,$N756:$BI756,"8. ZoR")</f>
        <v>0</v>
      </c>
      <c r="BV761" s="178">
        <f>SUMIFS($N761:$BI761,$N756:$BI756,"9. ZoR")</f>
        <v>0</v>
      </c>
      <c r="BW761" s="178">
        <f>SUMIFS($N761:$BI761,$N756:$BI756,"10. ZoR")</f>
        <v>0</v>
      </c>
      <c r="BX761" s="178">
        <f>SUMIFS($N761:$BI761,$N756:$BI756,"11. ZoR")</f>
        <v>0</v>
      </c>
      <c r="BY761" s="178">
        <f>SUMIFS($N761:$BI761,$N756:$BI756,"12. ZoR")</f>
        <v>0</v>
      </c>
      <c r="BZ761" s="178">
        <f>SUMIFS($N761:$BI761,$N756:$BI756,"13. ZoR")</f>
        <v>0</v>
      </c>
      <c r="CA761" s="178">
        <f>SUMIFS($N761:$BI761,$N756:$BI756,"14. ZoR")</f>
        <v>0</v>
      </c>
      <c r="CB761" s="178">
        <f>SUMIFS($N761:$BI761,$N756:$BI756,"15. ZoR")</f>
        <v>0</v>
      </c>
    </row>
    <row r="762" spans="1:80" ht="29.5" hidden="1" thickBot="1" x14ac:dyDescent="0.4">
      <c r="B762" s="129"/>
      <c r="C762" s="173"/>
      <c r="D762" s="173"/>
      <c r="E762" s="173"/>
      <c r="F762" s="173"/>
      <c r="G762" s="173"/>
      <c r="H762" s="173"/>
      <c r="I762" s="174"/>
      <c r="J762" s="105"/>
      <c r="K762" s="176"/>
      <c r="L762" s="105"/>
      <c r="M762" s="63" t="s">
        <v>200</v>
      </c>
      <c r="N762" s="168">
        <f>IF(N761="","",N761)</f>
        <v>0</v>
      </c>
      <c r="O762" s="168">
        <f>N762+O761</f>
        <v>0</v>
      </c>
      <c r="P762" s="168">
        <f t="shared" ref="P762" si="11926">O762+P761</f>
        <v>0</v>
      </c>
      <c r="Q762" s="168">
        <f t="shared" ref="Q762" si="11927">P762+Q761</f>
        <v>0</v>
      </c>
      <c r="R762" s="168">
        <f t="shared" ref="R762" si="11928">Q762+R761</f>
        <v>0</v>
      </c>
      <c r="S762" s="168">
        <f t="shared" ref="S762" si="11929">R762+S761</f>
        <v>0</v>
      </c>
      <c r="T762" s="168">
        <f t="shared" ref="T762" si="11930">S762+T761</f>
        <v>0</v>
      </c>
      <c r="U762" s="168">
        <f t="shared" ref="U762" si="11931">T762+U761</f>
        <v>0</v>
      </c>
      <c r="V762" s="168">
        <f t="shared" ref="V762" si="11932">U762+V761</f>
        <v>0</v>
      </c>
      <c r="W762" s="168">
        <f t="shared" ref="W762" si="11933">V762+W761</f>
        <v>0</v>
      </c>
      <c r="X762" s="168">
        <f t="shared" ref="X762" si="11934">W762+X761</f>
        <v>0</v>
      </c>
      <c r="Y762" s="168">
        <f t="shared" ref="Y762" si="11935">X762+Y761</f>
        <v>0</v>
      </c>
      <c r="Z762" s="168">
        <f t="shared" ref="Z762" si="11936">Y762+Z761</f>
        <v>0</v>
      </c>
      <c r="AA762" s="168">
        <f t="shared" ref="AA762" si="11937">Z762+AA761</f>
        <v>0</v>
      </c>
      <c r="AB762" s="168">
        <f t="shared" ref="AB762" si="11938">AA762+AB761</f>
        <v>0</v>
      </c>
      <c r="AC762" s="168">
        <f t="shared" ref="AC762" si="11939">AB762+AC761</f>
        <v>0</v>
      </c>
      <c r="AD762" s="168">
        <f t="shared" ref="AD762" si="11940">AC762+AD761</f>
        <v>0</v>
      </c>
      <c r="AE762" s="168">
        <f t="shared" ref="AE762" si="11941">AD762+AE761</f>
        <v>0</v>
      </c>
      <c r="AF762" s="168">
        <f t="shared" ref="AF762" si="11942">AE762+AF761</f>
        <v>0</v>
      </c>
      <c r="AG762" s="168">
        <f t="shared" ref="AG762" si="11943">AF762+AG761</f>
        <v>0</v>
      </c>
      <c r="AH762" s="168">
        <f t="shared" ref="AH762" si="11944">AG762+AH761</f>
        <v>0</v>
      </c>
      <c r="AI762" s="168">
        <f t="shared" ref="AI762" si="11945">AH762+AI761</f>
        <v>0</v>
      </c>
      <c r="AJ762" s="168">
        <f t="shared" ref="AJ762" si="11946">AI762+AJ761</f>
        <v>0</v>
      </c>
      <c r="AK762" s="168">
        <f t="shared" ref="AK762" si="11947">AJ762+AK761</f>
        <v>0</v>
      </c>
      <c r="AL762" s="168">
        <f t="shared" ref="AL762" si="11948">AK762+AL761</f>
        <v>0</v>
      </c>
      <c r="AM762" s="168">
        <f t="shared" ref="AM762" si="11949">AL762+AM761</f>
        <v>0</v>
      </c>
      <c r="AN762" s="168">
        <f t="shared" ref="AN762" si="11950">AM762+AN761</f>
        <v>0</v>
      </c>
      <c r="AO762" s="168">
        <f t="shared" ref="AO762" si="11951">AN762+AO761</f>
        <v>0</v>
      </c>
      <c r="AP762" s="168">
        <f t="shared" ref="AP762" si="11952">AO762+AP761</f>
        <v>0</v>
      </c>
      <c r="AQ762" s="168">
        <f t="shared" ref="AQ762" si="11953">AP762+AQ761</f>
        <v>0</v>
      </c>
      <c r="AR762" s="168">
        <f t="shared" ref="AR762" si="11954">AQ762+AR761</f>
        <v>0</v>
      </c>
      <c r="AS762" s="168">
        <f t="shared" ref="AS762" si="11955">AR762+AS761</f>
        <v>0</v>
      </c>
      <c r="AT762" s="168">
        <f t="shared" ref="AT762" si="11956">AS762+AT761</f>
        <v>0</v>
      </c>
      <c r="AU762" s="168">
        <f t="shared" ref="AU762" si="11957">AT762+AU761</f>
        <v>0</v>
      </c>
      <c r="AV762" s="168">
        <f t="shared" ref="AV762" si="11958">AU762+AV761</f>
        <v>0</v>
      </c>
      <c r="AW762" s="168">
        <f t="shared" ref="AW762" si="11959">AV762+AW761</f>
        <v>0</v>
      </c>
      <c r="AX762" s="168">
        <f t="shared" ref="AX762" si="11960">AW762+AX761</f>
        <v>0</v>
      </c>
      <c r="AY762" s="168">
        <f t="shared" ref="AY762" si="11961">AX762+AY761</f>
        <v>0</v>
      </c>
      <c r="AZ762" s="168">
        <f t="shared" ref="AZ762" si="11962">AY762+AZ761</f>
        <v>0</v>
      </c>
      <c r="BA762" s="168">
        <f t="shared" ref="BA762" si="11963">AZ762+BA761</f>
        <v>0</v>
      </c>
      <c r="BB762" s="168">
        <f t="shared" ref="BB762" si="11964">BA762+BB761</f>
        <v>0</v>
      </c>
      <c r="BC762" s="168">
        <f t="shared" ref="BC762" si="11965">BB762+BC761</f>
        <v>0</v>
      </c>
      <c r="BD762" s="168">
        <f t="shared" ref="BD762" si="11966">BC762+BD761</f>
        <v>0</v>
      </c>
      <c r="BE762" s="168">
        <f t="shared" ref="BE762" si="11967">BD762+BE761</f>
        <v>0</v>
      </c>
      <c r="BF762" s="168">
        <f t="shared" ref="BF762" si="11968">BE762+BF761</f>
        <v>0</v>
      </c>
      <c r="BG762" s="168">
        <f t="shared" ref="BG762" si="11969">BF762+BG761</f>
        <v>0</v>
      </c>
      <c r="BH762" s="168">
        <f t="shared" ref="BH762" si="11970">BG762+BH761</f>
        <v>0</v>
      </c>
      <c r="BI762" s="168">
        <f t="shared" ref="BI762" si="11971">BH762+BI761</f>
        <v>0</v>
      </c>
      <c r="BJ762" s="383"/>
      <c r="BK762" s="385"/>
      <c r="BL762" s="387"/>
      <c r="BM762" s="105"/>
      <c r="BN762" s="105"/>
      <c r="BO762" s="105"/>
      <c r="BP762" s="105"/>
      <c r="BQ762" s="105"/>
      <c r="BR762" s="105"/>
      <c r="BS762" s="105"/>
      <c r="BT762" s="105"/>
      <c r="BU762" s="105"/>
      <c r="BV762" s="105"/>
      <c r="BW762" s="105"/>
      <c r="BX762" s="105"/>
      <c r="BY762" s="105"/>
      <c r="BZ762" s="105"/>
      <c r="CA762" s="105"/>
      <c r="CB762" s="105"/>
    </row>
    <row r="763" spans="1:80" ht="15" hidden="1" thickBot="1" x14ac:dyDescent="0.4">
      <c r="B763" s="105"/>
      <c r="C763" s="130"/>
      <c r="D763" s="130"/>
      <c r="E763" s="130"/>
      <c r="F763" s="130"/>
      <c r="G763" s="130"/>
      <c r="H763" s="130"/>
      <c r="I763" s="105"/>
      <c r="J763" s="7"/>
      <c r="K763" s="105"/>
      <c r="L763" s="105"/>
      <c r="M763" s="105"/>
      <c r="N763" s="105"/>
      <c r="O763" s="105"/>
      <c r="P763" s="7"/>
      <c r="Q763" s="105"/>
      <c r="R763" s="105"/>
      <c r="S763" s="105"/>
      <c r="T763" s="105"/>
      <c r="U763" s="105"/>
      <c r="V763" s="105"/>
      <c r="W763" s="105"/>
      <c r="X763" s="105"/>
      <c r="Y763" s="105"/>
      <c r="Z763" s="105"/>
      <c r="AA763" s="105"/>
      <c r="AB763" s="105"/>
      <c r="AC763" s="105"/>
      <c r="AD763" s="105"/>
      <c r="AE763" s="105"/>
      <c r="AF763" s="105"/>
      <c r="AG763" s="105"/>
      <c r="AH763" s="105"/>
      <c r="AI763" s="105"/>
      <c r="AJ763" s="105"/>
      <c r="AK763" s="105"/>
      <c r="AL763" s="105"/>
      <c r="AM763" s="105"/>
      <c r="AN763" s="105"/>
      <c r="AO763" s="105"/>
      <c r="AP763" s="105"/>
      <c r="AQ763" s="105"/>
      <c r="AR763" s="105"/>
      <c r="AS763" s="105"/>
      <c r="AT763" s="105"/>
      <c r="AU763" s="105"/>
      <c r="AV763" s="105"/>
      <c r="AW763" s="105"/>
      <c r="AX763" s="105"/>
      <c r="AY763" s="105"/>
      <c r="AZ763" s="105"/>
      <c r="BA763" s="105"/>
      <c r="BB763" s="105"/>
      <c r="BC763" s="105"/>
      <c r="BD763" s="105"/>
      <c r="BE763" s="105"/>
      <c r="BF763" s="105"/>
      <c r="BG763" s="105"/>
      <c r="BH763" s="105"/>
      <c r="BI763" s="105"/>
      <c r="BJ763" s="105"/>
      <c r="BK763" s="105"/>
      <c r="BL763" s="105"/>
      <c r="BM763" s="105"/>
      <c r="BN763" s="105"/>
      <c r="BO763" s="105"/>
      <c r="BP763" s="105"/>
      <c r="BQ763" s="105"/>
      <c r="BR763" s="105"/>
      <c r="BS763" s="105"/>
      <c r="BT763" s="105"/>
      <c r="BU763" s="105"/>
      <c r="BV763" s="105"/>
      <c r="BW763" s="105"/>
      <c r="BX763" s="105"/>
      <c r="BY763" s="105"/>
      <c r="BZ763" s="105"/>
      <c r="CA763" s="105"/>
      <c r="CB763" s="105"/>
    </row>
    <row r="764" spans="1:80" s="245" customFormat="1" ht="58.4" customHeight="1" thickBot="1" x14ac:dyDescent="0.4">
      <c r="A764" s="249"/>
      <c r="B764" s="120"/>
      <c r="C764" s="360" t="s">
        <v>2</v>
      </c>
      <c r="D764" s="121"/>
      <c r="E764" s="131" t="s">
        <v>225</v>
      </c>
      <c r="F764" s="131" t="s">
        <v>444</v>
      </c>
      <c r="G764" s="131" t="s">
        <v>208</v>
      </c>
      <c r="H764" s="122" t="s">
        <v>385</v>
      </c>
      <c r="I764" s="123" t="s">
        <v>1</v>
      </c>
      <c r="J764" s="7"/>
      <c r="K764" s="169">
        <v>204032</v>
      </c>
      <c r="L764" s="106"/>
      <c r="M764" s="194" t="s">
        <v>128</v>
      </c>
      <c r="N764" s="83" t="s">
        <v>4</v>
      </c>
      <c r="O764" s="83" t="s">
        <v>5</v>
      </c>
      <c r="P764" s="83" t="s">
        <v>6</v>
      </c>
      <c r="Q764" s="83" t="s">
        <v>7</v>
      </c>
      <c r="R764" s="83" t="s">
        <v>8</v>
      </c>
      <c r="S764" s="83" t="s">
        <v>9</v>
      </c>
      <c r="T764" s="83" t="s">
        <v>10</v>
      </c>
      <c r="U764" s="83" t="s">
        <v>11</v>
      </c>
      <c r="V764" s="83" t="s">
        <v>12</v>
      </c>
      <c r="W764" s="83" t="s">
        <v>13</v>
      </c>
      <c r="X764" s="83" t="s">
        <v>14</v>
      </c>
      <c r="Y764" s="83" t="s">
        <v>15</v>
      </c>
      <c r="Z764" s="83" t="s">
        <v>16</v>
      </c>
      <c r="AA764" s="83" t="s">
        <v>17</v>
      </c>
      <c r="AB764" s="83" t="s">
        <v>18</v>
      </c>
      <c r="AC764" s="83" t="s">
        <v>19</v>
      </c>
      <c r="AD764" s="83" t="s">
        <v>20</v>
      </c>
      <c r="AE764" s="83" t="s">
        <v>21</v>
      </c>
      <c r="AF764" s="83" t="s">
        <v>22</v>
      </c>
      <c r="AG764" s="83" t="s">
        <v>23</v>
      </c>
      <c r="AH764" s="83" t="s">
        <v>24</v>
      </c>
      <c r="AI764" s="83" t="s">
        <v>25</v>
      </c>
      <c r="AJ764" s="83" t="s">
        <v>26</v>
      </c>
      <c r="AK764" s="83" t="s">
        <v>27</v>
      </c>
      <c r="AL764" s="83" t="s">
        <v>28</v>
      </c>
      <c r="AM764" s="83" t="s">
        <v>29</v>
      </c>
      <c r="AN764" s="83" t="s">
        <v>30</v>
      </c>
      <c r="AO764" s="83" t="s">
        <v>31</v>
      </c>
      <c r="AP764" s="83" t="s">
        <v>32</v>
      </c>
      <c r="AQ764" s="83" t="s">
        <v>33</v>
      </c>
      <c r="AR764" s="83" t="s">
        <v>34</v>
      </c>
      <c r="AS764" s="83" t="s">
        <v>35</v>
      </c>
      <c r="AT764" s="83" t="s">
        <v>36</v>
      </c>
      <c r="AU764" s="83" t="s">
        <v>37</v>
      </c>
      <c r="AV764" s="83" t="s">
        <v>38</v>
      </c>
      <c r="AW764" s="83" t="s">
        <v>39</v>
      </c>
      <c r="AX764" s="83" t="s">
        <v>40</v>
      </c>
      <c r="AY764" s="83" t="s">
        <v>41</v>
      </c>
      <c r="AZ764" s="83" t="s">
        <v>42</v>
      </c>
      <c r="BA764" s="83" t="s">
        <v>43</v>
      </c>
      <c r="BB764" s="83" t="s">
        <v>44</v>
      </c>
      <c r="BC764" s="83" t="s">
        <v>45</v>
      </c>
      <c r="BD764" s="83" t="s">
        <v>46</v>
      </c>
      <c r="BE764" s="83" t="s">
        <v>47</v>
      </c>
      <c r="BF764" s="83" t="s">
        <v>48</v>
      </c>
      <c r="BG764" s="83" t="s">
        <v>49</v>
      </c>
      <c r="BH764" s="83" t="s">
        <v>50</v>
      </c>
      <c r="BI764" s="83" t="s">
        <v>51</v>
      </c>
      <c r="BJ764" s="134" t="s">
        <v>234</v>
      </c>
      <c r="BK764" s="135" t="s">
        <v>164</v>
      </c>
      <c r="BL764" s="135" t="s">
        <v>213</v>
      </c>
      <c r="BM764" s="106"/>
      <c r="BN764" s="368" t="s">
        <v>238</v>
      </c>
      <c r="BO764" s="369"/>
      <c r="BP764" s="369"/>
      <c r="BQ764" s="369"/>
      <c r="BR764" s="369"/>
      <c r="BS764" s="369"/>
      <c r="BT764" s="369"/>
      <c r="BU764" s="369"/>
      <c r="BV764" s="369"/>
      <c r="BW764" s="369"/>
      <c r="BX764" s="369"/>
      <c r="BY764" s="369"/>
      <c r="BZ764" s="369"/>
      <c r="CA764" s="369"/>
      <c r="CB764" s="369"/>
    </row>
    <row r="765" spans="1:80" s="245" customFormat="1" ht="18" hidden="1" customHeight="1" x14ac:dyDescent="0.35">
      <c r="A765" s="250"/>
      <c r="B765" s="113"/>
      <c r="C765" s="361"/>
      <c r="D765" s="125"/>
      <c r="E765" s="125"/>
      <c r="F765" s="125"/>
      <c r="G765" s="125"/>
      <c r="H765" s="370" t="s">
        <v>201</v>
      </c>
      <c r="I765" s="373" t="s">
        <v>93</v>
      </c>
      <c r="J765" s="7"/>
      <c r="K765" s="375" t="s">
        <v>423</v>
      </c>
      <c r="L765" s="106"/>
      <c r="M765" s="84"/>
      <c r="N765" s="74">
        <f>MONTH(Úvod!$F$10)</f>
        <v>1</v>
      </c>
      <c r="O765" s="75">
        <f t="shared" ref="O765" si="11972">IF(N765=12,1,N765+1)</f>
        <v>2</v>
      </c>
      <c r="P765" s="75">
        <f t="shared" ref="P765" si="11973">IF(O765=12,1,O765+1)</f>
        <v>3</v>
      </c>
      <c r="Q765" s="76">
        <f t="shared" ref="Q765" si="11974">IF(P765=12,1,P765+1)</f>
        <v>4</v>
      </c>
      <c r="R765" s="76">
        <f t="shared" ref="R765" si="11975">IF(Q765=12,1,Q765+1)</f>
        <v>5</v>
      </c>
      <c r="S765" s="76">
        <f t="shared" ref="S765" si="11976">IF(R765=12,1,R765+1)</f>
        <v>6</v>
      </c>
      <c r="T765" s="76">
        <f t="shared" ref="T765" si="11977">IF(S765=12,1,S765+1)</f>
        <v>7</v>
      </c>
      <c r="U765" s="76">
        <f t="shared" ref="U765" si="11978">IF(T765=12,1,T765+1)</f>
        <v>8</v>
      </c>
      <c r="V765" s="76">
        <f t="shared" ref="V765" si="11979">IF(U765=12,1,U765+1)</f>
        <v>9</v>
      </c>
      <c r="W765" s="76">
        <f>IF(V765=12,1,V765+1)</f>
        <v>10</v>
      </c>
      <c r="X765" s="76">
        <f t="shared" ref="X765" si="11980">IF(W765=12,1,W765+1)</f>
        <v>11</v>
      </c>
      <c r="Y765" s="76">
        <f t="shared" ref="Y765" si="11981">IF(X765=12,1,X765+1)</f>
        <v>12</v>
      </c>
      <c r="Z765" s="76">
        <f t="shared" ref="Z765" si="11982">IF(Y765=12,1,Y765+1)</f>
        <v>1</v>
      </c>
      <c r="AA765" s="76">
        <f t="shared" ref="AA765" si="11983">IF(Z765=12,1,Z765+1)</f>
        <v>2</v>
      </c>
      <c r="AB765" s="76">
        <f t="shared" ref="AB765" si="11984">IF(AA765=12,1,AA765+1)</f>
        <v>3</v>
      </c>
      <c r="AC765" s="76">
        <f t="shared" ref="AC765" si="11985">IF(AB765=12,1,AB765+1)</f>
        <v>4</v>
      </c>
      <c r="AD765" s="76">
        <f t="shared" ref="AD765" si="11986">IF(AC765=12,1,AC765+1)</f>
        <v>5</v>
      </c>
      <c r="AE765" s="76">
        <f t="shared" ref="AE765" si="11987">IF(AD765=12,1,AD765+1)</f>
        <v>6</v>
      </c>
      <c r="AF765" s="76">
        <f>IF(AE765=12,1,AE765+1)</f>
        <v>7</v>
      </c>
      <c r="AG765" s="76">
        <f t="shared" ref="AG765" si="11988">IF(AF765=12,1,AF765+1)</f>
        <v>8</v>
      </c>
      <c r="AH765" s="76">
        <f t="shared" ref="AH765" si="11989">IF(AG765=12,1,AG765+1)</f>
        <v>9</v>
      </c>
      <c r="AI765" s="76">
        <f t="shared" ref="AI765" si="11990">IF(AH765=12,1,AH765+1)</f>
        <v>10</v>
      </c>
      <c r="AJ765" s="76">
        <f t="shared" ref="AJ765" si="11991">IF(AI765=12,1,AI765+1)</f>
        <v>11</v>
      </c>
      <c r="AK765" s="76">
        <f t="shared" ref="AK765" si="11992">IF(AJ765=12,1,AJ765+1)</f>
        <v>12</v>
      </c>
      <c r="AL765" s="76">
        <f t="shared" ref="AL765" si="11993">IF(AK765=12,1,AK765+1)</f>
        <v>1</v>
      </c>
      <c r="AM765" s="76">
        <f t="shared" ref="AM765" si="11994">IF(AL765=12,1,AL765+1)</f>
        <v>2</v>
      </c>
      <c r="AN765" s="76">
        <f t="shared" ref="AN765" si="11995">IF(AM765=12,1,AM765+1)</f>
        <v>3</v>
      </c>
      <c r="AO765" s="76">
        <f t="shared" ref="AO765" si="11996">IF(AN765=12,1,AN765+1)</f>
        <v>4</v>
      </c>
      <c r="AP765" s="76">
        <f t="shared" ref="AP765" si="11997">IF(AO765=12,1,AO765+1)</f>
        <v>5</v>
      </c>
      <c r="AQ765" s="76">
        <f t="shared" ref="AQ765" si="11998">IF(AP765=12,1,AP765+1)</f>
        <v>6</v>
      </c>
      <c r="AR765" s="76">
        <f t="shared" ref="AR765" si="11999">IF(AQ765=12,1,AQ765+1)</f>
        <v>7</v>
      </c>
      <c r="AS765" s="76">
        <f t="shared" ref="AS765" si="12000">IF(AR765=12,1,AR765+1)</f>
        <v>8</v>
      </c>
      <c r="AT765" s="76">
        <f t="shared" ref="AT765" si="12001">IF(AS765=12,1,AS765+1)</f>
        <v>9</v>
      </c>
      <c r="AU765" s="76">
        <f t="shared" ref="AU765" si="12002">IF(AT765=12,1,AT765+1)</f>
        <v>10</v>
      </c>
      <c r="AV765" s="76">
        <f t="shared" ref="AV765" si="12003">IF(AU765=12,1,AU765+1)</f>
        <v>11</v>
      </c>
      <c r="AW765" s="76">
        <f t="shared" ref="AW765" si="12004">IF(AV765=12,1,AV765+1)</f>
        <v>12</v>
      </c>
      <c r="AX765" s="76">
        <f t="shared" ref="AX765" si="12005">IF(AW765=12,1,AW765+1)</f>
        <v>1</v>
      </c>
      <c r="AY765" s="76">
        <f t="shared" ref="AY765" si="12006">IF(AX765=12,1,AX765+1)</f>
        <v>2</v>
      </c>
      <c r="AZ765" s="76">
        <f t="shared" ref="AZ765" si="12007">IF(AY765=12,1,AY765+1)</f>
        <v>3</v>
      </c>
      <c r="BA765" s="76">
        <f t="shared" ref="BA765" si="12008">IF(AZ765=12,1,AZ765+1)</f>
        <v>4</v>
      </c>
      <c r="BB765" s="76">
        <f t="shared" ref="BB765" si="12009">IF(BA765=12,1,BA765+1)</f>
        <v>5</v>
      </c>
      <c r="BC765" s="76">
        <f t="shared" ref="BC765" si="12010">IF(BB765=12,1,BB765+1)</f>
        <v>6</v>
      </c>
      <c r="BD765" s="76">
        <f t="shared" ref="BD765" si="12011">IF(BC765=12,1,BC765+1)</f>
        <v>7</v>
      </c>
      <c r="BE765" s="76">
        <f t="shared" ref="BE765" si="12012">IF(BD765=12,1,BD765+1)</f>
        <v>8</v>
      </c>
      <c r="BF765" s="76">
        <f t="shared" ref="BF765" si="12013">IF(BE765=12,1,BE765+1)</f>
        <v>9</v>
      </c>
      <c r="BG765" s="76">
        <f t="shared" ref="BG765" si="12014">IF(BF765=12,1,BF765+1)</f>
        <v>10</v>
      </c>
      <c r="BH765" s="76">
        <f t="shared" ref="BH765" si="12015">IF(BG765=12,1,BG765+1)</f>
        <v>11</v>
      </c>
      <c r="BI765" s="76">
        <f t="shared" ref="BI765" si="12016">IF(BH765=12,1,BH765+1)</f>
        <v>12</v>
      </c>
      <c r="BJ765" s="81"/>
      <c r="BK765" s="78"/>
      <c r="BL765" s="78"/>
      <c r="BM765" s="106"/>
      <c r="BN765" s="106"/>
      <c r="BO765" s="106"/>
      <c r="BP765" s="106"/>
      <c r="BQ765" s="106"/>
      <c r="BR765" s="106"/>
      <c r="BS765" s="106"/>
      <c r="BT765" s="106"/>
      <c r="BU765" s="106"/>
      <c r="BV765" s="106"/>
      <c r="BW765" s="106"/>
      <c r="BX765" s="106"/>
      <c r="BY765" s="106"/>
      <c r="BZ765" s="106"/>
      <c r="CA765" s="106"/>
      <c r="CB765" s="106"/>
    </row>
    <row r="766" spans="1:80" s="245" customFormat="1" ht="35.15" hidden="1" customHeight="1" x14ac:dyDescent="0.35">
      <c r="A766" s="250"/>
      <c r="B766" s="113"/>
      <c r="C766" s="361"/>
      <c r="D766" s="125"/>
      <c r="E766" s="125"/>
      <c r="F766" s="125"/>
      <c r="G766" s="125"/>
      <c r="H766" s="370"/>
      <c r="I766" s="373"/>
      <c r="J766" s="7"/>
      <c r="K766" s="376"/>
      <c r="L766" s="106"/>
      <c r="M766" s="77"/>
      <c r="N766" s="59">
        <f t="shared" ref="N766:BI766" si="12017">VALUE(_xlfn.CONCAT(N765,".",N768))</f>
        <v>1</v>
      </c>
      <c r="O766" s="73">
        <f t="shared" si="12017"/>
        <v>32</v>
      </c>
      <c r="P766" s="73">
        <f t="shared" si="12017"/>
        <v>61</v>
      </c>
      <c r="Q766" s="73">
        <f t="shared" si="12017"/>
        <v>92</v>
      </c>
      <c r="R766" s="73">
        <f t="shared" si="12017"/>
        <v>122</v>
      </c>
      <c r="S766" s="73">
        <f t="shared" si="12017"/>
        <v>153</v>
      </c>
      <c r="T766" s="73">
        <f t="shared" si="12017"/>
        <v>183</v>
      </c>
      <c r="U766" s="73">
        <f t="shared" si="12017"/>
        <v>214</v>
      </c>
      <c r="V766" s="73">
        <f t="shared" si="12017"/>
        <v>245</v>
      </c>
      <c r="W766" s="73">
        <f t="shared" si="12017"/>
        <v>275</v>
      </c>
      <c r="X766" s="73">
        <f t="shared" si="12017"/>
        <v>306</v>
      </c>
      <c r="Y766" s="73">
        <f t="shared" si="12017"/>
        <v>336</v>
      </c>
      <c r="Z766" s="73">
        <f t="shared" si="12017"/>
        <v>367</v>
      </c>
      <c r="AA766" s="73">
        <f t="shared" si="12017"/>
        <v>398</v>
      </c>
      <c r="AB766" s="73">
        <f t="shared" si="12017"/>
        <v>426</v>
      </c>
      <c r="AC766" s="73">
        <f t="shared" si="12017"/>
        <v>457</v>
      </c>
      <c r="AD766" s="73">
        <f t="shared" si="12017"/>
        <v>487</v>
      </c>
      <c r="AE766" s="73">
        <f t="shared" si="12017"/>
        <v>518</v>
      </c>
      <c r="AF766" s="73">
        <f t="shared" si="12017"/>
        <v>548</v>
      </c>
      <c r="AG766" s="73">
        <f t="shared" si="12017"/>
        <v>579</v>
      </c>
      <c r="AH766" s="73">
        <f t="shared" si="12017"/>
        <v>610</v>
      </c>
      <c r="AI766" s="73">
        <f t="shared" si="12017"/>
        <v>640</v>
      </c>
      <c r="AJ766" s="73">
        <f t="shared" si="12017"/>
        <v>671</v>
      </c>
      <c r="AK766" s="73">
        <f t="shared" si="12017"/>
        <v>701</v>
      </c>
      <c r="AL766" s="73">
        <f t="shared" si="12017"/>
        <v>732</v>
      </c>
      <c r="AM766" s="73">
        <f t="shared" si="12017"/>
        <v>763</v>
      </c>
      <c r="AN766" s="73">
        <f t="shared" si="12017"/>
        <v>791</v>
      </c>
      <c r="AO766" s="73">
        <f t="shared" si="12017"/>
        <v>822</v>
      </c>
      <c r="AP766" s="73">
        <f t="shared" si="12017"/>
        <v>852</v>
      </c>
      <c r="AQ766" s="73">
        <f t="shared" si="12017"/>
        <v>883</v>
      </c>
      <c r="AR766" s="73">
        <f t="shared" si="12017"/>
        <v>913</v>
      </c>
      <c r="AS766" s="73">
        <f t="shared" si="12017"/>
        <v>944</v>
      </c>
      <c r="AT766" s="73">
        <f t="shared" si="12017"/>
        <v>975</v>
      </c>
      <c r="AU766" s="73">
        <f t="shared" si="12017"/>
        <v>1005</v>
      </c>
      <c r="AV766" s="73">
        <f t="shared" si="12017"/>
        <v>1036</v>
      </c>
      <c r="AW766" s="73">
        <f t="shared" si="12017"/>
        <v>1066</v>
      </c>
      <c r="AX766" s="73">
        <f t="shared" si="12017"/>
        <v>1097</v>
      </c>
      <c r="AY766" s="73">
        <f t="shared" si="12017"/>
        <v>1128</v>
      </c>
      <c r="AZ766" s="73">
        <f t="shared" si="12017"/>
        <v>1156</v>
      </c>
      <c r="BA766" s="73">
        <f t="shared" si="12017"/>
        <v>1187</v>
      </c>
      <c r="BB766" s="73">
        <f t="shared" si="12017"/>
        <v>1217</v>
      </c>
      <c r="BC766" s="73">
        <f t="shared" si="12017"/>
        <v>1248</v>
      </c>
      <c r="BD766" s="73">
        <f t="shared" si="12017"/>
        <v>1278</v>
      </c>
      <c r="BE766" s="73">
        <f t="shared" si="12017"/>
        <v>1309</v>
      </c>
      <c r="BF766" s="73">
        <f t="shared" si="12017"/>
        <v>1340</v>
      </c>
      <c r="BG766" s="73">
        <f t="shared" si="12017"/>
        <v>1370</v>
      </c>
      <c r="BH766" s="73">
        <f t="shared" si="12017"/>
        <v>1401</v>
      </c>
      <c r="BI766" s="73">
        <f t="shared" si="12017"/>
        <v>1431</v>
      </c>
      <c r="BJ766" s="82"/>
      <c r="BK766" s="79"/>
      <c r="BL766" s="79"/>
      <c r="BM766" s="106"/>
      <c r="BN766" s="106"/>
      <c r="BO766" s="106"/>
      <c r="BP766" s="106"/>
      <c r="BQ766" s="106"/>
      <c r="BR766" s="106"/>
      <c r="BS766" s="106"/>
      <c r="BT766" s="106"/>
      <c r="BU766" s="106"/>
      <c r="BV766" s="106"/>
      <c r="BW766" s="106"/>
      <c r="BX766" s="106"/>
      <c r="BY766" s="106"/>
      <c r="BZ766" s="106"/>
      <c r="CA766" s="106"/>
      <c r="CB766" s="106"/>
    </row>
    <row r="767" spans="1:80" s="245" customFormat="1" ht="17.149999999999999" customHeight="1" x14ac:dyDescent="0.35">
      <c r="A767" s="250"/>
      <c r="B767" s="113"/>
      <c r="C767" s="361"/>
      <c r="D767" s="125"/>
      <c r="E767" s="357" t="s">
        <v>207</v>
      </c>
      <c r="F767" s="357" t="s">
        <v>207</v>
      </c>
      <c r="G767" s="357" t="s">
        <v>207</v>
      </c>
      <c r="H767" s="370"/>
      <c r="I767" s="373"/>
      <c r="J767" s="7"/>
      <c r="K767" s="376"/>
      <c r="L767" s="106"/>
      <c r="M767" s="77"/>
      <c r="N767" s="60" t="str">
        <f>VLOOKUP(N765,'Podpůrná data'!$I$188:$J$199,2)</f>
        <v>leden</v>
      </c>
      <c r="O767" s="60" t="str">
        <f>VLOOKUP(O765,'Podpůrná data'!$I$188:$J$199,2)</f>
        <v>únor</v>
      </c>
      <c r="P767" s="60" t="str">
        <f>VLOOKUP(P765,'Podpůrná data'!$I$188:$J$199,2)</f>
        <v>březen</v>
      </c>
      <c r="Q767" s="60" t="str">
        <f>VLOOKUP(Q765,'Podpůrná data'!$I$188:$J$199,2)</f>
        <v>duben</v>
      </c>
      <c r="R767" s="60" t="str">
        <f>VLOOKUP(R765,'Podpůrná data'!$I$188:$J$199,2)</f>
        <v>květen</v>
      </c>
      <c r="S767" s="60" t="str">
        <f>VLOOKUP(S765,'Podpůrná data'!$I$188:$J$199,2)</f>
        <v>červen</v>
      </c>
      <c r="T767" s="60" t="str">
        <f>VLOOKUP(T765,'Podpůrná data'!$I$188:$J$199,2)</f>
        <v>červenec</v>
      </c>
      <c r="U767" s="60" t="str">
        <f>VLOOKUP(U765,'Podpůrná data'!$I$188:$J$199,2)</f>
        <v>srpen</v>
      </c>
      <c r="V767" s="60" t="str">
        <f>VLOOKUP(V765,'Podpůrná data'!$I$188:$J$199,2)</f>
        <v>září</v>
      </c>
      <c r="W767" s="60" t="str">
        <f>VLOOKUP(W765,'Podpůrná data'!$I$188:$J$199,2)</f>
        <v>říjen</v>
      </c>
      <c r="X767" s="60" t="str">
        <f>VLOOKUP(X765,'Podpůrná data'!$I$188:$J$199,2)</f>
        <v>listopad</v>
      </c>
      <c r="Y767" s="60" t="str">
        <f>VLOOKUP(Y765,'Podpůrná data'!$I$188:$J$199,2)</f>
        <v>prosinec</v>
      </c>
      <c r="Z767" s="60" t="str">
        <f>VLOOKUP(Z765,'Podpůrná data'!$I$188:$J$199,2)</f>
        <v>leden</v>
      </c>
      <c r="AA767" s="60" t="str">
        <f>VLOOKUP(AA765,'Podpůrná data'!$I$188:$J$199,2)</f>
        <v>únor</v>
      </c>
      <c r="AB767" s="60" t="str">
        <f>VLOOKUP(AB765,'Podpůrná data'!$I$188:$J$199,2)</f>
        <v>březen</v>
      </c>
      <c r="AC767" s="60" t="str">
        <f>VLOOKUP(AC765,'Podpůrná data'!$I$188:$J$199,2)</f>
        <v>duben</v>
      </c>
      <c r="AD767" s="60" t="str">
        <f>VLOOKUP(AD765,'Podpůrná data'!$I$188:$J$199,2)</f>
        <v>květen</v>
      </c>
      <c r="AE767" s="60" t="str">
        <f>VLOOKUP(AE765,'Podpůrná data'!$I$188:$J$199,2)</f>
        <v>červen</v>
      </c>
      <c r="AF767" s="60" t="str">
        <f>VLOOKUP(AF765,'Podpůrná data'!$I$188:$J$199,2)</f>
        <v>červenec</v>
      </c>
      <c r="AG767" s="60" t="str">
        <f>VLOOKUP(AG765,'Podpůrná data'!$I$188:$J$199,2)</f>
        <v>srpen</v>
      </c>
      <c r="AH767" s="60" t="str">
        <f>VLOOKUP(AH765,'Podpůrná data'!$I$188:$J$199,2)</f>
        <v>září</v>
      </c>
      <c r="AI767" s="60" t="str">
        <f>VLOOKUP(AI765,'Podpůrná data'!$I$188:$J$199,2)</f>
        <v>říjen</v>
      </c>
      <c r="AJ767" s="60" t="str">
        <f>VLOOKUP(AJ765,'Podpůrná data'!$I$188:$J$199,2)</f>
        <v>listopad</v>
      </c>
      <c r="AK767" s="60" t="str">
        <f>VLOOKUP(AK765,'Podpůrná data'!$I$188:$J$199,2)</f>
        <v>prosinec</v>
      </c>
      <c r="AL767" s="60" t="str">
        <f>VLOOKUP(AL765,'Podpůrná data'!$I$188:$J$199,2)</f>
        <v>leden</v>
      </c>
      <c r="AM767" s="60" t="str">
        <f>VLOOKUP(AM765,'Podpůrná data'!$I$188:$J$199,2)</f>
        <v>únor</v>
      </c>
      <c r="AN767" s="60" t="str">
        <f>VLOOKUP(AN765,'Podpůrná data'!$I$188:$J$199,2)</f>
        <v>březen</v>
      </c>
      <c r="AO767" s="60" t="str">
        <f>VLOOKUP(AO765,'Podpůrná data'!$I$188:$J$199,2)</f>
        <v>duben</v>
      </c>
      <c r="AP767" s="60" t="str">
        <f>VLOOKUP(AP765,'Podpůrná data'!$I$188:$J$199,2)</f>
        <v>květen</v>
      </c>
      <c r="AQ767" s="60" t="str">
        <f>VLOOKUP(AQ765,'Podpůrná data'!$I$188:$J$199,2)</f>
        <v>červen</v>
      </c>
      <c r="AR767" s="60" t="str">
        <f>VLOOKUP(AR765,'Podpůrná data'!$I$188:$J$199,2)</f>
        <v>červenec</v>
      </c>
      <c r="AS767" s="60" t="str">
        <f>VLOOKUP(AS765,'Podpůrná data'!$I$188:$J$199,2)</f>
        <v>srpen</v>
      </c>
      <c r="AT767" s="60" t="str">
        <f>VLOOKUP(AT765,'Podpůrná data'!$I$188:$J$199,2)</f>
        <v>září</v>
      </c>
      <c r="AU767" s="60" t="str">
        <f>VLOOKUP(AU765,'Podpůrná data'!$I$188:$J$199,2)</f>
        <v>říjen</v>
      </c>
      <c r="AV767" s="60" t="str">
        <f>VLOOKUP(AV765,'Podpůrná data'!$I$188:$J$199,2)</f>
        <v>listopad</v>
      </c>
      <c r="AW767" s="60" t="str">
        <f>VLOOKUP(AW765,'Podpůrná data'!$I$188:$J$199,2)</f>
        <v>prosinec</v>
      </c>
      <c r="AX767" s="60" t="str">
        <f>VLOOKUP(AX765,'Podpůrná data'!$I$188:$J$199,2)</f>
        <v>leden</v>
      </c>
      <c r="AY767" s="60" t="str">
        <f>VLOOKUP(AY765,'Podpůrná data'!$I$188:$J$199,2)</f>
        <v>únor</v>
      </c>
      <c r="AZ767" s="60" t="str">
        <f>VLOOKUP(AZ765,'Podpůrná data'!$I$188:$J$199,2)</f>
        <v>březen</v>
      </c>
      <c r="BA767" s="60" t="str">
        <f>VLOOKUP(BA765,'Podpůrná data'!$I$188:$J$199,2)</f>
        <v>duben</v>
      </c>
      <c r="BB767" s="60" t="str">
        <f>VLOOKUP(BB765,'Podpůrná data'!$I$188:$J$199,2)</f>
        <v>květen</v>
      </c>
      <c r="BC767" s="60" t="str">
        <f>VLOOKUP(BC765,'Podpůrná data'!$I$188:$J$199,2)</f>
        <v>červen</v>
      </c>
      <c r="BD767" s="60" t="str">
        <f>VLOOKUP(BD765,'Podpůrná data'!$I$188:$J$199,2)</f>
        <v>červenec</v>
      </c>
      <c r="BE767" s="60" t="str">
        <f>VLOOKUP(BE765,'Podpůrná data'!$I$188:$J$199,2)</f>
        <v>srpen</v>
      </c>
      <c r="BF767" s="60" t="str">
        <f>VLOOKUP(BF765,'Podpůrná data'!$I$188:$J$199,2)</f>
        <v>září</v>
      </c>
      <c r="BG767" s="60" t="str">
        <f>VLOOKUP(BG765,'Podpůrná data'!$I$188:$J$199,2)</f>
        <v>říjen</v>
      </c>
      <c r="BH767" s="60" t="str">
        <f>VLOOKUP(BH765,'Podpůrná data'!$I$188:$J$199,2)</f>
        <v>listopad</v>
      </c>
      <c r="BI767" s="60" t="str">
        <f>VLOOKUP(BI765,'Podpůrná data'!$I$188:$J$199,2)</f>
        <v>prosinec</v>
      </c>
      <c r="BJ767" s="200"/>
      <c r="BK767" s="200"/>
      <c r="BL767" s="201"/>
      <c r="BM767" s="106"/>
      <c r="BN767" s="179" t="s">
        <v>105</v>
      </c>
      <c r="BO767" s="179" t="s">
        <v>106</v>
      </c>
      <c r="BP767" s="179" t="s">
        <v>107</v>
      </c>
      <c r="BQ767" s="179" t="s">
        <v>108</v>
      </c>
      <c r="BR767" s="179" t="s">
        <v>109</v>
      </c>
      <c r="BS767" s="179" t="s">
        <v>110</v>
      </c>
      <c r="BT767" s="179" t="s">
        <v>111</v>
      </c>
      <c r="BU767" s="179" t="s">
        <v>112</v>
      </c>
      <c r="BV767" s="179" t="s">
        <v>113</v>
      </c>
      <c r="BW767" s="179" t="s">
        <v>155</v>
      </c>
      <c r="BX767" s="179" t="s">
        <v>156</v>
      </c>
      <c r="BY767" s="179" t="s">
        <v>157</v>
      </c>
      <c r="BZ767" s="179" t="s">
        <v>202</v>
      </c>
      <c r="CA767" s="179" t="s">
        <v>203</v>
      </c>
      <c r="CB767" s="179" t="s">
        <v>204</v>
      </c>
    </row>
    <row r="768" spans="1:80" s="245" customFormat="1" ht="16.399999999999999" customHeight="1" x14ac:dyDescent="0.35">
      <c r="A768" s="250"/>
      <c r="B768" s="113"/>
      <c r="C768" s="361"/>
      <c r="D768" s="125"/>
      <c r="E768" s="357"/>
      <c r="F768" s="357"/>
      <c r="G768" s="357"/>
      <c r="H768" s="370"/>
      <c r="I768" s="373"/>
      <c r="J768" s="7"/>
      <c r="K768" s="376"/>
      <c r="L768" s="106"/>
      <c r="M768" s="77"/>
      <c r="N768" s="60">
        <f>YEAR(Úvod!$F$10)</f>
        <v>1900</v>
      </c>
      <c r="O768" s="60">
        <f t="shared" ref="O768" si="12018">IF(O765=1,N768+1,N768)</f>
        <v>1900</v>
      </c>
      <c r="P768" s="60">
        <f t="shared" ref="P768" si="12019">IF(P765=1,O768+1,O768)</f>
        <v>1900</v>
      </c>
      <c r="Q768" s="60">
        <f t="shared" ref="Q768" si="12020">IF(Q765=1,P768+1,P768)</f>
        <v>1900</v>
      </c>
      <c r="R768" s="60">
        <f t="shared" ref="R768" si="12021">IF(R765=1,Q768+1,Q768)</f>
        <v>1900</v>
      </c>
      <c r="S768" s="60">
        <f t="shared" ref="S768" si="12022">IF(S765=1,R768+1,R768)</f>
        <v>1900</v>
      </c>
      <c r="T768" s="60">
        <f t="shared" ref="T768" si="12023">IF(T765=1,S768+1,S768)</f>
        <v>1900</v>
      </c>
      <c r="U768" s="60">
        <f t="shared" ref="U768" si="12024">IF(U765=1,T768+1,T768)</f>
        <v>1900</v>
      </c>
      <c r="V768" s="60">
        <f t="shared" ref="V768" si="12025">IF(V765=1,U768+1,U768)</f>
        <v>1900</v>
      </c>
      <c r="W768" s="60">
        <f t="shared" ref="W768" si="12026">IF(W765=1,V768+1,V768)</f>
        <v>1900</v>
      </c>
      <c r="X768" s="60">
        <f t="shared" ref="X768" si="12027">IF(X765=1,W768+1,W768)</f>
        <v>1900</v>
      </c>
      <c r="Y768" s="60">
        <f t="shared" ref="Y768" si="12028">IF(Y765=1,X768+1,X768)</f>
        <v>1900</v>
      </c>
      <c r="Z768" s="60">
        <f t="shared" ref="Z768" si="12029">IF(Z765=1,Y768+1,Y768)</f>
        <v>1901</v>
      </c>
      <c r="AA768" s="60">
        <f t="shared" ref="AA768" si="12030">IF(AA765=1,Z768+1,Z768)</f>
        <v>1901</v>
      </c>
      <c r="AB768" s="60">
        <f t="shared" ref="AB768" si="12031">IF(AB765=1,AA768+1,AA768)</f>
        <v>1901</v>
      </c>
      <c r="AC768" s="60">
        <f t="shared" ref="AC768" si="12032">IF(AC765=1,AB768+1,AB768)</f>
        <v>1901</v>
      </c>
      <c r="AD768" s="60">
        <f t="shared" ref="AD768" si="12033">IF(AD765=1,AC768+1,AC768)</f>
        <v>1901</v>
      </c>
      <c r="AE768" s="60">
        <f t="shared" ref="AE768" si="12034">IF(AE765=1,AD768+1,AD768)</f>
        <v>1901</v>
      </c>
      <c r="AF768" s="60">
        <f t="shared" ref="AF768" si="12035">IF(AF765=1,AE768+1,AE768)</f>
        <v>1901</v>
      </c>
      <c r="AG768" s="60">
        <f t="shared" ref="AG768" si="12036">IF(AG765=1,AF768+1,AF768)</f>
        <v>1901</v>
      </c>
      <c r="AH768" s="60">
        <f t="shared" ref="AH768" si="12037">IF(AH765=1,AG768+1,AG768)</f>
        <v>1901</v>
      </c>
      <c r="AI768" s="60">
        <f t="shared" ref="AI768" si="12038">IF(AI765=1,AH768+1,AH768)</f>
        <v>1901</v>
      </c>
      <c r="AJ768" s="60">
        <f t="shared" ref="AJ768" si="12039">IF(AJ765=1,AI768+1,AI768)</f>
        <v>1901</v>
      </c>
      <c r="AK768" s="60">
        <f t="shared" ref="AK768" si="12040">IF(AK765=1,AJ768+1,AJ768)</f>
        <v>1901</v>
      </c>
      <c r="AL768" s="60">
        <f t="shared" ref="AL768" si="12041">IF(AL765=1,AK768+1,AK768)</f>
        <v>1902</v>
      </c>
      <c r="AM768" s="60">
        <f t="shared" ref="AM768" si="12042">IF(AM765=1,AL768+1,AL768)</f>
        <v>1902</v>
      </c>
      <c r="AN768" s="60">
        <f t="shared" ref="AN768" si="12043">IF(AN765=1,AM768+1,AM768)</f>
        <v>1902</v>
      </c>
      <c r="AO768" s="60">
        <f t="shared" ref="AO768" si="12044">IF(AO765=1,AN768+1,AN768)</f>
        <v>1902</v>
      </c>
      <c r="AP768" s="60">
        <f t="shared" ref="AP768" si="12045">IF(AP765=1,AO768+1,AO768)</f>
        <v>1902</v>
      </c>
      <c r="AQ768" s="60">
        <f t="shared" ref="AQ768" si="12046">IF(AQ765=1,AP768+1,AP768)</f>
        <v>1902</v>
      </c>
      <c r="AR768" s="60">
        <f t="shared" ref="AR768" si="12047">IF(AR765=1,AQ768+1,AQ768)</f>
        <v>1902</v>
      </c>
      <c r="AS768" s="60">
        <f t="shared" ref="AS768" si="12048">IF(AS765=1,AR768+1,AR768)</f>
        <v>1902</v>
      </c>
      <c r="AT768" s="60">
        <f t="shared" ref="AT768" si="12049">IF(AT765=1,AS768+1,AS768)</f>
        <v>1902</v>
      </c>
      <c r="AU768" s="60">
        <f t="shared" ref="AU768" si="12050">IF(AU765=1,AT768+1,AT768)</f>
        <v>1902</v>
      </c>
      <c r="AV768" s="60">
        <f t="shared" ref="AV768" si="12051">IF(AV765=1,AU768+1,AU768)</f>
        <v>1902</v>
      </c>
      <c r="AW768" s="60">
        <f t="shared" ref="AW768" si="12052">IF(AW765=1,AV768+1,AV768)</f>
        <v>1902</v>
      </c>
      <c r="AX768" s="60">
        <f t="shared" ref="AX768" si="12053">IF(AX765=1,AW768+1,AW768)</f>
        <v>1903</v>
      </c>
      <c r="AY768" s="60">
        <f t="shared" ref="AY768" si="12054">IF(AY765=1,AX768+1,AX768)</f>
        <v>1903</v>
      </c>
      <c r="AZ768" s="60">
        <f t="shared" ref="AZ768" si="12055">IF(AZ765=1,AY768+1,AY768)</f>
        <v>1903</v>
      </c>
      <c r="BA768" s="60">
        <f t="shared" ref="BA768" si="12056">IF(BA765=1,AZ768+1,AZ768)</f>
        <v>1903</v>
      </c>
      <c r="BB768" s="60">
        <f t="shared" ref="BB768" si="12057">IF(BB765=1,BA768+1,BA768)</f>
        <v>1903</v>
      </c>
      <c r="BC768" s="60">
        <f t="shared" ref="BC768" si="12058">IF(BC765=1,BB768+1,BB768)</f>
        <v>1903</v>
      </c>
      <c r="BD768" s="60">
        <f t="shared" ref="BD768" si="12059">IF(BD765=1,BC768+1,BC768)</f>
        <v>1903</v>
      </c>
      <c r="BE768" s="60">
        <f t="shared" ref="BE768" si="12060">IF(BE765=1,BD768+1,BD768)</f>
        <v>1903</v>
      </c>
      <c r="BF768" s="60">
        <f t="shared" ref="BF768" si="12061">IF(BF765=1,BE768+1,BE768)</f>
        <v>1903</v>
      </c>
      <c r="BG768" s="60">
        <f t="shared" ref="BG768" si="12062">IF(BG765=1,BF768+1,BF768)</f>
        <v>1903</v>
      </c>
      <c r="BH768" s="60">
        <f t="shared" ref="BH768" si="12063">IF(BH765=1,BG768+1,BG768)</f>
        <v>1903</v>
      </c>
      <c r="BI768" s="60">
        <f t="shared" ref="BI768" si="12064">IF(BI765=1,BH768+1,BH768)</f>
        <v>1903</v>
      </c>
      <c r="BJ768" s="199"/>
      <c r="BK768" s="198"/>
      <c r="BL768" s="202"/>
      <c r="BM768" s="106"/>
      <c r="BN768" s="106"/>
      <c r="BO768" s="106"/>
      <c r="BP768" s="106"/>
      <c r="BQ768" s="106"/>
      <c r="BR768" s="106"/>
      <c r="BS768" s="106"/>
      <c r="BT768" s="106"/>
      <c r="BU768" s="106"/>
      <c r="BV768" s="106"/>
      <c r="BW768" s="106"/>
      <c r="BX768" s="106"/>
      <c r="BY768" s="106"/>
      <c r="BZ768" s="106"/>
      <c r="CA768" s="106"/>
      <c r="CB768" s="106"/>
    </row>
    <row r="769" spans="1:80" s="245" customFormat="1" ht="16.399999999999999" customHeight="1" x14ac:dyDescent="0.35">
      <c r="A769" s="250"/>
      <c r="B769" s="113"/>
      <c r="C769" s="125"/>
      <c r="D769" s="125"/>
      <c r="E769" s="357"/>
      <c r="F769" s="357"/>
      <c r="G769" s="357"/>
      <c r="H769" s="370"/>
      <c r="I769" s="374"/>
      <c r="J769" s="7"/>
      <c r="K769" s="377"/>
      <c r="L769" s="106"/>
      <c r="M769" s="63" t="s">
        <v>159</v>
      </c>
      <c r="N769" s="258"/>
      <c r="O769" s="258"/>
      <c r="P769" s="258"/>
      <c r="Q769" s="258"/>
      <c r="R769" s="258"/>
      <c r="S769" s="258"/>
      <c r="T769" s="258"/>
      <c r="U769" s="258"/>
      <c r="V769" s="258"/>
      <c r="W769" s="258"/>
      <c r="X769" s="258"/>
      <c r="Y769" s="258"/>
      <c r="Z769" s="258"/>
      <c r="AA769" s="258"/>
      <c r="AB769" s="258"/>
      <c r="AC769" s="258"/>
      <c r="AD769" s="258"/>
      <c r="AE769" s="258"/>
      <c r="AF769" s="258"/>
      <c r="AG769" s="258"/>
      <c r="AH769" s="258"/>
      <c r="AI769" s="258"/>
      <c r="AJ769" s="258"/>
      <c r="AK769" s="258"/>
      <c r="AL769" s="258"/>
      <c r="AM769" s="258"/>
      <c r="AN769" s="258"/>
      <c r="AO769" s="258"/>
      <c r="AP769" s="258"/>
      <c r="AQ769" s="258"/>
      <c r="AR769" s="258"/>
      <c r="AS769" s="258"/>
      <c r="AT769" s="258"/>
      <c r="AU769" s="258"/>
      <c r="AV769" s="258"/>
      <c r="AW769" s="258"/>
      <c r="AX769" s="258"/>
      <c r="AY769" s="258"/>
      <c r="AZ769" s="258"/>
      <c r="BA769" s="258"/>
      <c r="BB769" s="258"/>
      <c r="BC769" s="258"/>
      <c r="BD769" s="258"/>
      <c r="BE769" s="258"/>
      <c r="BF769" s="258"/>
      <c r="BG769" s="258"/>
      <c r="BH769" s="258"/>
      <c r="BI769" s="258"/>
      <c r="BJ769" s="199"/>
      <c r="BK769" s="198"/>
      <c r="BL769" s="202"/>
      <c r="BM769" s="106"/>
      <c r="BN769" s="106"/>
      <c r="BO769" s="106"/>
      <c r="BP769" s="106"/>
      <c r="BQ769" s="106"/>
      <c r="BR769" s="106"/>
      <c r="BS769" s="106"/>
      <c r="BT769" s="106"/>
      <c r="BU769" s="106"/>
      <c r="BV769" s="106"/>
      <c r="BW769" s="106"/>
      <c r="BX769" s="106"/>
      <c r="BY769" s="106"/>
      <c r="BZ769" s="106"/>
      <c r="CA769" s="106"/>
      <c r="CB769" s="106"/>
    </row>
    <row r="770" spans="1:80" s="245" customFormat="1" ht="23.5" customHeight="1" x14ac:dyDescent="0.35">
      <c r="A770" s="243"/>
      <c r="B770" s="126" t="s">
        <v>401</v>
      </c>
      <c r="C770" s="381"/>
      <c r="D770" s="381"/>
      <c r="E770" s="259"/>
      <c r="F770" s="259"/>
      <c r="G770" s="241"/>
      <c r="H770" s="253"/>
      <c r="I770" s="61">
        <f>IF($H770="",0,VLOOKUP($E770,'Podpůrná data'!$H$15:$I$185,2,FALSE)*$H770)</f>
        <v>0</v>
      </c>
      <c r="J770" s="105"/>
      <c r="K770" s="166">
        <f>IF(I770&gt;0,1,0)</f>
        <v>0</v>
      </c>
      <c r="L770" s="204"/>
      <c r="M770" s="63" t="s">
        <v>95</v>
      </c>
      <c r="N770" s="260"/>
      <c r="O770" s="260"/>
      <c r="P770" s="260"/>
      <c r="Q770" s="260"/>
      <c r="R770" s="260"/>
      <c r="S770" s="260"/>
      <c r="T770" s="260"/>
      <c r="U770" s="260"/>
      <c r="V770" s="260"/>
      <c r="W770" s="260"/>
      <c r="X770" s="260"/>
      <c r="Y770" s="260"/>
      <c r="Z770" s="260"/>
      <c r="AA770" s="260"/>
      <c r="AB770" s="260"/>
      <c r="AC770" s="260"/>
      <c r="AD770" s="260"/>
      <c r="AE770" s="260"/>
      <c r="AF770" s="260"/>
      <c r="AG770" s="260"/>
      <c r="AH770" s="260"/>
      <c r="AI770" s="260"/>
      <c r="AJ770" s="260"/>
      <c r="AK770" s="260"/>
      <c r="AL770" s="260"/>
      <c r="AM770" s="260"/>
      <c r="AN770" s="260"/>
      <c r="AO770" s="260"/>
      <c r="AP770" s="260"/>
      <c r="AQ770" s="260"/>
      <c r="AR770" s="260"/>
      <c r="AS770" s="260"/>
      <c r="AT770" s="260"/>
      <c r="AU770" s="260"/>
      <c r="AV770" s="260"/>
      <c r="AW770" s="260"/>
      <c r="AX770" s="260"/>
      <c r="AY770" s="260"/>
      <c r="AZ770" s="260"/>
      <c r="BA770" s="260"/>
      <c r="BB770" s="260"/>
      <c r="BC770" s="260"/>
      <c r="BD770" s="260"/>
      <c r="BE770" s="260"/>
      <c r="BF770" s="260"/>
      <c r="BG770" s="260"/>
      <c r="BH770" s="260"/>
      <c r="BI770" s="260"/>
      <c r="BJ770" s="382">
        <f>SUM(N772:BI772)</f>
        <v>0</v>
      </c>
      <c r="BK770" s="384">
        <f>SUM(N774:BI774)</f>
        <v>0</v>
      </c>
      <c r="BL770" s="386">
        <f>IF($K770=0,0,IF($BJ770&gt;=20,1,0))</f>
        <v>0</v>
      </c>
      <c r="BM770" s="106"/>
      <c r="BN770" s="106"/>
      <c r="BO770" s="106"/>
      <c r="BP770" s="106"/>
      <c r="BQ770" s="106"/>
      <c r="BR770" s="106"/>
      <c r="BS770" s="106"/>
      <c r="BT770" s="106"/>
      <c r="BU770" s="106"/>
      <c r="BV770" s="106"/>
      <c r="BW770" s="106"/>
      <c r="BX770" s="106"/>
      <c r="BY770" s="106"/>
      <c r="BZ770" s="106"/>
      <c r="CA770" s="106"/>
      <c r="CB770" s="106"/>
    </row>
    <row r="771" spans="1:80" s="245" customFormat="1" ht="29" x14ac:dyDescent="0.35">
      <c r="A771" s="243"/>
      <c r="B771" s="128"/>
      <c r="C771" s="170"/>
      <c r="D771" s="170"/>
      <c r="E771" s="170"/>
      <c r="F771" s="170"/>
      <c r="G771" s="170"/>
      <c r="H771" s="170"/>
      <c r="I771" s="64"/>
      <c r="J771" s="105"/>
      <c r="K771" s="223"/>
      <c r="L771" s="106"/>
      <c r="M771" s="63" t="s">
        <v>215</v>
      </c>
      <c r="N771" s="260"/>
      <c r="O771" s="260"/>
      <c r="P771" s="260"/>
      <c r="Q771" s="260"/>
      <c r="R771" s="260"/>
      <c r="S771" s="260"/>
      <c r="T771" s="260"/>
      <c r="U771" s="260"/>
      <c r="V771" s="260"/>
      <c r="W771" s="260"/>
      <c r="X771" s="260"/>
      <c r="Y771" s="260"/>
      <c r="Z771" s="260"/>
      <c r="AA771" s="260"/>
      <c r="AB771" s="260"/>
      <c r="AC771" s="260"/>
      <c r="AD771" s="260"/>
      <c r="AE771" s="260"/>
      <c r="AF771" s="260"/>
      <c r="AG771" s="260"/>
      <c r="AH771" s="260"/>
      <c r="AI771" s="260"/>
      <c r="AJ771" s="260"/>
      <c r="AK771" s="260"/>
      <c r="AL771" s="260"/>
      <c r="AM771" s="260"/>
      <c r="AN771" s="260"/>
      <c r="AO771" s="260"/>
      <c r="AP771" s="260"/>
      <c r="AQ771" s="260"/>
      <c r="AR771" s="260"/>
      <c r="AS771" s="260"/>
      <c r="AT771" s="260"/>
      <c r="AU771" s="260"/>
      <c r="AV771" s="260"/>
      <c r="AW771" s="260"/>
      <c r="AX771" s="260"/>
      <c r="AY771" s="260"/>
      <c r="AZ771" s="260"/>
      <c r="BA771" s="260"/>
      <c r="BB771" s="260"/>
      <c r="BC771" s="260"/>
      <c r="BD771" s="260"/>
      <c r="BE771" s="260"/>
      <c r="BF771" s="260"/>
      <c r="BG771" s="260"/>
      <c r="BH771" s="260"/>
      <c r="BI771" s="260"/>
      <c r="BJ771" s="382"/>
      <c r="BK771" s="384"/>
      <c r="BL771" s="386"/>
      <c r="BM771" s="106"/>
      <c r="BN771" s="106"/>
      <c r="BO771" s="106"/>
      <c r="BP771" s="106"/>
      <c r="BQ771" s="106"/>
      <c r="BR771" s="106"/>
      <c r="BS771" s="106"/>
      <c r="BT771" s="106"/>
      <c r="BU771" s="106"/>
      <c r="BV771" s="106"/>
      <c r="BW771" s="106"/>
      <c r="BX771" s="106"/>
      <c r="BY771" s="106"/>
      <c r="BZ771" s="106"/>
      <c r="CA771" s="106"/>
      <c r="CB771" s="106"/>
    </row>
    <row r="772" spans="1:80" s="245" customFormat="1" ht="29" x14ac:dyDescent="0.35">
      <c r="A772" s="243"/>
      <c r="B772" s="128"/>
      <c r="C772" s="170"/>
      <c r="D772" s="170"/>
      <c r="E772" s="170"/>
      <c r="F772" s="170"/>
      <c r="G772" s="170"/>
      <c r="H772" s="170"/>
      <c r="I772" s="64"/>
      <c r="J772" s="105"/>
      <c r="K772" s="165"/>
      <c r="L772" s="106"/>
      <c r="M772" s="63" t="s">
        <v>235</v>
      </c>
      <c r="N772" s="167">
        <f>IF(N771="",0,IF(N771&gt;=$H770,$H770,N771))</f>
        <v>0</v>
      </c>
      <c r="O772" s="167">
        <f t="shared" ref="O772" si="12065">IF(O771="",0,IF((O771+N773)&lt;=$H770,O771,$H770-N773))</f>
        <v>0</v>
      </c>
      <c r="P772" s="167">
        <f t="shared" ref="P772" si="12066">IF(P771="",0,IF((P771+O773)&lt;=$H770,P771,$H770-O773))</f>
        <v>0</v>
      </c>
      <c r="Q772" s="167">
        <f t="shared" ref="Q772" si="12067">IF(Q771="",0,IF((Q771+P773)&lt;=$H770,Q771,$H770-P773))</f>
        <v>0</v>
      </c>
      <c r="R772" s="167">
        <f t="shared" ref="R772" si="12068">IF(R771="",0,IF((R771+Q773)&lt;=$H770,R771,$H770-Q773))</f>
        <v>0</v>
      </c>
      <c r="S772" s="167">
        <f t="shared" ref="S772" si="12069">IF(S771="",0,IF((S771+R773)&lt;=$H770,S771,$H770-R773))</f>
        <v>0</v>
      </c>
      <c r="T772" s="167">
        <f t="shared" ref="T772" si="12070">IF(T771="",0,IF((T771+S773)&lt;=$H770,T771,$H770-S773))</f>
        <v>0</v>
      </c>
      <c r="U772" s="167">
        <f t="shared" ref="U772" si="12071">IF(U771="",0,IF((U771+T773)&lt;=$H770,U771,$H770-T773))</f>
        <v>0</v>
      </c>
      <c r="V772" s="167">
        <f t="shared" ref="V772" si="12072">IF(V771="",0,IF((V771+U773)&lt;=$H770,V771,$H770-U773))</f>
        <v>0</v>
      </c>
      <c r="W772" s="167">
        <f t="shared" ref="W772" si="12073">IF(W771="",0,IF((W771+V773)&lt;=$H770,W771,$H770-V773))</f>
        <v>0</v>
      </c>
      <c r="X772" s="167">
        <f t="shared" ref="X772" si="12074">IF(X771="",0,IF((X771+W773)&lt;=$H770,X771,$H770-W773))</f>
        <v>0</v>
      </c>
      <c r="Y772" s="167">
        <f t="shared" ref="Y772" si="12075">IF(Y771="",0,IF((Y771+X773)&lt;=$H770,Y771,$H770-X773))</f>
        <v>0</v>
      </c>
      <c r="Z772" s="167">
        <f t="shared" ref="Z772" si="12076">IF(Z771="",0,IF((Z771+Y773)&lt;=$H770,Z771,$H770-Y773))</f>
        <v>0</v>
      </c>
      <c r="AA772" s="167">
        <f t="shared" ref="AA772" si="12077">IF(AA771="",0,IF((AA771+Z773)&lt;=$H770,AA771,$H770-Z773))</f>
        <v>0</v>
      </c>
      <c r="AB772" s="167">
        <f t="shared" ref="AB772" si="12078">IF(AB771="",0,IF((AB771+AA773)&lt;=$H770,AB771,$H770-AA773))</f>
        <v>0</v>
      </c>
      <c r="AC772" s="167">
        <f t="shared" ref="AC772" si="12079">IF(AC771="",0,IF((AC771+AB773)&lt;=$H770,AC771,$H770-AB773))</f>
        <v>0</v>
      </c>
      <c r="AD772" s="167">
        <f t="shared" ref="AD772" si="12080">IF(AD771="",0,IF((AD771+AC773)&lt;=$H770,AD771,$H770-AC773))</f>
        <v>0</v>
      </c>
      <c r="AE772" s="167">
        <f t="shared" ref="AE772" si="12081">IF(AE771="",0,IF((AE771+AD773)&lt;=$H770,AE771,$H770-AD773))</f>
        <v>0</v>
      </c>
      <c r="AF772" s="167">
        <f t="shared" ref="AF772" si="12082">IF(AF771="",0,IF((AF771+AE773)&lt;=$H770,AF771,$H770-AE773))</f>
        <v>0</v>
      </c>
      <c r="AG772" s="167">
        <f t="shared" ref="AG772" si="12083">IF(AG771="",0,IF((AG771+AF773)&lt;=$H770,AG771,$H770-AF773))</f>
        <v>0</v>
      </c>
      <c r="AH772" s="167">
        <f t="shared" ref="AH772" si="12084">IF(AH771="",0,IF((AH771+AG773)&lt;=$H770,AH771,$H770-AG773))</f>
        <v>0</v>
      </c>
      <c r="AI772" s="167">
        <f t="shared" ref="AI772" si="12085">IF(AI771="",0,IF((AI771+AH773)&lt;=$H770,AI771,$H770-AH773))</f>
        <v>0</v>
      </c>
      <c r="AJ772" s="167">
        <f t="shared" ref="AJ772" si="12086">IF(AJ771="",0,IF((AJ771+AI773)&lt;=$H770,AJ771,$H770-AI773))</f>
        <v>0</v>
      </c>
      <c r="AK772" s="167">
        <f t="shared" ref="AK772" si="12087">IF(AK771="",0,IF((AK771+AJ773)&lt;=$H770,AK771,$H770-AJ773))</f>
        <v>0</v>
      </c>
      <c r="AL772" s="167">
        <f t="shared" ref="AL772" si="12088">IF(AL771="",0,IF((AL771+AK773)&lt;=$H770,AL771,$H770-AK773))</f>
        <v>0</v>
      </c>
      <c r="AM772" s="167">
        <f t="shared" ref="AM772" si="12089">IF(AM771="",0,IF((AM771+AL773)&lt;=$H770,AM771,$H770-AL773))</f>
        <v>0</v>
      </c>
      <c r="AN772" s="167">
        <f t="shared" ref="AN772" si="12090">IF(AN771="",0,IF((AN771+AM773)&lt;=$H770,AN771,$H770-AM773))</f>
        <v>0</v>
      </c>
      <c r="AO772" s="167">
        <f t="shared" ref="AO772" si="12091">IF(AO771="",0,IF((AO771+AN773)&lt;=$H770,AO771,$H770-AN773))</f>
        <v>0</v>
      </c>
      <c r="AP772" s="167">
        <f t="shared" ref="AP772" si="12092">IF(AP771="",0,IF((AP771+AO773)&lt;=$H770,AP771,$H770-AO773))</f>
        <v>0</v>
      </c>
      <c r="AQ772" s="167">
        <f t="shared" ref="AQ772" si="12093">IF(AQ771="",0,IF((AQ771+AP773)&lt;=$H770,AQ771,$H770-AP773))</f>
        <v>0</v>
      </c>
      <c r="AR772" s="167">
        <f t="shared" ref="AR772" si="12094">IF(AR771="",0,IF((AR771+AQ773)&lt;=$H770,AR771,$H770-AQ773))</f>
        <v>0</v>
      </c>
      <c r="AS772" s="167">
        <f t="shared" ref="AS772" si="12095">IF(AS771="",0,IF((AS771+AR773)&lt;=$H770,AS771,$H770-AR773))</f>
        <v>0</v>
      </c>
      <c r="AT772" s="167">
        <f t="shared" ref="AT772" si="12096">IF(AT771="",0,IF((AT771+AS773)&lt;=$H770,AT771,$H770-AS773))</f>
        <v>0</v>
      </c>
      <c r="AU772" s="167">
        <f t="shared" ref="AU772" si="12097">IF(AU771="",0,IF((AU771+AT773)&lt;=$H770,AU771,$H770-AT773))</f>
        <v>0</v>
      </c>
      <c r="AV772" s="167">
        <f t="shared" ref="AV772" si="12098">IF(AV771="",0,IF((AV771+AU773)&lt;=$H770,AV771,$H770-AU773))</f>
        <v>0</v>
      </c>
      <c r="AW772" s="167">
        <f t="shared" ref="AW772" si="12099">IF(AW771="",0,IF((AW771+AV773)&lt;=$H770,AW771,$H770-AV773))</f>
        <v>0</v>
      </c>
      <c r="AX772" s="167">
        <f t="shared" ref="AX772" si="12100">IF(AX771="",0,IF((AX771+AW773)&lt;=$H770,AX771,$H770-AW773))</f>
        <v>0</v>
      </c>
      <c r="AY772" s="167">
        <f t="shared" ref="AY772" si="12101">IF(AY771="",0,IF((AY771+AX773)&lt;=$H770,AY771,$H770-AX773))</f>
        <v>0</v>
      </c>
      <c r="AZ772" s="167">
        <f t="shared" ref="AZ772" si="12102">IF(AZ771="",0,IF((AZ771+AY773)&lt;=$H770,AZ771,$H770-AY773))</f>
        <v>0</v>
      </c>
      <c r="BA772" s="167">
        <f t="shared" ref="BA772" si="12103">IF(BA771="",0,IF((BA771+AZ773)&lt;=$H770,BA771,$H770-AZ773))</f>
        <v>0</v>
      </c>
      <c r="BB772" s="167">
        <f t="shared" ref="BB772" si="12104">IF(BB771="",0,IF((BB771+BA773)&lt;=$H770,BB771,$H770-BA773))</f>
        <v>0</v>
      </c>
      <c r="BC772" s="167">
        <f t="shared" ref="BC772" si="12105">IF(BC771="",0,IF((BC771+BB773)&lt;=$H770,BC771,$H770-BB773))</f>
        <v>0</v>
      </c>
      <c r="BD772" s="167">
        <f t="shared" ref="BD772" si="12106">IF(BD771="",0,IF((BD771+BC773)&lt;=$H770,BD771,$H770-BC773))</f>
        <v>0</v>
      </c>
      <c r="BE772" s="167">
        <f t="shared" ref="BE772" si="12107">IF(BE771="",0,IF((BE771+BD773)&lt;=$H770,BE771,$H770-BD773))</f>
        <v>0</v>
      </c>
      <c r="BF772" s="167">
        <f t="shared" ref="BF772" si="12108">IF(BF771="",0,IF((BF771+BE773)&lt;=$H770,BF771,$H770-BE773))</f>
        <v>0</v>
      </c>
      <c r="BG772" s="167">
        <f t="shared" ref="BG772" si="12109">IF(BG771="",0,IF((BG771+BF773)&lt;=$H770,BG771,$H770-BF773))</f>
        <v>0</v>
      </c>
      <c r="BH772" s="167">
        <f t="shared" ref="BH772" si="12110">IF(BH771="",0,IF((BH771+BG773)&lt;=$H770,BH771,$H770-BG773))</f>
        <v>0</v>
      </c>
      <c r="BI772" s="167">
        <f t="shared" ref="BI772" si="12111">IF(BI771="",0,IF((BI771+BH773)&lt;=$H770,BI771,$H770-BH773))</f>
        <v>0</v>
      </c>
      <c r="BJ772" s="382"/>
      <c r="BK772" s="384"/>
      <c r="BL772" s="386"/>
      <c r="BM772" s="106"/>
      <c r="BN772" s="106"/>
      <c r="BO772" s="106"/>
      <c r="BP772" s="106"/>
      <c r="BQ772" s="106"/>
      <c r="BR772" s="106"/>
      <c r="BS772" s="106"/>
      <c r="BT772" s="106"/>
      <c r="BU772" s="106"/>
      <c r="BV772" s="106"/>
      <c r="BW772" s="106"/>
      <c r="BX772" s="106"/>
      <c r="BY772" s="106"/>
      <c r="BZ772" s="106"/>
      <c r="CA772" s="106"/>
      <c r="CB772" s="106"/>
    </row>
    <row r="773" spans="1:80" ht="29" hidden="1" x14ac:dyDescent="0.35">
      <c r="B773" s="128"/>
      <c r="C773" s="170"/>
      <c r="D773" s="170"/>
      <c r="E773" s="170"/>
      <c r="F773" s="170"/>
      <c r="G773" s="170"/>
      <c r="H773" s="170"/>
      <c r="I773" s="172"/>
      <c r="J773" s="105"/>
      <c r="K773" s="175"/>
      <c r="L773" s="105"/>
      <c r="M773" s="63" t="s">
        <v>236</v>
      </c>
      <c r="N773" s="167">
        <f>N772</f>
        <v>0</v>
      </c>
      <c r="O773" s="167">
        <f>O772+N773</f>
        <v>0</v>
      </c>
      <c r="P773" s="167">
        <f t="shared" ref="P773" si="12112">P772+O773</f>
        <v>0</v>
      </c>
      <c r="Q773" s="167">
        <f t="shared" ref="Q773" si="12113">Q772+P773</f>
        <v>0</v>
      </c>
      <c r="R773" s="167">
        <f t="shared" ref="R773" si="12114">R772+Q773</f>
        <v>0</v>
      </c>
      <c r="S773" s="167">
        <f t="shared" ref="S773" si="12115">S772+R773</f>
        <v>0</v>
      </c>
      <c r="T773" s="167">
        <f t="shared" ref="T773" si="12116">T772+S773</f>
        <v>0</v>
      </c>
      <c r="U773" s="167">
        <f t="shared" ref="U773" si="12117">U772+T773</f>
        <v>0</v>
      </c>
      <c r="V773" s="167">
        <f t="shared" ref="V773" si="12118">V772+U773</f>
        <v>0</v>
      </c>
      <c r="W773" s="167">
        <f t="shared" ref="W773" si="12119">W772+V773</f>
        <v>0</v>
      </c>
      <c r="X773" s="167">
        <f t="shared" ref="X773" si="12120">X772+W773</f>
        <v>0</v>
      </c>
      <c r="Y773" s="167">
        <f t="shared" ref="Y773" si="12121">Y772+X773</f>
        <v>0</v>
      </c>
      <c r="Z773" s="167">
        <f t="shared" ref="Z773" si="12122">Z772+Y773</f>
        <v>0</v>
      </c>
      <c r="AA773" s="167">
        <f t="shared" ref="AA773" si="12123">AA772+Z773</f>
        <v>0</v>
      </c>
      <c r="AB773" s="167">
        <f t="shared" ref="AB773" si="12124">AB772+AA773</f>
        <v>0</v>
      </c>
      <c r="AC773" s="167">
        <f t="shared" ref="AC773" si="12125">AC772+AB773</f>
        <v>0</v>
      </c>
      <c r="AD773" s="167">
        <f t="shared" ref="AD773" si="12126">AD772+AC773</f>
        <v>0</v>
      </c>
      <c r="AE773" s="167">
        <f t="shared" ref="AE773" si="12127">AE772+AD773</f>
        <v>0</v>
      </c>
      <c r="AF773" s="167">
        <f t="shared" ref="AF773" si="12128">AF772+AE773</f>
        <v>0</v>
      </c>
      <c r="AG773" s="167">
        <f t="shared" ref="AG773" si="12129">AG772+AF773</f>
        <v>0</v>
      </c>
      <c r="AH773" s="167">
        <f t="shared" ref="AH773" si="12130">AH772+AG773</f>
        <v>0</v>
      </c>
      <c r="AI773" s="167">
        <f t="shared" ref="AI773" si="12131">AI772+AH773</f>
        <v>0</v>
      </c>
      <c r="AJ773" s="167">
        <f t="shared" ref="AJ773" si="12132">AJ772+AI773</f>
        <v>0</v>
      </c>
      <c r="AK773" s="167">
        <f t="shared" ref="AK773" si="12133">AK772+AJ773</f>
        <v>0</v>
      </c>
      <c r="AL773" s="167">
        <f t="shared" ref="AL773" si="12134">AL772+AK773</f>
        <v>0</v>
      </c>
      <c r="AM773" s="167">
        <f t="shared" ref="AM773" si="12135">AM772+AL773</f>
        <v>0</v>
      </c>
      <c r="AN773" s="167">
        <f t="shared" ref="AN773" si="12136">AN772+AM773</f>
        <v>0</v>
      </c>
      <c r="AO773" s="167">
        <f t="shared" ref="AO773" si="12137">AO772+AN773</f>
        <v>0</v>
      </c>
      <c r="AP773" s="167">
        <f t="shared" ref="AP773" si="12138">AP772+AO773</f>
        <v>0</v>
      </c>
      <c r="AQ773" s="167">
        <f t="shared" ref="AQ773" si="12139">AQ772+AP773</f>
        <v>0</v>
      </c>
      <c r="AR773" s="167">
        <f t="shared" ref="AR773" si="12140">AR772+AQ773</f>
        <v>0</v>
      </c>
      <c r="AS773" s="167">
        <f t="shared" ref="AS773" si="12141">AS772+AR773</f>
        <v>0</v>
      </c>
      <c r="AT773" s="167">
        <f t="shared" ref="AT773" si="12142">AT772+AS773</f>
        <v>0</v>
      </c>
      <c r="AU773" s="167">
        <f t="shared" ref="AU773" si="12143">AU772+AT773</f>
        <v>0</v>
      </c>
      <c r="AV773" s="167">
        <f t="shared" ref="AV773" si="12144">AV772+AU773</f>
        <v>0</v>
      </c>
      <c r="AW773" s="167">
        <f t="shared" ref="AW773" si="12145">AW772+AV773</f>
        <v>0</v>
      </c>
      <c r="AX773" s="167">
        <f t="shared" ref="AX773" si="12146">AX772+AW773</f>
        <v>0</v>
      </c>
      <c r="AY773" s="167">
        <f t="shared" ref="AY773" si="12147">AY772+AX773</f>
        <v>0</v>
      </c>
      <c r="AZ773" s="167">
        <f t="shared" ref="AZ773" si="12148">AZ772+AY773</f>
        <v>0</v>
      </c>
      <c r="BA773" s="167">
        <f t="shared" ref="BA773" si="12149">BA772+AZ773</f>
        <v>0</v>
      </c>
      <c r="BB773" s="167">
        <f t="shared" ref="BB773" si="12150">BB772+BA773</f>
        <v>0</v>
      </c>
      <c r="BC773" s="167">
        <f t="shared" ref="BC773" si="12151">BC772+BB773</f>
        <v>0</v>
      </c>
      <c r="BD773" s="167">
        <f t="shared" ref="BD773" si="12152">BD772+BC773</f>
        <v>0</v>
      </c>
      <c r="BE773" s="167">
        <f t="shared" ref="BE773" si="12153">BE772+BD773</f>
        <v>0</v>
      </c>
      <c r="BF773" s="167">
        <f t="shared" ref="BF773" si="12154">BF772+BE773</f>
        <v>0</v>
      </c>
      <c r="BG773" s="167">
        <f t="shared" ref="BG773" si="12155">BG772+BF773</f>
        <v>0</v>
      </c>
      <c r="BH773" s="167">
        <f t="shared" ref="BH773" si="12156">BH772+BG773</f>
        <v>0</v>
      </c>
      <c r="BI773" s="167">
        <f t="shared" ref="BI773" si="12157">BI772+BH773</f>
        <v>0</v>
      </c>
      <c r="BJ773" s="382"/>
      <c r="BK773" s="384"/>
      <c r="BL773" s="386"/>
      <c r="BM773" s="105"/>
      <c r="BN773" s="105"/>
      <c r="BO773" s="105"/>
      <c r="BP773" s="105"/>
      <c r="BQ773" s="105"/>
      <c r="BR773" s="105"/>
      <c r="BS773" s="105"/>
      <c r="BT773" s="105"/>
      <c r="BU773" s="105"/>
      <c r="BV773" s="105"/>
      <c r="BW773" s="105"/>
      <c r="BX773" s="105"/>
      <c r="BY773" s="105"/>
      <c r="BZ773" s="105"/>
      <c r="CA773" s="105"/>
      <c r="CB773" s="105"/>
    </row>
    <row r="774" spans="1:80" ht="25.4" customHeight="1" thickBot="1" x14ac:dyDescent="0.4">
      <c r="B774" s="128"/>
      <c r="C774" s="170"/>
      <c r="D774" s="170"/>
      <c r="E774" s="170"/>
      <c r="F774" s="170"/>
      <c r="G774" s="170"/>
      <c r="H774" s="170"/>
      <c r="I774" s="172"/>
      <c r="J774" s="105"/>
      <c r="K774" s="175"/>
      <c r="L774" s="105"/>
      <c r="M774" s="63" t="s">
        <v>145</v>
      </c>
      <c r="N774" s="168">
        <f>IF($E770="",0,VLOOKUP($E770,'Podpůrná data'!$H$15:$I$182,2)*N772)</f>
        <v>0</v>
      </c>
      <c r="O774" s="168">
        <f>IF($E770="",0,VLOOKUP($E770,'Podpůrná data'!$H$15:$I$182,2)*O772)</f>
        <v>0</v>
      </c>
      <c r="P774" s="168">
        <f>IF($E770="",0,VLOOKUP($E770,'Podpůrná data'!$H$15:$I$182,2)*P772)</f>
        <v>0</v>
      </c>
      <c r="Q774" s="168">
        <f>IF($E770="",0,VLOOKUP($E770,'Podpůrná data'!$H$15:$I$182,2)*Q772)</f>
        <v>0</v>
      </c>
      <c r="R774" s="168">
        <f>IF($E770="",0,VLOOKUP($E770,'Podpůrná data'!$H$15:$I$182,2)*R772)</f>
        <v>0</v>
      </c>
      <c r="S774" s="168">
        <f>IF($E770="",0,VLOOKUP($E770,'Podpůrná data'!$H$15:$I$182,2)*S772)</f>
        <v>0</v>
      </c>
      <c r="T774" s="168">
        <f>IF($E770="",0,VLOOKUP($E770,'Podpůrná data'!$H$15:$I$182,2)*T772)</f>
        <v>0</v>
      </c>
      <c r="U774" s="168">
        <f>IF($E770="",0,VLOOKUP($E770,'Podpůrná data'!$H$15:$I$182,2)*U772)</f>
        <v>0</v>
      </c>
      <c r="V774" s="168">
        <f>IF($E770="",0,VLOOKUP($E770,'Podpůrná data'!$H$15:$I$182,2)*V772)</f>
        <v>0</v>
      </c>
      <c r="W774" s="168">
        <f>IF($E770="",0,VLOOKUP($E770,'Podpůrná data'!$H$15:$I$182,2)*W772)</f>
        <v>0</v>
      </c>
      <c r="X774" s="168">
        <f>IF($E770="",0,VLOOKUP($E770,'Podpůrná data'!$H$15:$I$182,2)*X772)</f>
        <v>0</v>
      </c>
      <c r="Y774" s="168">
        <f>IF($E770="",0,VLOOKUP($E770,'Podpůrná data'!$H$15:$I$182,2)*Y772)</f>
        <v>0</v>
      </c>
      <c r="Z774" s="168">
        <f>IF($E770="",0,VLOOKUP($E770,'Podpůrná data'!$H$15:$I$182,2)*Z772)</f>
        <v>0</v>
      </c>
      <c r="AA774" s="168">
        <f>IF($E770="",0,VLOOKUP($E770,'Podpůrná data'!$H$15:$I$182,2)*AA772)</f>
        <v>0</v>
      </c>
      <c r="AB774" s="168">
        <f>IF($E770="",0,VLOOKUP($E770,'Podpůrná data'!$H$15:$I$182,2)*AB772)</f>
        <v>0</v>
      </c>
      <c r="AC774" s="168">
        <f>IF($E770="",0,VLOOKUP($E770,'Podpůrná data'!$H$15:$I$182,2)*AC772)</f>
        <v>0</v>
      </c>
      <c r="AD774" s="168">
        <f>IF($E770="",0,VLOOKUP($E770,'Podpůrná data'!$H$15:$I$182,2)*AD772)</f>
        <v>0</v>
      </c>
      <c r="AE774" s="168">
        <f>IF($E770="",0,VLOOKUP($E770,'Podpůrná data'!$H$15:$I$182,2)*AE772)</f>
        <v>0</v>
      </c>
      <c r="AF774" s="168">
        <f>IF($E770="",0,VLOOKUP($E770,'Podpůrná data'!$H$15:$I$182,2)*AF772)</f>
        <v>0</v>
      </c>
      <c r="AG774" s="168">
        <f>IF($E770="",0,VLOOKUP($E770,'Podpůrná data'!$H$15:$I$182,2)*AG772)</f>
        <v>0</v>
      </c>
      <c r="AH774" s="168">
        <f>IF($E770="",0,VLOOKUP($E770,'Podpůrná data'!$H$15:$I$182,2)*AH772)</f>
        <v>0</v>
      </c>
      <c r="AI774" s="168">
        <f>IF($E770="",0,VLOOKUP($E770,'Podpůrná data'!$H$15:$I$182,2)*AI772)</f>
        <v>0</v>
      </c>
      <c r="AJ774" s="168">
        <f>IF($E770="",0,VLOOKUP($E770,'Podpůrná data'!$H$15:$I$182,2)*AJ772)</f>
        <v>0</v>
      </c>
      <c r="AK774" s="168">
        <f>IF($E770="",0,VLOOKUP($E770,'Podpůrná data'!$H$15:$I$182,2)*AK772)</f>
        <v>0</v>
      </c>
      <c r="AL774" s="168">
        <f>IF($E770="",0,VLOOKUP($E770,'Podpůrná data'!$H$15:$I$182,2)*AL772)</f>
        <v>0</v>
      </c>
      <c r="AM774" s="168">
        <f>IF($E770="",0,VLOOKUP($E770,'Podpůrná data'!$H$15:$I$182,2)*AM772)</f>
        <v>0</v>
      </c>
      <c r="AN774" s="168">
        <f>IF($E770="",0,VLOOKUP($E770,'Podpůrná data'!$H$15:$I$182,2)*AN772)</f>
        <v>0</v>
      </c>
      <c r="AO774" s="168">
        <f>IF($E770="",0,VLOOKUP($E770,'Podpůrná data'!$H$15:$I$182,2)*AO772)</f>
        <v>0</v>
      </c>
      <c r="AP774" s="168">
        <f>IF($E770="",0,VLOOKUP($E770,'Podpůrná data'!$H$15:$I$182,2)*AP772)</f>
        <v>0</v>
      </c>
      <c r="AQ774" s="168">
        <f>IF($E770="",0,VLOOKUP($E770,'Podpůrná data'!$H$15:$I$182,2)*AQ772)</f>
        <v>0</v>
      </c>
      <c r="AR774" s="168">
        <f>IF($E770="",0,VLOOKUP($E770,'Podpůrná data'!$H$15:$I$182,2)*AR772)</f>
        <v>0</v>
      </c>
      <c r="AS774" s="168">
        <f>IF($E770="",0,VLOOKUP($E770,'Podpůrná data'!$H$15:$I$182,2)*AS772)</f>
        <v>0</v>
      </c>
      <c r="AT774" s="168">
        <f>IF($E770="",0,VLOOKUP($E770,'Podpůrná data'!$H$15:$I$182,2)*AT772)</f>
        <v>0</v>
      </c>
      <c r="AU774" s="168">
        <f>IF($E770="",0,VLOOKUP($E770,'Podpůrná data'!$H$15:$I$182,2)*AU772)</f>
        <v>0</v>
      </c>
      <c r="AV774" s="168">
        <f>IF($E770="",0,VLOOKUP($E770,'Podpůrná data'!$H$15:$I$182,2)*AV772)</f>
        <v>0</v>
      </c>
      <c r="AW774" s="168">
        <f>IF($E770="",0,VLOOKUP($E770,'Podpůrná data'!$H$15:$I$182,2)*AW772)</f>
        <v>0</v>
      </c>
      <c r="AX774" s="168">
        <f>IF($E770="",0,VLOOKUP($E770,'Podpůrná data'!$H$15:$I$182,2)*AX772)</f>
        <v>0</v>
      </c>
      <c r="AY774" s="168">
        <f>IF($E770="",0,VLOOKUP($E770,'Podpůrná data'!$H$15:$I$182,2)*AY772)</f>
        <v>0</v>
      </c>
      <c r="AZ774" s="168">
        <f>IF($E770="",0,VLOOKUP($E770,'Podpůrná data'!$H$15:$I$182,2)*AZ772)</f>
        <v>0</v>
      </c>
      <c r="BA774" s="168">
        <f>IF($E770="",0,VLOOKUP($E770,'Podpůrná data'!$H$15:$I$182,2)*BA772)</f>
        <v>0</v>
      </c>
      <c r="BB774" s="168">
        <f>IF($E770="",0,VLOOKUP($E770,'Podpůrná data'!$H$15:$I$182,2)*BB772)</f>
        <v>0</v>
      </c>
      <c r="BC774" s="168">
        <f>IF($E770="",0,VLOOKUP($E770,'Podpůrná data'!$H$15:$I$182,2)*BC772)</f>
        <v>0</v>
      </c>
      <c r="BD774" s="168">
        <f>IF($E770="",0,VLOOKUP($E770,'Podpůrná data'!$H$15:$I$182,2)*BD772)</f>
        <v>0</v>
      </c>
      <c r="BE774" s="168">
        <f>IF($E770="",0,VLOOKUP($E770,'Podpůrná data'!$H$15:$I$182,2)*BE772)</f>
        <v>0</v>
      </c>
      <c r="BF774" s="168">
        <f>IF($E770="",0,VLOOKUP($E770,'Podpůrná data'!$H$15:$I$182,2)*BF772)</f>
        <v>0</v>
      </c>
      <c r="BG774" s="168">
        <f>IF($E770="",0,VLOOKUP($E770,'Podpůrná data'!$H$15:$I$182,2)*BG772)</f>
        <v>0</v>
      </c>
      <c r="BH774" s="168">
        <f>IF($E770="",0,VLOOKUP($E770,'Podpůrná data'!$H$15:$I$182,2)*BH772)</f>
        <v>0</v>
      </c>
      <c r="BI774" s="168">
        <f>IF($E770="",0,VLOOKUP($E770,'Podpůrná data'!$H$15:$I$182,2)*BI772)</f>
        <v>0</v>
      </c>
      <c r="BJ774" s="382"/>
      <c r="BK774" s="384"/>
      <c r="BL774" s="386"/>
      <c r="BM774" s="105"/>
      <c r="BN774" s="178">
        <f>SUMIFS($N774:$BI774,$N769:$BI769,"1. ZoR")</f>
        <v>0</v>
      </c>
      <c r="BO774" s="178">
        <f>SUMIFS($N774:$BI774,$N769:$BI769,"2. ZoR")</f>
        <v>0</v>
      </c>
      <c r="BP774" s="178">
        <f>SUMIFS($N774:$BI774,$N769:$BI769,"3. ZoR")</f>
        <v>0</v>
      </c>
      <c r="BQ774" s="178">
        <f>SUMIFS($N774:$BI774,$N769:$BI769,"4. ZoR")</f>
        <v>0</v>
      </c>
      <c r="BR774" s="178">
        <f>SUMIFS($N774:$BI774,$N769:$BI769,"5. ZoR")</f>
        <v>0</v>
      </c>
      <c r="BS774" s="178">
        <f>SUMIFS($N774:$BI774,$N769:$BI769,"6. ZoR")</f>
        <v>0</v>
      </c>
      <c r="BT774" s="178">
        <f>SUMIFS($N774:$BI774,$N769:$BI769,"7. ZoR")</f>
        <v>0</v>
      </c>
      <c r="BU774" s="178">
        <f>SUMIFS($N774:$BI774,$N769:$BI769,"8. ZoR")</f>
        <v>0</v>
      </c>
      <c r="BV774" s="178">
        <f>SUMIFS($N774:$BI774,$N769:$BI769,"9. ZoR")</f>
        <v>0</v>
      </c>
      <c r="BW774" s="178">
        <f>SUMIFS($N774:$BI774,$N769:$BI769,"10. ZoR")</f>
        <v>0</v>
      </c>
      <c r="BX774" s="178">
        <f>SUMIFS($N774:$BI774,$N769:$BI769,"11. ZoR")</f>
        <v>0</v>
      </c>
      <c r="BY774" s="178">
        <f>SUMIFS($N774:$BI774,$N769:$BI769,"12. ZoR")</f>
        <v>0</v>
      </c>
      <c r="BZ774" s="178">
        <f>SUMIFS($N774:$BI774,$N769:$BI769,"13. ZoR")</f>
        <v>0</v>
      </c>
      <c r="CA774" s="178">
        <f>SUMIFS($N774:$BI774,$N769:$BI769,"14. ZoR")</f>
        <v>0</v>
      </c>
      <c r="CB774" s="178">
        <f>SUMIFS($N774:$BI774,$N769:$BI769,"15. ZoR")</f>
        <v>0</v>
      </c>
    </row>
    <row r="775" spans="1:80" ht="29.5" hidden="1" thickBot="1" x14ac:dyDescent="0.4">
      <c r="B775" s="129"/>
      <c r="C775" s="173"/>
      <c r="D775" s="173"/>
      <c r="E775" s="173"/>
      <c r="F775" s="173"/>
      <c r="G775" s="173"/>
      <c r="H775" s="173"/>
      <c r="I775" s="174"/>
      <c r="J775" s="105"/>
      <c r="K775" s="176"/>
      <c r="L775" s="105"/>
      <c r="M775" s="63" t="s">
        <v>200</v>
      </c>
      <c r="N775" s="168">
        <f>IF(N774="","",N774)</f>
        <v>0</v>
      </c>
      <c r="O775" s="168">
        <f>N775+O774</f>
        <v>0</v>
      </c>
      <c r="P775" s="168">
        <f t="shared" ref="P775" si="12158">O775+P774</f>
        <v>0</v>
      </c>
      <c r="Q775" s="168">
        <f t="shared" ref="Q775" si="12159">P775+Q774</f>
        <v>0</v>
      </c>
      <c r="R775" s="168">
        <f t="shared" ref="R775" si="12160">Q775+R774</f>
        <v>0</v>
      </c>
      <c r="S775" s="168">
        <f t="shared" ref="S775" si="12161">R775+S774</f>
        <v>0</v>
      </c>
      <c r="T775" s="168">
        <f t="shared" ref="T775" si="12162">S775+T774</f>
        <v>0</v>
      </c>
      <c r="U775" s="168">
        <f t="shared" ref="U775" si="12163">T775+U774</f>
        <v>0</v>
      </c>
      <c r="V775" s="168">
        <f t="shared" ref="V775" si="12164">U775+V774</f>
        <v>0</v>
      </c>
      <c r="W775" s="168">
        <f t="shared" ref="W775" si="12165">V775+W774</f>
        <v>0</v>
      </c>
      <c r="X775" s="168">
        <f t="shared" ref="X775" si="12166">W775+X774</f>
        <v>0</v>
      </c>
      <c r="Y775" s="168">
        <f t="shared" ref="Y775" si="12167">X775+Y774</f>
        <v>0</v>
      </c>
      <c r="Z775" s="168">
        <f t="shared" ref="Z775" si="12168">Y775+Z774</f>
        <v>0</v>
      </c>
      <c r="AA775" s="168">
        <f t="shared" ref="AA775" si="12169">Z775+AA774</f>
        <v>0</v>
      </c>
      <c r="AB775" s="168">
        <f t="shared" ref="AB775" si="12170">AA775+AB774</f>
        <v>0</v>
      </c>
      <c r="AC775" s="168">
        <f t="shared" ref="AC775" si="12171">AB775+AC774</f>
        <v>0</v>
      </c>
      <c r="AD775" s="168">
        <f t="shared" ref="AD775" si="12172">AC775+AD774</f>
        <v>0</v>
      </c>
      <c r="AE775" s="168">
        <f t="shared" ref="AE775" si="12173">AD775+AE774</f>
        <v>0</v>
      </c>
      <c r="AF775" s="168">
        <f t="shared" ref="AF775" si="12174">AE775+AF774</f>
        <v>0</v>
      </c>
      <c r="AG775" s="168">
        <f t="shared" ref="AG775" si="12175">AF775+AG774</f>
        <v>0</v>
      </c>
      <c r="AH775" s="168">
        <f t="shared" ref="AH775" si="12176">AG775+AH774</f>
        <v>0</v>
      </c>
      <c r="AI775" s="168">
        <f t="shared" ref="AI775" si="12177">AH775+AI774</f>
        <v>0</v>
      </c>
      <c r="AJ775" s="168">
        <f t="shared" ref="AJ775" si="12178">AI775+AJ774</f>
        <v>0</v>
      </c>
      <c r="AK775" s="168">
        <f t="shared" ref="AK775" si="12179">AJ775+AK774</f>
        <v>0</v>
      </c>
      <c r="AL775" s="168">
        <f t="shared" ref="AL775" si="12180">AK775+AL774</f>
        <v>0</v>
      </c>
      <c r="AM775" s="168">
        <f t="shared" ref="AM775" si="12181">AL775+AM774</f>
        <v>0</v>
      </c>
      <c r="AN775" s="168">
        <f t="shared" ref="AN775" si="12182">AM775+AN774</f>
        <v>0</v>
      </c>
      <c r="AO775" s="168">
        <f t="shared" ref="AO775" si="12183">AN775+AO774</f>
        <v>0</v>
      </c>
      <c r="AP775" s="168">
        <f t="shared" ref="AP775" si="12184">AO775+AP774</f>
        <v>0</v>
      </c>
      <c r="AQ775" s="168">
        <f t="shared" ref="AQ775" si="12185">AP775+AQ774</f>
        <v>0</v>
      </c>
      <c r="AR775" s="168">
        <f t="shared" ref="AR775" si="12186">AQ775+AR774</f>
        <v>0</v>
      </c>
      <c r="AS775" s="168">
        <f t="shared" ref="AS775" si="12187">AR775+AS774</f>
        <v>0</v>
      </c>
      <c r="AT775" s="168">
        <f t="shared" ref="AT775" si="12188">AS775+AT774</f>
        <v>0</v>
      </c>
      <c r="AU775" s="168">
        <f t="shared" ref="AU775" si="12189">AT775+AU774</f>
        <v>0</v>
      </c>
      <c r="AV775" s="168">
        <f t="shared" ref="AV775" si="12190">AU775+AV774</f>
        <v>0</v>
      </c>
      <c r="AW775" s="168">
        <f t="shared" ref="AW775" si="12191">AV775+AW774</f>
        <v>0</v>
      </c>
      <c r="AX775" s="168">
        <f t="shared" ref="AX775" si="12192">AW775+AX774</f>
        <v>0</v>
      </c>
      <c r="AY775" s="168">
        <f t="shared" ref="AY775" si="12193">AX775+AY774</f>
        <v>0</v>
      </c>
      <c r="AZ775" s="168">
        <f t="shared" ref="AZ775" si="12194">AY775+AZ774</f>
        <v>0</v>
      </c>
      <c r="BA775" s="168">
        <f t="shared" ref="BA775" si="12195">AZ775+BA774</f>
        <v>0</v>
      </c>
      <c r="BB775" s="168">
        <f t="shared" ref="BB775" si="12196">BA775+BB774</f>
        <v>0</v>
      </c>
      <c r="BC775" s="168">
        <f t="shared" ref="BC775" si="12197">BB775+BC774</f>
        <v>0</v>
      </c>
      <c r="BD775" s="168">
        <f t="shared" ref="BD775" si="12198">BC775+BD774</f>
        <v>0</v>
      </c>
      <c r="BE775" s="168">
        <f t="shared" ref="BE775" si="12199">BD775+BE774</f>
        <v>0</v>
      </c>
      <c r="BF775" s="168">
        <f t="shared" ref="BF775" si="12200">BE775+BF774</f>
        <v>0</v>
      </c>
      <c r="BG775" s="168">
        <f t="shared" ref="BG775" si="12201">BF775+BG774</f>
        <v>0</v>
      </c>
      <c r="BH775" s="168">
        <f t="shared" ref="BH775" si="12202">BG775+BH774</f>
        <v>0</v>
      </c>
      <c r="BI775" s="168">
        <f t="shared" ref="BI775" si="12203">BH775+BI774</f>
        <v>0</v>
      </c>
      <c r="BJ775" s="383"/>
      <c r="BK775" s="385"/>
      <c r="BL775" s="387"/>
      <c r="BM775" s="105"/>
      <c r="BN775" s="105"/>
      <c r="BO775" s="105"/>
      <c r="BP775" s="105"/>
      <c r="BQ775" s="105"/>
      <c r="BR775" s="105"/>
      <c r="BS775" s="105"/>
      <c r="BT775" s="105"/>
      <c r="BU775" s="105"/>
      <c r="BV775" s="105"/>
      <c r="BW775" s="105"/>
      <c r="BX775" s="105"/>
      <c r="BY775" s="105"/>
      <c r="BZ775" s="105"/>
      <c r="CA775" s="105"/>
      <c r="CB775" s="105"/>
    </row>
    <row r="776" spans="1:80" ht="15" hidden="1" thickBot="1" x14ac:dyDescent="0.4">
      <c r="B776" s="105"/>
      <c r="C776" s="130"/>
      <c r="D776" s="130"/>
      <c r="E776" s="130"/>
      <c r="F776" s="130"/>
      <c r="G776" s="130"/>
      <c r="H776" s="130"/>
      <c r="I776" s="105"/>
      <c r="J776" s="7"/>
      <c r="K776" s="105"/>
      <c r="L776" s="105"/>
      <c r="M776" s="105"/>
      <c r="N776" s="105"/>
      <c r="O776" s="105"/>
      <c r="P776" s="7"/>
      <c r="Q776" s="105"/>
      <c r="R776" s="105"/>
      <c r="S776" s="105"/>
      <c r="T776" s="105"/>
      <c r="U776" s="105"/>
      <c r="V776" s="105"/>
      <c r="W776" s="105"/>
      <c r="X776" s="105"/>
      <c r="Y776" s="105"/>
      <c r="Z776" s="105"/>
      <c r="AA776" s="105"/>
      <c r="AB776" s="105"/>
      <c r="AC776" s="105"/>
      <c r="AD776" s="105"/>
      <c r="AE776" s="105"/>
      <c r="AF776" s="105"/>
      <c r="AG776" s="105"/>
      <c r="AH776" s="105"/>
      <c r="AI776" s="105"/>
      <c r="AJ776" s="105"/>
      <c r="AK776" s="105"/>
      <c r="AL776" s="105"/>
      <c r="AM776" s="105"/>
      <c r="AN776" s="105"/>
      <c r="AO776" s="105"/>
      <c r="AP776" s="105"/>
      <c r="AQ776" s="105"/>
      <c r="AR776" s="105"/>
      <c r="AS776" s="105"/>
      <c r="AT776" s="105"/>
      <c r="AU776" s="105"/>
      <c r="AV776" s="105"/>
      <c r="AW776" s="105"/>
      <c r="AX776" s="105"/>
      <c r="AY776" s="105"/>
      <c r="AZ776" s="105"/>
      <c r="BA776" s="105"/>
      <c r="BB776" s="105"/>
      <c r="BC776" s="105"/>
      <c r="BD776" s="105"/>
      <c r="BE776" s="105"/>
      <c r="BF776" s="105"/>
      <c r="BG776" s="105"/>
      <c r="BH776" s="105"/>
      <c r="BI776" s="105"/>
      <c r="BJ776" s="105"/>
      <c r="BK776" s="105"/>
      <c r="BL776" s="105"/>
      <c r="BM776" s="105"/>
      <c r="BN776" s="105"/>
      <c r="BO776" s="105"/>
      <c r="BP776" s="105"/>
      <c r="BQ776" s="105"/>
      <c r="BR776" s="105"/>
      <c r="BS776" s="105"/>
      <c r="BT776" s="105"/>
      <c r="BU776" s="105"/>
      <c r="BV776" s="105"/>
      <c r="BW776" s="105"/>
      <c r="BX776" s="105"/>
      <c r="BY776" s="105"/>
      <c r="BZ776" s="105"/>
      <c r="CA776" s="105"/>
      <c r="CB776" s="105"/>
    </row>
    <row r="777" spans="1:80" s="245" customFormat="1" ht="58.4" customHeight="1" thickBot="1" x14ac:dyDescent="0.4">
      <c r="A777" s="249"/>
      <c r="B777" s="120"/>
      <c r="C777" s="360" t="s">
        <v>2</v>
      </c>
      <c r="D777" s="121"/>
      <c r="E777" s="131" t="s">
        <v>225</v>
      </c>
      <c r="F777" s="131" t="s">
        <v>444</v>
      </c>
      <c r="G777" s="131" t="s">
        <v>208</v>
      </c>
      <c r="H777" s="122" t="s">
        <v>385</v>
      </c>
      <c r="I777" s="123" t="s">
        <v>1</v>
      </c>
      <c r="J777" s="7"/>
      <c r="K777" s="169">
        <v>204032</v>
      </c>
      <c r="L777" s="106"/>
      <c r="M777" s="194" t="s">
        <v>128</v>
      </c>
      <c r="N777" s="83" t="s">
        <v>4</v>
      </c>
      <c r="O777" s="83" t="s">
        <v>5</v>
      </c>
      <c r="P777" s="83" t="s">
        <v>6</v>
      </c>
      <c r="Q777" s="83" t="s">
        <v>7</v>
      </c>
      <c r="R777" s="83" t="s">
        <v>8</v>
      </c>
      <c r="S777" s="83" t="s">
        <v>9</v>
      </c>
      <c r="T777" s="83" t="s">
        <v>10</v>
      </c>
      <c r="U777" s="83" t="s">
        <v>11</v>
      </c>
      <c r="V777" s="83" t="s">
        <v>12</v>
      </c>
      <c r="W777" s="83" t="s">
        <v>13</v>
      </c>
      <c r="X777" s="83" t="s">
        <v>14</v>
      </c>
      <c r="Y777" s="83" t="s">
        <v>15</v>
      </c>
      <c r="Z777" s="83" t="s">
        <v>16</v>
      </c>
      <c r="AA777" s="83" t="s">
        <v>17</v>
      </c>
      <c r="AB777" s="83" t="s">
        <v>18</v>
      </c>
      <c r="AC777" s="83" t="s">
        <v>19</v>
      </c>
      <c r="AD777" s="83" t="s">
        <v>20</v>
      </c>
      <c r="AE777" s="83" t="s">
        <v>21</v>
      </c>
      <c r="AF777" s="83" t="s">
        <v>22</v>
      </c>
      <c r="AG777" s="83" t="s">
        <v>23</v>
      </c>
      <c r="AH777" s="83" t="s">
        <v>24</v>
      </c>
      <c r="AI777" s="83" t="s">
        <v>25</v>
      </c>
      <c r="AJ777" s="83" t="s">
        <v>26</v>
      </c>
      <c r="AK777" s="83" t="s">
        <v>27</v>
      </c>
      <c r="AL777" s="83" t="s">
        <v>28</v>
      </c>
      <c r="AM777" s="83" t="s">
        <v>29</v>
      </c>
      <c r="AN777" s="83" t="s">
        <v>30</v>
      </c>
      <c r="AO777" s="83" t="s">
        <v>31</v>
      </c>
      <c r="AP777" s="83" t="s">
        <v>32</v>
      </c>
      <c r="AQ777" s="83" t="s">
        <v>33</v>
      </c>
      <c r="AR777" s="83" t="s">
        <v>34</v>
      </c>
      <c r="AS777" s="83" t="s">
        <v>35</v>
      </c>
      <c r="AT777" s="83" t="s">
        <v>36</v>
      </c>
      <c r="AU777" s="83" t="s">
        <v>37</v>
      </c>
      <c r="AV777" s="83" t="s">
        <v>38</v>
      </c>
      <c r="AW777" s="83" t="s">
        <v>39</v>
      </c>
      <c r="AX777" s="83" t="s">
        <v>40</v>
      </c>
      <c r="AY777" s="83" t="s">
        <v>41</v>
      </c>
      <c r="AZ777" s="83" t="s">
        <v>42</v>
      </c>
      <c r="BA777" s="83" t="s">
        <v>43</v>
      </c>
      <c r="BB777" s="83" t="s">
        <v>44</v>
      </c>
      <c r="BC777" s="83" t="s">
        <v>45</v>
      </c>
      <c r="BD777" s="83" t="s">
        <v>46</v>
      </c>
      <c r="BE777" s="83" t="s">
        <v>47</v>
      </c>
      <c r="BF777" s="83" t="s">
        <v>48</v>
      </c>
      <c r="BG777" s="83" t="s">
        <v>49</v>
      </c>
      <c r="BH777" s="83" t="s">
        <v>50</v>
      </c>
      <c r="BI777" s="83" t="s">
        <v>51</v>
      </c>
      <c r="BJ777" s="134" t="s">
        <v>234</v>
      </c>
      <c r="BK777" s="135" t="s">
        <v>164</v>
      </c>
      <c r="BL777" s="135" t="s">
        <v>213</v>
      </c>
      <c r="BM777" s="106"/>
      <c r="BN777" s="368" t="s">
        <v>238</v>
      </c>
      <c r="BO777" s="369"/>
      <c r="BP777" s="369"/>
      <c r="BQ777" s="369"/>
      <c r="BR777" s="369"/>
      <c r="BS777" s="369"/>
      <c r="BT777" s="369"/>
      <c r="BU777" s="369"/>
      <c r="BV777" s="369"/>
      <c r="BW777" s="369"/>
      <c r="BX777" s="369"/>
      <c r="BY777" s="369"/>
      <c r="BZ777" s="369"/>
      <c r="CA777" s="369"/>
      <c r="CB777" s="369"/>
    </row>
    <row r="778" spans="1:80" s="245" customFormat="1" ht="18" hidden="1" customHeight="1" x14ac:dyDescent="0.35">
      <c r="A778" s="250"/>
      <c r="B778" s="113"/>
      <c r="C778" s="361"/>
      <c r="D778" s="125"/>
      <c r="E778" s="125"/>
      <c r="F778" s="125"/>
      <c r="G778" s="125"/>
      <c r="H778" s="370" t="s">
        <v>201</v>
      </c>
      <c r="I778" s="373" t="s">
        <v>93</v>
      </c>
      <c r="J778" s="7"/>
      <c r="K778" s="375" t="s">
        <v>423</v>
      </c>
      <c r="L778" s="106"/>
      <c r="M778" s="84"/>
      <c r="N778" s="74">
        <f>MONTH(Úvod!$F$10)</f>
        <v>1</v>
      </c>
      <c r="O778" s="75">
        <f t="shared" ref="O778" si="12204">IF(N778=12,1,N778+1)</f>
        <v>2</v>
      </c>
      <c r="P778" s="75">
        <f t="shared" ref="P778" si="12205">IF(O778=12,1,O778+1)</f>
        <v>3</v>
      </c>
      <c r="Q778" s="76">
        <f t="shared" ref="Q778" si="12206">IF(P778=12,1,P778+1)</f>
        <v>4</v>
      </c>
      <c r="R778" s="76">
        <f t="shared" ref="R778" si="12207">IF(Q778=12,1,Q778+1)</f>
        <v>5</v>
      </c>
      <c r="S778" s="76">
        <f t="shared" ref="S778" si="12208">IF(R778=12,1,R778+1)</f>
        <v>6</v>
      </c>
      <c r="T778" s="76">
        <f t="shared" ref="T778" si="12209">IF(S778=12,1,S778+1)</f>
        <v>7</v>
      </c>
      <c r="U778" s="76">
        <f t="shared" ref="U778" si="12210">IF(T778=12,1,T778+1)</f>
        <v>8</v>
      </c>
      <c r="V778" s="76">
        <f t="shared" ref="V778" si="12211">IF(U778=12,1,U778+1)</f>
        <v>9</v>
      </c>
      <c r="W778" s="76">
        <f>IF(V778=12,1,V778+1)</f>
        <v>10</v>
      </c>
      <c r="X778" s="76">
        <f t="shared" ref="X778" si="12212">IF(W778=12,1,W778+1)</f>
        <v>11</v>
      </c>
      <c r="Y778" s="76">
        <f t="shared" ref="Y778" si="12213">IF(X778=12,1,X778+1)</f>
        <v>12</v>
      </c>
      <c r="Z778" s="76">
        <f t="shared" ref="Z778" si="12214">IF(Y778=12,1,Y778+1)</f>
        <v>1</v>
      </c>
      <c r="AA778" s="76">
        <f t="shared" ref="AA778" si="12215">IF(Z778=12,1,Z778+1)</f>
        <v>2</v>
      </c>
      <c r="AB778" s="76">
        <f t="shared" ref="AB778" si="12216">IF(AA778=12,1,AA778+1)</f>
        <v>3</v>
      </c>
      <c r="AC778" s="76">
        <f t="shared" ref="AC778" si="12217">IF(AB778=12,1,AB778+1)</f>
        <v>4</v>
      </c>
      <c r="AD778" s="76">
        <f t="shared" ref="AD778" si="12218">IF(AC778=12,1,AC778+1)</f>
        <v>5</v>
      </c>
      <c r="AE778" s="76">
        <f t="shared" ref="AE778" si="12219">IF(AD778=12,1,AD778+1)</f>
        <v>6</v>
      </c>
      <c r="AF778" s="76">
        <f>IF(AE778=12,1,AE778+1)</f>
        <v>7</v>
      </c>
      <c r="AG778" s="76">
        <f t="shared" ref="AG778" si="12220">IF(AF778=12,1,AF778+1)</f>
        <v>8</v>
      </c>
      <c r="AH778" s="76">
        <f t="shared" ref="AH778" si="12221">IF(AG778=12,1,AG778+1)</f>
        <v>9</v>
      </c>
      <c r="AI778" s="76">
        <f t="shared" ref="AI778" si="12222">IF(AH778=12,1,AH778+1)</f>
        <v>10</v>
      </c>
      <c r="AJ778" s="76">
        <f t="shared" ref="AJ778" si="12223">IF(AI778=12,1,AI778+1)</f>
        <v>11</v>
      </c>
      <c r="AK778" s="76">
        <f t="shared" ref="AK778" si="12224">IF(AJ778=12,1,AJ778+1)</f>
        <v>12</v>
      </c>
      <c r="AL778" s="76">
        <f t="shared" ref="AL778" si="12225">IF(AK778=12,1,AK778+1)</f>
        <v>1</v>
      </c>
      <c r="AM778" s="76">
        <f t="shared" ref="AM778" si="12226">IF(AL778=12,1,AL778+1)</f>
        <v>2</v>
      </c>
      <c r="AN778" s="76">
        <f t="shared" ref="AN778" si="12227">IF(AM778=12,1,AM778+1)</f>
        <v>3</v>
      </c>
      <c r="AO778" s="76">
        <f t="shared" ref="AO778" si="12228">IF(AN778=12,1,AN778+1)</f>
        <v>4</v>
      </c>
      <c r="AP778" s="76">
        <f t="shared" ref="AP778" si="12229">IF(AO778=12,1,AO778+1)</f>
        <v>5</v>
      </c>
      <c r="AQ778" s="76">
        <f t="shared" ref="AQ778" si="12230">IF(AP778=12,1,AP778+1)</f>
        <v>6</v>
      </c>
      <c r="AR778" s="76">
        <f t="shared" ref="AR778" si="12231">IF(AQ778=12,1,AQ778+1)</f>
        <v>7</v>
      </c>
      <c r="AS778" s="76">
        <f t="shared" ref="AS778" si="12232">IF(AR778=12,1,AR778+1)</f>
        <v>8</v>
      </c>
      <c r="AT778" s="76">
        <f t="shared" ref="AT778" si="12233">IF(AS778=12,1,AS778+1)</f>
        <v>9</v>
      </c>
      <c r="AU778" s="76">
        <f t="shared" ref="AU778" si="12234">IF(AT778=12,1,AT778+1)</f>
        <v>10</v>
      </c>
      <c r="AV778" s="76">
        <f t="shared" ref="AV778" si="12235">IF(AU778=12,1,AU778+1)</f>
        <v>11</v>
      </c>
      <c r="AW778" s="76">
        <f t="shared" ref="AW778" si="12236">IF(AV778=12,1,AV778+1)</f>
        <v>12</v>
      </c>
      <c r="AX778" s="76">
        <f t="shared" ref="AX778" si="12237">IF(AW778=12,1,AW778+1)</f>
        <v>1</v>
      </c>
      <c r="AY778" s="76">
        <f t="shared" ref="AY778" si="12238">IF(AX778=12,1,AX778+1)</f>
        <v>2</v>
      </c>
      <c r="AZ778" s="76">
        <f t="shared" ref="AZ778" si="12239">IF(AY778=12,1,AY778+1)</f>
        <v>3</v>
      </c>
      <c r="BA778" s="76">
        <f t="shared" ref="BA778" si="12240">IF(AZ778=12,1,AZ778+1)</f>
        <v>4</v>
      </c>
      <c r="BB778" s="76">
        <f t="shared" ref="BB778" si="12241">IF(BA778=12,1,BA778+1)</f>
        <v>5</v>
      </c>
      <c r="BC778" s="76">
        <f t="shared" ref="BC778" si="12242">IF(BB778=12,1,BB778+1)</f>
        <v>6</v>
      </c>
      <c r="BD778" s="76">
        <f t="shared" ref="BD778" si="12243">IF(BC778=12,1,BC778+1)</f>
        <v>7</v>
      </c>
      <c r="BE778" s="76">
        <f t="shared" ref="BE778" si="12244">IF(BD778=12,1,BD778+1)</f>
        <v>8</v>
      </c>
      <c r="BF778" s="76">
        <f t="shared" ref="BF778" si="12245">IF(BE778=12,1,BE778+1)</f>
        <v>9</v>
      </c>
      <c r="BG778" s="76">
        <f t="shared" ref="BG778" si="12246">IF(BF778=12,1,BF778+1)</f>
        <v>10</v>
      </c>
      <c r="BH778" s="76">
        <f t="shared" ref="BH778" si="12247">IF(BG778=12,1,BG778+1)</f>
        <v>11</v>
      </c>
      <c r="BI778" s="76">
        <f t="shared" ref="BI778" si="12248">IF(BH778=12,1,BH778+1)</f>
        <v>12</v>
      </c>
      <c r="BJ778" s="81"/>
      <c r="BK778" s="78"/>
      <c r="BL778" s="78"/>
      <c r="BM778" s="106"/>
      <c r="BN778" s="106"/>
      <c r="BO778" s="106"/>
      <c r="BP778" s="106"/>
      <c r="BQ778" s="106"/>
      <c r="BR778" s="106"/>
      <c r="BS778" s="106"/>
      <c r="BT778" s="106"/>
      <c r="BU778" s="106"/>
      <c r="BV778" s="106"/>
      <c r="BW778" s="106"/>
      <c r="BX778" s="106"/>
      <c r="BY778" s="106"/>
      <c r="BZ778" s="106"/>
      <c r="CA778" s="106"/>
      <c r="CB778" s="106"/>
    </row>
    <row r="779" spans="1:80" s="245" customFormat="1" ht="35.15" hidden="1" customHeight="1" x14ac:dyDescent="0.35">
      <c r="A779" s="250"/>
      <c r="B779" s="113"/>
      <c r="C779" s="361"/>
      <c r="D779" s="125"/>
      <c r="E779" s="125"/>
      <c r="F779" s="125"/>
      <c r="G779" s="125"/>
      <c r="H779" s="370"/>
      <c r="I779" s="373"/>
      <c r="J779" s="7"/>
      <c r="K779" s="376"/>
      <c r="L779" s="106"/>
      <c r="M779" s="77"/>
      <c r="N779" s="59">
        <f t="shared" ref="N779:BI779" si="12249">VALUE(_xlfn.CONCAT(N778,".",N781))</f>
        <v>1</v>
      </c>
      <c r="O779" s="73">
        <f t="shared" si="12249"/>
        <v>32</v>
      </c>
      <c r="P779" s="73">
        <f t="shared" si="12249"/>
        <v>61</v>
      </c>
      <c r="Q779" s="73">
        <f t="shared" si="12249"/>
        <v>92</v>
      </c>
      <c r="R779" s="73">
        <f t="shared" si="12249"/>
        <v>122</v>
      </c>
      <c r="S779" s="73">
        <f t="shared" si="12249"/>
        <v>153</v>
      </c>
      <c r="T779" s="73">
        <f t="shared" si="12249"/>
        <v>183</v>
      </c>
      <c r="U779" s="73">
        <f t="shared" si="12249"/>
        <v>214</v>
      </c>
      <c r="V779" s="73">
        <f t="shared" si="12249"/>
        <v>245</v>
      </c>
      <c r="W779" s="73">
        <f t="shared" si="12249"/>
        <v>275</v>
      </c>
      <c r="X779" s="73">
        <f t="shared" si="12249"/>
        <v>306</v>
      </c>
      <c r="Y779" s="73">
        <f t="shared" si="12249"/>
        <v>336</v>
      </c>
      <c r="Z779" s="73">
        <f t="shared" si="12249"/>
        <v>367</v>
      </c>
      <c r="AA779" s="73">
        <f t="shared" si="12249"/>
        <v>398</v>
      </c>
      <c r="AB779" s="73">
        <f t="shared" si="12249"/>
        <v>426</v>
      </c>
      <c r="AC779" s="73">
        <f t="shared" si="12249"/>
        <v>457</v>
      </c>
      <c r="AD779" s="73">
        <f t="shared" si="12249"/>
        <v>487</v>
      </c>
      <c r="AE779" s="73">
        <f t="shared" si="12249"/>
        <v>518</v>
      </c>
      <c r="AF779" s="73">
        <f t="shared" si="12249"/>
        <v>548</v>
      </c>
      <c r="AG779" s="73">
        <f t="shared" si="12249"/>
        <v>579</v>
      </c>
      <c r="AH779" s="73">
        <f t="shared" si="12249"/>
        <v>610</v>
      </c>
      <c r="AI779" s="73">
        <f t="shared" si="12249"/>
        <v>640</v>
      </c>
      <c r="AJ779" s="73">
        <f t="shared" si="12249"/>
        <v>671</v>
      </c>
      <c r="AK779" s="73">
        <f t="shared" si="12249"/>
        <v>701</v>
      </c>
      <c r="AL779" s="73">
        <f t="shared" si="12249"/>
        <v>732</v>
      </c>
      <c r="AM779" s="73">
        <f t="shared" si="12249"/>
        <v>763</v>
      </c>
      <c r="AN779" s="73">
        <f t="shared" si="12249"/>
        <v>791</v>
      </c>
      <c r="AO779" s="73">
        <f t="shared" si="12249"/>
        <v>822</v>
      </c>
      <c r="AP779" s="73">
        <f t="shared" si="12249"/>
        <v>852</v>
      </c>
      <c r="AQ779" s="73">
        <f t="shared" si="12249"/>
        <v>883</v>
      </c>
      <c r="AR779" s="73">
        <f t="shared" si="12249"/>
        <v>913</v>
      </c>
      <c r="AS779" s="73">
        <f t="shared" si="12249"/>
        <v>944</v>
      </c>
      <c r="AT779" s="73">
        <f t="shared" si="12249"/>
        <v>975</v>
      </c>
      <c r="AU779" s="73">
        <f t="shared" si="12249"/>
        <v>1005</v>
      </c>
      <c r="AV779" s="73">
        <f t="shared" si="12249"/>
        <v>1036</v>
      </c>
      <c r="AW779" s="73">
        <f t="shared" si="12249"/>
        <v>1066</v>
      </c>
      <c r="AX779" s="73">
        <f t="shared" si="12249"/>
        <v>1097</v>
      </c>
      <c r="AY779" s="73">
        <f t="shared" si="12249"/>
        <v>1128</v>
      </c>
      <c r="AZ779" s="73">
        <f t="shared" si="12249"/>
        <v>1156</v>
      </c>
      <c r="BA779" s="73">
        <f t="shared" si="12249"/>
        <v>1187</v>
      </c>
      <c r="BB779" s="73">
        <f t="shared" si="12249"/>
        <v>1217</v>
      </c>
      <c r="BC779" s="73">
        <f t="shared" si="12249"/>
        <v>1248</v>
      </c>
      <c r="BD779" s="73">
        <f t="shared" si="12249"/>
        <v>1278</v>
      </c>
      <c r="BE779" s="73">
        <f t="shared" si="12249"/>
        <v>1309</v>
      </c>
      <c r="BF779" s="73">
        <f t="shared" si="12249"/>
        <v>1340</v>
      </c>
      <c r="BG779" s="73">
        <f t="shared" si="12249"/>
        <v>1370</v>
      </c>
      <c r="BH779" s="73">
        <f t="shared" si="12249"/>
        <v>1401</v>
      </c>
      <c r="BI779" s="73">
        <f t="shared" si="12249"/>
        <v>1431</v>
      </c>
      <c r="BJ779" s="82"/>
      <c r="BK779" s="79"/>
      <c r="BL779" s="79"/>
      <c r="BM779" s="106"/>
      <c r="BN779" s="106"/>
      <c r="BO779" s="106"/>
      <c r="BP779" s="106"/>
      <c r="BQ779" s="106"/>
      <c r="BR779" s="106"/>
      <c r="BS779" s="106"/>
      <c r="BT779" s="106"/>
      <c r="BU779" s="106"/>
      <c r="BV779" s="106"/>
      <c r="BW779" s="106"/>
      <c r="BX779" s="106"/>
      <c r="BY779" s="106"/>
      <c r="BZ779" s="106"/>
      <c r="CA779" s="106"/>
      <c r="CB779" s="106"/>
    </row>
    <row r="780" spans="1:80" s="245" customFormat="1" ht="17.149999999999999" customHeight="1" x14ac:dyDescent="0.35">
      <c r="A780" s="250"/>
      <c r="B780" s="113"/>
      <c r="C780" s="361"/>
      <c r="D780" s="125"/>
      <c r="E780" s="357" t="s">
        <v>207</v>
      </c>
      <c r="F780" s="357" t="s">
        <v>207</v>
      </c>
      <c r="G780" s="357" t="s">
        <v>207</v>
      </c>
      <c r="H780" s="370"/>
      <c r="I780" s="373"/>
      <c r="J780" s="7"/>
      <c r="K780" s="376"/>
      <c r="L780" s="106"/>
      <c r="M780" s="77"/>
      <c r="N780" s="60" t="str">
        <f>VLOOKUP(N778,'Podpůrná data'!$I$188:$J$199,2)</f>
        <v>leden</v>
      </c>
      <c r="O780" s="60" t="str">
        <f>VLOOKUP(O778,'Podpůrná data'!$I$188:$J$199,2)</f>
        <v>únor</v>
      </c>
      <c r="P780" s="60" t="str">
        <f>VLOOKUP(P778,'Podpůrná data'!$I$188:$J$199,2)</f>
        <v>březen</v>
      </c>
      <c r="Q780" s="60" t="str">
        <f>VLOOKUP(Q778,'Podpůrná data'!$I$188:$J$199,2)</f>
        <v>duben</v>
      </c>
      <c r="R780" s="60" t="str">
        <f>VLOOKUP(R778,'Podpůrná data'!$I$188:$J$199,2)</f>
        <v>květen</v>
      </c>
      <c r="S780" s="60" t="str">
        <f>VLOOKUP(S778,'Podpůrná data'!$I$188:$J$199,2)</f>
        <v>červen</v>
      </c>
      <c r="T780" s="60" t="str">
        <f>VLOOKUP(T778,'Podpůrná data'!$I$188:$J$199,2)</f>
        <v>červenec</v>
      </c>
      <c r="U780" s="60" t="str">
        <f>VLOOKUP(U778,'Podpůrná data'!$I$188:$J$199,2)</f>
        <v>srpen</v>
      </c>
      <c r="V780" s="60" t="str">
        <f>VLOOKUP(V778,'Podpůrná data'!$I$188:$J$199,2)</f>
        <v>září</v>
      </c>
      <c r="W780" s="60" t="str">
        <f>VLOOKUP(W778,'Podpůrná data'!$I$188:$J$199,2)</f>
        <v>říjen</v>
      </c>
      <c r="X780" s="60" t="str">
        <f>VLOOKUP(X778,'Podpůrná data'!$I$188:$J$199,2)</f>
        <v>listopad</v>
      </c>
      <c r="Y780" s="60" t="str">
        <f>VLOOKUP(Y778,'Podpůrná data'!$I$188:$J$199,2)</f>
        <v>prosinec</v>
      </c>
      <c r="Z780" s="60" t="str">
        <f>VLOOKUP(Z778,'Podpůrná data'!$I$188:$J$199,2)</f>
        <v>leden</v>
      </c>
      <c r="AA780" s="60" t="str">
        <f>VLOOKUP(AA778,'Podpůrná data'!$I$188:$J$199,2)</f>
        <v>únor</v>
      </c>
      <c r="AB780" s="60" t="str">
        <f>VLOOKUP(AB778,'Podpůrná data'!$I$188:$J$199,2)</f>
        <v>březen</v>
      </c>
      <c r="AC780" s="60" t="str">
        <f>VLOOKUP(AC778,'Podpůrná data'!$I$188:$J$199,2)</f>
        <v>duben</v>
      </c>
      <c r="AD780" s="60" t="str">
        <f>VLOOKUP(AD778,'Podpůrná data'!$I$188:$J$199,2)</f>
        <v>květen</v>
      </c>
      <c r="AE780" s="60" t="str">
        <f>VLOOKUP(AE778,'Podpůrná data'!$I$188:$J$199,2)</f>
        <v>červen</v>
      </c>
      <c r="AF780" s="60" t="str">
        <f>VLOOKUP(AF778,'Podpůrná data'!$I$188:$J$199,2)</f>
        <v>červenec</v>
      </c>
      <c r="AG780" s="60" t="str">
        <f>VLOOKUP(AG778,'Podpůrná data'!$I$188:$J$199,2)</f>
        <v>srpen</v>
      </c>
      <c r="AH780" s="60" t="str">
        <f>VLOOKUP(AH778,'Podpůrná data'!$I$188:$J$199,2)</f>
        <v>září</v>
      </c>
      <c r="AI780" s="60" t="str">
        <f>VLOOKUP(AI778,'Podpůrná data'!$I$188:$J$199,2)</f>
        <v>říjen</v>
      </c>
      <c r="AJ780" s="60" t="str">
        <f>VLOOKUP(AJ778,'Podpůrná data'!$I$188:$J$199,2)</f>
        <v>listopad</v>
      </c>
      <c r="AK780" s="60" t="str">
        <f>VLOOKUP(AK778,'Podpůrná data'!$I$188:$J$199,2)</f>
        <v>prosinec</v>
      </c>
      <c r="AL780" s="60" t="str">
        <f>VLOOKUP(AL778,'Podpůrná data'!$I$188:$J$199,2)</f>
        <v>leden</v>
      </c>
      <c r="AM780" s="60" t="str">
        <f>VLOOKUP(AM778,'Podpůrná data'!$I$188:$J$199,2)</f>
        <v>únor</v>
      </c>
      <c r="AN780" s="60" t="str">
        <f>VLOOKUP(AN778,'Podpůrná data'!$I$188:$J$199,2)</f>
        <v>březen</v>
      </c>
      <c r="AO780" s="60" t="str">
        <f>VLOOKUP(AO778,'Podpůrná data'!$I$188:$J$199,2)</f>
        <v>duben</v>
      </c>
      <c r="AP780" s="60" t="str">
        <f>VLOOKUP(AP778,'Podpůrná data'!$I$188:$J$199,2)</f>
        <v>květen</v>
      </c>
      <c r="AQ780" s="60" t="str">
        <f>VLOOKUP(AQ778,'Podpůrná data'!$I$188:$J$199,2)</f>
        <v>červen</v>
      </c>
      <c r="AR780" s="60" t="str">
        <f>VLOOKUP(AR778,'Podpůrná data'!$I$188:$J$199,2)</f>
        <v>červenec</v>
      </c>
      <c r="AS780" s="60" t="str">
        <f>VLOOKUP(AS778,'Podpůrná data'!$I$188:$J$199,2)</f>
        <v>srpen</v>
      </c>
      <c r="AT780" s="60" t="str">
        <f>VLOOKUP(AT778,'Podpůrná data'!$I$188:$J$199,2)</f>
        <v>září</v>
      </c>
      <c r="AU780" s="60" t="str">
        <f>VLOOKUP(AU778,'Podpůrná data'!$I$188:$J$199,2)</f>
        <v>říjen</v>
      </c>
      <c r="AV780" s="60" t="str">
        <f>VLOOKUP(AV778,'Podpůrná data'!$I$188:$J$199,2)</f>
        <v>listopad</v>
      </c>
      <c r="AW780" s="60" t="str">
        <f>VLOOKUP(AW778,'Podpůrná data'!$I$188:$J$199,2)</f>
        <v>prosinec</v>
      </c>
      <c r="AX780" s="60" t="str">
        <f>VLOOKUP(AX778,'Podpůrná data'!$I$188:$J$199,2)</f>
        <v>leden</v>
      </c>
      <c r="AY780" s="60" t="str">
        <f>VLOOKUP(AY778,'Podpůrná data'!$I$188:$J$199,2)</f>
        <v>únor</v>
      </c>
      <c r="AZ780" s="60" t="str">
        <f>VLOOKUP(AZ778,'Podpůrná data'!$I$188:$J$199,2)</f>
        <v>březen</v>
      </c>
      <c r="BA780" s="60" t="str">
        <f>VLOOKUP(BA778,'Podpůrná data'!$I$188:$J$199,2)</f>
        <v>duben</v>
      </c>
      <c r="BB780" s="60" t="str">
        <f>VLOOKUP(BB778,'Podpůrná data'!$I$188:$J$199,2)</f>
        <v>květen</v>
      </c>
      <c r="BC780" s="60" t="str">
        <f>VLOOKUP(BC778,'Podpůrná data'!$I$188:$J$199,2)</f>
        <v>červen</v>
      </c>
      <c r="BD780" s="60" t="str">
        <f>VLOOKUP(BD778,'Podpůrná data'!$I$188:$J$199,2)</f>
        <v>červenec</v>
      </c>
      <c r="BE780" s="60" t="str">
        <f>VLOOKUP(BE778,'Podpůrná data'!$I$188:$J$199,2)</f>
        <v>srpen</v>
      </c>
      <c r="BF780" s="60" t="str">
        <f>VLOOKUP(BF778,'Podpůrná data'!$I$188:$J$199,2)</f>
        <v>září</v>
      </c>
      <c r="BG780" s="60" t="str">
        <f>VLOOKUP(BG778,'Podpůrná data'!$I$188:$J$199,2)</f>
        <v>říjen</v>
      </c>
      <c r="BH780" s="60" t="str">
        <f>VLOOKUP(BH778,'Podpůrná data'!$I$188:$J$199,2)</f>
        <v>listopad</v>
      </c>
      <c r="BI780" s="60" t="str">
        <f>VLOOKUP(BI778,'Podpůrná data'!$I$188:$J$199,2)</f>
        <v>prosinec</v>
      </c>
      <c r="BJ780" s="200"/>
      <c r="BK780" s="200"/>
      <c r="BL780" s="201"/>
      <c r="BM780" s="106"/>
      <c r="BN780" s="179" t="s">
        <v>105</v>
      </c>
      <c r="BO780" s="179" t="s">
        <v>106</v>
      </c>
      <c r="BP780" s="179" t="s">
        <v>107</v>
      </c>
      <c r="BQ780" s="179" t="s">
        <v>108</v>
      </c>
      <c r="BR780" s="179" t="s">
        <v>109</v>
      </c>
      <c r="BS780" s="179" t="s">
        <v>110</v>
      </c>
      <c r="BT780" s="179" t="s">
        <v>111</v>
      </c>
      <c r="BU780" s="179" t="s">
        <v>112</v>
      </c>
      <c r="BV780" s="179" t="s">
        <v>113</v>
      </c>
      <c r="BW780" s="179" t="s">
        <v>155</v>
      </c>
      <c r="BX780" s="179" t="s">
        <v>156</v>
      </c>
      <c r="BY780" s="179" t="s">
        <v>157</v>
      </c>
      <c r="BZ780" s="179" t="s">
        <v>202</v>
      </c>
      <c r="CA780" s="179" t="s">
        <v>203</v>
      </c>
      <c r="CB780" s="179" t="s">
        <v>204</v>
      </c>
    </row>
    <row r="781" spans="1:80" s="245" customFormat="1" ht="16.399999999999999" customHeight="1" x14ac:dyDescent="0.35">
      <c r="A781" s="250"/>
      <c r="B781" s="113"/>
      <c r="C781" s="361"/>
      <c r="D781" s="125"/>
      <c r="E781" s="357"/>
      <c r="F781" s="357"/>
      <c r="G781" s="357"/>
      <c r="H781" s="370"/>
      <c r="I781" s="373"/>
      <c r="J781" s="7"/>
      <c r="K781" s="376"/>
      <c r="L781" s="106"/>
      <c r="M781" s="77"/>
      <c r="N781" s="60">
        <f>YEAR(Úvod!$F$10)</f>
        <v>1900</v>
      </c>
      <c r="O781" s="60">
        <f t="shared" ref="O781" si="12250">IF(O778=1,N781+1,N781)</f>
        <v>1900</v>
      </c>
      <c r="P781" s="60">
        <f t="shared" ref="P781" si="12251">IF(P778=1,O781+1,O781)</f>
        <v>1900</v>
      </c>
      <c r="Q781" s="60">
        <f t="shared" ref="Q781" si="12252">IF(Q778=1,P781+1,P781)</f>
        <v>1900</v>
      </c>
      <c r="R781" s="60">
        <f t="shared" ref="R781" si="12253">IF(R778=1,Q781+1,Q781)</f>
        <v>1900</v>
      </c>
      <c r="S781" s="60">
        <f t="shared" ref="S781" si="12254">IF(S778=1,R781+1,R781)</f>
        <v>1900</v>
      </c>
      <c r="T781" s="60">
        <f t="shared" ref="T781" si="12255">IF(T778=1,S781+1,S781)</f>
        <v>1900</v>
      </c>
      <c r="U781" s="60">
        <f t="shared" ref="U781" si="12256">IF(U778=1,T781+1,T781)</f>
        <v>1900</v>
      </c>
      <c r="V781" s="60">
        <f t="shared" ref="V781" si="12257">IF(V778=1,U781+1,U781)</f>
        <v>1900</v>
      </c>
      <c r="W781" s="60">
        <f t="shared" ref="W781" si="12258">IF(W778=1,V781+1,V781)</f>
        <v>1900</v>
      </c>
      <c r="X781" s="60">
        <f t="shared" ref="X781" si="12259">IF(X778=1,W781+1,W781)</f>
        <v>1900</v>
      </c>
      <c r="Y781" s="60">
        <f t="shared" ref="Y781" si="12260">IF(Y778=1,X781+1,X781)</f>
        <v>1900</v>
      </c>
      <c r="Z781" s="60">
        <f t="shared" ref="Z781" si="12261">IF(Z778=1,Y781+1,Y781)</f>
        <v>1901</v>
      </c>
      <c r="AA781" s="60">
        <f t="shared" ref="AA781" si="12262">IF(AA778=1,Z781+1,Z781)</f>
        <v>1901</v>
      </c>
      <c r="AB781" s="60">
        <f t="shared" ref="AB781" si="12263">IF(AB778=1,AA781+1,AA781)</f>
        <v>1901</v>
      </c>
      <c r="AC781" s="60">
        <f t="shared" ref="AC781" si="12264">IF(AC778=1,AB781+1,AB781)</f>
        <v>1901</v>
      </c>
      <c r="AD781" s="60">
        <f t="shared" ref="AD781" si="12265">IF(AD778=1,AC781+1,AC781)</f>
        <v>1901</v>
      </c>
      <c r="AE781" s="60">
        <f t="shared" ref="AE781" si="12266">IF(AE778=1,AD781+1,AD781)</f>
        <v>1901</v>
      </c>
      <c r="AF781" s="60">
        <f t="shared" ref="AF781" si="12267">IF(AF778=1,AE781+1,AE781)</f>
        <v>1901</v>
      </c>
      <c r="AG781" s="60">
        <f t="shared" ref="AG781" si="12268">IF(AG778=1,AF781+1,AF781)</f>
        <v>1901</v>
      </c>
      <c r="AH781" s="60">
        <f t="shared" ref="AH781" si="12269">IF(AH778=1,AG781+1,AG781)</f>
        <v>1901</v>
      </c>
      <c r="AI781" s="60">
        <f t="shared" ref="AI781" si="12270">IF(AI778=1,AH781+1,AH781)</f>
        <v>1901</v>
      </c>
      <c r="AJ781" s="60">
        <f t="shared" ref="AJ781" si="12271">IF(AJ778=1,AI781+1,AI781)</f>
        <v>1901</v>
      </c>
      <c r="AK781" s="60">
        <f t="shared" ref="AK781" si="12272">IF(AK778=1,AJ781+1,AJ781)</f>
        <v>1901</v>
      </c>
      <c r="AL781" s="60">
        <f t="shared" ref="AL781" si="12273">IF(AL778=1,AK781+1,AK781)</f>
        <v>1902</v>
      </c>
      <c r="AM781" s="60">
        <f t="shared" ref="AM781" si="12274">IF(AM778=1,AL781+1,AL781)</f>
        <v>1902</v>
      </c>
      <c r="AN781" s="60">
        <f t="shared" ref="AN781" si="12275">IF(AN778=1,AM781+1,AM781)</f>
        <v>1902</v>
      </c>
      <c r="AO781" s="60">
        <f t="shared" ref="AO781" si="12276">IF(AO778=1,AN781+1,AN781)</f>
        <v>1902</v>
      </c>
      <c r="AP781" s="60">
        <f t="shared" ref="AP781" si="12277">IF(AP778=1,AO781+1,AO781)</f>
        <v>1902</v>
      </c>
      <c r="AQ781" s="60">
        <f t="shared" ref="AQ781" si="12278">IF(AQ778=1,AP781+1,AP781)</f>
        <v>1902</v>
      </c>
      <c r="AR781" s="60">
        <f t="shared" ref="AR781" si="12279">IF(AR778=1,AQ781+1,AQ781)</f>
        <v>1902</v>
      </c>
      <c r="AS781" s="60">
        <f t="shared" ref="AS781" si="12280">IF(AS778=1,AR781+1,AR781)</f>
        <v>1902</v>
      </c>
      <c r="AT781" s="60">
        <f t="shared" ref="AT781" si="12281">IF(AT778=1,AS781+1,AS781)</f>
        <v>1902</v>
      </c>
      <c r="AU781" s="60">
        <f t="shared" ref="AU781" si="12282">IF(AU778=1,AT781+1,AT781)</f>
        <v>1902</v>
      </c>
      <c r="AV781" s="60">
        <f t="shared" ref="AV781" si="12283">IF(AV778=1,AU781+1,AU781)</f>
        <v>1902</v>
      </c>
      <c r="AW781" s="60">
        <f t="shared" ref="AW781" si="12284">IF(AW778=1,AV781+1,AV781)</f>
        <v>1902</v>
      </c>
      <c r="AX781" s="60">
        <f t="shared" ref="AX781" si="12285">IF(AX778=1,AW781+1,AW781)</f>
        <v>1903</v>
      </c>
      <c r="AY781" s="60">
        <f t="shared" ref="AY781" si="12286">IF(AY778=1,AX781+1,AX781)</f>
        <v>1903</v>
      </c>
      <c r="AZ781" s="60">
        <f t="shared" ref="AZ781" si="12287">IF(AZ778=1,AY781+1,AY781)</f>
        <v>1903</v>
      </c>
      <c r="BA781" s="60">
        <f t="shared" ref="BA781" si="12288">IF(BA778=1,AZ781+1,AZ781)</f>
        <v>1903</v>
      </c>
      <c r="BB781" s="60">
        <f t="shared" ref="BB781" si="12289">IF(BB778=1,BA781+1,BA781)</f>
        <v>1903</v>
      </c>
      <c r="BC781" s="60">
        <f t="shared" ref="BC781" si="12290">IF(BC778=1,BB781+1,BB781)</f>
        <v>1903</v>
      </c>
      <c r="BD781" s="60">
        <f t="shared" ref="BD781" si="12291">IF(BD778=1,BC781+1,BC781)</f>
        <v>1903</v>
      </c>
      <c r="BE781" s="60">
        <f t="shared" ref="BE781" si="12292">IF(BE778=1,BD781+1,BD781)</f>
        <v>1903</v>
      </c>
      <c r="BF781" s="60">
        <f t="shared" ref="BF781" si="12293">IF(BF778=1,BE781+1,BE781)</f>
        <v>1903</v>
      </c>
      <c r="BG781" s="60">
        <f t="shared" ref="BG781" si="12294">IF(BG778=1,BF781+1,BF781)</f>
        <v>1903</v>
      </c>
      <c r="BH781" s="60">
        <f t="shared" ref="BH781" si="12295">IF(BH778=1,BG781+1,BG781)</f>
        <v>1903</v>
      </c>
      <c r="BI781" s="60">
        <f t="shared" ref="BI781" si="12296">IF(BI778=1,BH781+1,BH781)</f>
        <v>1903</v>
      </c>
      <c r="BJ781" s="199"/>
      <c r="BK781" s="198"/>
      <c r="BL781" s="202"/>
      <c r="BM781" s="106"/>
      <c r="BN781" s="106"/>
      <c r="BO781" s="106"/>
      <c r="BP781" s="106"/>
      <c r="BQ781" s="106"/>
      <c r="BR781" s="106"/>
      <c r="BS781" s="106"/>
      <c r="BT781" s="106"/>
      <c r="BU781" s="106"/>
      <c r="BV781" s="106"/>
      <c r="BW781" s="106"/>
      <c r="BX781" s="106"/>
      <c r="BY781" s="106"/>
      <c r="BZ781" s="106"/>
      <c r="CA781" s="106"/>
      <c r="CB781" s="106"/>
    </row>
    <row r="782" spans="1:80" s="245" customFormat="1" ht="16.399999999999999" customHeight="1" x14ac:dyDescent="0.35">
      <c r="A782" s="250"/>
      <c r="B782" s="113"/>
      <c r="C782" s="125"/>
      <c r="D782" s="125"/>
      <c r="E782" s="357"/>
      <c r="F782" s="357"/>
      <c r="G782" s="357"/>
      <c r="H782" s="370"/>
      <c r="I782" s="374"/>
      <c r="J782" s="7"/>
      <c r="K782" s="377"/>
      <c r="L782" s="106"/>
      <c r="M782" s="63" t="s">
        <v>159</v>
      </c>
      <c r="N782" s="258"/>
      <c r="O782" s="258"/>
      <c r="P782" s="258"/>
      <c r="Q782" s="258"/>
      <c r="R782" s="258"/>
      <c r="S782" s="258"/>
      <c r="T782" s="258"/>
      <c r="U782" s="258"/>
      <c r="V782" s="258"/>
      <c r="W782" s="258"/>
      <c r="X782" s="258"/>
      <c r="Y782" s="258"/>
      <c r="Z782" s="258"/>
      <c r="AA782" s="258"/>
      <c r="AB782" s="258"/>
      <c r="AC782" s="258"/>
      <c r="AD782" s="258"/>
      <c r="AE782" s="258"/>
      <c r="AF782" s="258"/>
      <c r="AG782" s="258"/>
      <c r="AH782" s="258"/>
      <c r="AI782" s="258"/>
      <c r="AJ782" s="258"/>
      <c r="AK782" s="258"/>
      <c r="AL782" s="258"/>
      <c r="AM782" s="258"/>
      <c r="AN782" s="258"/>
      <c r="AO782" s="258"/>
      <c r="AP782" s="258"/>
      <c r="AQ782" s="258"/>
      <c r="AR782" s="258"/>
      <c r="AS782" s="258"/>
      <c r="AT782" s="258"/>
      <c r="AU782" s="258"/>
      <c r="AV782" s="258"/>
      <c r="AW782" s="258"/>
      <c r="AX782" s="258"/>
      <c r="AY782" s="258"/>
      <c r="AZ782" s="258"/>
      <c r="BA782" s="258"/>
      <c r="BB782" s="258"/>
      <c r="BC782" s="258"/>
      <c r="BD782" s="258"/>
      <c r="BE782" s="258"/>
      <c r="BF782" s="258"/>
      <c r="BG782" s="258"/>
      <c r="BH782" s="258"/>
      <c r="BI782" s="258"/>
      <c r="BJ782" s="199"/>
      <c r="BK782" s="198"/>
      <c r="BL782" s="202"/>
      <c r="BM782" s="106"/>
      <c r="BN782" s="106"/>
      <c r="BO782" s="106"/>
      <c r="BP782" s="106"/>
      <c r="BQ782" s="106"/>
      <c r="BR782" s="106"/>
      <c r="BS782" s="106"/>
      <c r="BT782" s="106"/>
      <c r="BU782" s="106"/>
      <c r="BV782" s="106"/>
      <c r="BW782" s="106"/>
      <c r="BX782" s="106"/>
      <c r="BY782" s="106"/>
      <c r="BZ782" s="106"/>
      <c r="CA782" s="106"/>
      <c r="CB782" s="106"/>
    </row>
    <row r="783" spans="1:80" s="245" customFormat="1" ht="23.5" customHeight="1" x14ac:dyDescent="0.35">
      <c r="A783" s="243"/>
      <c r="B783" s="126" t="s">
        <v>402</v>
      </c>
      <c r="C783" s="381"/>
      <c r="D783" s="381"/>
      <c r="E783" s="259"/>
      <c r="F783" s="259"/>
      <c r="G783" s="241"/>
      <c r="H783" s="253"/>
      <c r="I783" s="61">
        <f>IF($H783="",0,VLOOKUP($E783,'Podpůrná data'!$H$15:$I$185,2,FALSE)*$H783)</f>
        <v>0</v>
      </c>
      <c r="J783" s="105"/>
      <c r="K783" s="166">
        <f>IF(I783&gt;0,1,0)</f>
        <v>0</v>
      </c>
      <c r="L783" s="204"/>
      <c r="M783" s="63" t="s">
        <v>95</v>
      </c>
      <c r="N783" s="260"/>
      <c r="O783" s="260"/>
      <c r="P783" s="260"/>
      <c r="Q783" s="260"/>
      <c r="R783" s="260"/>
      <c r="S783" s="260"/>
      <c r="T783" s="260"/>
      <c r="U783" s="260"/>
      <c r="V783" s="260"/>
      <c r="W783" s="260"/>
      <c r="X783" s="260"/>
      <c r="Y783" s="260"/>
      <c r="Z783" s="260"/>
      <c r="AA783" s="260"/>
      <c r="AB783" s="260"/>
      <c r="AC783" s="260"/>
      <c r="AD783" s="260"/>
      <c r="AE783" s="260"/>
      <c r="AF783" s="260"/>
      <c r="AG783" s="260"/>
      <c r="AH783" s="260"/>
      <c r="AI783" s="260"/>
      <c r="AJ783" s="260"/>
      <c r="AK783" s="260"/>
      <c r="AL783" s="260"/>
      <c r="AM783" s="260"/>
      <c r="AN783" s="260"/>
      <c r="AO783" s="260"/>
      <c r="AP783" s="260"/>
      <c r="AQ783" s="260"/>
      <c r="AR783" s="260"/>
      <c r="AS783" s="260"/>
      <c r="AT783" s="260"/>
      <c r="AU783" s="260"/>
      <c r="AV783" s="260"/>
      <c r="AW783" s="260"/>
      <c r="AX783" s="260"/>
      <c r="AY783" s="260"/>
      <c r="AZ783" s="260"/>
      <c r="BA783" s="260"/>
      <c r="BB783" s="260"/>
      <c r="BC783" s="260"/>
      <c r="BD783" s="260"/>
      <c r="BE783" s="260"/>
      <c r="BF783" s="260"/>
      <c r="BG783" s="260"/>
      <c r="BH783" s="260"/>
      <c r="BI783" s="260"/>
      <c r="BJ783" s="382">
        <f>SUM(N785:BI785)</f>
        <v>0</v>
      </c>
      <c r="BK783" s="384">
        <f>SUM(N787:BI787)</f>
        <v>0</v>
      </c>
      <c r="BL783" s="386">
        <f>IF($K783=0,0,IF($BJ783&gt;=20,1,0))</f>
        <v>0</v>
      </c>
      <c r="BM783" s="106"/>
      <c r="BN783" s="106"/>
      <c r="BO783" s="106"/>
      <c r="BP783" s="106"/>
      <c r="BQ783" s="106"/>
      <c r="BR783" s="106"/>
      <c r="BS783" s="106"/>
      <c r="BT783" s="106"/>
      <c r="BU783" s="106"/>
      <c r="BV783" s="106"/>
      <c r="BW783" s="106"/>
      <c r="BX783" s="106"/>
      <c r="BY783" s="106"/>
      <c r="BZ783" s="106"/>
      <c r="CA783" s="106"/>
      <c r="CB783" s="106"/>
    </row>
    <row r="784" spans="1:80" s="245" customFormat="1" ht="29" x14ac:dyDescent="0.35">
      <c r="A784" s="243"/>
      <c r="B784" s="128"/>
      <c r="C784" s="170"/>
      <c r="D784" s="170"/>
      <c r="E784" s="170"/>
      <c r="F784" s="170"/>
      <c r="G784" s="170"/>
      <c r="H784" s="170"/>
      <c r="I784" s="64"/>
      <c r="J784" s="105"/>
      <c r="K784" s="223"/>
      <c r="L784" s="106"/>
      <c r="M784" s="63" t="s">
        <v>215</v>
      </c>
      <c r="N784" s="260"/>
      <c r="O784" s="260"/>
      <c r="P784" s="260"/>
      <c r="Q784" s="260"/>
      <c r="R784" s="260"/>
      <c r="S784" s="260"/>
      <c r="T784" s="260"/>
      <c r="U784" s="260"/>
      <c r="V784" s="260"/>
      <c r="W784" s="260"/>
      <c r="X784" s="260"/>
      <c r="Y784" s="260"/>
      <c r="Z784" s="260"/>
      <c r="AA784" s="260"/>
      <c r="AB784" s="260"/>
      <c r="AC784" s="260"/>
      <c r="AD784" s="260"/>
      <c r="AE784" s="260"/>
      <c r="AF784" s="260"/>
      <c r="AG784" s="260"/>
      <c r="AH784" s="260"/>
      <c r="AI784" s="260"/>
      <c r="AJ784" s="260"/>
      <c r="AK784" s="260"/>
      <c r="AL784" s="260"/>
      <c r="AM784" s="260"/>
      <c r="AN784" s="260"/>
      <c r="AO784" s="260"/>
      <c r="AP784" s="260"/>
      <c r="AQ784" s="260"/>
      <c r="AR784" s="260"/>
      <c r="AS784" s="260"/>
      <c r="AT784" s="260"/>
      <c r="AU784" s="260"/>
      <c r="AV784" s="260"/>
      <c r="AW784" s="260"/>
      <c r="AX784" s="260"/>
      <c r="AY784" s="260"/>
      <c r="AZ784" s="260"/>
      <c r="BA784" s="260"/>
      <c r="BB784" s="260"/>
      <c r="BC784" s="260"/>
      <c r="BD784" s="260"/>
      <c r="BE784" s="260"/>
      <c r="BF784" s="260"/>
      <c r="BG784" s="260"/>
      <c r="BH784" s="260"/>
      <c r="BI784" s="260"/>
      <c r="BJ784" s="382"/>
      <c r="BK784" s="384"/>
      <c r="BL784" s="386"/>
      <c r="BM784" s="106"/>
      <c r="BN784" s="106"/>
      <c r="BO784" s="106"/>
      <c r="BP784" s="106"/>
      <c r="BQ784" s="106"/>
      <c r="BR784" s="106"/>
      <c r="BS784" s="106"/>
      <c r="BT784" s="106"/>
      <c r="BU784" s="106"/>
      <c r="BV784" s="106"/>
      <c r="BW784" s="106"/>
      <c r="BX784" s="106"/>
      <c r="BY784" s="106"/>
      <c r="BZ784" s="106"/>
      <c r="CA784" s="106"/>
      <c r="CB784" s="106"/>
    </row>
    <row r="785" spans="1:80" s="245" customFormat="1" ht="29" x14ac:dyDescent="0.35">
      <c r="A785" s="243"/>
      <c r="B785" s="128"/>
      <c r="C785" s="170"/>
      <c r="D785" s="170"/>
      <c r="E785" s="170"/>
      <c r="F785" s="170"/>
      <c r="G785" s="170"/>
      <c r="H785" s="170"/>
      <c r="I785" s="64"/>
      <c r="J785" s="105"/>
      <c r="K785" s="165"/>
      <c r="L785" s="106"/>
      <c r="M785" s="63" t="s">
        <v>235</v>
      </c>
      <c r="N785" s="167">
        <f>IF(N784="",0,IF(N784&gt;=$H783,$H783,N784))</f>
        <v>0</v>
      </c>
      <c r="O785" s="167">
        <f t="shared" ref="O785" si="12297">IF(O784="",0,IF((O784+N786)&lt;=$H783,O784,$H783-N786))</f>
        <v>0</v>
      </c>
      <c r="P785" s="167">
        <f t="shared" ref="P785" si="12298">IF(P784="",0,IF((P784+O786)&lt;=$H783,P784,$H783-O786))</f>
        <v>0</v>
      </c>
      <c r="Q785" s="167">
        <f t="shared" ref="Q785" si="12299">IF(Q784="",0,IF((Q784+P786)&lt;=$H783,Q784,$H783-P786))</f>
        <v>0</v>
      </c>
      <c r="R785" s="167">
        <f t="shared" ref="R785" si="12300">IF(R784="",0,IF((R784+Q786)&lt;=$H783,R784,$H783-Q786))</f>
        <v>0</v>
      </c>
      <c r="S785" s="167">
        <f t="shared" ref="S785" si="12301">IF(S784="",0,IF((S784+R786)&lt;=$H783,S784,$H783-R786))</f>
        <v>0</v>
      </c>
      <c r="T785" s="167">
        <f t="shared" ref="T785" si="12302">IF(T784="",0,IF((T784+S786)&lt;=$H783,T784,$H783-S786))</f>
        <v>0</v>
      </c>
      <c r="U785" s="167">
        <f t="shared" ref="U785" si="12303">IF(U784="",0,IF((U784+T786)&lt;=$H783,U784,$H783-T786))</f>
        <v>0</v>
      </c>
      <c r="V785" s="167">
        <f t="shared" ref="V785" si="12304">IF(V784="",0,IF((V784+U786)&lt;=$H783,V784,$H783-U786))</f>
        <v>0</v>
      </c>
      <c r="W785" s="167">
        <f t="shared" ref="W785" si="12305">IF(W784="",0,IF((W784+V786)&lt;=$H783,W784,$H783-V786))</f>
        <v>0</v>
      </c>
      <c r="X785" s="167">
        <f t="shared" ref="X785" si="12306">IF(X784="",0,IF((X784+W786)&lt;=$H783,X784,$H783-W786))</f>
        <v>0</v>
      </c>
      <c r="Y785" s="167">
        <f t="shared" ref="Y785" si="12307">IF(Y784="",0,IF((Y784+X786)&lt;=$H783,Y784,$H783-X786))</f>
        <v>0</v>
      </c>
      <c r="Z785" s="167">
        <f t="shared" ref="Z785" si="12308">IF(Z784="",0,IF((Z784+Y786)&lt;=$H783,Z784,$H783-Y786))</f>
        <v>0</v>
      </c>
      <c r="AA785" s="167">
        <f t="shared" ref="AA785" si="12309">IF(AA784="",0,IF((AA784+Z786)&lt;=$H783,AA784,$H783-Z786))</f>
        <v>0</v>
      </c>
      <c r="AB785" s="167">
        <f t="shared" ref="AB785" si="12310">IF(AB784="",0,IF((AB784+AA786)&lt;=$H783,AB784,$H783-AA786))</f>
        <v>0</v>
      </c>
      <c r="AC785" s="167">
        <f t="shared" ref="AC785" si="12311">IF(AC784="",0,IF((AC784+AB786)&lt;=$H783,AC784,$H783-AB786))</f>
        <v>0</v>
      </c>
      <c r="AD785" s="167">
        <f t="shared" ref="AD785" si="12312">IF(AD784="",0,IF((AD784+AC786)&lt;=$H783,AD784,$H783-AC786))</f>
        <v>0</v>
      </c>
      <c r="AE785" s="167">
        <f t="shared" ref="AE785" si="12313">IF(AE784="",0,IF((AE784+AD786)&lt;=$H783,AE784,$H783-AD786))</f>
        <v>0</v>
      </c>
      <c r="AF785" s="167">
        <f t="shared" ref="AF785" si="12314">IF(AF784="",0,IF((AF784+AE786)&lt;=$H783,AF784,$H783-AE786))</f>
        <v>0</v>
      </c>
      <c r="AG785" s="167">
        <f t="shared" ref="AG785" si="12315">IF(AG784="",0,IF((AG784+AF786)&lt;=$H783,AG784,$H783-AF786))</f>
        <v>0</v>
      </c>
      <c r="AH785" s="167">
        <f t="shared" ref="AH785" si="12316">IF(AH784="",0,IF((AH784+AG786)&lt;=$H783,AH784,$H783-AG786))</f>
        <v>0</v>
      </c>
      <c r="AI785" s="167">
        <f t="shared" ref="AI785" si="12317">IF(AI784="",0,IF((AI784+AH786)&lt;=$H783,AI784,$H783-AH786))</f>
        <v>0</v>
      </c>
      <c r="AJ785" s="167">
        <f t="shared" ref="AJ785" si="12318">IF(AJ784="",0,IF((AJ784+AI786)&lt;=$H783,AJ784,$H783-AI786))</f>
        <v>0</v>
      </c>
      <c r="AK785" s="167">
        <f t="shared" ref="AK785" si="12319">IF(AK784="",0,IF((AK784+AJ786)&lt;=$H783,AK784,$H783-AJ786))</f>
        <v>0</v>
      </c>
      <c r="AL785" s="167">
        <f t="shared" ref="AL785" si="12320">IF(AL784="",0,IF((AL784+AK786)&lt;=$H783,AL784,$H783-AK786))</f>
        <v>0</v>
      </c>
      <c r="AM785" s="167">
        <f t="shared" ref="AM785" si="12321">IF(AM784="",0,IF((AM784+AL786)&lt;=$H783,AM784,$H783-AL786))</f>
        <v>0</v>
      </c>
      <c r="AN785" s="167">
        <f t="shared" ref="AN785" si="12322">IF(AN784="",0,IF((AN784+AM786)&lt;=$H783,AN784,$H783-AM786))</f>
        <v>0</v>
      </c>
      <c r="AO785" s="167">
        <f t="shared" ref="AO785" si="12323">IF(AO784="",0,IF((AO784+AN786)&lt;=$H783,AO784,$H783-AN786))</f>
        <v>0</v>
      </c>
      <c r="AP785" s="167">
        <f t="shared" ref="AP785" si="12324">IF(AP784="",0,IF((AP784+AO786)&lt;=$H783,AP784,$H783-AO786))</f>
        <v>0</v>
      </c>
      <c r="AQ785" s="167">
        <f t="shared" ref="AQ785" si="12325">IF(AQ784="",0,IF((AQ784+AP786)&lt;=$H783,AQ784,$H783-AP786))</f>
        <v>0</v>
      </c>
      <c r="AR785" s="167">
        <f t="shared" ref="AR785" si="12326">IF(AR784="",0,IF((AR784+AQ786)&lt;=$H783,AR784,$H783-AQ786))</f>
        <v>0</v>
      </c>
      <c r="AS785" s="167">
        <f t="shared" ref="AS785" si="12327">IF(AS784="",0,IF((AS784+AR786)&lt;=$H783,AS784,$H783-AR786))</f>
        <v>0</v>
      </c>
      <c r="AT785" s="167">
        <f t="shared" ref="AT785" si="12328">IF(AT784="",0,IF((AT784+AS786)&lt;=$H783,AT784,$H783-AS786))</f>
        <v>0</v>
      </c>
      <c r="AU785" s="167">
        <f t="shared" ref="AU785" si="12329">IF(AU784="",0,IF((AU784+AT786)&lt;=$H783,AU784,$H783-AT786))</f>
        <v>0</v>
      </c>
      <c r="AV785" s="167">
        <f t="shared" ref="AV785" si="12330">IF(AV784="",0,IF((AV784+AU786)&lt;=$H783,AV784,$H783-AU786))</f>
        <v>0</v>
      </c>
      <c r="AW785" s="167">
        <f t="shared" ref="AW785" si="12331">IF(AW784="",0,IF((AW784+AV786)&lt;=$H783,AW784,$H783-AV786))</f>
        <v>0</v>
      </c>
      <c r="AX785" s="167">
        <f t="shared" ref="AX785" si="12332">IF(AX784="",0,IF((AX784+AW786)&lt;=$H783,AX784,$H783-AW786))</f>
        <v>0</v>
      </c>
      <c r="AY785" s="167">
        <f t="shared" ref="AY785" si="12333">IF(AY784="",0,IF((AY784+AX786)&lt;=$H783,AY784,$H783-AX786))</f>
        <v>0</v>
      </c>
      <c r="AZ785" s="167">
        <f t="shared" ref="AZ785" si="12334">IF(AZ784="",0,IF((AZ784+AY786)&lt;=$H783,AZ784,$H783-AY786))</f>
        <v>0</v>
      </c>
      <c r="BA785" s="167">
        <f t="shared" ref="BA785" si="12335">IF(BA784="",0,IF((BA784+AZ786)&lt;=$H783,BA784,$H783-AZ786))</f>
        <v>0</v>
      </c>
      <c r="BB785" s="167">
        <f t="shared" ref="BB785" si="12336">IF(BB784="",0,IF((BB784+BA786)&lt;=$H783,BB784,$H783-BA786))</f>
        <v>0</v>
      </c>
      <c r="BC785" s="167">
        <f t="shared" ref="BC785" si="12337">IF(BC784="",0,IF((BC784+BB786)&lt;=$H783,BC784,$H783-BB786))</f>
        <v>0</v>
      </c>
      <c r="BD785" s="167">
        <f t="shared" ref="BD785" si="12338">IF(BD784="",0,IF((BD784+BC786)&lt;=$H783,BD784,$H783-BC786))</f>
        <v>0</v>
      </c>
      <c r="BE785" s="167">
        <f t="shared" ref="BE785" si="12339">IF(BE784="",0,IF((BE784+BD786)&lt;=$H783,BE784,$H783-BD786))</f>
        <v>0</v>
      </c>
      <c r="BF785" s="167">
        <f t="shared" ref="BF785" si="12340">IF(BF784="",0,IF((BF784+BE786)&lt;=$H783,BF784,$H783-BE786))</f>
        <v>0</v>
      </c>
      <c r="BG785" s="167">
        <f t="shared" ref="BG785" si="12341">IF(BG784="",0,IF((BG784+BF786)&lt;=$H783,BG784,$H783-BF786))</f>
        <v>0</v>
      </c>
      <c r="BH785" s="167">
        <f t="shared" ref="BH785" si="12342">IF(BH784="",0,IF((BH784+BG786)&lt;=$H783,BH784,$H783-BG786))</f>
        <v>0</v>
      </c>
      <c r="BI785" s="167">
        <f t="shared" ref="BI785" si="12343">IF(BI784="",0,IF((BI784+BH786)&lt;=$H783,BI784,$H783-BH786))</f>
        <v>0</v>
      </c>
      <c r="BJ785" s="382"/>
      <c r="BK785" s="384"/>
      <c r="BL785" s="386"/>
      <c r="BM785" s="106"/>
      <c r="BN785" s="106"/>
      <c r="BO785" s="106"/>
      <c r="BP785" s="106"/>
      <c r="BQ785" s="106"/>
      <c r="BR785" s="106"/>
      <c r="BS785" s="106"/>
      <c r="BT785" s="106"/>
      <c r="BU785" s="106"/>
      <c r="BV785" s="106"/>
      <c r="BW785" s="106"/>
      <c r="BX785" s="106"/>
      <c r="BY785" s="106"/>
      <c r="BZ785" s="106"/>
      <c r="CA785" s="106"/>
      <c r="CB785" s="106"/>
    </row>
    <row r="786" spans="1:80" ht="29" hidden="1" x14ac:dyDescent="0.35">
      <c r="B786" s="128"/>
      <c r="C786" s="170"/>
      <c r="D786" s="170"/>
      <c r="E786" s="170"/>
      <c r="F786" s="170"/>
      <c r="G786" s="170"/>
      <c r="H786" s="170"/>
      <c r="I786" s="172"/>
      <c r="J786" s="105"/>
      <c r="K786" s="175"/>
      <c r="L786" s="105"/>
      <c r="M786" s="63" t="s">
        <v>236</v>
      </c>
      <c r="N786" s="167">
        <f>N785</f>
        <v>0</v>
      </c>
      <c r="O786" s="167">
        <f>O785+N786</f>
        <v>0</v>
      </c>
      <c r="P786" s="167">
        <f t="shared" ref="P786" si="12344">P785+O786</f>
        <v>0</v>
      </c>
      <c r="Q786" s="167">
        <f t="shared" ref="Q786" si="12345">Q785+P786</f>
        <v>0</v>
      </c>
      <c r="R786" s="167">
        <f t="shared" ref="R786" si="12346">R785+Q786</f>
        <v>0</v>
      </c>
      <c r="S786" s="167">
        <f t="shared" ref="S786" si="12347">S785+R786</f>
        <v>0</v>
      </c>
      <c r="T786" s="167">
        <f t="shared" ref="T786" si="12348">T785+S786</f>
        <v>0</v>
      </c>
      <c r="U786" s="167">
        <f t="shared" ref="U786" si="12349">U785+T786</f>
        <v>0</v>
      </c>
      <c r="V786" s="167">
        <f t="shared" ref="V786" si="12350">V785+U786</f>
        <v>0</v>
      </c>
      <c r="W786" s="167">
        <f t="shared" ref="W786" si="12351">W785+V786</f>
        <v>0</v>
      </c>
      <c r="X786" s="167">
        <f t="shared" ref="X786" si="12352">X785+W786</f>
        <v>0</v>
      </c>
      <c r="Y786" s="167">
        <f t="shared" ref="Y786" si="12353">Y785+X786</f>
        <v>0</v>
      </c>
      <c r="Z786" s="167">
        <f t="shared" ref="Z786" si="12354">Z785+Y786</f>
        <v>0</v>
      </c>
      <c r="AA786" s="167">
        <f t="shared" ref="AA786" si="12355">AA785+Z786</f>
        <v>0</v>
      </c>
      <c r="AB786" s="167">
        <f t="shared" ref="AB786" si="12356">AB785+AA786</f>
        <v>0</v>
      </c>
      <c r="AC786" s="167">
        <f t="shared" ref="AC786" si="12357">AC785+AB786</f>
        <v>0</v>
      </c>
      <c r="AD786" s="167">
        <f t="shared" ref="AD786" si="12358">AD785+AC786</f>
        <v>0</v>
      </c>
      <c r="AE786" s="167">
        <f t="shared" ref="AE786" si="12359">AE785+AD786</f>
        <v>0</v>
      </c>
      <c r="AF786" s="167">
        <f t="shared" ref="AF786" si="12360">AF785+AE786</f>
        <v>0</v>
      </c>
      <c r="AG786" s="167">
        <f t="shared" ref="AG786" si="12361">AG785+AF786</f>
        <v>0</v>
      </c>
      <c r="AH786" s="167">
        <f t="shared" ref="AH786" si="12362">AH785+AG786</f>
        <v>0</v>
      </c>
      <c r="AI786" s="167">
        <f t="shared" ref="AI786" si="12363">AI785+AH786</f>
        <v>0</v>
      </c>
      <c r="AJ786" s="167">
        <f t="shared" ref="AJ786" si="12364">AJ785+AI786</f>
        <v>0</v>
      </c>
      <c r="AK786" s="167">
        <f t="shared" ref="AK786" si="12365">AK785+AJ786</f>
        <v>0</v>
      </c>
      <c r="AL786" s="167">
        <f t="shared" ref="AL786" si="12366">AL785+AK786</f>
        <v>0</v>
      </c>
      <c r="AM786" s="167">
        <f t="shared" ref="AM786" si="12367">AM785+AL786</f>
        <v>0</v>
      </c>
      <c r="AN786" s="167">
        <f t="shared" ref="AN786" si="12368">AN785+AM786</f>
        <v>0</v>
      </c>
      <c r="AO786" s="167">
        <f t="shared" ref="AO786" si="12369">AO785+AN786</f>
        <v>0</v>
      </c>
      <c r="AP786" s="167">
        <f t="shared" ref="AP786" si="12370">AP785+AO786</f>
        <v>0</v>
      </c>
      <c r="AQ786" s="167">
        <f t="shared" ref="AQ786" si="12371">AQ785+AP786</f>
        <v>0</v>
      </c>
      <c r="AR786" s="167">
        <f t="shared" ref="AR786" si="12372">AR785+AQ786</f>
        <v>0</v>
      </c>
      <c r="AS786" s="167">
        <f t="shared" ref="AS786" si="12373">AS785+AR786</f>
        <v>0</v>
      </c>
      <c r="AT786" s="167">
        <f t="shared" ref="AT786" si="12374">AT785+AS786</f>
        <v>0</v>
      </c>
      <c r="AU786" s="167">
        <f t="shared" ref="AU786" si="12375">AU785+AT786</f>
        <v>0</v>
      </c>
      <c r="AV786" s="167">
        <f t="shared" ref="AV786" si="12376">AV785+AU786</f>
        <v>0</v>
      </c>
      <c r="AW786" s="167">
        <f t="shared" ref="AW786" si="12377">AW785+AV786</f>
        <v>0</v>
      </c>
      <c r="AX786" s="167">
        <f t="shared" ref="AX786" si="12378">AX785+AW786</f>
        <v>0</v>
      </c>
      <c r="AY786" s="167">
        <f t="shared" ref="AY786" si="12379">AY785+AX786</f>
        <v>0</v>
      </c>
      <c r="AZ786" s="167">
        <f t="shared" ref="AZ786" si="12380">AZ785+AY786</f>
        <v>0</v>
      </c>
      <c r="BA786" s="167">
        <f t="shared" ref="BA786" si="12381">BA785+AZ786</f>
        <v>0</v>
      </c>
      <c r="BB786" s="167">
        <f t="shared" ref="BB786" si="12382">BB785+BA786</f>
        <v>0</v>
      </c>
      <c r="BC786" s="167">
        <f t="shared" ref="BC786" si="12383">BC785+BB786</f>
        <v>0</v>
      </c>
      <c r="BD786" s="167">
        <f t="shared" ref="BD786" si="12384">BD785+BC786</f>
        <v>0</v>
      </c>
      <c r="BE786" s="167">
        <f t="shared" ref="BE786" si="12385">BE785+BD786</f>
        <v>0</v>
      </c>
      <c r="BF786" s="167">
        <f t="shared" ref="BF786" si="12386">BF785+BE786</f>
        <v>0</v>
      </c>
      <c r="BG786" s="167">
        <f t="shared" ref="BG786" si="12387">BG785+BF786</f>
        <v>0</v>
      </c>
      <c r="BH786" s="167">
        <f t="shared" ref="BH786" si="12388">BH785+BG786</f>
        <v>0</v>
      </c>
      <c r="BI786" s="167">
        <f t="shared" ref="BI786" si="12389">BI785+BH786</f>
        <v>0</v>
      </c>
      <c r="BJ786" s="382"/>
      <c r="BK786" s="384"/>
      <c r="BL786" s="386"/>
      <c r="BM786" s="105"/>
      <c r="BN786" s="105"/>
      <c r="BO786" s="105"/>
      <c r="BP786" s="105"/>
      <c r="BQ786" s="105"/>
      <c r="BR786" s="105"/>
      <c r="BS786" s="105"/>
      <c r="BT786" s="105"/>
      <c r="BU786" s="105"/>
      <c r="BV786" s="105"/>
      <c r="BW786" s="105"/>
      <c r="BX786" s="105"/>
      <c r="BY786" s="105"/>
      <c r="BZ786" s="105"/>
      <c r="CA786" s="105"/>
      <c r="CB786" s="105"/>
    </row>
    <row r="787" spans="1:80" ht="25.4" customHeight="1" thickBot="1" x14ac:dyDescent="0.4">
      <c r="B787" s="219"/>
      <c r="C787" s="220"/>
      <c r="D787" s="220"/>
      <c r="E787" s="220"/>
      <c r="F787" s="220"/>
      <c r="G787" s="220"/>
      <c r="H787" s="220"/>
      <c r="I787" s="221"/>
      <c r="J787" s="105"/>
      <c r="K787" s="222"/>
      <c r="L787" s="105"/>
      <c r="M787" s="63" t="s">
        <v>145</v>
      </c>
      <c r="N787" s="168">
        <f>IF($E783="",0,VLOOKUP($E783,'Podpůrná data'!$H$15:$I$182,2)*N785)</f>
        <v>0</v>
      </c>
      <c r="O787" s="168">
        <f>IF($E783="",0,VLOOKUP($E783,'Podpůrná data'!$H$15:$I$182,2)*O785)</f>
        <v>0</v>
      </c>
      <c r="P787" s="168">
        <f>IF($E783="",0,VLOOKUP($E783,'Podpůrná data'!$H$15:$I$182,2)*P785)</f>
        <v>0</v>
      </c>
      <c r="Q787" s="168">
        <f>IF($E783="",0,VLOOKUP($E783,'Podpůrná data'!$H$15:$I$182,2)*Q785)</f>
        <v>0</v>
      </c>
      <c r="R787" s="168">
        <f>IF($E783="",0,VLOOKUP($E783,'Podpůrná data'!$H$15:$I$182,2)*R785)</f>
        <v>0</v>
      </c>
      <c r="S787" s="168">
        <f>IF($E783="",0,VLOOKUP($E783,'Podpůrná data'!$H$15:$I$182,2)*S785)</f>
        <v>0</v>
      </c>
      <c r="T787" s="168">
        <f>IF($E783="",0,VLOOKUP($E783,'Podpůrná data'!$H$15:$I$182,2)*T785)</f>
        <v>0</v>
      </c>
      <c r="U787" s="168">
        <f>IF($E783="",0,VLOOKUP($E783,'Podpůrná data'!$H$15:$I$182,2)*U785)</f>
        <v>0</v>
      </c>
      <c r="V787" s="168">
        <f>IF($E783="",0,VLOOKUP($E783,'Podpůrná data'!$H$15:$I$182,2)*V785)</f>
        <v>0</v>
      </c>
      <c r="W787" s="168">
        <f>IF($E783="",0,VLOOKUP($E783,'Podpůrná data'!$H$15:$I$182,2)*W785)</f>
        <v>0</v>
      </c>
      <c r="X787" s="168">
        <f>IF($E783="",0,VLOOKUP($E783,'Podpůrná data'!$H$15:$I$182,2)*X785)</f>
        <v>0</v>
      </c>
      <c r="Y787" s="168">
        <f>IF($E783="",0,VLOOKUP($E783,'Podpůrná data'!$H$15:$I$182,2)*Y785)</f>
        <v>0</v>
      </c>
      <c r="Z787" s="168">
        <f>IF($E783="",0,VLOOKUP($E783,'Podpůrná data'!$H$15:$I$182,2)*Z785)</f>
        <v>0</v>
      </c>
      <c r="AA787" s="168">
        <f>IF($E783="",0,VLOOKUP($E783,'Podpůrná data'!$H$15:$I$182,2)*AA785)</f>
        <v>0</v>
      </c>
      <c r="AB787" s="168">
        <f>IF($E783="",0,VLOOKUP($E783,'Podpůrná data'!$H$15:$I$182,2)*AB785)</f>
        <v>0</v>
      </c>
      <c r="AC787" s="168">
        <f>IF($E783="",0,VLOOKUP($E783,'Podpůrná data'!$H$15:$I$182,2)*AC785)</f>
        <v>0</v>
      </c>
      <c r="AD787" s="168">
        <f>IF($E783="",0,VLOOKUP($E783,'Podpůrná data'!$H$15:$I$182,2)*AD785)</f>
        <v>0</v>
      </c>
      <c r="AE787" s="168">
        <f>IF($E783="",0,VLOOKUP($E783,'Podpůrná data'!$H$15:$I$182,2)*AE785)</f>
        <v>0</v>
      </c>
      <c r="AF787" s="168">
        <f>IF($E783="",0,VLOOKUP($E783,'Podpůrná data'!$H$15:$I$182,2)*AF785)</f>
        <v>0</v>
      </c>
      <c r="AG787" s="168">
        <f>IF($E783="",0,VLOOKUP($E783,'Podpůrná data'!$H$15:$I$182,2)*AG785)</f>
        <v>0</v>
      </c>
      <c r="AH787" s="168">
        <f>IF($E783="",0,VLOOKUP($E783,'Podpůrná data'!$H$15:$I$182,2)*AH785)</f>
        <v>0</v>
      </c>
      <c r="AI787" s="168">
        <f>IF($E783="",0,VLOOKUP($E783,'Podpůrná data'!$H$15:$I$182,2)*AI785)</f>
        <v>0</v>
      </c>
      <c r="AJ787" s="168">
        <f>IF($E783="",0,VLOOKUP($E783,'Podpůrná data'!$H$15:$I$182,2)*AJ785)</f>
        <v>0</v>
      </c>
      <c r="AK787" s="168">
        <f>IF($E783="",0,VLOOKUP($E783,'Podpůrná data'!$H$15:$I$182,2)*AK785)</f>
        <v>0</v>
      </c>
      <c r="AL787" s="168">
        <f>IF($E783="",0,VLOOKUP($E783,'Podpůrná data'!$H$15:$I$182,2)*AL785)</f>
        <v>0</v>
      </c>
      <c r="AM787" s="168">
        <f>IF($E783="",0,VLOOKUP($E783,'Podpůrná data'!$H$15:$I$182,2)*AM785)</f>
        <v>0</v>
      </c>
      <c r="AN787" s="168">
        <f>IF($E783="",0,VLOOKUP($E783,'Podpůrná data'!$H$15:$I$182,2)*AN785)</f>
        <v>0</v>
      </c>
      <c r="AO787" s="168">
        <f>IF($E783="",0,VLOOKUP($E783,'Podpůrná data'!$H$15:$I$182,2)*AO785)</f>
        <v>0</v>
      </c>
      <c r="AP787" s="168">
        <f>IF($E783="",0,VLOOKUP($E783,'Podpůrná data'!$H$15:$I$182,2)*AP785)</f>
        <v>0</v>
      </c>
      <c r="AQ787" s="168">
        <f>IF($E783="",0,VLOOKUP($E783,'Podpůrná data'!$H$15:$I$182,2)*AQ785)</f>
        <v>0</v>
      </c>
      <c r="AR787" s="168">
        <f>IF($E783="",0,VLOOKUP($E783,'Podpůrná data'!$H$15:$I$182,2)*AR785)</f>
        <v>0</v>
      </c>
      <c r="AS787" s="168">
        <f>IF($E783="",0,VLOOKUP($E783,'Podpůrná data'!$H$15:$I$182,2)*AS785)</f>
        <v>0</v>
      </c>
      <c r="AT787" s="168">
        <f>IF($E783="",0,VLOOKUP($E783,'Podpůrná data'!$H$15:$I$182,2)*AT785)</f>
        <v>0</v>
      </c>
      <c r="AU787" s="168">
        <f>IF($E783="",0,VLOOKUP($E783,'Podpůrná data'!$H$15:$I$182,2)*AU785)</f>
        <v>0</v>
      </c>
      <c r="AV787" s="168">
        <f>IF($E783="",0,VLOOKUP($E783,'Podpůrná data'!$H$15:$I$182,2)*AV785)</f>
        <v>0</v>
      </c>
      <c r="AW787" s="168">
        <f>IF($E783="",0,VLOOKUP($E783,'Podpůrná data'!$H$15:$I$182,2)*AW785)</f>
        <v>0</v>
      </c>
      <c r="AX787" s="168">
        <f>IF($E783="",0,VLOOKUP($E783,'Podpůrná data'!$H$15:$I$182,2)*AX785)</f>
        <v>0</v>
      </c>
      <c r="AY787" s="168">
        <f>IF($E783="",0,VLOOKUP($E783,'Podpůrná data'!$H$15:$I$182,2)*AY785)</f>
        <v>0</v>
      </c>
      <c r="AZ787" s="168">
        <f>IF($E783="",0,VLOOKUP($E783,'Podpůrná data'!$H$15:$I$182,2)*AZ785)</f>
        <v>0</v>
      </c>
      <c r="BA787" s="168">
        <f>IF($E783="",0,VLOOKUP($E783,'Podpůrná data'!$H$15:$I$182,2)*BA785)</f>
        <v>0</v>
      </c>
      <c r="BB787" s="168">
        <f>IF($E783="",0,VLOOKUP($E783,'Podpůrná data'!$H$15:$I$182,2)*BB785)</f>
        <v>0</v>
      </c>
      <c r="BC787" s="168">
        <f>IF($E783="",0,VLOOKUP($E783,'Podpůrná data'!$H$15:$I$182,2)*BC785)</f>
        <v>0</v>
      </c>
      <c r="BD787" s="168">
        <f>IF($E783="",0,VLOOKUP($E783,'Podpůrná data'!$H$15:$I$182,2)*BD785)</f>
        <v>0</v>
      </c>
      <c r="BE787" s="168">
        <f>IF($E783="",0,VLOOKUP($E783,'Podpůrná data'!$H$15:$I$182,2)*BE785)</f>
        <v>0</v>
      </c>
      <c r="BF787" s="168">
        <f>IF($E783="",0,VLOOKUP($E783,'Podpůrná data'!$H$15:$I$182,2)*BF785)</f>
        <v>0</v>
      </c>
      <c r="BG787" s="168">
        <f>IF($E783="",0,VLOOKUP($E783,'Podpůrná data'!$H$15:$I$182,2)*BG785)</f>
        <v>0</v>
      </c>
      <c r="BH787" s="168">
        <f>IF($E783="",0,VLOOKUP($E783,'Podpůrná data'!$H$15:$I$182,2)*BH785)</f>
        <v>0</v>
      </c>
      <c r="BI787" s="168">
        <f>IF($E783="",0,VLOOKUP($E783,'Podpůrná data'!$H$15:$I$182,2)*BI785)</f>
        <v>0</v>
      </c>
      <c r="BJ787" s="382"/>
      <c r="BK787" s="384"/>
      <c r="BL787" s="386"/>
      <c r="BM787" s="105"/>
      <c r="BN787" s="178">
        <f>SUMIFS($N787:$BI787,$N782:$BI782,"1. ZoR")</f>
        <v>0</v>
      </c>
      <c r="BO787" s="178">
        <f>SUMIFS($N787:$BI787,$N782:$BI782,"2. ZoR")</f>
        <v>0</v>
      </c>
      <c r="BP787" s="178">
        <f>SUMIFS($N787:$BI787,$N782:$BI782,"3. ZoR")</f>
        <v>0</v>
      </c>
      <c r="BQ787" s="178">
        <f>SUMIFS($N787:$BI787,$N782:$BI782,"4. ZoR")</f>
        <v>0</v>
      </c>
      <c r="BR787" s="178">
        <f>SUMIFS($N787:$BI787,$N782:$BI782,"5. ZoR")</f>
        <v>0</v>
      </c>
      <c r="BS787" s="178">
        <f>SUMIFS($N787:$BI787,$N782:$BI782,"6. ZoR")</f>
        <v>0</v>
      </c>
      <c r="BT787" s="178">
        <f>SUMIFS($N787:$BI787,$N782:$BI782,"7. ZoR")</f>
        <v>0</v>
      </c>
      <c r="BU787" s="178">
        <f>SUMIFS($N787:$BI787,$N782:$BI782,"8. ZoR")</f>
        <v>0</v>
      </c>
      <c r="BV787" s="178">
        <f>SUMIFS($N787:$BI787,$N782:$BI782,"9. ZoR")</f>
        <v>0</v>
      </c>
      <c r="BW787" s="178">
        <f>SUMIFS($N787:$BI787,$N782:$BI782,"10. ZoR")</f>
        <v>0</v>
      </c>
      <c r="BX787" s="178">
        <f>SUMIFS($N787:$BI787,$N782:$BI782,"11. ZoR")</f>
        <v>0</v>
      </c>
      <c r="BY787" s="178">
        <f>SUMIFS($N787:$BI787,$N782:$BI782,"12. ZoR")</f>
        <v>0</v>
      </c>
      <c r="BZ787" s="178">
        <f>SUMIFS($N787:$BI787,$N782:$BI782,"13. ZoR")</f>
        <v>0</v>
      </c>
      <c r="CA787" s="178">
        <f>SUMIFS($N787:$BI787,$N782:$BI782,"14. ZoR")</f>
        <v>0</v>
      </c>
      <c r="CB787" s="178">
        <f>SUMIFS($N787:$BI787,$N782:$BI782,"15. ZoR")</f>
        <v>0</v>
      </c>
    </row>
    <row r="788" spans="1:80" ht="29.5" hidden="1" thickBot="1" x14ac:dyDescent="0.4">
      <c r="B788" s="129"/>
      <c r="C788" s="173"/>
      <c r="D788" s="173"/>
      <c r="E788" s="173"/>
      <c r="F788" s="173"/>
      <c r="G788" s="173"/>
      <c r="H788" s="173"/>
      <c r="I788" s="174"/>
      <c r="J788" s="105"/>
      <c r="K788" s="176"/>
      <c r="L788" s="105"/>
      <c r="M788" s="63" t="s">
        <v>200</v>
      </c>
      <c r="N788" s="168">
        <f>IF(N787="","",N787)</f>
        <v>0</v>
      </c>
      <c r="O788" s="168">
        <f>N788+O787</f>
        <v>0</v>
      </c>
      <c r="P788" s="168">
        <f t="shared" ref="P788" si="12390">O788+P787</f>
        <v>0</v>
      </c>
      <c r="Q788" s="168">
        <f t="shared" ref="Q788" si="12391">P788+Q787</f>
        <v>0</v>
      </c>
      <c r="R788" s="168">
        <f t="shared" ref="R788" si="12392">Q788+R787</f>
        <v>0</v>
      </c>
      <c r="S788" s="168">
        <f t="shared" ref="S788" si="12393">R788+S787</f>
        <v>0</v>
      </c>
      <c r="T788" s="168">
        <f t="shared" ref="T788" si="12394">S788+T787</f>
        <v>0</v>
      </c>
      <c r="U788" s="168">
        <f t="shared" ref="U788" si="12395">T788+U787</f>
        <v>0</v>
      </c>
      <c r="V788" s="168">
        <f t="shared" ref="V788" si="12396">U788+V787</f>
        <v>0</v>
      </c>
      <c r="W788" s="168">
        <f t="shared" ref="W788" si="12397">V788+W787</f>
        <v>0</v>
      </c>
      <c r="X788" s="168">
        <f t="shared" ref="X788" si="12398">W788+X787</f>
        <v>0</v>
      </c>
      <c r="Y788" s="168">
        <f t="shared" ref="Y788" si="12399">X788+Y787</f>
        <v>0</v>
      </c>
      <c r="Z788" s="168">
        <f t="shared" ref="Z788" si="12400">Y788+Z787</f>
        <v>0</v>
      </c>
      <c r="AA788" s="168">
        <f t="shared" ref="AA788" si="12401">Z788+AA787</f>
        <v>0</v>
      </c>
      <c r="AB788" s="168">
        <f t="shared" ref="AB788" si="12402">AA788+AB787</f>
        <v>0</v>
      </c>
      <c r="AC788" s="168">
        <f t="shared" ref="AC788" si="12403">AB788+AC787</f>
        <v>0</v>
      </c>
      <c r="AD788" s="168">
        <f t="shared" ref="AD788" si="12404">AC788+AD787</f>
        <v>0</v>
      </c>
      <c r="AE788" s="168">
        <f t="shared" ref="AE788" si="12405">AD788+AE787</f>
        <v>0</v>
      </c>
      <c r="AF788" s="168">
        <f t="shared" ref="AF788" si="12406">AE788+AF787</f>
        <v>0</v>
      </c>
      <c r="AG788" s="168">
        <f t="shared" ref="AG788" si="12407">AF788+AG787</f>
        <v>0</v>
      </c>
      <c r="AH788" s="168">
        <f t="shared" ref="AH788" si="12408">AG788+AH787</f>
        <v>0</v>
      </c>
      <c r="AI788" s="168">
        <f t="shared" ref="AI788" si="12409">AH788+AI787</f>
        <v>0</v>
      </c>
      <c r="AJ788" s="168">
        <f t="shared" ref="AJ788" si="12410">AI788+AJ787</f>
        <v>0</v>
      </c>
      <c r="AK788" s="168">
        <f t="shared" ref="AK788" si="12411">AJ788+AK787</f>
        <v>0</v>
      </c>
      <c r="AL788" s="168">
        <f t="shared" ref="AL788" si="12412">AK788+AL787</f>
        <v>0</v>
      </c>
      <c r="AM788" s="168">
        <f t="shared" ref="AM788" si="12413">AL788+AM787</f>
        <v>0</v>
      </c>
      <c r="AN788" s="168">
        <f t="shared" ref="AN788" si="12414">AM788+AN787</f>
        <v>0</v>
      </c>
      <c r="AO788" s="168">
        <f t="shared" ref="AO788" si="12415">AN788+AO787</f>
        <v>0</v>
      </c>
      <c r="AP788" s="168">
        <f t="shared" ref="AP788" si="12416">AO788+AP787</f>
        <v>0</v>
      </c>
      <c r="AQ788" s="168">
        <f t="shared" ref="AQ788" si="12417">AP788+AQ787</f>
        <v>0</v>
      </c>
      <c r="AR788" s="168">
        <f t="shared" ref="AR788" si="12418">AQ788+AR787</f>
        <v>0</v>
      </c>
      <c r="AS788" s="168">
        <f t="shared" ref="AS788" si="12419">AR788+AS787</f>
        <v>0</v>
      </c>
      <c r="AT788" s="168">
        <f t="shared" ref="AT788" si="12420">AS788+AT787</f>
        <v>0</v>
      </c>
      <c r="AU788" s="168">
        <f t="shared" ref="AU788" si="12421">AT788+AU787</f>
        <v>0</v>
      </c>
      <c r="AV788" s="168">
        <f t="shared" ref="AV788" si="12422">AU788+AV787</f>
        <v>0</v>
      </c>
      <c r="AW788" s="168">
        <f t="shared" ref="AW788" si="12423">AV788+AW787</f>
        <v>0</v>
      </c>
      <c r="AX788" s="168">
        <f t="shared" ref="AX788" si="12424">AW788+AX787</f>
        <v>0</v>
      </c>
      <c r="AY788" s="168">
        <f t="shared" ref="AY788" si="12425">AX788+AY787</f>
        <v>0</v>
      </c>
      <c r="AZ788" s="168">
        <f t="shared" ref="AZ788" si="12426">AY788+AZ787</f>
        <v>0</v>
      </c>
      <c r="BA788" s="168">
        <f t="shared" ref="BA788" si="12427">AZ788+BA787</f>
        <v>0</v>
      </c>
      <c r="BB788" s="168">
        <f t="shared" ref="BB788" si="12428">BA788+BB787</f>
        <v>0</v>
      </c>
      <c r="BC788" s="168">
        <f t="shared" ref="BC788" si="12429">BB788+BC787</f>
        <v>0</v>
      </c>
      <c r="BD788" s="168">
        <f t="shared" ref="BD788" si="12430">BC788+BD787</f>
        <v>0</v>
      </c>
      <c r="BE788" s="168">
        <f t="shared" ref="BE788" si="12431">BD788+BE787</f>
        <v>0</v>
      </c>
      <c r="BF788" s="168">
        <f t="shared" ref="BF788" si="12432">BE788+BF787</f>
        <v>0</v>
      </c>
      <c r="BG788" s="168">
        <f t="shared" ref="BG788" si="12433">BF788+BG787</f>
        <v>0</v>
      </c>
      <c r="BH788" s="168">
        <f t="shared" ref="BH788" si="12434">BG788+BH787</f>
        <v>0</v>
      </c>
      <c r="BI788" s="168">
        <f t="shared" ref="BI788" si="12435">BH788+BI787</f>
        <v>0</v>
      </c>
      <c r="BJ788" s="389"/>
      <c r="BK788" s="390"/>
      <c r="BL788" s="387"/>
      <c r="BM788" s="105"/>
      <c r="BN788" s="105"/>
      <c r="BO788" s="105"/>
      <c r="BP788" s="105"/>
      <c r="BQ788" s="105"/>
      <c r="BR788" s="105"/>
      <c r="BS788" s="105"/>
      <c r="BT788" s="105"/>
      <c r="BU788" s="105"/>
      <c r="BV788" s="105"/>
      <c r="BW788" s="105"/>
      <c r="BX788" s="105"/>
      <c r="BY788" s="105"/>
      <c r="BZ788" s="105"/>
      <c r="CA788" s="105"/>
      <c r="CB788" s="105"/>
    </row>
    <row r="789" spans="1:80" ht="15" hidden="1" thickBot="1" x14ac:dyDescent="0.4">
      <c r="B789" s="105"/>
      <c r="C789" s="130"/>
      <c r="D789" s="130"/>
      <c r="E789" s="130"/>
      <c r="F789" s="130"/>
      <c r="G789" s="130"/>
      <c r="H789" s="130"/>
      <c r="I789" s="105"/>
      <c r="J789" s="7"/>
      <c r="K789" s="105"/>
      <c r="L789" s="105"/>
      <c r="M789" s="105"/>
      <c r="N789" s="105"/>
      <c r="O789" s="105"/>
      <c r="P789" s="7"/>
      <c r="Q789" s="105"/>
      <c r="R789" s="105"/>
      <c r="S789" s="105"/>
      <c r="T789" s="105"/>
      <c r="U789" s="105"/>
      <c r="V789" s="105"/>
      <c r="W789" s="105"/>
      <c r="X789" s="105"/>
      <c r="Y789" s="105"/>
      <c r="Z789" s="105"/>
      <c r="AA789" s="105"/>
      <c r="AB789" s="105"/>
      <c r="AC789" s="105"/>
      <c r="AD789" s="105"/>
      <c r="AE789" s="105"/>
      <c r="AF789" s="105"/>
      <c r="AG789" s="105"/>
      <c r="AH789" s="105"/>
      <c r="AI789" s="105"/>
      <c r="AJ789" s="105"/>
      <c r="AK789" s="105"/>
      <c r="AL789" s="105"/>
      <c r="AM789" s="105"/>
      <c r="AN789" s="105"/>
      <c r="AO789" s="105"/>
      <c r="AP789" s="105"/>
      <c r="AQ789" s="105"/>
      <c r="AR789" s="105"/>
      <c r="AS789" s="105"/>
      <c r="AT789" s="105"/>
      <c r="AU789" s="105"/>
      <c r="AV789" s="105"/>
      <c r="AW789" s="105"/>
      <c r="AX789" s="105"/>
      <c r="AY789" s="105"/>
      <c r="AZ789" s="105"/>
      <c r="BA789" s="105"/>
      <c r="BB789" s="105"/>
      <c r="BC789" s="105"/>
      <c r="BD789" s="105"/>
      <c r="BE789" s="105"/>
      <c r="BF789" s="105"/>
      <c r="BG789" s="105"/>
      <c r="BH789" s="105"/>
      <c r="BI789" s="105"/>
      <c r="BJ789" s="105"/>
      <c r="BK789" s="105"/>
      <c r="BL789" s="105"/>
      <c r="BM789" s="105"/>
      <c r="BN789" s="105"/>
      <c r="BO789" s="105"/>
      <c r="BP789" s="105"/>
      <c r="BQ789" s="105"/>
      <c r="BR789" s="105"/>
      <c r="BS789" s="105"/>
      <c r="BT789" s="105"/>
      <c r="BU789" s="105"/>
      <c r="BV789" s="105"/>
      <c r="BW789" s="105"/>
      <c r="BX789" s="105"/>
      <c r="BY789" s="105"/>
      <c r="BZ789" s="105"/>
      <c r="CA789" s="105"/>
      <c r="CB789" s="105"/>
    </row>
    <row r="790" spans="1:80" s="245" customFormat="1" ht="58.4" customHeight="1" thickBot="1" x14ac:dyDescent="0.4">
      <c r="A790" s="249"/>
      <c r="B790" s="120"/>
      <c r="C790" s="360" t="s">
        <v>2</v>
      </c>
      <c r="D790" s="121"/>
      <c r="E790" s="131" t="s">
        <v>225</v>
      </c>
      <c r="F790" s="131" t="s">
        <v>444</v>
      </c>
      <c r="G790" s="131" t="s">
        <v>208</v>
      </c>
      <c r="H790" s="122" t="s">
        <v>385</v>
      </c>
      <c r="I790" s="123" t="s">
        <v>1</v>
      </c>
      <c r="J790" s="7"/>
      <c r="K790" s="169">
        <v>204032</v>
      </c>
      <c r="L790" s="106"/>
      <c r="M790" s="194" t="s">
        <v>128</v>
      </c>
      <c r="N790" s="83" t="s">
        <v>4</v>
      </c>
      <c r="O790" s="83" t="s">
        <v>5</v>
      </c>
      <c r="P790" s="83" t="s">
        <v>6</v>
      </c>
      <c r="Q790" s="83" t="s">
        <v>7</v>
      </c>
      <c r="R790" s="83" t="s">
        <v>8</v>
      </c>
      <c r="S790" s="83" t="s">
        <v>9</v>
      </c>
      <c r="T790" s="83" t="s">
        <v>10</v>
      </c>
      <c r="U790" s="83" t="s">
        <v>11</v>
      </c>
      <c r="V790" s="83" t="s">
        <v>12</v>
      </c>
      <c r="W790" s="83" t="s">
        <v>13</v>
      </c>
      <c r="X790" s="83" t="s">
        <v>14</v>
      </c>
      <c r="Y790" s="83" t="s">
        <v>15</v>
      </c>
      <c r="Z790" s="83" t="s">
        <v>16</v>
      </c>
      <c r="AA790" s="83" t="s">
        <v>17</v>
      </c>
      <c r="AB790" s="83" t="s">
        <v>18</v>
      </c>
      <c r="AC790" s="83" t="s">
        <v>19</v>
      </c>
      <c r="AD790" s="83" t="s">
        <v>20</v>
      </c>
      <c r="AE790" s="83" t="s">
        <v>21</v>
      </c>
      <c r="AF790" s="83" t="s">
        <v>22</v>
      </c>
      <c r="AG790" s="83" t="s">
        <v>23</v>
      </c>
      <c r="AH790" s="83" t="s">
        <v>24</v>
      </c>
      <c r="AI790" s="83" t="s">
        <v>25</v>
      </c>
      <c r="AJ790" s="83" t="s">
        <v>26</v>
      </c>
      <c r="AK790" s="83" t="s">
        <v>27</v>
      </c>
      <c r="AL790" s="83" t="s">
        <v>28</v>
      </c>
      <c r="AM790" s="83" t="s">
        <v>29</v>
      </c>
      <c r="AN790" s="83" t="s">
        <v>30</v>
      </c>
      <c r="AO790" s="83" t="s">
        <v>31</v>
      </c>
      <c r="AP790" s="83" t="s">
        <v>32</v>
      </c>
      <c r="AQ790" s="83" t="s">
        <v>33</v>
      </c>
      <c r="AR790" s="83" t="s">
        <v>34</v>
      </c>
      <c r="AS790" s="83" t="s">
        <v>35</v>
      </c>
      <c r="AT790" s="83" t="s">
        <v>36</v>
      </c>
      <c r="AU790" s="83" t="s">
        <v>37</v>
      </c>
      <c r="AV790" s="83" t="s">
        <v>38</v>
      </c>
      <c r="AW790" s="83" t="s">
        <v>39</v>
      </c>
      <c r="AX790" s="83" t="s">
        <v>40</v>
      </c>
      <c r="AY790" s="83" t="s">
        <v>41</v>
      </c>
      <c r="AZ790" s="83" t="s">
        <v>42</v>
      </c>
      <c r="BA790" s="83" t="s">
        <v>43</v>
      </c>
      <c r="BB790" s="83" t="s">
        <v>44</v>
      </c>
      <c r="BC790" s="83" t="s">
        <v>45</v>
      </c>
      <c r="BD790" s="83" t="s">
        <v>46</v>
      </c>
      <c r="BE790" s="83" t="s">
        <v>47</v>
      </c>
      <c r="BF790" s="83" t="s">
        <v>48</v>
      </c>
      <c r="BG790" s="83" t="s">
        <v>49</v>
      </c>
      <c r="BH790" s="83" t="s">
        <v>50</v>
      </c>
      <c r="BI790" s="83" t="s">
        <v>51</v>
      </c>
      <c r="BJ790" s="134" t="s">
        <v>234</v>
      </c>
      <c r="BK790" s="135" t="s">
        <v>164</v>
      </c>
      <c r="BL790" s="135" t="s">
        <v>213</v>
      </c>
      <c r="BM790" s="106"/>
      <c r="BN790" s="368" t="s">
        <v>238</v>
      </c>
      <c r="BO790" s="369"/>
      <c r="BP790" s="369"/>
      <c r="BQ790" s="369"/>
      <c r="BR790" s="369"/>
      <c r="BS790" s="369"/>
      <c r="BT790" s="369"/>
      <c r="BU790" s="369"/>
      <c r="BV790" s="369"/>
      <c r="BW790" s="369"/>
      <c r="BX790" s="369"/>
      <c r="BY790" s="369"/>
      <c r="BZ790" s="369"/>
      <c r="CA790" s="369"/>
      <c r="CB790" s="369"/>
    </row>
    <row r="791" spans="1:80" s="245" customFormat="1" ht="18" hidden="1" customHeight="1" x14ac:dyDescent="0.35">
      <c r="A791" s="250"/>
      <c r="B791" s="113"/>
      <c r="C791" s="361"/>
      <c r="D791" s="125"/>
      <c r="E791" s="125"/>
      <c r="F791" s="125"/>
      <c r="G791" s="125"/>
      <c r="H791" s="370" t="s">
        <v>201</v>
      </c>
      <c r="I791" s="373" t="s">
        <v>93</v>
      </c>
      <c r="J791" s="7"/>
      <c r="K791" s="375" t="s">
        <v>423</v>
      </c>
      <c r="L791" s="106"/>
      <c r="M791" s="84"/>
      <c r="N791" s="74">
        <f>MONTH(Úvod!$F$10)</f>
        <v>1</v>
      </c>
      <c r="O791" s="75">
        <f t="shared" ref="O791" si="12436">IF(N791=12,1,N791+1)</f>
        <v>2</v>
      </c>
      <c r="P791" s="75">
        <f t="shared" ref="P791" si="12437">IF(O791=12,1,O791+1)</f>
        <v>3</v>
      </c>
      <c r="Q791" s="76">
        <f t="shared" ref="Q791" si="12438">IF(P791=12,1,P791+1)</f>
        <v>4</v>
      </c>
      <c r="R791" s="76">
        <f t="shared" ref="R791" si="12439">IF(Q791=12,1,Q791+1)</f>
        <v>5</v>
      </c>
      <c r="S791" s="76">
        <f t="shared" ref="S791" si="12440">IF(R791=12,1,R791+1)</f>
        <v>6</v>
      </c>
      <c r="T791" s="76">
        <f t="shared" ref="T791" si="12441">IF(S791=12,1,S791+1)</f>
        <v>7</v>
      </c>
      <c r="U791" s="76">
        <f t="shared" ref="U791" si="12442">IF(T791=12,1,T791+1)</f>
        <v>8</v>
      </c>
      <c r="V791" s="76">
        <f t="shared" ref="V791" si="12443">IF(U791=12,1,U791+1)</f>
        <v>9</v>
      </c>
      <c r="W791" s="76">
        <f>IF(V791=12,1,V791+1)</f>
        <v>10</v>
      </c>
      <c r="X791" s="76">
        <f t="shared" ref="X791" si="12444">IF(W791=12,1,W791+1)</f>
        <v>11</v>
      </c>
      <c r="Y791" s="76">
        <f t="shared" ref="Y791" si="12445">IF(X791=12,1,X791+1)</f>
        <v>12</v>
      </c>
      <c r="Z791" s="76">
        <f t="shared" ref="Z791" si="12446">IF(Y791=12,1,Y791+1)</f>
        <v>1</v>
      </c>
      <c r="AA791" s="76">
        <f t="shared" ref="AA791" si="12447">IF(Z791=12,1,Z791+1)</f>
        <v>2</v>
      </c>
      <c r="AB791" s="76">
        <f t="shared" ref="AB791" si="12448">IF(AA791=12,1,AA791+1)</f>
        <v>3</v>
      </c>
      <c r="AC791" s="76">
        <f t="shared" ref="AC791" si="12449">IF(AB791=12,1,AB791+1)</f>
        <v>4</v>
      </c>
      <c r="AD791" s="76">
        <f t="shared" ref="AD791" si="12450">IF(AC791=12,1,AC791+1)</f>
        <v>5</v>
      </c>
      <c r="AE791" s="76">
        <f t="shared" ref="AE791" si="12451">IF(AD791=12,1,AD791+1)</f>
        <v>6</v>
      </c>
      <c r="AF791" s="76">
        <f>IF(AE791=12,1,AE791+1)</f>
        <v>7</v>
      </c>
      <c r="AG791" s="76">
        <f t="shared" ref="AG791" si="12452">IF(AF791=12,1,AF791+1)</f>
        <v>8</v>
      </c>
      <c r="AH791" s="76">
        <f t="shared" ref="AH791" si="12453">IF(AG791=12,1,AG791+1)</f>
        <v>9</v>
      </c>
      <c r="AI791" s="76">
        <f t="shared" ref="AI791" si="12454">IF(AH791=12,1,AH791+1)</f>
        <v>10</v>
      </c>
      <c r="AJ791" s="76">
        <f t="shared" ref="AJ791" si="12455">IF(AI791=12,1,AI791+1)</f>
        <v>11</v>
      </c>
      <c r="AK791" s="76">
        <f t="shared" ref="AK791" si="12456">IF(AJ791=12,1,AJ791+1)</f>
        <v>12</v>
      </c>
      <c r="AL791" s="76">
        <f t="shared" ref="AL791" si="12457">IF(AK791=12,1,AK791+1)</f>
        <v>1</v>
      </c>
      <c r="AM791" s="76">
        <f t="shared" ref="AM791" si="12458">IF(AL791=12,1,AL791+1)</f>
        <v>2</v>
      </c>
      <c r="AN791" s="76">
        <f t="shared" ref="AN791" si="12459">IF(AM791=12,1,AM791+1)</f>
        <v>3</v>
      </c>
      <c r="AO791" s="76">
        <f t="shared" ref="AO791" si="12460">IF(AN791=12,1,AN791+1)</f>
        <v>4</v>
      </c>
      <c r="AP791" s="76">
        <f t="shared" ref="AP791" si="12461">IF(AO791=12,1,AO791+1)</f>
        <v>5</v>
      </c>
      <c r="AQ791" s="76">
        <f t="shared" ref="AQ791" si="12462">IF(AP791=12,1,AP791+1)</f>
        <v>6</v>
      </c>
      <c r="AR791" s="76">
        <f t="shared" ref="AR791" si="12463">IF(AQ791=12,1,AQ791+1)</f>
        <v>7</v>
      </c>
      <c r="AS791" s="76">
        <f t="shared" ref="AS791" si="12464">IF(AR791=12,1,AR791+1)</f>
        <v>8</v>
      </c>
      <c r="AT791" s="76">
        <f t="shared" ref="AT791" si="12465">IF(AS791=12,1,AS791+1)</f>
        <v>9</v>
      </c>
      <c r="AU791" s="76">
        <f t="shared" ref="AU791" si="12466">IF(AT791=12,1,AT791+1)</f>
        <v>10</v>
      </c>
      <c r="AV791" s="76">
        <f t="shared" ref="AV791" si="12467">IF(AU791=12,1,AU791+1)</f>
        <v>11</v>
      </c>
      <c r="AW791" s="76">
        <f t="shared" ref="AW791" si="12468">IF(AV791=12,1,AV791+1)</f>
        <v>12</v>
      </c>
      <c r="AX791" s="76">
        <f t="shared" ref="AX791" si="12469">IF(AW791=12,1,AW791+1)</f>
        <v>1</v>
      </c>
      <c r="AY791" s="76">
        <f t="shared" ref="AY791" si="12470">IF(AX791=12,1,AX791+1)</f>
        <v>2</v>
      </c>
      <c r="AZ791" s="76">
        <f t="shared" ref="AZ791" si="12471">IF(AY791=12,1,AY791+1)</f>
        <v>3</v>
      </c>
      <c r="BA791" s="76">
        <f t="shared" ref="BA791" si="12472">IF(AZ791=12,1,AZ791+1)</f>
        <v>4</v>
      </c>
      <c r="BB791" s="76">
        <f t="shared" ref="BB791" si="12473">IF(BA791=12,1,BA791+1)</f>
        <v>5</v>
      </c>
      <c r="BC791" s="76">
        <f t="shared" ref="BC791" si="12474">IF(BB791=12,1,BB791+1)</f>
        <v>6</v>
      </c>
      <c r="BD791" s="76">
        <f t="shared" ref="BD791" si="12475">IF(BC791=12,1,BC791+1)</f>
        <v>7</v>
      </c>
      <c r="BE791" s="76">
        <f t="shared" ref="BE791" si="12476">IF(BD791=12,1,BD791+1)</f>
        <v>8</v>
      </c>
      <c r="BF791" s="76">
        <f t="shared" ref="BF791" si="12477">IF(BE791=12,1,BE791+1)</f>
        <v>9</v>
      </c>
      <c r="BG791" s="76">
        <f t="shared" ref="BG791" si="12478">IF(BF791=12,1,BF791+1)</f>
        <v>10</v>
      </c>
      <c r="BH791" s="76">
        <f t="shared" ref="BH791" si="12479">IF(BG791=12,1,BG791+1)</f>
        <v>11</v>
      </c>
      <c r="BI791" s="76">
        <f t="shared" ref="BI791" si="12480">IF(BH791=12,1,BH791+1)</f>
        <v>12</v>
      </c>
      <c r="BJ791" s="81"/>
      <c r="BK791" s="78"/>
      <c r="BL791" s="78"/>
      <c r="BM791" s="106"/>
      <c r="BN791" s="106"/>
      <c r="BO791" s="106"/>
      <c r="BP791" s="106"/>
      <c r="BQ791" s="106"/>
      <c r="BR791" s="106"/>
      <c r="BS791" s="106"/>
      <c r="BT791" s="106"/>
      <c r="BU791" s="106"/>
      <c r="BV791" s="106"/>
      <c r="BW791" s="106"/>
      <c r="BX791" s="106"/>
      <c r="BY791" s="106"/>
      <c r="BZ791" s="106"/>
      <c r="CA791" s="106"/>
      <c r="CB791" s="106"/>
    </row>
    <row r="792" spans="1:80" s="245" customFormat="1" ht="35.15" hidden="1" customHeight="1" x14ac:dyDescent="0.35">
      <c r="A792" s="250"/>
      <c r="B792" s="113"/>
      <c r="C792" s="361"/>
      <c r="D792" s="125"/>
      <c r="E792" s="125"/>
      <c r="F792" s="125"/>
      <c r="G792" s="125"/>
      <c r="H792" s="370"/>
      <c r="I792" s="373"/>
      <c r="J792" s="7"/>
      <c r="K792" s="376"/>
      <c r="L792" s="106"/>
      <c r="M792" s="77"/>
      <c r="N792" s="59">
        <f t="shared" ref="N792:BI792" si="12481">VALUE(_xlfn.CONCAT(N791,".",N794))</f>
        <v>1</v>
      </c>
      <c r="O792" s="73">
        <f t="shared" si="12481"/>
        <v>32</v>
      </c>
      <c r="P792" s="73">
        <f t="shared" si="12481"/>
        <v>61</v>
      </c>
      <c r="Q792" s="73">
        <f t="shared" si="12481"/>
        <v>92</v>
      </c>
      <c r="R792" s="73">
        <f t="shared" si="12481"/>
        <v>122</v>
      </c>
      <c r="S792" s="73">
        <f t="shared" si="12481"/>
        <v>153</v>
      </c>
      <c r="T792" s="73">
        <f t="shared" si="12481"/>
        <v>183</v>
      </c>
      <c r="U792" s="73">
        <f t="shared" si="12481"/>
        <v>214</v>
      </c>
      <c r="V792" s="73">
        <f t="shared" si="12481"/>
        <v>245</v>
      </c>
      <c r="W792" s="73">
        <f t="shared" si="12481"/>
        <v>275</v>
      </c>
      <c r="X792" s="73">
        <f t="shared" si="12481"/>
        <v>306</v>
      </c>
      <c r="Y792" s="73">
        <f t="shared" si="12481"/>
        <v>336</v>
      </c>
      <c r="Z792" s="73">
        <f t="shared" si="12481"/>
        <v>367</v>
      </c>
      <c r="AA792" s="73">
        <f t="shared" si="12481"/>
        <v>398</v>
      </c>
      <c r="AB792" s="73">
        <f t="shared" si="12481"/>
        <v>426</v>
      </c>
      <c r="AC792" s="73">
        <f t="shared" si="12481"/>
        <v>457</v>
      </c>
      <c r="AD792" s="73">
        <f t="shared" si="12481"/>
        <v>487</v>
      </c>
      <c r="AE792" s="73">
        <f t="shared" si="12481"/>
        <v>518</v>
      </c>
      <c r="AF792" s="73">
        <f t="shared" si="12481"/>
        <v>548</v>
      </c>
      <c r="AG792" s="73">
        <f t="shared" si="12481"/>
        <v>579</v>
      </c>
      <c r="AH792" s="73">
        <f t="shared" si="12481"/>
        <v>610</v>
      </c>
      <c r="AI792" s="73">
        <f t="shared" si="12481"/>
        <v>640</v>
      </c>
      <c r="AJ792" s="73">
        <f t="shared" si="12481"/>
        <v>671</v>
      </c>
      <c r="AK792" s="73">
        <f t="shared" si="12481"/>
        <v>701</v>
      </c>
      <c r="AL792" s="73">
        <f t="shared" si="12481"/>
        <v>732</v>
      </c>
      <c r="AM792" s="73">
        <f t="shared" si="12481"/>
        <v>763</v>
      </c>
      <c r="AN792" s="73">
        <f t="shared" si="12481"/>
        <v>791</v>
      </c>
      <c r="AO792" s="73">
        <f t="shared" si="12481"/>
        <v>822</v>
      </c>
      <c r="AP792" s="73">
        <f t="shared" si="12481"/>
        <v>852</v>
      </c>
      <c r="AQ792" s="73">
        <f t="shared" si="12481"/>
        <v>883</v>
      </c>
      <c r="AR792" s="73">
        <f t="shared" si="12481"/>
        <v>913</v>
      </c>
      <c r="AS792" s="73">
        <f t="shared" si="12481"/>
        <v>944</v>
      </c>
      <c r="AT792" s="73">
        <f t="shared" si="12481"/>
        <v>975</v>
      </c>
      <c r="AU792" s="73">
        <f t="shared" si="12481"/>
        <v>1005</v>
      </c>
      <c r="AV792" s="73">
        <f t="shared" si="12481"/>
        <v>1036</v>
      </c>
      <c r="AW792" s="73">
        <f t="shared" si="12481"/>
        <v>1066</v>
      </c>
      <c r="AX792" s="73">
        <f t="shared" si="12481"/>
        <v>1097</v>
      </c>
      <c r="AY792" s="73">
        <f t="shared" si="12481"/>
        <v>1128</v>
      </c>
      <c r="AZ792" s="73">
        <f t="shared" si="12481"/>
        <v>1156</v>
      </c>
      <c r="BA792" s="73">
        <f t="shared" si="12481"/>
        <v>1187</v>
      </c>
      <c r="BB792" s="73">
        <f t="shared" si="12481"/>
        <v>1217</v>
      </c>
      <c r="BC792" s="73">
        <f t="shared" si="12481"/>
        <v>1248</v>
      </c>
      <c r="BD792" s="73">
        <f t="shared" si="12481"/>
        <v>1278</v>
      </c>
      <c r="BE792" s="73">
        <f t="shared" si="12481"/>
        <v>1309</v>
      </c>
      <c r="BF792" s="73">
        <f t="shared" si="12481"/>
        <v>1340</v>
      </c>
      <c r="BG792" s="73">
        <f t="shared" si="12481"/>
        <v>1370</v>
      </c>
      <c r="BH792" s="73">
        <f t="shared" si="12481"/>
        <v>1401</v>
      </c>
      <c r="BI792" s="73">
        <f t="shared" si="12481"/>
        <v>1431</v>
      </c>
      <c r="BJ792" s="82"/>
      <c r="BK792" s="79"/>
      <c r="BL792" s="79"/>
      <c r="BM792" s="106"/>
      <c r="BN792" s="106"/>
      <c r="BO792" s="106"/>
      <c r="BP792" s="106"/>
      <c r="BQ792" s="106"/>
      <c r="BR792" s="106"/>
      <c r="BS792" s="106"/>
      <c r="BT792" s="106"/>
      <c r="BU792" s="106"/>
      <c r="BV792" s="106"/>
      <c r="BW792" s="106"/>
      <c r="BX792" s="106"/>
      <c r="BY792" s="106"/>
      <c r="BZ792" s="106"/>
      <c r="CA792" s="106"/>
      <c r="CB792" s="106"/>
    </row>
    <row r="793" spans="1:80" s="245" customFormat="1" ht="17.149999999999999" customHeight="1" x14ac:dyDescent="0.35">
      <c r="A793" s="250"/>
      <c r="B793" s="113"/>
      <c r="C793" s="361"/>
      <c r="D793" s="125"/>
      <c r="E793" s="357" t="s">
        <v>207</v>
      </c>
      <c r="F793" s="357" t="s">
        <v>207</v>
      </c>
      <c r="G793" s="357" t="s">
        <v>207</v>
      </c>
      <c r="H793" s="370"/>
      <c r="I793" s="373"/>
      <c r="J793" s="7"/>
      <c r="K793" s="376"/>
      <c r="L793" s="106"/>
      <c r="M793" s="77"/>
      <c r="N793" s="60" t="str">
        <f>VLOOKUP(N791,'Podpůrná data'!$I$188:$J$199,2)</f>
        <v>leden</v>
      </c>
      <c r="O793" s="60" t="str">
        <f>VLOOKUP(O791,'Podpůrná data'!$I$188:$J$199,2)</f>
        <v>únor</v>
      </c>
      <c r="P793" s="60" t="str">
        <f>VLOOKUP(P791,'Podpůrná data'!$I$188:$J$199,2)</f>
        <v>březen</v>
      </c>
      <c r="Q793" s="60" t="str">
        <f>VLOOKUP(Q791,'Podpůrná data'!$I$188:$J$199,2)</f>
        <v>duben</v>
      </c>
      <c r="R793" s="60" t="str">
        <f>VLOOKUP(R791,'Podpůrná data'!$I$188:$J$199,2)</f>
        <v>květen</v>
      </c>
      <c r="S793" s="60" t="str">
        <f>VLOOKUP(S791,'Podpůrná data'!$I$188:$J$199,2)</f>
        <v>červen</v>
      </c>
      <c r="T793" s="60" t="str">
        <f>VLOOKUP(T791,'Podpůrná data'!$I$188:$J$199,2)</f>
        <v>červenec</v>
      </c>
      <c r="U793" s="60" t="str">
        <f>VLOOKUP(U791,'Podpůrná data'!$I$188:$J$199,2)</f>
        <v>srpen</v>
      </c>
      <c r="V793" s="60" t="str">
        <f>VLOOKUP(V791,'Podpůrná data'!$I$188:$J$199,2)</f>
        <v>září</v>
      </c>
      <c r="W793" s="60" t="str">
        <f>VLOOKUP(W791,'Podpůrná data'!$I$188:$J$199,2)</f>
        <v>říjen</v>
      </c>
      <c r="X793" s="60" t="str">
        <f>VLOOKUP(X791,'Podpůrná data'!$I$188:$J$199,2)</f>
        <v>listopad</v>
      </c>
      <c r="Y793" s="60" t="str">
        <f>VLOOKUP(Y791,'Podpůrná data'!$I$188:$J$199,2)</f>
        <v>prosinec</v>
      </c>
      <c r="Z793" s="60" t="str">
        <f>VLOOKUP(Z791,'Podpůrná data'!$I$188:$J$199,2)</f>
        <v>leden</v>
      </c>
      <c r="AA793" s="60" t="str">
        <f>VLOOKUP(AA791,'Podpůrná data'!$I$188:$J$199,2)</f>
        <v>únor</v>
      </c>
      <c r="AB793" s="60" t="str">
        <f>VLOOKUP(AB791,'Podpůrná data'!$I$188:$J$199,2)</f>
        <v>březen</v>
      </c>
      <c r="AC793" s="60" t="str">
        <f>VLOOKUP(AC791,'Podpůrná data'!$I$188:$J$199,2)</f>
        <v>duben</v>
      </c>
      <c r="AD793" s="60" t="str">
        <f>VLOOKUP(AD791,'Podpůrná data'!$I$188:$J$199,2)</f>
        <v>květen</v>
      </c>
      <c r="AE793" s="60" t="str">
        <f>VLOOKUP(AE791,'Podpůrná data'!$I$188:$J$199,2)</f>
        <v>červen</v>
      </c>
      <c r="AF793" s="60" t="str">
        <f>VLOOKUP(AF791,'Podpůrná data'!$I$188:$J$199,2)</f>
        <v>červenec</v>
      </c>
      <c r="AG793" s="60" t="str">
        <f>VLOOKUP(AG791,'Podpůrná data'!$I$188:$J$199,2)</f>
        <v>srpen</v>
      </c>
      <c r="AH793" s="60" t="str">
        <f>VLOOKUP(AH791,'Podpůrná data'!$I$188:$J$199,2)</f>
        <v>září</v>
      </c>
      <c r="AI793" s="60" t="str">
        <f>VLOOKUP(AI791,'Podpůrná data'!$I$188:$J$199,2)</f>
        <v>říjen</v>
      </c>
      <c r="AJ793" s="60" t="str">
        <f>VLOOKUP(AJ791,'Podpůrná data'!$I$188:$J$199,2)</f>
        <v>listopad</v>
      </c>
      <c r="AK793" s="60" t="str">
        <f>VLOOKUP(AK791,'Podpůrná data'!$I$188:$J$199,2)</f>
        <v>prosinec</v>
      </c>
      <c r="AL793" s="60" t="str">
        <f>VLOOKUP(AL791,'Podpůrná data'!$I$188:$J$199,2)</f>
        <v>leden</v>
      </c>
      <c r="AM793" s="60" t="str">
        <f>VLOOKUP(AM791,'Podpůrná data'!$I$188:$J$199,2)</f>
        <v>únor</v>
      </c>
      <c r="AN793" s="60" t="str">
        <f>VLOOKUP(AN791,'Podpůrná data'!$I$188:$J$199,2)</f>
        <v>březen</v>
      </c>
      <c r="AO793" s="60" t="str">
        <f>VLOOKUP(AO791,'Podpůrná data'!$I$188:$J$199,2)</f>
        <v>duben</v>
      </c>
      <c r="AP793" s="60" t="str">
        <f>VLOOKUP(AP791,'Podpůrná data'!$I$188:$J$199,2)</f>
        <v>květen</v>
      </c>
      <c r="AQ793" s="60" t="str">
        <f>VLOOKUP(AQ791,'Podpůrná data'!$I$188:$J$199,2)</f>
        <v>červen</v>
      </c>
      <c r="AR793" s="60" t="str">
        <f>VLOOKUP(AR791,'Podpůrná data'!$I$188:$J$199,2)</f>
        <v>červenec</v>
      </c>
      <c r="AS793" s="60" t="str">
        <f>VLOOKUP(AS791,'Podpůrná data'!$I$188:$J$199,2)</f>
        <v>srpen</v>
      </c>
      <c r="AT793" s="60" t="str">
        <f>VLOOKUP(AT791,'Podpůrná data'!$I$188:$J$199,2)</f>
        <v>září</v>
      </c>
      <c r="AU793" s="60" t="str">
        <f>VLOOKUP(AU791,'Podpůrná data'!$I$188:$J$199,2)</f>
        <v>říjen</v>
      </c>
      <c r="AV793" s="60" t="str">
        <f>VLOOKUP(AV791,'Podpůrná data'!$I$188:$J$199,2)</f>
        <v>listopad</v>
      </c>
      <c r="AW793" s="60" t="str">
        <f>VLOOKUP(AW791,'Podpůrná data'!$I$188:$J$199,2)</f>
        <v>prosinec</v>
      </c>
      <c r="AX793" s="60" t="str">
        <f>VLOOKUP(AX791,'Podpůrná data'!$I$188:$J$199,2)</f>
        <v>leden</v>
      </c>
      <c r="AY793" s="60" t="str">
        <f>VLOOKUP(AY791,'Podpůrná data'!$I$188:$J$199,2)</f>
        <v>únor</v>
      </c>
      <c r="AZ793" s="60" t="str">
        <f>VLOOKUP(AZ791,'Podpůrná data'!$I$188:$J$199,2)</f>
        <v>březen</v>
      </c>
      <c r="BA793" s="60" t="str">
        <f>VLOOKUP(BA791,'Podpůrná data'!$I$188:$J$199,2)</f>
        <v>duben</v>
      </c>
      <c r="BB793" s="60" t="str">
        <f>VLOOKUP(BB791,'Podpůrná data'!$I$188:$J$199,2)</f>
        <v>květen</v>
      </c>
      <c r="BC793" s="60" t="str">
        <f>VLOOKUP(BC791,'Podpůrná data'!$I$188:$J$199,2)</f>
        <v>červen</v>
      </c>
      <c r="BD793" s="60" t="str">
        <f>VLOOKUP(BD791,'Podpůrná data'!$I$188:$J$199,2)</f>
        <v>červenec</v>
      </c>
      <c r="BE793" s="60" t="str">
        <f>VLOOKUP(BE791,'Podpůrná data'!$I$188:$J$199,2)</f>
        <v>srpen</v>
      </c>
      <c r="BF793" s="60" t="str">
        <f>VLOOKUP(BF791,'Podpůrná data'!$I$188:$J$199,2)</f>
        <v>září</v>
      </c>
      <c r="BG793" s="60" t="str">
        <f>VLOOKUP(BG791,'Podpůrná data'!$I$188:$J$199,2)</f>
        <v>říjen</v>
      </c>
      <c r="BH793" s="60" t="str">
        <f>VLOOKUP(BH791,'Podpůrná data'!$I$188:$J$199,2)</f>
        <v>listopad</v>
      </c>
      <c r="BI793" s="60" t="str">
        <f>VLOOKUP(BI791,'Podpůrná data'!$I$188:$J$199,2)</f>
        <v>prosinec</v>
      </c>
      <c r="BJ793" s="200"/>
      <c r="BK793" s="200"/>
      <c r="BL793" s="201"/>
      <c r="BM793" s="106"/>
      <c r="BN793" s="179" t="s">
        <v>105</v>
      </c>
      <c r="BO793" s="179" t="s">
        <v>106</v>
      </c>
      <c r="BP793" s="179" t="s">
        <v>107</v>
      </c>
      <c r="BQ793" s="179" t="s">
        <v>108</v>
      </c>
      <c r="BR793" s="179" t="s">
        <v>109</v>
      </c>
      <c r="BS793" s="179" t="s">
        <v>110</v>
      </c>
      <c r="BT793" s="179" t="s">
        <v>111</v>
      </c>
      <c r="BU793" s="179" t="s">
        <v>112</v>
      </c>
      <c r="BV793" s="179" t="s">
        <v>113</v>
      </c>
      <c r="BW793" s="179" t="s">
        <v>155</v>
      </c>
      <c r="BX793" s="179" t="s">
        <v>156</v>
      </c>
      <c r="BY793" s="179" t="s">
        <v>157</v>
      </c>
      <c r="BZ793" s="179" t="s">
        <v>202</v>
      </c>
      <c r="CA793" s="179" t="s">
        <v>203</v>
      </c>
      <c r="CB793" s="179" t="s">
        <v>204</v>
      </c>
    </row>
    <row r="794" spans="1:80" s="245" customFormat="1" ht="16.399999999999999" customHeight="1" x14ac:dyDescent="0.35">
      <c r="A794" s="250"/>
      <c r="B794" s="113"/>
      <c r="C794" s="361"/>
      <c r="D794" s="125"/>
      <c r="E794" s="357"/>
      <c r="F794" s="357"/>
      <c r="G794" s="357"/>
      <c r="H794" s="370"/>
      <c r="I794" s="373"/>
      <c r="J794" s="7"/>
      <c r="K794" s="376"/>
      <c r="L794" s="106"/>
      <c r="M794" s="77"/>
      <c r="N794" s="60">
        <f>YEAR(Úvod!$F$10)</f>
        <v>1900</v>
      </c>
      <c r="O794" s="60">
        <f t="shared" ref="O794" si="12482">IF(O791=1,N794+1,N794)</f>
        <v>1900</v>
      </c>
      <c r="P794" s="60">
        <f t="shared" ref="P794" si="12483">IF(P791=1,O794+1,O794)</f>
        <v>1900</v>
      </c>
      <c r="Q794" s="60">
        <f t="shared" ref="Q794" si="12484">IF(Q791=1,P794+1,P794)</f>
        <v>1900</v>
      </c>
      <c r="R794" s="60">
        <f t="shared" ref="R794" si="12485">IF(R791=1,Q794+1,Q794)</f>
        <v>1900</v>
      </c>
      <c r="S794" s="60">
        <f t="shared" ref="S794" si="12486">IF(S791=1,R794+1,R794)</f>
        <v>1900</v>
      </c>
      <c r="T794" s="60">
        <f t="shared" ref="T794" si="12487">IF(T791=1,S794+1,S794)</f>
        <v>1900</v>
      </c>
      <c r="U794" s="60">
        <f t="shared" ref="U794" si="12488">IF(U791=1,T794+1,T794)</f>
        <v>1900</v>
      </c>
      <c r="V794" s="60">
        <f t="shared" ref="V794" si="12489">IF(V791=1,U794+1,U794)</f>
        <v>1900</v>
      </c>
      <c r="W794" s="60">
        <f t="shared" ref="W794" si="12490">IF(W791=1,V794+1,V794)</f>
        <v>1900</v>
      </c>
      <c r="X794" s="60">
        <f t="shared" ref="X794" si="12491">IF(X791=1,W794+1,W794)</f>
        <v>1900</v>
      </c>
      <c r="Y794" s="60">
        <f t="shared" ref="Y794" si="12492">IF(Y791=1,X794+1,X794)</f>
        <v>1900</v>
      </c>
      <c r="Z794" s="60">
        <f t="shared" ref="Z794" si="12493">IF(Z791=1,Y794+1,Y794)</f>
        <v>1901</v>
      </c>
      <c r="AA794" s="60">
        <f t="shared" ref="AA794" si="12494">IF(AA791=1,Z794+1,Z794)</f>
        <v>1901</v>
      </c>
      <c r="AB794" s="60">
        <f t="shared" ref="AB794" si="12495">IF(AB791=1,AA794+1,AA794)</f>
        <v>1901</v>
      </c>
      <c r="AC794" s="60">
        <f t="shared" ref="AC794" si="12496">IF(AC791=1,AB794+1,AB794)</f>
        <v>1901</v>
      </c>
      <c r="AD794" s="60">
        <f t="shared" ref="AD794" si="12497">IF(AD791=1,AC794+1,AC794)</f>
        <v>1901</v>
      </c>
      <c r="AE794" s="60">
        <f t="shared" ref="AE794" si="12498">IF(AE791=1,AD794+1,AD794)</f>
        <v>1901</v>
      </c>
      <c r="AF794" s="60">
        <f t="shared" ref="AF794" si="12499">IF(AF791=1,AE794+1,AE794)</f>
        <v>1901</v>
      </c>
      <c r="AG794" s="60">
        <f t="shared" ref="AG794" si="12500">IF(AG791=1,AF794+1,AF794)</f>
        <v>1901</v>
      </c>
      <c r="AH794" s="60">
        <f t="shared" ref="AH794" si="12501">IF(AH791=1,AG794+1,AG794)</f>
        <v>1901</v>
      </c>
      <c r="AI794" s="60">
        <f t="shared" ref="AI794" si="12502">IF(AI791=1,AH794+1,AH794)</f>
        <v>1901</v>
      </c>
      <c r="AJ794" s="60">
        <f t="shared" ref="AJ794" si="12503">IF(AJ791=1,AI794+1,AI794)</f>
        <v>1901</v>
      </c>
      <c r="AK794" s="60">
        <f t="shared" ref="AK794" si="12504">IF(AK791=1,AJ794+1,AJ794)</f>
        <v>1901</v>
      </c>
      <c r="AL794" s="60">
        <f t="shared" ref="AL794" si="12505">IF(AL791=1,AK794+1,AK794)</f>
        <v>1902</v>
      </c>
      <c r="AM794" s="60">
        <f t="shared" ref="AM794" si="12506">IF(AM791=1,AL794+1,AL794)</f>
        <v>1902</v>
      </c>
      <c r="AN794" s="60">
        <f t="shared" ref="AN794" si="12507">IF(AN791=1,AM794+1,AM794)</f>
        <v>1902</v>
      </c>
      <c r="AO794" s="60">
        <f t="shared" ref="AO794" si="12508">IF(AO791=1,AN794+1,AN794)</f>
        <v>1902</v>
      </c>
      <c r="AP794" s="60">
        <f t="shared" ref="AP794" si="12509">IF(AP791=1,AO794+1,AO794)</f>
        <v>1902</v>
      </c>
      <c r="AQ794" s="60">
        <f t="shared" ref="AQ794" si="12510">IF(AQ791=1,AP794+1,AP794)</f>
        <v>1902</v>
      </c>
      <c r="AR794" s="60">
        <f t="shared" ref="AR794" si="12511">IF(AR791=1,AQ794+1,AQ794)</f>
        <v>1902</v>
      </c>
      <c r="AS794" s="60">
        <f t="shared" ref="AS794" si="12512">IF(AS791=1,AR794+1,AR794)</f>
        <v>1902</v>
      </c>
      <c r="AT794" s="60">
        <f t="shared" ref="AT794" si="12513">IF(AT791=1,AS794+1,AS794)</f>
        <v>1902</v>
      </c>
      <c r="AU794" s="60">
        <f t="shared" ref="AU794" si="12514">IF(AU791=1,AT794+1,AT794)</f>
        <v>1902</v>
      </c>
      <c r="AV794" s="60">
        <f t="shared" ref="AV794" si="12515">IF(AV791=1,AU794+1,AU794)</f>
        <v>1902</v>
      </c>
      <c r="AW794" s="60">
        <f t="shared" ref="AW794" si="12516">IF(AW791=1,AV794+1,AV794)</f>
        <v>1902</v>
      </c>
      <c r="AX794" s="60">
        <f t="shared" ref="AX794" si="12517">IF(AX791=1,AW794+1,AW794)</f>
        <v>1903</v>
      </c>
      <c r="AY794" s="60">
        <f t="shared" ref="AY794" si="12518">IF(AY791=1,AX794+1,AX794)</f>
        <v>1903</v>
      </c>
      <c r="AZ794" s="60">
        <f t="shared" ref="AZ794" si="12519">IF(AZ791=1,AY794+1,AY794)</f>
        <v>1903</v>
      </c>
      <c r="BA794" s="60">
        <f t="shared" ref="BA794" si="12520">IF(BA791=1,AZ794+1,AZ794)</f>
        <v>1903</v>
      </c>
      <c r="BB794" s="60">
        <f t="shared" ref="BB794" si="12521">IF(BB791=1,BA794+1,BA794)</f>
        <v>1903</v>
      </c>
      <c r="BC794" s="60">
        <f t="shared" ref="BC794" si="12522">IF(BC791=1,BB794+1,BB794)</f>
        <v>1903</v>
      </c>
      <c r="BD794" s="60">
        <f t="shared" ref="BD794" si="12523">IF(BD791=1,BC794+1,BC794)</f>
        <v>1903</v>
      </c>
      <c r="BE794" s="60">
        <f t="shared" ref="BE794" si="12524">IF(BE791=1,BD794+1,BD794)</f>
        <v>1903</v>
      </c>
      <c r="BF794" s="60">
        <f t="shared" ref="BF794" si="12525">IF(BF791=1,BE794+1,BE794)</f>
        <v>1903</v>
      </c>
      <c r="BG794" s="60">
        <f t="shared" ref="BG794" si="12526">IF(BG791=1,BF794+1,BF794)</f>
        <v>1903</v>
      </c>
      <c r="BH794" s="60">
        <f t="shared" ref="BH794" si="12527">IF(BH791=1,BG794+1,BG794)</f>
        <v>1903</v>
      </c>
      <c r="BI794" s="60">
        <f t="shared" ref="BI794" si="12528">IF(BI791=1,BH794+1,BH794)</f>
        <v>1903</v>
      </c>
      <c r="BJ794" s="199"/>
      <c r="BK794" s="198"/>
      <c r="BL794" s="202"/>
      <c r="BM794" s="106"/>
      <c r="BN794" s="106"/>
      <c r="BO794" s="106"/>
      <c r="BP794" s="106"/>
      <c r="BQ794" s="106"/>
      <c r="BR794" s="106"/>
      <c r="BS794" s="106"/>
      <c r="BT794" s="106"/>
      <c r="BU794" s="106"/>
      <c r="BV794" s="106"/>
      <c r="BW794" s="106"/>
      <c r="BX794" s="106"/>
      <c r="BY794" s="106"/>
      <c r="BZ794" s="106"/>
      <c r="CA794" s="106"/>
      <c r="CB794" s="106"/>
    </row>
    <row r="795" spans="1:80" s="245" customFormat="1" ht="16.399999999999999" customHeight="1" x14ac:dyDescent="0.35">
      <c r="A795" s="250"/>
      <c r="B795" s="113"/>
      <c r="C795" s="125"/>
      <c r="D795" s="125"/>
      <c r="E795" s="357"/>
      <c r="F795" s="357"/>
      <c r="G795" s="357"/>
      <c r="H795" s="370"/>
      <c r="I795" s="374"/>
      <c r="J795" s="7"/>
      <c r="K795" s="377"/>
      <c r="L795" s="106"/>
      <c r="M795" s="63" t="s">
        <v>159</v>
      </c>
      <c r="N795" s="258"/>
      <c r="O795" s="258"/>
      <c r="P795" s="258"/>
      <c r="Q795" s="258"/>
      <c r="R795" s="258"/>
      <c r="S795" s="258"/>
      <c r="T795" s="258"/>
      <c r="U795" s="258"/>
      <c r="V795" s="258"/>
      <c r="W795" s="258"/>
      <c r="X795" s="258"/>
      <c r="Y795" s="258"/>
      <c r="Z795" s="258"/>
      <c r="AA795" s="258"/>
      <c r="AB795" s="258"/>
      <c r="AC795" s="258"/>
      <c r="AD795" s="258"/>
      <c r="AE795" s="258"/>
      <c r="AF795" s="258"/>
      <c r="AG795" s="258"/>
      <c r="AH795" s="258"/>
      <c r="AI795" s="258"/>
      <c r="AJ795" s="258"/>
      <c r="AK795" s="258"/>
      <c r="AL795" s="258"/>
      <c r="AM795" s="258"/>
      <c r="AN795" s="258"/>
      <c r="AO795" s="258"/>
      <c r="AP795" s="258"/>
      <c r="AQ795" s="258"/>
      <c r="AR795" s="258"/>
      <c r="AS795" s="258"/>
      <c r="AT795" s="258"/>
      <c r="AU795" s="258"/>
      <c r="AV795" s="258"/>
      <c r="AW795" s="258"/>
      <c r="AX795" s="258"/>
      <c r="AY795" s="258"/>
      <c r="AZ795" s="258"/>
      <c r="BA795" s="258"/>
      <c r="BB795" s="258"/>
      <c r="BC795" s="258"/>
      <c r="BD795" s="258"/>
      <c r="BE795" s="258"/>
      <c r="BF795" s="258"/>
      <c r="BG795" s="258"/>
      <c r="BH795" s="258"/>
      <c r="BI795" s="258"/>
      <c r="BJ795" s="199"/>
      <c r="BK795" s="198"/>
      <c r="BL795" s="202"/>
      <c r="BM795" s="106"/>
      <c r="BN795" s="106"/>
      <c r="BO795" s="106"/>
      <c r="BP795" s="106"/>
      <c r="BQ795" s="106"/>
      <c r="BR795" s="106"/>
      <c r="BS795" s="106"/>
      <c r="BT795" s="106"/>
      <c r="BU795" s="106"/>
      <c r="BV795" s="106"/>
      <c r="BW795" s="106"/>
      <c r="BX795" s="106"/>
      <c r="BY795" s="106"/>
      <c r="BZ795" s="106"/>
      <c r="CA795" s="106"/>
      <c r="CB795" s="106"/>
    </row>
    <row r="796" spans="1:80" s="245" customFormat="1" ht="23.5" customHeight="1" x14ac:dyDescent="0.35">
      <c r="A796" s="243"/>
      <c r="B796" s="126" t="s">
        <v>403</v>
      </c>
      <c r="C796" s="381"/>
      <c r="D796" s="381"/>
      <c r="E796" s="259"/>
      <c r="F796" s="259"/>
      <c r="G796" s="241"/>
      <c r="H796" s="253"/>
      <c r="I796" s="61">
        <f>IF($H796="",0,VLOOKUP($E796,'Podpůrná data'!$H$15:$I$185,2,FALSE)*$H796)</f>
        <v>0</v>
      </c>
      <c r="J796" s="105"/>
      <c r="K796" s="166">
        <f>IF(I796&gt;0,1,0)</f>
        <v>0</v>
      </c>
      <c r="L796" s="204"/>
      <c r="M796" s="63" t="s">
        <v>95</v>
      </c>
      <c r="N796" s="260"/>
      <c r="O796" s="260"/>
      <c r="P796" s="260"/>
      <c r="Q796" s="260"/>
      <c r="R796" s="260"/>
      <c r="S796" s="260"/>
      <c r="T796" s="260"/>
      <c r="U796" s="260"/>
      <c r="V796" s="260"/>
      <c r="W796" s="260"/>
      <c r="X796" s="260"/>
      <c r="Y796" s="260"/>
      <c r="Z796" s="260"/>
      <c r="AA796" s="260"/>
      <c r="AB796" s="260"/>
      <c r="AC796" s="260"/>
      <c r="AD796" s="260"/>
      <c r="AE796" s="260"/>
      <c r="AF796" s="260"/>
      <c r="AG796" s="260"/>
      <c r="AH796" s="260"/>
      <c r="AI796" s="260"/>
      <c r="AJ796" s="260"/>
      <c r="AK796" s="260"/>
      <c r="AL796" s="260"/>
      <c r="AM796" s="260"/>
      <c r="AN796" s="260"/>
      <c r="AO796" s="260"/>
      <c r="AP796" s="260"/>
      <c r="AQ796" s="260"/>
      <c r="AR796" s="260"/>
      <c r="AS796" s="260"/>
      <c r="AT796" s="260"/>
      <c r="AU796" s="260"/>
      <c r="AV796" s="260"/>
      <c r="AW796" s="260"/>
      <c r="AX796" s="260"/>
      <c r="AY796" s="260"/>
      <c r="AZ796" s="260"/>
      <c r="BA796" s="260"/>
      <c r="BB796" s="260"/>
      <c r="BC796" s="260"/>
      <c r="BD796" s="260"/>
      <c r="BE796" s="260"/>
      <c r="BF796" s="260"/>
      <c r="BG796" s="260"/>
      <c r="BH796" s="260"/>
      <c r="BI796" s="260"/>
      <c r="BJ796" s="382">
        <f>SUM(N798:BI798)</f>
        <v>0</v>
      </c>
      <c r="BK796" s="384">
        <f>SUM(N800:BI800)</f>
        <v>0</v>
      </c>
      <c r="BL796" s="386">
        <f>IF($K796=0,0,IF($BJ796&gt;=20,1,0))</f>
        <v>0</v>
      </c>
      <c r="BM796" s="106"/>
      <c r="BN796" s="106"/>
      <c r="BO796" s="106"/>
      <c r="BP796" s="106"/>
      <c r="BQ796" s="106"/>
      <c r="BR796" s="106"/>
      <c r="BS796" s="106"/>
      <c r="BT796" s="106"/>
      <c r="BU796" s="106"/>
      <c r="BV796" s="106"/>
      <c r="BW796" s="106"/>
      <c r="BX796" s="106"/>
      <c r="BY796" s="106"/>
      <c r="BZ796" s="106"/>
      <c r="CA796" s="106"/>
      <c r="CB796" s="106"/>
    </row>
    <row r="797" spans="1:80" s="245" customFormat="1" ht="29" x14ac:dyDescent="0.35">
      <c r="A797" s="243"/>
      <c r="B797" s="128"/>
      <c r="C797" s="170"/>
      <c r="D797" s="170"/>
      <c r="E797" s="170"/>
      <c r="F797" s="170"/>
      <c r="G797" s="170"/>
      <c r="H797" s="170"/>
      <c r="I797" s="64"/>
      <c r="J797" s="105"/>
      <c r="K797" s="223"/>
      <c r="L797" s="106"/>
      <c r="M797" s="63" t="s">
        <v>215</v>
      </c>
      <c r="N797" s="260"/>
      <c r="O797" s="260"/>
      <c r="P797" s="260"/>
      <c r="Q797" s="260"/>
      <c r="R797" s="260"/>
      <c r="S797" s="260"/>
      <c r="T797" s="260"/>
      <c r="U797" s="260"/>
      <c r="V797" s="260"/>
      <c r="W797" s="260"/>
      <c r="X797" s="260"/>
      <c r="Y797" s="260"/>
      <c r="Z797" s="260"/>
      <c r="AA797" s="260"/>
      <c r="AB797" s="260"/>
      <c r="AC797" s="260"/>
      <c r="AD797" s="260"/>
      <c r="AE797" s="260"/>
      <c r="AF797" s="260"/>
      <c r="AG797" s="260"/>
      <c r="AH797" s="260"/>
      <c r="AI797" s="260"/>
      <c r="AJ797" s="260"/>
      <c r="AK797" s="260"/>
      <c r="AL797" s="260"/>
      <c r="AM797" s="260"/>
      <c r="AN797" s="260"/>
      <c r="AO797" s="260"/>
      <c r="AP797" s="260"/>
      <c r="AQ797" s="260"/>
      <c r="AR797" s="260"/>
      <c r="AS797" s="260"/>
      <c r="AT797" s="260"/>
      <c r="AU797" s="260"/>
      <c r="AV797" s="260"/>
      <c r="AW797" s="260"/>
      <c r="AX797" s="260"/>
      <c r="AY797" s="260"/>
      <c r="AZ797" s="260"/>
      <c r="BA797" s="260"/>
      <c r="BB797" s="260"/>
      <c r="BC797" s="260"/>
      <c r="BD797" s="260"/>
      <c r="BE797" s="260"/>
      <c r="BF797" s="260"/>
      <c r="BG797" s="260"/>
      <c r="BH797" s="260"/>
      <c r="BI797" s="260"/>
      <c r="BJ797" s="382"/>
      <c r="BK797" s="384"/>
      <c r="BL797" s="386"/>
      <c r="BM797" s="106"/>
      <c r="BN797" s="106"/>
      <c r="BO797" s="106"/>
      <c r="BP797" s="106"/>
      <c r="BQ797" s="106"/>
      <c r="BR797" s="106"/>
      <c r="BS797" s="106"/>
      <c r="BT797" s="106"/>
      <c r="BU797" s="106"/>
      <c r="BV797" s="106"/>
      <c r="BW797" s="106"/>
      <c r="BX797" s="106"/>
      <c r="BY797" s="106"/>
      <c r="BZ797" s="106"/>
      <c r="CA797" s="106"/>
      <c r="CB797" s="106"/>
    </row>
    <row r="798" spans="1:80" s="245" customFormat="1" ht="29" x14ac:dyDescent="0.35">
      <c r="A798" s="243"/>
      <c r="B798" s="128"/>
      <c r="C798" s="170"/>
      <c r="D798" s="170"/>
      <c r="E798" s="170"/>
      <c r="F798" s="170"/>
      <c r="G798" s="170"/>
      <c r="H798" s="170"/>
      <c r="I798" s="64"/>
      <c r="J798" s="105"/>
      <c r="K798" s="165"/>
      <c r="L798" s="106"/>
      <c r="M798" s="63" t="s">
        <v>235</v>
      </c>
      <c r="N798" s="167">
        <f>IF(N797="",0,IF(N797&gt;=$H796,$H796,N797))</f>
        <v>0</v>
      </c>
      <c r="O798" s="167">
        <f t="shared" ref="O798" si="12529">IF(O797="",0,IF((O797+N799)&lt;=$H796,O797,$H796-N799))</f>
        <v>0</v>
      </c>
      <c r="P798" s="167">
        <f t="shared" ref="P798" si="12530">IF(P797="",0,IF((P797+O799)&lt;=$H796,P797,$H796-O799))</f>
        <v>0</v>
      </c>
      <c r="Q798" s="167">
        <f t="shared" ref="Q798" si="12531">IF(Q797="",0,IF((Q797+P799)&lt;=$H796,Q797,$H796-P799))</f>
        <v>0</v>
      </c>
      <c r="R798" s="167">
        <f t="shared" ref="R798" si="12532">IF(R797="",0,IF((R797+Q799)&lt;=$H796,R797,$H796-Q799))</f>
        <v>0</v>
      </c>
      <c r="S798" s="167">
        <f t="shared" ref="S798" si="12533">IF(S797="",0,IF((S797+R799)&lt;=$H796,S797,$H796-R799))</f>
        <v>0</v>
      </c>
      <c r="T798" s="167">
        <f t="shared" ref="T798" si="12534">IF(T797="",0,IF((T797+S799)&lt;=$H796,T797,$H796-S799))</f>
        <v>0</v>
      </c>
      <c r="U798" s="167">
        <f t="shared" ref="U798" si="12535">IF(U797="",0,IF((U797+T799)&lt;=$H796,U797,$H796-T799))</f>
        <v>0</v>
      </c>
      <c r="V798" s="167">
        <f t="shared" ref="V798" si="12536">IF(V797="",0,IF((V797+U799)&lt;=$H796,V797,$H796-U799))</f>
        <v>0</v>
      </c>
      <c r="W798" s="167">
        <f t="shared" ref="W798" si="12537">IF(W797="",0,IF((W797+V799)&lt;=$H796,W797,$H796-V799))</f>
        <v>0</v>
      </c>
      <c r="X798" s="167">
        <f t="shared" ref="X798" si="12538">IF(X797="",0,IF((X797+W799)&lt;=$H796,X797,$H796-W799))</f>
        <v>0</v>
      </c>
      <c r="Y798" s="167">
        <f t="shared" ref="Y798" si="12539">IF(Y797="",0,IF((Y797+X799)&lt;=$H796,Y797,$H796-X799))</f>
        <v>0</v>
      </c>
      <c r="Z798" s="167">
        <f t="shared" ref="Z798" si="12540">IF(Z797="",0,IF((Z797+Y799)&lt;=$H796,Z797,$H796-Y799))</f>
        <v>0</v>
      </c>
      <c r="AA798" s="167">
        <f t="shared" ref="AA798" si="12541">IF(AA797="",0,IF((AA797+Z799)&lt;=$H796,AA797,$H796-Z799))</f>
        <v>0</v>
      </c>
      <c r="AB798" s="167">
        <f t="shared" ref="AB798" si="12542">IF(AB797="",0,IF((AB797+AA799)&lt;=$H796,AB797,$H796-AA799))</f>
        <v>0</v>
      </c>
      <c r="AC798" s="167">
        <f t="shared" ref="AC798" si="12543">IF(AC797="",0,IF((AC797+AB799)&lt;=$H796,AC797,$H796-AB799))</f>
        <v>0</v>
      </c>
      <c r="AD798" s="167">
        <f t="shared" ref="AD798" si="12544">IF(AD797="",0,IF((AD797+AC799)&lt;=$H796,AD797,$H796-AC799))</f>
        <v>0</v>
      </c>
      <c r="AE798" s="167">
        <f t="shared" ref="AE798" si="12545">IF(AE797="",0,IF((AE797+AD799)&lt;=$H796,AE797,$H796-AD799))</f>
        <v>0</v>
      </c>
      <c r="AF798" s="167">
        <f t="shared" ref="AF798" si="12546">IF(AF797="",0,IF((AF797+AE799)&lt;=$H796,AF797,$H796-AE799))</f>
        <v>0</v>
      </c>
      <c r="AG798" s="167">
        <f t="shared" ref="AG798" si="12547">IF(AG797="",0,IF((AG797+AF799)&lt;=$H796,AG797,$H796-AF799))</f>
        <v>0</v>
      </c>
      <c r="AH798" s="167">
        <f t="shared" ref="AH798" si="12548">IF(AH797="",0,IF((AH797+AG799)&lt;=$H796,AH797,$H796-AG799))</f>
        <v>0</v>
      </c>
      <c r="AI798" s="167">
        <f t="shared" ref="AI798" si="12549">IF(AI797="",0,IF((AI797+AH799)&lt;=$H796,AI797,$H796-AH799))</f>
        <v>0</v>
      </c>
      <c r="AJ798" s="167">
        <f t="shared" ref="AJ798" si="12550">IF(AJ797="",0,IF((AJ797+AI799)&lt;=$H796,AJ797,$H796-AI799))</f>
        <v>0</v>
      </c>
      <c r="AK798" s="167">
        <f t="shared" ref="AK798" si="12551">IF(AK797="",0,IF((AK797+AJ799)&lt;=$H796,AK797,$H796-AJ799))</f>
        <v>0</v>
      </c>
      <c r="AL798" s="167">
        <f t="shared" ref="AL798" si="12552">IF(AL797="",0,IF((AL797+AK799)&lt;=$H796,AL797,$H796-AK799))</f>
        <v>0</v>
      </c>
      <c r="AM798" s="167">
        <f t="shared" ref="AM798" si="12553">IF(AM797="",0,IF((AM797+AL799)&lt;=$H796,AM797,$H796-AL799))</f>
        <v>0</v>
      </c>
      <c r="AN798" s="167">
        <f t="shared" ref="AN798" si="12554">IF(AN797="",0,IF((AN797+AM799)&lt;=$H796,AN797,$H796-AM799))</f>
        <v>0</v>
      </c>
      <c r="AO798" s="167">
        <f t="shared" ref="AO798" si="12555">IF(AO797="",0,IF((AO797+AN799)&lt;=$H796,AO797,$H796-AN799))</f>
        <v>0</v>
      </c>
      <c r="AP798" s="167">
        <f t="shared" ref="AP798" si="12556">IF(AP797="",0,IF((AP797+AO799)&lt;=$H796,AP797,$H796-AO799))</f>
        <v>0</v>
      </c>
      <c r="AQ798" s="167">
        <f t="shared" ref="AQ798" si="12557">IF(AQ797="",0,IF((AQ797+AP799)&lt;=$H796,AQ797,$H796-AP799))</f>
        <v>0</v>
      </c>
      <c r="AR798" s="167">
        <f t="shared" ref="AR798" si="12558">IF(AR797="",0,IF((AR797+AQ799)&lt;=$H796,AR797,$H796-AQ799))</f>
        <v>0</v>
      </c>
      <c r="AS798" s="167">
        <f t="shared" ref="AS798" si="12559">IF(AS797="",0,IF((AS797+AR799)&lt;=$H796,AS797,$H796-AR799))</f>
        <v>0</v>
      </c>
      <c r="AT798" s="167">
        <f t="shared" ref="AT798" si="12560">IF(AT797="",0,IF((AT797+AS799)&lt;=$H796,AT797,$H796-AS799))</f>
        <v>0</v>
      </c>
      <c r="AU798" s="167">
        <f t="shared" ref="AU798" si="12561">IF(AU797="",0,IF((AU797+AT799)&lt;=$H796,AU797,$H796-AT799))</f>
        <v>0</v>
      </c>
      <c r="AV798" s="167">
        <f t="shared" ref="AV798" si="12562">IF(AV797="",0,IF((AV797+AU799)&lt;=$H796,AV797,$H796-AU799))</f>
        <v>0</v>
      </c>
      <c r="AW798" s="167">
        <f t="shared" ref="AW798" si="12563">IF(AW797="",0,IF((AW797+AV799)&lt;=$H796,AW797,$H796-AV799))</f>
        <v>0</v>
      </c>
      <c r="AX798" s="167">
        <f t="shared" ref="AX798" si="12564">IF(AX797="",0,IF((AX797+AW799)&lt;=$H796,AX797,$H796-AW799))</f>
        <v>0</v>
      </c>
      <c r="AY798" s="167">
        <f t="shared" ref="AY798" si="12565">IF(AY797="",0,IF((AY797+AX799)&lt;=$H796,AY797,$H796-AX799))</f>
        <v>0</v>
      </c>
      <c r="AZ798" s="167">
        <f t="shared" ref="AZ798" si="12566">IF(AZ797="",0,IF((AZ797+AY799)&lt;=$H796,AZ797,$H796-AY799))</f>
        <v>0</v>
      </c>
      <c r="BA798" s="167">
        <f t="shared" ref="BA798" si="12567">IF(BA797="",0,IF((BA797+AZ799)&lt;=$H796,BA797,$H796-AZ799))</f>
        <v>0</v>
      </c>
      <c r="BB798" s="167">
        <f t="shared" ref="BB798" si="12568">IF(BB797="",0,IF((BB797+BA799)&lt;=$H796,BB797,$H796-BA799))</f>
        <v>0</v>
      </c>
      <c r="BC798" s="167">
        <f t="shared" ref="BC798" si="12569">IF(BC797="",0,IF((BC797+BB799)&lt;=$H796,BC797,$H796-BB799))</f>
        <v>0</v>
      </c>
      <c r="BD798" s="167">
        <f t="shared" ref="BD798" si="12570">IF(BD797="",0,IF((BD797+BC799)&lt;=$H796,BD797,$H796-BC799))</f>
        <v>0</v>
      </c>
      <c r="BE798" s="167">
        <f t="shared" ref="BE798" si="12571">IF(BE797="",0,IF((BE797+BD799)&lt;=$H796,BE797,$H796-BD799))</f>
        <v>0</v>
      </c>
      <c r="BF798" s="167">
        <f t="shared" ref="BF798" si="12572">IF(BF797="",0,IF((BF797+BE799)&lt;=$H796,BF797,$H796-BE799))</f>
        <v>0</v>
      </c>
      <c r="BG798" s="167">
        <f t="shared" ref="BG798" si="12573">IF(BG797="",0,IF((BG797+BF799)&lt;=$H796,BG797,$H796-BF799))</f>
        <v>0</v>
      </c>
      <c r="BH798" s="167">
        <f t="shared" ref="BH798" si="12574">IF(BH797="",0,IF((BH797+BG799)&lt;=$H796,BH797,$H796-BG799))</f>
        <v>0</v>
      </c>
      <c r="BI798" s="167">
        <f t="shared" ref="BI798" si="12575">IF(BI797="",0,IF((BI797+BH799)&lt;=$H796,BI797,$H796-BH799))</f>
        <v>0</v>
      </c>
      <c r="BJ798" s="382"/>
      <c r="BK798" s="384"/>
      <c r="BL798" s="386"/>
      <c r="BM798" s="106"/>
      <c r="BN798" s="106"/>
      <c r="BO798" s="106"/>
      <c r="BP798" s="106"/>
      <c r="BQ798" s="106"/>
      <c r="BR798" s="106"/>
      <c r="BS798" s="106"/>
      <c r="BT798" s="106"/>
      <c r="BU798" s="106"/>
      <c r="BV798" s="106"/>
      <c r="BW798" s="106"/>
      <c r="BX798" s="106"/>
      <c r="BY798" s="106"/>
      <c r="BZ798" s="106"/>
      <c r="CA798" s="106"/>
      <c r="CB798" s="106"/>
    </row>
    <row r="799" spans="1:80" ht="29" hidden="1" x14ac:dyDescent="0.35">
      <c r="B799" s="128"/>
      <c r="C799" s="170"/>
      <c r="D799" s="170"/>
      <c r="E799" s="170"/>
      <c r="F799" s="170"/>
      <c r="G799" s="170"/>
      <c r="H799" s="170"/>
      <c r="I799" s="172"/>
      <c r="J799" s="105"/>
      <c r="K799" s="175"/>
      <c r="L799" s="105"/>
      <c r="M799" s="63" t="s">
        <v>236</v>
      </c>
      <c r="N799" s="167">
        <f>N798</f>
        <v>0</v>
      </c>
      <c r="O799" s="167">
        <f>O798+N799</f>
        <v>0</v>
      </c>
      <c r="P799" s="167">
        <f t="shared" ref="P799" si="12576">P798+O799</f>
        <v>0</v>
      </c>
      <c r="Q799" s="167">
        <f t="shared" ref="Q799" si="12577">Q798+P799</f>
        <v>0</v>
      </c>
      <c r="R799" s="167">
        <f t="shared" ref="R799" si="12578">R798+Q799</f>
        <v>0</v>
      </c>
      <c r="S799" s="167">
        <f t="shared" ref="S799" si="12579">S798+R799</f>
        <v>0</v>
      </c>
      <c r="T799" s="167">
        <f t="shared" ref="T799" si="12580">T798+S799</f>
        <v>0</v>
      </c>
      <c r="U799" s="167">
        <f t="shared" ref="U799" si="12581">U798+T799</f>
        <v>0</v>
      </c>
      <c r="V799" s="167">
        <f t="shared" ref="V799" si="12582">V798+U799</f>
        <v>0</v>
      </c>
      <c r="W799" s="167">
        <f t="shared" ref="W799" si="12583">W798+V799</f>
        <v>0</v>
      </c>
      <c r="X799" s="167">
        <f t="shared" ref="X799" si="12584">X798+W799</f>
        <v>0</v>
      </c>
      <c r="Y799" s="167">
        <f t="shared" ref="Y799" si="12585">Y798+X799</f>
        <v>0</v>
      </c>
      <c r="Z799" s="167">
        <f t="shared" ref="Z799" si="12586">Z798+Y799</f>
        <v>0</v>
      </c>
      <c r="AA799" s="167">
        <f t="shared" ref="AA799" si="12587">AA798+Z799</f>
        <v>0</v>
      </c>
      <c r="AB799" s="167">
        <f t="shared" ref="AB799" si="12588">AB798+AA799</f>
        <v>0</v>
      </c>
      <c r="AC799" s="167">
        <f t="shared" ref="AC799" si="12589">AC798+AB799</f>
        <v>0</v>
      </c>
      <c r="AD799" s="167">
        <f t="shared" ref="AD799" si="12590">AD798+AC799</f>
        <v>0</v>
      </c>
      <c r="AE799" s="167">
        <f t="shared" ref="AE799" si="12591">AE798+AD799</f>
        <v>0</v>
      </c>
      <c r="AF799" s="167">
        <f t="shared" ref="AF799" si="12592">AF798+AE799</f>
        <v>0</v>
      </c>
      <c r="AG799" s="167">
        <f t="shared" ref="AG799" si="12593">AG798+AF799</f>
        <v>0</v>
      </c>
      <c r="AH799" s="167">
        <f t="shared" ref="AH799" si="12594">AH798+AG799</f>
        <v>0</v>
      </c>
      <c r="AI799" s="167">
        <f t="shared" ref="AI799" si="12595">AI798+AH799</f>
        <v>0</v>
      </c>
      <c r="AJ799" s="167">
        <f t="shared" ref="AJ799" si="12596">AJ798+AI799</f>
        <v>0</v>
      </c>
      <c r="AK799" s="167">
        <f t="shared" ref="AK799" si="12597">AK798+AJ799</f>
        <v>0</v>
      </c>
      <c r="AL799" s="167">
        <f t="shared" ref="AL799" si="12598">AL798+AK799</f>
        <v>0</v>
      </c>
      <c r="AM799" s="167">
        <f t="shared" ref="AM799" si="12599">AM798+AL799</f>
        <v>0</v>
      </c>
      <c r="AN799" s="167">
        <f t="shared" ref="AN799" si="12600">AN798+AM799</f>
        <v>0</v>
      </c>
      <c r="AO799" s="167">
        <f t="shared" ref="AO799" si="12601">AO798+AN799</f>
        <v>0</v>
      </c>
      <c r="AP799" s="167">
        <f t="shared" ref="AP799" si="12602">AP798+AO799</f>
        <v>0</v>
      </c>
      <c r="AQ799" s="167">
        <f t="shared" ref="AQ799" si="12603">AQ798+AP799</f>
        <v>0</v>
      </c>
      <c r="AR799" s="167">
        <f t="shared" ref="AR799" si="12604">AR798+AQ799</f>
        <v>0</v>
      </c>
      <c r="AS799" s="167">
        <f t="shared" ref="AS799" si="12605">AS798+AR799</f>
        <v>0</v>
      </c>
      <c r="AT799" s="167">
        <f t="shared" ref="AT799" si="12606">AT798+AS799</f>
        <v>0</v>
      </c>
      <c r="AU799" s="167">
        <f t="shared" ref="AU799" si="12607">AU798+AT799</f>
        <v>0</v>
      </c>
      <c r="AV799" s="167">
        <f t="shared" ref="AV799" si="12608">AV798+AU799</f>
        <v>0</v>
      </c>
      <c r="AW799" s="167">
        <f t="shared" ref="AW799" si="12609">AW798+AV799</f>
        <v>0</v>
      </c>
      <c r="AX799" s="167">
        <f t="shared" ref="AX799" si="12610">AX798+AW799</f>
        <v>0</v>
      </c>
      <c r="AY799" s="167">
        <f t="shared" ref="AY799" si="12611">AY798+AX799</f>
        <v>0</v>
      </c>
      <c r="AZ799" s="167">
        <f t="shared" ref="AZ799" si="12612">AZ798+AY799</f>
        <v>0</v>
      </c>
      <c r="BA799" s="167">
        <f t="shared" ref="BA799" si="12613">BA798+AZ799</f>
        <v>0</v>
      </c>
      <c r="BB799" s="167">
        <f t="shared" ref="BB799" si="12614">BB798+BA799</f>
        <v>0</v>
      </c>
      <c r="BC799" s="167">
        <f t="shared" ref="BC799" si="12615">BC798+BB799</f>
        <v>0</v>
      </c>
      <c r="BD799" s="167">
        <f t="shared" ref="BD799" si="12616">BD798+BC799</f>
        <v>0</v>
      </c>
      <c r="BE799" s="167">
        <f t="shared" ref="BE799" si="12617">BE798+BD799</f>
        <v>0</v>
      </c>
      <c r="BF799" s="167">
        <f t="shared" ref="BF799" si="12618">BF798+BE799</f>
        <v>0</v>
      </c>
      <c r="BG799" s="167">
        <f t="shared" ref="BG799" si="12619">BG798+BF799</f>
        <v>0</v>
      </c>
      <c r="BH799" s="167">
        <f t="shared" ref="BH799" si="12620">BH798+BG799</f>
        <v>0</v>
      </c>
      <c r="BI799" s="167">
        <f t="shared" ref="BI799" si="12621">BI798+BH799</f>
        <v>0</v>
      </c>
      <c r="BJ799" s="382"/>
      <c r="BK799" s="384"/>
      <c r="BL799" s="386"/>
      <c r="BM799" s="105"/>
      <c r="BN799" s="105"/>
      <c r="BO799" s="105"/>
      <c r="BP799" s="105"/>
      <c r="BQ799" s="105"/>
      <c r="BR799" s="105"/>
      <c r="BS799" s="105"/>
      <c r="BT799" s="105"/>
      <c r="BU799" s="105"/>
      <c r="BV799" s="105"/>
      <c r="BW799" s="105"/>
      <c r="BX799" s="105"/>
      <c r="BY799" s="105"/>
      <c r="BZ799" s="105"/>
      <c r="CA799" s="105"/>
      <c r="CB799" s="105"/>
    </row>
    <row r="800" spans="1:80" ht="25.4" customHeight="1" thickBot="1" x14ac:dyDescent="0.4">
      <c r="B800" s="128"/>
      <c r="C800" s="170"/>
      <c r="D800" s="170"/>
      <c r="E800" s="170"/>
      <c r="F800" s="170"/>
      <c r="G800" s="170"/>
      <c r="H800" s="170"/>
      <c r="I800" s="172"/>
      <c r="J800" s="105"/>
      <c r="K800" s="175"/>
      <c r="L800" s="105"/>
      <c r="M800" s="63" t="s">
        <v>145</v>
      </c>
      <c r="N800" s="168">
        <f>IF($E796="",0,VLOOKUP($E796,'Podpůrná data'!$H$15:$I$182,2)*N798)</f>
        <v>0</v>
      </c>
      <c r="O800" s="168">
        <f>IF($E796="",0,VLOOKUP($E796,'Podpůrná data'!$H$15:$I$182,2)*O798)</f>
        <v>0</v>
      </c>
      <c r="P800" s="168">
        <f>IF($E796="",0,VLOOKUP($E796,'Podpůrná data'!$H$15:$I$182,2)*P798)</f>
        <v>0</v>
      </c>
      <c r="Q800" s="168">
        <f>IF($E796="",0,VLOOKUP($E796,'Podpůrná data'!$H$15:$I$182,2)*Q798)</f>
        <v>0</v>
      </c>
      <c r="R800" s="168">
        <f>IF($E796="",0,VLOOKUP($E796,'Podpůrná data'!$H$15:$I$182,2)*R798)</f>
        <v>0</v>
      </c>
      <c r="S800" s="168">
        <f>IF($E796="",0,VLOOKUP($E796,'Podpůrná data'!$H$15:$I$182,2)*S798)</f>
        <v>0</v>
      </c>
      <c r="T800" s="168">
        <f>IF($E796="",0,VLOOKUP($E796,'Podpůrná data'!$H$15:$I$182,2)*T798)</f>
        <v>0</v>
      </c>
      <c r="U800" s="168">
        <f>IF($E796="",0,VLOOKUP($E796,'Podpůrná data'!$H$15:$I$182,2)*U798)</f>
        <v>0</v>
      </c>
      <c r="V800" s="168">
        <f>IF($E796="",0,VLOOKUP($E796,'Podpůrná data'!$H$15:$I$182,2)*V798)</f>
        <v>0</v>
      </c>
      <c r="W800" s="168">
        <f>IF($E796="",0,VLOOKUP($E796,'Podpůrná data'!$H$15:$I$182,2)*W798)</f>
        <v>0</v>
      </c>
      <c r="X800" s="168">
        <f>IF($E796="",0,VLOOKUP($E796,'Podpůrná data'!$H$15:$I$182,2)*X798)</f>
        <v>0</v>
      </c>
      <c r="Y800" s="168">
        <f>IF($E796="",0,VLOOKUP($E796,'Podpůrná data'!$H$15:$I$182,2)*Y798)</f>
        <v>0</v>
      </c>
      <c r="Z800" s="168">
        <f>IF($E796="",0,VLOOKUP($E796,'Podpůrná data'!$H$15:$I$182,2)*Z798)</f>
        <v>0</v>
      </c>
      <c r="AA800" s="168">
        <f>IF($E796="",0,VLOOKUP($E796,'Podpůrná data'!$H$15:$I$182,2)*AA798)</f>
        <v>0</v>
      </c>
      <c r="AB800" s="168">
        <f>IF($E796="",0,VLOOKUP($E796,'Podpůrná data'!$H$15:$I$182,2)*AB798)</f>
        <v>0</v>
      </c>
      <c r="AC800" s="168">
        <f>IF($E796="",0,VLOOKUP($E796,'Podpůrná data'!$H$15:$I$182,2)*AC798)</f>
        <v>0</v>
      </c>
      <c r="AD800" s="168">
        <f>IF($E796="",0,VLOOKUP($E796,'Podpůrná data'!$H$15:$I$182,2)*AD798)</f>
        <v>0</v>
      </c>
      <c r="AE800" s="168">
        <f>IF($E796="",0,VLOOKUP($E796,'Podpůrná data'!$H$15:$I$182,2)*AE798)</f>
        <v>0</v>
      </c>
      <c r="AF800" s="168">
        <f>IF($E796="",0,VLOOKUP($E796,'Podpůrná data'!$H$15:$I$182,2)*AF798)</f>
        <v>0</v>
      </c>
      <c r="AG800" s="168">
        <f>IF($E796="",0,VLOOKUP($E796,'Podpůrná data'!$H$15:$I$182,2)*AG798)</f>
        <v>0</v>
      </c>
      <c r="AH800" s="168">
        <f>IF($E796="",0,VLOOKUP($E796,'Podpůrná data'!$H$15:$I$182,2)*AH798)</f>
        <v>0</v>
      </c>
      <c r="AI800" s="168">
        <f>IF($E796="",0,VLOOKUP($E796,'Podpůrná data'!$H$15:$I$182,2)*AI798)</f>
        <v>0</v>
      </c>
      <c r="AJ800" s="168">
        <f>IF($E796="",0,VLOOKUP($E796,'Podpůrná data'!$H$15:$I$182,2)*AJ798)</f>
        <v>0</v>
      </c>
      <c r="AK800" s="168">
        <f>IF($E796="",0,VLOOKUP($E796,'Podpůrná data'!$H$15:$I$182,2)*AK798)</f>
        <v>0</v>
      </c>
      <c r="AL800" s="168">
        <f>IF($E796="",0,VLOOKUP($E796,'Podpůrná data'!$H$15:$I$182,2)*AL798)</f>
        <v>0</v>
      </c>
      <c r="AM800" s="168">
        <f>IF($E796="",0,VLOOKUP($E796,'Podpůrná data'!$H$15:$I$182,2)*AM798)</f>
        <v>0</v>
      </c>
      <c r="AN800" s="168">
        <f>IF($E796="",0,VLOOKUP($E796,'Podpůrná data'!$H$15:$I$182,2)*AN798)</f>
        <v>0</v>
      </c>
      <c r="AO800" s="168">
        <f>IF($E796="",0,VLOOKUP($E796,'Podpůrná data'!$H$15:$I$182,2)*AO798)</f>
        <v>0</v>
      </c>
      <c r="AP800" s="168">
        <f>IF($E796="",0,VLOOKUP($E796,'Podpůrná data'!$H$15:$I$182,2)*AP798)</f>
        <v>0</v>
      </c>
      <c r="AQ800" s="168">
        <f>IF($E796="",0,VLOOKUP($E796,'Podpůrná data'!$H$15:$I$182,2)*AQ798)</f>
        <v>0</v>
      </c>
      <c r="AR800" s="168">
        <f>IF($E796="",0,VLOOKUP($E796,'Podpůrná data'!$H$15:$I$182,2)*AR798)</f>
        <v>0</v>
      </c>
      <c r="AS800" s="168">
        <f>IF($E796="",0,VLOOKUP($E796,'Podpůrná data'!$H$15:$I$182,2)*AS798)</f>
        <v>0</v>
      </c>
      <c r="AT800" s="168">
        <f>IF($E796="",0,VLOOKUP($E796,'Podpůrná data'!$H$15:$I$182,2)*AT798)</f>
        <v>0</v>
      </c>
      <c r="AU800" s="168">
        <f>IF($E796="",0,VLOOKUP($E796,'Podpůrná data'!$H$15:$I$182,2)*AU798)</f>
        <v>0</v>
      </c>
      <c r="AV800" s="168">
        <f>IF($E796="",0,VLOOKUP($E796,'Podpůrná data'!$H$15:$I$182,2)*AV798)</f>
        <v>0</v>
      </c>
      <c r="AW800" s="168">
        <f>IF($E796="",0,VLOOKUP($E796,'Podpůrná data'!$H$15:$I$182,2)*AW798)</f>
        <v>0</v>
      </c>
      <c r="AX800" s="168">
        <f>IF($E796="",0,VLOOKUP($E796,'Podpůrná data'!$H$15:$I$182,2)*AX798)</f>
        <v>0</v>
      </c>
      <c r="AY800" s="168">
        <f>IF($E796="",0,VLOOKUP($E796,'Podpůrná data'!$H$15:$I$182,2)*AY798)</f>
        <v>0</v>
      </c>
      <c r="AZ800" s="168">
        <f>IF($E796="",0,VLOOKUP($E796,'Podpůrná data'!$H$15:$I$182,2)*AZ798)</f>
        <v>0</v>
      </c>
      <c r="BA800" s="168">
        <f>IF($E796="",0,VLOOKUP($E796,'Podpůrná data'!$H$15:$I$182,2)*BA798)</f>
        <v>0</v>
      </c>
      <c r="BB800" s="168">
        <f>IF($E796="",0,VLOOKUP($E796,'Podpůrná data'!$H$15:$I$182,2)*BB798)</f>
        <v>0</v>
      </c>
      <c r="BC800" s="168">
        <f>IF($E796="",0,VLOOKUP($E796,'Podpůrná data'!$H$15:$I$182,2)*BC798)</f>
        <v>0</v>
      </c>
      <c r="BD800" s="168">
        <f>IF($E796="",0,VLOOKUP($E796,'Podpůrná data'!$H$15:$I$182,2)*BD798)</f>
        <v>0</v>
      </c>
      <c r="BE800" s="168">
        <f>IF($E796="",0,VLOOKUP($E796,'Podpůrná data'!$H$15:$I$182,2)*BE798)</f>
        <v>0</v>
      </c>
      <c r="BF800" s="168">
        <f>IF($E796="",0,VLOOKUP($E796,'Podpůrná data'!$H$15:$I$182,2)*BF798)</f>
        <v>0</v>
      </c>
      <c r="BG800" s="168">
        <f>IF($E796="",0,VLOOKUP($E796,'Podpůrná data'!$H$15:$I$182,2)*BG798)</f>
        <v>0</v>
      </c>
      <c r="BH800" s="168">
        <f>IF($E796="",0,VLOOKUP($E796,'Podpůrná data'!$H$15:$I$182,2)*BH798)</f>
        <v>0</v>
      </c>
      <c r="BI800" s="168">
        <f>IF($E796="",0,VLOOKUP($E796,'Podpůrná data'!$H$15:$I$182,2)*BI798)</f>
        <v>0</v>
      </c>
      <c r="BJ800" s="382"/>
      <c r="BK800" s="384"/>
      <c r="BL800" s="386"/>
      <c r="BM800" s="105"/>
      <c r="BN800" s="178">
        <f>SUMIFS($N800:$BI800,$N795:$BI795,"1. ZoR")</f>
        <v>0</v>
      </c>
      <c r="BO800" s="178">
        <f>SUMIFS($N800:$BI800,$N795:$BI795,"2. ZoR")</f>
        <v>0</v>
      </c>
      <c r="BP800" s="178">
        <f>SUMIFS($N800:$BI800,$N795:$BI795,"3. ZoR")</f>
        <v>0</v>
      </c>
      <c r="BQ800" s="178">
        <f>SUMIFS($N800:$BI800,$N795:$BI795,"4. ZoR")</f>
        <v>0</v>
      </c>
      <c r="BR800" s="178">
        <f>SUMIFS($N800:$BI800,$N795:$BI795,"5. ZoR")</f>
        <v>0</v>
      </c>
      <c r="BS800" s="178">
        <f>SUMIFS($N800:$BI800,$N795:$BI795,"6. ZoR")</f>
        <v>0</v>
      </c>
      <c r="BT800" s="178">
        <f>SUMIFS($N800:$BI800,$N795:$BI795,"7. ZoR")</f>
        <v>0</v>
      </c>
      <c r="BU800" s="178">
        <f>SUMIFS($N800:$BI800,$N795:$BI795,"8. ZoR")</f>
        <v>0</v>
      </c>
      <c r="BV800" s="178">
        <f>SUMIFS($N800:$BI800,$N795:$BI795,"9. ZoR")</f>
        <v>0</v>
      </c>
      <c r="BW800" s="178">
        <f>SUMIFS($N800:$BI800,$N795:$BI795,"10. ZoR")</f>
        <v>0</v>
      </c>
      <c r="BX800" s="178">
        <f>SUMIFS($N800:$BI800,$N795:$BI795,"11. ZoR")</f>
        <v>0</v>
      </c>
      <c r="BY800" s="178">
        <f>SUMIFS($N800:$BI800,$N795:$BI795,"12. ZoR")</f>
        <v>0</v>
      </c>
      <c r="BZ800" s="178">
        <f>SUMIFS($N800:$BI800,$N795:$BI795,"13. ZoR")</f>
        <v>0</v>
      </c>
      <c r="CA800" s="178">
        <f>SUMIFS($N800:$BI800,$N795:$BI795,"14. ZoR")</f>
        <v>0</v>
      </c>
      <c r="CB800" s="178">
        <f>SUMIFS($N800:$BI800,$N795:$BI795,"15. ZoR")</f>
        <v>0</v>
      </c>
    </row>
    <row r="801" spans="1:80" ht="29.5" hidden="1" thickBot="1" x14ac:dyDescent="0.4">
      <c r="B801" s="129"/>
      <c r="C801" s="173"/>
      <c r="D801" s="173"/>
      <c r="E801" s="173"/>
      <c r="F801" s="173"/>
      <c r="G801" s="173"/>
      <c r="H801" s="173"/>
      <c r="I801" s="174"/>
      <c r="J801" s="105"/>
      <c r="K801" s="176"/>
      <c r="L801" s="105"/>
      <c r="M801" s="63" t="s">
        <v>200</v>
      </c>
      <c r="N801" s="168">
        <f>IF(N800="","",N800)</f>
        <v>0</v>
      </c>
      <c r="O801" s="168">
        <f>N801+O800</f>
        <v>0</v>
      </c>
      <c r="P801" s="168">
        <f t="shared" ref="P801" si="12622">O801+P800</f>
        <v>0</v>
      </c>
      <c r="Q801" s="168">
        <f t="shared" ref="Q801" si="12623">P801+Q800</f>
        <v>0</v>
      </c>
      <c r="R801" s="168">
        <f t="shared" ref="R801" si="12624">Q801+R800</f>
        <v>0</v>
      </c>
      <c r="S801" s="168">
        <f t="shared" ref="S801" si="12625">R801+S800</f>
        <v>0</v>
      </c>
      <c r="T801" s="168">
        <f t="shared" ref="T801" si="12626">S801+T800</f>
        <v>0</v>
      </c>
      <c r="U801" s="168">
        <f t="shared" ref="U801" si="12627">T801+U800</f>
        <v>0</v>
      </c>
      <c r="V801" s="168">
        <f t="shared" ref="V801" si="12628">U801+V800</f>
        <v>0</v>
      </c>
      <c r="W801" s="168">
        <f t="shared" ref="W801" si="12629">V801+W800</f>
        <v>0</v>
      </c>
      <c r="X801" s="168">
        <f t="shared" ref="X801" si="12630">W801+X800</f>
        <v>0</v>
      </c>
      <c r="Y801" s="168">
        <f t="shared" ref="Y801" si="12631">X801+Y800</f>
        <v>0</v>
      </c>
      <c r="Z801" s="168">
        <f t="shared" ref="Z801" si="12632">Y801+Z800</f>
        <v>0</v>
      </c>
      <c r="AA801" s="168">
        <f t="shared" ref="AA801" si="12633">Z801+AA800</f>
        <v>0</v>
      </c>
      <c r="AB801" s="168">
        <f t="shared" ref="AB801" si="12634">AA801+AB800</f>
        <v>0</v>
      </c>
      <c r="AC801" s="168">
        <f t="shared" ref="AC801" si="12635">AB801+AC800</f>
        <v>0</v>
      </c>
      <c r="AD801" s="168">
        <f t="shared" ref="AD801" si="12636">AC801+AD800</f>
        <v>0</v>
      </c>
      <c r="AE801" s="168">
        <f t="shared" ref="AE801" si="12637">AD801+AE800</f>
        <v>0</v>
      </c>
      <c r="AF801" s="168">
        <f t="shared" ref="AF801" si="12638">AE801+AF800</f>
        <v>0</v>
      </c>
      <c r="AG801" s="168">
        <f t="shared" ref="AG801" si="12639">AF801+AG800</f>
        <v>0</v>
      </c>
      <c r="AH801" s="168">
        <f t="shared" ref="AH801" si="12640">AG801+AH800</f>
        <v>0</v>
      </c>
      <c r="AI801" s="168">
        <f t="shared" ref="AI801" si="12641">AH801+AI800</f>
        <v>0</v>
      </c>
      <c r="AJ801" s="168">
        <f t="shared" ref="AJ801" si="12642">AI801+AJ800</f>
        <v>0</v>
      </c>
      <c r="AK801" s="168">
        <f t="shared" ref="AK801" si="12643">AJ801+AK800</f>
        <v>0</v>
      </c>
      <c r="AL801" s="168">
        <f t="shared" ref="AL801" si="12644">AK801+AL800</f>
        <v>0</v>
      </c>
      <c r="AM801" s="168">
        <f t="shared" ref="AM801" si="12645">AL801+AM800</f>
        <v>0</v>
      </c>
      <c r="AN801" s="168">
        <f t="shared" ref="AN801" si="12646">AM801+AN800</f>
        <v>0</v>
      </c>
      <c r="AO801" s="168">
        <f t="shared" ref="AO801" si="12647">AN801+AO800</f>
        <v>0</v>
      </c>
      <c r="AP801" s="168">
        <f t="shared" ref="AP801" si="12648">AO801+AP800</f>
        <v>0</v>
      </c>
      <c r="AQ801" s="168">
        <f t="shared" ref="AQ801" si="12649">AP801+AQ800</f>
        <v>0</v>
      </c>
      <c r="AR801" s="168">
        <f t="shared" ref="AR801" si="12650">AQ801+AR800</f>
        <v>0</v>
      </c>
      <c r="AS801" s="168">
        <f t="shared" ref="AS801" si="12651">AR801+AS800</f>
        <v>0</v>
      </c>
      <c r="AT801" s="168">
        <f t="shared" ref="AT801" si="12652">AS801+AT800</f>
        <v>0</v>
      </c>
      <c r="AU801" s="168">
        <f t="shared" ref="AU801" si="12653">AT801+AU800</f>
        <v>0</v>
      </c>
      <c r="AV801" s="168">
        <f t="shared" ref="AV801" si="12654">AU801+AV800</f>
        <v>0</v>
      </c>
      <c r="AW801" s="168">
        <f t="shared" ref="AW801" si="12655">AV801+AW800</f>
        <v>0</v>
      </c>
      <c r="AX801" s="168">
        <f t="shared" ref="AX801" si="12656">AW801+AX800</f>
        <v>0</v>
      </c>
      <c r="AY801" s="168">
        <f t="shared" ref="AY801" si="12657">AX801+AY800</f>
        <v>0</v>
      </c>
      <c r="AZ801" s="168">
        <f t="shared" ref="AZ801" si="12658">AY801+AZ800</f>
        <v>0</v>
      </c>
      <c r="BA801" s="168">
        <f t="shared" ref="BA801" si="12659">AZ801+BA800</f>
        <v>0</v>
      </c>
      <c r="BB801" s="168">
        <f t="shared" ref="BB801" si="12660">BA801+BB800</f>
        <v>0</v>
      </c>
      <c r="BC801" s="168">
        <f t="shared" ref="BC801" si="12661">BB801+BC800</f>
        <v>0</v>
      </c>
      <c r="BD801" s="168">
        <f t="shared" ref="BD801" si="12662">BC801+BD800</f>
        <v>0</v>
      </c>
      <c r="BE801" s="168">
        <f t="shared" ref="BE801" si="12663">BD801+BE800</f>
        <v>0</v>
      </c>
      <c r="BF801" s="168">
        <f t="shared" ref="BF801" si="12664">BE801+BF800</f>
        <v>0</v>
      </c>
      <c r="BG801" s="168">
        <f t="shared" ref="BG801" si="12665">BF801+BG800</f>
        <v>0</v>
      </c>
      <c r="BH801" s="168">
        <f t="shared" ref="BH801" si="12666">BG801+BH800</f>
        <v>0</v>
      </c>
      <c r="BI801" s="168">
        <f t="shared" ref="BI801" si="12667">BH801+BI800</f>
        <v>0</v>
      </c>
      <c r="BJ801" s="383"/>
      <c r="BK801" s="385"/>
      <c r="BL801" s="387"/>
      <c r="BM801" s="105"/>
      <c r="BN801" s="105"/>
      <c r="BO801" s="105"/>
      <c r="BP801" s="105"/>
      <c r="BQ801" s="105"/>
      <c r="BR801" s="105"/>
      <c r="BS801" s="105"/>
      <c r="BT801" s="105"/>
      <c r="BU801" s="105"/>
      <c r="BV801" s="105"/>
      <c r="BW801" s="105"/>
      <c r="BX801" s="105"/>
      <c r="BY801" s="105"/>
      <c r="BZ801" s="105"/>
      <c r="CA801" s="105"/>
      <c r="CB801" s="105"/>
    </row>
    <row r="802" spans="1:80" ht="15" hidden="1" thickBot="1" x14ac:dyDescent="0.4">
      <c r="B802" s="105"/>
      <c r="C802" s="130"/>
      <c r="D802" s="130"/>
      <c r="E802" s="130"/>
      <c r="F802" s="130"/>
      <c r="G802" s="130"/>
      <c r="H802" s="130"/>
      <c r="I802" s="105"/>
      <c r="J802" s="7"/>
      <c r="K802" s="105"/>
      <c r="L802" s="105"/>
      <c r="M802" s="105"/>
      <c r="N802" s="105"/>
      <c r="O802" s="105"/>
      <c r="P802" s="7"/>
      <c r="Q802" s="105"/>
      <c r="R802" s="105"/>
      <c r="S802" s="105"/>
      <c r="T802" s="105"/>
      <c r="U802" s="105"/>
      <c r="V802" s="105"/>
      <c r="W802" s="105"/>
      <c r="X802" s="105"/>
      <c r="Y802" s="105"/>
      <c r="Z802" s="105"/>
      <c r="AA802" s="105"/>
      <c r="AB802" s="105"/>
      <c r="AC802" s="105"/>
      <c r="AD802" s="105"/>
      <c r="AE802" s="105"/>
      <c r="AF802" s="105"/>
      <c r="AG802" s="105"/>
      <c r="AH802" s="105"/>
      <c r="AI802" s="105"/>
      <c r="AJ802" s="105"/>
      <c r="AK802" s="105"/>
      <c r="AL802" s="105"/>
      <c r="AM802" s="105"/>
      <c r="AN802" s="105"/>
      <c r="AO802" s="105"/>
      <c r="AP802" s="105"/>
      <c r="AQ802" s="105"/>
      <c r="AR802" s="105"/>
      <c r="AS802" s="105"/>
      <c r="AT802" s="105"/>
      <c r="AU802" s="105"/>
      <c r="AV802" s="105"/>
      <c r="AW802" s="105"/>
      <c r="AX802" s="105"/>
      <c r="AY802" s="105"/>
      <c r="AZ802" s="105"/>
      <c r="BA802" s="105"/>
      <c r="BB802" s="105"/>
      <c r="BC802" s="105"/>
      <c r="BD802" s="105"/>
      <c r="BE802" s="105"/>
      <c r="BF802" s="105"/>
      <c r="BG802" s="105"/>
      <c r="BH802" s="105"/>
      <c r="BI802" s="105"/>
      <c r="BJ802" s="105"/>
      <c r="BK802" s="105"/>
      <c r="BL802" s="105"/>
      <c r="BM802" s="105"/>
      <c r="BN802" s="105"/>
      <c r="BO802" s="105"/>
      <c r="BP802" s="105"/>
      <c r="BQ802" s="105"/>
      <c r="BR802" s="105"/>
      <c r="BS802" s="105"/>
      <c r="BT802" s="105"/>
      <c r="BU802" s="105"/>
      <c r="BV802" s="105"/>
      <c r="BW802" s="105"/>
      <c r="BX802" s="105"/>
      <c r="BY802" s="105"/>
      <c r="BZ802" s="105"/>
      <c r="CA802" s="105"/>
      <c r="CB802" s="105"/>
    </row>
    <row r="803" spans="1:80" s="245" customFormat="1" ht="58.4" customHeight="1" thickBot="1" x14ac:dyDescent="0.4">
      <c r="A803" s="249"/>
      <c r="B803" s="120"/>
      <c r="C803" s="360" t="s">
        <v>2</v>
      </c>
      <c r="D803" s="121"/>
      <c r="E803" s="131" t="s">
        <v>225</v>
      </c>
      <c r="F803" s="131" t="s">
        <v>444</v>
      </c>
      <c r="G803" s="131" t="s">
        <v>208</v>
      </c>
      <c r="H803" s="122" t="s">
        <v>385</v>
      </c>
      <c r="I803" s="123" t="s">
        <v>1</v>
      </c>
      <c r="J803" s="7"/>
      <c r="K803" s="169">
        <v>204032</v>
      </c>
      <c r="L803" s="106"/>
      <c r="M803" s="194" t="s">
        <v>128</v>
      </c>
      <c r="N803" s="83" t="s">
        <v>4</v>
      </c>
      <c r="O803" s="83" t="s">
        <v>5</v>
      </c>
      <c r="P803" s="83" t="s">
        <v>6</v>
      </c>
      <c r="Q803" s="83" t="s">
        <v>7</v>
      </c>
      <c r="R803" s="83" t="s">
        <v>8</v>
      </c>
      <c r="S803" s="83" t="s">
        <v>9</v>
      </c>
      <c r="T803" s="83" t="s">
        <v>10</v>
      </c>
      <c r="U803" s="83" t="s">
        <v>11</v>
      </c>
      <c r="V803" s="83" t="s">
        <v>12</v>
      </c>
      <c r="W803" s="83" t="s">
        <v>13</v>
      </c>
      <c r="X803" s="83" t="s">
        <v>14</v>
      </c>
      <c r="Y803" s="83" t="s">
        <v>15</v>
      </c>
      <c r="Z803" s="83" t="s">
        <v>16</v>
      </c>
      <c r="AA803" s="83" t="s">
        <v>17</v>
      </c>
      <c r="AB803" s="83" t="s">
        <v>18</v>
      </c>
      <c r="AC803" s="83" t="s">
        <v>19</v>
      </c>
      <c r="AD803" s="83" t="s">
        <v>20</v>
      </c>
      <c r="AE803" s="83" t="s">
        <v>21</v>
      </c>
      <c r="AF803" s="83" t="s">
        <v>22</v>
      </c>
      <c r="AG803" s="83" t="s">
        <v>23</v>
      </c>
      <c r="AH803" s="83" t="s">
        <v>24</v>
      </c>
      <c r="AI803" s="83" t="s">
        <v>25</v>
      </c>
      <c r="AJ803" s="83" t="s">
        <v>26</v>
      </c>
      <c r="AK803" s="83" t="s">
        <v>27</v>
      </c>
      <c r="AL803" s="83" t="s">
        <v>28</v>
      </c>
      <c r="AM803" s="83" t="s">
        <v>29</v>
      </c>
      <c r="AN803" s="83" t="s">
        <v>30</v>
      </c>
      <c r="AO803" s="83" t="s">
        <v>31</v>
      </c>
      <c r="AP803" s="83" t="s">
        <v>32</v>
      </c>
      <c r="AQ803" s="83" t="s">
        <v>33</v>
      </c>
      <c r="AR803" s="83" t="s">
        <v>34</v>
      </c>
      <c r="AS803" s="83" t="s">
        <v>35</v>
      </c>
      <c r="AT803" s="83" t="s">
        <v>36</v>
      </c>
      <c r="AU803" s="83" t="s">
        <v>37</v>
      </c>
      <c r="AV803" s="83" t="s">
        <v>38</v>
      </c>
      <c r="AW803" s="83" t="s">
        <v>39</v>
      </c>
      <c r="AX803" s="83" t="s">
        <v>40</v>
      </c>
      <c r="AY803" s="83" t="s">
        <v>41</v>
      </c>
      <c r="AZ803" s="83" t="s">
        <v>42</v>
      </c>
      <c r="BA803" s="83" t="s">
        <v>43</v>
      </c>
      <c r="BB803" s="83" t="s">
        <v>44</v>
      </c>
      <c r="BC803" s="83" t="s">
        <v>45</v>
      </c>
      <c r="BD803" s="83" t="s">
        <v>46</v>
      </c>
      <c r="BE803" s="83" t="s">
        <v>47</v>
      </c>
      <c r="BF803" s="83" t="s">
        <v>48</v>
      </c>
      <c r="BG803" s="83" t="s">
        <v>49</v>
      </c>
      <c r="BH803" s="83" t="s">
        <v>50</v>
      </c>
      <c r="BI803" s="83" t="s">
        <v>51</v>
      </c>
      <c r="BJ803" s="134" t="s">
        <v>234</v>
      </c>
      <c r="BK803" s="135" t="s">
        <v>164</v>
      </c>
      <c r="BL803" s="135" t="s">
        <v>213</v>
      </c>
      <c r="BM803" s="106"/>
      <c r="BN803" s="368" t="s">
        <v>238</v>
      </c>
      <c r="BO803" s="369"/>
      <c r="BP803" s="369"/>
      <c r="BQ803" s="369"/>
      <c r="BR803" s="369"/>
      <c r="BS803" s="369"/>
      <c r="BT803" s="369"/>
      <c r="BU803" s="369"/>
      <c r="BV803" s="369"/>
      <c r="BW803" s="369"/>
      <c r="BX803" s="369"/>
      <c r="BY803" s="369"/>
      <c r="BZ803" s="369"/>
      <c r="CA803" s="369"/>
      <c r="CB803" s="369"/>
    </row>
    <row r="804" spans="1:80" s="245" customFormat="1" ht="18" hidden="1" customHeight="1" x14ac:dyDescent="0.35">
      <c r="A804" s="250"/>
      <c r="B804" s="113"/>
      <c r="C804" s="361"/>
      <c r="D804" s="125"/>
      <c r="E804" s="125"/>
      <c r="F804" s="125"/>
      <c r="G804" s="125"/>
      <c r="H804" s="370" t="s">
        <v>201</v>
      </c>
      <c r="I804" s="373" t="s">
        <v>93</v>
      </c>
      <c r="J804" s="7"/>
      <c r="K804" s="375" t="s">
        <v>423</v>
      </c>
      <c r="L804" s="106"/>
      <c r="M804" s="84"/>
      <c r="N804" s="74">
        <f>MONTH(Úvod!$F$10)</f>
        <v>1</v>
      </c>
      <c r="O804" s="75">
        <f t="shared" ref="O804" si="12668">IF(N804=12,1,N804+1)</f>
        <v>2</v>
      </c>
      <c r="P804" s="75">
        <f t="shared" ref="P804" si="12669">IF(O804=12,1,O804+1)</f>
        <v>3</v>
      </c>
      <c r="Q804" s="76">
        <f t="shared" ref="Q804" si="12670">IF(P804=12,1,P804+1)</f>
        <v>4</v>
      </c>
      <c r="R804" s="76">
        <f t="shared" ref="R804" si="12671">IF(Q804=12,1,Q804+1)</f>
        <v>5</v>
      </c>
      <c r="S804" s="76">
        <f t="shared" ref="S804" si="12672">IF(R804=12,1,R804+1)</f>
        <v>6</v>
      </c>
      <c r="T804" s="76">
        <f t="shared" ref="T804" si="12673">IF(S804=12,1,S804+1)</f>
        <v>7</v>
      </c>
      <c r="U804" s="76">
        <f t="shared" ref="U804" si="12674">IF(T804=12,1,T804+1)</f>
        <v>8</v>
      </c>
      <c r="V804" s="76">
        <f t="shared" ref="V804" si="12675">IF(U804=12,1,U804+1)</f>
        <v>9</v>
      </c>
      <c r="W804" s="76">
        <f>IF(V804=12,1,V804+1)</f>
        <v>10</v>
      </c>
      <c r="X804" s="76">
        <f t="shared" ref="X804" si="12676">IF(W804=12,1,W804+1)</f>
        <v>11</v>
      </c>
      <c r="Y804" s="76">
        <f t="shared" ref="Y804" si="12677">IF(X804=12,1,X804+1)</f>
        <v>12</v>
      </c>
      <c r="Z804" s="76">
        <f t="shared" ref="Z804" si="12678">IF(Y804=12,1,Y804+1)</f>
        <v>1</v>
      </c>
      <c r="AA804" s="76">
        <f t="shared" ref="AA804" si="12679">IF(Z804=12,1,Z804+1)</f>
        <v>2</v>
      </c>
      <c r="AB804" s="76">
        <f t="shared" ref="AB804" si="12680">IF(AA804=12,1,AA804+1)</f>
        <v>3</v>
      </c>
      <c r="AC804" s="76">
        <f t="shared" ref="AC804" si="12681">IF(AB804=12,1,AB804+1)</f>
        <v>4</v>
      </c>
      <c r="AD804" s="76">
        <f t="shared" ref="AD804" si="12682">IF(AC804=12,1,AC804+1)</f>
        <v>5</v>
      </c>
      <c r="AE804" s="76">
        <f t="shared" ref="AE804" si="12683">IF(AD804=12,1,AD804+1)</f>
        <v>6</v>
      </c>
      <c r="AF804" s="76">
        <f>IF(AE804=12,1,AE804+1)</f>
        <v>7</v>
      </c>
      <c r="AG804" s="76">
        <f t="shared" ref="AG804" si="12684">IF(AF804=12,1,AF804+1)</f>
        <v>8</v>
      </c>
      <c r="AH804" s="76">
        <f t="shared" ref="AH804" si="12685">IF(AG804=12,1,AG804+1)</f>
        <v>9</v>
      </c>
      <c r="AI804" s="76">
        <f t="shared" ref="AI804" si="12686">IF(AH804=12,1,AH804+1)</f>
        <v>10</v>
      </c>
      <c r="AJ804" s="76">
        <f t="shared" ref="AJ804" si="12687">IF(AI804=12,1,AI804+1)</f>
        <v>11</v>
      </c>
      <c r="AK804" s="76">
        <f t="shared" ref="AK804" si="12688">IF(AJ804=12,1,AJ804+1)</f>
        <v>12</v>
      </c>
      <c r="AL804" s="76">
        <f t="shared" ref="AL804" si="12689">IF(AK804=12,1,AK804+1)</f>
        <v>1</v>
      </c>
      <c r="AM804" s="76">
        <f t="shared" ref="AM804" si="12690">IF(AL804=12,1,AL804+1)</f>
        <v>2</v>
      </c>
      <c r="AN804" s="76">
        <f t="shared" ref="AN804" si="12691">IF(AM804=12,1,AM804+1)</f>
        <v>3</v>
      </c>
      <c r="AO804" s="76">
        <f t="shared" ref="AO804" si="12692">IF(AN804=12,1,AN804+1)</f>
        <v>4</v>
      </c>
      <c r="AP804" s="76">
        <f t="shared" ref="AP804" si="12693">IF(AO804=12,1,AO804+1)</f>
        <v>5</v>
      </c>
      <c r="AQ804" s="76">
        <f t="shared" ref="AQ804" si="12694">IF(AP804=12,1,AP804+1)</f>
        <v>6</v>
      </c>
      <c r="AR804" s="76">
        <f t="shared" ref="AR804" si="12695">IF(AQ804=12,1,AQ804+1)</f>
        <v>7</v>
      </c>
      <c r="AS804" s="76">
        <f t="shared" ref="AS804" si="12696">IF(AR804=12,1,AR804+1)</f>
        <v>8</v>
      </c>
      <c r="AT804" s="76">
        <f t="shared" ref="AT804" si="12697">IF(AS804=12,1,AS804+1)</f>
        <v>9</v>
      </c>
      <c r="AU804" s="76">
        <f t="shared" ref="AU804" si="12698">IF(AT804=12,1,AT804+1)</f>
        <v>10</v>
      </c>
      <c r="AV804" s="76">
        <f t="shared" ref="AV804" si="12699">IF(AU804=12,1,AU804+1)</f>
        <v>11</v>
      </c>
      <c r="AW804" s="76">
        <f t="shared" ref="AW804" si="12700">IF(AV804=12,1,AV804+1)</f>
        <v>12</v>
      </c>
      <c r="AX804" s="76">
        <f t="shared" ref="AX804" si="12701">IF(AW804=12,1,AW804+1)</f>
        <v>1</v>
      </c>
      <c r="AY804" s="76">
        <f t="shared" ref="AY804" si="12702">IF(AX804=12,1,AX804+1)</f>
        <v>2</v>
      </c>
      <c r="AZ804" s="76">
        <f t="shared" ref="AZ804" si="12703">IF(AY804=12,1,AY804+1)</f>
        <v>3</v>
      </c>
      <c r="BA804" s="76">
        <f t="shared" ref="BA804" si="12704">IF(AZ804=12,1,AZ804+1)</f>
        <v>4</v>
      </c>
      <c r="BB804" s="76">
        <f t="shared" ref="BB804" si="12705">IF(BA804=12,1,BA804+1)</f>
        <v>5</v>
      </c>
      <c r="BC804" s="76">
        <f t="shared" ref="BC804" si="12706">IF(BB804=12,1,BB804+1)</f>
        <v>6</v>
      </c>
      <c r="BD804" s="76">
        <f t="shared" ref="BD804" si="12707">IF(BC804=12,1,BC804+1)</f>
        <v>7</v>
      </c>
      <c r="BE804" s="76">
        <f t="shared" ref="BE804" si="12708">IF(BD804=12,1,BD804+1)</f>
        <v>8</v>
      </c>
      <c r="BF804" s="76">
        <f t="shared" ref="BF804" si="12709">IF(BE804=12,1,BE804+1)</f>
        <v>9</v>
      </c>
      <c r="BG804" s="76">
        <f t="shared" ref="BG804" si="12710">IF(BF804=12,1,BF804+1)</f>
        <v>10</v>
      </c>
      <c r="BH804" s="76">
        <f t="shared" ref="BH804" si="12711">IF(BG804=12,1,BG804+1)</f>
        <v>11</v>
      </c>
      <c r="BI804" s="76">
        <f t="shared" ref="BI804" si="12712">IF(BH804=12,1,BH804+1)</f>
        <v>12</v>
      </c>
      <c r="BJ804" s="81"/>
      <c r="BK804" s="78"/>
      <c r="BL804" s="78"/>
      <c r="BM804" s="106"/>
      <c r="BN804" s="106"/>
      <c r="BO804" s="106"/>
      <c r="BP804" s="106"/>
      <c r="BQ804" s="106"/>
      <c r="BR804" s="106"/>
      <c r="BS804" s="106"/>
      <c r="BT804" s="106"/>
      <c r="BU804" s="106"/>
      <c r="BV804" s="106"/>
      <c r="BW804" s="106"/>
      <c r="BX804" s="106"/>
      <c r="BY804" s="106"/>
      <c r="BZ804" s="106"/>
      <c r="CA804" s="106"/>
      <c r="CB804" s="106"/>
    </row>
    <row r="805" spans="1:80" s="245" customFormat="1" ht="35.15" hidden="1" customHeight="1" x14ac:dyDescent="0.35">
      <c r="A805" s="250"/>
      <c r="B805" s="113"/>
      <c r="C805" s="361"/>
      <c r="D805" s="125"/>
      <c r="E805" s="125"/>
      <c r="F805" s="125"/>
      <c r="G805" s="125"/>
      <c r="H805" s="370"/>
      <c r="I805" s="373"/>
      <c r="J805" s="7"/>
      <c r="K805" s="376"/>
      <c r="L805" s="106"/>
      <c r="M805" s="77"/>
      <c r="N805" s="59">
        <f t="shared" ref="N805:BI805" si="12713">VALUE(_xlfn.CONCAT(N804,".",N807))</f>
        <v>1</v>
      </c>
      <c r="O805" s="73">
        <f t="shared" si="12713"/>
        <v>32</v>
      </c>
      <c r="P805" s="73">
        <f t="shared" si="12713"/>
        <v>61</v>
      </c>
      <c r="Q805" s="73">
        <f t="shared" si="12713"/>
        <v>92</v>
      </c>
      <c r="R805" s="73">
        <f t="shared" si="12713"/>
        <v>122</v>
      </c>
      <c r="S805" s="73">
        <f t="shared" si="12713"/>
        <v>153</v>
      </c>
      <c r="T805" s="73">
        <f t="shared" si="12713"/>
        <v>183</v>
      </c>
      <c r="U805" s="73">
        <f t="shared" si="12713"/>
        <v>214</v>
      </c>
      <c r="V805" s="73">
        <f t="shared" si="12713"/>
        <v>245</v>
      </c>
      <c r="W805" s="73">
        <f t="shared" si="12713"/>
        <v>275</v>
      </c>
      <c r="X805" s="73">
        <f t="shared" si="12713"/>
        <v>306</v>
      </c>
      <c r="Y805" s="73">
        <f t="shared" si="12713"/>
        <v>336</v>
      </c>
      <c r="Z805" s="73">
        <f t="shared" si="12713"/>
        <v>367</v>
      </c>
      <c r="AA805" s="73">
        <f t="shared" si="12713"/>
        <v>398</v>
      </c>
      <c r="AB805" s="73">
        <f t="shared" si="12713"/>
        <v>426</v>
      </c>
      <c r="AC805" s="73">
        <f t="shared" si="12713"/>
        <v>457</v>
      </c>
      <c r="AD805" s="73">
        <f t="shared" si="12713"/>
        <v>487</v>
      </c>
      <c r="AE805" s="73">
        <f t="shared" si="12713"/>
        <v>518</v>
      </c>
      <c r="AF805" s="73">
        <f t="shared" si="12713"/>
        <v>548</v>
      </c>
      <c r="AG805" s="73">
        <f t="shared" si="12713"/>
        <v>579</v>
      </c>
      <c r="AH805" s="73">
        <f t="shared" si="12713"/>
        <v>610</v>
      </c>
      <c r="AI805" s="73">
        <f t="shared" si="12713"/>
        <v>640</v>
      </c>
      <c r="AJ805" s="73">
        <f t="shared" si="12713"/>
        <v>671</v>
      </c>
      <c r="AK805" s="73">
        <f t="shared" si="12713"/>
        <v>701</v>
      </c>
      <c r="AL805" s="73">
        <f t="shared" si="12713"/>
        <v>732</v>
      </c>
      <c r="AM805" s="73">
        <f t="shared" si="12713"/>
        <v>763</v>
      </c>
      <c r="AN805" s="73">
        <f t="shared" si="12713"/>
        <v>791</v>
      </c>
      <c r="AO805" s="73">
        <f t="shared" si="12713"/>
        <v>822</v>
      </c>
      <c r="AP805" s="73">
        <f t="shared" si="12713"/>
        <v>852</v>
      </c>
      <c r="AQ805" s="73">
        <f t="shared" si="12713"/>
        <v>883</v>
      </c>
      <c r="AR805" s="73">
        <f t="shared" si="12713"/>
        <v>913</v>
      </c>
      <c r="AS805" s="73">
        <f t="shared" si="12713"/>
        <v>944</v>
      </c>
      <c r="AT805" s="73">
        <f t="shared" si="12713"/>
        <v>975</v>
      </c>
      <c r="AU805" s="73">
        <f t="shared" si="12713"/>
        <v>1005</v>
      </c>
      <c r="AV805" s="73">
        <f t="shared" si="12713"/>
        <v>1036</v>
      </c>
      <c r="AW805" s="73">
        <f t="shared" si="12713"/>
        <v>1066</v>
      </c>
      <c r="AX805" s="73">
        <f t="shared" si="12713"/>
        <v>1097</v>
      </c>
      <c r="AY805" s="73">
        <f t="shared" si="12713"/>
        <v>1128</v>
      </c>
      <c r="AZ805" s="73">
        <f t="shared" si="12713"/>
        <v>1156</v>
      </c>
      <c r="BA805" s="73">
        <f t="shared" si="12713"/>
        <v>1187</v>
      </c>
      <c r="BB805" s="73">
        <f t="shared" si="12713"/>
        <v>1217</v>
      </c>
      <c r="BC805" s="73">
        <f t="shared" si="12713"/>
        <v>1248</v>
      </c>
      <c r="BD805" s="73">
        <f t="shared" si="12713"/>
        <v>1278</v>
      </c>
      <c r="BE805" s="73">
        <f t="shared" si="12713"/>
        <v>1309</v>
      </c>
      <c r="BF805" s="73">
        <f t="shared" si="12713"/>
        <v>1340</v>
      </c>
      <c r="BG805" s="73">
        <f t="shared" si="12713"/>
        <v>1370</v>
      </c>
      <c r="BH805" s="73">
        <f t="shared" si="12713"/>
        <v>1401</v>
      </c>
      <c r="BI805" s="73">
        <f t="shared" si="12713"/>
        <v>1431</v>
      </c>
      <c r="BJ805" s="82"/>
      <c r="BK805" s="79"/>
      <c r="BL805" s="79"/>
      <c r="BM805" s="106"/>
      <c r="BN805" s="106"/>
      <c r="BO805" s="106"/>
      <c r="BP805" s="106"/>
      <c r="BQ805" s="106"/>
      <c r="BR805" s="106"/>
      <c r="BS805" s="106"/>
      <c r="BT805" s="106"/>
      <c r="BU805" s="106"/>
      <c r="BV805" s="106"/>
      <c r="BW805" s="106"/>
      <c r="BX805" s="106"/>
      <c r="BY805" s="106"/>
      <c r="BZ805" s="106"/>
      <c r="CA805" s="106"/>
      <c r="CB805" s="106"/>
    </row>
    <row r="806" spans="1:80" s="245" customFormat="1" ht="17.149999999999999" customHeight="1" x14ac:dyDescent="0.35">
      <c r="A806" s="250"/>
      <c r="B806" s="113"/>
      <c r="C806" s="361"/>
      <c r="D806" s="125"/>
      <c r="E806" s="357" t="s">
        <v>207</v>
      </c>
      <c r="F806" s="357" t="s">
        <v>207</v>
      </c>
      <c r="G806" s="357" t="s">
        <v>207</v>
      </c>
      <c r="H806" s="370"/>
      <c r="I806" s="373"/>
      <c r="J806" s="7"/>
      <c r="K806" s="376"/>
      <c r="L806" s="106"/>
      <c r="M806" s="77"/>
      <c r="N806" s="60" t="str">
        <f>VLOOKUP(N804,'Podpůrná data'!$I$188:$J$199,2)</f>
        <v>leden</v>
      </c>
      <c r="O806" s="60" t="str">
        <f>VLOOKUP(O804,'Podpůrná data'!$I$188:$J$199,2)</f>
        <v>únor</v>
      </c>
      <c r="P806" s="60" t="str">
        <f>VLOOKUP(P804,'Podpůrná data'!$I$188:$J$199,2)</f>
        <v>březen</v>
      </c>
      <c r="Q806" s="60" t="str">
        <f>VLOOKUP(Q804,'Podpůrná data'!$I$188:$J$199,2)</f>
        <v>duben</v>
      </c>
      <c r="R806" s="60" t="str">
        <f>VLOOKUP(R804,'Podpůrná data'!$I$188:$J$199,2)</f>
        <v>květen</v>
      </c>
      <c r="S806" s="60" t="str">
        <f>VLOOKUP(S804,'Podpůrná data'!$I$188:$J$199,2)</f>
        <v>červen</v>
      </c>
      <c r="T806" s="60" t="str">
        <f>VLOOKUP(T804,'Podpůrná data'!$I$188:$J$199,2)</f>
        <v>červenec</v>
      </c>
      <c r="U806" s="60" t="str">
        <f>VLOOKUP(U804,'Podpůrná data'!$I$188:$J$199,2)</f>
        <v>srpen</v>
      </c>
      <c r="V806" s="60" t="str">
        <f>VLOOKUP(V804,'Podpůrná data'!$I$188:$J$199,2)</f>
        <v>září</v>
      </c>
      <c r="W806" s="60" t="str">
        <f>VLOOKUP(W804,'Podpůrná data'!$I$188:$J$199,2)</f>
        <v>říjen</v>
      </c>
      <c r="X806" s="60" t="str">
        <f>VLOOKUP(X804,'Podpůrná data'!$I$188:$J$199,2)</f>
        <v>listopad</v>
      </c>
      <c r="Y806" s="60" t="str">
        <f>VLOOKUP(Y804,'Podpůrná data'!$I$188:$J$199,2)</f>
        <v>prosinec</v>
      </c>
      <c r="Z806" s="60" t="str">
        <f>VLOOKUP(Z804,'Podpůrná data'!$I$188:$J$199,2)</f>
        <v>leden</v>
      </c>
      <c r="AA806" s="60" t="str">
        <f>VLOOKUP(AA804,'Podpůrná data'!$I$188:$J$199,2)</f>
        <v>únor</v>
      </c>
      <c r="AB806" s="60" t="str">
        <f>VLOOKUP(AB804,'Podpůrná data'!$I$188:$J$199,2)</f>
        <v>březen</v>
      </c>
      <c r="AC806" s="60" t="str">
        <f>VLOOKUP(AC804,'Podpůrná data'!$I$188:$J$199,2)</f>
        <v>duben</v>
      </c>
      <c r="AD806" s="60" t="str">
        <f>VLOOKUP(AD804,'Podpůrná data'!$I$188:$J$199,2)</f>
        <v>květen</v>
      </c>
      <c r="AE806" s="60" t="str">
        <f>VLOOKUP(AE804,'Podpůrná data'!$I$188:$J$199,2)</f>
        <v>červen</v>
      </c>
      <c r="AF806" s="60" t="str">
        <f>VLOOKUP(AF804,'Podpůrná data'!$I$188:$J$199,2)</f>
        <v>červenec</v>
      </c>
      <c r="AG806" s="60" t="str">
        <f>VLOOKUP(AG804,'Podpůrná data'!$I$188:$J$199,2)</f>
        <v>srpen</v>
      </c>
      <c r="AH806" s="60" t="str">
        <f>VLOOKUP(AH804,'Podpůrná data'!$I$188:$J$199,2)</f>
        <v>září</v>
      </c>
      <c r="AI806" s="60" t="str">
        <f>VLOOKUP(AI804,'Podpůrná data'!$I$188:$J$199,2)</f>
        <v>říjen</v>
      </c>
      <c r="AJ806" s="60" t="str">
        <f>VLOOKUP(AJ804,'Podpůrná data'!$I$188:$J$199,2)</f>
        <v>listopad</v>
      </c>
      <c r="AK806" s="60" t="str">
        <f>VLOOKUP(AK804,'Podpůrná data'!$I$188:$J$199,2)</f>
        <v>prosinec</v>
      </c>
      <c r="AL806" s="60" t="str">
        <f>VLOOKUP(AL804,'Podpůrná data'!$I$188:$J$199,2)</f>
        <v>leden</v>
      </c>
      <c r="AM806" s="60" t="str">
        <f>VLOOKUP(AM804,'Podpůrná data'!$I$188:$J$199,2)</f>
        <v>únor</v>
      </c>
      <c r="AN806" s="60" t="str">
        <f>VLOOKUP(AN804,'Podpůrná data'!$I$188:$J$199,2)</f>
        <v>březen</v>
      </c>
      <c r="AO806" s="60" t="str">
        <f>VLOOKUP(AO804,'Podpůrná data'!$I$188:$J$199,2)</f>
        <v>duben</v>
      </c>
      <c r="AP806" s="60" t="str">
        <f>VLOOKUP(AP804,'Podpůrná data'!$I$188:$J$199,2)</f>
        <v>květen</v>
      </c>
      <c r="AQ806" s="60" t="str">
        <f>VLOOKUP(AQ804,'Podpůrná data'!$I$188:$J$199,2)</f>
        <v>červen</v>
      </c>
      <c r="AR806" s="60" t="str">
        <f>VLOOKUP(AR804,'Podpůrná data'!$I$188:$J$199,2)</f>
        <v>červenec</v>
      </c>
      <c r="AS806" s="60" t="str">
        <f>VLOOKUP(AS804,'Podpůrná data'!$I$188:$J$199,2)</f>
        <v>srpen</v>
      </c>
      <c r="AT806" s="60" t="str">
        <f>VLOOKUP(AT804,'Podpůrná data'!$I$188:$J$199,2)</f>
        <v>září</v>
      </c>
      <c r="AU806" s="60" t="str">
        <f>VLOOKUP(AU804,'Podpůrná data'!$I$188:$J$199,2)</f>
        <v>říjen</v>
      </c>
      <c r="AV806" s="60" t="str">
        <f>VLOOKUP(AV804,'Podpůrná data'!$I$188:$J$199,2)</f>
        <v>listopad</v>
      </c>
      <c r="AW806" s="60" t="str">
        <f>VLOOKUP(AW804,'Podpůrná data'!$I$188:$J$199,2)</f>
        <v>prosinec</v>
      </c>
      <c r="AX806" s="60" t="str">
        <f>VLOOKUP(AX804,'Podpůrná data'!$I$188:$J$199,2)</f>
        <v>leden</v>
      </c>
      <c r="AY806" s="60" t="str">
        <f>VLOOKUP(AY804,'Podpůrná data'!$I$188:$J$199,2)</f>
        <v>únor</v>
      </c>
      <c r="AZ806" s="60" t="str">
        <f>VLOOKUP(AZ804,'Podpůrná data'!$I$188:$J$199,2)</f>
        <v>březen</v>
      </c>
      <c r="BA806" s="60" t="str">
        <f>VLOOKUP(BA804,'Podpůrná data'!$I$188:$J$199,2)</f>
        <v>duben</v>
      </c>
      <c r="BB806" s="60" t="str">
        <f>VLOOKUP(BB804,'Podpůrná data'!$I$188:$J$199,2)</f>
        <v>květen</v>
      </c>
      <c r="BC806" s="60" t="str">
        <f>VLOOKUP(BC804,'Podpůrná data'!$I$188:$J$199,2)</f>
        <v>červen</v>
      </c>
      <c r="BD806" s="60" t="str">
        <f>VLOOKUP(BD804,'Podpůrná data'!$I$188:$J$199,2)</f>
        <v>červenec</v>
      </c>
      <c r="BE806" s="60" t="str">
        <f>VLOOKUP(BE804,'Podpůrná data'!$I$188:$J$199,2)</f>
        <v>srpen</v>
      </c>
      <c r="BF806" s="60" t="str">
        <f>VLOOKUP(BF804,'Podpůrná data'!$I$188:$J$199,2)</f>
        <v>září</v>
      </c>
      <c r="BG806" s="60" t="str">
        <f>VLOOKUP(BG804,'Podpůrná data'!$I$188:$J$199,2)</f>
        <v>říjen</v>
      </c>
      <c r="BH806" s="60" t="str">
        <f>VLOOKUP(BH804,'Podpůrná data'!$I$188:$J$199,2)</f>
        <v>listopad</v>
      </c>
      <c r="BI806" s="60" t="str">
        <f>VLOOKUP(BI804,'Podpůrná data'!$I$188:$J$199,2)</f>
        <v>prosinec</v>
      </c>
      <c r="BJ806" s="200"/>
      <c r="BK806" s="200"/>
      <c r="BL806" s="201"/>
      <c r="BM806" s="106"/>
      <c r="BN806" s="179" t="s">
        <v>105</v>
      </c>
      <c r="BO806" s="179" t="s">
        <v>106</v>
      </c>
      <c r="BP806" s="179" t="s">
        <v>107</v>
      </c>
      <c r="BQ806" s="179" t="s">
        <v>108</v>
      </c>
      <c r="BR806" s="179" t="s">
        <v>109</v>
      </c>
      <c r="BS806" s="179" t="s">
        <v>110</v>
      </c>
      <c r="BT806" s="179" t="s">
        <v>111</v>
      </c>
      <c r="BU806" s="179" t="s">
        <v>112</v>
      </c>
      <c r="BV806" s="179" t="s">
        <v>113</v>
      </c>
      <c r="BW806" s="179" t="s">
        <v>155</v>
      </c>
      <c r="BX806" s="179" t="s">
        <v>156</v>
      </c>
      <c r="BY806" s="179" t="s">
        <v>157</v>
      </c>
      <c r="BZ806" s="179" t="s">
        <v>202</v>
      </c>
      <c r="CA806" s="179" t="s">
        <v>203</v>
      </c>
      <c r="CB806" s="179" t="s">
        <v>204</v>
      </c>
    </row>
    <row r="807" spans="1:80" s="245" customFormat="1" ht="16.399999999999999" customHeight="1" x14ac:dyDescent="0.35">
      <c r="A807" s="250"/>
      <c r="B807" s="113"/>
      <c r="C807" s="361"/>
      <c r="D807" s="125"/>
      <c r="E807" s="357"/>
      <c r="F807" s="357"/>
      <c r="G807" s="357"/>
      <c r="H807" s="370"/>
      <c r="I807" s="373"/>
      <c r="J807" s="7"/>
      <c r="K807" s="376"/>
      <c r="L807" s="106"/>
      <c r="M807" s="77"/>
      <c r="N807" s="60">
        <f>YEAR(Úvod!$F$10)</f>
        <v>1900</v>
      </c>
      <c r="O807" s="60">
        <f t="shared" ref="O807" si="12714">IF(O804=1,N807+1,N807)</f>
        <v>1900</v>
      </c>
      <c r="P807" s="60">
        <f t="shared" ref="P807" si="12715">IF(P804=1,O807+1,O807)</f>
        <v>1900</v>
      </c>
      <c r="Q807" s="60">
        <f t="shared" ref="Q807" si="12716">IF(Q804=1,P807+1,P807)</f>
        <v>1900</v>
      </c>
      <c r="R807" s="60">
        <f t="shared" ref="R807" si="12717">IF(R804=1,Q807+1,Q807)</f>
        <v>1900</v>
      </c>
      <c r="S807" s="60">
        <f t="shared" ref="S807" si="12718">IF(S804=1,R807+1,R807)</f>
        <v>1900</v>
      </c>
      <c r="T807" s="60">
        <f t="shared" ref="T807" si="12719">IF(T804=1,S807+1,S807)</f>
        <v>1900</v>
      </c>
      <c r="U807" s="60">
        <f t="shared" ref="U807" si="12720">IF(U804=1,T807+1,T807)</f>
        <v>1900</v>
      </c>
      <c r="V807" s="60">
        <f t="shared" ref="V807" si="12721">IF(V804=1,U807+1,U807)</f>
        <v>1900</v>
      </c>
      <c r="W807" s="60">
        <f t="shared" ref="W807" si="12722">IF(W804=1,V807+1,V807)</f>
        <v>1900</v>
      </c>
      <c r="X807" s="60">
        <f t="shared" ref="X807" si="12723">IF(X804=1,W807+1,W807)</f>
        <v>1900</v>
      </c>
      <c r="Y807" s="60">
        <f t="shared" ref="Y807" si="12724">IF(Y804=1,X807+1,X807)</f>
        <v>1900</v>
      </c>
      <c r="Z807" s="60">
        <f t="shared" ref="Z807" si="12725">IF(Z804=1,Y807+1,Y807)</f>
        <v>1901</v>
      </c>
      <c r="AA807" s="60">
        <f t="shared" ref="AA807" si="12726">IF(AA804=1,Z807+1,Z807)</f>
        <v>1901</v>
      </c>
      <c r="AB807" s="60">
        <f t="shared" ref="AB807" si="12727">IF(AB804=1,AA807+1,AA807)</f>
        <v>1901</v>
      </c>
      <c r="AC807" s="60">
        <f t="shared" ref="AC807" si="12728">IF(AC804=1,AB807+1,AB807)</f>
        <v>1901</v>
      </c>
      <c r="AD807" s="60">
        <f t="shared" ref="AD807" si="12729">IF(AD804=1,AC807+1,AC807)</f>
        <v>1901</v>
      </c>
      <c r="AE807" s="60">
        <f t="shared" ref="AE807" si="12730">IF(AE804=1,AD807+1,AD807)</f>
        <v>1901</v>
      </c>
      <c r="AF807" s="60">
        <f t="shared" ref="AF807" si="12731">IF(AF804=1,AE807+1,AE807)</f>
        <v>1901</v>
      </c>
      <c r="AG807" s="60">
        <f t="shared" ref="AG807" si="12732">IF(AG804=1,AF807+1,AF807)</f>
        <v>1901</v>
      </c>
      <c r="AH807" s="60">
        <f t="shared" ref="AH807" si="12733">IF(AH804=1,AG807+1,AG807)</f>
        <v>1901</v>
      </c>
      <c r="AI807" s="60">
        <f t="shared" ref="AI807" si="12734">IF(AI804=1,AH807+1,AH807)</f>
        <v>1901</v>
      </c>
      <c r="AJ807" s="60">
        <f t="shared" ref="AJ807" si="12735">IF(AJ804=1,AI807+1,AI807)</f>
        <v>1901</v>
      </c>
      <c r="AK807" s="60">
        <f t="shared" ref="AK807" si="12736">IF(AK804=1,AJ807+1,AJ807)</f>
        <v>1901</v>
      </c>
      <c r="AL807" s="60">
        <f t="shared" ref="AL807" si="12737">IF(AL804=1,AK807+1,AK807)</f>
        <v>1902</v>
      </c>
      <c r="AM807" s="60">
        <f t="shared" ref="AM807" si="12738">IF(AM804=1,AL807+1,AL807)</f>
        <v>1902</v>
      </c>
      <c r="AN807" s="60">
        <f t="shared" ref="AN807" si="12739">IF(AN804=1,AM807+1,AM807)</f>
        <v>1902</v>
      </c>
      <c r="AO807" s="60">
        <f t="shared" ref="AO807" si="12740">IF(AO804=1,AN807+1,AN807)</f>
        <v>1902</v>
      </c>
      <c r="AP807" s="60">
        <f t="shared" ref="AP807" si="12741">IF(AP804=1,AO807+1,AO807)</f>
        <v>1902</v>
      </c>
      <c r="AQ807" s="60">
        <f t="shared" ref="AQ807" si="12742">IF(AQ804=1,AP807+1,AP807)</f>
        <v>1902</v>
      </c>
      <c r="AR807" s="60">
        <f t="shared" ref="AR807" si="12743">IF(AR804=1,AQ807+1,AQ807)</f>
        <v>1902</v>
      </c>
      <c r="AS807" s="60">
        <f t="shared" ref="AS807" si="12744">IF(AS804=1,AR807+1,AR807)</f>
        <v>1902</v>
      </c>
      <c r="AT807" s="60">
        <f t="shared" ref="AT807" si="12745">IF(AT804=1,AS807+1,AS807)</f>
        <v>1902</v>
      </c>
      <c r="AU807" s="60">
        <f t="shared" ref="AU807" si="12746">IF(AU804=1,AT807+1,AT807)</f>
        <v>1902</v>
      </c>
      <c r="AV807" s="60">
        <f t="shared" ref="AV807" si="12747">IF(AV804=1,AU807+1,AU807)</f>
        <v>1902</v>
      </c>
      <c r="AW807" s="60">
        <f t="shared" ref="AW807" si="12748">IF(AW804=1,AV807+1,AV807)</f>
        <v>1902</v>
      </c>
      <c r="AX807" s="60">
        <f t="shared" ref="AX807" si="12749">IF(AX804=1,AW807+1,AW807)</f>
        <v>1903</v>
      </c>
      <c r="AY807" s="60">
        <f t="shared" ref="AY807" si="12750">IF(AY804=1,AX807+1,AX807)</f>
        <v>1903</v>
      </c>
      <c r="AZ807" s="60">
        <f t="shared" ref="AZ807" si="12751">IF(AZ804=1,AY807+1,AY807)</f>
        <v>1903</v>
      </c>
      <c r="BA807" s="60">
        <f t="shared" ref="BA807" si="12752">IF(BA804=1,AZ807+1,AZ807)</f>
        <v>1903</v>
      </c>
      <c r="BB807" s="60">
        <f t="shared" ref="BB807" si="12753">IF(BB804=1,BA807+1,BA807)</f>
        <v>1903</v>
      </c>
      <c r="BC807" s="60">
        <f t="shared" ref="BC807" si="12754">IF(BC804=1,BB807+1,BB807)</f>
        <v>1903</v>
      </c>
      <c r="BD807" s="60">
        <f t="shared" ref="BD807" si="12755">IF(BD804=1,BC807+1,BC807)</f>
        <v>1903</v>
      </c>
      <c r="BE807" s="60">
        <f t="shared" ref="BE807" si="12756">IF(BE804=1,BD807+1,BD807)</f>
        <v>1903</v>
      </c>
      <c r="BF807" s="60">
        <f t="shared" ref="BF807" si="12757">IF(BF804=1,BE807+1,BE807)</f>
        <v>1903</v>
      </c>
      <c r="BG807" s="60">
        <f t="shared" ref="BG807" si="12758">IF(BG804=1,BF807+1,BF807)</f>
        <v>1903</v>
      </c>
      <c r="BH807" s="60">
        <f t="shared" ref="BH807" si="12759">IF(BH804=1,BG807+1,BG807)</f>
        <v>1903</v>
      </c>
      <c r="BI807" s="60">
        <f t="shared" ref="BI807" si="12760">IF(BI804=1,BH807+1,BH807)</f>
        <v>1903</v>
      </c>
      <c r="BJ807" s="199"/>
      <c r="BK807" s="198"/>
      <c r="BL807" s="202"/>
      <c r="BM807" s="106"/>
      <c r="BN807" s="106"/>
      <c r="BO807" s="106"/>
      <c r="BP807" s="106"/>
      <c r="BQ807" s="106"/>
      <c r="BR807" s="106"/>
      <c r="BS807" s="106"/>
      <c r="BT807" s="106"/>
      <c r="BU807" s="106"/>
      <c r="BV807" s="106"/>
      <c r="BW807" s="106"/>
      <c r="BX807" s="106"/>
      <c r="BY807" s="106"/>
      <c r="BZ807" s="106"/>
      <c r="CA807" s="106"/>
      <c r="CB807" s="106"/>
    </row>
    <row r="808" spans="1:80" s="245" customFormat="1" ht="16.399999999999999" customHeight="1" x14ac:dyDescent="0.35">
      <c r="A808" s="250"/>
      <c r="B808" s="113"/>
      <c r="C808" s="125"/>
      <c r="D808" s="125"/>
      <c r="E808" s="357"/>
      <c r="F808" s="357"/>
      <c r="G808" s="357"/>
      <c r="H808" s="370"/>
      <c r="I808" s="374"/>
      <c r="J808" s="7"/>
      <c r="K808" s="377"/>
      <c r="L808" s="106"/>
      <c r="M808" s="63" t="s">
        <v>159</v>
      </c>
      <c r="N808" s="258"/>
      <c r="O808" s="258"/>
      <c r="P808" s="258"/>
      <c r="Q808" s="258"/>
      <c r="R808" s="258"/>
      <c r="S808" s="258"/>
      <c r="T808" s="258"/>
      <c r="U808" s="258"/>
      <c r="V808" s="258"/>
      <c r="W808" s="258"/>
      <c r="X808" s="258"/>
      <c r="Y808" s="258"/>
      <c r="Z808" s="258"/>
      <c r="AA808" s="258"/>
      <c r="AB808" s="258"/>
      <c r="AC808" s="258"/>
      <c r="AD808" s="258"/>
      <c r="AE808" s="258"/>
      <c r="AF808" s="258"/>
      <c r="AG808" s="258"/>
      <c r="AH808" s="258"/>
      <c r="AI808" s="258"/>
      <c r="AJ808" s="258"/>
      <c r="AK808" s="258"/>
      <c r="AL808" s="258"/>
      <c r="AM808" s="258"/>
      <c r="AN808" s="258"/>
      <c r="AO808" s="258"/>
      <c r="AP808" s="258"/>
      <c r="AQ808" s="258"/>
      <c r="AR808" s="258"/>
      <c r="AS808" s="258"/>
      <c r="AT808" s="258"/>
      <c r="AU808" s="258"/>
      <c r="AV808" s="258"/>
      <c r="AW808" s="258"/>
      <c r="AX808" s="258"/>
      <c r="AY808" s="258"/>
      <c r="AZ808" s="258"/>
      <c r="BA808" s="258"/>
      <c r="BB808" s="258"/>
      <c r="BC808" s="258"/>
      <c r="BD808" s="258"/>
      <c r="BE808" s="258"/>
      <c r="BF808" s="258"/>
      <c r="BG808" s="258"/>
      <c r="BH808" s="258"/>
      <c r="BI808" s="258"/>
      <c r="BJ808" s="199"/>
      <c r="BK808" s="198"/>
      <c r="BL808" s="202"/>
      <c r="BM808" s="106"/>
      <c r="BN808" s="106"/>
      <c r="BO808" s="106"/>
      <c r="BP808" s="106"/>
      <c r="BQ808" s="106"/>
      <c r="BR808" s="106"/>
      <c r="BS808" s="106"/>
      <c r="BT808" s="106"/>
      <c r="BU808" s="106"/>
      <c r="BV808" s="106"/>
      <c r="BW808" s="106"/>
      <c r="BX808" s="106"/>
      <c r="BY808" s="106"/>
      <c r="BZ808" s="106"/>
      <c r="CA808" s="106"/>
      <c r="CB808" s="106"/>
    </row>
    <row r="809" spans="1:80" s="245" customFormat="1" ht="23.5" customHeight="1" x14ac:dyDescent="0.35">
      <c r="A809" s="243"/>
      <c r="B809" s="126" t="s">
        <v>404</v>
      </c>
      <c r="C809" s="381"/>
      <c r="D809" s="381"/>
      <c r="E809" s="259"/>
      <c r="F809" s="259"/>
      <c r="G809" s="241"/>
      <c r="H809" s="253"/>
      <c r="I809" s="61">
        <f>IF($H809="",0,VLOOKUP($E809,'Podpůrná data'!$H$15:$I$185,2,FALSE)*$H809)</f>
        <v>0</v>
      </c>
      <c r="J809" s="105"/>
      <c r="K809" s="166">
        <f>IF(I809&gt;0,1,0)</f>
        <v>0</v>
      </c>
      <c r="L809" s="204"/>
      <c r="M809" s="63" t="s">
        <v>95</v>
      </c>
      <c r="N809" s="260"/>
      <c r="O809" s="260"/>
      <c r="P809" s="260"/>
      <c r="Q809" s="260"/>
      <c r="R809" s="260"/>
      <c r="S809" s="260"/>
      <c r="T809" s="260"/>
      <c r="U809" s="260"/>
      <c r="V809" s="260"/>
      <c r="W809" s="260"/>
      <c r="X809" s="260"/>
      <c r="Y809" s="260"/>
      <c r="Z809" s="260"/>
      <c r="AA809" s="260"/>
      <c r="AB809" s="260"/>
      <c r="AC809" s="260"/>
      <c r="AD809" s="260"/>
      <c r="AE809" s="260"/>
      <c r="AF809" s="260"/>
      <c r="AG809" s="260"/>
      <c r="AH809" s="260"/>
      <c r="AI809" s="260"/>
      <c r="AJ809" s="260"/>
      <c r="AK809" s="260"/>
      <c r="AL809" s="260"/>
      <c r="AM809" s="260"/>
      <c r="AN809" s="260"/>
      <c r="AO809" s="260"/>
      <c r="AP809" s="260"/>
      <c r="AQ809" s="260"/>
      <c r="AR809" s="260"/>
      <c r="AS809" s="260"/>
      <c r="AT809" s="260"/>
      <c r="AU809" s="260"/>
      <c r="AV809" s="260"/>
      <c r="AW809" s="260"/>
      <c r="AX809" s="260"/>
      <c r="AY809" s="260"/>
      <c r="AZ809" s="260"/>
      <c r="BA809" s="260"/>
      <c r="BB809" s="260"/>
      <c r="BC809" s="260"/>
      <c r="BD809" s="260"/>
      <c r="BE809" s="260"/>
      <c r="BF809" s="260"/>
      <c r="BG809" s="260"/>
      <c r="BH809" s="260"/>
      <c r="BI809" s="260"/>
      <c r="BJ809" s="382">
        <f>SUM(N811:BI811)</f>
        <v>0</v>
      </c>
      <c r="BK809" s="384">
        <f>SUM(N813:BI813)</f>
        <v>0</v>
      </c>
      <c r="BL809" s="386">
        <f>IF($K809=0,0,IF($BJ809&gt;=20,1,0))</f>
        <v>0</v>
      </c>
      <c r="BM809" s="106"/>
      <c r="BN809" s="106"/>
      <c r="BO809" s="106"/>
      <c r="BP809" s="106"/>
      <c r="BQ809" s="106"/>
      <c r="BR809" s="106"/>
      <c r="BS809" s="106"/>
      <c r="BT809" s="106"/>
      <c r="BU809" s="106"/>
      <c r="BV809" s="106"/>
      <c r="BW809" s="106"/>
      <c r="BX809" s="106"/>
      <c r="BY809" s="106"/>
      <c r="BZ809" s="106"/>
      <c r="CA809" s="106"/>
      <c r="CB809" s="106"/>
    </row>
    <row r="810" spans="1:80" s="245" customFormat="1" ht="29" x14ac:dyDescent="0.35">
      <c r="A810" s="243"/>
      <c r="B810" s="128"/>
      <c r="C810" s="170"/>
      <c r="D810" s="170"/>
      <c r="E810" s="170"/>
      <c r="F810" s="170"/>
      <c r="G810" s="170"/>
      <c r="H810" s="170"/>
      <c r="I810" s="64"/>
      <c r="J810" s="105"/>
      <c r="K810" s="223"/>
      <c r="L810" s="106"/>
      <c r="M810" s="63" t="s">
        <v>215</v>
      </c>
      <c r="N810" s="260"/>
      <c r="O810" s="260"/>
      <c r="P810" s="260"/>
      <c r="Q810" s="260"/>
      <c r="R810" s="260"/>
      <c r="S810" s="260"/>
      <c r="T810" s="260"/>
      <c r="U810" s="260"/>
      <c r="V810" s="260"/>
      <c r="W810" s="260"/>
      <c r="X810" s="260"/>
      <c r="Y810" s="260"/>
      <c r="Z810" s="260"/>
      <c r="AA810" s="260"/>
      <c r="AB810" s="260"/>
      <c r="AC810" s="260"/>
      <c r="AD810" s="260"/>
      <c r="AE810" s="260"/>
      <c r="AF810" s="260"/>
      <c r="AG810" s="260"/>
      <c r="AH810" s="260"/>
      <c r="AI810" s="260"/>
      <c r="AJ810" s="260"/>
      <c r="AK810" s="260"/>
      <c r="AL810" s="260"/>
      <c r="AM810" s="260"/>
      <c r="AN810" s="260"/>
      <c r="AO810" s="260"/>
      <c r="AP810" s="260"/>
      <c r="AQ810" s="260"/>
      <c r="AR810" s="260"/>
      <c r="AS810" s="260"/>
      <c r="AT810" s="260"/>
      <c r="AU810" s="260"/>
      <c r="AV810" s="260"/>
      <c r="AW810" s="260"/>
      <c r="AX810" s="260"/>
      <c r="AY810" s="260"/>
      <c r="AZ810" s="260"/>
      <c r="BA810" s="260"/>
      <c r="BB810" s="260"/>
      <c r="BC810" s="260"/>
      <c r="BD810" s="260"/>
      <c r="BE810" s="260"/>
      <c r="BF810" s="260"/>
      <c r="BG810" s="260"/>
      <c r="BH810" s="260"/>
      <c r="BI810" s="260"/>
      <c r="BJ810" s="382"/>
      <c r="BK810" s="384"/>
      <c r="BL810" s="386"/>
      <c r="BM810" s="106"/>
      <c r="BN810" s="106"/>
      <c r="BO810" s="106"/>
      <c r="BP810" s="106"/>
      <c r="BQ810" s="106"/>
      <c r="BR810" s="106"/>
      <c r="BS810" s="106"/>
      <c r="BT810" s="106"/>
      <c r="BU810" s="106"/>
      <c r="BV810" s="106"/>
      <c r="BW810" s="106"/>
      <c r="BX810" s="106"/>
      <c r="BY810" s="106"/>
      <c r="BZ810" s="106"/>
      <c r="CA810" s="106"/>
      <c r="CB810" s="106"/>
    </row>
    <row r="811" spans="1:80" s="245" customFormat="1" ht="29" x14ac:dyDescent="0.35">
      <c r="A811" s="243"/>
      <c r="B811" s="128"/>
      <c r="C811" s="170"/>
      <c r="D811" s="170"/>
      <c r="E811" s="170"/>
      <c r="F811" s="170"/>
      <c r="G811" s="170"/>
      <c r="H811" s="170"/>
      <c r="I811" s="64"/>
      <c r="J811" s="105"/>
      <c r="K811" s="165"/>
      <c r="L811" s="106"/>
      <c r="M811" s="63" t="s">
        <v>235</v>
      </c>
      <c r="N811" s="167">
        <f>IF(N810="",0,IF(N810&gt;=$H809,$H809,N810))</f>
        <v>0</v>
      </c>
      <c r="O811" s="167">
        <f t="shared" ref="O811" si="12761">IF(O810="",0,IF((O810+N812)&lt;=$H809,O810,$H809-N812))</f>
        <v>0</v>
      </c>
      <c r="P811" s="167">
        <f t="shared" ref="P811" si="12762">IF(P810="",0,IF((P810+O812)&lt;=$H809,P810,$H809-O812))</f>
        <v>0</v>
      </c>
      <c r="Q811" s="167">
        <f t="shared" ref="Q811" si="12763">IF(Q810="",0,IF((Q810+P812)&lt;=$H809,Q810,$H809-P812))</f>
        <v>0</v>
      </c>
      <c r="R811" s="167">
        <f t="shared" ref="R811" si="12764">IF(R810="",0,IF((R810+Q812)&lt;=$H809,R810,$H809-Q812))</f>
        <v>0</v>
      </c>
      <c r="S811" s="167">
        <f t="shared" ref="S811" si="12765">IF(S810="",0,IF((S810+R812)&lt;=$H809,S810,$H809-R812))</f>
        <v>0</v>
      </c>
      <c r="T811" s="167">
        <f t="shared" ref="T811" si="12766">IF(T810="",0,IF((T810+S812)&lt;=$H809,T810,$H809-S812))</f>
        <v>0</v>
      </c>
      <c r="U811" s="167">
        <f t="shared" ref="U811" si="12767">IF(U810="",0,IF((U810+T812)&lt;=$H809,U810,$H809-T812))</f>
        <v>0</v>
      </c>
      <c r="V811" s="167">
        <f t="shared" ref="V811" si="12768">IF(V810="",0,IF((V810+U812)&lt;=$H809,V810,$H809-U812))</f>
        <v>0</v>
      </c>
      <c r="W811" s="167">
        <f t="shared" ref="W811" si="12769">IF(W810="",0,IF((W810+V812)&lt;=$H809,W810,$H809-V812))</f>
        <v>0</v>
      </c>
      <c r="X811" s="167">
        <f t="shared" ref="X811" si="12770">IF(X810="",0,IF((X810+W812)&lt;=$H809,X810,$H809-W812))</f>
        <v>0</v>
      </c>
      <c r="Y811" s="167">
        <f t="shared" ref="Y811" si="12771">IF(Y810="",0,IF((Y810+X812)&lt;=$H809,Y810,$H809-X812))</f>
        <v>0</v>
      </c>
      <c r="Z811" s="167">
        <f t="shared" ref="Z811" si="12772">IF(Z810="",0,IF((Z810+Y812)&lt;=$H809,Z810,$H809-Y812))</f>
        <v>0</v>
      </c>
      <c r="AA811" s="167">
        <f t="shared" ref="AA811" si="12773">IF(AA810="",0,IF((AA810+Z812)&lt;=$H809,AA810,$H809-Z812))</f>
        <v>0</v>
      </c>
      <c r="AB811" s="167">
        <f t="shared" ref="AB811" si="12774">IF(AB810="",0,IF((AB810+AA812)&lt;=$H809,AB810,$H809-AA812))</f>
        <v>0</v>
      </c>
      <c r="AC811" s="167">
        <f t="shared" ref="AC811" si="12775">IF(AC810="",0,IF((AC810+AB812)&lt;=$H809,AC810,$H809-AB812))</f>
        <v>0</v>
      </c>
      <c r="AD811" s="167">
        <f t="shared" ref="AD811" si="12776">IF(AD810="",0,IF((AD810+AC812)&lt;=$H809,AD810,$H809-AC812))</f>
        <v>0</v>
      </c>
      <c r="AE811" s="167">
        <f t="shared" ref="AE811" si="12777">IF(AE810="",0,IF((AE810+AD812)&lt;=$H809,AE810,$H809-AD812))</f>
        <v>0</v>
      </c>
      <c r="AF811" s="167">
        <f t="shared" ref="AF811" si="12778">IF(AF810="",0,IF((AF810+AE812)&lt;=$H809,AF810,$H809-AE812))</f>
        <v>0</v>
      </c>
      <c r="AG811" s="167">
        <f t="shared" ref="AG811" si="12779">IF(AG810="",0,IF((AG810+AF812)&lt;=$H809,AG810,$H809-AF812))</f>
        <v>0</v>
      </c>
      <c r="AH811" s="167">
        <f t="shared" ref="AH811" si="12780">IF(AH810="",0,IF((AH810+AG812)&lt;=$H809,AH810,$H809-AG812))</f>
        <v>0</v>
      </c>
      <c r="AI811" s="167">
        <f t="shared" ref="AI811" si="12781">IF(AI810="",0,IF((AI810+AH812)&lt;=$H809,AI810,$H809-AH812))</f>
        <v>0</v>
      </c>
      <c r="AJ811" s="167">
        <f t="shared" ref="AJ811" si="12782">IF(AJ810="",0,IF((AJ810+AI812)&lt;=$H809,AJ810,$H809-AI812))</f>
        <v>0</v>
      </c>
      <c r="AK811" s="167">
        <f t="shared" ref="AK811" si="12783">IF(AK810="",0,IF((AK810+AJ812)&lt;=$H809,AK810,$H809-AJ812))</f>
        <v>0</v>
      </c>
      <c r="AL811" s="167">
        <f t="shared" ref="AL811" si="12784">IF(AL810="",0,IF((AL810+AK812)&lt;=$H809,AL810,$H809-AK812))</f>
        <v>0</v>
      </c>
      <c r="AM811" s="167">
        <f t="shared" ref="AM811" si="12785">IF(AM810="",0,IF((AM810+AL812)&lt;=$H809,AM810,$H809-AL812))</f>
        <v>0</v>
      </c>
      <c r="AN811" s="167">
        <f t="shared" ref="AN811" si="12786">IF(AN810="",0,IF((AN810+AM812)&lt;=$H809,AN810,$H809-AM812))</f>
        <v>0</v>
      </c>
      <c r="AO811" s="167">
        <f t="shared" ref="AO811" si="12787">IF(AO810="",0,IF((AO810+AN812)&lt;=$H809,AO810,$H809-AN812))</f>
        <v>0</v>
      </c>
      <c r="AP811" s="167">
        <f t="shared" ref="AP811" si="12788">IF(AP810="",0,IF((AP810+AO812)&lt;=$H809,AP810,$H809-AO812))</f>
        <v>0</v>
      </c>
      <c r="AQ811" s="167">
        <f t="shared" ref="AQ811" si="12789">IF(AQ810="",0,IF((AQ810+AP812)&lt;=$H809,AQ810,$H809-AP812))</f>
        <v>0</v>
      </c>
      <c r="AR811" s="167">
        <f t="shared" ref="AR811" si="12790">IF(AR810="",0,IF((AR810+AQ812)&lt;=$H809,AR810,$H809-AQ812))</f>
        <v>0</v>
      </c>
      <c r="AS811" s="167">
        <f t="shared" ref="AS811" si="12791">IF(AS810="",0,IF((AS810+AR812)&lt;=$H809,AS810,$H809-AR812))</f>
        <v>0</v>
      </c>
      <c r="AT811" s="167">
        <f t="shared" ref="AT811" si="12792">IF(AT810="",0,IF((AT810+AS812)&lt;=$H809,AT810,$H809-AS812))</f>
        <v>0</v>
      </c>
      <c r="AU811" s="167">
        <f t="shared" ref="AU811" si="12793">IF(AU810="",0,IF((AU810+AT812)&lt;=$H809,AU810,$H809-AT812))</f>
        <v>0</v>
      </c>
      <c r="AV811" s="167">
        <f t="shared" ref="AV811" si="12794">IF(AV810="",0,IF((AV810+AU812)&lt;=$H809,AV810,$H809-AU812))</f>
        <v>0</v>
      </c>
      <c r="AW811" s="167">
        <f t="shared" ref="AW811" si="12795">IF(AW810="",0,IF((AW810+AV812)&lt;=$H809,AW810,$H809-AV812))</f>
        <v>0</v>
      </c>
      <c r="AX811" s="167">
        <f t="shared" ref="AX811" si="12796">IF(AX810="",0,IF((AX810+AW812)&lt;=$H809,AX810,$H809-AW812))</f>
        <v>0</v>
      </c>
      <c r="AY811" s="167">
        <f t="shared" ref="AY811" si="12797">IF(AY810="",0,IF((AY810+AX812)&lt;=$H809,AY810,$H809-AX812))</f>
        <v>0</v>
      </c>
      <c r="AZ811" s="167">
        <f t="shared" ref="AZ811" si="12798">IF(AZ810="",0,IF((AZ810+AY812)&lt;=$H809,AZ810,$H809-AY812))</f>
        <v>0</v>
      </c>
      <c r="BA811" s="167">
        <f t="shared" ref="BA811" si="12799">IF(BA810="",0,IF((BA810+AZ812)&lt;=$H809,BA810,$H809-AZ812))</f>
        <v>0</v>
      </c>
      <c r="BB811" s="167">
        <f t="shared" ref="BB811" si="12800">IF(BB810="",0,IF((BB810+BA812)&lt;=$H809,BB810,$H809-BA812))</f>
        <v>0</v>
      </c>
      <c r="BC811" s="167">
        <f t="shared" ref="BC811" si="12801">IF(BC810="",0,IF((BC810+BB812)&lt;=$H809,BC810,$H809-BB812))</f>
        <v>0</v>
      </c>
      <c r="BD811" s="167">
        <f t="shared" ref="BD811" si="12802">IF(BD810="",0,IF((BD810+BC812)&lt;=$H809,BD810,$H809-BC812))</f>
        <v>0</v>
      </c>
      <c r="BE811" s="167">
        <f t="shared" ref="BE811" si="12803">IF(BE810="",0,IF((BE810+BD812)&lt;=$H809,BE810,$H809-BD812))</f>
        <v>0</v>
      </c>
      <c r="BF811" s="167">
        <f t="shared" ref="BF811" si="12804">IF(BF810="",0,IF((BF810+BE812)&lt;=$H809,BF810,$H809-BE812))</f>
        <v>0</v>
      </c>
      <c r="BG811" s="167">
        <f t="shared" ref="BG811" si="12805">IF(BG810="",0,IF((BG810+BF812)&lt;=$H809,BG810,$H809-BF812))</f>
        <v>0</v>
      </c>
      <c r="BH811" s="167">
        <f t="shared" ref="BH811" si="12806">IF(BH810="",0,IF((BH810+BG812)&lt;=$H809,BH810,$H809-BG812))</f>
        <v>0</v>
      </c>
      <c r="BI811" s="167">
        <f t="shared" ref="BI811" si="12807">IF(BI810="",0,IF((BI810+BH812)&lt;=$H809,BI810,$H809-BH812))</f>
        <v>0</v>
      </c>
      <c r="BJ811" s="382"/>
      <c r="BK811" s="384"/>
      <c r="BL811" s="386"/>
      <c r="BM811" s="106"/>
      <c r="BN811" s="106"/>
      <c r="BO811" s="106"/>
      <c r="BP811" s="106"/>
      <c r="BQ811" s="106"/>
      <c r="BR811" s="106"/>
      <c r="BS811" s="106"/>
      <c r="BT811" s="106"/>
      <c r="BU811" s="106"/>
      <c r="BV811" s="106"/>
      <c r="BW811" s="106"/>
      <c r="BX811" s="106"/>
      <c r="BY811" s="106"/>
      <c r="BZ811" s="106"/>
      <c r="CA811" s="106"/>
      <c r="CB811" s="106"/>
    </row>
    <row r="812" spans="1:80" ht="29" hidden="1" x14ac:dyDescent="0.35">
      <c r="B812" s="128"/>
      <c r="C812" s="170"/>
      <c r="D812" s="170"/>
      <c r="E812" s="170"/>
      <c r="F812" s="170"/>
      <c r="G812" s="170"/>
      <c r="H812" s="170"/>
      <c r="I812" s="172"/>
      <c r="J812" s="105"/>
      <c r="K812" s="175"/>
      <c r="L812" s="105"/>
      <c r="M812" s="63" t="s">
        <v>236</v>
      </c>
      <c r="N812" s="167">
        <f>N811</f>
        <v>0</v>
      </c>
      <c r="O812" s="167">
        <f>O811+N812</f>
        <v>0</v>
      </c>
      <c r="P812" s="167">
        <f t="shared" ref="P812" si="12808">P811+O812</f>
        <v>0</v>
      </c>
      <c r="Q812" s="167">
        <f t="shared" ref="Q812" si="12809">Q811+P812</f>
        <v>0</v>
      </c>
      <c r="R812" s="167">
        <f t="shared" ref="R812" si="12810">R811+Q812</f>
        <v>0</v>
      </c>
      <c r="S812" s="167">
        <f t="shared" ref="S812" si="12811">S811+R812</f>
        <v>0</v>
      </c>
      <c r="T812" s="167">
        <f t="shared" ref="T812" si="12812">T811+S812</f>
        <v>0</v>
      </c>
      <c r="U812" s="167">
        <f t="shared" ref="U812" si="12813">U811+T812</f>
        <v>0</v>
      </c>
      <c r="V812" s="167">
        <f t="shared" ref="V812" si="12814">V811+U812</f>
        <v>0</v>
      </c>
      <c r="W812" s="167">
        <f t="shared" ref="W812" si="12815">W811+V812</f>
        <v>0</v>
      </c>
      <c r="X812" s="167">
        <f t="shared" ref="X812" si="12816">X811+W812</f>
        <v>0</v>
      </c>
      <c r="Y812" s="167">
        <f t="shared" ref="Y812" si="12817">Y811+X812</f>
        <v>0</v>
      </c>
      <c r="Z812" s="167">
        <f t="shared" ref="Z812" si="12818">Z811+Y812</f>
        <v>0</v>
      </c>
      <c r="AA812" s="167">
        <f t="shared" ref="AA812" si="12819">AA811+Z812</f>
        <v>0</v>
      </c>
      <c r="AB812" s="167">
        <f t="shared" ref="AB812" si="12820">AB811+AA812</f>
        <v>0</v>
      </c>
      <c r="AC812" s="167">
        <f t="shared" ref="AC812" si="12821">AC811+AB812</f>
        <v>0</v>
      </c>
      <c r="AD812" s="167">
        <f t="shared" ref="AD812" si="12822">AD811+AC812</f>
        <v>0</v>
      </c>
      <c r="AE812" s="167">
        <f t="shared" ref="AE812" si="12823">AE811+AD812</f>
        <v>0</v>
      </c>
      <c r="AF812" s="167">
        <f t="shared" ref="AF812" si="12824">AF811+AE812</f>
        <v>0</v>
      </c>
      <c r="AG812" s="167">
        <f t="shared" ref="AG812" si="12825">AG811+AF812</f>
        <v>0</v>
      </c>
      <c r="AH812" s="167">
        <f t="shared" ref="AH812" si="12826">AH811+AG812</f>
        <v>0</v>
      </c>
      <c r="AI812" s="167">
        <f t="shared" ref="AI812" si="12827">AI811+AH812</f>
        <v>0</v>
      </c>
      <c r="AJ812" s="167">
        <f t="shared" ref="AJ812" si="12828">AJ811+AI812</f>
        <v>0</v>
      </c>
      <c r="AK812" s="167">
        <f t="shared" ref="AK812" si="12829">AK811+AJ812</f>
        <v>0</v>
      </c>
      <c r="AL812" s="167">
        <f t="shared" ref="AL812" si="12830">AL811+AK812</f>
        <v>0</v>
      </c>
      <c r="AM812" s="167">
        <f t="shared" ref="AM812" si="12831">AM811+AL812</f>
        <v>0</v>
      </c>
      <c r="AN812" s="167">
        <f t="shared" ref="AN812" si="12832">AN811+AM812</f>
        <v>0</v>
      </c>
      <c r="AO812" s="167">
        <f t="shared" ref="AO812" si="12833">AO811+AN812</f>
        <v>0</v>
      </c>
      <c r="AP812" s="167">
        <f t="shared" ref="AP812" si="12834">AP811+AO812</f>
        <v>0</v>
      </c>
      <c r="AQ812" s="167">
        <f t="shared" ref="AQ812" si="12835">AQ811+AP812</f>
        <v>0</v>
      </c>
      <c r="AR812" s="167">
        <f t="shared" ref="AR812" si="12836">AR811+AQ812</f>
        <v>0</v>
      </c>
      <c r="AS812" s="167">
        <f t="shared" ref="AS812" si="12837">AS811+AR812</f>
        <v>0</v>
      </c>
      <c r="AT812" s="167">
        <f t="shared" ref="AT812" si="12838">AT811+AS812</f>
        <v>0</v>
      </c>
      <c r="AU812" s="167">
        <f t="shared" ref="AU812" si="12839">AU811+AT812</f>
        <v>0</v>
      </c>
      <c r="AV812" s="167">
        <f t="shared" ref="AV812" si="12840">AV811+AU812</f>
        <v>0</v>
      </c>
      <c r="AW812" s="167">
        <f t="shared" ref="AW812" si="12841">AW811+AV812</f>
        <v>0</v>
      </c>
      <c r="AX812" s="167">
        <f t="shared" ref="AX812" si="12842">AX811+AW812</f>
        <v>0</v>
      </c>
      <c r="AY812" s="167">
        <f t="shared" ref="AY812" si="12843">AY811+AX812</f>
        <v>0</v>
      </c>
      <c r="AZ812" s="167">
        <f t="shared" ref="AZ812" si="12844">AZ811+AY812</f>
        <v>0</v>
      </c>
      <c r="BA812" s="167">
        <f t="shared" ref="BA812" si="12845">BA811+AZ812</f>
        <v>0</v>
      </c>
      <c r="BB812" s="167">
        <f t="shared" ref="BB812" si="12846">BB811+BA812</f>
        <v>0</v>
      </c>
      <c r="BC812" s="167">
        <f t="shared" ref="BC812" si="12847">BC811+BB812</f>
        <v>0</v>
      </c>
      <c r="BD812" s="167">
        <f t="shared" ref="BD812" si="12848">BD811+BC812</f>
        <v>0</v>
      </c>
      <c r="BE812" s="167">
        <f t="shared" ref="BE812" si="12849">BE811+BD812</f>
        <v>0</v>
      </c>
      <c r="BF812" s="167">
        <f t="shared" ref="BF812" si="12850">BF811+BE812</f>
        <v>0</v>
      </c>
      <c r="BG812" s="167">
        <f t="shared" ref="BG812" si="12851">BG811+BF812</f>
        <v>0</v>
      </c>
      <c r="BH812" s="167">
        <f t="shared" ref="BH812" si="12852">BH811+BG812</f>
        <v>0</v>
      </c>
      <c r="BI812" s="167">
        <f t="shared" ref="BI812" si="12853">BI811+BH812</f>
        <v>0</v>
      </c>
      <c r="BJ812" s="382"/>
      <c r="BK812" s="384"/>
      <c r="BL812" s="386"/>
      <c r="BM812" s="105"/>
      <c r="BN812" s="105"/>
      <c r="BO812" s="105"/>
      <c r="BP812" s="105"/>
      <c r="BQ812" s="105"/>
      <c r="BR812" s="105"/>
      <c r="BS812" s="105"/>
      <c r="BT812" s="105"/>
      <c r="BU812" s="105"/>
      <c r="BV812" s="105"/>
      <c r="BW812" s="105"/>
      <c r="BX812" s="105"/>
      <c r="BY812" s="105"/>
      <c r="BZ812" s="105"/>
      <c r="CA812" s="105"/>
      <c r="CB812" s="105"/>
    </row>
    <row r="813" spans="1:80" ht="25.4" customHeight="1" thickBot="1" x14ac:dyDescent="0.4">
      <c r="B813" s="128"/>
      <c r="C813" s="170"/>
      <c r="D813" s="170"/>
      <c r="E813" s="170"/>
      <c r="F813" s="170"/>
      <c r="G813" s="170"/>
      <c r="H813" s="170"/>
      <c r="I813" s="172"/>
      <c r="J813" s="105"/>
      <c r="K813" s="175"/>
      <c r="L813" s="105"/>
      <c r="M813" s="63" t="s">
        <v>145</v>
      </c>
      <c r="N813" s="168">
        <f>IF($E809="",0,VLOOKUP($E809,'Podpůrná data'!$H$15:$I$182,2)*N811)</f>
        <v>0</v>
      </c>
      <c r="O813" s="168">
        <f>IF($E809="",0,VLOOKUP($E809,'Podpůrná data'!$H$15:$I$182,2)*O811)</f>
        <v>0</v>
      </c>
      <c r="P813" s="168">
        <f>IF($E809="",0,VLOOKUP($E809,'Podpůrná data'!$H$15:$I$182,2)*P811)</f>
        <v>0</v>
      </c>
      <c r="Q813" s="168">
        <f>IF($E809="",0,VLOOKUP($E809,'Podpůrná data'!$H$15:$I$182,2)*Q811)</f>
        <v>0</v>
      </c>
      <c r="R813" s="168">
        <f>IF($E809="",0,VLOOKUP($E809,'Podpůrná data'!$H$15:$I$182,2)*R811)</f>
        <v>0</v>
      </c>
      <c r="S813" s="168">
        <f>IF($E809="",0,VLOOKUP($E809,'Podpůrná data'!$H$15:$I$182,2)*S811)</f>
        <v>0</v>
      </c>
      <c r="T813" s="168">
        <f>IF($E809="",0,VLOOKUP($E809,'Podpůrná data'!$H$15:$I$182,2)*T811)</f>
        <v>0</v>
      </c>
      <c r="U813" s="168">
        <f>IF($E809="",0,VLOOKUP($E809,'Podpůrná data'!$H$15:$I$182,2)*U811)</f>
        <v>0</v>
      </c>
      <c r="V813" s="168">
        <f>IF($E809="",0,VLOOKUP($E809,'Podpůrná data'!$H$15:$I$182,2)*V811)</f>
        <v>0</v>
      </c>
      <c r="W813" s="168">
        <f>IF($E809="",0,VLOOKUP($E809,'Podpůrná data'!$H$15:$I$182,2)*W811)</f>
        <v>0</v>
      </c>
      <c r="X813" s="168">
        <f>IF($E809="",0,VLOOKUP($E809,'Podpůrná data'!$H$15:$I$182,2)*X811)</f>
        <v>0</v>
      </c>
      <c r="Y813" s="168">
        <f>IF($E809="",0,VLOOKUP($E809,'Podpůrná data'!$H$15:$I$182,2)*Y811)</f>
        <v>0</v>
      </c>
      <c r="Z813" s="168">
        <f>IF($E809="",0,VLOOKUP($E809,'Podpůrná data'!$H$15:$I$182,2)*Z811)</f>
        <v>0</v>
      </c>
      <c r="AA813" s="168">
        <f>IF($E809="",0,VLOOKUP($E809,'Podpůrná data'!$H$15:$I$182,2)*AA811)</f>
        <v>0</v>
      </c>
      <c r="AB813" s="168">
        <f>IF($E809="",0,VLOOKUP($E809,'Podpůrná data'!$H$15:$I$182,2)*AB811)</f>
        <v>0</v>
      </c>
      <c r="AC813" s="168">
        <f>IF($E809="",0,VLOOKUP($E809,'Podpůrná data'!$H$15:$I$182,2)*AC811)</f>
        <v>0</v>
      </c>
      <c r="AD813" s="168">
        <f>IF($E809="",0,VLOOKUP($E809,'Podpůrná data'!$H$15:$I$182,2)*AD811)</f>
        <v>0</v>
      </c>
      <c r="AE813" s="168">
        <f>IF($E809="",0,VLOOKUP($E809,'Podpůrná data'!$H$15:$I$182,2)*AE811)</f>
        <v>0</v>
      </c>
      <c r="AF813" s="168">
        <f>IF($E809="",0,VLOOKUP($E809,'Podpůrná data'!$H$15:$I$182,2)*AF811)</f>
        <v>0</v>
      </c>
      <c r="AG813" s="168">
        <f>IF($E809="",0,VLOOKUP($E809,'Podpůrná data'!$H$15:$I$182,2)*AG811)</f>
        <v>0</v>
      </c>
      <c r="AH813" s="168">
        <f>IF($E809="",0,VLOOKUP($E809,'Podpůrná data'!$H$15:$I$182,2)*AH811)</f>
        <v>0</v>
      </c>
      <c r="AI813" s="168">
        <f>IF($E809="",0,VLOOKUP($E809,'Podpůrná data'!$H$15:$I$182,2)*AI811)</f>
        <v>0</v>
      </c>
      <c r="AJ813" s="168">
        <f>IF($E809="",0,VLOOKUP($E809,'Podpůrná data'!$H$15:$I$182,2)*AJ811)</f>
        <v>0</v>
      </c>
      <c r="AK813" s="168">
        <f>IF($E809="",0,VLOOKUP($E809,'Podpůrná data'!$H$15:$I$182,2)*AK811)</f>
        <v>0</v>
      </c>
      <c r="AL813" s="168">
        <f>IF($E809="",0,VLOOKUP($E809,'Podpůrná data'!$H$15:$I$182,2)*AL811)</f>
        <v>0</v>
      </c>
      <c r="AM813" s="168">
        <f>IF($E809="",0,VLOOKUP($E809,'Podpůrná data'!$H$15:$I$182,2)*AM811)</f>
        <v>0</v>
      </c>
      <c r="AN813" s="168">
        <f>IF($E809="",0,VLOOKUP($E809,'Podpůrná data'!$H$15:$I$182,2)*AN811)</f>
        <v>0</v>
      </c>
      <c r="AO813" s="168">
        <f>IF($E809="",0,VLOOKUP($E809,'Podpůrná data'!$H$15:$I$182,2)*AO811)</f>
        <v>0</v>
      </c>
      <c r="AP813" s="168">
        <f>IF($E809="",0,VLOOKUP($E809,'Podpůrná data'!$H$15:$I$182,2)*AP811)</f>
        <v>0</v>
      </c>
      <c r="AQ813" s="168">
        <f>IF($E809="",0,VLOOKUP($E809,'Podpůrná data'!$H$15:$I$182,2)*AQ811)</f>
        <v>0</v>
      </c>
      <c r="AR813" s="168">
        <f>IF($E809="",0,VLOOKUP($E809,'Podpůrná data'!$H$15:$I$182,2)*AR811)</f>
        <v>0</v>
      </c>
      <c r="AS813" s="168">
        <f>IF($E809="",0,VLOOKUP($E809,'Podpůrná data'!$H$15:$I$182,2)*AS811)</f>
        <v>0</v>
      </c>
      <c r="AT813" s="168">
        <f>IF($E809="",0,VLOOKUP($E809,'Podpůrná data'!$H$15:$I$182,2)*AT811)</f>
        <v>0</v>
      </c>
      <c r="AU813" s="168">
        <f>IF($E809="",0,VLOOKUP($E809,'Podpůrná data'!$H$15:$I$182,2)*AU811)</f>
        <v>0</v>
      </c>
      <c r="AV813" s="168">
        <f>IF($E809="",0,VLOOKUP($E809,'Podpůrná data'!$H$15:$I$182,2)*AV811)</f>
        <v>0</v>
      </c>
      <c r="AW813" s="168">
        <f>IF($E809="",0,VLOOKUP($E809,'Podpůrná data'!$H$15:$I$182,2)*AW811)</f>
        <v>0</v>
      </c>
      <c r="AX813" s="168">
        <f>IF($E809="",0,VLOOKUP($E809,'Podpůrná data'!$H$15:$I$182,2)*AX811)</f>
        <v>0</v>
      </c>
      <c r="AY813" s="168">
        <f>IF($E809="",0,VLOOKUP($E809,'Podpůrná data'!$H$15:$I$182,2)*AY811)</f>
        <v>0</v>
      </c>
      <c r="AZ813" s="168">
        <f>IF($E809="",0,VLOOKUP($E809,'Podpůrná data'!$H$15:$I$182,2)*AZ811)</f>
        <v>0</v>
      </c>
      <c r="BA813" s="168">
        <f>IF($E809="",0,VLOOKUP($E809,'Podpůrná data'!$H$15:$I$182,2)*BA811)</f>
        <v>0</v>
      </c>
      <c r="BB813" s="168">
        <f>IF($E809="",0,VLOOKUP($E809,'Podpůrná data'!$H$15:$I$182,2)*BB811)</f>
        <v>0</v>
      </c>
      <c r="BC813" s="168">
        <f>IF($E809="",0,VLOOKUP($E809,'Podpůrná data'!$H$15:$I$182,2)*BC811)</f>
        <v>0</v>
      </c>
      <c r="BD813" s="168">
        <f>IF($E809="",0,VLOOKUP($E809,'Podpůrná data'!$H$15:$I$182,2)*BD811)</f>
        <v>0</v>
      </c>
      <c r="BE813" s="168">
        <f>IF($E809="",0,VLOOKUP($E809,'Podpůrná data'!$H$15:$I$182,2)*BE811)</f>
        <v>0</v>
      </c>
      <c r="BF813" s="168">
        <f>IF($E809="",0,VLOOKUP($E809,'Podpůrná data'!$H$15:$I$182,2)*BF811)</f>
        <v>0</v>
      </c>
      <c r="BG813" s="168">
        <f>IF($E809="",0,VLOOKUP($E809,'Podpůrná data'!$H$15:$I$182,2)*BG811)</f>
        <v>0</v>
      </c>
      <c r="BH813" s="168">
        <f>IF($E809="",0,VLOOKUP($E809,'Podpůrná data'!$H$15:$I$182,2)*BH811)</f>
        <v>0</v>
      </c>
      <c r="BI813" s="168">
        <f>IF($E809="",0,VLOOKUP($E809,'Podpůrná data'!$H$15:$I$182,2)*BI811)</f>
        <v>0</v>
      </c>
      <c r="BJ813" s="382"/>
      <c r="BK813" s="384"/>
      <c r="BL813" s="386"/>
      <c r="BM813" s="105"/>
      <c r="BN813" s="178">
        <f>SUMIFS($N813:$BI813,$N808:$BI808,"1. ZoR")</f>
        <v>0</v>
      </c>
      <c r="BO813" s="178">
        <f>SUMIFS($N813:$BI813,$N808:$BI808,"2. ZoR")</f>
        <v>0</v>
      </c>
      <c r="BP813" s="178">
        <f>SUMIFS($N813:$BI813,$N808:$BI808,"3. ZoR")</f>
        <v>0</v>
      </c>
      <c r="BQ813" s="178">
        <f>SUMIFS($N813:$BI813,$N808:$BI808,"4. ZoR")</f>
        <v>0</v>
      </c>
      <c r="BR813" s="178">
        <f>SUMIFS($N813:$BI813,$N808:$BI808,"5. ZoR")</f>
        <v>0</v>
      </c>
      <c r="BS813" s="178">
        <f>SUMIFS($N813:$BI813,$N808:$BI808,"6. ZoR")</f>
        <v>0</v>
      </c>
      <c r="BT813" s="178">
        <f>SUMIFS($N813:$BI813,$N808:$BI808,"7. ZoR")</f>
        <v>0</v>
      </c>
      <c r="BU813" s="178">
        <f>SUMIFS($N813:$BI813,$N808:$BI808,"8. ZoR")</f>
        <v>0</v>
      </c>
      <c r="BV813" s="178">
        <f>SUMIFS($N813:$BI813,$N808:$BI808,"9. ZoR")</f>
        <v>0</v>
      </c>
      <c r="BW813" s="178">
        <f>SUMIFS($N813:$BI813,$N808:$BI808,"10. ZoR")</f>
        <v>0</v>
      </c>
      <c r="BX813" s="178">
        <f>SUMIFS($N813:$BI813,$N808:$BI808,"11. ZoR")</f>
        <v>0</v>
      </c>
      <c r="BY813" s="178">
        <f>SUMIFS($N813:$BI813,$N808:$BI808,"12. ZoR")</f>
        <v>0</v>
      </c>
      <c r="BZ813" s="178">
        <f>SUMIFS($N813:$BI813,$N808:$BI808,"13. ZoR")</f>
        <v>0</v>
      </c>
      <c r="CA813" s="178">
        <f>SUMIFS($N813:$BI813,$N808:$BI808,"14. ZoR")</f>
        <v>0</v>
      </c>
      <c r="CB813" s="178">
        <f>SUMIFS($N813:$BI813,$N808:$BI808,"15. ZoR")</f>
        <v>0</v>
      </c>
    </row>
    <row r="814" spans="1:80" ht="29.5" hidden="1" thickBot="1" x14ac:dyDescent="0.4">
      <c r="B814" s="129"/>
      <c r="C814" s="173"/>
      <c r="D814" s="173"/>
      <c r="E814" s="173"/>
      <c r="F814" s="173"/>
      <c r="G814" s="173"/>
      <c r="H814" s="173"/>
      <c r="I814" s="174"/>
      <c r="J814" s="105"/>
      <c r="K814" s="176"/>
      <c r="L814" s="105"/>
      <c r="M814" s="63" t="s">
        <v>200</v>
      </c>
      <c r="N814" s="168">
        <f>IF(N813="","",N813)</f>
        <v>0</v>
      </c>
      <c r="O814" s="168">
        <f>N814+O813</f>
        <v>0</v>
      </c>
      <c r="P814" s="168">
        <f t="shared" ref="P814" si="12854">O814+P813</f>
        <v>0</v>
      </c>
      <c r="Q814" s="168">
        <f t="shared" ref="Q814" si="12855">P814+Q813</f>
        <v>0</v>
      </c>
      <c r="R814" s="168">
        <f t="shared" ref="R814" si="12856">Q814+R813</f>
        <v>0</v>
      </c>
      <c r="S814" s="168">
        <f t="shared" ref="S814" si="12857">R814+S813</f>
        <v>0</v>
      </c>
      <c r="T814" s="168">
        <f t="shared" ref="T814" si="12858">S814+T813</f>
        <v>0</v>
      </c>
      <c r="U814" s="168">
        <f t="shared" ref="U814" si="12859">T814+U813</f>
        <v>0</v>
      </c>
      <c r="V814" s="168">
        <f t="shared" ref="V814" si="12860">U814+V813</f>
        <v>0</v>
      </c>
      <c r="W814" s="168">
        <f t="shared" ref="W814" si="12861">V814+W813</f>
        <v>0</v>
      </c>
      <c r="X814" s="168">
        <f t="shared" ref="X814" si="12862">W814+X813</f>
        <v>0</v>
      </c>
      <c r="Y814" s="168">
        <f t="shared" ref="Y814" si="12863">X814+Y813</f>
        <v>0</v>
      </c>
      <c r="Z814" s="168">
        <f t="shared" ref="Z814" si="12864">Y814+Z813</f>
        <v>0</v>
      </c>
      <c r="AA814" s="168">
        <f t="shared" ref="AA814" si="12865">Z814+AA813</f>
        <v>0</v>
      </c>
      <c r="AB814" s="168">
        <f t="shared" ref="AB814" si="12866">AA814+AB813</f>
        <v>0</v>
      </c>
      <c r="AC814" s="168">
        <f t="shared" ref="AC814" si="12867">AB814+AC813</f>
        <v>0</v>
      </c>
      <c r="AD814" s="168">
        <f t="shared" ref="AD814" si="12868">AC814+AD813</f>
        <v>0</v>
      </c>
      <c r="AE814" s="168">
        <f t="shared" ref="AE814" si="12869">AD814+AE813</f>
        <v>0</v>
      </c>
      <c r="AF814" s="168">
        <f t="shared" ref="AF814" si="12870">AE814+AF813</f>
        <v>0</v>
      </c>
      <c r="AG814" s="168">
        <f t="shared" ref="AG814" si="12871">AF814+AG813</f>
        <v>0</v>
      </c>
      <c r="AH814" s="168">
        <f t="shared" ref="AH814" si="12872">AG814+AH813</f>
        <v>0</v>
      </c>
      <c r="AI814" s="168">
        <f t="shared" ref="AI814" si="12873">AH814+AI813</f>
        <v>0</v>
      </c>
      <c r="AJ814" s="168">
        <f t="shared" ref="AJ814" si="12874">AI814+AJ813</f>
        <v>0</v>
      </c>
      <c r="AK814" s="168">
        <f t="shared" ref="AK814" si="12875">AJ814+AK813</f>
        <v>0</v>
      </c>
      <c r="AL814" s="168">
        <f t="shared" ref="AL814" si="12876">AK814+AL813</f>
        <v>0</v>
      </c>
      <c r="AM814" s="168">
        <f t="shared" ref="AM814" si="12877">AL814+AM813</f>
        <v>0</v>
      </c>
      <c r="AN814" s="168">
        <f t="shared" ref="AN814" si="12878">AM814+AN813</f>
        <v>0</v>
      </c>
      <c r="AO814" s="168">
        <f t="shared" ref="AO814" si="12879">AN814+AO813</f>
        <v>0</v>
      </c>
      <c r="AP814" s="168">
        <f t="shared" ref="AP814" si="12880">AO814+AP813</f>
        <v>0</v>
      </c>
      <c r="AQ814" s="168">
        <f t="shared" ref="AQ814" si="12881">AP814+AQ813</f>
        <v>0</v>
      </c>
      <c r="AR814" s="168">
        <f t="shared" ref="AR814" si="12882">AQ814+AR813</f>
        <v>0</v>
      </c>
      <c r="AS814" s="168">
        <f t="shared" ref="AS814" si="12883">AR814+AS813</f>
        <v>0</v>
      </c>
      <c r="AT814" s="168">
        <f t="shared" ref="AT814" si="12884">AS814+AT813</f>
        <v>0</v>
      </c>
      <c r="AU814" s="168">
        <f t="shared" ref="AU814" si="12885">AT814+AU813</f>
        <v>0</v>
      </c>
      <c r="AV814" s="168">
        <f t="shared" ref="AV814" si="12886">AU814+AV813</f>
        <v>0</v>
      </c>
      <c r="AW814" s="168">
        <f t="shared" ref="AW814" si="12887">AV814+AW813</f>
        <v>0</v>
      </c>
      <c r="AX814" s="168">
        <f t="shared" ref="AX814" si="12888">AW814+AX813</f>
        <v>0</v>
      </c>
      <c r="AY814" s="168">
        <f t="shared" ref="AY814" si="12889">AX814+AY813</f>
        <v>0</v>
      </c>
      <c r="AZ814" s="168">
        <f t="shared" ref="AZ814" si="12890">AY814+AZ813</f>
        <v>0</v>
      </c>
      <c r="BA814" s="168">
        <f t="shared" ref="BA814" si="12891">AZ814+BA813</f>
        <v>0</v>
      </c>
      <c r="BB814" s="168">
        <f t="shared" ref="BB814" si="12892">BA814+BB813</f>
        <v>0</v>
      </c>
      <c r="BC814" s="168">
        <f t="shared" ref="BC814" si="12893">BB814+BC813</f>
        <v>0</v>
      </c>
      <c r="BD814" s="168">
        <f t="shared" ref="BD814" si="12894">BC814+BD813</f>
        <v>0</v>
      </c>
      <c r="BE814" s="168">
        <f t="shared" ref="BE814" si="12895">BD814+BE813</f>
        <v>0</v>
      </c>
      <c r="BF814" s="168">
        <f t="shared" ref="BF814" si="12896">BE814+BF813</f>
        <v>0</v>
      </c>
      <c r="BG814" s="168">
        <f t="shared" ref="BG814" si="12897">BF814+BG813</f>
        <v>0</v>
      </c>
      <c r="BH814" s="168">
        <f t="shared" ref="BH814" si="12898">BG814+BH813</f>
        <v>0</v>
      </c>
      <c r="BI814" s="168">
        <f t="shared" ref="BI814" si="12899">BH814+BI813</f>
        <v>0</v>
      </c>
      <c r="BJ814" s="383"/>
      <c r="BK814" s="385"/>
      <c r="BL814" s="387"/>
      <c r="BM814" s="105"/>
      <c r="BN814" s="105"/>
      <c r="BO814" s="105"/>
      <c r="BP814" s="105"/>
      <c r="BQ814" s="105"/>
      <c r="BR814" s="105"/>
      <c r="BS814" s="105"/>
      <c r="BT814" s="105"/>
      <c r="BU814" s="105"/>
      <c r="BV814" s="105"/>
      <c r="BW814" s="105"/>
      <c r="BX814" s="105"/>
      <c r="BY814" s="105"/>
      <c r="BZ814" s="105"/>
      <c r="CA814" s="105"/>
      <c r="CB814" s="105"/>
    </row>
    <row r="815" spans="1:80" ht="15" hidden="1" thickBot="1" x14ac:dyDescent="0.4">
      <c r="B815" s="105"/>
      <c r="C815" s="130"/>
      <c r="D815" s="130"/>
      <c r="E815" s="130"/>
      <c r="F815" s="130"/>
      <c r="G815" s="130"/>
      <c r="H815" s="130"/>
      <c r="I815" s="105"/>
      <c r="J815" s="7"/>
      <c r="K815" s="105"/>
      <c r="L815" s="105"/>
      <c r="M815" s="105"/>
      <c r="N815" s="105"/>
      <c r="O815" s="105"/>
      <c r="P815" s="7"/>
      <c r="Q815" s="105"/>
      <c r="R815" s="105"/>
      <c r="S815" s="105"/>
      <c r="T815" s="105"/>
      <c r="U815" s="105"/>
      <c r="V815" s="105"/>
      <c r="W815" s="105"/>
      <c r="X815" s="105"/>
      <c r="Y815" s="105"/>
      <c r="Z815" s="105"/>
      <c r="AA815" s="105"/>
      <c r="AB815" s="105"/>
      <c r="AC815" s="105"/>
      <c r="AD815" s="105"/>
      <c r="AE815" s="105"/>
      <c r="AF815" s="105"/>
      <c r="AG815" s="105"/>
      <c r="AH815" s="105"/>
      <c r="AI815" s="105"/>
      <c r="AJ815" s="105"/>
      <c r="AK815" s="105"/>
      <c r="AL815" s="105"/>
      <c r="AM815" s="105"/>
      <c r="AN815" s="105"/>
      <c r="AO815" s="105"/>
      <c r="AP815" s="105"/>
      <c r="AQ815" s="105"/>
      <c r="AR815" s="105"/>
      <c r="AS815" s="105"/>
      <c r="AT815" s="105"/>
      <c r="AU815" s="105"/>
      <c r="AV815" s="105"/>
      <c r="AW815" s="105"/>
      <c r="AX815" s="105"/>
      <c r="AY815" s="105"/>
      <c r="AZ815" s="105"/>
      <c r="BA815" s="105"/>
      <c r="BB815" s="105"/>
      <c r="BC815" s="105"/>
      <c r="BD815" s="105"/>
      <c r="BE815" s="105"/>
      <c r="BF815" s="105"/>
      <c r="BG815" s="105"/>
      <c r="BH815" s="105"/>
      <c r="BI815" s="105"/>
      <c r="BJ815" s="105"/>
      <c r="BK815" s="105"/>
      <c r="BL815" s="105"/>
      <c r="BM815" s="105"/>
      <c r="BN815" s="105"/>
      <c r="BO815" s="105"/>
      <c r="BP815" s="105"/>
      <c r="BQ815" s="105"/>
      <c r="BR815" s="105"/>
      <c r="BS815" s="105"/>
      <c r="BT815" s="105"/>
      <c r="BU815" s="105"/>
      <c r="BV815" s="105"/>
      <c r="BW815" s="105"/>
      <c r="BX815" s="105"/>
      <c r="BY815" s="105"/>
      <c r="BZ815" s="105"/>
      <c r="CA815" s="105"/>
      <c r="CB815" s="105"/>
    </row>
    <row r="816" spans="1:80" s="245" customFormat="1" ht="58.4" customHeight="1" thickBot="1" x14ac:dyDescent="0.4">
      <c r="A816" s="249"/>
      <c r="B816" s="120"/>
      <c r="C816" s="360" t="s">
        <v>2</v>
      </c>
      <c r="D816" s="121"/>
      <c r="E816" s="131" t="s">
        <v>225</v>
      </c>
      <c r="F816" s="131" t="s">
        <v>444</v>
      </c>
      <c r="G816" s="131" t="s">
        <v>208</v>
      </c>
      <c r="H816" s="122" t="s">
        <v>385</v>
      </c>
      <c r="I816" s="123" t="s">
        <v>1</v>
      </c>
      <c r="J816" s="7"/>
      <c r="K816" s="169">
        <v>204032</v>
      </c>
      <c r="L816" s="106"/>
      <c r="M816" s="194" t="s">
        <v>128</v>
      </c>
      <c r="N816" s="83" t="s">
        <v>4</v>
      </c>
      <c r="O816" s="83" t="s">
        <v>5</v>
      </c>
      <c r="P816" s="83" t="s">
        <v>6</v>
      </c>
      <c r="Q816" s="83" t="s">
        <v>7</v>
      </c>
      <c r="R816" s="83" t="s">
        <v>8</v>
      </c>
      <c r="S816" s="83" t="s">
        <v>9</v>
      </c>
      <c r="T816" s="83" t="s">
        <v>10</v>
      </c>
      <c r="U816" s="83" t="s">
        <v>11</v>
      </c>
      <c r="V816" s="83" t="s">
        <v>12</v>
      </c>
      <c r="W816" s="83" t="s">
        <v>13</v>
      </c>
      <c r="X816" s="83" t="s">
        <v>14</v>
      </c>
      <c r="Y816" s="83" t="s">
        <v>15</v>
      </c>
      <c r="Z816" s="83" t="s">
        <v>16</v>
      </c>
      <c r="AA816" s="83" t="s">
        <v>17</v>
      </c>
      <c r="AB816" s="83" t="s">
        <v>18</v>
      </c>
      <c r="AC816" s="83" t="s">
        <v>19</v>
      </c>
      <c r="AD816" s="83" t="s">
        <v>20</v>
      </c>
      <c r="AE816" s="83" t="s">
        <v>21</v>
      </c>
      <c r="AF816" s="83" t="s">
        <v>22</v>
      </c>
      <c r="AG816" s="83" t="s">
        <v>23</v>
      </c>
      <c r="AH816" s="83" t="s">
        <v>24</v>
      </c>
      <c r="AI816" s="83" t="s">
        <v>25</v>
      </c>
      <c r="AJ816" s="83" t="s">
        <v>26</v>
      </c>
      <c r="AK816" s="83" t="s">
        <v>27</v>
      </c>
      <c r="AL816" s="83" t="s">
        <v>28</v>
      </c>
      <c r="AM816" s="83" t="s">
        <v>29</v>
      </c>
      <c r="AN816" s="83" t="s">
        <v>30</v>
      </c>
      <c r="AO816" s="83" t="s">
        <v>31</v>
      </c>
      <c r="AP816" s="83" t="s">
        <v>32</v>
      </c>
      <c r="AQ816" s="83" t="s">
        <v>33</v>
      </c>
      <c r="AR816" s="83" t="s">
        <v>34</v>
      </c>
      <c r="AS816" s="83" t="s">
        <v>35</v>
      </c>
      <c r="AT816" s="83" t="s">
        <v>36</v>
      </c>
      <c r="AU816" s="83" t="s">
        <v>37</v>
      </c>
      <c r="AV816" s="83" t="s">
        <v>38</v>
      </c>
      <c r="AW816" s="83" t="s">
        <v>39</v>
      </c>
      <c r="AX816" s="83" t="s">
        <v>40</v>
      </c>
      <c r="AY816" s="83" t="s">
        <v>41</v>
      </c>
      <c r="AZ816" s="83" t="s">
        <v>42</v>
      </c>
      <c r="BA816" s="83" t="s">
        <v>43</v>
      </c>
      <c r="BB816" s="83" t="s">
        <v>44</v>
      </c>
      <c r="BC816" s="83" t="s">
        <v>45</v>
      </c>
      <c r="BD816" s="83" t="s">
        <v>46</v>
      </c>
      <c r="BE816" s="83" t="s">
        <v>47</v>
      </c>
      <c r="BF816" s="83" t="s">
        <v>48</v>
      </c>
      <c r="BG816" s="83" t="s">
        <v>49</v>
      </c>
      <c r="BH816" s="83" t="s">
        <v>50</v>
      </c>
      <c r="BI816" s="83" t="s">
        <v>51</v>
      </c>
      <c r="BJ816" s="134" t="s">
        <v>234</v>
      </c>
      <c r="BK816" s="135" t="s">
        <v>164</v>
      </c>
      <c r="BL816" s="135" t="s">
        <v>213</v>
      </c>
      <c r="BM816" s="106"/>
      <c r="BN816" s="368" t="s">
        <v>238</v>
      </c>
      <c r="BO816" s="369"/>
      <c r="BP816" s="369"/>
      <c r="BQ816" s="369"/>
      <c r="BR816" s="369"/>
      <c r="BS816" s="369"/>
      <c r="BT816" s="369"/>
      <c r="BU816" s="369"/>
      <c r="BV816" s="369"/>
      <c r="BW816" s="369"/>
      <c r="BX816" s="369"/>
      <c r="BY816" s="369"/>
      <c r="BZ816" s="369"/>
      <c r="CA816" s="369"/>
      <c r="CB816" s="369"/>
    </row>
    <row r="817" spans="1:80" s="245" customFormat="1" ht="18" hidden="1" customHeight="1" x14ac:dyDescent="0.35">
      <c r="A817" s="250"/>
      <c r="B817" s="113"/>
      <c r="C817" s="361"/>
      <c r="D817" s="125"/>
      <c r="E817" s="125"/>
      <c r="F817" s="125"/>
      <c r="G817" s="125"/>
      <c r="H817" s="370" t="s">
        <v>201</v>
      </c>
      <c r="I817" s="373" t="s">
        <v>93</v>
      </c>
      <c r="J817" s="7"/>
      <c r="K817" s="375" t="s">
        <v>423</v>
      </c>
      <c r="L817" s="106"/>
      <c r="M817" s="84"/>
      <c r="N817" s="74">
        <f>MONTH(Úvod!$F$10)</f>
        <v>1</v>
      </c>
      <c r="O817" s="75">
        <f t="shared" ref="O817" si="12900">IF(N817=12,1,N817+1)</f>
        <v>2</v>
      </c>
      <c r="P817" s="75">
        <f t="shared" ref="P817" si="12901">IF(O817=12,1,O817+1)</f>
        <v>3</v>
      </c>
      <c r="Q817" s="76">
        <f t="shared" ref="Q817" si="12902">IF(P817=12,1,P817+1)</f>
        <v>4</v>
      </c>
      <c r="R817" s="76">
        <f t="shared" ref="R817" si="12903">IF(Q817=12,1,Q817+1)</f>
        <v>5</v>
      </c>
      <c r="S817" s="76">
        <f t="shared" ref="S817" si="12904">IF(R817=12,1,R817+1)</f>
        <v>6</v>
      </c>
      <c r="T817" s="76">
        <f t="shared" ref="T817" si="12905">IF(S817=12,1,S817+1)</f>
        <v>7</v>
      </c>
      <c r="U817" s="76">
        <f t="shared" ref="U817" si="12906">IF(T817=12,1,T817+1)</f>
        <v>8</v>
      </c>
      <c r="V817" s="76">
        <f t="shared" ref="V817" si="12907">IF(U817=12,1,U817+1)</f>
        <v>9</v>
      </c>
      <c r="W817" s="76">
        <f>IF(V817=12,1,V817+1)</f>
        <v>10</v>
      </c>
      <c r="X817" s="76">
        <f t="shared" ref="X817" si="12908">IF(W817=12,1,W817+1)</f>
        <v>11</v>
      </c>
      <c r="Y817" s="76">
        <f t="shared" ref="Y817" si="12909">IF(X817=12,1,X817+1)</f>
        <v>12</v>
      </c>
      <c r="Z817" s="76">
        <f t="shared" ref="Z817" si="12910">IF(Y817=12,1,Y817+1)</f>
        <v>1</v>
      </c>
      <c r="AA817" s="76">
        <f t="shared" ref="AA817" si="12911">IF(Z817=12,1,Z817+1)</f>
        <v>2</v>
      </c>
      <c r="AB817" s="76">
        <f t="shared" ref="AB817" si="12912">IF(AA817=12,1,AA817+1)</f>
        <v>3</v>
      </c>
      <c r="AC817" s="76">
        <f t="shared" ref="AC817" si="12913">IF(AB817=12,1,AB817+1)</f>
        <v>4</v>
      </c>
      <c r="AD817" s="76">
        <f t="shared" ref="AD817" si="12914">IF(AC817=12,1,AC817+1)</f>
        <v>5</v>
      </c>
      <c r="AE817" s="76">
        <f t="shared" ref="AE817" si="12915">IF(AD817=12,1,AD817+1)</f>
        <v>6</v>
      </c>
      <c r="AF817" s="76">
        <f>IF(AE817=12,1,AE817+1)</f>
        <v>7</v>
      </c>
      <c r="AG817" s="76">
        <f t="shared" ref="AG817" si="12916">IF(AF817=12,1,AF817+1)</f>
        <v>8</v>
      </c>
      <c r="AH817" s="76">
        <f t="shared" ref="AH817" si="12917">IF(AG817=12,1,AG817+1)</f>
        <v>9</v>
      </c>
      <c r="AI817" s="76">
        <f t="shared" ref="AI817" si="12918">IF(AH817=12,1,AH817+1)</f>
        <v>10</v>
      </c>
      <c r="AJ817" s="76">
        <f t="shared" ref="AJ817" si="12919">IF(AI817=12,1,AI817+1)</f>
        <v>11</v>
      </c>
      <c r="AK817" s="76">
        <f t="shared" ref="AK817" si="12920">IF(AJ817=12,1,AJ817+1)</f>
        <v>12</v>
      </c>
      <c r="AL817" s="76">
        <f t="shared" ref="AL817" si="12921">IF(AK817=12,1,AK817+1)</f>
        <v>1</v>
      </c>
      <c r="AM817" s="76">
        <f t="shared" ref="AM817" si="12922">IF(AL817=12,1,AL817+1)</f>
        <v>2</v>
      </c>
      <c r="AN817" s="76">
        <f t="shared" ref="AN817" si="12923">IF(AM817=12,1,AM817+1)</f>
        <v>3</v>
      </c>
      <c r="AO817" s="76">
        <f t="shared" ref="AO817" si="12924">IF(AN817=12,1,AN817+1)</f>
        <v>4</v>
      </c>
      <c r="AP817" s="76">
        <f t="shared" ref="AP817" si="12925">IF(AO817=12,1,AO817+1)</f>
        <v>5</v>
      </c>
      <c r="AQ817" s="76">
        <f t="shared" ref="AQ817" si="12926">IF(AP817=12,1,AP817+1)</f>
        <v>6</v>
      </c>
      <c r="AR817" s="76">
        <f t="shared" ref="AR817" si="12927">IF(AQ817=12,1,AQ817+1)</f>
        <v>7</v>
      </c>
      <c r="AS817" s="76">
        <f t="shared" ref="AS817" si="12928">IF(AR817=12,1,AR817+1)</f>
        <v>8</v>
      </c>
      <c r="AT817" s="76">
        <f t="shared" ref="AT817" si="12929">IF(AS817=12,1,AS817+1)</f>
        <v>9</v>
      </c>
      <c r="AU817" s="76">
        <f t="shared" ref="AU817" si="12930">IF(AT817=12,1,AT817+1)</f>
        <v>10</v>
      </c>
      <c r="AV817" s="76">
        <f t="shared" ref="AV817" si="12931">IF(AU817=12,1,AU817+1)</f>
        <v>11</v>
      </c>
      <c r="AW817" s="76">
        <f t="shared" ref="AW817" si="12932">IF(AV817=12,1,AV817+1)</f>
        <v>12</v>
      </c>
      <c r="AX817" s="76">
        <f t="shared" ref="AX817" si="12933">IF(AW817=12,1,AW817+1)</f>
        <v>1</v>
      </c>
      <c r="AY817" s="76">
        <f t="shared" ref="AY817" si="12934">IF(AX817=12,1,AX817+1)</f>
        <v>2</v>
      </c>
      <c r="AZ817" s="76">
        <f t="shared" ref="AZ817" si="12935">IF(AY817=12,1,AY817+1)</f>
        <v>3</v>
      </c>
      <c r="BA817" s="76">
        <f t="shared" ref="BA817" si="12936">IF(AZ817=12,1,AZ817+1)</f>
        <v>4</v>
      </c>
      <c r="BB817" s="76">
        <f t="shared" ref="BB817" si="12937">IF(BA817=12,1,BA817+1)</f>
        <v>5</v>
      </c>
      <c r="BC817" s="76">
        <f t="shared" ref="BC817" si="12938">IF(BB817=12,1,BB817+1)</f>
        <v>6</v>
      </c>
      <c r="BD817" s="76">
        <f t="shared" ref="BD817" si="12939">IF(BC817=12,1,BC817+1)</f>
        <v>7</v>
      </c>
      <c r="BE817" s="76">
        <f t="shared" ref="BE817" si="12940">IF(BD817=12,1,BD817+1)</f>
        <v>8</v>
      </c>
      <c r="BF817" s="76">
        <f t="shared" ref="BF817" si="12941">IF(BE817=12,1,BE817+1)</f>
        <v>9</v>
      </c>
      <c r="BG817" s="76">
        <f t="shared" ref="BG817" si="12942">IF(BF817=12,1,BF817+1)</f>
        <v>10</v>
      </c>
      <c r="BH817" s="76">
        <f t="shared" ref="BH817" si="12943">IF(BG817=12,1,BG817+1)</f>
        <v>11</v>
      </c>
      <c r="BI817" s="76">
        <f t="shared" ref="BI817" si="12944">IF(BH817=12,1,BH817+1)</f>
        <v>12</v>
      </c>
      <c r="BJ817" s="81"/>
      <c r="BK817" s="78"/>
      <c r="BL817" s="78"/>
      <c r="BM817" s="106"/>
      <c r="BN817" s="106"/>
      <c r="BO817" s="106"/>
      <c r="BP817" s="106"/>
      <c r="BQ817" s="106"/>
      <c r="BR817" s="106"/>
      <c r="BS817" s="106"/>
      <c r="BT817" s="106"/>
      <c r="BU817" s="106"/>
      <c r="BV817" s="106"/>
      <c r="BW817" s="106"/>
      <c r="BX817" s="106"/>
      <c r="BY817" s="106"/>
      <c r="BZ817" s="106"/>
      <c r="CA817" s="106"/>
      <c r="CB817" s="106"/>
    </row>
    <row r="818" spans="1:80" s="245" customFormat="1" ht="35.15" hidden="1" customHeight="1" x14ac:dyDescent="0.35">
      <c r="A818" s="250"/>
      <c r="B818" s="113"/>
      <c r="C818" s="361"/>
      <c r="D818" s="125"/>
      <c r="E818" s="125"/>
      <c r="F818" s="125"/>
      <c r="G818" s="125"/>
      <c r="H818" s="370"/>
      <c r="I818" s="373"/>
      <c r="J818" s="7"/>
      <c r="K818" s="376"/>
      <c r="L818" s="106"/>
      <c r="M818" s="77"/>
      <c r="N818" s="59">
        <f t="shared" ref="N818:BI818" si="12945">VALUE(_xlfn.CONCAT(N817,".",N820))</f>
        <v>1</v>
      </c>
      <c r="O818" s="73">
        <f t="shared" si="12945"/>
        <v>32</v>
      </c>
      <c r="P818" s="73">
        <f t="shared" si="12945"/>
        <v>61</v>
      </c>
      <c r="Q818" s="73">
        <f t="shared" si="12945"/>
        <v>92</v>
      </c>
      <c r="R818" s="73">
        <f t="shared" si="12945"/>
        <v>122</v>
      </c>
      <c r="S818" s="73">
        <f t="shared" si="12945"/>
        <v>153</v>
      </c>
      <c r="T818" s="73">
        <f t="shared" si="12945"/>
        <v>183</v>
      </c>
      <c r="U818" s="73">
        <f t="shared" si="12945"/>
        <v>214</v>
      </c>
      <c r="V818" s="73">
        <f t="shared" si="12945"/>
        <v>245</v>
      </c>
      <c r="W818" s="73">
        <f t="shared" si="12945"/>
        <v>275</v>
      </c>
      <c r="X818" s="73">
        <f t="shared" si="12945"/>
        <v>306</v>
      </c>
      <c r="Y818" s="73">
        <f t="shared" si="12945"/>
        <v>336</v>
      </c>
      <c r="Z818" s="73">
        <f t="shared" si="12945"/>
        <v>367</v>
      </c>
      <c r="AA818" s="73">
        <f t="shared" si="12945"/>
        <v>398</v>
      </c>
      <c r="AB818" s="73">
        <f t="shared" si="12945"/>
        <v>426</v>
      </c>
      <c r="AC818" s="73">
        <f t="shared" si="12945"/>
        <v>457</v>
      </c>
      <c r="AD818" s="73">
        <f t="shared" si="12945"/>
        <v>487</v>
      </c>
      <c r="AE818" s="73">
        <f t="shared" si="12945"/>
        <v>518</v>
      </c>
      <c r="AF818" s="73">
        <f t="shared" si="12945"/>
        <v>548</v>
      </c>
      <c r="AG818" s="73">
        <f t="shared" si="12945"/>
        <v>579</v>
      </c>
      <c r="AH818" s="73">
        <f t="shared" si="12945"/>
        <v>610</v>
      </c>
      <c r="AI818" s="73">
        <f t="shared" si="12945"/>
        <v>640</v>
      </c>
      <c r="AJ818" s="73">
        <f t="shared" si="12945"/>
        <v>671</v>
      </c>
      <c r="AK818" s="73">
        <f t="shared" si="12945"/>
        <v>701</v>
      </c>
      <c r="AL818" s="73">
        <f t="shared" si="12945"/>
        <v>732</v>
      </c>
      <c r="AM818" s="73">
        <f t="shared" si="12945"/>
        <v>763</v>
      </c>
      <c r="AN818" s="73">
        <f t="shared" si="12945"/>
        <v>791</v>
      </c>
      <c r="AO818" s="73">
        <f t="shared" si="12945"/>
        <v>822</v>
      </c>
      <c r="AP818" s="73">
        <f t="shared" si="12945"/>
        <v>852</v>
      </c>
      <c r="AQ818" s="73">
        <f t="shared" si="12945"/>
        <v>883</v>
      </c>
      <c r="AR818" s="73">
        <f t="shared" si="12945"/>
        <v>913</v>
      </c>
      <c r="AS818" s="73">
        <f t="shared" si="12945"/>
        <v>944</v>
      </c>
      <c r="AT818" s="73">
        <f t="shared" si="12945"/>
        <v>975</v>
      </c>
      <c r="AU818" s="73">
        <f t="shared" si="12945"/>
        <v>1005</v>
      </c>
      <c r="AV818" s="73">
        <f t="shared" si="12945"/>
        <v>1036</v>
      </c>
      <c r="AW818" s="73">
        <f t="shared" si="12945"/>
        <v>1066</v>
      </c>
      <c r="AX818" s="73">
        <f t="shared" si="12945"/>
        <v>1097</v>
      </c>
      <c r="AY818" s="73">
        <f t="shared" si="12945"/>
        <v>1128</v>
      </c>
      <c r="AZ818" s="73">
        <f t="shared" si="12945"/>
        <v>1156</v>
      </c>
      <c r="BA818" s="73">
        <f t="shared" si="12945"/>
        <v>1187</v>
      </c>
      <c r="BB818" s="73">
        <f t="shared" si="12945"/>
        <v>1217</v>
      </c>
      <c r="BC818" s="73">
        <f t="shared" si="12945"/>
        <v>1248</v>
      </c>
      <c r="BD818" s="73">
        <f t="shared" si="12945"/>
        <v>1278</v>
      </c>
      <c r="BE818" s="73">
        <f t="shared" si="12945"/>
        <v>1309</v>
      </c>
      <c r="BF818" s="73">
        <f t="shared" si="12945"/>
        <v>1340</v>
      </c>
      <c r="BG818" s="73">
        <f t="shared" si="12945"/>
        <v>1370</v>
      </c>
      <c r="BH818" s="73">
        <f t="shared" si="12945"/>
        <v>1401</v>
      </c>
      <c r="BI818" s="73">
        <f t="shared" si="12945"/>
        <v>1431</v>
      </c>
      <c r="BJ818" s="82"/>
      <c r="BK818" s="79"/>
      <c r="BL818" s="79"/>
      <c r="BM818" s="106"/>
      <c r="BN818" s="106"/>
      <c r="BO818" s="106"/>
      <c r="BP818" s="106"/>
      <c r="BQ818" s="106"/>
      <c r="BR818" s="106"/>
      <c r="BS818" s="106"/>
      <c r="BT818" s="106"/>
      <c r="BU818" s="106"/>
      <c r="BV818" s="106"/>
      <c r="BW818" s="106"/>
      <c r="BX818" s="106"/>
      <c r="BY818" s="106"/>
      <c r="BZ818" s="106"/>
      <c r="CA818" s="106"/>
      <c r="CB818" s="106"/>
    </row>
    <row r="819" spans="1:80" s="245" customFormat="1" ht="17.149999999999999" customHeight="1" x14ac:dyDescent="0.35">
      <c r="A819" s="250"/>
      <c r="B819" s="113"/>
      <c r="C819" s="361"/>
      <c r="D819" s="125"/>
      <c r="E819" s="357" t="s">
        <v>207</v>
      </c>
      <c r="F819" s="357" t="s">
        <v>207</v>
      </c>
      <c r="G819" s="357" t="s">
        <v>207</v>
      </c>
      <c r="H819" s="370"/>
      <c r="I819" s="373"/>
      <c r="J819" s="7"/>
      <c r="K819" s="376"/>
      <c r="L819" s="106"/>
      <c r="M819" s="77"/>
      <c r="N819" s="60" t="str">
        <f>VLOOKUP(N817,'Podpůrná data'!$I$188:$J$199,2)</f>
        <v>leden</v>
      </c>
      <c r="O819" s="60" t="str">
        <f>VLOOKUP(O817,'Podpůrná data'!$I$188:$J$199,2)</f>
        <v>únor</v>
      </c>
      <c r="P819" s="60" t="str">
        <f>VLOOKUP(P817,'Podpůrná data'!$I$188:$J$199,2)</f>
        <v>březen</v>
      </c>
      <c r="Q819" s="60" t="str">
        <f>VLOOKUP(Q817,'Podpůrná data'!$I$188:$J$199,2)</f>
        <v>duben</v>
      </c>
      <c r="R819" s="60" t="str">
        <f>VLOOKUP(R817,'Podpůrná data'!$I$188:$J$199,2)</f>
        <v>květen</v>
      </c>
      <c r="S819" s="60" t="str">
        <f>VLOOKUP(S817,'Podpůrná data'!$I$188:$J$199,2)</f>
        <v>červen</v>
      </c>
      <c r="T819" s="60" t="str">
        <f>VLOOKUP(T817,'Podpůrná data'!$I$188:$J$199,2)</f>
        <v>červenec</v>
      </c>
      <c r="U819" s="60" t="str">
        <f>VLOOKUP(U817,'Podpůrná data'!$I$188:$J$199,2)</f>
        <v>srpen</v>
      </c>
      <c r="V819" s="60" t="str">
        <f>VLOOKUP(V817,'Podpůrná data'!$I$188:$J$199,2)</f>
        <v>září</v>
      </c>
      <c r="W819" s="60" t="str">
        <f>VLOOKUP(W817,'Podpůrná data'!$I$188:$J$199,2)</f>
        <v>říjen</v>
      </c>
      <c r="X819" s="60" t="str">
        <f>VLOOKUP(X817,'Podpůrná data'!$I$188:$J$199,2)</f>
        <v>listopad</v>
      </c>
      <c r="Y819" s="60" t="str">
        <f>VLOOKUP(Y817,'Podpůrná data'!$I$188:$J$199,2)</f>
        <v>prosinec</v>
      </c>
      <c r="Z819" s="60" t="str">
        <f>VLOOKUP(Z817,'Podpůrná data'!$I$188:$J$199,2)</f>
        <v>leden</v>
      </c>
      <c r="AA819" s="60" t="str">
        <f>VLOOKUP(AA817,'Podpůrná data'!$I$188:$J$199,2)</f>
        <v>únor</v>
      </c>
      <c r="AB819" s="60" t="str">
        <f>VLOOKUP(AB817,'Podpůrná data'!$I$188:$J$199,2)</f>
        <v>březen</v>
      </c>
      <c r="AC819" s="60" t="str">
        <f>VLOOKUP(AC817,'Podpůrná data'!$I$188:$J$199,2)</f>
        <v>duben</v>
      </c>
      <c r="AD819" s="60" t="str">
        <f>VLOOKUP(AD817,'Podpůrná data'!$I$188:$J$199,2)</f>
        <v>květen</v>
      </c>
      <c r="AE819" s="60" t="str">
        <f>VLOOKUP(AE817,'Podpůrná data'!$I$188:$J$199,2)</f>
        <v>červen</v>
      </c>
      <c r="AF819" s="60" t="str">
        <f>VLOOKUP(AF817,'Podpůrná data'!$I$188:$J$199,2)</f>
        <v>červenec</v>
      </c>
      <c r="AG819" s="60" t="str">
        <f>VLOOKUP(AG817,'Podpůrná data'!$I$188:$J$199,2)</f>
        <v>srpen</v>
      </c>
      <c r="AH819" s="60" t="str">
        <f>VLOOKUP(AH817,'Podpůrná data'!$I$188:$J$199,2)</f>
        <v>září</v>
      </c>
      <c r="AI819" s="60" t="str">
        <f>VLOOKUP(AI817,'Podpůrná data'!$I$188:$J$199,2)</f>
        <v>říjen</v>
      </c>
      <c r="AJ819" s="60" t="str">
        <f>VLOOKUP(AJ817,'Podpůrná data'!$I$188:$J$199,2)</f>
        <v>listopad</v>
      </c>
      <c r="AK819" s="60" t="str">
        <f>VLOOKUP(AK817,'Podpůrná data'!$I$188:$J$199,2)</f>
        <v>prosinec</v>
      </c>
      <c r="AL819" s="60" t="str">
        <f>VLOOKUP(AL817,'Podpůrná data'!$I$188:$J$199,2)</f>
        <v>leden</v>
      </c>
      <c r="AM819" s="60" t="str">
        <f>VLOOKUP(AM817,'Podpůrná data'!$I$188:$J$199,2)</f>
        <v>únor</v>
      </c>
      <c r="AN819" s="60" t="str">
        <f>VLOOKUP(AN817,'Podpůrná data'!$I$188:$J$199,2)</f>
        <v>březen</v>
      </c>
      <c r="AO819" s="60" t="str">
        <f>VLOOKUP(AO817,'Podpůrná data'!$I$188:$J$199,2)</f>
        <v>duben</v>
      </c>
      <c r="AP819" s="60" t="str">
        <f>VLOOKUP(AP817,'Podpůrná data'!$I$188:$J$199,2)</f>
        <v>květen</v>
      </c>
      <c r="AQ819" s="60" t="str">
        <f>VLOOKUP(AQ817,'Podpůrná data'!$I$188:$J$199,2)</f>
        <v>červen</v>
      </c>
      <c r="AR819" s="60" t="str">
        <f>VLOOKUP(AR817,'Podpůrná data'!$I$188:$J$199,2)</f>
        <v>červenec</v>
      </c>
      <c r="AS819" s="60" t="str">
        <f>VLOOKUP(AS817,'Podpůrná data'!$I$188:$J$199,2)</f>
        <v>srpen</v>
      </c>
      <c r="AT819" s="60" t="str">
        <f>VLOOKUP(AT817,'Podpůrná data'!$I$188:$J$199,2)</f>
        <v>září</v>
      </c>
      <c r="AU819" s="60" t="str">
        <f>VLOOKUP(AU817,'Podpůrná data'!$I$188:$J$199,2)</f>
        <v>říjen</v>
      </c>
      <c r="AV819" s="60" t="str">
        <f>VLOOKUP(AV817,'Podpůrná data'!$I$188:$J$199,2)</f>
        <v>listopad</v>
      </c>
      <c r="AW819" s="60" t="str">
        <f>VLOOKUP(AW817,'Podpůrná data'!$I$188:$J$199,2)</f>
        <v>prosinec</v>
      </c>
      <c r="AX819" s="60" t="str">
        <f>VLOOKUP(AX817,'Podpůrná data'!$I$188:$J$199,2)</f>
        <v>leden</v>
      </c>
      <c r="AY819" s="60" t="str">
        <f>VLOOKUP(AY817,'Podpůrná data'!$I$188:$J$199,2)</f>
        <v>únor</v>
      </c>
      <c r="AZ819" s="60" t="str">
        <f>VLOOKUP(AZ817,'Podpůrná data'!$I$188:$J$199,2)</f>
        <v>březen</v>
      </c>
      <c r="BA819" s="60" t="str">
        <f>VLOOKUP(BA817,'Podpůrná data'!$I$188:$J$199,2)</f>
        <v>duben</v>
      </c>
      <c r="BB819" s="60" t="str">
        <f>VLOOKUP(BB817,'Podpůrná data'!$I$188:$J$199,2)</f>
        <v>květen</v>
      </c>
      <c r="BC819" s="60" t="str">
        <f>VLOOKUP(BC817,'Podpůrná data'!$I$188:$J$199,2)</f>
        <v>červen</v>
      </c>
      <c r="BD819" s="60" t="str">
        <f>VLOOKUP(BD817,'Podpůrná data'!$I$188:$J$199,2)</f>
        <v>červenec</v>
      </c>
      <c r="BE819" s="60" t="str">
        <f>VLOOKUP(BE817,'Podpůrná data'!$I$188:$J$199,2)</f>
        <v>srpen</v>
      </c>
      <c r="BF819" s="60" t="str">
        <f>VLOOKUP(BF817,'Podpůrná data'!$I$188:$J$199,2)</f>
        <v>září</v>
      </c>
      <c r="BG819" s="60" t="str">
        <f>VLOOKUP(BG817,'Podpůrná data'!$I$188:$J$199,2)</f>
        <v>říjen</v>
      </c>
      <c r="BH819" s="60" t="str">
        <f>VLOOKUP(BH817,'Podpůrná data'!$I$188:$J$199,2)</f>
        <v>listopad</v>
      </c>
      <c r="BI819" s="60" t="str">
        <f>VLOOKUP(BI817,'Podpůrná data'!$I$188:$J$199,2)</f>
        <v>prosinec</v>
      </c>
      <c r="BJ819" s="200"/>
      <c r="BK819" s="200"/>
      <c r="BL819" s="201"/>
      <c r="BM819" s="106"/>
      <c r="BN819" s="179" t="s">
        <v>105</v>
      </c>
      <c r="BO819" s="179" t="s">
        <v>106</v>
      </c>
      <c r="BP819" s="179" t="s">
        <v>107</v>
      </c>
      <c r="BQ819" s="179" t="s">
        <v>108</v>
      </c>
      <c r="BR819" s="179" t="s">
        <v>109</v>
      </c>
      <c r="BS819" s="179" t="s">
        <v>110</v>
      </c>
      <c r="BT819" s="179" t="s">
        <v>111</v>
      </c>
      <c r="BU819" s="179" t="s">
        <v>112</v>
      </c>
      <c r="BV819" s="179" t="s">
        <v>113</v>
      </c>
      <c r="BW819" s="179" t="s">
        <v>155</v>
      </c>
      <c r="BX819" s="179" t="s">
        <v>156</v>
      </c>
      <c r="BY819" s="179" t="s">
        <v>157</v>
      </c>
      <c r="BZ819" s="179" t="s">
        <v>202</v>
      </c>
      <c r="CA819" s="179" t="s">
        <v>203</v>
      </c>
      <c r="CB819" s="179" t="s">
        <v>204</v>
      </c>
    </row>
    <row r="820" spans="1:80" s="245" customFormat="1" ht="16.399999999999999" customHeight="1" x14ac:dyDescent="0.35">
      <c r="A820" s="250"/>
      <c r="B820" s="113"/>
      <c r="C820" s="361"/>
      <c r="D820" s="125"/>
      <c r="E820" s="357"/>
      <c r="F820" s="357"/>
      <c r="G820" s="357"/>
      <c r="H820" s="370"/>
      <c r="I820" s="373"/>
      <c r="J820" s="7"/>
      <c r="K820" s="376"/>
      <c r="L820" s="106"/>
      <c r="M820" s="77"/>
      <c r="N820" s="60">
        <f>YEAR(Úvod!$F$10)</f>
        <v>1900</v>
      </c>
      <c r="O820" s="60">
        <f t="shared" ref="O820" si="12946">IF(O817=1,N820+1,N820)</f>
        <v>1900</v>
      </c>
      <c r="P820" s="60">
        <f t="shared" ref="P820" si="12947">IF(P817=1,O820+1,O820)</f>
        <v>1900</v>
      </c>
      <c r="Q820" s="60">
        <f t="shared" ref="Q820" si="12948">IF(Q817=1,P820+1,P820)</f>
        <v>1900</v>
      </c>
      <c r="R820" s="60">
        <f t="shared" ref="R820" si="12949">IF(R817=1,Q820+1,Q820)</f>
        <v>1900</v>
      </c>
      <c r="S820" s="60">
        <f t="shared" ref="S820" si="12950">IF(S817=1,R820+1,R820)</f>
        <v>1900</v>
      </c>
      <c r="T820" s="60">
        <f t="shared" ref="T820" si="12951">IF(T817=1,S820+1,S820)</f>
        <v>1900</v>
      </c>
      <c r="U820" s="60">
        <f t="shared" ref="U820" si="12952">IF(U817=1,T820+1,T820)</f>
        <v>1900</v>
      </c>
      <c r="V820" s="60">
        <f t="shared" ref="V820" si="12953">IF(V817=1,U820+1,U820)</f>
        <v>1900</v>
      </c>
      <c r="W820" s="60">
        <f t="shared" ref="W820" si="12954">IF(W817=1,V820+1,V820)</f>
        <v>1900</v>
      </c>
      <c r="X820" s="60">
        <f t="shared" ref="X820" si="12955">IF(X817=1,W820+1,W820)</f>
        <v>1900</v>
      </c>
      <c r="Y820" s="60">
        <f t="shared" ref="Y820" si="12956">IF(Y817=1,X820+1,X820)</f>
        <v>1900</v>
      </c>
      <c r="Z820" s="60">
        <f t="shared" ref="Z820" si="12957">IF(Z817=1,Y820+1,Y820)</f>
        <v>1901</v>
      </c>
      <c r="AA820" s="60">
        <f t="shared" ref="AA820" si="12958">IF(AA817=1,Z820+1,Z820)</f>
        <v>1901</v>
      </c>
      <c r="AB820" s="60">
        <f t="shared" ref="AB820" si="12959">IF(AB817=1,AA820+1,AA820)</f>
        <v>1901</v>
      </c>
      <c r="AC820" s="60">
        <f t="shared" ref="AC820" si="12960">IF(AC817=1,AB820+1,AB820)</f>
        <v>1901</v>
      </c>
      <c r="AD820" s="60">
        <f t="shared" ref="AD820" si="12961">IF(AD817=1,AC820+1,AC820)</f>
        <v>1901</v>
      </c>
      <c r="AE820" s="60">
        <f t="shared" ref="AE820" si="12962">IF(AE817=1,AD820+1,AD820)</f>
        <v>1901</v>
      </c>
      <c r="AF820" s="60">
        <f t="shared" ref="AF820" si="12963">IF(AF817=1,AE820+1,AE820)</f>
        <v>1901</v>
      </c>
      <c r="AG820" s="60">
        <f t="shared" ref="AG820" si="12964">IF(AG817=1,AF820+1,AF820)</f>
        <v>1901</v>
      </c>
      <c r="AH820" s="60">
        <f t="shared" ref="AH820" si="12965">IF(AH817=1,AG820+1,AG820)</f>
        <v>1901</v>
      </c>
      <c r="AI820" s="60">
        <f t="shared" ref="AI820" si="12966">IF(AI817=1,AH820+1,AH820)</f>
        <v>1901</v>
      </c>
      <c r="AJ820" s="60">
        <f t="shared" ref="AJ820" si="12967">IF(AJ817=1,AI820+1,AI820)</f>
        <v>1901</v>
      </c>
      <c r="AK820" s="60">
        <f t="shared" ref="AK820" si="12968">IF(AK817=1,AJ820+1,AJ820)</f>
        <v>1901</v>
      </c>
      <c r="AL820" s="60">
        <f t="shared" ref="AL820" si="12969">IF(AL817=1,AK820+1,AK820)</f>
        <v>1902</v>
      </c>
      <c r="AM820" s="60">
        <f t="shared" ref="AM820" si="12970">IF(AM817=1,AL820+1,AL820)</f>
        <v>1902</v>
      </c>
      <c r="AN820" s="60">
        <f t="shared" ref="AN820" si="12971">IF(AN817=1,AM820+1,AM820)</f>
        <v>1902</v>
      </c>
      <c r="AO820" s="60">
        <f t="shared" ref="AO820" si="12972">IF(AO817=1,AN820+1,AN820)</f>
        <v>1902</v>
      </c>
      <c r="AP820" s="60">
        <f t="shared" ref="AP820" si="12973">IF(AP817=1,AO820+1,AO820)</f>
        <v>1902</v>
      </c>
      <c r="AQ820" s="60">
        <f t="shared" ref="AQ820" si="12974">IF(AQ817=1,AP820+1,AP820)</f>
        <v>1902</v>
      </c>
      <c r="AR820" s="60">
        <f t="shared" ref="AR820" si="12975">IF(AR817=1,AQ820+1,AQ820)</f>
        <v>1902</v>
      </c>
      <c r="AS820" s="60">
        <f t="shared" ref="AS820" si="12976">IF(AS817=1,AR820+1,AR820)</f>
        <v>1902</v>
      </c>
      <c r="AT820" s="60">
        <f t="shared" ref="AT820" si="12977">IF(AT817=1,AS820+1,AS820)</f>
        <v>1902</v>
      </c>
      <c r="AU820" s="60">
        <f t="shared" ref="AU820" si="12978">IF(AU817=1,AT820+1,AT820)</f>
        <v>1902</v>
      </c>
      <c r="AV820" s="60">
        <f t="shared" ref="AV820" si="12979">IF(AV817=1,AU820+1,AU820)</f>
        <v>1902</v>
      </c>
      <c r="AW820" s="60">
        <f t="shared" ref="AW820" si="12980">IF(AW817=1,AV820+1,AV820)</f>
        <v>1902</v>
      </c>
      <c r="AX820" s="60">
        <f t="shared" ref="AX820" si="12981">IF(AX817=1,AW820+1,AW820)</f>
        <v>1903</v>
      </c>
      <c r="AY820" s="60">
        <f t="shared" ref="AY820" si="12982">IF(AY817=1,AX820+1,AX820)</f>
        <v>1903</v>
      </c>
      <c r="AZ820" s="60">
        <f t="shared" ref="AZ820" si="12983">IF(AZ817=1,AY820+1,AY820)</f>
        <v>1903</v>
      </c>
      <c r="BA820" s="60">
        <f t="shared" ref="BA820" si="12984">IF(BA817=1,AZ820+1,AZ820)</f>
        <v>1903</v>
      </c>
      <c r="BB820" s="60">
        <f t="shared" ref="BB820" si="12985">IF(BB817=1,BA820+1,BA820)</f>
        <v>1903</v>
      </c>
      <c r="BC820" s="60">
        <f t="shared" ref="BC820" si="12986">IF(BC817=1,BB820+1,BB820)</f>
        <v>1903</v>
      </c>
      <c r="BD820" s="60">
        <f t="shared" ref="BD820" si="12987">IF(BD817=1,BC820+1,BC820)</f>
        <v>1903</v>
      </c>
      <c r="BE820" s="60">
        <f t="shared" ref="BE820" si="12988">IF(BE817=1,BD820+1,BD820)</f>
        <v>1903</v>
      </c>
      <c r="BF820" s="60">
        <f t="shared" ref="BF820" si="12989">IF(BF817=1,BE820+1,BE820)</f>
        <v>1903</v>
      </c>
      <c r="BG820" s="60">
        <f t="shared" ref="BG820" si="12990">IF(BG817=1,BF820+1,BF820)</f>
        <v>1903</v>
      </c>
      <c r="BH820" s="60">
        <f t="shared" ref="BH820" si="12991">IF(BH817=1,BG820+1,BG820)</f>
        <v>1903</v>
      </c>
      <c r="BI820" s="60">
        <f t="shared" ref="BI820" si="12992">IF(BI817=1,BH820+1,BH820)</f>
        <v>1903</v>
      </c>
      <c r="BJ820" s="199"/>
      <c r="BK820" s="198"/>
      <c r="BL820" s="202"/>
      <c r="BM820" s="106"/>
      <c r="BN820" s="106"/>
      <c r="BO820" s="106"/>
      <c r="BP820" s="106"/>
      <c r="BQ820" s="106"/>
      <c r="BR820" s="106"/>
      <c r="BS820" s="106"/>
      <c r="BT820" s="106"/>
      <c r="BU820" s="106"/>
      <c r="BV820" s="106"/>
      <c r="BW820" s="106"/>
      <c r="BX820" s="106"/>
      <c r="BY820" s="106"/>
      <c r="BZ820" s="106"/>
      <c r="CA820" s="106"/>
      <c r="CB820" s="106"/>
    </row>
    <row r="821" spans="1:80" s="245" customFormat="1" ht="16.399999999999999" customHeight="1" x14ac:dyDescent="0.35">
      <c r="A821" s="250"/>
      <c r="B821" s="113"/>
      <c r="C821" s="125"/>
      <c r="D821" s="125"/>
      <c r="E821" s="357"/>
      <c r="F821" s="357"/>
      <c r="G821" s="357"/>
      <c r="H821" s="370"/>
      <c r="I821" s="374"/>
      <c r="J821" s="7"/>
      <c r="K821" s="377"/>
      <c r="L821" s="106"/>
      <c r="M821" s="63" t="s">
        <v>159</v>
      </c>
      <c r="N821" s="258"/>
      <c r="O821" s="258"/>
      <c r="P821" s="258"/>
      <c r="Q821" s="258"/>
      <c r="R821" s="258"/>
      <c r="S821" s="258"/>
      <c r="T821" s="258"/>
      <c r="U821" s="258"/>
      <c r="V821" s="258"/>
      <c r="W821" s="258"/>
      <c r="X821" s="258"/>
      <c r="Y821" s="258"/>
      <c r="Z821" s="258"/>
      <c r="AA821" s="258"/>
      <c r="AB821" s="258"/>
      <c r="AC821" s="258"/>
      <c r="AD821" s="258"/>
      <c r="AE821" s="258"/>
      <c r="AF821" s="258"/>
      <c r="AG821" s="258"/>
      <c r="AH821" s="258"/>
      <c r="AI821" s="258"/>
      <c r="AJ821" s="258"/>
      <c r="AK821" s="258"/>
      <c r="AL821" s="258"/>
      <c r="AM821" s="258"/>
      <c r="AN821" s="258"/>
      <c r="AO821" s="258"/>
      <c r="AP821" s="258"/>
      <c r="AQ821" s="258"/>
      <c r="AR821" s="258"/>
      <c r="AS821" s="258"/>
      <c r="AT821" s="258"/>
      <c r="AU821" s="258"/>
      <c r="AV821" s="258"/>
      <c r="AW821" s="258"/>
      <c r="AX821" s="258"/>
      <c r="AY821" s="258"/>
      <c r="AZ821" s="258"/>
      <c r="BA821" s="258"/>
      <c r="BB821" s="258"/>
      <c r="BC821" s="258"/>
      <c r="BD821" s="258"/>
      <c r="BE821" s="258"/>
      <c r="BF821" s="258"/>
      <c r="BG821" s="258"/>
      <c r="BH821" s="258"/>
      <c r="BI821" s="258"/>
      <c r="BJ821" s="199"/>
      <c r="BK821" s="198"/>
      <c r="BL821" s="202"/>
      <c r="BM821" s="106"/>
      <c r="BN821" s="106"/>
      <c r="BO821" s="106"/>
      <c r="BP821" s="106"/>
      <c r="BQ821" s="106"/>
      <c r="BR821" s="106"/>
      <c r="BS821" s="106"/>
      <c r="BT821" s="106"/>
      <c r="BU821" s="106"/>
      <c r="BV821" s="106"/>
      <c r="BW821" s="106"/>
      <c r="BX821" s="106"/>
      <c r="BY821" s="106"/>
      <c r="BZ821" s="106"/>
      <c r="CA821" s="106"/>
      <c r="CB821" s="106"/>
    </row>
    <row r="822" spans="1:80" s="245" customFormat="1" ht="23.5" customHeight="1" x14ac:dyDescent="0.35">
      <c r="A822" s="243"/>
      <c r="B822" s="126" t="s">
        <v>405</v>
      </c>
      <c r="C822" s="381"/>
      <c r="D822" s="381"/>
      <c r="E822" s="259"/>
      <c r="F822" s="259"/>
      <c r="G822" s="241"/>
      <c r="H822" s="253"/>
      <c r="I822" s="61">
        <f>IF($H822="",0,VLOOKUP($E822,'Podpůrná data'!$H$15:$I$185,2,FALSE)*$H822)</f>
        <v>0</v>
      </c>
      <c r="J822" s="105"/>
      <c r="K822" s="166">
        <f>IF(I822&gt;0,1,0)</f>
        <v>0</v>
      </c>
      <c r="L822" s="204"/>
      <c r="M822" s="63" t="s">
        <v>95</v>
      </c>
      <c r="N822" s="260"/>
      <c r="O822" s="260"/>
      <c r="P822" s="260"/>
      <c r="Q822" s="260"/>
      <c r="R822" s="260"/>
      <c r="S822" s="260"/>
      <c r="T822" s="260"/>
      <c r="U822" s="260"/>
      <c r="V822" s="260"/>
      <c r="W822" s="260"/>
      <c r="X822" s="260"/>
      <c r="Y822" s="260"/>
      <c r="Z822" s="260"/>
      <c r="AA822" s="260"/>
      <c r="AB822" s="260"/>
      <c r="AC822" s="260"/>
      <c r="AD822" s="260"/>
      <c r="AE822" s="260"/>
      <c r="AF822" s="260"/>
      <c r="AG822" s="260"/>
      <c r="AH822" s="260"/>
      <c r="AI822" s="260"/>
      <c r="AJ822" s="260"/>
      <c r="AK822" s="260"/>
      <c r="AL822" s="260"/>
      <c r="AM822" s="260"/>
      <c r="AN822" s="260"/>
      <c r="AO822" s="260"/>
      <c r="AP822" s="260"/>
      <c r="AQ822" s="260"/>
      <c r="AR822" s="260"/>
      <c r="AS822" s="260"/>
      <c r="AT822" s="260"/>
      <c r="AU822" s="260"/>
      <c r="AV822" s="260"/>
      <c r="AW822" s="260"/>
      <c r="AX822" s="260"/>
      <c r="AY822" s="260"/>
      <c r="AZ822" s="260"/>
      <c r="BA822" s="260"/>
      <c r="BB822" s="260"/>
      <c r="BC822" s="260"/>
      <c r="BD822" s="260"/>
      <c r="BE822" s="260"/>
      <c r="BF822" s="260"/>
      <c r="BG822" s="260"/>
      <c r="BH822" s="260"/>
      <c r="BI822" s="260"/>
      <c r="BJ822" s="382">
        <f>SUM(N824:BI824)</f>
        <v>0</v>
      </c>
      <c r="BK822" s="384">
        <f>SUM(N826:BI826)</f>
        <v>0</v>
      </c>
      <c r="BL822" s="386">
        <f>IF($K822=0,0,IF($BJ822&gt;=20,1,0))</f>
        <v>0</v>
      </c>
      <c r="BM822" s="106"/>
      <c r="BN822" s="106"/>
      <c r="BO822" s="106"/>
      <c r="BP822" s="106"/>
      <c r="BQ822" s="106"/>
      <c r="BR822" s="106"/>
      <c r="BS822" s="106"/>
      <c r="BT822" s="106"/>
      <c r="BU822" s="106"/>
      <c r="BV822" s="106"/>
      <c r="BW822" s="106"/>
      <c r="BX822" s="106"/>
      <c r="BY822" s="106"/>
      <c r="BZ822" s="106"/>
      <c r="CA822" s="106"/>
      <c r="CB822" s="106"/>
    </row>
    <row r="823" spans="1:80" s="245" customFormat="1" ht="29" x14ac:dyDescent="0.35">
      <c r="A823" s="243"/>
      <c r="B823" s="128"/>
      <c r="C823" s="170"/>
      <c r="D823" s="170"/>
      <c r="E823" s="170"/>
      <c r="F823" s="170"/>
      <c r="G823" s="170"/>
      <c r="H823" s="170"/>
      <c r="I823" s="64"/>
      <c r="J823" s="105"/>
      <c r="K823" s="223"/>
      <c r="L823" s="106"/>
      <c r="M823" s="63" t="s">
        <v>215</v>
      </c>
      <c r="N823" s="260"/>
      <c r="O823" s="260"/>
      <c r="P823" s="260"/>
      <c r="Q823" s="260"/>
      <c r="R823" s="260"/>
      <c r="S823" s="260"/>
      <c r="T823" s="260"/>
      <c r="U823" s="260"/>
      <c r="V823" s="260"/>
      <c r="W823" s="260"/>
      <c r="X823" s="260"/>
      <c r="Y823" s="260"/>
      <c r="Z823" s="260"/>
      <c r="AA823" s="260"/>
      <c r="AB823" s="260"/>
      <c r="AC823" s="260"/>
      <c r="AD823" s="260"/>
      <c r="AE823" s="260"/>
      <c r="AF823" s="260"/>
      <c r="AG823" s="260"/>
      <c r="AH823" s="260"/>
      <c r="AI823" s="260"/>
      <c r="AJ823" s="260"/>
      <c r="AK823" s="260"/>
      <c r="AL823" s="260"/>
      <c r="AM823" s="260"/>
      <c r="AN823" s="260"/>
      <c r="AO823" s="260"/>
      <c r="AP823" s="260"/>
      <c r="AQ823" s="260"/>
      <c r="AR823" s="260"/>
      <c r="AS823" s="260"/>
      <c r="AT823" s="260"/>
      <c r="AU823" s="260"/>
      <c r="AV823" s="260"/>
      <c r="AW823" s="260"/>
      <c r="AX823" s="260"/>
      <c r="AY823" s="260"/>
      <c r="AZ823" s="260"/>
      <c r="BA823" s="260"/>
      <c r="BB823" s="260"/>
      <c r="BC823" s="260"/>
      <c r="BD823" s="260"/>
      <c r="BE823" s="260"/>
      <c r="BF823" s="260"/>
      <c r="BG823" s="260"/>
      <c r="BH823" s="260"/>
      <c r="BI823" s="260"/>
      <c r="BJ823" s="382"/>
      <c r="BK823" s="384"/>
      <c r="BL823" s="386"/>
      <c r="BM823" s="106"/>
      <c r="BN823" s="106"/>
      <c r="BO823" s="106"/>
      <c r="BP823" s="106"/>
      <c r="BQ823" s="106"/>
      <c r="BR823" s="106"/>
      <c r="BS823" s="106"/>
      <c r="BT823" s="106"/>
      <c r="BU823" s="106"/>
      <c r="BV823" s="106"/>
      <c r="BW823" s="106"/>
      <c r="BX823" s="106"/>
      <c r="BY823" s="106"/>
      <c r="BZ823" s="106"/>
      <c r="CA823" s="106"/>
      <c r="CB823" s="106"/>
    </row>
    <row r="824" spans="1:80" s="245" customFormat="1" ht="29" x14ac:dyDescent="0.35">
      <c r="A824" s="243"/>
      <c r="B824" s="128"/>
      <c r="C824" s="170"/>
      <c r="D824" s="170"/>
      <c r="E824" s="170"/>
      <c r="F824" s="170"/>
      <c r="G824" s="170"/>
      <c r="H824" s="170"/>
      <c r="I824" s="64"/>
      <c r="J824" s="105"/>
      <c r="K824" s="165"/>
      <c r="L824" s="106"/>
      <c r="M824" s="63" t="s">
        <v>235</v>
      </c>
      <c r="N824" s="167">
        <f>IF(N823="",0,IF(N823&gt;=$H822,$H822,N823))</f>
        <v>0</v>
      </c>
      <c r="O824" s="167">
        <f t="shared" ref="O824" si="12993">IF(O823="",0,IF((O823+N825)&lt;=$H822,O823,$H822-N825))</f>
        <v>0</v>
      </c>
      <c r="P824" s="167">
        <f t="shared" ref="P824" si="12994">IF(P823="",0,IF((P823+O825)&lt;=$H822,P823,$H822-O825))</f>
        <v>0</v>
      </c>
      <c r="Q824" s="167">
        <f t="shared" ref="Q824" si="12995">IF(Q823="",0,IF((Q823+P825)&lt;=$H822,Q823,$H822-P825))</f>
        <v>0</v>
      </c>
      <c r="R824" s="167">
        <f t="shared" ref="R824" si="12996">IF(R823="",0,IF((R823+Q825)&lt;=$H822,R823,$H822-Q825))</f>
        <v>0</v>
      </c>
      <c r="S824" s="167">
        <f t="shared" ref="S824" si="12997">IF(S823="",0,IF((S823+R825)&lt;=$H822,S823,$H822-R825))</f>
        <v>0</v>
      </c>
      <c r="T824" s="167">
        <f t="shared" ref="T824" si="12998">IF(T823="",0,IF((T823+S825)&lt;=$H822,T823,$H822-S825))</f>
        <v>0</v>
      </c>
      <c r="U824" s="167">
        <f t="shared" ref="U824" si="12999">IF(U823="",0,IF((U823+T825)&lt;=$H822,U823,$H822-T825))</f>
        <v>0</v>
      </c>
      <c r="V824" s="167">
        <f t="shared" ref="V824" si="13000">IF(V823="",0,IF((V823+U825)&lt;=$H822,V823,$H822-U825))</f>
        <v>0</v>
      </c>
      <c r="W824" s="167">
        <f t="shared" ref="W824" si="13001">IF(W823="",0,IF((W823+V825)&lt;=$H822,W823,$H822-V825))</f>
        <v>0</v>
      </c>
      <c r="X824" s="167">
        <f t="shared" ref="X824" si="13002">IF(X823="",0,IF((X823+W825)&lt;=$H822,X823,$H822-W825))</f>
        <v>0</v>
      </c>
      <c r="Y824" s="167">
        <f t="shared" ref="Y824" si="13003">IF(Y823="",0,IF((Y823+X825)&lt;=$H822,Y823,$H822-X825))</f>
        <v>0</v>
      </c>
      <c r="Z824" s="167">
        <f t="shared" ref="Z824" si="13004">IF(Z823="",0,IF((Z823+Y825)&lt;=$H822,Z823,$H822-Y825))</f>
        <v>0</v>
      </c>
      <c r="AA824" s="167">
        <f t="shared" ref="AA824" si="13005">IF(AA823="",0,IF((AA823+Z825)&lt;=$H822,AA823,$H822-Z825))</f>
        <v>0</v>
      </c>
      <c r="AB824" s="167">
        <f t="shared" ref="AB824" si="13006">IF(AB823="",0,IF((AB823+AA825)&lt;=$H822,AB823,$H822-AA825))</f>
        <v>0</v>
      </c>
      <c r="AC824" s="167">
        <f t="shared" ref="AC824" si="13007">IF(AC823="",0,IF((AC823+AB825)&lt;=$H822,AC823,$H822-AB825))</f>
        <v>0</v>
      </c>
      <c r="AD824" s="167">
        <f t="shared" ref="AD824" si="13008">IF(AD823="",0,IF((AD823+AC825)&lt;=$H822,AD823,$H822-AC825))</f>
        <v>0</v>
      </c>
      <c r="AE824" s="167">
        <f t="shared" ref="AE824" si="13009">IF(AE823="",0,IF((AE823+AD825)&lt;=$H822,AE823,$H822-AD825))</f>
        <v>0</v>
      </c>
      <c r="AF824" s="167">
        <f t="shared" ref="AF824" si="13010">IF(AF823="",0,IF((AF823+AE825)&lt;=$H822,AF823,$H822-AE825))</f>
        <v>0</v>
      </c>
      <c r="AG824" s="167">
        <f t="shared" ref="AG824" si="13011">IF(AG823="",0,IF((AG823+AF825)&lt;=$H822,AG823,$H822-AF825))</f>
        <v>0</v>
      </c>
      <c r="AH824" s="167">
        <f t="shared" ref="AH824" si="13012">IF(AH823="",0,IF((AH823+AG825)&lt;=$H822,AH823,$H822-AG825))</f>
        <v>0</v>
      </c>
      <c r="AI824" s="167">
        <f t="shared" ref="AI824" si="13013">IF(AI823="",0,IF((AI823+AH825)&lt;=$H822,AI823,$H822-AH825))</f>
        <v>0</v>
      </c>
      <c r="AJ824" s="167">
        <f t="shared" ref="AJ824" si="13014">IF(AJ823="",0,IF((AJ823+AI825)&lt;=$H822,AJ823,$H822-AI825))</f>
        <v>0</v>
      </c>
      <c r="AK824" s="167">
        <f t="shared" ref="AK824" si="13015">IF(AK823="",0,IF((AK823+AJ825)&lt;=$H822,AK823,$H822-AJ825))</f>
        <v>0</v>
      </c>
      <c r="AL824" s="167">
        <f t="shared" ref="AL824" si="13016">IF(AL823="",0,IF((AL823+AK825)&lt;=$H822,AL823,$H822-AK825))</f>
        <v>0</v>
      </c>
      <c r="AM824" s="167">
        <f t="shared" ref="AM824" si="13017">IF(AM823="",0,IF((AM823+AL825)&lt;=$H822,AM823,$H822-AL825))</f>
        <v>0</v>
      </c>
      <c r="AN824" s="167">
        <f t="shared" ref="AN824" si="13018">IF(AN823="",0,IF((AN823+AM825)&lt;=$H822,AN823,$H822-AM825))</f>
        <v>0</v>
      </c>
      <c r="AO824" s="167">
        <f t="shared" ref="AO824" si="13019">IF(AO823="",0,IF((AO823+AN825)&lt;=$H822,AO823,$H822-AN825))</f>
        <v>0</v>
      </c>
      <c r="AP824" s="167">
        <f t="shared" ref="AP824" si="13020">IF(AP823="",0,IF((AP823+AO825)&lt;=$H822,AP823,$H822-AO825))</f>
        <v>0</v>
      </c>
      <c r="AQ824" s="167">
        <f t="shared" ref="AQ824" si="13021">IF(AQ823="",0,IF((AQ823+AP825)&lt;=$H822,AQ823,$H822-AP825))</f>
        <v>0</v>
      </c>
      <c r="AR824" s="167">
        <f t="shared" ref="AR824" si="13022">IF(AR823="",0,IF((AR823+AQ825)&lt;=$H822,AR823,$H822-AQ825))</f>
        <v>0</v>
      </c>
      <c r="AS824" s="167">
        <f t="shared" ref="AS824" si="13023">IF(AS823="",0,IF((AS823+AR825)&lt;=$H822,AS823,$H822-AR825))</f>
        <v>0</v>
      </c>
      <c r="AT824" s="167">
        <f t="shared" ref="AT824" si="13024">IF(AT823="",0,IF((AT823+AS825)&lt;=$H822,AT823,$H822-AS825))</f>
        <v>0</v>
      </c>
      <c r="AU824" s="167">
        <f t="shared" ref="AU824" si="13025">IF(AU823="",0,IF((AU823+AT825)&lt;=$H822,AU823,$H822-AT825))</f>
        <v>0</v>
      </c>
      <c r="AV824" s="167">
        <f t="shared" ref="AV824" si="13026">IF(AV823="",0,IF((AV823+AU825)&lt;=$H822,AV823,$H822-AU825))</f>
        <v>0</v>
      </c>
      <c r="AW824" s="167">
        <f t="shared" ref="AW824" si="13027">IF(AW823="",0,IF((AW823+AV825)&lt;=$H822,AW823,$H822-AV825))</f>
        <v>0</v>
      </c>
      <c r="AX824" s="167">
        <f t="shared" ref="AX824" si="13028">IF(AX823="",0,IF((AX823+AW825)&lt;=$H822,AX823,$H822-AW825))</f>
        <v>0</v>
      </c>
      <c r="AY824" s="167">
        <f t="shared" ref="AY824" si="13029">IF(AY823="",0,IF((AY823+AX825)&lt;=$H822,AY823,$H822-AX825))</f>
        <v>0</v>
      </c>
      <c r="AZ824" s="167">
        <f t="shared" ref="AZ824" si="13030">IF(AZ823="",0,IF((AZ823+AY825)&lt;=$H822,AZ823,$H822-AY825))</f>
        <v>0</v>
      </c>
      <c r="BA824" s="167">
        <f t="shared" ref="BA824" si="13031">IF(BA823="",0,IF((BA823+AZ825)&lt;=$H822,BA823,$H822-AZ825))</f>
        <v>0</v>
      </c>
      <c r="BB824" s="167">
        <f t="shared" ref="BB824" si="13032">IF(BB823="",0,IF((BB823+BA825)&lt;=$H822,BB823,$H822-BA825))</f>
        <v>0</v>
      </c>
      <c r="BC824" s="167">
        <f t="shared" ref="BC824" si="13033">IF(BC823="",0,IF((BC823+BB825)&lt;=$H822,BC823,$H822-BB825))</f>
        <v>0</v>
      </c>
      <c r="BD824" s="167">
        <f t="shared" ref="BD824" si="13034">IF(BD823="",0,IF((BD823+BC825)&lt;=$H822,BD823,$H822-BC825))</f>
        <v>0</v>
      </c>
      <c r="BE824" s="167">
        <f t="shared" ref="BE824" si="13035">IF(BE823="",0,IF((BE823+BD825)&lt;=$H822,BE823,$H822-BD825))</f>
        <v>0</v>
      </c>
      <c r="BF824" s="167">
        <f t="shared" ref="BF824" si="13036">IF(BF823="",0,IF((BF823+BE825)&lt;=$H822,BF823,$H822-BE825))</f>
        <v>0</v>
      </c>
      <c r="BG824" s="167">
        <f t="shared" ref="BG824" si="13037">IF(BG823="",0,IF((BG823+BF825)&lt;=$H822,BG823,$H822-BF825))</f>
        <v>0</v>
      </c>
      <c r="BH824" s="167">
        <f t="shared" ref="BH824" si="13038">IF(BH823="",0,IF((BH823+BG825)&lt;=$H822,BH823,$H822-BG825))</f>
        <v>0</v>
      </c>
      <c r="BI824" s="167">
        <f t="shared" ref="BI824" si="13039">IF(BI823="",0,IF((BI823+BH825)&lt;=$H822,BI823,$H822-BH825))</f>
        <v>0</v>
      </c>
      <c r="BJ824" s="382"/>
      <c r="BK824" s="384"/>
      <c r="BL824" s="386"/>
      <c r="BM824" s="106"/>
      <c r="BN824" s="106"/>
      <c r="BO824" s="106"/>
      <c r="BP824" s="106"/>
      <c r="BQ824" s="106"/>
      <c r="BR824" s="106"/>
      <c r="BS824" s="106"/>
      <c r="BT824" s="106"/>
      <c r="BU824" s="106"/>
      <c r="BV824" s="106"/>
      <c r="BW824" s="106"/>
      <c r="BX824" s="106"/>
      <c r="BY824" s="106"/>
      <c r="BZ824" s="106"/>
      <c r="CA824" s="106"/>
      <c r="CB824" s="106"/>
    </row>
    <row r="825" spans="1:80" ht="29" hidden="1" x14ac:dyDescent="0.35">
      <c r="B825" s="128"/>
      <c r="C825" s="170"/>
      <c r="D825" s="170"/>
      <c r="E825" s="170"/>
      <c r="F825" s="170"/>
      <c r="G825" s="170"/>
      <c r="H825" s="170"/>
      <c r="I825" s="172"/>
      <c r="J825" s="105"/>
      <c r="K825" s="175"/>
      <c r="L825" s="105"/>
      <c r="M825" s="63" t="s">
        <v>236</v>
      </c>
      <c r="N825" s="167">
        <f>N824</f>
        <v>0</v>
      </c>
      <c r="O825" s="167">
        <f>O824+N825</f>
        <v>0</v>
      </c>
      <c r="P825" s="167">
        <f t="shared" ref="P825" si="13040">P824+O825</f>
        <v>0</v>
      </c>
      <c r="Q825" s="167">
        <f t="shared" ref="Q825" si="13041">Q824+P825</f>
        <v>0</v>
      </c>
      <c r="R825" s="167">
        <f t="shared" ref="R825" si="13042">R824+Q825</f>
        <v>0</v>
      </c>
      <c r="S825" s="167">
        <f t="shared" ref="S825" si="13043">S824+R825</f>
        <v>0</v>
      </c>
      <c r="T825" s="167">
        <f t="shared" ref="T825" si="13044">T824+S825</f>
        <v>0</v>
      </c>
      <c r="U825" s="167">
        <f t="shared" ref="U825" si="13045">U824+T825</f>
        <v>0</v>
      </c>
      <c r="V825" s="167">
        <f t="shared" ref="V825" si="13046">V824+U825</f>
        <v>0</v>
      </c>
      <c r="W825" s="167">
        <f t="shared" ref="W825" si="13047">W824+V825</f>
        <v>0</v>
      </c>
      <c r="X825" s="167">
        <f t="shared" ref="X825" si="13048">X824+W825</f>
        <v>0</v>
      </c>
      <c r="Y825" s="167">
        <f t="shared" ref="Y825" si="13049">Y824+X825</f>
        <v>0</v>
      </c>
      <c r="Z825" s="167">
        <f t="shared" ref="Z825" si="13050">Z824+Y825</f>
        <v>0</v>
      </c>
      <c r="AA825" s="167">
        <f t="shared" ref="AA825" si="13051">AA824+Z825</f>
        <v>0</v>
      </c>
      <c r="AB825" s="167">
        <f t="shared" ref="AB825" si="13052">AB824+AA825</f>
        <v>0</v>
      </c>
      <c r="AC825" s="167">
        <f t="shared" ref="AC825" si="13053">AC824+AB825</f>
        <v>0</v>
      </c>
      <c r="AD825" s="167">
        <f t="shared" ref="AD825" si="13054">AD824+AC825</f>
        <v>0</v>
      </c>
      <c r="AE825" s="167">
        <f t="shared" ref="AE825" si="13055">AE824+AD825</f>
        <v>0</v>
      </c>
      <c r="AF825" s="167">
        <f t="shared" ref="AF825" si="13056">AF824+AE825</f>
        <v>0</v>
      </c>
      <c r="AG825" s="167">
        <f t="shared" ref="AG825" si="13057">AG824+AF825</f>
        <v>0</v>
      </c>
      <c r="AH825" s="167">
        <f t="shared" ref="AH825" si="13058">AH824+AG825</f>
        <v>0</v>
      </c>
      <c r="AI825" s="167">
        <f t="shared" ref="AI825" si="13059">AI824+AH825</f>
        <v>0</v>
      </c>
      <c r="AJ825" s="167">
        <f t="shared" ref="AJ825" si="13060">AJ824+AI825</f>
        <v>0</v>
      </c>
      <c r="AK825" s="167">
        <f t="shared" ref="AK825" si="13061">AK824+AJ825</f>
        <v>0</v>
      </c>
      <c r="AL825" s="167">
        <f t="shared" ref="AL825" si="13062">AL824+AK825</f>
        <v>0</v>
      </c>
      <c r="AM825" s="167">
        <f t="shared" ref="AM825" si="13063">AM824+AL825</f>
        <v>0</v>
      </c>
      <c r="AN825" s="167">
        <f t="shared" ref="AN825" si="13064">AN824+AM825</f>
        <v>0</v>
      </c>
      <c r="AO825" s="167">
        <f t="shared" ref="AO825" si="13065">AO824+AN825</f>
        <v>0</v>
      </c>
      <c r="AP825" s="167">
        <f t="shared" ref="AP825" si="13066">AP824+AO825</f>
        <v>0</v>
      </c>
      <c r="AQ825" s="167">
        <f t="shared" ref="AQ825" si="13067">AQ824+AP825</f>
        <v>0</v>
      </c>
      <c r="AR825" s="167">
        <f t="shared" ref="AR825" si="13068">AR824+AQ825</f>
        <v>0</v>
      </c>
      <c r="AS825" s="167">
        <f t="shared" ref="AS825" si="13069">AS824+AR825</f>
        <v>0</v>
      </c>
      <c r="AT825" s="167">
        <f t="shared" ref="AT825" si="13070">AT824+AS825</f>
        <v>0</v>
      </c>
      <c r="AU825" s="167">
        <f t="shared" ref="AU825" si="13071">AU824+AT825</f>
        <v>0</v>
      </c>
      <c r="AV825" s="167">
        <f t="shared" ref="AV825" si="13072">AV824+AU825</f>
        <v>0</v>
      </c>
      <c r="AW825" s="167">
        <f t="shared" ref="AW825" si="13073">AW824+AV825</f>
        <v>0</v>
      </c>
      <c r="AX825" s="167">
        <f t="shared" ref="AX825" si="13074">AX824+AW825</f>
        <v>0</v>
      </c>
      <c r="AY825" s="167">
        <f t="shared" ref="AY825" si="13075">AY824+AX825</f>
        <v>0</v>
      </c>
      <c r="AZ825" s="167">
        <f t="shared" ref="AZ825" si="13076">AZ824+AY825</f>
        <v>0</v>
      </c>
      <c r="BA825" s="167">
        <f t="shared" ref="BA825" si="13077">BA824+AZ825</f>
        <v>0</v>
      </c>
      <c r="BB825" s="167">
        <f t="shared" ref="BB825" si="13078">BB824+BA825</f>
        <v>0</v>
      </c>
      <c r="BC825" s="167">
        <f t="shared" ref="BC825" si="13079">BC824+BB825</f>
        <v>0</v>
      </c>
      <c r="BD825" s="167">
        <f t="shared" ref="BD825" si="13080">BD824+BC825</f>
        <v>0</v>
      </c>
      <c r="BE825" s="167">
        <f t="shared" ref="BE825" si="13081">BE824+BD825</f>
        <v>0</v>
      </c>
      <c r="BF825" s="167">
        <f t="shared" ref="BF825" si="13082">BF824+BE825</f>
        <v>0</v>
      </c>
      <c r="BG825" s="167">
        <f t="shared" ref="BG825" si="13083">BG824+BF825</f>
        <v>0</v>
      </c>
      <c r="BH825" s="167">
        <f t="shared" ref="BH825" si="13084">BH824+BG825</f>
        <v>0</v>
      </c>
      <c r="BI825" s="167">
        <f t="shared" ref="BI825" si="13085">BI824+BH825</f>
        <v>0</v>
      </c>
      <c r="BJ825" s="382"/>
      <c r="BK825" s="384"/>
      <c r="BL825" s="386"/>
      <c r="BM825" s="105"/>
      <c r="BN825" s="105"/>
      <c r="BO825" s="105"/>
      <c r="BP825" s="105"/>
      <c r="BQ825" s="105"/>
      <c r="BR825" s="105"/>
      <c r="BS825" s="105"/>
      <c r="BT825" s="105"/>
      <c r="BU825" s="105"/>
      <c r="BV825" s="105"/>
      <c r="BW825" s="105"/>
      <c r="BX825" s="105"/>
      <c r="BY825" s="105"/>
      <c r="BZ825" s="105"/>
      <c r="CA825" s="105"/>
      <c r="CB825" s="105"/>
    </row>
    <row r="826" spans="1:80" ht="25.4" customHeight="1" thickBot="1" x14ac:dyDescent="0.4">
      <c r="B826" s="128"/>
      <c r="C826" s="170"/>
      <c r="D826" s="170"/>
      <c r="E826" s="170"/>
      <c r="F826" s="170"/>
      <c r="G826" s="170"/>
      <c r="H826" s="170"/>
      <c r="I826" s="172"/>
      <c r="J826" s="105"/>
      <c r="K826" s="175"/>
      <c r="L826" s="105"/>
      <c r="M826" s="63" t="s">
        <v>145</v>
      </c>
      <c r="N826" s="168">
        <f>IF($E822="",0,VLOOKUP($E822,'Podpůrná data'!$H$15:$I$182,2)*N824)</f>
        <v>0</v>
      </c>
      <c r="O826" s="168">
        <f>IF($E822="",0,VLOOKUP($E822,'Podpůrná data'!$H$15:$I$182,2)*O824)</f>
        <v>0</v>
      </c>
      <c r="P826" s="168">
        <f>IF($E822="",0,VLOOKUP($E822,'Podpůrná data'!$H$15:$I$182,2)*P824)</f>
        <v>0</v>
      </c>
      <c r="Q826" s="168">
        <f>IF($E822="",0,VLOOKUP($E822,'Podpůrná data'!$H$15:$I$182,2)*Q824)</f>
        <v>0</v>
      </c>
      <c r="R826" s="168">
        <f>IF($E822="",0,VLOOKUP($E822,'Podpůrná data'!$H$15:$I$182,2)*R824)</f>
        <v>0</v>
      </c>
      <c r="S826" s="168">
        <f>IF($E822="",0,VLOOKUP($E822,'Podpůrná data'!$H$15:$I$182,2)*S824)</f>
        <v>0</v>
      </c>
      <c r="T826" s="168">
        <f>IF($E822="",0,VLOOKUP($E822,'Podpůrná data'!$H$15:$I$182,2)*T824)</f>
        <v>0</v>
      </c>
      <c r="U826" s="168">
        <f>IF($E822="",0,VLOOKUP($E822,'Podpůrná data'!$H$15:$I$182,2)*U824)</f>
        <v>0</v>
      </c>
      <c r="V826" s="168">
        <f>IF($E822="",0,VLOOKUP($E822,'Podpůrná data'!$H$15:$I$182,2)*V824)</f>
        <v>0</v>
      </c>
      <c r="W826" s="168">
        <f>IF($E822="",0,VLOOKUP($E822,'Podpůrná data'!$H$15:$I$182,2)*W824)</f>
        <v>0</v>
      </c>
      <c r="X826" s="168">
        <f>IF($E822="",0,VLOOKUP($E822,'Podpůrná data'!$H$15:$I$182,2)*X824)</f>
        <v>0</v>
      </c>
      <c r="Y826" s="168">
        <f>IF($E822="",0,VLOOKUP($E822,'Podpůrná data'!$H$15:$I$182,2)*Y824)</f>
        <v>0</v>
      </c>
      <c r="Z826" s="168">
        <f>IF($E822="",0,VLOOKUP($E822,'Podpůrná data'!$H$15:$I$182,2)*Z824)</f>
        <v>0</v>
      </c>
      <c r="AA826" s="168">
        <f>IF($E822="",0,VLOOKUP($E822,'Podpůrná data'!$H$15:$I$182,2)*AA824)</f>
        <v>0</v>
      </c>
      <c r="AB826" s="168">
        <f>IF($E822="",0,VLOOKUP($E822,'Podpůrná data'!$H$15:$I$182,2)*AB824)</f>
        <v>0</v>
      </c>
      <c r="AC826" s="168">
        <f>IF($E822="",0,VLOOKUP($E822,'Podpůrná data'!$H$15:$I$182,2)*AC824)</f>
        <v>0</v>
      </c>
      <c r="AD826" s="168">
        <f>IF($E822="",0,VLOOKUP($E822,'Podpůrná data'!$H$15:$I$182,2)*AD824)</f>
        <v>0</v>
      </c>
      <c r="AE826" s="168">
        <f>IF($E822="",0,VLOOKUP($E822,'Podpůrná data'!$H$15:$I$182,2)*AE824)</f>
        <v>0</v>
      </c>
      <c r="AF826" s="168">
        <f>IF($E822="",0,VLOOKUP($E822,'Podpůrná data'!$H$15:$I$182,2)*AF824)</f>
        <v>0</v>
      </c>
      <c r="AG826" s="168">
        <f>IF($E822="",0,VLOOKUP($E822,'Podpůrná data'!$H$15:$I$182,2)*AG824)</f>
        <v>0</v>
      </c>
      <c r="AH826" s="168">
        <f>IF($E822="",0,VLOOKUP($E822,'Podpůrná data'!$H$15:$I$182,2)*AH824)</f>
        <v>0</v>
      </c>
      <c r="AI826" s="168">
        <f>IF($E822="",0,VLOOKUP($E822,'Podpůrná data'!$H$15:$I$182,2)*AI824)</f>
        <v>0</v>
      </c>
      <c r="AJ826" s="168">
        <f>IF($E822="",0,VLOOKUP($E822,'Podpůrná data'!$H$15:$I$182,2)*AJ824)</f>
        <v>0</v>
      </c>
      <c r="AK826" s="168">
        <f>IF($E822="",0,VLOOKUP($E822,'Podpůrná data'!$H$15:$I$182,2)*AK824)</f>
        <v>0</v>
      </c>
      <c r="AL826" s="168">
        <f>IF($E822="",0,VLOOKUP($E822,'Podpůrná data'!$H$15:$I$182,2)*AL824)</f>
        <v>0</v>
      </c>
      <c r="AM826" s="168">
        <f>IF($E822="",0,VLOOKUP($E822,'Podpůrná data'!$H$15:$I$182,2)*AM824)</f>
        <v>0</v>
      </c>
      <c r="AN826" s="168">
        <f>IF($E822="",0,VLOOKUP($E822,'Podpůrná data'!$H$15:$I$182,2)*AN824)</f>
        <v>0</v>
      </c>
      <c r="AO826" s="168">
        <f>IF($E822="",0,VLOOKUP($E822,'Podpůrná data'!$H$15:$I$182,2)*AO824)</f>
        <v>0</v>
      </c>
      <c r="AP826" s="168">
        <f>IF($E822="",0,VLOOKUP($E822,'Podpůrná data'!$H$15:$I$182,2)*AP824)</f>
        <v>0</v>
      </c>
      <c r="AQ826" s="168">
        <f>IF($E822="",0,VLOOKUP($E822,'Podpůrná data'!$H$15:$I$182,2)*AQ824)</f>
        <v>0</v>
      </c>
      <c r="AR826" s="168">
        <f>IF($E822="",0,VLOOKUP($E822,'Podpůrná data'!$H$15:$I$182,2)*AR824)</f>
        <v>0</v>
      </c>
      <c r="AS826" s="168">
        <f>IF($E822="",0,VLOOKUP($E822,'Podpůrná data'!$H$15:$I$182,2)*AS824)</f>
        <v>0</v>
      </c>
      <c r="AT826" s="168">
        <f>IF($E822="",0,VLOOKUP($E822,'Podpůrná data'!$H$15:$I$182,2)*AT824)</f>
        <v>0</v>
      </c>
      <c r="AU826" s="168">
        <f>IF($E822="",0,VLOOKUP($E822,'Podpůrná data'!$H$15:$I$182,2)*AU824)</f>
        <v>0</v>
      </c>
      <c r="AV826" s="168">
        <f>IF($E822="",0,VLOOKUP($E822,'Podpůrná data'!$H$15:$I$182,2)*AV824)</f>
        <v>0</v>
      </c>
      <c r="AW826" s="168">
        <f>IF($E822="",0,VLOOKUP($E822,'Podpůrná data'!$H$15:$I$182,2)*AW824)</f>
        <v>0</v>
      </c>
      <c r="AX826" s="168">
        <f>IF($E822="",0,VLOOKUP($E822,'Podpůrná data'!$H$15:$I$182,2)*AX824)</f>
        <v>0</v>
      </c>
      <c r="AY826" s="168">
        <f>IF($E822="",0,VLOOKUP($E822,'Podpůrná data'!$H$15:$I$182,2)*AY824)</f>
        <v>0</v>
      </c>
      <c r="AZ826" s="168">
        <f>IF($E822="",0,VLOOKUP($E822,'Podpůrná data'!$H$15:$I$182,2)*AZ824)</f>
        <v>0</v>
      </c>
      <c r="BA826" s="168">
        <f>IF($E822="",0,VLOOKUP($E822,'Podpůrná data'!$H$15:$I$182,2)*BA824)</f>
        <v>0</v>
      </c>
      <c r="BB826" s="168">
        <f>IF($E822="",0,VLOOKUP($E822,'Podpůrná data'!$H$15:$I$182,2)*BB824)</f>
        <v>0</v>
      </c>
      <c r="BC826" s="168">
        <f>IF($E822="",0,VLOOKUP($E822,'Podpůrná data'!$H$15:$I$182,2)*BC824)</f>
        <v>0</v>
      </c>
      <c r="BD826" s="168">
        <f>IF($E822="",0,VLOOKUP($E822,'Podpůrná data'!$H$15:$I$182,2)*BD824)</f>
        <v>0</v>
      </c>
      <c r="BE826" s="168">
        <f>IF($E822="",0,VLOOKUP($E822,'Podpůrná data'!$H$15:$I$182,2)*BE824)</f>
        <v>0</v>
      </c>
      <c r="BF826" s="168">
        <f>IF($E822="",0,VLOOKUP($E822,'Podpůrná data'!$H$15:$I$182,2)*BF824)</f>
        <v>0</v>
      </c>
      <c r="BG826" s="168">
        <f>IF($E822="",0,VLOOKUP($E822,'Podpůrná data'!$H$15:$I$182,2)*BG824)</f>
        <v>0</v>
      </c>
      <c r="BH826" s="168">
        <f>IF($E822="",0,VLOOKUP($E822,'Podpůrná data'!$H$15:$I$182,2)*BH824)</f>
        <v>0</v>
      </c>
      <c r="BI826" s="168">
        <f>IF($E822="",0,VLOOKUP($E822,'Podpůrná data'!$H$15:$I$182,2)*BI824)</f>
        <v>0</v>
      </c>
      <c r="BJ826" s="382"/>
      <c r="BK826" s="384"/>
      <c r="BL826" s="386"/>
      <c r="BM826" s="105"/>
      <c r="BN826" s="178">
        <f>SUMIFS($N826:$BI826,$N821:$BI821,"1. ZoR")</f>
        <v>0</v>
      </c>
      <c r="BO826" s="178">
        <f>SUMIFS($N826:$BI826,$N821:$BI821,"2. ZoR")</f>
        <v>0</v>
      </c>
      <c r="BP826" s="178">
        <f>SUMIFS($N826:$BI826,$N821:$BI821,"3. ZoR")</f>
        <v>0</v>
      </c>
      <c r="BQ826" s="178">
        <f>SUMIFS($N826:$BI826,$N821:$BI821,"4. ZoR")</f>
        <v>0</v>
      </c>
      <c r="BR826" s="178">
        <f>SUMIFS($N826:$BI826,$N821:$BI821,"5. ZoR")</f>
        <v>0</v>
      </c>
      <c r="BS826" s="178">
        <f>SUMIFS($N826:$BI826,$N821:$BI821,"6. ZoR")</f>
        <v>0</v>
      </c>
      <c r="BT826" s="178">
        <f>SUMIFS($N826:$BI826,$N821:$BI821,"7. ZoR")</f>
        <v>0</v>
      </c>
      <c r="BU826" s="178">
        <f>SUMIFS($N826:$BI826,$N821:$BI821,"8. ZoR")</f>
        <v>0</v>
      </c>
      <c r="BV826" s="178">
        <f>SUMIFS($N826:$BI826,$N821:$BI821,"9. ZoR")</f>
        <v>0</v>
      </c>
      <c r="BW826" s="178">
        <f>SUMIFS($N826:$BI826,$N821:$BI821,"10. ZoR")</f>
        <v>0</v>
      </c>
      <c r="BX826" s="178">
        <f>SUMIFS($N826:$BI826,$N821:$BI821,"11. ZoR")</f>
        <v>0</v>
      </c>
      <c r="BY826" s="178">
        <f>SUMIFS($N826:$BI826,$N821:$BI821,"12. ZoR")</f>
        <v>0</v>
      </c>
      <c r="BZ826" s="178">
        <f>SUMIFS($N826:$BI826,$N821:$BI821,"13. ZoR")</f>
        <v>0</v>
      </c>
      <c r="CA826" s="178">
        <f>SUMIFS($N826:$BI826,$N821:$BI821,"14. ZoR")</f>
        <v>0</v>
      </c>
      <c r="CB826" s="178">
        <f>SUMIFS($N826:$BI826,$N821:$BI821,"15. ZoR")</f>
        <v>0</v>
      </c>
    </row>
    <row r="827" spans="1:80" ht="29.5" hidden="1" thickBot="1" x14ac:dyDescent="0.4">
      <c r="B827" s="129"/>
      <c r="C827" s="173"/>
      <c r="D827" s="173"/>
      <c r="E827" s="173"/>
      <c r="F827" s="173"/>
      <c r="G827" s="173"/>
      <c r="H827" s="173"/>
      <c r="I827" s="174"/>
      <c r="J827" s="105"/>
      <c r="K827" s="176"/>
      <c r="L827" s="105"/>
      <c r="M827" s="63" t="s">
        <v>200</v>
      </c>
      <c r="N827" s="168">
        <f>IF(N826="","",N826)</f>
        <v>0</v>
      </c>
      <c r="O827" s="168">
        <f>N827+O826</f>
        <v>0</v>
      </c>
      <c r="P827" s="168">
        <f t="shared" ref="P827" si="13086">O827+P826</f>
        <v>0</v>
      </c>
      <c r="Q827" s="168">
        <f t="shared" ref="Q827" si="13087">P827+Q826</f>
        <v>0</v>
      </c>
      <c r="R827" s="168">
        <f t="shared" ref="R827" si="13088">Q827+R826</f>
        <v>0</v>
      </c>
      <c r="S827" s="168">
        <f t="shared" ref="S827" si="13089">R827+S826</f>
        <v>0</v>
      </c>
      <c r="T827" s="168">
        <f t="shared" ref="T827" si="13090">S827+T826</f>
        <v>0</v>
      </c>
      <c r="U827" s="168">
        <f t="shared" ref="U827" si="13091">T827+U826</f>
        <v>0</v>
      </c>
      <c r="V827" s="168">
        <f t="shared" ref="V827" si="13092">U827+V826</f>
        <v>0</v>
      </c>
      <c r="W827" s="168">
        <f t="shared" ref="W827" si="13093">V827+W826</f>
        <v>0</v>
      </c>
      <c r="X827" s="168">
        <f t="shared" ref="X827" si="13094">W827+X826</f>
        <v>0</v>
      </c>
      <c r="Y827" s="168">
        <f t="shared" ref="Y827" si="13095">X827+Y826</f>
        <v>0</v>
      </c>
      <c r="Z827" s="168">
        <f t="shared" ref="Z827" si="13096">Y827+Z826</f>
        <v>0</v>
      </c>
      <c r="AA827" s="168">
        <f t="shared" ref="AA827" si="13097">Z827+AA826</f>
        <v>0</v>
      </c>
      <c r="AB827" s="168">
        <f t="shared" ref="AB827" si="13098">AA827+AB826</f>
        <v>0</v>
      </c>
      <c r="AC827" s="168">
        <f t="shared" ref="AC827" si="13099">AB827+AC826</f>
        <v>0</v>
      </c>
      <c r="AD827" s="168">
        <f t="shared" ref="AD827" si="13100">AC827+AD826</f>
        <v>0</v>
      </c>
      <c r="AE827" s="168">
        <f t="shared" ref="AE827" si="13101">AD827+AE826</f>
        <v>0</v>
      </c>
      <c r="AF827" s="168">
        <f t="shared" ref="AF827" si="13102">AE827+AF826</f>
        <v>0</v>
      </c>
      <c r="AG827" s="168">
        <f t="shared" ref="AG827" si="13103">AF827+AG826</f>
        <v>0</v>
      </c>
      <c r="AH827" s="168">
        <f t="shared" ref="AH827" si="13104">AG827+AH826</f>
        <v>0</v>
      </c>
      <c r="AI827" s="168">
        <f t="shared" ref="AI827" si="13105">AH827+AI826</f>
        <v>0</v>
      </c>
      <c r="AJ827" s="168">
        <f t="shared" ref="AJ827" si="13106">AI827+AJ826</f>
        <v>0</v>
      </c>
      <c r="AK827" s="168">
        <f t="shared" ref="AK827" si="13107">AJ827+AK826</f>
        <v>0</v>
      </c>
      <c r="AL827" s="168">
        <f t="shared" ref="AL827" si="13108">AK827+AL826</f>
        <v>0</v>
      </c>
      <c r="AM827" s="168">
        <f t="shared" ref="AM827" si="13109">AL827+AM826</f>
        <v>0</v>
      </c>
      <c r="AN827" s="168">
        <f t="shared" ref="AN827" si="13110">AM827+AN826</f>
        <v>0</v>
      </c>
      <c r="AO827" s="168">
        <f t="shared" ref="AO827" si="13111">AN827+AO826</f>
        <v>0</v>
      </c>
      <c r="AP827" s="168">
        <f t="shared" ref="AP827" si="13112">AO827+AP826</f>
        <v>0</v>
      </c>
      <c r="AQ827" s="168">
        <f t="shared" ref="AQ827" si="13113">AP827+AQ826</f>
        <v>0</v>
      </c>
      <c r="AR827" s="168">
        <f t="shared" ref="AR827" si="13114">AQ827+AR826</f>
        <v>0</v>
      </c>
      <c r="AS827" s="168">
        <f t="shared" ref="AS827" si="13115">AR827+AS826</f>
        <v>0</v>
      </c>
      <c r="AT827" s="168">
        <f t="shared" ref="AT827" si="13116">AS827+AT826</f>
        <v>0</v>
      </c>
      <c r="AU827" s="168">
        <f t="shared" ref="AU827" si="13117">AT827+AU826</f>
        <v>0</v>
      </c>
      <c r="AV827" s="168">
        <f t="shared" ref="AV827" si="13118">AU827+AV826</f>
        <v>0</v>
      </c>
      <c r="AW827" s="168">
        <f t="shared" ref="AW827" si="13119">AV827+AW826</f>
        <v>0</v>
      </c>
      <c r="AX827" s="168">
        <f t="shared" ref="AX827" si="13120">AW827+AX826</f>
        <v>0</v>
      </c>
      <c r="AY827" s="168">
        <f t="shared" ref="AY827" si="13121">AX827+AY826</f>
        <v>0</v>
      </c>
      <c r="AZ827" s="168">
        <f t="shared" ref="AZ827" si="13122">AY827+AZ826</f>
        <v>0</v>
      </c>
      <c r="BA827" s="168">
        <f t="shared" ref="BA827" si="13123">AZ827+BA826</f>
        <v>0</v>
      </c>
      <c r="BB827" s="168">
        <f t="shared" ref="BB827" si="13124">BA827+BB826</f>
        <v>0</v>
      </c>
      <c r="BC827" s="168">
        <f t="shared" ref="BC827" si="13125">BB827+BC826</f>
        <v>0</v>
      </c>
      <c r="BD827" s="168">
        <f t="shared" ref="BD827" si="13126">BC827+BD826</f>
        <v>0</v>
      </c>
      <c r="BE827" s="168">
        <f t="shared" ref="BE827" si="13127">BD827+BE826</f>
        <v>0</v>
      </c>
      <c r="BF827" s="168">
        <f t="shared" ref="BF827" si="13128">BE827+BF826</f>
        <v>0</v>
      </c>
      <c r="BG827" s="168">
        <f t="shared" ref="BG827" si="13129">BF827+BG826</f>
        <v>0</v>
      </c>
      <c r="BH827" s="168">
        <f t="shared" ref="BH827" si="13130">BG827+BH826</f>
        <v>0</v>
      </c>
      <c r="BI827" s="168">
        <f t="shared" ref="BI827" si="13131">BH827+BI826</f>
        <v>0</v>
      </c>
      <c r="BJ827" s="383"/>
      <c r="BK827" s="385"/>
      <c r="BL827" s="387"/>
      <c r="BM827" s="105"/>
      <c r="BN827" s="105"/>
      <c r="BO827" s="105"/>
      <c r="BP827" s="105"/>
      <c r="BQ827" s="105"/>
      <c r="BR827" s="105"/>
      <c r="BS827" s="105"/>
      <c r="BT827" s="105"/>
      <c r="BU827" s="105"/>
      <c r="BV827" s="105"/>
      <c r="BW827" s="105"/>
      <c r="BX827" s="105"/>
      <c r="BY827" s="105"/>
      <c r="BZ827" s="105"/>
      <c r="CA827" s="105"/>
      <c r="CB827" s="105"/>
    </row>
    <row r="828" spans="1:80" ht="15" hidden="1" thickBot="1" x14ac:dyDescent="0.4">
      <c r="B828" s="105"/>
      <c r="C828" s="130"/>
      <c r="D828" s="130"/>
      <c r="E828" s="130"/>
      <c r="F828" s="130"/>
      <c r="G828" s="130"/>
      <c r="H828" s="130"/>
      <c r="I828" s="105"/>
      <c r="J828" s="7"/>
      <c r="K828" s="105"/>
      <c r="L828" s="105"/>
      <c r="M828" s="105"/>
      <c r="N828" s="105"/>
      <c r="O828" s="105"/>
      <c r="P828" s="7"/>
      <c r="Q828" s="105"/>
      <c r="R828" s="105"/>
      <c r="S828" s="105"/>
      <c r="T828" s="105"/>
      <c r="U828" s="105"/>
      <c r="V828" s="105"/>
      <c r="W828" s="105"/>
      <c r="X828" s="105"/>
      <c r="Y828" s="105"/>
      <c r="Z828" s="105"/>
      <c r="AA828" s="105"/>
      <c r="AB828" s="105"/>
      <c r="AC828" s="105"/>
      <c r="AD828" s="105"/>
      <c r="AE828" s="105"/>
      <c r="AF828" s="105"/>
      <c r="AG828" s="105"/>
      <c r="AH828" s="105"/>
      <c r="AI828" s="105"/>
      <c r="AJ828" s="105"/>
      <c r="AK828" s="105"/>
      <c r="AL828" s="105"/>
      <c r="AM828" s="105"/>
      <c r="AN828" s="105"/>
      <c r="AO828" s="105"/>
      <c r="AP828" s="105"/>
      <c r="AQ828" s="105"/>
      <c r="AR828" s="105"/>
      <c r="AS828" s="105"/>
      <c r="AT828" s="105"/>
      <c r="AU828" s="105"/>
      <c r="AV828" s="105"/>
      <c r="AW828" s="105"/>
      <c r="AX828" s="105"/>
      <c r="AY828" s="105"/>
      <c r="AZ828" s="105"/>
      <c r="BA828" s="105"/>
      <c r="BB828" s="105"/>
      <c r="BC828" s="105"/>
      <c r="BD828" s="105"/>
      <c r="BE828" s="105"/>
      <c r="BF828" s="105"/>
      <c r="BG828" s="105"/>
      <c r="BH828" s="105"/>
      <c r="BI828" s="105"/>
      <c r="BJ828" s="105"/>
      <c r="BK828" s="105"/>
      <c r="BL828" s="105"/>
      <c r="BM828" s="105"/>
      <c r="BN828" s="105"/>
      <c r="BO828" s="105"/>
      <c r="BP828" s="105"/>
      <c r="BQ828" s="105"/>
      <c r="BR828" s="105"/>
      <c r="BS828" s="105"/>
      <c r="BT828" s="105"/>
      <c r="BU828" s="105"/>
      <c r="BV828" s="105"/>
      <c r="BW828" s="105"/>
      <c r="BX828" s="105"/>
      <c r="BY828" s="105"/>
      <c r="BZ828" s="105"/>
      <c r="CA828" s="105"/>
      <c r="CB828" s="105"/>
    </row>
    <row r="829" spans="1:80" s="245" customFormat="1" ht="58.4" customHeight="1" thickBot="1" x14ac:dyDescent="0.4">
      <c r="A829" s="249"/>
      <c r="B829" s="120"/>
      <c r="C829" s="360" t="s">
        <v>2</v>
      </c>
      <c r="D829" s="121"/>
      <c r="E829" s="131" t="s">
        <v>225</v>
      </c>
      <c r="F829" s="131" t="s">
        <v>444</v>
      </c>
      <c r="G829" s="131" t="s">
        <v>208</v>
      </c>
      <c r="H829" s="122" t="s">
        <v>385</v>
      </c>
      <c r="I829" s="123" t="s">
        <v>1</v>
      </c>
      <c r="J829" s="7"/>
      <c r="K829" s="169">
        <v>204032</v>
      </c>
      <c r="L829" s="106"/>
      <c r="M829" s="194" t="s">
        <v>128</v>
      </c>
      <c r="N829" s="83" t="s">
        <v>4</v>
      </c>
      <c r="O829" s="83" t="s">
        <v>5</v>
      </c>
      <c r="P829" s="83" t="s">
        <v>6</v>
      </c>
      <c r="Q829" s="83" t="s">
        <v>7</v>
      </c>
      <c r="R829" s="83" t="s">
        <v>8</v>
      </c>
      <c r="S829" s="83" t="s">
        <v>9</v>
      </c>
      <c r="T829" s="83" t="s">
        <v>10</v>
      </c>
      <c r="U829" s="83" t="s">
        <v>11</v>
      </c>
      <c r="V829" s="83" t="s">
        <v>12</v>
      </c>
      <c r="W829" s="83" t="s">
        <v>13</v>
      </c>
      <c r="X829" s="83" t="s">
        <v>14</v>
      </c>
      <c r="Y829" s="83" t="s">
        <v>15</v>
      </c>
      <c r="Z829" s="83" t="s">
        <v>16</v>
      </c>
      <c r="AA829" s="83" t="s">
        <v>17</v>
      </c>
      <c r="AB829" s="83" t="s">
        <v>18</v>
      </c>
      <c r="AC829" s="83" t="s">
        <v>19</v>
      </c>
      <c r="AD829" s="83" t="s">
        <v>20</v>
      </c>
      <c r="AE829" s="83" t="s">
        <v>21</v>
      </c>
      <c r="AF829" s="83" t="s">
        <v>22</v>
      </c>
      <c r="AG829" s="83" t="s">
        <v>23</v>
      </c>
      <c r="AH829" s="83" t="s">
        <v>24</v>
      </c>
      <c r="AI829" s="83" t="s">
        <v>25</v>
      </c>
      <c r="AJ829" s="83" t="s">
        <v>26</v>
      </c>
      <c r="AK829" s="83" t="s">
        <v>27</v>
      </c>
      <c r="AL829" s="83" t="s">
        <v>28</v>
      </c>
      <c r="AM829" s="83" t="s">
        <v>29</v>
      </c>
      <c r="AN829" s="83" t="s">
        <v>30</v>
      </c>
      <c r="AO829" s="83" t="s">
        <v>31</v>
      </c>
      <c r="AP829" s="83" t="s">
        <v>32</v>
      </c>
      <c r="AQ829" s="83" t="s">
        <v>33</v>
      </c>
      <c r="AR829" s="83" t="s">
        <v>34</v>
      </c>
      <c r="AS829" s="83" t="s">
        <v>35</v>
      </c>
      <c r="AT829" s="83" t="s">
        <v>36</v>
      </c>
      <c r="AU829" s="83" t="s">
        <v>37</v>
      </c>
      <c r="AV829" s="83" t="s">
        <v>38</v>
      </c>
      <c r="AW829" s="83" t="s">
        <v>39</v>
      </c>
      <c r="AX829" s="83" t="s">
        <v>40</v>
      </c>
      <c r="AY829" s="83" t="s">
        <v>41</v>
      </c>
      <c r="AZ829" s="83" t="s">
        <v>42</v>
      </c>
      <c r="BA829" s="83" t="s">
        <v>43</v>
      </c>
      <c r="BB829" s="83" t="s">
        <v>44</v>
      </c>
      <c r="BC829" s="83" t="s">
        <v>45</v>
      </c>
      <c r="BD829" s="83" t="s">
        <v>46</v>
      </c>
      <c r="BE829" s="83" t="s">
        <v>47</v>
      </c>
      <c r="BF829" s="83" t="s">
        <v>48</v>
      </c>
      <c r="BG829" s="83" t="s">
        <v>49</v>
      </c>
      <c r="BH829" s="83" t="s">
        <v>50</v>
      </c>
      <c r="BI829" s="83" t="s">
        <v>51</v>
      </c>
      <c r="BJ829" s="134" t="s">
        <v>234</v>
      </c>
      <c r="BK829" s="135" t="s">
        <v>164</v>
      </c>
      <c r="BL829" s="135" t="s">
        <v>213</v>
      </c>
      <c r="BM829" s="106"/>
      <c r="BN829" s="368" t="s">
        <v>238</v>
      </c>
      <c r="BO829" s="369"/>
      <c r="BP829" s="369"/>
      <c r="BQ829" s="369"/>
      <c r="BR829" s="369"/>
      <c r="BS829" s="369"/>
      <c r="BT829" s="369"/>
      <c r="BU829" s="369"/>
      <c r="BV829" s="369"/>
      <c r="BW829" s="369"/>
      <c r="BX829" s="369"/>
      <c r="BY829" s="369"/>
      <c r="BZ829" s="369"/>
      <c r="CA829" s="369"/>
      <c r="CB829" s="369"/>
    </row>
    <row r="830" spans="1:80" s="245" customFormat="1" ht="18" hidden="1" customHeight="1" x14ac:dyDescent="0.35">
      <c r="A830" s="250"/>
      <c r="B830" s="113"/>
      <c r="C830" s="361"/>
      <c r="D830" s="125"/>
      <c r="E830" s="125"/>
      <c r="F830" s="125"/>
      <c r="G830" s="125"/>
      <c r="H830" s="370" t="s">
        <v>201</v>
      </c>
      <c r="I830" s="373" t="s">
        <v>93</v>
      </c>
      <c r="J830" s="7"/>
      <c r="K830" s="375" t="s">
        <v>423</v>
      </c>
      <c r="L830" s="106"/>
      <c r="M830" s="84"/>
      <c r="N830" s="74">
        <f>MONTH(Úvod!$F$10)</f>
        <v>1</v>
      </c>
      <c r="O830" s="75">
        <f t="shared" ref="O830" si="13132">IF(N830=12,1,N830+1)</f>
        <v>2</v>
      </c>
      <c r="P830" s="75">
        <f t="shared" ref="P830" si="13133">IF(O830=12,1,O830+1)</f>
        <v>3</v>
      </c>
      <c r="Q830" s="76">
        <f t="shared" ref="Q830" si="13134">IF(P830=12,1,P830+1)</f>
        <v>4</v>
      </c>
      <c r="R830" s="76">
        <f t="shared" ref="R830" si="13135">IF(Q830=12,1,Q830+1)</f>
        <v>5</v>
      </c>
      <c r="S830" s="76">
        <f t="shared" ref="S830" si="13136">IF(R830=12,1,R830+1)</f>
        <v>6</v>
      </c>
      <c r="T830" s="76">
        <f t="shared" ref="T830" si="13137">IF(S830=12,1,S830+1)</f>
        <v>7</v>
      </c>
      <c r="U830" s="76">
        <f t="shared" ref="U830" si="13138">IF(T830=12,1,T830+1)</f>
        <v>8</v>
      </c>
      <c r="V830" s="76">
        <f t="shared" ref="V830" si="13139">IF(U830=12,1,U830+1)</f>
        <v>9</v>
      </c>
      <c r="W830" s="76">
        <f>IF(V830=12,1,V830+1)</f>
        <v>10</v>
      </c>
      <c r="X830" s="76">
        <f t="shared" ref="X830" si="13140">IF(W830=12,1,W830+1)</f>
        <v>11</v>
      </c>
      <c r="Y830" s="76">
        <f t="shared" ref="Y830" si="13141">IF(X830=12,1,X830+1)</f>
        <v>12</v>
      </c>
      <c r="Z830" s="76">
        <f t="shared" ref="Z830" si="13142">IF(Y830=12,1,Y830+1)</f>
        <v>1</v>
      </c>
      <c r="AA830" s="76">
        <f t="shared" ref="AA830" si="13143">IF(Z830=12,1,Z830+1)</f>
        <v>2</v>
      </c>
      <c r="AB830" s="76">
        <f t="shared" ref="AB830" si="13144">IF(AA830=12,1,AA830+1)</f>
        <v>3</v>
      </c>
      <c r="AC830" s="76">
        <f t="shared" ref="AC830" si="13145">IF(AB830=12,1,AB830+1)</f>
        <v>4</v>
      </c>
      <c r="AD830" s="76">
        <f t="shared" ref="AD830" si="13146">IF(AC830=12,1,AC830+1)</f>
        <v>5</v>
      </c>
      <c r="AE830" s="76">
        <f t="shared" ref="AE830" si="13147">IF(AD830=12,1,AD830+1)</f>
        <v>6</v>
      </c>
      <c r="AF830" s="76">
        <f>IF(AE830=12,1,AE830+1)</f>
        <v>7</v>
      </c>
      <c r="AG830" s="76">
        <f t="shared" ref="AG830" si="13148">IF(AF830=12,1,AF830+1)</f>
        <v>8</v>
      </c>
      <c r="AH830" s="76">
        <f t="shared" ref="AH830" si="13149">IF(AG830=12,1,AG830+1)</f>
        <v>9</v>
      </c>
      <c r="AI830" s="76">
        <f t="shared" ref="AI830" si="13150">IF(AH830=12,1,AH830+1)</f>
        <v>10</v>
      </c>
      <c r="AJ830" s="76">
        <f t="shared" ref="AJ830" si="13151">IF(AI830=12,1,AI830+1)</f>
        <v>11</v>
      </c>
      <c r="AK830" s="76">
        <f t="shared" ref="AK830" si="13152">IF(AJ830=12,1,AJ830+1)</f>
        <v>12</v>
      </c>
      <c r="AL830" s="76">
        <f t="shared" ref="AL830" si="13153">IF(AK830=12,1,AK830+1)</f>
        <v>1</v>
      </c>
      <c r="AM830" s="76">
        <f t="shared" ref="AM830" si="13154">IF(AL830=12,1,AL830+1)</f>
        <v>2</v>
      </c>
      <c r="AN830" s="76">
        <f t="shared" ref="AN830" si="13155">IF(AM830=12,1,AM830+1)</f>
        <v>3</v>
      </c>
      <c r="AO830" s="76">
        <f t="shared" ref="AO830" si="13156">IF(AN830=12,1,AN830+1)</f>
        <v>4</v>
      </c>
      <c r="AP830" s="76">
        <f t="shared" ref="AP830" si="13157">IF(AO830=12,1,AO830+1)</f>
        <v>5</v>
      </c>
      <c r="AQ830" s="76">
        <f t="shared" ref="AQ830" si="13158">IF(AP830=12,1,AP830+1)</f>
        <v>6</v>
      </c>
      <c r="AR830" s="76">
        <f t="shared" ref="AR830" si="13159">IF(AQ830=12,1,AQ830+1)</f>
        <v>7</v>
      </c>
      <c r="AS830" s="76">
        <f t="shared" ref="AS830" si="13160">IF(AR830=12,1,AR830+1)</f>
        <v>8</v>
      </c>
      <c r="AT830" s="76">
        <f t="shared" ref="AT830" si="13161">IF(AS830=12,1,AS830+1)</f>
        <v>9</v>
      </c>
      <c r="AU830" s="76">
        <f t="shared" ref="AU830" si="13162">IF(AT830=12,1,AT830+1)</f>
        <v>10</v>
      </c>
      <c r="AV830" s="76">
        <f t="shared" ref="AV830" si="13163">IF(AU830=12,1,AU830+1)</f>
        <v>11</v>
      </c>
      <c r="AW830" s="76">
        <f t="shared" ref="AW830" si="13164">IF(AV830=12,1,AV830+1)</f>
        <v>12</v>
      </c>
      <c r="AX830" s="76">
        <f t="shared" ref="AX830" si="13165">IF(AW830=12,1,AW830+1)</f>
        <v>1</v>
      </c>
      <c r="AY830" s="76">
        <f t="shared" ref="AY830" si="13166">IF(AX830=12,1,AX830+1)</f>
        <v>2</v>
      </c>
      <c r="AZ830" s="76">
        <f t="shared" ref="AZ830" si="13167">IF(AY830=12,1,AY830+1)</f>
        <v>3</v>
      </c>
      <c r="BA830" s="76">
        <f t="shared" ref="BA830" si="13168">IF(AZ830=12,1,AZ830+1)</f>
        <v>4</v>
      </c>
      <c r="BB830" s="76">
        <f t="shared" ref="BB830" si="13169">IF(BA830=12,1,BA830+1)</f>
        <v>5</v>
      </c>
      <c r="BC830" s="76">
        <f t="shared" ref="BC830" si="13170">IF(BB830=12,1,BB830+1)</f>
        <v>6</v>
      </c>
      <c r="BD830" s="76">
        <f t="shared" ref="BD830" si="13171">IF(BC830=12,1,BC830+1)</f>
        <v>7</v>
      </c>
      <c r="BE830" s="76">
        <f t="shared" ref="BE830" si="13172">IF(BD830=12,1,BD830+1)</f>
        <v>8</v>
      </c>
      <c r="BF830" s="76">
        <f t="shared" ref="BF830" si="13173">IF(BE830=12,1,BE830+1)</f>
        <v>9</v>
      </c>
      <c r="BG830" s="76">
        <f t="shared" ref="BG830" si="13174">IF(BF830=12,1,BF830+1)</f>
        <v>10</v>
      </c>
      <c r="BH830" s="76">
        <f t="shared" ref="BH830" si="13175">IF(BG830=12,1,BG830+1)</f>
        <v>11</v>
      </c>
      <c r="BI830" s="76">
        <f t="shared" ref="BI830" si="13176">IF(BH830=12,1,BH830+1)</f>
        <v>12</v>
      </c>
      <c r="BJ830" s="81"/>
      <c r="BK830" s="78"/>
      <c r="BL830" s="78"/>
      <c r="BM830" s="106"/>
      <c r="BN830" s="106"/>
      <c r="BO830" s="106"/>
      <c r="BP830" s="106"/>
      <c r="BQ830" s="106"/>
      <c r="BR830" s="106"/>
      <c r="BS830" s="106"/>
      <c r="BT830" s="106"/>
      <c r="BU830" s="106"/>
      <c r="BV830" s="106"/>
      <c r="BW830" s="106"/>
      <c r="BX830" s="106"/>
      <c r="BY830" s="106"/>
      <c r="BZ830" s="106"/>
      <c r="CA830" s="106"/>
      <c r="CB830" s="106"/>
    </row>
    <row r="831" spans="1:80" s="245" customFormat="1" ht="35.15" hidden="1" customHeight="1" x14ac:dyDescent="0.35">
      <c r="A831" s="250"/>
      <c r="B831" s="113"/>
      <c r="C831" s="361"/>
      <c r="D831" s="125"/>
      <c r="E831" s="125"/>
      <c r="F831" s="125"/>
      <c r="G831" s="125"/>
      <c r="H831" s="370"/>
      <c r="I831" s="373"/>
      <c r="J831" s="7"/>
      <c r="K831" s="376"/>
      <c r="L831" s="106"/>
      <c r="M831" s="77"/>
      <c r="N831" s="59">
        <f t="shared" ref="N831:BI831" si="13177">VALUE(_xlfn.CONCAT(N830,".",N833))</f>
        <v>1</v>
      </c>
      <c r="O831" s="73">
        <f t="shared" si="13177"/>
        <v>32</v>
      </c>
      <c r="P831" s="73">
        <f t="shared" si="13177"/>
        <v>61</v>
      </c>
      <c r="Q831" s="73">
        <f t="shared" si="13177"/>
        <v>92</v>
      </c>
      <c r="R831" s="73">
        <f t="shared" si="13177"/>
        <v>122</v>
      </c>
      <c r="S831" s="73">
        <f t="shared" si="13177"/>
        <v>153</v>
      </c>
      <c r="T831" s="73">
        <f t="shared" si="13177"/>
        <v>183</v>
      </c>
      <c r="U831" s="73">
        <f t="shared" si="13177"/>
        <v>214</v>
      </c>
      <c r="V831" s="73">
        <f t="shared" si="13177"/>
        <v>245</v>
      </c>
      <c r="W831" s="73">
        <f t="shared" si="13177"/>
        <v>275</v>
      </c>
      <c r="X831" s="73">
        <f t="shared" si="13177"/>
        <v>306</v>
      </c>
      <c r="Y831" s="73">
        <f t="shared" si="13177"/>
        <v>336</v>
      </c>
      <c r="Z831" s="73">
        <f t="shared" si="13177"/>
        <v>367</v>
      </c>
      <c r="AA831" s="73">
        <f t="shared" si="13177"/>
        <v>398</v>
      </c>
      <c r="AB831" s="73">
        <f t="shared" si="13177"/>
        <v>426</v>
      </c>
      <c r="AC831" s="73">
        <f t="shared" si="13177"/>
        <v>457</v>
      </c>
      <c r="AD831" s="73">
        <f t="shared" si="13177"/>
        <v>487</v>
      </c>
      <c r="AE831" s="73">
        <f t="shared" si="13177"/>
        <v>518</v>
      </c>
      <c r="AF831" s="73">
        <f t="shared" si="13177"/>
        <v>548</v>
      </c>
      <c r="AG831" s="73">
        <f t="shared" si="13177"/>
        <v>579</v>
      </c>
      <c r="AH831" s="73">
        <f t="shared" si="13177"/>
        <v>610</v>
      </c>
      <c r="AI831" s="73">
        <f t="shared" si="13177"/>
        <v>640</v>
      </c>
      <c r="AJ831" s="73">
        <f t="shared" si="13177"/>
        <v>671</v>
      </c>
      <c r="AK831" s="73">
        <f t="shared" si="13177"/>
        <v>701</v>
      </c>
      <c r="AL831" s="73">
        <f t="shared" si="13177"/>
        <v>732</v>
      </c>
      <c r="AM831" s="73">
        <f t="shared" si="13177"/>
        <v>763</v>
      </c>
      <c r="AN831" s="73">
        <f t="shared" si="13177"/>
        <v>791</v>
      </c>
      <c r="AO831" s="73">
        <f t="shared" si="13177"/>
        <v>822</v>
      </c>
      <c r="AP831" s="73">
        <f t="shared" si="13177"/>
        <v>852</v>
      </c>
      <c r="AQ831" s="73">
        <f t="shared" si="13177"/>
        <v>883</v>
      </c>
      <c r="AR831" s="73">
        <f t="shared" si="13177"/>
        <v>913</v>
      </c>
      <c r="AS831" s="73">
        <f t="shared" si="13177"/>
        <v>944</v>
      </c>
      <c r="AT831" s="73">
        <f t="shared" si="13177"/>
        <v>975</v>
      </c>
      <c r="AU831" s="73">
        <f t="shared" si="13177"/>
        <v>1005</v>
      </c>
      <c r="AV831" s="73">
        <f t="shared" si="13177"/>
        <v>1036</v>
      </c>
      <c r="AW831" s="73">
        <f t="shared" si="13177"/>
        <v>1066</v>
      </c>
      <c r="AX831" s="73">
        <f t="shared" si="13177"/>
        <v>1097</v>
      </c>
      <c r="AY831" s="73">
        <f t="shared" si="13177"/>
        <v>1128</v>
      </c>
      <c r="AZ831" s="73">
        <f t="shared" si="13177"/>
        <v>1156</v>
      </c>
      <c r="BA831" s="73">
        <f t="shared" si="13177"/>
        <v>1187</v>
      </c>
      <c r="BB831" s="73">
        <f t="shared" si="13177"/>
        <v>1217</v>
      </c>
      <c r="BC831" s="73">
        <f t="shared" si="13177"/>
        <v>1248</v>
      </c>
      <c r="BD831" s="73">
        <f t="shared" si="13177"/>
        <v>1278</v>
      </c>
      <c r="BE831" s="73">
        <f t="shared" si="13177"/>
        <v>1309</v>
      </c>
      <c r="BF831" s="73">
        <f t="shared" si="13177"/>
        <v>1340</v>
      </c>
      <c r="BG831" s="73">
        <f t="shared" si="13177"/>
        <v>1370</v>
      </c>
      <c r="BH831" s="73">
        <f t="shared" si="13177"/>
        <v>1401</v>
      </c>
      <c r="BI831" s="73">
        <f t="shared" si="13177"/>
        <v>1431</v>
      </c>
      <c r="BJ831" s="82"/>
      <c r="BK831" s="79"/>
      <c r="BL831" s="79"/>
      <c r="BM831" s="106"/>
      <c r="BN831" s="106"/>
      <c r="BO831" s="106"/>
      <c r="BP831" s="106"/>
      <c r="BQ831" s="106"/>
      <c r="BR831" s="106"/>
      <c r="BS831" s="106"/>
      <c r="BT831" s="106"/>
      <c r="BU831" s="106"/>
      <c r="BV831" s="106"/>
      <c r="BW831" s="106"/>
      <c r="BX831" s="106"/>
      <c r="BY831" s="106"/>
      <c r="BZ831" s="106"/>
      <c r="CA831" s="106"/>
      <c r="CB831" s="106"/>
    </row>
    <row r="832" spans="1:80" s="245" customFormat="1" ht="17.149999999999999" customHeight="1" x14ac:dyDescent="0.35">
      <c r="A832" s="250"/>
      <c r="B832" s="113"/>
      <c r="C832" s="361"/>
      <c r="D832" s="125"/>
      <c r="E832" s="357" t="s">
        <v>207</v>
      </c>
      <c r="F832" s="357" t="s">
        <v>207</v>
      </c>
      <c r="G832" s="357" t="s">
        <v>207</v>
      </c>
      <c r="H832" s="370"/>
      <c r="I832" s="373"/>
      <c r="J832" s="7"/>
      <c r="K832" s="376"/>
      <c r="L832" s="106"/>
      <c r="M832" s="77"/>
      <c r="N832" s="60" t="str">
        <f>VLOOKUP(N830,'Podpůrná data'!$I$188:$J$199,2)</f>
        <v>leden</v>
      </c>
      <c r="O832" s="60" t="str">
        <f>VLOOKUP(O830,'Podpůrná data'!$I$188:$J$199,2)</f>
        <v>únor</v>
      </c>
      <c r="P832" s="60" t="str">
        <f>VLOOKUP(P830,'Podpůrná data'!$I$188:$J$199,2)</f>
        <v>březen</v>
      </c>
      <c r="Q832" s="60" t="str">
        <f>VLOOKUP(Q830,'Podpůrná data'!$I$188:$J$199,2)</f>
        <v>duben</v>
      </c>
      <c r="R832" s="60" t="str">
        <f>VLOOKUP(R830,'Podpůrná data'!$I$188:$J$199,2)</f>
        <v>květen</v>
      </c>
      <c r="S832" s="60" t="str">
        <f>VLOOKUP(S830,'Podpůrná data'!$I$188:$J$199,2)</f>
        <v>červen</v>
      </c>
      <c r="T832" s="60" t="str">
        <f>VLOOKUP(T830,'Podpůrná data'!$I$188:$J$199,2)</f>
        <v>červenec</v>
      </c>
      <c r="U832" s="60" t="str">
        <f>VLOOKUP(U830,'Podpůrná data'!$I$188:$J$199,2)</f>
        <v>srpen</v>
      </c>
      <c r="V832" s="60" t="str">
        <f>VLOOKUP(V830,'Podpůrná data'!$I$188:$J$199,2)</f>
        <v>září</v>
      </c>
      <c r="W832" s="60" t="str">
        <f>VLOOKUP(W830,'Podpůrná data'!$I$188:$J$199,2)</f>
        <v>říjen</v>
      </c>
      <c r="X832" s="60" t="str">
        <f>VLOOKUP(X830,'Podpůrná data'!$I$188:$J$199,2)</f>
        <v>listopad</v>
      </c>
      <c r="Y832" s="60" t="str">
        <f>VLOOKUP(Y830,'Podpůrná data'!$I$188:$J$199,2)</f>
        <v>prosinec</v>
      </c>
      <c r="Z832" s="60" t="str">
        <f>VLOOKUP(Z830,'Podpůrná data'!$I$188:$J$199,2)</f>
        <v>leden</v>
      </c>
      <c r="AA832" s="60" t="str">
        <f>VLOOKUP(AA830,'Podpůrná data'!$I$188:$J$199,2)</f>
        <v>únor</v>
      </c>
      <c r="AB832" s="60" t="str">
        <f>VLOOKUP(AB830,'Podpůrná data'!$I$188:$J$199,2)</f>
        <v>březen</v>
      </c>
      <c r="AC832" s="60" t="str">
        <f>VLOOKUP(AC830,'Podpůrná data'!$I$188:$J$199,2)</f>
        <v>duben</v>
      </c>
      <c r="AD832" s="60" t="str">
        <f>VLOOKUP(AD830,'Podpůrná data'!$I$188:$J$199,2)</f>
        <v>květen</v>
      </c>
      <c r="AE832" s="60" t="str">
        <f>VLOOKUP(AE830,'Podpůrná data'!$I$188:$J$199,2)</f>
        <v>červen</v>
      </c>
      <c r="AF832" s="60" t="str">
        <f>VLOOKUP(AF830,'Podpůrná data'!$I$188:$J$199,2)</f>
        <v>červenec</v>
      </c>
      <c r="AG832" s="60" t="str">
        <f>VLOOKUP(AG830,'Podpůrná data'!$I$188:$J$199,2)</f>
        <v>srpen</v>
      </c>
      <c r="AH832" s="60" t="str">
        <f>VLOOKUP(AH830,'Podpůrná data'!$I$188:$J$199,2)</f>
        <v>září</v>
      </c>
      <c r="AI832" s="60" t="str">
        <f>VLOOKUP(AI830,'Podpůrná data'!$I$188:$J$199,2)</f>
        <v>říjen</v>
      </c>
      <c r="AJ832" s="60" t="str">
        <f>VLOOKUP(AJ830,'Podpůrná data'!$I$188:$J$199,2)</f>
        <v>listopad</v>
      </c>
      <c r="AK832" s="60" t="str">
        <f>VLOOKUP(AK830,'Podpůrná data'!$I$188:$J$199,2)</f>
        <v>prosinec</v>
      </c>
      <c r="AL832" s="60" t="str">
        <f>VLOOKUP(AL830,'Podpůrná data'!$I$188:$J$199,2)</f>
        <v>leden</v>
      </c>
      <c r="AM832" s="60" t="str">
        <f>VLOOKUP(AM830,'Podpůrná data'!$I$188:$J$199,2)</f>
        <v>únor</v>
      </c>
      <c r="AN832" s="60" t="str">
        <f>VLOOKUP(AN830,'Podpůrná data'!$I$188:$J$199,2)</f>
        <v>březen</v>
      </c>
      <c r="AO832" s="60" t="str">
        <f>VLOOKUP(AO830,'Podpůrná data'!$I$188:$J$199,2)</f>
        <v>duben</v>
      </c>
      <c r="AP832" s="60" t="str">
        <f>VLOOKUP(AP830,'Podpůrná data'!$I$188:$J$199,2)</f>
        <v>květen</v>
      </c>
      <c r="AQ832" s="60" t="str">
        <f>VLOOKUP(AQ830,'Podpůrná data'!$I$188:$J$199,2)</f>
        <v>červen</v>
      </c>
      <c r="AR832" s="60" t="str">
        <f>VLOOKUP(AR830,'Podpůrná data'!$I$188:$J$199,2)</f>
        <v>červenec</v>
      </c>
      <c r="AS832" s="60" t="str">
        <f>VLOOKUP(AS830,'Podpůrná data'!$I$188:$J$199,2)</f>
        <v>srpen</v>
      </c>
      <c r="AT832" s="60" t="str">
        <f>VLOOKUP(AT830,'Podpůrná data'!$I$188:$J$199,2)</f>
        <v>září</v>
      </c>
      <c r="AU832" s="60" t="str">
        <f>VLOOKUP(AU830,'Podpůrná data'!$I$188:$J$199,2)</f>
        <v>říjen</v>
      </c>
      <c r="AV832" s="60" t="str">
        <f>VLOOKUP(AV830,'Podpůrná data'!$I$188:$J$199,2)</f>
        <v>listopad</v>
      </c>
      <c r="AW832" s="60" t="str">
        <f>VLOOKUP(AW830,'Podpůrná data'!$I$188:$J$199,2)</f>
        <v>prosinec</v>
      </c>
      <c r="AX832" s="60" t="str">
        <f>VLOOKUP(AX830,'Podpůrná data'!$I$188:$J$199,2)</f>
        <v>leden</v>
      </c>
      <c r="AY832" s="60" t="str">
        <f>VLOOKUP(AY830,'Podpůrná data'!$I$188:$J$199,2)</f>
        <v>únor</v>
      </c>
      <c r="AZ832" s="60" t="str">
        <f>VLOOKUP(AZ830,'Podpůrná data'!$I$188:$J$199,2)</f>
        <v>březen</v>
      </c>
      <c r="BA832" s="60" t="str">
        <f>VLOOKUP(BA830,'Podpůrná data'!$I$188:$J$199,2)</f>
        <v>duben</v>
      </c>
      <c r="BB832" s="60" t="str">
        <f>VLOOKUP(BB830,'Podpůrná data'!$I$188:$J$199,2)</f>
        <v>květen</v>
      </c>
      <c r="BC832" s="60" t="str">
        <f>VLOOKUP(BC830,'Podpůrná data'!$I$188:$J$199,2)</f>
        <v>červen</v>
      </c>
      <c r="BD832" s="60" t="str">
        <f>VLOOKUP(BD830,'Podpůrná data'!$I$188:$J$199,2)</f>
        <v>červenec</v>
      </c>
      <c r="BE832" s="60" t="str">
        <f>VLOOKUP(BE830,'Podpůrná data'!$I$188:$J$199,2)</f>
        <v>srpen</v>
      </c>
      <c r="BF832" s="60" t="str">
        <f>VLOOKUP(BF830,'Podpůrná data'!$I$188:$J$199,2)</f>
        <v>září</v>
      </c>
      <c r="BG832" s="60" t="str">
        <f>VLOOKUP(BG830,'Podpůrná data'!$I$188:$J$199,2)</f>
        <v>říjen</v>
      </c>
      <c r="BH832" s="60" t="str">
        <f>VLOOKUP(BH830,'Podpůrná data'!$I$188:$J$199,2)</f>
        <v>listopad</v>
      </c>
      <c r="BI832" s="60" t="str">
        <f>VLOOKUP(BI830,'Podpůrná data'!$I$188:$J$199,2)</f>
        <v>prosinec</v>
      </c>
      <c r="BJ832" s="200"/>
      <c r="BK832" s="200"/>
      <c r="BL832" s="201"/>
      <c r="BM832" s="106"/>
      <c r="BN832" s="179" t="s">
        <v>105</v>
      </c>
      <c r="BO832" s="179" t="s">
        <v>106</v>
      </c>
      <c r="BP832" s="179" t="s">
        <v>107</v>
      </c>
      <c r="BQ832" s="179" t="s">
        <v>108</v>
      </c>
      <c r="BR832" s="179" t="s">
        <v>109</v>
      </c>
      <c r="BS832" s="179" t="s">
        <v>110</v>
      </c>
      <c r="BT832" s="179" t="s">
        <v>111</v>
      </c>
      <c r="BU832" s="179" t="s">
        <v>112</v>
      </c>
      <c r="BV832" s="179" t="s">
        <v>113</v>
      </c>
      <c r="BW832" s="179" t="s">
        <v>155</v>
      </c>
      <c r="BX832" s="179" t="s">
        <v>156</v>
      </c>
      <c r="BY832" s="179" t="s">
        <v>157</v>
      </c>
      <c r="BZ832" s="179" t="s">
        <v>202</v>
      </c>
      <c r="CA832" s="179" t="s">
        <v>203</v>
      </c>
      <c r="CB832" s="179" t="s">
        <v>204</v>
      </c>
    </row>
    <row r="833" spans="1:80" s="245" customFormat="1" ht="16.399999999999999" customHeight="1" x14ac:dyDescent="0.35">
      <c r="A833" s="250"/>
      <c r="B833" s="113"/>
      <c r="C833" s="361"/>
      <c r="D833" s="125"/>
      <c r="E833" s="357"/>
      <c r="F833" s="357"/>
      <c r="G833" s="357"/>
      <c r="H833" s="370"/>
      <c r="I833" s="373"/>
      <c r="J833" s="7"/>
      <c r="K833" s="376"/>
      <c r="L833" s="106"/>
      <c r="M833" s="77"/>
      <c r="N833" s="60">
        <f>YEAR(Úvod!$F$10)</f>
        <v>1900</v>
      </c>
      <c r="O833" s="60">
        <f t="shared" ref="O833" si="13178">IF(O830=1,N833+1,N833)</f>
        <v>1900</v>
      </c>
      <c r="P833" s="60">
        <f t="shared" ref="P833" si="13179">IF(P830=1,O833+1,O833)</f>
        <v>1900</v>
      </c>
      <c r="Q833" s="60">
        <f t="shared" ref="Q833" si="13180">IF(Q830=1,P833+1,P833)</f>
        <v>1900</v>
      </c>
      <c r="R833" s="60">
        <f t="shared" ref="R833" si="13181">IF(R830=1,Q833+1,Q833)</f>
        <v>1900</v>
      </c>
      <c r="S833" s="60">
        <f t="shared" ref="S833" si="13182">IF(S830=1,R833+1,R833)</f>
        <v>1900</v>
      </c>
      <c r="T833" s="60">
        <f t="shared" ref="T833" si="13183">IF(T830=1,S833+1,S833)</f>
        <v>1900</v>
      </c>
      <c r="U833" s="60">
        <f t="shared" ref="U833" si="13184">IF(U830=1,T833+1,T833)</f>
        <v>1900</v>
      </c>
      <c r="V833" s="60">
        <f t="shared" ref="V833" si="13185">IF(V830=1,U833+1,U833)</f>
        <v>1900</v>
      </c>
      <c r="W833" s="60">
        <f t="shared" ref="W833" si="13186">IF(W830=1,V833+1,V833)</f>
        <v>1900</v>
      </c>
      <c r="X833" s="60">
        <f t="shared" ref="X833" si="13187">IF(X830=1,W833+1,W833)</f>
        <v>1900</v>
      </c>
      <c r="Y833" s="60">
        <f t="shared" ref="Y833" si="13188">IF(Y830=1,X833+1,X833)</f>
        <v>1900</v>
      </c>
      <c r="Z833" s="60">
        <f t="shared" ref="Z833" si="13189">IF(Z830=1,Y833+1,Y833)</f>
        <v>1901</v>
      </c>
      <c r="AA833" s="60">
        <f t="shared" ref="AA833" si="13190">IF(AA830=1,Z833+1,Z833)</f>
        <v>1901</v>
      </c>
      <c r="AB833" s="60">
        <f t="shared" ref="AB833" si="13191">IF(AB830=1,AA833+1,AA833)</f>
        <v>1901</v>
      </c>
      <c r="AC833" s="60">
        <f t="shared" ref="AC833" si="13192">IF(AC830=1,AB833+1,AB833)</f>
        <v>1901</v>
      </c>
      <c r="AD833" s="60">
        <f t="shared" ref="AD833" si="13193">IF(AD830=1,AC833+1,AC833)</f>
        <v>1901</v>
      </c>
      <c r="AE833" s="60">
        <f t="shared" ref="AE833" si="13194">IF(AE830=1,AD833+1,AD833)</f>
        <v>1901</v>
      </c>
      <c r="AF833" s="60">
        <f t="shared" ref="AF833" si="13195">IF(AF830=1,AE833+1,AE833)</f>
        <v>1901</v>
      </c>
      <c r="AG833" s="60">
        <f t="shared" ref="AG833" si="13196">IF(AG830=1,AF833+1,AF833)</f>
        <v>1901</v>
      </c>
      <c r="AH833" s="60">
        <f t="shared" ref="AH833" si="13197">IF(AH830=1,AG833+1,AG833)</f>
        <v>1901</v>
      </c>
      <c r="AI833" s="60">
        <f t="shared" ref="AI833" si="13198">IF(AI830=1,AH833+1,AH833)</f>
        <v>1901</v>
      </c>
      <c r="AJ833" s="60">
        <f t="shared" ref="AJ833" si="13199">IF(AJ830=1,AI833+1,AI833)</f>
        <v>1901</v>
      </c>
      <c r="AK833" s="60">
        <f t="shared" ref="AK833" si="13200">IF(AK830=1,AJ833+1,AJ833)</f>
        <v>1901</v>
      </c>
      <c r="AL833" s="60">
        <f t="shared" ref="AL833" si="13201">IF(AL830=1,AK833+1,AK833)</f>
        <v>1902</v>
      </c>
      <c r="AM833" s="60">
        <f t="shared" ref="AM833" si="13202">IF(AM830=1,AL833+1,AL833)</f>
        <v>1902</v>
      </c>
      <c r="AN833" s="60">
        <f t="shared" ref="AN833" si="13203">IF(AN830=1,AM833+1,AM833)</f>
        <v>1902</v>
      </c>
      <c r="AO833" s="60">
        <f t="shared" ref="AO833" si="13204">IF(AO830=1,AN833+1,AN833)</f>
        <v>1902</v>
      </c>
      <c r="AP833" s="60">
        <f t="shared" ref="AP833" si="13205">IF(AP830=1,AO833+1,AO833)</f>
        <v>1902</v>
      </c>
      <c r="AQ833" s="60">
        <f t="shared" ref="AQ833" si="13206">IF(AQ830=1,AP833+1,AP833)</f>
        <v>1902</v>
      </c>
      <c r="AR833" s="60">
        <f t="shared" ref="AR833" si="13207">IF(AR830=1,AQ833+1,AQ833)</f>
        <v>1902</v>
      </c>
      <c r="AS833" s="60">
        <f t="shared" ref="AS833" si="13208">IF(AS830=1,AR833+1,AR833)</f>
        <v>1902</v>
      </c>
      <c r="AT833" s="60">
        <f t="shared" ref="AT833" si="13209">IF(AT830=1,AS833+1,AS833)</f>
        <v>1902</v>
      </c>
      <c r="AU833" s="60">
        <f t="shared" ref="AU833" si="13210">IF(AU830=1,AT833+1,AT833)</f>
        <v>1902</v>
      </c>
      <c r="AV833" s="60">
        <f t="shared" ref="AV833" si="13211">IF(AV830=1,AU833+1,AU833)</f>
        <v>1902</v>
      </c>
      <c r="AW833" s="60">
        <f t="shared" ref="AW833" si="13212">IF(AW830=1,AV833+1,AV833)</f>
        <v>1902</v>
      </c>
      <c r="AX833" s="60">
        <f t="shared" ref="AX833" si="13213">IF(AX830=1,AW833+1,AW833)</f>
        <v>1903</v>
      </c>
      <c r="AY833" s="60">
        <f t="shared" ref="AY833" si="13214">IF(AY830=1,AX833+1,AX833)</f>
        <v>1903</v>
      </c>
      <c r="AZ833" s="60">
        <f t="shared" ref="AZ833" si="13215">IF(AZ830=1,AY833+1,AY833)</f>
        <v>1903</v>
      </c>
      <c r="BA833" s="60">
        <f t="shared" ref="BA833" si="13216">IF(BA830=1,AZ833+1,AZ833)</f>
        <v>1903</v>
      </c>
      <c r="BB833" s="60">
        <f t="shared" ref="BB833" si="13217">IF(BB830=1,BA833+1,BA833)</f>
        <v>1903</v>
      </c>
      <c r="BC833" s="60">
        <f t="shared" ref="BC833" si="13218">IF(BC830=1,BB833+1,BB833)</f>
        <v>1903</v>
      </c>
      <c r="BD833" s="60">
        <f t="shared" ref="BD833" si="13219">IF(BD830=1,BC833+1,BC833)</f>
        <v>1903</v>
      </c>
      <c r="BE833" s="60">
        <f t="shared" ref="BE833" si="13220">IF(BE830=1,BD833+1,BD833)</f>
        <v>1903</v>
      </c>
      <c r="BF833" s="60">
        <f t="shared" ref="BF833" si="13221">IF(BF830=1,BE833+1,BE833)</f>
        <v>1903</v>
      </c>
      <c r="BG833" s="60">
        <f t="shared" ref="BG833" si="13222">IF(BG830=1,BF833+1,BF833)</f>
        <v>1903</v>
      </c>
      <c r="BH833" s="60">
        <f t="shared" ref="BH833" si="13223">IF(BH830=1,BG833+1,BG833)</f>
        <v>1903</v>
      </c>
      <c r="BI833" s="60">
        <f t="shared" ref="BI833" si="13224">IF(BI830=1,BH833+1,BH833)</f>
        <v>1903</v>
      </c>
      <c r="BJ833" s="199"/>
      <c r="BK833" s="198"/>
      <c r="BL833" s="202"/>
      <c r="BM833" s="106"/>
      <c r="BN833" s="106"/>
      <c r="BO833" s="106"/>
      <c r="BP833" s="106"/>
      <c r="BQ833" s="106"/>
      <c r="BR833" s="106"/>
      <c r="BS833" s="106"/>
      <c r="BT833" s="106"/>
      <c r="BU833" s="106"/>
      <c r="BV833" s="106"/>
      <c r="BW833" s="106"/>
      <c r="BX833" s="106"/>
      <c r="BY833" s="106"/>
      <c r="BZ833" s="106"/>
      <c r="CA833" s="106"/>
      <c r="CB833" s="106"/>
    </row>
    <row r="834" spans="1:80" s="245" customFormat="1" ht="16.399999999999999" customHeight="1" x14ac:dyDescent="0.35">
      <c r="A834" s="250"/>
      <c r="B834" s="113"/>
      <c r="C834" s="125"/>
      <c r="D834" s="125"/>
      <c r="E834" s="357"/>
      <c r="F834" s="357"/>
      <c r="G834" s="357"/>
      <c r="H834" s="370"/>
      <c r="I834" s="374"/>
      <c r="J834" s="7"/>
      <c r="K834" s="377"/>
      <c r="L834" s="106"/>
      <c r="M834" s="63" t="s">
        <v>159</v>
      </c>
      <c r="N834" s="258"/>
      <c r="O834" s="258"/>
      <c r="P834" s="258"/>
      <c r="Q834" s="258"/>
      <c r="R834" s="258"/>
      <c r="S834" s="258"/>
      <c r="T834" s="258"/>
      <c r="U834" s="258"/>
      <c r="V834" s="258"/>
      <c r="W834" s="258"/>
      <c r="X834" s="258"/>
      <c r="Y834" s="258"/>
      <c r="Z834" s="258"/>
      <c r="AA834" s="258"/>
      <c r="AB834" s="258"/>
      <c r="AC834" s="258"/>
      <c r="AD834" s="258"/>
      <c r="AE834" s="258"/>
      <c r="AF834" s="258"/>
      <c r="AG834" s="258"/>
      <c r="AH834" s="258"/>
      <c r="AI834" s="258"/>
      <c r="AJ834" s="258"/>
      <c r="AK834" s="258"/>
      <c r="AL834" s="258"/>
      <c r="AM834" s="258"/>
      <c r="AN834" s="258"/>
      <c r="AO834" s="258"/>
      <c r="AP834" s="258"/>
      <c r="AQ834" s="258"/>
      <c r="AR834" s="258"/>
      <c r="AS834" s="258"/>
      <c r="AT834" s="258"/>
      <c r="AU834" s="258"/>
      <c r="AV834" s="258"/>
      <c r="AW834" s="258"/>
      <c r="AX834" s="258"/>
      <c r="AY834" s="258"/>
      <c r="AZ834" s="258"/>
      <c r="BA834" s="258"/>
      <c r="BB834" s="258"/>
      <c r="BC834" s="258"/>
      <c r="BD834" s="258"/>
      <c r="BE834" s="258"/>
      <c r="BF834" s="258"/>
      <c r="BG834" s="258"/>
      <c r="BH834" s="258"/>
      <c r="BI834" s="258"/>
      <c r="BJ834" s="199"/>
      <c r="BK834" s="198"/>
      <c r="BL834" s="202"/>
      <c r="BM834" s="106"/>
      <c r="BN834" s="106"/>
      <c r="BO834" s="106"/>
      <c r="BP834" s="106"/>
      <c r="BQ834" s="106"/>
      <c r="BR834" s="106"/>
      <c r="BS834" s="106"/>
      <c r="BT834" s="106"/>
      <c r="BU834" s="106"/>
      <c r="BV834" s="106"/>
      <c r="BW834" s="106"/>
      <c r="BX834" s="106"/>
      <c r="BY834" s="106"/>
      <c r="BZ834" s="106"/>
      <c r="CA834" s="106"/>
      <c r="CB834" s="106"/>
    </row>
    <row r="835" spans="1:80" s="245" customFormat="1" ht="23.5" customHeight="1" x14ac:dyDescent="0.35">
      <c r="A835" s="243"/>
      <c r="B835" s="126" t="s">
        <v>406</v>
      </c>
      <c r="C835" s="381"/>
      <c r="D835" s="381"/>
      <c r="E835" s="259"/>
      <c r="F835" s="259"/>
      <c r="G835" s="241"/>
      <c r="H835" s="253"/>
      <c r="I835" s="61">
        <f>IF($H835="",0,VLOOKUP($E835,'Podpůrná data'!$H$15:$I$185,2,FALSE)*$H835)</f>
        <v>0</v>
      </c>
      <c r="J835" s="105"/>
      <c r="K835" s="166">
        <f>IF(I835&gt;0,1,0)</f>
        <v>0</v>
      </c>
      <c r="L835" s="204"/>
      <c r="M835" s="63" t="s">
        <v>95</v>
      </c>
      <c r="N835" s="260"/>
      <c r="O835" s="260"/>
      <c r="P835" s="260"/>
      <c r="Q835" s="260"/>
      <c r="R835" s="260"/>
      <c r="S835" s="260"/>
      <c r="T835" s="260"/>
      <c r="U835" s="260"/>
      <c r="V835" s="260"/>
      <c r="W835" s="260"/>
      <c r="X835" s="260"/>
      <c r="Y835" s="260"/>
      <c r="Z835" s="260"/>
      <c r="AA835" s="260"/>
      <c r="AB835" s="260"/>
      <c r="AC835" s="260"/>
      <c r="AD835" s="260"/>
      <c r="AE835" s="260"/>
      <c r="AF835" s="260"/>
      <c r="AG835" s="260"/>
      <c r="AH835" s="260"/>
      <c r="AI835" s="260"/>
      <c r="AJ835" s="260"/>
      <c r="AK835" s="260"/>
      <c r="AL835" s="260"/>
      <c r="AM835" s="260"/>
      <c r="AN835" s="260"/>
      <c r="AO835" s="260"/>
      <c r="AP835" s="260"/>
      <c r="AQ835" s="260"/>
      <c r="AR835" s="260"/>
      <c r="AS835" s="260"/>
      <c r="AT835" s="260"/>
      <c r="AU835" s="260"/>
      <c r="AV835" s="260"/>
      <c r="AW835" s="260"/>
      <c r="AX835" s="260"/>
      <c r="AY835" s="260"/>
      <c r="AZ835" s="260"/>
      <c r="BA835" s="260"/>
      <c r="BB835" s="260"/>
      <c r="BC835" s="260"/>
      <c r="BD835" s="260"/>
      <c r="BE835" s="260"/>
      <c r="BF835" s="260"/>
      <c r="BG835" s="260"/>
      <c r="BH835" s="260"/>
      <c r="BI835" s="260"/>
      <c r="BJ835" s="382">
        <f>SUM(N837:BI837)</f>
        <v>0</v>
      </c>
      <c r="BK835" s="384">
        <f>SUM(N839:BI839)</f>
        <v>0</v>
      </c>
      <c r="BL835" s="386">
        <f>IF($K835=0,0,IF($BJ835&gt;=20,1,0))</f>
        <v>0</v>
      </c>
      <c r="BM835" s="106"/>
      <c r="BN835" s="106"/>
      <c r="BO835" s="106"/>
      <c r="BP835" s="106"/>
      <c r="BQ835" s="106"/>
      <c r="BR835" s="106"/>
      <c r="BS835" s="106"/>
      <c r="BT835" s="106"/>
      <c r="BU835" s="106"/>
      <c r="BV835" s="106"/>
      <c r="BW835" s="106"/>
      <c r="BX835" s="106"/>
      <c r="BY835" s="106"/>
      <c r="BZ835" s="106"/>
      <c r="CA835" s="106"/>
      <c r="CB835" s="106"/>
    </row>
    <row r="836" spans="1:80" s="245" customFormat="1" ht="29" x14ac:dyDescent="0.35">
      <c r="A836" s="243"/>
      <c r="B836" s="128"/>
      <c r="C836" s="170"/>
      <c r="D836" s="170"/>
      <c r="E836" s="170"/>
      <c r="F836" s="170"/>
      <c r="G836" s="170"/>
      <c r="H836" s="170"/>
      <c r="I836" s="64"/>
      <c r="J836" s="105"/>
      <c r="K836" s="223"/>
      <c r="L836" s="106"/>
      <c r="M836" s="63" t="s">
        <v>215</v>
      </c>
      <c r="N836" s="260"/>
      <c r="O836" s="260"/>
      <c r="P836" s="260"/>
      <c r="Q836" s="260"/>
      <c r="R836" s="260"/>
      <c r="S836" s="260"/>
      <c r="T836" s="260"/>
      <c r="U836" s="260"/>
      <c r="V836" s="260"/>
      <c r="W836" s="260"/>
      <c r="X836" s="260"/>
      <c r="Y836" s="260"/>
      <c r="Z836" s="260"/>
      <c r="AA836" s="260"/>
      <c r="AB836" s="260"/>
      <c r="AC836" s="260"/>
      <c r="AD836" s="260"/>
      <c r="AE836" s="260"/>
      <c r="AF836" s="260"/>
      <c r="AG836" s="260"/>
      <c r="AH836" s="260"/>
      <c r="AI836" s="260"/>
      <c r="AJ836" s="260"/>
      <c r="AK836" s="260"/>
      <c r="AL836" s="260"/>
      <c r="AM836" s="260"/>
      <c r="AN836" s="260"/>
      <c r="AO836" s="260"/>
      <c r="AP836" s="260"/>
      <c r="AQ836" s="260"/>
      <c r="AR836" s="260"/>
      <c r="AS836" s="260"/>
      <c r="AT836" s="260"/>
      <c r="AU836" s="260"/>
      <c r="AV836" s="260"/>
      <c r="AW836" s="260"/>
      <c r="AX836" s="260"/>
      <c r="AY836" s="260"/>
      <c r="AZ836" s="260"/>
      <c r="BA836" s="260"/>
      <c r="BB836" s="260"/>
      <c r="BC836" s="260"/>
      <c r="BD836" s="260"/>
      <c r="BE836" s="260"/>
      <c r="BF836" s="260"/>
      <c r="BG836" s="260"/>
      <c r="BH836" s="260"/>
      <c r="BI836" s="260"/>
      <c r="BJ836" s="382"/>
      <c r="BK836" s="384"/>
      <c r="BL836" s="386"/>
      <c r="BM836" s="106"/>
      <c r="BN836" s="106"/>
      <c r="BO836" s="106"/>
      <c r="BP836" s="106"/>
      <c r="BQ836" s="106"/>
      <c r="BR836" s="106"/>
      <c r="BS836" s="106"/>
      <c r="BT836" s="106"/>
      <c r="BU836" s="106"/>
      <c r="BV836" s="106"/>
      <c r="BW836" s="106"/>
      <c r="BX836" s="106"/>
      <c r="BY836" s="106"/>
      <c r="BZ836" s="106"/>
      <c r="CA836" s="106"/>
      <c r="CB836" s="106"/>
    </row>
    <row r="837" spans="1:80" s="245" customFormat="1" ht="29" x14ac:dyDescent="0.35">
      <c r="A837" s="243"/>
      <c r="B837" s="128"/>
      <c r="C837" s="170"/>
      <c r="D837" s="170"/>
      <c r="E837" s="170"/>
      <c r="F837" s="170"/>
      <c r="G837" s="170"/>
      <c r="H837" s="170"/>
      <c r="I837" s="64"/>
      <c r="J837" s="105"/>
      <c r="K837" s="165"/>
      <c r="L837" s="106"/>
      <c r="M837" s="63" t="s">
        <v>235</v>
      </c>
      <c r="N837" s="167">
        <f>IF(N836="",0,IF(N836&gt;=$H835,$H835,N836))</f>
        <v>0</v>
      </c>
      <c r="O837" s="167">
        <f t="shared" ref="O837" si="13225">IF(O836="",0,IF((O836+N838)&lt;=$H835,O836,$H835-N838))</f>
        <v>0</v>
      </c>
      <c r="P837" s="167">
        <f t="shared" ref="P837" si="13226">IF(P836="",0,IF((P836+O838)&lt;=$H835,P836,$H835-O838))</f>
        <v>0</v>
      </c>
      <c r="Q837" s="167">
        <f t="shared" ref="Q837" si="13227">IF(Q836="",0,IF((Q836+P838)&lt;=$H835,Q836,$H835-P838))</f>
        <v>0</v>
      </c>
      <c r="R837" s="167">
        <f t="shared" ref="R837" si="13228">IF(R836="",0,IF((R836+Q838)&lt;=$H835,R836,$H835-Q838))</f>
        <v>0</v>
      </c>
      <c r="S837" s="167">
        <f t="shared" ref="S837" si="13229">IF(S836="",0,IF((S836+R838)&lt;=$H835,S836,$H835-R838))</f>
        <v>0</v>
      </c>
      <c r="T837" s="167">
        <f t="shared" ref="T837" si="13230">IF(T836="",0,IF((T836+S838)&lt;=$H835,T836,$H835-S838))</f>
        <v>0</v>
      </c>
      <c r="U837" s="167">
        <f t="shared" ref="U837" si="13231">IF(U836="",0,IF((U836+T838)&lt;=$H835,U836,$H835-T838))</f>
        <v>0</v>
      </c>
      <c r="V837" s="167">
        <f t="shared" ref="V837" si="13232">IF(V836="",0,IF((V836+U838)&lt;=$H835,V836,$H835-U838))</f>
        <v>0</v>
      </c>
      <c r="W837" s="167">
        <f t="shared" ref="W837" si="13233">IF(W836="",0,IF((W836+V838)&lt;=$H835,W836,$H835-V838))</f>
        <v>0</v>
      </c>
      <c r="X837" s="167">
        <f t="shared" ref="X837" si="13234">IF(X836="",0,IF((X836+W838)&lt;=$H835,X836,$H835-W838))</f>
        <v>0</v>
      </c>
      <c r="Y837" s="167">
        <f t="shared" ref="Y837" si="13235">IF(Y836="",0,IF((Y836+X838)&lt;=$H835,Y836,$H835-X838))</f>
        <v>0</v>
      </c>
      <c r="Z837" s="167">
        <f t="shared" ref="Z837" si="13236">IF(Z836="",0,IF((Z836+Y838)&lt;=$H835,Z836,$H835-Y838))</f>
        <v>0</v>
      </c>
      <c r="AA837" s="167">
        <f t="shared" ref="AA837" si="13237">IF(AA836="",0,IF((AA836+Z838)&lt;=$H835,AA836,$H835-Z838))</f>
        <v>0</v>
      </c>
      <c r="AB837" s="167">
        <f t="shared" ref="AB837" si="13238">IF(AB836="",0,IF((AB836+AA838)&lt;=$H835,AB836,$H835-AA838))</f>
        <v>0</v>
      </c>
      <c r="AC837" s="167">
        <f t="shared" ref="AC837" si="13239">IF(AC836="",0,IF((AC836+AB838)&lt;=$H835,AC836,$H835-AB838))</f>
        <v>0</v>
      </c>
      <c r="AD837" s="167">
        <f t="shared" ref="AD837" si="13240">IF(AD836="",0,IF((AD836+AC838)&lt;=$H835,AD836,$H835-AC838))</f>
        <v>0</v>
      </c>
      <c r="AE837" s="167">
        <f t="shared" ref="AE837" si="13241">IF(AE836="",0,IF((AE836+AD838)&lt;=$H835,AE836,$H835-AD838))</f>
        <v>0</v>
      </c>
      <c r="AF837" s="167">
        <f t="shared" ref="AF837" si="13242">IF(AF836="",0,IF((AF836+AE838)&lt;=$H835,AF836,$H835-AE838))</f>
        <v>0</v>
      </c>
      <c r="AG837" s="167">
        <f t="shared" ref="AG837" si="13243">IF(AG836="",0,IF((AG836+AF838)&lt;=$H835,AG836,$H835-AF838))</f>
        <v>0</v>
      </c>
      <c r="AH837" s="167">
        <f t="shared" ref="AH837" si="13244">IF(AH836="",0,IF((AH836+AG838)&lt;=$H835,AH836,$H835-AG838))</f>
        <v>0</v>
      </c>
      <c r="AI837" s="167">
        <f t="shared" ref="AI837" si="13245">IF(AI836="",0,IF((AI836+AH838)&lt;=$H835,AI836,$H835-AH838))</f>
        <v>0</v>
      </c>
      <c r="AJ837" s="167">
        <f t="shared" ref="AJ837" si="13246">IF(AJ836="",0,IF((AJ836+AI838)&lt;=$H835,AJ836,$H835-AI838))</f>
        <v>0</v>
      </c>
      <c r="AK837" s="167">
        <f t="shared" ref="AK837" si="13247">IF(AK836="",0,IF((AK836+AJ838)&lt;=$H835,AK836,$H835-AJ838))</f>
        <v>0</v>
      </c>
      <c r="AL837" s="167">
        <f t="shared" ref="AL837" si="13248">IF(AL836="",0,IF((AL836+AK838)&lt;=$H835,AL836,$H835-AK838))</f>
        <v>0</v>
      </c>
      <c r="AM837" s="167">
        <f t="shared" ref="AM837" si="13249">IF(AM836="",0,IF((AM836+AL838)&lt;=$H835,AM836,$H835-AL838))</f>
        <v>0</v>
      </c>
      <c r="AN837" s="167">
        <f t="shared" ref="AN837" si="13250">IF(AN836="",0,IF((AN836+AM838)&lt;=$H835,AN836,$H835-AM838))</f>
        <v>0</v>
      </c>
      <c r="AO837" s="167">
        <f t="shared" ref="AO837" si="13251">IF(AO836="",0,IF((AO836+AN838)&lt;=$H835,AO836,$H835-AN838))</f>
        <v>0</v>
      </c>
      <c r="AP837" s="167">
        <f t="shared" ref="AP837" si="13252">IF(AP836="",0,IF((AP836+AO838)&lt;=$H835,AP836,$H835-AO838))</f>
        <v>0</v>
      </c>
      <c r="AQ837" s="167">
        <f t="shared" ref="AQ837" si="13253">IF(AQ836="",0,IF((AQ836+AP838)&lt;=$H835,AQ836,$H835-AP838))</f>
        <v>0</v>
      </c>
      <c r="AR837" s="167">
        <f t="shared" ref="AR837" si="13254">IF(AR836="",0,IF((AR836+AQ838)&lt;=$H835,AR836,$H835-AQ838))</f>
        <v>0</v>
      </c>
      <c r="AS837" s="167">
        <f t="shared" ref="AS837" si="13255">IF(AS836="",0,IF((AS836+AR838)&lt;=$H835,AS836,$H835-AR838))</f>
        <v>0</v>
      </c>
      <c r="AT837" s="167">
        <f t="shared" ref="AT837" si="13256">IF(AT836="",0,IF((AT836+AS838)&lt;=$H835,AT836,$H835-AS838))</f>
        <v>0</v>
      </c>
      <c r="AU837" s="167">
        <f t="shared" ref="AU837" si="13257">IF(AU836="",0,IF((AU836+AT838)&lt;=$H835,AU836,$H835-AT838))</f>
        <v>0</v>
      </c>
      <c r="AV837" s="167">
        <f t="shared" ref="AV837" si="13258">IF(AV836="",0,IF((AV836+AU838)&lt;=$H835,AV836,$H835-AU838))</f>
        <v>0</v>
      </c>
      <c r="AW837" s="167">
        <f t="shared" ref="AW837" si="13259">IF(AW836="",0,IF((AW836+AV838)&lt;=$H835,AW836,$H835-AV838))</f>
        <v>0</v>
      </c>
      <c r="AX837" s="167">
        <f t="shared" ref="AX837" si="13260">IF(AX836="",0,IF((AX836+AW838)&lt;=$H835,AX836,$H835-AW838))</f>
        <v>0</v>
      </c>
      <c r="AY837" s="167">
        <f t="shared" ref="AY837" si="13261">IF(AY836="",0,IF((AY836+AX838)&lt;=$H835,AY836,$H835-AX838))</f>
        <v>0</v>
      </c>
      <c r="AZ837" s="167">
        <f t="shared" ref="AZ837" si="13262">IF(AZ836="",0,IF((AZ836+AY838)&lt;=$H835,AZ836,$H835-AY838))</f>
        <v>0</v>
      </c>
      <c r="BA837" s="167">
        <f t="shared" ref="BA837" si="13263">IF(BA836="",0,IF((BA836+AZ838)&lt;=$H835,BA836,$H835-AZ838))</f>
        <v>0</v>
      </c>
      <c r="BB837" s="167">
        <f t="shared" ref="BB837" si="13264">IF(BB836="",0,IF((BB836+BA838)&lt;=$H835,BB836,$H835-BA838))</f>
        <v>0</v>
      </c>
      <c r="BC837" s="167">
        <f t="shared" ref="BC837" si="13265">IF(BC836="",0,IF((BC836+BB838)&lt;=$H835,BC836,$H835-BB838))</f>
        <v>0</v>
      </c>
      <c r="BD837" s="167">
        <f t="shared" ref="BD837" si="13266">IF(BD836="",0,IF((BD836+BC838)&lt;=$H835,BD836,$H835-BC838))</f>
        <v>0</v>
      </c>
      <c r="BE837" s="167">
        <f t="shared" ref="BE837" si="13267">IF(BE836="",0,IF((BE836+BD838)&lt;=$H835,BE836,$H835-BD838))</f>
        <v>0</v>
      </c>
      <c r="BF837" s="167">
        <f t="shared" ref="BF837" si="13268">IF(BF836="",0,IF((BF836+BE838)&lt;=$H835,BF836,$H835-BE838))</f>
        <v>0</v>
      </c>
      <c r="BG837" s="167">
        <f t="shared" ref="BG837" si="13269">IF(BG836="",0,IF((BG836+BF838)&lt;=$H835,BG836,$H835-BF838))</f>
        <v>0</v>
      </c>
      <c r="BH837" s="167">
        <f t="shared" ref="BH837" si="13270">IF(BH836="",0,IF((BH836+BG838)&lt;=$H835,BH836,$H835-BG838))</f>
        <v>0</v>
      </c>
      <c r="BI837" s="167">
        <f t="shared" ref="BI837" si="13271">IF(BI836="",0,IF((BI836+BH838)&lt;=$H835,BI836,$H835-BH838))</f>
        <v>0</v>
      </c>
      <c r="BJ837" s="382"/>
      <c r="BK837" s="384"/>
      <c r="BL837" s="386"/>
      <c r="BM837" s="106"/>
      <c r="BN837" s="106"/>
      <c r="BO837" s="106"/>
      <c r="BP837" s="106"/>
      <c r="BQ837" s="106"/>
      <c r="BR837" s="106"/>
      <c r="BS837" s="106"/>
      <c r="BT837" s="106"/>
      <c r="BU837" s="106"/>
      <c r="BV837" s="106"/>
      <c r="BW837" s="106"/>
      <c r="BX837" s="106"/>
      <c r="BY837" s="106"/>
      <c r="BZ837" s="106"/>
      <c r="CA837" s="106"/>
      <c r="CB837" s="106"/>
    </row>
    <row r="838" spans="1:80" ht="29" hidden="1" x14ac:dyDescent="0.35">
      <c r="B838" s="128"/>
      <c r="C838" s="170"/>
      <c r="D838" s="170"/>
      <c r="E838" s="170"/>
      <c r="F838" s="170"/>
      <c r="G838" s="170"/>
      <c r="H838" s="170"/>
      <c r="I838" s="172"/>
      <c r="J838" s="105"/>
      <c r="K838" s="175"/>
      <c r="L838" s="105"/>
      <c r="M838" s="63" t="s">
        <v>236</v>
      </c>
      <c r="N838" s="167">
        <f>N837</f>
        <v>0</v>
      </c>
      <c r="O838" s="167">
        <f>O837+N838</f>
        <v>0</v>
      </c>
      <c r="P838" s="167">
        <f t="shared" ref="P838" si="13272">P837+O838</f>
        <v>0</v>
      </c>
      <c r="Q838" s="167">
        <f t="shared" ref="Q838" si="13273">Q837+P838</f>
        <v>0</v>
      </c>
      <c r="R838" s="167">
        <f t="shared" ref="R838" si="13274">R837+Q838</f>
        <v>0</v>
      </c>
      <c r="S838" s="167">
        <f t="shared" ref="S838" si="13275">S837+R838</f>
        <v>0</v>
      </c>
      <c r="T838" s="167">
        <f t="shared" ref="T838" si="13276">T837+S838</f>
        <v>0</v>
      </c>
      <c r="U838" s="167">
        <f t="shared" ref="U838" si="13277">U837+T838</f>
        <v>0</v>
      </c>
      <c r="V838" s="167">
        <f t="shared" ref="V838" si="13278">V837+U838</f>
        <v>0</v>
      </c>
      <c r="W838" s="167">
        <f t="shared" ref="W838" si="13279">W837+V838</f>
        <v>0</v>
      </c>
      <c r="X838" s="167">
        <f t="shared" ref="X838" si="13280">X837+W838</f>
        <v>0</v>
      </c>
      <c r="Y838" s="167">
        <f t="shared" ref="Y838" si="13281">Y837+X838</f>
        <v>0</v>
      </c>
      <c r="Z838" s="167">
        <f t="shared" ref="Z838" si="13282">Z837+Y838</f>
        <v>0</v>
      </c>
      <c r="AA838" s="167">
        <f t="shared" ref="AA838" si="13283">AA837+Z838</f>
        <v>0</v>
      </c>
      <c r="AB838" s="167">
        <f t="shared" ref="AB838" si="13284">AB837+AA838</f>
        <v>0</v>
      </c>
      <c r="AC838" s="167">
        <f t="shared" ref="AC838" si="13285">AC837+AB838</f>
        <v>0</v>
      </c>
      <c r="AD838" s="167">
        <f t="shared" ref="AD838" si="13286">AD837+AC838</f>
        <v>0</v>
      </c>
      <c r="AE838" s="167">
        <f t="shared" ref="AE838" si="13287">AE837+AD838</f>
        <v>0</v>
      </c>
      <c r="AF838" s="167">
        <f t="shared" ref="AF838" si="13288">AF837+AE838</f>
        <v>0</v>
      </c>
      <c r="AG838" s="167">
        <f t="shared" ref="AG838" si="13289">AG837+AF838</f>
        <v>0</v>
      </c>
      <c r="AH838" s="167">
        <f t="shared" ref="AH838" si="13290">AH837+AG838</f>
        <v>0</v>
      </c>
      <c r="AI838" s="167">
        <f t="shared" ref="AI838" si="13291">AI837+AH838</f>
        <v>0</v>
      </c>
      <c r="AJ838" s="167">
        <f t="shared" ref="AJ838" si="13292">AJ837+AI838</f>
        <v>0</v>
      </c>
      <c r="AK838" s="167">
        <f t="shared" ref="AK838" si="13293">AK837+AJ838</f>
        <v>0</v>
      </c>
      <c r="AL838" s="167">
        <f t="shared" ref="AL838" si="13294">AL837+AK838</f>
        <v>0</v>
      </c>
      <c r="AM838" s="167">
        <f t="shared" ref="AM838" si="13295">AM837+AL838</f>
        <v>0</v>
      </c>
      <c r="AN838" s="167">
        <f t="shared" ref="AN838" si="13296">AN837+AM838</f>
        <v>0</v>
      </c>
      <c r="AO838" s="167">
        <f t="shared" ref="AO838" si="13297">AO837+AN838</f>
        <v>0</v>
      </c>
      <c r="AP838" s="167">
        <f t="shared" ref="AP838" si="13298">AP837+AO838</f>
        <v>0</v>
      </c>
      <c r="AQ838" s="167">
        <f t="shared" ref="AQ838" si="13299">AQ837+AP838</f>
        <v>0</v>
      </c>
      <c r="AR838" s="167">
        <f t="shared" ref="AR838" si="13300">AR837+AQ838</f>
        <v>0</v>
      </c>
      <c r="AS838" s="167">
        <f t="shared" ref="AS838" si="13301">AS837+AR838</f>
        <v>0</v>
      </c>
      <c r="AT838" s="167">
        <f t="shared" ref="AT838" si="13302">AT837+AS838</f>
        <v>0</v>
      </c>
      <c r="AU838" s="167">
        <f t="shared" ref="AU838" si="13303">AU837+AT838</f>
        <v>0</v>
      </c>
      <c r="AV838" s="167">
        <f t="shared" ref="AV838" si="13304">AV837+AU838</f>
        <v>0</v>
      </c>
      <c r="AW838" s="167">
        <f t="shared" ref="AW838" si="13305">AW837+AV838</f>
        <v>0</v>
      </c>
      <c r="AX838" s="167">
        <f t="shared" ref="AX838" si="13306">AX837+AW838</f>
        <v>0</v>
      </c>
      <c r="AY838" s="167">
        <f t="shared" ref="AY838" si="13307">AY837+AX838</f>
        <v>0</v>
      </c>
      <c r="AZ838" s="167">
        <f t="shared" ref="AZ838" si="13308">AZ837+AY838</f>
        <v>0</v>
      </c>
      <c r="BA838" s="167">
        <f t="shared" ref="BA838" si="13309">BA837+AZ838</f>
        <v>0</v>
      </c>
      <c r="BB838" s="167">
        <f t="shared" ref="BB838" si="13310">BB837+BA838</f>
        <v>0</v>
      </c>
      <c r="BC838" s="167">
        <f t="shared" ref="BC838" si="13311">BC837+BB838</f>
        <v>0</v>
      </c>
      <c r="BD838" s="167">
        <f t="shared" ref="BD838" si="13312">BD837+BC838</f>
        <v>0</v>
      </c>
      <c r="BE838" s="167">
        <f t="shared" ref="BE838" si="13313">BE837+BD838</f>
        <v>0</v>
      </c>
      <c r="BF838" s="167">
        <f t="shared" ref="BF838" si="13314">BF837+BE838</f>
        <v>0</v>
      </c>
      <c r="BG838" s="167">
        <f t="shared" ref="BG838" si="13315">BG837+BF838</f>
        <v>0</v>
      </c>
      <c r="BH838" s="167">
        <f t="shared" ref="BH838" si="13316">BH837+BG838</f>
        <v>0</v>
      </c>
      <c r="BI838" s="167">
        <f t="shared" ref="BI838" si="13317">BI837+BH838</f>
        <v>0</v>
      </c>
      <c r="BJ838" s="382"/>
      <c r="BK838" s="384"/>
      <c r="BL838" s="386"/>
      <c r="BM838" s="105"/>
      <c r="BN838" s="105"/>
      <c r="BO838" s="105"/>
      <c r="BP838" s="105"/>
      <c r="BQ838" s="105"/>
      <c r="BR838" s="105"/>
      <c r="BS838" s="105"/>
      <c r="BT838" s="105"/>
      <c r="BU838" s="105"/>
      <c r="BV838" s="105"/>
      <c r="BW838" s="105"/>
      <c r="BX838" s="105"/>
      <c r="BY838" s="105"/>
      <c r="BZ838" s="105"/>
      <c r="CA838" s="105"/>
      <c r="CB838" s="105"/>
    </row>
    <row r="839" spans="1:80" ht="25.4" customHeight="1" thickBot="1" x14ac:dyDescent="0.4">
      <c r="B839" s="128"/>
      <c r="C839" s="170"/>
      <c r="D839" s="170"/>
      <c r="E839" s="170"/>
      <c r="F839" s="170"/>
      <c r="G839" s="170"/>
      <c r="H839" s="170"/>
      <c r="I839" s="172"/>
      <c r="J839" s="105"/>
      <c r="K839" s="175"/>
      <c r="L839" s="105"/>
      <c r="M839" s="63" t="s">
        <v>145</v>
      </c>
      <c r="N839" s="168">
        <f>IF($E835="",0,VLOOKUP($E835,'Podpůrná data'!$H$15:$I$182,2)*N837)</f>
        <v>0</v>
      </c>
      <c r="O839" s="168">
        <f>IF($E835="",0,VLOOKUP($E835,'Podpůrná data'!$H$15:$I$182,2)*O837)</f>
        <v>0</v>
      </c>
      <c r="P839" s="168">
        <f>IF($E835="",0,VLOOKUP($E835,'Podpůrná data'!$H$15:$I$182,2)*P837)</f>
        <v>0</v>
      </c>
      <c r="Q839" s="168">
        <f>IF($E835="",0,VLOOKUP($E835,'Podpůrná data'!$H$15:$I$182,2)*Q837)</f>
        <v>0</v>
      </c>
      <c r="R839" s="168">
        <f>IF($E835="",0,VLOOKUP($E835,'Podpůrná data'!$H$15:$I$182,2)*R837)</f>
        <v>0</v>
      </c>
      <c r="S839" s="168">
        <f>IF($E835="",0,VLOOKUP($E835,'Podpůrná data'!$H$15:$I$182,2)*S837)</f>
        <v>0</v>
      </c>
      <c r="T839" s="168">
        <f>IF($E835="",0,VLOOKUP($E835,'Podpůrná data'!$H$15:$I$182,2)*T837)</f>
        <v>0</v>
      </c>
      <c r="U839" s="168">
        <f>IF($E835="",0,VLOOKUP($E835,'Podpůrná data'!$H$15:$I$182,2)*U837)</f>
        <v>0</v>
      </c>
      <c r="V839" s="168">
        <f>IF($E835="",0,VLOOKUP($E835,'Podpůrná data'!$H$15:$I$182,2)*V837)</f>
        <v>0</v>
      </c>
      <c r="W839" s="168">
        <f>IF($E835="",0,VLOOKUP($E835,'Podpůrná data'!$H$15:$I$182,2)*W837)</f>
        <v>0</v>
      </c>
      <c r="X839" s="168">
        <f>IF($E835="",0,VLOOKUP($E835,'Podpůrná data'!$H$15:$I$182,2)*X837)</f>
        <v>0</v>
      </c>
      <c r="Y839" s="168">
        <f>IF($E835="",0,VLOOKUP($E835,'Podpůrná data'!$H$15:$I$182,2)*Y837)</f>
        <v>0</v>
      </c>
      <c r="Z839" s="168">
        <f>IF($E835="",0,VLOOKUP($E835,'Podpůrná data'!$H$15:$I$182,2)*Z837)</f>
        <v>0</v>
      </c>
      <c r="AA839" s="168">
        <f>IF($E835="",0,VLOOKUP($E835,'Podpůrná data'!$H$15:$I$182,2)*AA837)</f>
        <v>0</v>
      </c>
      <c r="AB839" s="168">
        <f>IF($E835="",0,VLOOKUP($E835,'Podpůrná data'!$H$15:$I$182,2)*AB837)</f>
        <v>0</v>
      </c>
      <c r="AC839" s="168">
        <f>IF($E835="",0,VLOOKUP($E835,'Podpůrná data'!$H$15:$I$182,2)*AC837)</f>
        <v>0</v>
      </c>
      <c r="AD839" s="168">
        <f>IF($E835="",0,VLOOKUP($E835,'Podpůrná data'!$H$15:$I$182,2)*AD837)</f>
        <v>0</v>
      </c>
      <c r="AE839" s="168">
        <f>IF($E835="",0,VLOOKUP($E835,'Podpůrná data'!$H$15:$I$182,2)*AE837)</f>
        <v>0</v>
      </c>
      <c r="AF839" s="168">
        <f>IF($E835="",0,VLOOKUP($E835,'Podpůrná data'!$H$15:$I$182,2)*AF837)</f>
        <v>0</v>
      </c>
      <c r="AG839" s="168">
        <f>IF($E835="",0,VLOOKUP($E835,'Podpůrná data'!$H$15:$I$182,2)*AG837)</f>
        <v>0</v>
      </c>
      <c r="AH839" s="168">
        <f>IF($E835="",0,VLOOKUP($E835,'Podpůrná data'!$H$15:$I$182,2)*AH837)</f>
        <v>0</v>
      </c>
      <c r="AI839" s="168">
        <f>IF($E835="",0,VLOOKUP($E835,'Podpůrná data'!$H$15:$I$182,2)*AI837)</f>
        <v>0</v>
      </c>
      <c r="AJ839" s="168">
        <f>IF($E835="",0,VLOOKUP($E835,'Podpůrná data'!$H$15:$I$182,2)*AJ837)</f>
        <v>0</v>
      </c>
      <c r="AK839" s="168">
        <f>IF($E835="",0,VLOOKUP($E835,'Podpůrná data'!$H$15:$I$182,2)*AK837)</f>
        <v>0</v>
      </c>
      <c r="AL839" s="168">
        <f>IF($E835="",0,VLOOKUP($E835,'Podpůrná data'!$H$15:$I$182,2)*AL837)</f>
        <v>0</v>
      </c>
      <c r="AM839" s="168">
        <f>IF($E835="",0,VLOOKUP($E835,'Podpůrná data'!$H$15:$I$182,2)*AM837)</f>
        <v>0</v>
      </c>
      <c r="AN839" s="168">
        <f>IF($E835="",0,VLOOKUP($E835,'Podpůrná data'!$H$15:$I$182,2)*AN837)</f>
        <v>0</v>
      </c>
      <c r="AO839" s="168">
        <f>IF($E835="",0,VLOOKUP($E835,'Podpůrná data'!$H$15:$I$182,2)*AO837)</f>
        <v>0</v>
      </c>
      <c r="AP839" s="168">
        <f>IF($E835="",0,VLOOKUP($E835,'Podpůrná data'!$H$15:$I$182,2)*AP837)</f>
        <v>0</v>
      </c>
      <c r="AQ839" s="168">
        <f>IF($E835="",0,VLOOKUP($E835,'Podpůrná data'!$H$15:$I$182,2)*AQ837)</f>
        <v>0</v>
      </c>
      <c r="AR839" s="168">
        <f>IF($E835="",0,VLOOKUP($E835,'Podpůrná data'!$H$15:$I$182,2)*AR837)</f>
        <v>0</v>
      </c>
      <c r="AS839" s="168">
        <f>IF($E835="",0,VLOOKUP($E835,'Podpůrná data'!$H$15:$I$182,2)*AS837)</f>
        <v>0</v>
      </c>
      <c r="AT839" s="168">
        <f>IF($E835="",0,VLOOKUP($E835,'Podpůrná data'!$H$15:$I$182,2)*AT837)</f>
        <v>0</v>
      </c>
      <c r="AU839" s="168">
        <f>IF($E835="",0,VLOOKUP($E835,'Podpůrná data'!$H$15:$I$182,2)*AU837)</f>
        <v>0</v>
      </c>
      <c r="AV839" s="168">
        <f>IF($E835="",0,VLOOKUP($E835,'Podpůrná data'!$H$15:$I$182,2)*AV837)</f>
        <v>0</v>
      </c>
      <c r="AW839" s="168">
        <f>IF($E835="",0,VLOOKUP($E835,'Podpůrná data'!$H$15:$I$182,2)*AW837)</f>
        <v>0</v>
      </c>
      <c r="AX839" s="168">
        <f>IF($E835="",0,VLOOKUP($E835,'Podpůrná data'!$H$15:$I$182,2)*AX837)</f>
        <v>0</v>
      </c>
      <c r="AY839" s="168">
        <f>IF($E835="",0,VLOOKUP($E835,'Podpůrná data'!$H$15:$I$182,2)*AY837)</f>
        <v>0</v>
      </c>
      <c r="AZ839" s="168">
        <f>IF($E835="",0,VLOOKUP($E835,'Podpůrná data'!$H$15:$I$182,2)*AZ837)</f>
        <v>0</v>
      </c>
      <c r="BA839" s="168">
        <f>IF($E835="",0,VLOOKUP($E835,'Podpůrná data'!$H$15:$I$182,2)*BA837)</f>
        <v>0</v>
      </c>
      <c r="BB839" s="168">
        <f>IF($E835="",0,VLOOKUP($E835,'Podpůrná data'!$H$15:$I$182,2)*BB837)</f>
        <v>0</v>
      </c>
      <c r="BC839" s="168">
        <f>IF($E835="",0,VLOOKUP($E835,'Podpůrná data'!$H$15:$I$182,2)*BC837)</f>
        <v>0</v>
      </c>
      <c r="BD839" s="168">
        <f>IF($E835="",0,VLOOKUP($E835,'Podpůrná data'!$H$15:$I$182,2)*BD837)</f>
        <v>0</v>
      </c>
      <c r="BE839" s="168">
        <f>IF($E835="",0,VLOOKUP($E835,'Podpůrná data'!$H$15:$I$182,2)*BE837)</f>
        <v>0</v>
      </c>
      <c r="BF839" s="168">
        <f>IF($E835="",0,VLOOKUP($E835,'Podpůrná data'!$H$15:$I$182,2)*BF837)</f>
        <v>0</v>
      </c>
      <c r="BG839" s="168">
        <f>IF($E835="",0,VLOOKUP($E835,'Podpůrná data'!$H$15:$I$182,2)*BG837)</f>
        <v>0</v>
      </c>
      <c r="BH839" s="168">
        <f>IF($E835="",0,VLOOKUP($E835,'Podpůrná data'!$H$15:$I$182,2)*BH837)</f>
        <v>0</v>
      </c>
      <c r="BI839" s="168">
        <f>IF($E835="",0,VLOOKUP($E835,'Podpůrná data'!$H$15:$I$182,2)*BI837)</f>
        <v>0</v>
      </c>
      <c r="BJ839" s="382"/>
      <c r="BK839" s="384"/>
      <c r="BL839" s="386"/>
      <c r="BM839" s="105"/>
      <c r="BN839" s="178">
        <f>SUMIFS($N839:$BI839,$N834:$BI834,"1. ZoR")</f>
        <v>0</v>
      </c>
      <c r="BO839" s="178">
        <f>SUMIFS($N839:$BI839,$N834:$BI834,"2. ZoR")</f>
        <v>0</v>
      </c>
      <c r="BP839" s="178">
        <f>SUMIFS($N839:$BI839,$N834:$BI834,"3. ZoR")</f>
        <v>0</v>
      </c>
      <c r="BQ839" s="178">
        <f>SUMIFS($N839:$BI839,$N834:$BI834,"4. ZoR")</f>
        <v>0</v>
      </c>
      <c r="BR839" s="178">
        <f>SUMIFS($N839:$BI839,$N834:$BI834,"5. ZoR")</f>
        <v>0</v>
      </c>
      <c r="BS839" s="178">
        <f>SUMIFS($N839:$BI839,$N834:$BI834,"6. ZoR")</f>
        <v>0</v>
      </c>
      <c r="BT839" s="178">
        <f>SUMIFS($N839:$BI839,$N834:$BI834,"7. ZoR")</f>
        <v>0</v>
      </c>
      <c r="BU839" s="178">
        <f>SUMIFS($N839:$BI839,$N834:$BI834,"8. ZoR")</f>
        <v>0</v>
      </c>
      <c r="BV839" s="178">
        <f>SUMIFS($N839:$BI839,$N834:$BI834,"9. ZoR")</f>
        <v>0</v>
      </c>
      <c r="BW839" s="178">
        <f>SUMIFS($N839:$BI839,$N834:$BI834,"10. ZoR")</f>
        <v>0</v>
      </c>
      <c r="BX839" s="178">
        <f>SUMIFS($N839:$BI839,$N834:$BI834,"11. ZoR")</f>
        <v>0</v>
      </c>
      <c r="BY839" s="178">
        <f>SUMIFS($N839:$BI839,$N834:$BI834,"12. ZoR")</f>
        <v>0</v>
      </c>
      <c r="BZ839" s="178">
        <f>SUMIFS($N839:$BI839,$N834:$BI834,"13. ZoR")</f>
        <v>0</v>
      </c>
      <c r="CA839" s="178">
        <f>SUMIFS($N839:$BI839,$N834:$BI834,"14. ZoR")</f>
        <v>0</v>
      </c>
      <c r="CB839" s="178">
        <f>SUMIFS($N839:$BI839,$N834:$BI834,"15. ZoR")</f>
        <v>0</v>
      </c>
    </row>
    <row r="840" spans="1:80" ht="29.5" hidden="1" thickBot="1" x14ac:dyDescent="0.4">
      <c r="B840" s="129"/>
      <c r="C840" s="173"/>
      <c r="D840" s="173"/>
      <c r="E840" s="173"/>
      <c r="F840" s="173"/>
      <c r="G840" s="173"/>
      <c r="H840" s="173"/>
      <c r="I840" s="174"/>
      <c r="J840" s="105"/>
      <c r="K840" s="176"/>
      <c r="L840" s="105"/>
      <c r="M840" s="63" t="s">
        <v>200</v>
      </c>
      <c r="N840" s="168">
        <f>IF(N839="","",N839)</f>
        <v>0</v>
      </c>
      <c r="O840" s="168">
        <f>N840+O839</f>
        <v>0</v>
      </c>
      <c r="P840" s="168">
        <f t="shared" ref="P840" si="13318">O840+P839</f>
        <v>0</v>
      </c>
      <c r="Q840" s="168">
        <f t="shared" ref="Q840" si="13319">P840+Q839</f>
        <v>0</v>
      </c>
      <c r="R840" s="168">
        <f t="shared" ref="R840" si="13320">Q840+R839</f>
        <v>0</v>
      </c>
      <c r="S840" s="168">
        <f t="shared" ref="S840" si="13321">R840+S839</f>
        <v>0</v>
      </c>
      <c r="T840" s="168">
        <f t="shared" ref="T840" si="13322">S840+T839</f>
        <v>0</v>
      </c>
      <c r="U840" s="168">
        <f t="shared" ref="U840" si="13323">T840+U839</f>
        <v>0</v>
      </c>
      <c r="V840" s="168">
        <f t="shared" ref="V840" si="13324">U840+V839</f>
        <v>0</v>
      </c>
      <c r="W840" s="168">
        <f t="shared" ref="W840" si="13325">V840+W839</f>
        <v>0</v>
      </c>
      <c r="X840" s="168">
        <f t="shared" ref="X840" si="13326">W840+X839</f>
        <v>0</v>
      </c>
      <c r="Y840" s="168">
        <f t="shared" ref="Y840" si="13327">X840+Y839</f>
        <v>0</v>
      </c>
      <c r="Z840" s="168">
        <f t="shared" ref="Z840" si="13328">Y840+Z839</f>
        <v>0</v>
      </c>
      <c r="AA840" s="168">
        <f t="shared" ref="AA840" si="13329">Z840+AA839</f>
        <v>0</v>
      </c>
      <c r="AB840" s="168">
        <f t="shared" ref="AB840" si="13330">AA840+AB839</f>
        <v>0</v>
      </c>
      <c r="AC840" s="168">
        <f t="shared" ref="AC840" si="13331">AB840+AC839</f>
        <v>0</v>
      </c>
      <c r="AD840" s="168">
        <f t="shared" ref="AD840" si="13332">AC840+AD839</f>
        <v>0</v>
      </c>
      <c r="AE840" s="168">
        <f t="shared" ref="AE840" si="13333">AD840+AE839</f>
        <v>0</v>
      </c>
      <c r="AF840" s="168">
        <f t="shared" ref="AF840" si="13334">AE840+AF839</f>
        <v>0</v>
      </c>
      <c r="AG840" s="168">
        <f t="shared" ref="AG840" si="13335">AF840+AG839</f>
        <v>0</v>
      </c>
      <c r="AH840" s="168">
        <f t="shared" ref="AH840" si="13336">AG840+AH839</f>
        <v>0</v>
      </c>
      <c r="AI840" s="168">
        <f t="shared" ref="AI840" si="13337">AH840+AI839</f>
        <v>0</v>
      </c>
      <c r="AJ840" s="168">
        <f t="shared" ref="AJ840" si="13338">AI840+AJ839</f>
        <v>0</v>
      </c>
      <c r="AK840" s="168">
        <f t="shared" ref="AK840" si="13339">AJ840+AK839</f>
        <v>0</v>
      </c>
      <c r="AL840" s="168">
        <f t="shared" ref="AL840" si="13340">AK840+AL839</f>
        <v>0</v>
      </c>
      <c r="AM840" s="168">
        <f t="shared" ref="AM840" si="13341">AL840+AM839</f>
        <v>0</v>
      </c>
      <c r="AN840" s="168">
        <f t="shared" ref="AN840" si="13342">AM840+AN839</f>
        <v>0</v>
      </c>
      <c r="AO840" s="168">
        <f t="shared" ref="AO840" si="13343">AN840+AO839</f>
        <v>0</v>
      </c>
      <c r="AP840" s="168">
        <f t="shared" ref="AP840" si="13344">AO840+AP839</f>
        <v>0</v>
      </c>
      <c r="AQ840" s="168">
        <f t="shared" ref="AQ840" si="13345">AP840+AQ839</f>
        <v>0</v>
      </c>
      <c r="AR840" s="168">
        <f t="shared" ref="AR840" si="13346">AQ840+AR839</f>
        <v>0</v>
      </c>
      <c r="AS840" s="168">
        <f t="shared" ref="AS840" si="13347">AR840+AS839</f>
        <v>0</v>
      </c>
      <c r="AT840" s="168">
        <f t="shared" ref="AT840" si="13348">AS840+AT839</f>
        <v>0</v>
      </c>
      <c r="AU840" s="168">
        <f t="shared" ref="AU840" si="13349">AT840+AU839</f>
        <v>0</v>
      </c>
      <c r="AV840" s="168">
        <f t="shared" ref="AV840" si="13350">AU840+AV839</f>
        <v>0</v>
      </c>
      <c r="AW840" s="168">
        <f t="shared" ref="AW840" si="13351">AV840+AW839</f>
        <v>0</v>
      </c>
      <c r="AX840" s="168">
        <f t="shared" ref="AX840" si="13352">AW840+AX839</f>
        <v>0</v>
      </c>
      <c r="AY840" s="168">
        <f t="shared" ref="AY840" si="13353">AX840+AY839</f>
        <v>0</v>
      </c>
      <c r="AZ840" s="168">
        <f t="shared" ref="AZ840" si="13354">AY840+AZ839</f>
        <v>0</v>
      </c>
      <c r="BA840" s="168">
        <f t="shared" ref="BA840" si="13355">AZ840+BA839</f>
        <v>0</v>
      </c>
      <c r="BB840" s="168">
        <f t="shared" ref="BB840" si="13356">BA840+BB839</f>
        <v>0</v>
      </c>
      <c r="BC840" s="168">
        <f t="shared" ref="BC840" si="13357">BB840+BC839</f>
        <v>0</v>
      </c>
      <c r="BD840" s="168">
        <f t="shared" ref="BD840" si="13358">BC840+BD839</f>
        <v>0</v>
      </c>
      <c r="BE840" s="168">
        <f t="shared" ref="BE840" si="13359">BD840+BE839</f>
        <v>0</v>
      </c>
      <c r="BF840" s="168">
        <f t="shared" ref="BF840" si="13360">BE840+BF839</f>
        <v>0</v>
      </c>
      <c r="BG840" s="168">
        <f t="shared" ref="BG840" si="13361">BF840+BG839</f>
        <v>0</v>
      </c>
      <c r="BH840" s="168">
        <f t="shared" ref="BH840" si="13362">BG840+BH839</f>
        <v>0</v>
      </c>
      <c r="BI840" s="168">
        <f t="shared" ref="BI840" si="13363">BH840+BI839</f>
        <v>0</v>
      </c>
      <c r="BJ840" s="383"/>
      <c r="BK840" s="385"/>
      <c r="BL840" s="387"/>
      <c r="BM840" s="105"/>
      <c r="BN840" s="105"/>
      <c r="BO840" s="105"/>
      <c r="BP840" s="105"/>
      <c r="BQ840" s="105"/>
      <c r="BR840" s="105"/>
      <c r="BS840" s="105"/>
      <c r="BT840" s="105"/>
      <c r="BU840" s="105"/>
      <c r="BV840" s="105"/>
      <c r="BW840" s="105"/>
      <c r="BX840" s="105"/>
      <c r="BY840" s="105"/>
      <c r="BZ840" s="105"/>
      <c r="CA840" s="105"/>
      <c r="CB840" s="105"/>
    </row>
    <row r="841" spans="1:80" ht="15" hidden="1" thickBot="1" x14ac:dyDescent="0.4">
      <c r="B841" s="105"/>
      <c r="C841" s="130"/>
      <c r="D841" s="130"/>
      <c r="E841" s="130"/>
      <c r="F841" s="130"/>
      <c r="G841" s="130"/>
      <c r="H841" s="130"/>
      <c r="I841" s="105"/>
      <c r="J841" s="7"/>
      <c r="K841" s="105"/>
      <c r="L841" s="105"/>
      <c r="M841" s="105"/>
      <c r="N841" s="105"/>
      <c r="O841" s="105"/>
      <c r="P841" s="7"/>
      <c r="Q841" s="105"/>
      <c r="R841" s="105"/>
      <c r="S841" s="105"/>
      <c r="T841" s="105"/>
      <c r="U841" s="105"/>
      <c r="V841" s="105"/>
      <c r="W841" s="105"/>
      <c r="X841" s="105"/>
      <c r="Y841" s="105"/>
      <c r="Z841" s="105"/>
      <c r="AA841" s="105"/>
      <c r="AB841" s="105"/>
      <c r="AC841" s="105"/>
      <c r="AD841" s="105"/>
      <c r="AE841" s="105"/>
      <c r="AF841" s="105"/>
      <c r="AG841" s="105"/>
      <c r="AH841" s="105"/>
      <c r="AI841" s="105"/>
      <c r="AJ841" s="105"/>
      <c r="AK841" s="105"/>
      <c r="AL841" s="105"/>
      <c r="AM841" s="105"/>
      <c r="AN841" s="105"/>
      <c r="AO841" s="105"/>
      <c r="AP841" s="105"/>
      <c r="AQ841" s="105"/>
      <c r="AR841" s="105"/>
      <c r="AS841" s="105"/>
      <c r="AT841" s="105"/>
      <c r="AU841" s="105"/>
      <c r="AV841" s="105"/>
      <c r="AW841" s="105"/>
      <c r="AX841" s="105"/>
      <c r="AY841" s="105"/>
      <c r="AZ841" s="105"/>
      <c r="BA841" s="105"/>
      <c r="BB841" s="105"/>
      <c r="BC841" s="105"/>
      <c r="BD841" s="105"/>
      <c r="BE841" s="105"/>
      <c r="BF841" s="105"/>
      <c r="BG841" s="105"/>
      <c r="BH841" s="105"/>
      <c r="BI841" s="105"/>
      <c r="BJ841" s="105"/>
      <c r="BK841" s="105"/>
      <c r="BL841" s="105"/>
      <c r="BM841" s="105"/>
      <c r="BN841" s="105"/>
      <c r="BO841" s="105"/>
      <c r="BP841" s="105"/>
      <c r="BQ841" s="105"/>
      <c r="BR841" s="105"/>
      <c r="BS841" s="105"/>
      <c r="BT841" s="105"/>
      <c r="BU841" s="105"/>
      <c r="BV841" s="105"/>
      <c r="BW841" s="105"/>
      <c r="BX841" s="105"/>
      <c r="BY841" s="105"/>
      <c r="BZ841" s="105"/>
      <c r="CA841" s="105"/>
      <c r="CB841" s="105"/>
    </row>
    <row r="842" spans="1:80" s="245" customFormat="1" ht="58.4" customHeight="1" thickBot="1" x14ac:dyDescent="0.4">
      <c r="A842" s="249"/>
      <c r="B842" s="120"/>
      <c r="C842" s="360" t="s">
        <v>2</v>
      </c>
      <c r="D842" s="121"/>
      <c r="E842" s="131" t="s">
        <v>225</v>
      </c>
      <c r="F842" s="131" t="s">
        <v>444</v>
      </c>
      <c r="G842" s="131" t="s">
        <v>208</v>
      </c>
      <c r="H842" s="122" t="s">
        <v>385</v>
      </c>
      <c r="I842" s="123" t="s">
        <v>1</v>
      </c>
      <c r="J842" s="7"/>
      <c r="K842" s="169">
        <v>204032</v>
      </c>
      <c r="L842" s="106"/>
      <c r="M842" s="194" t="s">
        <v>128</v>
      </c>
      <c r="N842" s="83" t="s">
        <v>4</v>
      </c>
      <c r="O842" s="83" t="s">
        <v>5</v>
      </c>
      <c r="P842" s="83" t="s">
        <v>6</v>
      </c>
      <c r="Q842" s="83" t="s">
        <v>7</v>
      </c>
      <c r="R842" s="83" t="s">
        <v>8</v>
      </c>
      <c r="S842" s="83" t="s">
        <v>9</v>
      </c>
      <c r="T842" s="83" t="s">
        <v>10</v>
      </c>
      <c r="U842" s="83" t="s">
        <v>11</v>
      </c>
      <c r="V842" s="83" t="s">
        <v>12</v>
      </c>
      <c r="W842" s="83" t="s">
        <v>13</v>
      </c>
      <c r="X842" s="83" t="s">
        <v>14</v>
      </c>
      <c r="Y842" s="83" t="s">
        <v>15</v>
      </c>
      <c r="Z842" s="83" t="s">
        <v>16</v>
      </c>
      <c r="AA842" s="83" t="s">
        <v>17</v>
      </c>
      <c r="AB842" s="83" t="s">
        <v>18</v>
      </c>
      <c r="AC842" s="83" t="s">
        <v>19</v>
      </c>
      <c r="AD842" s="83" t="s">
        <v>20</v>
      </c>
      <c r="AE842" s="83" t="s">
        <v>21</v>
      </c>
      <c r="AF842" s="83" t="s">
        <v>22</v>
      </c>
      <c r="AG842" s="83" t="s">
        <v>23</v>
      </c>
      <c r="AH842" s="83" t="s">
        <v>24</v>
      </c>
      <c r="AI842" s="83" t="s">
        <v>25</v>
      </c>
      <c r="AJ842" s="83" t="s">
        <v>26</v>
      </c>
      <c r="AK842" s="83" t="s">
        <v>27</v>
      </c>
      <c r="AL842" s="83" t="s">
        <v>28</v>
      </c>
      <c r="AM842" s="83" t="s">
        <v>29</v>
      </c>
      <c r="AN842" s="83" t="s">
        <v>30</v>
      </c>
      <c r="AO842" s="83" t="s">
        <v>31</v>
      </c>
      <c r="AP842" s="83" t="s">
        <v>32</v>
      </c>
      <c r="AQ842" s="83" t="s">
        <v>33</v>
      </c>
      <c r="AR842" s="83" t="s">
        <v>34</v>
      </c>
      <c r="AS842" s="83" t="s">
        <v>35</v>
      </c>
      <c r="AT842" s="83" t="s">
        <v>36</v>
      </c>
      <c r="AU842" s="83" t="s">
        <v>37</v>
      </c>
      <c r="AV842" s="83" t="s">
        <v>38</v>
      </c>
      <c r="AW842" s="83" t="s">
        <v>39</v>
      </c>
      <c r="AX842" s="83" t="s">
        <v>40</v>
      </c>
      <c r="AY842" s="83" t="s">
        <v>41</v>
      </c>
      <c r="AZ842" s="83" t="s">
        <v>42</v>
      </c>
      <c r="BA842" s="83" t="s">
        <v>43</v>
      </c>
      <c r="BB842" s="83" t="s">
        <v>44</v>
      </c>
      <c r="BC842" s="83" t="s">
        <v>45</v>
      </c>
      <c r="BD842" s="83" t="s">
        <v>46</v>
      </c>
      <c r="BE842" s="83" t="s">
        <v>47</v>
      </c>
      <c r="BF842" s="83" t="s">
        <v>48</v>
      </c>
      <c r="BG842" s="83" t="s">
        <v>49</v>
      </c>
      <c r="BH842" s="83" t="s">
        <v>50</v>
      </c>
      <c r="BI842" s="83" t="s">
        <v>51</v>
      </c>
      <c r="BJ842" s="134" t="s">
        <v>234</v>
      </c>
      <c r="BK842" s="135" t="s">
        <v>164</v>
      </c>
      <c r="BL842" s="135" t="s">
        <v>213</v>
      </c>
      <c r="BM842" s="106"/>
      <c r="BN842" s="368" t="s">
        <v>238</v>
      </c>
      <c r="BO842" s="369"/>
      <c r="BP842" s="369"/>
      <c r="BQ842" s="369"/>
      <c r="BR842" s="369"/>
      <c r="BS842" s="369"/>
      <c r="BT842" s="369"/>
      <c r="BU842" s="369"/>
      <c r="BV842" s="369"/>
      <c r="BW842" s="369"/>
      <c r="BX842" s="369"/>
      <c r="BY842" s="369"/>
      <c r="BZ842" s="369"/>
      <c r="CA842" s="369"/>
      <c r="CB842" s="369"/>
    </row>
    <row r="843" spans="1:80" s="245" customFormat="1" ht="18" hidden="1" customHeight="1" x14ac:dyDescent="0.35">
      <c r="A843" s="250"/>
      <c r="B843" s="113"/>
      <c r="C843" s="361"/>
      <c r="D843" s="125"/>
      <c r="E843" s="125"/>
      <c r="F843" s="125"/>
      <c r="G843" s="125"/>
      <c r="H843" s="370" t="s">
        <v>201</v>
      </c>
      <c r="I843" s="373" t="s">
        <v>93</v>
      </c>
      <c r="J843" s="7"/>
      <c r="K843" s="375" t="s">
        <v>423</v>
      </c>
      <c r="L843" s="106"/>
      <c r="M843" s="84"/>
      <c r="N843" s="74">
        <f>MONTH(Úvod!$F$10)</f>
        <v>1</v>
      </c>
      <c r="O843" s="75">
        <f t="shared" ref="O843" si="13364">IF(N843=12,1,N843+1)</f>
        <v>2</v>
      </c>
      <c r="P843" s="75">
        <f t="shared" ref="P843" si="13365">IF(O843=12,1,O843+1)</f>
        <v>3</v>
      </c>
      <c r="Q843" s="76">
        <f t="shared" ref="Q843" si="13366">IF(P843=12,1,P843+1)</f>
        <v>4</v>
      </c>
      <c r="R843" s="76">
        <f t="shared" ref="R843" si="13367">IF(Q843=12,1,Q843+1)</f>
        <v>5</v>
      </c>
      <c r="S843" s="76">
        <f t="shared" ref="S843" si="13368">IF(R843=12,1,R843+1)</f>
        <v>6</v>
      </c>
      <c r="T843" s="76">
        <f t="shared" ref="T843" si="13369">IF(S843=12,1,S843+1)</f>
        <v>7</v>
      </c>
      <c r="U843" s="76">
        <f t="shared" ref="U843" si="13370">IF(T843=12,1,T843+1)</f>
        <v>8</v>
      </c>
      <c r="V843" s="76">
        <f t="shared" ref="V843" si="13371">IF(U843=12,1,U843+1)</f>
        <v>9</v>
      </c>
      <c r="W843" s="76">
        <f>IF(V843=12,1,V843+1)</f>
        <v>10</v>
      </c>
      <c r="X843" s="76">
        <f t="shared" ref="X843" si="13372">IF(W843=12,1,W843+1)</f>
        <v>11</v>
      </c>
      <c r="Y843" s="76">
        <f t="shared" ref="Y843" si="13373">IF(X843=12,1,X843+1)</f>
        <v>12</v>
      </c>
      <c r="Z843" s="76">
        <f t="shared" ref="Z843" si="13374">IF(Y843=12,1,Y843+1)</f>
        <v>1</v>
      </c>
      <c r="AA843" s="76">
        <f t="shared" ref="AA843" si="13375">IF(Z843=12,1,Z843+1)</f>
        <v>2</v>
      </c>
      <c r="AB843" s="76">
        <f t="shared" ref="AB843" si="13376">IF(AA843=12,1,AA843+1)</f>
        <v>3</v>
      </c>
      <c r="AC843" s="76">
        <f t="shared" ref="AC843" si="13377">IF(AB843=12,1,AB843+1)</f>
        <v>4</v>
      </c>
      <c r="AD843" s="76">
        <f t="shared" ref="AD843" si="13378">IF(AC843=12,1,AC843+1)</f>
        <v>5</v>
      </c>
      <c r="AE843" s="76">
        <f t="shared" ref="AE843" si="13379">IF(AD843=12,1,AD843+1)</f>
        <v>6</v>
      </c>
      <c r="AF843" s="76">
        <f>IF(AE843=12,1,AE843+1)</f>
        <v>7</v>
      </c>
      <c r="AG843" s="76">
        <f t="shared" ref="AG843" si="13380">IF(AF843=12,1,AF843+1)</f>
        <v>8</v>
      </c>
      <c r="AH843" s="76">
        <f t="shared" ref="AH843" si="13381">IF(AG843=12,1,AG843+1)</f>
        <v>9</v>
      </c>
      <c r="AI843" s="76">
        <f t="shared" ref="AI843" si="13382">IF(AH843=12,1,AH843+1)</f>
        <v>10</v>
      </c>
      <c r="AJ843" s="76">
        <f t="shared" ref="AJ843" si="13383">IF(AI843=12,1,AI843+1)</f>
        <v>11</v>
      </c>
      <c r="AK843" s="76">
        <f t="shared" ref="AK843" si="13384">IF(AJ843=12,1,AJ843+1)</f>
        <v>12</v>
      </c>
      <c r="AL843" s="76">
        <f t="shared" ref="AL843" si="13385">IF(AK843=12,1,AK843+1)</f>
        <v>1</v>
      </c>
      <c r="AM843" s="76">
        <f t="shared" ref="AM843" si="13386">IF(AL843=12,1,AL843+1)</f>
        <v>2</v>
      </c>
      <c r="AN843" s="76">
        <f t="shared" ref="AN843" si="13387">IF(AM843=12,1,AM843+1)</f>
        <v>3</v>
      </c>
      <c r="AO843" s="76">
        <f t="shared" ref="AO843" si="13388">IF(AN843=12,1,AN843+1)</f>
        <v>4</v>
      </c>
      <c r="AP843" s="76">
        <f t="shared" ref="AP843" si="13389">IF(AO843=12,1,AO843+1)</f>
        <v>5</v>
      </c>
      <c r="AQ843" s="76">
        <f t="shared" ref="AQ843" si="13390">IF(AP843=12,1,AP843+1)</f>
        <v>6</v>
      </c>
      <c r="AR843" s="76">
        <f t="shared" ref="AR843" si="13391">IF(AQ843=12,1,AQ843+1)</f>
        <v>7</v>
      </c>
      <c r="AS843" s="76">
        <f t="shared" ref="AS843" si="13392">IF(AR843=12,1,AR843+1)</f>
        <v>8</v>
      </c>
      <c r="AT843" s="76">
        <f t="shared" ref="AT843" si="13393">IF(AS843=12,1,AS843+1)</f>
        <v>9</v>
      </c>
      <c r="AU843" s="76">
        <f t="shared" ref="AU843" si="13394">IF(AT843=12,1,AT843+1)</f>
        <v>10</v>
      </c>
      <c r="AV843" s="76">
        <f t="shared" ref="AV843" si="13395">IF(AU843=12,1,AU843+1)</f>
        <v>11</v>
      </c>
      <c r="AW843" s="76">
        <f t="shared" ref="AW843" si="13396">IF(AV843=12,1,AV843+1)</f>
        <v>12</v>
      </c>
      <c r="AX843" s="76">
        <f t="shared" ref="AX843" si="13397">IF(AW843=12,1,AW843+1)</f>
        <v>1</v>
      </c>
      <c r="AY843" s="76">
        <f t="shared" ref="AY843" si="13398">IF(AX843=12,1,AX843+1)</f>
        <v>2</v>
      </c>
      <c r="AZ843" s="76">
        <f t="shared" ref="AZ843" si="13399">IF(AY843=12,1,AY843+1)</f>
        <v>3</v>
      </c>
      <c r="BA843" s="76">
        <f t="shared" ref="BA843" si="13400">IF(AZ843=12,1,AZ843+1)</f>
        <v>4</v>
      </c>
      <c r="BB843" s="76">
        <f t="shared" ref="BB843" si="13401">IF(BA843=12,1,BA843+1)</f>
        <v>5</v>
      </c>
      <c r="BC843" s="76">
        <f t="shared" ref="BC843" si="13402">IF(BB843=12,1,BB843+1)</f>
        <v>6</v>
      </c>
      <c r="BD843" s="76">
        <f t="shared" ref="BD843" si="13403">IF(BC843=12,1,BC843+1)</f>
        <v>7</v>
      </c>
      <c r="BE843" s="76">
        <f t="shared" ref="BE843" si="13404">IF(BD843=12,1,BD843+1)</f>
        <v>8</v>
      </c>
      <c r="BF843" s="76">
        <f t="shared" ref="BF843" si="13405">IF(BE843=12,1,BE843+1)</f>
        <v>9</v>
      </c>
      <c r="BG843" s="76">
        <f t="shared" ref="BG843" si="13406">IF(BF843=12,1,BF843+1)</f>
        <v>10</v>
      </c>
      <c r="BH843" s="76">
        <f t="shared" ref="BH843" si="13407">IF(BG843=12,1,BG843+1)</f>
        <v>11</v>
      </c>
      <c r="BI843" s="76">
        <f t="shared" ref="BI843" si="13408">IF(BH843=12,1,BH843+1)</f>
        <v>12</v>
      </c>
      <c r="BJ843" s="81"/>
      <c r="BK843" s="78"/>
      <c r="BL843" s="78"/>
      <c r="BM843" s="106"/>
      <c r="BN843" s="106"/>
      <c r="BO843" s="106"/>
      <c r="BP843" s="106"/>
      <c r="BQ843" s="106"/>
      <c r="BR843" s="106"/>
      <c r="BS843" s="106"/>
      <c r="BT843" s="106"/>
      <c r="BU843" s="106"/>
      <c r="BV843" s="106"/>
      <c r="BW843" s="106"/>
      <c r="BX843" s="106"/>
      <c r="BY843" s="106"/>
      <c r="BZ843" s="106"/>
      <c r="CA843" s="106"/>
      <c r="CB843" s="106"/>
    </row>
    <row r="844" spans="1:80" s="245" customFormat="1" ht="35.15" hidden="1" customHeight="1" x14ac:dyDescent="0.35">
      <c r="A844" s="250"/>
      <c r="B844" s="113"/>
      <c r="C844" s="361"/>
      <c r="D844" s="125"/>
      <c r="E844" s="125"/>
      <c r="F844" s="125"/>
      <c r="G844" s="125"/>
      <c r="H844" s="370"/>
      <c r="I844" s="373"/>
      <c r="J844" s="7"/>
      <c r="K844" s="376"/>
      <c r="L844" s="106"/>
      <c r="M844" s="77"/>
      <c r="N844" s="59">
        <f t="shared" ref="N844:BI844" si="13409">VALUE(_xlfn.CONCAT(N843,".",N846))</f>
        <v>1</v>
      </c>
      <c r="O844" s="73">
        <f t="shared" si="13409"/>
        <v>32</v>
      </c>
      <c r="P844" s="73">
        <f t="shared" si="13409"/>
        <v>61</v>
      </c>
      <c r="Q844" s="73">
        <f t="shared" si="13409"/>
        <v>92</v>
      </c>
      <c r="R844" s="73">
        <f t="shared" si="13409"/>
        <v>122</v>
      </c>
      <c r="S844" s="73">
        <f t="shared" si="13409"/>
        <v>153</v>
      </c>
      <c r="T844" s="73">
        <f t="shared" si="13409"/>
        <v>183</v>
      </c>
      <c r="U844" s="73">
        <f t="shared" si="13409"/>
        <v>214</v>
      </c>
      <c r="V844" s="73">
        <f t="shared" si="13409"/>
        <v>245</v>
      </c>
      <c r="W844" s="73">
        <f t="shared" si="13409"/>
        <v>275</v>
      </c>
      <c r="X844" s="73">
        <f t="shared" si="13409"/>
        <v>306</v>
      </c>
      <c r="Y844" s="73">
        <f t="shared" si="13409"/>
        <v>336</v>
      </c>
      <c r="Z844" s="73">
        <f t="shared" si="13409"/>
        <v>367</v>
      </c>
      <c r="AA844" s="73">
        <f t="shared" si="13409"/>
        <v>398</v>
      </c>
      <c r="AB844" s="73">
        <f t="shared" si="13409"/>
        <v>426</v>
      </c>
      <c r="AC844" s="73">
        <f t="shared" si="13409"/>
        <v>457</v>
      </c>
      <c r="AD844" s="73">
        <f t="shared" si="13409"/>
        <v>487</v>
      </c>
      <c r="AE844" s="73">
        <f t="shared" si="13409"/>
        <v>518</v>
      </c>
      <c r="AF844" s="73">
        <f t="shared" si="13409"/>
        <v>548</v>
      </c>
      <c r="AG844" s="73">
        <f t="shared" si="13409"/>
        <v>579</v>
      </c>
      <c r="AH844" s="73">
        <f t="shared" si="13409"/>
        <v>610</v>
      </c>
      <c r="AI844" s="73">
        <f t="shared" si="13409"/>
        <v>640</v>
      </c>
      <c r="AJ844" s="73">
        <f t="shared" si="13409"/>
        <v>671</v>
      </c>
      <c r="AK844" s="73">
        <f t="shared" si="13409"/>
        <v>701</v>
      </c>
      <c r="AL844" s="73">
        <f t="shared" si="13409"/>
        <v>732</v>
      </c>
      <c r="AM844" s="73">
        <f t="shared" si="13409"/>
        <v>763</v>
      </c>
      <c r="AN844" s="73">
        <f t="shared" si="13409"/>
        <v>791</v>
      </c>
      <c r="AO844" s="73">
        <f t="shared" si="13409"/>
        <v>822</v>
      </c>
      <c r="AP844" s="73">
        <f t="shared" si="13409"/>
        <v>852</v>
      </c>
      <c r="AQ844" s="73">
        <f t="shared" si="13409"/>
        <v>883</v>
      </c>
      <c r="AR844" s="73">
        <f t="shared" si="13409"/>
        <v>913</v>
      </c>
      <c r="AS844" s="73">
        <f t="shared" si="13409"/>
        <v>944</v>
      </c>
      <c r="AT844" s="73">
        <f t="shared" si="13409"/>
        <v>975</v>
      </c>
      <c r="AU844" s="73">
        <f t="shared" si="13409"/>
        <v>1005</v>
      </c>
      <c r="AV844" s="73">
        <f t="shared" si="13409"/>
        <v>1036</v>
      </c>
      <c r="AW844" s="73">
        <f t="shared" si="13409"/>
        <v>1066</v>
      </c>
      <c r="AX844" s="73">
        <f t="shared" si="13409"/>
        <v>1097</v>
      </c>
      <c r="AY844" s="73">
        <f t="shared" si="13409"/>
        <v>1128</v>
      </c>
      <c r="AZ844" s="73">
        <f t="shared" si="13409"/>
        <v>1156</v>
      </c>
      <c r="BA844" s="73">
        <f t="shared" si="13409"/>
        <v>1187</v>
      </c>
      <c r="BB844" s="73">
        <f t="shared" si="13409"/>
        <v>1217</v>
      </c>
      <c r="BC844" s="73">
        <f t="shared" si="13409"/>
        <v>1248</v>
      </c>
      <c r="BD844" s="73">
        <f t="shared" si="13409"/>
        <v>1278</v>
      </c>
      <c r="BE844" s="73">
        <f t="shared" si="13409"/>
        <v>1309</v>
      </c>
      <c r="BF844" s="73">
        <f t="shared" si="13409"/>
        <v>1340</v>
      </c>
      <c r="BG844" s="73">
        <f t="shared" si="13409"/>
        <v>1370</v>
      </c>
      <c r="BH844" s="73">
        <f t="shared" si="13409"/>
        <v>1401</v>
      </c>
      <c r="BI844" s="73">
        <f t="shared" si="13409"/>
        <v>1431</v>
      </c>
      <c r="BJ844" s="82"/>
      <c r="BK844" s="79"/>
      <c r="BL844" s="79"/>
      <c r="BM844" s="106"/>
      <c r="BN844" s="106"/>
      <c r="BO844" s="106"/>
      <c r="BP844" s="106"/>
      <c r="BQ844" s="106"/>
      <c r="BR844" s="106"/>
      <c r="BS844" s="106"/>
      <c r="BT844" s="106"/>
      <c r="BU844" s="106"/>
      <c r="BV844" s="106"/>
      <c r="BW844" s="106"/>
      <c r="BX844" s="106"/>
      <c r="BY844" s="106"/>
      <c r="BZ844" s="106"/>
      <c r="CA844" s="106"/>
      <c r="CB844" s="106"/>
    </row>
    <row r="845" spans="1:80" s="245" customFormat="1" ht="17.149999999999999" customHeight="1" x14ac:dyDescent="0.35">
      <c r="A845" s="250"/>
      <c r="B845" s="113"/>
      <c r="C845" s="361"/>
      <c r="D845" s="125"/>
      <c r="E845" s="357" t="s">
        <v>207</v>
      </c>
      <c r="F845" s="357" t="s">
        <v>207</v>
      </c>
      <c r="G845" s="357" t="s">
        <v>207</v>
      </c>
      <c r="H845" s="370"/>
      <c r="I845" s="373"/>
      <c r="J845" s="7"/>
      <c r="K845" s="376"/>
      <c r="L845" s="106"/>
      <c r="M845" s="77"/>
      <c r="N845" s="60" t="str">
        <f>VLOOKUP(N843,'Podpůrná data'!$I$188:$J$199,2)</f>
        <v>leden</v>
      </c>
      <c r="O845" s="60" t="str">
        <f>VLOOKUP(O843,'Podpůrná data'!$I$188:$J$199,2)</f>
        <v>únor</v>
      </c>
      <c r="P845" s="60" t="str">
        <f>VLOOKUP(P843,'Podpůrná data'!$I$188:$J$199,2)</f>
        <v>březen</v>
      </c>
      <c r="Q845" s="60" t="str">
        <f>VLOOKUP(Q843,'Podpůrná data'!$I$188:$J$199,2)</f>
        <v>duben</v>
      </c>
      <c r="R845" s="60" t="str">
        <f>VLOOKUP(R843,'Podpůrná data'!$I$188:$J$199,2)</f>
        <v>květen</v>
      </c>
      <c r="S845" s="60" t="str">
        <f>VLOOKUP(S843,'Podpůrná data'!$I$188:$J$199,2)</f>
        <v>červen</v>
      </c>
      <c r="T845" s="60" t="str">
        <f>VLOOKUP(T843,'Podpůrná data'!$I$188:$J$199,2)</f>
        <v>červenec</v>
      </c>
      <c r="U845" s="60" t="str">
        <f>VLOOKUP(U843,'Podpůrná data'!$I$188:$J$199,2)</f>
        <v>srpen</v>
      </c>
      <c r="V845" s="60" t="str">
        <f>VLOOKUP(V843,'Podpůrná data'!$I$188:$J$199,2)</f>
        <v>září</v>
      </c>
      <c r="W845" s="60" t="str">
        <f>VLOOKUP(W843,'Podpůrná data'!$I$188:$J$199,2)</f>
        <v>říjen</v>
      </c>
      <c r="X845" s="60" t="str">
        <f>VLOOKUP(X843,'Podpůrná data'!$I$188:$J$199,2)</f>
        <v>listopad</v>
      </c>
      <c r="Y845" s="60" t="str">
        <f>VLOOKUP(Y843,'Podpůrná data'!$I$188:$J$199,2)</f>
        <v>prosinec</v>
      </c>
      <c r="Z845" s="60" t="str">
        <f>VLOOKUP(Z843,'Podpůrná data'!$I$188:$J$199,2)</f>
        <v>leden</v>
      </c>
      <c r="AA845" s="60" t="str">
        <f>VLOOKUP(AA843,'Podpůrná data'!$I$188:$J$199,2)</f>
        <v>únor</v>
      </c>
      <c r="AB845" s="60" t="str">
        <f>VLOOKUP(AB843,'Podpůrná data'!$I$188:$J$199,2)</f>
        <v>březen</v>
      </c>
      <c r="AC845" s="60" t="str">
        <f>VLOOKUP(AC843,'Podpůrná data'!$I$188:$J$199,2)</f>
        <v>duben</v>
      </c>
      <c r="AD845" s="60" t="str">
        <f>VLOOKUP(AD843,'Podpůrná data'!$I$188:$J$199,2)</f>
        <v>květen</v>
      </c>
      <c r="AE845" s="60" t="str">
        <f>VLOOKUP(AE843,'Podpůrná data'!$I$188:$J$199,2)</f>
        <v>červen</v>
      </c>
      <c r="AF845" s="60" t="str">
        <f>VLOOKUP(AF843,'Podpůrná data'!$I$188:$J$199,2)</f>
        <v>červenec</v>
      </c>
      <c r="AG845" s="60" t="str">
        <f>VLOOKUP(AG843,'Podpůrná data'!$I$188:$J$199,2)</f>
        <v>srpen</v>
      </c>
      <c r="AH845" s="60" t="str">
        <f>VLOOKUP(AH843,'Podpůrná data'!$I$188:$J$199,2)</f>
        <v>září</v>
      </c>
      <c r="AI845" s="60" t="str">
        <f>VLOOKUP(AI843,'Podpůrná data'!$I$188:$J$199,2)</f>
        <v>říjen</v>
      </c>
      <c r="AJ845" s="60" t="str">
        <f>VLOOKUP(AJ843,'Podpůrná data'!$I$188:$J$199,2)</f>
        <v>listopad</v>
      </c>
      <c r="AK845" s="60" t="str">
        <f>VLOOKUP(AK843,'Podpůrná data'!$I$188:$J$199,2)</f>
        <v>prosinec</v>
      </c>
      <c r="AL845" s="60" t="str">
        <f>VLOOKUP(AL843,'Podpůrná data'!$I$188:$J$199,2)</f>
        <v>leden</v>
      </c>
      <c r="AM845" s="60" t="str">
        <f>VLOOKUP(AM843,'Podpůrná data'!$I$188:$J$199,2)</f>
        <v>únor</v>
      </c>
      <c r="AN845" s="60" t="str">
        <f>VLOOKUP(AN843,'Podpůrná data'!$I$188:$J$199,2)</f>
        <v>březen</v>
      </c>
      <c r="AO845" s="60" t="str">
        <f>VLOOKUP(AO843,'Podpůrná data'!$I$188:$J$199,2)</f>
        <v>duben</v>
      </c>
      <c r="AP845" s="60" t="str">
        <f>VLOOKUP(AP843,'Podpůrná data'!$I$188:$J$199,2)</f>
        <v>květen</v>
      </c>
      <c r="AQ845" s="60" t="str">
        <f>VLOOKUP(AQ843,'Podpůrná data'!$I$188:$J$199,2)</f>
        <v>červen</v>
      </c>
      <c r="AR845" s="60" t="str">
        <f>VLOOKUP(AR843,'Podpůrná data'!$I$188:$J$199,2)</f>
        <v>červenec</v>
      </c>
      <c r="AS845" s="60" t="str">
        <f>VLOOKUP(AS843,'Podpůrná data'!$I$188:$J$199,2)</f>
        <v>srpen</v>
      </c>
      <c r="AT845" s="60" t="str">
        <f>VLOOKUP(AT843,'Podpůrná data'!$I$188:$J$199,2)</f>
        <v>září</v>
      </c>
      <c r="AU845" s="60" t="str">
        <f>VLOOKUP(AU843,'Podpůrná data'!$I$188:$J$199,2)</f>
        <v>říjen</v>
      </c>
      <c r="AV845" s="60" t="str">
        <f>VLOOKUP(AV843,'Podpůrná data'!$I$188:$J$199,2)</f>
        <v>listopad</v>
      </c>
      <c r="AW845" s="60" t="str">
        <f>VLOOKUP(AW843,'Podpůrná data'!$I$188:$J$199,2)</f>
        <v>prosinec</v>
      </c>
      <c r="AX845" s="60" t="str">
        <f>VLOOKUP(AX843,'Podpůrná data'!$I$188:$J$199,2)</f>
        <v>leden</v>
      </c>
      <c r="AY845" s="60" t="str">
        <f>VLOOKUP(AY843,'Podpůrná data'!$I$188:$J$199,2)</f>
        <v>únor</v>
      </c>
      <c r="AZ845" s="60" t="str">
        <f>VLOOKUP(AZ843,'Podpůrná data'!$I$188:$J$199,2)</f>
        <v>březen</v>
      </c>
      <c r="BA845" s="60" t="str">
        <f>VLOOKUP(BA843,'Podpůrná data'!$I$188:$J$199,2)</f>
        <v>duben</v>
      </c>
      <c r="BB845" s="60" t="str">
        <f>VLOOKUP(BB843,'Podpůrná data'!$I$188:$J$199,2)</f>
        <v>květen</v>
      </c>
      <c r="BC845" s="60" t="str">
        <f>VLOOKUP(BC843,'Podpůrná data'!$I$188:$J$199,2)</f>
        <v>červen</v>
      </c>
      <c r="BD845" s="60" t="str">
        <f>VLOOKUP(BD843,'Podpůrná data'!$I$188:$J$199,2)</f>
        <v>červenec</v>
      </c>
      <c r="BE845" s="60" t="str">
        <f>VLOOKUP(BE843,'Podpůrná data'!$I$188:$J$199,2)</f>
        <v>srpen</v>
      </c>
      <c r="BF845" s="60" t="str">
        <f>VLOOKUP(BF843,'Podpůrná data'!$I$188:$J$199,2)</f>
        <v>září</v>
      </c>
      <c r="BG845" s="60" t="str">
        <f>VLOOKUP(BG843,'Podpůrná data'!$I$188:$J$199,2)</f>
        <v>říjen</v>
      </c>
      <c r="BH845" s="60" t="str">
        <f>VLOOKUP(BH843,'Podpůrná data'!$I$188:$J$199,2)</f>
        <v>listopad</v>
      </c>
      <c r="BI845" s="60" t="str">
        <f>VLOOKUP(BI843,'Podpůrná data'!$I$188:$J$199,2)</f>
        <v>prosinec</v>
      </c>
      <c r="BJ845" s="200"/>
      <c r="BK845" s="200"/>
      <c r="BL845" s="201"/>
      <c r="BM845" s="106"/>
      <c r="BN845" s="179" t="s">
        <v>105</v>
      </c>
      <c r="BO845" s="179" t="s">
        <v>106</v>
      </c>
      <c r="BP845" s="179" t="s">
        <v>107</v>
      </c>
      <c r="BQ845" s="179" t="s">
        <v>108</v>
      </c>
      <c r="BR845" s="179" t="s">
        <v>109</v>
      </c>
      <c r="BS845" s="179" t="s">
        <v>110</v>
      </c>
      <c r="BT845" s="179" t="s">
        <v>111</v>
      </c>
      <c r="BU845" s="179" t="s">
        <v>112</v>
      </c>
      <c r="BV845" s="179" t="s">
        <v>113</v>
      </c>
      <c r="BW845" s="179" t="s">
        <v>155</v>
      </c>
      <c r="BX845" s="179" t="s">
        <v>156</v>
      </c>
      <c r="BY845" s="179" t="s">
        <v>157</v>
      </c>
      <c r="BZ845" s="179" t="s">
        <v>202</v>
      </c>
      <c r="CA845" s="179" t="s">
        <v>203</v>
      </c>
      <c r="CB845" s="179" t="s">
        <v>204</v>
      </c>
    </row>
    <row r="846" spans="1:80" s="245" customFormat="1" ht="16.399999999999999" customHeight="1" x14ac:dyDescent="0.35">
      <c r="A846" s="250"/>
      <c r="B846" s="113"/>
      <c r="C846" s="361"/>
      <c r="D846" s="125"/>
      <c r="E846" s="357"/>
      <c r="F846" s="357"/>
      <c r="G846" s="357"/>
      <c r="H846" s="370"/>
      <c r="I846" s="373"/>
      <c r="J846" s="7"/>
      <c r="K846" s="376"/>
      <c r="L846" s="106"/>
      <c r="M846" s="77"/>
      <c r="N846" s="60">
        <f>YEAR(Úvod!$F$10)</f>
        <v>1900</v>
      </c>
      <c r="O846" s="60">
        <f t="shared" ref="O846" si="13410">IF(O843=1,N846+1,N846)</f>
        <v>1900</v>
      </c>
      <c r="P846" s="60">
        <f t="shared" ref="P846" si="13411">IF(P843=1,O846+1,O846)</f>
        <v>1900</v>
      </c>
      <c r="Q846" s="60">
        <f t="shared" ref="Q846" si="13412">IF(Q843=1,P846+1,P846)</f>
        <v>1900</v>
      </c>
      <c r="R846" s="60">
        <f t="shared" ref="R846" si="13413">IF(R843=1,Q846+1,Q846)</f>
        <v>1900</v>
      </c>
      <c r="S846" s="60">
        <f t="shared" ref="S846" si="13414">IF(S843=1,R846+1,R846)</f>
        <v>1900</v>
      </c>
      <c r="T846" s="60">
        <f t="shared" ref="T846" si="13415">IF(T843=1,S846+1,S846)</f>
        <v>1900</v>
      </c>
      <c r="U846" s="60">
        <f t="shared" ref="U846" si="13416">IF(U843=1,T846+1,T846)</f>
        <v>1900</v>
      </c>
      <c r="V846" s="60">
        <f t="shared" ref="V846" si="13417">IF(V843=1,U846+1,U846)</f>
        <v>1900</v>
      </c>
      <c r="W846" s="60">
        <f t="shared" ref="W846" si="13418">IF(W843=1,V846+1,V846)</f>
        <v>1900</v>
      </c>
      <c r="X846" s="60">
        <f t="shared" ref="X846" si="13419">IF(X843=1,W846+1,W846)</f>
        <v>1900</v>
      </c>
      <c r="Y846" s="60">
        <f t="shared" ref="Y846" si="13420">IF(Y843=1,X846+1,X846)</f>
        <v>1900</v>
      </c>
      <c r="Z846" s="60">
        <f t="shared" ref="Z846" si="13421">IF(Z843=1,Y846+1,Y846)</f>
        <v>1901</v>
      </c>
      <c r="AA846" s="60">
        <f t="shared" ref="AA846" si="13422">IF(AA843=1,Z846+1,Z846)</f>
        <v>1901</v>
      </c>
      <c r="AB846" s="60">
        <f t="shared" ref="AB846" si="13423">IF(AB843=1,AA846+1,AA846)</f>
        <v>1901</v>
      </c>
      <c r="AC846" s="60">
        <f t="shared" ref="AC846" si="13424">IF(AC843=1,AB846+1,AB846)</f>
        <v>1901</v>
      </c>
      <c r="AD846" s="60">
        <f t="shared" ref="AD846" si="13425">IF(AD843=1,AC846+1,AC846)</f>
        <v>1901</v>
      </c>
      <c r="AE846" s="60">
        <f t="shared" ref="AE846" si="13426">IF(AE843=1,AD846+1,AD846)</f>
        <v>1901</v>
      </c>
      <c r="AF846" s="60">
        <f t="shared" ref="AF846" si="13427">IF(AF843=1,AE846+1,AE846)</f>
        <v>1901</v>
      </c>
      <c r="AG846" s="60">
        <f t="shared" ref="AG846" si="13428">IF(AG843=1,AF846+1,AF846)</f>
        <v>1901</v>
      </c>
      <c r="AH846" s="60">
        <f t="shared" ref="AH846" si="13429">IF(AH843=1,AG846+1,AG846)</f>
        <v>1901</v>
      </c>
      <c r="AI846" s="60">
        <f t="shared" ref="AI846" si="13430">IF(AI843=1,AH846+1,AH846)</f>
        <v>1901</v>
      </c>
      <c r="AJ846" s="60">
        <f t="shared" ref="AJ846" si="13431">IF(AJ843=1,AI846+1,AI846)</f>
        <v>1901</v>
      </c>
      <c r="AK846" s="60">
        <f t="shared" ref="AK846" si="13432">IF(AK843=1,AJ846+1,AJ846)</f>
        <v>1901</v>
      </c>
      <c r="AL846" s="60">
        <f t="shared" ref="AL846" si="13433">IF(AL843=1,AK846+1,AK846)</f>
        <v>1902</v>
      </c>
      <c r="AM846" s="60">
        <f t="shared" ref="AM846" si="13434">IF(AM843=1,AL846+1,AL846)</f>
        <v>1902</v>
      </c>
      <c r="AN846" s="60">
        <f t="shared" ref="AN846" si="13435">IF(AN843=1,AM846+1,AM846)</f>
        <v>1902</v>
      </c>
      <c r="AO846" s="60">
        <f t="shared" ref="AO846" si="13436">IF(AO843=1,AN846+1,AN846)</f>
        <v>1902</v>
      </c>
      <c r="AP846" s="60">
        <f t="shared" ref="AP846" si="13437">IF(AP843=1,AO846+1,AO846)</f>
        <v>1902</v>
      </c>
      <c r="AQ846" s="60">
        <f t="shared" ref="AQ846" si="13438">IF(AQ843=1,AP846+1,AP846)</f>
        <v>1902</v>
      </c>
      <c r="AR846" s="60">
        <f t="shared" ref="AR846" si="13439">IF(AR843=1,AQ846+1,AQ846)</f>
        <v>1902</v>
      </c>
      <c r="AS846" s="60">
        <f t="shared" ref="AS846" si="13440">IF(AS843=1,AR846+1,AR846)</f>
        <v>1902</v>
      </c>
      <c r="AT846" s="60">
        <f t="shared" ref="AT846" si="13441">IF(AT843=1,AS846+1,AS846)</f>
        <v>1902</v>
      </c>
      <c r="AU846" s="60">
        <f t="shared" ref="AU846" si="13442">IF(AU843=1,AT846+1,AT846)</f>
        <v>1902</v>
      </c>
      <c r="AV846" s="60">
        <f t="shared" ref="AV846" si="13443">IF(AV843=1,AU846+1,AU846)</f>
        <v>1902</v>
      </c>
      <c r="AW846" s="60">
        <f t="shared" ref="AW846" si="13444">IF(AW843=1,AV846+1,AV846)</f>
        <v>1902</v>
      </c>
      <c r="AX846" s="60">
        <f t="shared" ref="AX846" si="13445">IF(AX843=1,AW846+1,AW846)</f>
        <v>1903</v>
      </c>
      <c r="AY846" s="60">
        <f t="shared" ref="AY846" si="13446">IF(AY843=1,AX846+1,AX846)</f>
        <v>1903</v>
      </c>
      <c r="AZ846" s="60">
        <f t="shared" ref="AZ846" si="13447">IF(AZ843=1,AY846+1,AY846)</f>
        <v>1903</v>
      </c>
      <c r="BA846" s="60">
        <f t="shared" ref="BA846" si="13448">IF(BA843=1,AZ846+1,AZ846)</f>
        <v>1903</v>
      </c>
      <c r="BB846" s="60">
        <f t="shared" ref="BB846" si="13449">IF(BB843=1,BA846+1,BA846)</f>
        <v>1903</v>
      </c>
      <c r="BC846" s="60">
        <f t="shared" ref="BC846" si="13450">IF(BC843=1,BB846+1,BB846)</f>
        <v>1903</v>
      </c>
      <c r="BD846" s="60">
        <f t="shared" ref="BD846" si="13451">IF(BD843=1,BC846+1,BC846)</f>
        <v>1903</v>
      </c>
      <c r="BE846" s="60">
        <f t="shared" ref="BE846" si="13452">IF(BE843=1,BD846+1,BD846)</f>
        <v>1903</v>
      </c>
      <c r="BF846" s="60">
        <f t="shared" ref="BF846" si="13453">IF(BF843=1,BE846+1,BE846)</f>
        <v>1903</v>
      </c>
      <c r="BG846" s="60">
        <f t="shared" ref="BG846" si="13454">IF(BG843=1,BF846+1,BF846)</f>
        <v>1903</v>
      </c>
      <c r="BH846" s="60">
        <f t="shared" ref="BH846" si="13455">IF(BH843=1,BG846+1,BG846)</f>
        <v>1903</v>
      </c>
      <c r="BI846" s="60">
        <f t="shared" ref="BI846" si="13456">IF(BI843=1,BH846+1,BH846)</f>
        <v>1903</v>
      </c>
      <c r="BJ846" s="199"/>
      <c r="BK846" s="198"/>
      <c r="BL846" s="202"/>
      <c r="BM846" s="106"/>
      <c r="BN846" s="106"/>
      <c r="BO846" s="106"/>
      <c r="BP846" s="106"/>
      <c r="BQ846" s="106"/>
      <c r="BR846" s="106"/>
      <c r="BS846" s="106"/>
      <c r="BT846" s="106"/>
      <c r="BU846" s="106"/>
      <c r="BV846" s="106"/>
      <c r="BW846" s="106"/>
      <c r="BX846" s="106"/>
      <c r="BY846" s="106"/>
      <c r="BZ846" s="106"/>
      <c r="CA846" s="106"/>
      <c r="CB846" s="106"/>
    </row>
    <row r="847" spans="1:80" s="245" customFormat="1" ht="16.399999999999999" customHeight="1" x14ac:dyDescent="0.35">
      <c r="A847" s="250"/>
      <c r="B847" s="113"/>
      <c r="C847" s="125"/>
      <c r="D847" s="125"/>
      <c r="E847" s="357"/>
      <c r="F847" s="357"/>
      <c r="G847" s="357"/>
      <c r="H847" s="370"/>
      <c r="I847" s="374"/>
      <c r="J847" s="7"/>
      <c r="K847" s="377"/>
      <c r="L847" s="106"/>
      <c r="M847" s="63" t="s">
        <v>159</v>
      </c>
      <c r="N847" s="258"/>
      <c r="O847" s="258"/>
      <c r="P847" s="258"/>
      <c r="Q847" s="258"/>
      <c r="R847" s="258"/>
      <c r="S847" s="258"/>
      <c r="T847" s="258"/>
      <c r="U847" s="258"/>
      <c r="V847" s="258"/>
      <c r="W847" s="258"/>
      <c r="X847" s="258"/>
      <c r="Y847" s="258"/>
      <c r="Z847" s="258"/>
      <c r="AA847" s="258"/>
      <c r="AB847" s="258"/>
      <c r="AC847" s="258"/>
      <c r="AD847" s="258"/>
      <c r="AE847" s="258"/>
      <c r="AF847" s="258"/>
      <c r="AG847" s="258"/>
      <c r="AH847" s="258"/>
      <c r="AI847" s="258"/>
      <c r="AJ847" s="258"/>
      <c r="AK847" s="258"/>
      <c r="AL847" s="258"/>
      <c r="AM847" s="258"/>
      <c r="AN847" s="258"/>
      <c r="AO847" s="258"/>
      <c r="AP847" s="258"/>
      <c r="AQ847" s="258"/>
      <c r="AR847" s="258"/>
      <c r="AS847" s="258"/>
      <c r="AT847" s="258"/>
      <c r="AU847" s="258"/>
      <c r="AV847" s="258"/>
      <c r="AW847" s="258"/>
      <c r="AX847" s="258"/>
      <c r="AY847" s="258"/>
      <c r="AZ847" s="258"/>
      <c r="BA847" s="258"/>
      <c r="BB847" s="258"/>
      <c r="BC847" s="258"/>
      <c r="BD847" s="258"/>
      <c r="BE847" s="258"/>
      <c r="BF847" s="258"/>
      <c r="BG847" s="258"/>
      <c r="BH847" s="258"/>
      <c r="BI847" s="258"/>
      <c r="BJ847" s="199"/>
      <c r="BK847" s="198"/>
      <c r="BL847" s="202"/>
      <c r="BM847" s="106"/>
      <c r="BN847" s="106"/>
      <c r="BO847" s="106"/>
      <c r="BP847" s="106"/>
      <c r="BQ847" s="106"/>
      <c r="BR847" s="106"/>
      <c r="BS847" s="106"/>
      <c r="BT847" s="106"/>
      <c r="BU847" s="106"/>
      <c r="BV847" s="106"/>
      <c r="BW847" s="106"/>
      <c r="BX847" s="106"/>
      <c r="BY847" s="106"/>
      <c r="BZ847" s="106"/>
      <c r="CA847" s="106"/>
      <c r="CB847" s="106"/>
    </row>
    <row r="848" spans="1:80" s="245" customFormat="1" ht="23.5" customHeight="1" x14ac:dyDescent="0.35">
      <c r="A848" s="243"/>
      <c r="B848" s="126" t="s">
        <v>407</v>
      </c>
      <c r="C848" s="381"/>
      <c r="D848" s="381"/>
      <c r="E848" s="259"/>
      <c r="F848" s="259"/>
      <c r="G848" s="241"/>
      <c r="H848" s="253"/>
      <c r="I848" s="61">
        <f>IF($H848="",0,VLOOKUP($E848,'Podpůrná data'!$H$15:$I$185,2,FALSE)*$H848)</f>
        <v>0</v>
      </c>
      <c r="J848" s="105"/>
      <c r="K848" s="166">
        <f>IF(I848&gt;0,1,0)</f>
        <v>0</v>
      </c>
      <c r="L848" s="204"/>
      <c r="M848" s="63" t="s">
        <v>95</v>
      </c>
      <c r="N848" s="260"/>
      <c r="O848" s="260"/>
      <c r="P848" s="260"/>
      <c r="Q848" s="260"/>
      <c r="R848" s="260"/>
      <c r="S848" s="260"/>
      <c r="T848" s="260"/>
      <c r="U848" s="260"/>
      <c r="V848" s="260"/>
      <c r="W848" s="260"/>
      <c r="X848" s="260"/>
      <c r="Y848" s="260"/>
      <c r="Z848" s="260"/>
      <c r="AA848" s="260"/>
      <c r="AB848" s="260"/>
      <c r="AC848" s="260"/>
      <c r="AD848" s="260"/>
      <c r="AE848" s="260"/>
      <c r="AF848" s="260"/>
      <c r="AG848" s="260"/>
      <c r="AH848" s="260"/>
      <c r="AI848" s="260"/>
      <c r="AJ848" s="260"/>
      <c r="AK848" s="260"/>
      <c r="AL848" s="260"/>
      <c r="AM848" s="260"/>
      <c r="AN848" s="260"/>
      <c r="AO848" s="260"/>
      <c r="AP848" s="260"/>
      <c r="AQ848" s="260"/>
      <c r="AR848" s="260"/>
      <c r="AS848" s="260"/>
      <c r="AT848" s="260"/>
      <c r="AU848" s="260"/>
      <c r="AV848" s="260"/>
      <c r="AW848" s="260"/>
      <c r="AX848" s="260"/>
      <c r="AY848" s="260"/>
      <c r="AZ848" s="260"/>
      <c r="BA848" s="260"/>
      <c r="BB848" s="260"/>
      <c r="BC848" s="260"/>
      <c r="BD848" s="260"/>
      <c r="BE848" s="260"/>
      <c r="BF848" s="260"/>
      <c r="BG848" s="260"/>
      <c r="BH848" s="260"/>
      <c r="BI848" s="260"/>
      <c r="BJ848" s="382">
        <f>SUM(N850:BI850)</f>
        <v>0</v>
      </c>
      <c r="BK848" s="384">
        <f>SUM(N852:BI852)</f>
        <v>0</v>
      </c>
      <c r="BL848" s="386">
        <f>IF($K848=0,0,IF($BJ848&gt;=20,1,0))</f>
        <v>0</v>
      </c>
      <c r="BM848" s="106"/>
      <c r="BN848" s="106"/>
      <c r="BO848" s="106"/>
      <c r="BP848" s="106"/>
      <c r="BQ848" s="106"/>
      <c r="BR848" s="106"/>
      <c r="BS848" s="106"/>
      <c r="BT848" s="106"/>
      <c r="BU848" s="106"/>
      <c r="BV848" s="106"/>
      <c r="BW848" s="106"/>
      <c r="BX848" s="106"/>
      <c r="BY848" s="106"/>
      <c r="BZ848" s="106"/>
      <c r="CA848" s="106"/>
      <c r="CB848" s="106"/>
    </row>
    <row r="849" spans="1:80" s="245" customFormat="1" ht="29" x14ac:dyDescent="0.35">
      <c r="A849" s="243"/>
      <c r="B849" s="128"/>
      <c r="C849" s="170"/>
      <c r="D849" s="170"/>
      <c r="E849" s="170"/>
      <c r="F849" s="170"/>
      <c r="G849" s="170"/>
      <c r="H849" s="170"/>
      <c r="I849" s="64"/>
      <c r="J849" s="105"/>
      <c r="K849" s="223"/>
      <c r="L849" s="106"/>
      <c r="M849" s="63" t="s">
        <v>215</v>
      </c>
      <c r="N849" s="260"/>
      <c r="O849" s="260"/>
      <c r="P849" s="260"/>
      <c r="Q849" s="260"/>
      <c r="R849" s="260"/>
      <c r="S849" s="260"/>
      <c r="T849" s="260"/>
      <c r="U849" s="260"/>
      <c r="V849" s="260"/>
      <c r="W849" s="260"/>
      <c r="X849" s="260"/>
      <c r="Y849" s="260"/>
      <c r="Z849" s="260"/>
      <c r="AA849" s="260"/>
      <c r="AB849" s="260"/>
      <c r="AC849" s="260"/>
      <c r="AD849" s="260"/>
      <c r="AE849" s="260"/>
      <c r="AF849" s="260"/>
      <c r="AG849" s="260"/>
      <c r="AH849" s="260"/>
      <c r="AI849" s="260"/>
      <c r="AJ849" s="260"/>
      <c r="AK849" s="260"/>
      <c r="AL849" s="260"/>
      <c r="AM849" s="260"/>
      <c r="AN849" s="260"/>
      <c r="AO849" s="260"/>
      <c r="AP849" s="260"/>
      <c r="AQ849" s="260"/>
      <c r="AR849" s="260"/>
      <c r="AS849" s="260"/>
      <c r="AT849" s="260"/>
      <c r="AU849" s="260"/>
      <c r="AV849" s="260"/>
      <c r="AW849" s="260"/>
      <c r="AX849" s="260"/>
      <c r="AY849" s="260"/>
      <c r="AZ849" s="260"/>
      <c r="BA849" s="260"/>
      <c r="BB849" s="260"/>
      <c r="BC849" s="260"/>
      <c r="BD849" s="260"/>
      <c r="BE849" s="260"/>
      <c r="BF849" s="260"/>
      <c r="BG849" s="260"/>
      <c r="BH849" s="260"/>
      <c r="BI849" s="260"/>
      <c r="BJ849" s="382"/>
      <c r="BK849" s="384"/>
      <c r="BL849" s="386"/>
      <c r="BM849" s="106"/>
      <c r="BN849" s="106"/>
      <c r="BO849" s="106"/>
      <c r="BP849" s="106"/>
      <c r="BQ849" s="106"/>
      <c r="BR849" s="106"/>
      <c r="BS849" s="106"/>
      <c r="BT849" s="106"/>
      <c r="BU849" s="106"/>
      <c r="BV849" s="106"/>
      <c r="BW849" s="106"/>
      <c r="BX849" s="106"/>
      <c r="BY849" s="106"/>
      <c r="BZ849" s="106"/>
      <c r="CA849" s="106"/>
      <c r="CB849" s="106"/>
    </row>
    <row r="850" spans="1:80" s="245" customFormat="1" ht="29" x14ac:dyDescent="0.35">
      <c r="A850" s="243"/>
      <c r="B850" s="128"/>
      <c r="C850" s="170"/>
      <c r="D850" s="170"/>
      <c r="E850" s="170"/>
      <c r="F850" s="170"/>
      <c r="G850" s="170"/>
      <c r="H850" s="170"/>
      <c r="I850" s="64"/>
      <c r="J850" s="105"/>
      <c r="K850" s="165"/>
      <c r="L850" s="106"/>
      <c r="M850" s="63" t="s">
        <v>235</v>
      </c>
      <c r="N850" s="167">
        <f>IF(N849="",0,IF(N849&gt;=$H848,$H848,N849))</f>
        <v>0</v>
      </c>
      <c r="O850" s="167">
        <f t="shared" ref="O850" si="13457">IF(O849="",0,IF((O849+N851)&lt;=$H848,O849,$H848-N851))</f>
        <v>0</v>
      </c>
      <c r="P850" s="167">
        <f t="shared" ref="P850" si="13458">IF(P849="",0,IF((P849+O851)&lt;=$H848,P849,$H848-O851))</f>
        <v>0</v>
      </c>
      <c r="Q850" s="167">
        <f t="shared" ref="Q850" si="13459">IF(Q849="",0,IF((Q849+P851)&lt;=$H848,Q849,$H848-P851))</f>
        <v>0</v>
      </c>
      <c r="R850" s="167">
        <f t="shared" ref="R850" si="13460">IF(R849="",0,IF((R849+Q851)&lt;=$H848,R849,$H848-Q851))</f>
        <v>0</v>
      </c>
      <c r="S850" s="167">
        <f t="shared" ref="S850" si="13461">IF(S849="",0,IF((S849+R851)&lt;=$H848,S849,$H848-R851))</f>
        <v>0</v>
      </c>
      <c r="T850" s="167">
        <f t="shared" ref="T850" si="13462">IF(T849="",0,IF((T849+S851)&lt;=$H848,T849,$H848-S851))</f>
        <v>0</v>
      </c>
      <c r="U850" s="167">
        <f t="shared" ref="U850" si="13463">IF(U849="",0,IF((U849+T851)&lt;=$H848,U849,$H848-T851))</f>
        <v>0</v>
      </c>
      <c r="V850" s="167">
        <f t="shared" ref="V850" si="13464">IF(V849="",0,IF((V849+U851)&lt;=$H848,V849,$H848-U851))</f>
        <v>0</v>
      </c>
      <c r="W850" s="167">
        <f t="shared" ref="W850" si="13465">IF(W849="",0,IF((W849+V851)&lt;=$H848,W849,$H848-V851))</f>
        <v>0</v>
      </c>
      <c r="X850" s="167">
        <f t="shared" ref="X850" si="13466">IF(X849="",0,IF((X849+W851)&lt;=$H848,X849,$H848-W851))</f>
        <v>0</v>
      </c>
      <c r="Y850" s="167">
        <f t="shared" ref="Y850" si="13467">IF(Y849="",0,IF((Y849+X851)&lt;=$H848,Y849,$H848-X851))</f>
        <v>0</v>
      </c>
      <c r="Z850" s="167">
        <f t="shared" ref="Z850" si="13468">IF(Z849="",0,IF((Z849+Y851)&lt;=$H848,Z849,$H848-Y851))</f>
        <v>0</v>
      </c>
      <c r="AA850" s="167">
        <f t="shared" ref="AA850" si="13469">IF(AA849="",0,IF((AA849+Z851)&lt;=$H848,AA849,$H848-Z851))</f>
        <v>0</v>
      </c>
      <c r="AB850" s="167">
        <f t="shared" ref="AB850" si="13470">IF(AB849="",0,IF((AB849+AA851)&lt;=$H848,AB849,$H848-AA851))</f>
        <v>0</v>
      </c>
      <c r="AC850" s="167">
        <f t="shared" ref="AC850" si="13471">IF(AC849="",0,IF((AC849+AB851)&lt;=$H848,AC849,$H848-AB851))</f>
        <v>0</v>
      </c>
      <c r="AD850" s="167">
        <f t="shared" ref="AD850" si="13472">IF(AD849="",0,IF((AD849+AC851)&lt;=$H848,AD849,$H848-AC851))</f>
        <v>0</v>
      </c>
      <c r="AE850" s="167">
        <f t="shared" ref="AE850" si="13473">IF(AE849="",0,IF((AE849+AD851)&lt;=$H848,AE849,$H848-AD851))</f>
        <v>0</v>
      </c>
      <c r="AF850" s="167">
        <f t="shared" ref="AF850" si="13474">IF(AF849="",0,IF((AF849+AE851)&lt;=$H848,AF849,$H848-AE851))</f>
        <v>0</v>
      </c>
      <c r="AG850" s="167">
        <f t="shared" ref="AG850" si="13475">IF(AG849="",0,IF((AG849+AF851)&lt;=$H848,AG849,$H848-AF851))</f>
        <v>0</v>
      </c>
      <c r="AH850" s="167">
        <f t="shared" ref="AH850" si="13476">IF(AH849="",0,IF((AH849+AG851)&lt;=$H848,AH849,$H848-AG851))</f>
        <v>0</v>
      </c>
      <c r="AI850" s="167">
        <f t="shared" ref="AI850" si="13477">IF(AI849="",0,IF((AI849+AH851)&lt;=$H848,AI849,$H848-AH851))</f>
        <v>0</v>
      </c>
      <c r="AJ850" s="167">
        <f t="shared" ref="AJ850" si="13478">IF(AJ849="",0,IF((AJ849+AI851)&lt;=$H848,AJ849,$H848-AI851))</f>
        <v>0</v>
      </c>
      <c r="AK850" s="167">
        <f t="shared" ref="AK850" si="13479">IF(AK849="",0,IF((AK849+AJ851)&lt;=$H848,AK849,$H848-AJ851))</f>
        <v>0</v>
      </c>
      <c r="AL850" s="167">
        <f t="shared" ref="AL850" si="13480">IF(AL849="",0,IF((AL849+AK851)&lt;=$H848,AL849,$H848-AK851))</f>
        <v>0</v>
      </c>
      <c r="AM850" s="167">
        <f t="shared" ref="AM850" si="13481">IF(AM849="",0,IF((AM849+AL851)&lt;=$H848,AM849,$H848-AL851))</f>
        <v>0</v>
      </c>
      <c r="AN850" s="167">
        <f t="shared" ref="AN850" si="13482">IF(AN849="",0,IF((AN849+AM851)&lt;=$H848,AN849,$H848-AM851))</f>
        <v>0</v>
      </c>
      <c r="AO850" s="167">
        <f t="shared" ref="AO850" si="13483">IF(AO849="",0,IF((AO849+AN851)&lt;=$H848,AO849,$H848-AN851))</f>
        <v>0</v>
      </c>
      <c r="AP850" s="167">
        <f t="shared" ref="AP850" si="13484">IF(AP849="",0,IF((AP849+AO851)&lt;=$H848,AP849,$H848-AO851))</f>
        <v>0</v>
      </c>
      <c r="AQ850" s="167">
        <f t="shared" ref="AQ850" si="13485">IF(AQ849="",0,IF((AQ849+AP851)&lt;=$H848,AQ849,$H848-AP851))</f>
        <v>0</v>
      </c>
      <c r="AR850" s="167">
        <f t="shared" ref="AR850" si="13486">IF(AR849="",0,IF((AR849+AQ851)&lt;=$H848,AR849,$H848-AQ851))</f>
        <v>0</v>
      </c>
      <c r="AS850" s="167">
        <f t="shared" ref="AS850" si="13487">IF(AS849="",0,IF((AS849+AR851)&lt;=$H848,AS849,$H848-AR851))</f>
        <v>0</v>
      </c>
      <c r="AT850" s="167">
        <f t="shared" ref="AT850" si="13488">IF(AT849="",0,IF((AT849+AS851)&lt;=$H848,AT849,$H848-AS851))</f>
        <v>0</v>
      </c>
      <c r="AU850" s="167">
        <f t="shared" ref="AU850" si="13489">IF(AU849="",0,IF((AU849+AT851)&lt;=$H848,AU849,$H848-AT851))</f>
        <v>0</v>
      </c>
      <c r="AV850" s="167">
        <f t="shared" ref="AV850" si="13490">IF(AV849="",0,IF((AV849+AU851)&lt;=$H848,AV849,$H848-AU851))</f>
        <v>0</v>
      </c>
      <c r="AW850" s="167">
        <f t="shared" ref="AW850" si="13491">IF(AW849="",0,IF((AW849+AV851)&lt;=$H848,AW849,$H848-AV851))</f>
        <v>0</v>
      </c>
      <c r="AX850" s="167">
        <f t="shared" ref="AX850" si="13492">IF(AX849="",0,IF((AX849+AW851)&lt;=$H848,AX849,$H848-AW851))</f>
        <v>0</v>
      </c>
      <c r="AY850" s="167">
        <f t="shared" ref="AY850" si="13493">IF(AY849="",0,IF((AY849+AX851)&lt;=$H848,AY849,$H848-AX851))</f>
        <v>0</v>
      </c>
      <c r="AZ850" s="167">
        <f t="shared" ref="AZ850" si="13494">IF(AZ849="",0,IF((AZ849+AY851)&lt;=$H848,AZ849,$H848-AY851))</f>
        <v>0</v>
      </c>
      <c r="BA850" s="167">
        <f t="shared" ref="BA850" si="13495">IF(BA849="",0,IF((BA849+AZ851)&lt;=$H848,BA849,$H848-AZ851))</f>
        <v>0</v>
      </c>
      <c r="BB850" s="167">
        <f t="shared" ref="BB850" si="13496">IF(BB849="",0,IF((BB849+BA851)&lt;=$H848,BB849,$H848-BA851))</f>
        <v>0</v>
      </c>
      <c r="BC850" s="167">
        <f t="shared" ref="BC850" si="13497">IF(BC849="",0,IF((BC849+BB851)&lt;=$H848,BC849,$H848-BB851))</f>
        <v>0</v>
      </c>
      <c r="BD850" s="167">
        <f t="shared" ref="BD850" si="13498">IF(BD849="",0,IF((BD849+BC851)&lt;=$H848,BD849,$H848-BC851))</f>
        <v>0</v>
      </c>
      <c r="BE850" s="167">
        <f t="shared" ref="BE850" si="13499">IF(BE849="",0,IF((BE849+BD851)&lt;=$H848,BE849,$H848-BD851))</f>
        <v>0</v>
      </c>
      <c r="BF850" s="167">
        <f t="shared" ref="BF850" si="13500">IF(BF849="",0,IF((BF849+BE851)&lt;=$H848,BF849,$H848-BE851))</f>
        <v>0</v>
      </c>
      <c r="BG850" s="167">
        <f t="shared" ref="BG850" si="13501">IF(BG849="",0,IF((BG849+BF851)&lt;=$H848,BG849,$H848-BF851))</f>
        <v>0</v>
      </c>
      <c r="BH850" s="167">
        <f t="shared" ref="BH850" si="13502">IF(BH849="",0,IF((BH849+BG851)&lt;=$H848,BH849,$H848-BG851))</f>
        <v>0</v>
      </c>
      <c r="BI850" s="167">
        <f t="shared" ref="BI850" si="13503">IF(BI849="",0,IF((BI849+BH851)&lt;=$H848,BI849,$H848-BH851))</f>
        <v>0</v>
      </c>
      <c r="BJ850" s="382"/>
      <c r="BK850" s="384"/>
      <c r="BL850" s="386"/>
      <c r="BM850" s="106"/>
      <c r="BN850" s="106"/>
      <c r="BO850" s="106"/>
      <c r="BP850" s="106"/>
      <c r="BQ850" s="106"/>
      <c r="BR850" s="106"/>
      <c r="BS850" s="106"/>
      <c r="BT850" s="106"/>
      <c r="BU850" s="106"/>
      <c r="BV850" s="106"/>
      <c r="BW850" s="106"/>
      <c r="BX850" s="106"/>
      <c r="BY850" s="106"/>
      <c r="BZ850" s="106"/>
      <c r="CA850" s="106"/>
      <c r="CB850" s="106"/>
    </row>
    <row r="851" spans="1:80" ht="29" hidden="1" x14ac:dyDescent="0.35">
      <c r="B851" s="128"/>
      <c r="C851" s="170"/>
      <c r="D851" s="170"/>
      <c r="E851" s="170"/>
      <c r="F851" s="170"/>
      <c r="G851" s="170"/>
      <c r="H851" s="170"/>
      <c r="I851" s="172"/>
      <c r="J851" s="105"/>
      <c r="K851" s="175"/>
      <c r="L851" s="105"/>
      <c r="M851" s="63" t="s">
        <v>236</v>
      </c>
      <c r="N851" s="167">
        <f>N850</f>
        <v>0</v>
      </c>
      <c r="O851" s="167">
        <f>O850+N851</f>
        <v>0</v>
      </c>
      <c r="P851" s="167">
        <f t="shared" ref="P851" si="13504">P850+O851</f>
        <v>0</v>
      </c>
      <c r="Q851" s="167">
        <f t="shared" ref="Q851" si="13505">Q850+P851</f>
        <v>0</v>
      </c>
      <c r="R851" s="167">
        <f t="shared" ref="R851" si="13506">R850+Q851</f>
        <v>0</v>
      </c>
      <c r="S851" s="167">
        <f t="shared" ref="S851" si="13507">S850+R851</f>
        <v>0</v>
      </c>
      <c r="T851" s="167">
        <f t="shared" ref="T851" si="13508">T850+S851</f>
        <v>0</v>
      </c>
      <c r="U851" s="167">
        <f t="shared" ref="U851" si="13509">U850+T851</f>
        <v>0</v>
      </c>
      <c r="V851" s="167">
        <f t="shared" ref="V851" si="13510">V850+U851</f>
        <v>0</v>
      </c>
      <c r="W851" s="167">
        <f t="shared" ref="W851" si="13511">W850+V851</f>
        <v>0</v>
      </c>
      <c r="X851" s="167">
        <f t="shared" ref="X851" si="13512">X850+W851</f>
        <v>0</v>
      </c>
      <c r="Y851" s="167">
        <f t="shared" ref="Y851" si="13513">Y850+X851</f>
        <v>0</v>
      </c>
      <c r="Z851" s="167">
        <f t="shared" ref="Z851" si="13514">Z850+Y851</f>
        <v>0</v>
      </c>
      <c r="AA851" s="167">
        <f t="shared" ref="AA851" si="13515">AA850+Z851</f>
        <v>0</v>
      </c>
      <c r="AB851" s="167">
        <f t="shared" ref="AB851" si="13516">AB850+AA851</f>
        <v>0</v>
      </c>
      <c r="AC851" s="167">
        <f t="shared" ref="AC851" si="13517">AC850+AB851</f>
        <v>0</v>
      </c>
      <c r="AD851" s="167">
        <f t="shared" ref="AD851" si="13518">AD850+AC851</f>
        <v>0</v>
      </c>
      <c r="AE851" s="167">
        <f t="shared" ref="AE851" si="13519">AE850+AD851</f>
        <v>0</v>
      </c>
      <c r="AF851" s="167">
        <f t="shared" ref="AF851" si="13520">AF850+AE851</f>
        <v>0</v>
      </c>
      <c r="AG851" s="167">
        <f t="shared" ref="AG851" si="13521">AG850+AF851</f>
        <v>0</v>
      </c>
      <c r="AH851" s="167">
        <f t="shared" ref="AH851" si="13522">AH850+AG851</f>
        <v>0</v>
      </c>
      <c r="AI851" s="167">
        <f t="shared" ref="AI851" si="13523">AI850+AH851</f>
        <v>0</v>
      </c>
      <c r="AJ851" s="167">
        <f t="shared" ref="AJ851" si="13524">AJ850+AI851</f>
        <v>0</v>
      </c>
      <c r="AK851" s="167">
        <f t="shared" ref="AK851" si="13525">AK850+AJ851</f>
        <v>0</v>
      </c>
      <c r="AL851" s="167">
        <f t="shared" ref="AL851" si="13526">AL850+AK851</f>
        <v>0</v>
      </c>
      <c r="AM851" s="167">
        <f t="shared" ref="AM851" si="13527">AM850+AL851</f>
        <v>0</v>
      </c>
      <c r="AN851" s="167">
        <f t="shared" ref="AN851" si="13528">AN850+AM851</f>
        <v>0</v>
      </c>
      <c r="AO851" s="167">
        <f t="shared" ref="AO851" si="13529">AO850+AN851</f>
        <v>0</v>
      </c>
      <c r="AP851" s="167">
        <f t="shared" ref="AP851" si="13530">AP850+AO851</f>
        <v>0</v>
      </c>
      <c r="AQ851" s="167">
        <f t="shared" ref="AQ851" si="13531">AQ850+AP851</f>
        <v>0</v>
      </c>
      <c r="AR851" s="167">
        <f t="shared" ref="AR851" si="13532">AR850+AQ851</f>
        <v>0</v>
      </c>
      <c r="AS851" s="167">
        <f t="shared" ref="AS851" si="13533">AS850+AR851</f>
        <v>0</v>
      </c>
      <c r="AT851" s="167">
        <f t="shared" ref="AT851" si="13534">AT850+AS851</f>
        <v>0</v>
      </c>
      <c r="AU851" s="167">
        <f t="shared" ref="AU851" si="13535">AU850+AT851</f>
        <v>0</v>
      </c>
      <c r="AV851" s="167">
        <f t="shared" ref="AV851" si="13536">AV850+AU851</f>
        <v>0</v>
      </c>
      <c r="AW851" s="167">
        <f t="shared" ref="AW851" si="13537">AW850+AV851</f>
        <v>0</v>
      </c>
      <c r="AX851" s="167">
        <f t="shared" ref="AX851" si="13538">AX850+AW851</f>
        <v>0</v>
      </c>
      <c r="AY851" s="167">
        <f t="shared" ref="AY851" si="13539">AY850+AX851</f>
        <v>0</v>
      </c>
      <c r="AZ851" s="167">
        <f t="shared" ref="AZ851" si="13540">AZ850+AY851</f>
        <v>0</v>
      </c>
      <c r="BA851" s="167">
        <f t="shared" ref="BA851" si="13541">BA850+AZ851</f>
        <v>0</v>
      </c>
      <c r="BB851" s="167">
        <f t="shared" ref="BB851" si="13542">BB850+BA851</f>
        <v>0</v>
      </c>
      <c r="BC851" s="167">
        <f t="shared" ref="BC851" si="13543">BC850+BB851</f>
        <v>0</v>
      </c>
      <c r="BD851" s="167">
        <f t="shared" ref="BD851" si="13544">BD850+BC851</f>
        <v>0</v>
      </c>
      <c r="BE851" s="167">
        <f t="shared" ref="BE851" si="13545">BE850+BD851</f>
        <v>0</v>
      </c>
      <c r="BF851" s="167">
        <f t="shared" ref="BF851" si="13546">BF850+BE851</f>
        <v>0</v>
      </c>
      <c r="BG851" s="167">
        <f t="shared" ref="BG851" si="13547">BG850+BF851</f>
        <v>0</v>
      </c>
      <c r="BH851" s="167">
        <f t="shared" ref="BH851" si="13548">BH850+BG851</f>
        <v>0</v>
      </c>
      <c r="BI851" s="167">
        <f t="shared" ref="BI851" si="13549">BI850+BH851</f>
        <v>0</v>
      </c>
      <c r="BJ851" s="382"/>
      <c r="BK851" s="384"/>
      <c r="BL851" s="386"/>
      <c r="BM851" s="105"/>
      <c r="BN851" s="105"/>
      <c r="BO851" s="105"/>
      <c r="BP851" s="105"/>
      <c r="BQ851" s="105"/>
      <c r="BR851" s="105"/>
      <c r="BS851" s="105"/>
      <c r="BT851" s="105"/>
      <c r="BU851" s="105"/>
      <c r="BV851" s="105"/>
      <c r="BW851" s="105"/>
      <c r="BX851" s="105"/>
      <c r="BY851" s="105"/>
      <c r="BZ851" s="105"/>
      <c r="CA851" s="105"/>
      <c r="CB851" s="105"/>
    </row>
    <row r="852" spans="1:80" ht="25.4" customHeight="1" thickBot="1" x14ac:dyDescent="0.4">
      <c r="B852" s="128"/>
      <c r="C852" s="170"/>
      <c r="D852" s="170"/>
      <c r="E852" s="170"/>
      <c r="F852" s="170"/>
      <c r="G852" s="170"/>
      <c r="H852" s="170"/>
      <c r="I852" s="172"/>
      <c r="J852" s="105"/>
      <c r="K852" s="175"/>
      <c r="L852" s="105"/>
      <c r="M852" s="63" t="s">
        <v>145</v>
      </c>
      <c r="N852" s="168">
        <f>IF($E848="",0,VLOOKUP($E848,'Podpůrná data'!$H$15:$I$182,2)*N850)</f>
        <v>0</v>
      </c>
      <c r="O852" s="168">
        <f>IF($E848="",0,VLOOKUP($E848,'Podpůrná data'!$H$15:$I$182,2)*O850)</f>
        <v>0</v>
      </c>
      <c r="P852" s="168">
        <f>IF($E848="",0,VLOOKUP($E848,'Podpůrná data'!$H$15:$I$182,2)*P850)</f>
        <v>0</v>
      </c>
      <c r="Q852" s="168">
        <f>IF($E848="",0,VLOOKUP($E848,'Podpůrná data'!$H$15:$I$182,2)*Q850)</f>
        <v>0</v>
      </c>
      <c r="R852" s="168">
        <f>IF($E848="",0,VLOOKUP($E848,'Podpůrná data'!$H$15:$I$182,2)*R850)</f>
        <v>0</v>
      </c>
      <c r="S852" s="168">
        <f>IF($E848="",0,VLOOKUP($E848,'Podpůrná data'!$H$15:$I$182,2)*S850)</f>
        <v>0</v>
      </c>
      <c r="T852" s="168">
        <f>IF($E848="",0,VLOOKUP($E848,'Podpůrná data'!$H$15:$I$182,2)*T850)</f>
        <v>0</v>
      </c>
      <c r="U852" s="168">
        <f>IF($E848="",0,VLOOKUP($E848,'Podpůrná data'!$H$15:$I$182,2)*U850)</f>
        <v>0</v>
      </c>
      <c r="V852" s="168">
        <f>IF($E848="",0,VLOOKUP($E848,'Podpůrná data'!$H$15:$I$182,2)*V850)</f>
        <v>0</v>
      </c>
      <c r="W852" s="168">
        <f>IF($E848="",0,VLOOKUP($E848,'Podpůrná data'!$H$15:$I$182,2)*W850)</f>
        <v>0</v>
      </c>
      <c r="X852" s="168">
        <f>IF($E848="",0,VLOOKUP($E848,'Podpůrná data'!$H$15:$I$182,2)*X850)</f>
        <v>0</v>
      </c>
      <c r="Y852" s="168">
        <f>IF($E848="",0,VLOOKUP($E848,'Podpůrná data'!$H$15:$I$182,2)*Y850)</f>
        <v>0</v>
      </c>
      <c r="Z852" s="168">
        <f>IF($E848="",0,VLOOKUP($E848,'Podpůrná data'!$H$15:$I$182,2)*Z850)</f>
        <v>0</v>
      </c>
      <c r="AA852" s="168">
        <f>IF($E848="",0,VLOOKUP($E848,'Podpůrná data'!$H$15:$I$182,2)*AA850)</f>
        <v>0</v>
      </c>
      <c r="AB852" s="168">
        <f>IF($E848="",0,VLOOKUP($E848,'Podpůrná data'!$H$15:$I$182,2)*AB850)</f>
        <v>0</v>
      </c>
      <c r="AC852" s="168">
        <f>IF($E848="",0,VLOOKUP($E848,'Podpůrná data'!$H$15:$I$182,2)*AC850)</f>
        <v>0</v>
      </c>
      <c r="AD852" s="168">
        <f>IF($E848="",0,VLOOKUP($E848,'Podpůrná data'!$H$15:$I$182,2)*AD850)</f>
        <v>0</v>
      </c>
      <c r="AE852" s="168">
        <f>IF($E848="",0,VLOOKUP($E848,'Podpůrná data'!$H$15:$I$182,2)*AE850)</f>
        <v>0</v>
      </c>
      <c r="AF852" s="168">
        <f>IF($E848="",0,VLOOKUP($E848,'Podpůrná data'!$H$15:$I$182,2)*AF850)</f>
        <v>0</v>
      </c>
      <c r="AG852" s="168">
        <f>IF($E848="",0,VLOOKUP($E848,'Podpůrná data'!$H$15:$I$182,2)*AG850)</f>
        <v>0</v>
      </c>
      <c r="AH852" s="168">
        <f>IF($E848="",0,VLOOKUP($E848,'Podpůrná data'!$H$15:$I$182,2)*AH850)</f>
        <v>0</v>
      </c>
      <c r="AI852" s="168">
        <f>IF($E848="",0,VLOOKUP($E848,'Podpůrná data'!$H$15:$I$182,2)*AI850)</f>
        <v>0</v>
      </c>
      <c r="AJ852" s="168">
        <f>IF($E848="",0,VLOOKUP($E848,'Podpůrná data'!$H$15:$I$182,2)*AJ850)</f>
        <v>0</v>
      </c>
      <c r="AK852" s="168">
        <f>IF($E848="",0,VLOOKUP($E848,'Podpůrná data'!$H$15:$I$182,2)*AK850)</f>
        <v>0</v>
      </c>
      <c r="AL852" s="168">
        <f>IF($E848="",0,VLOOKUP($E848,'Podpůrná data'!$H$15:$I$182,2)*AL850)</f>
        <v>0</v>
      </c>
      <c r="AM852" s="168">
        <f>IF($E848="",0,VLOOKUP($E848,'Podpůrná data'!$H$15:$I$182,2)*AM850)</f>
        <v>0</v>
      </c>
      <c r="AN852" s="168">
        <f>IF($E848="",0,VLOOKUP($E848,'Podpůrná data'!$H$15:$I$182,2)*AN850)</f>
        <v>0</v>
      </c>
      <c r="AO852" s="168">
        <f>IF($E848="",0,VLOOKUP($E848,'Podpůrná data'!$H$15:$I$182,2)*AO850)</f>
        <v>0</v>
      </c>
      <c r="AP852" s="168">
        <f>IF($E848="",0,VLOOKUP($E848,'Podpůrná data'!$H$15:$I$182,2)*AP850)</f>
        <v>0</v>
      </c>
      <c r="AQ852" s="168">
        <f>IF($E848="",0,VLOOKUP($E848,'Podpůrná data'!$H$15:$I$182,2)*AQ850)</f>
        <v>0</v>
      </c>
      <c r="AR852" s="168">
        <f>IF($E848="",0,VLOOKUP($E848,'Podpůrná data'!$H$15:$I$182,2)*AR850)</f>
        <v>0</v>
      </c>
      <c r="AS852" s="168">
        <f>IF($E848="",0,VLOOKUP($E848,'Podpůrná data'!$H$15:$I$182,2)*AS850)</f>
        <v>0</v>
      </c>
      <c r="AT852" s="168">
        <f>IF($E848="",0,VLOOKUP($E848,'Podpůrná data'!$H$15:$I$182,2)*AT850)</f>
        <v>0</v>
      </c>
      <c r="AU852" s="168">
        <f>IF($E848="",0,VLOOKUP($E848,'Podpůrná data'!$H$15:$I$182,2)*AU850)</f>
        <v>0</v>
      </c>
      <c r="AV852" s="168">
        <f>IF($E848="",0,VLOOKUP($E848,'Podpůrná data'!$H$15:$I$182,2)*AV850)</f>
        <v>0</v>
      </c>
      <c r="AW852" s="168">
        <f>IF($E848="",0,VLOOKUP($E848,'Podpůrná data'!$H$15:$I$182,2)*AW850)</f>
        <v>0</v>
      </c>
      <c r="AX852" s="168">
        <f>IF($E848="",0,VLOOKUP($E848,'Podpůrná data'!$H$15:$I$182,2)*AX850)</f>
        <v>0</v>
      </c>
      <c r="AY852" s="168">
        <f>IF($E848="",0,VLOOKUP($E848,'Podpůrná data'!$H$15:$I$182,2)*AY850)</f>
        <v>0</v>
      </c>
      <c r="AZ852" s="168">
        <f>IF($E848="",0,VLOOKUP($E848,'Podpůrná data'!$H$15:$I$182,2)*AZ850)</f>
        <v>0</v>
      </c>
      <c r="BA852" s="168">
        <f>IF($E848="",0,VLOOKUP($E848,'Podpůrná data'!$H$15:$I$182,2)*BA850)</f>
        <v>0</v>
      </c>
      <c r="BB852" s="168">
        <f>IF($E848="",0,VLOOKUP($E848,'Podpůrná data'!$H$15:$I$182,2)*BB850)</f>
        <v>0</v>
      </c>
      <c r="BC852" s="168">
        <f>IF($E848="",0,VLOOKUP($E848,'Podpůrná data'!$H$15:$I$182,2)*BC850)</f>
        <v>0</v>
      </c>
      <c r="BD852" s="168">
        <f>IF($E848="",0,VLOOKUP($E848,'Podpůrná data'!$H$15:$I$182,2)*BD850)</f>
        <v>0</v>
      </c>
      <c r="BE852" s="168">
        <f>IF($E848="",0,VLOOKUP($E848,'Podpůrná data'!$H$15:$I$182,2)*BE850)</f>
        <v>0</v>
      </c>
      <c r="BF852" s="168">
        <f>IF($E848="",0,VLOOKUP($E848,'Podpůrná data'!$H$15:$I$182,2)*BF850)</f>
        <v>0</v>
      </c>
      <c r="BG852" s="168">
        <f>IF($E848="",0,VLOOKUP($E848,'Podpůrná data'!$H$15:$I$182,2)*BG850)</f>
        <v>0</v>
      </c>
      <c r="BH852" s="168">
        <f>IF($E848="",0,VLOOKUP($E848,'Podpůrná data'!$H$15:$I$182,2)*BH850)</f>
        <v>0</v>
      </c>
      <c r="BI852" s="168">
        <f>IF($E848="",0,VLOOKUP($E848,'Podpůrná data'!$H$15:$I$182,2)*BI850)</f>
        <v>0</v>
      </c>
      <c r="BJ852" s="382"/>
      <c r="BK852" s="384"/>
      <c r="BL852" s="386"/>
      <c r="BM852" s="105"/>
      <c r="BN852" s="178">
        <f>SUMIFS($N852:$BI852,$N847:$BI847,"1. ZoR")</f>
        <v>0</v>
      </c>
      <c r="BO852" s="178">
        <f>SUMIFS($N852:$BI852,$N847:$BI847,"2. ZoR")</f>
        <v>0</v>
      </c>
      <c r="BP852" s="178">
        <f>SUMIFS($N852:$BI852,$N847:$BI847,"3. ZoR")</f>
        <v>0</v>
      </c>
      <c r="BQ852" s="178">
        <f>SUMIFS($N852:$BI852,$N847:$BI847,"4. ZoR")</f>
        <v>0</v>
      </c>
      <c r="BR852" s="178">
        <f>SUMIFS($N852:$BI852,$N847:$BI847,"5. ZoR")</f>
        <v>0</v>
      </c>
      <c r="BS852" s="178">
        <f>SUMIFS($N852:$BI852,$N847:$BI847,"6. ZoR")</f>
        <v>0</v>
      </c>
      <c r="BT852" s="178">
        <f>SUMIFS($N852:$BI852,$N847:$BI847,"7. ZoR")</f>
        <v>0</v>
      </c>
      <c r="BU852" s="178">
        <f>SUMIFS($N852:$BI852,$N847:$BI847,"8. ZoR")</f>
        <v>0</v>
      </c>
      <c r="BV852" s="178">
        <f>SUMIFS($N852:$BI852,$N847:$BI847,"9. ZoR")</f>
        <v>0</v>
      </c>
      <c r="BW852" s="178">
        <f>SUMIFS($N852:$BI852,$N847:$BI847,"10. ZoR")</f>
        <v>0</v>
      </c>
      <c r="BX852" s="178">
        <f>SUMIFS($N852:$BI852,$N847:$BI847,"11. ZoR")</f>
        <v>0</v>
      </c>
      <c r="BY852" s="178">
        <f>SUMIFS($N852:$BI852,$N847:$BI847,"12. ZoR")</f>
        <v>0</v>
      </c>
      <c r="BZ852" s="178">
        <f>SUMIFS($N852:$BI852,$N847:$BI847,"13. ZoR")</f>
        <v>0</v>
      </c>
      <c r="CA852" s="178">
        <f>SUMIFS($N852:$BI852,$N847:$BI847,"14. ZoR")</f>
        <v>0</v>
      </c>
      <c r="CB852" s="178">
        <f>SUMIFS($N852:$BI852,$N847:$BI847,"15. ZoR")</f>
        <v>0</v>
      </c>
    </row>
    <row r="853" spans="1:80" ht="29.5" hidden="1" thickBot="1" x14ac:dyDescent="0.4">
      <c r="B853" s="129"/>
      <c r="C853" s="173"/>
      <c r="D853" s="173"/>
      <c r="E853" s="173"/>
      <c r="F853" s="173"/>
      <c r="G853" s="173"/>
      <c r="H853" s="173"/>
      <c r="I853" s="174"/>
      <c r="J853" s="105"/>
      <c r="K853" s="176"/>
      <c r="L853" s="105"/>
      <c r="M853" s="63" t="s">
        <v>200</v>
      </c>
      <c r="N853" s="168">
        <f>IF(N852="","",N852)</f>
        <v>0</v>
      </c>
      <c r="O853" s="168">
        <f>N853+O852</f>
        <v>0</v>
      </c>
      <c r="P853" s="168">
        <f t="shared" ref="P853" si="13550">O853+P852</f>
        <v>0</v>
      </c>
      <c r="Q853" s="168">
        <f t="shared" ref="Q853" si="13551">P853+Q852</f>
        <v>0</v>
      </c>
      <c r="R853" s="168">
        <f t="shared" ref="R853" si="13552">Q853+R852</f>
        <v>0</v>
      </c>
      <c r="S853" s="168">
        <f t="shared" ref="S853" si="13553">R853+S852</f>
        <v>0</v>
      </c>
      <c r="T853" s="168">
        <f t="shared" ref="T853" si="13554">S853+T852</f>
        <v>0</v>
      </c>
      <c r="U853" s="168">
        <f t="shared" ref="U853" si="13555">T853+U852</f>
        <v>0</v>
      </c>
      <c r="V853" s="168">
        <f t="shared" ref="V853" si="13556">U853+V852</f>
        <v>0</v>
      </c>
      <c r="W853" s="168">
        <f t="shared" ref="W853" si="13557">V853+W852</f>
        <v>0</v>
      </c>
      <c r="X853" s="168">
        <f t="shared" ref="X853" si="13558">W853+X852</f>
        <v>0</v>
      </c>
      <c r="Y853" s="168">
        <f t="shared" ref="Y853" si="13559">X853+Y852</f>
        <v>0</v>
      </c>
      <c r="Z853" s="168">
        <f t="shared" ref="Z853" si="13560">Y853+Z852</f>
        <v>0</v>
      </c>
      <c r="AA853" s="168">
        <f t="shared" ref="AA853" si="13561">Z853+AA852</f>
        <v>0</v>
      </c>
      <c r="AB853" s="168">
        <f t="shared" ref="AB853" si="13562">AA853+AB852</f>
        <v>0</v>
      </c>
      <c r="AC853" s="168">
        <f t="shared" ref="AC853" si="13563">AB853+AC852</f>
        <v>0</v>
      </c>
      <c r="AD853" s="168">
        <f t="shared" ref="AD853" si="13564">AC853+AD852</f>
        <v>0</v>
      </c>
      <c r="AE853" s="168">
        <f t="shared" ref="AE853" si="13565">AD853+AE852</f>
        <v>0</v>
      </c>
      <c r="AF853" s="168">
        <f t="shared" ref="AF853" si="13566">AE853+AF852</f>
        <v>0</v>
      </c>
      <c r="AG853" s="168">
        <f t="shared" ref="AG853" si="13567">AF853+AG852</f>
        <v>0</v>
      </c>
      <c r="AH853" s="168">
        <f t="shared" ref="AH853" si="13568">AG853+AH852</f>
        <v>0</v>
      </c>
      <c r="AI853" s="168">
        <f t="shared" ref="AI853" si="13569">AH853+AI852</f>
        <v>0</v>
      </c>
      <c r="AJ853" s="168">
        <f t="shared" ref="AJ853" si="13570">AI853+AJ852</f>
        <v>0</v>
      </c>
      <c r="AK853" s="168">
        <f t="shared" ref="AK853" si="13571">AJ853+AK852</f>
        <v>0</v>
      </c>
      <c r="AL853" s="168">
        <f t="shared" ref="AL853" si="13572">AK853+AL852</f>
        <v>0</v>
      </c>
      <c r="AM853" s="168">
        <f t="shared" ref="AM853" si="13573">AL853+AM852</f>
        <v>0</v>
      </c>
      <c r="AN853" s="168">
        <f t="shared" ref="AN853" si="13574">AM853+AN852</f>
        <v>0</v>
      </c>
      <c r="AO853" s="168">
        <f t="shared" ref="AO853" si="13575">AN853+AO852</f>
        <v>0</v>
      </c>
      <c r="AP853" s="168">
        <f t="shared" ref="AP853" si="13576">AO853+AP852</f>
        <v>0</v>
      </c>
      <c r="AQ853" s="168">
        <f t="shared" ref="AQ853" si="13577">AP853+AQ852</f>
        <v>0</v>
      </c>
      <c r="AR853" s="168">
        <f t="shared" ref="AR853" si="13578">AQ853+AR852</f>
        <v>0</v>
      </c>
      <c r="AS853" s="168">
        <f t="shared" ref="AS853" si="13579">AR853+AS852</f>
        <v>0</v>
      </c>
      <c r="AT853" s="168">
        <f t="shared" ref="AT853" si="13580">AS853+AT852</f>
        <v>0</v>
      </c>
      <c r="AU853" s="168">
        <f t="shared" ref="AU853" si="13581">AT853+AU852</f>
        <v>0</v>
      </c>
      <c r="AV853" s="168">
        <f t="shared" ref="AV853" si="13582">AU853+AV852</f>
        <v>0</v>
      </c>
      <c r="AW853" s="168">
        <f t="shared" ref="AW853" si="13583">AV853+AW852</f>
        <v>0</v>
      </c>
      <c r="AX853" s="168">
        <f t="shared" ref="AX853" si="13584">AW853+AX852</f>
        <v>0</v>
      </c>
      <c r="AY853" s="168">
        <f t="shared" ref="AY853" si="13585">AX853+AY852</f>
        <v>0</v>
      </c>
      <c r="AZ853" s="168">
        <f t="shared" ref="AZ853" si="13586">AY853+AZ852</f>
        <v>0</v>
      </c>
      <c r="BA853" s="168">
        <f t="shared" ref="BA853" si="13587">AZ853+BA852</f>
        <v>0</v>
      </c>
      <c r="BB853" s="168">
        <f t="shared" ref="BB853" si="13588">BA853+BB852</f>
        <v>0</v>
      </c>
      <c r="BC853" s="168">
        <f t="shared" ref="BC853" si="13589">BB853+BC852</f>
        <v>0</v>
      </c>
      <c r="BD853" s="168">
        <f t="shared" ref="BD853" si="13590">BC853+BD852</f>
        <v>0</v>
      </c>
      <c r="BE853" s="168">
        <f t="shared" ref="BE853" si="13591">BD853+BE852</f>
        <v>0</v>
      </c>
      <c r="BF853" s="168">
        <f t="shared" ref="BF853" si="13592">BE853+BF852</f>
        <v>0</v>
      </c>
      <c r="BG853" s="168">
        <f t="shared" ref="BG853" si="13593">BF853+BG852</f>
        <v>0</v>
      </c>
      <c r="BH853" s="168">
        <f t="shared" ref="BH853" si="13594">BG853+BH852</f>
        <v>0</v>
      </c>
      <c r="BI853" s="168">
        <f t="shared" ref="BI853" si="13595">BH853+BI852</f>
        <v>0</v>
      </c>
      <c r="BJ853" s="383"/>
      <c r="BK853" s="385"/>
      <c r="BL853" s="387"/>
      <c r="BM853" s="105"/>
      <c r="BN853" s="105"/>
      <c r="BO853" s="105"/>
      <c r="BP853" s="105"/>
      <c r="BQ853" s="105"/>
      <c r="BR853" s="105"/>
      <c r="BS853" s="105"/>
      <c r="BT853" s="105"/>
      <c r="BU853" s="105"/>
      <c r="BV853" s="105"/>
      <c r="BW853" s="105"/>
      <c r="BX853" s="105"/>
      <c r="BY853" s="105"/>
      <c r="BZ853" s="105"/>
      <c r="CA853" s="105"/>
      <c r="CB853" s="105"/>
    </row>
    <row r="854" spans="1:80" ht="15" hidden="1" thickBot="1" x14ac:dyDescent="0.4">
      <c r="B854" s="105"/>
      <c r="C854" s="130"/>
      <c r="D854" s="130"/>
      <c r="E854" s="130"/>
      <c r="F854" s="130"/>
      <c r="G854" s="130"/>
      <c r="H854" s="130"/>
      <c r="I854" s="105"/>
      <c r="J854" s="7"/>
      <c r="K854" s="105"/>
      <c r="L854" s="105"/>
      <c r="M854" s="105"/>
      <c r="N854" s="105"/>
      <c r="O854" s="105"/>
      <c r="P854" s="7"/>
      <c r="Q854" s="105"/>
      <c r="R854" s="105"/>
      <c r="S854" s="105"/>
      <c r="T854" s="105"/>
      <c r="U854" s="105"/>
      <c r="V854" s="105"/>
      <c r="W854" s="105"/>
      <c r="X854" s="105"/>
      <c r="Y854" s="105"/>
      <c r="Z854" s="105"/>
      <c r="AA854" s="105"/>
      <c r="AB854" s="105"/>
      <c r="AC854" s="105"/>
      <c r="AD854" s="105"/>
      <c r="AE854" s="105"/>
      <c r="AF854" s="105"/>
      <c r="AG854" s="105"/>
      <c r="AH854" s="105"/>
      <c r="AI854" s="105"/>
      <c r="AJ854" s="105"/>
      <c r="AK854" s="105"/>
      <c r="AL854" s="105"/>
      <c r="AM854" s="105"/>
      <c r="AN854" s="105"/>
      <c r="AO854" s="105"/>
      <c r="AP854" s="105"/>
      <c r="AQ854" s="105"/>
      <c r="AR854" s="105"/>
      <c r="AS854" s="105"/>
      <c r="AT854" s="105"/>
      <c r="AU854" s="105"/>
      <c r="AV854" s="105"/>
      <c r="AW854" s="105"/>
      <c r="AX854" s="105"/>
      <c r="AY854" s="105"/>
      <c r="AZ854" s="105"/>
      <c r="BA854" s="105"/>
      <c r="BB854" s="105"/>
      <c r="BC854" s="105"/>
      <c r="BD854" s="105"/>
      <c r="BE854" s="105"/>
      <c r="BF854" s="105"/>
      <c r="BG854" s="105"/>
      <c r="BH854" s="105"/>
      <c r="BI854" s="105"/>
      <c r="BJ854" s="105"/>
      <c r="BK854" s="105"/>
      <c r="BL854" s="105"/>
      <c r="BM854" s="105"/>
      <c r="BN854" s="105"/>
      <c r="BO854" s="105"/>
      <c r="BP854" s="105"/>
      <c r="BQ854" s="105"/>
      <c r="BR854" s="105"/>
      <c r="BS854" s="105"/>
      <c r="BT854" s="105"/>
      <c r="BU854" s="105"/>
      <c r="BV854" s="105"/>
      <c r="BW854" s="105"/>
      <c r="BX854" s="105"/>
      <c r="BY854" s="105"/>
      <c r="BZ854" s="105"/>
      <c r="CA854" s="105"/>
      <c r="CB854" s="105"/>
    </row>
    <row r="855" spans="1:80" s="245" customFormat="1" ht="58.4" customHeight="1" thickBot="1" x14ac:dyDescent="0.4">
      <c r="A855" s="249"/>
      <c r="B855" s="120"/>
      <c r="C855" s="360" t="s">
        <v>2</v>
      </c>
      <c r="D855" s="121"/>
      <c r="E855" s="131" t="s">
        <v>225</v>
      </c>
      <c r="F855" s="131" t="s">
        <v>444</v>
      </c>
      <c r="G855" s="131" t="s">
        <v>208</v>
      </c>
      <c r="H855" s="122" t="s">
        <v>385</v>
      </c>
      <c r="I855" s="123" t="s">
        <v>1</v>
      </c>
      <c r="J855" s="7"/>
      <c r="K855" s="169">
        <v>204032</v>
      </c>
      <c r="L855" s="106"/>
      <c r="M855" s="194" t="s">
        <v>128</v>
      </c>
      <c r="N855" s="83" t="s">
        <v>4</v>
      </c>
      <c r="O855" s="83" t="s">
        <v>5</v>
      </c>
      <c r="P855" s="83" t="s">
        <v>6</v>
      </c>
      <c r="Q855" s="83" t="s">
        <v>7</v>
      </c>
      <c r="R855" s="83" t="s">
        <v>8</v>
      </c>
      <c r="S855" s="83" t="s">
        <v>9</v>
      </c>
      <c r="T855" s="83" t="s">
        <v>10</v>
      </c>
      <c r="U855" s="83" t="s">
        <v>11</v>
      </c>
      <c r="V855" s="83" t="s">
        <v>12</v>
      </c>
      <c r="W855" s="83" t="s">
        <v>13</v>
      </c>
      <c r="X855" s="83" t="s">
        <v>14</v>
      </c>
      <c r="Y855" s="83" t="s">
        <v>15</v>
      </c>
      <c r="Z855" s="83" t="s">
        <v>16</v>
      </c>
      <c r="AA855" s="83" t="s">
        <v>17</v>
      </c>
      <c r="AB855" s="83" t="s">
        <v>18</v>
      </c>
      <c r="AC855" s="83" t="s">
        <v>19</v>
      </c>
      <c r="AD855" s="83" t="s">
        <v>20</v>
      </c>
      <c r="AE855" s="83" t="s">
        <v>21</v>
      </c>
      <c r="AF855" s="83" t="s">
        <v>22</v>
      </c>
      <c r="AG855" s="83" t="s">
        <v>23</v>
      </c>
      <c r="AH855" s="83" t="s">
        <v>24</v>
      </c>
      <c r="AI855" s="83" t="s">
        <v>25</v>
      </c>
      <c r="AJ855" s="83" t="s">
        <v>26</v>
      </c>
      <c r="AK855" s="83" t="s">
        <v>27</v>
      </c>
      <c r="AL855" s="83" t="s">
        <v>28</v>
      </c>
      <c r="AM855" s="83" t="s">
        <v>29</v>
      </c>
      <c r="AN855" s="83" t="s">
        <v>30</v>
      </c>
      <c r="AO855" s="83" t="s">
        <v>31</v>
      </c>
      <c r="AP855" s="83" t="s">
        <v>32</v>
      </c>
      <c r="AQ855" s="83" t="s">
        <v>33</v>
      </c>
      <c r="AR855" s="83" t="s">
        <v>34</v>
      </c>
      <c r="AS855" s="83" t="s">
        <v>35</v>
      </c>
      <c r="AT855" s="83" t="s">
        <v>36</v>
      </c>
      <c r="AU855" s="83" t="s">
        <v>37</v>
      </c>
      <c r="AV855" s="83" t="s">
        <v>38</v>
      </c>
      <c r="AW855" s="83" t="s">
        <v>39</v>
      </c>
      <c r="AX855" s="83" t="s">
        <v>40</v>
      </c>
      <c r="AY855" s="83" t="s">
        <v>41</v>
      </c>
      <c r="AZ855" s="83" t="s">
        <v>42</v>
      </c>
      <c r="BA855" s="83" t="s">
        <v>43</v>
      </c>
      <c r="BB855" s="83" t="s">
        <v>44</v>
      </c>
      <c r="BC855" s="83" t="s">
        <v>45</v>
      </c>
      <c r="BD855" s="83" t="s">
        <v>46</v>
      </c>
      <c r="BE855" s="83" t="s">
        <v>47</v>
      </c>
      <c r="BF855" s="83" t="s">
        <v>48</v>
      </c>
      <c r="BG855" s="83" t="s">
        <v>49</v>
      </c>
      <c r="BH855" s="83" t="s">
        <v>50</v>
      </c>
      <c r="BI855" s="83" t="s">
        <v>51</v>
      </c>
      <c r="BJ855" s="134" t="s">
        <v>234</v>
      </c>
      <c r="BK855" s="135" t="s">
        <v>164</v>
      </c>
      <c r="BL855" s="135" t="s">
        <v>213</v>
      </c>
      <c r="BM855" s="106"/>
      <c r="BN855" s="368" t="s">
        <v>238</v>
      </c>
      <c r="BO855" s="369"/>
      <c r="BP855" s="369"/>
      <c r="BQ855" s="369"/>
      <c r="BR855" s="369"/>
      <c r="BS855" s="369"/>
      <c r="BT855" s="369"/>
      <c r="BU855" s="369"/>
      <c r="BV855" s="369"/>
      <c r="BW855" s="369"/>
      <c r="BX855" s="369"/>
      <c r="BY855" s="369"/>
      <c r="BZ855" s="369"/>
      <c r="CA855" s="369"/>
      <c r="CB855" s="369"/>
    </row>
    <row r="856" spans="1:80" s="245" customFormat="1" ht="18" hidden="1" customHeight="1" x14ac:dyDescent="0.35">
      <c r="A856" s="250"/>
      <c r="B856" s="113"/>
      <c r="C856" s="361"/>
      <c r="D856" s="125"/>
      <c r="E856" s="125"/>
      <c r="F856" s="125"/>
      <c r="G856" s="125"/>
      <c r="H856" s="370" t="s">
        <v>201</v>
      </c>
      <c r="I856" s="373" t="s">
        <v>93</v>
      </c>
      <c r="J856" s="7"/>
      <c r="K856" s="375" t="s">
        <v>423</v>
      </c>
      <c r="L856" s="106"/>
      <c r="M856" s="84"/>
      <c r="N856" s="74">
        <f>MONTH(Úvod!$F$10)</f>
        <v>1</v>
      </c>
      <c r="O856" s="75">
        <f t="shared" ref="O856" si="13596">IF(N856=12,1,N856+1)</f>
        <v>2</v>
      </c>
      <c r="P856" s="75">
        <f t="shared" ref="P856" si="13597">IF(O856=12,1,O856+1)</f>
        <v>3</v>
      </c>
      <c r="Q856" s="76">
        <f t="shared" ref="Q856" si="13598">IF(P856=12,1,P856+1)</f>
        <v>4</v>
      </c>
      <c r="R856" s="76">
        <f t="shared" ref="R856" si="13599">IF(Q856=12,1,Q856+1)</f>
        <v>5</v>
      </c>
      <c r="S856" s="76">
        <f t="shared" ref="S856" si="13600">IF(R856=12,1,R856+1)</f>
        <v>6</v>
      </c>
      <c r="T856" s="76">
        <f t="shared" ref="T856" si="13601">IF(S856=12,1,S856+1)</f>
        <v>7</v>
      </c>
      <c r="U856" s="76">
        <f t="shared" ref="U856" si="13602">IF(T856=12,1,T856+1)</f>
        <v>8</v>
      </c>
      <c r="V856" s="76">
        <f t="shared" ref="V856" si="13603">IF(U856=12,1,U856+1)</f>
        <v>9</v>
      </c>
      <c r="W856" s="76">
        <f>IF(V856=12,1,V856+1)</f>
        <v>10</v>
      </c>
      <c r="X856" s="76">
        <f t="shared" ref="X856" si="13604">IF(W856=12,1,W856+1)</f>
        <v>11</v>
      </c>
      <c r="Y856" s="76">
        <f t="shared" ref="Y856" si="13605">IF(X856=12,1,X856+1)</f>
        <v>12</v>
      </c>
      <c r="Z856" s="76">
        <f t="shared" ref="Z856" si="13606">IF(Y856=12,1,Y856+1)</f>
        <v>1</v>
      </c>
      <c r="AA856" s="76">
        <f t="shared" ref="AA856" si="13607">IF(Z856=12,1,Z856+1)</f>
        <v>2</v>
      </c>
      <c r="AB856" s="76">
        <f t="shared" ref="AB856" si="13608">IF(AA856=12,1,AA856+1)</f>
        <v>3</v>
      </c>
      <c r="AC856" s="76">
        <f t="shared" ref="AC856" si="13609">IF(AB856=12,1,AB856+1)</f>
        <v>4</v>
      </c>
      <c r="AD856" s="76">
        <f t="shared" ref="AD856" si="13610">IF(AC856=12,1,AC856+1)</f>
        <v>5</v>
      </c>
      <c r="AE856" s="76">
        <f t="shared" ref="AE856" si="13611">IF(AD856=12,1,AD856+1)</f>
        <v>6</v>
      </c>
      <c r="AF856" s="76">
        <f>IF(AE856=12,1,AE856+1)</f>
        <v>7</v>
      </c>
      <c r="AG856" s="76">
        <f t="shared" ref="AG856" si="13612">IF(AF856=12,1,AF856+1)</f>
        <v>8</v>
      </c>
      <c r="AH856" s="76">
        <f t="shared" ref="AH856" si="13613">IF(AG856=12,1,AG856+1)</f>
        <v>9</v>
      </c>
      <c r="AI856" s="76">
        <f t="shared" ref="AI856" si="13614">IF(AH856=12,1,AH856+1)</f>
        <v>10</v>
      </c>
      <c r="AJ856" s="76">
        <f t="shared" ref="AJ856" si="13615">IF(AI856=12,1,AI856+1)</f>
        <v>11</v>
      </c>
      <c r="AK856" s="76">
        <f t="shared" ref="AK856" si="13616">IF(AJ856=12,1,AJ856+1)</f>
        <v>12</v>
      </c>
      <c r="AL856" s="76">
        <f t="shared" ref="AL856" si="13617">IF(AK856=12,1,AK856+1)</f>
        <v>1</v>
      </c>
      <c r="AM856" s="76">
        <f t="shared" ref="AM856" si="13618">IF(AL856=12,1,AL856+1)</f>
        <v>2</v>
      </c>
      <c r="AN856" s="76">
        <f t="shared" ref="AN856" si="13619">IF(AM856=12,1,AM856+1)</f>
        <v>3</v>
      </c>
      <c r="AO856" s="76">
        <f t="shared" ref="AO856" si="13620">IF(AN856=12,1,AN856+1)</f>
        <v>4</v>
      </c>
      <c r="AP856" s="76">
        <f t="shared" ref="AP856" si="13621">IF(AO856=12,1,AO856+1)</f>
        <v>5</v>
      </c>
      <c r="AQ856" s="76">
        <f t="shared" ref="AQ856" si="13622">IF(AP856=12,1,AP856+1)</f>
        <v>6</v>
      </c>
      <c r="AR856" s="76">
        <f t="shared" ref="AR856" si="13623">IF(AQ856=12,1,AQ856+1)</f>
        <v>7</v>
      </c>
      <c r="AS856" s="76">
        <f t="shared" ref="AS856" si="13624">IF(AR856=12,1,AR856+1)</f>
        <v>8</v>
      </c>
      <c r="AT856" s="76">
        <f t="shared" ref="AT856" si="13625">IF(AS856=12,1,AS856+1)</f>
        <v>9</v>
      </c>
      <c r="AU856" s="76">
        <f t="shared" ref="AU856" si="13626">IF(AT856=12,1,AT856+1)</f>
        <v>10</v>
      </c>
      <c r="AV856" s="76">
        <f t="shared" ref="AV856" si="13627">IF(AU856=12,1,AU856+1)</f>
        <v>11</v>
      </c>
      <c r="AW856" s="76">
        <f t="shared" ref="AW856" si="13628">IF(AV856=12,1,AV856+1)</f>
        <v>12</v>
      </c>
      <c r="AX856" s="76">
        <f t="shared" ref="AX856" si="13629">IF(AW856=12,1,AW856+1)</f>
        <v>1</v>
      </c>
      <c r="AY856" s="76">
        <f t="shared" ref="AY856" si="13630">IF(AX856=12,1,AX856+1)</f>
        <v>2</v>
      </c>
      <c r="AZ856" s="76">
        <f t="shared" ref="AZ856" si="13631">IF(AY856=12,1,AY856+1)</f>
        <v>3</v>
      </c>
      <c r="BA856" s="76">
        <f t="shared" ref="BA856" si="13632">IF(AZ856=12,1,AZ856+1)</f>
        <v>4</v>
      </c>
      <c r="BB856" s="76">
        <f t="shared" ref="BB856" si="13633">IF(BA856=12,1,BA856+1)</f>
        <v>5</v>
      </c>
      <c r="BC856" s="76">
        <f t="shared" ref="BC856" si="13634">IF(BB856=12,1,BB856+1)</f>
        <v>6</v>
      </c>
      <c r="BD856" s="76">
        <f t="shared" ref="BD856" si="13635">IF(BC856=12,1,BC856+1)</f>
        <v>7</v>
      </c>
      <c r="BE856" s="76">
        <f t="shared" ref="BE856" si="13636">IF(BD856=12,1,BD856+1)</f>
        <v>8</v>
      </c>
      <c r="BF856" s="76">
        <f t="shared" ref="BF856" si="13637">IF(BE856=12,1,BE856+1)</f>
        <v>9</v>
      </c>
      <c r="BG856" s="76">
        <f t="shared" ref="BG856" si="13638">IF(BF856=12,1,BF856+1)</f>
        <v>10</v>
      </c>
      <c r="BH856" s="76">
        <f t="shared" ref="BH856" si="13639">IF(BG856=12,1,BG856+1)</f>
        <v>11</v>
      </c>
      <c r="BI856" s="76">
        <f t="shared" ref="BI856" si="13640">IF(BH856=12,1,BH856+1)</f>
        <v>12</v>
      </c>
      <c r="BJ856" s="81"/>
      <c r="BK856" s="78"/>
      <c r="BL856" s="78"/>
      <c r="BM856" s="106"/>
      <c r="BN856" s="106"/>
      <c r="BO856" s="106"/>
      <c r="BP856" s="106"/>
      <c r="BQ856" s="106"/>
      <c r="BR856" s="106"/>
      <c r="BS856" s="106"/>
      <c r="BT856" s="106"/>
      <c r="BU856" s="106"/>
      <c r="BV856" s="106"/>
      <c r="BW856" s="106"/>
      <c r="BX856" s="106"/>
      <c r="BY856" s="106"/>
      <c r="BZ856" s="106"/>
      <c r="CA856" s="106"/>
      <c r="CB856" s="106"/>
    </row>
    <row r="857" spans="1:80" s="245" customFormat="1" ht="35.15" hidden="1" customHeight="1" x14ac:dyDescent="0.35">
      <c r="A857" s="250"/>
      <c r="B857" s="113"/>
      <c r="C857" s="361"/>
      <c r="D857" s="125"/>
      <c r="E857" s="125"/>
      <c r="F857" s="125"/>
      <c r="G857" s="125"/>
      <c r="H857" s="370"/>
      <c r="I857" s="373"/>
      <c r="J857" s="7"/>
      <c r="K857" s="376"/>
      <c r="L857" s="106"/>
      <c r="M857" s="77"/>
      <c r="N857" s="59">
        <f t="shared" ref="N857:BI857" si="13641">VALUE(_xlfn.CONCAT(N856,".",N859))</f>
        <v>1</v>
      </c>
      <c r="O857" s="73">
        <f t="shared" si="13641"/>
        <v>32</v>
      </c>
      <c r="P857" s="73">
        <f t="shared" si="13641"/>
        <v>61</v>
      </c>
      <c r="Q857" s="73">
        <f t="shared" si="13641"/>
        <v>92</v>
      </c>
      <c r="R857" s="73">
        <f t="shared" si="13641"/>
        <v>122</v>
      </c>
      <c r="S857" s="73">
        <f t="shared" si="13641"/>
        <v>153</v>
      </c>
      <c r="T857" s="73">
        <f t="shared" si="13641"/>
        <v>183</v>
      </c>
      <c r="U857" s="73">
        <f t="shared" si="13641"/>
        <v>214</v>
      </c>
      <c r="V857" s="73">
        <f t="shared" si="13641"/>
        <v>245</v>
      </c>
      <c r="W857" s="73">
        <f t="shared" si="13641"/>
        <v>275</v>
      </c>
      <c r="X857" s="73">
        <f t="shared" si="13641"/>
        <v>306</v>
      </c>
      <c r="Y857" s="73">
        <f t="shared" si="13641"/>
        <v>336</v>
      </c>
      <c r="Z857" s="73">
        <f t="shared" si="13641"/>
        <v>367</v>
      </c>
      <c r="AA857" s="73">
        <f t="shared" si="13641"/>
        <v>398</v>
      </c>
      <c r="AB857" s="73">
        <f t="shared" si="13641"/>
        <v>426</v>
      </c>
      <c r="AC857" s="73">
        <f t="shared" si="13641"/>
        <v>457</v>
      </c>
      <c r="AD857" s="73">
        <f t="shared" si="13641"/>
        <v>487</v>
      </c>
      <c r="AE857" s="73">
        <f t="shared" si="13641"/>
        <v>518</v>
      </c>
      <c r="AF857" s="73">
        <f t="shared" si="13641"/>
        <v>548</v>
      </c>
      <c r="AG857" s="73">
        <f t="shared" si="13641"/>
        <v>579</v>
      </c>
      <c r="AH857" s="73">
        <f t="shared" si="13641"/>
        <v>610</v>
      </c>
      <c r="AI857" s="73">
        <f t="shared" si="13641"/>
        <v>640</v>
      </c>
      <c r="AJ857" s="73">
        <f t="shared" si="13641"/>
        <v>671</v>
      </c>
      <c r="AK857" s="73">
        <f t="shared" si="13641"/>
        <v>701</v>
      </c>
      <c r="AL857" s="73">
        <f t="shared" si="13641"/>
        <v>732</v>
      </c>
      <c r="AM857" s="73">
        <f t="shared" si="13641"/>
        <v>763</v>
      </c>
      <c r="AN857" s="73">
        <f t="shared" si="13641"/>
        <v>791</v>
      </c>
      <c r="AO857" s="73">
        <f t="shared" si="13641"/>
        <v>822</v>
      </c>
      <c r="AP857" s="73">
        <f t="shared" si="13641"/>
        <v>852</v>
      </c>
      <c r="AQ857" s="73">
        <f t="shared" si="13641"/>
        <v>883</v>
      </c>
      <c r="AR857" s="73">
        <f t="shared" si="13641"/>
        <v>913</v>
      </c>
      <c r="AS857" s="73">
        <f t="shared" si="13641"/>
        <v>944</v>
      </c>
      <c r="AT857" s="73">
        <f t="shared" si="13641"/>
        <v>975</v>
      </c>
      <c r="AU857" s="73">
        <f t="shared" si="13641"/>
        <v>1005</v>
      </c>
      <c r="AV857" s="73">
        <f t="shared" si="13641"/>
        <v>1036</v>
      </c>
      <c r="AW857" s="73">
        <f t="shared" si="13641"/>
        <v>1066</v>
      </c>
      <c r="AX857" s="73">
        <f t="shared" si="13641"/>
        <v>1097</v>
      </c>
      <c r="AY857" s="73">
        <f t="shared" si="13641"/>
        <v>1128</v>
      </c>
      <c r="AZ857" s="73">
        <f t="shared" si="13641"/>
        <v>1156</v>
      </c>
      <c r="BA857" s="73">
        <f t="shared" si="13641"/>
        <v>1187</v>
      </c>
      <c r="BB857" s="73">
        <f t="shared" si="13641"/>
        <v>1217</v>
      </c>
      <c r="BC857" s="73">
        <f t="shared" si="13641"/>
        <v>1248</v>
      </c>
      <c r="BD857" s="73">
        <f t="shared" si="13641"/>
        <v>1278</v>
      </c>
      <c r="BE857" s="73">
        <f t="shared" si="13641"/>
        <v>1309</v>
      </c>
      <c r="BF857" s="73">
        <f t="shared" si="13641"/>
        <v>1340</v>
      </c>
      <c r="BG857" s="73">
        <f t="shared" si="13641"/>
        <v>1370</v>
      </c>
      <c r="BH857" s="73">
        <f t="shared" si="13641"/>
        <v>1401</v>
      </c>
      <c r="BI857" s="73">
        <f t="shared" si="13641"/>
        <v>1431</v>
      </c>
      <c r="BJ857" s="82"/>
      <c r="BK857" s="79"/>
      <c r="BL857" s="79"/>
      <c r="BM857" s="106"/>
      <c r="BN857" s="106"/>
      <c r="BO857" s="106"/>
      <c r="BP857" s="106"/>
      <c r="BQ857" s="106"/>
      <c r="BR857" s="106"/>
      <c r="BS857" s="106"/>
      <c r="BT857" s="106"/>
      <c r="BU857" s="106"/>
      <c r="BV857" s="106"/>
      <c r="BW857" s="106"/>
      <c r="BX857" s="106"/>
      <c r="BY857" s="106"/>
      <c r="BZ857" s="106"/>
      <c r="CA857" s="106"/>
      <c r="CB857" s="106"/>
    </row>
    <row r="858" spans="1:80" s="245" customFormat="1" ht="17.149999999999999" customHeight="1" x14ac:dyDescent="0.35">
      <c r="A858" s="250"/>
      <c r="B858" s="113"/>
      <c r="C858" s="361"/>
      <c r="D858" s="125"/>
      <c r="E858" s="357" t="s">
        <v>207</v>
      </c>
      <c r="F858" s="357" t="s">
        <v>207</v>
      </c>
      <c r="G858" s="357" t="s">
        <v>207</v>
      </c>
      <c r="H858" s="370"/>
      <c r="I858" s="373"/>
      <c r="J858" s="7"/>
      <c r="K858" s="376"/>
      <c r="L858" s="106"/>
      <c r="M858" s="77"/>
      <c r="N858" s="60" t="str">
        <f>VLOOKUP(N856,'Podpůrná data'!$I$188:$J$199,2)</f>
        <v>leden</v>
      </c>
      <c r="O858" s="60" t="str">
        <f>VLOOKUP(O856,'Podpůrná data'!$I$188:$J$199,2)</f>
        <v>únor</v>
      </c>
      <c r="P858" s="60" t="str">
        <f>VLOOKUP(P856,'Podpůrná data'!$I$188:$J$199,2)</f>
        <v>březen</v>
      </c>
      <c r="Q858" s="60" t="str">
        <f>VLOOKUP(Q856,'Podpůrná data'!$I$188:$J$199,2)</f>
        <v>duben</v>
      </c>
      <c r="R858" s="60" t="str">
        <f>VLOOKUP(R856,'Podpůrná data'!$I$188:$J$199,2)</f>
        <v>květen</v>
      </c>
      <c r="S858" s="60" t="str">
        <f>VLOOKUP(S856,'Podpůrná data'!$I$188:$J$199,2)</f>
        <v>červen</v>
      </c>
      <c r="T858" s="60" t="str">
        <f>VLOOKUP(T856,'Podpůrná data'!$I$188:$J$199,2)</f>
        <v>červenec</v>
      </c>
      <c r="U858" s="60" t="str">
        <f>VLOOKUP(U856,'Podpůrná data'!$I$188:$J$199,2)</f>
        <v>srpen</v>
      </c>
      <c r="V858" s="60" t="str">
        <f>VLOOKUP(V856,'Podpůrná data'!$I$188:$J$199,2)</f>
        <v>září</v>
      </c>
      <c r="W858" s="60" t="str">
        <f>VLOOKUP(W856,'Podpůrná data'!$I$188:$J$199,2)</f>
        <v>říjen</v>
      </c>
      <c r="X858" s="60" t="str">
        <f>VLOOKUP(X856,'Podpůrná data'!$I$188:$J$199,2)</f>
        <v>listopad</v>
      </c>
      <c r="Y858" s="60" t="str">
        <f>VLOOKUP(Y856,'Podpůrná data'!$I$188:$J$199,2)</f>
        <v>prosinec</v>
      </c>
      <c r="Z858" s="60" t="str">
        <f>VLOOKUP(Z856,'Podpůrná data'!$I$188:$J$199,2)</f>
        <v>leden</v>
      </c>
      <c r="AA858" s="60" t="str">
        <f>VLOOKUP(AA856,'Podpůrná data'!$I$188:$J$199,2)</f>
        <v>únor</v>
      </c>
      <c r="AB858" s="60" t="str">
        <f>VLOOKUP(AB856,'Podpůrná data'!$I$188:$J$199,2)</f>
        <v>březen</v>
      </c>
      <c r="AC858" s="60" t="str">
        <f>VLOOKUP(AC856,'Podpůrná data'!$I$188:$J$199,2)</f>
        <v>duben</v>
      </c>
      <c r="AD858" s="60" t="str">
        <f>VLOOKUP(AD856,'Podpůrná data'!$I$188:$J$199,2)</f>
        <v>květen</v>
      </c>
      <c r="AE858" s="60" t="str">
        <f>VLOOKUP(AE856,'Podpůrná data'!$I$188:$J$199,2)</f>
        <v>červen</v>
      </c>
      <c r="AF858" s="60" t="str">
        <f>VLOOKUP(AF856,'Podpůrná data'!$I$188:$J$199,2)</f>
        <v>červenec</v>
      </c>
      <c r="AG858" s="60" t="str">
        <f>VLOOKUP(AG856,'Podpůrná data'!$I$188:$J$199,2)</f>
        <v>srpen</v>
      </c>
      <c r="AH858" s="60" t="str">
        <f>VLOOKUP(AH856,'Podpůrná data'!$I$188:$J$199,2)</f>
        <v>září</v>
      </c>
      <c r="AI858" s="60" t="str">
        <f>VLOOKUP(AI856,'Podpůrná data'!$I$188:$J$199,2)</f>
        <v>říjen</v>
      </c>
      <c r="AJ858" s="60" t="str">
        <f>VLOOKUP(AJ856,'Podpůrná data'!$I$188:$J$199,2)</f>
        <v>listopad</v>
      </c>
      <c r="AK858" s="60" t="str">
        <f>VLOOKUP(AK856,'Podpůrná data'!$I$188:$J$199,2)</f>
        <v>prosinec</v>
      </c>
      <c r="AL858" s="60" t="str">
        <f>VLOOKUP(AL856,'Podpůrná data'!$I$188:$J$199,2)</f>
        <v>leden</v>
      </c>
      <c r="AM858" s="60" t="str">
        <f>VLOOKUP(AM856,'Podpůrná data'!$I$188:$J$199,2)</f>
        <v>únor</v>
      </c>
      <c r="AN858" s="60" t="str">
        <f>VLOOKUP(AN856,'Podpůrná data'!$I$188:$J$199,2)</f>
        <v>březen</v>
      </c>
      <c r="AO858" s="60" t="str">
        <f>VLOOKUP(AO856,'Podpůrná data'!$I$188:$J$199,2)</f>
        <v>duben</v>
      </c>
      <c r="AP858" s="60" t="str">
        <f>VLOOKUP(AP856,'Podpůrná data'!$I$188:$J$199,2)</f>
        <v>květen</v>
      </c>
      <c r="AQ858" s="60" t="str">
        <f>VLOOKUP(AQ856,'Podpůrná data'!$I$188:$J$199,2)</f>
        <v>červen</v>
      </c>
      <c r="AR858" s="60" t="str">
        <f>VLOOKUP(AR856,'Podpůrná data'!$I$188:$J$199,2)</f>
        <v>červenec</v>
      </c>
      <c r="AS858" s="60" t="str">
        <f>VLOOKUP(AS856,'Podpůrná data'!$I$188:$J$199,2)</f>
        <v>srpen</v>
      </c>
      <c r="AT858" s="60" t="str">
        <f>VLOOKUP(AT856,'Podpůrná data'!$I$188:$J$199,2)</f>
        <v>září</v>
      </c>
      <c r="AU858" s="60" t="str">
        <f>VLOOKUP(AU856,'Podpůrná data'!$I$188:$J$199,2)</f>
        <v>říjen</v>
      </c>
      <c r="AV858" s="60" t="str">
        <f>VLOOKUP(AV856,'Podpůrná data'!$I$188:$J$199,2)</f>
        <v>listopad</v>
      </c>
      <c r="AW858" s="60" t="str">
        <f>VLOOKUP(AW856,'Podpůrná data'!$I$188:$J$199,2)</f>
        <v>prosinec</v>
      </c>
      <c r="AX858" s="60" t="str">
        <f>VLOOKUP(AX856,'Podpůrná data'!$I$188:$J$199,2)</f>
        <v>leden</v>
      </c>
      <c r="AY858" s="60" t="str">
        <f>VLOOKUP(AY856,'Podpůrná data'!$I$188:$J$199,2)</f>
        <v>únor</v>
      </c>
      <c r="AZ858" s="60" t="str">
        <f>VLOOKUP(AZ856,'Podpůrná data'!$I$188:$J$199,2)</f>
        <v>březen</v>
      </c>
      <c r="BA858" s="60" t="str">
        <f>VLOOKUP(BA856,'Podpůrná data'!$I$188:$J$199,2)</f>
        <v>duben</v>
      </c>
      <c r="BB858" s="60" t="str">
        <f>VLOOKUP(BB856,'Podpůrná data'!$I$188:$J$199,2)</f>
        <v>květen</v>
      </c>
      <c r="BC858" s="60" t="str">
        <f>VLOOKUP(BC856,'Podpůrná data'!$I$188:$J$199,2)</f>
        <v>červen</v>
      </c>
      <c r="BD858" s="60" t="str">
        <f>VLOOKUP(BD856,'Podpůrná data'!$I$188:$J$199,2)</f>
        <v>červenec</v>
      </c>
      <c r="BE858" s="60" t="str">
        <f>VLOOKUP(BE856,'Podpůrná data'!$I$188:$J$199,2)</f>
        <v>srpen</v>
      </c>
      <c r="BF858" s="60" t="str">
        <f>VLOOKUP(BF856,'Podpůrná data'!$I$188:$J$199,2)</f>
        <v>září</v>
      </c>
      <c r="BG858" s="60" t="str">
        <f>VLOOKUP(BG856,'Podpůrná data'!$I$188:$J$199,2)</f>
        <v>říjen</v>
      </c>
      <c r="BH858" s="60" t="str">
        <f>VLOOKUP(BH856,'Podpůrná data'!$I$188:$J$199,2)</f>
        <v>listopad</v>
      </c>
      <c r="BI858" s="60" t="str">
        <f>VLOOKUP(BI856,'Podpůrná data'!$I$188:$J$199,2)</f>
        <v>prosinec</v>
      </c>
      <c r="BJ858" s="200"/>
      <c r="BK858" s="200"/>
      <c r="BL858" s="201"/>
      <c r="BM858" s="106"/>
      <c r="BN858" s="179" t="s">
        <v>105</v>
      </c>
      <c r="BO858" s="179" t="s">
        <v>106</v>
      </c>
      <c r="BP858" s="179" t="s">
        <v>107</v>
      </c>
      <c r="BQ858" s="179" t="s">
        <v>108</v>
      </c>
      <c r="BR858" s="179" t="s">
        <v>109</v>
      </c>
      <c r="BS858" s="179" t="s">
        <v>110</v>
      </c>
      <c r="BT858" s="179" t="s">
        <v>111</v>
      </c>
      <c r="BU858" s="179" t="s">
        <v>112</v>
      </c>
      <c r="BV858" s="179" t="s">
        <v>113</v>
      </c>
      <c r="BW858" s="179" t="s">
        <v>155</v>
      </c>
      <c r="BX858" s="179" t="s">
        <v>156</v>
      </c>
      <c r="BY858" s="179" t="s">
        <v>157</v>
      </c>
      <c r="BZ858" s="179" t="s">
        <v>202</v>
      </c>
      <c r="CA858" s="179" t="s">
        <v>203</v>
      </c>
      <c r="CB858" s="179" t="s">
        <v>204</v>
      </c>
    </row>
    <row r="859" spans="1:80" s="245" customFormat="1" ht="16.399999999999999" customHeight="1" x14ac:dyDescent="0.35">
      <c r="A859" s="250"/>
      <c r="B859" s="113"/>
      <c r="C859" s="361"/>
      <c r="D859" s="125"/>
      <c r="E859" s="357"/>
      <c r="F859" s="357"/>
      <c r="G859" s="357"/>
      <c r="H859" s="370"/>
      <c r="I859" s="373"/>
      <c r="J859" s="7"/>
      <c r="K859" s="376"/>
      <c r="L859" s="106"/>
      <c r="M859" s="77"/>
      <c r="N859" s="60">
        <f>YEAR(Úvod!$F$10)</f>
        <v>1900</v>
      </c>
      <c r="O859" s="60">
        <f t="shared" ref="O859" si="13642">IF(O856=1,N859+1,N859)</f>
        <v>1900</v>
      </c>
      <c r="P859" s="60">
        <f t="shared" ref="P859" si="13643">IF(P856=1,O859+1,O859)</f>
        <v>1900</v>
      </c>
      <c r="Q859" s="60">
        <f t="shared" ref="Q859" si="13644">IF(Q856=1,P859+1,P859)</f>
        <v>1900</v>
      </c>
      <c r="R859" s="60">
        <f t="shared" ref="R859" si="13645">IF(R856=1,Q859+1,Q859)</f>
        <v>1900</v>
      </c>
      <c r="S859" s="60">
        <f t="shared" ref="S859" si="13646">IF(S856=1,R859+1,R859)</f>
        <v>1900</v>
      </c>
      <c r="T859" s="60">
        <f t="shared" ref="T859" si="13647">IF(T856=1,S859+1,S859)</f>
        <v>1900</v>
      </c>
      <c r="U859" s="60">
        <f t="shared" ref="U859" si="13648">IF(U856=1,T859+1,T859)</f>
        <v>1900</v>
      </c>
      <c r="V859" s="60">
        <f t="shared" ref="V859" si="13649">IF(V856=1,U859+1,U859)</f>
        <v>1900</v>
      </c>
      <c r="W859" s="60">
        <f t="shared" ref="W859" si="13650">IF(W856=1,V859+1,V859)</f>
        <v>1900</v>
      </c>
      <c r="X859" s="60">
        <f t="shared" ref="X859" si="13651">IF(X856=1,W859+1,W859)</f>
        <v>1900</v>
      </c>
      <c r="Y859" s="60">
        <f t="shared" ref="Y859" si="13652">IF(Y856=1,X859+1,X859)</f>
        <v>1900</v>
      </c>
      <c r="Z859" s="60">
        <f t="shared" ref="Z859" si="13653">IF(Z856=1,Y859+1,Y859)</f>
        <v>1901</v>
      </c>
      <c r="AA859" s="60">
        <f t="shared" ref="AA859" si="13654">IF(AA856=1,Z859+1,Z859)</f>
        <v>1901</v>
      </c>
      <c r="AB859" s="60">
        <f t="shared" ref="AB859" si="13655">IF(AB856=1,AA859+1,AA859)</f>
        <v>1901</v>
      </c>
      <c r="AC859" s="60">
        <f t="shared" ref="AC859" si="13656">IF(AC856=1,AB859+1,AB859)</f>
        <v>1901</v>
      </c>
      <c r="AD859" s="60">
        <f t="shared" ref="AD859" si="13657">IF(AD856=1,AC859+1,AC859)</f>
        <v>1901</v>
      </c>
      <c r="AE859" s="60">
        <f t="shared" ref="AE859" si="13658">IF(AE856=1,AD859+1,AD859)</f>
        <v>1901</v>
      </c>
      <c r="AF859" s="60">
        <f t="shared" ref="AF859" si="13659">IF(AF856=1,AE859+1,AE859)</f>
        <v>1901</v>
      </c>
      <c r="AG859" s="60">
        <f t="shared" ref="AG859" si="13660">IF(AG856=1,AF859+1,AF859)</f>
        <v>1901</v>
      </c>
      <c r="AH859" s="60">
        <f t="shared" ref="AH859" si="13661">IF(AH856=1,AG859+1,AG859)</f>
        <v>1901</v>
      </c>
      <c r="AI859" s="60">
        <f t="shared" ref="AI859" si="13662">IF(AI856=1,AH859+1,AH859)</f>
        <v>1901</v>
      </c>
      <c r="AJ859" s="60">
        <f t="shared" ref="AJ859" si="13663">IF(AJ856=1,AI859+1,AI859)</f>
        <v>1901</v>
      </c>
      <c r="AK859" s="60">
        <f t="shared" ref="AK859" si="13664">IF(AK856=1,AJ859+1,AJ859)</f>
        <v>1901</v>
      </c>
      <c r="AL859" s="60">
        <f t="shared" ref="AL859" si="13665">IF(AL856=1,AK859+1,AK859)</f>
        <v>1902</v>
      </c>
      <c r="AM859" s="60">
        <f t="shared" ref="AM859" si="13666">IF(AM856=1,AL859+1,AL859)</f>
        <v>1902</v>
      </c>
      <c r="AN859" s="60">
        <f t="shared" ref="AN859" si="13667">IF(AN856=1,AM859+1,AM859)</f>
        <v>1902</v>
      </c>
      <c r="AO859" s="60">
        <f t="shared" ref="AO859" si="13668">IF(AO856=1,AN859+1,AN859)</f>
        <v>1902</v>
      </c>
      <c r="AP859" s="60">
        <f t="shared" ref="AP859" si="13669">IF(AP856=1,AO859+1,AO859)</f>
        <v>1902</v>
      </c>
      <c r="AQ859" s="60">
        <f t="shared" ref="AQ859" si="13670">IF(AQ856=1,AP859+1,AP859)</f>
        <v>1902</v>
      </c>
      <c r="AR859" s="60">
        <f t="shared" ref="AR859" si="13671">IF(AR856=1,AQ859+1,AQ859)</f>
        <v>1902</v>
      </c>
      <c r="AS859" s="60">
        <f t="shared" ref="AS859" si="13672">IF(AS856=1,AR859+1,AR859)</f>
        <v>1902</v>
      </c>
      <c r="AT859" s="60">
        <f t="shared" ref="AT859" si="13673">IF(AT856=1,AS859+1,AS859)</f>
        <v>1902</v>
      </c>
      <c r="AU859" s="60">
        <f t="shared" ref="AU859" si="13674">IF(AU856=1,AT859+1,AT859)</f>
        <v>1902</v>
      </c>
      <c r="AV859" s="60">
        <f t="shared" ref="AV859" si="13675">IF(AV856=1,AU859+1,AU859)</f>
        <v>1902</v>
      </c>
      <c r="AW859" s="60">
        <f t="shared" ref="AW859" si="13676">IF(AW856=1,AV859+1,AV859)</f>
        <v>1902</v>
      </c>
      <c r="AX859" s="60">
        <f t="shared" ref="AX859" si="13677">IF(AX856=1,AW859+1,AW859)</f>
        <v>1903</v>
      </c>
      <c r="AY859" s="60">
        <f t="shared" ref="AY859" si="13678">IF(AY856=1,AX859+1,AX859)</f>
        <v>1903</v>
      </c>
      <c r="AZ859" s="60">
        <f t="shared" ref="AZ859" si="13679">IF(AZ856=1,AY859+1,AY859)</f>
        <v>1903</v>
      </c>
      <c r="BA859" s="60">
        <f t="shared" ref="BA859" si="13680">IF(BA856=1,AZ859+1,AZ859)</f>
        <v>1903</v>
      </c>
      <c r="BB859" s="60">
        <f t="shared" ref="BB859" si="13681">IF(BB856=1,BA859+1,BA859)</f>
        <v>1903</v>
      </c>
      <c r="BC859" s="60">
        <f t="shared" ref="BC859" si="13682">IF(BC856=1,BB859+1,BB859)</f>
        <v>1903</v>
      </c>
      <c r="BD859" s="60">
        <f t="shared" ref="BD859" si="13683">IF(BD856=1,BC859+1,BC859)</f>
        <v>1903</v>
      </c>
      <c r="BE859" s="60">
        <f t="shared" ref="BE859" si="13684">IF(BE856=1,BD859+1,BD859)</f>
        <v>1903</v>
      </c>
      <c r="BF859" s="60">
        <f t="shared" ref="BF859" si="13685">IF(BF856=1,BE859+1,BE859)</f>
        <v>1903</v>
      </c>
      <c r="BG859" s="60">
        <f t="shared" ref="BG859" si="13686">IF(BG856=1,BF859+1,BF859)</f>
        <v>1903</v>
      </c>
      <c r="BH859" s="60">
        <f t="shared" ref="BH859" si="13687">IF(BH856=1,BG859+1,BG859)</f>
        <v>1903</v>
      </c>
      <c r="BI859" s="60">
        <f t="shared" ref="BI859" si="13688">IF(BI856=1,BH859+1,BH859)</f>
        <v>1903</v>
      </c>
      <c r="BJ859" s="199"/>
      <c r="BK859" s="198"/>
      <c r="BL859" s="202"/>
      <c r="BM859" s="106"/>
      <c r="BN859" s="106"/>
      <c r="BO859" s="106"/>
      <c r="BP859" s="106"/>
      <c r="BQ859" s="106"/>
      <c r="BR859" s="106"/>
      <c r="BS859" s="106"/>
      <c r="BT859" s="106"/>
      <c r="BU859" s="106"/>
      <c r="BV859" s="106"/>
      <c r="BW859" s="106"/>
      <c r="BX859" s="106"/>
      <c r="BY859" s="106"/>
      <c r="BZ859" s="106"/>
      <c r="CA859" s="106"/>
      <c r="CB859" s="106"/>
    </row>
    <row r="860" spans="1:80" s="245" customFormat="1" ht="16.399999999999999" customHeight="1" x14ac:dyDescent="0.35">
      <c r="A860" s="250"/>
      <c r="B860" s="113"/>
      <c r="C860" s="125"/>
      <c r="D860" s="125"/>
      <c r="E860" s="357"/>
      <c r="F860" s="357"/>
      <c r="G860" s="357"/>
      <c r="H860" s="370"/>
      <c r="I860" s="374"/>
      <c r="J860" s="7"/>
      <c r="K860" s="377"/>
      <c r="L860" s="106"/>
      <c r="M860" s="63" t="s">
        <v>159</v>
      </c>
      <c r="N860" s="258"/>
      <c r="O860" s="258"/>
      <c r="P860" s="258"/>
      <c r="Q860" s="258"/>
      <c r="R860" s="258"/>
      <c r="S860" s="258"/>
      <c r="T860" s="258"/>
      <c r="U860" s="258"/>
      <c r="V860" s="258"/>
      <c r="W860" s="258"/>
      <c r="X860" s="258"/>
      <c r="Y860" s="258"/>
      <c r="Z860" s="258"/>
      <c r="AA860" s="258"/>
      <c r="AB860" s="258"/>
      <c r="AC860" s="258"/>
      <c r="AD860" s="258"/>
      <c r="AE860" s="258"/>
      <c r="AF860" s="258"/>
      <c r="AG860" s="258"/>
      <c r="AH860" s="258"/>
      <c r="AI860" s="258"/>
      <c r="AJ860" s="258"/>
      <c r="AK860" s="258"/>
      <c r="AL860" s="258"/>
      <c r="AM860" s="258"/>
      <c r="AN860" s="258"/>
      <c r="AO860" s="258"/>
      <c r="AP860" s="258"/>
      <c r="AQ860" s="258"/>
      <c r="AR860" s="258"/>
      <c r="AS860" s="258"/>
      <c r="AT860" s="258"/>
      <c r="AU860" s="258"/>
      <c r="AV860" s="258"/>
      <c r="AW860" s="258"/>
      <c r="AX860" s="258"/>
      <c r="AY860" s="258"/>
      <c r="AZ860" s="258"/>
      <c r="BA860" s="258"/>
      <c r="BB860" s="258"/>
      <c r="BC860" s="258"/>
      <c r="BD860" s="258"/>
      <c r="BE860" s="258"/>
      <c r="BF860" s="258"/>
      <c r="BG860" s="258"/>
      <c r="BH860" s="258"/>
      <c r="BI860" s="258"/>
      <c r="BJ860" s="199"/>
      <c r="BK860" s="198"/>
      <c r="BL860" s="202"/>
      <c r="BM860" s="106"/>
      <c r="BN860" s="106"/>
      <c r="BO860" s="106"/>
      <c r="BP860" s="106"/>
      <c r="BQ860" s="106"/>
      <c r="BR860" s="106"/>
      <c r="BS860" s="106"/>
      <c r="BT860" s="106"/>
      <c r="BU860" s="106"/>
      <c r="BV860" s="106"/>
      <c r="BW860" s="106"/>
      <c r="BX860" s="106"/>
      <c r="BY860" s="106"/>
      <c r="BZ860" s="106"/>
      <c r="CA860" s="106"/>
      <c r="CB860" s="106"/>
    </row>
    <row r="861" spans="1:80" s="245" customFormat="1" ht="23.5" customHeight="1" x14ac:dyDescent="0.35">
      <c r="A861" s="243"/>
      <c r="B861" s="126" t="s">
        <v>408</v>
      </c>
      <c r="C861" s="381"/>
      <c r="D861" s="381"/>
      <c r="E861" s="259"/>
      <c r="F861" s="259"/>
      <c r="G861" s="241"/>
      <c r="H861" s="253"/>
      <c r="I861" s="61">
        <f>IF($H861="",0,VLOOKUP($E861,'Podpůrná data'!$H$15:$I$185,2,FALSE)*$H861)</f>
        <v>0</v>
      </c>
      <c r="J861" s="105"/>
      <c r="K861" s="166">
        <f>IF(I861&gt;0,1,0)</f>
        <v>0</v>
      </c>
      <c r="L861" s="204"/>
      <c r="M861" s="63" t="s">
        <v>95</v>
      </c>
      <c r="N861" s="260"/>
      <c r="O861" s="260"/>
      <c r="P861" s="260"/>
      <c r="Q861" s="260"/>
      <c r="R861" s="260"/>
      <c r="S861" s="260"/>
      <c r="T861" s="260"/>
      <c r="U861" s="260"/>
      <c r="V861" s="260"/>
      <c r="W861" s="260"/>
      <c r="X861" s="260"/>
      <c r="Y861" s="260"/>
      <c r="Z861" s="260"/>
      <c r="AA861" s="260"/>
      <c r="AB861" s="260"/>
      <c r="AC861" s="260"/>
      <c r="AD861" s="260"/>
      <c r="AE861" s="260"/>
      <c r="AF861" s="260"/>
      <c r="AG861" s="260"/>
      <c r="AH861" s="260"/>
      <c r="AI861" s="260"/>
      <c r="AJ861" s="260"/>
      <c r="AK861" s="260"/>
      <c r="AL861" s="260"/>
      <c r="AM861" s="260"/>
      <c r="AN861" s="260"/>
      <c r="AO861" s="260"/>
      <c r="AP861" s="260"/>
      <c r="AQ861" s="260"/>
      <c r="AR861" s="260"/>
      <c r="AS861" s="260"/>
      <c r="AT861" s="260"/>
      <c r="AU861" s="260"/>
      <c r="AV861" s="260"/>
      <c r="AW861" s="260"/>
      <c r="AX861" s="260"/>
      <c r="AY861" s="260"/>
      <c r="AZ861" s="260"/>
      <c r="BA861" s="260"/>
      <c r="BB861" s="260"/>
      <c r="BC861" s="260"/>
      <c r="BD861" s="260"/>
      <c r="BE861" s="260"/>
      <c r="BF861" s="260"/>
      <c r="BG861" s="260"/>
      <c r="BH861" s="260"/>
      <c r="BI861" s="260"/>
      <c r="BJ861" s="382">
        <f>SUM(N863:BI863)</f>
        <v>0</v>
      </c>
      <c r="BK861" s="384">
        <f>SUM(N865:BI865)</f>
        <v>0</v>
      </c>
      <c r="BL861" s="386">
        <f>IF($K861=0,0,IF($BJ861&gt;=20,1,0))</f>
        <v>0</v>
      </c>
      <c r="BM861" s="106"/>
      <c r="BN861" s="106"/>
      <c r="BO861" s="106"/>
      <c r="BP861" s="106"/>
      <c r="BQ861" s="106"/>
      <c r="BR861" s="106"/>
      <c r="BS861" s="106"/>
      <c r="BT861" s="106"/>
      <c r="BU861" s="106"/>
      <c r="BV861" s="106"/>
      <c r="BW861" s="106"/>
      <c r="BX861" s="106"/>
      <c r="BY861" s="106"/>
      <c r="BZ861" s="106"/>
      <c r="CA861" s="106"/>
      <c r="CB861" s="106"/>
    </row>
    <row r="862" spans="1:80" s="245" customFormat="1" ht="29" x14ac:dyDescent="0.35">
      <c r="A862" s="243"/>
      <c r="B862" s="128"/>
      <c r="C862" s="170"/>
      <c r="D862" s="170"/>
      <c r="E862" s="170"/>
      <c r="F862" s="170"/>
      <c r="G862" s="170"/>
      <c r="H862" s="170"/>
      <c r="I862" s="64"/>
      <c r="J862" s="105"/>
      <c r="K862" s="223"/>
      <c r="L862" s="106"/>
      <c r="M862" s="63" t="s">
        <v>215</v>
      </c>
      <c r="N862" s="260"/>
      <c r="O862" s="260"/>
      <c r="P862" s="260"/>
      <c r="Q862" s="260"/>
      <c r="R862" s="260"/>
      <c r="S862" s="260"/>
      <c r="T862" s="260"/>
      <c r="U862" s="260"/>
      <c r="V862" s="260"/>
      <c r="W862" s="260"/>
      <c r="X862" s="260"/>
      <c r="Y862" s="260"/>
      <c r="Z862" s="260"/>
      <c r="AA862" s="260"/>
      <c r="AB862" s="260"/>
      <c r="AC862" s="260"/>
      <c r="AD862" s="260"/>
      <c r="AE862" s="260"/>
      <c r="AF862" s="260"/>
      <c r="AG862" s="260"/>
      <c r="AH862" s="260"/>
      <c r="AI862" s="260"/>
      <c r="AJ862" s="260"/>
      <c r="AK862" s="260"/>
      <c r="AL862" s="260"/>
      <c r="AM862" s="260"/>
      <c r="AN862" s="260"/>
      <c r="AO862" s="260"/>
      <c r="AP862" s="260"/>
      <c r="AQ862" s="260"/>
      <c r="AR862" s="260"/>
      <c r="AS862" s="260"/>
      <c r="AT862" s="260"/>
      <c r="AU862" s="260"/>
      <c r="AV862" s="260"/>
      <c r="AW862" s="260"/>
      <c r="AX862" s="260"/>
      <c r="AY862" s="260"/>
      <c r="AZ862" s="260"/>
      <c r="BA862" s="260"/>
      <c r="BB862" s="260"/>
      <c r="BC862" s="260"/>
      <c r="BD862" s="260"/>
      <c r="BE862" s="260"/>
      <c r="BF862" s="260"/>
      <c r="BG862" s="260"/>
      <c r="BH862" s="260"/>
      <c r="BI862" s="260"/>
      <c r="BJ862" s="382"/>
      <c r="BK862" s="384"/>
      <c r="BL862" s="386"/>
      <c r="BM862" s="106"/>
      <c r="BN862" s="106"/>
      <c r="BO862" s="106"/>
      <c r="BP862" s="106"/>
      <c r="BQ862" s="106"/>
      <c r="BR862" s="106"/>
      <c r="BS862" s="106"/>
      <c r="BT862" s="106"/>
      <c r="BU862" s="106"/>
      <c r="BV862" s="106"/>
      <c r="BW862" s="106"/>
      <c r="BX862" s="106"/>
      <c r="BY862" s="106"/>
      <c r="BZ862" s="106"/>
      <c r="CA862" s="106"/>
      <c r="CB862" s="106"/>
    </row>
    <row r="863" spans="1:80" s="245" customFormat="1" ht="29" x14ac:dyDescent="0.35">
      <c r="A863" s="243"/>
      <c r="B863" s="128"/>
      <c r="C863" s="170"/>
      <c r="D863" s="170"/>
      <c r="E863" s="170"/>
      <c r="F863" s="170"/>
      <c r="G863" s="170"/>
      <c r="H863" s="170"/>
      <c r="I863" s="64"/>
      <c r="J863" s="105"/>
      <c r="K863" s="165"/>
      <c r="L863" s="106"/>
      <c r="M863" s="63" t="s">
        <v>235</v>
      </c>
      <c r="N863" s="167">
        <f>IF(N862="",0,IF(N862&gt;=$H861,$H861,N862))</f>
        <v>0</v>
      </c>
      <c r="O863" s="167">
        <f t="shared" ref="O863" si="13689">IF(O862="",0,IF((O862+N864)&lt;=$H861,O862,$H861-N864))</f>
        <v>0</v>
      </c>
      <c r="P863" s="167">
        <f t="shared" ref="P863" si="13690">IF(P862="",0,IF((P862+O864)&lt;=$H861,P862,$H861-O864))</f>
        <v>0</v>
      </c>
      <c r="Q863" s="167">
        <f t="shared" ref="Q863" si="13691">IF(Q862="",0,IF((Q862+P864)&lt;=$H861,Q862,$H861-P864))</f>
        <v>0</v>
      </c>
      <c r="R863" s="167">
        <f t="shared" ref="R863" si="13692">IF(R862="",0,IF((R862+Q864)&lt;=$H861,R862,$H861-Q864))</f>
        <v>0</v>
      </c>
      <c r="S863" s="167">
        <f t="shared" ref="S863" si="13693">IF(S862="",0,IF((S862+R864)&lt;=$H861,S862,$H861-R864))</f>
        <v>0</v>
      </c>
      <c r="T863" s="167">
        <f t="shared" ref="T863" si="13694">IF(T862="",0,IF((T862+S864)&lt;=$H861,T862,$H861-S864))</f>
        <v>0</v>
      </c>
      <c r="U863" s="167">
        <f t="shared" ref="U863" si="13695">IF(U862="",0,IF((U862+T864)&lt;=$H861,U862,$H861-T864))</f>
        <v>0</v>
      </c>
      <c r="V863" s="167">
        <f t="shared" ref="V863" si="13696">IF(V862="",0,IF((V862+U864)&lt;=$H861,V862,$H861-U864))</f>
        <v>0</v>
      </c>
      <c r="W863" s="167">
        <f t="shared" ref="W863" si="13697">IF(W862="",0,IF((W862+V864)&lt;=$H861,W862,$H861-V864))</f>
        <v>0</v>
      </c>
      <c r="X863" s="167">
        <f t="shared" ref="X863" si="13698">IF(X862="",0,IF((X862+W864)&lt;=$H861,X862,$H861-W864))</f>
        <v>0</v>
      </c>
      <c r="Y863" s="167">
        <f t="shared" ref="Y863" si="13699">IF(Y862="",0,IF((Y862+X864)&lt;=$H861,Y862,$H861-X864))</f>
        <v>0</v>
      </c>
      <c r="Z863" s="167">
        <f t="shared" ref="Z863" si="13700">IF(Z862="",0,IF((Z862+Y864)&lt;=$H861,Z862,$H861-Y864))</f>
        <v>0</v>
      </c>
      <c r="AA863" s="167">
        <f t="shared" ref="AA863" si="13701">IF(AA862="",0,IF((AA862+Z864)&lt;=$H861,AA862,$H861-Z864))</f>
        <v>0</v>
      </c>
      <c r="AB863" s="167">
        <f t="shared" ref="AB863" si="13702">IF(AB862="",0,IF((AB862+AA864)&lt;=$H861,AB862,$H861-AA864))</f>
        <v>0</v>
      </c>
      <c r="AC863" s="167">
        <f t="shared" ref="AC863" si="13703">IF(AC862="",0,IF((AC862+AB864)&lt;=$H861,AC862,$H861-AB864))</f>
        <v>0</v>
      </c>
      <c r="AD863" s="167">
        <f t="shared" ref="AD863" si="13704">IF(AD862="",0,IF((AD862+AC864)&lt;=$H861,AD862,$H861-AC864))</f>
        <v>0</v>
      </c>
      <c r="AE863" s="167">
        <f t="shared" ref="AE863" si="13705">IF(AE862="",0,IF((AE862+AD864)&lt;=$H861,AE862,$H861-AD864))</f>
        <v>0</v>
      </c>
      <c r="AF863" s="167">
        <f t="shared" ref="AF863" si="13706">IF(AF862="",0,IF((AF862+AE864)&lt;=$H861,AF862,$H861-AE864))</f>
        <v>0</v>
      </c>
      <c r="AG863" s="167">
        <f t="shared" ref="AG863" si="13707">IF(AG862="",0,IF((AG862+AF864)&lt;=$H861,AG862,$H861-AF864))</f>
        <v>0</v>
      </c>
      <c r="AH863" s="167">
        <f t="shared" ref="AH863" si="13708">IF(AH862="",0,IF((AH862+AG864)&lt;=$H861,AH862,$H861-AG864))</f>
        <v>0</v>
      </c>
      <c r="AI863" s="167">
        <f t="shared" ref="AI863" si="13709">IF(AI862="",0,IF((AI862+AH864)&lt;=$H861,AI862,$H861-AH864))</f>
        <v>0</v>
      </c>
      <c r="AJ863" s="167">
        <f t="shared" ref="AJ863" si="13710">IF(AJ862="",0,IF((AJ862+AI864)&lt;=$H861,AJ862,$H861-AI864))</f>
        <v>0</v>
      </c>
      <c r="AK863" s="167">
        <f t="shared" ref="AK863" si="13711">IF(AK862="",0,IF((AK862+AJ864)&lt;=$H861,AK862,$H861-AJ864))</f>
        <v>0</v>
      </c>
      <c r="AL863" s="167">
        <f t="shared" ref="AL863" si="13712">IF(AL862="",0,IF((AL862+AK864)&lt;=$H861,AL862,$H861-AK864))</f>
        <v>0</v>
      </c>
      <c r="AM863" s="167">
        <f t="shared" ref="AM863" si="13713">IF(AM862="",0,IF((AM862+AL864)&lt;=$H861,AM862,$H861-AL864))</f>
        <v>0</v>
      </c>
      <c r="AN863" s="167">
        <f t="shared" ref="AN863" si="13714">IF(AN862="",0,IF((AN862+AM864)&lt;=$H861,AN862,$H861-AM864))</f>
        <v>0</v>
      </c>
      <c r="AO863" s="167">
        <f t="shared" ref="AO863" si="13715">IF(AO862="",0,IF((AO862+AN864)&lt;=$H861,AO862,$H861-AN864))</f>
        <v>0</v>
      </c>
      <c r="AP863" s="167">
        <f t="shared" ref="AP863" si="13716">IF(AP862="",0,IF((AP862+AO864)&lt;=$H861,AP862,$H861-AO864))</f>
        <v>0</v>
      </c>
      <c r="AQ863" s="167">
        <f t="shared" ref="AQ863" si="13717">IF(AQ862="",0,IF((AQ862+AP864)&lt;=$H861,AQ862,$H861-AP864))</f>
        <v>0</v>
      </c>
      <c r="AR863" s="167">
        <f t="shared" ref="AR863" si="13718">IF(AR862="",0,IF((AR862+AQ864)&lt;=$H861,AR862,$H861-AQ864))</f>
        <v>0</v>
      </c>
      <c r="AS863" s="167">
        <f t="shared" ref="AS863" si="13719">IF(AS862="",0,IF((AS862+AR864)&lt;=$H861,AS862,$H861-AR864))</f>
        <v>0</v>
      </c>
      <c r="AT863" s="167">
        <f t="shared" ref="AT863" si="13720">IF(AT862="",0,IF((AT862+AS864)&lt;=$H861,AT862,$H861-AS864))</f>
        <v>0</v>
      </c>
      <c r="AU863" s="167">
        <f t="shared" ref="AU863" si="13721">IF(AU862="",0,IF((AU862+AT864)&lt;=$H861,AU862,$H861-AT864))</f>
        <v>0</v>
      </c>
      <c r="AV863" s="167">
        <f t="shared" ref="AV863" si="13722">IF(AV862="",0,IF((AV862+AU864)&lt;=$H861,AV862,$H861-AU864))</f>
        <v>0</v>
      </c>
      <c r="AW863" s="167">
        <f t="shared" ref="AW863" si="13723">IF(AW862="",0,IF((AW862+AV864)&lt;=$H861,AW862,$H861-AV864))</f>
        <v>0</v>
      </c>
      <c r="AX863" s="167">
        <f t="shared" ref="AX863" si="13724">IF(AX862="",0,IF((AX862+AW864)&lt;=$H861,AX862,$H861-AW864))</f>
        <v>0</v>
      </c>
      <c r="AY863" s="167">
        <f t="shared" ref="AY863" si="13725">IF(AY862="",0,IF((AY862+AX864)&lt;=$H861,AY862,$H861-AX864))</f>
        <v>0</v>
      </c>
      <c r="AZ863" s="167">
        <f t="shared" ref="AZ863" si="13726">IF(AZ862="",0,IF((AZ862+AY864)&lt;=$H861,AZ862,$H861-AY864))</f>
        <v>0</v>
      </c>
      <c r="BA863" s="167">
        <f t="shared" ref="BA863" si="13727">IF(BA862="",0,IF((BA862+AZ864)&lt;=$H861,BA862,$H861-AZ864))</f>
        <v>0</v>
      </c>
      <c r="BB863" s="167">
        <f t="shared" ref="BB863" si="13728">IF(BB862="",0,IF((BB862+BA864)&lt;=$H861,BB862,$H861-BA864))</f>
        <v>0</v>
      </c>
      <c r="BC863" s="167">
        <f t="shared" ref="BC863" si="13729">IF(BC862="",0,IF((BC862+BB864)&lt;=$H861,BC862,$H861-BB864))</f>
        <v>0</v>
      </c>
      <c r="BD863" s="167">
        <f t="shared" ref="BD863" si="13730">IF(BD862="",0,IF((BD862+BC864)&lt;=$H861,BD862,$H861-BC864))</f>
        <v>0</v>
      </c>
      <c r="BE863" s="167">
        <f t="shared" ref="BE863" si="13731">IF(BE862="",0,IF((BE862+BD864)&lt;=$H861,BE862,$H861-BD864))</f>
        <v>0</v>
      </c>
      <c r="BF863" s="167">
        <f t="shared" ref="BF863" si="13732">IF(BF862="",0,IF((BF862+BE864)&lt;=$H861,BF862,$H861-BE864))</f>
        <v>0</v>
      </c>
      <c r="BG863" s="167">
        <f t="shared" ref="BG863" si="13733">IF(BG862="",0,IF((BG862+BF864)&lt;=$H861,BG862,$H861-BF864))</f>
        <v>0</v>
      </c>
      <c r="BH863" s="167">
        <f t="shared" ref="BH863" si="13734">IF(BH862="",0,IF((BH862+BG864)&lt;=$H861,BH862,$H861-BG864))</f>
        <v>0</v>
      </c>
      <c r="BI863" s="167">
        <f t="shared" ref="BI863" si="13735">IF(BI862="",0,IF((BI862+BH864)&lt;=$H861,BI862,$H861-BH864))</f>
        <v>0</v>
      </c>
      <c r="BJ863" s="382"/>
      <c r="BK863" s="384"/>
      <c r="BL863" s="386"/>
      <c r="BM863" s="106"/>
      <c r="BN863" s="106"/>
      <c r="BO863" s="106"/>
      <c r="BP863" s="106"/>
      <c r="BQ863" s="106"/>
      <c r="BR863" s="106"/>
      <c r="BS863" s="106"/>
      <c r="BT863" s="106"/>
      <c r="BU863" s="106"/>
      <c r="BV863" s="106"/>
      <c r="BW863" s="106"/>
      <c r="BX863" s="106"/>
      <c r="BY863" s="106"/>
      <c r="BZ863" s="106"/>
      <c r="CA863" s="106"/>
      <c r="CB863" s="106"/>
    </row>
    <row r="864" spans="1:80" ht="29" hidden="1" x14ac:dyDescent="0.35">
      <c r="B864" s="128"/>
      <c r="C864" s="170"/>
      <c r="D864" s="170"/>
      <c r="E864" s="170"/>
      <c r="F864" s="170"/>
      <c r="G864" s="170"/>
      <c r="H864" s="170"/>
      <c r="I864" s="172"/>
      <c r="J864" s="105"/>
      <c r="K864" s="175"/>
      <c r="L864" s="105"/>
      <c r="M864" s="63" t="s">
        <v>236</v>
      </c>
      <c r="N864" s="167">
        <f>N863</f>
        <v>0</v>
      </c>
      <c r="O864" s="167">
        <f>O863+N864</f>
        <v>0</v>
      </c>
      <c r="P864" s="167">
        <f t="shared" ref="P864" si="13736">P863+O864</f>
        <v>0</v>
      </c>
      <c r="Q864" s="167">
        <f t="shared" ref="Q864" si="13737">Q863+P864</f>
        <v>0</v>
      </c>
      <c r="R864" s="167">
        <f t="shared" ref="R864" si="13738">R863+Q864</f>
        <v>0</v>
      </c>
      <c r="S864" s="167">
        <f t="shared" ref="S864" si="13739">S863+R864</f>
        <v>0</v>
      </c>
      <c r="T864" s="167">
        <f t="shared" ref="T864" si="13740">T863+S864</f>
        <v>0</v>
      </c>
      <c r="U864" s="167">
        <f t="shared" ref="U864" si="13741">U863+T864</f>
        <v>0</v>
      </c>
      <c r="V864" s="167">
        <f t="shared" ref="V864" si="13742">V863+U864</f>
        <v>0</v>
      </c>
      <c r="W864" s="167">
        <f t="shared" ref="W864" si="13743">W863+V864</f>
        <v>0</v>
      </c>
      <c r="X864" s="167">
        <f t="shared" ref="X864" si="13744">X863+W864</f>
        <v>0</v>
      </c>
      <c r="Y864" s="167">
        <f t="shared" ref="Y864" si="13745">Y863+X864</f>
        <v>0</v>
      </c>
      <c r="Z864" s="167">
        <f t="shared" ref="Z864" si="13746">Z863+Y864</f>
        <v>0</v>
      </c>
      <c r="AA864" s="167">
        <f t="shared" ref="AA864" si="13747">AA863+Z864</f>
        <v>0</v>
      </c>
      <c r="AB864" s="167">
        <f t="shared" ref="AB864" si="13748">AB863+AA864</f>
        <v>0</v>
      </c>
      <c r="AC864" s="167">
        <f t="shared" ref="AC864" si="13749">AC863+AB864</f>
        <v>0</v>
      </c>
      <c r="AD864" s="167">
        <f t="shared" ref="AD864" si="13750">AD863+AC864</f>
        <v>0</v>
      </c>
      <c r="AE864" s="167">
        <f t="shared" ref="AE864" si="13751">AE863+AD864</f>
        <v>0</v>
      </c>
      <c r="AF864" s="167">
        <f t="shared" ref="AF864" si="13752">AF863+AE864</f>
        <v>0</v>
      </c>
      <c r="AG864" s="167">
        <f t="shared" ref="AG864" si="13753">AG863+AF864</f>
        <v>0</v>
      </c>
      <c r="AH864" s="167">
        <f t="shared" ref="AH864" si="13754">AH863+AG864</f>
        <v>0</v>
      </c>
      <c r="AI864" s="167">
        <f t="shared" ref="AI864" si="13755">AI863+AH864</f>
        <v>0</v>
      </c>
      <c r="AJ864" s="167">
        <f t="shared" ref="AJ864" si="13756">AJ863+AI864</f>
        <v>0</v>
      </c>
      <c r="AK864" s="167">
        <f t="shared" ref="AK864" si="13757">AK863+AJ864</f>
        <v>0</v>
      </c>
      <c r="AL864" s="167">
        <f t="shared" ref="AL864" si="13758">AL863+AK864</f>
        <v>0</v>
      </c>
      <c r="AM864" s="167">
        <f t="shared" ref="AM864" si="13759">AM863+AL864</f>
        <v>0</v>
      </c>
      <c r="AN864" s="167">
        <f t="shared" ref="AN864" si="13760">AN863+AM864</f>
        <v>0</v>
      </c>
      <c r="AO864" s="167">
        <f t="shared" ref="AO864" si="13761">AO863+AN864</f>
        <v>0</v>
      </c>
      <c r="AP864" s="167">
        <f t="shared" ref="AP864" si="13762">AP863+AO864</f>
        <v>0</v>
      </c>
      <c r="AQ864" s="167">
        <f t="shared" ref="AQ864" si="13763">AQ863+AP864</f>
        <v>0</v>
      </c>
      <c r="AR864" s="167">
        <f t="shared" ref="AR864" si="13764">AR863+AQ864</f>
        <v>0</v>
      </c>
      <c r="AS864" s="167">
        <f t="shared" ref="AS864" si="13765">AS863+AR864</f>
        <v>0</v>
      </c>
      <c r="AT864" s="167">
        <f t="shared" ref="AT864" si="13766">AT863+AS864</f>
        <v>0</v>
      </c>
      <c r="AU864" s="167">
        <f t="shared" ref="AU864" si="13767">AU863+AT864</f>
        <v>0</v>
      </c>
      <c r="AV864" s="167">
        <f t="shared" ref="AV864" si="13768">AV863+AU864</f>
        <v>0</v>
      </c>
      <c r="AW864" s="167">
        <f t="shared" ref="AW864" si="13769">AW863+AV864</f>
        <v>0</v>
      </c>
      <c r="AX864" s="167">
        <f t="shared" ref="AX864" si="13770">AX863+AW864</f>
        <v>0</v>
      </c>
      <c r="AY864" s="167">
        <f t="shared" ref="AY864" si="13771">AY863+AX864</f>
        <v>0</v>
      </c>
      <c r="AZ864" s="167">
        <f t="shared" ref="AZ864" si="13772">AZ863+AY864</f>
        <v>0</v>
      </c>
      <c r="BA864" s="167">
        <f t="shared" ref="BA864" si="13773">BA863+AZ864</f>
        <v>0</v>
      </c>
      <c r="BB864" s="167">
        <f t="shared" ref="BB864" si="13774">BB863+BA864</f>
        <v>0</v>
      </c>
      <c r="BC864" s="167">
        <f t="shared" ref="BC864" si="13775">BC863+BB864</f>
        <v>0</v>
      </c>
      <c r="BD864" s="167">
        <f t="shared" ref="BD864" si="13776">BD863+BC864</f>
        <v>0</v>
      </c>
      <c r="BE864" s="167">
        <f t="shared" ref="BE864" si="13777">BE863+BD864</f>
        <v>0</v>
      </c>
      <c r="BF864" s="167">
        <f t="shared" ref="BF864" si="13778">BF863+BE864</f>
        <v>0</v>
      </c>
      <c r="BG864" s="167">
        <f t="shared" ref="BG864" si="13779">BG863+BF864</f>
        <v>0</v>
      </c>
      <c r="BH864" s="167">
        <f t="shared" ref="BH864" si="13780">BH863+BG864</f>
        <v>0</v>
      </c>
      <c r="BI864" s="167">
        <f t="shared" ref="BI864" si="13781">BI863+BH864</f>
        <v>0</v>
      </c>
      <c r="BJ864" s="382"/>
      <c r="BK864" s="384"/>
      <c r="BL864" s="386"/>
      <c r="BM864" s="105"/>
      <c r="BN864" s="105"/>
      <c r="BO864" s="105"/>
      <c r="BP864" s="105"/>
      <c r="BQ864" s="105"/>
      <c r="BR864" s="105"/>
      <c r="BS864" s="105"/>
      <c r="BT864" s="105"/>
      <c r="BU864" s="105"/>
      <c r="BV864" s="105"/>
      <c r="BW864" s="105"/>
      <c r="BX864" s="105"/>
      <c r="BY864" s="105"/>
      <c r="BZ864" s="105"/>
      <c r="CA864" s="105"/>
      <c r="CB864" s="105"/>
    </row>
    <row r="865" spans="1:80" ht="25.4" customHeight="1" thickBot="1" x14ac:dyDescent="0.4">
      <c r="B865" s="128"/>
      <c r="C865" s="170"/>
      <c r="D865" s="170"/>
      <c r="E865" s="170"/>
      <c r="F865" s="170"/>
      <c r="G865" s="170"/>
      <c r="H865" s="170"/>
      <c r="I865" s="172"/>
      <c r="J865" s="105"/>
      <c r="K865" s="175"/>
      <c r="L865" s="105"/>
      <c r="M865" s="63" t="s">
        <v>145</v>
      </c>
      <c r="N865" s="168">
        <f>IF($E861="",0,VLOOKUP($E861,'Podpůrná data'!$H$15:$I$182,2)*N863)</f>
        <v>0</v>
      </c>
      <c r="O865" s="168">
        <f>IF($E861="",0,VLOOKUP($E861,'Podpůrná data'!$H$15:$I$182,2)*O863)</f>
        <v>0</v>
      </c>
      <c r="P865" s="168">
        <f>IF($E861="",0,VLOOKUP($E861,'Podpůrná data'!$H$15:$I$182,2)*P863)</f>
        <v>0</v>
      </c>
      <c r="Q865" s="168">
        <f>IF($E861="",0,VLOOKUP($E861,'Podpůrná data'!$H$15:$I$182,2)*Q863)</f>
        <v>0</v>
      </c>
      <c r="R865" s="168">
        <f>IF($E861="",0,VLOOKUP($E861,'Podpůrná data'!$H$15:$I$182,2)*R863)</f>
        <v>0</v>
      </c>
      <c r="S865" s="168">
        <f>IF($E861="",0,VLOOKUP($E861,'Podpůrná data'!$H$15:$I$182,2)*S863)</f>
        <v>0</v>
      </c>
      <c r="T865" s="168">
        <f>IF($E861="",0,VLOOKUP($E861,'Podpůrná data'!$H$15:$I$182,2)*T863)</f>
        <v>0</v>
      </c>
      <c r="U865" s="168">
        <f>IF($E861="",0,VLOOKUP($E861,'Podpůrná data'!$H$15:$I$182,2)*U863)</f>
        <v>0</v>
      </c>
      <c r="V865" s="168">
        <f>IF($E861="",0,VLOOKUP($E861,'Podpůrná data'!$H$15:$I$182,2)*V863)</f>
        <v>0</v>
      </c>
      <c r="W865" s="168">
        <f>IF($E861="",0,VLOOKUP($E861,'Podpůrná data'!$H$15:$I$182,2)*W863)</f>
        <v>0</v>
      </c>
      <c r="X865" s="168">
        <f>IF($E861="",0,VLOOKUP($E861,'Podpůrná data'!$H$15:$I$182,2)*X863)</f>
        <v>0</v>
      </c>
      <c r="Y865" s="168">
        <f>IF($E861="",0,VLOOKUP($E861,'Podpůrná data'!$H$15:$I$182,2)*Y863)</f>
        <v>0</v>
      </c>
      <c r="Z865" s="168">
        <f>IF($E861="",0,VLOOKUP($E861,'Podpůrná data'!$H$15:$I$182,2)*Z863)</f>
        <v>0</v>
      </c>
      <c r="AA865" s="168">
        <f>IF($E861="",0,VLOOKUP($E861,'Podpůrná data'!$H$15:$I$182,2)*AA863)</f>
        <v>0</v>
      </c>
      <c r="AB865" s="168">
        <f>IF($E861="",0,VLOOKUP($E861,'Podpůrná data'!$H$15:$I$182,2)*AB863)</f>
        <v>0</v>
      </c>
      <c r="AC865" s="168">
        <f>IF($E861="",0,VLOOKUP($E861,'Podpůrná data'!$H$15:$I$182,2)*AC863)</f>
        <v>0</v>
      </c>
      <c r="AD865" s="168">
        <f>IF($E861="",0,VLOOKUP($E861,'Podpůrná data'!$H$15:$I$182,2)*AD863)</f>
        <v>0</v>
      </c>
      <c r="AE865" s="168">
        <f>IF($E861="",0,VLOOKUP($E861,'Podpůrná data'!$H$15:$I$182,2)*AE863)</f>
        <v>0</v>
      </c>
      <c r="AF865" s="168">
        <f>IF($E861="",0,VLOOKUP($E861,'Podpůrná data'!$H$15:$I$182,2)*AF863)</f>
        <v>0</v>
      </c>
      <c r="AG865" s="168">
        <f>IF($E861="",0,VLOOKUP($E861,'Podpůrná data'!$H$15:$I$182,2)*AG863)</f>
        <v>0</v>
      </c>
      <c r="AH865" s="168">
        <f>IF($E861="",0,VLOOKUP($E861,'Podpůrná data'!$H$15:$I$182,2)*AH863)</f>
        <v>0</v>
      </c>
      <c r="AI865" s="168">
        <f>IF($E861="",0,VLOOKUP($E861,'Podpůrná data'!$H$15:$I$182,2)*AI863)</f>
        <v>0</v>
      </c>
      <c r="AJ865" s="168">
        <f>IF($E861="",0,VLOOKUP($E861,'Podpůrná data'!$H$15:$I$182,2)*AJ863)</f>
        <v>0</v>
      </c>
      <c r="AK865" s="168">
        <f>IF($E861="",0,VLOOKUP($E861,'Podpůrná data'!$H$15:$I$182,2)*AK863)</f>
        <v>0</v>
      </c>
      <c r="AL865" s="168">
        <f>IF($E861="",0,VLOOKUP($E861,'Podpůrná data'!$H$15:$I$182,2)*AL863)</f>
        <v>0</v>
      </c>
      <c r="AM865" s="168">
        <f>IF($E861="",0,VLOOKUP($E861,'Podpůrná data'!$H$15:$I$182,2)*AM863)</f>
        <v>0</v>
      </c>
      <c r="AN865" s="168">
        <f>IF($E861="",0,VLOOKUP($E861,'Podpůrná data'!$H$15:$I$182,2)*AN863)</f>
        <v>0</v>
      </c>
      <c r="AO865" s="168">
        <f>IF($E861="",0,VLOOKUP($E861,'Podpůrná data'!$H$15:$I$182,2)*AO863)</f>
        <v>0</v>
      </c>
      <c r="AP865" s="168">
        <f>IF($E861="",0,VLOOKUP($E861,'Podpůrná data'!$H$15:$I$182,2)*AP863)</f>
        <v>0</v>
      </c>
      <c r="AQ865" s="168">
        <f>IF($E861="",0,VLOOKUP($E861,'Podpůrná data'!$H$15:$I$182,2)*AQ863)</f>
        <v>0</v>
      </c>
      <c r="AR865" s="168">
        <f>IF($E861="",0,VLOOKUP($E861,'Podpůrná data'!$H$15:$I$182,2)*AR863)</f>
        <v>0</v>
      </c>
      <c r="AS865" s="168">
        <f>IF($E861="",0,VLOOKUP($E861,'Podpůrná data'!$H$15:$I$182,2)*AS863)</f>
        <v>0</v>
      </c>
      <c r="AT865" s="168">
        <f>IF($E861="",0,VLOOKUP($E861,'Podpůrná data'!$H$15:$I$182,2)*AT863)</f>
        <v>0</v>
      </c>
      <c r="AU865" s="168">
        <f>IF($E861="",0,VLOOKUP($E861,'Podpůrná data'!$H$15:$I$182,2)*AU863)</f>
        <v>0</v>
      </c>
      <c r="AV865" s="168">
        <f>IF($E861="",0,VLOOKUP($E861,'Podpůrná data'!$H$15:$I$182,2)*AV863)</f>
        <v>0</v>
      </c>
      <c r="AW865" s="168">
        <f>IF($E861="",0,VLOOKUP($E861,'Podpůrná data'!$H$15:$I$182,2)*AW863)</f>
        <v>0</v>
      </c>
      <c r="AX865" s="168">
        <f>IF($E861="",0,VLOOKUP($E861,'Podpůrná data'!$H$15:$I$182,2)*AX863)</f>
        <v>0</v>
      </c>
      <c r="AY865" s="168">
        <f>IF($E861="",0,VLOOKUP($E861,'Podpůrná data'!$H$15:$I$182,2)*AY863)</f>
        <v>0</v>
      </c>
      <c r="AZ865" s="168">
        <f>IF($E861="",0,VLOOKUP($E861,'Podpůrná data'!$H$15:$I$182,2)*AZ863)</f>
        <v>0</v>
      </c>
      <c r="BA865" s="168">
        <f>IF($E861="",0,VLOOKUP($E861,'Podpůrná data'!$H$15:$I$182,2)*BA863)</f>
        <v>0</v>
      </c>
      <c r="BB865" s="168">
        <f>IF($E861="",0,VLOOKUP($E861,'Podpůrná data'!$H$15:$I$182,2)*BB863)</f>
        <v>0</v>
      </c>
      <c r="BC865" s="168">
        <f>IF($E861="",0,VLOOKUP($E861,'Podpůrná data'!$H$15:$I$182,2)*BC863)</f>
        <v>0</v>
      </c>
      <c r="BD865" s="168">
        <f>IF($E861="",0,VLOOKUP($E861,'Podpůrná data'!$H$15:$I$182,2)*BD863)</f>
        <v>0</v>
      </c>
      <c r="BE865" s="168">
        <f>IF($E861="",0,VLOOKUP($E861,'Podpůrná data'!$H$15:$I$182,2)*BE863)</f>
        <v>0</v>
      </c>
      <c r="BF865" s="168">
        <f>IF($E861="",0,VLOOKUP($E861,'Podpůrná data'!$H$15:$I$182,2)*BF863)</f>
        <v>0</v>
      </c>
      <c r="BG865" s="168">
        <f>IF($E861="",0,VLOOKUP($E861,'Podpůrná data'!$H$15:$I$182,2)*BG863)</f>
        <v>0</v>
      </c>
      <c r="BH865" s="168">
        <f>IF($E861="",0,VLOOKUP($E861,'Podpůrná data'!$H$15:$I$182,2)*BH863)</f>
        <v>0</v>
      </c>
      <c r="BI865" s="168">
        <f>IF($E861="",0,VLOOKUP($E861,'Podpůrná data'!$H$15:$I$182,2)*BI863)</f>
        <v>0</v>
      </c>
      <c r="BJ865" s="382"/>
      <c r="BK865" s="384"/>
      <c r="BL865" s="386"/>
      <c r="BM865" s="105"/>
      <c r="BN865" s="178">
        <f>SUMIFS($N865:$BI865,$N860:$BI860,"1. ZoR")</f>
        <v>0</v>
      </c>
      <c r="BO865" s="178">
        <f>SUMIFS($N865:$BI865,$N860:$BI860,"2. ZoR")</f>
        <v>0</v>
      </c>
      <c r="BP865" s="178">
        <f>SUMIFS($N865:$BI865,$N860:$BI860,"3. ZoR")</f>
        <v>0</v>
      </c>
      <c r="BQ865" s="178">
        <f>SUMIFS($N865:$BI865,$N860:$BI860,"4. ZoR")</f>
        <v>0</v>
      </c>
      <c r="BR865" s="178">
        <f>SUMIFS($N865:$BI865,$N860:$BI860,"5. ZoR")</f>
        <v>0</v>
      </c>
      <c r="BS865" s="178">
        <f>SUMIFS($N865:$BI865,$N860:$BI860,"6. ZoR")</f>
        <v>0</v>
      </c>
      <c r="BT865" s="178">
        <f>SUMIFS($N865:$BI865,$N860:$BI860,"7. ZoR")</f>
        <v>0</v>
      </c>
      <c r="BU865" s="178">
        <f>SUMIFS($N865:$BI865,$N860:$BI860,"8. ZoR")</f>
        <v>0</v>
      </c>
      <c r="BV865" s="178">
        <f>SUMIFS($N865:$BI865,$N860:$BI860,"9. ZoR")</f>
        <v>0</v>
      </c>
      <c r="BW865" s="178">
        <f>SUMIFS($N865:$BI865,$N860:$BI860,"10. ZoR")</f>
        <v>0</v>
      </c>
      <c r="BX865" s="178">
        <f>SUMIFS($N865:$BI865,$N860:$BI860,"11. ZoR")</f>
        <v>0</v>
      </c>
      <c r="BY865" s="178">
        <f>SUMIFS($N865:$BI865,$N860:$BI860,"12. ZoR")</f>
        <v>0</v>
      </c>
      <c r="BZ865" s="178">
        <f>SUMIFS($N865:$BI865,$N860:$BI860,"13. ZoR")</f>
        <v>0</v>
      </c>
      <c r="CA865" s="178">
        <f>SUMIFS($N865:$BI865,$N860:$BI860,"14. ZoR")</f>
        <v>0</v>
      </c>
      <c r="CB865" s="178">
        <f>SUMIFS($N865:$BI865,$N860:$BI860,"15. ZoR")</f>
        <v>0</v>
      </c>
    </row>
    <row r="866" spans="1:80" ht="29.5" hidden="1" thickBot="1" x14ac:dyDescent="0.4">
      <c r="B866" s="129"/>
      <c r="C866" s="173"/>
      <c r="D866" s="173"/>
      <c r="E866" s="173"/>
      <c r="F866" s="173"/>
      <c r="G866" s="173"/>
      <c r="H866" s="173"/>
      <c r="I866" s="174"/>
      <c r="J866" s="105"/>
      <c r="K866" s="176"/>
      <c r="L866" s="105"/>
      <c r="M866" s="63" t="s">
        <v>200</v>
      </c>
      <c r="N866" s="168">
        <f>IF(N865="","",N865)</f>
        <v>0</v>
      </c>
      <c r="O866" s="168">
        <f>N866+O865</f>
        <v>0</v>
      </c>
      <c r="P866" s="168">
        <f t="shared" ref="P866" si="13782">O866+P865</f>
        <v>0</v>
      </c>
      <c r="Q866" s="168">
        <f t="shared" ref="Q866" si="13783">P866+Q865</f>
        <v>0</v>
      </c>
      <c r="R866" s="168">
        <f t="shared" ref="R866" si="13784">Q866+R865</f>
        <v>0</v>
      </c>
      <c r="S866" s="168">
        <f t="shared" ref="S866" si="13785">R866+S865</f>
        <v>0</v>
      </c>
      <c r="T866" s="168">
        <f t="shared" ref="T866" si="13786">S866+T865</f>
        <v>0</v>
      </c>
      <c r="U866" s="168">
        <f t="shared" ref="U866" si="13787">T866+U865</f>
        <v>0</v>
      </c>
      <c r="V866" s="168">
        <f t="shared" ref="V866" si="13788">U866+V865</f>
        <v>0</v>
      </c>
      <c r="W866" s="168">
        <f t="shared" ref="W866" si="13789">V866+W865</f>
        <v>0</v>
      </c>
      <c r="X866" s="168">
        <f t="shared" ref="X866" si="13790">W866+X865</f>
        <v>0</v>
      </c>
      <c r="Y866" s="168">
        <f t="shared" ref="Y866" si="13791">X866+Y865</f>
        <v>0</v>
      </c>
      <c r="Z866" s="168">
        <f t="shared" ref="Z866" si="13792">Y866+Z865</f>
        <v>0</v>
      </c>
      <c r="AA866" s="168">
        <f t="shared" ref="AA866" si="13793">Z866+AA865</f>
        <v>0</v>
      </c>
      <c r="AB866" s="168">
        <f t="shared" ref="AB866" si="13794">AA866+AB865</f>
        <v>0</v>
      </c>
      <c r="AC866" s="168">
        <f t="shared" ref="AC866" si="13795">AB866+AC865</f>
        <v>0</v>
      </c>
      <c r="AD866" s="168">
        <f t="shared" ref="AD866" si="13796">AC866+AD865</f>
        <v>0</v>
      </c>
      <c r="AE866" s="168">
        <f t="shared" ref="AE866" si="13797">AD866+AE865</f>
        <v>0</v>
      </c>
      <c r="AF866" s="168">
        <f t="shared" ref="AF866" si="13798">AE866+AF865</f>
        <v>0</v>
      </c>
      <c r="AG866" s="168">
        <f t="shared" ref="AG866" si="13799">AF866+AG865</f>
        <v>0</v>
      </c>
      <c r="AH866" s="168">
        <f t="shared" ref="AH866" si="13800">AG866+AH865</f>
        <v>0</v>
      </c>
      <c r="AI866" s="168">
        <f t="shared" ref="AI866" si="13801">AH866+AI865</f>
        <v>0</v>
      </c>
      <c r="AJ866" s="168">
        <f t="shared" ref="AJ866" si="13802">AI866+AJ865</f>
        <v>0</v>
      </c>
      <c r="AK866" s="168">
        <f t="shared" ref="AK866" si="13803">AJ866+AK865</f>
        <v>0</v>
      </c>
      <c r="AL866" s="168">
        <f t="shared" ref="AL866" si="13804">AK866+AL865</f>
        <v>0</v>
      </c>
      <c r="AM866" s="168">
        <f t="shared" ref="AM866" si="13805">AL866+AM865</f>
        <v>0</v>
      </c>
      <c r="AN866" s="168">
        <f t="shared" ref="AN866" si="13806">AM866+AN865</f>
        <v>0</v>
      </c>
      <c r="AO866" s="168">
        <f t="shared" ref="AO866" si="13807">AN866+AO865</f>
        <v>0</v>
      </c>
      <c r="AP866" s="168">
        <f t="shared" ref="AP866" si="13808">AO866+AP865</f>
        <v>0</v>
      </c>
      <c r="AQ866" s="168">
        <f t="shared" ref="AQ866" si="13809">AP866+AQ865</f>
        <v>0</v>
      </c>
      <c r="AR866" s="168">
        <f t="shared" ref="AR866" si="13810">AQ866+AR865</f>
        <v>0</v>
      </c>
      <c r="AS866" s="168">
        <f t="shared" ref="AS866" si="13811">AR866+AS865</f>
        <v>0</v>
      </c>
      <c r="AT866" s="168">
        <f t="shared" ref="AT866" si="13812">AS866+AT865</f>
        <v>0</v>
      </c>
      <c r="AU866" s="168">
        <f t="shared" ref="AU866" si="13813">AT866+AU865</f>
        <v>0</v>
      </c>
      <c r="AV866" s="168">
        <f t="shared" ref="AV866" si="13814">AU866+AV865</f>
        <v>0</v>
      </c>
      <c r="AW866" s="168">
        <f t="shared" ref="AW866" si="13815">AV866+AW865</f>
        <v>0</v>
      </c>
      <c r="AX866" s="168">
        <f t="shared" ref="AX866" si="13816">AW866+AX865</f>
        <v>0</v>
      </c>
      <c r="AY866" s="168">
        <f t="shared" ref="AY866" si="13817">AX866+AY865</f>
        <v>0</v>
      </c>
      <c r="AZ866" s="168">
        <f t="shared" ref="AZ866" si="13818">AY866+AZ865</f>
        <v>0</v>
      </c>
      <c r="BA866" s="168">
        <f t="shared" ref="BA866" si="13819">AZ866+BA865</f>
        <v>0</v>
      </c>
      <c r="BB866" s="168">
        <f t="shared" ref="BB866" si="13820">BA866+BB865</f>
        <v>0</v>
      </c>
      <c r="BC866" s="168">
        <f t="shared" ref="BC866" si="13821">BB866+BC865</f>
        <v>0</v>
      </c>
      <c r="BD866" s="168">
        <f t="shared" ref="BD866" si="13822">BC866+BD865</f>
        <v>0</v>
      </c>
      <c r="BE866" s="168">
        <f t="shared" ref="BE866" si="13823">BD866+BE865</f>
        <v>0</v>
      </c>
      <c r="BF866" s="168">
        <f t="shared" ref="BF866" si="13824">BE866+BF865</f>
        <v>0</v>
      </c>
      <c r="BG866" s="168">
        <f t="shared" ref="BG866" si="13825">BF866+BG865</f>
        <v>0</v>
      </c>
      <c r="BH866" s="168">
        <f t="shared" ref="BH866" si="13826">BG866+BH865</f>
        <v>0</v>
      </c>
      <c r="BI866" s="168">
        <f t="shared" ref="BI866" si="13827">BH866+BI865</f>
        <v>0</v>
      </c>
      <c r="BJ866" s="383"/>
      <c r="BK866" s="385"/>
      <c r="BL866" s="387"/>
      <c r="BM866" s="105"/>
      <c r="BN866" s="105"/>
      <c r="BO866" s="105"/>
      <c r="BP866" s="105"/>
      <c r="BQ866" s="105"/>
      <c r="BR866" s="105"/>
      <c r="BS866" s="105"/>
      <c r="BT866" s="105"/>
      <c r="BU866" s="105"/>
      <c r="BV866" s="105"/>
      <c r="BW866" s="105"/>
      <c r="BX866" s="105"/>
      <c r="BY866" s="105"/>
      <c r="BZ866" s="105"/>
      <c r="CA866" s="105"/>
      <c r="CB866" s="105"/>
    </row>
    <row r="867" spans="1:80" ht="15" hidden="1" thickBot="1" x14ac:dyDescent="0.4">
      <c r="B867" s="105"/>
      <c r="C867" s="130"/>
      <c r="D867" s="130"/>
      <c r="E867" s="130"/>
      <c r="F867" s="130"/>
      <c r="G867" s="130"/>
      <c r="H867" s="130"/>
      <c r="I867" s="105"/>
      <c r="J867" s="7"/>
      <c r="K867" s="105"/>
      <c r="L867" s="105"/>
      <c r="M867" s="105"/>
      <c r="N867" s="105"/>
      <c r="O867" s="105"/>
      <c r="P867" s="7"/>
      <c r="Q867" s="105"/>
      <c r="R867" s="105"/>
      <c r="S867" s="105"/>
      <c r="T867" s="105"/>
      <c r="U867" s="105"/>
      <c r="V867" s="105"/>
      <c r="W867" s="105"/>
      <c r="X867" s="105"/>
      <c r="Y867" s="105"/>
      <c r="Z867" s="105"/>
      <c r="AA867" s="105"/>
      <c r="AB867" s="105"/>
      <c r="AC867" s="105"/>
      <c r="AD867" s="105"/>
      <c r="AE867" s="105"/>
      <c r="AF867" s="105"/>
      <c r="AG867" s="105"/>
      <c r="AH867" s="105"/>
      <c r="AI867" s="105"/>
      <c r="AJ867" s="105"/>
      <c r="AK867" s="105"/>
      <c r="AL867" s="105"/>
      <c r="AM867" s="105"/>
      <c r="AN867" s="105"/>
      <c r="AO867" s="105"/>
      <c r="AP867" s="105"/>
      <c r="AQ867" s="105"/>
      <c r="AR867" s="105"/>
      <c r="AS867" s="105"/>
      <c r="AT867" s="105"/>
      <c r="AU867" s="105"/>
      <c r="AV867" s="105"/>
      <c r="AW867" s="105"/>
      <c r="AX867" s="105"/>
      <c r="AY867" s="105"/>
      <c r="AZ867" s="105"/>
      <c r="BA867" s="105"/>
      <c r="BB867" s="105"/>
      <c r="BC867" s="105"/>
      <c r="BD867" s="105"/>
      <c r="BE867" s="105"/>
      <c r="BF867" s="105"/>
      <c r="BG867" s="105"/>
      <c r="BH867" s="105"/>
      <c r="BI867" s="105"/>
      <c r="BJ867" s="105"/>
      <c r="BK867" s="105"/>
      <c r="BL867" s="105"/>
      <c r="BM867" s="105"/>
      <c r="BN867" s="105"/>
      <c r="BO867" s="105"/>
      <c r="BP867" s="105"/>
      <c r="BQ867" s="105"/>
      <c r="BR867" s="105"/>
      <c r="BS867" s="105"/>
      <c r="BT867" s="105"/>
      <c r="BU867" s="105"/>
      <c r="BV867" s="105"/>
      <c r="BW867" s="105"/>
      <c r="BX867" s="105"/>
      <c r="BY867" s="105"/>
      <c r="BZ867" s="105"/>
      <c r="CA867" s="105"/>
      <c r="CB867" s="105"/>
    </row>
    <row r="868" spans="1:80" s="245" customFormat="1" ht="58.4" customHeight="1" thickBot="1" x14ac:dyDescent="0.4">
      <c r="A868" s="249"/>
      <c r="B868" s="120"/>
      <c r="C868" s="360" t="s">
        <v>2</v>
      </c>
      <c r="D868" s="121"/>
      <c r="E868" s="131" t="s">
        <v>225</v>
      </c>
      <c r="F868" s="131" t="s">
        <v>444</v>
      </c>
      <c r="G868" s="131" t="s">
        <v>208</v>
      </c>
      <c r="H868" s="122" t="s">
        <v>385</v>
      </c>
      <c r="I868" s="123" t="s">
        <v>1</v>
      </c>
      <c r="J868" s="7"/>
      <c r="K868" s="169">
        <v>204032</v>
      </c>
      <c r="L868" s="106"/>
      <c r="M868" s="194" t="s">
        <v>128</v>
      </c>
      <c r="N868" s="83" t="s">
        <v>4</v>
      </c>
      <c r="O868" s="83" t="s">
        <v>5</v>
      </c>
      <c r="P868" s="83" t="s">
        <v>6</v>
      </c>
      <c r="Q868" s="83" t="s">
        <v>7</v>
      </c>
      <c r="R868" s="83" t="s">
        <v>8</v>
      </c>
      <c r="S868" s="83" t="s">
        <v>9</v>
      </c>
      <c r="T868" s="83" t="s">
        <v>10</v>
      </c>
      <c r="U868" s="83" t="s">
        <v>11</v>
      </c>
      <c r="V868" s="83" t="s">
        <v>12</v>
      </c>
      <c r="W868" s="83" t="s">
        <v>13</v>
      </c>
      <c r="X868" s="83" t="s">
        <v>14</v>
      </c>
      <c r="Y868" s="83" t="s">
        <v>15</v>
      </c>
      <c r="Z868" s="83" t="s">
        <v>16</v>
      </c>
      <c r="AA868" s="83" t="s">
        <v>17</v>
      </c>
      <c r="AB868" s="83" t="s">
        <v>18</v>
      </c>
      <c r="AC868" s="83" t="s">
        <v>19</v>
      </c>
      <c r="AD868" s="83" t="s">
        <v>20</v>
      </c>
      <c r="AE868" s="83" t="s">
        <v>21</v>
      </c>
      <c r="AF868" s="83" t="s">
        <v>22</v>
      </c>
      <c r="AG868" s="83" t="s">
        <v>23</v>
      </c>
      <c r="AH868" s="83" t="s">
        <v>24</v>
      </c>
      <c r="AI868" s="83" t="s">
        <v>25</v>
      </c>
      <c r="AJ868" s="83" t="s">
        <v>26</v>
      </c>
      <c r="AK868" s="83" t="s">
        <v>27</v>
      </c>
      <c r="AL868" s="83" t="s">
        <v>28</v>
      </c>
      <c r="AM868" s="83" t="s">
        <v>29</v>
      </c>
      <c r="AN868" s="83" t="s">
        <v>30</v>
      </c>
      <c r="AO868" s="83" t="s">
        <v>31</v>
      </c>
      <c r="AP868" s="83" t="s">
        <v>32</v>
      </c>
      <c r="AQ868" s="83" t="s">
        <v>33</v>
      </c>
      <c r="AR868" s="83" t="s">
        <v>34</v>
      </c>
      <c r="AS868" s="83" t="s">
        <v>35</v>
      </c>
      <c r="AT868" s="83" t="s">
        <v>36</v>
      </c>
      <c r="AU868" s="83" t="s">
        <v>37</v>
      </c>
      <c r="AV868" s="83" t="s">
        <v>38</v>
      </c>
      <c r="AW868" s="83" t="s">
        <v>39</v>
      </c>
      <c r="AX868" s="83" t="s">
        <v>40</v>
      </c>
      <c r="AY868" s="83" t="s">
        <v>41</v>
      </c>
      <c r="AZ868" s="83" t="s">
        <v>42</v>
      </c>
      <c r="BA868" s="83" t="s">
        <v>43</v>
      </c>
      <c r="BB868" s="83" t="s">
        <v>44</v>
      </c>
      <c r="BC868" s="83" t="s">
        <v>45</v>
      </c>
      <c r="BD868" s="83" t="s">
        <v>46</v>
      </c>
      <c r="BE868" s="83" t="s">
        <v>47</v>
      </c>
      <c r="BF868" s="83" t="s">
        <v>48</v>
      </c>
      <c r="BG868" s="83" t="s">
        <v>49</v>
      </c>
      <c r="BH868" s="83" t="s">
        <v>50</v>
      </c>
      <c r="BI868" s="83" t="s">
        <v>51</v>
      </c>
      <c r="BJ868" s="134" t="s">
        <v>234</v>
      </c>
      <c r="BK868" s="135" t="s">
        <v>164</v>
      </c>
      <c r="BL868" s="135" t="s">
        <v>213</v>
      </c>
      <c r="BM868" s="106"/>
      <c r="BN868" s="368" t="s">
        <v>238</v>
      </c>
      <c r="BO868" s="369"/>
      <c r="BP868" s="369"/>
      <c r="BQ868" s="369"/>
      <c r="BR868" s="369"/>
      <c r="BS868" s="369"/>
      <c r="BT868" s="369"/>
      <c r="BU868" s="369"/>
      <c r="BV868" s="369"/>
      <c r="BW868" s="369"/>
      <c r="BX868" s="369"/>
      <c r="BY868" s="369"/>
      <c r="BZ868" s="369"/>
      <c r="CA868" s="369"/>
      <c r="CB868" s="369"/>
    </row>
    <row r="869" spans="1:80" s="245" customFormat="1" ht="18" hidden="1" customHeight="1" x14ac:dyDescent="0.35">
      <c r="A869" s="250"/>
      <c r="B869" s="113"/>
      <c r="C869" s="361"/>
      <c r="D869" s="125"/>
      <c r="E869" s="125"/>
      <c r="F869" s="125"/>
      <c r="G869" s="125"/>
      <c r="H869" s="370" t="s">
        <v>201</v>
      </c>
      <c r="I869" s="373" t="s">
        <v>93</v>
      </c>
      <c r="J869" s="7"/>
      <c r="K869" s="375" t="s">
        <v>423</v>
      </c>
      <c r="L869" s="106"/>
      <c r="M869" s="84"/>
      <c r="N869" s="74">
        <f>MONTH(Úvod!$F$10)</f>
        <v>1</v>
      </c>
      <c r="O869" s="75">
        <f t="shared" ref="O869" si="13828">IF(N869=12,1,N869+1)</f>
        <v>2</v>
      </c>
      <c r="P869" s="75">
        <f t="shared" ref="P869" si="13829">IF(O869=12,1,O869+1)</f>
        <v>3</v>
      </c>
      <c r="Q869" s="76">
        <f t="shared" ref="Q869" si="13830">IF(P869=12,1,P869+1)</f>
        <v>4</v>
      </c>
      <c r="R869" s="76">
        <f t="shared" ref="R869" si="13831">IF(Q869=12,1,Q869+1)</f>
        <v>5</v>
      </c>
      <c r="S869" s="76">
        <f t="shared" ref="S869" si="13832">IF(R869=12,1,R869+1)</f>
        <v>6</v>
      </c>
      <c r="T869" s="76">
        <f t="shared" ref="T869" si="13833">IF(S869=12,1,S869+1)</f>
        <v>7</v>
      </c>
      <c r="U869" s="76">
        <f t="shared" ref="U869" si="13834">IF(T869=12,1,T869+1)</f>
        <v>8</v>
      </c>
      <c r="V869" s="76">
        <f t="shared" ref="V869" si="13835">IF(U869=12,1,U869+1)</f>
        <v>9</v>
      </c>
      <c r="W869" s="76">
        <f>IF(V869=12,1,V869+1)</f>
        <v>10</v>
      </c>
      <c r="X869" s="76">
        <f t="shared" ref="X869" si="13836">IF(W869=12,1,W869+1)</f>
        <v>11</v>
      </c>
      <c r="Y869" s="76">
        <f t="shared" ref="Y869" si="13837">IF(X869=12,1,X869+1)</f>
        <v>12</v>
      </c>
      <c r="Z869" s="76">
        <f t="shared" ref="Z869" si="13838">IF(Y869=12,1,Y869+1)</f>
        <v>1</v>
      </c>
      <c r="AA869" s="76">
        <f t="shared" ref="AA869" si="13839">IF(Z869=12,1,Z869+1)</f>
        <v>2</v>
      </c>
      <c r="AB869" s="76">
        <f t="shared" ref="AB869" si="13840">IF(AA869=12,1,AA869+1)</f>
        <v>3</v>
      </c>
      <c r="AC869" s="76">
        <f t="shared" ref="AC869" si="13841">IF(AB869=12,1,AB869+1)</f>
        <v>4</v>
      </c>
      <c r="AD869" s="76">
        <f t="shared" ref="AD869" si="13842">IF(AC869=12,1,AC869+1)</f>
        <v>5</v>
      </c>
      <c r="AE869" s="76">
        <f t="shared" ref="AE869" si="13843">IF(AD869=12,1,AD869+1)</f>
        <v>6</v>
      </c>
      <c r="AF869" s="76">
        <f>IF(AE869=12,1,AE869+1)</f>
        <v>7</v>
      </c>
      <c r="AG869" s="76">
        <f t="shared" ref="AG869" si="13844">IF(AF869=12,1,AF869+1)</f>
        <v>8</v>
      </c>
      <c r="AH869" s="76">
        <f t="shared" ref="AH869" si="13845">IF(AG869=12,1,AG869+1)</f>
        <v>9</v>
      </c>
      <c r="AI869" s="76">
        <f t="shared" ref="AI869" si="13846">IF(AH869=12,1,AH869+1)</f>
        <v>10</v>
      </c>
      <c r="AJ869" s="76">
        <f t="shared" ref="AJ869" si="13847">IF(AI869=12,1,AI869+1)</f>
        <v>11</v>
      </c>
      <c r="AK869" s="76">
        <f t="shared" ref="AK869" si="13848">IF(AJ869=12,1,AJ869+1)</f>
        <v>12</v>
      </c>
      <c r="AL869" s="76">
        <f t="shared" ref="AL869" si="13849">IF(AK869=12,1,AK869+1)</f>
        <v>1</v>
      </c>
      <c r="AM869" s="76">
        <f t="shared" ref="AM869" si="13850">IF(AL869=12,1,AL869+1)</f>
        <v>2</v>
      </c>
      <c r="AN869" s="76">
        <f t="shared" ref="AN869" si="13851">IF(AM869=12,1,AM869+1)</f>
        <v>3</v>
      </c>
      <c r="AO869" s="76">
        <f t="shared" ref="AO869" si="13852">IF(AN869=12,1,AN869+1)</f>
        <v>4</v>
      </c>
      <c r="AP869" s="76">
        <f t="shared" ref="AP869" si="13853">IF(AO869=12,1,AO869+1)</f>
        <v>5</v>
      </c>
      <c r="AQ869" s="76">
        <f t="shared" ref="AQ869" si="13854">IF(AP869=12,1,AP869+1)</f>
        <v>6</v>
      </c>
      <c r="AR869" s="76">
        <f t="shared" ref="AR869" si="13855">IF(AQ869=12,1,AQ869+1)</f>
        <v>7</v>
      </c>
      <c r="AS869" s="76">
        <f t="shared" ref="AS869" si="13856">IF(AR869=12,1,AR869+1)</f>
        <v>8</v>
      </c>
      <c r="AT869" s="76">
        <f t="shared" ref="AT869" si="13857">IF(AS869=12,1,AS869+1)</f>
        <v>9</v>
      </c>
      <c r="AU869" s="76">
        <f t="shared" ref="AU869" si="13858">IF(AT869=12,1,AT869+1)</f>
        <v>10</v>
      </c>
      <c r="AV869" s="76">
        <f t="shared" ref="AV869" si="13859">IF(AU869=12,1,AU869+1)</f>
        <v>11</v>
      </c>
      <c r="AW869" s="76">
        <f t="shared" ref="AW869" si="13860">IF(AV869=12,1,AV869+1)</f>
        <v>12</v>
      </c>
      <c r="AX869" s="76">
        <f t="shared" ref="AX869" si="13861">IF(AW869=12,1,AW869+1)</f>
        <v>1</v>
      </c>
      <c r="AY869" s="76">
        <f t="shared" ref="AY869" si="13862">IF(AX869=12,1,AX869+1)</f>
        <v>2</v>
      </c>
      <c r="AZ869" s="76">
        <f t="shared" ref="AZ869" si="13863">IF(AY869=12,1,AY869+1)</f>
        <v>3</v>
      </c>
      <c r="BA869" s="76">
        <f t="shared" ref="BA869" si="13864">IF(AZ869=12,1,AZ869+1)</f>
        <v>4</v>
      </c>
      <c r="BB869" s="76">
        <f t="shared" ref="BB869" si="13865">IF(BA869=12,1,BA869+1)</f>
        <v>5</v>
      </c>
      <c r="BC869" s="76">
        <f t="shared" ref="BC869" si="13866">IF(BB869=12,1,BB869+1)</f>
        <v>6</v>
      </c>
      <c r="BD869" s="76">
        <f t="shared" ref="BD869" si="13867">IF(BC869=12,1,BC869+1)</f>
        <v>7</v>
      </c>
      <c r="BE869" s="76">
        <f t="shared" ref="BE869" si="13868">IF(BD869=12,1,BD869+1)</f>
        <v>8</v>
      </c>
      <c r="BF869" s="76">
        <f t="shared" ref="BF869" si="13869">IF(BE869=12,1,BE869+1)</f>
        <v>9</v>
      </c>
      <c r="BG869" s="76">
        <f t="shared" ref="BG869" si="13870">IF(BF869=12,1,BF869+1)</f>
        <v>10</v>
      </c>
      <c r="BH869" s="76">
        <f t="shared" ref="BH869" si="13871">IF(BG869=12,1,BG869+1)</f>
        <v>11</v>
      </c>
      <c r="BI869" s="76">
        <f t="shared" ref="BI869" si="13872">IF(BH869=12,1,BH869+1)</f>
        <v>12</v>
      </c>
      <c r="BJ869" s="81"/>
      <c r="BK869" s="78"/>
      <c r="BL869" s="78"/>
      <c r="BM869" s="106"/>
      <c r="BN869" s="106"/>
      <c r="BO869" s="106"/>
      <c r="BP869" s="106"/>
      <c r="BQ869" s="106"/>
      <c r="BR869" s="106"/>
      <c r="BS869" s="106"/>
      <c r="BT869" s="106"/>
      <c r="BU869" s="106"/>
      <c r="BV869" s="106"/>
      <c r="BW869" s="106"/>
      <c r="BX869" s="106"/>
      <c r="BY869" s="106"/>
      <c r="BZ869" s="106"/>
      <c r="CA869" s="106"/>
      <c r="CB869" s="106"/>
    </row>
    <row r="870" spans="1:80" s="245" customFormat="1" ht="35.15" hidden="1" customHeight="1" x14ac:dyDescent="0.35">
      <c r="A870" s="250"/>
      <c r="B870" s="113"/>
      <c r="C870" s="361"/>
      <c r="D870" s="125"/>
      <c r="E870" s="125"/>
      <c r="F870" s="125"/>
      <c r="G870" s="125"/>
      <c r="H870" s="370"/>
      <c r="I870" s="373"/>
      <c r="J870" s="7"/>
      <c r="K870" s="376"/>
      <c r="L870" s="106"/>
      <c r="M870" s="77"/>
      <c r="N870" s="59">
        <f t="shared" ref="N870:BI870" si="13873">VALUE(_xlfn.CONCAT(N869,".",N872))</f>
        <v>1</v>
      </c>
      <c r="O870" s="73">
        <f t="shared" si="13873"/>
        <v>32</v>
      </c>
      <c r="P870" s="73">
        <f t="shared" si="13873"/>
        <v>61</v>
      </c>
      <c r="Q870" s="73">
        <f t="shared" si="13873"/>
        <v>92</v>
      </c>
      <c r="R870" s="73">
        <f t="shared" si="13873"/>
        <v>122</v>
      </c>
      <c r="S870" s="73">
        <f t="shared" si="13873"/>
        <v>153</v>
      </c>
      <c r="T870" s="73">
        <f t="shared" si="13873"/>
        <v>183</v>
      </c>
      <c r="U870" s="73">
        <f t="shared" si="13873"/>
        <v>214</v>
      </c>
      <c r="V870" s="73">
        <f t="shared" si="13873"/>
        <v>245</v>
      </c>
      <c r="W870" s="73">
        <f t="shared" si="13873"/>
        <v>275</v>
      </c>
      <c r="X870" s="73">
        <f t="shared" si="13873"/>
        <v>306</v>
      </c>
      <c r="Y870" s="73">
        <f t="shared" si="13873"/>
        <v>336</v>
      </c>
      <c r="Z870" s="73">
        <f t="shared" si="13873"/>
        <v>367</v>
      </c>
      <c r="AA870" s="73">
        <f t="shared" si="13873"/>
        <v>398</v>
      </c>
      <c r="AB870" s="73">
        <f t="shared" si="13873"/>
        <v>426</v>
      </c>
      <c r="AC870" s="73">
        <f t="shared" si="13873"/>
        <v>457</v>
      </c>
      <c r="AD870" s="73">
        <f t="shared" si="13873"/>
        <v>487</v>
      </c>
      <c r="AE870" s="73">
        <f t="shared" si="13873"/>
        <v>518</v>
      </c>
      <c r="AF870" s="73">
        <f t="shared" si="13873"/>
        <v>548</v>
      </c>
      <c r="AG870" s="73">
        <f t="shared" si="13873"/>
        <v>579</v>
      </c>
      <c r="AH870" s="73">
        <f t="shared" si="13873"/>
        <v>610</v>
      </c>
      <c r="AI870" s="73">
        <f t="shared" si="13873"/>
        <v>640</v>
      </c>
      <c r="AJ870" s="73">
        <f t="shared" si="13873"/>
        <v>671</v>
      </c>
      <c r="AK870" s="73">
        <f t="shared" si="13873"/>
        <v>701</v>
      </c>
      <c r="AL870" s="73">
        <f t="shared" si="13873"/>
        <v>732</v>
      </c>
      <c r="AM870" s="73">
        <f t="shared" si="13873"/>
        <v>763</v>
      </c>
      <c r="AN870" s="73">
        <f t="shared" si="13873"/>
        <v>791</v>
      </c>
      <c r="AO870" s="73">
        <f t="shared" si="13873"/>
        <v>822</v>
      </c>
      <c r="AP870" s="73">
        <f t="shared" si="13873"/>
        <v>852</v>
      </c>
      <c r="AQ870" s="73">
        <f t="shared" si="13873"/>
        <v>883</v>
      </c>
      <c r="AR870" s="73">
        <f t="shared" si="13873"/>
        <v>913</v>
      </c>
      <c r="AS870" s="73">
        <f t="shared" si="13873"/>
        <v>944</v>
      </c>
      <c r="AT870" s="73">
        <f t="shared" si="13873"/>
        <v>975</v>
      </c>
      <c r="AU870" s="73">
        <f t="shared" si="13873"/>
        <v>1005</v>
      </c>
      <c r="AV870" s="73">
        <f t="shared" si="13873"/>
        <v>1036</v>
      </c>
      <c r="AW870" s="73">
        <f t="shared" si="13873"/>
        <v>1066</v>
      </c>
      <c r="AX870" s="73">
        <f t="shared" si="13873"/>
        <v>1097</v>
      </c>
      <c r="AY870" s="73">
        <f t="shared" si="13873"/>
        <v>1128</v>
      </c>
      <c r="AZ870" s="73">
        <f t="shared" si="13873"/>
        <v>1156</v>
      </c>
      <c r="BA870" s="73">
        <f t="shared" si="13873"/>
        <v>1187</v>
      </c>
      <c r="BB870" s="73">
        <f t="shared" si="13873"/>
        <v>1217</v>
      </c>
      <c r="BC870" s="73">
        <f t="shared" si="13873"/>
        <v>1248</v>
      </c>
      <c r="BD870" s="73">
        <f t="shared" si="13873"/>
        <v>1278</v>
      </c>
      <c r="BE870" s="73">
        <f t="shared" si="13873"/>
        <v>1309</v>
      </c>
      <c r="BF870" s="73">
        <f t="shared" si="13873"/>
        <v>1340</v>
      </c>
      <c r="BG870" s="73">
        <f t="shared" si="13873"/>
        <v>1370</v>
      </c>
      <c r="BH870" s="73">
        <f t="shared" si="13873"/>
        <v>1401</v>
      </c>
      <c r="BI870" s="73">
        <f t="shared" si="13873"/>
        <v>1431</v>
      </c>
      <c r="BJ870" s="82"/>
      <c r="BK870" s="79"/>
      <c r="BL870" s="79"/>
      <c r="BM870" s="106"/>
      <c r="BN870" s="106"/>
      <c r="BO870" s="106"/>
      <c r="BP870" s="106"/>
      <c r="BQ870" s="106"/>
      <c r="BR870" s="106"/>
      <c r="BS870" s="106"/>
      <c r="BT870" s="106"/>
      <c r="BU870" s="106"/>
      <c r="BV870" s="106"/>
      <c r="BW870" s="106"/>
      <c r="BX870" s="106"/>
      <c r="BY870" s="106"/>
      <c r="BZ870" s="106"/>
      <c r="CA870" s="106"/>
      <c r="CB870" s="106"/>
    </row>
    <row r="871" spans="1:80" s="245" customFormat="1" ht="17.149999999999999" customHeight="1" x14ac:dyDescent="0.35">
      <c r="A871" s="250"/>
      <c r="B871" s="113"/>
      <c r="C871" s="361"/>
      <c r="D871" s="125"/>
      <c r="E871" s="357" t="s">
        <v>207</v>
      </c>
      <c r="F871" s="357" t="s">
        <v>207</v>
      </c>
      <c r="G871" s="357" t="s">
        <v>207</v>
      </c>
      <c r="H871" s="370"/>
      <c r="I871" s="373"/>
      <c r="J871" s="7"/>
      <c r="K871" s="376"/>
      <c r="L871" s="106"/>
      <c r="M871" s="77"/>
      <c r="N871" s="60" t="str">
        <f>VLOOKUP(N869,'Podpůrná data'!$I$188:$J$199,2)</f>
        <v>leden</v>
      </c>
      <c r="O871" s="60" t="str">
        <f>VLOOKUP(O869,'Podpůrná data'!$I$188:$J$199,2)</f>
        <v>únor</v>
      </c>
      <c r="P871" s="60" t="str">
        <f>VLOOKUP(P869,'Podpůrná data'!$I$188:$J$199,2)</f>
        <v>březen</v>
      </c>
      <c r="Q871" s="60" t="str">
        <f>VLOOKUP(Q869,'Podpůrná data'!$I$188:$J$199,2)</f>
        <v>duben</v>
      </c>
      <c r="R871" s="60" t="str">
        <f>VLOOKUP(R869,'Podpůrná data'!$I$188:$J$199,2)</f>
        <v>květen</v>
      </c>
      <c r="S871" s="60" t="str">
        <f>VLOOKUP(S869,'Podpůrná data'!$I$188:$J$199,2)</f>
        <v>červen</v>
      </c>
      <c r="T871" s="60" t="str">
        <f>VLOOKUP(T869,'Podpůrná data'!$I$188:$J$199,2)</f>
        <v>červenec</v>
      </c>
      <c r="U871" s="60" t="str">
        <f>VLOOKUP(U869,'Podpůrná data'!$I$188:$J$199,2)</f>
        <v>srpen</v>
      </c>
      <c r="V871" s="60" t="str">
        <f>VLOOKUP(V869,'Podpůrná data'!$I$188:$J$199,2)</f>
        <v>září</v>
      </c>
      <c r="W871" s="60" t="str">
        <f>VLOOKUP(W869,'Podpůrná data'!$I$188:$J$199,2)</f>
        <v>říjen</v>
      </c>
      <c r="X871" s="60" t="str">
        <f>VLOOKUP(X869,'Podpůrná data'!$I$188:$J$199,2)</f>
        <v>listopad</v>
      </c>
      <c r="Y871" s="60" t="str">
        <f>VLOOKUP(Y869,'Podpůrná data'!$I$188:$J$199,2)</f>
        <v>prosinec</v>
      </c>
      <c r="Z871" s="60" t="str">
        <f>VLOOKUP(Z869,'Podpůrná data'!$I$188:$J$199,2)</f>
        <v>leden</v>
      </c>
      <c r="AA871" s="60" t="str">
        <f>VLOOKUP(AA869,'Podpůrná data'!$I$188:$J$199,2)</f>
        <v>únor</v>
      </c>
      <c r="AB871" s="60" t="str">
        <f>VLOOKUP(AB869,'Podpůrná data'!$I$188:$J$199,2)</f>
        <v>březen</v>
      </c>
      <c r="AC871" s="60" t="str">
        <f>VLOOKUP(AC869,'Podpůrná data'!$I$188:$J$199,2)</f>
        <v>duben</v>
      </c>
      <c r="AD871" s="60" t="str">
        <f>VLOOKUP(AD869,'Podpůrná data'!$I$188:$J$199,2)</f>
        <v>květen</v>
      </c>
      <c r="AE871" s="60" t="str">
        <f>VLOOKUP(AE869,'Podpůrná data'!$I$188:$J$199,2)</f>
        <v>červen</v>
      </c>
      <c r="AF871" s="60" t="str">
        <f>VLOOKUP(AF869,'Podpůrná data'!$I$188:$J$199,2)</f>
        <v>červenec</v>
      </c>
      <c r="AG871" s="60" t="str">
        <f>VLOOKUP(AG869,'Podpůrná data'!$I$188:$J$199,2)</f>
        <v>srpen</v>
      </c>
      <c r="AH871" s="60" t="str">
        <f>VLOOKUP(AH869,'Podpůrná data'!$I$188:$J$199,2)</f>
        <v>září</v>
      </c>
      <c r="AI871" s="60" t="str">
        <f>VLOOKUP(AI869,'Podpůrná data'!$I$188:$J$199,2)</f>
        <v>říjen</v>
      </c>
      <c r="AJ871" s="60" t="str">
        <f>VLOOKUP(AJ869,'Podpůrná data'!$I$188:$J$199,2)</f>
        <v>listopad</v>
      </c>
      <c r="AK871" s="60" t="str">
        <f>VLOOKUP(AK869,'Podpůrná data'!$I$188:$J$199,2)</f>
        <v>prosinec</v>
      </c>
      <c r="AL871" s="60" t="str">
        <f>VLOOKUP(AL869,'Podpůrná data'!$I$188:$J$199,2)</f>
        <v>leden</v>
      </c>
      <c r="AM871" s="60" t="str">
        <f>VLOOKUP(AM869,'Podpůrná data'!$I$188:$J$199,2)</f>
        <v>únor</v>
      </c>
      <c r="AN871" s="60" t="str">
        <f>VLOOKUP(AN869,'Podpůrná data'!$I$188:$J$199,2)</f>
        <v>březen</v>
      </c>
      <c r="AO871" s="60" t="str">
        <f>VLOOKUP(AO869,'Podpůrná data'!$I$188:$J$199,2)</f>
        <v>duben</v>
      </c>
      <c r="AP871" s="60" t="str">
        <f>VLOOKUP(AP869,'Podpůrná data'!$I$188:$J$199,2)</f>
        <v>květen</v>
      </c>
      <c r="AQ871" s="60" t="str">
        <f>VLOOKUP(AQ869,'Podpůrná data'!$I$188:$J$199,2)</f>
        <v>červen</v>
      </c>
      <c r="AR871" s="60" t="str">
        <f>VLOOKUP(AR869,'Podpůrná data'!$I$188:$J$199,2)</f>
        <v>červenec</v>
      </c>
      <c r="AS871" s="60" t="str">
        <f>VLOOKUP(AS869,'Podpůrná data'!$I$188:$J$199,2)</f>
        <v>srpen</v>
      </c>
      <c r="AT871" s="60" t="str">
        <f>VLOOKUP(AT869,'Podpůrná data'!$I$188:$J$199,2)</f>
        <v>září</v>
      </c>
      <c r="AU871" s="60" t="str">
        <f>VLOOKUP(AU869,'Podpůrná data'!$I$188:$J$199,2)</f>
        <v>říjen</v>
      </c>
      <c r="AV871" s="60" t="str">
        <f>VLOOKUP(AV869,'Podpůrná data'!$I$188:$J$199,2)</f>
        <v>listopad</v>
      </c>
      <c r="AW871" s="60" t="str">
        <f>VLOOKUP(AW869,'Podpůrná data'!$I$188:$J$199,2)</f>
        <v>prosinec</v>
      </c>
      <c r="AX871" s="60" t="str">
        <f>VLOOKUP(AX869,'Podpůrná data'!$I$188:$J$199,2)</f>
        <v>leden</v>
      </c>
      <c r="AY871" s="60" t="str">
        <f>VLOOKUP(AY869,'Podpůrná data'!$I$188:$J$199,2)</f>
        <v>únor</v>
      </c>
      <c r="AZ871" s="60" t="str">
        <f>VLOOKUP(AZ869,'Podpůrná data'!$I$188:$J$199,2)</f>
        <v>březen</v>
      </c>
      <c r="BA871" s="60" t="str">
        <f>VLOOKUP(BA869,'Podpůrná data'!$I$188:$J$199,2)</f>
        <v>duben</v>
      </c>
      <c r="BB871" s="60" t="str">
        <f>VLOOKUP(BB869,'Podpůrná data'!$I$188:$J$199,2)</f>
        <v>květen</v>
      </c>
      <c r="BC871" s="60" t="str">
        <f>VLOOKUP(BC869,'Podpůrná data'!$I$188:$J$199,2)</f>
        <v>červen</v>
      </c>
      <c r="BD871" s="60" t="str">
        <f>VLOOKUP(BD869,'Podpůrná data'!$I$188:$J$199,2)</f>
        <v>červenec</v>
      </c>
      <c r="BE871" s="60" t="str">
        <f>VLOOKUP(BE869,'Podpůrná data'!$I$188:$J$199,2)</f>
        <v>srpen</v>
      </c>
      <c r="BF871" s="60" t="str">
        <f>VLOOKUP(BF869,'Podpůrná data'!$I$188:$J$199,2)</f>
        <v>září</v>
      </c>
      <c r="BG871" s="60" t="str">
        <f>VLOOKUP(BG869,'Podpůrná data'!$I$188:$J$199,2)</f>
        <v>říjen</v>
      </c>
      <c r="BH871" s="60" t="str">
        <f>VLOOKUP(BH869,'Podpůrná data'!$I$188:$J$199,2)</f>
        <v>listopad</v>
      </c>
      <c r="BI871" s="60" t="str">
        <f>VLOOKUP(BI869,'Podpůrná data'!$I$188:$J$199,2)</f>
        <v>prosinec</v>
      </c>
      <c r="BJ871" s="200"/>
      <c r="BK871" s="200"/>
      <c r="BL871" s="201"/>
      <c r="BM871" s="106"/>
      <c r="BN871" s="179" t="s">
        <v>105</v>
      </c>
      <c r="BO871" s="179" t="s">
        <v>106</v>
      </c>
      <c r="BP871" s="179" t="s">
        <v>107</v>
      </c>
      <c r="BQ871" s="179" t="s">
        <v>108</v>
      </c>
      <c r="BR871" s="179" t="s">
        <v>109</v>
      </c>
      <c r="BS871" s="179" t="s">
        <v>110</v>
      </c>
      <c r="BT871" s="179" t="s">
        <v>111</v>
      </c>
      <c r="BU871" s="179" t="s">
        <v>112</v>
      </c>
      <c r="BV871" s="179" t="s">
        <v>113</v>
      </c>
      <c r="BW871" s="179" t="s">
        <v>155</v>
      </c>
      <c r="BX871" s="179" t="s">
        <v>156</v>
      </c>
      <c r="BY871" s="179" t="s">
        <v>157</v>
      </c>
      <c r="BZ871" s="179" t="s">
        <v>202</v>
      </c>
      <c r="CA871" s="179" t="s">
        <v>203</v>
      </c>
      <c r="CB871" s="179" t="s">
        <v>204</v>
      </c>
    </row>
    <row r="872" spans="1:80" s="245" customFormat="1" ht="16.399999999999999" customHeight="1" x14ac:dyDescent="0.35">
      <c r="A872" s="250"/>
      <c r="B872" s="113"/>
      <c r="C872" s="361"/>
      <c r="D872" s="125"/>
      <c r="E872" s="357"/>
      <c r="F872" s="357"/>
      <c r="G872" s="357"/>
      <c r="H872" s="370"/>
      <c r="I872" s="373"/>
      <c r="J872" s="7"/>
      <c r="K872" s="376"/>
      <c r="L872" s="106"/>
      <c r="M872" s="77"/>
      <c r="N872" s="60">
        <f>YEAR(Úvod!$F$10)</f>
        <v>1900</v>
      </c>
      <c r="O872" s="60">
        <f t="shared" ref="O872" si="13874">IF(O869=1,N872+1,N872)</f>
        <v>1900</v>
      </c>
      <c r="P872" s="60">
        <f t="shared" ref="P872" si="13875">IF(P869=1,O872+1,O872)</f>
        <v>1900</v>
      </c>
      <c r="Q872" s="60">
        <f t="shared" ref="Q872" si="13876">IF(Q869=1,P872+1,P872)</f>
        <v>1900</v>
      </c>
      <c r="R872" s="60">
        <f t="shared" ref="R872" si="13877">IF(R869=1,Q872+1,Q872)</f>
        <v>1900</v>
      </c>
      <c r="S872" s="60">
        <f t="shared" ref="S872" si="13878">IF(S869=1,R872+1,R872)</f>
        <v>1900</v>
      </c>
      <c r="T872" s="60">
        <f t="shared" ref="T872" si="13879">IF(T869=1,S872+1,S872)</f>
        <v>1900</v>
      </c>
      <c r="U872" s="60">
        <f t="shared" ref="U872" si="13880">IF(U869=1,T872+1,T872)</f>
        <v>1900</v>
      </c>
      <c r="V872" s="60">
        <f t="shared" ref="V872" si="13881">IF(V869=1,U872+1,U872)</f>
        <v>1900</v>
      </c>
      <c r="W872" s="60">
        <f t="shared" ref="W872" si="13882">IF(W869=1,V872+1,V872)</f>
        <v>1900</v>
      </c>
      <c r="X872" s="60">
        <f t="shared" ref="X872" si="13883">IF(X869=1,W872+1,W872)</f>
        <v>1900</v>
      </c>
      <c r="Y872" s="60">
        <f t="shared" ref="Y872" si="13884">IF(Y869=1,X872+1,X872)</f>
        <v>1900</v>
      </c>
      <c r="Z872" s="60">
        <f t="shared" ref="Z872" si="13885">IF(Z869=1,Y872+1,Y872)</f>
        <v>1901</v>
      </c>
      <c r="AA872" s="60">
        <f t="shared" ref="AA872" si="13886">IF(AA869=1,Z872+1,Z872)</f>
        <v>1901</v>
      </c>
      <c r="AB872" s="60">
        <f t="shared" ref="AB872" si="13887">IF(AB869=1,AA872+1,AA872)</f>
        <v>1901</v>
      </c>
      <c r="AC872" s="60">
        <f t="shared" ref="AC872" si="13888">IF(AC869=1,AB872+1,AB872)</f>
        <v>1901</v>
      </c>
      <c r="AD872" s="60">
        <f t="shared" ref="AD872" si="13889">IF(AD869=1,AC872+1,AC872)</f>
        <v>1901</v>
      </c>
      <c r="AE872" s="60">
        <f t="shared" ref="AE872" si="13890">IF(AE869=1,AD872+1,AD872)</f>
        <v>1901</v>
      </c>
      <c r="AF872" s="60">
        <f t="shared" ref="AF872" si="13891">IF(AF869=1,AE872+1,AE872)</f>
        <v>1901</v>
      </c>
      <c r="AG872" s="60">
        <f t="shared" ref="AG872" si="13892">IF(AG869=1,AF872+1,AF872)</f>
        <v>1901</v>
      </c>
      <c r="AH872" s="60">
        <f t="shared" ref="AH872" si="13893">IF(AH869=1,AG872+1,AG872)</f>
        <v>1901</v>
      </c>
      <c r="AI872" s="60">
        <f t="shared" ref="AI872" si="13894">IF(AI869=1,AH872+1,AH872)</f>
        <v>1901</v>
      </c>
      <c r="AJ872" s="60">
        <f t="shared" ref="AJ872" si="13895">IF(AJ869=1,AI872+1,AI872)</f>
        <v>1901</v>
      </c>
      <c r="AK872" s="60">
        <f t="shared" ref="AK872" si="13896">IF(AK869=1,AJ872+1,AJ872)</f>
        <v>1901</v>
      </c>
      <c r="AL872" s="60">
        <f t="shared" ref="AL872" si="13897">IF(AL869=1,AK872+1,AK872)</f>
        <v>1902</v>
      </c>
      <c r="AM872" s="60">
        <f t="shared" ref="AM872" si="13898">IF(AM869=1,AL872+1,AL872)</f>
        <v>1902</v>
      </c>
      <c r="AN872" s="60">
        <f t="shared" ref="AN872" si="13899">IF(AN869=1,AM872+1,AM872)</f>
        <v>1902</v>
      </c>
      <c r="AO872" s="60">
        <f t="shared" ref="AO872" si="13900">IF(AO869=1,AN872+1,AN872)</f>
        <v>1902</v>
      </c>
      <c r="AP872" s="60">
        <f t="shared" ref="AP872" si="13901">IF(AP869=1,AO872+1,AO872)</f>
        <v>1902</v>
      </c>
      <c r="AQ872" s="60">
        <f t="shared" ref="AQ872" si="13902">IF(AQ869=1,AP872+1,AP872)</f>
        <v>1902</v>
      </c>
      <c r="AR872" s="60">
        <f t="shared" ref="AR872" si="13903">IF(AR869=1,AQ872+1,AQ872)</f>
        <v>1902</v>
      </c>
      <c r="AS872" s="60">
        <f t="shared" ref="AS872" si="13904">IF(AS869=1,AR872+1,AR872)</f>
        <v>1902</v>
      </c>
      <c r="AT872" s="60">
        <f t="shared" ref="AT872" si="13905">IF(AT869=1,AS872+1,AS872)</f>
        <v>1902</v>
      </c>
      <c r="AU872" s="60">
        <f t="shared" ref="AU872" si="13906">IF(AU869=1,AT872+1,AT872)</f>
        <v>1902</v>
      </c>
      <c r="AV872" s="60">
        <f t="shared" ref="AV872" si="13907">IF(AV869=1,AU872+1,AU872)</f>
        <v>1902</v>
      </c>
      <c r="AW872" s="60">
        <f t="shared" ref="AW872" si="13908">IF(AW869=1,AV872+1,AV872)</f>
        <v>1902</v>
      </c>
      <c r="AX872" s="60">
        <f t="shared" ref="AX872" si="13909">IF(AX869=1,AW872+1,AW872)</f>
        <v>1903</v>
      </c>
      <c r="AY872" s="60">
        <f t="shared" ref="AY872" si="13910">IF(AY869=1,AX872+1,AX872)</f>
        <v>1903</v>
      </c>
      <c r="AZ872" s="60">
        <f t="shared" ref="AZ872" si="13911">IF(AZ869=1,AY872+1,AY872)</f>
        <v>1903</v>
      </c>
      <c r="BA872" s="60">
        <f t="shared" ref="BA872" si="13912">IF(BA869=1,AZ872+1,AZ872)</f>
        <v>1903</v>
      </c>
      <c r="BB872" s="60">
        <f t="shared" ref="BB872" si="13913">IF(BB869=1,BA872+1,BA872)</f>
        <v>1903</v>
      </c>
      <c r="BC872" s="60">
        <f t="shared" ref="BC872" si="13914">IF(BC869=1,BB872+1,BB872)</f>
        <v>1903</v>
      </c>
      <c r="BD872" s="60">
        <f t="shared" ref="BD872" si="13915">IF(BD869=1,BC872+1,BC872)</f>
        <v>1903</v>
      </c>
      <c r="BE872" s="60">
        <f t="shared" ref="BE872" si="13916">IF(BE869=1,BD872+1,BD872)</f>
        <v>1903</v>
      </c>
      <c r="BF872" s="60">
        <f t="shared" ref="BF872" si="13917">IF(BF869=1,BE872+1,BE872)</f>
        <v>1903</v>
      </c>
      <c r="BG872" s="60">
        <f t="shared" ref="BG872" si="13918">IF(BG869=1,BF872+1,BF872)</f>
        <v>1903</v>
      </c>
      <c r="BH872" s="60">
        <f t="shared" ref="BH872" si="13919">IF(BH869=1,BG872+1,BG872)</f>
        <v>1903</v>
      </c>
      <c r="BI872" s="60">
        <f t="shared" ref="BI872" si="13920">IF(BI869=1,BH872+1,BH872)</f>
        <v>1903</v>
      </c>
      <c r="BJ872" s="199"/>
      <c r="BK872" s="198"/>
      <c r="BL872" s="202"/>
      <c r="BM872" s="106"/>
      <c r="BN872" s="106"/>
      <c r="BO872" s="106"/>
      <c r="BP872" s="106"/>
      <c r="BQ872" s="106"/>
      <c r="BR872" s="106"/>
      <c r="BS872" s="106"/>
      <c r="BT872" s="106"/>
      <c r="BU872" s="106"/>
      <c r="BV872" s="106"/>
      <c r="BW872" s="106"/>
      <c r="BX872" s="106"/>
      <c r="BY872" s="106"/>
      <c r="BZ872" s="106"/>
      <c r="CA872" s="106"/>
      <c r="CB872" s="106"/>
    </row>
    <row r="873" spans="1:80" s="245" customFormat="1" ht="16.399999999999999" customHeight="1" x14ac:dyDescent="0.35">
      <c r="A873" s="250"/>
      <c r="B873" s="113"/>
      <c r="C873" s="125"/>
      <c r="D873" s="125"/>
      <c r="E873" s="357"/>
      <c r="F873" s="357"/>
      <c r="G873" s="357"/>
      <c r="H873" s="370"/>
      <c r="I873" s="374"/>
      <c r="J873" s="7"/>
      <c r="K873" s="377"/>
      <c r="L873" s="106"/>
      <c r="M873" s="63" t="s">
        <v>159</v>
      </c>
      <c r="N873" s="258"/>
      <c r="O873" s="258"/>
      <c r="P873" s="258"/>
      <c r="Q873" s="258"/>
      <c r="R873" s="258"/>
      <c r="S873" s="258"/>
      <c r="T873" s="258"/>
      <c r="U873" s="258"/>
      <c r="V873" s="258"/>
      <c r="W873" s="258"/>
      <c r="X873" s="258"/>
      <c r="Y873" s="258"/>
      <c r="Z873" s="258"/>
      <c r="AA873" s="258"/>
      <c r="AB873" s="258"/>
      <c r="AC873" s="258"/>
      <c r="AD873" s="258"/>
      <c r="AE873" s="258"/>
      <c r="AF873" s="258"/>
      <c r="AG873" s="258"/>
      <c r="AH873" s="258"/>
      <c r="AI873" s="258"/>
      <c r="AJ873" s="258"/>
      <c r="AK873" s="258"/>
      <c r="AL873" s="258"/>
      <c r="AM873" s="258"/>
      <c r="AN873" s="258"/>
      <c r="AO873" s="258"/>
      <c r="AP873" s="258"/>
      <c r="AQ873" s="258"/>
      <c r="AR873" s="258"/>
      <c r="AS873" s="258"/>
      <c r="AT873" s="258"/>
      <c r="AU873" s="258"/>
      <c r="AV873" s="258"/>
      <c r="AW873" s="258"/>
      <c r="AX873" s="258"/>
      <c r="AY873" s="258"/>
      <c r="AZ873" s="258"/>
      <c r="BA873" s="258"/>
      <c r="BB873" s="258"/>
      <c r="BC873" s="258"/>
      <c r="BD873" s="258"/>
      <c r="BE873" s="258"/>
      <c r="BF873" s="258"/>
      <c r="BG873" s="258"/>
      <c r="BH873" s="258"/>
      <c r="BI873" s="258"/>
      <c r="BJ873" s="199"/>
      <c r="BK873" s="198"/>
      <c r="BL873" s="202"/>
      <c r="BM873" s="106"/>
      <c r="BN873" s="106"/>
      <c r="BO873" s="106"/>
      <c r="BP873" s="106"/>
      <c r="BQ873" s="106"/>
      <c r="BR873" s="106"/>
      <c r="BS873" s="106"/>
      <c r="BT873" s="106"/>
      <c r="BU873" s="106"/>
      <c r="BV873" s="106"/>
      <c r="BW873" s="106"/>
      <c r="BX873" s="106"/>
      <c r="BY873" s="106"/>
      <c r="BZ873" s="106"/>
      <c r="CA873" s="106"/>
      <c r="CB873" s="106"/>
    </row>
    <row r="874" spans="1:80" s="245" customFormat="1" ht="23.5" customHeight="1" x14ac:dyDescent="0.35">
      <c r="A874" s="243"/>
      <c r="B874" s="126" t="s">
        <v>409</v>
      </c>
      <c r="C874" s="381"/>
      <c r="D874" s="381"/>
      <c r="E874" s="259"/>
      <c r="F874" s="259"/>
      <c r="G874" s="241"/>
      <c r="H874" s="253"/>
      <c r="I874" s="61">
        <f>IF($H874="",0,VLOOKUP($E874,'Podpůrná data'!$H$15:$I$185,2,FALSE)*$H874)</f>
        <v>0</v>
      </c>
      <c r="J874" s="105"/>
      <c r="K874" s="166">
        <f>IF(I874&gt;0,1,0)</f>
        <v>0</v>
      </c>
      <c r="L874" s="204"/>
      <c r="M874" s="63" t="s">
        <v>95</v>
      </c>
      <c r="N874" s="260"/>
      <c r="O874" s="260"/>
      <c r="P874" s="260"/>
      <c r="Q874" s="260"/>
      <c r="R874" s="260"/>
      <c r="S874" s="260"/>
      <c r="T874" s="260"/>
      <c r="U874" s="260"/>
      <c r="V874" s="260"/>
      <c r="W874" s="260"/>
      <c r="X874" s="260"/>
      <c r="Y874" s="260"/>
      <c r="Z874" s="260"/>
      <c r="AA874" s="260"/>
      <c r="AB874" s="260"/>
      <c r="AC874" s="260"/>
      <c r="AD874" s="260"/>
      <c r="AE874" s="260"/>
      <c r="AF874" s="260"/>
      <c r="AG874" s="260"/>
      <c r="AH874" s="260"/>
      <c r="AI874" s="260"/>
      <c r="AJ874" s="260"/>
      <c r="AK874" s="260"/>
      <c r="AL874" s="260"/>
      <c r="AM874" s="260"/>
      <c r="AN874" s="260"/>
      <c r="AO874" s="260"/>
      <c r="AP874" s="260"/>
      <c r="AQ874" s="260"/>
      <c r="AR874" s="260"/>
      <c r="AS874" s="260"/>
      <c r="AT874" s="260"/>
      <c r="AU874" s="260"/>
      <c r="AV874" s="260"/>
      <c r="AW874" s="260"/>
      <c r="AX874" s="260"/>
      <c r="AY874" s="260"/>
      <c r="AZ874" s="260"/>
      <c r="BA874" s="260"/>
      <c r="BB874" s="260"/>
      <c r="BC874" s="260"/>
      <c r="BD874" s="260"/>
      <c r="BE874" s="260"/>
      <c r="BF874" s="260"/>
      <c r="BG874" s="260"/>
      <c r="BH874" s="260"/>
      <c r="BI874" s="260"/>
      <c r="BJ874" s="382">
        <f>SUM(N876:BI876)</f>
        <v>0</v>
      </c>
      <c r="BK874" s="384">
        <f>SUM(N878:BI878)</f>
        <v>0</v>
      </c>
      <c r="BL874" s="386">
        <f>IF($K874=0,0,IF($BJ874&gt;=20,1,0))</f>
        <v>0</v>
      </c>
      <c r="BM874" s="106"/>
      <c r="BN874" s="106"/>
      <c r="BO874" s="106"/>
      <c r="BP874" s="106"/>
      <c r="BQ874" s="106"/>
      <c r="BR874" s="106"/>
      <c r="BS874" s="106"/>
      <c r="BT874" s="106"/>
      <c r="BU874" s="106"/>
      <c r="BV874" s="106"/>
      <c r="BW874" s="106"/>
      <c r="BX874" s="106"/>
      <c r="BY874" s="106"/>
      <c r="BZ874" s="106"/>
      <c r="CA874" s="106"/>
      <c r="CB874" s="106"/>
    </row>
    <row r="875" spans="1:80" s="245" customFormat="1" ht="29" x14ac:dyDescent="0.35">
      <c r="A875" s="243"/>
      <c r="B875" s="128"/>
      <c r="C875" s="170"/>
      <c r="D875" s="170"/>
      <c r="E875" s="170"/>
      <c r="F875" s="170"/>
      <c r="G875" s="170"/>
      <c r="H875" s="170"/>
      <c r="I875" s="64"/>
      <c r="J875" s="105"/>
      <c r="K875" s="223"/>
      <c r="L875" s="106"/>
      <c r="M875" s="63" t="s">
        <v>215</v>
      </c>
      <c r="N875" s="260"/>
      <c r="O875" s="260"/>
      <c r="P875" s="260"/>
      <c r="Q875" s="260"/>
      <c r="R875" s="260"/>
      <c r="S875" s="260"/>
      <c r="T875" s="260"/>
      <c r="U875" s="260"/>
      <c r="V875" s="260"/>
      <c r="W875" s="260"/>
      <c r="X875" s="260"/>
      <c r="Y875" s="260"/>
      <c r="Z875" s="260"/>
      <c r="AA875" s="260"/>
      <c r="AB875" s="260"/>
      <c r="AC875" s="260"/>
      <c r="AD875" s="260"/>
      <c r="AE875" s="260"/>
      <c r="AF875" s="260"/>
      <c r="AG875" s="260"/>
      <c r="AH875" s="260"/>
      <c r="AI875" s="260"/>
      <c r="AJ875" s="260"/>
      <c r="AK875" s="260"/>
      <c r="AL875" s="260"/>
      <c r="AM875" s="260"/>
      <c r="AN875" s="260"/>
      <c r="AO875" s="260"/>
      <c r="AP875" s="260"/>
      <c r="AQ875" s="260"/>
      <c r="AR875" s="260"/>
      <c r="AS875" s="260"/>
      <c r="AT875" s="260"/>
      <c r="AU875" s="260"/>
      <c r="AV875" s="260"/>
      <c r="AW875" s="260"/>
      <c r="AX875" s="260"/>
      <c r="AY875" s="260"/>
      <c r="AZ875" s="260"/>
      <c r="BA875" s="260"/>
      <c r="BB875" s="260"/>
      <c r="BC875" s="260"/>
      <c r="BD875" s="260"/>
      <c r="BE875" s="260"/>
      <c r="BF875" s="260"/>
      <c r="BG875" s="260"/>
      <c r="BH875" s="260"/>
      <c r="BI875" s="260"/>
      <c r="BJ875" s="382"/>
      <c r="BK875" s="384"/>
      <c r="BL875" s="386"/>
      <c r="BM875" s="106"/>
      <c r="BN875" s="106"/>
      <c r="BO875" s="106"/>
      <c r="BP875" s="106"/>
      <c r="BQ875" s="106"/>
      <c r="BR875" s="106"/>
      <c r="BS875" s="106"/>
      <c r="BT875" s="106"/>
      <c r="BU875" s="106"/>
      <c r="BV875" s="106"/>
      <c r="BW875" s="106"/>
      <c r="BX875" s="106"/>
      <c r="BY875" s="106"/>
      <c r="BZ875" s="106"/>
      <c r="CA875" s="106"/>
      <c r="CB875" s="106"/>
    </row>
    <row r="876" spans="1:80" s="245" customFormat="1" ht="29" x14ac:dyDescent="0.35">
      <c r="A876" s="243"/>
      <c r="B876" s="128"/>
      <c r="C876" s="170"/>
      <c r="D876" s="170"/>
      <c r="E876" s="170"/>
      <c r="F876" s="170"/>
      <c r="G876" s="170"/>
      <c r="H876" s="170"/>
      <c r="I876" s="64"/>
      <c r="J876" s="105"/>
      <c r="K876" s="165"/>
      <c r="L876" s="106"/>
      <c r="M876" s="63" t="s">
        <v>235</v>
      </c>
      <c r="N876" s="167">
        <f>IF(N875="",0,IF(N875&gt;=$H874,$H874,N875))</f>
        <v>0</v>
      </c>
      <c r="O876" s="167">
        <f t="shared" ref="O876" si="13921">IF(O875="",0,IF((O875+N877)&lt;=$H874,O875,$H874-N877))</f>
        <v>0</v>
      </c>
      <c r="P876" s="167">
        <f t="shared" ref="P876" si="13922">IF(P875="",0,IF((P875+O877)&lt;=$H874,P875,$H874-O877))</f>
        <v>0</v>
      </c>
      <c r="Q876" s="167">
        <f t="shared" ref="Q876" si="13923">IF(Q875="",0,IF((Q875+P877)&lt;=$H874,Q875,$H874-P877))</f>
        <v>0</v>
      </c>
      <c r="R876" s="167">
        <f t="shared" ref="R876" si="13924">IF(R875="",0,IF((R875+Q877)&lt;=$H874,R875,$H874-Q877))</f>
        <v>0</v>
      </c>
      <c r="S876" s="167">
        <f t="shared" ref="S876" si="13925">IF(S875="",0,IF((S875+R877)&lt;=$H874,S875,$H874-R877))</f>
        <v>0</v>
      </c>
      <c r="T876" s="167">
        <f t="shared" ref="T876" si="13926">IF(T875="",0,IF((T875+S877)&lt;=$H874,T875,$H874-S877))</f>
        <v>0</v>
      </c>
      <c r="U876" s="167">
        <f t="shared" ref="U876" si="13927">IF(U875="",0,IF((U875+T877)&lt;=$H874,U875,$H874-T877))</f>
        <v>0</v>
      </c>
      <c r="V876" s="167">
        <f t="shared" ref="V876" si="13928">IF(V875="",0,IF((V875+U877)&lt;=$H874,V875,$H874-U877))</f>
        <v>0</v>
      </c>
      <c r="W876" s="167">
        <f t="shared" ref="W876" si="13929">IF(W875="",0,IF((W875+V877)&lt;=$H874,W875,$H874-V877))</f>
        <v>0</v>
      </c>
      <c r="X876" s="167">
        <f t="shared" ref="X876" si="13930">IF(X875="",0,IF((X875+W877)&lt;=$H874,X875,$H874-W877))</f>
        <v>0</v>
      </c>
      <c r="Y876" s="167">
        <f t="shared" ref="Y876" si="13931">IF(Y875="",0,IF((Y875+X877)&lt;=$H874,Y875,$H874-X877))</f>
        <v>0</v>
      </c>
      <c r="Z876" s="167">
        <f t="shared" ref="Z876" si="13932">IF(Z875="",0,IF((Z875+Y877)&lt;=$H874,Z875,$H874-Y877))</f>
        <v>0</v>
      </c>
      <c r="AA876" s="167">
        <f t="shared" ref="AA876" si="13933">IF(AA875="",0,IF((AA875+Z877)&lt;=$H874,AA875,$H874-Z877))</f>
        <v>0</v>
      </c>
      <c r="AB876" s="167">
        <f t="shared" ref="AB876" si="13934">IF(AB875="",0,IF((AB875+AA877)&lt;=$H874,AB875,$H874-AA877))</f>
        <v>0</v>
      </c>
      <c r="AC876" s="167">
        <f t="shared" ref="AC876" si="13935">IF(AC875="",0,IF((AC875+AB877)&lt;=$H874,AC875,$H874-AB877))</f>
        <v>0</v>
      </c>
      <c r="AD876" s="167">
        <f t="shared" ref="AD876" si="13936">IF(AD875="",0,IF((AD875+AC877)&lt;=$H874,AD875,$H874-AC877))</f>
        <v>0</v>
      </c>
      <c r="AE876" s="167">
        <f t="shared" ref="AE876" si="13937">IF(AE875="",0,IF((AE875+AD877)&lt;=$H874,AE875,$H874-AD877))</f>
        <v>0</v>
      </c>
      <c r="AF876" s="167">
        <f t="shared" ref="AF876" si="13938">IF(AF875="",0,IF((AF875+AE877)&lt;=$H874,AF875,$H874-AE877))</f>
        <v>0</v>
      </c>
      <c r="AG876" s="167">
        <f t="shared" ref="AG876" si="13939">IF(AG875="",0,IF((AG875+AF877)&lt;=$H874,AG875,$H874-AF877))</f>
        <v>0</v>
      </c>
      <c r="AH876" s="167">
        <f t="shared" ref="AH876" si="13940">IF(AH875="",0,IF((AH875+AG877)&lt;=$H874,AH875,$H874-AG877))</f>
        <v>0</v>
      </c>
      <c r="AI876" s="167">
        <f t="shared" ref="AI876" si="13941">IF(AI875="",0,IF((AI875+AH877)&lt;=$H874,AI875,$H874-AH877))</f>
        <v>0</v>
      </c>
      <c r="AJ876" s="167">
        <f t="shared" ref="AJ876" si="13942">IF(AJ875="",0,IF((AJ875+AI877)&lt;=$H874,AJ875,$H874-AI877))</f>
        <v>0</v>
      </c>
      <c r="AK876" s="167">
        <f t="shared" ref="AK876" si="13943">IF(AK875="",0,IF((AK875+AJ877)&lt;=$H874,AK875,$H874-AJ877))</f>
        <v>0</v>
      </c>
      <c r="AL876" s="167">
        <f t="shared" ref="AL876" si="13944">IF(AL875="",0,IF((AL875+AK877)&lt;=$H874,AL875,$H874-AK877))</f>
        <v>0</v>
      </c>
      <c r="AM876" s="167">
        <f t="shared" ref="AM876" si="13945">IF(AM875="",0,IF((AM875+AL877)&lt;=$H874,AM875,$H874-AL877))</f>
        <v>0</v>
      </c>
      <c r="AN876" s="167">
        <f t="shared" ref="AN876" si="13946">IF(AN875="",0,IF((AN875+AM877)&lt;=$H874,AN875,$H874-AM877))</f>
        <v>0</v>
      </c>
      <c r="AO876" s="167">
        <f t="shared" ref="AO876" si="13947">IF(AO875="",0,IF((AO875+AN877)&lt;=$H874,AO875,$H874-AN877))</f>
        <v>0</v>
      </c>
      <c r="AP876" s="167">
        <f t="shared" ref="AP876" si="13948">IF(AP875="",0,IF((AP875+AO877)&lt;=$H874,AP875,$H874-AO877))</f>
        <v>0</v>
      </c>
      <c r="AQ876" s="167">
        <f t="shared" ref="AQ876" si="13949">IF(AQ875="",0,IF((AQ875+AP877)&lt;=$H874,AQ875,$H874-AP877))</f>
        <v>0</v>
      </c>
      <c r="AR876" s="167">
        <f t="shared" ref="AR876" si="13950">IF(AR875="",0,IF((AR875+AQ877)&lt;=$H874,AR875,$H874-AQ877))</f>
        <v>0</v>
      </c>
      <c r="AS876" s="167">
        <f t="shared" ref="AS876" si="13951">IF(AS875="",0,IF((AS875+AR877)&lt;=$H874,AS875,$H874-AR877))</f>
        <v>0</v>
      </c>
      <c r="AT876" s="167">
        <f t="shared" ref="AT876" si="13952">IF(AT875="",0,IF((AT875+AS877)&lt;=$H874,AT875,$H874-AS877))</f>
        <v>0</v>
      </c>
      <c r="AU876" s="167">
        <f t="shared" ref="AU876" si="13953">IF(AU875="",0,IF((AU875+AT877)&lt;=$H874,AU875,$H874-AT877))</f>
        <v>0</v>
      </c>
      <c r="AV876" s="167">
        <f t="shared" ref="AV876" si="13954">IF(AV875="",0,IF((AV875+AU877)&lt;=$H874,AV875,$H874-AU877))</f>
        <v>0</v>
      </c>
      <c r="AW876" s="167">
        <f t="shared" ref="AW876" si="13955">IF(AW875="",0,IF((AW875+AV877)&lt;=$H874,AW875,$H874-AV877))</f>
        <v>0</v>
      </c>
      <c r="AX876" s="167">
        <f t="shared" ref="AX876" si="13956">IF(AX875="",0,IF((AX875+AW877)&lt;=$H874,AX875,$H874-AW877))</f>
        <v>0</v>
      </c>
      <c r="AY876" s="167">
        <f t="shared" ref="AY876" si="13957">IF(AY875="",0,IF((AY875+AX877)&lt;=$H874,AY875,$H874-AX877))</f>
        <v>0</v>
      </c>
      <c r="AZ876" s="167">
        <f t="shared" ref="AZ876" si="13958">IF(AZ875="",0,IF((AZ875+AY877)&lt;=$H874,AZ875,$H874-AY877))</f>
        <v>0</v>
      </c>
      <c r="BA876" s="167">
        <f t="shared" ref="BA876" si="13959">IF(BA875="",0,IF((BA875+AZ877)&lt;=$H874,BA875,$H874-AZ877))</f>
        <v>0</v>
      </c>
      <c r="BB876" s="167">
        <f t="shared" ref="BB876" si="13960">IF(BB875="",0,IF((BB875+BA877)&lt;=$H874,BB875,$H874-BA877))</f>
        <v>0</v>
      </c>
      <c r="BC876" s="167">
        <f t="shared" ref="BC876" si="13961">IF(BC875="",0,IF((BC875+BB877)&lt;=$H874,BC875,$H874-BB877))</f>
        <v>0</v>
      </c>
      <c r="BD876" s="167">
        <f t="shared" ref="BD876" si="13962">IF(BD875="",0,IF((BD875+BC877)&lt;=$H874,BD875,$H874-BC877))</f>
        <v>0</v>
      </c>
      <c r="BE876" s="167">
        <f t="shared" ref="BE876" si="13963">IF(BE875="",0,IF((BE875+BD877)&lt;=$H874,BE875,$H874-BD877))</f>
        <v>0</v>
      </c>
      <c r="BF876" s="167">
        <f t="shared" ref="BF876" si="13964">IF(BF875="",0,IF((BF875+BE877)&lt;=$H874,BF875,$H874-BE877))</f>
        <v>0</v>
      </c>
      <c r="BG876" s="167">
        <f t="shared" ref="BG876" si="13965">IF(BG875="",0,IF((BG875+BF877)&lt;=$H874,BG875,$H874-BF877))</f>
        <v>0</v>
      </c>
      <c r="BH876" s="167">
        <f t="shared" ref="BH876" si="13966">IF(BH875="",0,IF((BH875+BG877)&lt;=$H874,BH875,$H874-BG877))</f>
        <v>0</v>
      </c>
      <c r="BI876" s="167">
        <f t="shared" ref="BI876" si="13967">IF(BI875="",0,IF((BI875+BH877)&lt;=$H874,BI875,$H874-BH877))</f>
        <v>0</v>
      </c>
      <c r="BJ876" s="382"/>
      <c r="BK876" s="384"/>
      <c r="BL876" s="386"/>
      <c r="BM876" s="106"/>
      <c r="BN876" s="106"/>
      <c r="BO876" s="106"/>
      <c r="BP876" s="106"/>
      <c r="BQ876" s="106"/>
      <c r="BR876" s="106"/>
      <c r="BS876" s="106"/>
      <c r="BT876" s="106"/>
      <c r="BU876" s="106"/>
      <c r="BV876" s="106"/>
      <c r="BW876" s="106"/>
      <c r="BX876" s="106"/>
      <c r="BY876" s="106"/>
      <c r="BZ876" s="106"/>
      <c r="CA876" s="106"/>
      <c r="CB876" s="106"/>
    </row>
    <row r="877" spans="1:80" ht="29" hidden="1" x14ac:dyDescent="0.35">
      <c r="B877" s="128"/>
      <c r="C877" s="170"/>
      <c r="D877" s="170"/>
      <c r="E877" s="170"/>
      <c r="F877" s="170"/>
      <c r="G877" s="170"/>
      <c r="H877" s="170"/>
      <c r="I877" s="172"/>
      <c r="J877" s="105"/>
      <c r="K877" s="175"/>
      <c r="L877" s="105"/>
      <c r="M877" s="63" t="s">
        <v>236</v>
      </c>
      <c r="N877" s="167">
        <f>N876</f>
        <v>0</v>
      </c>
      <c r="O877" s="167">
        <f>O876+N877</f>
        <v>0</v>
      </c>
      <c r="P877" s="167">
        <f t="shared" ref="P877" si="13968">P876+O877</f>
        <v>0</v>
      </c>
      <c r="Q877" s="167">
        <f t="shared" ref="Q877" si="13969">Q876+P877</f>
        <v>0</v>
      </c>
      <c r="R877" s="167">
        <f t="shared" ref="R877" si="13970">R876+Q877</f>
        <v>0</v>
      </c>
      <c r="S877" s="167">
        <f t="shared" ref="S877" si="13971">S876+R877</f>
        <v>0</v>
      </c>
      <c r="T877" s="167">
        <f t="shared" ref="T877" si="13972">T876+S877</f>
        <v>0</v>
      </c>
      <c r="U877" s="167">
        <f t="shared" ref="U877" si="13973">U876+T877</f>
        <v>0</v>
      </c>
      <c r="V877" s="167">
        <f t="shared" ref="V877" si="13974">V876+U877</f>
        <v>0</v>
      </c>
      <c r="W877" s="167">
        <f t="shared" ref="W877" si="13975">W876+V877</f>
        <v>0</v>
      </c>
      <c r="X877" s="167">
        <f t="shared" ref="X877" si="13976">X876+W877</f>
        <v>0</v>
      </c>
      <c r="Y877" s="167">
        <f t="shared" ref="Y877" si="13977">Y876+X877</f>
        <v>0</v>
      </c>
      <c r="Z877" s="167">
        <f t="shared" ref="Z877" si="13978">Z876+Y877</f>
        <v>0</v>
      </c>
      <c r="AA877" s="167">
        <f t="shared" ref="AA877" si="13979">AA876+Z877</f>
        <v>0</v>
      </c>
      <c r="AB877" s="167">
        <f t="shared" ref="AB877" si="13980">AB876+AA877</f>
        <v>0</v>
      </c>
      <c r="AC877" s="167">
        <f t="shared" ref="AC877" si="13981">AC876+AB877</f>
        <v>0</v>
      </c>
      <c r="AD877" s="167">
        <f t="shared" ref="AD877" si="13982">AD876+AC877</f>
        <v>0</v>
      </c>
      <c r="AE877" s="167">
        <f t="shared" ref="AE877" si="13983">AE876+AD877</f>
        <v>0</v>
      </c>
      <c r="AF877" s="167">
        <f t="shared" ref="AF877" si="13984">AF876+AE877</f>
        <v>0</v>
      </c>
      <c r="AG877" s="167">
        <f t="shared" ref="AG877" si="13985">AG876+AF877</f>
        <v>0</v>
      </c>
      <c r="AH877" s="167">
        <f t="shared" ref="AH877" si="13986">AH876+AG877</f>
        <v>0</v>
      </c>
      <c r="AI877" s="167">
        <f t="shared" ref="AI877" si="13987">AI876+AH877</f>
        <v>0</v>
      </c>
      <c r="AJ877" s="167">
        <f t="shared" ref="AJ877" si="13988">AJ876+AI877</f>
        <v>0</v>
      </c>
      <c r="AK877" s="167">
        <f t="shared" ref="AK877" si="13989">AK876+AJ877</f>
        <v>0</v>
      </c>
      <c r="AL877" s="167">
        <f t="shared" ref="AL877" si="13990">AL876+AK877</f>
        <v>0</v>
      </c>
      <c r="AM877" s="167">
        <f t="shared" ref="AM877" si="13991">AM876+AL877</f>
        <v>0</v>
      </c>
      <c r="AN877" s="167">
        <f t="shared" ref="AN877" si="13992">AN876+AM877</f>
        <v>0</v>
      </c>
      <c r="AO877" s="167">
        <f t="shared" ref="AO877" si="13993">AO876+AN877</f>
        <v>0</v>
      </c>
      <c r="AP877" s="167">
        <f t="shared" ref="AP877" si="13994">AP876+AO877</f>
        <v>0</v>
      </c>
      <c r="AQ877" s="167">
        <f t="shared" ref="AQ877" si="13995">AQ876+AP877</f>
        <v>0</v>
      </c>
      <c r="AR877" s="167">
        <f t="shared" ref="AR877" si="13996">AR876+AQ877</f>
        <v>0</v>
      </c>
      <c r="AS877" s="167">
        <f t="shared" ref="AS877" si="13997">AS876+AR877</f>
        <v>0</v>
      </c>
      <c r="AT877" s="167">
        <f t="shared" ref="AT877" si="13998">AT876+AS877</f>
        <v>0</v>
      </c>
      <c r="AU877" s="167">
        <f t="shared" ref="AU877" si="13999">AU876+AT877</f>
        <v>0</v>
      </c>
      <c r="AV877" s="167">
        <f t="shared" ref="AV877" si="14000">AV876+AU877</f>
        <v>0</v>
      </c>
      <c r="AW877" s="167">
        <f t="shared" ref="AW877" si="14001">AW876+AV877</f>
        <v>0</v>
      </c>
      <c r="AX877" s="167">
        <f t="shared" ref="AX877" si="14002">AX876+AW877</f>
        <v>0</v>
      </c>
      <c r="AY877" s="167">
        <f t="shared" ref="AY877" si="14003">AY876+AX877</f>
        <v>0</v>
      </c>
      <c r="AZ877" s="167">
        <f t="shared" ref="AZ877" si="14004">AZ876+AY877</f>
        <v>0</v>
      </c>
      <c r="BA877" s="167">
        <f t="shared" ref="BA877" si="14005">BA876+AZ877</f>
        <v>0</v>
      </c>
      <c r="BB877" s="167">
        <f t="shared" ref="BB877" si="14006">BB876+BA877</f>
        <v>0</v>
      </c>
      <c r="BC877" s="167">
        <f t="shared" ref="BC877" si="14007">BC876+BB877</f>
        <v>0</v>
      </c>
      <c r="BD877" s="167">
        <f t="shared" ref="BD877" si="14008">BD876+BC877</f>
        <v>0</v>
      </c>
      <c r="BE877" s="167">
        <f t="shared" ref="BE877" si="14009">BE876+BD877</f>
        <v>0</v>
      </c>
      <c r="BF877" s="167">
        <f t="shared" ref="BF877" si="14010">BF876+BE877</f>
        <v>0</v>
      </c>
      <c r="BG877" s="167">
        <f t="shared" ref="BG877" si="14011">BG876+BF877</f>
        <v>0</v>
      </c>
      <c r="BH877" s="167">
        <f t="shared" ref="BH877" si="14012">BH876+BG877</f>
        <v>0</v>
      </c>
      <c r="BI877" s="167">
        <f t="shared" ref="BI877" si="14013">BI876+BH877</f>
        <v>0</v>
      </c>
      <c r="BJ877" s="382"/>
      <c r="BK877" s="384"/>
      <c r="BL877" s="386"/>
      <c r="BM877" s="105"/>
      <c r="BN877" s="105"/>
      <c r="BO877" s="105"/>
      <c r="BP877" s="105"/>
      <c r="BQ877" s="105"/>
      <c r="BR877" s="105"/>
      <c r="BS877" s="105"/>
      <c r="BT877" s="105"/>
      <c r="BU877" s="105"/>
      <c r="BV877" s="105"/>
      <c r="BW877" s="105"/>
      <c r="BX877" s="105"/>
      <c r="BY877" s="105"/>
      <c r="BZ877" s="105"/>
      <c r="CA877" s="105"/>
      <c r="CB877" s="105"/>
    </row>
    <row r="878" spans="1:80" ht="25.4" customHeight="1" thickBot="1" x14ac:dyDescent="0.4">
      <c r="B878" s="128"/>
      <c r="C878" s="170"/>
      <c r="D878" s="170"/>
      <c r="E878" s="170"/>
      <c r="F878" s="170"/>
      <c r="G878" s="170"/>
      <c r="H878" s="170"/>
      <c r="I878" s="172"/>
      <c r="J878" s="105"/>
      <c r="K878" s="175"/>
      <c r="L878" s="105"/>
      <c r="M878" s="63" t="s">
        <v>145</v>
      </c>
      <c r="N878" s="168">
        <f>IF($E874="",0,VLOOKUP($E874,'Podpůrná data'!$H$15:$I$182,2)*N876)</f>
        <v>0</v>
      </c>
      <c r="O878" s="168">
        <f>IF($E874="",0,VLOOKUP($E874,'Podpůrná data'!$H$15:$I$182,2)*O876)</f>
        <v>0</v>
      </c>
      <c r="P878" s="168">
        <f>IF($E874="",0,VLOOKUP($E874,'Podpůrná data'!$H$15:$I$182,2)*P876)</f>
        <v>0</v>
      </c>
      <c r="Q878" s="168">
        <f>IF($E874="",0,VLOOKUP($E874,'Podpůrná data'!$H$15:$I$182,2)*Q876)</f>
        <v>0</v>
      </c>
      <c r="R878" s="168">
        <f>IF($E874="",0,VLOOKUP($E874,'Podpůrná data'!$H$15:$I$182,2)*R876)</f>
        <v>0</v>
      </c>
      <c r="S878" s="168">
        <f>IF($E874="",0,VLOOKUP($E874,'Podpůrná data'!$H$15:$I$182,2)*S876)</f>
        <v>0</v>
      </c>
      <c r="T878" s="168">
        <f>IF($E874="",0,VLOOKUP($E874,'Podpůrná data'!$H$15:$I$182,2)*T876)</f>
        <v>0</v>
      </c>
      <c r="U878" s="168">
        <f>IF($E874="",0,VLOOKUP($E874,'Podpůrná data'!$H$15:$I$182,2)*U876)</f>
        <v>0</v>
      </c>
      <c r="V878" s="168">
        <f>IF($E874="",0,VLOOKUP($E874,'Podpůrná data'!$H$15:$I$182,2)*V876)</f>
        <v>0</v>
      </c>
      <c r="W878" s="168">
        <f>IF($E874="",0,VLOOKUP($E874,'Podpůrná data'!$H$15:$I$182,2)*W876)</f>
        <v>0</v>
      </c>
      <c r="X878" s="168">
        <f>IF($E874="",0,VLOOKUP($E874,'Podpůrná data'!$H$15:$I$182,2)*X876)</f>
        <v>0</v>
      </c>
      <c r="Y878" s="168">
        <f>IF($E874="",0,VLOOKUP($E874,'Podpůrná data'!$H$15:$I$182,2)*Y876)</f>
        <v>0</v>
      </c>
      <c r="Z878" s="168">
        <f>IF($E874="",0,VLOOKUP($E874,'Podpůrná data'!$H$15:$I$182,2)*Z876)</f>
        <v>0</v>
      </c>
      <c r="AA878" s="168">
        <f>IF($E874="",0,VLOOKUP($E874,'Podpůrná data'!$H$15:$I$182,2)*AA876)</f>
        <v>0</v>
      </c>
      <c r="AB878" s="168">
        <f>IF($E874="",0,VLOOKUP($E874,'Podpůrná data'!$H$15:$I$182,2)*AB876)</f>
        <v>0</v>
      </c>
      <c r="AC878" s="168">
        <f>IF($E874="",0,VLOOKUP($E874,'Podpůrná data'!$H$15:$I$182,2)*AC876)</f>
        <v>0</v>
      </c>
      <c r="AD878" s="168">
        <f>IF($E874="",0,VLOOKUP($E874,'Podpůrná data'!$H$15:$I$182,2)*AD876)</f>
        <v>0</v>
      </c>
      <c r="AE878" s="168">
        <f>IF($E874="",0,VLOOKUP($E874,'Podpůrná data'!$H$15:$I$182,2)*AE876)</f>
        <v>0</v>
      </c>
      <c r="AF878" s="168">
        <f>IF($E874="",0,VLOOKUP($E874,'Podpůrná data'!$H$15:$I$182,2)*AF876)</f>
        <v>0</v>
      </c>
      <c r="AG878" s="168">
        <f>IF($E874="",0,VLOOKUP($E874,'Podpůrná data'!$H$15:$I$182,2)*AG876)</f>
        <v>0</v>
      </c>
      <c r="AH878" s="168">
        <f>IF($E874="",0,VLOOKUP($E874,'Podpůrná data'!$H$15:$I$182,2)*AH876)</f>
        <v>0</v>
      </c>
      <c r="AI878" s="168">
        <f>IF($E874="",0,VLOOKUP($E874,'Podpůrná data'!$H$15:$I$182,2)*AI876)</f>
        <v>0</v>
      </c>
      <c r="AJ878" s="168">
        <f>IF($E874="",0,VLOOKUP($E874,'Podpůrná data'!$H$15:$I$182,2)*AJ876)</f>
        <v>0</v>
      </c>
      <c r="AK878" s="168">
        <f>IF($E874="",0,VLOOKUP($E874,'Podpůrná data'!$H$15:$I$182,2)*AK876)</f>
        <v>0</v>
      </c>
      <c r="AL878" s="168">
        <f>IF($E874="",0,VLOOKUP($E874,'Podpůrná data'!$H$15:$I$182,2)*AL876)</f>
        <v>0</v>
      </c>
      <c r="AM878" s="168">
        <f>IF($E874="",0,VLOOKUP($E874,'Podpůrná data'!$H$15:$I$182,2)*AM876)</f>
        <v>0</v>
      </c>
      <c r="AN878" s="168">
        <f>IF($E874="",0,VLOOKUP($E874,'Podpůrná data'!$H$15:$I$182,2)*AN876)</f>
        <v>0</v>
      </c>
      <c r="AO878" s="168">
        <f>IF($E874="",0,VLOOKUP($E874,'Podpůrná data'!$H$15:$I$182,2)*AO876)</f>
        <v>0</v>
      </c>
      <c r="AP878" s="168">
        <f>IF($E874="",0,VLOOKUP($E874,'Podpůrná data'!$H$15:$I$182,2)*AP876)</f>
        <v>0</v>
      </c>
      <c r="AQ878" s="168">
        <f>IF($E874="",0,VLOOKUP($E874,'Podpůrná data'!$H$15:$I$182,2)*AQ876)</f>
        <v>0</v>
      </c>
      <c r="AR878" s="168">
        <f>IF($E874="",0,VLOOKUP($E874,'Podpůrná data'!$H$15:$I$182,2)*AR876)</f>
        <v>0</v>
      </c>
      <c r="AS878" s="168">
        <f>IF($E874="",0,VLOOKUP($E874,'Podpůrná data'!$H$15:$I$182,2)*AS876)</f>
        <v>0</v>
      </c>
      <c r="AT878" s="168">
        <f>IF($E874="",0,VLOOKUP($E874,'Podpůrná data'!$H$15:$I$182,2)*AT876)</f>
        <v>0</v>
      </c>
      <c r="AU878" s="168">
        <f>IF($E874="",0,VLOOKUP($E874,'Podpůrná data'!$H$15:$I$182,2)*AU876)</f>
        <v>0</v>
      </c>
      <c r="AV878" s="168">
        <f>IF($E874="",0,VLOOKUP($E874,'Podpůrná data'!$H$15:$I$182,2)*AV876)</f>
        <v>0</v>
      </c>
      <c r="AW878" s="168">
        <f>IF($E874="",0,VLOOKUP($E874,'Podpůrná data'!$H$15:$I$182,2)*AW876)</f>
        <v>0</v>
      </c>
      <c r="AX878" s="168">
        <f>IF($E874="",0,VLOOKUP($E874,'Podpůrná data'!$H$15:$I$182,2)*AX876)</f>
        <v>0</v>
      </c>
      <c r="AY878" s="168">
        <f>IF($E874="",0,VLOOKUP($E874,'Podpůrná data'!$H$15:$I$182,2)*AY876)</f>
        <v>0</v>
      </c>
      <c r="AZ878" s="168">
        <f>IF($E874="",0,VLOOKUP($E874,'Podpůrná data'!$H$15:$I$182,2)*AZ876)</f>
        <v>0</v>
      </c>
      <c r="BA878" s="168">
        <f>IF($E874="",0,VLOOKUP($E874,'Podpůrná data'!$H$15:$I$182,2)*BA876)</f>
        <v>0</v>
      </c>
      <c r="BB878" s="168">
        <f>IF($E874="",0,VLOOKUP($E874,'Podpůrná data'!$H$15:$I$182,2)*BB876)</f>
        <v>0</v>
      </c>
      <c r="BC878" s="168">
        <f>IF($E874="",0,VLOOKUP($E874,'Podpůrná data'!$H$15:$I$182,2)*BC876)</f>
        <v>0</v>
      </c>
      <c r="BD878" s="168">
        <f>IF($E874="",0,VLOOKUP($E874,'Podpůrná data'!$H$15:$I$182,2)*BD876)</f>
        <v>0</v>
      </c>
      <c r="BE878" s="168">
        <f>IF($E874="",0,VLOOKUP($E874,'Podpůrná data'!$H$15:$I$182,2)*BE876)</f>
        <v>0</v>
      </c>
      <c r="BF878" s="168">
        <f>IF($E874="",0,VLOOKUP($E874,'Podpůrná data'!$H$15:$I$182,2)*BF876)</f>
        <v>0</v>
      </c>
      <c r="BG878" s="168">
        <f>IF($E874="",0,VLOOKUP($E874,'Podpůrná data'!$H$15:$I$182,2)*BG876)</f>
        <v>0</v>
      </c>
      <c r="BH878" s="168">
        <f>IF($E874="",0,VLOOKUP($E874,'Podpůrná data'!$H$15:$I$182,2)*BH876)</f>
        <v>0</v>
      </c>
      <c r="BI878" s="168">
        <f>IF($E874="",0,VLOOKUP($E874,'Podpůrná data'!$H$15:$I$182,2)*BI876)</f>
        <v>0</v>
      </c>
      <c r="BJ878" s="382"/>
      <c r="BK878" s="384"/>
      <c r="BL878" s="386"/>
      <c r="BM878" s="105"/>
      <c r="BN878" s="178">
        <f>SUMIFS($N878:$BI878,$N873:$BI873,"1. ZoR")</f>
        <v>0</v>
      </c>
      <c r="BO878" s="178">
        <f>SUMIFS($N878:$BI878,$N873:$BI873,"2. ZoR")</f>
        <v>0</v>
      </c>
      <c r="BP878" s="178">
        <f>SUMIFS($N878:$BI878,$N873:$BI873,"3. ZoR")</f>
        <v>0</v>
      </c>
      <c r="BQ878" s="178">
        <f>SUMIFS($N878:$BI878,$N873:$BI873,"4. ZoR")</f>
        <v>0</v>
      </c>
      <c r="BR878" s="178">
        <f>SUMIFS($N878:$BI878,$N873:$BI873,"5. ZoR")</f>
        <v>0</v>
      </c>
      <c r="BS878" s="178">
        <f>SUMIFS($N878:$BI878,$N873:$BI873,"6. ZoR")</f>
        <v>0</v>
      </c>
      <c r="BT878" s="178">
        <f>SUMIFS($N878:$BI878,$N873:$BI873,"7. ZoR")</f>
        <v>0</v>
      </c>
      <c r="BU878" s="178">
        <f>SUMIFS($N878:$BI878,$N873:$BI873,"8. ZoR")</f>
        <v>0</v>
      </c>
      <c r="BV878" s="178">
        <f>SUMIFS($N878:$BI878,$N873:$BI873,"9. ZoR")</f>
        <v>0</v>
      </c>
      <c r="BW878" s="178">
        <f>SUMIFS($N878:$BI878,$N873:$BI873,"10. ZoR")</f>
        <v>0</v>
      </c>
      <c r="BX878" s="178">
        <f>SUMIFS($N878:$BI878,$N873:$BI873,"11. ZoR")</f>
        <v>0</v>
      </c>
      <c r="BY878" s="178">
        <f>SUMIFS($N878:$BI878,$N873:$BI873,"12. ZoR")</f>
        <v>0</v>
      </c>
      <c r="BZ878" s="178">
        <f>SUMIFS($N878:$BI878,$N873:$BI873,"13. ZoR")</f>
        <v>0</v>
      </c>
      <c r="CA878" s="178">
        <f>SUMIFS($N878:$BI878,$N873:$BI873,"14. ZoR")</f>
        <v>0</v>
      </c>
      <c r="CB878" s="178">
        <f>SUMIFS($N878:$BI878,$N873:$BI873,"15. ZoR")</f>
        <v>0</v>
      </c>
    </row>
    <row r="879" spans="1:80" ht="29.5" hidden="1" thickBot="1" x14ac:dyDescent="0.4">
      <c r="B879" s="129"/>
      <c r="C879" s="173"/>
      <c r="D879" s="173"/>
      <c r="E879" s="173"/>
      <c r="F879" s="173"/>
      <c r="G879" s="173"/>
      <c r="H879" s="173"/>
      <c r="I879" s="174"/>
      <c r="J879" s="105"/>
      <c r="K879" s="176"/>
      <c r="L879" s="105"/>
      <c r="M879" s="63" t="s">
        <v>200</v>
      </c>
      <c r="N879" s="168">
        <f>IF(N878="","",N878)</f>
        <v>0</v>
      </c>
      <c r="O879" s="168">
        <f>N879+O878</f>
        <v>0</v>
      </c>
      <c r="P879" s="168">
        <f t="shared" ref="P879" si="14014">O879+P878</f>
        <v>0</v>
      </c>
      <c r="Q879" s="168">
        <f t="shared" ref="Q879" si="14015">P879+Q878</f>
        <v>0</v>
      </c>
      <c r="R879" s="168">
        <f t="shared" ref="R879" si="14016">Q879+R878</f>
        <v>0</v>
      </c>
      <c r="S879" s="168">
        <f t="shared" ref="S879" si="14017">R879+S878</f>
        <v>0</v>
      </c>
      <c r="T879" s="168">
        <f t="shared" ref="T879" si="14018">S879+T878</f>
        <v>0</v>
      </c>
      <c r="U879" s="168">
        <f t="shared" ref="U879" si="14019">T879+U878</f>
        <v>0</v>
      </c>
      <c r="V879" s="168">
        <f t="shared" ref="V879" si="14020">U879+V878</f>
        <v>0</v>
      </c>
      <c r="W879" s="168">
        <f t="shared" ref="W879" si="14021">V879+W878</f>
        <v>0</v>
      </c>
      <c r="X879" s="168">
        <f t="shared" ref="X879" si="14022">W879+X878</f>
        <v>0</v>
      </c>
      <c r="Y879" s="168">
        <f t="shared" ref="Y879" si="14023">X879+Y878</f>
        <v>0</v>
      </c>
      <c r="Z879" s="168">
        <f t="shared" ref="Z879" si="14024">Y879+Z878</f>
        <v>0</v>
      </c>
      <c r="AA879" s="168">
        <f t="shared" ref="AA879" si="14025">Z879+AA878</f>
        <v>0</v>
      </c>
      <c r="AB879" s="168">
        <f t="shared" ref="AB879" si="14026">AA879+AB878</f>
        <v>0</v>
      </c>
      <c r="AC879" s="168">
        <f t="shared" ref="AC879" si="14027">AB879+AC878</f>
        <v>0</v>
      </c>
      <c r="AD879" s="168">
        <f t="shared" ref="AD879" si="14028">AC879+AD878</f>
        <v>0</v>
      </c>
      <c r="AE879" s="168">
        <f t="shared" ref="AE879" si="14029">AD879+AE878</f>
        <v>0</v>
      </c>
      <c r="AF879" s="168">
        <f t="shared" ref="AF879" si="14030">AE879+AF878</f>
        <v>0</v>
      </c>
      <c r="AG879" s="168">
        <f t="shared" ref="AG879" si="14031">AF879+AG878</f>
        <v>0</v>
      </c>
      <c r="AH879" s="168">
        <f t="shared" ref="AH879" si="14032">AG879+AH878</f>
        <v>0</v>
      </c>
      <c r="AI879" s="168">
        <f t="shared" ref="AI879" si="14033">AH879+AI878</f>
        <v>0</v>
      </c>
      <c r="AJ879" s="168">
        <f t="shared" ref="AJ879" si="14034">AI879+AJ878</f>
        <v>0</v>
      </c>
      <c r="AK879" s="168">
        <f t="shared" ref="AK879" si="14035">AJ879+AK878</f>
        <v>0</v>
      </c>
      <c r="AL879" s="168">
        <f t="shared" ref="AL879" si="14036">AK879+AL878</f>
        <v>0</v>
      </c>
      <c r="AM879" s="168">
        <f t="shared" ref="AM879" si="14037">AL879+AM878</f>
        <v>0</v>
      </c>
      <c r="AN879" s="168">
        <f t="shared" ref="AN879" si="14038">AM879+AN878</f>
        <v>0</v>
      </c>
      <c r="AO879" s="168">
        <f t="shared" ref="AO879" si="14039">AN879+AO878</f>
        <v>0</v>
      </c>
      <c r="AP879" s="168">
        <f t="shared" ref="AP879" si="14040">AO879+AP878</f>
        <v>0</v>
      </c>
      <c r="AQ879" s="168">
        <f t="shared" ref="AQ879" si="14041">AP879+AQ878</f>
        <v>0</v>
      </c>
      <c r="AR879" s="168">
        <f t="shared" ref="AR879" si="14042">AQ879+AR878</f>
        <v>0</v>
      </c>
      <c r="AS879" s="168">
        <f t="shared" ref="AS879" si="14043">AR879+AS878</f>
        <v>0</v>
      </c>
      <c r="AT879" s="168">
        <f t="shared" ref="AT879" si="14044">AS879+AT878</f>
        <v>0</v>
      </c>
      <c r="AU879" s="168">
        <f t="shared" ref="AU879" si="14045">AT879+AU878</f>
        <v>0</v>
      </c>
      <c r="AV879" s="168">
        <f t="shared" ref="AV879" si="14046">AU879+AV878</f>
        <v>0</v>
      </c>
      <c r="AW879" s="168">
        <f t="shared" ref="AW879" si="14047">AV879+AW878</f>
        <v>0</v>
      </c>
      <c r="AX879" s="168">
        <f t="shared" ref="AX879" si="14048">AW879+AX878</f>
        <v>0</v>
      </c>
      <c r="AY879" s="168">
        <f t="shared" ref="AY879" si="14049">AX879+AY878</f>
        <v>0</v>
      </c>
      <c r="AZ879" s="168">
        <f t="shared" ref="AZ879" si="14050">AY879+AZ878</f>
        <v>0</v>
      </c>
      <c r="BA879" s="168">
        <f t="shared" ref="BA879" si="14051">AZ879+BA878</f>
        <v>0</v>
      </c>
      <c r="BB879" s="168">
        <f t="shared" ref="BB879" si="14052">BA879+BB878</f>
        <v>0</v>
      </c>
      <c r="BC879" s="168">
        <f t="shared" ref="BC879" si="14053">BB879+BC878</f>
        <v>0</v>
      </c>
      <c r="BD879" s="168">
        <f t="shared" ref="BD879" si="14054">BC879+BD878</f>
        <v>0</v>
      </c>
      <c r="BE879" s="168">
        <f t="shared" ref="BE879" si="14055">BD879+BE878</f>
        <v>0</v>
      </c>
      <c r="BF879" s="168">
        <f t="shared" ref="BF879" si="14056">BE879+BF878</f>
        <v>0</v>
      </c>
      <c r="BG879" s="168">
        <f t="shared" ref="BG879" si="14057">BF879+BG878</f>
        <v>0</v>
      </c>
      <c r="BH879" s="168">
        <f t="shared" ref="BH879" si="14058">BG879+BH878</f>
        <v>0</v>
      </c>
      <c r="BI879" s="168">
        <f t="shared" ref="BI879" si="14059">BH879+BI878</f>
        <v>0</v>
      </c>
      <c r="BJ879" s="383"/>
      <c r="BK879" s="385"/>
      <c r="BL879" s="387"/>
      <c r="BM879" s="105"/>
      <c r="BN879" s="105"/>
      <c r="BO879" s="105"/>
      <c r="BP879" s="105"/>
      <c r="BQ879" s="105"/>
      <c r="BR879" s="105"/>
      <c r="BS879" s="105"/>
      <c r="BT879" s="105"/>
      <c r="BU879" s="105"/>
      <c r="BV879" s="105"/>
      <c r="BW879" s="105"/>
      <c r="BX879" s="105"/>
      <c r="BY879" s="105"/>
      <c r="BZ879" s="105"/>
      <c r="CA879" s="105"/>
      <c r="CB879" s="105"/>
    </row>
    <row r="880" spans="1:80" ht="15" hidden="1" thickBot="1" x14ac:dyDescent="0.4">
      <c r="B880" s="105"/>
      <c r="C880" s="130"/>
      <c r="D880" s="130"/>
      <c r="E880" s="130"/>
      <c r="F880" s="130"/>
      <c r="G880" s="130"/>
      <c r="H880" s="130"/>
      <c r="I880" s="105"/>
      <c r="J880" s="7"/>
      <c r="K880" s="105"/>
      <c r="L880" s="105"/>
      <c r="M880" s="105"/>
      <c r="N880" s="105"/>
      <c r="O880" s="105"/>
      <c r="P880" s="7"/>
      <c r="Q880" s="105"/>
      <c r="R880" s="105"/>
      <c r="S880" s="105"/>
      <c r="T880" s="105"/>
      <c r="U880" s="105"/>
      <c r="V880" s="105"/>
      <c r="W880" s="105"/>
      <c r="X880" s="105"/>
      <c r="Y880" s="105"/>
      <c r="Z880" s="105"/>
      <c r="AA880" s="105"/>
      <c r="AB880" s="105"/>
      <c r="AC880" s="105"/>
      <c r="AD880" s="105"/>
      <c r="AE880" s="105"/>
      <c r="AF880" s="105"/>
      <c r="AG880" s="105"/>
      <c r="AH880" s="105"/>
      <c r="AI880" s="105"/>
      <c r="AJ880" s="105"/>
      <c r="AK880" s="105"/>
      <c r="AL880" s="105"/>
      <c r="AM880" s="105"/>
      <c r="AN880" s="105"/>
      <c r="AO880" s="105"/>
      <c r="AP880" s="105"/>
      <c r="AQ880" s="105"/>
      <c r="AR880" s="105"/>
      <c r="AS880" s="105"/>
      <c r="AT880" s="105"/>
      <c r="AU880" s="105"/>
      <c r="AV880" s="105"/>
      <c r="AW880" s="105"/>
      <c r="AX880" s="105"/>
      <c r="AY880" s="105"/>
      <c r="AZ880" s="105"/>
      <c r="BA880" s="105"/>
      <c r="BB880" s="105"/>
      <c r="BC880" s="105"/>
      <c r="BD880" s="105"/>
      <c r="BE880" s="105"/>
      <c r="BF880" s="105"/>
      <c r="BG880" s="105"/>
      <c r="BH880" s="105"/>
      <c r="BI880" s="105"/>
      <c r="BJ880" s="105"/>
      <c r="BK880" s="105"/>
      <c r="BL880" s="105"/>
      <c r="BM880" s="105"/>
      <c r="BN880" s="105"/>
      <c r="BO880" s="105"/>
      <c r="BP880" s="105"/>
      <c r="BQ880" s="105"/>
      <c r="BR880" s="105"/>
      <c r="BS880" s="105"/>
      <c r="BT880" s="105"/>
      <c r="BU880" s="105"/>
      <c r="BV880" s="105"/>
      <c r="BW880" s="105"/>
      <c r="BX880" s="105"/>
      <c r="BY880" s="105"/>
      <c r="BZ880" s="105"/>
      <c r="CA880" s="105"/>
      <c r="CB880" s="105"/>
    </row>
    <row r="881" spans="1:80" s="245" customFormat="1" ht="58.4" customHeight="1" thickBot="1" x14ac:dyDescent="0.4">
      <c r="A881" s="249"/>
      <c r="B881" s="120"/>
      <c r="C881" s="360" t="s">
        <v>2</v>
      </c>
      <c r="D881" s="121"/>
      <c r="E881" s="131" t="s">
        <v>225</v>
      </c>
      <c r="F881" s="131" t="s">
        <v>444</v>
      </c>
      <c r="G881" s="131" t="s">
        <v>208</v>
      </c>
      <c r="H881" s="122" t="s">
        <v>385</v>
      </c>
      <c r="I881" s="123" t="s">
        <v>1</v>
      </c>
      <c r="J881" s="7"/>
      <c r="K881" s="169">
        <v>204032</v>
      </c>
      <c r="L881" s="106"/>
      <c r="M881" s="194" t="s">
        <v>128</v>
      </c>
      <c r="N881" s="83" t="s">
        <v>4</v>
      </c>
      <c r="O881" s="83" t="s">
        <v>5</v>
      </c>
      <c r="P881" s="83" t="s">
        <v>6</v>
      </c>
      <c r="Q881" s="83" t="s">
        <v>7</v>
      </c>
      <c r="R881" s="83" t="s">
        <v>8</v>
      </c>
      <c r="S881" s="83" t="s">
        <v>9</v>
      </c>
      <c r="T881" s="83" t="s">
        <v>10</v>
      </c>
      <c r="U881" s="83" t="s">
        <v>11</v>
      </c>
      <c r="V881" s="83" t="s">
        <v>12</v>
      </c>
      <c r="W881" s="83" t="s">
        <v>13</v>
      </c>
      <c r="X881" s="83" t="s">
        <v>14</v>
      </c>
      <c r="Y881" s="83" t="s">
        <v>15</v>
      </c>
      <c r="Z881" s="83" t="s">
        <v>16</v>
      </c>
      <c r="AA881" s="83" t="s">
        <v>17</v>
      </c>
      <c r="AB881" s="83" t="s">
        <v>18</v>
      </c>
      <c r="AC881" s="83" t="s">
        <v>19</v>
      </c>
      <c r="AD881" s="83" t="s">
        <v>20</v>
      </c>
      <c r="AE881" s="83" t="s">
        <v>21</v>
      </c>
      <c r="AF881" s="83" t="s">
        <v>22</v>
      </c>
      <c r="AG881" s="83" t="s">
        <v>23</v>
      </c>
      <c r="AH881" s="83" t="s">
        <v>24</v>
      </c>
      <c r="AI881" s="83" t="s">
        <v>25</v>
      </c>
      <c r="AJ881" s="83" t="s">
        <v>26</v>
      </c>
      <c r="AK881" s="83" t="s">
        <v>27</v>
      </c>
      <c r="AL881" s="83" t="s">
        <v>28</v>
      </c>
      <c r="AM881" s="83" t="s">
        <v>29</v>
      </c>
      <c r="AN881" s="83" t="s">
        <v>30</v>
      </c>
      <c r="AO881" s="83" t="s">
        <v>31</v>
      </c>
      <c r="AP881" s="83" t="s">
        <v>32</v>
      </c>
      <c r="AQ881" s="83" t="s">
        <v>33</v>
      </c>
      <c r="AR881" s="83" t="s">
        <v>34</v>
      </c>
      <c r="AS881" s="83" t="s">
        <v>35</v>
      </c>
      <c r="AT881" s="83" t="s">
        <v>36</v>
      </c>
      <c r="AU881" s="83" t="s">
        <v>37</v>
      </c>
      <c r="AV881" s="83" t="s">
        <v>38</v>
      </c>
      <c r="AW881" s="83" t="s">
        <v>39</v>
      </c>
      <c r="AX881" s="83" t="s">
        <v>40</v>
      </c>
      <c r="AY881" s="83" t="s">
        <v>41</v>
      </c>
      <c r="AZ881" s="83" t="s">
        <v>42</v>
      </c>
      <c r="BA881" s="83" t="s">
        <v>43</v>
      </c>
      <c r="BB881" s="83" t="s">
        <v>44</v>
      </c>
      <c r="BC881" s="83" t="s">
        <v>45</v>
      </c>
      <c r="BD881" s="83" t="s">
        <v>46</v>
      </c>
      <c r="BE881" s="83" t="s">
        <v>47</v>
      </c>
      <c r="BF881" s="83" t="s">
        <v>48</v>
      </c>
      <c r="BG881" s="83" t="s">
        <v>49</v>
      </c>
      <c r="BH881" s="83" t="s">
        <v>50</v>
      </c>
      <c r="BI881" s="83" t="s">
        <v>51</v>
      </c>
      <c r="BJ881" s="134" t="s">
        <v>234</v>
      </c>
      <c r="BK881" s="135" t="s">
        <v>164</v>
      </c>
      <c r="BL881" s="135" t="s">
        <v>213</v>
      </c>
      <c r="BM881" s="106"/>
      <c r="BN881" s="368" t="s">
        <v>238</v>
      </c>
      <c r="BO881" s="369"/>
      <c r="BP881" s="369"/>
      <c r="BQ881" s="369"/>
      <c r="BR881" s="369"/>
      <c r="BS881" s="369"/>
      <c r="BT881" s="369"/>
      <c r="BU881" s="369"/>
      <c r="BV881" s="369"/>
      <c r="BW881" s="369"/>
      <c r="BX881" s="369"/>
      <c r="BY881" s="369"/>
      <c r="BZ881" s="369"/>
      <c r="CA881" s="369"/>
      <c r="CB881" s="369"/>
    </row>
    <row r="882" spans="1:80" s="245" customFormat="1" ht="18" hidden="1" customHeight="1" x14ac:dyDescent="0.35">
      <c r="A882" s="250"/>
      <c r="B882" s="113"/>
      <c r="C882" s="361"/>
      <c r="D882" s="125"/>
      <c r="E882" s="125"/>
      <c r="F882" s="125"/>
      <c r="G882" s="125"/>
      <c r="H882" s="370" t="s">
        <v>201</v>
      </c>
      <c r="I882" s="373" t="s">
        <v>93</v>
      </c>
      <c r="J882" s="7"/>
      <c r="K882" s="375" t="s">
        <v>423</v>
      </c>
      <c r="L882" s="106"/>
      <c r="M882" s="84"/>
      <c r="N882" s="74">
        <f>MONTH(Úvod!$F$10)</f>
        <v>1</v>
      </c>
      <c r="O882" s="75">
        <f t="shared" ref="O882" si="14060">IF(N882=12,1,N882+1)</f>
        <v>2</v>
      </c>
      <c r="P882" s="75">
        <f t="shared" ref="P882" si="14061">IF(O882=12,1,O882+1)</f>
        <v>3</v>
      </c>
      <c r="Q882" s="76">
        <f t="shared" ref="Q882" si="14062">IF(P882=12,1,P882+1)</f>
        <v>4</v>
      </c>
      <c r="R882" s="76">
        <f t="shared" ref="R882" si="14063">IF(Q882=12,1,Q882+1)</f>
        <v>5</v>
      </c>
      <c r="S882" s="76">
        <f t="shared" ref="S882" si="14064">IF(R882=12,1,R882+1)</f>
        <v>6</v>
      </c>
      <c r="T882" s="76">
        <f t="shared" ref="T882" si="14065">IF(S882=12,1,S882+1)</f>
        <v>7</v>
      </c>
      <c r="U882" s="76">
        <f t="shared" ref="U882" si="14066">IF(T882=12,1,T882+1)</f>
        <v>8</v>
      </c>
      <c r="V882" s="76">
        <f t="shared" ref="V882" si="14067">IF(U882=12,1,U882+1)</f>
        <v>9</v>
      </c>
      <c r="W882" s="76">
        <f>IF(V882=12,1,V882+1)</f>
        <v>10</v>
      </c>
      <c r="X882" s="76">
        <f t="shared" ref="X882" si="14068">IF(W882=12,1,W882+1)</f>
        <v>11</v>
      </c>
      <c r="Y882" s="76">
        <f t="shared" ref="Y882" si="14069">IF(X882=12,1,X882+1)</f>
        <v>12</v>
      </c>
      <c r="Z882" s="76">
        <f t="shared" ref="Z882" si="14070">IF(Y882=12,1,Y882+1)</f>
        <v>1</v>
      </c>
      <c r="AA882" s="76">
        <f t="shared" ref="AA882" si="14071">IF(Z882=12,1,Z882+1)</f>
        <v>2</v>
      </c>
      <c r="AB882" s="76">
        <f t="shared" ref="AB882" si="14072">IF(AA882=12,1,AA882+1)</f>
        <v>3</v>
      </c>
      <c r="AC882" s="76">
        <f t="shared" ref="AC882" si="14073">IF(AB882=12,1,AB882+1)</f>
        <v>4</v>
      </c>
      <c r="AD882" s="76">
        <f t="shared" ref="AD882" si="14074">IF(AC882=12,1,AC882+1)</f>
        <v>5</v>
      </c>
      <c r="AE882" s="76">
        <f t="shared" ref="AE882" si="14075">IF(AD882=12,1,AD882+1)</f>
        <v>6</v>
      </c>
      <c r="AF882" s="76">
        <f>IF(AE882=12,1,AE882+1)</f>
        <v>7</v>
      </c>
      <c r="AG882" s="76">
        <f t="shared" ref="AG882" si="14076">IF(AF882=12,1,AF882+1)</f>
        <v>8</v>
      </c>
      <c r="AH882" s="76">
        <f t="shared" ref="AH882" si="14077">IF(AG882=12,1,AG882+1)</f>
        <v>9</v>
      </c>
      <c r="AI882" s="76">
        <f t="shared" ref="AI882" si="14078">IF(AH882=12,1,AH882+1)</f>
        <v>10</v>
      </c>
      <c r="AJ882" s="76">
        <f t="shared" ref="AJ882" si="14079">IF(AI882=12,1,AI882+1)</f>
        <v>11</v>
      </c>
      <c r="AK882" s="76">
        <f t="shared" ref="AK882" si="14080">IF(AJ882=12,1,AJ882+1)</f>
        <v>12</v>
      </c>
      <c r="AL882" s="76">
        <f t="shared" ref="AL882" si="14081">IF(AK882=12,1,AK882+1)</f>
        <v>1</v>
      </c>
      <c r="AM882" s="76">
        <f t="shared" ref="AM882" si="14082">IF(AL882=12,1,AL882+1)</f>
        <v>2</v>
      </c>
      <c r="AN882" s="76">
        <f t="shared" ref="AN882" si="14083">IF(AM882=12,1,AM882+1)</f>
        <v>3</v>
      </c>
      <c r="AO882" s="76">
        <f t="shared" ref="AO882" si="14084">IF(AN882=12,1,AN882+1)</f>
        <v>4</v>
      </c>
      <c r="AP882" s="76">
        <f t="shared" ref="AP882" si="14085">IF(AO882=12,1,AO882+1)</f>
        <v>5</v>
      </c>
      <c r="AQ882" s="76">
        <f t="shared" ref="AQ882" si="14086">IF(AP882=12,1,AP882+1)</f>
        <v>6</v>
      </c>
      <c r="AR882" s="76">
        <f t="shared" ref="AR882" si="14087">IF(AQ882=12,1,AQ882+1)</f>
        <v>7</v>
      </c>
      <c r="AS882" s="76">
        <f t="shared" ref="AS882" si="14088">IF(AR882=12,1,AR882+1)</f>
        <v>8</v>
      </c>
      <c r="AT882" s="76">
        <f t="shared" ref="AT882" si="14089">IF(AS882=12,1,AS882+1)</f>
        <v>9</v>
      </c>
      <c r="AU882" s="76">
        <f t="shared" ref="AU882" si="14090">IF(AT882=12,1,AT882+1)</f>
        <v>10</v>
      </c>
      <c r="AV882" s="76">
        <f t="shared" ref="AV882" si="14091">IF(AU882=12,1,AU882+1)</f>
        <v>11</v>
      </c>
      <c r="AW882" s="76">
        <f t="shared" ref="AW882" si="14092">IF(AV882=12,1,AV882+1)</f>
        <v>12</v>
      </c>
      <c r="AX882" s="76">
        <f t="shared" ref="AX882" si="14093">IF(AW882=12,1,AW882+1)</f>
        <v>1</v>
      </c>
      <c r="AY882" s="76">
        <f t="shared" ref="AY882" si="14094">IF(AX882=12,1,AX882+1)</f>
        <v>2</v>
      </c>
      <c r="AZ882" s="76">
        <f t="shared" ref="AZ882" si="14095">IF(AY882=12,1,AY882+1)</f>
        <v>3</v>
      </c>
      <c r="BA882" s="76">
        <f t="shared" ref="BA882" si="14096">IF(AZ882=12,1,AZ882+1)</f>
        <v>4</v>
      </c>
      <c r="BB882" s="76">
        <f t="shared" ref="BB882" si="14097">IF(BA882=12,1,BA882+1)</f>
        <v>5</v>
      </c>
      <c r="BC882" s="76">
        <f t="shared" ref="BC882" si="14098">IF(BB882=12,1,BB882+1)</f>
        <v>6</v>
      </c>
      <c r="BD882" s="76">
        <f t="shared" ref="BD882" si="14099">IF(BC882=12,1,BC882+1)</f>
        <v>7</v>
      </c>
      <c r="BE882" s="76">
        <f t="shared" ref="BE882" si="14100">IF(BD882=12,1,BD882+1)</f>
        <v>8</v>
      </c>
      <c r="BF882" s="76">
        <f t="shared" ref="BF882" si="14101">IF(BE882=12,1,BE882+1)</f>
        <v>9</v>
      </c>
      <c r="BG882" s="76">
        <f t="shared" ref="BG882" si="14102">IF(BF882=12,1,BF882+1)</f>
        <v>10</v>
      </c>
      <c r="BH882" s="76">
        <f t="shared" ref="BH882" si="14103">IF(BG882=12,1,BG882+1)</f>
        <v>11</v>
      </c>
      <c r="BI882" s="76">
        <f t="shared" ref="BI882" si="14104">IF(BH882=12,1,BH882+1)</f>
        <v>12</v>
      </c>
      <c r="BJ882" s="81"/>
      <c r="BK882" s="78"/>
      <c r="BL882" s="78"/>
      <c r="BM882" s="106"/>
      <c r="BN882" s="106"/>
      <c r="BO882" s="106"/>
      <c r="BP882" s="106"/>
      <c r="BQ882" s="106"/>
      <c r="BR882" s="106"/>
      <c r="BS882" s="106"/>
      <c r="BT882" s="106"/>
      <c r="BU882" s="106"/>
      <c r="BV882" s="106"/>
      <c r="BW882" s="106"/>
      <c r="BX882" s="106"/>
      <c r="BY882" s="106"/>
      <c r="BZ882" s="106"/>
      <c r="CA882" s="106"/>
      <c r="CB882" s="106"/>
    </row>
    <row r="883" spans="1:80" s="245" customFormat="1" ht="35.15" hidden="1" customHeight="1" x14ac:dyDescent="0.35">
      <c r="A883" s="250"/>
      <c r="B883" s="113"/>
      <c r="C883" s="361"/>
      <c r="D883" s="125"/>
      <c r="E883" s="125"/>
      <c r="F883" s="125"/>
      <c r="G883" s="125"/>
      <c r="H883" s="370"/>
      <c r="I883" s="373"/>
      <c r="J883" s="7"/>
      <c r="K883" s="376"/>
      <c r="L883" s="106"/>
      <c r="M883" s="77"/>
      <c r="N883" s="59">
        <f t="shared" ref="N883:BI883" si="14105">VALUE(_xlfn.CONCAT(N882,".",N885))</f>
        <v>1</v>
      </c>
      <c r="O883" s="73">
        <f t="shared" si="14105"/>
        <v>32</v>
      </c>
      <c r="P883" s="73">
        <f t="shared" si="14105"/>
        <v>61</v>
      </c>
      <c r="Q883" s="73">
        <f t="shared" si="14105"/>
        <v>92</v>
      </c>
      <c r="R883" s="73">
        <f t="shared" si="14105"/>
        <v>122</v>
      </c>
      <c r="S883" s="73">
        <f t="shared" si="14105"/>
        <v>153</v>
      </c>
      <c r="T883" s="73">
        <f t="shared" si="14105"/>
        <v>183</v>
      </c>
      <c r="U883" s="73">
        <f t="shared" si="14105"/>
        <v>214</v>
      </c>
      <c r="V883" s="73">
        <f t="shared" si="14105"/>
        <v>245</v>
      </c>
      <c r="W883" s="73">
        <f t="shared" si="14105"/>
        <v>275</v>
      </c>
      <c r="X883" s="73">
        <f t="shared" si="14105"/>
        <v>306</v>
      </c>
      <c r="Y883" s="73">
        <f t="shared" si="14105"/>
        <v>336</v>
      </c>
      <c r="Z883" s="73">
        <f t="shared" si="14105"/>
        <v>367</v>
      </c>
      <c r="AA883" s="73">
        <f t="shared" si="14105"/>
        <v>398</v>
      </c>
      <c r="AB883" s="73">
        <f t="shared" si="14105"/>
        <v>426</v>
      </c>
      <c r="AC883" s="73">
        <f t="shared" si="14105"/>
        <v>457</v>
      </c>
      <c r="AD883" s="73">
        <f t="shared" si="14105"/>
        <v>487</v>
      </c>
      <c r="AE883" s="73">
        <f t="shared" si="14105"/>
        <v>518</v>
      </c>
      <c r="AF883" s="73">
        <f t="shared" si="14105"/>
        <v>548</v>
      </c>
      <c r="AG883" s="73">
        <f t="shared" si="14105"/>
        <v>579</v>
      </c>
      <c r="AH883" s="73">
        <f t="shared" si="14105"/>
        <v>610</v>
      </c>
      <c r="AI883" s="73">
        <f t="shared" si="14105"/>
        <v>640</v>
      </c>
      <c r="AJ883" s="73">
        <f t="shared" si="14105"/>
        <v>671</v>
      </c>
      <c r="AK883" s="73">
        <f t="shared" si="14105"/>
        <v>701</v>
      </c>
      <c r="AL883" s="73">
        <f t="shared" si="14105"/>
        <v>732</v>
      </c>
      <c r="AM883" s="73">
        <f t="shared" si="14105"/>
        <v>763</v>
      </c>
      <c r="AN883" s="73">
        <f t="shared" si="14105"/>
        <v>791</v>
      </c>
      <c r="AO883" s="73">
        <f t="shared" si="14105"/>
        <v>822</v>
      </c>
      <c r="AP883" s="73">
        <f t="shared" si="14105"/>
        <v>852</v>
      </c>
      <c r="AQ883" s="73">
        <f t="shared" si="14105"/>
        <v>883</v>
      </c>
      <c r="AR883" s="73">
        <f t="shared" si="14105"/>
        <v>913</v>
      </c>
      <c r="AS883" s="73">
        <f t="shared" si="14105"/>
        <v>944</v>
      </c>
      <c r="AT883" s="73">
        <f t="shared" si="14105"/>
        <v>975</v>
      </c>
      <c r="AU883" s="73">
        <f t="shared" si="14105"/>
        <v>1005</v>
      </c>
      <c r="AV883" s="73">
        <f t="shared" si="14105"/>
        <v>1036</v>
      </c>
      <c r="AW883" s="73">
        <f t="shared" si="14105"/>
        <v>1066</v>
      </c>
      <c r="AX883" s="73">
        <f t="shared" si="14105"/>
        <v>1097</v>
      </c>
      <c r="AY883" s="73">
        <f t="shared" si="14105"/>
        <v>1128</v>
      </c>
      <c r="AZ883" s="73">
        <f t="shared" si="14105"/>
        <v>1156</v>
      </c>
      <c r="BA883" s="73">
        <f t="shared" si="14105"/>
        <v>1187</v>
      </c>
      <c r="BB883" s="73">
        <f t="shared" si="14105"/>
        <v>1217</v>
      </c>
      <c r="BC883" s="73">
        <f t="shared" si="14105"/>
        <v>1248</v>
      </c>
      <c r="BD883" s="73">
        <f t="shared" si="14105"/>
        <v>1278</v>
      </c>
      <c r="BE883" s="73">
        <f t="shared" si="14105"/>
        <v>1309</v>
      </c>
      <c r="BF883" s="73">
        <f t="shared" si="14105"/>
        <v>1340</v>
      </c>
      <c r="BG883" s="73">
        <f t="shared" si="14105"/>
        <v>1370</v>
      </c>
      <c r="BH883" s="73">
        <f t="shared" si="14105"/>
        <v>1401</v>
      </c>
      <c r="BI883" s="73">
        <f t="shared" si="14105"/>
        <v>1431</v>
      </c>
      <c r="BJ883" s="82"/>
      <c r="BK883" s="79"/>
      <c r="BL883" s="79"/>
      <c r="BM883" s="106"/>
      <c r="BN883" s="106"/>
      <c r="BO883" s="106"/>
      <c r="BP883" s="106"/>
      <c r="BQ883" s="106"/>
      <c r="BR883" s="106"/>
      <c r="BS883" s="106"/>
      <c r="BT883" s="106"/>
      <c r="BU883" s="106"/>
      <c r="BV883" s="106"/>
      <c r="BW883" s="106"/>
      <c r="BX883" s="106"/>
      <c r="BY883" s="106"/>
      <c r="BZ883" s="106"/>
      <c r="CA883" s="106"/>
      <c r="CB883" s="106"/>
    </row>
    <row r="884" spans="1:80" s="245" customFormat="1" ht="17.149999999999999" customHeight="1" x14ac:dyDescent="0.35">
      <c r="A884" s="250"/>
      <c r="B884" s="113"/>
      <c r="C884" s="361"/>
      <c r="D884" s="125"/>
      <c r="E884" s="357" t="s">
        <v>207</v>
      </c>
      <c r="F884" s="357" t="s">
        <v>207</v>
      </c>
      <c r="G884" s="357" t="s">
        <v>207</v>
      </c>
      <c r="H884" s="370"/>
      <c r="I884" s="373"/>
      <c r="J884" s="7"/>
      <c r="K884" s="376"/>
      <c r="L884" s="106"/>
      <c r="M884" s="77"/>
      <c r="N884" s="60" t="str">
        <f>VLOOKUP(N882,'Podpůrná data'!$I$188:$J$199,2)</f>
        <v>leden</v>
      </c>
      <c r="O884" s="60" t="str">
        <f>VLOOKUP(O882,'Podpůrná data'!$I$188:$J$199,2)</f>
        <v>únor</v>
      </c>
      <c r="P884" s="60" t="str">
        <f>VLOOKUP(P882,'Podpůrná data'!$I$188:$J$199,2)</f>
        <v>březen</v>
      </c>
      <c r="Q884" s="60" t="str">
        <f>VLOOKUP(Q882,'Podpůrná data'!$I$188:$J$199,2)</f>
        <v>duben</v>
      </c>
      <c r="R884" s="60" t="str">
        <f>VLOOKUP(R882,'Podpůrná data'!$I$188:$J$199,2)</f>
        <v>květen</v>
      </c>
      <c r="S884" s="60" t="str">
        <f>VLOOKUP(S882,'Podpůrná data'!$I$188:$J$199,2)</f>
        <v>červen</v>
      </c>
      <c r="T884" s="60" t="str">
        <f>VLOOKUP(T882,'Podpůrná data'!$I$188:$J$199,2)</f>
        <v>červenec</v>
      </c>
      <c r="U884" s="60" t="str">
        <f>VLOOKUP(U882,'Podpůrná data'!$I$188:$J$199,2)</f>
        <v>srpen</v>
      </c>
      <c r="V884" s="60" t="str">
        <f>VLOOKUP(V882,'Podpůrná data'!$I$188:$J$199,2)</f>
        <v>září</v>
      </c>
      <c r="W884" s="60" t="str">
        <f>VLOOKUP(W882,'Podpůrná data'!$I$188:$J$199,2)</f>
        <v>říjen</v>
      </c>
      <c r="X884" s="60" t="str">
        <f>VLOOKUP(X882,'Podpůrná data'!$I$188:$J$199,2)</f>
        <v>listopad</v>
      </c>
      <c r="Y884" s="60" t="str">
        <f>VLOOKUP(Y882,'Podpůrná data'!$I$188:$J$199,2)</f>
        <v>prosinec</v>
      </c>
      <c r="Z884" s="60" t="str">
        <f>VLOOKUP(Z882,'Podpůrná data'!$I$188:$J$199,2)</f>
        <v>leden</v>
      </c>
      <c r="AA884" s="60" t="str">
        <f>VLOOKUP(AA882,'Podpůrná data'!$I$188:$J$199,2)</f>
        <v>únor</v>
      </c>
      <c r="AB884" s="60" t="str">
        <f>VLOOKUP(AB882,'Podpůrná data'!$I$188:$J$199,2)</f>
        <v>březen</v>
      </c>
      <c r="AC884" s="60" t="str">
        <f>VLOOKUP(AC882,'Podpůrná data'!$I$188:$J$199,2)</f>
        <v>duben</v>
      </c>
      <c r="AD884" s="60" t="str">
        <f>VLOOKUP(AD882,'Podpůrná data'!$I$188:$J$199,2)</f>
        <v>květen</v>
      </c>
      <c r="AE884" s="60" t="str">
        <f>VLOOKUP(AE882,'Podpůrná data'!$I$188:$J$199,2)</f>
        <v>červen</v>
      </c>
      <c r="AF884" s="60" t="str">
        <f>VLOOKUP(AF882,'Podpůrná data'!$I$188:$J$199,2)</f>
        <v>červenec</v>
      </c>
      <c r="AG884" s="60" t="str">
        <f>VLOOKUP(AG882,'Podpůrná data'!$I$188:$J$199,2)</f>
        <v>srpen</v>
      </c>
      <c r="AH884" s="60" t="str">
        <f>VLOOKUP(AH882,'Podpůrná data'!$I$188:$J$199,2)</f>
        <v>září</v>
      </c>
      <c r="AI884" s="60" t="str">
        <f>VLOOKUP(AI882,'Podpůrná data'!$I$188:$J$199,2)</f>
        <v>říjen</v>
      </c>
      <c r="AJ884" s="60" t="str">
        <f>VLOOKUP(AJ882,'Podpůrná data'!$I$188:$J$199,2)</f>
        <v>listopad</v>
      </c>
      <c r="AK884" s="60" t="str">
        <f>VLOOKUP(AK882,'Podpůrná data'!$I$188:$J$199,2)</f>
        <v>prosinec</v>
      </c>
      <c r="AL884" s="60" t="str">
        <f>VLOOKUP(AL882,'Podpůrná data'!$I$188:$J$199,2)</f>
        <v>leden</v>
      </c>
      <c r="AM884" s="60" t="str">
        <f>VLOOKUP(AM882,'Podpůrná data'!$I$188:$J$199,2)</f>
        <v>únor</v>
      </c>
      <c r="AN884" s="60" t="str">
        <f>VLOOKUP(AN882,'Podpůrná data'!$I$188:$J$199,2)</f>
        <v>březen</v>
      </c>
      <c r="AO884" s="60" t="str">
        <f>VLOOKUP(AO882,'Podpůrná data'!$I$188:$J$199,2)</f>
        <v>duben</v>
      </c>
      <c r="AP884" s="60" t="str">
        <f>VLOOKUP(AP882,'Podpůrná data'!$I$188:$J$199,2)</f>
        <v>květen</v>
      </c>
      <c r="AQ884" s="60" t="str">
        <f>VLOOKUP(AQ882,'Podpůrná data'!$I$188:$J$199,2)</f>
        <v>červen</v>
      </c>
      <c r="AR884" s="60" t="str">
        <f>VLOOKUP(AR882,'Podpůrná data'!$I$188:$J$199,2)</f>
        <v>červenec</v>
      </c>
      <c r="AS884" s="60" t="str">
        <f>VLOOKUP(AS882,'Podpůrná data'!$I$188:$J$199,2)</f>
        <v>srpen</v>
      </c>
      <c r="AT884" s="60" t="str">
        <f>VLOOKUP(AT882,'Podpůrná data'!$I$188:$J$199,2)</f>
        <v>září</v>
      </c>
      <c r="AU884" s="60" t="str">
        <f>VLOOKUP(AU882,'Podpůrná data'!$I$188:$J$199,2)</f>
        <v>říjen</v>
      </c>
      <c r="AV884" s="60" t="str">
        <f>VLOOKUP(AV882,'Podpůrná data'!$I$188:$J$199,2)</f>
        <v>listopad</v>
      </c>
      <c r="AW884" s="60" t="str">
        <f>VLOOKUP(AW882,'Podpůrná data'!$I$188:$J$199,2)</f>
        <v>prosinec</v>
      </c>
      <c r="AX884" s="60" t="str">
        <f>VLOOKUP(AX882,'Podpůrná data'!$I$188:$J$199,2)</f>
        <v>leden</v>
      </c>
      <c r="AY884" s="60" t="str">
        <f>VLOOKUP(AY882,'Podpůrná data'!$I$188:$J$199,2)</f>
        <v>únor</v>
      </c>
      <c r="AZ884" s="60" t="str">
        <f>VLOOKUP(AZ882,'Podpůrná data'!$I$188:$J$199,2)</f>
        <v>březen</v>
      </c>
      <c r="BA884" s="60" t="str">
        <f>VLOOKUP(BA882,'Podpůrná data'!$I$188:$J$199,2)</f>
        <v>duben</v>
      </c>
      <c r="BB884" s="60" t="str">
        <f>VLOOKUP(BB882,'Podpůrná data'!$I$188:$J$199,2)</f>
        <v>květen</v>
      </c>
      <c r="BC884" s="60" t="str">
        <f>VLOOKUP(BC882,'Podpůrná data'!$I$188:$J$199,2)</f>
        <v>červen</v>
      </c>
      <c r="BD884" s="60" t="str">
        <f>VLOOKUP(BD882,'Podpůrná data'!$I$188:$J$199,2)</f>
        <v>červenec</v>
      </c>
      <c r="BE884" s="60" t="str">
        <f>VLOOKUP(BE882,'Podpůrná data'!$I$188:$J$199,2)</f>
        <v>srpen</v>
      </c>
      <c r="BF884" s="60" t="str">
        <f>VLOOKUP(BF882,'Podpůrná data'!$I$188:$J$199,2)</f>
        <v>září</v>
      </c>
      <c r="BG884" s="60" t="str">
        <f>VLOOKUP(BG882,'Podpůrná data'!$I$188:$J$199,2)</f>
        <v>říjen</v>
      </c>
      <c r="BH884" s="60" t="str">
        <f>VLOOKUP(BH882,'Podpůrná data'!$I$188:$J$199,2)</f>
        <v>listopad</v>
      </c>
      <c r="BI884" s="60" t="str">
        <f>VLOOKUP(BI882,'Podpůrná data'!$I$188:$J$199,2)</f>
        <v>prosinec</v>
      </c>
      <c r="BJ884" s="200"/>
      <c r="BK884" s="200"/>
      <c r="BL884" s="201"/>
      <c r="BM884" s="106"/>
      <c r="BN884" s="179" t="s">
        <v>105</v>
      </c>
      <c r="BO884" s="179" t="s">
        <v>106</v>
      </c>
      <c r="BP884" s="179" t="s">
        <v>107</v>
      </c>
      <c r="BQ884" s="179" t="s">
        <v>108</v>
      </c>
      <c r="BR884" s="179" t="s">
        <v>109</v>
      </c>
      <c r="BS884" s="179" t="s">
        <v>110</v>
      </c>
      <c r="BT884" s="179" t="s">
        <v>111</v>
      </c>
      <c r="BU884" s="179" t="s">
        <v>112</v>
      </c>
      <c r="BV884" s="179" t="s">
        <v>113</v>
      </c>
      <c r="BW884" s="179" t="s">
        <v>155</v>
      </c>
      <c r="BX884" s="179" t="s">
        <v>156</v>
      </c>
      <c r="BY884" s="179" t="s">
        <v>157</v>
      </c>
      <c r="BZ884" s="179" t="s">
        <v>202</v>
      </c>
      <c r="CA884" s="179" t="s">
        <v>203</v>
      </c>
      <c r="CB884" s="179" t="s">
        <v>204</v>
      </c>
    </row>
    <row r="885" spans="1:80" s="245" customFormat="1" ht="16.399999999999999" customHeight="1" x14ac:dyDescent="0.35">
      <c r="A885" s="250"/>
      <c r="B885" s="113"/>
      <c r="C885" s="361"/>
      <c r="D885" s="125"/>
      <c r="E885" s="357"/>
      <c r="F885" s="357"/>
      <c r="G885" s="357"/>
      <c r="H885" s="370"/>
      <c r="I885" s="373"/>
      <c r="J885" s="7"/>
      <c r="K885" s="376"/>
      <c r="L885" s="106"/>
      <c r="M885" s="77"/>
      <c r="N885" s="60">
        <f>YEAR(Úvod!$F$10)</f>
        <v>1900</v>
      </c>
      <c r="O885" s="60">
        <f t="shared" ref="O885" si="14106">IF(O882=1,N885+1,N885)</f>
        <v>1900</v>
      </c>
      <c r="P885" s="60">
        <f t="shared" ref="P885" si="14107">IF(P882=1,O885+1,O885)</f>
        <v>1900</v>
      </c>
      <c r="Q885" s="60">
        <f t="shared" ref="Q885" si="14108">IF(Q882=1,P885+1,P885)</f>
        <v>1900</v>
      </c>
      <c r="R885" s="60">
        <f t="shared" ref="R885" si="14109">IF(R882=1,Q885+1,Q885)</f>
        <v>1900</v>
      </c>
      <c r="S885" s="60">
        <f t="shared" ref="S885" si="14110">IF(S882=1,R885+1,R885)</f>
        <v>1900</v>
      </c>
      <c r="T885" s="60">
        <f t="shared" ref="T885" si="14111">IF(T882=1,S885+1,S885)</f>
        <v>1900</v>
      </c>
      <c r="U885" s="60">
        <f t="shared" ref="U885" si="14112">IF(U882=1,T885+1,T885)</f>
        <v>1900</v>
      </c>
      <c r="V885" s="60">
        <f t="shared" ref="V885" si="14113">IF(V882=1,U885+1,U885)</f>
        <v>1900</v>
      </c>
      <c r="W885" s="60">
        <f t="shared" ref="W885" si="14114">IF(W882=1,V885+1,V885)</f>
        <v>1900</v>
      </c>
      <c r="X885" s="60">
        <f t="shared" ref="X885" si="14115">IF(X882=1,W885+1,W885)</f>
        <v>1900</v>
      </c>
      <c r="Y885" s="60">
        <f t="shared" ref="Y885" si="14116">IF(Y882=1,X885+1,X885)</f>
        <v>1900</v>
      </c>
      <c r="Z885" s="60">
        <f t="shared" ref="Z885" si="14117">IF(Z882=1,Y885+1,Y885)</f>
        <v>1901</v>
      </c>
      <c r="AA885" s="60">
        <f t="shared" ref="AA885" si="14118">IF(AA882=1,Z885+1,Z885)</f>
        <v>1901</v>
      </c>
      <c r="AB885" s="60">
        <f t="shared" ref="AB885" si="14119">IF(AB882=1,AA885+1,AA885)</f>
        <v>1901</v>
      </c>
      <c r="AC885" s="60">
        <f t="shared" ref="AC885" si="14120">IF(AC882=1,AB885+1,AB885)</f>
        <v>1901</v>
      </c>
      <c r="AD885" s="60">
        <f t="shared" ref="AD885" si="14121">IF(AD882=1,AC885+1,AC885)</f>
        <v>1901</v>
      </c>
      <c r="AE885" s="60">
        <f t="shared" ref="AE885" si="14122">IF(AE882=1,AD885+1,AD885)</f>
        <v>1901</v>
      </c>
      <c r="AF885" s="60">
        <f t="shared" ref="AF885" si="14123">IF(AF882=1,AE885+1,AE885)</f>
        <v>1901</v>
      </c>
      <c r="AG885" s="60">
        <f t="shared" ref="AG885" si="14124">IF(AG882=1,AF885+1,AF885)</f>
        <v>1901</v>
      </c>
      <c r="AH885" s="60">
        <f t="shared" ref="AH885" si="14125">IF(AH882=1,AG885+1,AG885)</f>
        <v>1901</v>
      </c>
      <c r="AI885" s="60">
        <f t="shared" ref="AI885" si="14126">IF(AI882=1,AH885+1,AH885)</f>
        <v>1901</v>
      </c>
      <c r="AJ885" s="60">
        <f t="shared" ref="AJ885" si="14127">IF(AJ882=1,AI885+1,AI885)</f>
        <v>1901</v>
      </c>
      <c r="AK885" s="60">
        <f t="shared" ref="AK885" si="14128">IF(AK882=1,AJ885+1,AJ885)</f>
        <v>1901</v>
      </c>
      <c r="AL885" s="60">
        <f t="shared" ref="AL885" si="14129">IF(AL882=1,AK885+1,AK885)</f>
        <v>1902</v>
      </c>
      <c r="AM885" s="60">
        <f t="shared" ref="AM885" si="14130">IF(AM882=1,AL885+1,AL885)</f>
        <v>1902</v>
      </c>
      <c r="AN885" s="60">
        <f t="shared" ref="AN885" si="14131">IF(AN882=1,AM885+1,AM885)</f>
        <v>1902</v>
      </c>
      <c r="AO885" s="60">
        <f t="shared" ref="AO885" si="14132">IF(AO882=1,AN885+1,AN885)</f>
        <v>1902</v>
      </c>
      <c r="AP885" s="60">
        <f t="shared" ref="AP885" si="14133">IF(AP882=1,AO885+1,AO885)</f>
        <v>1902</v>
      </c>
      <c r="AQ885" s="60">
        <f t="shared" ref="AQ885" si="14134">IF(AQ882=1,AP885+1,AP885)</f>
        <v>1902</v>
      </c>
      <c r="AR885" s="60">
        <f t="shared" ref="AR885" si="14135">IF(AR882=1,AQ885+1,AQ885)</f>
        <v>1902</v>
      </c>
      <c r="AS885" s="60">
        <f t="shared" ref="AS885" si="14136">IF(AS882=1,AR885+1,AR885)</f>
        <v>1902</v>
      </c>
      <c r="AT885" s="60">
        <f t="shared" ref="AT885" si="14137">IF(AT882=1,AS885+1,AS885)</f>
        <v>1902</v>
      </c>
      <c r="AU885" s="60">
        <f t="shared" ref="AU885" si="14138">IF(AU882=1,AT885+1,AT885)</f>
        <v>1902</v>
      </c>
      <c r="AV885" s="60">
        <f t="shared" ref="AV885" si="14139">IF(AV882=1,AU885+1,AU885)</f>
        <v>1902</v>
      </c>
      <c r="AW885" s="60">
        <f t="shared" ref="AW885" si="14140">IF(AW882=1,AV885+1,AV885)</f>
        <v>1902</v>
      </c>
      <c r="AX885" s="60">
        <f t="shared" ref="AX885" si="14141">IF(AX882=1,AW885+1,AW885)</f>
        <v>1903</v>
      </c>
      <c r="AY885" s="60">
        <f t="shared" ref="AY885" si="14142">IF(AY882=1,AX885+1,AX885)</f>
        <v>1903</v>
      </c>
      <c r="AZ885" s="60">
        <f t="shared" ref="AZ885" si="14143">IF(AZ882=1,AY885+1,AY885)</f>
        <v>1903</v>
      </c>
      <c r="BA885" s="60">
        <f t="shared" ref="BA885" si="14144">IF(BA882=1,AZ885+1,AZ885)</f>
        <v>1903</v>
      </c>
      <c r="BB885" s="60">
        <f t="shared" ref="BB885" si="14145">IF(BB882=1,BA885+1,BA885)</f>
        <v>1903</v>
      </c>
      <c r="BC885" s="60">
        <f t="shared" ref="BC885" si="14146">IF(BC882=1,BB885+1,BB885)</f>
        <v>1903</v>
      </c>
      <c r="BD885" s="60">
        <f t="shared" ref="BD885" si="14147">IF(BD882=1,BC885+1,BC885)</f>
        <v>1903</v>
      </c>
      <c r="BE885" s="60">
        <f t="shared" ref="BE885" si="14148">IF(BE882=1,BD885+1,BD885)</f>
        <v>1903</v>
      </c>
      <c r="BF885" s="60">
        <f t="shared" ref="BF885" si="14149">IF(BF882=1,BE885+1,BE885)</f>
        <v>1903</v>
      </c>
      <c r="BG885" s="60">
        <f t="shared" ref="BG885" si="14150">IF(BG882=1,BF885+1,BF885)</f>
        <v>1903</v>
      </c>
      <c r="BH885" s="60">
        <f t="shared" ref="BH885" si="14151">IF(BH882=1,BG885+1,BG885)</f>
        <v>1903</v>
      </c>
      <c r="BI885" s="60">
        <f t="shared" ref="BI885" si="14152">IF(BI882=1,BH885+1,BH885)</f>
        <v>1903</v>
      </c>
      <c r="BJ885" s="199"/>
      <c r="BK885" s="198"/>
      <c r="BL885" s="202"/>
      <c r="BM885" s="106"/>
      <c r="BN885" s="106"/>
      <c r="BO885" s="106"/>
      <c r="BP885" s="106"/>
      <c r="BQ885" s="106"/>
      <c r="BR885" s="106"/>
      <c r="BS885" s="106"/>
      <c r="BT885" s="106"/>
      <c r="BU885" s="106"/>
      <c r="BV885" s="106"/>
      <c r="BW885" s="106"/>
      <c r="BX885" s="106"/>
      <c r="BY885" s="106"/>
      <c r="BZ885" s="106"/>
      <c r="CA885" s="106"/>
      <c r="CB885" s="106"/>
    </row>
    <row r="886" spans="1:80" s="245" customFormat="1" ht="16.399999999999999" customHeight="1" x14ac:dyDescent="0.35">
      <c r="A886" s="250"/>
      <c r="B886" s="113"/>
      <c r="C886" s="125"/>
      <c r="D886" s="125"/>
      <c r="E886" s="357"/>
      <c r="F886" s="357"/>
      <c r="G886" s="357"/>
      <c r="H886" s="370"/>
      <c r="I886" s="374"/>
      <c r="J886" s="7"/>
      <c r="K886" s="377"/>
      <c r="L886" s="106"/>
      <c r="M886" s="63" t="s">
        <v>159</v>
      </c>
      <c r="N886" s="258"/>
      <c r="O886" s="258"/>
      <c r="P886" s="258"/>
      <c r="Q886" s="258"/>
      <c r="R886" s="258"/>
      <c r="S886" s="258"/>
      <c r="T886" s="258"/>
      <c r="U886" s="258"/>
      <c r="V886" s="258"/>
      <c r="W886" s="258"/>
      <c r="X886" s="258"/>
      <c r="Y886" s="258"/>
      <c r="Z886" s="258"/>
      <c r="AA886" s="258"/>
      <c r="AB886" s="258"/>
      <c r="AC886" s="258"/>
      <c r="AD886" s="258"/>
      <c r="AE886" s="258"/>
      <c r="AF886" s="258"/>
      <c r="AG886" s="258"/>
      <c r="AH886" s="258"/>
      <c r="AI886" s="258"/>
      <c r="AJ886" s="258"/>
      <c r="AK886" s="258"/>
      <c r="AL886" s="258"/>
      <c r="AM886" s="258"/>
      <c r="AN886" s="258"/>
      <c r="AO886" s="258"/>
      <c r="AP886" s="258"/>
      <c r="AQ886" s="258"/>
      <c r="AR886" s="258"/>
      <c r="AS886" s="258"/>
      <c r="AT886" s="258"/>
      <c r="AU886" s="258"/>
      <c r="AV886" s="258"/>
      <c r="AW886" s="258"/>
      <c r="AX886" s="258"/>
      <c r="AY886" s="258"/>
      <c r="AZ886" s="258"/>
      <c r="BA886" s="258"/>
      <c r="BB886" s="258"/>
      <c r="BC886" s="258"/>
      <c r="BD886" s="258"/>
      <c r="BE886" s="258"/>
      <c r="BF886" s="258"/>
      <c r="BG886" s="258"/>
      <c r="BH886" s="258"/>
      <c r="BI886" s="258"/>
      <c r="BJ886" s="199"/>
      <c r="BK886" s="198"/>
      <c r="BL886" s="202"/>
      <c r="BM886" s="106"/>
      <c r="BN886" s="106"/>
      <c r="BO886" s="106"/>
      <c r="BP886" s="106"/>
      <c r="BQ886" s="106"/>
      <c r="BR886" s="106"/>
      <c r="BS886" s="106"/>
      <c r="BT886" s="106"/>
      <c r="BU886" s="106"/>
      <c r="BV886" s="106"/>
      <c r="BW886" s="106"/>
      <c r="BX886" s="106"/>
      <c r="BY886" s="106"/>
      <c r="BZ886" s="106"/>
      <c r="CA886" s="106"/>
      <c r="CB886" s="106"/>
    </row>
    <row r="887" spans="1:80" s="245" customFormat="1" ht="23.5" customHeight="1" x14ac:dyDescent="0.35">
      <c r="A887" s="243"/>
      <c r="B887" s="126" t="s">
        <v>410</v>
      </c>
      <c r="C887" s="381"/>
      <c r="D887" s="381"/>
      <c r="E887" s="259"/>
      <c r="F887" s="259"/>
      <c r="G887" s="241"/>
      <c r="H887" s="253"/>
      <c r="I887" s="61">
        <f>IF($H887="",0,VLOOKUP($E887,'Podpůrná data'!$H$15:$I$185,2,FALSE)*$H887)</f>
        <v>0</v>
      </c>
      <c r="J887" s="105"/>
      <c r="K887" s="166">
        <f>IF(I887&gt;0,1,0)</f>
        <v>0</v>
      </c>
      <c r="L887" s="204"/>
      <c r="M887" s="63" t="s">
        <v>95</v>
      </c>
      <c r="N887" s="260"/>
      <c r="O887" s="260"/>
      <c r="P887" s="260"/>
      <c r="Q887" s="260"/>
      <c r="R887" s="260"/>
      <c r="S887" s="260"/>
      <c r="T887" s="260"/>
      <c r="U887" s="260"/>
      <c r="V887" s="260"/>
      <c r="W887" s="260"/>
      <c r="X887" s="260"/>
      <c r="Y887" s="260"/>
      <c r="Z887" s="260"/>
      <c r="AA887" s="260"/>
      <c r="AB887" s="260"/>
      <c r="AC887" s="260"/>
      <c r="AD887" s="260"/>
      <c r="AE887" s="260"/>
      <c r="AF887" s="260"/>
      <c r="AG887" s="260"/>
      <c r="AH887" s="260"/>
      <c r="AI887" s="260"/>
      <c r="AJ887" s="260"/>
      <c r="AK887" s="260"/>
      <c r="AL887" s="260"/>
      <c r="AM887" s="260"/>
      <c r="AN887" s="260"/>
      <c r="AO887" s="260"/>
      <c r="AP887" s="260"/>
      <c r="AQ887" s="260"/>
      <c r="AR887" s="260"/>
      <c r="AS887" s="260"/>
      <c r="AT887" s="260"/>
      <c r="AU887" s="260"/>
      <c r="AV887" s="260"/>
      <c r="AW887" s="260"/>
      <c r="AX887" s="260"/>
      <c r="AY887" s="260"/>
      <c r="AZ887" s="260"/>
      <c r="BA887" s="260"/>
      <c r="BB887" s="260"/>
      <c r="BC887" s="260"/>
      <c r="BD887" s="260"/>
      <c r="BE887" s="260"/>
      <c r="BF887" s="260"/>
      <c r="BG887" s="260"/>
      <c r="BH887" s="260"/>
      <c r="BI887" s="260"/>
      <c r="BJ887" s="382">
        <f>SUM(N889:BI889)</f>
        <v>0</v>
      </c>
      <c r="BK887" s="384">
        <f>SUM(N891:BI891)</f>
        <v>0</v>
      </c>
      <c r="BL887" s="386">
        <f>IF($K887=0,0,IF($BJ887&gt;=20,1,0))</f>
        <v>0</v>
      </c>
      <c r="BM887" s="106"/>
      <c r="BN887" s="106"/>
      <c r="BO887" s="106"/>
      <c r="BP887" s="106"/>
      <c r="BQ887" s="106"/>
      <c r="BR887" s="106"/>
      <c r="BS887" s="106"/>
      <c r="BT887" s="106"/>
      <c r="BU887" s="106"/>
      <c r="BV887" s="106"/>
      <c r="BW887" s="106"/>
      <c r="BX887" s="106"/>
      <c r="BY887" s="106"/>
      <c r="BZ887" s="106"/>
      <c r="CA887" s="106"/>
      <c r="CB887" s="106"/>
    </row>
    <row r="888" spans="1:80" s="245" customFormat="1" ht="29" x14ac:dyDescent="0.35">
      <c r="A888" s="243"/>
      <c r="B888" s="128"/>
      <c r="C888" s="170"/>
      <c r="D888" s="170"/>
      <c r="E888" s="170"/>
      <c r="F888" s="170"/>
      <c r="G888" s="170"/>
      <c r="H888" s="170"/>
      <c r="I888" s="64"/>
      <c r="J888" s="105"/>
      <c r="K888" s="223"/>
      <c r="L888" s="106"/>
      <c r="M888" s="63" t="s">
        <v>215</v>
      </c>
      <c r="N888" s="260"/>
      <c r="O888" s="260"/>
      <c r="P888" s="260"/>
      <c r="Q888" s="260"/>
      <c r="R888" s="260"/>
      <c r="S888" s="260"/>
      <c r="T888" s="260"/>
      <c r="U888" s="260"/>
      <c r="V888" s="260"/>
      <c r="W888" s="260"/>
      <c r="X888" s="260"/>
      <c r="Y888" s="260"/>
      <c r="Z888" s="260"/>
      <c r="AA888" s="260"/>
      <c r="AB888" s="260"/>
      <c r="AC888" s="260"/>
      <c r="AD888" s="260"/>
      <c r="AE888" s="260"/>
      <c r="AF888" s="260"/>
      <c r="AG888" s="260"/>
      <c r="AH888" s="260"/>
      <c r="AI888" s="260"/>
      <c r="AJ888" s="260"/>
      <c r="AK888" s="260"/>
      <c r="AL888" s="260"/>
      <c r="AM888" s="260"/>
      <c r="AN888" s="260"/>
      <c r="AO888" s="260"/>
      <c r="AP888" s="260"/>
      <c r="AQ888" s="260"/>
      <c r="AR888" s="260"/>
      <c r="AS888" s="260"/>
      <c r="AT888" s="260"/>
      <c r="AU888" s="260"/>
      <c r="AV888" s="260"/>
      <c r="AW888" s="260"/>
      <c r="AX888" s="260"/>
      <c r="AY888" s="260"/>
      <c r="AZ888" s="260"/>
      <c r="BA888" s="260"/>
      <c r="BB888" s="260"/>
      <c r="BC888" s="260"/>
      <c r="BD888" s="260"/>
      <c r="BE888" s="260"/>
      <c r="BF888" s="260"/>
      <c r="BG888" s="260"/>
      <c r="BH888" s="260"/>
      <c r="BI888" s="260"/>
      <c r="BJ888" s="382"/>
      <c r="BK888" s="384"/>
      <c r="BL888" s="386"/>
      <c r="BM888" s="106"/>
      <c r="BN888" s="106"/>
      <c r="BO888" s="106"/>
      <c r="BP888" s="106"/>
      <c r="BQ888" s="106"/>
      <c r="BR888" s="106"/>
      <c r="BS888" s="106"/>
      <c r="BT888" s="106"/>
      <c r="BU888" s="106"/>
      <c r="BV888" s="106"/>
      <c r="BW888" s="106"/>
      <c r="BX888" s="106"/>
      <c r="BY888" s="106"/>
      <c r="BZ888" s="106"/>
      <c r="CA888" s="106"/>
      <c r="CB888" s="106"/>
    </row>
    <row r="889" spans="1:80" s="245" customFormat="1" ht="29" x14ac:dyDescent="0.35">
      <c r="A889" s="243"/>
      <c r="B889" s="128"/>
      <c r="C889" s="170"/>
      <c r="D889" s="170"/>
      <c r="E889" s="170"/>
      <c r="F889" s="170"/>
      <c r="G889" s="170"/>
      <c r="H889" s="170"/>
      <c r="I889" s="64"/>
      <c r="J889" s="105"/>
      <c r="K889" s="165"/>
      <c r="L889" s="106"/>
      <c r="M889" s="63" t="s">
        <v>235</v>
      </c>
      <c r="N889" s="167">
        <f>IF(N888="",0,IF(N888&gt;=$H887,$H887,N888))</f>
        <v>0</v>
      </c>
      <c r="O889" s="167">
        <f t="shared" ref="O889" si="14153">IF(O888="",0,IF((O888+N890)&lt;=$H887,O888,$H887-N890))</f>
        <v>0</v>
      </c>
      <c r="P889" s="167">
        <f t="shared" ref="P889" si="14154">IF(P888="",0,IF((P888+O890)&lt;=$H887,P888,$H887-O890))</f>
        <v>0</v>
      </c>
      <c r="Q889" s="167">
        <f t="shared" ref="Q889" si="14155">IF(Q888="",0,IF((Q888+P890)&lt;=$H887,Q888,$H887-P890))</f>
        <v>0</v>
      </c>
      <c r="R889" s="167">
        <f t="shared" ref="R889" si="14156">IF(R888="",0,IF((R888+Q890)&lt;=$H887,R888,$H887-Q890))</f>
        <v>0</v>
      </c>
      <c r="S889" s="167">
        <f t="shared" ref="S889" si="14157">IF(S888="",0,IF((S888+R890)&lt;=$H887,S888,$H887-R890))</f>
        <v>0</v>
      </c>
      <c r="T889" s="167">
        <f t="shared" ref="T889" si="14158">IF(T888="",0,IF((T888+S890)&lt;=$H887,T888,$H887-S890))</f>
        <v>0</v>
      </c>
      <c r="U889" s="167">
        <f t="shared" ref="U889" si="14159">IF(U888="",0,IF((U888+T890)&lt;=$H887,U888,$H887-T890))</f>
        <v>0</v>
      </c>
      <c r="V889" s="167">
        <f t="shared" ref="V889" si="14160">IF(V888="",0,IF((V888+U890)&lt;=$H887,V888,$H887-U890))</f>
        <v>0</v>
      </c>
      <c r="W889" s="167">
        <f t="shared" ref="W889" si="14161">IF(W888="",0,IF((W888+V890)&lt;=$H887,W888,$H887-V890))</f>
        <v>0</v>
      </c>
      <c r="X889" s="167">
        <f t="shared" ref="X889" si="14162">IF(X888="",0,IF((X888+W890)&lt;=$H887,X888,$H887-W890))</f>
        <v>0</v>
      </c>
      <c r="Y889" s="167">
        <f t="shared" ref="Y889" si="14163">IF(Y888="",0,IF((Y888+X890)&lt;=$H887,Y888,$H887-X890))</f>
        <v>0</v>
      </c>
      <c r="Z889" s="167">
        <f t="shared" ref="Z889" si="14164">IF(Z888="",0,IF((Z888+Y890)&lt;=$H887,Z888,$H887-Y890))</f>
        <v>0</v>
      </c>
      <c r="AA889" s="167">
        <f t="shared" ref="AA889" si="14165">IF(AA888="",0,IF((AA888+Z890)&lt;=$H887,AA888,$H887-Z890))</f>
        <v>0</v>
      </c>
      <c r="AB889" s="167">
        <f t="shared" ref="AB889" si="14166">IF(AB888="",0,IF((AB888+AA890)&lt;=$H887,AB888,$H887-AA890))</f>
        <v>0</v>
      </c>
      <c r="AC889" s="167">
        <f t="shared" ref="AC889" si="14167">IF(AC888="",0,IF((AC888+AB890)&lt;=$H887,AC888,$H887-AB890))</f>
        <v>0</v>
      </c>
      <c r="AD889" s="167">
        <f t="shared" ref="AD889" si="14168">IF(AD888="",0,IF((AD888+AC890)&lt;=$H887,AD888,$H887-AC890))</f>
        <v>0</v>
      </c>
      <c r="AE889" s="167">
        <f t="shared" ref="AE889" si="14169">IF(AE888="",0,IF((AE888+AD890)&lt;=$H887,AE888,$H887-AD890))</f>
        <v>0</v>
      </c>
      <c r="AF889" s="167">
        <f t="shared" ref="AF889" si="14170">IF(AF888="",0,IF((AF888+AE890)&lt;=$H887,AF888,$H887-AE890))</f>
        <v>0</v>
      </c>
      <c r="AG889" s="167">
        <f t="shared" ref="AG889" si="14171">IF(AG888="",0,IF((AG888+AF890)&lt;=$H887,AG888,$H887-AF890))</f>
        <v>0</v>
      </c>
      <c r="AH889" s="167">
        <f t="shared" ref="AH889" si="14172">IF(AH888="",0,IF((AH888+AG890)&lt;=$H887,AH888,$H887-AG890))</f>
        <v>0</v>
      </c>
      <c r="AI889" s="167">
        <f t="shared" ref="AI889" si="14173">IF(AI888="",0,IF((AI888+AH890)&lt;=$H887,AI888,$H887-AH890))</f>
        <v>0</v>
      </c>
      <c r="AJ889" s="167">
        <f t="shared" ref="AJ889" si="14174">IF(AJ888="",0,IF((AJ888+AI890)&lt;=$H887,AJ888,$H887-AI890))</f>
        <v>0</v>
      </c>
      <c r="AK889" s="167">
        <f t="shared" ref="AK889" si="14175">IF(AK888="",0,IF((AK888+AJ890)&lt;=$H887,AK888,$H887-AJ890))</f>
        <v>0</v>
      </c>
      <c r="AL889" s="167">
        <f t="shared" ref="AL889" si="14176">IF(AL888="",0,IF((AL888+AK890)&lt;=$H887,AL888,$H887-AK890))</f>
        <v>0</v>
      </c>
      <c r="AM889" s="167">
        <f t="shared" ref="AM889" si="14177">IF(AM888="",0,IF((AM888+AL890)&lt;=$H887,AM888,$H887-AL890))</f>
        <v>0</v>
      </c>
      <c r="AN889" s="167">
        <f t="shared" ref="AN889" si="14178">IF(AN888="",0,IF((AN888+AM890)&lt;=$H887,AN888,$H887-AM890))</f>
        <v>0</v>
      </c>
      <c r="AO889" s="167">
        <f t="shared" ref="AO889" si="14179">IF(AO888="",0,IF((AO888+AN890)&lt;=$H887,AO888,$H887-AN890))</f>
        <v>0</v>
      </c>
      <c r="AP889" s="167">
        <f t="shared" ref="AP889" si="14180">IF(AP888="",0,IF((AP888+AO890)&lt;=$H887,AP888,$H887-AO890))</f>
        <v>0</v>
      </c>
      <c r="AQ889" s="167">
        <f t="shared" ref="AQ889" si="14181">IF(AQ888="",0,IF((AQ888+AP890)&lt;=$H887,AQ888,$H887-AP890))</f>
        <v>0</v>
      </c>
      <c r="AR889" s="167">
        <f t="shared" ref="AR889" si="14182">IF(AR888="",0,IF((AR888+AQ890)&lt;=$H887,AR888,$H887-AQ890))</f>
        <v>0</v>
      </c>
      <c r="AS889" s="167">
        <f t="shared" ref="AS889" si="14183">IF(AS888="",0,IF((AS888+AR890)&lt;=$H887,AS888,$H887-AR890))</f>
        <v>0</v>
      </c>
      <c r="AT889" s="167">
        <f t="shared" ref="AT889" si="14184">IF(AT888="",0,IF((AT888+AS890)&lt;=$H887,AT888,$H887-AS890))</f>
        <v>0</v>
      </c>
      <c r="AU889" s="167">
        <f t="shared" ref="AU889" si="14185">IF(AU888="",0,IF((AU888+AT890)&lt;=$H887,AU888,$H887-AT890))</f>
        <v>0</v>
      </c>
      <c r="AV889" s="167">
        <f t="shared" ref="AV889" si="14186">IF(AV888="",0,IF((AV888+AU890)&lt;=$H887,AV888,$H887-AU890))</f>
        <v>0</v>
      </c>
      <c r="AW889" s="167">
        <f t="shared" ref="AW889" si="14187">IF(AW888="",0,IF((AW888+AV890)&lt;=$H887,AW888,$H887-AV890))</f>
        <v>0</v>
      </c>
      <c r="AX889" s="167">
        <f t="shared" ref="AX889" si="14188">IF(AX888="",0,IF((AX888+AW890)&lt;=$H887,AX888,$H887-AW890))</f>
        <v>0</v>
      </c>
      <c r="AY889" s="167">
        <f t="shared" ref="AY889" si="14189">IF(AY888="",0,IF((AY888+AX890)&lt;=$H887,AY888,$H887-AX890))</f>
        <v>0</v>
      </c>
      <c r="AZ889" s="167">
        <f t="shared" ref="AZ889" si="14190">IF(AZ888="",0,IF((AZ888+AY890)&lt;=$H887,AZ888,$H887-AY890))</f>
        <v>0</v>
      </c>
      <c r="BA889" s="167">
        <f t="shared" ref="BA889" si="14191">IF(BA888="",0,IF((BA888+AZ890)&lt;=$H887,BA888,$H887-AZ890))</f>
        <v>0</v>
      </c>
      <c r="BB889" s="167">
        <f t="shared" ref="BB889" si="14192">IF(BB888="",0,IF((BB888+BA890)&lt;=$H887,BB888,$H887-BA890))</f>
        <v>0</v>
      </c>
      <c r="BC889" s="167">
        <f t="shared" ref="BC889" si="14193">IF(BC888="",0,IF((BC888+BB890)&lt;=$H887,BC888,$H887-BB890))</f>
        <v>0</v>
      </c>
      <c r="BD889" s="167">
        <f t="shared" ref="BD889" si="14194">IF(BD888="",0,IF((BD888+BC890)&lt;=$H887,BD888,$H887-BC890))</f>
        <v>0</v>
      </c>
      <c r="BE889" s="167">
        <f t="shared" ref="BE889" si="14195">IF(BE888="",0,IF((BE888+BD890)&lt;=$H887,BE888,$H887-BD890))</f>
        <v>0</v>
      </c>
      <c r="BF889" s="167">
        <f t="shared" ref="BF889" si="14196">IF(BF888="",0,IF((BF888+BE890)&lt;=$H887,BF888,$H887-BE890))</f>
        <v>0</v>
      </c>
      <c r="BG889" s="167">
        <f t="shared" ref="BG889" si="14197">IF(BG888="",0,IF((BG888+BF890)&lt;=$H887,BG888,$H887-BF890))</f>
        <v>0</v>
      </c>
      <c r="BH889" s="167">
        <f t="shared" ref="BH889" si="14198">IF(BH888="",0,IF((BH888+BG890)&lt;=$H887,BH888,$H887-BG890))</f>
        <v>0</v>
      </c>
      <c r="BI889" s="167">
        <f t="shared" ref="BI889" si="14199">IF(BI888="",0,IF((BI888+BH890)&lt;=$H887,BI888,$H887-BH890))</f>
        <v>0</v>
      </c>
      <c r="BJ889" s="382"/>
      <c r="BK889" s="384"/>
      <c r="BL889" s="386"/>
      <c r="BM889" s="106"/>
      <c r="BN889" s="106"/>
      <c r="BO889" s="106"/>
      <c r="BP889" s="106"/>
      <c r="BQ889" s="106"/>
      <c r="BR889" s="106"/>
      <c r="BS889" s="106"/>
      <c r="BT889" s="106"/>
      <c r="BU889" s="106"/>
      <c r="BV889" s="106"/>
      <c r="BW889" s="106"/>
      <c r="BX889" s="106"/>
      <c r="BY889" s="106"/>
      <c r="BZ889" s="106"/>
      <c r="CA889" s="106"/>
      <c r="CB889" s="106"/>
    </row>
    <row r="890" spans="1:80" ht="29" hidden="1" x14ac:dyDescent="0.35">
      <c r="B890" s="128"/>
      <c r="C890" s="170"/>
      <c r="D890" s="170"/>
      <c r="E890" s="170"/>
      <c r="F890" s="170"/>
      <c r="G890" s="170"/>
      <c r="H890" s="170"/>
      <c r="I890" s="172"/>
      <c r="J890" s="105"/>
      <c r="K890" s="175"/>
      <c r="L890" s="105"/>
      <c r="M890" s="63" t="s">
        <v>236</v>
      </c>
      <c r="N890" s="167">
        <f>N889</f>
        <v>0</v>
      </c>
      <c r="O890" s="167">
        <f>O889+N890</f>
        <v>0</v>
      </c>
      <c r="P890" s="167">
        <f t="shared" ref="P890" si="14200">P889+O890</f>
        <v>0</v>
      </c>
      <c r="Q890" s="167">
        <f t="shared" ref="Q890" si="14201">Q889+P890</f>
        <v>0</v>
      </c>
      <c r="R890" s="167">
        <f t="shared" ref="R890" si="14202">R889+Q890</f>
        <v>0</v>
      </c>
      <c r="S890" s="167">
        <f t="shared" ref="S890" si="14203">S889+R890</f>
        <v>0</v>
      </c>
      <c r="T890" s="167">
        <f t="shared" ref="T890" si="14204">T889+S890</f>
        <v>0</v>
      </c>
      <c r="U890" s="167">
        <f t="shared" ref="U890" si="14205">U889+T890</f>
        <v>0</v>
      </c>
      <c r="V890" s="167">
        <f t="shared" ref="V890" si="14206">V889+U890</f>
        <v>0</v>
      </c>
      <c r="W890" s="167">
        <f t="shared" ref="W890" si="14207">W889+V890</f>
        <v>0</v>
      </c>
      <c r="X890" s="167">
        <f t="shared" ref="X890" si="14208">X889+W890</f>
        <v>0</v>
      </c>
      <c r="Y890" s="167">
        <f t="shared" ref="Y890" si="14209">Y889+X890</f>
        <v>0</v>
      </c>
      <c r="Z890" s="167">
        <f t="shared" ref="Z890" si="14210">Z889+Y890</f>
        <v>0</v>
      </c>
      <c r="AA890" s="167">
        <f t="shared" ref="AA890" si="14211">AA889+Z890</f>
        <v>0</v>
      </c>
      <c r="AB890" s="167">
        <f t="shared" ref="AB890" si="14212">AB889+AA890</f>
        <v>0</v>
      </c>
      <c r="AC890" s="167">
        <f t="shared" ref="AC890" si="14213">AC889+AB890</f>
        <v>0</v>
      </c>
      <c r="AD890" s="167">
        <f t="shared" ref="AD890" si="14214">AD889+AC890</f>
        <v>0</v>
      </c>
      <c r="AE890" s="167">
        <f t="shared" ref="AE890" si="14215">AE889+AD890</f>
        <v>0</v>
      </c>
      <c r="AF890" s="167">
        <f t="shared" ref="AF890" si="14216">AF889+AE890</f>
        <v>0</v>
      </c>
      <c r="AG890" s="167">
        <f t="shared" ref="AG890" si="14217">AG889+AF890</f>
        <v>0</v>
      </c>
      <c r="AH890" s="167">
        <f t="shared" ref="AH890" si="14218">AH889+AG890</f>
        <v>0</v>
      </c>
      <c r="AI890" s="167">
        <f t="shared" ref="AI890" si="14219">AI889+AH890</f>
        <v>0</v>
      </c>
      <c r="AJ890" s="167">
        <f t="shared" ref="AJ890" si="14220">AJ889+AI890</f>
        <v>0</v>
      </c>
      <c r="AK890" s="167">
        <f t="shared" ref="AK890" si="14221">AK889+AJ890</f>
        <v>0</v>
      </c>
      <c r="AL890" s="167">
        <f t="shared" ref="AL890" si="14222">AL889+AK890</f>
        <v>0</v>
      </c>
      <c r="AM890" s="167">
        <f t="shared" ref="AM890" si="14223">AM889+AL890</f>
        <v>0</v>
      </c>
      <c r="AN890" s="167">
        <f t="shared" ref="AN890" si="14224">AN889+AM890</f>
        <v>0</v>
      </c>
      <c r="AO890" s="167">
        <f t="shared" ref="AO890" si="14225">AO889+AN890</f>
        <v>0</v>
      </c>
      <c r="AP890" s="167">
        <f t="shared" ref="AP890" si="14226">AP889+AO890</f>
        <v>0</v>
      </c>
      <c r="AQ890" s="167">
        <f t="shared" ref="AQ890" si="14227">AQ889+AP890</f>
        <v>0</v>
      </c>
      <c r="AR890" s="167">
        <f t="shared" ref="AR890" si="14228">AR889+AQ890</f>
        <v>0</v>
      </c>
      <c r="AS890" s="167">
        <f t="shared" ref="AS890" si="14229">AS889+AR890</f>
        <v>0</v>
      </c>
      <c r="AT890" s="167">
        <f t="shared" ref="AT890" si="14230">AT889+AS890</f>
        <v>0</v>
      </c>
      <c r="AU890" s="167">
        <f t="shared" ref="AU890" si="14231">AU889+AT890</f>
        <v>0</v>
      </c>
      <c r="AV890" s="167">
        <f t="shared" ref="AV890" si="14232">AV889+AU890</f>
        <v>0</v>
      </c>
      <c r="AW890" s="167">
        <f t="shared" ref="AW890" si="14233">AW889+AV890</f>
        <v>0</v>
      </c>
      <c r="AX890" s="167">
        <f t="shared" ref="AX890" si="14234">AX889+AW890</f>
        <v>0</v>
      </c>
      <c r="AY890" s="167">
        <f t="shared" ref="AY890" si="14235">AY889+AX890</f>
        <v>0</v>
      </c>
      <c r="AZ890" s="167">
        <f t="shared" ref="AZ890" si="14236">AZ889+AY890</f>
        <v>0</v>
      </c>
      <c r="BA890" s="167">
        <f t="shared" ref="BA890" si="14237">BA889+AZ890</f>
        <v>0</v>
      </c>
      <c r="BB890" s="167">
        <f t="shared" ref="BB890" si="14238">BB889+BA890</f>
        <v>0</v>
      </c>
      <c r="BC890" s="167">
        <f t="shared" ref="BC890" si="14239">BC889+BB890</f>
        <v>0</v>
      </c>
      <c r="BD890" s="167">
        <f t="shared" ref="BD890" si="14240">BD889+BC890</f>
        <v>0</v>
      </c>
      <c r="BE890" s="167">
        <f t="shared" ref="BE890" si="14241">BE889+BD890</f>
        <v>0</v>
      </c>
      <c r="BF890" s="167">
        <f t="shared" ref="BF890" si="14242">BF889+BE890</f>
        <v>0</v>
      </c>
      <c r="BG890" s="167">
        <f t="shared" ref="BG890" si="14243">BG889+BF890</f>
        <v>0</v>
      </c>
      <c r="BH890" s="167">
        <f t="shared" ref="BH890" si="14244">BH889+BG890</f>
        <v>0</v>
      </c>
      <c r="BI890" s="167">
        <f t="shared" ref="BI890" si="14245">BI889+BH890</f>
        <v>0</v>
      </c>
      <c r="BJ890" s="382"/>
      <c r="BK890" s="384"/>
      <c r="BL890" s="386"/>
      <c r="BM890" s="105"/>
      <c r="BN890" s="105"/>
      <c r="BO890" s="105"/>
      <c r="BP890" s="105"/>
      <c r="BQ890" s="105"/>
      <c r="BR890" s="105"/>
      <c r="BS890" s="105"/>
      <c r="BT890" s="105"/>
      <c r="BU890" s="105"/>
      <c r="BV890" s="105"/>
      <c r="BW890" s="105"/>
      <c r="BX890" s="105"/>
      <c r="BY890" s="105"/>
      <c r="BZ890" s="105"/>
      <c r="CA890" s="105"/>
      <c r="CB890" s="105"/>
    </row>
    <row r="891" spans="1:80" ht="25.4" customHeight="1" thickBot="1" x14ac:dyDescent="0.4">
      <c r="B891" s="128"/>
      <c r="C891" s="170"/>
      <c r="D891" s="170"/>
      <c r="E891" s="170"/>
      <c r="F891" s="170"/>
      <c r="G891" s="170"/>
      <c r="H891" s="170"/>
      <c r="I891" s="172"/>
      <c r="J891" s="105"/>
      <c r="K891" s="175"/>
      <c r="L891" s="105"/>
      <c r="M891" s="63" t="s">
        <v>145</v>
      </c>
      <c r="N891" s="168">
        <f>IF($E887="",0,VLOOKUP($E887,'Podpůrná data'!$H$15:$I$182,2)*N889)</f>
        <v>0</v>
      </c>
      <c r="O891" s="168">
        <f>IF($E887="",0,VLOOKUP($E887,'Podpůrná data'!$H$15:$I$182,2)*O889)</f>
        <v>0</v>
      </c>
      <c r="P891" s="168">
        <f>IF($E887="",0,VLOOKUP($E887,'Podpůrná data'!$H$15:$I$182,2)*P889)</f>
        <v>0</v>
      </c>
      <c r="Q891" s="168">
        <f>IF($E887="",0,VLOOKUP($E887,'Podpůrná data'!$H$15:$I$182,2)*Q889)</f>
        <v>0</v>
      </c>
      <c r="R891" s="168">
        <f>IF($E887="",0,VLOOKUP($E887,'Podpůrná data'!$H$15:$I$182,2)*R889)</f>
        <v>0</v>
      </c>
      <c r="S891" s="168">
        <f>IF($E887="",0,VLOOKUP($E887,'Podpůrná data'!$H$15:$I$182,2)*S889)</f>
        <v>0</v>
      </c>
      <c r="T891" s="168">
        <f>IF($E887="",0,VLOOKUP($E887,'Podpůrná data'!$H$15:$I$182,2)*T889)</f>
        <v>0</v>
      </c>
      <c r="U891" s="168">
        <f>IF($E887="",0,VLOOKUP($E887,'Podpůrná data'!$H$15:$I$182,2)*U889)</f>
        <v>0</v>
      </c>
      <c r="V891" s="168">
        <f>IF($E887="",0,VLOOKUP($E887,'Podpůrná data'!$H$15:$I$182,2)*V889)</f>
        <v>0</v>
      </c>
      <c r="W891" s="168">
        <f>IF($E887="",0,VLOOKUP($E887,'Podpůrná data'!$H$15:$I$182,2)*W889)</f>
        <v>0</v>
      </c>
      <c r="X891" s="168">
        <f>IF($E887="",0,VLOOKUP($E887,'Podpůrná data'!$H$15:$I$182,2)*X889)</f>
        <v>0</v>
      </c>
      <c r="Y891" s="168">
        <f>IF($E887="",0,VLOOKUP($E887,'Podpůrná data'!$H$15:$I$182,2)*Y889)</f>
        <v>0</v>
      </c>
      <c r="Z891" s="168">
        <f>IF($E887="",0,VLOOKUP($E887,'Podpůrná data'!$H$15:$I$182,2)*Z889)</f>
        <v>0</v>
      </c>
      <c r="AA891" s="168">
        <f>IF($E887="",0,VLOOKUP($E887,'Podpůrná data'!$H$15:$I$182,2)*AA889)</f>
        <v>0</v>
      </c>
      <c r="AB891" s="168">
        <f>IF($E887="",0,VLOOKUP($E887,'Podpůrná data'!$H$15:$I$182,2)*AB889)</f>
        <v>0</v>
      </c>
      <c r="AC891" s="168">
        <f>IF($E887="",0,VLOOKUP($E887,'Podpůrná data'!$H$15:$I$182,2)*AC889)</f>
        <v>0</v>
      </c>
      <c r="AD891" s="168">
        <f>IF($E887="",0,VLOOKUP($E887,'Podpůrná data'!$H$15:$I$182,2)*AD889)</f>
        <v>0</v>
      </c>
      <c r="AE891" s="168">
        <f>IF($E887="",0,VLOOKUP($E887,'Podpůrná data'!$H$15:$I$182,2)*AE889)</f>
        <v>0</v>
      </c>
      <c r="AF891" s="168">
        <f>IF($E887="",0,VLOOKUP($E887,'Podpůrná data'!$H$15:$I$182,2)*AF889)</f>
        <v>0</v>
      </c>
      <c r="AG891" s="168">
        <f>IF($E887="",0,VLOOKUP($E887,'Podpůrná data'!$H$15:$I$182,2)*AG889)</f>
        <v>0</v>
      </c>
      <c r="AH891" s="168">
        <f>IF($E887="",0,VLOOKUP($E887,'Podpůrná data'!$H$15:$I$182,2)*AH889)</f>
        <v>0</v>
      </c>
      <c r="AI891" s="168">
        <f>IF($E887="",0,VLOOKUP($E887,'Podpůrná data'!$H$15:$I$182,2)*AI889)</f>
        <v>0</v>
      </c>
      <c r="AJ891" s="168">
        <f>IF($E887="",0,VLOOKUP($E887,'Podpůrná data'!$H$15:$I$182,2)*AJ889)</f>
        <v>0</v>
      </c>
      <c r="AK891" s="168">
        <f>IF($E887="",0,VLOOKUP($E887,'Podpůrná data'!$H$15:$I$182,2)*AK889)</f>
        <v>0</v>
      </c>
      <c r="AL891" s="168">
        <f>IF($E887="",0,VLOOKUP($E887,'Podpůrná data'!$H$15:$I$182,2)*AL889)</f>
        <v>0</v>
      </c>
      <c r="AM891" s="168">
        <f>IF($E887="",0,VLOOKUP($E887,'Podpůrná data'!$H$15:$I$182,2)*AM889)</f>
        <v>0</v>
      </c>
      <c r="AN891" s="168">
        <f>IF($E887="",0,VLOOKUP($E887,'Podpůrná data'!$H$15:$I$182,2)*AN889)</f>
        <v>0</v>
      </c>
      <c r="AO891" s="168">
        <f>IF($E887="",0,VLOOKUP($E887,'Podpůrná data'!$H$15:$I$182,2)*AO889)</f>
        <v>0</v>
      </c>
      <c r="AP891" s="168">
        <f>IF($E887="",0,VLOOKUP($E887,'Podpůrná data'!$H$15:$I$182,2)*AP889)</f>
        <v>0</v>
      </c>
      <c r="AQ891" s="168">
        <f>IF($E887="",0,VLOOKUP($E887,'Podpůrná data'!$H$15:$I$182,2)*AQ889)</f>
        <v>0</v>
      </c>
      <c r="AR891" s="168">
        <f>IF($E887="",0,VLOOKUP($E887,'Podpůrná data'!$H$15:$I$182,2)*AR889)</f>
        <v>0</v>
      </c>
      <c r="AS891" s="168">
        <f>IF($E887="",0,VLOOKUP($E887,'Podpůrná data'!$H$15:$I$182,2)*AS889)</f>
        <v>0</v>
      </c>
      <c r="AT891" s="168">
        <f>IF($E887="",0,VLOOKUP($E887,'Podpůrná data'!$H$15:$I$182,2)*AT889)</f>
        <v>0</v>
      </c>
      <c r="AU891" s="168">
        <f>IF($E887="",0,VLOOKUP($E887,'Podpůrná data'!$H$15:$I$182,2)*AU889)</f>
        <v>0</v>
      </c>
      <c r="AV891" s="168">
        <f>IF($E887="",0,VLOOKUP($E887,'Podpůrná data'!$H$15:$I$182,2)*AV889)</f>
        <v>0</v>
      </c>
      <c r="AW891" s="168">
        <f>IF($E887="",0,VLOOKUP($E887,'Podpůrná data'!$H$15:$I$182,2)*AW889)</f>
        <v>0</v>
      </c>
      <c r="AX891" s="168">
        <f>IF($E887="",0,VLOOKUP($E887,'Podpůrná data'!$H$15:$I$182,2)*AX889)</f>
        <v>0</v>
      </c>
      <c r="AY891" s="168">
        <f>IF($E887="",0,VLOOKUP($E887,'Podpůrná data'!$H$15:$I$182,2)*AY889)</f>
        <v>0</v>
      </c>
      <c r="AZ891" s="168">
        <f>IF($E887="",0,VLOOKUP($E887,'Podpůrná data'!$H$15:$I$182,2)*AZ889)</f>
        <v>0</v>
      </c>
      <c r="BA891" s="168">
        <f>IF($E887="",0,VLOOKUP($E887,'Podpůrná data'!$H$15:$I$182,2)*BA889)</f>
        <v>0</v>
      </c>
      <c r="BB891" s="168">
        <f>IF($E887="",0,VLOOKUP($E887,'Podpůrná data'!$H$15:$I$182,2)*BB889)</f>
        <v>0</v>
      </c>
      <c r="BC891" s="168">
        <f>IF($E887="",0,VLOOKUP($E887,'Podpůrná data'!$H$15:$I$182,2)*BC889)</f>
        <v>0</v>
      </c>
      <c r="BD891" s="168">
        <f>IF($E887="",0,VLOOKUP($E887,'Podpůrná data'!$H$15:$I$182,2)*BD889)</f>
        <v>0</v>
      </c>
      <c r="BE891" s="168">
        <f>IF($E887="",0,VLOOKUP($E887,'Podpůrná data'!$H$15:$I$182,2)*BE889)</f>
        <v>0</v>
      </c>
      <c r="BF891" s="168">
        <f>IF($E887="",0,VLOOKUP($E887,'Podpůrná data'!$H$15:$I$182,2)*BF889)</f>
        <v>0</v>
      </c>
      <c r="BG891" s="168">
        <f>IF($E887="",0,VLOOKUP($E887,'Podpůrná data'!$H$15:$I$182,2)*BG889)</f>
        <v>0</v>
      </c>
      <c r="BH891" s="168">
        <f>IF($E887="",0,VLOOKUP($E887,'Podpůrná data'!$H$15:$I$182,2)*BH889)</f>
        <v>0</v>
      </c>
      <c r="BI891" s="168">
        <f>IF($E887="",0,VLOOKUP($E887,'Podpůrná data'!$H$15:$I$182,2)*BI889)</f>
        <v>0</v>
      </c>
      <c r="BJ891" s="382"/>
      <c r="BK891" s="384"/>
      <c r="BL891" s="386"/>
      <c r="BM891" s="105"/>
      <c r="BN891" s="178">
        <f>SUMIFS($N891:$BI891,$N886:$BI886,"1. ZoR")</f>
        <v>0</v>
      </c>
      <c r="BO891" s="178">
        <f>SUMIFS($N891:$BI891,$N886:$BI886,"2. ZoR")</f>
        <v>0</v>
      </c>
      <c r="BP891" s="178">
        <f>SUMIFS($N891:$BI891,$N886:$BI886,"3. ZoR")</f>
        <v>0</v>
      </c>
      <c r="BQ891" s="178">
        <f>SUMIFS($N891:$BI891,$N886:$BI886,"4. ZoR")</f>
        <v>0</v>
      </c>
      <c r="BR891" s="178">
        <f>SUMIFS($N891:$BI891,$N886:$BI886,"5. ZoR")</f>
        <v>0</v>
      </c>
      <c r="BS891" s="178">
        <f>SUMIFS($N891:$BI891,$N886:$BI886,"6. ZoR")</f>
        <v>0</v>
      </c>
      <c r="BT891" s="178">
        <f>SUMIFS($N891:$BI891,$N886:$BI886,"7. ZoR")</f>
        <v>0</v>
      </c>
      <c r="BU891" s="178">
        <f>SUMIFS($N891:$BI891,$N886:$BI886,"8. ZoR")</f>
        <v>0</v>
      </c>
      <c r="BV891" s="178">
        <f>SUMIFS($N891:$BI891,$N886:$BI886,"9. ZoR")</f>
        <v>0</v>
      </c>
      <c r="BW891" s="178">
        <f>SUMIFS($N891:$BI891,$N886:$BI886,"10. ZoR")</f>
        <v>0</v>
      </c>
      <c r="BX891" s="178">
        <f>SUMIFS($N891:$BI891,$N886:$BI886,"11. ZoR")</f>
        <v>0</v>
      </c>
      <c r="BY891" s="178">
        <f>SUMIFS($N891:$BI891,$N886:$BI886,"12. ZoR")</f>
        <v>0</v>
      </c>
      <c r="BZ891" s="178">
        <f>SUMIFS($N891:$BI891,$N886:$BI886,"13. ZoR")</f>
        <v>0</v>
      </c>
      <c r="CA891" s="178">
        <f>SUMIFS($N891:$BI891,$N886:$BI886,"14. ZoR")</f>
        <v>0</v>
      </c>
      <c r="CB891" s="178">
        <f>SUMIFS($N891:$BI891,$N886:$BI886,"15. ZoR")</f>
        <v>0</v>
      </c>
    </row>
    <row r="892" spans="1:80" ht="29.5" hidden="1" thickBot="1" x14ac:dyDescent="0.4">
      <c r="B892" s="129"/>
      <c r="C892" s="173"/>
      <c r="D892" s="173"/>
      <c r="E892" s="173"/>
      <c r="F892" s="173"/>
      <c r="G892" s="173"/>
      <c r="H892" s="173"/>
      <c r="I892" s="174"/>
      <c r="J892" s="105"/>
      <c r="K892" s="176"/>
      <c r="L892" s="105"/>
      <c r="M892" s="63" t="s">
        <v>200</v>
      </c>
      <c r="N892" s="168">
        <f>IF(N891="","",N891)</f>
        <v>0</v>
      </c>
      <c r="O892" s="168">
        <f>N892+O891</f>
        <v>0</v>
      </c>
      <c r="P892" s="168">
        <f t="shared" ref="P892" si="14246">O892+P891</f>
        <v>0</v>
      </c>
      <c r="Q892" s="168">
        <f t="shared" ref="Q892" si="14247">P892+Q891</f>
        <v>0</v>
      </c>
      <c r="R892" s="168">
        <f t="shared" ref="R892" si="14248">Q892+R891</f>
        <v>0</v>
      </c>
      <c r="S892" s="168">
        <f t="shared" ref="S892" si="14249">R892+S891</f>
        <v>0</v>
      </c>
      <c r="T892" s="168">
        <f t="shared" ref="T892" si="14250">S892+T891</f>
        <v>0</v>
      </c>
      <c r="U892" s="168">
        <f t="shared" ref="U892" si="14251">T892+U891</f>
        <v>0</v>
      </c>
      <c r="V892" s="168">
        <f t="shared" ref="V892" si="14252">U892+V891</f>
        <v>0</v>
      </c>
      <c r="W892" s="168">
        <f t="shared" ref="W892" si="14253">V892+W891</f>
        <v>0</v>
      </c>
      <c r="X892" s="168">
        <f t="shared" ref="X892" si="14254">W892+X891</f>
        <v>0</v>
      </c>
      <c r="Y892" s="168">
        <f t="shared" ref="Y892" si="14255">X892+Y891</f>
        <v>0</v>
      </c>
      <c r="Z892" s="168">
        <f t="shared" ref="Z892" si="14256">Y892+Z891</f>
        <v>0</v>
      </c>
      <c r="AA892" s="168">
        <f t="shared" ref="AA892" si="14257">Z892+AA891</f>
        <v>0</v>
      </c>
      <c r="AB892" s="168">
        <f t="shared" ref="AB892" si="14258">AA892+AB891</f>
        <v>0</v>
      </c>
      <c r="AC892" s="168">
        <f t="shared" ref="AC892" si="14259">AB892+AC891</f>
        <v>0</v>
      </c>
      <c r="AD892" s="168">
        <f t="shared" ref="AD892" si="14260">AC892+AD891</f>
        <v>0</v>
      </c>
      <c r="AE892" s="168">
        <f t="shared" ref="AE892" si="14261">AD892+AE891</f>
        <v>0</v>
      </c>
      <c r="AF892" s="168">
        <f t="shared" ref="AF892" si="14262">AE892+AF891</f>
        <v>0</v>
      </c>
      <c r="AG892" s="168">
        <f t="shared" ref="AG892" si="14263">AF892+AG891</f>
        <v>0</v>
      </c>
      <c r="AH892" s="168">
        <f t="shared" ref="AH892" si="14264">AG892+AH891</f>
        <v>0</v>
      </c>
      <c r="AI892" s="168">
        <f t="shared" ref="AI892" si="14265">AH892+AI891</f>
        <v>0</v>
      </c>
      <c r="AJ892" s="168">
        <f t="shared" ref="AJ892" si="14266">AI892+AJ891</f>
        <v>0</v>
      </c>
      <c r="AK892" s="168">
        <f t="shared" ref="AK892" si="14267">AJ892+AK891</f>
        <v>0</v>
      </c>
      <c r="AL892" s="168">
        <f t="shared" ref="AL892" si="14268">AK892+AL891</f>
        <v>0</v>
      </c>
      <c r="AM892" s="168">
        <f t="shared" ref="AM892" si="14269">AL892+AM891</f>
        <v>0</v>
      </c>
      <c r="AN892" s="168">
        <f t="shared" ref="AN892" si="14270">AM892+AN891</f>
        <v>0</v>
      </c>
      <c r="AO892" s="168">
        <f t="shared" ref="AO892" si="14271">AN892+AO891</f>
        <v>0</v>
      </c>
      <c r="AP892" s="168">
        <f t="shared" ref="AP892" si="14272">AO892+AP891</f>
        <v>0</v>
      </c>
      <c r="AQ892" s="168">
        <f t="shared" ref="AQ892" si="14273">AP892+AQ891</f>
        <v>0</v>
      </c>
      <c r="AR892" s="168">
        <f t="shared" ref="AR892" si="14274">AQ892+AR891</f>
        <v>0</v>
      </c>
      <c r="AS892" s="168">
        <f t="shared" ref="AS892" si="14275">AR892+AS891</f>
        <v>0</v>
      </c>
      <c r="AT892" s="168">
        <f t="shared" ref="AT892" si="14276">AS892+AT891</f>
        <v>0</v>
      </c>
      <c r="AU892" s="168">
        <f t="shared" ref="AU892" si="14277">AT892+AU891</f>
        <v>0</v>
      </c>
      <c r="AV892" s="168">
        <f t="shared" ref="AV892" si="14278">AU892+AV891</f>
        <v>0</v>
      </c>
      <c r="AW892" s="168">
        <f t="shared" ref="AW892" si="14279">AV892+AW891</f>
        <v>0</v>
      </c>
      <c r="AX892" s="168">
        <f t="shared" ref="AX892" si="14280">AW892+AX891</f>
        <v>0</v>
      </c>
      <c r="AY892" s="168">
        <f t="shared" ref="AY892" si="14281">AX892+AY891</f>
        <v>0</v>
      </c>
      <c r="AZ892" s="168">
        <f t="shared" ref="AZ892" si="14282">AY892+AZ891</f>
        <v>0</v>
      </c>
      <c r="BA892" s="168">
        <f t="shared" ref="BA892" si="14283">AZ892+BA891</f>
        <v>0</v>
      </c>
      <c r="BB892" s="168">
        <f t="shared" ref="BB892" si="14284">BA892+BB891</f>
        <v>0</v>
      </c>
      <c r="BC892" s="168">
        <f t="shared" ref="BC892" si="14285">BB892+BC891</f>
        <v>0</v>
      </c>
      <c r="BD892" s="168">
        <f t="shared" ref="BD892" si="14286">BC892+BD891</f>
        <v>0</v>
      </c>
      <c r="BE892" s="168">
        <f t="shared" ref="BE892" si="14287">BD892+BE891</f>
        <v>0</v>
      </c>
      <c r="BF892" s="168">
        <f t="shared" ref="BF892" si="14288">BE892+BF891</f>
        <v>0</v>
      </c>
      <c r="BG892" s="168">
        <f t="shared" ref="BG892" si="14289">BF892+BG891</f>
        <v>0</v>
      </c>
      <c r="BH892" s="168">
        <f t="shared" ref="BH892" si="14290">BG892+BH891</f>
        <v>0</v>
      </c>
      <c r="BI892" s="168">
        <f t="shared" ref="BI892" si="14291">BH892+BI891</f>
        <v>0</v>
      </c>
      <c r="BJ892" s="383"/>
      <c r="BK892" s="385"/>
      <c r="BL892" s="387"/>
      <c r="BM892" s="105"/>
      <c r="BN892" s="105"/>
      <c r="BO892" s="105"/>
      <c r="BP892" s="105"/>
      <c r="BQ892" s="105"/>
      <c r="BR892" s="105"/>
      <c r="BS892" s="105"/>
      <c r="BT892" s="105"/>
      <c r="BU892" s="105"/>
      <c r="BV892" s="105"/>
      <c r="BW892" s="105"/>
      <c r="BX892" s="105"/>
      <c r="BY892" s="105"/>
      <c r="BZ892" s="105"/>
      <c r="CA892" s="105"/>
      <c r="CB892" s="105"/>
    </row>
    <row r="893" spans="1:80" ht="15" hidden="1" thickBot="1" x14ac:dyDescent="0.4">
      <c r="B893" s="105"/>
      <c r="C893" s="130"/>
      <c r="D893" s="130"/>
      <c r="E893" s="130"/>
      <c r="F893" s="130"/>
      <c r="G893" s="130"/>
      <c r="H893" s="130"/>
      <c r="I893" s="105"/>
      <c r="J893" s="7"/>
      <c r="K893" s="105"/>
      <c r="L893" s="105"/>
      <c r="M893" s="105"/>
      <c r="N893" s="105"/>
      <c r="O893" s="105"/>
      <c r="P893" s="7"/>
      <c r="Q893" s="105"/>
      <c r="R893" s="105"/>
      <c r="S893" s="105"/>
      <c r="T893" s="105"/>
      <c r="U893" s="105"/>
      <c r="V893" s="105"/>
      <c r="W893" s="105"/>
      <c r="X893" s="105"/>
      <c r="Y893" s="105"/>
      <c r="Z893" s="105"/>
      <c r="AA893" s="105"/>
      <c r="AB893" s="105"/>
      <c r="AC893" s="105"/>
      <c r="AD893" s="105"/>
      <c r="AE893" s="105"/>
      <c r="AF893" s="105"/>
      <c r="AG893" s="105"/>
      <c r="AH893" s="105"/>
      <c r="AI893" s="105"/>
      <c r="AJ893" s="105"/>
      <c r="AK893" s="105"/>
      <c r="AL893" s="105"/>
      <c r="AM893" s="105"/>
      <c r="AN893" s="105"/>
      <c r="AO893" s="105"/>
      <c r="AP893" s="105"/>
      <c r="AQ893" s="105"/>
      <c r="AR893" s="105"/>
      <c r="AS893" s="105"/>
      <c r="AT893" s="105"/>
      <c r="AU893" s="105"/>
      <c r="AV893" s="105"/>
      <c r="AW893" s="105"/>
      <c r="AX893" s="105"/>
      <c r="AY893" s="105"/>
      <c r="AZ893" s="105"/>
      <c r="BA893" s="105"/>
      <c r="BB893" s="105"/>
      <c r="BC893" s="105"/>
      <c r="BD893" s="105"/>
      <c r="BE893" s="105"/>
      <c r="BF893" s="105"/>
      <c r="BG893" s="105"/>
      <c r="BH893" s="105"/>
      <c r="BI893" s="105"/>
      <c r="BJ893" s="105"/>
      <c r="BK893" s="105"/>
      <c r="BL893" s="105"/>
      <c r="BM893" s="105"/>
      <c r="BN893" s="105"/>
      <c r="BO893" s="105"/>
      <c r="BP893" s="105"/>
      <c r="BQ893" s="105"/>
      <c r="BR893" s="105"/>
      <c r="BS893" s="105"/>
      <c r="BT893" s="105"/>
      <c r="BU893" s="105"/>
      <c r="BV893" s="105"/>
      <c r="BW893" s="105"/>
      <c r="BX893" s="105"/>
      <c r="BY893" s="105"/>
      <c r="BZ893" s="105"/>
      <c r="CA893" s="105"/>
      <c r="CB893" s="105"/>
    </row>
    <row r="894" spans="1:80" s="245" customFormat="1" ht="58.4" customHeight="1" thickBot="1" x14ac:dyDescent="0.4">
      <c r="A894" s="249"/>
      <c r="B894" s="120"/>
      <c r="C894" s="360" t="s">
        <v>2</v>
      </c>
      <c r="D894" s="121"/>
      <c r="E894" s="131" t="s">
        <v>225</v>
      </c>
      <c r="F894" s="131" t="s">
        <v>444</v>
      </c>
      <c r="G894" s="131" t="s">
        <v>208</v>
      </c>
      <c r="H894" s="122" t="s">
        <v>385</v>
      </c>
      <c r="I894" s="123" t="s">
        <v>1</v>
      </c>
      <c r="J894" s="7"/>
      <c r="K894" s="169">
        <v>204032</v>
      </c>
      <c r="L894" s="106"/>
      <c r="M894" s="194" t="s">
        <v>128</v>
      </c>
      <c r="N894" s="83" t="s">
        <v>4</v>
      </c>
      <c r="O894" s="83" t="s">
        <v>5</v>
      </c>
      <c r="P894" s="83" t="s">
        <v>6</v>
      </c>
      <c r="Q894" s="83" t="s">
        <v>7</v>
      </c>
      <c r="R894" s="83" t="s">
        <v>8</v>
      </c>
      <c r="S894" s="83" t="s">
        <v>9</v>
      </c>
      <c r="T894" s="83" t="s">
        <v>10</v>
      </c>
      <c r="U894" s="83" t="s">
        <v>11</v>
      </c>
      <c r="V894" s="83" t="s">
        <v>12</v>
      </c>
      <c r="W894" s="83" t="s">
        <v>13</v>
      </c>
      <c r="X894" s="83" t="s">
        <v>14</v>
      </c>
      <c r="Y894" s="83" t="s">
        <v>15</v>
      </c>
      <c r="Z894" s="83" t="s">
        <v>16</v>
      </c>
      <c r="AA894" s="83" t="s">
        <v>17</v>
      </c>
      <c r="AB894" s="83" t="s">
        <v>18</v>
      </c>
      <c r="AC894" s="83" t="s">
        <v>19</v>
      </c>
      <c r="AD894" s="83" t="s">
        <v>20</v>
      </c>
      <c r="AE894" s="83" t="s">
        <v>21</v>
      </c>
      <c r="AF894" s="83" t="s">
        <v>22</v>
      </c>
      <c r="AG894" s="83" t="s">
        <v>23</v>
      </c>
      <c r="AH894" s="83" t="s">
        <v>24</v>
      </c>
      <c r="AI894" s="83" t="s">
        <v>25</v>
      </c>
      <c r="AJ894" s="83" t="s">
        <v>26</v>
      </c>
      <c r="AK894" s="83" t="s">
        <v>27</v>
      </c>
      <c r="AL894" s="83" t="s">
        <v>28</v>
      </c>
      <c r="AM894" s="83" t="s">
        <v>29</v>
      </c>
      <c r="AN894" s="83" t="s">
        <v>30</v>
      </c>
      <c r="AO894" s="83" t="s">
        <v>31</v>
      </c>
      <c r="AP894" s="83" t="s">
        <v>32</v>
      </c>
      <c r="AQ894" s="83" t="s">
        <v>33</v>
      </c>
      <c r="AR894" s="83" t="s">
        <v>34</v>
      </c>
      <c r="AS894" s="83" t="s">
        <v>35</v>
      </c>
      <c r="AT894" s="83" t="s">
        <v>36</v>
      </c>
      <c r="AU894" s="83" t="s">
        <v>37</v>
      </c>
      <c r="AV894" s="83" t="s">
        <v>38</v>
      </c>
      <c r="AW894" s="83" t="s">
        <v>39</v>
      </c>
      <c r="AX894" s="83" t="s">
        <v>40</v>
      </c>
      <c r="AY894" s="83" t="s">
        <v>41</v>
      </c>
      <c r="AZ894" s="83" t="s">
        <v>42</v>
      </c>
      <c r="BA894" s="83" t="s">
        <v>43</v>
      </c>
      <c r="BB894" s="83" t="s">
        <v>44</v>
      </c>
      <c r="BC894" s="83" t="s">
        <v>45</v>
      </c>
      <c r="BD894" s="83" t="s">
        <v>46</v>
      </c>
      <c r="BE894" s="83" t="s">
        <v>47</v>
      </c>
      <c r="BF894" s="83" t="s">
        <v>48</v>
      </c>
      <c r="BG894" s="83" t="s">
        <v>49</v>
      </c>
      <c r="BH894" s="83" t="s">
        <v>50</v>
      </c>
      <c r="BI894" s="83" t="s">
        <v>51</v>
      </c>
      <c r="BJ894" s="134" t="s">
        <v>234</v>
      </c>
      <c r="BK894" s="135" t="s">
        <v>164</v>
      </c>
      <c r="BL894" s="135" t="s">
        <v>213</v>
      </c>
      <c r="BM894" s="106"/>
      <c r="BN894" s="368" t="s">
        <v>238</v>
      </c>
      <c r="BO894" s="369"/>
      <c r="BP894" s="369"/>
      <c r="BQ894" s="369"/>
      <c r="BR894" s="369"/>
      <c r="BS894" s="369"/>
      <c r="BT894" s="369"/>
      <c r="BU894" s="369"/>
      <c r="BV894" s="369"/>
      <c r="BW894" s="369"/>
      <c r="BX894" s="369"/>
      <c r="BY894" s="369"/>
      <c r="BZ894" s="369"/>
      <c r="CA894" s="369"/>
      <c r="CB894" s="369"/>
    </row>
    <row r="895" spans="1:80" s="245" customFormat="1" ht="18" hidden="1" customHeight="1" x14ac:dyDescent="0.35">
      <c r="A895" s="250"/>
      <c r="B895" s="113"/>
      <c r="C895" s="361"/>
      <c r="D895" s="125"/>
      <c r="E895" s="125"/>
      <c r="F895" s="125"/>
      <c r="G895" s="125"/>
      <c r="H895" s="370" t="s">
        <v>201</v>
      </c>
      <c r="I895" s="373" t="s">
        <v>93</v>
      </c>
      <c r="J895" s="7"/>
      <c r="K895" s="375" t="s">
        <v>423</v>
      </c>
      <c r="L895" s="106"/>
      <c r="M895" s="84"/>
      <c r="N895" s="74">
        <f>MONTH(Úvod!$F$10)</f>
        <v>1</v>
      </c>
      <c r="O895" s="75">
        <f t="shared" ref="O895" si="14292">IF(N895=12,1,N895+1)</f>
        <v>2</v>
      </c>
      <c r="P895" s="75">
        <f t="shared" ref="P895" si="14293">IF(O895=12,1,O895+1)</f>
        <v>3</v>
      </c>
      <c r="Q895" s="76">
        <f t="shared" ref="Q895" si="14294">IF(P895=12,1,P895+1)</f>
        <v>4</v>
      </c>
      <c r="R895" s="76">
        <f t="shared" ref="R895" si="14295">IF(Q895=12,1,Q895+1)</f>
        <v>5</v>
      </c>
      <c r="S895" s="76">
        <f t="shared" ref="S895" si="14296">IF(R895=12,1,R895+1)</f>
        <v>6</v>
      </c>
      <c r="T895" s="76">
        <f t="shared" ref="T895" si="14297">IF(S895=12,1,S895+1)</f>
        <v>7</v>
      </c>
      <c r="U895" s="76">
        <f t="shared" ref="U895" si="14298">IF(T895=12,1,T895+1)</f>
        <v>8</v>
      </c>
      <c r="V895" s="76">
        <f t="shared" ref="V895" si="14299">IF(U895=12,1,U895+1)</f>
        <v>9</v>
      </c>
      <c r="W895" s="76">
        <f>IF(V895=12,1,V895+1)</f>
        <v>10</v>
      </c>
      <c r="X895" s="76">
        <f t="shared" ref="X895" si="14300">IF(W895=12,1,W895+1)</f>
        <v>11</v>
      </c>
      <c r="Y895" s="76">
        <f t="shared" ref="Y895" si="14301">IF(X895=12,1,X895+1)</f>
        <v>12</v>
      </c>
      <c r="Z895" s="76">
        <f t="shared" ref="Z895" si="14302">IF(Y895=12,1,Y895+1)</f>
        <v>1</v>
      </c>
      <c r="AA895" s="76">
        <f t="shared" ref="AA895" si="14303">IF(Z895=12,1,Z895+1)</f>
        <v>2</v>
      </c>
      <c r="AB895" s="76">
        <f t="shared" ref="AB895" si="14304">IF(AA895=12,1,AA895+1)</f>
        <v>3</v>
      </c>
      <c r="AC895" s="76">
        <f t="shared" ref="AC895" si="14305">IF(AB895=12,1,AB895+1)</f>
        <v>4</v>
      </c>
      <c r="AD895" s="76">
        <f t="shared" ref="AD895" si="14306">IF(AC895=12,1,AC895+1)</f>
        <v>5</v>
      </c>
      <c r="AE895" s="76">
        <f t="shared" ref="AE895" si="14307">IF(AD895=12,1,AD895+1)</f>
        <v>6</v>
      </c>
      <c r="AF895" s="76">
        <f>IF(AE895=12,1,AE895+1)</f>
        <v>7</v>
      </c>
      <c r="AG895" s="76">
        <f t="shared" ref="AG895" si="14308">IF(AF895=12,1,AF895+1)</f>
        <v>8</v>
      </c>
      <c r="AH895" s="76">
        <f t="shared" ref="AH895" si="14309">IF(AG895=12,1,AG895+1)</f>
        <v>9</v>
      </c>
      <c r="AI895" s="76">
        <f t="shared" ref="AI895" si="14310">IF(AH895=12,1,AH895+1)</f>
        <v>10</v>
      </c>
      <c r="AJ895" s="76">
        <f t="shared" ref="AJ895" si="14311">IF(AI895=12,1,AI895+1)</f>
        <v>11</v>
      </c>
      <c r="AK895" s="76">
        <f t="shared" ref="AK895" si="14312">IF(AJ895=12,1,AJ895+1)</f>
        <v>12</v>
      </c>
      <c r="AL895" s="76">
        <f t="shared" ref="AL895" si="14313">IF(AK895=12,1,AK895+1)</f>
        <v>1</v>
      </c>
      <c r="AM895" s="76">
        <f t="shared" ref="AM895" si="14314">IF(AL895=12,1,AL895+1)</f>
        <v>2</v>
      </c>
      <c r="AN895" s="76">
        <f t="shared" ref="AN895" si="14315">IF(AM895=12,1,AM895+1)</f>
        <v>3</v>
      </c>
      <c r="AO895" s="76">
        <f t="shared" ref="AO895" si="14316">IF(AN895=12,1,AN895+1)</f>
        <v>4</v>
      </c>
      <c r="AP895" s="76">
        <f t="shared" ref="AP895" si="14317">IF(AO895=12,1,AO895+1)</f>
        <v>5</v>
      </c>
      <c r="AQ895" s="76">
        <f t="shared" ref="AQ895" si="14318">IF(AP895=12,1,AP895+1)</f>
        <v>6</v>
      </c>
      <c r="AR895" s="76">
        <f t="shared" ref="AR895" si="14319">IF(AQ895=12,1,AQ895+1)</f>
        <v>7</v>
      </c>
      <c r="AS895" s="76">
        <f t="shared" ref="AS895" si="14320">IF(AR895=12,1,AR895+1)</f>
        <v>8</v>
      </c>
      <c r="AT895" s="76">
        <f t="shared" ref="AT895" si="14321">IF(AS895=12,1,AS895+1)</f>
        <v>9</v>
      </c>
      <c r="AU895" s="76">
        <f t="shared" ref="AU895" si="14322">IF(AT895=12,1,AT895+1)</f>
        <v>10</v>
      </c>
      <c r="AV895" s="76">
        <f t="shared" ref="AV895" si="14323">IF(AU895=12,1,AU895+1)</f>
        <v>11</v>
      </c>
      <c r="AW895" s="76">
        <f t="shared" ref="AW895" si="14324">IF(AV895=12,1,AV895+1)</f>
        <v>12</v>
      </c>
      <c r="AX895" s="76">
        <f t="shared" ref="AX895" si="14325">IF(AW895=12,1,AW895+1)</f>
        <v>1</v>
      </c>
      <c r="AY895" s="76">
        <f t="shared" ref="AY895" si="14326">IF(AX895=12,1,AX895+1)</f>
        <v>2</v>
      </c>
      <c r="AZ895" s="76">
        <f t="shared" ref="AZ895" si="14327">IF(AY895=12,1,AY895+1)</f>
        <v>3</v>
      </c>
      <c r="BA895" s="76">
        <f t="shared" ref="BA895" si="14328">IF(AZ895=12,1,AZ895+1)</f>
        <v>4</v>
      </c>
      <c r="BB895" s="76">
        <f t="shared" ref="BB895" si="14329">IF(BA895=12,1,BA895+1)</f>
        <v>5</v>
      </c>
      <c r="BC895" s="76">
        <f t="shared" ref="BC895" si="14330">IF(BB895=12,1,BB895+1)</f>
        <v>6</v>
      </c>
      <c r="BD895" s="76">
        <f t="shared" ref="BD895" si="14331">IF(BC895=12,1,BC895+1)</f>
        <v>7</v>
      </c>
      <c r="BE895" s="76">
        <f t="shared" ref="BE895" si="14332">IF(BD895=12,1,BD895+1)</f>
        <v>8</v>
      </c>
      <c r="BF895" s="76">
        <f t="shared" ref="BF895" si="14333">IF(BE895=12,1,BE895+1)</f>
        <v>9</v>
      </c>
      <c r="BG895" s="76">
        <f t="shared" ref="BG895" si="14334">IF(BF895=12,1,BF895+1)</f>
        <v>10</v>
      </c>
      <c r="BH895" s="76">
        <f t="shared" ref="BH895" si="14335">IF(BG895=12,1,BG895+1)</f>
        <v>11</v>
      </c>
      <c r="BI895" s="76">
        <f t="shared" ref="BI895" si="14336">IF(BH895=12,1,BH895+1)</f>
        <v>12</v>
      </c>
      <c r="BJ895" s="81"/>
      <c r="BK895" s="78"/>
      <c r="BL895" s="78"/>
      <c r="BM895" s="106"/>
      <c r="BN895" s="106"/>
      <c r="BO895" s="106"/>
      <c r="BP895" s="106"/>
      <c r="BQ895" s="106"/>
      <c r="BR895" s="106"/>
      <c r="BS895" s="106"/>
      <c r="BT895" s="106"/>
      <c r="BU895" s="106"/>
      <c r="BV895" s="106"/>
      <c r="BW895" s="106"/>
      <c r="BX895" s="106"/>
      <c r="BY895" s="106"/>
      <c r="BZ895" s="106"/>
      <c r="CA895" s="106"/>
      <c r="CB895" s="106"/>
    </row>
    <row r="896" spans="1:80" s="245" customFormat="1" ht="35.15" hidden="1" customHeight="1" x14ac:dyDescent="0.35">
      <c r="A896" s="250"/>
      <c r="B896" s="113"/>
      <c r="C896" s="361"/>
      <c r="D896" s="125"/>
      <c r="E896" s="125"/>
      <c r="F896" s="125"/>
      <c r="G896" s="125"/>
      <c r="H896" s="370"/>
      <c r="I896" s="373"/>
      <c r="J896" s="7"/>
      <c r="K896" s="376"/>
      <c r="L896" s="106"/>
      <c r="M896" s="77"/>
      <c r="N896" s="59">
        <f t="shared" ref="N896:BI896" si="14337">VALUE(_xlfn.CONCAT(N895,".",N898))</f>
        <v>1</v>
      </c>
      <c r="O896" s="73">
        <f t="shared" si="14337"/>
        <v>32</v>
      </c>
      <c r="P896" s="73">
        <f t="shared" si="14337"/>
        <v>61</v>
      </c>
      <c r="Q896" s="73">
        <f t="shared" si="14337"/>
        <v>92</v>
      </c>
      <c r="R896" s="73">
        <f t="shared" si="14337"/>
        <v>122</v>
      </c>
      <c r="S896" s="73">
        <f t="shared" si="14337"/>
        <v>153</v>
      </c>
      <c r="T896" s="73">
        <f t="shared" si="14337"/>
        <v>183</v>
      </c>
      <c r="U896" s="73">
        <f t="shared" si="14337"/>
        <v>214</v>
      </c>
      <c r="V896" s="73">
        <f t="shared" si="14337"/>
        <v>245</v>
      </c>
      <c r="W896" s="73">
        <f t="shared" si="14337"/>
        <v>275</v>
      </c>
      <c r="X896" s="73">
        <f t="shared" si="14337"/>
        <v>306</v>
      </c>
      <c r="Y896" s="73">
        <f t="shared" si="14337"/>
        <v>336</v>
      </c>
      <c r="Z896" s="73">
        <f t="shared" si="14337"/>
        <v>367</v>
      </c>
      <c r="AA896" s="73">
        <f t="shared" si="14337"/>
        <v>398</v>
      </c>
      <c r="AB896" s="73">
        <f t="shared" si="14337"/>
        <v>426</v>
      </c>
      <c r="AC896" s="73">
        <f t="shared" si="14337"/>
        <v>457</v>
      </c>
      <c r="AD896" s="73">
        <f t="shared" si="14337"/>
        <v>487</v>
      </c>
      <c r="AE896" s="73">
        <f t="shared" si="14337"/>
        <v>518</v>
      </c>
      <c r="AF896" s="73">
        <f t="shared" si="14337"/>
        <v>548</v>
      </c>
      <c r="AG896" s="73">
        <f t="shared" si="14337"/>
        <v>579</v>
      </c>
      <c r="AH896" s="73">
        <f t="shared" si="14337"/>
        <v>610</v>
      </c>
      <c r="AI896" s="73">
        <f t="shared" si="14337"/>
        <v>640</v>
      </c>
      <c r="AJ896" s="73">
        <f t="shared" si="14337"/>
        <v>671</v>
      </c>
      <c r="AK896" s="73">
        <f t="shared" si="14337"/>
        <v>701</v>
      </c>
      <c r="AL896" s="73">
        <f t="shared" si="14337"/>
        <v>732</v>
      </c>
      <c r="AM896" s="73">
        <f t="shared" si="14337"/>
        <v>763</v>
      </c>
      <c r="AN896" s="73">
        <f t="shared" si="14337"/>
        <v>791</v>
      </c>
      <c r="AO896" s="73">
        <f t="shared" si="14337"/>
        <v>822</v>
      </c>
      <c r="AP896" s="73">
        <f t="shared" si="14337"/>
        <v>852</v>
      </c>
      <c r="AQ896" s="73">
        <f t="shared" si="14337"/>
        <v>883</v>
      </c>
      <c r="AR896" s="73">
        <f t="shared" si="14337"/>
        <v>913</v>
      </c>
      <c r="AS896" s="73">
        <f t="shared" si="14337"/>
        <v>944</v>
      </c>
      <c r="AT896" s="73">
        <f t="shared" si="14337"/>
        <v>975</v>
      </c>
      <c r="AU896" s="73">
        <f t="shared" si="14337"/>
        <v>1005</v>
      </c>
      <c r="AV896" s="73">
        <f t="shared" si="14337"/>
        <v>1036</v>
      </c>
      <c r="AW896" s="73">
        <f t="shared" si="14337"/>
        <v>1066</v>
      </c>
      <c r="AX896" s="73">
        <f t="shared" si="14337"/>
        <v>1097</v>
      </c>
      <c r="AY896" s="73">
        <f t="shared" si="14337"/>
        <v>1128</v>
      </c>
      <c r="AZ896" s="73">
        <f t="shared" si="14337"/>
        <v>1156</v>
      </c>
      <c r="BA896" s="73">
        <f t="shared" si="14337"/>
        <v>1187</v>
      </c>
      <c r="BB896" s="73">
        <f t="shared" si="14337"/>
        <v>1217</v>
      </c>
      <c r="BC896" s="73">
        <f t="shared" si="14337"/>
        <v>1248</v>
      </c>
      <c r="BD896" s="73">
        <f t="shared" si="14337"/>
        <v>1278</v>
      </c>
      <c r="BE896" s="73">
        <f t="shared" si="14337"/>
        <v>1309</v>
      </c>
      <c r="BF896" s="73">
        <f t="shared" si="14337"/>
        <v>1340</v>
      </c>
      <c r="BG896" s="73">
        <f t="shared" si="14337"/>
        <v>1370</v>
      </c>
      <c r="BH896" s="73">
        <f t="shared" si="14337"/>
        <v>1401</v>
      </c>
      <c r="BI896" s="73">
        <f t="shared" si="14337"/>
        <v>1431</v>
      </c>
      <c r="BJ896" s="82"/>
      <c r="BK896" s="79"/>
      <c r="BL896" s="79"/>
      <c r="BM896" s="106"/>
      <c r="BN896" s="106"/>
      <c r="BO896" s="106"/>
      <c r="BP896" s="106"/>
      <c r="BQ896" s="106"/>
      <c r="BR896" s="106"/>
      <c r="BS896" s="106"/>
      <c r="BT896" s="106"/>
      <c r="BU896" s="106"/>
      <c r="BV896" s="106"/>
      <c r="BW896" s="106"/>
      <c r="BX896" s="106"/>
      <c r="BY896" s="106"/>
      <c r="BZ896" s="106"/>
      <c r="CA896" s="106"/>
      <c r="CB896" s="106"/>
    </row>
    <row r="897" spans="1:80" s="245" customFormat="1" ht="17.149999999999999" customHeight="1" x14ac:dyDescent="0.35">
      <c r="A897" s="250"/>
      <c r="B897" s="113"/>
      <c r="C897" s="361"/>
      <c r="D897" s="125"/>
      <c r="E897" s="357" t="s">
        <v>207</v>
      </c>
      <c r="F897" s="357" t="s">
        <v>207</v>
      </c>
      <c r="G897" s="357" t="s">
        <v>207</v>
      </c>
      <c r="H897" s="370"/>
      <c r="I897" s="373"/>
      <c r="J897" s="7"/>
      <c r="K897" s="376"/>
      <c r="L897" s="106"/>
      <c r="M897" s="77"/>
      <c r="N897" s="60" t="str">
        <f>VLOOKUP(N895,'Podpůrná data'!$I$188:$J$199,2)</f>
        <v>leden</v>
      </c>
      <c r="O897" s="60" t="str">
        <f>VLOOKUP(O895,'Podpůrná data'!$I$188:$J$199,2)</f>
        <v>únor</v>
      </c>
      <c r="P897" s="60" t="str">
        <f>VLOOKUP(P895,'Podpůrná data'!$I$188:$J$199,2)</f>
        <v>březen</v>
      </c>
      <c r="Q897" s="60" t="str">
        <f>VLOOKUP(Q895,'Podpůrná data'!$I$188:$J$199,2)</f>
        <v>duben</v>
      </c>
      <c r="R897" s="60" t="str">
        <f>VLOOKUP(R895,'Podpůrná data'!$I$188:$J$199,2)</f>
        <v>květen</v>
      </c>
      <c r="S897" s="60" t="str">
        <f>VLOOKUP(S895,'Podpůrná data'!$I$188:$J$199,2)</f>
        <v>červen</v>
      </c>
      <c r="T897" s="60" t="str">
        <f>VLOOKUP(T895,'Podpůrná data'!$I$188:$J$199,2)</f>
        <v>červenec</v>
      </c>
      <c r="U897" s="60" t="str">
        <f>VLOOKUP(U895,'Podpůrná data'!$I$188:$J$199,2)</f>
        <v>srpen</v>
      </c>
      <c r="V897" s="60" t="str">
        <f>VLOOKUP(V895,'Podpůrná data'!$I$188:$J$199,2)</f>
        <v>září</v>
      </c>
      <c r="W897" s="60" t="str">
        <f>VLOOKUP(W895,'Podpůrná data'!$I$188:$J$199,2)</f>
        <v>říjen</v>
      </c>
      <c r="X897" s="60" t="str">
        <f>VLOOKUP(X895,'Podpůrná data'!$I$188:$J$199,2)</f>
        <v>listopad</v>
      </c>
      <c r="Y897" s="60" t="str">
        <f>VLOOKUP(Y895,'Podpůrná data'!$I$188:$J$199,2)</f>
        <v>prosinec</v>
      </c>
      <c r="Z897" s="60" t="str">
        <f>VLOOKUP(Z895,'Podpůrná data'!$I$188:$J$199,2)</f>
        <v>leden</v>
      </c>
      <c r="AA897" s="60" t="str">
        <f>VLOOKUP(AA895,'Podpůrná data'!$I$188:$J$199,2)</f>
        <v>únor</v>
      </c>
      <c r="AB897" s="60" t="str">
        <f>VLOOKUP(AB895,'Podpůrná data'!$I$188:$J$199,2)</f>
        <v>březen</v>
      </c>
      <c r="AC897" s="60" t="str">
        <f>VLOOKUP(AC895,'Podpůrná data'!$I$188:$J$199,2)</f>
        <v>duben</v>
      </c>
      <c r="AD897" s="60" t="str">
        <f>VLOOKUP(AD895,'Podpůrná data'!$I$188:$J$199,2)</f>
        <v>květen</v>
      </c>
      <c r="AE897" s="60" t="str">
        <f>VLOOKUP(AE895,'Podpůrná data'!$I$188:$J$199,2)</f>
        <v>červen</v>
      </c>
      <c r="AF897" s="60" t="str">
        <f>VLOOKUP(AF895,'Podpůrná data'!$I$188:$J$199,2)</f>
        <v>červenec</v>
      </c>
      <c r="AG897" s="60" t="str">
        <f>VLOOKUP(AG895,'Podpůrná data'!$I$188:$J$199,2)</f>
        <v>srpen</v>
      </c>
      <c r="AH897" s="60" t="str">
        <f>VLOOKUP(AH895,'Podpůrná data'!$I$188:$J$199,2)</f>
        <v>září</v>
      </c>
      <c r="AI897" s="60" t="str">
        <f>VLOOKUP(AI895,'Podpůrná data'!$I$188:$J$199,2)</f>
        <v>říjen</v>
      </c>
      <c r="AJ897" s="60" t="str">
        <f>VLOOKUP(AJ895,'Podpůrná data'!$I$188:$J$199,2)</f>
        <v>listopad</v>
      </c>
      <c r="AK897" s="60" t="str">
        <f>VLOOKUP(AK895,'Podpůrná data'!$I$188:$J$199,2)</f>
        <v>prosinec</v>
      </c>
      <c r="AL897" s="60" t="str">
        <f>VLOOKUP(AL895,'Podpůrná data'!$I$188:$J$199,2)</f>
        <v>leden</v>
      </c>
      <c r="AM897" s="60" t="str">
        <f>VLOOKUP(AM895,'Podpůrná data'!$I$188:$J$199,2)</f>
        <v>únor</v>
      </c>
      <c r="AN897" s="60" t="str">
        <f>VLOOKUP(AN895,'Podpůrná data'!$I$188:$J$199,2)</f>
        <v>březen</v>
      </c>
      <c r="AO897" s="60" t="str">
        <f>VLOOKUP(AO895,'Podpůrná data'!$I$188:$J$199,2)</f>
        <v>duben</v>
      </c>
      <c r="AP897" s="60" t="str">
        <f>VLOOKUP(AP895,'Podpůrná data'!$I$188:$J$199,2)</f>
        <v>květen</v>
      </c>
      <c r="AQ897" s="60" t="str">
        <f>VLOOKUP(AQ895,'Podpůrná data'!$I$188:$J$199,2)</f>
        <v>červen</v>
      </c>
      <c r="AR897" s="60" t="str">
        <f>VLOOKUP(AR895,'Podpůrná data'!$I$188:$J$199,2)</f>
        <v>červenec</v>
      </c>
      <c r="AS897" s="60" t="str">
        <f>VLOOKUP(AS895,'Podpůrná data'!$I$188:$J$199,2)</f>
        <v>srpen</v>
      </c>
      <c r="AT897" s="60" t="str">
        <f>VLOOKUP(AT895,'Podpůrná data'!$I$188:$J$199,2)</f>
        <v>září</v>
      </c>
      <c r="AU897" s="60" t="str">
        <f>VLOOKUP(AU895,'Podpůrná data'!$I$188:$J$199,2)</f>
        <v>říjen</v>
      </c>
      <c r="AV897" s="60" t="str">
        <f>VLOOKUP(AV895,'Podpůrná data'!$I$188:$J$199,2)</f>
        <v>listopad</v>
      </c>
      <c r="AW897" s="60" t="str">
        <f>VLOOKUP(AW895,'Podpůrná data'!$I$188:$J$199,2)</f>
        <v>prosinec</v>
      </c>
      <c r="AX897" s="60" t="str">
        <f>VLOOKUP(AX895,'Podpůrná data'!$I$188:$J$199,2)</f>
        <v>leden</v>
      </c>
      <c r="AY897" s="60" t="str">
        <f>VLOOKUP(AY895,'Podpůrná data'!$I$188:$J$199,2)</f>
        <v>únor</v>
      </c>
      <c r="AZ897" s="60" t="str">
        <f>VLOOKUP(AZ895,'Podpůrná data'!$I$188:$J$199,2)</f>
        <v>březen</v>
      </c>
      <c r="BA897" s="60" t="str">
        <f>VLOOKUP(BA895,'Podpůrná data'!$I$188:$J$199,2)</f>
        <v>duben</v>
      </c>
      <c r="BB897" s="60" t="str">
        <f>VLOOKUP(BB895,'Podpůrná data'!$I$188:$J$199,2)</f>
        <v>květen</v>
      </c>
      <c r="BC897" s="60" t="str">
        <f>VLOOKUP(BC895,'Podpůrná data'!$I$188:$J$199,2)</f>
        <v>červen</v>
      </c>
      <c r="BD897" s="60" t="str">
        <f>VLOOKUP(BD895,'Podpůrná data'!$I$188:$J$199,2)</f>
        <v>červenec</v>
      </c>
      <c r="BE897" s="60" t="str">
        <f>VLOOKUP(BE895,'Podpůrná data'!$I$188:$J$199,2)</f>
        <v>srpen</v>
      </c>
      <c r="BF897" s="60" t="str">
        <f>VLOOKUP(BF895,'Podpůrná data'!$I$188:$J$199,2)</f>
        <v>září</v>
      </c>
      <c r="BG897" s="60" t="str">
        <f>VLOOKUP(BG895,'Podpůrná data'!$I$188:$J$199,2)</f>
        <v>říjen</v>
      </c>
      <c r="BH897" s="60" t="str">
        <f>VLOOKUP(BH895,'Podpůrná data'!$I$188:$J$199,2)</f>
        <v>listopad</v>
      </c>
      <c r="BI897" s="60" t="str">
        <f>VLOOKUP(BI895,'Podpůrná data'!$I$188:$J$199,2)</f>
        <v>prosinec</v>
      </c>
      <c r="BJ897" s="200"/>
      <c r="BK897" s="200"/>
      <c r="BL897" s="201"/>
      <c r="BM897" s="106"/>
      <c r="BN897" s="179" t="s">
        <v>105</v>
      </c>
      <c r="BO897" s="179" t="s">
        <v>106</v>
      </c>
      <c r="BP897" s="179" t="s">
        <v>107</v>
      </c>
      <c r="BQ897" s="179" t="s">
        <v>108</v>
      </c>
      <c r="BR897" s="179" t="s">
        <v>109</v>
      </c>
      <c r="BS897" s="179" t="s">
        <v>110</v>
      </c>
      <c r="BT897" s="179" t="s">
        <v>111</v>
      </c>
      <c r="BU897" s="179" t="s">
        <v>112</v>
      </c>
      <c r="BV897" s="179" t="s">
        <v>113</v>
      </c>
      <c r="BW897" s="179" t="s">
        <v>155</v>
      </c>
      <c r="BX897" s="179" t="s">
        <v>156</v>
      </c>
      <c r="BY897" s="179" t="s">
        <v>157</v>
      </c>
      <c r="BZ897" s="179" t="s">
        <v>202</v>
      </c>
      <c r="CA897" s="179" t="s">
        <v>203</v>
      </c>
      <c r="CB897" s="179" t="s">
        <v>204</v>
      </c>
    </row>
    <row r="898" spans="1:80" s="245" customFormat="1" ht="16.399999999999999" customHeight="1" x14ac:dyDescent="0.35">
      <c r="A898" s="250"/>
      <c r="B898" s="113"/>
      <c r="C898" s="361"/>
      <c r="D898" s="125"/>
      <c r="E898" s="357"/>
      <c r="F898" s="357"/>
      <c r="G898" s="357"/>
      <c r="H898" s="370"/>
      <c r="I898" s="373"/>
      <c r="J898" s="7"/>
      <c r="K898" s="376"/>
      <c r="L898" s="106"/>
      <c r="M898" s="77"/>
      <c r="N898" s="60">
        <f>YEAR(Úvod!$F$10)</f>
        <v>1900</v>
      </c>
      <c r="O898" s="60">
        <f t="shared" ref="O898" si="14338">IF(O895=1,N898+1,N898)</f>
        <v>1900</v>
      </c>
      <c r="P898" s="60">
        <f t="shared" ref="P898" si="14339">IF(P895=1,O898+1,O898)</f>
        <v>1900</v>
      </c>
      <c r="Q898" s="60">
        <f t="shared" ref="Q898" si="14340">IF(Q895=1,P898+1,P898)</f>
        <v>1900</v>
      </c>
      <c r="R898" s="60">
        <f t="shared" ref="R898" si="14341">IF(R895=1,Q898+1,Q898)</f>
        <v>1900</v>
      </c>
      <c r="S898" s="60">
        <f t="shared" ref="S898" si="14342">IF(S895=1,R898+1,R898)</f>
        <v>1900</v>
      </c>
      <c r="T898" s="60">
        <f t="shared" ref="T898" si="14343">IF(T895=1,S898+1,S898)</f>
        <v>1900</v>
      </c>
      <c r="U898" s="60">
        <f t="shared" ref="U898" si="14344">IF(U895=1,T898+1,T898)</f>
        <v>1900</v>
      </c>
      <c r="V898" s="60">
        <f t="shared" ref="V898" si="14345">IF(V895=1,U898+1,U898)</f>
        <v>1900</v>
      </c>
      <c r="W898" s="60">
        <f t="shared" ref="W898" si="14346">IF(W895=1,V898+1,V898)</f>
        <v>1900</v>
      </c>
      <c r="X898" s="60">
        <f t="shared" ref="X898" si="14347">IF(X895=1,W898+1,W898)</f>
        <v>1900</v>
      </c>
      <c r="Y898" s="60">
        <f t="shared" ref="Y898" si="14348">IF(Y895=1,X898+1,X898)</f>
        <v>1900</v>
      </c>
      <c r="Z898" s="60">
        <f t="shared" ref="Z898" si="14349">IF(Z895=1,Y898+1,Y898)</f>
        <v>1901</v>
      </c>
      <c r="AA898" s="60">
        <f t="shared" ref="AA898" si="14350">IF(AA895=1,Z898+1,Z898)</f>
        <v>1901</v>
      </c>
      <c r="AB898" s="60">
        <f t="shared" ref="AB898" si="14351">IF(AB895=1,AA898+1,AA898)</f>
        <v>1901</v>
      </c>
      <c r="AC898" s="60">
        <f t="shared" ref="AC898" si="14352">IF(AC895=1,AB898+1,AB898)</f>
        <v>1901</v>
      </c>
      <c r="AD898" s="60">
        <f t="shared" ref="AD898" si="14353">IF(AD895=1,AC898+1,AC898)</f>
        <v>1901</v>
      </c>
      <c r="AE898" s="60">
        <f t="shared" ref="AE898" si="14354">IF(AE895=1,AD898+1,AD898)</f>
        <v>1901</v>
      </c>
      <c r="AF898" s="60">
        <f t="shared" ref="AF898" si="14355">IF(AF895=1,AE898+1,AE898)</f>
        <v>1901</v>
      </c>
      <c r="AG898" s="60">
        <f t="shared" ref="AG898" si="14356">IF(AG895=1,AF898+1,AF898)</f>
        <v>1901</v>
      </c>
      <c r="AH898" s="60">
        <f t="shared" ref="AH898" si="14357">IF(AH895=1,AG898+1,AG898)</f>
        <v>1901</v>
      </c>
      <c r="AI898" s="60">
        <f t="shared" ref="AI898" si="14358">IF(AI895=1,AH898+1,AH898)</f>
        <v>1901</v>
      </c>
      <c r="AJ898" s="60">
        <f t="shared" ref="AJ898" si="14359">IF(AJ895=1,AI898+1,AI898)</f>
        <v>1901</v>
      </c>
      <c r="AK898" s="60">
        <f t="shared" ref="AK898" si="14360">IF(AK895=1,AJ898+1,AJ898)</f>
        <v>1901</v>
      </c>
      <c r="AL898" s="60">
        <f t="shared" ref="AL898" si="14361">IF(AL895=1,AK898+1,AK898)</f>
        <v>1902</v>
      </c>
      <c r="AM898" s="60">
        <f t="shared" ref="AM898" si="14362">IF(AM895=1,AL898+1,AL898)</f>
        <v>1902</v>
      </c>
      <c r="AN898" s="60">
        <f t="shared" ref="AN898" si="14363">IF(AN895=1,AM898+1,AM898)</f>
        <v>1902</v>
      </c>
      <c r="AO898" s="60">
        <f t="shared" ref="AO898" si="14364">IF(AO895=1,AN898+1,AN898)</f>
        <v>1902</v>
      </c>
      <c r="AP898" s="60">
        <f t="shared" ref="AP898" si="14365">IF(AP895=1,AO898+1,AO898)</f>
        <v>1902</v>
      </c>
      <c r="AQ898" s="60">
        <f t="shared" ref="AQ898" si="14366">IF(AQ895=1,AP898+1,AP898)</f>
        <v>1902</v>
      </c>
      <c r="AR898" s="60">
        <f t="shared" ref="AR898" si="14367">IF(AR895=1,AQ898+1,AQ898)</f>
        <v>1902</v>
      </c>
      <c r="AS898" s="60">
        <f t="shared" ref="AS898" si="14368">IF(AS895=1,AR898+1,AR898)</f>
        <v>1902</v>
      </c>
      <c r="AT898" s="60">
        <f t="shared" ref="AT898" si="14369">IF(AT895=1,AS898+1,AS898)</f>
        <v>1902</v>
      </c>
      <c r="AU898" s="60">
        <f t="shared" ref="AU898" si="14370">IF(AU895=1,AT898+1,AT898)</f>
        <v>1902</v>
      </c>
      <c r="AV898" s="60">
        <f t="shared" ref="AV898" si="14371">IF(AV895=1,AU898+1,AU898)</f>
        <v>1902</v>
      </c>
      <c r="AW898" s="60">
        <f t="shared" ref="AW898" si="14372">IF(AW895=1,AV898+1,AV898)</f>
        <v>1902</v>
      </c>
      <c r="AX898" s="60">
        <f t="shared" ref="AX898" si="14373">IF(AX895=1,AW898+1,AW898)</f>
        <v>1903</v>
      </c>
      <c r="AY898" s="60">
        <f t="shared" ref="AY898" si="14374">IF(AY895=1,AX898+1,AX898)</f>
        <v>1903</v>
      </c>
      <c r="AZ898" s="60">
        <f t="shared" ref="AZ898" si="14375">IF(AZ895=1,AY898+1,AY898)</f>
        <v>1903</v>
      </c>
      <c r="BA898" s="60">
        <f t="shared" ref="BA898" si="14376">IF(BA895=1,AZ898+1,AZ898)</f>
        <v>1903</v>
      </c>
      <c r="BB898" s="60">
        <f t="shared" ref="BB898" si="14377">IF(BB895=1,BA898+1,BA898)</f>
        <v>1903</v>
      </c>
      <c r="BC898" s="60">
        <f t="shared" ref="BC898" si="14378">IF(BC895=1,BB898+1,BB898)</f>
        <v>1903</v>
      </c>
      <c r="BD898" s="60">
        <f t="shared" ref="BD898" si="14379">IF(BD895=1,BC898+1,BC898)</f>
        <v>1903</v>
      </c>
      <c r="BE898" s="60">
        <f t="shared" ref="BE898" si="14380">IF(BE895=1,BD898+1,BD898)</f>
        <v>1903</v>
      </c>
      <c r="BF898" s="60">
        <f t="shared" ref="BF898" si="14381">IF(BF895=1,BE898+1,BE898)</f>
        <v>1903</v>
      </c>
      <c r="BG898" s="60">
        <f t="shared" ref="BG898" si="14382">IF(BG895=1,BF898+1,BF898)</f>
        <v>1903</v>
      </c>
      <c r="BH898" s="60">
        <f t="shared" ref="BH898" si="14383">IF(BH895=1,BG898+1,BG898)</f>
        <v>1903</v>
      </c>
      <c r="BI898" s="60">
        <f t="shared" ref="BI898" si="14384">IF(BI895=1,BH898+1,BH898)</f>
        <v>1903</v>
      </c>
      <c r="BJ898" s="199"/>
      <c r="BK898" s="198"/>
      <c r="BL898" s="202"/>
      <c r="BM898" s="106"/>
      <c r="BN898" s="106"/>
      <c r="BO898" s="106"/>
      <c r="BP898" s="106"/>
      <c r="BQ898" s="106"/>
      <c r="BR898" s="106"/>
      <c r="BS898" s="106"/>
      <c r="BT898" s="106"/>
      <c r="BU898" s="106"/>
      <c r="BV898" s="106"/>
      <c r="BW898" s="106"/>
      <c r="BX898" s="106"/>
      <c r="BY898" s="106"/>
      <c r="BZ898" s="106"/>
      <c r="CA898" s="106"/>
      <c r="CB898" s="106"/>
    </row>
    <row r="899" spans="1:80" s="245" customFormat="1" ht="16.399999999999999" customHeight="1" x14ac:dyDescent="0.35">
      <c r="A899" s="250"/>
      <c r="B899" s="113"/>
      <c r="C899" s="125"/>
      <c r="D899" s="125"/>
      <c r="E899" s="357"/>
      <c r="F899" s="357"/>
      <c r="G899" s="357"/>
      <c r="H899" s="370"/>
      <c r="I899" s="374"/>
      <c r="J899" s="7"/>
      <c r="K899" s="377"/>
      <c r="L899" s="106"/>
      <c r="M899" s="63" t="s">
        <v>159</v>
      </c>
      <c r="N899" s="258"/>
      <c r="O899" s="258"/>
      <c r="P899" s="258"/>
      <c r="Q899" s="258"/>
      <c r="R899" s="258"/>
      <c r="S899" s="258"/>
      <c r="T899" s="258"/>
      <c r="U899" s="258"/>
      <c r="V899" s="258"/>
      <c r="W899" s="258"/>
      <c r="X899" s="258"/>
      <c r="Y899" s="258"/>
      <c r="Z899" s="258"/>
      <c r="AA899" s="258"/>
      <c r="AB899" s="258"/>
      <c r="AC899" s="258"/>
      <c r="AD899" s="258"/>
      <c r="AE899" s="258"/>
      <c r="AF899" s="258"/>
      <c r="AG899" s="258"/>
      <c r="AH899" s="258"/>
      <c r="AI899" s="258"/>
      <c r="AJ899" s="258"/>
      <c r="AK899" s="258"/>
      <c r="AL899" s="258"/>
      <c r="AM899" s="258"/>
      <c r="AN899" s="258"/>
      <c r="AO899" s="258"/>
      <c r="AP899" s="258"/>
      <c r="AQ899" s="258"/>
      <c r="AR899" s="258"/>
      <c r="AS899" s="258"/>
      <c r="AT899" s="258"/>
      <c r="AU899" s="258"/>
      <c r="AV899" s="258"/>
      <c r="AW899" s="258"/>
      <c r="AX899" s="258"/>
      <c r="AY899" s="258"/>
      <c r="AZ899" s="258"/>
      <c r="BA899" s="258"/>
      <c r="BB899" s="258"/>
      <c r="BC899" s="258"/>
      <c r="BD899" s="258"/>
      <c r="BE899" s="258"/>
      <c r="BF899" s="258"/>
      <c r="BG899" s="258"/>
      <c r="BH899" s="258"/>
      <c r="BI899" s="258"/>
      <c r="BJ899" s="199"/>
      <c r="BK899" s="198"/>
      <c r="BL899" s="202"/>
      <c r="BM899" s="106"/>
      <c r="BN899" s="106"/>
      <c r="BO899" s="106"/>
      <c r="BP899" s="106"/>
      <c r="BQ899" s="106"/>
      <c r="BR899" s="106"/>
      <c r="BS899" s="106"/>
      <c r="BT899" s="106"/>
      <c r="BU899" s="106"/>
      <c r="BV899" s="106"/>
      <c r="BW899" s="106"/>
      <c r="BX899" s="106"/>
      <c r="BY899" s="106"/>
      <c r="BZ899" s="106"/>
      <c r="CA899" s="106"/>
      <c r="CB899" s="106"/>
    </row>
    <row r="900" spans="1:80" s="245" customFormat="1" ht="23.5" customHeight="1" x14ac:dyDescent="0.35">
      <c r="A900" s="243"/>
      <c r="B900" s="126" t="s">
        <v>411</v>
      </c>
      <c r="C900" s="381"/>
      <c r="D900" s="381"/>
      <c r="E900" s="259"/>
      <c r="F900" s="259"/>
      <c r="G900" s="241"/>
      <c r="H900" s="253"/>
      <c r="I900" s="61">
        <f>IF($H900="",0,VLOOKUP($E900,'Podpůrná data'!$H$15:$I$185,2,FALSE)*$H900)</f>
        <v>0</v>
      </c>
      <c r="J900" s="105"/>
      <c r="K900" s="166">
        <f>IF(I900&gt;0,1,0)</f>
        <v>0</v>
      </c>
      <c r="L900" s="204"/>
      <c r="M900" s="63" t="s">
        <v>95</v>
      </c>
      <c r="N900" s="260"/>
      <c r="O900" s="260"/>
      <c r="P900" s="260"/>
      <c r="Q900" s="260"/>
      <c r="R900" s="260"/>
      <c r="S900" s="260"/>
      <c r="T900" s="260"/>
      <c r="U900" s="260"/>
      <c r="V900" s="260"/>
      <c r="W900" s="260"/>
      <c r="X900" s="260"/>
      <c r="Y900" s="260"/>
      <c r="Z900" s="260"/>
      <c r="AA900" s="260"/>
      <c r="AB900" s="260"/>
      <c r="AC900" s="260"/>
      <c r="AD900" s="260"/>
      <c r="AE900" s="260"/>
      <c r="AF900" s="260"/>
      <c r="AG900" s="260"/>
      <c r="AH900" s="260"/>
      <c r="AI900" s="260"/>
      <c r="AJ900" s="260"/>
      <c r="AK900" s="260"/>
      <c r="AL900" s="260"/>
      <c r="AM900" s="260"/>
      <c r="AN900" s="260"/>
      <c r="AO900" s="260"/>
      <c r="AP900" s="260"/>
      <c r="AQ900" s="260"/>
      <c r="AR900" s="260"/>
      <c r="AS900" s="260"/>
      <c r="AT900" s="260"/>
      <c r="AU900" s="260"/>
      <c r="AV900" s="260"/>
      <c r="AW900" s="260"/>
      <c r="AX900" s="260"/>
      <c r="AY900" s="260"/>
      <c r="AZ900" s="260"/>
      <c r="BA900" s="260"/>
      <c r="BB900" s="260"/>
      <c r="BC900" s="260"/>
      <c r="BD900" s="260"/>
      <c r="BE900" s="260"/>
      <c r="BF900" s="260"/>
      <c r="BG900" s="260"/>
      <c r="BH900" s="260"/>
      <c r="BI900" s="260"/>
      <c r="BJ900" s="382">
        <f>SUM(N902:BI902)</f>
        <v>0</v>
      </c>
      <c r="BK900" s="384">
        <f>SUM(N904:BI904)</f>
        <v>0</v>
      </c>
      <c r="BL900" s="386">
        <f>IF($K900=0,0,IF($BJ900&gt;=20,1,0))</f>
        <v>0</v>
      </c>
      <c r="BM900" s="106"/>
      <c r="BN900" s="106"/>
      <c r="BO900" s="106"/>
      <c r="BP900" s="106"/>
      <c r="BQ900" s="106"/>
      <c r="BR900" s="106"/>
      <c r="BS900" s="106"/>
      <c r="BT900" s="106"/>
      <c r="BU900" s="106"/>
      <c r="BV900" s="106"/>
      <c r="BW900" s="106"/>
      <c r="BX900" s="106"/>
      <c r="BY900" s="106"/>
      <c r="BZ900" s="106"/>
      <c r="CA900" s="106"/>
      <c r="CB900" s="106"/>
    </row>
    <row r="901" spans="1:80" s="245" customFormat="1" ht="29" x14ac:dyDescent="0.35">
      <c r="A901" s="243"/>
      <c r="B901" s="128"/>
      <c r="C901" s="170"/>
      <c r="D901" s="170"/>
      <c r="E901" s="170"/>
      <c r="F901" s="170"/>
      <c r="G901" s="170"/>
      <c r="H901" s="170"/>
      <c r="I901" s="64"/>
      <c r="J901" s="105"/>
      <c r="K901" s="223"/>
      <c r="L901" s="106"/>
      <c r="M901" s="63" t="s">
        <v>215</v>
      </c>
      <c r="N901" s="260"/>
      <c r="O901" s="260"/>
      <c r="P901" s="260"/>
      <c r="Q901" s="260"/>
      <c r="R901" s="260"/>
      <c r="S901" s="260"/>
      <c r="T901" s="260"/>
      <c r="U901" s="260"/>
      <c r="V901" s="260"/>
      <c r="W901" s="260"/>
      <c r="X901" s="260"/>
      <c r="Y901" s="260"/>
      <c r="Z901" s="260"/>
      <c r="AA901" s="260"/>
      <c r="AB901" s="260"/>
      <c r="AC901" s="260"/>
      <c r="AD901" s="260"/>
      <c r="AE901" s="260"/>
      <c r="AF901" s="260"/>
      <c r="AG901" s="260"/>
      <c r="AH901" s="260"/>
      <c r="AI901" s="260"/>
      <c r="AJ901" s="260"/>
      <c r="AK901" s="260"/>
      <c r="AL901" s="260"/>
      <c r="AM901" s="260"/>
      <c r="AN901" s="260"/>
      <c r="AO901" s="260"/>
      <c r="AP901" s="260"/>
      <c r="AQ901" s="260"/>
      <c r="AR901" s="260"/>
      <c r="AS901" s="260"/>
      <c r="AT901" s="260"/>
      <c r="AU901" s="260"/>
      <c r="AV901" s="260"/>
      <c r="AW901" s="260"/>
      <c r="AX901" s="260"/>
      <c r="AY901" s="260"/>
      <c r="AZ901" s="260"/>
      <c r="BA901" s="260"/>
      <c r="BB901" s="260"/>
      <c r="BC901" s="260"/>
      <c r="BD901" s="260"/>
      <c r="BE901" s="260"/>
      <c r="BF901" s="260"/>
      <c r="BG901" s="260"/>
      <c r="BH901" s="260"/>
      <c r="BI901" s="260"/>
      <c r="BJ901" s="382"/>
      <c r="BK901" s="384"/>
      <c r="BL901" s="386"/>
      <c r="BM901" s="106"/>
      <c r="BN901" s="106"/>
      <c r="BO901" s="106"/>
      <c r="BP901" s="106"/>
      <c r="BQ901" s="106"/>
      <c r="BR901" s="106"/>
      <c r="BS901" s="106"/>
      <c r="BT901" s="106"/>
      <c r="BU901" s="106"/>
      <c r="BV901" s="106"/>
      <c r="BW901" s="106"/>
      <c r="BX901" s="106"/>
      <c r="BY901" s="106"/>
      <c r="BZ901" s="106"/>
      <c r="CA901" s="106"/>
      <c r="CB901" s="106"/>
    </row>
    <row r="902" spans="1:80" s="245" customFormat="1" ht="29" x14ac:dyDescent="0.35">
      <c r="A902" s="243"/>
      <c r="B902" s="128"/>
      <c r="C902" s="170"/>
      <c r="D902" s="170"/>
      <c r="E902" s="170"/>
      <c r="F902" s="170"/>
      <c r="G902" s="170"/>
      <c r="H902" s="170"/>
      <c r="I902" s="64"/>
      <c r="J902" s="105"/>
      <c r="K902" s="165"/>
      <c r="L902" s="106"/>
      <c r="M902" s="63" t="s">
        <v>235</v>
      </c>
      <c r="N902" s="167">
        <f>IF(N901="",0,IF(N901&gt;=$H900,$H900,N901))</f>
        <v>0</v>
      </c>
      <c r="O902" s="167">
        <f t="shared" ref="O902" si="14385">IF(O901="",0,IF((O901+N903)&lt;=$H900,O901,$H900-N903))</f>
        <v>0</v>
      </c>
      <c r="P902" s="167">
        <f t="shared" ref="P902" si="14386">IF(P901="",0,IF((P901+O903)&lt;=$H900,P901,$H900-O903))</f>
        <v>0</v>
      </c>
      <c r="Q902" s="167">
        <f t="shared" ref="Q902" si="14387">IF(Q901="",0,IF((Q901+P903)&lt;=$H900,Q901,$H900-P903))</f>
        <v>0</v>
      </c>
      <c r="R902" s="167">
        <f t="shared" ref="R902" si="14388">IF(R901="",0,IF((R901+Q903)&lt;=$H900,R901,$H900-Q903))</f>
        <v>0</v>
      </c>
      <c r="S902" s="167">
        <f t="shared" ref="S902" si="14389">IF(S901="",0,IF((S901+R903)&lt;=$H900,S901,$H900-R903))</f>
        <v>0</v>
      </c>
      <c r="T902" s="167">
        <f t="shared" ref="T902" si="14390">IF(T901="",0,IF((T901+S903)&lt;=$H900,T901,$H900-S903))</f>
        <v>0</v>
      </c>
      <c r="U902" s="167">
        <f t="shared" ref="U902" si="14391">IF(U901="",0,IF((U901+T903)&lt;=$H900,U901,$H900-T903))</f>
        <v>0</v>
      </c>
      <c r="V902" s="167">
        <f t="shared" ref="V902" si="14392">IF(V901="",0,IF((V901+U903)&lt;=$H900,V901,$H900-U903))</f>
        <v>0</v>
      </c>
      <c r="W902" s="167">
        <f t="shared" ref="W902" si="14393">IF(W901="",0,IF((W901+V903)&lt;=$H900,W901,$H900-V903))</f>
        <v>0</v>
      </c>
      <c r="X902" s="167">
        <f t="shared" ref="X902" si="14394">IF(X901="",0,IF((X901+W903)&lt;=$H900,X901,$H900-W903))</f>
        <v>0</v>
      </c>
      <c r="Y902" s="167">
        <f t="shared" ref="Y902" si="14395">IF(Y901="",0,IF((Y901+X903)&lt;=$H900,Y901,$H900-X903))</f>
        <v>0</v>
      </c>
      <c r="Z902" s="167">
        <f t="shared" ref="Z902" si="14396">IF(Z901="",0,IF((Z901+Y903)&lt;=$H900,Z901,$H900-Y903))</f>
        <v>0</v>
      </c>
      <c r="AA902" s="167">
        <f t="shared" ref="AA902" si="14397">IF(AA901="",0,IF((AA901+Z903)&lt;=$H900,AA901,$H900-Z903))</f>
        <v>0</v>
      </c>
      <c r="AB902" s="167">
        <f t="shared" ref="AB902" si="14398">IF(AB901="",0,IF((AB901+AA903)&lt;=$H900,AB901,$H900-AA903))</f>
        <v>0</v>
      </c>
      <c r="AC902" s="167">
        <f t="shared" ref="AC902" si="14399">IF(AC901="",0,IF((AC901+AB903)&lt;=$H900,AC901,$H900-AB903))</f>
        <v>0</v>
      </c>
      <c r="AD902" s="167">
        <f t="shared" ref="AD902" si="14400">IF(AD901="",0,IF((AD901+AC903)&lt;=$H900,AD901,$H900-AC903))</f>
        <v>0</v>
      </c>
      <c r="AE902" s="167">
        <f t="shared" ref="AE902" si="14401">IF(AE901="",0,IF((AE901+AD903)&lt;=$H900,AE901,$H900-AD903))</f>
        <v>0</v>
      </c>
      <c r="AF902" s="167">
        <f t="shared" ref="AF902" si="14402">IF(AF901="",0,IF((AF901+AE903)&lt;=$H900,AF901,$H900-AE903))</f>
        <v>0</v>
      </c>
      <c r="AG902" s="167">
        <f t="shared" ref="AG902" si="14403">IF(AG901="",0,IF((AG901+AF903)&lt;=$H900,AG901,$H900-AF903))</f>
        <v>0</v>
      </c>
      <c r="AH902" s="167">
        <f t="shared" ref="AH902" si="14404">IF(AH901="",0,IF((AH901+AG903)&lt;=$H900,AH901,$H900-AG903))</f>
        <v>0</v>
      </c>
      <c r="AI902" s="167">
        <f t="shared" ref="AI902" si="14405">IF(AI901="",0,IF((AI901+AH903)&lt;=$H900,AI901,$H900-AH903))</f>
        <v>0</v>
      </c>
      <c r="AJ902" s="167">
        <f t="shared" ref="AJ902" si="14406">IF(AJ901="",0,IF((AJ901+AI903)&lt;=$H900,AJ901,$H900-AI903))</f>
        <v>0</v>
      </c>
      <c r="AK902" s="167">
        <f t="shared" ref="AK902" si="14407">IF(AK901="",0,IF((AK901+AJ903)&lt;=$H900,AK901,$H900-AJ903))</f>
        <v>0</v>
      </c>
      <c r="AL902" s="167">
        <f t="shared" ref="AL902" si="14408">IF(AL901="",0,IF((AL901+AK903)&lt;=$H900,AL901,$H900-AK903))</f>
        <v>0</v>
      </c>
      <c r="AM902" s="167">
        <f t="shared" ref="AM902" si="14409">IF(AM901="",0,IF((AM901+AL903)&lt;=$H900,AM901,$H900-AL903))</f>
        <v>0</v>
      </c>
      <c r="AN902" s="167">
        <f t="shared" ref="AN902" si="14410">IF(AN901="",0,IF((AN901+AM903)&lt;=$H900,AN901,$H900-AM903))</f>
        <v>0</v>
      </c>
      <c r="AO902" s="167">
        <f t="shared" ref="AO902" si="14411">IF(AO901="",0,IF((AO901+AN903)&lt;=$H900,AO901,$H900-AN903))</f>
        <v>0</v>
      </c>
      <c r="AP902" s="167">
        <f t="shared" ref="AP902" si="14412">IF(AP901="",0,IF((AP901+AO903)&lt;=$H900,AP901,$H900-AO903))</f>
        <v>0</v>
      </c>
      <c r="AQ902" s="167">
        <f t="shared" ref="AQ902" si="14413">IF(AQ901="",0,IF((AQ901+AP903)&lt;=$H900,AQ901,$H900-AP903))</f>
        <v>0</v>
      </c>
      <c r="AR902" s="167">
        <f t="shared" ref="AR902" si="14414">IF(AR901="",0,IF((AR901+AQ903)&lt;=$H900,AR901,$H900-AQ903))</f>
        <v>0</v>
      </c>
      <c r="AS902" s="167">
        <f t="shared" ref="AS902" si="14415">IF(AS901="",0,IF((AS901+AR903)&lt;=$H900,AS901,$H900-AR903))</f>
        <v>0</v>
      </c>
      <c r="AT902" s="167">
        <f t="shared" ref="AT902" si="14416">IF(AT901="",0,IF((AT901+AS903)&lt;=$H900,AT901,$H900-AS903))</f>
        <v>0</v>
      </c>
      <c r="AU902" s="167">
        <f t="shared" ref="AU902" si="14417">IF(AU901="",0,IF((AU901+AT903)&lt;=$H900,AU901,$H900-AT903))</f>
        <v>0</v>
      </c>
      <c r="AV902" s="167">
        <f t="shared" ref="AV902" si="14418">IF(AV901="",0,IF((AV901+AU903)&lt;=$H900,AV901,$H900-AU903))</f>
        <v>0</v>
      </c>
      <c r="AW902" s="167">
        <f t="shared" ref="AW902" si="14419">IF(AW901="",0,IF((AW901+AV903)&lt;=$H900,AW901,$H900-AV903))</f>
        <v>0</v>
      </c>
      <c r="AX902" s="167">
        <f t="shared" ref="AX902" si="14420">IF(AX901="",0,IF((AX901+AW903)&lt;=$H900,AX901,$H900-AW903))</f>
        <v>0</v>
      </c>
      <c r="AY902" s="167">
        <f t="shared" ref="AY902" si="14421">IF(AY901="",0,IF((AY901+AX903)&lt;=$H900,AY901,$H900-AX903))</f>
        <v>0</v>
      </c>
      <c r="AZ902" s="167">
        <f t="shared" ref="AZ902" si="14422">IF(AZ901="",0,IF((AZ901+AY903)&lt;=$H900,AZ901,$H900-AY903))</f>
        <v>0</v>
      </c>
      <c r="BA902" s="167">
        <f t="shared" ref="BA902" si="14423">IF(BA901="",0,IF((BA901+AZ903)&lt;=$H900,BA901,$H900-AZ903))</f>
        <v>0</v>
      </c>
      <c r="BB902" s="167">
        <f t="shared" ref="BB902" si="14424">IF(BB901="",0,IF((BB901+BA903)&lt;=$H900,BB901,$H900-BA903))</f>
        <v>0</v>
      </c>
      <c r="BC902" s="167">
        <f t="shared" ref="BC902" si="14425">IF(BC901="",0,IF((BC901+BB903)&lt;=$H900,BC901,$H900-BB903))</f>
        <v>0</v>
      </c>
      <c r="BD902" s="167">
        <f t="shared" ref="BD902" si="14426">IF(BD901="",0,IF((BD901+BC903)&lt;=$H900,BD901,$H900-BC903))</f>
        <v>0</v>
      </c>
      <c r="BE902" s="167">
        <f t="shared" ref="BE902" si="14427">IF(BE901="",0,IF((BE901+BD903)&lt;=$H900,BE901,$H900-BD903))</f>
        <v>0</v>
      </c>
      <c r="BF902" s="167">
        <f t="shared" ref="BF902" si="14428">IF(BF901="",0,IF((BF901+BE903)&lt;=$H900,BF901,$H900-BE903))</f>
        <v>0</v>
      </c>
      <c r="BG902" s="167">
        <f t="shared" ref="BG902" si="14429">IF(BG901="",0,IF((BG901+BF903)&lt;=$H900,BG901,$H900-BF903))</f>
        <v>0</v>
      </c>
      <c r="BH902" s="167">
        <f t="shared" ref="BH902" si="14430">IF(BH901="",0,IF((BH901+BG903)&lt;=$H900,BH901,$H900-BG903))</f>
        <v>0</v>
      </c>
      <c r="BI902" s="167">
        <f t="shared" ref="BI902" si="14431">IF(BI901="",0,IF((BI901+BH903)&lt;=$H900,BI901,$H900-BH903))</f>
        <v>0</v>
      </c>
      <c r="BJ902" s="382"/>
      <c r="BK902" s="384"/>
      <c r="BL902" s="386"/>
      <c r="BM902" s="106"/>
      <c r="BN902" s="106"/>
      <c r="BO902" s="106"/>
      <c r="BP902" s="106"/>
      <c r="BQ902" s="106"/>
      <c r="BR902" s="106"/>
      <c r="BS902" s="106"/>
      <c r="BT902" s="106"/>
      <c r="BU902" s="106"/>
      <c r="BV902" s="106"/>
      <c r="BW902" s="106"/>
      <c r="BX902" s="106"/>
      <c r="BY902" s="106"/>
      <c r="BZ902" s="106"/>
      <c r="CA902" s="106"/>
      <c r="CB902" s="106"/>
    </row>
    <row r="903" spans="1:80" ht="29" hidden="1" x14ac:dyDescent="0.35">
      <c r="B903" s="128"/>
      <c r="C903" s="170"/>
      <c r="D903" s="170"/>
      <c r="E903" s="170"/>
      <c r="F903" s="170"/>
      <c r="G903" s="170"/>
      <c r="H903" s="170"/>
      <c r="I903" s="172"/>
      <c r="J903" s="105"/>
      <c r="K903" s="175"/>
      <c r="L903" s="105"/>
      <c r="M903" s="63" t="s">
        <v>236</v>
      </c>
      <c r="N903" s="167">
        <f>N902</f>
        <v>0</v>
      </c>
      <c r="O903" s="167">
        <f>O902+N903</f>
        <v>0</v>
      </c>
      <c r="P903" s="167">
        <f t="shared" ref="P903" si="14432">P902+O903</f>
        <v>0</v>
      </c>
      <c r="Q903" s="167">
        <f t="shared" ref="Q903" si="14433">Q902+P903</f>
        <v>0</v>
      </c>
      <c r="R903" s="167">
        <f t="shared" ref="R903" si="14434">R902+Q903</f>
        <v>0</v>
      </c>
      <c r="S903" s="167">
        <f t="shared" ref="S903" si="14435">S902+R903</f>
        <v>0</v>
      </c>
      <c r="T903" s="167">
        <f t="shared" ref="T903" si="14436">T902+S903</f>
        <v>0</v>
      </c>
      <c r="U903" s="167">
        <f t="shared" ref="U903" si="14437">U902+T903</f>
        <v>0</v>
      </c>
      <c r="V903" s="167">
        <f t="shared" ref="V903" si="14438">V902+U903</f>
        <v>0</v>
      </c>
      <c r="W903" s="167">
        <f t="shared" ref="W903" si="14439">W902+V903</f>
        <v>0</v>
      </c>
      <c r="X903" s="167">
        <f t="shared" ref="X903" si="14440">X902+W903</f>
        <v>0</v>
      </c>
      <c r="Y903" s="167">
        <f t="shared" ref="Y903" si="14441">Y902+X903</f>
        <v>0</v>
      </c>
      <c r="Z903" s="167">
        <f t="shared" ref="Z903" si="14442">Z902+Y903</f>
        <v>0</v>
      </c>
      <c r="AA903" s="167">
        <f t="shared" ref="AA903" si="14443">AA902+Z903</f>
        <v>0</v>
      </c>
      <c r="AB903" s="167">
        <f t="shared" ref="AB903" si="14444">AB902+AA903</f>
        <v>0</v>
      </c>
      <c r="AC903" s="167">
        <f t="shared" ref="AC903" si="14445">AC902+AB903</f>
        <v>0</v>
      </c>
      <c r="AD903" s="167">
        <f t="shared" ref="AD903" si="14446">AD902+AC903</f>
        <v>0</v>
      </c>
      <c r="AE903" s="167">
        <f t="shared" ref="AE903" si="14447">AE902+AD903</f>
        <v>0</v>
      </c>
      <c r="AF903" s="167">
        <f t="shared" ref="AF903" si="14448">AF902+AE903</f>
        <v>0</v>
      </c>
      <c r="AG903" s="167">
        <f t="shared" ref="AG903" si="14449">AG902+AF903</f>
        <v>0</v>
      </c>
      <c r="AH903" s="167">
        <f t="shared" ref="AH903" si="14450">AH902+AG903</f>
        <v>0</v>
      </c>
      <c r="AI903" s="167">
        <f t="shared" ref="AI903" si="14451">AI902+AH903</f>
        <v>0</v>
      </c>
      <c r="AJ903" s="167">
        <f t="shared" ref="AJ903" si="14452">AJ902+AI903</f>
        <v>0</v>
      </c>
      <c r="AK903" s="167">
        <f t="shared" ref="AK903" si="14453">AK902+AJ903</f>
        <v>0</v>
      </c>
      <c r="AL903" s="167">
        <f t="shared" ref="AL903" si="14454">AL902+AK903</f>
        <v>0</v>
      </c>
      <c r="AM903" s="167">
        <f t="shared" ref="AM903" si="14455">AM902+AL903</f>
        <v>0</v>
      </c>
      <c r="AN903" s="167">
        <f t="shared" ref="AN903" si="14456">AN902+AM903</f>
        <v>0</v>
      </c>
      <c r="AO903" s="167">
        <f t="shared" ref="AO903" si="14457">AO902+AN903</f>
        <v>0</v>
      </c>
      <c r="AP903" s="167">
        <f t="shared" ref="AP903" si="14458">AP902+AO903</f>
        <v>0</v>
      </c>
      <c r="AQ903" s="167">
        <f t="shared" ref="AQ903" si="14459">AQ902+AP903</f>
        <v>0</v>
      </c>
      <c r="AR903" s="167">
        <f t="shared" ref="AR903" si="14460">AR902+AQ903</f>
        <v>0</v>
      </c>
      <c r="AS903" s="167">
        <f t="shared" ref="AS903" si="14461">AS902+AR903</f>
        <v>0</v>
      </c>
      <c r="AT903" s="167">
        <f t="shared" ref="AT903" si="14462">AT902+AS903</f>
        <v>0</v>
      </c>
      <c r="AU903" s="167">
        <f t="shared" ref="AU903" si="14463">AU902+AT903</f>
        <v>0</v>
      </c>
      <c r="AV903" s="167">
        <f t="shared" ref="AV903" si="14464">AV902+AU903</f>
        <v>0</v>
      </c>
      <c r="AW903" s="167">
        <f t="shared" ref="AW903" si="14465">AW902+AV903</f>
        <v>0</v>
      </c>
      <c r="AX903" s="167">
        <f t="shared" ref="AX903" si="14466">AX902+AW903</f>
        <v>0</v>
      </c>
      <c r="AY903" s="167">
        <f t="shared" ref="AY903" si="14467">AY902+AX903</f>
        <v>0</v>
      </c>
      <c r="AZ903" s="167">
        <f t="shared" ref="AZ903" si="14468">AZ902+AY903</f>
        <v>0</v>
      </c>
      <c r="BA903" s="167">
        <f t="shared" ref="BA903" si="14469">BA902+AZ903</f>
        <v>0</v>
      </c>
      <c r="BB903" s="167">
        <f t="shared" ref="BB903" si="14470">BB902+BA903</f>
        <v>0</v>
      </c>
      <c r="BC903" s="167">
        <f t="shared" ref="BC903" si="14471">BC902+BB903</f>
        <v>0</v>
      </c>
      <c r="BD903" s="167">
        <f t="shared" ref="BD903" si="14472">BD902+BC903</f>
        <v>0</v>
      </c>
      <c r="BE903" s="167">
        <f t="shared" ref="BE903" si="14473">BE902+BD903</f>
        <v>0</v>
      </c>
      <c r="BF903" s="167">
        <f t="shared" ref="BF903" si="14474">BF902+BE903</f>
        <v>0</v>
      </c>
      <c r="BG903" s="167">
        <f t="shared" ref="BG903" si="14475">BG902+BF903</f>
        <v>0</v>
      </c>
      <c r="BH903" s="167">
        <f t="shared" ref="BH903" si="14476">BH902+BG903</f>
        <v>0</v>
      </c>
      <c r="BI903" s="167">
        <f t="shared" ref="BI903" si="14477">BI902+BH903</f>
        <v>0</v>
      </c>
      <c r="BJ903" s="382"/>
      <c r="BK903" s="384"/>
      <c r="BL903" s="386"/>
      <c r="BM903" s="105"/>
      <c r="BN903" s="105"/>
      <c r="BO903" s="105"/>
      <c r="BP903" s="105"/>
      <c r="BQ903" s="105"/>
      <c r="BR903" s="105"/>
      <c r="BS903" s="105"/>
      <c r="BT903" s="105"/>
      <c r="BU903" s="105"/>
      <c r="BV903" s="105"/>
      <c r="BW903" s="105"/>
      <c r="BX903" s="105"/>
      <c r="BY903" s="105"/>
      <c r="BZ903" s="105"/>
      <c r="CA903" s="105"/>
      <c r="CB903" s="105"/>
    </row>
    <row r="904" spans="1:80" ht="25.4" customHeight="1" thickBot="1" x14ac:dyDescent="0.4">
      <c r="B904" s="128"/>
      <c r="C904" s="170"/>
      <c r="D904" s="170"/>
      <c r="E904" s="170"/>
      <c r="F904" s="170"/>
      <c r="G904" s="170"/>
      <c r="H904" s="170"/>
      <c r="I904" s="172"/>
      <c r="J904" s="105"/>
      <c r="K904" s="175"/>
      <c r="L904" s="105"/>
      <c r="M904" s="63" t="s">
        <v>145</v>
      </c>
      <c r="N904" s="168">
        <f>IF($E900="",0,VLOOKUP($E900,'Podpůrná data'!$H$15:$I$182,2)*N902)</f>
        <v>0</v>
      </c>
      <c r="O904" s="168">
        <f>IF($E900="",0,VLOOKUP($E900,'Podpůrná data'!$H$15:$I$182,2)*O902)</f>
        <v>0</v>
      </c>
      <c r="P904" s="168">
        <f>IF($E900="",0,VLOOKUP($E900,'Podpůrná data'!$H$15:$I$182,2)*P902)</f>
        <v>0</v>
      </c>
      <c r="Q904" s="168">
        <f>IF($E900="",0,VLOOKUP($E900,'Podpůrná data'!$H$15:$I$182,2)*Q902)</f>
        <v>0</v>
      </c>
      <c r="R904" s="168">
        <f>IF($E900="",0,VLOOKUP($E900,'Podpůrná data'!$H$15:$I$182,2)*R902)</f>
        <v>0</v>
      </c>
      <c r="S904" s="168">
        <f>IF($E900="",0,VLOOKUP($E900,'Podpůrná data'!$H$15:$I$182,2)*S902)</f>
        <v>0</v>
      </c>
      <c r="T904" s="168">
        <f>IF($E900="",0,VLOOKUP($E900,'Podpůrná data'!$H$15:$I$182,2)*T902)</f>
        <v>0</v>
      </c>
      <c r="U904" s="168">
        <f>IF($E900="",0,VLOOKUP($E900,'Podpůrná data'!$H$15:$I$182,2)*U902)</f>
        <v>0</v>
      </c>
      <c r="V904" s="168">
        <f>IF($E900="",0,VLOOKUP($E900,'Podpůrná data'!$H$15:$I$182,2)*V902)</f>
        <v>0</v>
      </c>
      <c r="W904" s="168">
        <f>IF($E900="",0,VLOOKUP($E900,'Podpůrná data'!$H$15:$I$182,2)*W902)</f>
        <v>0</v>
      </c>
      <c r="X904" s="168">
        <f>IF($E900="",0,VLOOKUP($E900,'Podpůrná data'!$H$15:$I$182,2)*X902)</f>
        <v>0</v>
      </c>
      <c r="Y904" s="168">
        <f>IF($E900="",0,VLOOKUP($E900,'Podpůrná data'!$H$15:$I$182,2)*Y902)</f>
        <v>0</v>
      </c>
      <c r="Z904" s="168">
        <f>IF($E900="",0,VLOOKUP($E900,'Podpůrná data'!$H$15:$I$182,2)*Z902)</f>
        <v>0</v>
      </c>
      <c r="AA904" s="168">
        <f>IF($E900="",0,VLOOKUP($E900,'Podpůrná data'!$H$15:$I$182,2)*AA902)</f>
        <v>0</v>
      </c>
      <c r="AB904" s="168">
        <f>IF($E900="",0,VLOOKUP($E900,'Podpůrná data'!$H$15:$I$182,2)*AB902)</f>
        <v>0</v>
      </c>
      <c r="AC904" s="168">
        <f>IF($E900="",0,VLOOKUP($E900,'Podpůrná data'!$H$15:$I$182,2)*AC902)</f>
        <v>0</v>
      </c>
      <c r="AD904" s="168">
        <f>IF($E900="",0,VLOOKUP($E900,'Podpůrná data'!$H$15:$I$182,2)*AD902)</f>
        <v>0</v>
      </c>
      <c r="AE904" s="168">
        <f>IF($E900="",0,VLOOKUP($E900,'Podpůrná data'!$H$15:$I$182,2)*AE902)</f>
        <v>0</v>
      </c>
      <c r="AF904" s="168">
        <f>IF($E900="",0,VLOOKUP($E900,'Podpůrná data'!$H$15:$I$182,2)*AF902)</f>
        <v>0</v>
      </c>
      <c r="AG904" s="168">
        <f>IF($E900="",0,VLOOKUP($E900,'Podpůrná data'!$H$15:$I$182,2)*AG902)</f>
        <v>0</v>
      </c>
      <c r="AH904" s="168">
        <f>IF($E900="",0,VLOOKUP($E900,'Podpůrná data'!$H$15:$I$182,2)*AH902)</f>
        <v>0</v>
      </c>
      <c r="AI904" s="168">
        <f>IF($E900="",0,VLOOKUP($E900,'Podpůrná data'!$H$15:$I$182,2)*AI902)</f>
        <v>0</v>
      </c>
      <c r="AJ904" s="168">
        <f>IF($E900="",0,VLOOKUP($E900,'Podpůrná data'!$H$15:$I$182,2)*AJ902)</f>
        <v>0</v>
      </c>
      <c r="AK904" s="168">
        <f>IF($E900="",0,VLOOKUP($E900,'Podpůrná data'!$H$15:$I$182,2)*AK902)</f>
        <v>0</v>
      </c>
      <c r="AL904" s="168">
        <f>IF($E900="",0,VLOOKUP($E900,'Podpůrná data'!$H$15:$I$182,2)*AL902)</f>
        <v>0</v>
      </c>
      <c r="AM904" s="168">
        <f>IF($E900="",0,VLOOKUP($E900,'Podpůrná data'!$H$15:$I$182,2)*AM902)</f>
        <v>0</v>
      </c>
      <c r="AN904" s="168">
        <f>IF($E900="",0,VLOOKUP($E900,'Podpůrná data'!$H$15:$I$182,2)*AN902)</f>
        <v>0</v>
      </c>
      <c r="AO904" s="168">
        <f>IF($E900="",0,VLOOKUP($E900,'Podpůrná data'!$H$15:$I$182,2)*AO902)</f>
        <v>0</v>
      </c>
      <c r="AP904" s="168">
        <f>IF($E900="",0,VLOOKUP($E900,'Podpůrná data'!$H$15:$I$182,2)*AP902)</f>
        <v>0</v>
      </c>
      <c r="AQ904" s="168">
        <f>IF($E900="",0,VLOOKUP($E900,'Podpůrná data'!$H$15:$I$182,2)*AQ902)</f>
        <v>0</v>
      </c>
      <c r="AR904" s="168">
        <f>IF($E900="",0,VLOOKUP($E900,'Podpůrná data'!$H$15:$I$182,2)*AR902)</f>
        <v>0</v>
      </c>
      <c r="AS904" s="168">
        <f>IF($E900="",0,VLOOKUP($E900,'Podpůrná data'!$H$15:$I$182,2)*AS902)</f>
        <v>0</v>
      </c>
      <c r="AT904" s="168">
        <f>IF($E900="",0,VLOOKUP($E900,'Podpůrná data'!$H$15:$I$182,2)*AT902)</f>
        <v>0</v>
      </c>
      <c r="AU904" s="168">
        <f>IF($E900="",0,VLOOKUP($E900,'Podpůrná data'!$H$15:$I$182,2)*AU902)</f>
        <v>0</v>
      </c>
      <c r="AV904" s="168">
        <f>IF($E900="",0,VLOOKUP($E900,'Podpůrná data'!$H$15:$I$182,2)*AV902)</f>
        <v>0</v>
      </c>
      <c r="AW904" s="168">
        <f>IF($E900="",0,VLOOKUP($E900,'Podpůrná data'!$H$15:$I$182,2)*AW902)</f>
        <v>0</v>
      </c>
      <c r="AX904" s="168">
        <f>IF($E900="",0,VLOOKUP($E900,'Podpůrná data'!$H$15:$I$182,2)*AX902)</f>
        <v>0</v>
      </c>
      <c r="AY904" s="168">
        <f>IF($E900="",0,VLOOKUP($E900,'Podpůrná data'!$H$15:$I$182,2)*AY902)</f>
        <v>0</v>
      </c>
      <c r="AZ904" s="168">
        <f>IF($E900="",0,VLOOKUP($E900,'Podpůrná data'!$H$15:$I$182,2)*AZ902)</f>
        <v>0</v>
      </c>
      <c r="BA904" s="168">
        <f>IF($E900="",0,VLOOKUP($E900,'Podpůrná data'!$H$15:$I$182,2)*BA902)</f>
        <v>0</v>
      </c>
      <c r="BB904" s="168">
        <f>IF($E900="",0,VLOOKUP($E900,'Podpůrná data'!$H$15:$I$182,2)*BB902)</f>
        <v>0</v>
      </c>
      <c r="BC904" s="168">
        <f>IF($E900="",0,VLOOKUP($E900,'Podpůrná data'!$H$15:$I$182,2)*BC902)</f>
        <v>0</v>
      </c>
      <c r="BD904" s="168">
        <f>IF($E900="",0,VLOOKUP($E900,'Podpůrná data'!$H$15:$I$182,2)*BD902)</f>
        <v>0</v>
      </c>
      <c r="BE904" s="168">
        <f>IF($E900="",0,VLOOKUP($E900,'Podpůrná data'!$H$15:$I$182,2)*BE902)</f>
        <v>0</v>
      </c>
      <c r="BF904" s="168">
        <f>IF($E900="",0,VLOOKUP($E900,'Podpůrná data'!$H$15:$I$182,2)*BF902)</f>
        <v>0</v>
      </c>
      <c r="BG904" s="168">
        <f>IF($E900="",0,VLOOKUP($E900,'Podpůrná data'!$H$15:$I$182,2)*BG902)</f>
        <v>0</v>
      </c>
      <c r="BH904" s="168">
        <f>IF($E900="",0,VLOOKUP($E900,'Podpůrná data'!$H$15:$I$182,2)*BH902)</f>
        <v>0</v>
      </c>
      <c r="BI904" s="168">
        <f>IF($E900="",0,VLOOKUP($E900,'Podpůrná data'!$H$15:$I$182,2)*BI902)</f>
        <v>0</v>
      </c>
      <c r="BJ904" s="382"/>
      <c r="BK904" s="384"/>
      <c r="BL904" s="386"/>
      <c r="BM904" s="105"/>
      <c r="BN904" s="178">
        <f>SUMIFS($N904:$BI904,$N899:$BI899,"1. ZoR")</f>
        <v>0</v>
      </c>
      <c r="BO904" s="178">
        <f>SUMIFS($N904:$BI904,$N899:$BI899,"2. ZoR")</f>
        <v>0</v>
      </c>
      <c r="BP904" s="178">
        <f>SUMIFS($N904:$BI904,$N899:$BI899,"3. ZoR")</f>
        <v>0</v>
      </c>
      <c r="BQ904" s="178">
        <f>SUMIFS($N904:$BI904,$N899:$BI899,"4. ZoR")</f>
        <v>0</v>
      </c>
      <c r="BR904" s="178">
        <f>SUMIFS($N904:$BI904,$N899:$BI899,"5. ZoR")</f>
        <v>0</v>
      </c>
      <c r="BS904" s="178">
        <f>SUMIFS($N904:$BI904,$N899:$BI899,"6. ZoR")</f>
        <v>0</v>
      </c>
      <c r="BT904" s="178">
        <f>SUMIFS($N904:$BI904,$N899:$BI899,"7. ZoR")</f>
        <v>0</v>
      </c>
      <c r="BU904" s="178">
        <f>SUMIFS($N904:$BI904,$N899:$BI899,"8. ZoR")</f>
        <v>0</v>
      </c>
      <c r="BV904" s="178">
        <f>SUMIFS($N904:$BI904,$N899:$BI899,"9. ZoR")</f>
        <v>0</v>
      </c>
      <c r="BW904" s="178">
        <f>SUMIFS($N904:$BI904,$N899:$BI899,"10. ZoR")</f>
        <v>0</v>
      </c>
      <c r="BX904" s="178">
        <f>SUMIFS($N904:$BI904,$N899:$BI899,"11. ZoR")</f>
        <v>0</v>
      </c>
      <c r="BY904" s="178">
        <f>SUMIFS($N904:$BI904,$N899:$BI899,"12. ZoR")</f>
        <v>0</v>
      </c>
      <c r="BZ904" s="178">
        <f>SUMIFS($N904:$BI904,$N899:$BI899,"13. ZoR")</f>
        <v>0</v>
      </c>
      <c r="CA904" s="178">
        <f>SUMIFS($N904:$BI904,$N899:$BI899,"14. ZoR")</f>
        <v>0</v>
      </c>
      <c r="CB904" s="178">
        <f>SUMIFS($N904:$BI904,$N899:$BI899,"15. ZoR")</f>
        <v>0</v>
      </c>
    </row>
    <row r="905" spans="1:80" ht="29.5" hidden="1" thickBot="1" x14ac:dyDescent="0.4">
      <c r="B905" s="129"/>
      <c r="C905" s="173"/>
      <c r="D905" s="173"/>
      <c r="E905" s="173"/>
      <c r="F905" s="173"/>
      <c r="G905" s="173"/>
      <c r="H905" s="173"/>
      <c r="I905" s="174"/>
      <c r="J905" s="105"/>
      <c r="K905" s="176"/>
      <c r="L905" s="105"/>
      <c r="M905" s="63" t="s">
        <v>200</v>
      </c>
      <c r="N905" s="168">
        <f>IF(N904="","",N904)</f>
        <v>0</v>
      </c>
      <c r="O905" s="168">
        <f>N905+O904</f>
        <v>0</v>
      </c>
      <c r="P905" s="168">
        <f t="shared" ref="P905" si="14478">O905+P904</f>
        <v>0</v>
      </c>
      <c r="Q905" s="168">
        <f t="shared" ref="Q905" si="14479">P905+Q904</f>
        <v>0</v>
      </c>
      <c r="R905" s="168">
        <f t="shared" ref="R905" si="14480">Q905+R904</f>
        <v>0</v>
      </c>
      <c r="S905" s="168">
        <f t="shared" ref="S905" si="14481">R905+S904</f>
        <v>0</v>
      </c>
      <c r="T905" s="168">
        <f t="shared" ref="T905" si="14482">S905+T904</f>
        <v>0</v>
      </c>
      <c r="U905" s="168">
        <f t="shared" ref="U905" si="14483">T905+U904</f>
        <v>0</v>
      </c>
      <c r="V905" s="168">
        <f t="shared" ref="V905" si="14484">U905+V904</f>
        <v>0</v>
      </c>
      <c r="W905" s="168">
        <f t="shared" ref="W905" si="14485">V905+W904</f>
        <v>0</v>
      </c>
      <c r="X905" s="168">
        <f t="shared" ref="X905" si="14486">W905+X904</f>
        <v>0</v>
      </c>
      <c r="Y905" s="168">
        <f t="shared" ref="Y905" si="14487">X905+Y904</f>
        <v>0</v>
      </c>
      <c r="Z905" s="168">
        <f t="shared" ref="Z905" si="14488">Y905+Z904</f>
        <v>0</v>
      </c>
      <c r="AA905" s="168">
        <f t="shared" ref="AA905" si="14489">Z905+AA904</f>
        <v>0</v>
      </c>
      <c r="AB905" s="168">
        <f t="shared" ref="AB905" si="14490">AA905+AB904</f>
        <v>0</v>
      </c>
      <c r="AC905" s="168">
        <f t="shared" ref="AC905" si="14491">AB905+AC904</f>
        <v>0</v>
      </c>
      <c r="AD905" s="168">
        <f t="shared" ref="AD905" si="14492">AC905+AD904</f>
        <v>0</v>
      </c>
      <c r="AE905" s="168">
        <f t="shared" ref="AE905" si="14493">AD905+AE904</f>
        <v>0</v>
      </c>
      <c r="AF905" s="168">
        <f t="shared" ref="AF905" si="14494">AE905+AF904</f>
        <v>0</v>
      </c>
      <c r="AG905" s="168">
        <f t="shared" ref="AG905" si="14495">AF905+AG904</f>
        <v>0</v>
      </c>
      <c r="AH905" s="168">
        <f t="shared" ref="AH905" si="14496">AG905+AH904</f>
        <v>0</v>
      </c>
      <c r="AI905" s="168">
        <f t="shared" ref="AI905" si="14497">AH905+AI904</f>
        <v>0</v>
      </c>
      <c r="AJ905" s="168">
        <f t="shared" ref="AJ905" si="14498">AI905+AJ904</f>
        <v>0</v>
      </c>
      <c r="AK905" s="168">
        <f t="shared" ref="AK905" si="14499">AJ905+AK904</f>
        <v>0</v>
      </c>
      <c r="AL905" s="168">
        <f t="shared" ref="AL905" si="14500">AK905+AL904</f>
        <v>0</v>
      </c>
      <c r="AM905" s="168">
        <f t="shared" ref="AM905" si="14501">AL905+AM904</f>
        <v>0</v>
      </c>
      <c r="AN905" s="168">
        <f t="shared" ref="AN905" si="14502">AM905+AN904</f>
        <v>0</v>
      </c>
      <c r="AO905" s="168">
        <f t="shared" ref="AO905" si="14503">AN905+AO904</f>
        <v>0</v>
      </c>
      <c r="AP905" s="168">
        <f t="shared" ref="AP905" si="14504">AO905+AP904</f>
        <v>0</v>
      </c>
      <c r="AQ905" s="168">
        <f t="shared" ref="AQ905" si="14505">AP905+AQ904</f>
        <v>0</v>
      </c>
      <c r="AR905" s="168">
        <f t="shared" ref="AR905" si="14506">AQ905+AR904</f>
        <v>0</v>
      </c>
      <c r="AS905" s="168">
        <f t="shared" ref="AS905" si="14507">AR905+AS904</f>
        <v>0</v>
      </c>
      <c r="AT905" s="168">
        <f t="shared" ref="AT905" si="14508">AS905+AT904</f>
        <v>0</v>
      </c>
      <c r="AU905" s="168">
        <f t="shared" ref="AU905" si="14509">AT905+AU904</f>
        <v>0</v>
      </c>
      <c r="AV905" s="168">
        <f t="shared" ref="AV905" si="14510">AU905+AV904</f>
        <v>0</v>
      </c>
      <c r="AW905" s="168">
        <f t="shared" ref="AW905" si="14511">AV905+AW904</f>
        <v>0</v>
      </c>
      <c r="AX905" s="168">
        <f t="shared" ref="AX905" si="14512">AW905+AX904</f>
        <v>0</v>
      </c>
      <c r="AY905" s="168">
        <f t="shared" ref="AY905" si="14513">AX905+AY904</f>
        <v>0</v>
      </c>
      <c r="AZ905" s="168">
        <f t="shared" ref="AZ905" si="14514">AY905+AZ904</f>
        <v>0</v>
      </c>
      <c r="BA905" s="168">
        <f t="shared" ref="BA905" si="14515">AZ905+BA904</f>
        <v>0</v>
      </c>
      <c r="BB905" s="168">
        <f t="shared" ref="BB905" si="14516">BA905+BB904</f>
        <v>0</v>
      </c>
      <c r="BC905" s="168">
        <f t="shared" ref="BC905" si="14517">BB905+BC904</f>
        <v>0</v>
      </c>
      <c r="BD905" s="168">
        <f t="shared" ref="BD905" si="14518">BC905+BD904</f>
        <v>0</v>
      </c>
      <c r="BE905" s="168">
        <f t="shared" ref="BE905" si="14519">BD905+BE904</f>
        <v>0</v>
      </c>
      <c r="BF905" s="168">
        <f t="shared" ref="BF905" si="14520">BE905+BF904</f>
        <v>0</v>
      </c>
      <c r="BG905" s="168">
        <f t="shared" ref="BG905" si="14521">BF905+BG904</f>
        <v>0</v>
      </c>
      <c r="BH905" s="168">
        <f t="shared" ref="BH905" si="14522">BG905+BH904</f>
        <v>0</v>
      </c>
      <c r="BI905" s="168">
        <f t="shared" ref="BI905" si="14523">BH905+BI904</f>
        <v>0</v>
      </c>
      <c r="BJ905" s="383"/>
      <c r="BK905" s="385"/>
      <c r="BL905" s="387"/>
      <c r="BM905" s="105"/>
      <c r="BN905" s="105"/>
      <c r="BO905" s="105"/>
      <c r="BP905" s="105"/>
      <c r="BQ905" s="105"/>
      <c r="BR905" s="105"/>
      <c r="BS905" s="105"/>
      <c r="BT905" s="105"/>
      <c r="BU905" s="105"/>
      <c r="BV905" s="105"/>
      <c r="BW905" s="105"/>
      <c r="BX905" s="105"/>
      <c r="BY905" s="105"/>
      <c r="BZ905" s="105"/>
      <c r="CA905" s="105"/>
      <c r="CB905" s="105"/>
    </row>
    <row r="906" spans="1:80" ht="15" hidden="1" thickBot="1" x14ac:dyDescent="0.4">
      <c r="B906" s="105"/>
      <c r="C906" s="130"/>
      <c r="D906" s="130"/>
      <c r="E906" s="130"/>
      <c r="F906" s="130"/>
      <c r="G906" s="130"/>
      <c r="H906" s="130"/>
      <c r="I906" s="105"/>
      <c r="J906" s="7"/>
      <c r="K906" s="105"/>
      <c r="L906" s="105"/>
      <c r="M906" s="105"/>
      <c r="N906" s="105"/>
      <c r="O906" s="105"/>
      <c r="P906" s="7"/>
      <c r="Q906" s="105"/>
      <c r="R906" s="105"/>
      <c r="S906" s="105"/>
      <c r="T906" s="105"/>
      <c r="U906" s="105"/>
      <c r="V906" s="105"/>
      <c r="W906" s="105"/>
      <c r="X906" s="105"/>
      <c r="Y906" s="105"/>
      <c r="Z906" s="105"/>
      <c r="AA906" s="105"/>
      <c r="AB906" s="105"/>
      <c r="AC906" s="105"/>
      <c r="AD906" s="105"/>
      <c r="AE906" s="105"/>
      <c r="AF906" s="105"/>
      <c r="AG906" s="105"/>
      <c r="AH906" s="105"/>
      <c r="AI906" s="105"/>
      <c r="AJ906" s="105"/>
      <c r="AK906" s="105"/>
      <c r="AL906" s="105"/>
      <c r="AM906" s="105"/>
      <c r="AN906" s="105"/>
      <c r="AO906" s="105"/>
      <c r="AP906" s="105"/>
      <c r="AQ906" s="105"/>
      <c r="AR906" s="105"/>
      <c r="AS906" s="105"/>
      <c r="AT906" s="105"/>
      <c r="AU906" s="105"/>
      <c r="AV906" s="105"/>
      <c r="AW906" s="105"/>
      <c r="AX906" s="105"/>
      <c r="AY906" s="105"/>
      <c r="AZ906" s="105"/>
      <c r="BA906" s="105"/>
      <c r="BB906" s="105"/>
      <c r="BC906" s="105"/>
      <c r="BD906" s="105"/>
      <c r="BE906" s="105"/>
      <c r="BF906" s="105"/>
      <c r="BG906" s="105"/>
      <c r="BH906" s="105"/>
      <c r="BI906" s="105"/>
      <c r="BJ906" s="105"/>
      <c r="BK906" s="105"/>
      <c r="BL906" s="105"/>
      <c r="BM906" s="105"/>
      <c r="BN906" s="105"/>
      <c r="BO906" s="105"/>
      <c r="BP906" s="105"/>
      <c r="BQ906" s="105"/>
      <c r="BR906" s="105"/>
      <c r="BS906" s="105"/>
      <c r="BT906" s="105"/>
      <c r="BU906" s="105"/>
      <c r="BV906" s="105"/>
      <c r="BW906" s="105"/>
      <c r="BX906" s="105"/>
      <c r="BY906" s="105"/>
      <c r="BZ906" s="105"/>
      <c r="CA906" s="105"/>
      <c r="CB906" s="105"/>
    </row>
    <row r="907" spans="1:80" s="245" customFormat="1" ht="58.4" customHeight="1" thickBot="1" x14ac:dyDescent="0.4">
      <c r="A907" s="249"/>
      <c r="B907" s="120"/>
      <c r="C907" s="360" t="s">
        <v>2</v>
      </c>
      <c r="D907" s="121"/>
      <c r="E907" s="131" t="s">
        <v>225</v>
      </c>
      <c r="F907" s="131" t="s">
        <v>444</v>
      </c>
      <c r="G907" s="131" t="s">
        <v>208</v>
      </c>
      <c r="H907" s="122" t="s">
        <v>385</v>
      </c>
      <c r="I907" s="123" t="s">
        <v>1</v>
      </c>
      <c r="J907" s="7"/>
      <c r="K907" s="169">
        <v>204032</v>
      </c>
      <c r="L907" s="106"/>
      <c r="M907" s="194" t="s">
        <v>128</v>
      </c>
      <c r="N907" s="83" t="s">
        <v>4</v>
      </c>
      <c r="O907" s="83" t="s">
        <v>5</v>
      </c>
      <c r="P907" s="83" t="s">
        <v>6</v>
      </c>
      <c r="Q907" s="83" t="s">
        <v>7</v>
      </c>
      <c r="R907" s="83" t="s">
        <v>8</v>
      </c>
      <c r="S907" s="83" t="s">
        <v>9</v>
      </c>
      <c r="T907" s="83" t="s">
        <v>10</v>
      </c>
      <c r="U907" s="83" t="s">
        <v>11</v>
      </c>
      <c r="V907" s="83" t="s">
        <v>12</v>
      </c>
      <c r="W907" s="83" t="s">
        <v>13</v>
      </c>
      <c r="X907" s="83" t="s">
        <v>14</v>
      </c>
      <c r="Y907" s="83" t="s">
        <v>15</v>
      </c>
      <c r="Z907" s="83" t="s">
        <v>16</v>
      </c>
      <c r="AA907" s="83" t="s">
        <v>17</v>
      </c>
      <c r="AB907" s="83" t="s">
        <v>18</v>
      </c>
      <c r="AC907" s="83" t="s">
        <v>19</v>
      </c>
      <c r="AD907" s="83" t="s">
        <v>20</v>
      </c>
      <c r="AE907" s="83" t="s">
        <v>21</v>
      </c>
      <c r="AF907" s="83" t="s">
        <v>22</v>
      </c>
      <c r="AG907" s="83" t="s">
        <v>23</v>
      </c>
      <c r="AH907" s="83" t="s">
        <v>24</v>
      </c>
      <c r="AI907" s="83" t="s">
        <v>25</v>
      </c>
      <c r="AJ907" s="83" t="s">
        <v>26</v>
      </c>
      <c r="AK907" s="83" t="s">
        <v>27</v>
      </c>
      <c r="AL907" s="83" t="s">
        <v>28</v>
      </c>
      <c r="AM907" s="83" t="s">
        <v>29</v>
      </c>
      <c r="AN907" s="83" t="s">
        <v>30</v>
      </c>
      <c r="AO907" s="83" t="s">
        <v>31</v>
      </c>
      <c r="AP907" s="83" t="s">
        <v>32</v>
      </c>
      <c r="AQ907" s="83" t="s">
        <v>33</v>
      </c>
      <c r="AR907" s="83" t="s">
        <v>34</v>
      </c>
      <c r="AS907" s="83" t="s">
        <v>35</v>
      </c>
      <c r="AT907" s="83" t="s">
        <v>36</v>
      </c>
      <c r="AU907" s="83" t="s">
        <v>37</v>
      </c>
      <c r="AV907" s="83" t="s">
        <v>38</v>
      </c>
      <c r="AW907" s="83" t="s">
        <v>39</v>
      </c>
      <c r="AX907" s="83" t="s">
        <v>40</v>
      </c>
      <c r="AY907" s="83" t="s">
        <v>41</v>
      </c>
      <c r="AZ907" s="83" t="s">
        <v>42</v>
      </c>
      <c r="BA907" s="83" t="s">
        <v>43</v>
      </c>
      <c r="BB907" s="83" t="s">
        <v>44</v>
      </c>
      <c r="BC907" s="83" t="s">
        <v>45</v>
      </c>
      <c r="BD907" s="83" t="s">
        <v>46</v>
      </c>
      <c r="BE907" s="83" t="s">
        <v>47</v>
      </c>
      <c r="BF907" s="83" t="s">
        <v>48</v>
      </c>
      <c r="BG907" s="83" t="s">
        <v>49</v>
      </c>
      <c r="BH907" s="83" t="s">
        <v>50</v>
      </c>
      <c r="BI907" s="83" t="s">
        <v>51</v>
      </c>
      <c r="BJ907" s="134" t="s">
        <v>234</v>
      </c>
      <c r="BK907" s="135" t="s">
        <v>164</v>
      </c>
      <c r="BL907" s="135" t="s">
        <v>213</v>
      </c>
      <c r="BM907" s="106"/>
      <c r="BN907" s="368" t="s">
        <v>238</v>
      </c>
      <c r="BO907" s="369"/>
      <c r="BP907" s="369"/>
      <c r="BQ907" s="369"/>
      <c r="BR907" s="369"/>
      <c r="BS907" s="369"/>
      <c r="BT907" s="369"/>
      <c r="BU907" s="369"/>
      <c r="BV907" s="369"/>
      <c r="BW907" s="369"/>
      <c r="BX907" s="369"/>
      <c r="BY907" s="369"/>
      <c r="BZ907" s="369"/>
      <c r="CA907" s="369"/>
      <c r="CB907" s="369"/>
    </row>
    <row r="908" spans="1:80" s="245" customFormat="1" ht="18" hidden="1" customHeight="1" x14ac:dyDescent="0.35">
      <c r="A908" s="250"/>
      <c r="B908" s="113"/>
      <c r="C908" s="361"/>
      <c r="D908" s="125"/>
      <c r="E908" s="125"/>
      <c r="F908" s="125"/>
      <c r="G908" s="125"/>
      <c r="H908" s="370" t="s">
        <v>201</v>
      </c>
      <c r="I908" s="373" t="s">
        <v>93</v>
      </c>
      <c r="J908" s="7"/>
      <c r="K908" s="375" t="s">
        <v>423</v>
      </c>
      <c r="L908" s="106"/>
      <c r="M908" s="84"/>
      <c r="N908" s="74">
        <f>MONTH(Úvod!$F$10)</f>
        <v>1</v>
      </c>
      <c r="O908" s="75">
        <f t="shared" ref="O908" si="14524">IF(N908=12,1,N908+1)</f>
        <v>2</v>
      </c>
      <c r="P908" s="75">
        <f t="shared" ref="P908" si="14525">IF(O908=12,1,O908+1)</f>
        <v>3</v>
      </c>
      <c r="Q908" s="76">
        <f t="shared" ref="Q908" si="14526">IF(P908=12,1,P908+1)</f>
        <v>4</v>
      </c>
      <c r="R908" s="76">
        <f t="shared" ref="R908" si="14527">IF(Q908=12,1,Q908+1)</f>
        <v>5</v>
      </c>
      <c r="S908" s="76">
        <f t="shared" ref="S908" si="14528">IF(R908=12,1,R908+1)</f>
        <v>6</v>
      </c>
      <c r="T908" s="76">
        <f t="shared" ref="T908" si="14529">IF(S908=12,1,S908+1)</f>
        <v>7</v>
      </c>
      <c r="U908" s="76">
        <f t="shared" ref="U908" si="14530">IF(T908=12,1,T908+1)</f>
        <v>8</v>
      </c>
      <c r="V908" s="76">
        <f t="shared" ref="V908" si="14531">IF(U908=12,1,U908+1)</f>
        <v>9</v>
      </c>
      <c r="W908" s="76">
        <f>IF(V908=12,1,V908+1)</f>
        <v>10</v>
      </c>
      <c r="X908" s="76">
        <f t="shared" ref="X908" si="14532">IF(W908=12,1,W908+1)</f>
        <v>11</v>
      </c>
      <c r="Y908" s="76">
        <f t="shared" ref="Y908" si="14533">IF(X908=12,1,X908+1)</f>
        <v>12</v>
      </c>
      <c r="Z908" s="76">
        <f t="shared" ref="Z908" si="14534">IF(Y908=12,1,Y908+1)</f>
        <v>1</v>
      </c>
      <c r="AA908" s="76">
        <f t="shared" ref="AA908" si="14535">IF(Z908=12,1,Z908+1)</f>
        <v>2</v>
      </c>
      <c r="AB908" s="76">
        <f t="shared" ref="AB908" si="14536">IF(AA908=12,1,AA908+1)</f>
        <v>3</v>
      </c>
      <c r="AC908" s="76">
        <f t="shared" ref="AC908" si="14537">IF(AB908=12,1,AB908+1)</f>
        <v>4</v>
      </c>
      <c r="AD908" s="76">
        <f t="shared" ref="AD908" si="14538">IF(AC908=12,1,AC908+1)</f>
        <v>5</v>
      </c>
      <c r="AE908" s="76">
        <f t="shared" ref="AE908" si="14539">IF(AD908=12,1,AD908+1)</f>
        <v>6</v>
      </c>
      <c r="AF908" s="76">
        <f>IF(AE908=12,1,AE908+1)</f>
        <v>7</v>
      </c>
      <c r="AG908" s="76">
        <f t="shared" ref="AG908" si="14540">IF(AF908=12,1,AF908+1)</f>
        <v>8</v>
      </c>
      <c r="AH908" s="76">
        <f t="shared" ref="AH908" si="14541">IF(AG908=12,1,AG908+1)</f>
        <v>9</v>
      </c>
      <c r="AI908" s="76">
        <f t="shared" ref="AI908" si="14542">IF(AH908=12,1,AH908+1)</f>
        <v>10</v>
      </c>
      <c r="AJ908" s="76">
        <f t="shared" ref="AJ908" si="14543">IF(AI908=12,1,AI908+1)</f>
        <v>11</v>
      </c>
      <c r="AK908" s="76">
        <f t="shared" ref="AK908" si="14544">IF(AJ908=12,1,AJ908+1)</f>
        <v>12</v>
      </c>
      <c r="AL908" s="76">
        <f t="shared" ref="AL908" si="14545">IF(AK908=12,1,AK908+1)</f>
        <v>1</v>
      </c>
      <c r="AM908" s="76">
        <f t="shared" ref="AM908" si="14546">IF(AL908=12,1,AL908+1)</f>
        <v>2</v>
      </c>
      <c r="AN908" s="76">
        <f t="shared" ref="AN908" si="14547">IF(AM908=12,1,AM908+1)</f>
        <v>3</v>
      </c>
      <c r="AO908" s="76">
        <f t="shared" ref="AO908" si="14548">IF(AN908=12,1,AN908+1)</f>
        <v>4</v>
      </c>
      <c r="AP908" s="76">
        <f t="shared" ref="AP908" si="14549">IF(AO908=12,1,AO908+1)</f>
        <v>5</v>
      </c>
      <c r="AQ908" s="76">
        <f t="shared" ref="AQ908" si="14550">IF(AP908=12,1,AP908+1)</f>
        <v>6</v>
      </c>
      <c r="AR908" s="76">
        <f t="shared" ref="AR908" si="14551">IF(AQ908=12,1,AQ908+1)</f>
        <v>7</v>
      </c>
      <c r="AS908" s="76">
        <f t="shared" ref="AS908" si="14552">IF(AR908=12,1,AR908+1)</f>
        <v>8</v>
      </c>
      <c r="AT908" s="76">
        <f t="shared" ref="AT908" si="14553">IF(AS908=12,1,AS908+1)</f>
        <v>9</v>
      </c>
      <c r="AU908" s="76">
        <f t="shared" ref="AU908" si="14554">IF(AT908=12,1,AT908+1)</f>
        <v>10</v>
      </c>
      <c r="AV908" s="76">
        <f t="shared" ref="AV908" si="14555">IF(AU908=12,1,AU908+1)</f>
        <v>11</v>
      </c>
      <c r="AW908" s="76">
        <f t="shared" ref="AW908" si="14556">IF(AV908=12,1,AV908+1)</f>
        <v>12</v>
      </c>
      <c r="AX908" s="76">
        <f t="shared" ref="AX908" si="14557">IF(AW908=12,1,AW908+1)</f>
        <v>1</v>
      </c>
      <c r="AY908" s="76">
        <f t="shared" ref="AY908" si="14558">IF(AX908=12,1,AX908+1)</f>
        <v>2</v>
      </c>
      <c r="AZ908" s="76">
        <f t="shared" ref="AZ908" si="14559">IF(AY908=12,1,AY908+1)</f>
        <v>3</v>
      </c>
      <c r="BA908" s="76">
        <f t="shared" ref="BA908" si="14560">IF(AZ908=12,1,AZ908+1)</f>
        <v>4</v>
      </c>
      <c r="BB908" s="76">
        <f t="shared" ref="BB908" si="14561">IF(BA908=12,1,BA908+1)</f>
        <v>5</v>
      </c>
      <c r="BC908" s="76">
        <f t="shared" ref="BC908" si="14562">IF(BB908=12,1,BB908+1)</f>
        <v>6</v>
      </c>
      <c r="BD908" s="76">
        <f t="shared" ref="BD908" si="14563">IF(BC908=12,1,BC908+1)</f>
        <v>7</v>
      </c>
      <c r="BE908" s="76">
        <f t="shared" ref="BE908" si="14564">IF(BD908=12,1,BD908+1)</f>
        <v>8</v>
      </c>
      <c r="BF908" s="76">
        <f t="shared" ref="BF908" si="14565">IF(BE908=12,1,BE908+1)</f>
        <v>9</v>
      </c>
      <c r="BG908" s="76">
        <f t="shared" ref="BG908" si="14566">IF(BF908=12,1,BF908+1)</f>
        <v>10</v>
      </c>
      <c r="BH908" s="76">
        <f t="shared" ref="BH908" si="14567">IF(BG908=12,1,BG908+1)</f>
        <v>11</v>
      </c>
      <c r="BI908" s="76">
        <f t="shared" ref="BI908" si="14568">IF(BH908=12,1,BH908+1)</f>
        <v>12</v>
      </c>
      <c r="BJ908" s="81"/>
      <c r="BK908" s="78"/>
      <c r="BL908" s="78"/>
      <c r="BM908" s="106"/>
      <c r="BN908" s="106"/>
      <c r="BO908" s="106"/>
      <c r="BP908" s="106"/>
      <c r="BQ908" s="106"/>
      <c r="BR908" s="106"/>
      <c r="BS908" s="106"/>
      <c r="BT908" s="106"/>
      <c r="BU908" s="106"/>
      <c r="BV908" s="106"/>
      <c r="BW908" s="106"/>
      <c r="BX908" s="106"/>
      <c r="BY908" s="106"/>
      <c r="BZ908" s="106"/>
      <c r="CA908" s="106"/>
      <c r="CB908" s="106"/>
    </row>
    <row r="909" spans="1:80" s="245" customFormat="1" ht="35.15" hidden="1" customHeight="1" x14ac:dyDescent="0.35">
      <c r="A909" s="250"/>
      <c r="B909" s="113"/>
      <c r="C909" s="361"/>
      <c r="D909" s="125"/>
      <c r="E909" s="125"/>
      <c r="F909" s="125"/>
      <c r="G909" s="125"/>
      <c r="H909" s="370"/>
      <c r="I909" s="373"/>
      <c r="J909" s="7"/>
      <c r="K909" s="376"/>
      <c r="L909" s="106"/>
      <c r="M909" s="77"/>
      <c r="N909" s="59">
        <f t="shared" ref="N909:BI909" si="14569">VALUE(_xlfn.CONCAT(N908,".",N911))</f>
        <v>1</v>
      </c>
      <c r="O909" s="73">
        <f t="shared" si="14569"/>
        <v>32</v>
      </c>
      <c r="P909" s="73">
        <f t="shared" si="14569"/>
        <v>61</v>
      </c>
      <c r="Q909" s="73">
        <f t="shared" si="14569"/>
        <v>92</v>
      </c>
      <c r="R909" s="73">
        <f t="shared" si="14569"/>
        <v>122</v>
      </c>
      <c r="S909" s="73">
        <f t="shared" si="14569"/>
        <v>153</v>
      </c>
      <c r="T909" s="73">
        <f t="shared" si="14569"/>
        <v>183</v>
      </c>
      <c r="U909" s="73">
        <f t="shared" si="14569"/>
        <v>214</v>
      </c>
      <c r="V909" s="73">
        <f t="shared" si="14569"/>
        <v>245</v>
      </c>
      <c r="W909" s="73">
        <f t="shared" si="14569"/>
        <v>275</v>
      </c>
      <c r="X909" s="73">
        <f t="shared" si="14569"/>
        <v>306</v>
      </c>
      <c r="Y909" s="73">
        <f t="shared" si="14569"/>
        <v>336</v>
      </c>
      <c r="Z909" s="73">
        <f t="shared" si="14569"/>
        <v>367</v>
      </c>
      <c r="AA909" s="73">
        <f t="shared" si="14569"/>
        <v>398</v>
      </c>
      <c r="AB909" s="73">
        <f t="shared" si="14569"/>
        <v>426</v>
      </c>
      <c r="AC909" s="73">
        <f t="shared" si="14569"/>
        <v>457</v>
      </c>
      <c r="AD909" s="73">
        <f t="shared" si="14569"/>
        <v>487</v>
      </c>
      <c r="AE909" s="73">
        <f t="shared" si="14569"/>
        <v>518</v>
      </c>
      <c r="AF909" s="73">
        <f t="shared" si="14569"/>
        <v>548</v>
      </c>
      <c r="AG909" s="73">
        <f t="shared" si="14569"/>
        <v>579</v>
      </c>
      <c r="AH909" s="73">
        <f t="shared" si="14569"/>
        <v>610</v>
      </c>
      <c r="AI909" s="73">
        <f t="shared" si="14569"/>
        <v>640</v>
      </c>
      <c r="AJ909" s="73">
        <f t="shared" si="14569"/>
        <v>671</v>
      </c>
      <c r="AK909" s="73">
        <f t="shared" si="14569"/>
        <v>701</v>
      </c>
      <c r="AL909" s="73">
        <f t="shared" si="14569"/>
        <v>732</v>
      </c>
      <c r="AM909" s="73">
        <f t="shared" si="14569"/>
        <v>763</v>
      </c>
      <c r="AN909" s="73">
        <f t="shared" si="14569"/>
        <v>791</v>
      </c>
      <c r="AO909" s="73">
        <f t="shared" si="14569"/>
        <v>822</v>
      </c>
      <c r="AP909" s="73">
        <f t="shared" si="14569"/>
        <v>852</v>
      </c>
      <c r="AQ909" s="73">
        <f t="shared" si="14569"/>
        <v>883</v>
      </c>
      <c r="AR909" s="73">
        <f t="shared" si="14569"/>
        <v>913</v>
      </c>
      <c r="AS909" s="73">
        <f t="shared" si="14569"/>
        <v>944</v>
      </c>
      <c r="AT909" s="73">
        <f t="shared" si="14569"/>
        <v>975</v>
      </c>
      <c r="AU909" s="73">
        <f t="shared" si="14569"/>
        <v>1005</v>
      </c>
      <c r="AV909" s="73">
        <f t="shared" si="14569"/>
        <v>1036</v>
      </c>
      <c r="AW909" s="73">
        <f t="shared" si="14569"/>
        <v>1066</v>
      </c>
      <c r="AX909" s="73">
        <f t="shared" si="14569"/>
        <v>1097</v>
      </c>
      <c r="AY909" s="73">
        <f t="shared" si="14569"/>
        <v>1128</v>
      </c>
      <c r="AZ909" s="73">
        <f t="shared" si="14569"/>
        <v>1156</v>
      </c>
      <c r="BA909" s="73">
        <f t="shared" si="14569"/>
        <v>1187</v>
      </c>
      <c r="BB909" s="73">
        <f t="shared" si="14569"/>
        <v>1217</v>
      </c>
      <c r="BC909" s="73">
        <f t="shared" si="14569"/>
        <v>1248</v>
      </c>
      <c r="BD909" s="73">
        <f t="shared" si="14569"/>
        <v>1278</v>
      </c>
      <c r="BE909" s="73">
        <f t="shared" si="14569"/>
        <v>1309</v>
      </c>
      <c r="BF909" s="73">
        <f t="shared" si="14569"/>
        <v>1340</v>
      </c>
      <c r="BG909" s="73">
        <f t="shared" si="14569"/>
        <v>1370</v>
      </c>
      <c r="BH909" s="73">
        <f t="shared" si="14569"/>
        <v>1401</v>
      </c>
      <c r="BI909" s="73">
        <f t="shared" si="14569"/>
        <v>1431</v>
      </c>
      <c r="BJ909" s="82"/>
      <c r="BK909" s="79"/>
      <c r="BL909" s="79"/>
      <c r="BM909" s="106"/>
      <c r="BN909" s="106"/>
      <c r="BO909" s="106"/>
      <c r="BP909" s="106"/>
      <c r="BQ909" s="106"/>
      <c r="BR909" s="106"/>
      <c r="BS909" s="106"/>
      <c r="BT909" s="106"/>
      <c r="BU909" s="106"/>
      <c r="BV909" s="106"/>
      <c r="BW909" s="106"/>
      <c r="BX909" s="106"/>
      <c r="BY909" s="106"/>
      <c r="BZ909" s="106"/>
      <c r="CA909" s="106"/>
      <c r="CB909" s="106"/>
    </row>
    <row r="910" spans="1:80" s="245" customFormat="1" ht="17.149999999999999" customHeight="1" x14ac:dyDescent="0.35">
      <c r="A910" s="250"/>
      <c r="B910" s="113"/>
      <c r="C910" s="361"/>
      <c r="D910" s="125"/>
      <c r="E910" s="357" t="s">
        <v>207</v>
      </c>
      <c r="F910" s="357" t="s">
        <v>207</v>
      </c>
      <c r="G910" s="357" t="s">
        <v>207</v>
      </c>
      <c r="H910" s="370"/>
      <c r="I910" s="373"/>
      <c r="J910" s="7"/>
      <c r="K910" s="376"/>
      <c r="L910" s="106"/>
      <c r="M910" s="77"/>
      <c r="N910" s="60" t="str">
        <f>VLOOKUP(N908,'Podpůrná data'!$I$188:$J$199,2)</f>
        <v>leden</v>
      </c>
      <c r="O910" s="60" t="str">
        <f>VLOOKUP(O908,'Podpůrná data'!$I$188:$J$199,2)</f>
        <v>únor</v>
      </c>
      <c r="P910" s="60" t="str">
        <f>VLOOKUP(P908,'Podpůrná data'!$I$188:$J$199,2)</f>
        <v>březen</v>
      </c>
      <c r="Q910" s="60" t="str">
        <f>VLOOKUP(Q908,'Podpůrná data'!$I$188:$J$199,2)</f>
        <v>duben</v>
      </c>
      <c r="R910" s="60" t="str">
        <f>VLOOKUP(R908,'Podpůrná data'!$I$188:$J$199,2)</f>
        <v>květen</v>
      </c>
      <c r="S910" s="60" t="str">
        <f>VLOOKUP(S908,'Podpůrná data'!$I$188:$J$199,2)</f>
        <v>červen</v>
      </c>
      <c r="T910" s="60" t="str">
        <f>VLOOKUP(T908,'Podpůrná data'!$I$188:$J$199,2)</f>
        <v>červenec</v>
      </c>
      <c r="U910" s="60" t="str">
        <f>VLOOKUP(U908,'Podpůrná data'!$I$188:$J$199,2)</f>
        <v>srpen</v>
      </c>
      <c r="V910" s="60" t="str">
        <f>VLOOKUP(V908,'Podpůrná data'!$I$188:$J$199,2)</f>
        <v>září</v>
      </c>
      <c r="W910" s="60" t="str">
        <f>VLOOKUP(W908,'Podpůrná data'!$I$188:$J$199,2)</f>
        <v>říjen</v>
      </c>
      <c r="X910" s="60" t="str">
        <f>VLOOKUP(X908,'Podpůrná data'!$I$188:$J$199,2)</f>
        <v>listopad</v>
      </c>
      <c r="Y910" s="60" t="str">
        <f>VLOOKUP(Y908,'Podpůrná data'!$I$188:$J$199,2)</f>
        <v>prosinec</v>
      </c>
      <c r="Z910" s="60" t="str">
        <f>VLOOKUP(Z908,'Podpůrná data'!$I$188:$J$199,2)</f>
        <v>leden</v>
      </c>
      <c r="AA910" s="60" t="str">
        <f>VLOOKUP(AA908,'Podpůrná data'!$I$188:$J$199,2)</f>
        <v>únor</v>
      </c>
      <c r="AB910" s="60" t="str">
        <f>VLOOKUP(AB908,'Podpůrná data'!$I$188:$J$199,2)</f>
        <v>březen</v>
      </c>
      <c r="AC910" s="60" t="str">
        <f>VLOOKUP(AC908,'Podpůrná data'!$I$188:$J$199,2)</f>
        <v>duben</v>
      </c>
      <c r="AD910" s="60" t="str">
        <f>VLOOKUP(AD908,'Podpůrná data'!$I$188:$J$199,2)</f>
        <v>květen</v>
      </c>
      <c r="AE910" s="60" t="str">
        <f>VLOOKUP(AE908,'Podpůrná data'!$I$188:$J$199,2)</f>
        <v>červen</v>
      </c>
      <c r="AF910" s="60" t="str">
        <f>VLOOKUP(AF908,'Podpůrná data'!$I$188:$J$199,2)</f>
        <v>červenec</v>
      </c>
      <c r="AG910" s="60" t="str">
        <f>VLOOKUP(AG908,'Podpůrná data'!$I$188:$J$199,2)</f>
        <v>srpen</v>
      </c>
      <c r="AH910" s="60" t="str">
        <f>VLOOKUP(AH908,'Podpůrná data'!$I$188:$J$199,2)</f>
        <v>září</v>
      </c>
      <c r="AI910" s="60" t="str">
        <f>VLOOKUP(AI908,'Podpůrná data'!$I$188:$J$199,2)</f>
        <v>říjen</v>
      </c>
      <c r="AJ910" s="60" t="str">
        <f>VLOOKUP(AJ908,'Podpůrná data'!$I$188:$J$199,2)</f>
        <v>listopad</v>
      </c>
      <c r="AK910" s="60" t="str">
        <f>VLOOKUP(AK908,'Podpůrná data'!$I$188:$J$199,2)</f>
        <v>prosinec</v>
      </c>
      <c r="AL910" s="60" t="str">
        <f>VLOOKUP(AL908,'Podpůrná data'!$I$188:$J$199,2)</f>
        <v>leden</v>
      </c>
      <c r="AM910" s="60" t="str">
        <f>VLOOKUP(AM908,'Podpůrná data'!$I$188:$J$199,2)</f>
        <v>únor</v>
      </c>
      <c r="AN910" s="60" t="str">
        <f>VLOOKUP(AN908,'Podpůrná data'!$I$188:$J$199,2)</f>
        <v>březen</v>
      </c>
      <c r="AO910" s="60" t="str">
        <f>VLOOKUP(AO908,'Podpůrná data'!$I$188:$J$199,2)</f>
        <v>duben</v>
      </c>
      <c r="AP910" s="60" t="str">
        <f>VLOOKUP(AP908,'Podpůrná data'!$I$188:$J$199,2)</f>
        <v>květen</v>
      </c>
      <c r="AQ910" s="60" t="str">
        <f>VLOOKUP(AQ908,'Podpůrná data'!$I$188:$J$199,2)</f>
        <v>červen</v>
      </c>
      <c r="AR910" s="60" t="str">
        <f>VLOOKUP(AR908,'Podpůrná data'!$I$188:$J$199,2)</f>
        <v>červenec</v>
      </c>
      <c r="AS910" s="60" t="str">
        <f>VLOOKUP(AS908,'Podpůrná data'!$I$188:$J$199,2)</f>
        <v>srpen</v>
      </c>
      <c r="AT910" s="60" t="str">
        <f>VLOOKUP(AT908,'Podpůrná data'!$I$188:$J$199,2)</f>
        <v>září</v>
      </c>
      <c r="AU910" s="60" t="str">
        <f>VLOOKUP(AU908,'Podpůrná data'!$I$188:$J$199,2)</f>
        <v>říjen</v>
      </c>
      <c r="AV910" s="60" t="str">
        <f>VLOOKUP(AV908,'Podpůrná data'!$I$188:$J$199,2)</f>
        <v>listopad</v>
      </c>
      <c r="AW910" s="60" t="str">
        <f>VLOOKUP(AW908,'Podpůrná data'!$I$188:$J$199,2)</f>
        <v>prosinec</v>
      </c>
      <c r="AX910" s="60" t="str">
        <f>VLOOKUP(AX908,'Podpůrná data'!$I$188:$J$199,2)</f>
        <v>leden</v>
      </c>
      <c r="AY910" s="60" t="str">
        <f>VLOOKUP(AY908,'Podpůrná data'!$I$188:$J$199,2)</f>
        <v>únor</v>
      </c>
      <c r="AZ910" s="60" t="str">
        <f>VLOOKUP(AZ908,'Podpůrná data'!$I$188:$J$199,2)</f>
        <v>březen</v>
      </c>
      <c r="BA910" s="60" t="str">
        <f>VLOOKUP(BA908,'Podpůrná data'!$I$188:$J$199,2)</f>
        <v>duben</v>
      </c>
      <c r="BB910" s="60" t="str">
        <f>VLOOKUP(BB908,'Podpůrná data'!$I$188:$J$199,2)</f>
        <v>květen</v>
      </c>
      <c r="BC910" s="60" t="str">
        <f>VLOOKUP(BC908,'Podpůrná data'!$I$188:$J$199,2)</f>
        <v>červen</v>
      </c>
      <c r="BD910" s="60" t="str">
        <f>VLOOKUP(BD908,'Podpůrná data'!$I$188:$J$199,2)</f>
        <v>červenec</v>
      </c>
      <c r="BE910" s="60" t="str">
        <f>VLOOKUP(BE908,'Podpůrná data'!$I$188:$J$199,2)</f>
        <v>srpen</v>
      </c>
      <c r="BF910" s="60" t="str">
        <f>VLOOKUP(BF908,'Podpůrná data'!$I$188:$J$199,2)</f>
        <v>září</v>
      </c>
      <c r="BG910" s="60" t="str">
        <f>VLOOKUP(BG908,'Podpůrná data'!$I$188:$J$199,2)</f>
        <v>říjen</v>
      </c>
      <c r="BH910" s="60" t="str">
        <f>VLOOKUP(BH908,'Podpůrná data'!$I$188:$J$199,2)</f>
        <v>listopad</v>
      </c>
      <c r="BI910" s="60" t="str">
        <f>VLOOKUP(BI908,'Podpůrná data'!$I$188:$J$199,2)</f>
        <v>prosinec</v>
      </c>
      <c r="BJ910" s="200"/>
      <c r="BK910" s="200"/>
      <c r="BL910" s="201"/>
      <c r="BM910" s="106"/>
      <c r="BN910" s="179" t="s">
        <v>105</v>
      </c>
      <c r="BO910" s="179" t="s">
        <v>106</v>
      </c>
      <c r="BP910" s="179" t="s">
        <v>107</v>
      </c>
      <c r="BQ910" s="179" t="s">
        <v>108</v>
      </c>
      <c r="BR910" s="179" t="s">
        <v>109</v>
      </c>
      <c r="BS910" s="179" t="s">
        <v>110</v>
      </c>
      <c r="BT910" s="179" t="s">
        <v>111</v>
      </c>
      <c r="BU910" s="179" t="s">
        <v>112</v>
      </c>
      <c r="BV910" s="179" t="s">
        <v>113</v>
      </c>
      <c r="BW910" s="179" t="s">
        <v>155</v>
      </c>
      <c r="BX910" s="179" t="s">
        <v>156</v>
      </c>
      <c r="BY910" s="179" t="s">
        <v>157</v>
      </c>
      <c r="BZ910" s="179" t="s">
        <v>202</v>
      </c>
      <c r="CA910" s="179" t="s">
        <v>203</v>
      </c>
      <c r="CB910" s="179" t="s">
        <v>204</v>
      </c>
    </row>
    <row r="911" spans="1:80" s="245" customFormat="1" ht="16.399999999999999" customHeight="1" x14ac:dyDescent="0.35">
      <c r="A911" s="250"/>
      <c r="B911" s="113"/>
      <c r="C911" s="361"/>
      <c r="D911" s="125"/>
      <c r="E911" s="357"/>
      <c r="F911" s="357"/>
      <c r="G911" s="357"/>
      <c r="H911" s="370"/>
      <c r="I911" s="373"/>
      <c r="J911" s="7"/>
      <c r="K911" s="376"/>
      <c r="L911" s="106"/>
      <c r="M911" s="77"/>
      <c r="N911" s="60">
        <f>YEAR(Úvod!$F$10)</f>
        <v>1900</v>
      </c>
      <c r="O911" s="60">
        <f t="shared" ref="O911" si="14570">IF(O908=1,N911+1,N911)</f>
        <v>1900</v>
      </c>
      <c r="P911" s="60">
        <f t="shared" ref="P911" si="14571">IF(P908=1,O911+1,O911)</f>
        <v>1900</v>
      </c>
      <c r="Q911" s="60">
        <f t="shared" ref="Q911" si="14572">IF(Q908=1,P911+1,P911)</f>
        <v>1900</v>
      </c>
      <c r="R911" s="60">
        <f t="shared" ref="R911" si="14573">IF(R908=1,Q911+1,Q911)</f>
        <v>1900</v>
      </c>
      <c r="S911" s="60">
        <f t="shared" ref="S911" si="14574">IF(S908=1,R911+1,R911)</f>
        <v>1900</v>
      </c>
      <c r="T911" s="60">
        <f t="shared" ref="T911" si="14575">IF(T908=1,S911+1,S911)</f>
        <v>1900</v>
      </c>
      <c r="U911" s="60">
        <f t="shared" ref="U911" si="14576">IF(U908=1,T911+1,T911)</f>
        <v>1900</v>
      </c>
      <c r="V911" s="60">
        <f t="shared" ref="V911" si="14577">IF(V908=1,U911+1,U911)</f>
        <v>1900</v>
      </c>
      <c r="W911" s="60">
        <f t="shared" ref="W911" si="14578">IF(W908=1,V911+1,V911)</f>
        <v>1900</v>
      </c>
      <c r="X911" s="60">
        <f t="shared" ref="X911" si="14579">IF(X908=1,W911+1,W911)</f>
        <v>1900</v>
      </c>
      <c r="Y911" s="60">
        <f t="shared" ref="Y911" si="14580">IF(Y908=1,X911+1,X911)</f>
        <v>1900</v>
      </c>
      <c r="Z911" s="60">
        <f t="shared" ref="Z911" si="14581">IF(Z908=1,Y911+1,Y911)</f>
        <v>1901</v>
      </c>
      <c r="AA911" s="60">
        <f t="shared" ref="AA911" si="14582">IF(AA908=1,Z911+1,Z911)</f>
        <v>1901</v>
      </c>
      <c r="AB911" s="60">
        <f t="shared" ref="AB911" si="14583">IF(AB908=1,AA911+1,AA911)</f>
        <v>1901</v>
      </c>
      <c r="AC911" s="60">
        <f t="shared" ref="AC911" si="14584">IF(AC908=1,AB911+1,AB911)</f>
        <v>1901</v>
      </c>
      <c r="AD911" s="60">
        <f t="shared" ref="AD911" si="14585">IF(AD908=1,AC911+1,AC911)</f>
        <v>1901</v>
      </c>
      <c r="AE911" s="60">
        <f t="shared" ref="AE911" si="14586">IF(AE908=1,AD911+1,AD911)</f>
        <v>1901</v>
      </c>
      <c r="AF911" s="60">
        <f t="shared" ref="AF911" si="14587">IF(AF908=1,AE911+1,AE911)</f>
        <v>1901</v>
      </c>
      <c r="AG911" s="60">
        <f t="shared" ref="AG911" si="14588">IF(AG908=1,AF911+1,AF911)</f>
        <v>1901</v>
      </c>
      <c r="AH911" s="60">
        <f t="shared" ref="AH911" si="14589">IF(AH908=1,AG911+1,AG911)</f>
        <v>1901</v>
      </c>
      <c r="AI911" s="60">
        <f t="shared" ref="AI911" si="14590">IF(AI908=1,AH911+1,AH911)</f>
        <v>1901</v>
      </c>
      <c r="AJ911" s="60">
        <f t="shared" ref="AJ911" si="14591">IF(AJ908=1,AI911+1,AI911)</f>
        <v>1901</v>
      </c>
      <c r="AK911" s="60">
        <f t="shared" ref="AK911" si="14592">IF(AK908=1,AJ911+1,AJ911)</f>
        <v>1901</v>
      </c>
      <c r="AL911" s="60">
        <f t="shared" ref="AL911" si="14593">IF(AL908=1,AK911+1,AK911)</f>
        <v>1902</v>
      </c>
      <c r="AM911" s="60">
        <f t="shared" ref="AM911" si="14594">IF(AM908=1,AL911+1,AL911)</f>
        <v>1902</v>
      </c>
      <c r="AN911" s="60">
        <f t="shared" ref="AN911" si="14595">IF(AN908=1,AM911+1,AM911)</f>
        <v>1902</v>
      </c>
      <c r="AO911" s="60">
        <f t="shared" ref="AO911" si="14596">IF(AO908=1,AN911+1,AN911)</f>
        <v>1902</v>
      </c>
      <c r="AP911" s="60">
        <f t="shared" ref="AP911" si="14597">IF(AP908=1,AO911+1,AO911)</f>
        <v>1902</v>
      </c>
      <c r="AQ911" s="60">
        <f t="shared" ref="AQ911" si="14598">IF(AQ908=1,AP911+1,AP911)</f>
        <v>1902</v>
      </c>
      <c r="AR911" s="60">
        <f t="shared" ref="AR911" si="14599">IF(AR908=1,AQ911+1,AQ911)</f>
        <v>1902</v>
      </c>
      <c r="AS911" s="60">
        <f t="shared" ref="AS911" si="14600">IF(AS908=1,AR911+1,AR911)</f>
        <v>1902</v>
      </c>
      <c r="AT911" s="60">
        <f t="shared" ref="AT911" si="14601">IF(AT908=1,AS911+1,AS911)</f>
        <v>1902</v>
      </c>
      <c r="AU911" s="60">
        <f t="shared" ref="AU911" si="14602">IF(AU908=1,AT911+1,AT911)</f>
        <v>1902</v>
      </c>
      <c r="AV911" s="60">
        <f t="shared" ref="AV911" si="14603">IF(AV908=1,AU911+1,AU911)</f>
        <v>1902</v>
      </c>
      <c r="AW911" s="60">
        <f t="shared" ref="AW911" si="14604">IF(AW908=1,AV911+1,AV911)</f>
        <v>1902</v>
      </c>
      <c r="AX911" s="60">
        <f t="shared" ref="AX911" si="14605">IF(AX908=1,AW911+1,AW911)</f>
        <v>1903</v>
      </c>
      <c r="AY911" s="60">
        <f t="shared" ref="AY911" si="14606">IF(AY908=1,AX911+1,AX911)</f>
        <v>1903</v>
      </c>
      <c r="AZ911" s="60">
        <f t="shared" ref="AZ911" si="14607">IF(AZ908=1,AY911+1,AY911)</f>
        <v>1903</v>
      </c>
      <c r="BA911" s="60">
        <f t="shared" ref="BA911" si="14608">IF(BA908=1,AZ911+1,AZ911)</f>
        <v>1903</v>
      </c>
      <c r="BB911" s="60">
        <f t="shared" ref="BB911" si="14609">IF(BB908=1,BA911+1,BA911)</f>
        <v>1903</v>
      </c>
      <c r="BC911" s="60">
        <f t="shared" ref="BC911" si="14610">IF(BC908=1,BB911+1,BB911)</f>
        <v>1903</v>
      </c>
      <c r="BD911" s="60">
        <f t="shared" ref="BD911" si="14611">IF(BD908=1,BC911+1,BC911)</f>
        <v>1903</v>
      </c>
      <c r="BE911" s="60">
        <f t="shared" ref="BE911" si="14612">IF(BE908=1,BD911+1,BD911)</f>
        <v>1903</v>
      </c>
      <c r="BF911" s="60">
        <f t="shared" ref="BF911" si="14613">IF(BF908=1,BE911+1,BE911)</f>
        <v>1903</v>
      </c>
      <c r="BG911" s="60">
        <f t="shared" ref="BG911" si="14614">IF(BG908=1,BF911+1,BF911)</f>
        <v>1903</v>
      </c>
      <c r="BH911" s="60">
        <f t="shared" ref="BH911" si="14615">IF(BH908=1,BG911+1,BG911)</f>
        <v>1903</v>
      </c>
      <c r="BI911" s="60">
        <f t="shared" ref="BI911" si="14616">IF(BI908=1,BH911+1,BH911)</f>
        <v>1903</v>
      </c>
      <c r="BJ911" s="199"/>
      <c r="BK911" s="198"/>
      <c r="BL911" s="202"/>
      <c r="BM911" s="106"/>
      <c r="BN911" s="106"/>
      <c r="BO911" s="106"/>
      <c r="BP911" s="106"/>
      <c r="BQ911" s="106"/>
      <c r="BR911" s="106"/>
      <c r="BS911" s="106"/>
      <c r="BT911" s="106"/>
      <c r="BU911" s="106"/>
      <c r="BV911" s="106"/>
      <c r="BW911" s="106"/>
      <c r="BX911" s="106"/>
      <c r="BY911" s="106"/>
      <c r="BZ911" s="106"/>
      <c r="CA911" s="106"/>
      <c r="CB911" s="106"/>
    </row>
    <row r="912" spans="1:80" s="245" customFormat="1" ht="16.399999999999999" customHeight="1" x14ac:dyDescent="0.35">
      <c r="A912" s="250"/>
      <c r="B912" s="113"/>
      <c r="C912" s="125"/>
      <c r="D912" s="125"/>
      <c r="E912" s="357"/>
      <c r="F912" s="357"/>
      <c r="G912" s="357"/>
      <c r="H912" s="370"/>
      <c r="I912" s="374"/>
      <c r="J912" s="7"/>
      <c r="K912" s="377"/>
      <c r="L912" s="106"/>
      <c r="M912" s="63" t="s">
        <v>159</v>
      </c>
      <c r="N912" s="258"/>
      <c r="O912" s="258"/>
      <c r="P912" s="258"/>
      <c r="Q912" s="258"/>
      <c r="R912" s="258"/>
      <c r="S912" s="258"/>
      <c r="T912" s="258"/>
      <c r="U912" s="258"/>
      <c r="V912" s="258"/>
      <c r="W912" s="258"/>
      <c r="X912" s="258"/>
      <c r="Y912" s="258"/>
      <c r="Z912" s="258"/>
      <c r="AA912" s="258"/>
      <c r="AB912" s="258"/>
      <c r="AC912" s="258"/>
      <c r="AD912" s="258"/>
      <c r="AE912" s="258"/>
      <c r="AF912" s="258"/>
      <c r="AG912" s="258"/>
      <c r="AH912" s="258"/>
      <c r="AI912" s="258"/>
      <c r="AJ912" s="258"/>
      <c r="AK912" s="258"/>
      <c r="AL912" s="258"/>
      <c r="AM912" s="258"/>
      <c r="AN912" s="258"/>
      <c r="AO912" s="258"/>
      <c r="AP912" s="258"/>
      <c r="AQ912" s="258"/>
      <c r="AR912" s="258"/>
      <c r="AS912" s="258"/>
      <c r="AT912" s="258"/>
      <c r="AU912" s="258"/>
      <c r="AV912" s="258"/>
      <c r="AW912" s="258"/>
      <c r="AX912" s="258"/>
      <c r="AY912" s="258"/>
      <c r="AZ912" s="258"/>
      <c r="BA912" s="258"/>
      <c r="BB912" s="258"/>
      <c r="BC912" s="258"/>
      <c r="BD912" s="258"/>
      <c r="BE912" s="258"/>
      <c r="BF912" s="258"/>
      <c r="BG912" s="258"/>
      <c r="BH912" s="258"/>
      <c r="BI912" s="258"/>
      <c r="BJ912" s="199"/>
      <c r="BK912" s="198"/>
      <c r="BL912" s="202"/>
      <c r="BM912" s="106"/>
      <c r="BN912" s="106"/>
      <c r="BO912" s="106"/>
      <c r="BP912" s="106"/>
      <c r="BQ912" s="106"/>
      <c r="BR912" s="106"/>
      <c r="BS912" s="106"/>
      <c r="BT912" s="106"/>
      <c r="BU912" s="106"/>
      <c r="BV912" s="106"/>
      <c r="BW912" s="106"/>
      <c r="BX912" s="106"/>
      <c r="BY912" s="106"/>
      <c r="BZ912" s="106"/>
      <c r="CA912" s="106"/>
      <c r="CB912" s="106"/>
    </row>
    <row r="913" spans="1:80" s="245" customFormat="1" ht="23.5" customHeight="1" x14ac:dyDescent="0.35">
      <c r="A913" s="243"/>
      <c r="B913" s="126" t="s">
        <v>412</v>
      </c>
      <c r="C913" s="381"/>
      <c r="D913" s="381"/>
      <c r="E913" s="259"/>
      <c r="F913" s="259"/>
      <c r="G913" s="241"/>
      <c r="H913" s="253"/>
      <c r="I913" s="61">
        <f>IF($H913="",0,VLOOKUP($E913,'Podpůrná data'!$H$15:$I$185,2,FALSE)*$H913)</f>
        <v>0</v>
      </c>
      <c r="J913" s="105"/>
      <c r="K913" s="166">
        <f>IF(I913&gt;0,1,0)</f>
        <v>0</v>
      </c>
      <c r="L913" s="204"/>
      <c r="M913" s="63" t="s">
        <v>95</v>
      </c>
      <c r="N913" s="260"/>
      <c r="O913" s="260"/>
      <c r="P913" s="260"/>
      <c r="Q913" s="260"/>
      <c r="R913" s="260"/>
      <c r="S913" s="260"/>
      <c r="T913" s="260"/>
      <c r="U913" s="260"/>
      <c r="V913" s="260"/>
      <c r="W913" s="260"/>
      <c r="X913" s="260"/>
      <c r="Y913" s="260"/>
      <c r="Z913" s="260"/>
      <c r="AA913" s="260"/>
      <c r="AB913" s="260"/>
      <c r="AC913" s="260"/>
      <c r="AD913" s="260"/>
      <c r="AE913" s="260"/>
      <c r="AF913" s="260"/>
      <c r="AG913" s="260"/>
      <c r="AH913" s="260"/>
      <c r="AI913" s="260"/>
      <c r="AJ913" s="260"/>
      <c r="AK913" s="260"/>
      <c r="AL913" s="260"/>
      <c r="AM913" s="260"/>
      <c r="AN913" s="260"/>
      <c r="AO913" s="260"/>
      <c r="AP913" s="260"/>
      <c r="AQ913" s="260"/>
      <c r="AR913" s="260"/>
      <c r="AS913" s="260"/>
      <c r="AT913" s="260"/>
      <c r="AU913" s="260"/>
      <c r="AV913" s="260"/>
      <c r="AW913" s="260"/>
      <c r="AX913" s="260"/>
      <c r="AY913" s="260"/>
      <c r="AZ913" s="260"/>
      <c r="BA913" s="260"/>
      <c r="BB913" s="260"/>
      <c r="BC913" s="260"/>
      <c r="BD913" s="260"/>
      <c r="BE913" s="260"/>
      <c r="BF913" s="260"/>
      <c r="BG913" s="260"/>
      <c r="BH913" s="260"/>
      <c r="BI913" s="260"/>
      <c r="BJ913" s="382">
        <f>SUM(N915:BI915)</f>
        <v>0</v>
      </c>
      <c r="BK913" s="384">
        <f>SUM(N917:BI917)</f>
        <v>0</v>
      </c>
      <c r="BL913" s="386">
        <f>IF($K913=0,0,IF($BJ913&gt;=20,1,0))</f>
        <v>0</v>
      </c>
      <c r="BM913" s="106"/>
      <c r="BN913" s="106"/>
      <c r="BO913" s="106"/>
      <c r="BP913" s="106"/>
      <c r="BQ913" s="106"/>
      <c r="BR913" s="106"/>
      <c r="BS913" s="106"/>
      <c r="BT913" s="106"/>
      <c r="BU913" s="106"/>
      <c r="BV913" s="106"/>
      <c r="BW913" s="106"/>
      <c r="BX913" s="106"/>
      <c r="BY913" s="106"/>
      <c r="BZ913" s="106"/>
      <c r="CA913" s="106"/>
      <c r="CB913" s="106"/>
    </row>
    <row r="914" spans="1:80" s="245" customFormat="1" ht="29" x14ac:dyDescent="0.35">
      <c r="A914" s="243"/>
      <c r="B914" s="128"/>
      <c r="C914" s="170"/>
      <c r="D914" s="170"/>
      <c r="E914" s="170"/>
      <c r="F914" s="170"/>
      <c r="G914" s="170"/>
      <c r="H914" s="170"/>
      <c r="I914" s="64"/>
      <c r="J914" s="105"/>
      <c r="K914" s="223"/>
      <c r="L914" s="106"/>
      <c r="M914" s="63" t="s">
        <v>215</v>
      </c>
      <c r="N914" s="260"/>
      <c r="O914" s="260"/>
      <c r="P914" s="260"/>
      <c r="Q914" s="260"/>
      <c r="R914" s="260"/>
      <c r="S914" s="260"/>
      <c r="T914" s="260"/>
      <c r="U914" s="260"/>
      <c r="V914" s="260"/>
      <c r="W914" s="260"/>
      <c r="X914" s="260"/>
      <c r="Y914" s="260"/>
      <c r="Z914" s="260"/>
      <c r="AA914" s="260"/>
      <c r="AB914" s="260"/>
      <c r="AC914" s="260"/>
      <c r="AD914" s="260"/>
      <c r="AE914" s="260"/>
      <c r="AF914" s="260"/>
      <c r="AG914" s="260"/>
      <c r="AH914" s="260"/>
      <c r="AI914" s="260"/>
      <c r="AJ914" s="260"/>
      <c r="AK914" s="260"/>
      <c r="AL914" s="260"/>
      <c r="AM914" s="260"/>
      <c r="AN914" s="260"/>
      <c r="AO914" s="260"/>
      <c r="AP914" s="260"/>
      <c r="AQ914" s="260"/>
      <c r="AR914" s="260"/>
      <c r="AS914" s="260"/>
      <c r="AT914" s="260"/>
      <c r="AU914" s="260"/>
      <c r="AV914" s="260"/>
      <c r="AW914" s="260"/>
      <c r="AX914" s="260"/>
      <c r="AY914" s="260"/>
      <c r="AZ914" s="260"/>
      <c r="BA914" s="260"/>
      <c r="BB914" s="260"/>
      <c r="BC914" s="260"/>
      <c r="BD914" s="260"/>
      <c r="BE914" s="260"/>
      <c r="BF914" s="260"/>
      <c r="BG914" s="260"/>
      <c r="BH914" s="260"/>
      <c r="BI914" s="260"/>
      <c r="BJ914" s="382"/>
      <c r="BK914" s="384"/>
      <c r="BL914" s="386"/>
      <c r="BM914" s="106"/>
      <c r="BN914" s="106"/>
      <c r="BO914" s="106"/>
      <c r="BP914" s="106"/>
      <c r="BQ914" s="106"/>
      <c r="BR914" s="106"/>
      <c r="BS914" s="106"/>
      <c r="BT914" s="106"/>
      <c r="BU914" s="106"/>
      <c r="BV914" s="106"/>
      <c r="BW914" s="106"/>
      <c r="BX914" s="106"/>
      <c r="BY914" s="106"/>
      <c r="BZ914" s="106"/>
      <c r="CA914" s="106"/>
      <c r="CB914" s="106"/>
    </row>
    <row r="915" spans="1:80" s="245" customFormat="1" ht="29" x14ac:dyDescent="0.35">
      <c r="A915" s="243"/>
      <c r="B915" s="128"/>
      <c r="C915" s="170"/>
      <c r="D915" s="170"/>
      <c r="E915" s="170"/>
      <c r="F915" s="170"/>
      <c r="G915" s="170"/>
      <c r="H915" s="170"/>
      <c r="I915" s="64"/>
      <c r="J915" s="105"/>
      <c r="K915" s="165"/>
      <c r="L915" s="106"/>
      <c r="M915" s="63" t="s">
        <v>235</v>
      </c>
      <c r="N915" s="167">
        <f>IF(N914="",0,IF(N914&gt;=$H913,$H913,N914))</f>
        <v>0</v>
      </c>
      <c r="O915" s="167">
        <f t="shared" ref="O915" si="14617">IF(O914="",0,IF((O914+N916)&lt;=$H913,O914,$H913-N916))</f>
        <v>0</v>
      </c>
      <c r="P915" s="167">
        <f t="shared" ref="P915" si="14618">IF(P914="",0,IF((P914+O916)&lt;=$H913,P914,$H913-O916))</f>
        <v>0</v>
      </c>
      <c r="Q915" s="167">
        <f t="shared" ref="Q915" si="14619">IF(Q914="",0,IF((Q914+P916)&lt;=$H913,Q914,$H913-P916))</f>
        <v>0</v>
      </c>
      <c r="R915" s="167">
        <f t="shared" ref="R915" si="14620">IF(R914="",0,IF((R914+Q916)&lt;=$H913,R914,$H913-Q916))</f>
        <v>0</v>
      </c>
      <c r="S915" s="167">
        <f t="shared" ref="S915" si="14621">IF(S914="",0,IF((S914+R916)&lt;=$H913,S914,$H913-R916))</f>
        <v>0</v>
      </c>
      <c r="T915" s="167">
        <f t="shared" ref="T915" si="14622">IF(T914="",0,IF((T914+S916)&lt;=$H913,T914,$H913-S916))</f>
        <v>0</v>
      </c>
      <c r="U915" s="167">
        <f t="shared" ref="U915" si="14623">IF(U914="",0,IF((U914+T916)&lt;=$H913,U914,$H913-T916))</f>
        <v>0</v>
      </c>
      <c r="V915" s="167">
        <f t="shared" ref="V915" si="14624">IF(V914="",0,IF((V914+U916)&lt;=$H913,V914,$H913-U916))</f>
        <v>0</v>
      </c>
      <c r="W915" s="167">
        <f t="shared" ref="W915" si="14625">IF(W914="",0,IF((W914+V916)&lt;=$H913,W914,$H913-V916))</f>
        <v>0</v>
      </c>
      <c r="X915" s="167">
        <f t="shared" ref="X915" si="14626">IF(X914="",0,IF((X914+W916)&lt;=$H913,X914,$H913-W916))</f>
        <v>0</v>
      </c>
      <c r="Y915" s="167">
        <f t="shared" ref="Y915" si="14627">IF(Y914="",0,IF((Y914+X916)&lt;=$H913,Y914,$H913-X916))</f>
        <v>0</v>
      </c>
      <c r="Z915" s="167">
        <f t="shared" ref="Z915" si="14628">IF(Z914="",0,IF((Z914+Y916)&lt;=$H913,Z914,$H913-Y916))</f>
        <v>0</v>
      </c>
      <c r="AA915" s="167">
        <f t="shared" ref="AA915" si="14629">IF(AA914="",0,IF((AA914+Z916)&lt;=$H913,AA914,$H913-Z916))</f>
        <v>0</v>
      </c>
      <c r="AB915" s="167">
        <f t="shared" ref="AB915" si="14630">IF(AB914="",0,IF((AB914+AA916)&lt;=$H913,AB914,$H913-AA916))</f>
        <v>0</v>
      </c>
      <c r="AC915" s="167">
        <f t="shared" ref="AC915" si="14631">IF(AC914="",0,IF((AC914+AB916)&lt;=$H913,AC914,$H913-AB916))</f>
        <v>0</v>
      </c>
      <c r="AD915" s="167">
        <f t="shared" ref="AD915" si="14632">IF(AD914="",0,IF((AD914+AC916)&lt;=$H913,AD914,$H913-AC916))</f>
        <v>0</v>
      </c>
      <c r="AE915" s="167">
        <f t="shared" ref="AE915" si="14633">IF(AE914="",0,IF((AE914+AD916)&lt;=$H913,AE914,$H913-AD916))</f>
        <v>0</v>
      </c>
      <c r="AF915" s="167">
        <f t="shared" ref="AF915" si="14634">IF(AF914="",0,IF((AF914+AE916)&lt;=$H913,AF914,$H913-AE916))</f>
        <v>0</v>
      </c>
      <c r="AG915" s="167">
        <f t="shared" ref="AG915" si="14635">IF(AG914="",0,IF((AG914+AF916)&lt;=$H913,AG914,$H913-AF916))</f>
        <v>0</v>
      </c>
      <c r="AH915" s="167">
        <f t="shared" ref="AH915" si="14636">IF(AH914="",0,IF((AH914+AG916)&lt;=$H913,AH914,$H913-AG916))</f>
        <v>0</v>
      </c>
      <c r="AI915" s="167">
        <f t="shared" ref="AI915" si="14637">IF(AI914="",0,IF((AI914+AH916)&lt;=$H913,AI914,$H913-AH916))</f>
        <v>0</v>
      </c>
      <c r="AJ915" s="167">
        <f t="shared" ref="AJ915" si="14638">IF(AJ914="",0,IF((AJ914+AI916)&lt;=$H913,AJ914,$H913-AI916))</f>
        <v>0</v>
      </c>
      <c r="AK915" s="167">
        <f t="shared" ref="AK915" si="14639">IF(AK914="",0,IF((AK914+AJ916)&lt;=$H913,AK914,$H913-AJ916))</f>
        <v>0</v>
      </c>
      <c r="AL915" s="167">
        <f t="shared" ref="AL915" si="14640">IF(AL914="",0,IF((AL914+AK916)&lt;=$H913,AL914,$H913-AK916))</f>
        <v>0</v>
      </c>
      <c r="AM915" s="167">
        <f t="shared" ref="AM915" si="14641">IF(AM914="",0,IF((AM914+AL916)&lt;=$H913,AM914,$H913-AL916))</f>
        <v>0</v>
      </c>
      <c r="AN915" s="167">
        <f t="shared" ref="AN915" si="14642">IF(AN914="",0,IF((AN914+AM916)&lt;=$H913,AN914,$H913-AM916))</f>
        <v>0</v>
      </c>
      <c r="AO915" s="167">
        <f t="shared" ref="AO915" si="14643">IF(AO914="",0,IF((AO914+AN916)&lt;=$H913,AO914,$H913-AN916))</f>
        <v>0</v>
      </c>
      <c r="AP915" s="167">
        <f t="shared" ref="AP915" si="14644">IF(AP914="",0,IF((AP914+AO916)&lt;=$H913,AP914,$H913-AO916))</f>
        <v>0</v>
      </c>
      <c r="AQ915" s="167">
        <f t="shared" ref="AQ915" si="14645">IF(AQ914="",0,IF((AQ914+AP916)&lt;=$H913,AQ914,$H913-AP916))</f>
        <v>0</v>
      </c>
      <c r="AR915" s="167">
        <f t="shared" ref="AR915" si="14646">IF(AR914="",0,IF((AR914+AQ916)&lt;=$H913,AR914,$H913-AQ916))</f>
        <v>0</v>
      </c>
      <c r="AS915" s="167">
        <f t="shared" ref="AS915" si="14647">IF(AS914="",0,IF((AS914+AR916)&lt;=$H913,AS914,$H913-AR916))</f>
        <v>0</v>
      </c>
      <c r="AT915" s="167">
        <f t="shared" ref="AT915" si="14648">IF(AT914="",0,IF((AT914+AS916)&lt;=$H913,AT914,$H913-AS916))</f>
        <v>0</v>
      </c>
      <c r="AU915" s="167">
        <f t="shared" ref="AU915" si="14649">IF(AU914="",0,IF((AU914+AT916)&lt;=$H913,AU914,$H913-AT916))</f>
        <v>0</v>
      </c>
      <c r="AV915" s="167">
        <f t="shared" ref="AV915" si="14650">IF(AV914="",0,IF((AV914+AU916)&lt;=$H913,AV914,$H913-AU916))</f>
        <v>0</v>
      </c>
      <c r="AW915" s="167">
        <f t="shared" ref="AW915" si="14651">IF(AW914="",0,IF((AW914+AV916)&lt;=$H913,AW914,$H913-AV916))</f>
        <v>0</v>
      </c>
      <c r="AX915" s="167">
        <f t="shared" ref="AX915" si="14652">IF(AX914="",0,IF((AX914+AW916)&lt;=$H913,AX914,$H913-AW916))</f>
        <v>0</v>
      </c>
      <c r="AY915" s="167">
        <f t="shared" ref="AY915" si="14653">IF(AY914="",0,IF((AY914+AX916)&lt;=$H913,AY914,$H913-AX916))</f>
        <v>0</v>
      </c>
      <c r="AZ915" s="167">
        <f t="shared" ref="AZ915" si="14654">IF(AZ914="",0,IF((AZ914+AY916)&lt;=$H913,AZ914,$H913-AY916))</f>
        <v>0</v>
      </c>
      <c r="BA915" s="167">
        <f t="shared" ref="BA915" si="14655">IF(BA914="",0,IF((BA914+AZ916)&lt;=$H913,BA914,$H913-AZ916))</f>
        <v>0</v>
      </c>
      <c r="BB915" s="167">
        <f t="shared" ref="BB915" si="14656">IF(BB914="",0,IF((BB914+BA916)&lt;=$H913,BB914,$H913-BA916))</f>
        <v>0</v>
      </c>
      <c r="BC915" s="167">
        <f t="shared" ref="BC915" si="14657">IF(BC914="",0,IF((BC914+BB916)&lt;=$H913,BC914,$H913-BB916))</f>
        <v>0</v>
      </c>
      <c r="BD915" s="167">
        <f t="shared" ref="BD915" si="14658">IF(BD914="",0,IF((BD914+BC916)&lt;=$H913,BD914,$H913-BC916))</f>
        <v>0</v>
      </c>
      <c r="BE915" s="167">
        <f t="shared" ref="BE915" si="14659">IF(BE914="",0,IF((BE914+BD916)&lt;=$H913,BE914,$H913-BD916))</f>
        <v>0</v>
      </c>
      <c r="BF915" s="167">
        <f t="shared" ref="BF915" si="14660">IF(BF914="",0,IF((BF914+BE916)&lt;=$H913,BF914,$H913-BE916))</f>
        <v>0</v>
      </c>
      <c r="BG915" s="167">
        <f t="shared" ref="BG915" si="14661">IF(BG914="",0,IF((BG914+BF916)&lt;=$H913,BG914,$H913-BF916))</f>
        <v>0</v>
      </c>
      <c r="BH915" s="167">
        <f t="shared" ref="BH915" si="14662">IF(BH914="",0,IF((BH914+BG916)&lt;=$H913,BH914,$H913-BG916))</f>
        <v>0</v>
      </c>
      <c r="BI915" s="167">
        <f t="shared" ref="BI915" si="14663">IF(BI914="",0,IF((BI914+BH916)&lt;=$H913,BI914,$H913-BH916))</f>
        <v>0</v>
      </c>
      <c r="BJ915" s="382"/>
      <c r="BK915" s="384"/>
      <c r="BL915" s="386"/>
      <c r="BM915" s="106"/>
      <c r="BN915" s="106"/>
      <c r="BO915" s="106"/>
      <c r="BP915" s="106"/>
      <c r="BQ915" s="106"/>
      <c r="BR915" s="106"/>
      <c r="BS915" s="106"/>
      <c r="BT915" s="106"/>
      <c r="BU915" s="106"/>
      <c r="BV915" s="106"/>
      <c r="BW915" s="106"/>
      <c r="BX915" s="106"/>
      <c r="BY915" s="106"/>
      <c r="BZ915" s="106"/>
      <c r="CA915" s="106"/>
      <c r="CB915" s="106"/>
    </row>
    <row r="916" spans="1:80" ht="29" hidden="1" x14ac:dyDescent="0.35">
      <c r="B916" s="128"/>
      <c r="C916" s="170"/>
      <c r="D916" s="170"/>
      <c r="E916" s="170"/>
      <c r="F916" s="170"/>
      <c r="G916" s="170"/>
      <c r="H916" s="170"/>
      <c r="I916" s="172"/>
      <c r="J916" s="105"/>
      <c r="K916" s="175"/>
      <c r="L916" s="105"/>
      <c r="M916" s="63" t="s">
        <v>236</v>
      </c>
      <c r="N916" s="167">
        <f>N915</f>
        <v>0</v>
      </c>
      <c r="O916" s="167">
        <f>O915+N916</f>
        <v>0</v>
      </c>
      <c r="P916" s="167">
        <f t="shared" ref="P916" si="14664">P915+O916</f>
        <v>0</v>
      </c>
      <c r="Q916" s="167">
        <f t="shared" ref="Q916" si="14665">Q915+P916</f>
        <v>0</v>
      </c>
      <c r="R916" s="167">
        <f t="shared" ref="R916" si="14666">R915+Q916</f>
        <v>0</v>
      </c>
      <c r="S916" s="167">
        <f t="shared" ref="S916" si="14667">S915+R916</f>
        <v>0</v>
      </c>
      <c r="T916" s="167">
        <f t="shared" ref="T916" si="14668">T915+S916</f>
        <v>0</v>
      </c>
      <c r="U916" s="167">
        <f t="shared" ref="U916" si="14669">U915+T916</f>
        <v>0</v>
      </c>
      <c r="V916" s="167">
        <f t="shared" ref="V916" si="14670">V915+U916</f>
        <v>0</v>
      </c>
      <c r="W916" s="167">
        <f t="shared" ref="W916" si="14671">W915+V916</f>
        <v>0</v>
      </c>
      <c r="X916" s="167">
        <f t="shared" ref="X916" si="14672">X915+W916</f>
        <v>0</v>
      </c>
      <c r="Y916" s="167">
        <f t="shared" ref="Y916" si="14673">Y915+X916</f>
        <v>0</v>
      </c>
      <c r="Z916" s="167">
        <f t="shared" ref="Z916" si="14674">Z915+Y916</f>
        <v>0</v>
      </c>
      <c r="AA916" s="167">
        <f t="shared" ref="AA916" si="14675">AA915+Z916</f>
        <v>0</v>
      </c>
      <c r="AB916" s="167">
        <f t="shared" ref="AB916" si="14676">AB915+AA916</f>
        <v>0</v>
      </c>
      <c r="AC916" s="167">
        <f t="shared" ref="AC916" si="14677">AC915+AB916</f>
        <v>0</v>
      </c>
      <c r="AD916" s="167">
        <f t="shared" ref="AD916" si="14678">AD915+AC916</f>
        <v>0</v>
      </c>
      <c r="AE916" s="167">
        <f t="shared" ref="AE916" si="14679">AE915+AD916</f>
        <v>0</v>
      </c>
      <c r="AF916" s="167">
        <f t="shared" ref="AF916" si="14680">AF915+AE916</f>
        <v>0</v>
      </c>
      <c r="AG916" s="167">
        <f t="shared" ref="AG916" si="14681">AG915+AF916</f>
        <v>0</v>
      </c>
      <c r="AH916" s="167">
        <f t="shared" ref="AH916" si="14682">AH915+AG916</f>
        <v>0</v>
      </c>
      <c r="AI916" s="167">
        <f t="shared" ref="AI916" si="14683">AI915+AH916</f>
        <v>0</v>
      </c>
      <c r="AJ916" s="167">
        <f t="shared" ref="AJ916" si="14684">AJ915+AI916</f>
        <v>0</v>
      </c>
      <c r="AK916" s="167">
        <f t="shared" ref="AK916" si="14685">AK915+AJ916</f>
        <v>0</v>
      </c>
      <c r="AL916" s="167">
        <f t="shared" ref="AL916" si="14686">AL915+AK916</f>
        <v>0</v>
      </c>
      <c r="AM916" s="167">
        <f t="shared" ref="AM916" si="14687">AM915+AL916</f>
        <v>0</v>
      </c>
      <c r="AN916" s="167">
        <f t="shared" ref="AN916" si="14688">AN915+AM916</f>
        <v>0</v>
      </c>
      <c r="AO916" s="167">
        <f t="shared" ref="AO916" si="14689">AO915+AN916</f>
        <v>0</v>
      </c>
      <c r="AP916" s="167">
        <f t="shared" ref="AP916" si="14690">AP915+AO916</f>
        <v>0</v>
      </c>
      <c r="AQ916" s="167">
        <f t="shared" ref="AQ916" si="14691">AQ915+AP916</f>
        <v>0</v>
      </c>
      <c r="AR916" s="167">
        <f t="shared" ref="AR916" si="14692">AR915+AQ916</f>
        <v>0</v>
      </c>
      <c r="AS916" s="167">
        <f t="shared" ref="AS916" si="14693">AS915+AR916</f>
        <v>0</v>
      </c>
      <c r="AT916" s="167">
        <f t="shared" ref="AT916" si="14694">AT915+AS916</f>
        <v>0</v>
      </c>
      <c r="AU916" s="167">
        <f t="shared" ref="AU916" si="14695">AU915+AT916</f>
        <v>0</v>
      </c>
      <c r="AV916" s="167">
        <f t="shared" ref="AV916" si="14696">AV915+AU916</f>
        <v>0</v>
      </c>
      <c r="AW916" s="167">
        <f t="shared" ref="AW916" si="14697">AW915+AV916</f>
        <v>0</v>
      </c>
      <c r="AX916" s="167">
        <f t="shared" ref="AX916" si="14698">AX915+AW916</f>
        <v>0</v>
      </c>
      <c r="AY916" s="167">
        <f t="shared" ref="AY916" si="14699">AY915+AX916</f>
        <v>0</v>
      </c>
      <c r="AZ916" s="167">
        <f t="shared" ref="AZ916" si="14700">AZ915+AY916</f>
        <v>0</v>
      </c>
      <c r="BA916" s="167">
        <f t="shared" ref="BA916" si="14701">BA915+AZ916</f>
        <v>0</v>
      </c>
      <c r="BB916" s="167">
        <f t="shared" ref="BB916" si="14702">BB915+BA916</f>
        <v>0</v>
      </c>
      <c r="BC916" s="167">
        <f t="shared" ref="BC916" si="14703">BC915+BB916</f>
        <v>0</v>
      </c>
      <c r="BD916" s="167">
        <f t="shared" ref="BD916" si="14704">BD915+BC916</f>
        <v>0</v>
      </c>
      <c r="BE916" s="167">
        <f t="shared" ref="BE916" si="14705">BE915+BD916</f>
        <v>0</v>
      </c>
      <c r="BF916" s="167">
        <f t="shared" ref="BF916" si="14706">BF915+BE916</f>
        <v>0</v>
      </c>
      <c r="BG916" s="167">
        <f t="shared" ref="BG916" si="14707">BG915+BF916</f>
        <v>0</v>
      </c>
      <c r="BH916" s="167">
        <f t="shared" ref="BH916" si="14708">BH915+BG916</f>
        <v>0</v>
      </c>
      <c r="BI916" s="167">
        <f t="shared" ref="BI916" si="14709">BI915+BH916</f>
        <v>0</v>
      </c>
      <c r="BJ916" s="382"/>
      <c r="BK916" s="384"/>
      <c r="BL916" s="386"/>
      <c r="BM916" s="105"/>
      <c r="BN916" s="105"/>
      <c r="BO916" s="105"/>
      <c r="BP916" s="105"/>
      <c r="BQ916" s="105"/>
      <c r="BR916" s="105"/>
      <c r="BS916" s="105"/>
      <c r="BT916" s="105"/>
      <c r="BU916" s="105"/>
      <c r="BV916" s="105"/>
      <c r="BW916" s="105"/>
      <c r="BX916" s="105"/>
      <c r="BY916" s="105"/>
      <c r="BZ916" s="105"/>
      <c r="CA916" s="105"/>
      <c r="CB916" s="105"/>
    </row>
    <row r="917" spans="1:80" ht="25.4" customHeight="1" thickBot="1" x14ac:dyDescent="0.4">
      <c r="B917" s="128"/>
      <c r="C917" s="170"/>
      <c r="D917" s="170"/>
      <c r="E917" s="170"/>
      <c r="F917" s="170"/>
      <c r="G917" s="170"/>
      <c r="H917" s="170"/>
      <c r="I917" s="172"/>
      <c r="J917" s="105"/>
      <c r="K917" s="175"/>
      <c r="L917" s="105"/>
      <c r="M917" s="63" t="s">
        <v>145</v>
      </c>
      <c r="N917" s="168">
        <f>IF($E913="",0,VLOOKUP($E913,'Podpůrná data'!$H$15:$I$182,2)*N915)</f>
        <v>0</v>
      </c>
      <c r="O917" s="168">
        <f>IF($E913="",0,VLOOKUP($E913,'Podpůrná data'!$H$15:$I$182,2)*O915)</f>
        <v>0</v>
      </c>
      <c r="P917" s="168">
        <f>IF($E913="",0,VLOOKUP($E913,'Podpůrná data'!$H$15:$I$182,2)*P915)</f>
        <v>0</v>
      </c>
      <c r="Q917" s="168">
        <f>IF($E913="",0,VLOOKUP($E913,'Podpůrná data'!$H$15:$I$182,2)*Q915)</f>
        <v>0</v>
      </c>
      <c r="R917" s="168">
        <f>IF($E913="",0,VLOOKUP($E913,'Podpůrná data'!$H$15:$I$182,2)*R915)</f>
        <v>0</v>
      </c>
      <c r="S917" s="168">
        <f>IF($E913="",0,VLOOKUP($E913,'Podpůrná data'!$H$15:$I$182,2)*S915)</f>
        <v>0</v>
      </c>
      <c r="T917" s="168">
        <f>IF($E913="",0,VLOOKUP($E913,'Podpůrná data'!$H$15:$I$182,2)*T915)</f>
        <v>0</v>
      </c>
      <c r="U917" s="168">
        <f>IF($E913="",0,VLOOKUP($E913,'Podpůrná data'!$H$15:$I$182,2)*U915)</f>
        <v>0</v>
      </c>
      <c r="V917" s="168">
        <f>IF($E913="",0,VLOOKUP($E913,'Podpůrná data'!$H$15:$I$182,2)*V915)</f>
        <v>0</v>
      </c>
      <c r="W917" s="168">
        <f>IF($E913="",0,VLOOKUP($E913,'Podpůrná data'!$H$15:$I$182,2)*W915)</f>
        <v>0</v>
      </c>
      <c r="X917" s="168">
        <f>IF($E913="",0,VLOOKUP($E913,'Podpůrná data'!$H$15:$I$182,2)*X915)</f>
        <v>0</v>
      </c>
      <c r="Y917" s="168">
        <f>IF($E913="",0,VLOOKUP($E913,'Podpůrná data'!$H$15:$I$182,2)*Y915)</f>
        <v>0</v>
      </c>
      <c r="Z917" s="168">
        <f>IF($E913="",0,VLOOKUP($E913,'Podpůrná data'!$H$15:$I$182,2)*Z915)</f>
        <v>0</v>
      </c>
      <c r="AA917" s="168">
        <f>IF($E913="",0,VLOOKUP($E913,'Podpůrná data'!$H$15:$I$182,2)*AA915)</f>
        <v>0</v>
      </c>
      <c r="AB917" s="168">
        <f>IF($E913="",0,VLOOKUP($E913,'Podpůrná data'!$H$15:$I$182,2)*AB915)</f>
        <v>0</v>
      </c>
      <c r="AC917" s="168">
        <f>IF($E913="",0,VLOOKUP($E913,'Podpůrná data'!$H$15:$I$182,2)*AC915)</f>
        <v>0</v>
      </c>
      <c r="AD917" s="168">
        <f>IF($E913="",0,VLOOKUP($E913,'Podpůrná data'!$H$15:$I$182,2)*AD915)</f>
        <v>0</v>
      </c>
      <c r="AE917" s="168">
        <f>IF($E913="",0,VLOOKUP($E913,'Podpůrná data'!$H$15:$I$182,2)*AE915)</f>
        <v>0</v>
      </c>
      <c r="AF917" s="168">
        <f>IF($E913="",0,VLOOKUP($E913,'Podpůrná data'!$H$15:$I$182,2)*AF915)</f>
        <v>0</v>
      </c>
      <c r="AG917" s="168">
        <f>IF($E913="",0,VLOOKUP($E913,'Podpůrná data'!$H$15:$I$182,2)*AG915)</f>
        <v>0</v>
      </c>
      <c r="AH917" s="168">
        <f>IF($E913="",0,VLOOKUP($E913,'Podpůrná data'!$H$15:$I$182,2)*AH915)</f>
        <v>0</v>
      </c>
      <c r="AI917" s="168">
        <f>IF($E913="",0,VLOOKUP($E913,'Podpůrná data'!$H$15:$I$182,2)*AI915)</f>
        <v>0</v>
      </c>
      <c r="AJ917" s="168">
        <f>IF($E913="",0,VLOOKUP($E913,'Podpůrná data'!$H$15:$I$182,2)*AJ915)</f>
        <v>0</v>
      </c>
      <c r="AK917" s="168">
        <f>IF($E913="",0,VLOOKUP($E913,'Podpůrná data'!$H$15:$I$182,2)*AK915)</f>
        <v>0</v>
      </c>
      <c r="AL917" s="168">
        <f>IF($E913="",0,VLOOKUP($E913,'Podpůrná data'!$H$15:$I$182,2)*AL915)</f>
        <v>0</v>
      </c>
      <c r="AM917" s="168">
        <f>IF($E913="",0,VLOOKUP($E913,'Podpůrná data'!$H$15:$I$182,2)*AM915)</f>
        <v>0</v>
      </c>
      <c r="AN917" s="168">
        <f>IF($E913="",0,VLOOKUP($E913,'Podpůrná data'!$H$15:$I$182,2)*AN915)</f>
        <v>0</v>
      </c>
      <c r="AO917" s="168">
        <f>IF($E913="",0,VLOOKUP($E913,'Podpůrná data'!$H$15:$I$182,2)*AO915)</f>
        <v>0</v>
      </c>
      <c r="AP917" s="168">
        <f>IF($E913="",0,VLOOKUP($E913,'Podpůrná data'!$H$15:$I$182,2)*AP915)</f>
        <v>0</v>
      </c>
      <c r="AQ917" s="168">
        <f>IF($E913="",0,VLOOKUP($E913,'Podpůrná data'!$H$15:$I$182,2)*AQ915)</f>
        <v>0</v>
      </c>
      <c r="AR917" s="168">
        <f>IF($E913="",0,VLOOKUP($E913,'Podpůrná data'!$H$15:$I$182,2)*AR915)</f>
        <v>0</v>
      </c>
      <c r="AS917" s="168">
        <f>IF($E913="",0,VLOOKUP($E913,'Podpůrná data'!$H$15:$I$182,2)*AS915)</f>
        <v>0</v>
      </c>
      <c r="AT917" s="168">
        <f>IF($E913="",0,VLOOKUP($E913,'Podpůrná data'!$H$15:$I$182,2)*AT915)</f>
        <v>0</v>
      </c>
      <c r="AU917" s="168">
        <f>IF($E913="",0,VLOOKUP($E913,'Podpůrná data'!$H$15:$I$182,2)*AU915)</f>
        <v>0</v>
      </c>
      <c r="AV917" s="168">
        <f>IF($E913="",0,VLOOKUP($E913,'Podpůrná data'!$H$15:$I$182,2)*AV915)</f>
        <v>0</v>
      </c>
      <c r="AW917" s="168">
        <f>IF($E913="",0,VLOOKUP($E913,'Podpůrná data'!$H$15:$I$182,2)*AW915)</f>
        <v>0</v>
      </c>
      <c r="AX917" s="168">
        <f>IF($E913="",0,VLOOKUP($E913,'Podpůrná data'!$H$15:$I$182,2)*AX915)</f>
        <v>0</v>
      </c>
      <c r="AY917" s="168">
        <f>IF($E913="",0,VLOOKUP($E913,'Podpůrná data'!$H$15:$I$182,2)*AY915)</f>
        <v>0</v>
      </c>
      <c r="AZ917" s="168">
        <f>IF($E913="",0,VLOOKUP($E913,'Podpůrná data'!$H$15:$I$182,2)*AZ915)</f>
        <v>0</v>
      </c>
      <c r="BA917" s="168">
        <f>IF($E913="",0,VLOOKUP($E913,'Podpůrná data'!$H$15:$I$182,2)*BA915)</f>
        <v>0</v>
      </c>
      <c r="BB917" s="168">
        <f>IF($E913="",0,VLOOKUP($E913,'Podpůrná data'!$H$15:$I$182,2)*BB915)</f>
        <v>0</v>
      </c>
      <c r="BC917" s="168">
        <f>IF($E913="",0,VLOOKUP($E913,'Podpůrná data'!$H$15:$I$182,2)*BC915)</f>
        <v>0</v>
      </c>
      <c r="BD917" s="168">
        <f>IF($E913="",0,VLOOKUP($E913,'Podpůrná data'!$H$15:$I$182,2)*BD915)</f>
        <v>0</v>
      </c>
      <c r="BE917" s="168">
        <f>IF($E913="",0,VLOOKUP($E913,'Podpůrná data'!$H$15:$I$182,2)*BE915)</f>
        <v>0</v>
      </c>
      <c r="BF917" s="168">
        <f>IF($E913="",0,VLOOKUP($E913,'Podpůrná data'!$H$15:$I$182,2)*BF915)</f>
        <v>0</v>
      </c>
      <c r="BG917" s="168">
        <f>IF($E913="",0,VLOOKUP($E913,'Podpůrná data'!$H$15:$I$182,2)*BG915)</f>
        <v>0</v>
      </c>
      <c r="BH917" s="168">
        <f>IF($E913="",0,VLOOKUP($E913,'Podpůrná data'!$H$15:$I$182,2)*BH915)</f>
        <v>0</v>
      </c>
      <c r="BI917" s="168">
        <f>IF($E913="",0,VLOOKUP($E913,'Podpůrná data'!$H$15:$I$182,2)*BI915)</f>
        <v>0</v>
      </c>
      <c r="BJ917" s="382"/>
      <c r="BK917" s="384"/>
      <c r="BL917" s="386"/>
      <c r="BM917" s="105"/>
      <c r="BN917" s="178">
        <f>SUMIFS($N917:$BI917,$N912:$BI912,"1. ZoR")</f>
        <v>0</v>
      </c>
      <c r="BO917" s="178">
        <f>SUMIFS($N917:$BI917,$N912:$BI912,"2. ZoR")</f>
        <v>0</v>
      </c>
      <c r="BP917" s="178">
        <f>SUMIFS($N917:$BI917,$N912:$BI912,"3. ZoR")</f>
        <v>0</v>
      </c>
      <c r="BQ917" s="178">
        <f>SUMIFS($N917:$BI917,$N912:$BI912,"4. ZoR")</f>
        <v>0</v>
      </c>
      <c r="BR917" s="178">
        <f>SUMIFS($N917:$BI917,$N912:$BI912,"5. ZoR")</f>
        <v>0</v>
      </c>
      <c r="BS917" s="178">
        <f>SUMIFS($N917:$BI917,$N912:$BI912,"6. ZoR")</f>
        <v>0</v>
      </c>
      <c r="BT917" s="178">
        <f>SUMIFS($N917:$BI917,$N912:$BI912,"7. ZoR")</f>
        <v>0</v>
      </c>
      <c r="BU917" s="178">
        <f>SUMIFS($N917:$BI917,$N912:$BI912,"8. ZoR")</f>
        <v>0</v>
      </c>
      <c r="BV917" s="178">
        <f>SUMIFS($N917:$BI917,$N912:$BI912,"9. ZoR")</f>
        <v>0</v>
      </c>
      <c r="BW917" s="178">
        <f>SUMIFS($N917:$BI917,$N912:$BI912,"10. ZoR")</f>
        <v>0</v>
      </c>
      <c r="BX917" s="178">
        <f>SUMIFS($N917:$BI917,$N912:$BI912,"11. ZoR")</f>
        <v>0</v>
      </c>
      <c r="BY917" s="178">
        <f>SUMIFS($N917:$BI917,$N912:$BI912,"12. ZoR")</f>
        <v>0</v>
      </c>
      <c r="BZ917" s="178">
        <f>SUMIFS($N917:$BI917,$N912:$BI912,"13. ZoR")</f>
        <v>0</v>
      </c>
      <c r="CA917" s="178">
        <f>SUMIFS($N917:$BI917,$N912:$BI912,"14. ZoR")</f>
        <v>0</v>
      </c>
      <c r="CB917" s="178">
        <f>SUMIFS($N917:$BI917,$N912:$BI912,"15. ZoR")</f>
        <v>0</v>
      </c>
    </row>
    <row r="918" spans="1:80" ht="29.5" hidden="1" thickBot="1" x14ac:dyDescent="0.4">
      <c r="B918" s="129"/>
      <c r="C918" s="173"/>
      <c r="D918" s="173"/>
      <c r="E918" s="173"/>
      <c r="F918" s="173"/>
      <c r="G918" s="173"/>
      <c r="H918" s="173"/>
      <c r="I918" s="174"/>
      <c r="J918" s="105"/>
      <c r="K918" s="176"/>
      <c r="L918" s="105"/>
      <c r="M918" s="63" t="s">
        <v>200</v>
      </c>
      <c r="N918" s="168">
        <f>IF(N917="","",N917)</f>
        <v>0</v>
      </c>
      <c r="O918" s="168">
        <f>N918+O917</f>
        <v>0</v>
      </c>
      <c r="P918" s="168">
        <f t="shared" ref="P918" si="14710">O918+P917</f>
        <v>0</v>
      </c>
      <c r="Q918" s="168">
        <f t="shared" ref="Q918" si="14711">P918+Q917</f>
        <v>0</v>
      </c>
      <c r="R918" s="168">
        <f t="shared" ref="R918" si="14712">Q918+R917</f>
        <v>0</v>
      </c>
      <c r="S918" s="168">
        <f t="shared" ref="S918" si="14713">R918+S917</f>
        <v>0</v>
      </c>
      <c r="T918" s="168">
        <f t="shared" ref="T918" si="14714">S918+T917</f>
        <v>0</v>
      </c>
      <c r="U918" s="168">
        <f t="shared" ref="U918" si="14715">T918+U917</f>
        <v>0</v>
      </c>
      <c r="V918" s="168">
        <f t="shared" ref="V918" si="14716">U918+V917</f>
        <v>0</v>
      </c>
      <c r="W918" s="168">
        <f t="shared" ref="W918" si="14717">V918+W917</f>
        <v>0</v>
      </c>
      <c r="X918" s="168">
        <f t="shared" ref="X918" si="14718">W918+X917</f>
        <v>0</v>
      </c>
      <c r="Y918" s="168">
        <f t="shared" ref="Y918" si="14719">X918+Y917</f>
        <v>0</v>
      </c>
      <c r="Z918" s="168">
        <f t="shared" ref="Z918" si="14720">Y918+Z917</f>
        <v>0</v>
      </c>
      <c r="AA918" s="168">
        <f t="shared" ref="AA918" si="14721">Z918+AA917</f>
        <v>0</v>
      </c>
      <c r="AB918" s="168">
        <f t="shared" ref="AB918" si="14722">AA918+AB917</f>
        <v>0</v>
      </c>
      <c r="AC918" s="168">
        <f t="shared" ref="AC918" si="14723">AB918+AC917</f>
        <v>0</v>
      </c>
      <c r="AD918" s="168">
        <f t="shared" ref="AD918" si="14724">AC918+AD917</f>
        <v>0</v>
      </c>
      <c r="AE918" s="168">
        <f t="shared" ref="AE918" si="14725">AD918+AE917</f>
        <v>0</v>
      </c>
      <c r="AF918" s="168">
        <f t="shared" ref="AF918" si="14726">AE918+AF917</f>
        <v>0</v>
      </c>
      <c r="AG918" s="168">
        <f t="shared" ref="AG918" si="14727">AF918+AG917</f>
        <v>0</v>
      </c>
      <c r="AH918" s="168">
        <f t="shared" ref="AH918" si="14728">AG918+AH917</f>
        <v>0</v>
      </c>
      <c r="AI918" s="168">
        <f t="shared" ref="AI918" si="14729">AH918+AI917</f>
        <v>0</v>
      </c>
      <c r="AJ918" s="168">
        <f t="shared" ref="AJ918" si="14730">AI918+AJ917</f>
        <v>0</v>
      </c>
      <c r="AK918" s="168">
        <f t="shared" ref="AK918" si="14731">AJ918+AK917</f>
        <v>0</v>
      </c>
      <c r="AL918" s="168">
        <f t="shared" ref="AL918" si="14732">AK918+AL917</f>
        <v>0</v>
      </c>
      <c r="AM918" s="168">
        <f t="shared" ref="AM918" si="14733">AL918+AM917</f>
        <v>0</v>
      </c>
      <c r="AN918" s="168">
        <f t="shared" ref="AN918" si="14734">AM918+AN917</f>
        <v>0</v>
      </c>
      <c r="AO918" s="168">
        <f t="shared" ref="AO918" si="14735">AN918+AO917</f>
        <v>0</v>
      </c>
      <c r="AP918" s="168">
        <f t="shared" ref="AP918" si="14736">AO918+AP917</f>
        <v>0</v>
      </c>
      <c r="AQ918" s="168">
        <f t="shared" ref="AQ918" si="14737">AP918+AQ917</f>
        <v>0</v>
      </c>
      <c r="AR918" s="168">
        <f t="shared" ref="AR918" si="14738">AQ918+AR917</f>
        <v>0</v>
      </c>
      <c r="AS918" s="168">
        <f t="shared" ref="AS918" si="14739">AR918+AS917</f>
        <v>0</v>
      </c>
      <c r="AT918" s="168">
        <f t="shared" ref="AT918" si="14740">AS918+AT917</f>
        <v>0</v>
      </c>
      <c r="AU918" s="168">
        <f t="shared" ref="AU918" si="14741">AT918+AU917</f>
        <v>0</v>
      </c>
      <c r="AV918" s="168">
        <f t="shared" ref="AV918" si="14742">AU918+AV917</f>
        <v>0</v>
      </c>
      <c r="AW918" s="168">
        <f t="shared" ref="AW918" si="14743">AV918+AW917</f>
        <v>0</v>
      </c>
      <c r="AX918" s="168">
        <f t="shared" ref="AX918" si="14744">AW918+AX917</f>
        <v>0</v>
      </c>
      <c r="AY918" s="168">
        <f t="shared" ref="AY918" si="14745">AX918+AY917</f>
        <v>0</v>
      </c>
      <c r="AZ918" s="168">
        <f t="shared" ref="AZ918" si="14746">AY918+AZ917</f>
        <v>0</v>
      </c>
      <c r="BA918" s="168">
        <f t="shared" ref="BA918" si="14747">AZ918+BA917</f>
        <v>0</v>
      </c>
      <c r="BB918" s="168">
        <f t="shared" ref="BB918" si="14748">BA918+BB917</f>
        <v>0</v>
      </c>
      <c r="BC918" s="168">
        <f t="shared" ref="BC918" si="14749">BB918+BC917</f>
        <v>0</v>
      </c>
      <c r="BD918" s="168">
        <f t="shared" ref="BD918" si="14750">BC918+BD917</f>
        <v>0</v>
      </c>
      <c r="BE918" s="168">
        <f t="shared" ref="BE918" si="14751">BD918+BE917</f>
        <v>0</v>
      </c>
      <c r="BF918" s="168">
        <f t="shared" ref="BF918" si="14752">BE918+BF917</f>
        <v>0</v>
      </c>
      <c r="BG918" s="168">
        <f t="shared" ref="BG918" si="14753">BF918+BG917</f>
        <v>0</v>
      </c>
      <c r="BH918" s="168">
        <f t="shared" ref="BH918" si="14754">BG918+BH917</f>
        <v>0</v>
      </c>
      <c r="BI918" s="168">
        <f t="shared" ref="BI918" si="14755">BH918+BI917</f>
        <v>0</v>
      </c>
      <c r="BJ918" s="383"/>
      <c r="BK918" s="385"/>
      <c r="BL918" s="387"/>
      <c r="BM918" s="105"/>
      <c r="BN918" s="105"/>
      <c r="BO918" s="105"/>
      <c r="BP918" s="105"/>
      <c r="BQ918" s="105"/>
      <c r="BR918" s="105"/>
      <c r="BS918" s="105"/>
      <c r="BT918" s="105"/>
      <c r="BU918" s="105"/>
      <c r="BV918" s="105"/>
      <c r="BW918" s="105"/>
      <c r="BX918" s="105"/>
      <c r="BY918" s="105"/>
      <c r="BZ918" s="105"/>
      <c r="CA918" s="105"/>
      <c r="CB918" s="105"/>
    </row>
    <row r="919" spans="1:80" ht="15" hidden="1" thickBot="1" x14ac:dyDescent="0.4">
      <c r="B919" s="105"/>
      <c r="C919" s="130"/>
      <c r="D919" s="130"/>
      <c r="E919" s="130"/>
      <c r="F919" s="130"/>
      <c r="G919" s="130"/>
      <c r="H919" s="130"/>
      <c r="I919" s="105"/>
      <c r="J919" s="7"/>
      <c r="K919" s="105"/>
      <c r="L919" s="105"/>
      <c r="M919" s="105"/>
      <c r="N919" s="105"/>
      <c r="O919" s="105"/>
      <c r="P919" s="7"/>
      <c r="Q919" s="105"/>
      <c r="R919" s="105"/>
      <c r="S919" s="105"/>
      <c r="T919" s="105"/>
      <c r="U919" s="105"/>
      <c r="V919" s="105"/>
      <c r="W919" s="105"/>
      <c r="X919" s="105"/>
      <c r="Y919" s="105"/>
      <c r="Z919" s="105"/>
      <c r="AA919" s="105"/>
      <c r="AB919" s="105"/>
      <c r="AC919" s="105"/>
      <c r="AD919" s="105"/>
      <c r="AE919" s="105"/>
      <c r="AF919" s="105"/>
      <c r="AG919" s="105"/>
      <c r="AH919" s="105"/>
      <c r="AI919" s="105"/>
      <c r="AJ919" s="105"/>
      <c r="AK919" s="105"/>
      <c r="AL919" s="105"/>
      <c r="AM919" s="105"/>
      <c r="AN919" s="105"/>
      <c r="AO919" s="105"/>
      <c r="AP919" s="105"/>
      <c r="AQ919" s="105"/>
      <c r="AR919" s="105"/>
      <c r="AS919" s="105"/>
      <c r="AT919" s="105"/>
      <c r="AU919" s="105"/>
      <c r="AV919" s="105"/>
      <c r="AW919" s="105"/>
      <c r="AX919" s="105"/>
      <c r="AY919" s="105"/>
      <c r="AZ919" s="105"/>
      <c r="BA919" s="105"/>
      <c r="BB919" s="105"/>
      <c r="BC919" s="105"/>
      <c r="BD919" s="105"/>
      <c r="BE919" s="105"/>
      <c r="BF919" s="105"/>
      <c r="BG919" s="105"/>
      <c r="BH919" s="105"/>
      <c r="BI919" s="105"/>
      <c r="BJ919" s="105"/>
      <c r="BK919" s="105"/>
      <c r="BL919" s="105"/>
      <c r="BM919" s="105"/>
      <c r="BN919" s="105"/>
      <c r="BO919" s="105"/>
      <c r="BP919" s="105"/>
      <c r="BQ919" s="105"/>
      <c r="BR919" s="105"/>
      <c r="BS919" s="105"/>
      <c r="BT919" s="105"/>
      <c r="BU919" s="105"/>
      <c r="BV919" s="105"/>
      <c r="BW919" s="105"/>
      <c r="BX919" s="105"/>
      <c r="BY919" s="105"/>
      <c r="BZ919" s="105"/>
      <c r="CA919" s="105"/>
      <c r="CB919" s="105"/>
    </row>
    <row r="920" spans="1:80" s="245" customFormat="1" ht="58.4" customHeight="1" thickBot="1" x14ac:dyDescent="0.4">
      <c r="A920" s="249"/>
      <c r="B920" s="120"/>
      <c r="C920" s="360" t="s">
        <v>2</v>
      </c>
      <c r="D920" s="121"/>
      <c r="E920" s="131" t="s">
        <v>225</v>
      </c>
      <c r="F920" s="131" t="s">
        <v>444</v>
      </c>
      <c r="G920" s="131" t="s">
        <v>208</v>
      </c>
      <c r="H920" s="122" t="s">
        <v>385</v>
      </c>
      <c r="I920" s="123" t="s">
        <v>1</v>
      </c>
      <c r="J920" s="7"/>
      <c r="K920" s="169">
        <v>204032</v>
      </c>
      <c r="L920" s="106"/>
      <c r="M920" s="194" t="s">
        <v>128</v>
      </c>
      <c r="N920" s="83" t="s">
        <v>4</v>
      </c>
      <c r="O920" s="83" t="s">
        <v>5</v>
      </c>
      <c r="P920" s="83" t="s">
        <v>6</v>
      </c>
      <c r="Q920" s="83" t="s">
        <v>7</v>
      </c>
      <c r="R920" s="83" t="s">
        <v>8</v>
      </c>
      <c r="S920" s="83" t="s">
        <v>9</v>
      </c>
      <c r="T920" s="83" t="s">
        <v>10</v>
      </c>
      <c r="U920" s="83" t="s">
        <v>11</v>
      </c>
      <c r="V920" s="83" t="s">
        <v>12</v>
      </c>
      <c r="W920" s="83" t="s">
        <v>13</v>
      </c>
      <c r="X920" s="83" t="s">
        <v>14</v>
      </c>
      <c r="Y920" s="83" t="s">
        <v>15</v>
      </c>
      <c r="Z920" s="83" t="s">
        <v>16</v>
      </c>
      <c r="AA920" s="83" t="s">
        <v>17</v>
      </c>
      <c r="AB920" s="83" t="s">
        <v>18</v>
      </c>
      <c r="AC920" s="83" t="s">
        <v>19</v>
      </c>
      <c r="AD920" s="83" t="s">
        <v>20</v>
      </c>
      <c r="AE920" s="83" t="s">
        <v>21</v>
      </c>
      <c r="AF920" s="83" t="s">
        <v>22</v>
      </c>
      <c r="AG920" s="83" t="s">
        <v>23</v>
      </c>
      <c r="AH920" s="83" t="s">
        <v>24</v>
      </c>
      <c r="AI920" s="83" t="s">
        <v>25</v>
      </c>
      <c r="AJ920" s="83" t="s">
        <v>26</v>
      </c>
      <c r="AK920" s="83" t="s">
        <v>27</v>
      </c>
      <c r="AL920" s="83" t="s">
        <v>28</v>
      </c>
      <c r="AM920" s="83" t="s">
        <v>29</v>
      </c>
      <c r="AN920" s="83" t="s">
        <v>30</v>
      </c>
      <c r="AO920" s="83" t="s">
        <v>31</v>
      </c>
      <c r="AP920" s="83" t="s">
        <v>32</v>
      </c>
      <c r="AQ920" s="83" t="s">
        <v>33</v>
      </c>
      <c r="AR920" s="83" t="s">
        <v>34</v>
      </c>
      <c r="AS920" s="83" t="s">
        <v>35</v>
      </c>
      <c r="AT920" s="83" t="s">
        <v>36</v>
      </c>
      <c r="AU920" s="83" t="s">
        <v>37</v>
      </c>
      <c r="AV920" s="83" t="s">
        <v>38</v>
      </c>
      <c r="AW920" s="83" t="s">
        <v>39</v>
      </c>
      <c r="AX920" s="83" t="s">
        <v>40</v>
      </c>
      <c r="AY920" s="83" t="s">
        <v>41</v>
      </c>
      <c r="AZ920" s="83" t="s">
        <v>42</v>
      </c>
      <c r="BA920" s="83" t="s">
        <v>43</v>
      </c>
      <c r="BB920" s="83" t="s">
        <v>44</v>
      </c>
      <c r="BC920" s="83" t="s">
        <v>45</v>
      </c>
      <c r="BD920" s="83" t="s">
        <v>46</v>
      </c>
      <c r="BE920" s="83" t="s">
        <v>47</v>
      </c>
      <c r="BF920" s="83" t="s">
        <v>48</v>
      </c>
      <c r="BG920" s="83" t="s">
        <v>49</v>
      </c>
      <c r="BH920" s="83" t="s">
        <v>50</v>
      </c>
      <c r="BI920" s="83" t="s">
        <v>51</v>
      </c>
      <c r="BJ920" s="134" t="s">
        <v>234</v>
      </c>
      <c r="BK920" s="135" t="s">
        <v>164</v>
      </c>
      <c r="BL920" s="135" t="s">
        <v>213</v>
      </c>
      <c r="BM920" s="106"/>
      <c r="BN920" s="368" t="s">
        <v>238</v>
      </c>
      <c r="BO920" s="369"/>
      <c r="BP920" s="369"/>
      <c r="BQ920" s="369"/>
      <c r="BR920" s="369"/>
      <c r="BS920" s="369"/>
      <c r="BT920" s="369"/>
      <c r="BU920" s="369"/>
      <c r="BV920" s="369"/>
      <c r="BW920" s="369"/>
      <c r="BX920" s="369"/>
      <c r="BY920" s="369"/>
      <c r="BZ920" s="369"/>
      <c r="CA920" s="369"/>
      <c r="CB920" s="369"/>
    </row>
    <row r="921" spans="1:80" s="245" customFormat="1" ht="18" hidden="1" customHeight="1" x14ac:dyDescent="0.35">
      <c r="A921" s="250"/>
      <c r="B921" s="113"/>
      <c r="C921" s="361"/>
      <c r="D921" s="125"/>
      <c r="E921" s="125"/>
      <c r="F921" s="125"/>
      <c r="G921" s="125"/>
      <c r="H921" s="370" t="s">
        <v>201</v>
      </c>
      <c r="I921" s="373" t="s">
        <v>93</v>
      </c>
      <c r="J921" s="7"/>
      <c r="K921" s="375" t="s">
        <v>423</v>
      </c>
      <c r="L921" s="106"/>
      <c r="M921" s="84"/>
      <c r="N921" s="74">
        <f>MONTH(Úvod!$F$10)</f>
        <v>1</v>
      </c>
      <c r="O921" s="75">
        <f t="shared" ref="O921" si="14756">IF(N921=12,1,N921+1)</f>
        <v>2</v>
      </c>
      <c r="P921" s="75">
        <f t="shared" ref="P921" si="14757">IF(O921=12,1,O921+1)</f>
        <v>3</v>
      </c>
      <c r="Q921" s="76">
        <f t="shared" ref="Q921" si="14758">IF(P921=12,1,P921+1)</f>
        <v>4</v>
      </c>
      <c r="R921" s="76">
        <f t="shared" ref="R921" si="14759">IF(Q921=12,1,Q921+1)</f>
        <v>5</v>
      </c>
      <c r="S921" s="76">
        <f t="shared" ref="S921" si="14760">IF(R921=12,1,R921+1)</f>
        <v>6</v>
      </c>
      <c r="T921" s="76">
        <f t="shared" ref="T921" si="14761">IF(S921=12,1,S921+1)</f>
        <v>7</v>
      </c>
      <c r="U921" s="76">
        <f t="shared" ref="U921" si="14762">IF(T921=12,1,T921+1)</f>
        <v>8</v>
      </c>
      <c r="V921" s="76">
        <f t="shared" ref="V921" si="14763">IF(U921=12,1,U921+1)</f>
        <v>9</v>
      </c>
      <c r="W921" s="76">
        <f>IF(V921=12,1,V921+1)</f>
        <v>10</v>
      </c>
      <c r="X921" s="76">
        <f t="shared" ref="X921" si="14764">IF(W921=12,1,W921+1)</f>
        <v>11</v>
      </c>
      <c r="Y921" s="76">
        <f t="shared" ref="Y921" si="14765">IF(X921=12,1,X921+1)</f>
        <v>12</v>
      </c>
      <c r="Z921" s="76">
        <f t="shared" ref="Z921" si="14766">IF(Y921=12,1,Y921+1)</f>
        <v>1</v>
      </c>
      <c r="AA921" s="76">
        <f t="shared" ref="AA921" si="14767">IF(Z921=12,1,Z921+1)</f>
        <v>2</v>
      </c>
      <c r="AB921" s="76">
        <f t="shared" ref="AB921" si="14768">IF(AA921=12,1,AA921+1)</f>
        <v>3</v>
      </c>
      <c r="AC921" s="76">
        <f t="shared" ref="AC921" si="14769">IF(AB921=12,1,AB921+1)</f>
        <v>4</v>
      </c>
      <c r="AD921" s="76">
        <f t="shared" ref="AD921" si="14770">IF(AC921=12,1,AC921+1)</f>
        <v>5</v>
      </c>
      <c r="AE921" s="76">
        <f t="shared" ref="AE921" si="14771">IF(AD921=12,1,AD921+1)</f>
        <v>6</v>
      </c>
      <c r="AF921" s="76">
        <f>IF(AE921=12,1,AE921+1)</f>
        <v>7</v>
      </c>
      <c r="AG921" s="76">
        <f t="shared" ref="AG921" si="14772">IF(AF921=12,1,AF921+1)</f>
        <v>8</v>
      </c>
      <c r="AH921" s="76">
        <f t="shared" ref="AH921" si="14773">IF(AG921=12,1,AG921+1)</f>
        <v>9</v>
      </c>
      <c r="AI921" s="76">
        <f t="shared" ref="AI921" si="14774">IF(AH921=12,1,AH921+1)</f>
        <v>10</v>
      </c>
      <c r="AJ921" s="76">
        <f t="shared" ref="AJ921" si="14775">IF(AI921=12,1,AI921+1)</f>
        <v>11</v>
      </c>
      <c r="AK921" s="76">
        <f t="shared" ref="AK921" si="14776">IF(AJ921=12,1,AJ921+1)</f>
        <v>12</v>
      </c>
      <c r="AL921" s="76">
        <f t="shared" ref="AL921" si="14777">IF(AK921=12,1,AK921+1)</f>
        <v>1</v>
      </c>
      <c r="AM921" s="76">
        <f t="shared" ref="AM921" si="14778">IF(AL921=12,1,AL921+1)</f>
        <v>2</v>
      </c>
      <c r="AN921" s="76">
        <f t="shared" ref="AN921" si="14779">IF(AM921=12,1,AM921+1)</f>
        <v>3</v>
      </c>
      <c r="AO921" s="76">
        <f t="shared" ref="AO921" si="14780">IF(AN921=12,1,AN921+1)</f>
        <v>4</v>
      </c>
      <c r="AP921" s="76">
        <f t="shared" ref="AP921" si="14781">IF(AO921=12,1,AO921+1)</f>
        <v>5</v>
      </c>
      <c r="AQ921" s="76">
        <f t="shared" ref="AQ921" si="14782">IF(AP921=12,1,AP921+1)</f>
        <v>6</v>
      </c>
      <c r="AR921" s="76">
        <f t="shared" ref="AR921" si="14783">IF(AQ921=12,1,AQ921+1)</f>
        <v>7</v>
      </c>
      <c r="AS921" s="76">
        <f t="shared" ref="AS921" si="14784">IF(AR921=12,1,AR921+1)</f>
        <v>8</v>
      </c>
      <c r="AT921" s="76">
        <f t="shared" ref="AT921" si="14785">IF(AS921=12,1,AS921+1)</f>
        <v>9</v>
      </c>
      <c r="AU921" s="76">
        <f t="shared" ref="AU921" si="14786">IF(AT921=12,1,AT921+1)</f>
        <v>10</v>
      </c>
      <c r="AV921" s="76">
        <f t="shared" ref="AV921" si="14787">IF(AU921=12,1,AU921+1)</f>
        <v>11</v>
      </c>
      <c r="AW921" s="76">
        <f t="shared" ref="AW921" si="14788">IF(AV921=12,1,AV921+1)</f>
        <v>12</v>
      </c>
      <c r="AX921" s="76">
        <f t="shared" ref="AX921" si="14789">IF(AW921=12,1,AW921+1)</f>
        <v>1</v>
      </c>
      <c r="AY921" s="76">
        <f t="shared" ref="AY921" si="14790">IF(AX921=12,1,AX921+1)</f>
        <v>2</v>
      </c>
      <c r="AZ921" s="76">
        <f t="shared" ref="AZ921" si="14791">IF(AY921=12,1,AY921+1)</f>
        <v>3</v>
      </c>
      <c r="BA921" s="76">
        <f t="shared" ref="BA921" si="14792">IF(AZ921=12,1,AZ921+1)</f>
        <v>4</v>
      </c>
      <c r="BB921" s="76">
        <f t="shared" ref="BB921" si="14793">IF(BA921=12,1,BA921+1)</f>
        <v>5</v>
      </c>
      <c r="BC921" s="76">
        <f t="shared" ref="BC921" si="14794">IF(BB921=12,1,BB921+1)</f>
        <v>6</v>
      </c>
      <c r="BD921" s="76">
        <f t="shared" ref="BD921" si="14795">IF(BC921=12,1,BC921+1)</f>
        <v>7</v>
      </c>
      <c r="BE921" s="76">
        <f t="shared" ref="BE921" si="14796">IF(BD921=12,1,BD921+1)</f>
        <v>8</v>
      </c>
      <c r="BF921" s="76">
        <f t="shared" ref="BF921" si="14797">IF(BE921=12,1,BE921+1)</f>
        <v>9</v>
      </c>
      <c r="BG921" s="76">
        <f t="shared" ref="BG921" si="14798">IF(BF921=12,1,BF921+1)</f>
        <v>10</v>
      </c>
      <c r="BH921" s="76">
        <f t="shared" ref="BH921" si="14799">IF(BG921=12,1,BG921+1)</f>
        <v>11</v>
      </c>
      <c r="BI921" s="76">
        <f t="shared" ref="BI921" si="14800">IF(BH921=12,1,BH921+1)</f>
        <v>12</v>
      </c>
      <c r="BJ921" s="81"/>
      <c r="BK921" s="78"/>
      <c r="BL921" s="78"/>
      <c r="BM921" s="106"/>
      <c r="BN921" s="106"/>
      <c r="BO921" s="106"/>
      <c r="BP921" s="106"/>
      <c r="BQ921" s="106"/>
      <c r="BR921" s="106"/>
      <c r="BS921" s="106"/>
      <c r="BT921" s="106"/>
      <c r="BU921" s="106"/>
      <c r="BV921" s="106"/>
      <c r="BW921" s="106"/>
      <c r="BX921" s="106"/>
      <c r="BY921" s="106"/>
      <c r="BZ921" s="106"/>
      <c r="CA921" s="106"/>
      <c r="CB921" s="106"/>
    </row>
    <row r="922" spans="1:80" s="245" customFormat="1" ht="35.15" hidden="1" customHeight="1" x14ac:dyDescent="0.35">
      <c r="A922" s="250"/>
      <c r="B922" s="113"/>
      <c r="C922" s="361"/>
      <c r="D922" s="125"/>
      <c r="E922" s="125"/>
      <c r="F922" s="125"/>
      <c r="G922" s="125"/>
      <c r="H922" s="370"/>
      <c r="I922" s="373"/>
      <c r="J922" s="7"/>
      <c r="K922" s="376"/>
      <c r="L922" s="106"/>
      <c r="M922" s="77"/>
      <c r="N922" s="59">
        <f t="shared" ref="N922:BI922" si="14801">VALUE(_xlfn.CONCAT(N921,".",N924))</f>
        <v>1</v>
      </c>
      <c r="O922" s="73">
        <f t="shared" si="14801"/>
        <v>32</v>
      </c>
      <c r="P922" s="73">
        <f t="shared" si="14801"/>
        <v>61</v>
      </c>
      <c r="Q922" s="73">
        <f t="shared" si="14801"/>
        <v>92</v>
      </c>
      <c r="R922" s="73">
        <f t="shared" si="14801"/>
        <v>122</v>
      </c>
      <c r="S922" s="73">
        <f t="shared" si="14801"/>
        <v>153</v>
      </c>
      <c r="T922" s="73">
        <f t="shared" si="14801"/>
        <v>183</v>
      </c>
      <c r="U922" s="73">
        <f t="shared" si="14801"/>
        <v>214</v>
      </c>
      <c r="V922" s="73">
        <f t="shared" si="14801"/>
        <v>245</v>
      </c>
      <c r="W922" s="73">
        <f t="shared" si="14801"/>
        <v>275</v>
      </c>
      <c r="X922" s="73">
        <f t="shared" si="14801"/>
        <v>306</v>
      </c>
      <c r="Y922" s="73">
        <f t="shared" si="14801"/>
        <v>336</v>
      </c>
      <c r="Z922" s="73">
        <f t="shared" si="14801"/>
        <v>367</v>
      </c>
      <c r="AA922" s="73">
        <f t="shared" si="14801"/>
        <v>398</v>
      </c>
      <c r="AB922" s="73">
        <f t="shared" si="14801"/>
        <v>426</v>
      </c>
      <c r="AC922" s="73">
        <f t="shared" si="14801"/>
        <v>457</v>
      </c>
      <c r="AD922" s="73">
        <f t="shared" si="14801"/>
        <v>487</v>
      </c>
      <c r="AE922" s="73">
        <f t="shared" si="14801"/>
        <v>518</v>
      </c>
      <c r="AF922" s="73">
        <f t="shared" si="14801"/>
        <v>548</v>
      </c>
      <c r="AG922" s="73">
        <f t="shared" si="14801"/>
        <v>579</v>
      </c>
      <c r="AH922" s="73">
        <f t="shared" si="14801"/>
        <v>610</v>
      </c>
      <c r="AI922" s="73">
        <f t="shared" si="14801"/>
        <v>640</v>
      </c>
      <c r="AJ922" s="73">
        <f t="shared" si="14801"/>
        <v>671</v>
      </c>
      <c r="AK922" s="73">
        <f t="shared" si="14801"/>
        <v>701</v>
      </c>
      <c r="AL922" s="73">
        <f t="shared" si="14801"/>
        <v>732</v>
      </c>
      <c r="AM922" s="73">
        <f t="shared" si="14801"/>
        <v>763</v>
      </c>
      <c r="AN922" s="73">
        <f t="shared" si="14801"/>
        <v>791</v>
      </c>
      <c r="AO922" s="73">
        <f t="shared" si="14801"/>
        <v>822</v>
      </c>
      <c r="AP922" s="73">
        <f t="shared" si="14801"/>
        <v>852</v>
      </c>
      <c r="AQ922" s="73">
        <f t="shared" si="14801"/>
        <v>883</v>
      </c>
      <c r="AR922" s="73">
        <f t="shared" si="14801"/>
        <v>913</v>
      </c>
      <c r="AS922" s="73">
        <f t="shared" si="14801"/>
        <v>944</v>
      </c>
      <c r="AT922" s="73">
        <f t="shared" si="14801"/>
        <v>975</v>
      </c>
      <c r="AU922" s="73">
        <f t="shared" si="14801"/>
        <v>1005</v>
      </c>
      <c r="AV922" s="73">
        <f t="shared" si="14801"/>
        <v>1036</v>
      </c>
      <c r="AW922" s="73">
        <f t="shared" si="14801"/>
        <v>1066</v>
      </c>
      <c r="AX922" s="73">
        <f t="shared" si="14801"/>
        <v>1097</v>
      </c>
      <c r="AY922" s="73">
        <f t="shared" si="14801"/>
        <v>1128</v>
      </c>
      <c r="AZ922" s="73">
        <f t="shared" si="14801"/>
        <v>1156</v>
      </c>
      <c r="BA922" s="73">
        <f t="shared" si="14801"/>
        <v>1187</v>
      </c>
      <c r="BB922" s="73">
        <f t="shared" si="14801"/>
        <v>1217</v>
      </c>
      <c r="BC922" s="73">
        <f t="shared" si="14801"/>
        <v>1248</v>
      </c>
      <c r="BD922" s="73">
        <f t="shared" si="14801"/>
        <v>1278</v>
      </c>
      <c r="BE922" s="73">
        <f t="shared" si="14801"/>
        <v>1309</v>
      </c>
      <c r="BF922" s="73">
        <f t="shared" si="14801"/>
        <v>1340</v>
      </c>
      <c r="BG922" s="73">
        <f t="shared" si="14801"/>
        <v>1370</v>
      </c>
      <c r="BH922" s="73">
        <f t="shared" si="14801"/>
        <v>1401</v>
      </c>
      <c r="BI922" s="73">
        <f t="shared" si="14801"/>
        <v>1431</v>
      </c>
      <c r="BJ922" s="82"/>
      <c r="BK922" s="79"/>
      <c r="BL922" s="79"/>
      <c r="BM922" s="106"/>
      <c r="BN922" s="106"/>
      <c r="BO922" s="106"/>
      <c r="BP922" s="106"/>
      <c r="BQ922" s="106"/>
      <c r="BR922" s="106"/>
      <c r="BS922" s="106"/>
      <c r="BT922" s="106"/>
      <c r="BU922" s="106"/>
      <c r="BV922" s="106"/>
      <c r="BW922" s="106"/>
      <c r="BX922" s="106"/>
      <c r="BY922" s="106"/>
      <c r="BZ922" s="106"/>
      <c r="CA922" s="106"/>
      <c r="CB922" s="106"/>
    </row>
    <row r="923" spans="1:80" s="245" customFormat="1" ht="17.149999999999999" customHeight="1" x14ac:dyDescent="0.35">
      <c r="A923" s="250"/>
      <c r="B923" s="113"/>
      <c r="C923" s="361"/>
      <c r="D923" s="125"/>
      <c r="E923" s="357" t="s">
        <v>207</v>
      </c>
      <c r="F923" s="357" t="s">
        <v>207</v>
      </c>
      <c r="G923" s="357" t="s">
        <v>207</v>
      </c>
      <c r="H923" s="370"/>
      <c r="I923" s="373"/>
      <c r="J923" s="7"/>
      <c r="K923" s="376"/>
      <c r="L923" s="106"/>
      <c r="M923" s="77"/>
      <c r="N923" s="60" t="str">
        <f>VLOOKUP(N921,'Podpůrná data'!$I$188:$J$199,2)</f>
        <v>leden</v>
      </c>
      <c r="O923" s="60" t="str">
        <f>VLOOKUP(O921,'Podpůrná data'!$I$188:$J$199,2)</f>
        <v>únor</v>
      </c>
      <c r="P923" s="60" t="str">
        <f>VLOOKUP(P921,'Podpůrná data'!$I$188:$J$199,2)</f>
        <v>březen</v>
      </c>
      <c r="Q923" s="60" t="str">
        <f>VLOOKUP(Q921,'Podpůrná data'!$I$188:$J$199,2)</f>
        <v>duben</v>
      </c>
      <c r="R923" s="60" t="str">
        <f>VLOOKUP(R921,'Podpůrná data'!$I$188:$J$199,2)</f>
        <v>květen</v>
      </c>
      <c r="S923" s="60" t="str">
        <f>VLOOKUP(S921,'Podpůrná data'!$I$188:$J$199,2)</f>
        <v>červen</v>
      </c>
      <c r="T923" s="60" t="str">
        <f>VLOOKUP(T921,'Podpůrná data'!$I$188:$J$199,2)</f>
        <v>červenec</v>
      </c>
      <c r="U923" s="60" t="str">
        <f>VLOOKUP(U921,'Podpůrná data'!$I$188:$J$199,2)</f>
        <v>srpen</v>
      </c>
      <c r="V923" s="60" t="str">
        <f>VLOOKUP(V921,'Podpůrná data'!$I$188:$J$199,2)</f>
        <v>září</v>
      </c>
      <c r="W923" s="60" t="str">
        <f>VLOOKUP(W921,'Podpůrná data'!$I$188:$J$199,2)</f>
        <v>říjen</v>
      </c>
      <c r="X923" s="60" t="str">
        <f>VLOOKUP(X921,'Podpůrná data'!$I$188:$J$199,2)</f>
        <v>listopad</v>
      </c>
      <c r="Y923" s="60" t="str">
        <f>VLOOKUP(Y921,'Podpůrná data'!$I$188:$J$199,2)</f>
        <v>prosinec</v>
      </c>
      <c r="Z923" s="60" t="str">
        <f>VLOOKUP(Z921,'Podpůrná data'!$I$188:$J$199,2)</f>
        <v>leden</v>
      </c>
      <c r="AA923" s="60" t="str">
        <f>VLOOKUP(AA921,'Podpůrná data'!$I$188:$J$199,2)</f>
        <v>únor</v>
      </c>
      <c r="AB923" s="60" t="str">
        <f>VLOOKUP(AB921,'Podpůrná data'!$I$188:$J$199,2)</f>
        <v>březen</v>
      </c>
      <c r="AC923" s="60" t="str">
        <f>VLOOKUP(AC921,'Podpůrná data'!$I$188:$J$199,2)</f>
        <v>duben</v>
      </c>
      <c r="AD923" s="60" t="str">
        <f>VLOOKUP(AD921,'Podpůrná data'!$I$188:$J$199,2)</f>
        <v>květen</v>
      </c>
      <c r="AE923" s="60" t="str">
        <f>VLOOKUP(AE921,'Podpůrná data'!$I$188:$J$199,2)</f>
        <v>červen</v>
      </c>
      <c r="AF923" s="60" t="str">
        <f>VLOOKUP(AF921,'Podpůrná data'!$I$188:$J$199,2)</f>
        <v>červenec</v>
      </c>
      <c r="AG923" s="60" t="str">
        <f>VLOOKUP(AG921,'Podpůrná data'!$I$188:$J$199,2)</f>
        <v>srpen</v>
      </c>
      <c r="AH923" s="60" t="str">
        <f>VLOOKUP(AH921,'Podpůrná data'!$I$188:$J$199,2)</f>
        <v>září</v>
      </c>
      <c r="AI923" s="60" t="str">
        <f>VLOOKUP(AI921,'Podpůrná data'!$I$188:$J$199,2)</f>
        <v>říjen</v>
      </c>
      <c r="AJ923" s="60" t="str">
        <f>VLOOKUP(AJ921,'Podpůrná data'!$I$188:$J$199,2)</f>
        <v>listopad</v>
      </c>
      <c r="AK923" s="60" t="str">
        <f>VLOOKUP(AK921,'Podpůrná data'!$I$188:$J$199,2)</f>
        <v>prosinec</v>
      </c>
      <c r="AL923" s="60" t="str">
        <f>VLOOKUP(AL921,'Podpůrná data'!$I$188:$J$199,2)</f>
        <v>leden</v>
      </c>
      <c r="AM923" s="60" t="str">
        <f>VLOOKUP(AM921,'Podpůrná data'!$I$188:$J$199,2)</f>
        <v>únor</v>
      </c>
      <c r="AN923" s="60" t="str">
        <f>VLOOKUP(AN921,'Podpůrná data'!$I$188:$J$199,2)</f>
        <v>březen</v>
      </c>
      <c r="AO923" s="60" t="str">
        <f>VLOOKUP(AO921,'Podpůrná data'!$I$188:$J$199,2)</f>
        <v>duben</v>
      </c>
      <c r="AP923" s="60" t="str">
        <f>VLOOKUP(AP921,'Podpůrná data'!$I$188:$J$199,2)</f>
        <v>květen</v>
      </c>
      <c r="AQ923" s="60" t="str">
        <f>VLOOKUP(AQ921,'Podpůrná data'!$I$188:$J$199,2)</f>
        <v>červen</v>
      </c>
      <c r="AR923" s="60" t="str">
        <f>VLOOKUP(AR921,'Podpůrná data'!$I$188:$J$199,2)</f>
        <v>červenec</v>
      </c>
      <c r="AS923" s="60" t="str">
        <f>VLOOKUP(AS921,'Podpůrná data'!$I$188:$J$199,2)</f>
        <v>srpen</v>
      </c>
      <c r="AT923" s="60" t="str">
        <f>VLOOKUP(AT921,'Podpůrná data'!$I$188:$J$199,2)</f>
        <v>září</v>
      </c>
      <c r="AU923" s="60" t="str">
        <f>VLOOKUP(AU921,'Podpůrná data'!$I$188:$J$199,2)</f>
        <v>říjen</v>
      </c>
      <c r="AV923" s="60" t="str">
        <f>VLOOKUP(AV921,'Podpůrná data'!$I$188:$J$199,2)</f>
        <v>listopad</v>
      </c>
      <c r="AW923" s="60" t="str">
        <f>VLOOKUP(AW921,'Podpůrná data'!$I$188:$J$199,2)</f>
        <v>prosinec</v>
      </c>
      <c r="AX923" s="60" t="str">
        <f>VLOOKUP(AX921,'Podpůrná data'!$I$188:$J$199,2)</f>
        <v>leden</v>
      </c>
      <c r="AY923" s="60" t="str">
        <f>VLOOKUP(AY921,'Podpůrná data'!$I$188:$J$199,2)</f>
        <v>únor</v>
      </c>
      <c r="AZ923" s="60" t="str">
        <f>VLOOKUP(AZ921,'Podpůrná data'!$I$188:$J$199,2)</f>
        <v>březen</v>
      </c>
      <c r="BA923" s="60" t="str">
        <f>VLOOKUP(BA921,'Podpůrná data'!$I$188:$J$199,2)</f>
        <v>duben</v>
      </c>
      <c r="BB923" s="60" t="str">
        <f>VLOOKUP(BB921,'Podpůrná data'!$I$188:$J$199,2)</f>
        <v>květen</v>
      </c>
      <c r="BC923" s="60" t="str">
        <f>VLOOKUP(BC921,'Podpůrná data'!$I$188:$J$199,2)</f>
        <v>červen</v>
      </c>
      <c r="BD923" s="60" t="str">
        <f>VLOOKUP(BD921,'Podpůrná data'!$I$188:$J$199,2)</f>
        <v>červenec</v>
      </c>
      <c r="BE923" s="60" t="str">
        <f>VLOOKUP(BE921,'Podpůrná data'!$I$188:$J$199,2)</f>
        <v>srpen</v>
      </c>
      <c r="BF923" s="60" t="str">
        <f>VLOOKUP(BF921,'Podpůrná data'!$I$188:$J$199,2)</f>
        <v>září</v>
      </c>
      <c r="BG923" s="60" t="str">
        <f>VLOOKUP(BG921,'Podpůrná data'!$I$188:$J$199,2)</f>
        <v>říjen</v>
      </c>
      <c r="BH923" s="60" t="str">
        <f>VLOOKUP(BH921,'Podpůrná data'!$I$188:$J$199,2)</f>
        <v>listopad</v>
      </c>
      <c r="BI923" s="60" t="str">
        <f>VLOOKUP(BI921,'Podpůrná data'!$I$188:$J$199,2)</f>
        <v>prosinec</v>
      </c>
      <c r="BJ923" s="200"/>
      <c r="BK923" s="200"/>
      <c r="BL923" s="201"/>
      <c r="BM923" s="106"/>
      <c r="BN923" s="179" t="s">
        <v>105</v>
      </c>
      <c r="BO923" s="179" t="s">
        <v>106</v>
      </c>
      <c r="BP923" s="179" t="s">
        <v>107</v>
      </c>
      <c r="BQ923" s="179" t="s">
        <v>108</v>
      </c>
      <c r="BR923" s="179" t="s">
        <v>109</v>
      </c>
      <c r="BS923" s="179" t="s">
        <v>110</v>
      </c>
      <c r="BT923" s="179" t="s">
        <v>111</v>
      </c>
      <c r="BU923" s="179" t="s">
        <v>112</v>
      </c>
      <c r="BV923" s="179" t="s">
        <v>113</v>
      </c>
      <c r="BW923" s="179" t="s">
        <v>155</v>
      </c>
      <c r="BX923" s="179" t="s">
        <v>156</v>
      </c>
      <c r="BY923" s="179" t="s">
        <v>157</v>
      </c>
      <c r="BZ923" s="179" t="s">
        <v>202</v>
      </c>
      <c r="CA923" s="179" t="s">
        <v>203</v>
      </c>
      <c r="CB923" s="179" t="s">
        <v>204</v>
      </c>
    </row>
    <row r="924" spans="1:80" s="245" customFormat="1" ht="16.399999999999999" customHeight="1" x14ac:dyDescent="0.35">
      <c r="A924" s="250"/>
      <c r="B924" s="113"/>
      <c r="C924" s="361"/>
      <c r="D924" s="125"/>
      <c r="E924" s="357"/>
      <c r="F924" s="357"/>
      <c r="G924" s="357"/>
      <c r="H924" s="370"/>
      <c r="I924" s="373"/>
      <c r="J924" s="7"/>
      <c r="K924" s="376"/>
      <c r="L924" s="106"/>
      <c r="M924" s="77"/>
      <c r="N924" s="60">
        <f>YEAR(Úvod!$F$10)</f>
        <v>1900</v>
      </c>
      <c r="O924" s="60">
        <f t="shared" ref="O924" si="14802">IF(O921=1,N924+1,N924)</f>
        <v>1900</v>
      </c>
      <c r="P924" s="60">
        <f t="shared" ref="P924" si="14803">IF(P921=1,O924+1,O924)</f>
        <v>1900</v>
      </c>
      <c r="Q924" s="60">
        <f t="shared" ref="Q924" si="14804">IF(Q921=1,P924+1,P924)</f>
        <v>1900</v>
      </c>
      <c r="R924" s="60">
        <f t="shared" ref="R924" si="14805">IF(R921=1,Q924+1,Q924)</f>
        <v>1900</v>
      </c>
      <c r="S924" s="60">
        <f t="shared" ref="S924" si="14806">IF(S921=1,R924+1,R924)</f>
        <v>1900</v>
      </c>
      <c r="T924" s="60">
        <f t="shared" ref="T924" si="14807">IF(T921=1,S924+1,S924)</f>
        <v>1900</v>
      </c>
      <c r="U924" s="60">
        <f t="shared" ref="U924" si="14808">IF(U921=1,T924+1,T924)</f>
        <v>1900</v>
      </c>
      <c r="V924" s="60">
        <f t="shared" ref="V924" si="14809">IF(V921=1,U924+1,U924)</f>
        <v>1900</v>
      </c>
      <c r="W924" s="60">
        <f t="shared" ref="W924" si="14810">IF(W921=1,V924+1,V924)</f>
        <v>1900</v>
      </c>
      <c r="X924" s="60">
        <f t="shared" ref="X924" si="14811">IF(X921=1,W924+1,W924)</f>
        <v>1900</v>
      </c>
      <c r="Y924" s="60">
        <f t="shared" ref="Y924" si="14812">IF(Y921=1,X924+1,X924)</f>
        <v>1900</v>
      </c>
      <c r="Z924" s="60">
        <f t="shared" ref="Z924" si="14813">IF(Z921=1,Y924+1,Y924)</f>
        <v>1901</v>
      </c>
      <c r="AA924" s="60">
        <f t="shared" ref="AA924" si="14814">IF(AA921=1,Z924+1,Z924)</f>
        <v>1901</v>
      </c>
      <c r="AB924" s="60">
        <f t="shared" ref="AB924" si="14815">IF(AB921=1,AA924+1,AA924)</f>
        <v>1901</v>
      </c>
      <c r="AC924" s="60">
        <f t="shared" ref="AC924" si="14816">IF(AC921=1,AB924+1,AB924)</f>
        <v>1901</v>
      </c>
      <c r="AD924" s="60">
        <f t="shared" ref="AD924" si="14817">IF(AD921=1,AC924+1,AC924)</f>
        <v>1901</v>
      </c>
      <c r="AE924" s="60">
        <f t="shared" ref="AE924" si="14818">IF(AE921=1,AD924+1,AD924)</f>
        <v>1901</v>
      </c>
      <c r="AF924" s="60">
        <f t="shared" ref="AF924" si="14819">IF(AF921=1,AE924+1,AE924)</f>
        <v>1901</v>
      </c>
      <c r="AG924" s="60">
        <f t="shared" ref="AG924" si="14820">IF(AG921=1,AF924+1,AF924)</f>
        <v>1901</v>
      </c>
      <c r="AH924" s="60">
        <f t="shared" ref="AH924" si="14821">IF(AH921=1,AG924+1,AG924)</f>
        <v>1901</v>
      </c>
      <c r="AI924" s="60">
        <f t="shared" ref="AI924" si="14822">IF(AI921=1,AH924+1,AH924)</f>
        <v>1901</v>
      </c>
      <c r="AJ924" s="60">
        <f t="shared" ref="AJ924" si="14823">IF(AJ921=1,AI924+1,AI924)</f>
        <v>1901</v>
      </c>
      <c r="AK924" s="60">
        <f t="shared" ref="AK924" si="14824">IF(AK921=1,AJ924+1,AJ924)</f>
        <v>1901</v>
      </c>
      <c r="AL924" s="60">
        <f t="shared" ref="AL924" si="14825">IF(AL921=1,AK924+1,AK924)</f>
        <v>1902</v>
      </c>
      <c r="AM924" s="60">
        <f t="shared" ref="AM924" si="14826">IF(AM921=1,AL924+1,AL924)</f>
        <v>1902</v>
      </c>
      <c r="AN924" s="60">
        <f t="shared" ref="AN924" si="14827">IF(AN921=1,AM924+1,AM924)</f>
        <v>1902</v>
      </c>
      <c r="AO924" s="60">
        <f t="shared" ref="AO924" si="14828">IF(AO921=1,AN924+1,AN924)</f>
        <v>1902</v>
      </c>
      <c r="AP924" s="60">
        <f t="shared" ref="AP924" si="14829">IF(AP921=1,AO924+1,AO924)</f>
        <v>1902</v>
      </c>
      <c r="AQ924" s="60">
        <f t="shared" ref="AQ924" si="14830">IF(AQ921=1,AP924+1,AP924)</f>
        <v>1902</v>
      </c>
      <c r="AR924" s="60">
        <f t="shared" ref="AR924" si="14831">IF(AR921=1,AQ924+1,AQ924)</f>
        <v>1902</v>
      </c>
      <c r="AS924" s="60">
        <f t="shared" ref="AS924" si="14832">IF(AS921=1,AR924+1,AR924)</f>
        <v>1902</v>
      </c>
      <c r="AT924" s="60">
        <f t="shared" ref="AT924" si="14833">IF(AT921=1,AS924+1,AS924)</f>
        <v>1902</v>
      </c>
      <c r="AU924" s="60">
        <f t="shared" ref="AU924" si="14834">IF(AU921=1,AT924+1,AT924)</f>
        <v>1902</v>
      </c>
      <c r="AV924" s="60">
        <f t="shared" ref="AV924" si="14835">IF(AV921=1,AU924+1,AU924)</f>
        <v>1902</v>
      </c>
      <c r="AW924" s="60">
        <f t="shared" ref="AW924" si="14836">IF(AW921=1,AV924+1,AV924)</f>
        <v>1902</v>
      </c>
      <c r="AX924" s="60">
        <f t="shared" ref="AX924" si="14837">IF(AX921=1,AW924+1,AW924)</f>
        <v>1903</v>
      </c>
      <c r="AY924" s="60">
        <f t="shared" ref="AY924" si="14838">IF(AY921=1,AX924+1,AX924)</f>
        <v>1903</v>
      </c>
      <c r="AZ924" s="60">
        <f t="shared" ref="AZ924" si="14839">IF(AZ921=1,AY924+1,AY924)</f>
        <v>1903</v>
      </c>
      <c r="BA924" s="60">
        <f t="shared" ref="BA924" si="14840">IF(BA921=1,AZ924+1,AZ924)</f>
        <v>1903</v>
      </c>
      <c r="BB924" s="60">
        <f t="shared" ref="BB924" si="14841">IF(BB921=1,BA924+1,BA924)</f>
        <v>1903</v>
      </c>
      <c r="BC924" s="60">
        <f t="shared" ref="BC924" si="14842">IF(BC921=1,BB924+1,BB924)</f>
        <v>1903</v>
      </c>
      <c r="BD924" s="60">
        <f t="shared" ref="BD924" si="14843">IF(BD921=1,BC924+1,BC924)</f>
        <v>1903</v>
      </c>
      <c r="BE924" s="60">
        <f t="shared" ref="BE924" si="14844">IF(BE921=1,BD924+1,BD924)</f>
        <v>1903</v>
      </c>
      <c r="BF924" s="60">
        <f t="shared" ref="BF924" si="14845">IF(BF921=1,BE924+1,BE924)</f>
        <v>1903</v>
      </c>
      <c r="BG924" s="60">
        <f t="shared" ref="BG924" si="14846">IF(BG921=1,BF924+1,BF924)</f>
        <v>1903</v>
      </c>
      <c r="BH924" s="60">
        <f t="shared" ref="BH924" si="14847">IF(BH921=1,BG924+1,BG924)</f>
        <v>1903</v>
      </c>
      <c r="BI924" s="60">
        <f t="shared" ref="BI924" si="14848">IF(BI921=1,BH924+1,BH924)</f>
        <v>1903</v>
      </c>
      <c r="BJ924" s="199"/>
      <c r="BK924" s="198"/>
      <c r="BL924" s="202"/>
      <c r="BM924" s="106"/>
      <c r="BN924" s="106"/>
      <c r="BO924" s="106"/>
      <c r="BP924" s="106"/>
      <c r="BQ924" s="106"/>
      <c r="BR924" s="106"/>
      <c r="BS924" s="106"/>
      <c r="BT924" s="106"/>
      <c r="BU924" s="106"/>
      <c r="BV924" s="106"/>
      <c r="BW924" s="106"/>
      <c r="BX924" s="106"/>
      <c r="BY924" s="106"/>
      <c r="BZ924" s="106"/>
      <c r="CA924" s="106"/>
      <c r="CB924" s="106"/>
    </row>
    <row r="925" spans="1:80" s="245" customFormat="1" ht="16.399999999999999" customHeight="1" x14ac:dyDescent="0.35">
      <c r="A925" s="250"/>
      <c r="B925" s="113"/>
      <c r="C925" s="125"/>
      <c r="D925" s="125"/>
      <c r="E925" s="357"/>
      <c r="F925" s="357"/>
      <c r="G925" s="357"/>
      <c r="H925" s="370"/>
      <c r="I925" s="374"/>
      <c r="J925" s="7"/>
      <c r="K925" s="377"/>
      <c r="L925" s="106"/>
      <c r="M925" s="63" t="s">
        <v>159</v>
      </c>
      <c r="N925" s="258"/>
      <c r="O925" s="258"/>
      <c r="P925" s="258"/>
      <c r="Q925" s="258"/>
      <c r="R925" s="258"/>
      <c r="S925" s="258"/>
      <c r="T925" s="258"/>
      <c r="U925" s="258"/>
      <c r="V925" s="258"/>
      <c r="W925" s="258"/>
      <c r="X925" s="258"/>
      <c r="Y925" s="258"/>
      <c r="Z925" s="258"/>
      <c r="AA925" s="258"/>
      <c r="AB925" s="258"/>
      <c r="AC925" s="258"/>
      <c r="AD925" s="258"/>
      <c r="AE925" s="258"/>
      <c r="AF925" s="258"/>
      <c r="AG925" s="258"/>
      <c r="AH925" s="258"/>
      <c r="AI925" s="258"/>
      <c r="AJ925" s="258"/>
      <c r="AK925" s="258"/>
      <c r="AL925" s="258"/>
      <c r="AM925" s="258"/>
      <c r="AN925" s="258"/>
      <c r="AO925" s="258"/>
      <c r="AP925" s="258"/>
      <c r="AQ925" s="258"/>
      <c r="AR925" s="258"/>
      <c r="AS925" s="258"/>
      <c r="AT925" s="258"/>
      <c r="AU925" s="258"/>
      <c r="AV925" s="258"/>
      <c r="AW925" s="258"/>
      <c r="AX925" s="258"/>
      <c r="AY925" s="258"/>
      <c r="AZ925" s="258"/>
      <c r="BA925" s="258"/>
      <c r="BB925" s="258"/>
      <c r="BC925" s="258"/>
      <c r="BD925" s="258"/>
      <c r="BE925" s="258"/>
      <c r="BF925" s="258"/>
      <c r="BG925" s="258"/>
      <c r="BH925" s="258"/>
      <c r="BI925" s="258"/>
      <c r="BJ925" s="199"/>
      <c r="BK925" s="198"/>
      <c r="BL925" s="202"/>
      <c r="BM925" s="106"/>
      <c r="BN925" s="106"/>
      <c r="BO925" s="106"/>
      <c r="BP925" s="106"/>
      <c r="BQ925" s="106"/>
      <c r="BR925" s="106"/>
      <c r="BS925" s="106"/>
      <c r="BT925" s="106"/>
      <c r="BU925" s="106"/>
      <c r="BV925" s="106"/>
      <c r="BW925" s="106"/>
      <c r="BX925" s="106"/>
      <c r="BY925" s="106"/>
      <c r="BZ925" s="106"/>
      <c r="CA925" s="106"/>
      <c r="CB925" s="106"/>
    </row>
    <row r="926" spans="1:80" s="245" customFormat="1" ht="23.5" customHeight="1" x14ac:dyDescent="0.35">
      <c r="A926" s="243"/>
      <c r="B926" s="126" t="s">
        <v>413</v>
      </c>
      <c r="C926" s="381"/>
      <c r="D926" s="381"/>
      <c r="E926" s="259"/>
      <c r="F926" s="259"/>
      <c r="G926" s="241"/>
      <c r="H926" s="253"/>
      <c r="I926" s="61">
        <f>IF($H926="",0,VLOOKUP($E926,'Podpůrná data'!$H$15:$I$185,2,FALSE)*$H926)</f>
        <v>0</v>
      </c>
      <c r="J926" s="105"/>
      <c r="K926" s="166">
        <f>IF(I926&gt;0,1,0)</f>
        <v>0</v>
      </c>
      <c r="L926" s="204"/>
      <c r="M926" s="63" t="s">
        <v>95</v>
      </c>
      <c r="N926" s="260"/>
      <c r="O926" s="260"/>
      <c r="P926" s="260"/>
      <c r="Q926" s="260"/>
      <c r="R926" s="260"/>
      <c r="S926" s="260"/>
      <c r="T926" s="260"/>
      <c r="U926" s="260"/>
      <c r="V926" s="260"/>
      <c r="W926" s="260"/>
      <c r="X926" s="260"/>
      <c r="Y926" s="260"/>
      <c r="Z926" s="260"/>
      <c r="AA926" s="260"/>
      <c r="AB926" s="260"/>
      <c r="AC926" s="260"/>
      <c r="AD926" s="260"/>
      <c r="AE926" s="260"/>
      <c r="AF926" s="260"/>
      <c r="AG926" s="260"/>
      <c r="AH926" s="260"/>
      <c r="AI926" s="260"/>
      <c r="AJ926" s="260"/>
      <c r="AK926" s="260"/>
      <c r="AL926" s="260"/>
      <c r="AM926" s="260"/>
      <c r="AN926" s="260"/>
      <c r="AO926" s="260"/>
      <c r="AP926" s="260"/>
      <c r="AQ926" s="260"/>
      <c r="AR926" s="260"/>
      <c r="AS926" s="260"/>
      <c r="AT926" s="260"/>
      <c r="AU926" s="260"/>
      <c r="AV926" s="260"/>
      <c r="AW926" s="260"/>
      <c r="AX926" s="260"/>
      <c r="AY926" s="260"/>
      <c r="AZ926" s="260"/>
      <c r="BA926" s="260"/>
      <c r="BB926" s="260"/>
      <c r="BC926" s="260"/>
      <c r="BD926" s="260"/>
      <c r="BE926" s="260"/>
      <c r="BF926" s="260"/>
      <c r="BG926" s="260"/>
      <c r="BH926" s="260"/>
      <c r="BI926" s="260"/>
      <c r="BJ926" s="382">
        <f>SUM(N928:BI928)</f>
        <v>0</v>
      </c>
      <c r="BK926" s="384">
        <f>SUM(N930:BI930)</f>
        <v>0</v>
      </c>
      <c r="BL926" s="386">
        <f>IF($K926=0,0,IF($BJ926&gt;=20,1,0))</f>
        <v>0</v>
      </c>
      <c r="BM926" s="106"/>
      <c r="BN926" s="106"/>
      <c r="BO926" s="106"/>
      <c r="BP926" s="106"/>
      <c r="BQ926" s="106"/>
      <c r="BR926" s="106"/>
      <c r="BS926" s="106"/>
      <c r="BT926" s="106"/>
      <c r="BU926" s="106"/>
      <c r="BV926" s="106"/>
      <c r="BW926" s="106"/>
      <c r="BX926" s="106"/>
      <c r="BY926" s="106"/>
      <c r="BZ926" s="106"/>
      <c r="CA926" s="106"/>
      <c r="CB926" s="106"/>
    </row>
    <row r="927" spans="1:80" s="245" customFormat="1" ht="29" x14ac:dyDescent="0.35">
      <c r="A927" s="243"/>
      <c r="B927" s="128"/>
      <c r="C927" s="170"/>
      <c r="D927" s="170"/>
      <c r="E927" s="170"/>
      <c r="F927" s="170"/>
      <c r="G927" s="170"/>
      <c r="H927" s="170"/>
      <c r="I927" s="64"/>
      <c r="J927" s="105"/>
      <c r="K927" s="223"/>
      <c r="L927" s="106"/>
      <c r="M927" s="63" t="s">
        <v>215</v>
      </c>
      <c r="N927" s="260"/>
      <c r="O927" s="260"/>
      <c r="P927" s="260"/>
      <c r="Q927" s="260"/>
      <c r="R927" s="260"/>
      <c r="S927" s="260"/>
      <c r="T927" s="260"/>
      <c r="U927" s="260"/>
      <c r="V927" s="260"/>
      <c r="W927" s="260"/>
      <c r="X927" s="260"/>
      <c r="Y927" s="260"/>
      <c r="Z927" s="260"/>
      <c r="AA927" s="260"/>
      <c r="AB927" s="260"/>
      <c r="AC927" s="260"/>
      <c r="AD927" s="260"/>
      <c r="AE927" s="260"/>
      <c r="AF927" s="260"/>
      <c r="AG927" s="260"/>
      <c r="AH927" s="260"/>
      <c r="AI927" s="260"/>
      <c r="AJ927" s="260"/>
      <c r="AK927" s="260"/>
      <c r="AL927" s="260"/>
      <c r="AM927" s="260"/>
      <c r="AN927" s="260"/>
      <c r="AO927" s="260"/>
      <c r="AP927" s="260"/>
      <c r="AQ927" s="260"/>
      <c r="AR927" s="260"/>
      <c r="AS927" s="260"/>
      <c r="AT927" s="260"/>
      <c r="AU927" s="260"/>
      <c r="AV927" s="260"/>
      <c r="AW927" s="260"/>
      <c r="AX927" s="260"/>
      <c r="AY927" s="260"/>
      <c r="AZ927" s="260"/>
      <c r="BA927" s="260"/>
      <c r="BB927" s="260"/>
      <c r="BC927" s="260"/>
      <c r="BD927" s="260"/>
      <c r="BE927" s="260"/>
      <c r="BF927" s="260"/>
      <c r="BG927" s="260"/>
      <c r="BH927" s="260"/>
      <c r="BI927" s="260"/>
      <c r="BJ927" s="382"/>
      <c r="BK927" s="384"/>
      <c r="BL927" s="386"/>
      <c r="BM927" s="106"/>
      <c r="BN927" s="106"/>
      <c r="BO927" s="106"/>
      <c r="BP927" s="106"/>
      <c r="BQ927" s="106"/>
      <c r="BR927" s="106"/>
      <c r="BS927" s="106"/>
      <c r="BT927" s="106"/>
      <c r="BU927" s="106"/>
      <c r="BV927" s="106"/>
      <c r="BW927" s="106"/>
      <c r="BX927" s="106"/>
      <c r="BY927" s="106"/>
      <c r="BZ927" s="106"/>
      <c r="CA927" s="106"/>
      <c r="CB927" s="106"/>
    </row>
    <row r="928" spans="1:80" s="245" customFormat="1" ht="29" x14ac:dyDescent="0.35">
      <c r="A928" s="243"/>
      <c r="B928" s="128"/>
      <c r="C928" s="170"/>
      <c r="D928" s="170"/>
      <c r="E928" s="170"/>
      <c r="F928" s="170"/>
      <c r="G928" s="170"/>
      <c r="H928" s="170"/>
      <c r="I928" s="64"/>
      <c r="J928" s="105"/>
      <c r="K928" s="165"/>
      <c r="L928" s="106"/>
      <c r="M928" s="63" t="s">
        <v>235</v>
      </c>
      <c r="N928" s="167">
        <f>IF(N927="",0,IF(N927&gt;=$H926,$H926,N927))</f>
        <v>0</v>
      </c>
      <c r="O928" s="167">
        <f t="shared" ref="O928" si="14849">IF(O927="",0,IF((O927+N929)&lt;=$H926,O927,$H926-N929))</f>
        <v>0</v>
      </c>
      <c r="P928" s="167">
        <f t="shared" ref="P928" si="14850">IF(P927="",0,IF((P927+O929)&lt;=$H926,P927,$H926-O929))</f>
        <v>0</v>
      </c>
      <c r="Q928" s="167">
        <f t="shared" ref="Q928" si="14851">IF(Q927="",0,IF((Q927+P929)&lt;=$H926,Q927,$H926-P929))</f>
        <v>0</v>
      </c>
      <c r="R928" s="167">
        <f t="shared" ref="R928" si="14852">IF(R927="",0,IF((R927+Q929)&lt;=$H926,R927,$H926-Q929))</f>
        <v>0</v>
      </c>
      <c r="S928" s="167">
        <f t="shared" ref="S928" si="14853">IF(S927="",0,IF((S927+R929)&lt;=$H926,S927,$H926-R929))</f>
        <v>0</v>
      </c>
      <c r="T928" s="167">
        <f t="shared" ref="T928" si="14854">IF(T927="",0,IF((T927+S929)&lt;=$H926,T927,$H926-S929))</f>
        <v>0</v>
      </c>
      <c r="U928" s="167">
        <f t="shared" ref="U928" si="14855">IF(U927="",0,IF((U927+T929)&lt;=$H926,U927,$H926-T929))</f>
        <v>0</v>
      </c>
      <c r="V928" s="167">
        <f t="shared" ref="V928" si="14856">IF(V927="",0,IF((V927+U929)&lt;=$H926,V927,$H926-U929))</f>
        <v>0</v>
      </c>
      <c r="W928" s="167">
        <f t="shared" ref="W928" si="14857">IF(W927="",0,IF((W927+V929)&lt;=$H926,W927,$H926-V929))</f>
        <v>0</v>
      </c>
      <c r="X928" s="167">
        <f t="shared" ref="X928" si="14858">IF(X927="",0,IF((X927+W929)&lt;=$H926,X927,$H926-W929))</f>
        <v>0</v>
      </c>
      <c r="Y928" s="167">
        <f t="shared" ref="Y928" si="14859">IF(Y927="",0,IF((Y927+X929)&lt;=$H926,Y927,$H926-X929))</f>
        <v>0</v>
      </c>
      <c r="Z928" s="167">
        <f t="shared" ref="Z928" si="14860">IF(Z927="",0,IF((Z927+Y929)&lt;=$H926,Z927,$H926-Y929))</f>
        <v>0</v>
      </c>
      <c r="AA928" s="167">
        <f t="shared" ref="AA928" si="14861">IF(AA927="",0,IF((AA927+Z929)&lt;=$H926,AA927,$H926-Z929))</f>
        <v>0</v>
      </c>
      <c r="AB928" s="167">
        <f t="shared" ref="AB928" si="14862">IF(AB927="",0,IF((AB927+AA929)&lt;=$H926,AB927,$H926-AA929))</f>
        <v>0</v>
      </c>
      <c r="AC928" s="167">
        <f t="shared" ref="AC928" si="14863">IF(AC927="",0,IF((AC927+AB929)&lt;=$H926,AC927,$H926-AB929))</f>
        <v>0</v>
      </c>
      <c r="AD928" s="167">
        <f t="shared" ref="AD928" si="14864">IF(AD927="",0,IF((AD927+AC929)&lt;=$H926,AD927,$H926-AC929))</f>
        <v>0</v>
      </c>
      <c r="AE928" s="167">
        <f t="shared" ref="AE928" si="14865">IF(AE927="",0,IF((AE927+AD929)&lt;=$H926,AE927,$H926-AD929))</f>
        <v>0</v>
      </c>
      <c r="AF928" s="167">
        <f t="shared" ref="AF928" si="14866">IF(AF927="",0,IF((AF927+AE929)&lt;=$H926,AF927,$H926-AE929))</f>
        <v>0</v>
      </c>
      <c r="AG928" s="167">
        <f t="shared" ref="AG928" si="14867">IF(AG927="",0,IF((AG927+AF929)&lt;=$H926,AG927,$H926-AF929))</f>
        <v>0</v>
      </c>
      <c r="AH928" s="167">
        <f t="shared" ref="AH928" si="14868">IF(AH927="",0,IF((AH927+AG929)&lt;=$H926,AH927,$H926-AG929))</f>
        <v>0</v>
      </c>
      <c r="AI928" s="167">
        <f t="shared" ref="AI928" si="14869">IF(AI927="",0,IF((AI927+AH929)&lt;=$H926,AI927,$H926-AH929))</f>
        <v>0</v>
      </c>
      <c r="AJ928" s="167">
        <f t="shared" ref="AJ928" si="14870">IF(AJ927="",0,IF((AJ927+AI929)&lt;=$H926,AJ927,$H926-AI929))</f>
        <v>0</v>
      </c>
      <c r="AK928" s="167">
        <f t="shared" ref="AK928" si="14871">IF(AK927="",0,IF((AK927+AJ929)&lt;=$H926,AK927,$H926-AJ929))</f>
        <v>0</v>
      </c>
      <c r="AL928" s="167">
        <f t="shared" ref="AL928" si="14872">IF(AL927="",0,IF((AL927+AK929)&lt;=$H926,AL927,$H926-AK929))</f>
        <v>0</v>
      </c>
      <c r="AM928" s="167">
        <f t="shared" ref="AM928" si="14873">IF(AM927="",0,IF((AM927+AL929)&lt;=$H926,AM927,$H926-AL929))</f>
        <v>0</v>
      </c>
      <c r="AN928" s="167">
        <f t="shared" ref="AN928" si="14874">IF(AN927="",0,IF((AN927+AM929)&lt;=$H926,AN927,$H926-AM929))</f>
        <v>0</v>
      </c>
      <c r="AO928" s="167">
        <f t="shared" ref="AO928" si="14875">IF(AO927="",0,IF((AO927+AN929)&lt;=$H926,AO927,$H926-AN929))</f>
        <v>0</v>
      </c>
      <c r="AP928" s="167">
        <f t="shared" ref="AP928" si="14876">IF(AP927="",0,IF((AP927+AO929)&lt;=$H926,AP927,$H926-AO929))</f>
        <v>0</v>
      </c>
      <c r="AQ928" s="167">
        <f t="shared" ref="AQ928" si="14877">IF(AQ927="",0,IF((AQ927+AP929)&lt;=$H926,AQ927,$H926-AP929))</f>
        <v>0</v>
      </c>
      <c r="AR928" s="167">
        <f t="shared" ref="AR928" si="14878">IF(AR927="",0,IF((AR927+AQ929)&lt;=$H926,AR927,$H926-AQ929))</f>
        <v>0</v>
      </c>
      <c r="AS928" s="167">
        <f t="shared" ref="AS928" si="14879">IF(AS927="",0,IF((AS927+AR929)&lt;=$H926,AS927,$H926-AR929))</f>
        <v>0</v>
      </c>
      <c r="AT928" s="167">
        <f t="shared" ref="AT928" si="14880">IF(AT927="",0,IF((AT927+AS929)&lt;=$H926,AT927,$H926-AS929))</f>
        <v>0</v>
      </c>
      <c r="AU928" s="167">
        <f t="shared" ref="AU928" si="14881">IF(AU927="",0,IF((AU927+AT929)&lt;=$H926,AU927,$H926-AT929))</f>
        <v>0</v>
      </c>
      <c r="AV928" s="167">
        <f t="shared" ref="AV928" si="14882">IF(AV927="",0,IF((AV927+AU929)&lt;=$H926,AV927,$H926-AU929))</f>
        <v>0</v>
      </c>
      <c r="AW928" s="167">
        <f t="shared" ref="AW928" si="14883">IF(AW927="",0,IF((AW927+AV929)&lt;=$H926,AW927,$H926-AV929))</f>
        <v>0</v>
      </c>
      <c r="AX928" s="167">
        <f t="shared" ref="AX928" si="14884">IF(AX927="",0,IF((AX927+AW929)&lt;=$H926,AX927,$H926-AW929))</f>
        <v>0</v>
      </c>
      <c r="AY928" s="167">
        <f t="shared" ref="AY928" si="14885">IF(AY927="",0,IF((AY927+AX929)&lt;=$H926,AY927,$H926-AX929))</f>
        <v>0</v>
      </c>
      <c r="AZ928" s="167">
        <f t="shared" ref="AZ928" si="14886">IF(AZ927="",0,IF((AZ927+AY929)&lt;=$H926,AZ927,$H926-AY929))</f>
        <v>0</v>
      </c>
      <c r="BA928" s="167">
        <f t="shared" ref="BA928" si="14887">IF(BA927="",0,IF((BA927+AZ929)&lt;=$H926,BA927,$H926-AZ929))</f>
        <v>0</v>
      </c>
      <c r="BB928" s="167">
        <f t="shared" ref="BB928" si="14888">IF(BB927="",0,IF((BB927+BA929)&lt;=$H926,BB927,$H926-BA929))</f>
        <v>0</v>
      </c>
      <c r="BC928" s="167">
        <f t="shared" ref="BC928" si="14889">IF(BC927="",0,IF((BC927+BB929)&lt;=$H926,BC927,$H926-BB929))</f>
        <v>0</v>
      </c>
      <c r="BD928" s="167">
        <f t="shared" ref="BD928" si="14890">IF(BD927="",0,IF((BD927+BC929)&lt;=$H926,BD927,$H926-BC929))</f>
        <v>0</v>
      </c>
      <c r="BE928" s="167">
        <f t="shared" ref="BE928" si="14891">IF(BE927="",0,IF((BE927+BD929)&lt;=$H926,BE927,$H926-BD929))</f>
        <v>0</v>
      </c>
      <c r="BF928" s="167">
        <f t="shared" ref="BF928" si="14892">IF(BF927="",0,IF((BF927+BE929)&lt;=$H926,BF927,$H926-BE929))</f>
        <v>0</v>
      </c>
      <c r="BG928" s="167">
        <f t="shared" ref="BG928" si="14893">IF(BG927="",0,IF((BG927+BF929)&lt;=$H926,BG927,$H926-BF929))</f>
        <v>0</v>
      </c>
      <c r="BH928" s="167">
        <f t="shared" ref="BH928" si="14894">IF(BH927="",0,IF((BH927+BG929)&lt;=$H926,BH927,$H926-BG929))</f>
        <v>0</v>
      </c>
      <c r="BI928" s="167">
        <f t="shared" ref="BI928" si="14895">IF(BI927="",0,IF((BI927+BH929)&lt;=$H926,BI927,$H926-BH929))</f>
        <v>0</v>
      </c>
      <c r="BJ928" s="382"/>
      <c r="BK928" s="384"/>
      <c r="BL928" s="386"/>
      <c r="BM928" s="106"/>
      <c r="BN928" s="106"/>
      <c r="BO928" s="106"/>
      <c r="BP928" s="106"/>
      <c r="BQ928" s="106"/>
      <c r="BR928" s="106"/>
      <c r="BS928" s="106"/>
      <c r="BT928" s="106"/>
      <c r="BU928" s="106"/>
      <c r="BV928" s="106"/>
      <c r="BW928" s="106"/>
      <c r="BX928" s="106"/>
      <c r="BY928" s="106"/>
      <c r="BZ928" s="106"/>
      <c r="CA928" s="106"/>
      <c r="CB928" s="106"/>
    </row>
    <row r="929" spans="1:80" ht="29" hidden="1" x14ac:dyDescent="0.35">
      <c r="B929" s="128"/>
      <c r="C929" s="170"/>
      <c r="D929" s="170"/>
      <c r="E929" s="170"/>
      <c r="F929" s="170"/>
      <c r="G929" s="170"/>
      <c r="H929" s="170"/>
      <c r="I929" s="172"/>
      <c r="J929" s="105"/>
      <c r="K929" s="175"/>
      <c r="L929" s="105"/>
      <c r="M929" s="63" t="s">
        <v>236</v>
      </c>
      <c r="N929" s="167">
        <f>N928</f>
        <v>0</v>
      </c>
      <c r="O929" s="167">
        <f>O928+N929</f>
        <v>0</v>
      </c>
      <c r="P929" s="167">
        <f t="shared" ref="P929" si="14896">P928+O929</f>
        <v>0</v>
      </c>
      <c r="Q929" s="167">
        <f t="shared" ref="Q929" si="14897">Q928+P929</f>
        <v>0</v>
      </c>
      <c r="R929" s="167">
        <f t="shared" ref="R929" si="14898">R928+Q929</f>
        <v>0</v>
      </c>
      <c r="S929" s="167">
        <f t="shared" ref="S929" si="14899">S928+R929</f>
        <v>0</v>
      </c>
      <c r="T929" s="167">
        <f t="shared" ref="T929" si="14900">T928+S929</f>
        <v>0</v>
      </c>
      <c r="U929" s="167">
        <f t="shared" ref="U929" si="14901">U928+T929</f>
        <v>0</v>
      </c>
      <c r="V929" s="167">
        <f t="shared" ref="V929" si="14902">V928+U929</f>
        <v>0</v>
      </c>
      <c r="W929" s="167">
        <f t="shared" ref="W929" si="14903">W928+V929</f>
        <v>0</v>
      </c>
      <c r="X929" s="167">
        <f t="shared" ref="X929" si="14904">X928+W929</f>
        <v>0</v>
      </c>
      <c r="Y929" s="167">
        <f t="shared" ref="Y929" si="14905">Y928+X929</f>
        <v>0</v>
      </c>
      <c r="Z929" s="167">
        <f t="shared" ref="Z929" si="14906">Z928+Y929</f>
        <v>0</v>
      </c>
      <c r="AA929" s="167">
        <f t="shared" ref="AA929" si="14907">AA928+Z929</f>
        <v>0</v>
      </c>
      <c r="AB929" s="167">
        <f t="shared" ref="AB929" si="14908">AB928+AA929</f>
        <v>0</v>
      </c>
      <c r="AC929" s="167">
        <f t="shared" ref="AC929" si="14909">AC928+AB929</f>
        <v>0</v>
      </c>
      <c r="AD929" s="167">
        <f t="shared" ref="AD929" si="14910">AD928+AC929</f>
        <v>0</v>
      </c>
      <c r="AE929" s="167">
        <f t="shared" ref="AE929" si="14911">AE928+AD929</f>
        <v>0</v>
      </c>
      <c r="AF929" s="167">
        <f t="shared" ref="AF929" si="14912">AF928+AE929</f>
        <v>0</v>
      </c>
      <c r="AG929" s="167">
        <f t="shared" ref="AG929" si="14913">AG928+AF929</f>
        <v>0</v>
      </c>
      <c r="AH929" s="167">
        <f t="shared" ref="AH929" si="14914">AH928+AG929</f>
        <v>0</v>
      </c>
      <c r="AI929" s="167">
        <f t="shared" ref="AI929" si="14915">AI928+AH929</f>
        <v>0</v>
      </c>
      <c r="AJ929" s="167">
        <f t="shared" ref="AJ929" si="14916">AJ928+AI929</f>
        <v>0</v>
      </c>
      <c r="AK929" s="167">
        <f t="shared" ref="AK929" si="14917">AK928+AJ929</f>
        <v>0</v>
      </c>
      <c r="AL929" s="167">
        <f t="shared" ref="AL929" si="14918">AL928+AK929</f>
        <v>0</v>
      </c>
      <c r="AM929" s="167">
        <f t="shared" ref="AM929" si="14919">AM928+AL929</f>
        <v>0</v>
      </c>
      <c r="AN929" s="167">
        <f t="shared" ref="AN929" si="14920">AN928+AM929</f>
        <v>0</v>
      </c>
      <c r="AO929" s="167">
        <f t="shared" ref="AO929" si="14921">AO928+AN929</f>
        <v>0</v>
      </c>
      <c r="AP929" s="167">
        <f t="shared" ref="AP929" si="14922">AP928+AO929</f>
        <v>0</v>
      </c>
      <c r="AQ929" s="167">
        <f t="shared" ref="AQ929" si="14923">AQ928+AP929</f>
        <v>0</v>
      </c>
      <c r="AR929" s="167">
        <f t="shared" ref="AR929" si="14924">AR928+AQ929</f>
        <v>0</v>
      </c>
      <c r="AS929" s="167">
        <f t="shared" ref="AS929" si="14925">AS928+AR929</f>
        <v>0</v>
      </c>
      <c r="AT929" s="167">
        <f t="shared" ref="AT929" si="14926">AT928+AS929</f>
        <v>0</v>
      </c>
      <c r="AU929" s="167">
        <f t="shared" ref="AU929" si="14927">AU928+AT929</f>
        <v>0</v>
      </c>
      <c r="AV929" s="167">
        <f t="shared" ref="AV929" si="14928">AV928+AU929</f>
        <v>0</v>
      </c>
      <c r="AW929" s="167">
        <f t="shared" ref="AW929" si="14929">AW928+AV929</f>
        <v>0</v>
      </c>
      <c r="AX929" s="167">
        <f t="shared" ref="AX929" si="14930">AX928+AW929</f>
        <v>0</v>
      </c>
      <c r="AY929" s="167">
        <f t="shared" ref="AY929" si="14931">AY928+AX929</f>
        <v>0</v>
      </c>
      <c r="AZ929" s="167">
        <f t="shared" ref="AZ929" si="14932">AZ928+AY929</f>
        <v>0</v>
      </c>
      <c r="BA929" s="167">
        <f t="shared" ref="BA929" si="14933">BA928+AZ929</f>
        <v>0</v>
      </c>
      <c r="BB929" s="167">
        <f t="shared" ref="BB929" si="14934">BB928+BA929</f>
        <v>0</v>
      </c>
      <c r="BC929" s="167">
        <f t="shared" ref="BC929" si="14935">BC928+BB929</f>
        <v>0</v>
      </c>
      <c r="BD929" s="167">
        <f t="shared" ref="BD929" si="14936">BD928+BC929</f>
        <v>0</v>
      </c>
      <c r="BE929" s="167">
        <f t="shared" ref="BE929" si="14937">BE928+BD929</f>
        <v>0</v>
      </c>
      <c r="BF929" s="167">
        <f t="shared" ref="BF929" si="14938">BF928+BE929</f>
        <v>0</v>
      </c>
      <c r="BG929" s="167">
        <f t="shared" ref="BG929" si="14939">BG928+BF929</f>
        <v>0</v>
      </c>
      <c r="BH929" s="167">
        <f t="shared" ref="BH929" si="14940">BH928+BG929</f>
        <v>0</v>
      </c>
      <c r="BI929" s="167">
        <f t="shared" ref="BI929" si="14941">BI928+BH929</f>
        <v>0</v>
      </c>
      <c r="BJ929" s="382"/>
      <c r="BK929" s="384"/>
      <c r="BL929" s="386"/>
      <c r="BM929" s="105"/>
      <c r="BN929" s="105"/>
      <c r="BO929" s="105"/>
      <c r="BP929" s="105"/>
      <c r="BQ929" s="105"/>
      <c r="BR929" s="105"/>
      <c r="BS929" s="105"/>
      <c r="BT929" s="105"/>
      <c r="BU929" s="105"/>
      <c r="BV929" s="105"/>
      <c r="BW929" s="105"/>
      <c r="BX929" s="105"/>
      <c r="BY929" s="105"/>
      <c r="BZ929" s="105"/>
      <c r="CA929" s="105"/>
      <c r="CB929" s="105"/>
    </row>
    <row r="930" spans="1:80" ht="25.4" customHeight="1" thickBot="1" x14ac:dyDescent="0.4">
      <c r="B930" s="128"/>
      <c r="C930" s="170"/>
      <c r="D930" s="170"/>
      <c r="E930" s="170"/>
      <c r="F930" s="170"/>
      <c r="G930" s="170"/>
      <c r="H930" s="170"/>
      <c r="I930" s="172"/>
      <c r="J930" s="105"/>
      <c r="K930" s="175"/>
      <c r="L930" s="105"/>
      <c r="M930" s="63" t="s">
        <v>145</v>
      </c>
      <c r="N930" s="168">
        <f>IF($E926="",0,VLOOKUP($E926,'Podpůrná data'!$H$15:$I$182,2)*N928)</f>
        <v>0</v>
      </c>
      <c r="O930" s="168">
        <f>IF($E926="",0,VLOOKUP($E926,'Podpůrná data'!$H$15:$I$182,2)*O928)</f>
        <v>0</v>
      </c>
      <c r="P930" s="168">
        <f>IF($E926="",0,VLOOKUP($E926,'Podpůrná data'!$H$15:$I$182,2)*P928)</f>
        <v>0</v>
      </c>
      <c r="Q930" s="168">
        <f>IF($E926="",0,VLOOKUP($E926,'Podpůrná data'!$H$15:$I$182,2)*Q928)</f>
        <v>0</v>
      </c>
      <c r="R930" s="168">
        <f>IF($E926="",0,VLOOKUP($E926,'Podpůrná data'!$H$15:$I$182,2)*R928)</f>
        <v>0</v>
      </c>
      <c r="S930" s="168">
        <f>IF($E926="",0,VLOOKUP($E926,'Podpůrná data'!$H$15:$I$182,2)*S928)</f>
        <v>0</v>
      </c>
      <c r="T930" s="168">
        <f>IF($E926="",0,VLOOKUP($E926,'Podpůrná data'!$H$15:$I$182,2)*T928)</f>
        <v>0</v>
      </c>
      <c r="U930" s="168">
        <f>IF($E926="",0,VLOOKUP($E926,'Podpůrná data'!$H$15:$I$182,2)*U928)</f>
        <v>0</v>
      </c>
      <c r="V930" s="168">
        <f>IF($E926="",0,VLOOKUP($E926,'Podpůrná data'!$H$15:$I$182,2)*V928)</f>
        <v>0</v>
      </c>
      <c r="W930" s="168">
        <f>IF($E926="",0,VLOOKUP($E926,'Podpůrná data'!$H$15:$I$182,2)*W928)</f>
        <v>0</v>
      </c>
      <c r="X930" s="168">
        <f>IF($E926="",0,VLOOKUP($E926,'Podpůrná data'!$H$15:$I$182,2)*X928)</f>
        <v>0</v>
      </c>
      <c r="Y930" s="168">
        <f>IF($E926="",0,VLOOKUP($E926,'Podpůrná data'!$H$15:$I$182,2)*Y928)</f>
        <v>0</v>
      </c>
      <c r="Z930" s="168">
        <f>IF($E926="",0,VLOOKUP($E926,'Podpůrná data'!$H$15:$I$182,2)*Z928)</f>
        <v>0</v>
      </c>
      <c r="AA930" s="168">
        <f>IF($E926="",0,VLOOKUP($E926,'Podpůrná data'!$H$15:$I$182,2)*AA928)</f>
        <v>0</v>
      </c>
      <c r="AB930" s="168">
        <f>IF($E926="",0,VLOOKUP($E926,'Podpůrná data'!$H$15:$I$182,2)*AB928)</f>
        <v>0</v>
      </c>
      <c r="AC930" s="168">
        <f>IF($E926="",0,VLOOKUP($E926,'Podpůrná data'!$H$15:$I$182,2)*AC928)</f>
        <v>0</v>
      </c>
      <c r="AD930" s="168">
        <f>IF($E926="",0,VLOOKUP($E926,'Podpůrná data'!$H$15:$I$182,2)*AD928)</f>
        <v>0</v>
      </c>
      <c r="AE930" s="168">
        <f>IF($E926="",0,VLOOKUP($E926,'Podpůrná data'!$H$15:$I$182,2)*AE928)</f>
        <v>0</v>
      </c>
      <c r="AF930" s="168">
        <f>IF($E926="",0,VLOOKUP($E926,'Podpůrná data'!$H$15:$I$182,2)*AF928)</f>
        <v>0</v>
      </c>
      <c r="AG930" s="168">
        <f>IF($E926="",0,VLOOKUP($E926,'Podpůrná data'!$H$15:$I$182,2)*AG928)</f>
        <v>0</v>
      </c>
      <c r="AH930" s="168">
        <f>IF($E926="",0,VLOOKUP($E926,'Podpůrná data'!$H$15:$I$182,2)*AH928)</f>
        <v>0</v>
      </c>
      <c r="AI930" s="168">
        <f>IF($E926="",0,VLOOKUP($E926,'Podpůrná data'!$H$15:$I$182,2)*AI928)</f>
        <v>0</v>
      </c>
      <c r="AJ930" s="168">
        <f>IF($E926="",0,VLOOKUP($E926,'Podpůrná data'!$H$15:$I$182,2)*AJ928)</f>
        <v>0</v>
      </c>
      <c r="AK930" s="168">
        <f>IF($E926="",0,VLOOKUP($E926,'Podpůrná data'!$H$15:$I$182,2)*AK928)</f>
        <v>0</v>
      </c>
      <c r="AL930" s="168">
        <f>IF($E926="",0,VLOOKUP($E926,'Podpůrná data'!$H$15:$I$182,2)*AL928)</f>
        <v>0</v>
      </c>
      <c r="AM930" s="168">
        <f>IF($E926="",0,VLOOKUP($E926,'Podpůrná data'!$H$15:$I$182,2)*AM928)</f>
        <v>0</v>
      </c>
      <c r="AN930" s="168">
        <f>IF($E926="",0,VLOOKUP($E926,'Podpůrná data'!$H$15:$I$182,2)*AN928)</f>
        <v>0</v>
      </c>
      <c r="AO930" s="168">
        <f>IF($E926="",0,VLOOKUP($E926,'Podpůrná data'!$H$15:$I$182,2)*AO928)</f>
        <v>0</v>
      </c>
      <c r="AP930" s="168">
        <f>IF($E926="",0,VLOOKUP($E926,'Podpůrná data'!$H$15:$I$182,2)*AP928)</f>
        <v>0</v>
      </c>
      <c r="AQ930" s="168">
        <f>IF($E926="",0,VLOOKUP($E926,'Podpůrná data'!$H$15:$I$182,2)*AQ928)</f>
        <v>0</v>
      </c>
      <c r="AR930" s="168">
        <f>IF($E926="",0,VLOOKUP($E926,'Podpůrná data'!$H$15:$I$182,2)*AR928)</f>
        <v>0</v>
      </c>
      <c r="AS930" s="168">
        <f>IF($E926="",0,VLOOKUP($E926,'Podpůrná data'!$H$15:$I$182,2)*AS928)</f>
        <v>0</v>
      </c>
      <c r="AT930" s="168">
        <f>IF($E926="",0,VLOOKUP($E926,'Podpůrná data'!$H$15:$I$182,2)*AT928)</f>
        <v>0</v>
      </c>
      <c r="AU930" s="168">
        <f>IF($E926="",0,VLOOKUP($E926,'Podpůrná data'!$H$15:$I$182,2)*AU928)</f>
        <v>0</v>
      </c>
      <c r="AV930" s="168">
        <f>IF($E926="",0,VLOOKUP($E926,'Podpůrná data'!$H$15:$I$182,2)*AV928)</f>
        <v>0</v>
      </c>
      <c r="AW930" s="168">
        <f>IF($E926="",0,VLOOKUP($E926,'Podpůrná data'!$H$15:$I$182,2)*AW928)</f>
        <v>0</v>
      </c>
      <c r="AX930" s="168">
        <f>IF($E926="",0,VLOOKUP($E926,'Podpůrná data'!$H$15:$I$182,2)*AX928)</f>
        <v>0</v>
      </c>
      <c r="AY930" s="168">
        <f>IF($E926="",0,VLOOKUP($E926,'Podpůrná data'!$H$15:$I$182,2)*AY928)</f>
        <v>0</v>
      </c>
      <c r="AZ930" s="168">
        <f>IF($E926="",0,VLOOKUP($E926,'Podpůrná data'!$H$15:$I$182,2)*AZ928)</f>
        <v>0</v>
      </c>
      <c r="BA930" s="168">
        <f>IF($E926="",0,VLOOKUP($E926,'Podpůrná data'!$H$15:$I$182,2)*BA928)</f>
        <v>0</v>
      </c>
      <c r="BB930" s="168">
        <f>IF($E926="",0,VLOOKUP($E926,'Podpůrná data'!$H$15:$I$182,2)*BB928)</f>
        <v>0</v>
      </c>
      <c r="BC930" s="168">
        <f>IF($E926="",0,VLOOKUP($E926,'Podpůrná data'!$H$15:$I$182,2)*BC928)</f>
        <v>0</v>
      </c>
      <c r="BD930" s="168">
        <f>IF($E926="",0,VLOOKUP($E926,'Podpůrná data'!$H$15:$I$182,2)*BD928)</f>
        <v>0</v>
      </c>
      <c r="BE930" s="168">
        <f>IF($E926="",0,VLOOKUP($E926,'Podpůrná data'!$H$15:$I$182,2)*BE928)</f>
        <v>0</v>
      </c>
      <c r="BF930" s="168">
        <f>IF($E926="",0,VLOOKUP($E926,'Podpůrná data'!$H$15:$I$182,2)*BF928)</f>
        <v>0</v>
      </c>
      <c r="BG930" s="168">
        <f>IF($E926="",0,VLOOKUP($E926,'Podpůrná data'!$H$15:$I$182,2)*BG928)</f>
        <v>0</v>
      </c>
      <c r="BH930" s="168">
        <f>IF($E926="",0,VLOOKUP($E926,'Podpůrná data'!$H$15:$I$182,2)*BH928)</f>
        <v>0</v>
      </c>
      <c r="BI930" s="168">
        <f>IF($E926="",0,VLOOKUP($E926,'Podpůrná data'!$H$15:$I$182,2)*BI928)</f>
        <v>0</v>
      </c>
      <c r="BJ930" s="382"/>
      <c r="BK930" s="384"/>
      <c r="BL930" s="386"/>
      <c r="BM930" s="105"/>
      <c r="BN930" s="178">
        <f>SUMIFS($N930:$BI930,$N925:$BI925,"1. ZoR")</f>
        <v>0</v>
      </c>
      <c r="BO930" s="178">
        <f>SUMIFS($N930:$BI930,$N925:$BI925,"2. ZoR")</f>
        <v>0</v>
      </c>
      <c r="BP930" s="178">
        <f>SUMIFS($N930:$BI930,$N925:$BI925,"3. ZoR")</f>
        <v>0</v>
      </c>
      <c r="BQ930" s="178">
        <f>SUMIFS($N930:$BI930,$N925:$BI925,"4. ZoR")</f>
        <v>0</v>
      </c>
      <c r="BR930" s="178">
        <f>SUMIFS($N930:$BI930,$N925:$BI925,"5. ZoR")</f>
        <v>0</v>
      </c>
      <c r="BS930" s="178">
        <f>SUMIFS($N930:$BI930,$N925:$BI925,"6. ZoR")</f>
        <v>0</v>
      </c>
      <c r="BT930" s="178">
        <f>SUMIFS($N930:$BI930,$N925:$BI925,"7. ZoR")</f>
        <v>0</v>
      </c>
      <c r="BU930" s="178">
        <f>SUMIFS($N930:$BI930,$N925:$BI925,"8. ZoR")</f>
        <v>0</v>
      </c>
      <c r="BV930" s="178">
        <f>SUMIFS($N930:$BI930,$N925:$BI925,"9. ZoR")</f>
        <v>0</v>
      </c>
      <c r="BW930" s="178">
        <f>SUMIFS($N930:$BI930,$N925:$BI925,"10. ZoR")</f>
        <v>0</v>
      </c>
      <c r="BX930" s="178">
        <f>SUMIFS($N930:$BI930,$N925:$BI925,"11. ZoR")</f>
        <v>0</v>
      </c>
      <c r="BY930" s="178">
        <f>SUMIFS($N930:$BI930,$N925:$BI925,"12. ZoR")</f>
        <v>0</v>
      </c>
      <c r="BZ930" s="178">
        <f>SUMIFS($N930:$BI930,$N925:$BI925,"13. ZoR")</f>
        <v>0</v>
      </c>
      <c r="CA930" s="178">
        <f>SUMIFS($N930:$BI930,$N925:$BI925,"14. ZoR")</f>
        <v>0</v>
      </c>
      <c r="CB930" s="178">
        <f>SUMIFS($N930:$BI930,$N925:$BI925,"15. ZoR")</f>
        <v>0</v>
      </c>
    </row>
    <row r="931" spans="1:80" ht="29.5" hidden="1" thickBot="1" x14ac:dyDescent="0.4">
      <c r="B931" s="129"/>
      <c r="C931" s="173"/>
      <c r="D931" s="173"/>
      <c r="E931" s="173"/>
      <c r="F931" s="173"/>
      <c r="G931" s="173"/>
      <c r="H931" s="173"/>
      <c r="I931" s="174"/>
      <c r="J931" s="105"/>
      <c r="K931" s="176"/>
      <c r="L931" s="105"/>
      <c r="M931" s="63" t="s">
        <v>200</v>
      </c>
      <c r="N931" s="168">
        <f>IF(N930="","",N930)</f>
        <v>0</v>
      </c>
      <c r="O931" s="168">
        <f>N931+O930</f>
        <v>0</v>
      </c>
      <c r="P931" s="168">
        <f t="shared" ref="P931" si="14942">O931+P930</f>
        <v>0</v>
      </c>
      <c r="Q931" s="168">
        <f t="shared" ref="Q931" si="14943">P931+Q930</f>
        <v>0</v>
      </c>
      <c r="R931" s="168">
        <f t="shared" ref="R931" si="14944">Q931+R930</f>
        <v>0</v>
      </c>
      <c r="S931" s="168">
        <f t="shared" ref="S931" si="14945">R931+S930</f>
        <v>0</v>
      </c>
      <c r="T931" s="168">
        <f t="shared" ref="T931" si="14946">S931+T930</f>
        <v>0</v>
      </c>
      <c r="U931" s="168">
        <f t="shared" ref="U931" si="14947">T931+U930</f>
        <v>0</v>
      </c>
      <c r="V931" s="168">
        <f t="shared" ref="V931" si="14948">U931+V930</f>
        <v>0</v>
      </c>
      <c r="W931" s="168">
        <f t="shared" ref="W931" si="14949">V931+W930</f>
        <v>0</v>
      </c>
      <c r="X931" s="168">
        <f t="shared" ref="X931" si="14950">W931+X930</f>
        <v>0</v>
      </c>
      <c r="Y931" s="168">
        <f t="shared" ref="Y931" si="14951">X931+Y930</f>
        <v>0</v>
      </c>
      <c r="Z931" s="168">
        <f t="shared" ref="Z931" si="14952">Y931+Z930</f>
        <v>0</v>
      </c>
      <c r="AA931" s="168">
        <f t="shared" ref="AA931" si="14953">Z931+AA930</f>
        <v>0</v>
      </c>
      <c r="AB931" s="168">
        <f t="shared" ref="AB931" si="14954">AA931+AB930</f>
        <v>0</v>
      </c>
      <c r="AC931" s="168">
        <f t="shared" ref="AC931" si="14955">AB931+AC930</f>
        <v>0</v>
      </c>
      <c r="AD931" s="168">
        <f t="shared" ref="AD931" si="14956">AC931+AD930</f>
        <v>0</v>
      </c>
      <c r="AE931" s="168">
        <f t="shared" ref="AE931" si="14957">AD931+AE930</f>
        <v>0</v>
      </c>
      <c r="AF931" s="168">
        <f t="shared" ref="AF931" si="14958">AE931+AF930</f>
        <v>0</v>
      </c>
      <c r="AG931" s="168">
        <f t="shared" ref="AG931" si="14959">AF931+AG930</f>
        <v>0</v>
      </c>
      <c r="AH931" s="168">
        <f t="shared" ref="AH931" si="14960">AG931+AH930</f>
        <v>0</v>
      </c>
      <c r="AI931" s="168">
        <f t="shared" ref="AI931" si="14961">AH931+AI930</f>
        <v>0</v>
      </c>
      <c r="AJ931" s="168">
        <f t="shared" ref="AJ931" si="14962">AI931+AJ930</f>
        <v>0</v>
      </c>
      <c r="AK931" s="168">
        <f t="shared" ref="AK931" si="14963">AJ931+AK930</f>
        <v>0</v>
      </c>
      <c r="AL931" s="168">
        <f t="shared" ref="AL931" si="14964">AK931+AL930</f>
        <v>0</v>
      </c>
      <c r="AM931" s="168">
        <f t="shared" ref="AM931" si="14965">AL931+AM930</f>
        <v>0</v>
      </c>
      <c r="AN931" s="168">
        <f t="shared" ref="AN931" si="14966">AM931+AN930</f>
        <v>0</v>
      </c>
      <c r="AO931" s="168">
        <f t="shared" ref="AO931" si="14967">AN931+AO930</f>
        <v>0</v>
      </c>
      <c r="AP931" s="168">
        <f t="shared" ref="AP931" si="14968">AO931+AP930</f>
        <v>0</v>
      </c>
      <c r="AQ931" s="168">
        <f t="shared" ref="AQ931" si="14969">AP931+AQ930</f>
        <v>0</v>
      </c>
      <c r="AR931" s="168">
        <f t="shared" ref="AR931" si="14970">AQ931+AR930</f>
        <v>0</v>
      </c>
      <c r="AS931" s="168">
        <f t="shared" ref="AS931" si="14971">AR931+AS930</f>
        <v>0</v>
      </c>
      <c r="AT931" s="168">
        <f t="shared" ref="AT931" si="14972">AS931+AT930</f>
        <v>0</v>
      </c>
      <c r="AU931" s="168">
        <f t="shared" ref="AU931" si="14973">AT931+AU930</f>
        <v>0</v>
      </c>
      <c r="AV931" s="168">
        <f t="shared" ref="AV931" si="14974">AU931+AV930</f>
        <v>0</v>
      </c>
      <c r="AW931" s="168">
        <f t="shared" ref="AW931" si="14975">AV931+AW930</f>
        <v>0</v>
      </c>
      <c r="AX931" s="168">
        <f t="shared" ref="AX931" si="14976">AW931+AX930</f>
        <v>0</v>
      </c>
      <c r="AY931" s="168">
        <f t="shared" ref="AY931" si="14977">AX931+AY930</f>
        <v>0</v>
      </c>
      <c r="AZ931" s="168">
        <f t="shared" ref="AZ931" si="14978">AY931+AZ930</f>
        <v>0</v>
      </c>
      <c r="BA931" s="168">
        <f t="shared" ref="BA931" si="14979">AZ931+BA930</f>
        <v>0</v>
      </c>
      <c r="BB931" s="168">
        <f t="shared" ref="BB931" si="14980">BA931+BB930</f>
        <v>0</v>
      </c>
      <c r="BC931" s="168">
        <f t="shared" ref="BC931" si="14981">BB931+BC930</f>
        <v>0</v>
      </c>
      <c r="BD931" s="168">
        <f t="shared" ref="BD931" si="14982">BC931+BD930</f>
        <v>0</v>
      </c>
      <c r="BE931" s="168">
        <f t="shared" ref="BE931" si="14983">BD931+BE930</f>
        <v>0</v>
      </c>
      <c r="BF931" s="168">
        <f t="shared" ref="BF931" si="14984">BE931+BF930</f>
        <v>0</v>
      </c>
      <c r="BG931" s="168">
        <f t="shared" ref="BG931" si="14985">BF931+BG930</f>
        <v>0</v>
      </c>
      <c r="BH931" s="168">
        <f t="shared" ref="BH931" si="14986">BG931+BH930</f>
        <v>0</v>
      </c>
      <c r="BI931" s="168">
        <f t="shared" ref="BI931" si="14987">BH931+BI930</f>
        <v>0</v>
      </c>
      <c r="BJ931" s="383"/>
      <c r="BK931" s="385"/>
      <c r="BL931" s="387"/>
      <c r="BM931" s="105"/>
      <c r="BN931" s="105"/>
      <c r="BO931" s="105"/>
      <c r="BP931" s="105"/>
      <c r="BQ931" s="105"/>
      <c r="BR931" s="105"/>
      <c r="BS931" s="105"/>
      <c r="BT931" s="105"/>
      <c r="BU931" s="105"/>
      <c r="BV931" s="105"/>
      <c r="BW931" s="105"/>
      <c r="BX931" s="105"/>
      <c r="BY931" s="105"/>
      <c r="BZ931" s="105"/>
      <c r="CA931" s="105"/>
      <c r="CB931" s="105"/>
    </row>
    <row r="932" spans="1:80" ht="15" hidden="1" thickBot="1" x14ac:dyDescent="0.4">
      <c r="B932" s="105"/>
      <c r="C932" s="130"/>
      <c r="D932" s="130"/>
      <c r="E932" s="130"/>
      <c r="F932" s="130"/>
      <c r="G932" s="130"/>
      <c r="H932" s="130"/>
      <c r="I932" s="105"/>
      <c r="J932" s="7"/>
      <c r="K932" s="105"/>
      <c r="L932" s="105"/>
      <c r="M932" s="105"/>
      <c r="N932" s="105"/>
      <c r="O932" s="105"/>
      <c r="P932" s="7"/>
      <c r="Q932" s="105"/>
      <c r="R932" s="105"/>
      <c r="S932" s="105"/>
      <c r="T932" s="105"/>
      <c r="U932" s="105"/>
      <c r="V932" s="105"/>
      <c r="W932" s="105"/>
      <c r="X932" s="105"/>
      <c r="Y932" s="105"/>
      <c r="Z932" s="105"/>
      <c r="AA932" s="105"/>
      <c r="AB932" s="105"/>
      <c r="AC932" s="105"/>
      <c r="AD932" s="105"/>
      <c r="AE932" s="105"/>
      <c r="AF932" s="105"/>
      <c r="AG932" s="105"/>
      <c r="AH932" s="105"/>
      <c r="AI932" s="105"/>
      <c r="AJ932" s="105"/>
      <c r="AK932" s="105"/>
      <c r="AL932" s="105"/>
      <c r="AM932" s="105"/>
      <c r="AN932" s="105"/>
      <c r="AO932" s="105"/>
      <c r="AP932" s="105"/>
      <c r="AQ932" s="105"/>
      <c r="AR932" s="105"/>
      <c r="AS932" s="105"/>
      <c r="AT932" s="105"/>
      <c r="AU932" s="105"/>
      <c r="AV932" s="105"/>
      <c r="AW932" s="105"/>
      <c r="AX932" s="105"/>
      <c r="AY932" s="105"/>
      <c r="AZ932" s="105"/>
      <c r="BA932" s="105"/>
      <c r="BB932" s="105"/>
      <c r="BC932" s="105"/>
      <c r="BD932" s="105"/>
      <c r="BE932" s="105"/>
      <c r="BF932" s="105"/>
      <c r="BG932" s="105"/>
      <c r="BH932" s="105"/>
      <c r="BI932" s="105"/>
      <c r="BJ932" s="105"/>
      <c r="BK932" s="105"/>
      <c r="BL932" s="105"/>
      <c r="BM932" s="105"/>
      <c r="BN932" s="105"/>
      <c r="BO932" s="105"/>
      <c r="BP932" s="105"/>
      <c r="BQ932" s="105"/>
      <c r="BR932" s="105"/>
      <c r="BS932" s="105"/>
      <c r="BT932" s="105"/>
      <c r="BU932" s="105"/>
      <c r="BV932" s="105"/>
      <c r="BW932" s="105"/>
      <c r="BX932" s="105"/>
      <c r="BY932" s="105"/>
      <c r="BZ932" s="105"/>
      <c r="CA932" s="105"/>
      <c r="CB932" s="105"/>
    </row>
    <row r="933" spans="1:80" s="245" customFormat="1" ht="58.4" customHeight="1" thickBot="1" x14ac:dyDescent="0.4">
      <c r="A933" s="249"/>
      <c r="B933" s="120"/>
      <c r="C933" s="360" t="s">
        <v>2</v>
      </c>
      <c r="D933" s="121"/>
      <c r="E933" s="131" t="s">
        <v>225</v>
      </c>
      <c r="F933" s="131" t="s">
        <v>444</v>
      </c>
      <c r="G933" s="131" t="s">
        <v>208</v>
      </c>
      <c r="H933" s="122" t="s">
        <v>385</v>
      </c>
      <c r="I933" s="123" t="s">
        <v>1</v>
      </c>
      <c r="J933" s="7"/>
      <c r="K933" s="169">
        <v>204032</v>
      </c>
      <c r="L933" s="106"/>
      <c r="M933" s="194" t="s">
        <v>128</v>
      </c>
      <c r="N933" s="83" t="s">
        <v>4</v>
      </c>
      <c r="O933" s="83" t="s">
        <v>5</v>
      </c>
      <c r="P933" s="83" t="s">
        <v>6</v>
      </c>
      <c r="Q933" s="83" t="s">
        <v>7</v>
      </c>
      <c r="R933" s="83" t="s">
        <v>8</v>
      </c>
      <c r="S933" s="83" t="s">
        <v>9</v>
      </c>
      <c r="T933" s="83" t="s">
        <v>10</v>
      </c>
      <c r="U933" s="83" t="s">
        <v>11</v>
      </c>
      <c r="V933" s="83" t="s">
        <v>12</v>
      </c>
      <c r="W933" s="83" t="s">
        <v>13</v>
      </c>
      <c r="X933" s="83" t="s">
        <v>14</v>
      </c>
      <c r="Y933" s="83" t="s">
        <v>15</v>
      </c>
      <c r="Z933" s="83" t="s">
        <v>16</v>
      </c>
      <c r="AA933" s="83" t="s">
        <v>17</v>
      </c>
      <c r="AB933" s="83" t="s">
        <v>18</v>
      </c>
      <c r="AC933" s="83" t="s">
        <v>19</v>
      </c>
      <c r="AD933" s="83" t="s">
        <v>20</v>
      </c>
      <c r="AE933" s="83" t="s">
        <v>21</v>
      </c>
      <c r="AF933" s="83" t="s">
        <v>22</v>
      </c>
      <c r="AG933" s="83" t="s">
        <v>23</v>
      </c>
      <c r="AH933" s="83" t="s">
        <v>24</v>
      </c>
      <c r="AI933" s="83" t="s">
        <v>25</v>
      </c>
      <c r="AJ933" s="83" t="s">
        <v>26</v>
      </c>
      <c r="AK933" s="83" t="s">
        <v>27</v>
      </c>
      <c r="AL933" s="83" t="s">
        <v>28</v>
      </c>
      <c r="AM933" s="83" t="s">
        <v>29</v>
      </c>
      <c r="AN933" s="83" t="s">
        <v>30</v>
      </c>
      <c r="AO933" s="83" t="s">
        <v>31</v>
      </c>
      <c r="AP933" s="83" t="s">
        <v>32</v>
      </c>
      <c r="AQ933" s="83" t="s">
        <v>33</v>
      </c>
      <c r="AR933" s="83" t="s">
        <v>34</v>
      </c>
      <c r="AS933" s="83" t="s">
        <v>35</v>
      </c>
      <c r="AT933" s="83" t="s">
        <v>36</v>
      </c>
      <c r="AU933" s="83" t="s">
        <v>37</v>
      </c>
      <c r="AV933" s="83" t="s">
        <v>38</v>
      </c>
      <c r="AW933" s="83" t="s">
        <v>39</v>
      </c>
      <c r="AX933" s="83" t="s">
        <v>40</v>
      </c>
      <c r="AY933" s="83" t="s">
        <v>41</v>
      </c>
      <c r="AZ933" s="83" t="s">
        <v>42</v>
      </c>
      <c r="BA933" s="83" t="s">
        <v>43</v>
      </c>
      <c r="BB933" s="83" t="s">
        <v>44</v>
      </c>
      <c r="BC933" s="83" t="s">
        <v>45</v>
      </c>
      <c r="BD933" s="83" t="s">
        <v>46</v>
      </c>
      <c r="BE933" s="83" t="s">
        <v>47</v>
      </c>
      <c r="BF933" s="83" t="s">
        <v>48</v>
      </c>
      <c r="BG933" s="83" t="s">
        <v>49</v>
      </c>
      <c r="BH933" s="83" t="s">
        <v>50</v>
      </c>
      <c r="BI933" s="83" t="s">
        <v>51</v>
      </c>
      <c r="BJ933" s="134" t="s">
        <v>234</v>
      </c>
      <c r="BK933" s="135" t="s">
        <v>164</v>
      </c>
      <c r="BL933" s="135" t="s">
        <v>213</v>
      </c>
      <c r="BM933" s="106"/>
      <c r="BN933" s="368" t="s">
        <v>238</v>
      </c>
      <c r="BO933" s="369"/>
      <c r="BP933" s="369"/>
      <c r="BQ933" s="369"/>
      <c r="BR933" s="369"/>
      <c r="BS933" s="369"/>
      <c r="BT933" s="369"/>
      <c r="BU933" s="369"/>
      <c r="BV933" s="369"/>
      <c r="BW933" s="369"/>
      <c r="BX933" s="369"/>
      <c r="BY933" s="369"/>
      <c r="BZ933" s="369"/>
      <c r="CA933" s="369"/>
      <c r="CB933" s="369"/>
    </row>
    <row r="934" spans="1:80" s="245" customFormat="1" ht="18" hidden="1" customHeight="1" x14ac:dyDescent="0.35">
      <c r="A934" s="250"/>
      <c r="B934" s="113"/>
      <c r="C934" s="361"/>
      <c r="D934" s="125"/>
      <c r="E934" s="125"/>
      <c r="F934" s="125"/>
      <c r="G934" s="125"/>
      <c r="H934" s="370" t="s">
        <v>201</v>
      </c>
      <c r="I934" s="373" t="s">
        <v>93</v>
      </c>
      <c r="J934" s="7"/>
      <c r="K934" s="375" t="s">
        <v>423</v>
      </c>
      <c r="L934" s="106"/>
      <c r="M934" s="84"/>
      <c r="N934" s="74">
        <f>MONTH(Úvod!$F$10)</f>
        <v>1</v>
      </c>
      <c r="O934" s="75">
        <f t="shared" ref="O934" si="14988">IF(N934=12,1,N934+1)</f>
        <v>2</v>
      </c>
      <c r="P934" s="75">
        <f t="shared" ref="P934" si="14989">IF(O934=12,1,O934+1)</f>
        <v>3</v>
      </c>
      <c r="Q934" s="76">
        <f t="shared" ref="Q934" si="14990">IF(P934=12,1,P934+1)</f>
        <v>4</v>
      </c>
      <c r="R934" s="76">
        <f t="shared" ref="R934" si="14991">IF(Q934=12,1,Q934+1)</f>
        <v>5</v>
      </c>
      <c r="S934" s="76">
        <f t="shared" ref="S934" si="14992">IF(R934=12,1,R934+1)</f>
        <v>6</v>
      </c>
      <c r="T934" s="76">
        <f t="shared" ref="T934" si="14993">IF(S934=12,1,S934+1)</f>
        <v>7</v>
      </c>
      <c r="U934" s="76">
        <f t="shared" ref="U934" si="14994">IF(T934=12,1,T934+1)</f>
        <v>8</v>
      </c>
      <c r="V934" s="76">
        <f t="shared" ref="V934" si="14995">IF(U934=12,1,U934+1)</f>
        <v>9</v>
      </c>
      <c r="W934" s="76">
        <f>IF(V934=12,1,V934+1)</f>
        <v>10</v>
      </c>
      <c r="X934" s="76">
        <f t="shared" ref="X934" si="14996">IF(W934=12,1,W934+1)</f>
        <v>11</v>
      </c>
      <c r="Y934" s="76">
        <f t="shared" ref="Y934" si="14997">IF(X934=12,1,X934+1)</f>
        <v>12</v>
      </c>
      <c r="Z934" s="76">
        <f t="shared" ref="Z934" si="14998">IF(Y934=12,1,Y934+1)</f>
        <v>1</v>
      </c>
      <c r="AA934" s="76">
        <f t="shared" ref="AA934" si="14999">IF(Z934=12,1,Z934+1)</f>
        <v>2</v>
      </c>
      <c r="AB934" s="76">
        <f t="shared" ref="AB934" si="15000">IF(AA934=12,1,AA934+1)</f>
        <v>3</v>
      </c>
      <c r="AC934" s="76">
        <f t="shared" ref="AC934" si="15001">IF(AB934=12,1,AB934+1)</f>
        <v>4</v>
      </c>
      <c r="AD934" s="76">
        <f t="shared" ref="AD934" si="15002">IF(AC934=12,1,AC934+1)</f>
        <v>5</v>
      </c>
      <c r="AE934" s="76">
        <f t="shared" ref="AE934" si="15003">IF(AD934=12,1,AD934+1)</f>
        <v>6</v>
      </c>
      <c r="AF934" s="76">
        <f>IF(AE934=12,1,AE934+1)</f>
        <v>7</v>
      </c>
      <c r="AG934" s="76">
        <f t="shared" ref="AG934" si="15004">IF(AF934=12,1,AF934+1)</f>
        <v>8</v>
      </c>
      <c r="AH934" s="76">
        <f t="shared" ref="AH934" si="15005">IF(AG934=12,1,AG934+1)</f>
        <v>9</v>
      </c>
      <c r="AI934" s="76">
        <f t="shared" ref="AI934" si="15006">IF(AH934=12,1,AH934+1)</f>
        <v>10</v>
      </c>
      <c r="AJ934" s="76">
        <f t="shared" ref="AJ934" si="15007">IF(AI934=12,1,AI934+1)</f>
        <v>11</v>
      </c>
      <c r="AK934" s="76">
        <f t="shared" ref="AK934" si="15008">IF(AJ934=12,1,AJ934+1)</f>
        <v>12</v>
      </c>
      <c r="AL934" s="76">
        <f t="shared" ref="AL934" si="15009">IF(AK934=12,1,AK934+1)</f>
        <v>1</v>
      </c>
      <c r="AM934" s="76">
        <f t="shared" ref="AM934" si="15010">IF(AL934=12,1,AL934+1)</f>
        <v>2</v>
      </c>
      <c r="AN934" s="76">
        <f t="shared" ref="AN934" si="15011">IF(AM934=12,1,AM934+1)</f>
        <v>3</v>
      </c>
      <c r="AO934" s="76">
        <f t="shared" ref="AO934" si="15012">IF(AN934=12,1,AN934+1)</f>
        <v>4</v>
      </c>
      <c r="AP934" s="76">
        <f t="shared" ref="AP934" si="15013">IF(AO934=12,1,AO934+1)</f>
        <v>5</v>
      </c>
      <c r="AQ934" s="76">
        <f t="shared" ref="AQ934" si="15014">IF(AP934=12,1,AP934+1)</f>
        <v>6</v>
      </c>
      <c r="AR934" s="76">
        <f t="shared" ref="AR934" si="15015">IF(AQ934=12,1,AQ934+1)</f>
        <v>7</v>
      </c>
      <c r="AS934" s="76">
        <f t="shared" ref="AS934" si="15016">IF(AR934=12,1,AR934+1)</f>
        <v>8</v>
      </c>
      <c r="AT934" s="76">
        <f t="shared" ref="AT934" si="15017">IF(AS934=12,1,AS934+1)</f>
        <v>9</v>
      </c>
      <c r="AU934" s="76">
        <f t="shared" ref="AU934" si="15018">IF(AT934=12,1,AT934+1)</f>
        <v>10</v>
      </c>
      <c r="AV934" s="76">
        <f t="shared" ref="AV934" si="15019">IF(AU934=12,1,AU934+1)</f>
        <v>11</v>
      </c>
      <c r="AW934" s="76">
        <f t="shared" ref="AW934" si="15020">IF(AV934=12,1,AV934+1)</f>
        <v>12</v>
      </c>
      <c r="AX934" s="76">
        <f t="shared" ref="AX934" si="15021">IF(AW934=12,1,AW934+1)</f>
        <v>1</v>
      </c>
      <c r="AY934" s="76">
        <f t="shared" ref="AY934" si="15022">IF(AX934=12,1,AX934+1)</f>
        <v>2</v>
      </c>
      <c r="AZ934" s="76">
        <f t="shared" ref="AZ934" si="15023">IF(AY934=12,1,AY934+1)</f>
        <v>3</v>
      </c>
      <c r="BA934" s="76">
        <f t="shared" ref="BA934" si="15024">IF(AZ934=12,1,AZ934+1)</f>
        <v>4</v>
      </c>
      <c r="BB934" s="76">
        <f t="shared" ref="BB934" si="15025">IF(BA934=12,1,BA934+1)</f>
        <v>5</v>
      </c>
      <c r="BC934" s="76">
        <f t="shared" ref="BC934" si="15026">IF(BB934=12,1,BB934+1)</f>
        <v>6</v>
      </c>
      <c r="BD934" s="76">
        <f t="shared" ref="BD934" si="15027">IF(BC934=12,1,BC934+1)</f>
        <v>7</v>
      </c>
      <c r="BE934" s="76">
        <f t="shared" ref="BE934" si="15028">IF(BD934=12,1,BD934+1)</f>
        <v>8</v>
      </c>
      <c r="BF934" s="76">
        <f t="shared" ref="BF934" si="15029">IF(BE934=12,1,BE934+1)</f>
        <v>9</v>
      </c>
      <c r="BG934" s="76">
        <f t="shared" ref="BG934" si="15030">IF(BF934=12,1,BF934+1)</f>
        <v>10</v>
      </c>
      <c r="BH934" s="76">
        <f t="shared" ref="BH934" si="15031">IF(BG934=12,1,BG934+1)</f>
        <v>11</v>
      </c>
      <c r="BI934" s="76">
        <f t="shared" ref="BI934" si="15032">IF(BH934=12,1,BH934+1)</f>
        <v>12</v>
      </c>
      <c r="BJ934" s="81"/>
      <c r="BK934" s="78"/>
      <c r="BL934" s="78"/>
      <c r="BM934" s="106"/>
      <c r="BN934" s="106"/>
      <c r="BO934" s="106"/>
      <c r="BP934" s="106"/>
      <c r="BQ934" s="106"/>
      <c r="BR934" s="106"/>
      <c r="BS934" s="106"/>
      <c r="BT934" s="106"/>
      <c r="BU934" s="106"/>
      <c r="BV934" s="106"/>
      <c r="BW934" s="106"/>
      <c r="BX934" s="106"/>
      <c r="BY934" s="106"/>
      <c r="BZ934" s="106"/>
      <c r="CA934" s="106"/>
      <c r="CB934" s="106"/>
    </row>
    <row r="935" spans="1:80" s="245" customFormat="1" ht="35.15" hidden="1" customHeight="1" x14ac:dyDescent="0.35">
      <c r="A935" s="250"/>
      <c r="B935" s="113"/>
      <c r="C935" s="361"/>
      <c r="D935" s="125"/>
      <c r="E935" s="125"/>
      <c r="F935" s="125"/>
      <c r="G935" s="125"/>
      <c r="H935" s="370"/>
      <c r="I935" s="373"/>
      <c r="J935" s="7"/>
      <c r="K935" s="376"/>
      <c r="L935" s="106"/>
      <c r="M935" s="77"/>
      <c r="N935" s="59">
        <f t="shared" ref="N935:BI935" si="15033">VALUE(_xlfn.CONCAT(N934,".",N937))</f>
        <v>1</v>
      </c>
      <c r="O935" s="73">
        <f t="shared" si="15033"/>
        <v>32</v>
      </c>
      <c r="P935" s="73">
        <f t="shared" si="15033"/>
        <v>61</v>
      </c>
      <c r="Q935" s="73">
        <f t="shared" si="15033"/>
        <v>92</v>
      </c>
      <c r="R935" s="73">
        <f t="shared" si="15033"/>
        <v>122</v>
      </c>
      <c r="S935" s="73">
        <f t="shared" si="15033"/>
        <v>153</v>
      </c>
      <c r="T935" s="73">
        <f t="shared" si="15033"/>
        <v>183</v>
      </c>
      <c r="U935" s="73">
        <f t="shared" si="15033"/>
        <v>214</v>
      </c>
      <c r="V935" s="73">
        <f t="shared" si="15033"/>
        <v>245</v>
      </c>
      <c r="W935" s="73">
        <f t="shared" si="15033"/>
        <v>275</v>
      </c>
      <c r="X935" s="73">
        <f t="shared" si="15033"/>
        <v>306</v>
      </c>
      <c r="Y935" s="73">
        <f t="shared" si="15033"/>
        <v>336</v>
      </c>
      <c r="Z935" s="73">
        <f t="shared" si="15033"/>
        <v>367</v>
      </c>
      <c r="AA935" s="73">
        <f t="shared" si="15033"/>
        <v>398</v>
      </c>
      <c r="AB935" s="73">
        <f t="shared" si="15033"/>
        <v>426</v>
      </c>
      <c r="AC935" s="73">
        <f t="shared" si="15033"/>
        <v>457</v>
      </c>
      <c r="AD935" s="73">
        <f t="shared" si="15033"/>
        <v>487</v>
      </c>
      <c r="AE935" s="73">
        <f t="shared" si="15033"/>
        <v>518</v>
      </c>
      <c r="AF935" s="73">
        <f t="shared" si="15033"/>
        <v>548</v>
      </c>
      <c r="AG935" s="73">
        <f t="shared" si="15033"/>
        <v>579</v>
      </c>
      <c r="AH935" s="73">
        <f t="shared" si="15033"/>
        <v>610</v>
      </c>
      <c r="AI935" s="73">
        <f t="shared" si="15033"/>
        <v>640</v>
      </c>
      <c r="AJ935" s="73">
        <f t="shared" si="15033"/>
        <v>671</v>
      </c>
      <c r="AK935" s="73">
        <f t="shared" si="15033"/>
        <v>701</v>
      </c>
      <c r="AL935" s="73">
        <f t="shared" si="15033"/>
        <v>732</v>
      </c>
      <c r="AM935" s="73">
        <f t="shared" si="15033"/>
        <v>763</v>
      </c>
      <c r="AN935" s="73">
        <f t="shared" si="15033"/>
        <v>791</v>
      </c>
      <c r="AO935" s="73">
        <f t="shared" si="15033"/>
        <v>822</v>
      </c>
      <c r="AP935" s="73">
        <f t="shared" si="15033"/>
        <v>852</v>
      </c>
      <c r="AQ935" s="73">
        <f t="shared" si="15033"/>
        <v>883</v>
      </c>
      <c r="AR935" s="73">
        <f t="shared" si="15033"/>
        <v>913</v>
      </c>
      <c r="AS935" s="73">
        <f t="shared" si="15033"/>
        <v>944</v>
      </c>
      <c r="AT935" s="73">
        <f t="shared" si="15033"/>
        <v>975</v>
      </c>
      <c r="AU935" s="73">
        <f t="shared" si="15033"/>
        <v>1005</v>
      </c>
      <c r="AV935" s="73">
        <f t="shared" si="15033"/>
        <v>1036</v>
      </c>
      <c r="AW935" s="73">
        <f t="shared" si="15033"/>
        <v>1066</v>
      </c>
      <c r="AX935" s="73">
        <f t="shared" si="15033"/>
        <v>1097</v>
      </c>
      <c r="AY935" s="73">
        <f t="shared" si="15033"/>
        <v>1128</v>
      </c>
      <c r="AZ935" s="73">
        <f t="shared" si="15033"/>
        <v>1156</v>
      </c>
      <c r="BA935" s="73">
        <f t="shared" si="15033"/>
        <v>1187</v>
      </c>
      <c r="BB935" s="73">
        <f t="shared" si="15033"/>
        <v>1217</v>
      </c>
      <c r="BC935" s="73">
        <f t="shared" si="15033"/>
        <v>1248</v>
      </c>
      <c r="BD935" s="73">
        <f t="shared" si="15033"/>
        <v>1278</v>
      </c>
      <c r="BE935" s="73">
        <f t="shared" si="15033"/>
        <v>1309</v>
      </c>
      <c r="BF935" s="73">
        <f t="shared" si="15033"/>
        <v>1340</v>
      </c>
      <c r="BG935" s="73">
        <f t="shared" si="15033"/>
        <v>1370</v>
      </c>
      <c r="BH935" s="73">
        <f t="shared" si="15033"/>
        <v>1401</v>
      </c>
      <c r="BI935" s="73">
        <f t="shared" si="15033"/>
        <v>1431</v>
      </c>
      <c r="BJ935" s="82"/>
      <c r="BK935" s="79"/>
      <c r="BL935" s="79"/>
      <c r="BM935" s="106"/>
      <c r="BN935" s="106"/>
      <c r="BO935" s="106"/>
      <c r="BP935" s="106"/>
      <c r="BQ935" s="106"/>
      <c r="BR935" s="106"/>
      <c r="BS935" s="106"/>
      <c r="BT935" s="106"/>
      <c r="BU935" s="106"/>
      <c r="BV935" s="106"/>
      <c r="BW935" s="106"/>
      <c r="BX935" s="106"/>
      <c r="BY935" s="106"/>
      <c r="BZ935" s="106"/>
      <c r="CA935" s="106"/>
      <c r="CB935" s="106"/>
    </row>
    <row r="936" spans="1:80" s="245" customFormat="1" ht="17.149999999999999" customHeight="1" x14ac:dyDescent="0.35">
      <c r="A936" s="250"/>
      <c r="B936" s="113"/>
      <c r="C936" s="361"/>
      <c r="D936" s="125"/>
      <c r="E936" s="357" t="s">
        <v>207</v>
      </c>
      <c r="F936" s="357" t="s">
        <v>207</v>
      </c>
      <c r="G936" s="357" t="s">
        <v>207</v>
      </c>
      <c r="H936" s="370"/>
      <c r="I936" s="373"/>
      <c r="J936" s="7"/>
      <c r="K936" s="376"/>
      <c r="L936" s="106"/>
      <c r="M936" s="77"/>
      <c r="N936" s="60" t="str">
        <f>VLOOKUP(N934,'Podpůrná data'!$I$188:$J$199,2)</f>
        <v>leden</v>
      </c>
      <c r="O936" s="60" t="str">
        <f>VLOOKUP(O934,'Podpůrná data'!$I$188:$J$199,2)</f>
        <v>únor</v>
      </c>
      <c r="P936" s="60" t="str">
        <f>VLOOKUP(P934,'Podpůrná data'!$I$188:$J$199,2)</f>
        <v>březen</v>
      </c>
      <c r="Q936" s="60" t="str">
        <f>VLOOKUP(Q934,'Podpůrná data'!$I$188:$J$199,2)</f>
        <v>duben</v>
      </c>
      <c r="R936" s="60" t="str">
        <f>VLOOKUP(R934,'Podpůrná data'!$I$188:$J$199,2)</f>
        <v>květen</v>
      </c>
      <c r="S936" s="60" t="str">
        <f>VLOOKUP(S934,'Podpůrná data'!$I$188:$J$199,2)</f>
        <v>červen</v>
      </c>
      <c r="T936" s="60" t="str">
        <f>VLOOKUP(T934,'Podpůrná data'!$I$188:$J$199,2)</f>
        <v>červenec</v>
      </c>
      <c r="U936" s="60" t="str">
        <f>VLOOKUP(U934,'Podpůrná data'!$I$188:$J$199,2)</f>
        <v>srpen</v>
      </c>
      <c r="V936" s="60" t="str">
        <f>VLOOKUP(V934,'Podpůrná data'!$I$188:$J$199,2)</f>
        <v>září</v>
      </c>
      <c r="W936" s="60" t="str">
        <f>VLOOKUP(W934,'Podpůrná data'!$I$188:$J$199,2)</f>
        <v>říjen</v>
      </c>
      <c r="X936" s="60" t="str">
        <f>VLOOKUP(X934,'Podpůrná data'!$I$188:$J$199,2)</f>
        <v>listopad</v>
      </c>
      <c r="Y936" s="60" t="str">
        <f>VLOOKUP(Y934,'Podpůrná data'!$I$188:$J$199,2)</f>
        <v>prosinec</v>
      </c>
      <c r="Z936" s="60" t="str">
        <f>VLOOKUP(Z934,'Podpůrná data'!$I$188:$J$199,2)</f>
        <v>leden</v>
      </c>
      <c r="AA936" s="60" t="str">
        <f>VLOOKUP(AA934,'Podpůrná data'!$I$188:$J$199,2)</f>
        <v>únor</v>
      </c>
      <c r="AB936" s="60" t="str">
        <f>VLOOKUP(AB934,'Podpůrná data'!$I$188:$J$199,2)</f>
        <v>březen</v>
      </c>
      <c r="AC936" s="60" t="str">
        <f>VLOOKUP(AC934,'Podpůrná data'!$I$188:$J$199,2)</f>
        <v>duben</v>
      </c>
      <c r="AD936" s="60" t="str">
        <f>VLOOKUP(AD934,'Podpůrná data'!$I$188:$J$199,2)</f>
        <v>květen</v>
      </c>
      <c r="AE936" s="60" t="str">
        <f>VLOOKUP(AE934,'Podpůrná data'!$I$188:$J$199,2)</f>
        <v>červen</v>
      </c>
      <c r="AF936" s="60" t="str">
        <f>VLOOKUP(AF934,'Podpůrná data'!$I$188:$J$199,2)</f>
        <v>červenec</v>
      </c>
      <c r="AG936" s="60" t="str">
        <f>VLOOKUP(AG934,'Podpůrná data'!$I$188:$J$199,2)</f>
        <v>srpen</v>
      </c>
      <c r="AH936" s="60" t="str">
        <f>VLOOKUP(AH934,'Podpůrná data'!$I$188:$J$199,2)</f>
        <v>září</v>
      </c>
      <c r="AI936" s="60" t="str">
        <f>VLOOKUP(AI934,'Podpůrná data'!$I$188:$J$199,2)</f>
        <v>říjen</v>
      </c>
      <c r="AJ936" s="60" t="str">
        <f>VLOOKUP(AJ934,'Podpůrná data'!$I$188:$J$199,2)</f>
        <v>listopad</v>
      </c>
      <c r="AK936" s="60" t="str">
        <f>VLOOKUP(AK934,'Podpůrná data'!$I$188:$J$199,2)</f>
        <v>prosinec</v>
      </c>
      <c r="AL936" s="60" t="str">
        <f>VLOOKUP(AL934,'Podpůrná data'!$I$188:$J$199,2)</f>
        <v>leden</v>
      </c>
      <c r="AM936" s="60" t="str">
        <f>VLOOKUP(AM934,'Podpůrná data'!$I$188:$J$199,2)</f>
        <v>únor</v>
      </c>
      <c r="AN936" s="60" t="str">
        <f>VLOOKUP(AN934,'Podpůrná data'!$I$188:$J$199,2)</f>
        <v>březen</v>
      </c>
      <c r="AO936" s="60" t="str">
        <f>VLOOKUP(AO934,'Podpůrná data'!$I$188:$J$199,2)</f>
        <v>duben</v>
      </c>
      <c r="AP936" s="60" t="str">
        <f>VLOOKUP(AP934,'Podpůrná data'!$I$188:$J$199,2)</f>
        <v>květen</v>
      </c>
      <c r="AQ936" s="60" t="str">
        <f>VLOOKUP(AQ934,'Podpůrná data'!$I$188:$J$199,2)</f>
        <v>červen</v>
      </c>
      <c r="AR936" s="60" t="str">
        <f>VLOOKUP(AR934,'Podpůrná data'!$I$188:$J$199,2)</f>
        <v>červenec</v>
      </c>
      <c r="AS936" s="60" t="str">
        <f>VLOOKUP(AS934,'Podpůrná data'!$I$188:$J$199,2)</f>
        <v>srpen</v>
      </c>
      <c r="AT936" s="60" t="str">
        <f>VLOOKUP(AT934,'Podpůrná data'!$I$188:$J$199,2)</f>
        <v>září</v>
      </c>
      <c r="AU936" s="60" t="str">
        <f>VLOOKUP(AU934,'Podpůrná data'!$I$188:$J$199,2)</f>
        <v>říjen</v>
      </c>
      <c r="AV936" s="60" t="str">
        <f>VLOOKUP(AV934,'Podpůrná data'!$I$188:$J$199,2)</f>
        <v>listopad</v>
      </c>
      <c r="AW936" s="60" t="str">
        <f>VLOOKUP(AW934,'Podpůrná data'!$I$188:$J$199,2)</f>
        <v>prosinec</v>
      </c>
      <c r="AX936" s="60" t="str">
        <f>VLOOKUP(AX934,'Podpůrná data'!$I$188:$J$199,2)</f>
        <v>leden</v>
      </c>
      <c r="AY936" s="60" t="str">
        <f>VLOOKUP(AY934,'Podpůrná data'!$I$188:$J$199,2)</f>
        <v>únor</v>
      </c>
      <c r="AZ936" s="60" t="str">
        <f>VLOOKUP(AZ934,'Podpůrná data'!$I$188:$J$199,2)</f>
        <v>březen</v>
      </c>
      <c r="BA936" s="60" t="str">
        <f>VLOOKUP(BA934,'Podpůrná data'!$I$188:$J$199,2)</f>
        <v>duben</v>
      </c>
      <c r="BB936" s="60" t="str">
        <f>VLOOKUP(BB934,'Podpůrná data'!$I$188:$J$199,2)</f>
        <v>květen</v>
      </c>
      <c r="BC936" s="60" t="str">
        <f>VLOOKUP(BC934,'Podpůrná data'!$I$188:$J$199,2)</f>
        <v>červen</v>
      </c>
      <c r="BD936" s="60" t="str">
        <f>VLOOKUP(BD934,'Podpůrná data'!$I$188:$J$199,2)</f>
        <v>červenec</v>
      </c>
      <c r="BE936" s="60" t="str">
        <f>VLOOKUP(BE934,'Podpůrná data'!$I$188:$J$199,2)</f>
        <v>srpen</v>
      </c>
      <c r="BF936" s="60" t="str">
        <f>VLOOKUP(BF934,'Podpůrná data'!$I$188:$J$199,2)</f>
        <v>září</v>
      </c>
      <c r="BG936" s="60" t="str">
        <f>VLOOKUP(BG934,'Podpůrná data'!$I$188:$J$199,2)</f>
        <v>říjen</v>
      </c>
      <c r="BH936" s="60" t="str">
        <f>VLOOKUP(BH934,'Podpůrná data'!$I$188:$J$199,2)</f>
        <v>listopad</v>
      </c>
      <c r="BI936" s="60" t="str">
        <f>VLOOKUP(BI934,'Podpůrná data'!$I$188:$J$199,2)</f>
        <v>prosinec</v>
      </c>
      <c r="BJ936" s="200"/>
      <c r="BK936" s="200"/>
      <c r="BL936" s="201"/>
      <c r="BM936" s="106"/>
      <c r="BN936" s="179" t="s">
        <v>105</v>
      </c>
      <c r="BO936" s="179" t="s">
        <v>106</v>
      </c>
      <c r="BP936" s="179" t="s">
        <v>107</v>
      </c>
      <c r="BQ936" s="179" t="s">
        <v>108</v>
      </c>
      <c r="BR936" s="179" t="s">
        <v>109</v>
      </c>
      <c r="BS936" s="179" t="s">
        <v>110</v>
      </c>
      <c r="BT936" s="179" t="s">
        <v>111</v>
      </c>
      <c r="BU936" s="179" t="s">
        <v>112</v>
      </c>
      <c r="BV936" s="179" t="s">
        <v>113</v>
      </c>
      <c r="BW936" s="179" t="s">
        <v>155</v>
      </c>
      <c r="BX936" s="179" t="s">
        <v>156</v>
      </c>
      <c r="BY936" s="179" t="s">
        <v>157</v>
      </c>
      <c r="BZ936" s="179" t="s">
        <v>202</v>
      </c>
      <c r="CA936" s="179" t="s">
        <v>203</v>
      </c>
      <c r="CB936" s="179" t="s">
        <v>204</v>
      </c>
    </row>
    <row r="937" spans="1:80" s="245" customFormat="1" ht="16.399999999999999" customHeight="1" x14ac:dyDescent="0.35">
      <c r="A937" s="250"/>
      <c r="B937" s="113"/>
      <c r="C937" s="361"/>
      <c r="D937" s="125"/>
      <c r="E937" s="357"/>
      <c r="F937" s="357"/>
      <c r="G937" s="357"/>
      <c r="H937" s="370"/>
      <c r="I937" s="373"/>
      <c r="J937" s="7"/>
      <c r="K937" s="376"/>
      <c r="L937" s="106"/>
      <c r="M937" s="77"/>
      <c r="N937" s="60">
        <f>YEAR(Úvod!$F$10)</f>
        <v>1900</v>
      </c>
      <c r="O937" s="60">
        <f t="shared" ref="O937" si="15034">IF(O934=1,N937+1,N937)</f>
        <v>1900</v>
      </c>
      <c r="P937" s="60">
        <f t="shared" ref="P937" si="15035">IF(P934=1,O937+1,O937)</f>
        <v>1900</v>
      </c>
      <c r="Q937" s="60">
        <f t="shared" ref="Q937" si="15036">IF(Q934=1,P937+1,P937)</f>
        <v>1900</v>
      </c>
      <c r="R937" s="60">
        <f t="shared" ref="R937" si="15037">IF(R934=1,Q937+1,Q937)</f>
        <v>1900</v>
      </c>
      <c r="S937" s="60">
        <f t="shared" ref="S937" si="15038">IF(S934=1,R937+1,R937)</f>
        <v>1900</v>
      </c>
      <c r="T937" s="60">
        <f t="shared" ref="T937" si="15039">IF(T934=1,S937+1,S937)</f>
        <v>1900</v>
      </c>
      <c r="U937" s="60">
        <f t="shared" ref="U937" si="15040">IF(U934=1,T937+1,T937)</f>
        <v>1900</v>
      </c>
      <c r="V937" s="60">
        <f t="shared" ref="V937" si="15041">IF(V934=1,U937+1,U937)</f>
        <v>1900</v>
      </c>
      <c r="W937" s="60">
        <f t="shared" ref="W937" si="15042">IF(W934=1,V937+1,V937)</f>
        <v>1900</v>
      </c>
      <c r="X937" s="60">
        <f t="shared" ref="X937" si="15043">IF(X934=1,W937+1,W937)</f>
        <v>1900</v>
      </c>
      <c r="Y937" s="60">
        <f t="shared" ref="Y937" si="15044">IF(Y934=1,X937+1,X937)</f>
        <v>1900</v>
      </c>
      <c r="Z937" s="60">
        <f t="shared" ref="Z937" si="15045">IF(Z934=1,Y937+1,Y937)</f>
        <v>1901</v>
      </c>
      <c r="AA937" s="60">
        <f t="shared" ref="AA937" si="15046">IF(AA934=1,Z937+1,Z937)</f>
        <v>1901</v>
      </c>
      <c r="AB937" s="60">
        <f t="shared" ref="AB937" si="15047">IF(AB934=1,AA937+1,AA937)</f>
        <v>1901</v>
      </c>
      <c r="AC937" s="60">
        <f t="shared" ref="AC937" si="15048">IF(AC934=1,AB937+1,AB937)</f>
        <v>1901</v>
      </c>
      <c r="AD937" s="60">
        <f t="shared" ref="AD937" si="15049">IF(AD934=1,AC937+1,AC937)</f>
        <v>1901</v>
      </c>
      <c r="AE937" s="60">
        <f t="shared" ref="AE937" si="15050">IF(AE934=1,AD937+1,AD937)</f>
        <v>1901</v>
      </c>
      <c r="AF937" s="60">
        <f t="shared" ref="AF937" si="15051">IF(AF934=1,AE937+1,AE937)</f>
        <v>1901</v>
      </c>
      <c r="AG937" s="60">
        <f t="shared" ref="AG937" si="15052">IF(AG934=1,AF937+1,AF937)</f>
        <v>1901</v>
      </c>
      <c r="AH937" s="60">
        <f t="shared" ref="AH937" si="15053">IF(AH934=1,AG937+1,AG937)</f>
        <v>1901</v>
      </c>
      <c r="AI937" s="60">
        <f t="shared" ref="AI937" si="15054">IF(AI934=1,AH937+1,AH937)</f>
        <v>1901</v>
      </c>
      <c r="AJ937" s="60">
        <f t="shared" ref="AJ937" si="15055">IF(AJ934=1,AI937+1,AI937)</f>
        <v>1901</v>
      </c>
      <c r="AK937" s="60">
        <f t="shared" ref="AK937" si="15056">IF(AK934=1,AJ937+1,AJ937)</f>
        <v>1901</v>
      </c>
      <c r="AL937" s="60">
        <f t="shared" ref="AL937" si="15057">IF(AL934=1,AK937+1,AK937)</f>
        <v>1902</v>
      </c>
      <c r="AM937" s="60">
        <f t="shared" ref="AM937" si="15058">IF(AM934=1,AL937+1,AL937)</f>
        <v>1902</v>
      </c>
      <c r="AN937" s="60">
        <f t="shared" ref="AN937" si="15059">IF(AN934=1,AM937+1,AM937)</f>
        <v>1902</v>
      </c>
      <c r="AO937" s="60">
        <f t="shared" ref="AO937" si="15060">IF(AO934=1,AN937+1,AN937)</f>
        <v>1902</v>
      </c>
      <c r="AP937" s="60">
        <f t="shared" ref="AP937" si="15061">IF(AP934=1,AO937+1,AO937)</f>
        <v>1902</v>
      </c>
      <c r="AQ937" s="60">
        <f t="shared" ref="AQ937" si="15062">IF(AQ934=1,AP937+1,AP937)</f>
        <v>1902</v>
      </c>
      <c r="AR937" s="60">
        <f t="shared" ref="AR937" si="15063">IF(AR934=1,AQ937+1,AQ937)</f>
        <v>1902</v>
      </c>
      <c r="AS937" s="60">
        <f t="shared" ref="AS937" si="15064">IF(AS934=1,AR937+1,AR937)</f>
        <v>1902</v>
      </c>
      <c r="AT937" s="60">
        <f t="shared" ref="AT937" si="15065">IF(AT934=1,AS937+1,AS937)</f>
        <v>1902</v>
      </c>
      <c r="AU937" s="60">
        <f t="shared" ref="AU937" si="15066">IF(AU934=1,AT937+1,AT937)</f>
        <v>1902</v>
      </c>
      <c r="AV937" s="60">
        <f t="shared" ref="AV937" si="15067">IF(AV934=1,AU937+1,AU937)</f>
        <v>1902</v>
      </c>
      <c r="AW937" s="60">
        <f t="shared" ref="AW937" si="15068">IF(AW934=1,AV937+1,AV937)</f>
        <v>1902</v>
      </c>
      <c r="AX937" s="60">
        <f t="shared" ref="AX937" si="15069">IF(AX934=1,AW937+1,AW937)</f>
        <v>1903</v>
      </c>
      <c r="AY937" s="60">
        <f t="shared" ref="AY937" si="15070">IF(AY934=1,AX937+1,AX937)</f>
        <v>1903</v>
      </c>
      <c r="AZ937" s="60">
        <f t="shared" ref="AZ937" si="15071">IF(AZ934=1,AY937+1,AY937)</f>
        <v>1903</v>
      </c>
      <c r="BA937" s="60">
        <f t="shared" ref="BA937" si="15072">IF(BA934=1,AZ937+1,AZ937)</f>
        <v>1903</v>
      </c>
      <c r="BB937" s="60">
        <f t="shared" ref="BB937" si="15073">IF(BB934=1,BA937+1,BA937)</f>
        <v>1903</v>
      </c>
      <c r="BC937" s="60">
        <f t="shared" ref="BC937" si="15074">IF(BC934=1,BB937+1,BB937)</f>
        <v>1903</v>
      </c>
      <c r="BD937" s="60">
        <f t="shared" ref="BD937" si="15075">IF(BD934=1,BC937+1,BC937)</f>
        <v>1903</v>
      </c>
      <c r="BE937" s="60">
        <f t="shared" ref="BE937" si="15076">IF(BE934=1,BD937+1,BD937)</f>
        <v>1903</v>
      </c>
      <c r="BF937" s="60">
        <f t="shared" ref="BF937" si="15077">IF(BF934=1,BE937+1,BE937)</f>
        <v>1903</v>
      </c>
      <c r="BG937" s="60">
        <f t="shared" ref="BG937" si="15078">IF(BG934=1,BF937+1,BF937)</f>
        <v>1903</v>
      </c>
      <c r="BH937" s="60">
        <f t="shared" ref="BH937" si="15079">IF(BH934=1,BG937+1,BG937)</f>
        <v>1903</v>
      </c>
      <c r="BI937" s="60">
        <f t="shared" ref="BI937" si="15080">IF(BI934=1,BH937+1,BH937)</f>
        <v>1903</v>
      </c>
      <c r="BJ937" s="199"/>
      <c r="BK937" s="198"/>
      <c r="BL937" s="202"/>
      <c r="BM937" s="106"/>
      <c r="BN937" s="106"/>
      <c r="BO937" s="106"/>
      <c r="BP937" s="106"/>
      <c r="BQ937" s="106"/>
      <c r="BR937" s="106"/>
      <c r="BS937" s="106"/>
      <c r="BT937" s="106"/>
      <c r="BU937" s="106"/>
      <c r="BV937" s="106"/>
      <c r="BW937" s="106"/>
      <c r="BX937" s="106"/>
      <c r="BY937" s="106"/>
      <c r="BZ937" s="106"/>
      <c r="CA937" s="106"/>
      <c r="CB937" s="106"/>
    </row>
    <row r="938" spans="1:80" s="245" customFormat="1" ht="16.399999999999999" customHeight="1" x14ac:dyDescent="0.35">
      <c r="A938" s="250"/>
      <c r="B938" s="113"/>
      <c r="C938" s="125"/>
      <c r="D938" s="125"/>
      <c r="E938" s="357"/>
      <c r="F938" s="357"/>
      <c r="G938" s="357"/>
      <c r="H938" s="370"/>
      <c r="I938" s="374"/>
      <c r="J938" s="7"/>
      <c r="K938" s="377"/>
      <c r="L938" s="106"/>
      <c r="M938" s="63" t="s">
        <v>159</v>
      </c>
      <c r="N938" s="258"/>
      <c r="O938" s="258"/>
      <c r="P938" s="258"/>
      <c r="Q938" s="258"/>
      <c r="R938" s="258"/>
      <c r="S938" s="258"/>
      <c r="T938" s="258"/>
      <c r="U938" s="258"/>
      <c r="V938" s="258"/>
      <c r="W938" s="258"/>
      <c r="X938" s="258"/>
      <c r="Y938" s="258"/>
      <c r="Z938" s="258"/>
      <c r="AA938" s="258"/>
      <c r="AB938" s="258"/>
      <c r="AC938" s="258"/>
      <c r="AD938" s="258"/>
      <c r="AE938" s="258"/>
      <c r="AF938" s="258"/>
      <c r="AG938" s="258"/>
      <c r="AH938" s="258"/>
      <c r="AI938" s="258"/>
      <c r="AJ938" s="258"/>
      <c r="AK938" s="258"/>
      <c r="AL938" s="258"/>
      <c r="AM938" s="258"/>
      <c r="AN938" s="258"/>
      <c r="AO938" s="258"/>
      <c r="AP938" s="258"/>
      <c r="AQ938" s="258"/>
      <c r="AR938" s="258"/>
      <c r="AS938" s="258"/>
      <c r="AT938" s="258"/>
      <c r="AU938" s="258"/>
      <c r="AV938" s="258"/>
      <c r="AW938" s="258"/>
      <c r="AX938" s="258"/>
      <c r="AY938" s="258"/>
      <c r="AZ938" s="258"/>
      <c r="BA938" s="258"/>
      <c r="BB938" s="258"/>
      <c r="BC938" s="258"/>
      <c r="BD938" s="258"/>
      <c r="BE938" s="258"/>
      <c r="BF938" s="258"/>
      <c r="BG938" s="258"/>
      <c r="BH938" s="258"/>
      <c r="BI938" s="258"/>
      <c r="BJ938" s="199"/>
      <c r="BK938" s="198"/>
      <c r="BL938" s="202"/>
      <c r="BM938" s="106"/>
      <c r="BN938" s="106"/>
      <c r="BO938" s="106"/>
      <c r="BP938" s="106"/>
      <c r="BQ938" s="106"/>
      <c r="BR938" s="106"/>
      <c r="BS938" s="106"/>
      <c r="BT938" s="106"/>
      <c r="BU938" s="106"/>
      <c r="BV938" s="106"/>
      <c r="BW938" s="106"/>
      <c r="BX938" s="106"/>
      <c r="BY938" s="106"/>
      <c r="BZ938" s="106"/>
      <c r="CA938" s="106"/>
      <c r="CB938" s="106"/>
    </row>
    <row r="939" spans="1:80" s="245" customFormat="1" ht="23.5" customHeight="1" x14ac:dyDescent="0.35">
      <c r="A939" s="243"/>
      <c r="B939" s="126" t="s">
        <v>414</v>
      </c>
      <c r="C939" s="381"/>
      <c r="D939" s="381"/>
      <c r="E939" s="259"/>
      <c r="F939" s="259"/>
      <c r="G939" s="241"/>
      <c r="H939" s="253"/>
      <c r="I939" s="61">
        <f>IF($H939="",0,VLOOKUP($E939,'Podpůrná data'!$H$15:$I$185,2,FALSE)*$H939)</f>
        <v>0</v>
      </c>
      <c r="J939" s="105"/>
      <c r="K939" s="166">
        <f>IF(I939&gt;0,1,0)</f>
        <v>0</v>
      </c>
      <c r="L939" s="204"/>
      <c r="M939" s="63" t="s">
        <v>95</v>
      </c>
      <c r="N939" s="260"/>
      <c r="O939" s="260"/>
      <c r="P939" s="260"/>
      <c r="Q939" s="260"/>
      <c r="R939" s="260"/>
      <c r="S939" s="260"/>
      <c r="T939" s="260"/>
      <c r="U939" s="260"/>
      <c r="V939" s="260"/>
      <c r="W939" s="260"/>
      <c r="X939" s="260"/>
      <c r="Y939" s="260"/>
      <c r="Z939" s="260"/>
      <c r="AA939" s="260"/>
      <c r="AB939" s="260"/>
      <c r="AC939" s="260"/>
      <c r="AD939" s="260"/>
      <c r="AE939" s="260"/>
      <c r="AF939" s="260"/>
      <c r="AG939" s="260"/>
      <c r="AH939" s="260"/>
      <c r="AI939" s="260"/>
      <c r="AJ939" s="260"/>
      <c r="AK939" s="260"/>
      <c r="AL939" s="260"/>
      <c r="AM939" s="260"/>
      <c r="AN939" s="260"/>
      <c r="AO939" s="260"/>
      <c r="AP939" s="260"/>
      <c r="AQ939" s="260"/>
      <c r="AR939" s="260"/>
      <c r="AS939" s="260"/>
      <c r="AT939" s="260"/>
      <c r="AU939" s="260"/>
      <c r="AV939" s="260"/>
      <c r="AW939" s="260"/>
      <c r="AX939" s="260"/>
      <c r="AY939" s="260"/>
      <c r="AZ939" s="260"/>
      <c r="BA939" s="260"/>
      <c r="BB939" s="260"/>
      <c r="BC939" s="260"/>
      <c r="BD939" s="260"/>
      <c r="BE939" s="260"/>
      <c r="BF939" s="260"/>
      <c r="BG939" s="260"/>
      <c r="BH939" s="260"/>
      <c r="BI939" s="260"/>
      <c r="BJ939" s="382">
        <f>SUM(N941:BI941)</f>
        <v>0</v>
      </c>
      <c r="BK939" s="384">
        <f>SUM(N943:BI943)</f>
        <v>0</v>
      </c>
      <c r="BL939" s="386">
        <f>IF($K939=0,0,IF($BJ939&gt;=20,1,0))</f>
        <v>0</v>
      </c>
      <c r="BM939" s="106"/>
      <c r="BN939" s="106"/>
      <c r="BO939" s="106"/>
      <c r="BP939" s="106"/>
      <c r="BQ939" s="106"/>
      <c r="BR939" s="106"/>
      <c r="BS939" s="106"/>
      <c r="BT939" s="106"/>
      <c r="BU939" s="106"/>
      <c r="BV939" s="106"/>
      <c r="BW939" s="106"/>
      <c r="BX939" s="106"/>
      <c r="BY939" s="106"/>
      <c r="BZ939" s="106"/>
      <c r="CA939" s="106"/>
      <c r="CB939" s="106"/>
    </row>
    <row r="940" spans="1:80" s="245" customFormat="1" ht="29" x14ac:dyDescent="0.35">
      <c r="A940" s="243"/>
      <c r="B940" s="128"/>
      <c r="C940" s="170"/>
      <c r="D940" s="170"/>
      <c r="E940" s="170"/>
      <c r="F940" s="170"/>
      <c r="G940" s="170"/>
      <c r="H940" s="170"/>
      <c r="I940" s="64"/>
      <c r="J940" s="105"/>
      <c r="K940" s="223"/>
      <c r="L940" s="106"/>
      <c r="M940" s="63" t="s">
        <v>215</v>
      </c>
      <c r="N940" s="260"/>
      <c r="O940" s="260"/>
      <c r="P940" s="260"/>
      <c r="Q940" s="260"/>
      <c r="R940" s="260"/>
      <c r="S940" s="260"/>
      <c r="T940" s="260"/>
      <c r="U940" s="260"/>
      <c r="V940" s="260"/>
      <c r="W940" s="260"/>
      <c r="X940" s="260"/>
      <c r="Y940" s="260"/>
      <c r="Z940" s="260"/>
      <c r="AA940" s="260"/>
      <c r="AB940" s="260"/>
      <c r="AC940" s="260"/>
      <c r="AD940" s="260"/>
      <c r="AE940" s="260"/>
      <c r="AF940" s="260"/>
      <c r="AG940" s="260"/>
      <c r="AH940" s="260"/>
      <c r="AI940" s="260"/>
      <c r="AJ940" s="260"/>
      <c r="AK940" s="260"/>
      <c r="AL940" s="260"/>
      <c r="AM940" s="260"/>
      <c r="AN940" s="260"/>
      <c r="AO940" s="260"/>
      <c r="AP940" s="260"/>
      <c r="AQ940" s="260"/>
      <c r="AR940" s="260"/>
      <c r="AS940" s="260"/>
      <c r="AT940" s="260"/>
      <c r="AU940" s="260"/>
      <c r="AV940" s="260"/>
      <c r="AW940" s="260"/>
      <c r="AX940" s="260"/>
      <c r="AY940" s="260"/>
      <c r="AZ940" s="260"/>
      <c r="BA940" s="260"/>
      <c r="BB940" s="260"/>
      <c r="BC940" s="260"/>
      <c r="BD940" s="260"/>
      <c r="BE940" s="260"/>
      <c r="BF940" s="260"/>
      <c r="BG940" s="260"/>
      <c r="BH940" s="260"/>
      <c r="BI940" s="260"/>
      <c r="BJ940" s="382"/>
      <c r="BK940" s="384"/>
      <c r="BL940" s="386"/>
      <c r="BM940" s="106"/>
      <c r="BN940" s="106"/>
      <c r="BO940" s="106"/>
      <c r="BP940" s="106"/>
      <c r="BQ940" s="106"/>
      <c r="BR940" s="106"/>
      <c r="BS940" s="106"/>
      <c r="BT940" s="106"/>
      <c r="BU940" s="106"/>
      <c r="BV940" s="106"/>
      <c r="BW940" s="106"/>
      <c r="BX940" s="106"/>
      <c r="BY940" s="106"/>
      <c r="BZ940" s="106"/>
      <c r="CA940" s="106"/>
      <c r="CB940" s="106"/>
    </row>
    <row r="941" spans="1:80" s="245" customFormat="1" ht="29" x14ac:dyDescent="0.35">
      <c r="A941" s="243"/>
      <c r="B941" s="128"/>
      <c r="C941" s="170"/>
      <c r="D941" s="170"/>
      <c r="E941" s="170"/>
      <c r="F941" s="170"/>
      <c r="G941" s="170"/>
      <c r="H941" s="170"/>
      <c r="I941" s="64"/>
      <c r="J941" s="105"/>
      <c r="K941" s="165"/>
      <c r="L941" s="106"/>
      <c r="M941" s="63" t="s">
        <v>235</v>
      </c>
      <c r="N941" s="167">
        <f>IF(N940="",0,IF(N940&gt;=$H939,$H939,N940))</f>
        <v>0</v>
      </c>
      <c r="O941" s="167">
        <f t="shared" ref="O941" si="15081">IF(O940="",0,IF((O940+N942)&lt;=$H939,O940,$H939-N942))</f>
        <v>0</v>
      </c>
      <c r="P941" s="167">
        <f t="shared" ref="P941" si="15082">IF(P940="",0,IF((P940+O942)&lt;=$H939,P940,$H939-O942))</f>
        <v>0</v>
      </c>
      <c r="Q941" s="167">
        <f t="shared" ref="Q941" si="15083">IF(Q940="",0,IF((Q940+P942)&lt;=$H939,Q940,$H939-P942))</f>
        <v>0</v>
      </c>
      <c r="R941" s="167">
        <f t="shared" ref="R941" si="15084">IF(R940="",0,IF((R940+Q942)&lt;=$H939,R940,$H939-Q942))</f>
        <v>0</v>
      </c>
      <c r="S941" s="167">
        <f t="shared" ref="S941" si="15085">IF(S940="",0,IF((S940+R942)&lt;=$H939,S940,$H939-R942))</f>
        <v>0</v>
      </c>
      <c r="T941" s="167">
        <f t="shared" ref="T941" si="15086">IF(T940="",0,IF((T940+S942)&lt;=$H939,T940,$H939-S942))</f>
        <v>0</v>
      </c>
      <c r="U941" s="167">
        <f t="shared" ref="U941" si="15087">IF(U940="",0,IF((U940+T942)&lt;=$H939,U940,$H939-T942))</f>
        <v>0</v>
      </c>
      <c r="V941" s="167">
        <f t="shared" ref="V941" si="15088">IF(V940="",0,IF((V940+U942)&lt;=$H939,V940,$H939-U942))</f>
        <v>0</v>
      </c>
      <c r="W941" s="167">
        <f t="shared" ref="W941" si="15089">IF(W940="",0,IF((W940+V942)&lt;=$H939,W940,$H939-V942))</f>
        <v>0</v>
      </c>
      <c r="X941" s="167">
        <f t="shared" ref="X941" si="15090">IF(X940="",0,IF((X940+W942)&lt;=$H939,X940,$H939-W942))</f>
        <v>0</v>
      </c>
      <c r="Y941" s="167">
        <f t="shared" ref="Y941" si="15091">IF(Y940="",0,IF((Y940+X942)&lt;=$H939,Y940,$H939-X942))</f>
        <v>0</v>
      </c>
      <c r="Z941" s="167">
        <f t="shared" ref="Z941" si="15092">IF(Z940="",0,IF((Z940+Y942)&lt;=$H939,Z940,$H939-Y942))</f>
        <v>0</v>
      </c>
      <c r="AA941" s="167">
        <f t="shared" ref="AA941" si="15093">IF(AA940="",0,IF((AA940+Z942)&lt;=$H939,AA940,$H939-Z942))</f>
        <v>0</v>
      </c>
      <c r="AB941" s="167">
        <f t="shared" ref="AB941" si="15094">IF(AB940="",0,IF((AB940+AA942)&lt;=$H939,AB940,$H939-AA942))</f>
        <v>0</v>
      </c>
      <c r="AC941" s="167">
        <f t="shared" ref="AC941" si="15095">IF(AC940="",0,IF((AC940+AB942)&lt;=$H939,AC940,$H939-AB942))</f>
        <v>0</v>
      </c>
      <c r="AD941" s="167">
        <f t="shared" ref="AD941" si="15096">IF(AD940="",0,IF((AD940+AC942)&lt;=$H939,AD940,$H939-AC942))</f>
        <v>0</v>
      </c>
      <c r="AE941" s="167">
        <f t="shared" ref="AE941" si="15097">IF(AE940="",0,IF((AE940+AD942)&lt;=$H939,AE940,$H939-AD942))</f>
        <v>0</v>
      </c>
      <c r="AF941" s="167">
        <f t="shared" ref="AF941" si="15098">IF(AF940="",0,IF((AF940+AE942)&lt;=$H939,AF940,$H939-AE942))</f>
        <v>0</v>
      </c>
      <c r="AG941" s="167">
        <f t="shared" ref="AG941" si="15099">IF(AG940="",0,IF((AG940+AF942)&lt;=$H939,AG940,$H939-AF942))</f>
        <v>0</v>
      </c>
      <c r="AH941" s="167">
        <f t="shared" ref="AH941" si="15100">IF(AH940="",0,IF((AH940+AG942)&lt;=$H939,AH940,$H939-AG942))</f>
        <v>0</v>
      </c>
      <c r="AI941" s="167">
        <f t="shared" ref="AI941" si="15101">IF(AI940="",0,IF((AI940+AH942)&lt;=$H939,AI940,$H939-AH942))</f>
        <v>0</v>
      </c>
      <c r="AJ941" s="167">
        <f t="shared" ref="AJ941" si="15102">IF(AJ940="",0,IF((AJ940+AI942)&lt;=$H939,AJ940,$H939-AI942))</f>
        <v>0</v>
      </c>
      <c r="AK941" s="167">
        <f t="shared" ref="AK941" si="15103">IF(AK940="",0,IF((AK940+AJ942)&lt;=$H939,AK940,$H939-AJ942))</f>
        <v>0</v>
      </c>
      <c r="AL941" s="167">
        <f t="shared" ref="AL941" si="15104">IF(AL940="",0,IF((AL940+AK942)&lt;=$H939,AL940,$H939-AK942))</f>
        <v>0</v>
      </c>
      <c r="AM941" s="167">
        <f t="shared" ref="AM941" si="15105">IF(AM940="",0,IF((AM940+AL942)&lt;=$H939,AM940,$H939-AL942))</f>
        <v>0</v>
      </c>
      <c r="AN941" s="167">
        <f t="shared" ref="AN941" si="15106">IF(AN940="",0,IF((AN940+AM942)&lt;=$H939,AN940,$H939-AM942))</f>
        <v>0</v>
      </c>
      <c r="AO941" s="167">
        <f t="shared" ref="AO941" si="15107">IF(AO940="",0,IF((AO940+AN942)&lt;=$H939,AO940,$H939-AN942))</f>
        <v>0</v>
      </c>
      <c r="AP941" s="167">
        <f t="shared" ref="AP941" si="15108">IF(AP940="",0,IF((AP940+AO942)&lt;=$H939,AP940,$H939-AO942))</f>
        <v>0</v>
      </c>
      <c r="AQ941" s="167">
        <f t="shared" ref="AQ941" si="15109">IF(AQ940="",0,IF((AQ940+AP942)&lt;=$H939,AQ940,$H939-AP942))</f>
        <v>0</v>
      </c>
      <c r="AR941" s="167">
        <f t="shared" ref="AR941" si="15110">IF(AR940="",0,IF((AR940+AQ942)&lt;=$H939,AR940,$H939-AQ942))</f>
        <v>0</v>
      </c>
      <c r="AS941" s="167">
        <f t="shared" ref="AS941" si="15111">IF(AS940="",0,IF((AS940+AR942)&lt;=$H939,AS940,$H939-AR942))</f>
        <v>0</v>
      </c>
      <c r="AT941" s="167">
        <f t="shared" ref="AT941" si="15112">IF(AT940="",0,IF((AT940+AS942)&lt;=$H939,AT940,$H939-AS942))</f>
        <v>0</v>
      </c>
      <c r="AU941" s="167">
        <f t="shared" ref="AU941" si="15113">IF(AU940="",0,IF((AU940+AT942)&lt;=$H939,AU940,$H939-AT942))</f>
        <v>0</v>
      </c>
      <c r="AV941" s="167">
        <f t="shared" ref="AV941" si="15114">IF(AV940="",0,IF((AV940+AU942)&lt;=$H939,AV940,$H939-AU942))</f>
        <v>0</v>
      </c>
      <c r="AW941" s="167">
        <f t="shared" ref="AW941" si="15115">IF(AW940="",0,IF((AW940+AV942)&lt;=$H939,AW940,$H939-AV942))</f>
        <v>0</v>
      </c>
      <c r="AX941" s="167">
        <f t="shared" ref="AX941" si="15116">IF(AX940="",0,IF((AX940+AW942)&lt;=$H939,AX940,$H939-AW942))</f>
        <v>0</v>
      </c>
      <c r="AY941" s="167">
        <f t="shared" ref="AY941" si="15117">IF(AY940="",0,IF((AY940+AX942)&lt;=$H939,AY940,$H939-AX942))</f>
        <v>0</v>
      </c>
      <c r="AZ941" s="167">
        <f t="shared" ref="AZ941" si="15118">IF(AZ940="",0,IF((AZ940+AY942)&lt;=$H939,AZ940,$H939-AY942))</f>
        <v>0</v>
      </c>
      <c r="BA941" s="167">
        <f t="shared" ref="BA941" si="15119">IF(BA940="",0,IF((BA940+AZ942)&lt;=$H939,BA940,$H939-AZ942))</f>
        <v>0</v>
      </c>
      <c r="BB941" s="167">
        <f t="shared" ref="BB941" si="15120">IF(BB940="",0,IF((BB940+BA942)&lt;=$H939,BB940,$H939-BA942))</f>
        <v>0</v>
      </c>
      <c r="BC941" s="167">
        <f t="shared" ref="BC941" si="15121">IF(BC940="",0,IF((BC940+BB942)&lt;=$H939,BC940,$H939-BB942))</f>
        <v>0</v>
      </c>
      <c r="BD941" s="167">
        <f t="shared" ref="BD941" si="15122">IF(BD940="",0,IF((BD940+BC942)&lt;=$H939,BD940,$H939-BC942))</f>
        <v>0</v>
      </c>
      <c r="BE941" s="167">
        <f t="shared" ref="BE941" si="15123">IF(BE940="",0,IF((BE940+BD942)&lt;=$H939,BE940,$H939-BD942))</f>
        <v>0</v>
      </c>
      <c r="BF941" s="167">
        <f t="shared" ref="BF941" si="15124">IF(BF940="",0,IF((BF940+BE942)&lt;=$H939,BF940,$H939-BE942))</f>
        <v>0</v>
      </c>
      <c r="BG941" s="167">
        <f t="shared" ref="BG941" si="15125">IF(BG940="",0,IF((BG940+BF942)&lt;=$H939,BG940,$H939-BF942))</f>
        <v>0</v>
      </c>
      <c r="BH941" s="167">
        <f t="shared" ref="BH941" si="15126">IF(BH940="",0,IF((BH940+BG942)&lt;=$H939,BH940,$H939-BG942))</f>
        <v>0</v>
      </c>
      <c r="BI941" s="167">
        <f t="shared" ref="BI941" si="15127">IF(BI940="",0,IF((BI940+BH942)&lt;=$H939,BI940,$H939-BH942))</f>
        <v>0</v>
      </c>
      <c r="BJ941" s="382"/>
      <c r="BK941" s="384"/>
      <c r="BL941" s="386"/>
      <c r="BM941" s="106"/>
      <c r="BN941" s="106"/>
      <c r="BO941" s="106"/>
      <c r="BP941" s="106"/>
      <c r="BQ941" s="106"/>
      <c r="BR941" s="106"/>
      <c r="BS941" s="106"/>
      <c r="BT941" s="106"/>
      <c r="BU941" s="106"/>
      <c r="BV941" s="106"/>
      <c r="BW941" s="106"/>
      <c r="BX941" s="106"/>
      <c r="BY941" s="106"/>
      <c r="BZ941" s="106"/>
      <c r="CA941" s="106"/>
      <c r="CB941" s="106"/>
    </row>
    <row r="942" spans="1:80" ht="29" hidden="1" x14ac:dyDescent="0.35">
      <c r="B942" s="128"/>
      <c r="C942" s="170"/>
      <c r="D942" s="170"/>
      <c r="E942" s="170"/>
      <c r="F942" s="170"/>
      <c r="G942" s="170"/>
      <c r="H942" s="170"/>
      <c r="I942" s="172"/>
      <c r="J942" s="105"/>
      <c r="K942" s="175"/>
      <c r="L942" s="105"/>
      <c r="M942" s="63" t="s">
        <v>236</v>
      </c>
      <c r="N942" s="167">
        <f>N941</f>
        <v>0</v>
      </c>
      <c r="O942" s="167">
        <f>O941+N942</f>
        <v>0</v>
      </c>
      <c r="P942" s="167">
        <f t="shared" ref="P942" si="15128">P941+O942</f>
        <v>0</v>
      </c>
      <c r="Q942" s="167">
        <f t="shared" ref="Q942" si="15129">Q941+P942</f>
        <v>0</v>
      </c>
      <c r="R942" s="167">
        <f t="shared" ref="R942" si="15130">R941+Q942</f>
        <v>0</v>
      </c>
      <c r="S942" s="167">
        <f t="shared" ref="S942" si="15131">S941+R942</f>
        <v>0</v>
      </c>
      <c r="T942" s="167">
        <f t="shared" ref="T942" si="15132">T941+S942</f>
        <v>0</v>
      </c>
      <c r="U942" s="167">
        <f t="shared" ref="U942" si="15133">U941+T942</f>
        <v>0</v>
      </c>
      <c r="V942" s="167">
        <f t="shared" ref="V942" si="15134">V941+U942</f>
        <v>0</v>
      </c>
      <c r="W942" s="167">
        <f t="shared" ref="W942" si="15135">W941+V942</f>
        <v>0</v>
      </c>
      <c r="X942" s="167">
        <f t="shared" ref="X942" si="15136">X941+W942</f>
        <v>0</v>
      </c>
      <c r="Y942" s="167">
        <f t="shared" ref="Y942" si="15137">Y941+X942</f>
        <v>0</v>
      </c>
      <c r="Z942" s="167">
        <f t="shared" ref="Z942" si="15138">Z941+Y942</f>
        <v>0</v>
      </c>
      <c r="AA942" s="167">
        <f t="shared" ref="AA942" si="15139">AA941+Z942</f>
        <v>0</v>
      </c>
      <c r="AB942" s="167">
        <f t="shared" ref="AB942" si="15140">AB941+AA942</f>
        <v>0</v>
      </c>
      <c r="AC942" s="167">
        <f t="shared" ref="AC942" si="15141">AC941+AB942</f>
        <v>0</v>
      </c>
      <c r="AD942" s="167">
        <f t="shared" ref="AD942" si="15142">AD941+AC942</f>
        <v>0</v>
      </c>
      <c r="AE942" s="167">
        <f t="shared" ref="AE942" si="15143">AE941+AD942</f>
        <v>0</v>
      </c>
      <c r="AF942" s="167">
        <f t="shared" ref="AF942" si="15144">AF941+AE942</f>
        <v>0</v>
      </c>
      <c r="AG942" s="167">
        <f t="shared" ref="AG942" si="15145">AG941+AF942</f>
        <v>0</v>
      </c>
      <c r="AH942" s="167">
        <f t="shared" ref="AH942" si="15146">AH941+AG942</f>
        <v>0</v>
      </c>
      <c r="AI942" s="167">
        <f t="shared" ref="AI942" si="15147">AI941+AH942</f>
        <v>0</v>
      </c>
      <c r="AJ942" s="167">
        <f t="shared" ref="AJ942" si="15148">AJ941+AI942</f>
        <v>0</v>
      </c>
      <c r="AK942" s="167">
        <f t="shared" ref="AK942" si="15149">AK941+AJ942</f>
        <v>0</v>
      </c>
      <c r="AL942" s="167">
        <f t="shared" ref="AL942" si="15150">AL941+AK942</f>
        <v>0</v>
      </c>
      <c r="AM942" s="167">
        <f t="shared" ref="AM942" si="15151">AM941+AL942</f>
        <v>0</v>
      </c>
      <c r="AN942" s="167">
        <f t="shared" ref="AN942" si="15152">AN941+AM942</f>
        <v>0</v>
      </c>
      <c r="AO942" s="167">
        <f t="shared" ref="AO942" si="15153">AO941+AN942</f>
        <v>0</v>
      </c>
      <c r="AP942" s="167">
        <f t="shared" ref="AP942" si="15154">AP941+AO942</f>
        <v>0</v>
      </c>
      <c r="AQ942" s="167">
        <f t="shared" ref="AQ942" si="15155">AQ941+AP942</f>
        <v>0</v>
      </c>
      <c r="AR942" s="167">
        <f t="shared" ref="AR942" si="15156">AR941+AQ942</f>
        <v>0</v>
      </c>
      <c r="AS942" s="167">
        <f t="shared" ref="AS942" si="15157">AS941+AR942</f>
        <v>0</v>
      </c>
      <c r="AT942" s="167">
        <f t="shared" ref="AT942" si="15158">AT941+AS942</f>
        <v>0</v>
      </c>
      <c r="AU942" s="167">
        <f t="shared" ref="AU942" si="15159">AU941+AT942</f>
        <v>0</v>
      </c>
      <c r="AV942" s="167">
        <f t="shared" ref="AV942" si="15160">AV941+AU942</f>
        <v>0</v>
      </c>
      <c r="AW942" s="167">
        <f t="shared" ref="AW942" si="15161">AW941+AV942</f>
        <v>0</v>
      </c>
      <c r="AX942" s="167">
        <f t="shared" ref="AX942" si="15162">AX941+AW942</f>
        <v>0</v>
      </c>
      <c r="AY942" s="167">
        <f t="shared" ref="AY942" si="15163">AY941+AX942</f>
        <v>0</v>
      </c>
      <c r="AZ942" s="167">
        <f t="shared" ref="AZ942" si="15164">AZ941+AY942</f>
        <v>0</v>
      </c>
      <c r="BA942" s="167">
        <f t="shared" ref="BA942" si="15165">BA941+AZ942</f>
        <v>0</v>
      </c>
      <c r="BB942" s="167">
        <f t="shared" ref="BB942" si="15166">BB941+BA942</f>
        <v>0</v>
      </c>
      <c r="BC942" s="167">
        <f t="shared" ref="BC942" si="15167">BC941+BB942</f>
        <v>0</v>
      </c>
      <c r="BD942" s="167">
        <f t="shared" ref="BD942" si="15168">BD941+BC942</f>
        <v>0</v>
      </c>
      <c r="BE942" s="167">
        <f t="shared" ref="BE942" si="15169">BE941+BD942</f>
        <v>0</v>
      </c>
      <c r="BF942" s="167">
        <f t="shared" ref="BF942" si="15170">BF941+BE942</f>
        <v>0</v>
      </c>
      <c r="BG942" s="167">
        <f t="shared" ref="BG942" si="15171">BG941+BF942</f>
        <v>0</v>
      </c>
      <c r="BH942" s="167">
        <f t="shared" ref="BH942" si="15172">BH941+BG942</f>
        <v>0</v>
      </c>
      <c r="BI942" s="167">
        <f t="shared" ref="BI942" si="15173">BI941+BH942</f>
        <v>0</v>
      </c>
      <c r="BJ942" s="382"/>
      <c r="BK942" s="384"/>
      <c r="BL942" s="386"/>
      <c r="BM942" s="105"/>
      <c r="BN942" s="105"/>
      <c r="BO942" s="105"/>
      <c r="BP942" s="105"/>
      <c r="BQ942" s="105"/>
      <c r="BR942" s="105"/>
      <c r="BS942" s="105"/>
      <c r="BT942" s="105"/>
      <c r="BU942" s="105"/>
      <c r="BV942" s="105"/>
      <c r="BW942" s="105"/>
      <c r="BX942" s="105"/>
      <c r="BY942" s="105"/>
      <c r="BZ942" s="105"/>
      <c r="CA942" s="105"/>
      <c r="CB942" s="105"/>
    </row>
    <row r="943" spans="1:80" ht="25.4" customHeight="1" thickBot="1" x14ac:dyDescent="0.4">
      <c r="B943" s="128"/>
      <c r="C943" s="170"/>
      <c r="D943" s="170"/>
      <c r="E943" s="170"/>
      <c r="F943" s="170"/>
      <c r="G943" s="170"/>
      <c r="H943" s="170"/>
      <c r="I943" s="172"/>
      <c r="J943" s="105"/>
      <c r="K943" s="175"/>
      <c r="L943" s="105"/>
      <c r="M943" s="63" t="s">
        <v>145</v>
      </c>
      <c r="N943" s="168">
        <f>IF($E939="",0,VLOOKUP($E939,'Podpůrná data'!$H$15:$I$182,2)*N941)</f>
        <v>0</v>
      </c>
      <c r="O943" s="168">
        <f>IF($E939="",0,VLOOKUP($E939,'Podpůrná data'!$H$15:$I$182,2)*O941)</f>
        <v>0</v>
      </c>
      <c r="P943" s="168">
        <f>IF($E939="",0,VLOOKUP($E939,'Podpůrná data'!$H$15:$I$182,2)*P941)</f>
        <v>0</v>
      </c>
      <c r="Q943" s="168">
        <f>IF($E939="",0,VLOOKUP($E939,'Podpůrná data'!$H$15:$I$182,2)*Q941)</f>
        <v>0</v>
      </c>
      <c r="R943" s="168">
        <f>IF($E939="",0,VLOOKUP($E939,'Podpůrná data'!$H$15:$I$182,2)*R941)</f>
        <v>0</v>
      </c>
      <c r="S943" s="168">
        <f>IF($E939="",0,VLOOKUP($E939,'Podpůrná data'!$H$15:$I$182,2)*S941)</f>
        <v>0</v>
      </c>
      <c r="T943" s="168">
        <f>IF($E939="",0,VLOOKUP($E939,'Podpůrná data'!$H$15:$I$182,2)*T941)</f>
        <v>0</v>
      </c>
      <c r="U943" s="168">
        <f>IF($E939="",0,VLOOKUP($E939,'Podpůrná data'!$H$15:$I$182,2)*U941)</f>
        <v>0</v>
      </c>
      <c r="V943" s="168">
        <f>IF($E939="",0,VLOOKUP($E939,'Podpůrná data'!$H$15:$I$182,2)*V941)</f>
        <v>0</v>
      </c>
      <c r="W943" s="168">
        <f>IF($E939="",0,VLOOKUP($E939,'Podpůrná data'!$H$15:$I$182,2)*W941)</f>
        <v>0</v>
      </c>
      <c r="X943" s="168">
        <f>IF($E939="",0,VLOOKUP($E939,'Podpůrná data'!$H$15:$I$182,2)*X941)</f>
        <v>0</v>
      </c>
      <c r="Y943" s="168">
        <f>IF($E939="",0,VLOOKUP($E939,'Podpůrná data'!$H$15:$I$182,2)*Y941)</f>
        <v>0</v>
      </c>
      <c r="Z943" s="168">
        <f>IF($E939="",0,VLOOKUP($E939,'Podpůrná data'!$H$15:$I$182,2)*Z941)</f>
        <v>0</v>
      </c>
      <c r="AA943" s="168">
        <f>IF($E939="",0,VLOOKUP($E939,'Podpůrná data'!$H$15:$I$182,2)*AA941)</f>
        <v>0</v>
      </c>
      <c r="AB943" s="168">
        <f>IF($E939="",0,VLOOKUP($E939,'Podpůrná data'!$H$15:$I$182,2)*AB941)</f>
        <v>0</v>
      </c>
      <c r="AC943" s="168">
        <f>IF($E939="",0,VLOOKUP($E939,'Podpůrná data'!$H$15:$I$182,2)*AC941)</f>
        <v>0</v>
      </c>
      <c r="AD943" s="168">
        <f>IF($E939="",0,VLOOKUP($E939,'Podpůrná data'!$H$15:$I$182,2)*AD941)</f>
        <v>0</v>
      </c>
      <c r="AE943" s="168">
        <f>IF($E939="",0,VLOOKUP($E939,'Podpůrná data'!$H$15:$I$182,2)*AE941)</f>
        <v>0</v>
      </c>
      <c r="AF943" s="168">
        <f>IF($E939="",0,VLOOKUP($E939,'Podpůrná data'!$H$15:$I$182,2)*AF941)</f>
        <v>0</v>
      </c>
      <c r="AG943" s="168">
        <f>IF($E939="",0,VLOOKUP($E939,'Podpůrná data'!$H$15:$I$182,2)*AG941)</f>
        <v>0</v>
      </c>
      <c r="AH943" s="168">
        <f>IF($E939="",0,VLOOKUP($E939,'Podpůrná data'!$H$15:$I$182,2)*AH941)</f>
        <v>0</v>
      </c>
      <c r="AI943" s="168">
        <f>IF($E939="",0,VLOOKUP($E939,'Podpůrná data'!$H$15:$I$182,2)*AI941)</f>
        <v>0</v>
      </c>
      <c r="AJ943" s="168">
        <f>IF($E939="",0,VLOOKUP($E939,'Podpůrná data'!$H$15:$I$182,2)*AJ941)</f>
        <v>0</v>
      </c>
      <c r="AK943" s="168">
        <f>IF($E939="",0,VLOOKUP($E939,'Podpůrná data'!$H$15:$I$182,2)*AK941)</f>
        <v>0</v>
      </c>
      <c r="AL943" s="168">
        <f>IF($E939="",0,VLOOKUP($E939,'Podpůrná data'!$H$15:$I$182,2)*AL941)</f>
        <v>0</v>
      </c>
      <c r="AM943" s="168">
        <f>IF($E939="",0,VLOOKUP($E939,'Podpůrná data'!$H$15:$I$182,2)*AM941)</f>
        <v>0</v>
      </c>
      <c r="AN943" s="168">
        <f>IF($E939="",0,VLOOKUP($E939,'Podpůrná data'!$H$15:$I$182,2)*AN941)</f>
        <v>0</v>
      </c>
      <c r="AO943" s="168">
        <f>IF($E939="",0,VLOOKUP($E939,'Podpůrná data'!$H$15:$I$182,2)*AO941)</f>
        <v>0</v>
      </c>
      <c r="AP943" s="168">
        <f>IF($E939="",0,VLOOKUP($E939,'Podpůrná data'!$H$15:$I$182,2)*AP941)</f>
        <v>0</v>
      </c>
      <c r="AQ943" s="168">
        <f>IF($E939="",0,VLOOKUP($E939,'Podpůrná data'!$H$15:$I$182,2)*AQ941)</f>
        <v>0</v>
      </c>
      <c r="AR943" s="168">
        <f>IF($E939="",0,VLOOKUP($E939,'Podpůrná data'!$H$15:$I$182,2)*AR941)</f>
        <v>0</v>
      </c>
      <c r="AS943" s="168">
        <f>IF($E939="",0,VLOOKUP($E939,'Podpůrná data'!$H$15:$I$182,2)*AS941)</f>
        <v>0</v>
      </c>
      <c r="AT943" s="168">
        <f>IF($E939="",0,VLOOKUP($E939,'Podpůrná data'!$H$15:$I$182,2)*AT941)</f>
        <v>0</v>
      </c>
      <c r="AU943" s="168">
        <f>IF($E939="",0,VLOOKUP($E939,'Podpůrná data'!$H$15:$I$182,2)*AU941)</f>
        <v>0</v>
      </c>
      <c r="AV943" s="168">
        <f>IF($E939="",0,VLOOKUP($E939,'Podpůrná data'!$H$15:$I$182,2)*AV941)</f>
        <v>0</v>
      </c>
      <c r="AW943" s="168">
        <f>IF($E939="",0,VLOOKUP($E939,'Podpůrná data'!$H$15:$I$182,2)*AW941)</f>
        <v>0</v>
      </c>
      <c r="AX943" s="168">
        <f>IF($E939="",0,VLOOKUP($E939,'Podpůrná data'!$H$15:$I$182,2)*AX941)</f>
        <v>0</v>
      </c>
      <c r="AY943" s="168">
        <f>IF($E939="",0,VLOOKUP($E939,'Podpůrná data'!$H$15:$I$182,2)*AY941)</f>
        <v>0</v>
      </c>
      <c r="AZ943" s="168">
        <f>IF($E939="",0,VLOOKUP($E939,'Podpůrná data'!$H$15:$I$182,2)*AZ941)</f>
        <v>0</v>
      </c>
      <c r="BA943" s="168">
        <f>IF($E939="",0,VLOOKUP($E939,'Podpůrná data'!$H$15:$I$182,2)*BA941)</f>
        <v>0</v>
      </c>
      <c r="BB943" s="168">
        <f>IF($E939="",0,VLOOKUP($E939,'Podpůrná data'!$H$15:$I$182,2)*BB941)</f>
        <v>0</v>
      </c>
      <c r="BC943" s="168">
        <f>IF($E939="",0,VLOOKUP($E939,'Podpůrná data'!$H$15:$I$182,2)*BC941)</f>
        <v>0</v>
      </c>
      <c r="BD943" s="168">
        <f>IF($E939="",0,VLOOKUP($E939,'Podpůrná data'!$H$15:$I$182,2)*BD941)</f>
        <v>0</v>
      </c>
      <c r="BE943" s="168">
        <f>IF($E939="",0,VLOOKUP($E939,'Podpůrná data'!$H$15:$I$182,2)*BE941)</f>
        <v>0</v>
      </c>
      <c r="BF943" s="168">
        <f>IF($E939="",0,VLOOKUP($E939,'Podpůrná data'!$H$15:$I$182,2)*BF941)</f>
        <v>0</v>
      </c>
      <c r="BG943" s="168">
        <f>IF($E939="",0,VLOOKUP($E939,'Podpůrná data'!$H$15:$I$182,2)*BG941)</f>
        <v>0</v>
      </c>
      <c r="BH943" s="168">
        <f>IF($E939="",0,VLOOKUP($E939,'Podpůrná data'!$H$15:$I$182,2)*BH941)</f>
        <v>0</v>
      </c>
      <c r="BI943" s="168">
        <f>IF($E939="",0,VLOOKUP($E939,'Podpůrná data'!$H$15:$I$182,2)*BI941)</f>
        <v>0</v>
      </c>
      <c r="BJ943" s="382"/>
      <c r="BK943" s="384"/>
      <c r="BL943" s="386"/>
      <c r="BM943" s="105"/>
      <c r="BN943" s="178">
        <f>SUMIFS($N943:$BI943,$N938:$BI938,"1. ZoR")</f>
        <v>0</v>
      </c>
      <c r="BO943" s="178">
        <f>SUMIFS($N943:$BI943,$N938:$BI938,"2. ZoR")</f>
        <v>0</v>
      </c>
      <c r="BP943" s="178">
        <f>SUMIFS($N943:$BI943,$N938:$BI938,"3. ZoR")</f>
        <v>0</v>
      </c>
      <c r="BQ943" s="178">
        <f>SUMIFS($N943:$BI943,$N938:$BI938,"4. ZoR")</f>
        <v>0</v>
      </c>
      <c r="BR943" s="178">
        <f>SUMIFS($N943:$BI943,$N938:$BI938,"5. ZoR")</f>
        <v>0</v>
      </c>
      <c r="BS943" s="178">
        <f>SUMIFS($N943:$BI943,$N938:$BI938,"6. ZoR")</f>
        <v>0</v>
      </c>
      <c r="BT943" s="178">
        <f>SUMIFS($N943:$BI943,$N938:$BI938,"7. ZoR")</f>
        <v>0</v>
      </c>
      <c r="BU943" s="178">
        <f>SUMIFS($N943:$BI943,$N938:$BI938,"8. ZoR")</f>
        <v>0</v>
      </c>
      <c r="BV943" s="178">
        <f>SUMIFS($N943:$BI943,$N938:$BI938,"9. ZoR")</f>
        <v>0</v>
      </c>
      <c r="BW943" s="178">
        <f>SUMIFS($N943:$BI943,$N938:$BI938,"10. ZoR")</f>
        <v>0</v>
      </c>
      <c r="BX943" s="178">
        <f>SUMIFS($N943:$BI943,$N938:$BI938,"11. ZoR")</f>
        <v>0</v>
      </c>
      <c r="BY943" s="178">
        <f>SUMIFS($N943:$BI943,$N938:$BI938,"12. ZoR")</f>
        <v>0</v>
      </c>
      <c r="BZ943" s="178">
        <f>SUMIFS($N943:$BI943,$N938:$BI938,"13. ZoR")</f>
        <v>0</v>
      </c>
      <c r="CA943" s="178">
        <f>SUMIFS($N943:$BI943,$N938:$BI938,"14. ZoR")</f>
        <v>0</v>
      </c>
      <c r="CB943" s="178">
        <f>SUMIFS($N943:$BI943,$N938:$BI938,"15. ZoR")</f>
        <v>0</v>
      </c>
    </row>
    <row r="944" spans="1:80" ht="29.5" hidden="1" thickBot="1" x14ac:dyDescent="0.4">
      <c r="B944" s="129"/>
      <c r="C944" s="173"/>
      <c r="D944" s="173"/>
      <c r="E944" s="173"/>
      <c r="F944" s="173"/>
      <c r="G944" s="173"/>
      <c r="H944" s="173"/>
      <c r="I944" s="174"/>
      <c r="J944" s="105"/>
      <c r="K944" s="176"/>
      <c r="L944" s="105"/>
      <c r="M944" s="63" t="s">
        <v>200</v>
      </c>
      <c r="N944" s="168">
        <f>IF(N943="","",N943)</f>
        <v>0</v>
      </c>
      <c r="O944" s="168">
        <f>N944+O943</f>
        <v>0</v>
      </c>
      <c r="P944" s="168">
        <f t="shared" ref="P944" si="15174">O944+P943</f>
        <v>0</v>
      </c>
      <c r="Q944" s="168">
        <f t="shared" ref="Q944" si="15175">P944+Q943</f>
        <v>0</v>
      </c>
      <c r="R944" s="168">
        <f t="shared" ref="R944" si="15176">Q944+R943</f>
        <v>0</v>
      </c>
      <c r="S944" s="168">
        <f t="shared" ref="S944" si="15177">R944+S943</f>
        <v>0</v>
      </c>
      <c r="T944" s="168">
        <f t="shared" ref="T944" si="15178">S944+T943</f>
        <v>0</v>
      </c>
      <c r="U944" s="168">
        <f t="shared" ref="U944" si="15179">T944+U943</f>
        <v>0</v>
      </c>
      <c r="V944" s="168">
        <f t="shared" ref="V944" si="15180">U944+V943</f>
        <v>0</v>
      </c>
      <c r="W944" s="168">
        <f t="shared" ref="W944" si="15181">V944+W943</f>
        <v>0</v>
      </c>
      <c r="X944" s="168">
        <f t="shared" ref="X944" si="15182">W944+X943</f>
        <v>0</v>
      </c>
      <c r="Y944" s="168">
        <f t="shared" ref="Y944" si="15183">X944+Y943</f>
        <v>0</v>
      </c>
      <c r="Z944" s="168">
        <f t="shared" ref="Z944" si="15184">Y944+Z943</f>
        <v>0</v>
      </c>
      <c r="AA944" s="168">
        <f t="shared" ref="AA944" si="15185">Z944+AA943</f>
        <v>0</v>
      </c>
      <c r="AB944" s="168">
        <f t="shared" ref="AB944" si="15186">AA944+AB943</f>
        <v>0</v>
      </c>
      <c r="AC944" s="168">
        <f t="shared" ref="AC944" si="15187">AB944+AC943</f>
        <v>0</v>
      </c>
      <c r="AD944" s="168">
        <f t="shared" ref="AD944" si="15188">AC944+AD943</f>
        <v>0</v>
      </c>
      <c r="AE944" s="168">
        <f t="shared" ref="AE944" si="15189">AD944+AE943</f>
        <v>0</v>
      </c>
      <c r="AF944" s="168">
        <f t="shared" ref="AF944" si="15190">AE944+AF943</f>
        <v>0</v>
      </c>
      <c r="AG944" s="168">
        <f t="shared" ref="AG944" si="15191">AF944+AG943</f>
        <v>0</v>
      </c>
      <c r="AH944" s="168">
        <f t="shared" ref="AH944" si="15192">AG944+AH943</f>
        <v>0</v>
      </c>
      <c r="AI944" s="168">
        <f t="shared" ref="AI944" si="15193">AH944+AI943</f>
        <v>0</v>
      </c>
      <c r="AJ944" s="168">
        <f t="shared" ref="AJ944" si="15194">AI944+AJ943</f>
        <v>0</v>
      </c>
      <c r="AK944" s="168">
        <f t="shared" ref="AK944" si="15195">AJ944+AK943</f>
        <v>0</v>
      </c>
      <c r="AL944" s="168">
        <f t="shared" ref="AL944" si="15196">AK944+AL943</f>
        <v>0</v>
      </c>
      <c r="AM944" s="168">
        <f t="shared" ref="AM944" si="15197">AL944+AM943</f>
        <v>0</v>
      </c>
      <c r="AN944" s="168">
        <f t="shared" ref="AN944" si="15198">AM944+AN943</f>
        <v>0</v>
      </c>
      <c r="AO944" s="168">
        <f t="shared" ref="AO944" si="15199">AN944+AO943</f>
        <v>0</v>
      </c>
      <c r="AP944" s="168">
        <f t="shared" ref="AP944" si="15200">AO944+AP943</f>
        <v>0</v>
      </c>
      <c r="AQ944" s="168">
        <f t="shared" ref="AQ944" si="15201">AP944+AQ943</f>
        <v>0</v>
      </c>
      <c r="AR944" s="168">
        <f t="shared" ref="AR944" si="15202">AQ944+AR943</f>
        <v>0</v>
      </c>
      <c r="AS944" s="168">
        <f t="shared" ref="AS944" si="15203">AR944+AS943</f>
        <v>0</v>
      </c>
      <c r="AT944" s="168">
        <f t="shared" ref="AT944" si="15204">AS944+AT943</f>
        <v>0</v>
      </c>
      <c r="AU944" s="168">
        <f t="shared" ref="AU944" si="15205">AT944+AU943</f>
        <v>0</v>
      </c>
      <c r="AV944" s="168">
        <f t="shared" ref="AV944" si="15206">AU944+AV943</f>
        <v>0</v>
      </c>
      <c r="AW944" s="168">
        <f t="shared" ref="AW944" si="15207">AV944+AW943</f>
        <v>0</v>
      </c>
      <c r="AX944" s="168">
        <f t="shared" ref="AX944" si="15208">AW944+AX943</f>
        <v>0</v>
      </c>
      <c r="AY944" s="168">
        <f t="shared" ref="AY944" si="15209">AX944+AY943</f>
        <v>0</v>
      </c>
      <c r="AZ944" s="168">
        <f t="shared" ref="AZ944" si="15210">AY944+AZ943</f>
        <v>0</v>
      </c>
      <c r="BA944" s="168">
        <f t="shared" ref="BA944" si="15211">AZ944+BA943</f>
        <v>0</v>
      </c>
      <c r="BB944" s="168">
        <f t="shared" ref="BB944" si="15212">BA944+BB943</f>
        <v>0</v>
      </c>
      <c r="BC944" s="168">
        <f t="shared" ref="BC944" si="15213">BB944+BC943</f>
        <v>0</v>
      </c>
      <c r="BD944" s="168">
        <f t="shared" ref="BD944" si="15214">BC944+BD943</f>
        <v>0</v>
      </c>
      <c r="BE944" s="168">
        <f t="shared" ref="BE944" si="15215">BD944+BE943</f>
        <v>0</v>
      </c>
      <c r="BF944" s="168">
        <f t="shared" ref="BF944" si="15216">BE944+BF943</f>
        <v>0</v>
      </c>
      <c r="BG944" s="168">
        <f t="shared" ref="BG944" si="15217">BF944+BG943</f>
        <v>0</v>
      </c>
      <c r="BH944" s="168">
        <f t="shared" ref="BH944" si="15218">BG944+BH943</f>
        <v>0</v>
      </c>
      <c r="BI944" s="168">
        <f t="shared" ref="BI944" si="15219">BH944+BI943</f>
        <v>0</v>
      </c>
      <c r="BJ944" s="383"/>
      <c r="BK944" s="385"/>
      <c r="BL944" s="387"/>
      <c r="BM944" s="105"/>
      <c r="BN944" s="105"/>
      <c r="BO944" s="105"/>
      <c r="BP944" s="105"/>
      <c r="BQ944" s="105"/>
      <c r="BR944" s="105"/>
      <c r="BS944" s="105"/>
      <c r="BT944" s="105"/>
      <c r="BU944" s="105"/>
      <c r="BV944" s="105"/>
      <c r="BW944" s="105"/>
      <c r="BX944" s="105"/>
      <c r="BY944" s="105"/>
      <c r="BZ944" s="105"/>
      <c r="CA944" s="105"/>
      <c r="CB944" s="105"/>
    </row>
    <row r="945" spans="1:80" ht="15" hidden="1" thickBot="1" x14ac:dyDescent="0.4">
      <c r="B945" s="105"/>
      <c r="C945" s="130"/>
      <c r="D945" s="130"/>
      <c r="E945" s="130"/>
      <c r="F945" s="130"/>
      <c r="G945" s="130"/>
      <c r="H945" s="130"/>
      <c r="I945" s="105"/>
      <c r="J945" s="7"/>
      <c r="K945" s="105"/>
      <c r="L945" s="105"/>
      <c r="M945" s="105"/>
      <c r="N945" s="105"/>
      <c r="O945" s="105"/>
      <c r="P945" s="7"/>
      <c r="Q945" s="105"/>
      <c r="R945" s="105"/>
      <c r="S945" s="105"/>
      <c r="T945" s="105"/>
      <c r="U945" s="105"/>
      <c r="V945" s="105"/>
      <c r="W945" s="105"/>
      <c r="X945" s="105"/>
      <c r="Y945" s="105"/>
      <c r="Z945" s="105"/>
      <c r="AA945" s="105"/>
      <c r="AB945" s="105"/>
      <c r="AC945" s="105"/>
      <c r="AD945" s="105"/>
      <c r="AE945" s="105"/>
      <c r="AF945" s="105"/>
      <c r="AG945" s="105"/>
      <c r="AH945" s="105"/>
      <c r="AI945" s="105"/>
      <c r="AJ945" s="105"/>
      <c r="AK945" s="105"/>
      <c r="AL945" s="105"/>
      <c r="AM945" s="105"/>
      <c r="AN945" s="105"/>
      <c r="AO945" s="105"/>
      <c r="AP945" s="105"/>
      <c r="AQ945" s="105"/>
      <c r="AR945" s="105"/>
      <c r="AS945" s="105"/>
      <c r="AT945" s="105"/>
      <c r="AU945" s="105"/>
      <c r="AV945" s="105"/>
      <c r="AW945" s="105"/>
      <c r="AX945" s="105"/>
      <c r="AY945" s="105"/>
      <c r="AZ945" s="105"/>
      <c r="BA945" s="105"/>
      <c r="BB945" s="105"/>
      <c r="BC945" s="105"/>
      <c r="BD945" s="105"/>
      <c r="BE945" s="105"/>
      <c r="BF945" s="105"/>
      <c r="BG945" s="105"/>
      <c r="BH945" s="105"/>
      <c r="BI945" s="105"/>
      <c r="BJ945" s="105"/>
      <c r="BK945" s="105"/>
      <c r="BL945" s="105"/>
      <c r="BM945" s="105"/>
      <c r="BN945" s="105"/>
      <c r="BO945" s="105"/>
      <c r="BP945" s="105"/>
      <c r="BQ945" s="105"/>
      <c r="BR945" s="105"/>
      <c r="BS945" s="105"/>
      <c r="BT945" s="105"/>
      <c r="BU945" s="105"/>
      <c r="BV945" s="105"/>
      <c r="BW945" s="105"/>
      <c r="BX945" s="105"/>
      <c r="BY945" s="105"/>
      <c r="BZ945" s="105"/>
      <c r="CA945" s="105"/>
      <c r="CB945" s="105"/>
    </row>
    <row r="946" spans="1:80" s="245" customFormat="1" ht="58.4" customHeight="1" thickBot="1" x14ac:dyDescent="0.4">
      <c r="A946" s="249"/>
      <c r="B946" s="120"/>
      <c r="C946" s="360" t="s">
        <v>2</v>
      </c>
      <c r="D946" s="121"/>
      <c r="E946" s="131" t="s">
        <v>225</v>
      </c>
      <c r="F946" s="131" t="s">
        <v>444</v>
      </c>
      <c r="G946" s="131" t="s">
        <v>208</v>
      </c>
      <c r="H946" s="122" t="s">
        <v>385</v>
      </c>
      <c r="I946" s="123" t="s">
        <v>1</v>
      </c>
      <c r="J946" s="7"/>
      <c r="K946" s="169">
        <v>204032</v>
      </c>
      <c r="L946" s="106"/>
      <c r="M946" s="194" t="s">
        <v>128</v>
      </c>
      <c r="N946" s="83" t="s">
        <v>4</v>
      </c>
      <c r="O946" s="83" t="s">
        <v>5</v>
      </c>
      <c r="P946" s="83" t="s">
        <v>6</v>
      </c>
      <c r="Q946" s="83" t="s">
        <v>7</v>
      </c>
      <c r="R946" s="83" t="s">
        <v>8</v>
      </c>
      <c r="S946" s="83" t="s">
        <v>9</v>
      </c>
      <c r="T946" s="83" t="s">
        <v>10</v>
      </c>
      <c r="U946" s="83" t="s">
        <v>11</v>
      </c>
      <c r="V946" s="83" t="s">
        <v>12</v>
      </c>
      <c r="W946" s="83" t="s">
        <v>13</v>
      </c>
      <c r="X946" s="83" t="s">
        <v>14</v>
      </c>
      <c r="Y946" s="83" t="s">
        <v>15</v>
      </c>
      <c r="Z946" s="83" t="s">
        <v>16</v>
      </c>
      <c r="AA946" s="83" t="s">
        <v>17</v>
      </c>
      <c r="AB946" s="83" t="s">
        <v>18</v>
      </c>
      <c r="AC946" s="83" t="s">
        <v>19</v>
      </c>
      <c r="AD946" s="83" t="s">
        <v>20</v>
      </c>
      <c r="AE946" s="83" t="s">
        <v>21</v>
      </c>
      <c r="AF946" s="83" t="s">
        <v>22</v>
      </c>
      <c r="AG946" s="83" t="s">
        <v>23</v>
      </c>
      <c r="AH946" s="83" t="s">
        <v>24</v>
      </c>
      <c r="AI946" s="83" t="s">
        <v>25</v>
      </c>
      <c r="AJ946" s="83" t="s">
        <v>26</v>
      </c>
      <c r="AK946" s="83" t="s">
        <v>27</v>
      </c>
      <c r="AL946" s="83" t="s">
        <v>28</v>
      </c>
      <c r="AM946" s="83" t="s">
        <v>29</v>
      </c>
      <c r="AN946" s="83" t="s">
        <v>30</v>
      </c>
      <c r="AO946" s="83" t="s">
        <v>31</v>
      </c>
      <c r="AP946" s="83" t="s">
        <v>32</v>
      </c>
      <c r="AQ946" s="83" t="s">
        <v>33</v>
      </c>
      <c r="AR946" s="83" t="s">
        <v>34</v>
      </c>
      <c r="AS946" s="83" t="s">
        <v>35</v>
      </c>
      <c r="AT946" s="83" t="s">
        <v>36</v>
      </c>
      <c r="AU946" s="83" t="s">
        <v>37</v>
      </c>
      <c r="AV946" s="83" t="s">
        <v>38</v>
      </c>
      <c r="AW946" s="83" t="s">
        <v>39</v>
      </c>
      <c r="AX946" s="83" t="s">
        <v>40</v>
      </c>
      <c r="AY946" s="83" t="s">
        <v>41</v>
      </c>
      <c r="AZ946" s="83" t="s">
        <v>42</v>
      </c>
      <c r="BA946" s="83" t="s">
        <v>43</v>
      </c>
      <c r="BB946" s="83" t="s">
        <v>44</v>
      </c>
      <c r="BC946" s="83" t="s">
        <v>45</v>
      </c>
      <c r="BD946" s="83" t="s">
        <v>46</v>
      </c>
      <c r="BE946" s="83" t="s">
        <v>47</v>
      </c>
      <c r="BF946" s="83" t="s">
        <v>48</v>
      </c>
      <c r="BG946" s="83" t="s">
        <v>49</v>
      </c>
      <c r="BH946" s="83" t="s">
        <v>50</v>
      </c>
      <c r="BI946" s="83" t="s">
        <v>51</v>
      </c>
      <c r="BJ946" s="134" t="s">
        <v>234</v>
      </c>
      <c r="BK946" s="135" t="s">
        <v>164</v>
      </c>
      <c r="BL946" s="135" t="s">
        <v>213</v>
      </c>
      <c r="BM946" s="106"/>
      <c r="BN946" s="368" t="s">
        <v>238</v>
      </c>
      <c r="BO946" s="369"/>
      <c r="BP946" s="369"/>
      <c r="BQ946" s="369"/>
      <c r="BR946" s="369"/>
      <c r="BS946" s="369"/>
      <c r="BT946" s="369"/>
      <c r="BU946" s="369"/>
      <c r="BV946" s="369"/>
      <c r="BW946" s="369"/>
      <c r="BX946" s="369"/>
      <c r="BY946" s="369"/>
      <c r="BZ946" s="369"/>
      <c r="CA946" s="369"/>
      <c r="CB946" s="369"/>
    </row>
    <row r="947" spans="1:80" s="245" customFormat="1" ht="18" hidden="1" customHeight="1" x14ac:dyDescent="0.35">
      <c r="A947" s="250"/>
      <c r="B947" s="113"/>
      <c r="C947" s="361"/>
      <c r="D947" s="125"/>
      <c r="E947" s="125"/>
      <c r="F947" s="125"/>
      <c r="G947" s="125"/>
      <c r="H947" s="370" t="s">
        <v>201</v>
      </c>
      <c r="I947" s="373" t="s">
        <v>93</v>
      </c>
      <c r="J947" s="7"/>
      <c r="K947" s="375" t="s">
        <v>423</v>
      </c>
      <c r="L947" s="106"/>
      <c r="M947" s="84"/>
      <c r="N947" s="74">
        <f>MONTH(Úvod!$F$10)</f>
        <v>1</v>
      </c>
      <c r="O947" s="75">
        <f t="shared" ref="O947" si="15220">IF(N947=12,1,N947+1)</f>
        <v>2</v>
      </c>
      <c r="P947" s="75">
        <f t="shared" ref="P947" si="15221">IF(O947=12,1,O947+1)</f>
        <v>3</v>
      </c>
      <c r="Q947" s="76">
        <f t="shared" ref="Q947" si="15222">IF(P947=12,1,P947+1)</f>
        <v>4</v>
      </c>
      <c r="R947" s="76">
        <f t="shared" ref="R947" si="15223">IF(Q947=12,1,Q947+1)</f>
        <v>5</v>
      </c>
      <c r="S947" s="76">
        <f t="shared" ref="S947" si="15224">IF(R947=12,1,R947+1)</f>
        <v>6</v>
      </c>
      <c r="T947" s="76">
        <f t="shared" ref="T947" si="15225">IF(S947=12,1,S947+1)</f>
        <v>7</v>
      </c>
      <c r="U947" s="76">
        <f t="shared" ref="U947" si="15226">IF(T947=12,1,T947+1)</f>
        <v>8</v>
      </c>
      <c r="V947" s="76">
        <f t="shared" ref="V947" si="15227">IF(U947=12,1,U947+1)</f>
        <v>9</v>
      </c>
      <c r="W947" s="76">
        <f>IF(V947=12,1,V947+1)</f>
        <v>10</v>
      </c>
      <c r="X947" s="76">
        <f t="shared" ref="X947" si="15228">IF(W947=12,1,W947+1)</f>
        <v>11</v>
      </c>
      <c r="Y947" s="76">
        <f t="shared" ref="Y947" si="15229">IF(X947=12,1,X947+1)</f>
        <v>12</v>
      </c>
      <c r="Z947" s="76">
        <f t="shared" ref="Z947" si="15230">IF(Y947=12,1,Y947+1)</f>
        <v>1</v>
      </c>
      <c r="AA947" s="76">
        <f t="shared" ref="AA947" si="15231">IF(Z947=12,1,Z947+1)</f>
        <v>2</v>
      </c>
      <c r="AB947" s="76">
        <f t="shared" ref="AB947" si="15232">IF(AA947=12,1,AA947+1)</f>
        <v>3</v>
      </c>
      <c r="AC947" s="76">
        <f t="shared" ref="AC947" si="15233">IF(AB947=12,1,AB947+1)</f>
        <v>4</v>
      </c>
      <c r="AD947" s="76">
        <f t="shared" ref="AD947" si="15234">IF(AC947=12,1,AC947+1)</f>
        <v>5</v>
      </c>
      <c r="AE947" s="76">
        <f t="shared" ref="AE947" si="15235">IF(AD947=12,1,AD947+1)</f>
        <v>6</v>
      </c>
      <c r="AF947" s="76">
        <f>IF(AE947=12,1,AE947+1)</f>
        <v>7</v>
      </c>
      <c r="AG947" s="76">
        <f t="shared" ref="AG947" si="15236">IF(AF947=12,1,AF947+1)</f>
        <v>8</v>
      </c>
      <c r="AH947" s="76">
        <f t="shared" ref="AH947" si="15237">IF(AG947=12,1,AG947+1)</f>
        <v>9</v>
      </c>
      <c r="AI947" s="76">
        <f t="shared" ref="AI947" si="15238">IF(AH947=12,1,AH947+1)</f>
        <v>10</v>
      </c>
      <c r="AJ947" s="76">
        <f t="shared" ref="AJ947" si="15239">IF(AI947=12,1,AI947+1)</f>
        <v>11</v>
      </c>
      <c r="AK947" s="76">
        <f t="shared" ref="AK947" si="15240">IF(AJ947=12,1,AJ947+1)</f>
        <v>12</v>
      </c>
      <c r="AL947" s="76">
        <f t="shared" ref="AL947" si="15241">IF(AK947=12,1,AK947+1)</f>
        <v>1</v>
      </c>
      <c r="AM947" s="76">
        <f t="shared" ref="AM947" si="15242">IF(AL947=12,1,AL947+1)</f>
        <v>2</v>
      </c>
      <c r="AN947" s="76">
        <f t="shared" ref="AN947" si="15243">IF(AM947=12,1,AM947+1)</f>
        <v>3</v>
      </c>
      <c r="AO947" s="76">
        <f t="shared" ref="AO947" si="15244">IF(AN947=12,1,AN947+1)</f>
        <v>4</v>
      </c>
      <c r="AP947" s="76">
        <f t="shared" ref="AP947" si="15245">IF(AO947=12,1,AO947+1)</f>
        <v>5</v>
      </c>
      <c r="AQ947" s="76">
        <f t="shared" ref="AQ947" si="15246">IF(AP947=12,1,AP947+1)</f>
        <v>6</v>
      </c>
      <c r="AR947" s="76">
        <f t="shared" ref="AR947" si="15247">IF(AQ947=12,1,AQ947+1)</f>
        <v>7</v>
      </c>
      <c r="AS947" s="76">
        <f t="shared" ref="AS947" si="15248">IF(AR947=12,1,AR947+1)</f>
        <v>8</v>
      </c>
      <c r="AT947" s="76">
        <f t="shared" ref="AT947" si="15249">IF(AS947=12,1,AS947+1)</f>
        <v>9</v>
      </c>
      <c r="AU947" s="76">
        <f t="shared" ref="AU947" si="15250">IF(AT947=12,1,AT947+1)</f>
        <v>10</v>
      </c>
      <c r="AV947" s="76">
        <f t="shared" ref="AV947" si="15251">IF(AU947=12,1,AU947+1)</f>
        <v>11</v>
      </c>
      <c r="AW947" s="76">
        <f t="shared" ref="AW947" si="15252">IF(AV947=12,1,AV947+1)</f>
        <v>12</v>
      </c>
      <c r="AX947" s="76">
        <f t="shared" ref="AX947" si="15253">IF(AW947=12,1,AW947+1)</f>
        <v>1</v>
      </c>
      <c r="AY947" s="76">
        <f t="shared" ref="AY947" si="15254">IF(AX947=12,1,AX947+1)</f>
        <v>2</v>
      </c>
      <c r="AZ947" s="76">
        <f t="shared" ref="AZ947" si="15255">IF(AY947=12,1,AY947+1)</f>
        <v>3</v>
      </c>
      <c r="BA947" s="76">
        <f t="shared" ref="BA947" si="15256">IF(AZ947=12,1,AZ947+1)</f>
        <v>4</v>
      </c>
      <c r="BB947" s="76">
        <f t="shared" ref="BB947" si="15257">IF(BA947=12,1,BA947+1)</f>
        <v>5</v>
      </c>
      <c r="BC947" s="76">
        <f t="shared" ref="BC947" si="15258">IF(BB947=12,1,BB947+1)</f>
        <v>6</v>
      </c>
      <c r="BD947" s="76">
        <f t="shared" ref="BD947" si="15259">IF(BC947=12,1,BC947+1)</f>
        <v>7</v>
      </c>
      <c r="BE947" s="76">
        <f t="shared" ref="BE947" si="15260">IF(BD947=12,1,BD947+1)</f>
        <v>8</v>
      </c>
      <c r="BF947" s="76">
        <f t="shared" ref="BF947" si="15261">IF(BE947=12,1,BE947+1)</f>
        <v>9</v>
      </c>
      <c r="BG947" s="76">
        <f t="shared" ref="BG947" si="15262">IF(BF947=12,1,BF947+1)</f>
        <v>10</v>
      </c>
      <c r="BH947" s="76">
        <f t="shared" ref="BH947" si="15263">IF(BG947=12,1,BG947+1)</f>
        <v>11</v>
      </c>
      <c r="BI947" s="76">
        <f t="shared" ref="BI947" si="15264">IF(BH947=12,1,BH947+1)</f>
        <v>12</v>
      </c>
      <c r="BJ947" s="81"/>
      <c r="BK947" s="78"/>
      <c r="BL947" s="78"/>
      <c r="BM947" s="106"/>
      <c r="BN947" s="106"/>
      <c r="BO947" s="106"/>
      <c r="BP947" s="106"/>
      <c r="BQ947" s="106"/>
      <c r="BR947" s="106"/>
      <c r="BS947" s="106"/>
      <c r="BT947" s="106"/>
      <c r="BU947" s="106"/>
      <c r="BV947" s="106"/>
      <c r="BW947" s="106"/>
      <c r="BX947" s="106"/>
      <c r="BY947" s="106"/>
      <c r="BZ947" s="106"/>
      <c r="CA947" s="106"/>
      <c r="CB947" s="106"/>
    </row>
    <row r="948" spans="1:80" s="245" customFormat="1" ht="35.15" hidden="1" customHeight="1" x14ac:dyDescent="0.35">
      <c r="A948" s="250"/>
      <c r="B948" s="113"/>
      <c r="C948" s="361"/>
      <c r="D948" s="125"/>
      <c r="E948" s="125"/>
      <c r="F948" s="125"/>
      <c r="G948" s="125"/>
      <c r="H948" s="370"/>
      <c r="I948" s="373"/>
      <c r="J948" s="7"/>
      <c r="K948" s="376"/>
      <c r="L948" s="106"/>
      <c r="M948" s="77"/>
      <c r="N948" s="59">
        <f t="shared" ref="N948:BI948" si="15265">VALUE(_xlfn.CONCAT(N947,".",N950))</f>
        <v>1</v>
      </c>
      <c r="O948" s="73">
        <f t="shared" si="15265"/>
        <v>32</v>
      </c>
      <c r="P948" s="73">
        <f t="shared" si="15265"/>
        <v>61</v>
      </c>
      <c r="Q948" s="73">
        <f t="shared" si="15265"/>
        <v>92</v>
      </c>
      <c r="R948" s="73">
        <f t="shared" si="15265"/>
        <v>122</v>
      </c>
      <c r="S948" s="73">
        <f t="shared" si="15265"/>
        <v>153</v>
      </c>
      <c r="T948" s="73">
        <f t="shared" si="15265"/>
        <v>183</v>
      </c>
      <c r="U948" s="73">
        <f t="shared" si="15265"/>
        <v>214</v>
      </c>
      <c r="V948" s="73">
        <f t="shared" si="15265"/>
        <v>245</v>
      </c>
      <c r="W948" s="73">
        <f t="shared" si="15265"/>
        <v>275</v>
      </c>
      <c r="X948" s="73">
        <f t="shared" si="15265"/>
        <v>306</v>
      </c>
      <c r="Y948" s="73">
        <f t="shared" si="15265"/>
        <v>336</v>
      </c>
      <c r="Z948" s="73">
        <f t="shared" si="15265"/>
        <v>367</v>
      </c>
      <c r="AA948" s="73">
        <f t="shared" si="15265"/>
        <v>398</v>
      </c>
      <c r="AB948" s="73">
        <f t="shared" si="15265"/>
        <v>426</v>
      </c>
      <c r="AC948" s="73">
        <f t="shared" si="15265"/>
        <v>457</v>
      </c>
      <c r="AD948" s="73">
        <f t="shared" si="15265"/>
        <v>487</v>
      </c>
      <c r="AE948" s="73">
        <f t="shared" si="15265"/>
        <v>518</v>
      </c>
      <c r="AF948" s="73">
        <f t="shared" si="15265"/>
        <v>548</v>
      </c>
      <c r="AG948" s="73">
        <f t="shared" si="15265"/>
        <v>579</v>
      </c>
      <c r="AH948" s="73">
        <f t="shared" si="15265"/>
        <v>610</v>
      </c>
      <c r="AI948" s="73">
        <f t="shared" si="15265"/>
        <v>640</v>
      </c>
      <c r="AJ948" s="73">
        <f t="shared" si="15265"/>
        <v>671</v>
      </c>
      <c r="AK948" s="73">
        <f t="shared" si="15265"/>
        <v>701</v>
      </c>
      <c r="AL948" s="73">
        <f t="shared" si="15265"/>
        <v>732</v>
      </c>
      <c r="AM948" s="73">
        <f t="shared" si="15265"/>
        <v>763</v>
      </c>
      <c r="AN948" s="73">
        <f t="shared" si="15265"/>
        <v>791</v>
      </c>
      <c r="AO948" s="73">
        <f t="shared" si="15265"/>
        <v>822</v>
      </c>
      <c r="AP948" s="73">
        <f t="shared" si="15265"/>
        <v>852</v>
      </c>
      <c r="AQ948" s="73">
        <f t="shared" si="15265"/>
        <v>883</v>
      </c>
      <c r="AR948" s="73">
        <f t="shared" si="15265"/>
        <v>913</v>
      </c>
      <c r="AS948" s="73">
        <f t="shared" si="15265"/>
        <v>944</v>
      </c>
      <c r="AT948" s="73">
        <f t="shared" si="15265"/>
        <v>975</v>
      </c>
      <c r="AU948" s="73">
        <f t="shared" si="15265"/>
        <v>1005</v>
      </c>
      <c r="AV948" s="73">
        <f t="shared" si="15265"/>
        <v>1036</v>
      </c>
      <c r="AW948" s="73">
        <f t="shared" si="15265"/>
        <v>1066</v>
      </c>
      <c r="AX948" s="73">
        <f t="shared" si="15265"/>
        <v>1097</v>
      </c>
      <c r="AY948" s="73">
        <f t="shared" si="15265"/>
        <v>1128</v>
      </c>
      <c r="AZ948" s="73">
        <f t="shared" si="15265"/>
        <v>1156</v>
      </c>
      <c r="BA948" s="73">
        <f t="shared" si="15265"/>
        <v>1187</v>
      </c>
      <c r="BB948" s="73">
        <f t="shared" si="15265"/>
        <v>1217</v>
      </c>
      <c r="BC948" s="73">
        <f t="shared" si="15265"/>
        <v>1248</v>
      </c>
      <c r="BD948" s="73">
        <f t="shared" si="15265"/>
        <v>1278</v>
      </c>
      <c r="BE948" s="73">
        <f t="shared" si="15265"/>
        <v>1309</v>
      </c>
      <c r="BF948" s="73">
        <f t="shared" si="15265"/>
        <v>1340</v>
      </c>
      <c r="BG948" s="73">
        <f t="shared" si="15265"/>
        <v>1370</v>
      </c>
      <c r="BH948" s="73">
        <f t="shared" si="15265"/>
        <v>1401</v>
      </c>
      <c r="BI948" s="73">
        <f t="shared" si="15265"/>
        <v>1431</v>
      </c>
      <c r="BJ948" s="82"/>
      <c r="BK948" s="79"/>
      <c r="BL948" s="79"/>
      <c r="BM948" s="106"/>
      <c r="BN948" s="106"/>
      <c r="BO948" s="106"/>
      <c r="BP948" s="106"/>
      <c r="BQ948" s="106"/>
      <c r="BR948" s="106"/>
      <c r="BS948" s="106"/>
      <c r="BT948" s="106"/>
      <c r="BU948" s="106"/>
      <c r="BV948" s="106"/>
      <c r="BW948" s="106"/>
      <c r="BX948" s="106"/>
      <c r="BY948" s="106"/>
      <c r="BZ948" s="106"/>
      <c r="CA948" s="106"/>
      <c r="CB948" s="106"/>
    </row>
    <row r="949" spans="1:80" s="245" customFormat="1" ht="17.149999999999999" customHeight="1" x14ac:dyDescent="0.35">
      <c r="A949" s="250"/>
      <c r="B949" s="113"/>
      <c r="C949" s="361"/>
      <c r="D949" s="125"/>
      <c r="E949" s="357" t="s">
        <v>207</v>
      </c>
      <c r="F949" s="357" t="s">
        <v>207</v>
      </c>
      <c r="G949" s="357" t="s">
        <v>207</v>
      </c>
      <c r="H949" s="370"/>
      <c r="I949" s="373"/>
      <c r="J949" s="7"/>
      <c r="K949" s="376"/>
      <c r="L949" s="106"/>
      <c r="M949" s="77"/>
      <c r="N949" s="60" t="str">
        <f>VLOOKUP(N947,'Podpůrná data'!$I$188:$J$199,2)</f>
        <v>leden</v>
      </c>
      <c r="O949" s="60" t="str">
        <f>VLOOKUP(O947,'Podpůrná data'!$I$188:$J$199,2)</f>
        <v>únor</v>
      </c>
      <c r="P949" s="60" t="str">
        <f>VLOOKUP(P947,'Podpůrná data'!$I$188:$J$199,2)</f>
        <v>březen</v>
      </c>
      <c r="Q949" s="60" t="str">
        <f>VLOOKUP(Q947,'Podpůrná data'!$I$188:$J$199,2)</f>
        <v>duben</v>
      </c>
      <c r="R949" s="60" t="str">
        <f>VLOOKUP(R947,'Podpůrná data'!$I$188:$J$199,2)</f>
        <v>květen</v>
      </c>
      <c r="S949" s="60" t="str">
        <f>VLOOKUP(S947,'Podpůrná data'!$I$188:$J$199,2)</f>
        <v>červen</v>
      </c>
      <c r="T949" s="60" t="str">
        <f>VLOOKUP(T947,'Podpůrná data'!$I$188:$J$199,2)</f>
        <v>červenec</v>
      </c>
      <c r="U949" s="60" t="str">
        <f>VLOOKUP(U947,'Podpůrná data'!$I$188:$J$199,2)</f>
        <v>srpen</v>
      </c>
      <c r="V949" s="60" t="str">
        <f>VLOOKUP(V947,'Podpůrná data'!$I$188:$J$199,2)</f>
        <v>září</v>
      </c>
      <c r="W949" s="60" t="str">
        <f>VLOOKUP(W947,'Podpůrná data'!$I$188:$J$199,2)</f>
        <v>říjen</v>
      </c>
      <c r="X949" s="60" t="str">
        <f>VLOOKUP(X947,'Podpůrná data'!$I$188:$J$199,2)</f>
        <v>listopad</v>
      </c>
      <c r="Y949" s="60" t="str">
        <f>VLOOKUP(Y947,'Podpůrná data'!$I$188:$J$199,2)</f>
        <v>prosinec</v>
      </c>
      <c r="Z949" s="60" t="str">
        <f>VLOOKUP(Z947,'Podpůrná data'!$I$188:$J$199,2)</f>
        <v>leden</v>
      </c>
      <c r="AA949" s="60" t="str">
        <f>VLOOKUP(AA947,'Podpůrná data'!$I$188:$J$199,2)</f>
        <v>únor</v>
      </c>
      <c r="AB949" s="60" t="str">
        <f>VLOOKUP(AB947,'Podpůrná data'!$I$188:$J$199,2)</f>
        <v>březen</v>
      </c>
      <c r="AC949" s="60" t="str">
        <f>VLOOKUP(AC947,'Podpůrná data'!$I$188:$J$199,2)</f>
        <v>duben</v>
      </c>
      <c r="AD949" s="60" t="str">
        <f>VLOOKUP(AD947,'Podpůrná data'!$I$188:$J$199,2)</f>
        <v>květen</v>
      </c>
      <c r="AE949" s="60" t="str">
        <f>VLOOKUP(AE947,'Podpůrná data'!$I$188:$J$199,2)</f>
        <v>červen</v>
      </c>
      <c r="AF949" s="60" t="str">
        <f>VLOOKUP(AF947,'Podpůrná data'!$I$188:$J$199,2)</f>
        <v>červenec</v>
      </c>
      <c r="AG949" s="60" t="str">
        <f>VLOOKUP(AG947,'Podpůrná data'!$I$188:$J$199,2)</f>
        <v>srpen</v>
      </c>
      <c r="AH949" s="60" t="str">
        <f>VLOOKUP(AH947,'Podpůrná data'!$I$188:$J$199,2)</f>
        <v>září</v>
      </c>
      <c r="AI949" s="60" t="str">
        <f>VLOOKUP(AI947,'Podpůrná data'!$I$188:$J$199,2)</f>
        <v>říjen</v>
      </c>
      <c r="AJ949" s="60" t="str">
        <f>VLOOKUP(AJ947,'Podpůrná data'!$I$188:$J$199,2)</f>
        <v>listopad</v>
      </c>
      <c r="AK949" s="60" t="str">
        <f>VLOOKUP(AK947,'Podpůrná data'!$I$188:$J$199,2)</f>
        <v>prosinec</v>
      </c>
      <c r="AL949" s="60" t="str">
        <f>VLOOKUP(AL947,'Podpůrná data'!$I$188:$J$199,2)</f>
        <v>leden</v>
      </c>
      <c r="AM949" s="60" t="str">
        <f>VLOOKUP(AM947,'Podpůrná data'!$I$188:$J$199,2)</f>
        <v>únor</v>
      </c>
      <c r="AN949" s="60" t="str">
        <f>VLOOKUP(AN947,'Podpůrná data'!$I$188:$J$199,2)</f>
        <v>březen</v>
      </c>
      <c r="AO949" s="60" t="str">
        <f>VLOOKUP(AO947,'Podpůrná data'!$I$188:$J$199,2)</f>
        <v>duben</v>
      </c>
      <c r="AP949" s="60" t="str">
        <f>VLOOKUP(AP947,'Podpůrná data'!$I$188:$J$199,2)</f>
        <v>květen</v>
      </c>
      <c r="AQ949" s="60" t="str">
        <f>VLOOKUP(AQ947,'Podpůrná data'!$I$188:$J$199,2)</f>
        <v>červen</v>
      </c>
      <c r="AR949" s="60" t="str">
        <f>VLOOKUP(AR947,'Podpůrná data'!$I$188:$J$199,2)</f>
        <v>červenec</v>
      </c>
      <c r="AS949" s="60" t="str">
        <f>VLOOKUP(AS947,'Podpůrná data'!$I$188:$J$199,2)</f>
        <v>srpen</v>
      </c>
      <c r="AT949" s="60" t="str">
        <f>VLOOKUP(AT947,'Podpůrná data'!$I$188:$J$199,2)</f>
        <v>září</v>
      </c>
      <c r="AU949" s="60" t="str">
        <f>VLOOKUP(AU947,'Podpůrná data'!$I$188:$J$199,2)</f>
        <v>říjen</v>
      </c>
      <c r="AV949" s="60" t="str">
        <f>VLOOKUP(AV947,'Podpůrná data'!$I$188:$J$199,2)</f>
        <v>listopad</v>
      </c>
      <c r="AW949" s="60" t="str">
        <f>VLOOKUP(AW947,'Podpůrná data'!$I$188:$J$199,2)</f>
        <v>prosinec</v>
      </c>
      <c r="AX949" s="60" t="str">
        <f>VLOOKUP(AX947,'Podpůrná data'!$I$188:$J$199,2)</f>
        <v>leden</v>
      </c>
      <c r="AY949" s="60" t="str">
        <f>VLOOKUP(AY947,'Podpůrná data'!$I$188:$J$199,2)</f>
        <v>únor</v>
      </c>
      <c r="AZ949" s="60" t="str">
        <f>VLOOKUP(AZ947,'Podpůrná data'!$I$188:$J$199,2)</f>
        <v>březen</v>
      </c>
      <c r="BA949" s="60" t="str">
        <f>VLOOKUP(BA947,'Podpůrná data'!$I$188:$J$199,2)</f>
        <v>duben</v>
      </c>
      <c r="BB949" s="60" t="str">
        <f>VLOOKUP(BB947,'Podpůrná data'!$I$188:$J$199,2)</f>
        <v>květen</v>
      </c>
      <c r="BC949" s="60" t="str">
        <f>VLOOKUP(BC947,'Podpůrná data'!$I$188:$J$199,2)</f>
        <v>červen</v>
      </c>
      <c r="BD949" s="60" t="str">
        <f>VLOOKUP(BD947,'Podpůrná data'!$I$188:$J$199,2)</f>
        <v>červenec</v>
      </c>
      <c r="BE949" s="60" t="str">
        <f>VLOOKUP(BE947,'Podpůrná data'!$I$188:$J$199,2)</f>
        <v>srpen</v>
      </c>
      <c r="BF949" s="60" t="str">
        <f>VLOOKUP(BF947,'Podpůrná data'!$I$188:$J$199,2)</f>
        <v>září</v>
      </c>
      <c r="BG949" s="60" t="str">
        <f>VLOOKUP(BG947,'Podpůrná data'!$I$188:$J$199,2)</f>
        <v>říjen</v>
      </c>
      <c r="BH949" s="60" t="str">
        <f>VLOOKUP(BH947,'Podpůrná data'!$I$188:$J$199,2)</f>
        <v>listopad</v>
      </c>
      <c r="BI949" s="60" t="str">
        <f>VLOOKUP(BI947,'Podpůrná data'!$I$188:$J$199,2)</f>
        <v>prosinec</v>
      </c>
      <c r="BJ949" s="200"/>
      <c r="BK949" s="200"/>
      <c r="BL949" s="201"/>
      <c r="BM949" s="106"/>
      <c r="BN949" s="179" t="s">
        <v>105</v>
      </c>
      <c r="BO949" s="179" t="s">
        <v>106</v>
      </c>
      <c r="BP949" s="179" t="s">
        <v>107</v>
      </c>
      <c r="BQ949" s="179" t="s">
        <v>108</v>
      </c>
      <c r="BR949" s="179" t="s">
        <v>109</v>
      </c>
      <c r="BS949" s="179" t="s">
        <v>110</v>
      </c>
      <c r="BT949" s="179" t="s">
        <v>111</v>
      </c>
      <c r="BU949" s="179" t="s">
        <v>112</v>
      </c>
      <c r="BV949" s="179" t="s">
        <v>113</v>
      </c>
      <c r="BW949" s="179" t="s">
        <v>155</v>
      </c>
      <c r="BX949" s="179" t="s">
        <v>156</v>
      </c>
      <c r="BY949" s="179" t="s">
        <v>157</v>
      </c>
      <c r="BZ949" s="179" t="s">
        <v>202</v>
      </c>
      <c r="CA949" s="179" t="s">
        <v>203</v>
      </c>
      <c r="CB949" s="179" t="s">
        <v>204</v>
      </c>
    </row>
    <row r="950" spans="1:80" s="245" customFormat="1" ht="16.399999999999999" customHeight="1" x14ac:dyDescent="0.35">
      <c r="A950" s="250"/>
      <c r="B950" s="113"/>
      <c r="C950" s="361"/>
      <c r="D950" s="125"/>
      <c r="E950" s="357"/>
      <c r="F950" s="357"/>
      <c r="G950" s="357"/>
      <c r="H950" s="370"/>
      <c r="I950" s="373"/>
      <c r="J950" s="7"/>
      <c r="K950" s="376"/>
      <c r="L950" s="106"/>
      <c r="M950" s="77"/>
      <c r="N950" s="60">
        <f>YEAR(Úvod!$F$10)</f>
        <v>1900</v>
      </c>
      <c r="O950" s="60">
        <f t="shared" ref="O950" si="15266">IF(O947=1,N950+1,N950)</f>
        <v>1900</v>
      </c>
      <c r="P950" s="60">
        <f t="shared" ref="P950" si="15267">IF(P947=1,O950+1,O950)</f>
        <v>1900</v>
      </c>
      <c r="Q950" s="60">
        <f t="shared" ref="Q950" si="15268">IF(Q947=1,P950+1,P950)</f>
        <v>1900</v>
      </c>
      <c r="R950" s="60">
        <f t="shared" ref="R950" si="15269">IF(R947=1,Q950+1,Q950)</f>
        <v>1900</v>
      </c>
      <c r="S950" s="60">
        <f t="shared" ref="S950" si="15270">IF(S947=1,R950+1,R950)</f>
        <v>1900</v>
      </c>
      <c r="T950" s="60">
        <f t="shared" ref="T950" si="15271">IF(T947=1,S950+1,S950)</f>
        <v>1900</v>
      </c>
      <c r="U950" s="60">
        <f t="shared" ref="U950" si="15272">IF(U947=1,T950+1,T950)</f>
        <v>1900</v>
      </c>
      <c r="V950" s="60">
        <f t="shared" ref="V950" si="15273">IF(V947=1,U950+1,U950)</f>
        <v>1900</v>
      </c>
      <c r="W950" s="60">
        <f t="shared" ref="W950" si="15274">IF(W947=1,V950+1,V950)</f>
        <v>1900</v>
      </c>
      <c r="X950" s="60">
        <f t="shared" ref="X950" si="15275">IF(X947=1,W950+1,W950)</f>
        <v>1900</v>
      </c>
      <c r="Y950" s="60">
        <f t="shared" ref="Y950" si="15276">IF(Y947=1,X950+1,X950)</f>
        <v>1900</v>
      </c>
      <c r="Z950" s="60">
        <f t="shared" ref="Z950" si="15277">IF(Z947=1,Y950+1,Y950)</f>
        <v>1901</v>
      </c>
      <c r="AA950" s="60">
        <f t="shared" ref="AA950" si="15278">IF(AA947=1,Z950+1,Z950)</f>
        <v>1901</v>
      </c>
      <c r="AB950" s="60">
        <f t="shared" ref="AB950" si="15279">IF(AB947=1,AA950+1,AA950)</f>
        <v>1901</v>
      </c>
      <c r="AC950" s="60">
        <f t="shared" ref="AC950" si="15280">IF(AC947=1,AB950+1,AB950)</f>
        <v>1901</v>
      </c>
      <c r="AD950" s="60">
        <f t="shared" ref="AD950" si="15281">IF(AD947=1,AC950+1,AC950)</f>
        <v>1901</v>
      </c>
      <c r="AE950" s="60">
        <f t="shared" ref="AE950" si="15282">IF(AE947=1,AD950+1,AD950)</f>
        <v>1901</v>
      </c>
      <c r="AF950" s="60">
        <f t="shared" ref="AF950" si="15283">IF(AF947=1,AE950+1,AE950)</f>
        <v>1901</v>
      </c>
      <c r="AG950" s="60">
        <f t="shared" ref="AG950" si="15284">IF(AG947=1,AF950+1,AF950)</f>
        <v>1901</v>
      </c>
      <c r="AH950" s="60">
        <f t="shared" ref="AH950" si="15285">IF(AH947=1,AG950+1,AG950)</f>
        <v>1901</v>
      </c>
      <c r="AI950" s="60">
        <f t="shared" ref="AI950" si="15286">IF(AI947=1,AH950+1,AH950)</f>
        <v>1901</v>
      </c>
      <c r="AJ950" s="60">
        <f t="shared" ref="AJ950" si="15287">IF(AJ947=1,AI950+1,AI950)</f>
        <v>1901</v>
      </c>
      <c r="AK950" s="60">
        <f t="shared" ref="AK950" si="15288">IF(AK947=1,AJ950+1,AJ950)</f>
        <v>1901</v>
      </c>
      <c r="AL950" s="60">
        <f t="shared" ref="AL950" si="15289">IF(AL947=1,AK950+1,AK950)</f>
        <v>1902</v>
      </c>
      <c r="AM950" s="60">
        <f t="shared" ref="AM950" si="15290">IF(AM947=1,AL950+1,AL950)</f>
        <v>1902</v>
      </c>
      <c r="AN950" s="60">
        <f t="shared" ref="AN950" si="15291">IF(AN947=1,AM950+1,AM950)</f>
        <v>1902</v>
      </c>
      <c r="AO950" s="60">
        <f t="shared" ref="AO950" si="15292">IF(AO947=1,AN950+1,AN950)</f>
        <v>1902</v>
      </c>
      <c r="AP950" s="60">
        <f t="shared" ref="AP950" si="15293">IF(AP947=1,AO950+1,AO950)</f>
        <v>1902</v>
      </c>
      <c r="AQ950" s="60">
        <f t="shared" ref="AQ950" si="15294">IF(AQ947=1,AP950+1,AP950)</f>
        <v>1902</v>
      </c>
      <c r="AR950" s="60">
        <f t="shared" ref="AR950" si="15295">IF(AR947=1,AQ950+1,AQ950)</f>
        <v>1902</v>
      </c>
      <c r="AS950" s="60">
        <f t="shared" ref="AS950" si="15296">IF(AS947=1,AR950+1,AR950)</f>
        <v>1902</v>
      </c>
      <c r="AT950" s="60">
        <f t="shared" ref="AT950" si="15297">IF(AT947=1,AS950+1,AS950)</f>
        <v>1902</v>
      </c>
      <c r="AU950" s="60">
        <f t="shared" ref="AU950" si="15298">IF(AU947=1,AT950+1,AT950)</f>
        <v>1902</v>
      </c>
      <c r="AV950" s="60">
        <f t="shared" ref="AV950" si="15299">IF(AV947=1,AU950+1,AU950)</f>
        <v>1902</v>
      </c>
      <c r="AW950" s="60">
        <f t="shared" ref="AW950" si="15300">IF(AW947=1,AV950+1,AV950)</f>
        <v>1902</v>
      </c>
      <c r="AX950" s="60">
        <f t="shared" ref="AX950" si="15301">IF(AX947=1,AW950+1,AW950)</f>
        <v>1903</v>
      </c>
      <c r="AY950" s="60">
        <f t="shared" ref="AY950" si="15302">IF(AY947=1,AX950+1,AX950)</f>
        <v>1903</v>
      </c>
      <c r="AZ950" s="60">
        <f t="shared" ref="AZ950" si="15303">IF(AZ947=1,AY950+1,AY950)</f>
        <v>1903</v>
      </c>
      <c r="BA950" s="60">
        <f t="shared" ref="BA950" si="15304">IF(BA947=1,AZ950+1,AZ950)</f>
        <v>1903</v>
      </c>
      <c r="BB950" s="60">
        <f t="shared" ref="BB950" si="15305">IF(BB947=1,BA950+1,BA950)</f>
        <v>1903</v>
      </c>
      <c r="BC950" s="60">
        <f t="shared" ref="BC950" si="15306">IF(BC947=1,BB950+1,BB950)</f>
        <v>1903</v>
      </c>
      <c r="BD950" s="60">
        <f t="shared" ref="BD950" si="15307">IF(BD947=1,BC950+1,BC950)</f>
        <v>1903</v>
      </c>
      <c r="BE950" s="60">
        <f t="shared" ref="BE950" si="15308">IF(BE947=1,BD950+1,BD950)</f>
        <v>1903</v>
      </c>
      <c r="BF950" s="60">
        <f t="shared" ref="BF950" si="15309">IF(BF947=1,BE950+1,BE950)</f>
        <v>1903</v>
      </c>
      <c r="BG950" s="60">
        <f t="shared" ref="BG950" si="15310">IF(BG947=1,BF950+1,BF950)</f>
        <v>1903</v>
      </c>
      <c r="BH950" s="60">
        <f t="shared" ref="BH950" si="15311">IF(BH947=1,BG950+1,BG950)</f>
        <v>1903</v>
      </c>
      <c r="BI950" s="60">
        <f t="shared" ref="BI950" si="15312">IF(BI947=1,BH950+1,BH950)</f>
        <v>1903</v>
      </c>
      <c r="BJ950" s="199"/>
      <c r="BK950" s="198"/>
      <c r="BL950" s="202"/>
      <c r="BM950" s="106"/>
      <c r="BN950" s="106"/>
      <c r="BO950" s="106"/>
      <c r="BP950" s="106"/>
      <c r="BQ950" s="106"/>
      <c r="BR950" s="106"/>
      <c r="BS950" s="106"/>
      <c r="BT950" s="106"/>
      <c r="BU950" s="106"/>
      <c r="BV950" s="106"/>
      <c r="BW950" s="106"/>
      <c r="BX950" s="106"/>
      <c r="BY950" s="106"/>
      <c r="BZ950" s="106"/>
      <c r="CA950" s="106"/>
      <c r="CB950" s="106"/>
    </row>
    <row r="951" spans="1:80" s="245" customFormat="1" ht="16.399999999999999" customHeight="1" x14ac:dyDescent="0.35">
      <c r="A951" s="250"/>
      <c r="B951" s="113"/>
      <c r="C951" s="125"/>
      <c r="D951" s="125"/>
      <c r="E951" s="357"/>
      <c r="F951" s="357"/>
      <c r="G951" s="357"/>
      <c r="H951" s="370"/>
      <c r="I951" s="374"/>
      <c r="J951" s="7"/>
      <c r="K951" s="377"/>
      <c r="L951" s="106"/>
      <c r="M951" s="63" t="s">
        <v>159</v>
      </c>
      <c r="N951" s="258"/>
      <c r="O951" s="258"/>
      <c r="P951" s="258"/>
      <c r="Q951" s="258"/>
      <c r="R951" s="258"/>
      <c r="S951" s="258"/>
      <c r="T951" s="258"/>
      <c r="U951" s="258"/>
      <c r="V951" s="258"/>
      <c r="W951" s="258"/>
      <c r="X951" s="258"/>
      <c r="Y951" s="258"/>
      <c r="Z951" s="258"/>
      <c r="AA951" s="258"/>
      <c r="AB951" s="258"/>
      <c r="AC951" s="258"/>
      <c r="AD951" s="258"/>
      <c r="AE951" s="258"/>
      <c r="AF951" s="258"/>
      <c r="AG951" s="258"/>
      <c r="AH951" s="258"/>
      <c r="AI951" s="258"/>
      <c r="AJ951" s="258"/>
      <c r="AK951" s="258"/>
      <c r="AL951" s="258"/>
      <c r="AM951" s="258"/>
      <c r="AN951" s="258"/>
      <c r="AO951" s="258"/>
      <c r="AP951" s="258"/>
      <c r="AQ951" s="258"/>
      <c r="AR951" s="258"/>
      <c r="AS951" s="258"/>
      <c r="AT951" s="258"/>
      <c r="AU951" s="258"/>
      <c r="AV951" s="258"/>
      <c r="AW951" s="258"/>
      <c r="AX951" s="258"/>
      <c r="AY951" s="258"/>
      <c r="AZ951" s="258"/>
      <c r="BA951" s="258"/>
      <c r="BB951" s="258"/>
      <c r="BC951" s="258"/>
      <c r="BD951" s="258"/>
      <c r="BE951" s="258"/>
      <c r="BF951" s="258"/>
      <c r="BG951" s="258"/>
      <c r="BH951" s="258"/>
      <c r="BI951" s="258"/>
      <c r="BJ951" s="199"/>
      <c r="BK951" s="198"/>
      <c r="BL951" s="202"/>
      <c r="BM951" s="106"/>
      <c r="BN951" s="106"/>
      <c r="BO951" s="106"/>
      <c r="BP951" s="106"/>
      <c r="BQ951" s="106"/>
      <c r="BR951" s="106"/>
      <c r="BS951" s="106"/>
      <c r="BT951" s="106"/>
      <c r="BU951" s="106"/>
      <c r="BV951" s="106"/>
      <c r="BW951" s="106"/>
      <c r="BX951" s="106"/>
      <c r="BY951" s="106"/>
      <c r="BZ951" s="106"/>
      <c r="CA951" s="106"/>
      <c r="CB951" s="106"/>
    </row>
    <row r="952" spans="1:80" s="245" customFormat="1" ht="23.5" customHeight="1" x14ac:dyDescent="0.35">
      <c r="A952" s="243"/>
      <c r="B952" s="126" t="s">
        <v>415</v>
      </c>
      <c r="C952" s="381"/>
      <c r="D952" s="381"/>
      <c r="E952" s="259"/>
      <c r="F952" s="259"/>
      <c r="G952" s="241"/>
      <c r="H952" s="253"/>
      <c r="I952" s="61">
        <f>IF($H952="",0,VLOOKUP($E952,'Podpůrná data'!$H$15:$I$185,2,FALSE)*$H952)</f>
        <v>0</v>
      </c>
      <c r="J952" s="105"/>
      <c r="K952" s="166">
        <f>IF(I952&gt;0,1,0)</f>
        <v>0</v>
      </c>
      <c r="L952" s="204"/>
      <c r="M952" s="63" t="s">
        <v>95</v>
      </c>
      <c r="N952" s="260"/>
      <c r="O952" s="260"/>
      <c r="P952" s="260"/>
      <c r="Q952" s="260"/>
      <c r="R952" s="260"/>
      <c r="S952" s="260"/>
      <c r="T952" s="260"/>
      <c r="U952" s="260"/>
      <c r="V952" s="260"/>
      <c r="W952" s="260"/>
      <c r="X952" s="260"/>
      <c r="Y952" s="260"/>
      <c r="Z952" s="260"/>
      <c r="AA952" s="260"/>
      <c r="AB952" s="260"/>
      <c r="AC952" s="260"/>
      <c r="AD952" s="260"/>
      <c r="AE952" s="260"/>
      <c r="AF952" s="260"/>
      <c r="AG952" s="260"/>
      <c r="AH952" s="260"/>
      <c r="AI952" s="260"/>
      <c r="AJ952" s="260"/>
      <c r="AK952" s="260"/>
      <c r="AL952" s="260"/>
      <c r="AM952" s="260"/>
      <c r="AN952" s="260"/>
      <c r="AO952" s="260"/>
      <c r="AP952" s="260"/>
      <c r="AQ952" s="260"/>
      <c r="AR952" s="260"/>
      <c r="AS952" s="260"/>
      <c r="AT952" s="260"/>
      <c r="AU952" s="260"/>
      <c r="AV952" s="260"/>
      <c r="AW952" s="260"/>
      <c r="AX952" s="260"/>
      <c r="AY952" s="260"/>
      <c r="AZ952" s="260"/>
      <c r="BA952" s="260"/>
      <c r="BB952" s="260"/>
      <c r="BC952" s="260"/>
      <c r="BD952" s="260"/>
      <c r="BE952" s="260"/>
      <c r="BF952" s="260"/>
      <c r="BG952" s="260"/>
      <c r="BH952" s="260"/>
      <c r="BI952" s="260"/>
      <c r="BJ952" s="382">
        <f>SUM(N954:BI954)</f>
        <v>0</v>
      </c>
      <c r="BK952" s="384">
        <f>SUM(N956:BI956)</f>
        <v>0</v>
      </c>
      <c r="BL952" s="386">
        <f>IF($K952=0,0,IF($BJ952&gt;=20,1,0))</f>
        <v>0</v>
      </c>
      <c r="BM952" s="106"/>
      <c r="BN952" s="106"/>
      <c r="BO952" s="106"/>
      <c r="BP952" s="106"/>
      <c r="BQ952" s="106"/>
      <c r="BR952" s="106"/>
      <c r="BS952" s="106"/>
      <c r="BT952" s="106"/>
      <c r="BU952" s="106"/>
      <c r="BV952" s="106"/>
      <c r="BW952" s="106"/>
      <c r="BX952" s="106"/>
      <c r="BY952" s="106"/>
      <c r="BZ952" s="106"/>
      <c r="CA952" s="106"/>
      <c r="CB952" s="106"/>
    </row>
    <row r="953" spans="1:80" s="245" customFormat="1" ht="29" x14ac:dyDescent="0.35">
      <c r="A953" s="243"/>
      <c r="B953" s="128"/>
      <c r="C953" s="170"/>
      <c r="D953" s="170"/>
      <c r="E953" s="170"/>
      <c r="F953" s="170"/>
      <c r="G953" s="170"/>
      <c r="H953" s="170"/>
      <c r="I953" s="64"/>
      <c r="J953" s="105"/>
      <c r="K953" s="223"/>
      <c r="L953" s="106"/>
      <c r="M953" s="63" t="s">
        <v>215</v>
      </c>
      <c r="N953" s="260"/>
      <c r="O953" s="260"/>
      <c r="P953" s="260"/>
      <c r="Q953" s="260"/>
      <c r="R953" s="260"/>
      <c r="S953" s="260"/>
      <c r="T953" s="260"/>
      <c r="U953" s="260"/>
      <c r="V953" s="260"/>
      <c r="W953" s="260"/>
      <c r="X953" s="260"/>
      <c r="Y953" s="260"/>
      <c r="Z953" s="260"/>
      <c r="AA953" s="260"/>
      <c r="AB953" s="260"/>
      <c r="AC953" s="260"/>
      <c r="AD953" s="260"/>
      <c r="AE953" s="260"/>
      <c r="AF953" s="260"/>
      <c r="AG953" s="260"/>
      <c r="AH953" s="260"/>
      <c r="AI953" s="260"/>
      <c r="AJ953" s="260"/>
      <c r="AK953" s="260"/>
      <c r="AL953" s="260"/>
      <c r="AM953" s="260"/>
      <c r="AN953" s="260"/>
      <c r="AO953" s="260"/>
      <c r="AP953" s="260"/>
      <c r="AQ953" s="260"/>
      <c r="AR953" s="260"/>
      <c r="AS953" s="260"/>
      <c r="AT953" s="260"/>
      <c r="AU953" s="260"/>
      <c r="AV953" s="260"/>
      <c r="AW953" s="260"/>
      <c r="AX953" s="260"/>
      <c r="AY953" s="260"/>
      <c r="AZ953" s="260"/>
      <c r="BA953" s="260"/>
      <c r="BB953" s="260"/>
      <c r="BC953" s="260"/>
      <c r="BD953" s="260"/>
      <c r="BE953" s="260"/>
      <c r="BF953" s="260"/>
      <c r="BG953" s="260"/>
      <c r="BH953" s="260"/>
      <c r="BI953" s="260"/>
      <c r="BJ953" s="382"/>
      <c r="BK953" s="384"/>
      <c r="BL953" s="386"/>
      <c r="BM953" s="106"/>
      <c r="BN953" s="106"/>
      <c r="BO953" s="106"/>
      <c r="BP953" s="106"/>
      <c r="BQ953" s="106"/>
      <c r="BR953" s="106"/>
      <c r="BS953" s="106"/>
      <c r="BT953" s="106"/>
      <c r="BU953" s="106"/>
      <c r="BV953" s="106"/>
      <c r="BW953" s="106"/>
      <c r="BX953" s="106"/>
      <c r="BY953" s="106"/>
      <c r="BZ953" s="106"/>
      <c r="CA953" s="106"/>
      <c r="CB953" s="106"/>
    </row>
    <row r="954" spans="1:80" s="245" customFormat="1" ht="29" x14ac:dyDescent="0.35">
      <c r="A954" s="243"/>
      <c r="B954" s="128"/>
      <c r="C954" s="170"/>
      <c r="D954" s="170"/>
      <c r="E954" s="170"/>
      <c r="F954" s="170"/>
      <c r="G954" s="170"/>
      <c r="H954" s="170"/>
      <c r="I954" s="64"/>
      <c r="J954" s="105"/>
      <c r="K954" s="165"/>
      <c r="L954" s="106"/>
      <c r="M954" s="63" t="s">
        <v>235</v>
      </c>
      <c r="N954" s="167">
        <f>IF(N953="",0,IF(N953&gt;=$H952,$H952,N953))</f>
        <v>0</v>
      </c>
      <c r="O954" s="167">
        <f t="shared" ref="O954" si="15313">IF(O953="",0,IF((O953+N955)&lt;=$H952,O953,$H952-N955))</f>
        <v>0</v>
      </c>
      <c r="P954" s="167">
        <f t="shared" ref="P954" si="15314">IF(P953="",0,IF((P953+O955)&lt;=$H952,P953,$H952-O955))</f>
        <v>0</v>
      </c>
      <c r="Q954" s="167">
        <f t="shared" ref="Q954" si="15315">IF(Q953="",0,IF((Q953+P955)&lt;=$H952,Q953,$H952-P955))</f>
        <v>0</v>
      </c>
      <c r="R954" s="167">
        <f t="shared" ref="R954" si="15316">IF(R953="",0,IF((R953+Q955)&lt;=$H952,R953,$H952-Q955))</f>
        <v>0</v>
      </c>
      <c r="S954" s="167">
        <f t="shared" ref="S954" si="15317">IF(S953="",0,IF((S953+R955)&lt;=$H952,S953,$H952-R955))</f>
        <v>0</v>
      </c>
      <c r="T954" s="167">
        <f t="shared" ref="T954" si="15318">IF(T953="",0,IF((T953+S955)&lt;=$H952,T953,$H952-S955))</f>
        <v>0</v>
      </c>
      <c r="U954" s="167">
        <f t="shared" ref="U954" si="15319">IF(U953="",0,IF((U953+T955)&lt;=$H952,U953,$H952-T955))</f>
        <v>0</v>
      </c>
      <c r="V954" s="167">
        <f t="shared" ref="V954" si="15320">IF(V953="",0,IF((V953+U955)&lt;=$H952,V953,$H952-U955))</f>
        <v>0</v>
      </c>
      <c r="W954" s="167">
        <f t="shared" ref="W954" si="15321">IF(W953="",0,IF((W953+V955)&lt;=$H952,W953,$H952-V955))</f>
        <v>0</v>
      </c>
      <c r="X954" s="167">
        <f t="shared" ref="X954" si="15322">IF(X953="",0,IF((X953+W955)&lt;=$H952,X953,$H952-W955))</f>
        <v>0</v>
      </c>
      <c r="Y954" s="167">
        <f t="shared" ref="Y954" si="15323">IF(Y953="",0,IF((Y953+X955)&lt;=$H952,Y953,$H952-X955))</f>
        <v>0</v>
      </c>
      <c r="Z954" s="167">
        <f t="shared" ref="Z954" si="15324">IF(Z953="",0,IF((Z953+Y955)&lt;=$H952,Z953,$H952-Y955))</f>
        <v>0</v>
      </c>
      <c r="AA954" s="167">
        <f t="shared" ref="AA954" si="15325">IF(AA953="",0,IF((AA953+Z955)&lt;=$H952,AA953,$H952-Z955))</f>
        <v>0</v>
      </c>
      <c r="AB954" s="167">
        <f t="shared" ref="AB954" si="15326">IF(AB953="",0,IF((AB953+AA955)&lt;=$H952,AB953,$H952-AA955))</f>
        <v>0</v>
      </c>
      <c r="AC954" s="167">
        <f t="shared" ref="AC954" si="15327">IF(AC953="",0,IF((AC953+AB955)&lt;=$H952,AC953,$H952-AB955))</f>
        <v>0</v>
      </c>
      <c r="AD954" s="167">
        <f t="shared" ref="AD954" si="15328">IF(AD953="",0,IF((AD953+AC955)&lt;=$H952,AD953,$H952-AC955))</f>
        <v>0</v>
      </c>
      <c r="AE954" s="167">
        <f t="shared" ref="AE954" si="15329">IF(AE953="",0,IF((AE953+AD955)&lt;=$H952,AE953,$H952-AD955))</f>
        <v>0</v>
      </c>
      <c r="AF954" s="167">
        <f t="shared" ref="AF954" si="15330">IF(AF953="",0,IF((AF953+AE955)&lt;=$H952,AF953,$H952-AE955))</f>
        <v>0</v>
      </c>
      <c r="AG954" s="167">
        <f t="shared" ref="AG954" si="15331">IF(AG953="",0,IF((AG953+AF955)&lt;=$H952,AG953,$H952-AF955))</f>
        <v>0</v>
      </c>
      <c r="AH954" s="167">
        <f t="shared" ref="AH954" si="15332">IF(AH953="",0,IF((AH953+AG955)&lt;=$H952,AH953,$H952-AG955))</f>
        <v>0</v>
      </c>
      <c r="AI954" s="167">
        <f t="shared" ref="AI954" si="15333">IF(AI953="",0,IF((AI953+AH955)&lt;=$H952,AI953,$H952-AH955))</f>
        <v>0</v>
      </c>
      <c r="AJ954" s="167">
        <f t="shared" ref="AJ954" si="15334">IF(AJ953="",0,IF((AJ953+AI955)&lt;=$H952,AJ953,$H952-AI955))</f>
        <v>0</v>
      </c>
      <c r="AK954" s="167">
        <f t="shared" ref="AK954" si="15335">IF(AK953="",0,IF((AK953+AJ955)&lt;=$H952,AK953,$H952-AJ955))</f>
        <v>0</v>
      </c>
      <c r="AL954" s="167">
        <f t="shared" ref="AL954" si="15336">IF(AL953="",0,IF((AL953+AK955)&lt;=$H952,AL953,$H952-AK955))</f>
        <v>0</v>
      </c>
      <c r="AM954" s="167">
        <f t="shared" ref="AM954" si="15337">IF(AM953="",0,IF((AM953+AL955)&lt;=$H952,AM953,$H952-AL955))</f>
        <v>0</v>
      </c>
      <c r="AN954" s="167">
        <f t="shared" ref="AN954" si="15338">IF(AN953="",0,IF((AN953+AM955)&lt;=$H952,AN953,$H952-AM955))</f>
        <v>0</v>
      </c>
      <c r="AO954" s="167">
        <f t="shared" ref="AO954" si="15339">IF(AO953="",0,IF((AO953+AN955)&lt;=$H952,AO953,$H952-AN955))</f>
        <v>0</v>
      </c>
      <c r="AP954" s="167">
        <f t="shared" ref="AP954" si="15340">IF(AP953="",0,IF((AP953+AO955)&lt;=$H952,AP953,$H952-AO955))</f>
        <v>0</v>
      </c>
      <c r="AQ954" s="167">
        <f t="shared" ref="AQ954" si="15341">IF(AQ953="",0,IF((AQ953+AP955)&lt;=$H952,AQ953,$H952-AP955))</f>
        <v>0</v>
      </c>
      <c r="AR954" s="167">
        <f t="shared" ref="AR954" si="15342">IF(AR953="",0,IF((AR953+AQ955)&lt;=$H952,AR953,$H952-AQ955))</f>
        <v>0</v>
      </c>
      <c r="AS954" s="167">
        <f t="shared" ref="AS954" si="15343">IF(AS953="",0,IF((AS953+AR955)&lt;=$H952,AS953,$H952-AR955))</f>
        <v>0</v>
      </c>
      <c r="AT954" s="167">
        <f t="shared" ref="AT954" si="15344">IF(AT953="",0,IF((AT953+AS955)&lt;=$H952,AT953,$H952-AS955))</f>
        <v>0</v>
      </c>
      <c r="AU954" s="167">
        <f t="shared" ref="AU954" si="15345">IF(AU953="",0,IF((AU953+AT955)&lt;=$H952,AU953,$H952-AT955))</f>
        <v>0</v>
      </c>
      <c r="AV954" s="167">
        <f t="shared" ref="AV954" si="15346">IF(AV953="",0,IF((AV953+AU955)&lt;=$H952,AV953,$H952-AU955))</f>
        <v>0</v>
      </c>
      <c r="AW954" s="167">
        <f t="shared" ref="AW954" si="15347">IF(AW953="",0,IF((AW953+AV955)&lt;=$H952,AW953,$H952-AV955))</f>
        <v>0</v>
      </c>
      <c r="AX954" s="167">
        <f t="shared" ref="AX954" si="15348">IF(AX953="",0,IF((AX953+AW955)&lt;=$H952,AX953,$H952-AW955))</f>
        <v>0</v>
      </c>
      <c r="AY954" s="167">
        <f t="shared" ref="AY954" si="15349">IF(AY953="",0,IF((AY953+AX955)&lt;=$H952,AY953,$H952-AX955))</f>
        <v>0</v>
      </c>
      <c r="AZ954" s="167">
        <f t="shared" ref="AZ954" si="15350">IF(AZ953="",0,IF((AZ953+AY955)&lt;=$H952,AZ953,$H952-AY955))</f>
        <v>0</v>
      </c>
      <c r="BA954" s="167">
        <f t="shared" ref="BA954" si="15351">IF(BA953="",0,IF((BA953+AZ955)&lt;=$H952,BA953,$H952-AZ955))</f>
        <v>0</v>
      </c>
      <c r="BB954" s="167">
        <f t="shared" ref="BB954" si="15352">IF(BB953="",0,IF((BB953+BA955)&lt;=$H952,BB953,$H952-BA955))</f>
        <v>0</v>
      </c>
      <c r="BC954" s="167">
        <f t="shared" ref="BC954" si="15353">IF(BC953="",0,IF((BC953+BB955)&lt;=$H952,BC953,$H952-BB955))</f>
        <v>0</v>
      </c>
      <c r="BD954" s="167">
        <f t="shared" ref="BD954" si="15354">IF(BD953="",0,IF((BD953+BC955)&lt;=$H952,BD953,$H952-BC955))</f>
        <v>0</v>
      </c>
      <c r="BE954" s="167">
        <f t="shared" ref="BE954" si="15355">IF(BE953="",0,IF((BE953+BD955)&lt;=$H952,BE953,$H952-BD955))</f>
        <v>0</v>
      </c>
      <c r="BF954" s="167">
        <f t="shared" ref="BF954" si="15356">IF(BF953="",0,IF((BF953+BE955)&lt;=$H952,BF953,$H952-BE955))</f>
        <v>0</v>
      </c>
      <c r="BG954" s="167">
        <f t="shared" ref="BG954" si="15357">IF(BG953="",0,IF((BG953+BF955)&lt;=$H952,BG953,$H952-BF955))</f>
        <v>0</v>
      </c>
      <c r="BH954" s="167">
        <f t="shared" ref="BH954" si="15358">IF(BH953="",0,IF((BH953+BG955)&lt;=$H952,BH953,$H952-BG955))</f>
        <v>0</v>
      </c>
      <c r="BI954" s="167">
        <f t="shared" ref="BI954" si="15359">IF(BI953="",0,IF((BI953+BH955)&lt;=$H952,BI953,$H952-BH955))</f>
        <v>0</v>
      </c>
      <c r="BJ954" s="382"/>
      <c r="BK954" s="384"/>
      <c r="BL954" s="386"/>
      <c r="BM954" s="106"/>
      <c r="BN954" s="106"/>
      <c r="BO954" s="106"/>
      <c r="BP954" s="106"/>
      <c r="BQ954" s="106"/>
      <c r="BR954" s="106"/>
      <c r="BS954" s="106"/>
      <c r="BT954" s="106"/>
      <c r="BU954" s="106"/>
      <c r="BV954" s="106"/>
      <c r="BW954" s="106"/>
      <c r="BX954" s="106"/>
      <c r="BY954" s="106"/>
      <c r="BZ954" s="106"/>
      <c r="CA954" s="106"/>
      <c r="CB954" s="106"/>
    </row>
    <row r="955" spans="1:80" ht="29" hidden="1" x14ac:dyDescent="0.35">
      <c r="B955" s="128"/>
      <c r="C955" s="170"/>
      <c r="D955" s="170"/>
      <c r="E955" s="170"/>
      <c r="F955" s="170"/>
      <c r="G955" s="170"/>
      <c r="H955" s="170"/>
      <c r="I955" s="172"/>
      <c r="J955" s="105"/>
      <c r="K955" s="175"/>
      <c r="L955" s="105"/>
      <c r="M955" s="63" t="s">
        <v>236</v>
      </c>
      <c r="N955" s="167">
        <f>N954</f>
        <v>0</v>
      </c>
      <c r="O955" s="167">
        <f>O954+N955</f>
        <v>0</v>
      </c>
      <c r="P955" s="167">
        <f t="shared" ref="P955" si="15360">P954+O955</f>
        <v>0</v>
      </c>
      <c r="Q955" s="167">
        <f t="shared" ref="Q955" si="15361">Q954+P955</f>
        <v>0</v>
      </c>
      <c r="R955" s="167">
        <f t="shared" ref="R955" si="15362">R954+Q955</f>
        <v>0</v>
      </c>
      <c r="S955" s="167">
        <f t="shared" ref="S955" si="15363">S954+R955</f>
        <v>0</v>
      </c>
      <c r="T955" s="167">
        <f t="shared" ref="T955" si="15364">T954+S955</f>
        <v>0</v>
      </c>
      <c r="U955" s="167">
        <f t="shared" ref="U955" si="15365">U954+T955</f>
        <v>0</v>
      </c>
      <c r="V955" s="167">
        <f t="shared" ref="V955" si="15366">V954+U955</f>
        <v>0</v>
      </c>
      <c r="W955" s="167">
        <f t="shared" ref="W955" si="15367">W954+V955</f>
        <v>0</v>
      </c>
      <c r="X955" s="167">
        <f t="shared" ref="X955" si="15368">X954+W955</f>
        <v>0</v>
      </c>
      <c r="Y955" s="167">
        <f t="shared" ref="Y955" si="15369">Y954+X955</f>
        <v>0</v>
      </c>
      <c r="Z955" s="167">
        <f t="shared" ref="Z955" si="15370">Z954+Y955</f>
        <v>0</v>
      </c>
      <c r="AA955" s="167">
        <f t="shared" ref="AA955" si="15371">AA954+Z955</f>
        <v>0</v>
      </c>
      <c r="AB955" s="167">
        <f t="shared" ref="AB955" si="15372">AB954+AA955</f>
        <v>0</v>
      </c>
      <c r="AC955" s="167">
        <f t="shared" ref="AC955" si="15373">AC954+AB955</f>
        <v>0</v>
      </c>
      <c r="AD955" s="167">
        <f t="shared" ref="AD955" si="15374">AD954+AC955</f>
        <v>0</v>
      </c>
      <c r="AE955" s="167">
        <f t="shared" ref="AE955" si="15375">AE954+AD955</f>
        <v>0</v>
      </c>
      <c r="AF955" s="167">
        <f t="shared" ref="AF955" si="15376">AF954+AE955</f>
        <v>0</v>
      </c>
      <c r="AG955" s="167">
        <f t="shared" ref="AG955" si="15377">AG954+AF955</f>
        <v>0</v>
      </c>
      <c r="AH955" s="167">
        <f t="shared" ref="AH955" si="15378">AH954+AG955</f>
        <v>0</v>
      </c>
      <c r="AI955" s="167">
        <f t="shared" ref="AI955" si="15379">AI954+AH955</f>
        <v>0</v>
      </c>
      <c r="AJ955" s="167">
        <f t="shared" ref="AJ955" si="15380">AJ954+AI955</f>
        <v>0</v>
      </c>
      <c r="AK955" s="167">
        <f t="shared" ref="AK955" si="15381">AK954+AJ955</f>
        <v>0</v>
      </c>
      <c r="AL955" s="167">
        <f t="shared" ref="AL955" si="15382">AL954+AK955</f>
        <v>0</v>
      </c>
      <c r="AM955" s="167">
        <f t="shared" ref="AM955" si="15383">AM954+AL955</f>
        <v>0</v>
      </c>
      <c r="AN955" s="167">
        <f t="shared" ref="AN955" si="15384">AN954+AM955</f>
        <v>0</v>
      </c>
      <c r="AO955" s="167">
        <f t="shared" ref="AO955" si="15385">AO954+AN955</f>
        <v>0</v>
      </c>
      <c r="AP955" s="167">
        <f t="shared" ref="AP955" si="15386">AP954+AO955</f>
        <v>0</v>
      </c>
      <c r="AQ955" s="167">
        <f t="shared" ref="AQ955" si="15387">AQ954+AP955</f>
        <v>0</v>
      </c>
      <c r="AR955" s="167">
        <f t="shared" ref="AR955" si="15388">AR954+AQ955</f>
        <v>0</v>
      </c>
      <c r="AS955" s="167">
        <f t="shared" ref="AS955" si="15389">AS954+AR955</f>
        <v>0</v>
      </c>
      <c r="AT955" s="167">
        <f t="shared" ref="AT955" si="15390">AT954+AS955</f>
        <v>0</v>
      </c>
      <c r="AU955" s="167">
        <f t="shared" ref="AU955" si="15391">AU954+AT955</f>
        <v>0</v>
      </c>
      <c r="AV955" s="167">
        <f t="shared" ref="AV955" si="15392">AV954+AU955</f>
        <v>0</v>
      </c>
      <c r="AW955" s="167">
        <f t="shared" ref="AW955" si="15393">AW954+AV955</f>
        <v>0</v>
      </c>
      <c r="AX955" s="167">
        <f t="shared" ref="AX955" si="15394">AX954+AW955</f>
        <v>0</v>
      </c>
      <c r="AY955" s="167">
        <f t="shared" ref="AY955" si="15395">AY954+AX955</f>
        <v>0</v>
      </c>
      <c r="AZ955" s="167">
        <f t="shared" ref="AZ955" si="15396">AZ954+AY955</f>
        <v>0</v>
      </c>
      <c r="BA955" s="167">
        <f t="shared" ref="BA955" si="15397">BA954+AZ955</f>
        <v>0</v>
      </c>
      <c r="BB955" s="167">
        <f t="shared" ref="BB955" si="15398">BB954+BA955</f>
        <v>0</v>
      </c>
      <c r="BC955" s="167">
        <f t="shared" ref="BC955" si="15399">BC954+BB955</f>
        <v>0</v>
      </c>
      <c r="BD955" s="167">
        <f t="shared" ref="BD955" si="15400">BD954+BC955</f>
        <v>0</v>
      </c>
      <c r="BE955" s="167">
        <f t="shared" ref="BE955" si="15401">BE954+BD955</f>
        <v>0</v>
      </c>
      <c r="BF955" s="167">
        <f t="shared" ref="BF955" si="15402">BF954+BE955</f>
        <v>0</v>
      </c>
      <c r="BG955" s="167">
        <f t="shared" ref="BG955" si="15403">BG954+BF955</f>
        <v>0</v>
      </c>
      <c r="BH955" s="167">
        <f t="shared" ref="BH955" si="15404">BH954+BG955</f>
        <v>0</v>
      </c>
      <c r="BI955" s="167">
        <f t="shared" ref="BI955" si="15405">BI954+BH955</f>
        <v>0</v>
      </c>
      <c r="BJ955" s="382"/>
      <c r="BK955" s="384"/>
      <c r="BL955" s="386"/>
      <c r="BM955" s="105"/>
      <c r="BN955" s="105"/>
      <c r="BO955" s="105"/>
      <c r="BP955" s="105"/>
      <c r="BQ955" s="105"/>
      <c r="BR955" s="105"/>
      <c r="BS955" s="105"/>
      <c r="BT955" s="105"/>
      <c r="BU955" s="105"/>
      <c r="BV955" s="105"/>
      <c r="BW955" s="105"/>
      <c r="BX955" s="105"/>
      <c r="BY955" s="105"/>
      <c r="BZ955" s="105"/>
      <c r="CA955" s="105"/>
      <c r="CB955" s="105"/>
    </row>
    <row r="956" spans="1:80" ht="25.4" customHeight="1" thickBot="1" x14ac:dyDescent="0.4">
      <c r="B956" s="128"/>
      <c r="C956" s="170"/>
      <c r="D956" s="170"/>
      <c r="E956" s="170"/>
      <c r="F956" s="170"/>
      <c r="G956" s="170"/>
      <c r="H956" s="170"/>
      <c r="I956" s="172"/>
      <c r="J956" s="105"/>
      <c r="K956" s="175"/>
      <c r="L956" s="105"/>
      <c r="M956" s="63" t="s">
        <v>145</v>
      </c>
      <c r="N956" s="168">
        <f>IF($E952="",0,VLOOKUP($E952,'Podpůrná data'!$H$15:$I$182,2)*N954)</f>
        <v>0</v>
      </c>
      <c r="O956" s="168">
        <f>IF($E952="",0,VLOOKUP($E952,'Podpůrná data'!$H$15:$I$182,2)*O954)</f>
        <v>0</v>
      </c>
      <c r="P956" s="168">
        <f>IF($E952="",0,VLOOKUP($E952,'Podpůrná data'!$H$15:$I$182,2)*P954)</f>
        <v>0</v>
      </c>
      <c r="Q956" s="168">
        <f>IF($E952="",0,VLOOKUP($E952,'Podpůrná data'!$H$15:$I$182,2)*Q954)</f>
        <v>0</v>
      </c>
      <c r="R956" s="168">
        <f>IF($E952="",0,VLOOKUP($E952,'Podpůrná data'!$H$15:$I$182,2)*R954)</f>
        <v>0</v>
      </c>
      <c r="S956" s="168">
        <f>IF($E952="",0,VLOOKUP($E952,'Podpůrná data'!$H$15:$I$182,2)*S954)</f>
        <v>0</v>
      </c>
      <c r="T956" s="168">
        <f>IF($E952="",0,VLOOKUP($E952,'Podpůrná data'!$H$15:$I$182,2)*T954)</f>
        <v>0</v>
      </c>
      <c r="U956" s="168">
        <f>IF($E952="",0,VLOOKUP($E952,'Podpůrná data'!$H$15:$I$182,2)*U954)</f>
        <v>0</v>
      </c>
      <c r="V956" s="168">
        <f>IF($E952="",0,VLOOKUP($E952,'Podpůrná data'!$H$15:$I$182,2)*V954)</f>
        <v>0</v>
      </c>
      <c r="W956" s="168">
        <f>IF($E952="",0,VLOOKUP($E952,'Podpůrná data'!$H$15:$I$182,2)*W954)</f>
        <v>0</v>
      </c>
      <c r="X956" s="168">
        <f>IF($E952="",0,VLOOKUP($E952,'Podpůrná data'!$H$15:$I$182,2)*X954)</f>
        <v>0</v>
      </c>
      <c r="Y956" s="168">
        <f>IF($E952="",0,VLOOKUP($E952,'Podpůrná data'!$H$15:$I$182,2)*Y954)</f>
        <v>0</v>
      </c>
      <c r="Z956" s="168">
        <f>IF($E952="",0,VLOOKUP($E952,'Podpůrná data'!$H$15:$I$182,2)*Z954)</f>
        <v>0</v>
      </c>
      <c r="AA956" s="168">
        <f>IF($E952="",0,VLOOKUP($E952,'Podpůrná data'!$H$15:$I$182,2)*AA954)</f>
        <v>0</v>
      </c>
      <c r="AB956" s="168">
        <f>IF($E952="",0,VLOOKUP($E952,'Podpůrná data'!$H$15:$I$182,2)*AB954)</f>
        <v>0</v>
      </c>
      <c r="AC956" s="168">
        <f>IF($E952="",0,VLOOKUP($E952,'Podpůrná data'!$H$15:$I$182,2)*AC954)</f>
        <v>0</v>
      </c>
      <c r="AD956" s="168">
        <f>IF($E952="",0,VLOOKUP($E952,'Podpůrná data'!$H$15:$I$182,2)*AD954)</f>
        <v>0</v>
      </c>
      <c r="AE956" s="168">
        <f>IF($E952="",0,VLOOKUP($E952,'Podpůrná data'!$H$15:$I$182,2)*AE954)</f>
        <v>0</v>
      </c>
      <c r="AF956" s="168">
        <f>IF($E952="",0,VLOOKUP($E952,'Podpůrná data'!$H$15:$I$182,2)*AF954)</f>
        <v>0</v>
      </c>
      <c r="AG956" s="168">
        <f>IF($E952="",0,VLOOKUP($E952,'Podpůrná data'!$H$15:$I$182,2)*AG954)</f>
        <v>0</v>
      </c>
      <c r="AH956" s="168">
        <f>IF($E952="",0,VLOOKUP($E952,'Podpůrná data'!$H$15:$I$182,2)*AH954)</f>
        <v>0</v>
      </c>
      <c r="AI956" s="168">
        <f>IF($E952="",0,VLOOKUP($E952,'Podpůrná data'!$H$15:$I$182,2)*AI954)</f>
        <v>0</v>
      </c>
      <c r="AJ956" s="168">
        <f>IF($E952="",0,VLOOKUP($E952,'Podpůrná data'!$H$15:$I$182,2)*AJ954)</f>
        <v>0</v>
      </c>
      <c r="AK956" s="168">
        <f>IF($E952="",0,VLOOKUP($E952,'Podpůrná data'!$H$15:$I$182,2)*AK954)</f>
        <v>0</v>
      </c>
      <c r="AL956" s="168">
        <f>IF($E952="",0,VLOOKUP($E952,'Podpůrná data'!$H$15:$I$182,2)*AL954)</f>
        <v>0</v>
      </c>
      <c r="AM956" s="168">
        <f>IF($E952="",0,VLOOKUP($E952,'Podpůrná data'!$H$15:$I$182,2)*AM954)</f>
        <v>0</v>
      </c>
      <c r="AN956" s="168">
        <f>IF($E952="",0,VLOOKUP($E952,'Podpůrná data'!$H$15:$I$182,2)*AN954)</f>
        <v>0</v>
      </c>
      <c r="AO956" s="168">
        <f>IF($E952="",0,VLOOKUP($E952,'Podpůrná data'!$H$15:$I$182,2)*AO954)</f>
        <v>0</v>
      </c>
      <c r="AP956" s="168">
        <f>IF($E952="",0,VLOOKUP($E952,'Podpůrná data'!$H$15:$I$182,2)*AP954)</f>
        <v>0</v>
      </c>
      <c r="AQ956" s="168">
        <f>IF($E952="",0,VLOOKUP($E952,'Podpůrná data'!$H$15:$I$182,2)*AQ954)</f>
        <v>0</v>
      </c>
      <c r="AR956" s="168">
        <f>IF($E952="",0,VLOOKUP($E952,'Podpůrná data'!$H$15:$I$182,2)*AR954)</f>
        <v>0</v>
      </c>
      <c r="AS956" s="168">
        <f>IF($E952="",0,VLOOKUP($E952,'Podpůrná data'!$H$15:$I$182,2)*AS954)</f>
        <v>0</v>
      </c>
      <c r="AT956" s="168">
        <f>IF($E952="",0,VLOOKUP($E952,'Podpůrná data'!$H$15:$I$182,2)*AT954)</f>
        <v>0</v>
      </c>
      <c r="AU956" s="168">
        <f>IF($E952="",0,VLOOKUP($E952,'Podpůrná data'!$H$15:$I$182,2)*AU954)</f>
        <v>0</v>
      </c>
      <c r="AV956" s="168">
        <f>IF($E952="",0,VLOOKUP($E952,'Podpůrná data'!$H$15:$I$182,2)*AV954)</f>
        <v>0</v>
      </c>
      <c r="AW956" s="168">
        <f>IF($E952="",0,VLOOKUP($E952,'Podpůrná data'!$H$15:$I$182,2)*AW954)</f>
        <v>0</v>
      </c>
      <c r="AX956" s="168">
        <f>IF($E952="",0,VLOOKUP($E952,'Podpůrná data'!$H$15:$I$182,2)*AX954)</f>
        <v>0</v>
      </c>
      <c r="AY956" s="168">
        <f>IF($E952="",0,VLOOKUP($E952,'Podpůrná data'!$H$15:$I$182,2)*AY954)</f>
        <v>0</v>
      </c>
      <c r="AZ956" s="168">
        <f>IF($E952="",0,VLOOKUP($E952,'Podpůrná data'!$H$15:$I$182,2)*AZ954)</f>
        <v>0</v>
      </c>
      <c r="BA956" s="168">
        <f>IF($E952="",0,VLOOKUP($E952,'Podpůrná data'!$H$15:$I$182,2)*BA954)</f>
        <v>0</v>
      </c>
      <c r="BB956" s="168">
        <f>IF($E952="",0,VLOOKUP($E952,'Podpůrná data'!$H$15:$I$182,2)*BB954)</f>
        <v>0</v>
      </c>
      <c r="BC956" s="168">
        <f>IF($E952="",0,VLOOKUP($E952,'Podpůrná data'!$H$15:$I$182,2)*BC954)</f>
        <v>0</v>
      </c>
      <c r="BD956" s="168">
        <f>IF($E952="",0,VLOOKUP($E952,'Podpůrná data'!$H$15:$I$182,2)*BD954)</f>
        <v>0</v>
      </c>
      <c r="BE956" s="168">
        <f>IF($E952="",0,VLOOKUP($E952,'Podpůrná data'!$H$15:$I$182,2)*BE954)</f>
        <v>0</v>
      </c>
      <c r="BF956" s="168">
        <f>IF($E952="",0,VLOOKUP($E952,'Podpůrná data'!$H$15:$I$182,2)*BF954)</f>
        <v>0</v>
      </c>
      <c r="BG956" s="168">
        <f>IF($E952="",0,VLOOKUP($E952,'Podpůrná data'!$H$15:$I$182,2)*BG954)</f>
        <v>0</v>
      </c>
      <c r="BH956" s="168">
        <f>IF($E952="",0,VLOOKUP($E952,'Podpůrná data'!$H$15:$I$182,2)*BH954)</f>
        <v>0</v>
      </c>
      <c r="BI956" s="168">
        <f>IF($E952="",0,VLOOKUP($E952,'Podpůrná data'!$H$15:$I$182,2)*BI954)</f>
        <v>0</v>
      </c>
      <c r="BJ956" s="382"/>
      <c r="BK956" s="384"/>
      <c r="BL956" s="386"/>
      <c r="BM956" s="105"/>
      <c r="BN956" s="178">
        <f>SUMIFS($N956:$BI956,$N951:$BI951,"1. ZoR")</f>
        <v>0</v>
      </c>
      <c r="BO956" s="178">
        <f>SUMIFS($N956:$BI956,$N951:$BI951,"2. ZoR")</f>
        <v>0</v>
      </c>
      <c r="BP956" s="178">
        <f>SUMIFS($N956:$BI956,$N951:$BI951,"3. ZoR")</f>
        <v>0</v>
      </c>
      <c r="BQ956" s="178">
        <f>SUMIFS($N956:$BI956,$N951:$BI951,"4. ZoR")</f>
        <v>0</v>
      </c>
      <c r="BR956" s="178">
        <f>SUMIFS($N956:$BI956,$N951:$BI951,"5. ZoR")</f>
        <v>0</v>
      </c>
      <c r="BS956" s="178">
        <f>SUMIFS($N956:$BI956,$N951:$BI951,"6. ZoR")</f>
        <v>0</v>
      </c>
      <c r="BT956" s="178">
        <f>SUMIFS($N956:$BI956,$N951:$BI951,"7. ZoR")</f>
        <v>0</v>
      </c>
      <c r="BU956" s="178">
        <f>SUMIFS($N956:$BI956,$N951:$BI951,"8. ZoR")</f>
        <v>0</v>
      </c>
      <c r="BV956" s="178">
        <f>SUMIFS($N956:$BI956,$N951:$BI951,"9. ZoR")</f>
        <v>0</v>
      </c>
      <c r="BW956" s="178">
        <f>SUMIFS($N956:$BI956,$N951:$BI951,"10. ZoR")</f>
        <v>0</v>
      </c>
      <c r="BX956" s="178">
        <f>SUMIFS($N956:$BI956,$N951:$BI951,"11. ZoR")</f>
        <v>0</v>
      </c>
      <c r="BY956" s="178">
        <f>SUMIFS($N956:$BI956,$N951:$BI951,"12. ZoR")</f>
        <v>0</v>
      </c>
      <c r="BZ956" s="178">
        <f>SUMIFS($N956:$BI956,$N951:$BI951,"13. ZoR")</f>
        <v>0</v>
      </c>
      <c r="CA956" s="178">
        <f>SUMIFS($N956:$BI956,$N951:$BI951,"14. ZoR")</f>
        <v>0</v>
      </c>
      <c r="CB956" s="178">
        <f>SUMIFS($N956:$BI956,$N951:$BI951,"15. ZoR")</f>
        <v>0</v>
      </c>
    </row>
    <row r="957" spans="1:80" ht="29.5" hidden="1" thickBot="1" x14ac:dyDescent="0.4">
      <c r="B957" s="129"/>
      <c r="C957" s="173"/>
      <c r="D957" s="173"/>
      <c r="E957" s="173"/>
      <c r="F957" s="173"/>
      <c r="G957" s="173"/>
      <c r="H957" s="173"/>
      <c r="I957" s="174"/>
      <c r="J957" s="105"/>
      <c r="K957" s="176"/>
      <c r="L957" s="105"/>
      <c r="M957" s="63" t="s">
        <v>200</v>
      </c>
      <c r="N957" s="168">
        <f>IF(N956="","",N956)</f>
        <v>0</v>
      </c>
      <c r="O957" s="168">
        <f>N957+O956</f>
        <v>0</v>
      </c>
      <c r="P957" s="168">
        <f t="shared" ref="P957" si="15406">O957+P956</f>
        <v>0</v>
      </c>
      <c r="Q957" s="168">
        <f t="shared" ref="Q957" si="15407">P957+Q956</f>
        <v>0</v>
      </c>
      <c r="R957" s="168">
        <f t="shared" ref="R957" si="15408">Q957+R956</f>
        <v>0</v>
      </c>
      <c r="S957" s="168">
        <f t="shared" ref="S957" si="15409">R957+S956</f>
        <v>0</v>
      </c>
      <c r="T957" s="168">
        <f t="shared" ref="T957" si="15410">S957+T956</f>
        <v>0</v>
      </c>
      <c r="U957" s="168">
        <f t="shared" ref="U957" si="15411">T957+U956</f>
        <v>0</v>
      </c>
      <c r="V957" s="168">
        <f t="shared" ref="V957" si="15412">U957+V956</f>
        <v>0</v>
      </c>
      <c r="W957" s="168">
        <f t="shared" ref="W957" si="15413">V957+W956</f>
        <v>0</v>
      </c>
      <c r="X957" s="168">
        <f t="shared" ref="X957" si="15414">W957+X956</f>
        <v>0</v>
      </c>
      <c r="Y957" s="168">
        <f t="shared" ref="Y957" si="15415">X957+Y956</f>
        <v>0</v>
      </c>
      <c r="Z957" s="168">
        <f t="shared" ref="Z957" si="15416">Y957+Z956</f>
        <v>0</v>
      </c>
      <c r="AA957" s="168">
        <f t="shared" ref="AA957" si="15417">Z957+AA956</f>
        <v>0</v>
      </c>
      <c r="AB957" s="168">
        <f t="shared" ref="AB957" si="15418">AA957+AB956</f>
        <v>0</v>
      </c>
      <c r="AC957" s="168">
        <f t="shared" ref="AC957" si="15419">AB957+AC956</f>
        <v>0</v>
      </c>
      <c r="AD957" s="168">
        <f t="shared" ref="AD957" si="15420">AC957+AD956</f>
        <v>0</v>
      </c>
      <c r="AE957" s="168">
        <f t="shared" ref="AE957" si="15421">AD957+AE956</f>
        <v>0</v>
      </c>
      <c r="AF957" s="168">
        <f t="shared" ref="AF957" si="15422">AE957+AF956</f>
        <v>0</v>
      </c>
      <c r="AG957" s="168">
        <f t="shared" ref="AG957" si="15423">AF957+AG956</f>
        <v>0</v>
      </c>
      <c r="AH957" s="168">
        <f t="shared" ref="AH957" si="15424">AG957+AH956</f>
        <v>0</v>
      </c>
      <c r="AI957" s="168">
        <f t="shared" ref="AI957" si="15425">AH957+AI956</f>
        <v>0</v>
      </c>
      <c r="AJ957" s="168">
        <f t="shared" ref="AJ957" si="15426">AI957+AJ956</f>
        <v>0</v>
      </c>
      <c r="AK957" s="168">
        <f t="shared" ref="AK957" si="15427">AJ957+AK956</f>
        <v>0</v>
      </c>
      <c r="AL957" s="168">
        <f t="shared" ref="AL957" si="15428">AK957+AL956</f>
        <v>0</v>
      </c>
      <c r="AM957" s="168">
        <f t="shared" ref="AM957" si="15429">AL957+AM956</f>
        <v>0</v>
      </c>
      <c r="AN957" s="168">
        <f t="shared" ref="AN957" si="15430">AM957+AN956</f>
        <v>0</v>
      </c>
      <c r="AO957" s="168">
        <f t="shared" ref="AO957" si="15431">AN957+AO956</f>
        <v>0</v>
      </c>
      <c r="AP957" s="168">
        <f t="shared" ref="AP957" si="15432">AO957+AP956</f>
        <v>0</v>
      </c>
      <c r="AQ957" s="168">
        <f t="shared" ref="AQ957" si="15433">AP957+AQ956</f>
        <v>0</v>
      </c>
      <c r="AR957" s="168">
        <f t="shared" ref="AR957" si="15434">AQ957+AR956</f>
        <v>0</v>
      </c>
      <c r="AS957" s="168">
        <f t="shared" ref="AS957" si="15435">AR957+AS956</f>
        <v>0</v>
      </c>
      <c r="AT957" s="168">
        <f t="shared" ref="AT957" si="15436">AS957+AT956</f>
        <v>0</v>
      </c>
      <c r="AU957" s="168">
        <f t="shared" ref="AU957" si="15437">AT957+AU956</f>
        <v>0</v>
      </c>
      <c r="AV957" s="168">
        <f t="shared" ref="AV957" si="15438">AU957+AV956</f>
        <v>0</v>
      </c>
      <c r="AW957" s="168">
        <f t="shared" ref="AW957" si="15439">AV957+AW956</f>
        <v>0</v>
      </c>
      <c r="AX957" s="168">
        <f t="shared" ref="AX957" si="15440">AW957+AX956</f>
        <v>0</v>
      </c>
      <c r="AY957" s="168">
        <f t="shared" ref="AY957" si="15441">AX957+AY956</f>
        <v>0</v>
      </c>
      <c r="AZ957" s="168">
        <f t="shared" ref="AZ957" si="15442">AY957+AZ956</f>
        <v>0</v>
      </c>
      <c r="BA957" s="168">
        <f t="shared" ref="BA957" si="15443">AZ957+BA956</f>
        <v>0</v>
      </c>
      <c r="BB957" s="168">
        <f t="shared" ref="BB957" si="15444">BA957+BB956</f>
        <v>0</v>
      </c>
      <c r="BC957" s="168">
        <f t="shared" ref="BC957" si="15445">BB957+BC956</f>
        <v>0</v>
      </c>
      <c r="BD957" s="168">
        <f t="shared" ref="BD957" si="15446">BC957+BD956</f>
        <v>0</v>
      </c>
      <c r="BE957" s="168">
        <f t="shared" ref="BE957" si="15447">BD957+BE956</f>
        <v>0</v>
      </c>
      <c r="BF957" s="168">
        <f t="shared" ref="BF957" si="15448">BE957+BF956</f>
        <v>0</v>
      </c>
      <c r="BG957" s="168">
        <f t="shared" ref="BG957" si="15449">BF957+BG956</f>
        <v>0</v>
      </c>
      <c r="BH957" s="168">
        <f t="shared" ref="BH957" si="15450">BG957+BH956</f>
        <v>0</v>
      </c>
      <c r="BI957" s="168">
        <f t="shared" ref="BI957" si="15451">BH957+BI956</f>
        <v>0</v>
      </c>
      <c r="BJ957" s="383"/>
      <c r="BK957" s="385"/>
      <c r="BL957" s="387"/>
      <c r="BM957" s="105"/>
      <c r="BN957" s="105"/>
      <c r="BO957" s="105"/>
      <c r="BP957" s="105"/>
      <c r="BQ957" s="105"/>
      <c r="BR957" s="105"/>
      <c r="BS957" s="105"/>
      <c r="BT957" s="105"/>
      <c r="BU957" s="105"/>
      <c r="BV957" s="105"/>
      <c r="BW957" s="105"/>
      <c r="BX957" s="105"/>
      <c r="BY957" s="105"/>
      <c r="BZ957" s="105"/>
      <c r="CA957" s="105"/>
      <c r="CB957" s="105"/>
    </row>
    <row r="958" spans="1:80" ht="15" hidden="1" thickBot="1" x14ac:dyDescent="0.4">
      <c r="B958" s="105"/>
      <c r="C958" s="130"/>
      <c r="D958" s="130"/>
      <c r="E958" s="130"/>
      <c r="F958" s="130"/>
      <c r="G958" s="130"/>
      <c r="H958" s="130"/>
      <c r="I958" s="105"/>
      <c r="J958" s="7"/>
      <c r="K958" s="105"/>
      <c r="L958" s="105"/>
      <c r="M958" s="105"/>
      <c r="N958" s="105"/>
      <c r="O958" s="105"/>
      <c r="P958" s="7"/>
      <c r="Q958" s="105"/>
      <c r="R958" s="105"/>
      <c r="S958" s="105"/>
      <c r="T958" s="105"/>
      <c r="U958" s="105"/>
      <c r="V958" s="105"/>
      <c r="W958" s="105"/>
      <c r="X958" s="105"/>
      <c r="Y958" s="105"/>
      <c r="Z958" s="105"/>
      <c r="AA958" s="105"/>
      <c r="AB958" s="105"/>
      <c r="AC958" s="105"/>
      <c r="AD958" s="105"/>
      <c r="AE958" s="105"/>
      <c r="AF958" s="105"/>
      <c r="AG958" s="105"/>
      <c r="AH958" s="105"/>
      <c r="AI958" s="105"/>
      <c r="AJ958" s="105"/>
      <c r="AK958" s="105"/>
      <c r="AL958" s="105"/>
      <c r="AM958" s="105"/>
      <c r="AN958" s="105"/>
      <c r="AO958" s="105"/>
      <c r="AP958" s="105"/>
      <c r="AQ958" s="105"/>
      <c r="AR958" s="105"/>
      <c r="AS958" s="105"/>
      <c r="AT958" s="105"/>
      <c r="AU958" s="105"/>
      <c r="AV958" s="105"/>
      <c r="AW958" s="105"/>
      <c r="AX958" s="105"/>
      <c r="AY958" s="105"/>
      <c r="AZ958" s="105"/>
      <c r="BA958" s="105"/>
      <c r="BB958" s="105"/>
      <c r="BC958" s="105"/>
      <c r="BD958" s="105"/>
      <c r="BE958" s="105"/>
      <c r="BF958" s="105"/>
      <c r="BG958" s="105"/>
      <c r="BH958" s="105"/>
      <c r="BI958" s="105"/>
      <c r="BJ958" s="105"/>
      <c r="BK958" s="105"/>
      <c r="BL958" s="105"/>
      <c r="BM958" s="105"/>
      <c r="BN958" s="105"/>
      <c r="BO958" s="105"/>
      <c r="BP958" s="105"/>
      <c r="BQ958" s="105"/>
      <c r="BR958" s="105"/>
      <c r="BS958" s="105"/>
      <c r="BT958" s="105"/>
      <c r="BU958" s="105"/>
      <c r="BV958" s="105"/>
      <c r="BW958" s="105"/>
      <c r="BX958" s="105"/>
      <c r="BY958" s="105"/>
      <c r="BZ958" s="105"/>
      <c r="CA958" s="105"/>
      <c r="CB958" s="105"/>
    </row>
    <row r="959" spans="1:80" s="245" customFormat="1" ht="58.4" customHeight="1" thickBot="1" x14ac:dyDescent="0.4">
      <c r="A959" s="249"/>
      <c r="B959" s="120"/>
      <c r="C959" s="360" t="s">
        <v>2</v>
      </c>
      <c r="D959" s="121"/>
      <c r="E959" s="131" t="s">
        <v>225</v>
      </c>
      <c r="F959" s="131" t="s">
        <v>444</v>
      </c>
      <c r="G959" s="131" t="s">
        <v>208</v>
      </c>
      <c r="H959" s="122" t="s">
        <v>385</v>
      </c>
      <c r="I959" s="123" t="s">
        <v>1</v>
      </c>
      <c r="J959" s="7"/>
      <c r="K959" s="169">
        <v>204032</v>
      </c>
      <c r="L959" s="106"/>
      <c r="M959" s="194" t="s">
        <v>128</v>
      </c>
      <c r="N959" s="83" t="s">
        <v>4</v>
      </c>
      <c r="O959" s="83" t="s">
        <v>5</v>
      </c>
      <c r="P959" s="83" t="s">
        <v>6</v>
      </c>
      <c r="Q959" s="83" t="s">
        <v>7</v>
      </c>
      <c r="R959" s="83" t="s">
        <v>8</v>
      </c>
      <c r="S959" s="83" t="s">
        <v>9</v>
      </c>
      <c r="T959" s="83" t="s">
        <v>10</v>
      </c>
      <c r="U959" s="83" t="s">
        <v>11</v>
      </c>
      <c r="V959" s="83" t="s">
        <v>12</v>
      </c>
      <c r="W959" s="83" t="s">
        <v>13</v>
      </c>
      <c r="X959" s="83" t="s">
        <v>14</v>
      </c>
      <c r="Y959" s="83" t="s">
        <v>15</v>
      </c>
      <c r="Z959" s="83" t="s">
        <v>16</v>
      </c>
      <c r="AA959" s="83" t="s">
        <v>17</v>
      </c>
      <c r="AB959" s="83" t="s">
        <v>18</v>
      </c>
      <c r="AC959" s="83" t="s">
        <v>19</v>
      </c>
      <c r="AD959" s="83" t="s">
        <v>20</v>
      </c>
      <c r="AE959" s="83" t="s">
        <v>21</v>
      </c>
      <c r="AF959" s="83" t="s">
        <v>22</v>
      </c>
      <c r="AG959" s="83" t="s">
        <v>23</v>
      </c>
      <c r="AH959" s="83" t="s">
        <v>24</v>
      </c>
      <c r="AI959" s="83" t="s">
        <v>25</v>
      </c>
      <c r="AJ959" s="83" t="s">
        <v>26</v>
      </c>
      <c r="AK959" s="83" t="s">
        <v>27</v>
      </c>
      <c r="AL959" s="83" t="s">
        <v>28</v>
      </c>
      <c r="AM959" s="83" t="s">
        <v>29</v>
      </c>
      <c r="AN959" s="83" t="s">
        <v>30</v>
      </c>
      <c r="AO959" s="83" t="s">
        <v>31</v>
      </c>
      <c r="AP959" s="83" t="s">
        <v>32</v>
      </c>
      <c r="AQ959" s="83" t="s">
        <v>33</v>
      </c>
      <c r="AR959" s="83" t="s">
        <v>34</v>
      </c>
      <c r="AS959" s="83" t="s">
        <v>35</v>
      </c>
      <c r="AT959" s="83" t="s">
        <v>36</v>
      </c>
      <c r="AU959" s="83" t="s">
        <v>37</v>
      </c>
      <c r="AV959" s="83" t="s">
        <v>38</v>
      </c>
      <c r="AW959" s="83" t="s">
        <v>39</v>
      </c>
      <c r="AX959" s="83" t="s">
        <v>40</v>
      </c>
      <c r="AY959" s="83" t="s">
        <v>41</v>
      </c>
      <c r="AZ959" s="83" t="s">
        <v>42</v>
      </c>
      <c r="BA959" s="83" t="s">
        <v>43</v>
      </c>
      <c r="BB959" s="83" t="s">
        <v>44</v>
      </c>
      <c r="BC959" s="83" t="s">
        <v>45</v>
      </c>
      <c r="BD959" s="83" t="s">
        <v>46</v>
      </c>
      <c r="BE959" s="83" t="s">
        <v>47</v>
      </c>
      <c r="BF959" s="83" t="s">
        <v>48</v>
      </c>
      <c r="BG959" s="83" t="s">
        <v>49</v>
      </c>
      <c r="BH959" s="83" t="s">
        <v>50</v>
      </c>
      <c r="BI959" s="83" t="s">
        <v>51</v>
      </c>
      <c r="BJ959" s="134" t="s">
        <v>234</v>
      </c>
      <c r="BK959" s="135" t="s">
        <v>164</v>
      </c>
      <c r="BL959" s="135" t="s">
        <v>213</v>
      </c>
      <c r="BM959" s="106"/>
      <c r="BN959" s="368" t="s">
        <v>238</v>
      </c>
      <c r="BO959" s="369"/>
      <c r="BP959" s="369"/>
      <c r="BQ959" s="369"/>
      <c r="BR959" s="369"/>
      <c r="BS959" s="369"/>
      <c r="BT959" s="369"/>
      <c r="BU959" s="369"/>
      <c r="BV959" s="369"/>
      <c r="BW959" s="369"/>
      <c r="BX959" s="369"/>
      <c r="BY959" s="369"/>
      <c r="BZ959" s="369"/>
      <c r="CA959" s="369"/>
      <c r="CB959" s="369"/>
    </row>
    <row r="960" spans="1:80" s="245" customFormat="1" ht="18" hidden="1" customHeight="1" x14ac:dyDescent="0.35">
      <c r="A960" s="250"/>
      <c r="B960" s="113"/>
      <c r="C960" s="361"/>
      <c r="D960" s="125"/>
      <c r="E960" s="125"/>
      <c r="F960" s="125"/>
      <c r="G960" s="125"/>
      <c r="H960" s="370" t="s">
        <v>201</v>
      </c>
      <c r="I960" s="373" t="s">
        <v>93</v>
      </c>
      <c r="J960" s="7"/>
      <c r="K960" s="375" t="s">
        <v>423</v>
      </c>
      <c r="L960" s="106"/>
      <c r="M960" s="84"/>
      <c r="N960" s="74">
        <f>MONTH(Úvod!$F$10)</f>
        <v>1</v>
      </c>
      <c r="O960" s="75">
        <f t="shared" ref="O960" si="15452">IF(N960=12,1,N960+1)</f>
        <v>2</v>
      </c>
      <c r="P960" s="75">
        <f t="shared" ref="P960" si="15453">IF(O960=12,1,O960+1)</f>
        <v>3</v>
      </c>
      <c r="Q960" s="76">
        <f t="shared" ref="Q960" si="15454">IF(P960=12,1,P960+1)</f>
        <v>4</v>
      </c>
      <c r="R960" s="76">
        <f t="shared" ref="R960" si="15455">IF(Q960=12,1,Q960+1)</f>
        <v>5</v>
      </c>
      <c r="S960" s="76">
        <f t="shared" ref="S960" si="15456">IF(R960=12,1,R960+1)</f>
        <v>6</v>
      </c>
      <c r="T960" s="76">
        <f t="shared" ref="T960" si="15457">IF(S960=12,1,S960+1)</f>
        <v>7</v>
      </c>
      <c r="U960" s="76">
        <f t="shared" ref="U960" si="15458">IF(T960=12,1,T960+1)</f>
        <v>8</v>
      </c>
      <c r="V960" s="76">
        <f t="shared" ref="V960" si="15459">IF(U960=12,1,U960+1)</f>
        <v>9</v>
      </c>
      <c r="W960" s="76">
        <f>IF(V960=12,1,V960+1)</f>
        <v>10</v>
      </c>
      <c r="X960" s="76">
        <f t="shared" ref="X960" si="15460">IF(W960=12,1,W960+1)</f>
        <v>11</v>
      </c>
      <c r="Y960" s="76">
        <f t="shared" ref="Y960" si="15461">IF(X960=12,1,X960+1)</f>
        <v>12</v>
      </c>
      <c r="Z960" s="76">
        <f t="shared" ref="Z960" si="15462">IF(Y960=12,1,Y960+1)</f>
        <v>1</v>
      </c>
      <c r="AA960" s="76">
        <f t="shared" ref="AA960" si="15463">IF(Z960=12,1,Z960+1)</f>
        <v>2</v>
      </c>
      <c r="AB960" s="76">
        <f t="shared" ref="AB960" si="15464">IF(AA960=12,1,AA960+1)</f>
        <v>3</v>
      </c>
      <c r="AC960" s="76">
        <f t="shared" ref="AC960" si="15465">IF(AB960=12,1,AB960+1)</f>
        <v>4</v>
      </c>
      <c r="AD960" s="76">
        <f t="shared" ref="AD960" si="15466">IF(AC960=12,1,AC960+1)</f>
        <v>5</v>
      </c>
      <c r="AE960" s="76">
        <f t="shared" ref="AE960" si="15467">IF(AD960=12,1,AD960+1)</f>
        <v>6</v>
      </c>
      <c r="AF960" s="76">
        <f>IF(AE960=12,1,AE960+1)</f>
        <v>7</v>
      </c>
      <c r="AG960" s="76">
        <f t="shared" ref="AG960" si="15468">IF(AF960=12,1,AF960+1)</f>
        <v>8</v>
      </c>
      <c r="AH960" s="76">
        <f t="shared" ref="AH960" si="15469">IF(AG960=12,1,AG960+1)</f>
        <v>9</v>
      </c>
      <c r="AI960" s="76">
        <f t="shared" ref="AI960" si="15470">IF(AH960=12,1,AH960+1)</f>
        <v>10</v>
      </c>
      <c r="AJ960" s="76">
        <f t="shared" ref="AJ960" si="15471">IF(AI960=12,1,AI960+1)</f>
        <v>11</v>
      </c>
      <c r="AK960" s="76">
        <f t="shared" ref="AK960" si="15472">IF(AJ960=12,1,AJ960+1)</f>
        <v>12</v>
      </c>
      <c r="AL960" s="76">
        <f t="shared" ref="AL960" si="15473">IF(AK960=12,1,AK960+1)</f>
        <v>1</v>
      </c>
      <c r="AM960" s="76">
        <f t="shared" ref="AM960" si="15474">IF(AL960=12,1,AL960+1)</f>
        <v>2</v>
      </c>
      <c r="AN960" s="76">
        <f t="shared" ref="AN960" si="15475">IF(AM960=12,1,AM960+1)</f>
        <v>3</v>
      </c>
      <c r="AO960" s="76">
        <f t="shared" ref="AO960" si="15476">IF(AN960=12,1,AN960+1)</f>
        <v>4</v>
      </c>
      <c r="AP960" s="76">
        <f t="shared" ref="AP960" si="15477">IF(AO960=12,1,AO960+1)</f>
        <v>5</v>
      </c>
      <c r="AQ960" s="76">
        <f t="shared" ref="AQ960" si="15478">IF(AP960=12,1,AP960+1)</f>
        <v>6</v>
      </c>
      <c r="AR960" s="76">
        <f t="shared" ref="AR960" si="15479">IF(AQ960=12,1,AQ960+1)</f>
        <v>7</v>
      </c>
      <c r="AS960" s="76">
        <f t="shared" ref="AS960" si="15480">IF(AR960=12,1,AR960+1)</f>
        <v>8</v>
      </c>
      <c r="AT960" s="76">
        <f t="shared" ref="AT960" si="15481">IF(AS960=12,1,AS960+1)</f>
        <v>9</v>
      </c>
      <c r="AU960" s="76">
        <f t="shared" ref="AU960" si="15482">IF(AT960=12,1,AT960+1)</f>
        <v>10</v>
      </c>
      <c r="AV960" s="76">
        <f t="shared" ref="AV960" si="15483">IF(AU960=12,1,AU960+1)</f>
        <v>11</v>
      </c>
      <c r="AW960" s="76">
        <f t="shared" ref="AW960" si="15484">IF(AV960=12,1,AV960+1)</f>
        <v>12</v>
      </c>
      <c r="AX960" s="76">
        <f t="shared" ref="AX960" si="15485">IF(AW960=12,1,AW960+1)</f>
        <v>1</v>
      </c>
      <c r="AY960" s="76">
        <f t="shared" ref="AY960" si="15486">IF(AX960=12,1,AX960+1)</f>
        <v>2</v>
      </c>
      <c r="AZ960" s="76">
        <f t="shared" ref="AZ960" si="15487">IF(AY960=12,1,AY960+1)</f>
        <v>3</v>
      </c>
      <c r="BA960" s="76">
        <f t="shared" ref="BA960" si="15488">IF(AZ960=12,1,AZ960+1)</f>
        <v>4</v>
      </c>
      <c r="BB960" s="76">
        <f t="shared" ref="BB960" si="15489">IF(BA960=12,1,BA960+1)</f>
        <v>5</v>
      </c>
      <c r="BC960" s="76">
        <f t="shared" ref="BC960" si="15490">IF(BB960=12,1,BB960+1)</f>
        <v>6</v>
      </c>
      <c r="BD960" s="76">
        <f t="shared" ref="BD960" si="15491">IF(BC960=12,1,BC960+1)</f>
        <v>7</v>
      </c>
      <c r="BE960" s="76">
        <f t="shared" ref="BE960" si="15492">IF(BD960=12,1,BD960+1)</f>
        <v>8</v>
      </c>
      <c r="BF960" s="76">
        <f t="shared" ref="BF960" si="15493">IF(BE960=12,1,BE960+1)</f>
        <v>9</v>
      </c>
      <c r="BG960" s="76">
        <f t="shared" ref="BG960" si="15494">IF(BF960=12,1,BF960+1)</f>
        <v>10</v>
      </c>
      <c r="BH960" s="76">
        <f t="shared" ref="BH960" si="15495">IF(BG960=12,1,BG960+1)</f>
        <v>11</v>
      </c>
      <c r="BI960" s="76">
        <f t="shared" ref="BI960" si="15496">IF(BH960=12,1,BH960+1)</f>
        <v>12</v>
      </c>
      <c r="BJ960" s="81"/>
      <c r="BK960" s="78"/>
      <c r="BL960" s="78"/>
      <c r="BM960" s="106"/>
      <c r="BN960" s="106"/>
      <c r="BO960" s="106"/>
      <c r="BP960" s="106"/>
      <c r="BQ960" s="106"/>
      <c r="BR960" s="106"/>
      <c r="BS960" s="106"/>
      <c r="BT960" s="106"/>
      <c r="BU960" s="106"/>
      <c r="BV960" s="106"/>
      <c r="BW960" s="106"/>
      <c r="BX960" s="106"/>
      <c r="BY960" s="106"/>
      <c r="BZ960" s="106"/>
      <c r="CA960" s="106"/>
      <c r="CB960" s="106"/>
    </row>
    <row r="961" spans="1:80" s="245" customFormat="1" ht="35.15" hidden="1" customHeight="1" x14ac:dyDescent="0.35">
      <c r="A961" s="250"/>
      <c r="B961" s="113"/>
      <c r="C961" s="361"/>
      <c r="D961" s="125"/>
      <c r="E961" s="125"/>
      <c r="F961" s="125"/>
      <c r="G961" s="125"/>
      <c r="H961" s="370"/>
      <c r="I961" s="373"/>
      <c r="J961" s="7"/>
      <c r="K961" s="376"/>
      <c r="L961" s="106"/>
      <c r="M961" s="77"/>
      <c r="N961" s="59">
        <f t="shared" ref="N961:BI961" si="15497">VALUE(_xlfn.CONCAT(N960,".",N963))</f>
        <v>1</v>
      </c>
      <c r="O961" s="73">
        <f t="shared" si="15497"/>
        <v>32</v>
      </c>
      <c r="P961" s="73">
        <f t="shared" si="15497"/>
        <v>61</v>
      </c>
      <c r="Q961" s="73">
        <f t="shared" si="15497"/>
        <v>92</v>
      </c>
      <c r="R961" s="73">
        <f t="shared" si="15497"/>
        <v>122</v>
      </c>
      <c r="S961" s="73">
        <f t="shared" si="15497"/>
        <v>153</v>
      </c>
      <c r="T961" s="73">
        <f t="shared" si="15497"/>
        <v>183</v>
      </c>
      <c r="U961" s="73">
        <f t="shared" si="15497"/>
        <v>214</v>
      </c>
      <c r="V961" s="73">
        <f t="shared" si="15497"/>
        <v>245</v>
      </c>
      <c r="W961" s="73">
        <f t="shared" si="15497"/>
        <v>275</v>
      </c>
      <c r="X961" s="73">
        <f t="shared" si="15497"/>
        <v>306</v>
      </c>
      <c r="Y961" s="73">
        <f t="shared" si="15497"/>
        <v>336</v>
      </c>
      <c r="Z961" s="73">
        <f t="shared" si="15497"/>
        <v>367</v>
      </c>
      <c r="AA961" s="73">
        <f t="shared" si="15497"/>
        <v>398</v>
      </c>
      <c r="AB961" s="73">
        <f t="shared" si="15497"/>
        <v>426</v>
      </c>
      <c r="AC961" s="73">
        <f t="shared" si="15497"/>
        <v>457</v>
      </c>
      <c r="AD961" s="73">
        <f t="shared" si="15497"/>
        <v>487</v>
      </c>
      <c r="AE961" s="73">
        <f t="shared" si="15497"/>
        <v>518</v>
      </c>
      <c r="AF961" s="73">
        <f t="shared" si="15497"/>
        <v>548</v>
      </c>
      <c r="AG961" s="73">
        <f t="shared" si="15497"/>
        <v>579</v>
      </c>
      <c r="AH961" s="73">
        <f t="shared" si="15497"/>
        <v>610</v>
      </c>
      <c r="AI961" s="73">
        <f t="shared" si="15497"/>
        <v>640</v>
      </c>
      <c r="AJ961" s="73">
        <f t="shared" si="15497"/>
        <v>671</v>
      </c>
      <c r="AK961" s="73">
        <f t="shared" si="15497"/>
        <v>701</v>
      </c>
      <c r="AL961" s="73">
        <f t="shared" si="15497"/>
        <v>732</v>
      </c>
      <c r="AM961" s="73">
        <f t="shared" si="15497"/>
        <v>763</v>
      </c>
      <c r="AN961" s="73">
        <f t="shared" si="15497"/>
        <v>791</v>
      </c>
      <c r="AO961" s="73">
        <f t="shared" si="15497"/>
        <v>822</v>
      </c>
      <c r="AP961" s="73">
        <f t="shared" si="15497"/>
        <v>852</v>
      </c>
      <c r="AQ961" s="73">
        <f t="shared" si="15497"/>
        <v>883</v>
      </c>
      <c r="AR961" s="73">
        <f t="shared" si="15497"/>
        <v>913</v>
      </c>
      <c r="AS961" s="73">
        <f t="shared" si="15497"/>
        <v>944</v>
      </c>
      <c r="AT961" s="73">
        <f t="shared" si="15497"/>
        <v>975</v>
      </c>
      <c r="AU961" s="73">
        <f t="shared" si="15497"/>
        <v>1005</v>
      </c>
      <c r="AV961" s="73">
        <f t="shared" si="15497"/>
        <v>1036</v>
      </c>
      <c r="AW961" s="73">
        <f t="shared" si="15497"/>
        <v>1066</v>
      </c>
      <c r="AX961" s="73">
        <f t="shared" si="15497"/>
        <v>1097</v>
      </c>
      <c r="AY961" s="73">
        <f t="shared" si="15497"/>
        <v>1128</v>
      </c>
      <c r="AZ961" s="73">
        <f t="shared" si="15497"/>
        <v>1156</v>
      </c>
      <c r="BA961" s="73">
        <f t="shared" si="15497"/>
        <v>1187</v>
      </c>
      <c r="BB961" s="73">
        <f t="shared" si="15497"/>
        <v>1217</v>
      </c>
      <c r="BC961" s="73">
        <f t="shared" si="15497"/>
        <v>1248</v>
      </c>
      <c r="BD961" s="73">
        <f t="shared" si="15497"/>
        <v>1278</v>
      </c>
      <c r="BE961" s="73">
        <f t="shared" si="15497"/>
        <v>1309</v>
      </c>
      <c r="BF961" s="73">
        <f t="shared" si="15497"/>
        <v>1340</v>
      </c>
      <c r="BG961" s="73">
        <f t="shared" si="15497"/>
        <v>1370</v>
      </c>
      <c r="BH961" s="73">
        <f t="shared" si="15497"/>
        <v>1401</v>
      </c>
      <c r="BI961" s="73">
        <f t="shared" si="15497"/>
        <v>1431</v>
      </c>
      <c r="BJ961" s="82"/>
      <c r="BK961" s="79"/>
      <c r="BL961" s="79"/>
      <c r="BM961" s="106"/>
      <c r="BN961" s="106"/>
      <c r="BO961" s="106"/>
      <c r="BP961" s="106"/>
      <c r="BQ961" s="106"/>
      <c r="BR961" s="106"/>
      <c r="BS961" s="106"/>
      <c r="BT961" s="106"/>
      <c r="BU961" s="106"/>
      <c r="BV961" s="106"/>
      <c r="BW961" s="106"/>
      <c r="BX961" s="106"/>
      <c r="BY961" s="106"/>
      <c r="BZ961" s="106"/>
      <c r="CA961" s="106"/>
      <c r="CB961" s="106"/>
    </row>
    <row r="962" spans="1:80" s="245" customFormat="1" ht="17.149999999999999" customHeight="1" x14ac:dyDescent="0.35">
      <c r="A962" s="250"/>
      <c r="B962" s="113"/>
      <c r="C962" s="361"/>
      <c r="D962" s="125"/>
      <c r="E962" s="357" t="s">
        <v>207</v>
      </c>
      <c r="F962" s="357" t="s">
        <v>207</v>
      </c>
      <c r="G962" s="357" t="s">
        <v>207</v>
      </c>
      <c r="H962" s="370"/>
      <c r="I962" s="373"/>
      <c r="J962" s="7"/>
      <c r="K962" s="376"/>
      <c r="L962" s="106"/>
      <c r="M962" s="77"/>
      <c r="N962" s="60" t="str">
        <f>VLOOKUP(N960,'Podpůrná data'!$I$188:$J$199,2)</f>
        <v>leden</v>
      </c>
      <c r="O962" s="60" t="str">
        <f>VLOOKUP(O960,'Podpůrná data'!$I$188:$J$199,2)</f>
        <v>únor</v>
      </c>
      <c r="P962" s="60" t="str">
        <f>VLOOKUP(P960,'Podpůrná data'!$I$188:$J$199,2)</f>
        <v>březen</v>
      </c>
      <c r="Q962" s="60" t="str">
        <f>VLOOKUP(Q960,'Podpůrná data'!$I$188:$J$199,2)</f>
        <v>duben</v>
      </c>
      <c r="R962" s="60" t="str">
        <f>VLOOKUP(R960,'Podpůrná data'!$I$188:$J$199,2)</f>
        <v>květen</v>
      </c>
      <c r="S962" s="60" t="str">
        <f>VLOOKUP(S960,'Podpůrná data'!$I$188:$J$199,2)</f>
        <v>červen</v>
      </c>
      <c r="T962" s="60" t="str">
        <f>VLOOKUP(T960,'Podpůrná data'!$I$188:$J$199,2)</f>
        <v>červenec</v>
      </c>
      <c r="U962" s="60" t="str">
        <f>VLOOKUP(U960,'Podpůrná data'!$I$188:$J$199,2)</f>
        <v>srpen</v>
      </c>
      <c r="V962" s="60" t="str">
        <f>VLOOKUP(V960,'Podpůrná data'!$I$188:$J$199,2)</f>
        <v>září</v>
      </c>
      <c r="W962" s="60" t="str">
        <f>VLOOKUP(W960,'Podpůrná data'!$I$188:$J$199,2)</f>
        <v>říjen</v>
      </c>
      <c r="X962" s="60" t="str">
        <f>VLOOKUP(X960,'Podpůrná data'!$I$188:$J$199,2)</f>
        <v>listopad</v>
      </c>
      <c r="Y962" s="60" t="str">
        <f>VLOOKUP(Y960,'Podpůrná data'!$I$188:$J$199,2)</f>
        <v>prosinec</v>
      </c>
      <c r="Z962" s="60" t="str">
        <f>VLOOKUP(Z960,'Podpůrná data'!$I$188:$J$199,2)</f>
        <v>leden</v>
      </c>
      <c r="AA962" s="60" t="str">
        <f>VLOOKUP(AA960,'Podpůrná data'!$I$188:$J$199,2)</f>
        <v>únor</v>
      </c>
      <c r="AB962" s="60" t="str">
        <f>VLOOKUP(AB960,'Podpůrná data'!$I$188:$J$199,2)</f>
        <v>březen</v>
      </c>
      <c r="AC962" s="60" t="str">
        <f>VLOOKUP(AC960,'Podpůrná data'!$I$188:$J$199,2)</f>
        <v>duben</v>
      </c>
      <c r="AD962" s="60" t="str">
        <f>VLOOKUP(AD960,'Podpůrná data'!$I$188:$J$199,2)</f>
        <v>květen</v>
      </c>
      <c r="AE962" s="60" t="str">
        <f>VLOOKUP(AE960,'Podpůrná data'!$I$188:$J$199,2)</f>
        <v>červen</v>
      </c>
      <c r="AF962" s="60" t="str">
        <f>VLOOKUP(AF960,'Podpůrná data'!$I$188:$J$199,2)</f>
        <v>červenec</v>
      </c>
      <c r="AG962" s="60" t="str">
        <f>VLOOKUP(AG960,'Podpůrná data'!$I$188:$J$199,2)</f>
        <v>srpen</v>
      </c>
      <c r="AH962" s="60" t="str">
        <f>VLOOKUP(AH960,'Podpůrná data'!$I$188:$J$199,2)</f>
        <v>září</v>
      </c>
      <c r="AI962" s="60" t="str">
        <f>VLOOKUP(AI960,'Podpůrná data'!$I$188:$J$199,2)</f>
        <v>říjen</v>
      </c>
      <c r="AJ962" s="60" t="str">
        <f>VLOOKUP(AJ960,'Podpůrná data'!$I$188:$J$199,2)</f>
        <v>listopad</v>
      </c>
      <c r="AK962" s="60" t="str">
        <f>VLOOKUP(AK960,'Podpůrná data'!$I$188:$J$199,2)</f>
        <v>prosinec</v>
      </c>
      <c r="AL962" s="60" t="str">
        <f>VLOOKUP(AL960,'Podpůrná data'!$I$188:$J$199,2)</f>
        <v>leden</v>
      </c>
      <c r="AM962" s="60" t="str">
        <f>VLOOKUP(AM960,'Podpůrná data'!$I$188:$J$199,2)</f>
        <v>únor</v>
      </c>
      <c r="AN962" s="60" t="str">
        <f>VLOOKUP(AN960,'Podpůrná data'!$I$188:$J$199,2)</f>
        <v>březen</v>
      </c>
      <c r="AO962" s="60" t="str">
        <f>VLOOKUP(AO960,'Podpůrná data'!$I$188:$J$199,2)</f>
        <v>duben</v>
      </c>
      <c r="AP962" s="60" t="str">
        <f>VLOOKUP(AP960,'Podpůrná data'!$I$188:$J$199,2)</f>
        <v>květen</v>
      </c>
      <c r="AQ962" s="60" t="str">
        <f>VLOOKUP(AQ960,'Podpůrná data'!$I$188:$J$199,2)</f>
        <v>červen</v>
      </c>
      <c r="AR962" s="60" t="str">
        <f>VLOOKUP(AR960,'Podpůrná data'!$I$188:$J$199,2)</f>
        <v>červenec</v>
      </c>
      <c r="AS962" s="60" t="str">
        <f>VLOOKUP(AS960,'Podpůrná data'!$I$188:$J$199,2)</f>
        <v>srpen</v>
      </c>
      <c r="AT962" s="60" t="str">
        <f>VLOOKUP(AT960,'Podpůrná data'!$I$188:$J$199,2)</f>
        <v>září</v>
      </c>
      <c r="AU962" s="60" t="str">
        <f>VLOOKUP(AU960,'Podpůrná data'!$I$188:$J$199,2)</f>
        <v>říjen</v>
      </c>
      <c r="AV962" s="60" t="str">
        <f>VLOOKUP(AV960,'Podpůrná data'!$I$188:$J$199,2)</f>
        <v>listopad</v>
      </c>
      <c r="AW962" s="60" t="str">
        <f>VLOOKUP(AW960,'Podpůrná data'!$I$188:$J$199,2)</f>
        <v>prosinec</v>
      </c>
      <c r="AX962" s="60" t="str">
        <f>VLOOKUP(AX960,'Podpůrná data'!$I$188:$J$199,2)</f>
        <v>leden</v>
      </c>
      <c r="AY962" s="60" t="str">
        <f>VLOOKUP(AY960,'Podpůrná data'!$I$188:$J$199,2)</f>
        <v>únor</v>
      </c>
      <c r="AZ962" s="60" t="str">
        <f>VLOOKUP(AZ960,'Podpůrná data'!$I$188:$J$199,2)</f>
        <v>březen</v>
      </c>
      <c r="BA962" s="60" t="str">
        <f>VLOOKUP(BA960,'Podpůrná data'!$I$188:$J$199,2)</f>
        <v>duben</v>
      </c>
      <c r="BB962" s="60" t="str">
        <f>VLOOKUP(BB960,'Podpůrná data'!$I$188:$J$199,2)</f>
        <v>květen</v>
      </c>
      <c r="BC962" s="60" t="str">
        <f>VLOOKUP(BC960,'Podpůrná data'!$I$188:$J$199,2)</f>
        <v>červen</v>
      </c>
      <c r="BD962" s="60" t="str">
        <f>VLOOKUP(BD960,'Podpůrná data'!$I$188:$J$199,2)</f>
        <v>červenec</v>
      </c>
      <c r="BE962" s="60" t="str">
        <f>VLOOKUP(BE960,'Podpůrná data'!$I$188:$J$199,2)</f>
        <v>srpen</v>
      </c>
      <c r="BF962" s="60" t="str">
        <f>VLOOKUP(BF960,'Podpůrná data'!$I$188:$J$199,2)</f>
        <v>září</v>
      </c>
      <c r="BG962" s="60" t="str">
        <f>VLOOKUP(BG960,'Podpůrná data'!$I$188:$J$199,2)</f>
        <v>říjen</v>
      </c>
      <c r="BH962" s="60" t="str">
        <f>VLOOKUP(BH960,'Podpůrná data'!$I$188:$J$199,2)</f>
        <v>listopad</v>
      </c>
      <c r="BI962" s="60" t="str">
        <f>VLOOKUP(BI960,'Podpůrná data'!$I$188:$J$199,2)</f>
        <v>prosinec</v>
      </c>
      <c r="BJ962" s="200"/>
      <c r="BK962" s="200"/>
      <c r="BL962" s="201"/>
      <c r="BM962" s="106"/>
      <c r="BN962" s="179" t="s">
        <v>105</v>
      </c>
      <c r="BO962" s="179" t="s">
        <v>106</v>
      </c>
      <c r="BP962" s="179" t="s">
        <v>107</v>
      </c>
      <c r="BQ962" s="179" t="s">
        <v>108</v>
      </c>
      <c r="BR962" s="179" t="s">
        <v>109</v>
      </c>
      <c r="BS962" s="179" t="s">
        <v>110</v>
      </c>
      <c r="BT962" s="179" t="s">
        <v>111</v>
      </c>
      <c r="BU962" s="179" t="s">
        <v>112</v>
      </c>
      <c r="BV962" s="179" t="s">
        <v>113</v>
      </c>
      <c r="BW962" s="179" t="s">
        <v>155</v>
      </c>
      <c r="BX962" s="179" t="s">
        <v>156</v>
      </c>
      <c r="BY962" s="179" t="s">
        <v>157</v>
      </c>
      <c r="BZ962" s="179" t="s">
        <v>202</v>
      </c>
      <c r="CA962" s="179" t="s">
        <v>203</v>
      </c>
      <c r="CB962" s="179" t="s">
        <v>204</v>
      </c>
    </row>
    <row r="963" spans="1:80" s="245" customFormat="1" ht="16.399999999999999" customHeight="1" x14ac:dyDescent="0.35">
      <c r="A963" s="250"/>
      <c r="B963" s="113"/>
      <c r="C963" s="361"/>
      <c r="D963" s="125"/>
      <c r="E963" s="357"/>
      <c r="F963" s="357"/>
      <c r="G963" s="357"/>
      <c r="H963" s="370"/>
      <c r="I963" s="373"/>
      <c r="J963" s="7"/>
      <c r="K963" s="376"/>
      <c r="L963" s="106"/>
      <c r="M963" s="77"/>
      <c r="N963" s="60">
        <f>YEAR(Úvod!$F$10)</f>
        <v>1900</v>
      </c>
      <c r="O963" s="60">
        <f t="shared" ref="O963" si="15498">IF(O960=1,N963+1,N963)</f>
        <v>1900</v>
      </c>
      <c r="P963" s="60">
        <f t="shared" ref="P963" si="15499">IF(P960=1,O963+1,O963)</f>
        <v>1900</v>
      </c>
      <c r="Q963" s="60">
        <f t="shared" ref="Q963" si="15500">IF(Q960=1,P963+1,P963)</f>
        <v>1900</v>
      </c>
      <c r="R963" s="60">
        <f t="shared" ref="R963" si="15501">IF(R960=1,Q963+1,Q963)</f>
        <v>1900</v>
      </c>
      <c r="S963" s="60">
        <f t="shared" ref="S963" si="15502">IF(S960=1,R963+1,R963)</f>
        <v>1900</v>
      </c>
      <c r="T963" s="60">
        <f t="shared" ref="T963" si="15503">IF(T960=1,S963+1,S963)</f>
        <v>1900</v>
      </c>
      <c r="U963" s="60">
        <f t="shared" ref="U963" si="15504">IF(U960=1,T963+1,T963)</f>
        <v>1900</v>
      </c>
      <c r="V963" s="60">
        <f t="shared" ref="V963" si="15505">IF(V960=1,U963+1,U963)</f>
        <v>1900</v>
      </c>
      <c r="W963" s="60">
        <f t="shared" ref="W963" si="15506">IF(W960=1,V963+1,V963)</f>
        <v>1900</v>
      </c>
      <c r="X963" s="60">
        <f t="shared" ref="X963" si="15507">IF(X960=1,W963+1,W963)</f>
        <v>1900</v>
      </c>
      <c r="Y963" s="60">
        <f t="shared" ref="Y963" si="15508">IF(Y960=1,X963+1,X963)</f>
        <v>1900</v>
      </c>
      <c r="Z963" s="60">
        <f t="shared" ref="Z963" si="15509">IF(Z960=1,Y963+1,Y963)</f>
        <v>1901</v>
      </c>
      <c r="AA963" s="60">
        <f t="shared" ref="AA963" si="15510">IF(AA960=1,Z963+1,Z963)</f>
        <v>1901</v>
      </c>
      <c r="AB963" s="60">
        <f t="shared" ref="AB963" si="15511">IF(AB960=1,AA963+1,AA963)</f>
        <v>1901</v>
      </c>
      <c r="AC963" s="60">
        <f t="shared" ref="AC963" si="15512">IF(AC960=1,AB963+1,AB963)</f>
        <v>1901</v>
      </c>
      <c r="AD963" s="60">
        <f t="shared" ref="AD963" si="15513">IF(AD960=1,AC963+1,AC963)</f>
        <v>1901</v>
      </c>
      <c r="AE963" s="60">
        <f t="shared" ref="AE963" si="15514">IF(AE960=1,AD963+1,AD963)</f>
        <v>1901</v>
      </c>
      <c r="AF963" s="60">
        <f t="shared" ref="AF963" si="15515">IF(AF960=1,AE963+1,AE963)</f>
        <v>1901</v>
      </c>
      <c r="AG963" s="60">
        <f t="shared" ref="AG963" si="15516">IF(AG960=1,AF963+1,AF963)</f>
        <v>1901</v>
      </c>
      <c r="AH963" s="60">
        <f t="shared" ref="AH963" si="15517">IF(AH960=1,AG963+1,AG963)</f>
        <v>1901</v>
      </c>
      <c r="AI963" s="60">
        <f t="shared" ref="AI963" si="15518">IF(AI960=1,AH963+1,AH963)</f>
        <v>1901</v>
      </c>
      <c r="AJ963" s="60">
        <f t="shared" ref="AJ963" si="15519">IF(AJ960=1,AI963+1,AI963)</f>
        <v>1901</v>
      </c>
      <c r="AK963" s="60">
        <f t="shared" ref="AK963" si="15520">IF(AK960=1,AJ963+1,AJ963)</f>
        <v>1901</v>
      </c>
      <c r="AL963" s="60">
        <f t="shared" ref="AL963" si="15521">IF(AL960=1,AK963+1,AK963)</f>
        <v>1902</v>
      </c>
      <c r="AM963" s="60">
        <f t="shared" ref="AM963" si="15522">IF(AM960=1,AL963+1,AL963)</f>
        <v>1902</v>
      </c>
      <c r="AN963" s="60">
        <f t="shared" ref="AN963" si="15523">IF(AN960=1,AM963+1,AM963)</f>
        <v>1902</v>
      </c>
      <c r="AO963" s="60">
        <f t="shared" ref="AO963" si="15524">IF(AO960=1,AN963+1,AN963)</f>
        <v>1902</v>
      </c>
      <c r="AP963" s="60">
        <f t="shared" ref="AP963" si="15525">IF(AP960=1,AO963+1,AO963)</f>
        <v>1902</v>
      </c>
      <c r="AQ963" s="60">
        <f t="shared" ref="AQ963" si="15526">IF(AQ960=1,AP963+1,AP963)</f>
        <v>1902</v>
      </c>
      <c r="AR963" s="60">
        <f t="shared" ref="AR963" si="15527">IF(AR960=1,AQ963+1,AQ963)</f>
        <v>1902</v>
      </c>
      <c r="AS963" s="60">
        <f t="shared" ref="AS963" si="15528">IF(AS960=1,AR963+1,AR963)</f>
        <v>1902</v>
      </c>
      <c r="AT963" s="60">
        <f t="shared" ref="AT963" si="15529">IF(AT960=1,AS963+1,AS963)</f>
        <v>1902</v>
      </c>
      <c r="AU963" s="60">
        <f t="shared" ref="AU963" si="15530">IF(AU960=1,AT963+1,AT963)</f>
        <v>1902</v>
      </c>
      <c r="AV963" s="60">
        <f t="shared" ref="AV963" si="15531">IF(AV960=1,AU963+1,AU963)</f>
        <v>1902</v>
      </c>
      <c r="AW963" s="60">
        <f t="shared" ref="AW963" si="15532">IF(AW960=1,AV963+1,AV963)</f>
        <v>1902</v>
      </c>
      <c r="AX963" s="60">
        <f t="shared" ref="AX963" si="15533">IF(AX960=1,AW963+1,AW963)</f>
        <v>1903</v>
      </c>
      <c r="AY963" s="60">
        <f t="shared" ref="AY963" si="15534">IF(AY960=1,AX963+1,AX963)</f>
        <v>1903</v>
      </c>
      <c r="AZ963" s="60">
        <f t="shared" ref="AZ963" si="15535">IF(AZ960=1,AY963+1,AY963)</f>
        <v>1903</v>
      </c>
      <c r="BA963" s="60">
        <f t="shared" ref="BA963" si="15536">IF(BA960=1,AZ963+1,AZ963)</f>
        <v>1903</v>
      </c>
      <c r="BB963" s="60">
        <f t="shared" ref="BB963" si="15537">IF(BB960=1,BA963+1,BA963)</f>
        <v>1903</v>
      </c>
      <c r="BC963" s="60">
        <f t="shared" ref="BC963" si="15538">IF(BC960=1,BB963+1,BB963)</f>
        <v>1903</v>
      </c>
      <c r="BD963" s="60">
        <f t="shared" ref="BD963" si="15539">IF(BD960=1,BC963+1,BC963)</f>
        <v>1903</v>
      </c>
      <c r="BE963" s="60">
        <f t="shared" ref="BE963" si="15540">IF(BE960=1,BD963+1,BD963)</f>
        <v>1903</v>
      </c>
      <c r="BF963" s="60">
        <f t="shared" ref="BF963" si="15541">IF(BF960=1,BE963+1,BE963)</f>
        <v>1903</v>
      </c>
      <c r="BG963" s="60">
        <f t="shared" ref="BG963" si="15542">IF(BG960=1,BF963+1,BF963)</f>
        <v>1903</v>
      </c>
      <c r="BH963" s="60">
        <f t="shared" ref="BH963" si="15543">IF(BH960=1,BG963+1,BG963)</f>
        <v>1903</v>
      </c>
      <c r="BI963" s="60">
        <f t="shared" ref="BI963" si="15544">IF(BI960=1,BH963+1,BH963)</f>
        <v>1903</v>
      </c>
      <c r="BJ963" s="199"/>
      <c r="BK963" s="198"/>
      <c r="BL963" s="202"/>
      <c r="BM963" s="106"/>
      <c r="BN963" s="106"/>
      <c r="BO963" s="106"/>
      <c r="BP963" s="106"/>
      <c r="BQ963" s="106"/>
      <c r="BR963" s="106"/>
      <c r="BS963" s="106"/>
      <c r="BT963" s="106"/>
      <c r="BU963" s="106"/>
      <c r="BV963" s="106"/>
      <c r="BW963" s="106"/>
      <c r="BX963" s="106"/>
      <c r="BY963" s="106"/>
      <c r="BZ963" s="106"/>
      <c r="CA963" s="106"/>
      <c r="CB963" s="106"/>
    </row>
    <row r="964" spans="1:80" s="245" customFormat="1" ht="16.399999999999999" customHeight="1" x14ac:dyDescent="0.35">
      <c r="A964" s="250"/>
      <c r="B964" s="113"/>
      <c r="C964" s="125"/>
      <c r="D964" s="125"/>
      <c r="E964" s="357"/>
      <c r="F964" s="357"/>
      <c r="G964" s="357"/>
      <c r="H964" s="370"/>
      <c r="I964" s="374"/>
      <c r="J964" s="7"/>
      <c r="K964" s="377"/>
      <c r="L964" s="106"/>
      <c r="M964" s="63" t="s">
        <v>159</v>
      </c>
      <c r="N964" s="258"/>
      <c r="O964" s="258"/>
      <c r="P964" s="258"/>
      <c r="Q964" s="258"/>
      <c r="R964" s="258"/>
      <c r="S964" s="258"/>
      <c r="T964" s="258"/>
      <c r="U964" s="258"/>
      <c r="V964" s="258"/>
      <c r="W964" s="258"/>
      <c r="X964" s="258"/>
      <c r="Y964" s="258"/>
      <c r="Z964" s="258"/>
      <c r="AA964" s="258"/>
      <c r="AB964" s="258"/>
      <c r="AC964" s="258"/>
      <c r="AD964" s="258"/>
      <c r="AE964" s="258"/>
      <c r="AF964" s="258"/>
      <c r="AG964" s="258"/>
      <c r="AH964" s="258"/>
      <c r="AI964" s="258"/>
      <c r="AJ964" s="258"/>
      <c r="AK964" s="258"/>
      <c r="AL964" s="258"/>
      <c r="AM964" s="258"/>
      <c r="AN964" s="258"/>
      <c r="AO964" s="258"/>
      <c r="AP964" s="258"/>
      <c r="AQ964" s="258"/>
      <c r="AR964" s="258"/>
      <c r="AS964" s="258"/>
      <c r="AT964" s="258"/>
      <c r="AU964" s="258"/>
      <c r="AV964" s="258"/>
      <c r="AW964" s="258"/>
      <c r="AX964" s="258"/>
      <c r="AY964" s="258"/>
      <c r="AZ964" s="258"/>
      <c r="BA964" s="258"/>
      <c r="BB964" s="258"/>
      <c r="BC964" s="258"/>
      <c r="BD964" s="258"/>
      <c r="BE964" s="258"/>
      <c r="BF964" s="258"/>
      <c r="BG964" s="258"/>
      <c r="BH964" s="258"/>
      <c r="BI964" s="258"/>
      <c r="BJ964" s="199"/>
      <c r="BK964" s="198"/>
      <c r="BL964" s="202"/>
      <c r="BM964" s="106"/>
      <c r="BN964" s="106"/>
      <c r="BO964" s="106"/>
      <c r="BP964" s="106"/>
      <c r="BQ964" s="106"/>
      <c r="BR964" s="106"/>
      <c r="BS964" s="106"/>
      <c r="BT964" s="106"/>
      <c r="BU964" s="106"/>
      <c r="BV964" s="106"/>
      <c r="BW964" s="106"/>
      <c r="BX964" s="106"/>
      <c r="BY964" s="106"/>
      <c r="BZ964" s="106"/>
      <c r="CA964" s="106"/>
      <c r="CB964" s="106"/>
    </row>
    <row r="965" spans="1:80" s="245" customFormat="1" ht="23.5" customHeight="1" x14ac:dyDescent="0.35">
      <c r="A965" s="243"/>
      <c r="B965" s="126" t="s">
        <v>416</v>
      </c>
      <c r="C965" s="381"/>
      <c r="D965" s="381"/>
      <c r="E965" s="259"/>
      <c r="F965" s="259"/>
      <c r="G965" s="241"/>
      <c r="H965" s="253"/>
      <c r="I965" s="61">
        <f>IF($H965="",0,VLOOKUP($E965,'Podpůrná data'!$H$15:$I$185,2,FALSE)*$H965)</f>
        <v>0</v>
      </c>
      <c r="J965" s="105"/>
      <c r="K965" s="166">
        <f>IF(I965&gt;0,1,0)</f>
        <v>0</v>
      </c>
      <c r="L965" s="204"/>
      <c r="M965" s="63" t="s">
        <v>95</v>
      </c>
      <c r="N965" s="260"/>
      <c r="O965" s="260"/>
      <c r="P965" s="260"/>
      <c r="Q965" s="260"/>
      <c r="R965" s="260"/>
      <c r="S965" s="260"/>
      <c r="T965" s="260"/>
      <c r="U965" s="260"/>
      <c r="V965" s="260"/>
      <c r="W965" s="260"/>
      <c r="X965" s="260"/>
      <c r="Y965" s="260"/>
      <c r="Z965" s="260"/>
      <c r="AA965" s="260"/>
      <c r="AB965" s="260"/>
      <c r="AC965" s="260"/>
      <c r="AD965" s="260"/>
      <c r="AE965" s="260"/>
      <c r="AF965" s="260"/>
      <c r="AG965" s="260"/>
      <c r="AH965" s="260"/>
      <c r="AI965" s="260"/>
      <c r="AJ965" s="260"/>
      <c r="AK965" s="260"/>
      <c r="AL965" s="260"/>
      <c r="AM965" s="260"/>
      <c r="AN965" s="260"/>
      <c r="AO965" s="260"/>
      <c r="AP965" s="260"/>
      <c r="AQ965" s="260"/>
      <c r="AR965" s="260"/>
      <c r="AS965" s="260"/>
      <c r="AT965" s="260"/>
      <c r="AU965" s="260"/>
      <c r="AV965" s="260"/>
      <c r="AW965" s="260"/>
      <c r="AX965" s="260"/>
      <c r="AY965" s="260"/>
      <c r="AZ965" s="260"/>
      <c r="BA965" s="260"/>
      <c r="BB965" s="260"/>
      <c r="BC965" s="260"/>
      <c r="BD965" s="260"/>
      <c r="BE965" s="260"/>
      <c r="BF965" s="260"/>
      <c r="BG965" s="260"/>
      <c r="BH965" s="260"/>
      <c r="BI965" s="260"/>
      <c r="BJ965" s="382">
        <f>SUM(N967:BI967)</f>
        <v>0</v>
      </c>
      <c r="BK965" s="384">
        <f>SUM(N969:BI969)</f>
        <v>0</v>
      </c>
      <c r="BL965" s="386">
        <f>IF($K965=0,0,IF($BJ965&gt;=20,1,0))</f>
        <v>0</v>
      </c>
      <c r="BM965" s="106"/>
      <c r="BN965" s="106"/>
      <c r="BO965" s="106"/>
      <c r="BP965" s="106"/>
      <c r="BQ965" s="106"/>
      <c r="BR965" s="106"/>
      <c r="BS965" s="106"/>
      <c r="BT965" s="106"/>
      <c r="BU965" s="106"/>
      <c r="BV965" s="106"/>
      <c r="BW965" s="106"/>
      <c r="BX965" s="106"/>
      <c r="BY965" s="106"/>
      <c r="BZ965" s="106"/>
      <c r="CA965" s="106"/>
      <c r="CB965" s="106"/>
    </row>
    <row r="966" spans="1:80" s="245" customFormat="1" ht="29" x14ac:dyDescent="0.35">
      <c r="A966" s="243"/>
      <c r="B966" s="128"/>
      <c r="C966" s="170"/>
      <c r="D966" s="170"/>
      <c r="E966" s="170"/>
      <c r="F966" s="170"/>
      <c r="G966" s="170"/>
      <c r="H966" s="170"/>
      <c r="I966" s="64"/>
      <c r="J966" s="105"/>
      <c r="K966" s="223"/>
      <c r="L966" s="106"/>
      <c r="M966" s="63" t="s">
        <v>215</v>
      </c>
      <c r="N966" s="260"/>
      <c r="O966" s="260"/>
      <c r="P966" s="260"/>
      <c r="Q966" s="260"/>
      <c r="R966" s="260"/>
      <c r="S966" s="260"/>
      <c r="T966" s="260"/>
      <c r="U966" s="260"/>
      <c r="V966" s="260"/>
      <c r="W966" s="260"/>
      <c r="X966" s="260"/>
      <c r="Y966" s="260"/>
      <c r="Z966" s="260"/>
      <c r="AA966" s="260"/>
      <c r="AB966" s="260"/>
      <c r="AC966" s="260"/>
      <c r="AD966" s="260"/>
      <c r="AE966" s="260"/>
      <c r="AF966" s="260"/>
      <c r="AG966" s="260"/>
      <c r="AH966" s="260"/>
      <c r="AI966" s="260"/>
      <c r="AJ966" s="260"/>
      <c r="AK966" s="260"/>
      <c r="AL966" s="260"/>
      <c r="AM966" s="260"/>
      <c r="AN966" s="260"/>
      <c r="AO966" s="260"/>
      <c r="AP966" s="260"/>
      <c r="AQ966" s="260"/>
      <c r="AR966" s="260"/>
      <c r="AS966" s="260"/>
      <c r="AT966" s="260"/>
      <c r="AU966" s="260"/>
      <c r="AV966" s="260"/>
      <c r="AW966" s="260"/>
      <c r="AX966" s="260"/>
      <c r="AY966" s="260"/>
      <c r="AZ966" s="260"/>
      <c r="BA966" s="260"/>
      <c r="BB966" s="260"/>
      <c r="BC966" s="260"/>
      <c r="BD966" s="260"/>
      <c r="BE966" s="260"/>
      <c r="BF966" s="260"/>
      <c r="BG966" s="260"/>
      <c r="BH966" s="260"/>
      <c r="BI966" s="260"/>
      <c r="BJ966" s="382"/>
      <c r="BK966" s="384"/>
      <c r="BL966" s="386"/>
      <c r="BM966" s="106"/>
      <c r="BN966" s="106"/>
      <c r="BO966" s="106"/>
      <c r="BP966" s="106"/>
      <c r="BQ966" s="106"/>
      <c r="BR966" s="106"/>
      <c r="BS966" s="106"/>
      <c r="BT966" s="106"/>
      <c r="BU966" s="106"/>
      <c r="BV966" s="106"/>
      <c r="BW966" s="106"/>
      <c r="BX966" s="106"/>
      <c r="BY966" s="106"/>
      <c r="BZ966" s="106"/>
      <c r="CA966" s="106"/>
      <c r="CB966" s="106"/>
    </row>
    <row r="967" spans="1:80" s="245" customFormat="1" ht="29" x14ac:dyDescent="0.35">
      <c r="A967" s="243"/>
      <c r="B967" s="128"/>
      <c r="C967" s="170"/>
      <c r="D967" s="170"/>
      <c r="E967" s="170"/>
      <c r="F967" s="170"/>
      <c r="G967" s="170"/>
      <c r="H967" s="170"/>
      <c r="I967" s="64"/>
      <c r="J967" s="105"/>
      <c r="K967" s="165"/>
      <c r="L967" s="106"/>
      <c r="M967" s="63" t="s">
        <v>235</v>
      </c>
      <c r="N967" s="167">
        <f>IF(N966="",0,IF(N966&gt;=$H965,$H965,N966))</f>
        <v>0</v>
      </c>
      <c r="O967" s="167">
        <f t="shared" ref="O967" si="15545">IF(O966="",0,IF((O966+N968)&lt;=$H965,O966,$H965-N968))</f>
        <v>0</v>
      </c>
      <c r="P967" s="167">
        <f t="shared" ref="P967" si="15546">IF(P966="",0,IF((P966+O968)&lt;=$H965,P966,$H965-O968))</f>
        <v>0</v>
      </c>
      <c r="Q967" s="167">
        <f t="shared" ref="Q967" si="15547">IF(Q966="",0,IF((Q966+P968)&lt;=$H965,Q966,$H965-P968))</f>
        <v>0</v>
      </c>
      <c r="R967" s="167">
        <f t="shared" ref="R967" si="15548">IF(R966="",0,IF((R966+Q968)&lt;=$H965,R966,$H965-Q968))</f>
        <v>0</v>
      </c>
      <c r="S967" s="167">
        <f t="shared" ref="S967" si="15549">IF(S966="",0,IF((S966+R968)&lt;=$H965,S966,$H965-R968))</f>
        <v>0</v>
      </c>
      <c r="T967" s="167">
        <f t="shared" ref="T967" si="15550">IF(T966="",0,IF((T966+S968)&lt;=$H965,T966,$H965-S968))</f>
        <v>0</v>
      </c>
      <c r="U967" s="167">
        <f t="shared" ref="U967" si="15551">IF(U966="",0,IF((U966+T968)&lt;=$H965,U966,$H965-T968))</f>
        <v>0</v>
      </c>
      <c r="V967" s="167">
        <f t="shared" ref="V967" si="15552">IF(V966="",0,IF((V966+U968)&lt;=$H965,V966,$H965-U968))</f>
        <v>0</v>
      </c>
      <c r="W967" s="167">
        <f t="shared" ref="W967" si="15553">IF(W966="",0,IF((W966+V968)&lt;=$H965,W966,$H965-V968))</f>
        <v>0</v>
      </c>
      <c r="X967" s="167">
        <f t="shared" ref="X967" si="15554">IF(X966="",0,IF((X966+W968)&lt;=$H965,X966,$H965-W968))</f>
        <v>0</v>
      </c>
      <c r="Y967" s="167">
        <f t="shared" ref="Y967" si="15555">IF(Y966="",0,IF((Y966+X968)&lt;=$H965,Y966,$H965-X968))</f>
        <v>0</v>
      </c>
      <c r="Z967" s="167">
        <f t="shared" ref="Z967" si="15556">IF(Z966="",0,IF((Z966+Y968)&lt;=$H965,Z966,$H965-Y968))</f>
        <v>0</v>
      </c>
      <c r="AA967" s="167">
        <f t="shared" ref="AA967" si="15557">IF(AA966="",0,IF((AA966+Z968)&lt;=$H965,AA966,$H965-Z968))</f>
        <v>0</v>
      </c>
      <c r="AB967" s="167">
        <f t="shared" ref="AB967" si="15558">IF(AB966="",0,IF((AB966+AA968)&lt;=$H965,AB966,$H965-AA968))</f>
        <v>0</v>
      </c>
      <c r="AC967" s="167">
        <f t="shared" ref="AC967" si="15559">IF(AC966="",0,IF((AC966+AB968)&lt;=$H965,AC966,$H965-AB968))</f>
        <v>0</v>
      </c>
      <c r="AD967" s="167">
        <f t="shared" ref="AD967" si="15560">IF(AD966="",0,IF((AD966+AC968)&lt;=$H965,AD966,$H965-AC968))</f>
        <v>0</v>
      </c>
      <c r="AE967" s="167">
        <f t="shared" ref="AE967" si="15561">IF(AE966="",0,IF((AE966+AD968)&lt;=$H965,AE966,$H965-AD968))</f>
        <v>0</v>
      </c>
      <c r="AF967" s="167">
        <f t="shared" ref="AF967" si="15562">IF(AF966="",0,IF((AF966+AE968)&lt;=$H965,AF966,$H965-AE968))</f>
        <v>0</v>
      </c>
      <c r="AG967" s="167">
        <f t="shared" ref="AG967" si="15563">IF(AG966="",0,IF((AG966+AF968)&lt;=$H965,AG966,$H965-AF968))</f>
        <v>0</v>
      </c>
      <c r="AH967" s="167">
        <f t="shared" ref="AH967" si="15564">IF(AH966="",0,IF((AH966+AG968)&lt;=$H965,AH966,$H965-AG968))</f>
        <v>0</v>
      </c>
      <c r="AI967" s="167">
        <f t="shared" ref="AI967" si="15565">IF(AI966="",0,IF((AI966+AH968)&lt;=$H965,AI966,$H965-AH968))</f>
        <v>0</v>
      </c>
      <c r="AJ967" s="167">
        <f t="shared" ref="AJ967" si="15566">IF(AJ966="",0,IF((AJ966+AI968)&lt;=$H965,AJ966,$H965-AI968))</f>
        <v>0</v>
      </c>
      <c r="AK967" s="167">
        <f t="shared" ref="AK967" si="15567">IF(AK966="",0,IF((AK966+AJ968)&lt;=$H965,AK966,$H965-AJ968))</f>
        <v>0</v>
      </c>
      <c r="AL967" s="167">
        <f t="shared" ref="AL967" si="15568">IF(AL966="",0,IF((AL966+AK968)&lt;=$H965,AL966,$H965-AK968))</f>
        <v>0</v>
      </c>
      <c r="AM967" s="167">
        <f t="shared" ref="AM967" si="15569">IF(AM966="",0,IF((AM966+AL968)&lt;=$H965,AM966,$H965-AL968))</f>
        <v>0</v>
      </c>
      <c r="AN967" s="167">
        <f t="shared" ref="AN967" si="15570">IF(AN966="",0,IF((AN966+AM968)&lt;=$H965,AN966,$H965-AM968))</f>
        <v>0</v>
      </c>
      <c r="AO967" s="167">
        <f t="shared" ref="AO967" si="15571">IF(AO966="",0,IF((AO966+AN968)&lt;=$H965,AO966,$H965-AN968))</f>
        <v>0</v>
      </c>
      <c r="AP967" s="167">
        <f t="shared" ref="AP967" si="15572">IF(AP966="",0,IF((AP966+AO968)&lt;=$H965,AP966,$H965-AO968))</f>
        <v>0</v>
      </c>
      <c r="AQ967" s="167">
        <f t="shared" ref="AQ967" si="15573">IF(AQ966="",0,IF((AQ966+AP968)&lt;=$H965,AQ966,$H965-AP968))</f>
        <v>0</v>
      </c>
      <c r="AR967" s="167">
        <f t="shared" ref="AR967" si="15574">IF(AR966="",0,IF((AR966+AQ968)&lt;=$H965,AR966,$H965-AQ968))</f>
        <v>0</v>
      </c>
      <c r="AS967" s="167">
        <f t="shared" ref="AS967" si="15575">IF(AS966="",0,IF((AS966+AR968)&lt;=$H965,AS966,$H965-AR968))</f>
        <v>0</v>
      </c>
      <c r="AT967" s="167">
        <f t="shared" ref="AT967" si="15576">IF(AT966="",0,IF((AT966+AS968)&lt;=$H965,AT966,$H965-AS968))</f>
        <v>0</v>
      </c>
      <c r="AU967" s="167">
        <f t="shared" ref="AU967" si="15577">IF(AU966="",0,IF((AU966+AT968)&lt;=$H965,AU966,$H965-AT968))</f>
        <v>0</v>
      </c>
      <c r="AV967" s="167">
        <f t="shared" ref="AV967" si="15578">IF(AV966="",0,IF((AV966+AU968)&lt;=$H965,AV966,$H965-AU968))</f>
        <v>0</v>
      </c>
      <c r="AW967" s="167">
        <f t="shared" ref="AW967" si="15579">IF(AW966="",0,IF((AW966+AV968)&lt;=$H965,AW966,$H965-AV968))</f>
        <v>0</v>
      </c>
      <c r="AX967" s="167">
        <f t="shared" ref="AX967" si="15580">IF(AX966="",0,IF((AX966+AW968)&lt;=$H965,AX966,$H965-AW968))</f>
        <v>0</v>
      </c>
      <c r="AY967" s="167">
        <f t="shared" ref="AY967" si="15581">IF(AY966="",0,IF((AY966+AX968)&lt;=$H965,AY966,$H965-AX968))</f>
        <v>0</v>
      </c>
      <c r="AZ967" s="167">
        <f t="shared" ref="AZ967" si="15582">IF(AZ966="",0,IF((AZ966+AY968)&lt;=$H965,AZ966,$H965-AY968))</f>
        <v>0</v>
      </c>
      <c r="BA967" s="167">
        <f t="shared" ref="BA967" si="15583">IF(BA966="",0,IF((BA966+AZ968)&lt;=$H965,BA966,$H965-AZ968))</f>
        <v>0</v>
      </c>
      <c r="BB967" s="167">
        <f t="shared" ref="BB967" si="15584">IF(BB966="",0,IF((BB966+BA968)&lt;=$H965,BB966,$H965-BA968))</f>
        <v>0</v>
      </c>
      <c r="BC967" s="167">
        <f t="shared" ref="BC967" si="15585">IF(BC966="",0,IF((BC966+BB968)&lt;=$H965,BC966,$H965-BB968))</f>
        <v>0</v>
      </c>
      <c r="BD967" s="167">
        <f t="shared" ref="BD967" si="15586">IF(BD966="",0,IF((BD966+BC968)&lt;=$H965,BD966,$H965-BC968))</f>
        <v>0</v>
      </c>
      <c r="BE967" s="167">
        <f t="shared" ref="BE967" si="15587">IF(BE966="",0,IF((BE966+BD968)&lt;=$H965,BE966,$H965-BD968))</f>
        <v>0</v>
      </c>
      <c r="BF967" s="167">
        <f t="shared" ref="BF967" si="15588">IF(BF966="",0,IF((BF966+BE968)&lt;=$H965,BF966,$H965-BE968))</f>
        <v>0</v>
      </c>
      <c r="BG967" s="167">
        <f t="shared" ref="BG967" si="15589">IF(BG966="",0,IF((BG966+BF968)&lt;=$H965,BG966,$H965-BF968))</f>
        <v>0</v>
      </c>
      <c r="BH967" s="167">
        <f t="shared" ref="BH967" si="15590">IF(BH966="",0,IF((BH966+BG968)&lt;=$H965,BH966,$H965-BG968))</f>
        <v>0</v>
      </c>
      <c r="BI967" s="167">
        <f t="shared" ref="BI967" si="15591">IF(BI966="",0,IF((BI966+BH968)&lt;=$H965,BI966,$H965-BH968))</f>
        <v>0</v>
      </c>
      <c r="BJ967" s="382"/>
      <c r="BK967" s="384"/>
      <c r="BL967" s="386"/>
      <c r="BM967" s="106"/>
      <c r="BN967" s="106"/>
      <c r="BO967" s="106"/>
      <c r="BP967" s="106"/>
      <c r="BQ967" s="106"/>
      <c r="BR967" s="106"/>
      <c r="BS967" s="106"/>
      <c r="BT967" s="106"/>
      <c r="BU967" s="106"/>
      <c r="BV967" s="106"/>
      <c r="BW967" s="106"/>
      <c r="BX967" s="106"/>
      <c r="BY967" s="106"/>
      <c r="BZ967" s="106"/>
      <c r="CA967" s="106"/>
      <c r="CB967" s="106"/>
    </row>
    <row r="968" spans="1:80" ht="29" hidden="1" x14ac:dyDescent="0.35">
      <c r="B968" s="128"/>
      <c r="C968" s="170"/>
      <c r="D968" s="170"/>
      <c r="E968" s="170"/>
      <c r="F968" s="170"/>
      <c r="G968" s="170"/>
      <c r="H968" s="170"/>
      <c r="I968" s="172"/>
      <c r="J968" s="105"/>
      <c r="K968" s="175"/>
      <c r="L968" s="105"/>
      <c r="M968" s="63" t="s">
        <v>236</v>
      </c>
      <c r="N968" s="167">
        <f>N967</f>
        <v>0</v>
      </c>
      <c r="O968" s="167">
        <f>O967+N968</f>
        <v>0</v>
      </c>
      <c r="P968" s="167">
        <f t="shared" ref="P968" si="15592">P967+O968</f>
        <v>0</v>
      </c>
      <c r="Q968" s="167">
        <f t="shared" ref="Q968" si="15593">Q967+P968</f>
        <v>0</v>
      </c>
      <c r="R968" s="167">
        <f t="shared" ref="R968" si="15594">R967+Q968</f>
        <v>0</v>
      </c>
      <c r="S968" s="167">
        <f t="shared" ref="S968" si="15595">S967+R968</f>
        <v>0</v>
      </c>
      <c r="T968" s="167">
        <f t="shared" ref="T968" si="15596">T967+S968</f>
        <v>0</v>
      </c>
      <c r="U968" s="167">
        <f t="shared" ref="U968" si="15597">U967+T968</f>
        <v>0</v>
      </c>
      <c r="V968" s="167">
        <f t="shared" ref="V968" si="15598">V967+U968</f>
        <v>0</v>
      </c>
      <c r="W968" s="167">
        <f t="shared" ref="W968" si="15599">W967+V968</f>
        <v>0</v>
      </c>
      <c r="X968" s="167">
        <f t="shared" ref="X968" si="15600">X967+W968</f>
        <v>0</v>
      </c>
      <c r="Y968" s="167">
        <f t="shared" ref="Y968" si="15601">Y967+X968</f>
        <v>0</v>
      </c>
      <c r="Z968" s="167">
        <f t="shared" ref="Z968" si="15602">Z967+Y968</f>
        <v>0</v>
      </c>
      <c r="AA968" s="167">
        <f t="shared" ref="AA968" si="15603">AA967+Z968</f>
        <v>0</v>
      </c>
      <c r="AB968" s="167">
        <f t="shared" ref="AB968" si="15604">AB967+AA968</f>
        <v>0</v>
      </c>
      <c r="AC968" s="167">
        <f t="shared" ref="AC968" si="15605">AC967+AB968</f>
        <v>0</v>
      </c>
      <c r="AD968" s="167">
        <f t="shared" ref="AD968" si="15606">AD967+AC968</f>
        <v>0</v>
      </c>
      <c r="AE968" s="167">
        <f t="shared" ref="AE968" si="15607">AE967+AD968</f>
        <v>0</v>
      </c>
      <c r="AF968" s="167">
        <f t="shared" ref="AF968" si="15608">AF967+AE968</f>
        <v>0</v>
      </c>
      <c r="AG968" s="167">
        <f t="shared" ref="AG968" si="15609">AG967+AF968</f>
        <v>0</v>
      </c>
      <c r="AH968" s="167">
        <f t="shared" ref="AH968" si="15610">AH967+AG968</f>
        <v>0</v>
      </c>
      <c r="AI968" s="167">
        <f t="shared" ref="AI968" si="15611">AI967+AH968</f>
        <v>0</v>
      </c>
      <c r="AJ968" s="167">
        <f t="shared" ref="AJ968" si="15612">AJ967+AI968</f>
        <v>0</v>
      </c>
      <c r="AK968" s="167">
        <f t="shared" ref="AK968" si="15613">AK967+AJ968</f>
        <v>0</v>
      </c>
      <c r="AL968" s="167">
        <f t="shared" ref="AL968" si="15614">AL967+AK968</f>
        <v>0</v>
      </c>
      <c r="AM968" s="167">
        <f t="shared" ref="AM968" si="15615">AM967+AL968</f>
        <v>0</v>
      </c>
      <c r="AN968" s="167">
        <f t="shared" ref="AN968" si="15616">AN967+AM968</f>
        <v>0</v>
      </c>
      <c r="AO968" s="167">
        <f t="shared" ref="AO968" si="15617">AO967+AN968</f>
        <v>0</v>
      </c>
      <c r="AP968" s="167">
        <f t="shared" ref="AP968" si="15618">AP967+AO968</f>
        <v>0</v>
      </c>
      <c r="AQ968" s="167">
        <f t="shared" ref="AQ968" si="15619">AQ967+AP968</f>
        <v>0</v>
      </c>
      <c r="AR968" s="167">
        <f t="shared" ref="AR968" si="15620">AR967+AQ968</f>
        <v>0</v>
      </c>
      <c r="AS968" s="167">
        <f t="shared" ref="AS968" si="15621">AS967+AR968</f>
        <v>0</v>
      </c>
      <c r="AT968" s="167">
        <f t="shared" ref="AT968" si="15622">AT967+AS968</f>
        <v>0</v>
      </c>
      <c r="AU968" s="167">
        <f t="shared" ref="AU968" si="15623">AU967+AT968</f>
        <v>0</v>
      </c>
      <c r="AV968" s="167">
        <f t="shared" ref="AV968" si="15624">AV967+AU968</f>
        <v>0</v>
      </c>
      <c r="AW968" s="167">
        <f t="shared" ref="AW968" si="15625">AW967+AV968</f>
        <v>0</v>
      </c>
      <c r="AX968" s="167">
        <f t="shared" ref="AX968" si="15626">AX967+AW968</f>
        <v>0</v>
      </c>
      <c r="AY968" s="167">
        <f t="shared" ref="AY968" si="15627">AY967+AX968</f>
        <v>0</v>
      </c>
      <c r="AZ968" s="167">
        <f t="shared" ref="AZ968" si="15628">AZ967+AY968</f>
        <v>0</v>
      </c>
      <c r="BA968" s="167">
        <f t="shared" ref="BA968" si="15629">BA967+AZ968</f>
        <v>0</v>
      </c>
      <c r="BB968" s="167">
        <f t="shared" ref="BB968" si="15630">BB967+BA968</f>
        <v>0</v>
      </c>
      <c r="BC968" s="167">
        <f t="shared" ref="BC968" si="15631">BC967+BB968</f>
        <v>0</v>
      </c>
      <c r="BD968" s="167">
        <f t="shared" ref="BD968" si="15632">BD967+BC968</f>
        <v>0</v>
      </c>
      <c r="BE968" s="167">
        <f t="shared" ref="BE968" si="15633">BE967+BD968</f>
        <v>0</v>
      </c>
      <c r="BF968" s="167">
        <f t="shared" ref="BF968" si="15634">BF967+BE968</f>
        <v>0</v>
      </c>
      <c r="BG968" s="167">
        <f t="shared" ref="BG968" si="15635">BG967+BF968</f>
        <v>0</v>
      </c>
      <c r="BH968" s="167">
        <f t="shared" ref="BH968" si="15636">BH967+BG968</f>
        <v>0</v>
      </c>
      <c r="BI968" s="167">
        <f t="shared" ref="BI968" si="15637">BI967+BH968</f>
        <v>0</v>
      </c>
      <c r="BJ968" s="382"/>
      <c r="BK968" s="384"/>
      <c r="BL968" s="386"/>
      <c r="BM968" s="105"/>
      <c r="BN968" s="105"/>
      <c r="BO968" s="105"/>
      <c r="BP968" s="105"/>
      <c r="BQ968" s="105"/>
      <c r="BR968" s="105"/>
      <c r="BS968" s="105"/>
      <c r="BT968" s="105"/>
      <c r="BU968" s="105"/>
      <c r="BV968" s="105"/>
      <c r="BW968" s="105"/>
      <c r="BX968" s="105"/>
      <c r="BY968" s="105"/>
      <c r="BZ968" s="105"/>
      <c r="CA968" s="105"/>
      <c r="CB968" s="105"/>
    </row>
    <row r="969" spans="1:80" ht="25.4" customHeight="1" thickBot="1" x14ac:dyDescent="0.4">
      <c r="B969" s="128"/>
      <c r="C969" s="170"/>
      <c r="D969" s="170"/>
      <c r="E969" s="170"/>
      <c r="F969" s="170"/>
      <c r="G969" s="170"/>
      <c r="H969" s="170"/>
      <c r="I969" s="172"/>
      <c r="J969" s="105"/>
      <c r="K969" s="175"/>
      <c r="L969" s="105"/>
      <c r="M969" s="63" t="s">
        <v>145</v>
      </c>
      <c r="N969" s="168">
        <f>IF($E965="",0,VLOOKUP($E965,'Podpůrná data'!$H$15:$I$182,2)*N967)</f>
        <v>0</v>
      </c>
      <c r="O969" s="168">
        <f>IF($E965="",0,VLOOKUP($E965,'Podpůrná data'!$H$15:$I$182,2)*O967)</f>
        <v>0</v>
      </c>
      <c r="P969" s="168">
        <f>IF($E965="",0,VLOOKUP($E965,'Podpůrná data'!$H$15:$I$182,2)*P967)</f>
        <v>0</v>
      </c>
      <c r="Q969" s="168">
        <f>IF($E965="",0,VLOOKUP($E965,'Podpůrná data'!$H$15:$I$182,2)*Q967)</f>
        <v>0</v>
      </c>
      <c r="R969" s="168">
        <f>IF($E965="",0,VLOOKUP($E965,'Podpůrná data'!$H$15:$I$182,2)*R967)</f>
        <v>0</v>
      </c>
      <c r="S969" s="168">
        <f>IF($E965="",0,VLOOKUP($E965,'Podpůrná data'!$H$15:$I$182,2)*S967)</f>
        <v>0</v>
      </c>
      <c r="T969" s="168">
        <f>IF($E965="",0,VLOOKUP($E965,'Podpůrná data'!$H$15:$I$182,2)*T967)</f>
        <v>0</v>
      </c>
      <c r="U969" s="168">
        <f>IF($E965="",0,VLOOKUP($E965,'Podpůrná data'!$H$15:$I$182,2)*U967)</f>
        <v>0</v>
      </c>
      <c r="V969" s="168">
        <f>IF($E965="",0,VLOOKUP($E965,'Podpůrná data'!$H$15:$I$182,2)*V967)</f>
        <v>0</v>
      </c>
      <c r="W969" s="168">
        <f>IF($E965="",0,VLOOKUP($E965,'Podpůrná data'!$H$15:$I$182,2)*W967)</f>
        <v>0</v>
      </c>
      <c r="X969" s="168">
        <f>IF($E965="",0,VLOOKUP($E965,'Podpůrná data'!$H$15:$I$182,2)*X967)</f>
        <v>0</v>
      </c>
      <c r="Y969" s="168">
        <f>IF($E965="",0,VLOOKUP($E965,'Podpůrná data'!$H$15:$I$182,2)*Y967)</f>
        <v>0</v>
      </c>
      <c r="Z969" s="168">
        <f>IF($E965="",0,VLOOKUP($E965,'Podpůrná data'!$H$15:$I$182,2)*Z967)</f>
        <v>0</v>
      </c>
      <c r="AA969" s="168">
        <f>IF($E965="",0,VLOOKUP($E965,'Podpůrná data'!$H$15:$I$182,2)*AA967)</f>
        <v>0</v>
      </c>
      <c r="AB969" s="168">
        <f>IF($E965="",0,VLOOKUP($E965,'Podpůrná data'!$H$15:$I$182,2)*AB967)</f>
        <v>0</v>
      </c>
      <c r="AC969" s="168">
        <f>IF($E965="",0,VLOOKUP($E965,'Podpůrná data'!$H$15:$I$182,2)*AC967)</f>
        <v>0</v>
      </c>
      <c r="AD969" s="168">
        <f>IF($E965="",0,VLOOKUP($E965,'Podpůrná data'!$H$15:$I$182,2)*AD967)</f>
        <v>0</v>
      </c>
      <c r="AE969" s="168">
        <f>IF($E965="",0,VLOOKUP($E965,'Podpůrná data'!$H$15:$I$182,2)*AE967)</f>
        <v>0</v>
      </c>
      <c r="AF969" s="168">
        <f>IF($E965="",0,VLOOKUP($E965,'Podpůrná data'!$H$15:$I$182,2)*AF967)</f>
        <v>0</v>
      </c>
      <c r="AG969" s="168">
        <f>IF($E965="",0,VLOOKUP($E965,'Podpůrná data'!$H$15:$I$182,2)*AG967)</f>
        <v>0</v>
      </c>
      <c r="AH969" s="168">
        <f>IF($E965="",0,VLOOKUP($E965,'Podpůrná data'!$H$15:$I$182,2)*AH967)</f>
        <v>0</v>
      </c>
      <c r="AI969" s="168">
        <f>IF($E965="",0,VLOOKUP($E965,'Podpůrná data'!$H$15:$I$182,2)*AI967)</f>
        <v>0</v>
      </c>
      <c r="AJ969" s="168">
        <f>IF($E965="",0,VLOOKUP($E965,'Podpůrná data'!$H$15:$I$182,2)*AJ967)</f>
        <v>0</v>
      </c>
      <c r="AK969" s="168">
        <f>IF($E965="",0,VLOOKUP($E965,'Podpůrná data'!$H$15:$I$182,2)*AK967)</f>
        <v>0</v>
      </c>
      <c r="AL969" s="168">
        <f>IF($E965="",0,VLOOKUP($E965,'Podpůrná data'!$H$15:$I$182,2)*AL967)</f>
        <v>0</v>
      </c>
      <c r="AM969" s="168">
        <f>IF($E965="",0,VLOOKUP($E965,'Podpůrná data'!$H$15:$I$182,2)*AM967)</f>
        <v>0</v>
      </c>
      <c r="AN969" s="168">
        <f>IF($E965="",0,VLOOKUP($E965,'Podpůrná data'!$H$15:$I$182,2)*AN967)</f>
        <v>0</v>
      </c>
      <c r="AO969" s="168">
        <f>IF($E965="",0,VLOOKUP($E965,'Podpůrná data'!$H$15:$I$182,2)*AO967)</f>
        <v>0</v>
      </c>
      <c r="AP969" s="168">
        <f>IF($E965="",0,VLOOKUP($E965,'Podpůrná data'!$H$15:$I$182,2)*AP967)</f>
        <v>0</v>
      </c>
      <c r="AQ969" s="168">
        <f>IF($E965="",0,VLOOKUP($E965,'Podpůrná data'!$H$15:$I$182,2)*AQ967)</f>
        <v>0</v>
      </c>
      <c r="AR969" s="168">
        <f>IF($E965="",0,VLOOKUP($E965,'Podpůrná data'!$H$15:$I$182,2)*AR967)</f>
        <v>0</v>
      </c>
      <c r="AS969" s="168">
        <f>IF($E965="",0,VLOOKUP($E965,'Podpůrná data'!$H$15:$I$182,2)*AS967)</f>
        <v>0</v>
      </c>
      <c r="AT969" s="168">
        <f>IF($E965="",0,VLOOKUP($E965,'Podpůrná data'!$H$15:$I$182,2)*AT967)</f>
        <v>0</v>
      </c>
      <c r="AU969" s="168">
        <f>IF($E965="",0,VLOOKUP($E965,'Podpůrná data'!$H$15:$I$182,2)*AU967)</f>
        <v>0</v>
      </c>
      <c r="AV969" s="168">
        <f>IF($E965="",0,VLOOKUP($E965,'Podpůrná data'!$H$15:$I$182,2)*AV967)</f>
        <v>0</v>
      </c>
      <c r="AW969" s="168">
        <f>IF($E965="",0,VLOOKUP($E965,'Podpůrná data'!$H$15:$I$182,2)*AW967)</f>
        <v>0</v>
      </c>
      <c r="AX969" s="168">
        <f>IF($E965="",0,VLOOKUP($E965,'Podpůrná data'!$H$15:$I$182,2)*AX967)</f>
        <v>0</v>
      </c>
      <c r="AY969" s="168">
        <f>IF($E965="",0,VLOOKUP($E965,'Podpůrná data'!$H$15:$I$182,2)*AY967)</f>
        <v>0</v>
      </c>
      <c r="AZ969" s="168">
        <f>IF($E965="",0,VLOOKUP($E965,'Podpůrná data'!$H$15:$I$182,2)*AZ967)</f>
        <v>0</v>
      </c>
      <c r="BA969" s="168">
        <f>IF($E965="",0,VLOOKUP($E965,'Podpůrná data'!$H$15:$I$182,2)*BA967)</f>
        <v>0</v>
      </c>
      <c r="BB969" s="168">
        <f>IF($E965="",0,VLOOKUP($E965,'Podpůrná data'!$H$15:$I$182,2)*BB967)</f>
        <v>0</v>
      </c>
      <c r="BC969" s="168">
        <f>IF($E965="",0,VLOOKUP($E965,'Podpůrná data'!$H$15:$I$182,2)*BC967)</f>
        <v>0</v>
      </c>
      <c r="BD969" s="168">
        <f>IF($E965="",0,VLOOKUP($E965,'Podpůrná data'!$H$15:$I$182,2)*BD967)</f>
        <v>0</v>
      </c>
      <c r="BE969" s="168">
        <f>IF($E965="",0,VLOOKUP($E965,'Podpůrná data'!$H$15:$I$182,2)*BE967)</f>
        <v>0</v>
      </c>
      <c r="BF969" s="168">
        <f>IF($E965="",0,VLOOKUP($E965,'Podpůrná data'!$H$15:$I$182,2)*BF967)</f>
        <v>0</v>
      </c>
      <c r="BG969" s="168">
        <f>IF($E965="",0,VLOOKUP($E965,'Podpůrná data'!$H$15:$I$182,2)*BG967)</f>
        <v>0</v>
      </c>
      <c r="BH969" s="168">
        <f>IF($E965="",0,VLOOKUP($E965,'Podpůrná data'!$H$15:$I$182,2)*BH967)</f>
        <v>0</v>
      </c>
      <c r="BI969" s="168">
        <f>IF($E965="",0,VLOOKUP($E965,'Podpůrná data'!$H$15:$I$182,2)*BI967)</f>
        <v>0</v>
      </c>
      <c r="BJ969" s="382"/>
      <c r="BK969" s="384"/>
      <c r="BL969" s="386"/>
      <c r="BM969" s="105"/>
      <c r="BN969" s="178">
        <f>SUMIFS($N969:$BI969,$N964:$BI964,"1. ZoR")</f>
        <v>0</v>
      </c>
      <c r="BO969" s="178">
        <f>SUMIFS($N969:$BI969,$N964:$BI964,"2. ZoR")</f>
        <v>0</v>
      </c>
      <c r="BP969" s="178">
        <f>SUMIFS($N969:$BI969,$N964:$BI964,"3. ZoR")</f>
        <v>0</v>
      </c>
      <c r="BQ969" s="178">
        <f>SUMIFS($N969:$BI969,$N964:$BI964,"4. ZoR")</f>
        <v>0</v>
      </c>
      <c r="BR969" s="178">
        <f>SUMIFS($N969:$BI969,$N964:$BI964,"5. ZoR")</f>
        <v>0</v>
      </c>
      <c r="BS969" s="178">
        <f>SUMIFS($N969:$BI969,$N964:$BI964,"6. ZoR")</f>
        <v>0</v>
      </c>
      <c r="BT969" s="178">
        <f>SUMIFS($N969:$BI969,$N964:$BI964,"7. ZoR")</f>
        <v>0</v>
      </c>
      <c r="BU969" s="178">
        <f>SUMIFS($N969:$BI969,$N964:$BI964,"8. ZoR")</f>
        <v>0</v>
      </c>
      <c r="BV969" s="178">
        <f>SUMIFS($N969:$BI969,$N964:$BI964,"9. ZoR")</f>
        <v>0</v>
      </c>
      <c r="BW969" s="178">
        <f>SUMIFS($N969:$BI969,$N964:$BI964,"10. ZoR")</f>
        <v>0</v>
      </c>
      <c r="BX969" s="178">
        <f>SUMIFS($N969:$BI969,$N964:$BI964,"11. ZoR")</f>
        <v>0</v>
      </c>
      <c r="BY969" s="178">
        <f>SUMIFS($N969:$BI969,$N964:$BI964,"12. ZoR")</f>
        <v>0</v>
      </c>
      <c r="BZ969" s="178">
        <f>SUMIFS($N969:$BI969,$N964:$BI964,"13. ZoR")</f>
        <v>0</v>
      </c>
      <c r="CA969" s="178">
        <f>SUMIFS($N969:$BI969,$N964:$BI964,"14. ZoR")</f>
        <v>0</v>
      </c>
      <c r="CB969" s="178">
        <f>SUMIFS($N969:$BI969,$N964:$BI964,"15. ZoR")</f>
        <v>0</v>
      </c>
    </row>
    <row r="970" spans="1:80" ht="29.5" hidden="1" thickBot="1" x14ac:dyDescent="0.4">
      <c r="B970" s="129"/>
      <c r="C970" s="173"/>
      <c r="D970" s="173"/>
      <c r="E970" s="173"/>
      <c r="F970" s="173"/>
      <c r="G970" s="173"/>
      <c r="H970" s="173"/>
      <c r="I970" s="174"/>
      <c r="J970" s="105"/>
      <c r="K970" s="176"/>
      <c r="L970" s="105"/>
      <c r="M970" s="63" t="s">
        <v>200</v>
      </c>
      <c r="N970" s="168">
        <f>IF(N969="","",N969)</f>
        <v>0</v>
      </c>
      <c r="O970" s="168">
        <f>N970+O969</f>
        <v>0</v>
      </c>
      <c r="P970" s="168">
        <f t="shared" ref="P970" si="15638">O970+P969</f>
        <v>0</v>
      </c>
      <c r="Q970" s="168">
        <f t="shared" ref="Q970" si="15639">P970+Q969</f>
        <v>0</v>
      </c>
      <c r="R970" s="168">
        <f t="shared" ref="R970" si="15640">Q970+R969</f>
        <v>0</v>
      </c>
      <c r="S970" s="168">
        <f t="shared" ref="S970" si="15641">R970+S969</f>
        <v>0</v>
      </c>
      <c r="T970" s="168">
        <f t="shared" ref="T970" si="15642">S970+T969</f>
        <v>0</v>
      </c>
      <c r="U970" s="168">
        <f t="shared" ref="U970" si="15643">T970+U969</f>
        <v>0</v>
      </c>
      <c r="V970" s="168">
        <f t="shared" ref="V970" si="15644">U970+V969</f>
        <v>0</v>
      </c>
      <c r="W970" s="168">
        <f t="shared" ref="W970" si="15645">V970+W969</f>
        <v>0</v>
      </c>
      <c r="X970" s="168">
        <f t="shared" ref="X970" si="15646">W970+X969</f>
        <v>0</v>
      </c>
      <c r="Y970" s="168">
        <f t="shared" ref="Y970" si="15647">X970+Y969</f>
        <v>0</v>
      </c>
      <c r="Z970" s="168">
        <f t="shared" ref="Z970" si="15648">Y970+Z969</f>
        <v>0</v>
      </c>
      <c r="AA970" s="168">
        <f t="shared" ref="AA970" si="15649">Z970+AA969</f>
        <v>0</v>
      </c>
      <c r="AB970" s="168">
        <f t="shared" ref="AB970" si="15650">AA970+AB969</f>
        <v>0</v>
      </c>
      <c r="AC970" s="168">
        <f t="shared" ref="AC970" si="15651">AB970+AC969</f>
        <v>0</v>
      </c>
      <c r="AD970" s="168">
        <f t="shared" ref="AD970" si="15652">AC970+AD969</f>
        <v>0</v>
      </c>
      <c r="AE970" s="168">
        <f t="shared" ref="AE970" si="15653">AD970+AE969</f>
        <v>0</v>
      </c>
      <c r="AF970" s="168">
        <f t="shared" ref="AF970" si="15654">AE970+AF969</f>
        <v>0</v>
      </c>
      <c r="AG970" s="168">
        <f t="shared" ref="AG970" si="15655">AF970+AG969</f>
        <v>0</v>
      </c>
      <c r="AH970" s="168">
        <f t="shared" ref="AH970" si="15656">AG970+AH969</f>
        <v>0</v>
      </c>
      <c r="AI970" s="168">
        <f t="shared" ref="AI970" si="15657">AH970+AI969</f>
        <v>0</v>
      </c>
      <c r="AJ970" s="168">
        <f t="shared" ref="AJ970" si="15658">AI970+AJ969</f>
        <v>0</v>
      </c>
      <c r="AK970" s="168">
        <f t="shared" ref="AK970" si="15659">AJ970+AK969</f>
        <v>0</v>
      </c>
      <c r="AL970" s="168">
        <f t="shared" ref="AL970" si="15660">AK970+AL969</f>
        <v>0</v>
      </c>
      <c r="AM970" s="168">
        <f t="shared" ref="AM970" si="15661">AL970+AM969</f>
        <v>0</v>
      </c>
      <c r="AN970" s="168">
        <f t="shared" ref="AN970" si="15662">AM970+AN969</f>
        <v>0</v>
      </c>
      <c r="AO970" s="168">
        <f t="shared" ref="AO970" si="15663">AN970+AO969</f>
        <v>0</v>
      </c>
      <c r="AP970" s="168">
        <f t="shared" ref="AP970" si="15664">AO970+AP969</f>
        <v>0</v>
      </c>
      <c r="AQ970" s="168">
        <f t="shared" ref="AQ970" si="15665">AP970+AQ969</f>
        <v>0</v>
      </c>
      <c r="AR970" s="168">
        <f t="shared" ref="AR970" si="15666">AQ970+AR969</f>
        <v>0</v>
      </c>
      <c r="AS970" s="168">
        <f t="shared" ref="AS970" si="15667">AR970+AS969</f>
        <v>0</v>
      </c>
      <c r="AT970" s="168">
        <f t="shared" ref="AT970" si="15668">AS970+AT969</f>
        <v>0</v>
      </c>
      <c r="AU970" s="168">
        <f t="shared" ref="AU970" si="15669">AT970+AU969</f>
        <v>0</v>
      </c>
      <c r="AV970" s="168">
        <f t="shared" ref="AV970" si="15670">AU970+AV969</f>
        <v>0</v>
      </c>
      <c r="AW970" s="168">
        <f t="shared" ref="AW970" si="15671">AV970+AW969</f>
        <v>0</v>
      </c>
      <c r="AX970" s="168">
        <f t="shared" ref="AX970" si="15672">AW970+AX969</f>
        <v>0</v>
      </c>
      <c r="AY970" s="168">
        <f t="shared" ref="AY970" si="15673">AX970+AY969</f>
        <v>0</v>
      </c>
      <c r="AZ970" s="168">
        <f t="shared" ref="AZ970" si="15674">AY970+AZ969</f>
        <v>0</v>
      </c>
      <c r="BA970" s="168">
        <f t="shared" ref="BA970" si="15675">AZ970+BA969</f>
        <v>0</v>
      </c>
      <c r="BB970" s="168">
        <f t="shared" ref="BB970" si="15676">BA970+BB969</f>
        <v>0</v>
      </c>
      <c r="BC970" s="168">
        <f t="shared" ref="BC970" si="15677">BB970+BC969</f>
        <v>0</v>
      </c>
      <c r="BD970" s="168">
        <f t="shared" ref="BD970" si="15678">BC970+BD969</f>
        <v>0</v>
      </c>
      <c r="BE970" s="168">
        <f t="shared" ref="BE970" si="15679">BD970+BE969</f>
        <v>0</v>
      </c>
      <c r="BF970" s="168">
        <f t="shared" ref="BF970" si="15680">BE970+BF969</f>
        <v>0</v>
      </c>
      <c r="BG970" s="168">
        <f t="shared" ref="BG970" si="15681">BF970+BG969</f>
        <v>0</v>
      </c>
      <c r="BH970" s="168">
        <f t="shared" ref="BH970" si="15682">BG970+BH969</f>
        <v>0</v>
      </c>
      <c r="BI970" s="168">
        <f t="shared" ref="BI970" si="15683">BH970+BI969</f>
        <v>0</v>
      </c>
      <c r="BJ970" s="383"/>
      <c r="BK970" s="385"/>
      <c r="BL970" s="387"/>
      <c r="BM970" s="105"/>
      <c r="BN970" s="105"/>
      <c r="BO970" s="105"/>
      <c r="BP970" s="105"/>
      <c r="BQ970" s="105"/>
      <c r="BR970" s="105"/>
      <c r="BS970" s="105"/>
      <c r="BT970" s="105"/>
      <c r="BU970" s="105"/>
      <c r="BV970" s="105"/>
      <c r="BW970" s="105"/>
      <c r="BX970" s="105"/>
      <c r="BY970" s="105"/>
      <c r="BZ970" s="105"/>
      <c r="CA970" s="105"/>
      <c r="CB970" s="105"/>
    </row>
    <row r="971" spans="1:80" ht="15" hidden="1" thickBot="1" x14ac:dyDescent="0.4">
      <c r="B971" s="105"/>
      <c r="C971" s="130"/>
      <c r="D971" s="130"/>
      <c r="E971" s="130"/>
      <c r="F971" s="130"/>
      <c r="G971" s="130"/>
      <c r="H971" s="130"/>
      <c r="I971" s="105"/>
      <c r="J971" s="7"/>
      <c r="K971" s="105"/>
      <c r="L971" s="105"/>
      <c r="M971" s="105"/>
      <c r="N971" s="105"/>
      <c r="O971" s="105"/>
      <c r="P971" s="7"/>
      <c r="Q971" s="105"/>
      <c r="R971" s="105"/>
      <c r="S971" s="105"/>
      <c r="T971" s="105"/>
      <c r="U971" s="105"/>
      <c r="V971" s="105"/>
      <c r="W971" s="105"/>
      <c r="X971" s="105"/>
      <c r="Y971" s="105"/>
      <c r="Z971" s="105"/>
      <c r="AA971" s="105"/>
      <c r="AB971" s="105"/>
      <c r="AC971" s="105"/>
      <c r="AD971" s="105"/>
      <c r="AE971" s="105"/>
      <c r="AF971" s="105"/>
      <c r="AG971" s="105"/>
      <c r="AH971" s="105"/>
      <c r="AI971" s="105"/>
      <c r="AJ971" s="105"/>
      <c r="AK971" s="105"/>
      <c r="AL971" s="105"/>
      <c r="AM971" s="105"/>
      <c r="AN971" s="105"/>
      <c r="AO971" s="105"/>
      <c r="AP971" s="105"/>
      <c r="AQ971" s="105"/>
      <c r="AR971" s="105"/>
      <c r="AS971" s="105"/>
      <c r="AT971" s="105"/>
      <c r="AU971" s="105"/>
      <c r="AV971" s="105"/>
      <c r="AW971" s="105"/>
      <c r="AX971" s="105"/>
      <c r="AY971" s="105"/>
      <c r="AZ971" s="105"/>
      <c r="BA971" s="105"/>
      <c r="BB971" s="105"/>
      <c r="BC971" s="105"/>
      <c r="BD971" s="105"/>
      <c r="BE971" s="105"/>
      <c r="BF971" s="105"/>
      <c r="BG971" s="105"/>
      <c r="BH971" s="105"/>
      <c r="BI971" s="105"/>
      <c r="BJ971" s="105"/>
      <c r="BK971" s="105"/>
      <c r="BL971" s="105"/>
      <c r="BM971" s="105"/>
      <c r="BN971" s="105"/>
      <c r="BO971" s="105"/>
      <c r="BP971" s="105"/>
      <c r="BQ971" s="105"/>
      <c r="BR971" s="105"/>
      <c r="BS971" s="105"/>
      <c r="BT971" s="105"/>
      <c r="BU971" s="105"/>
      <c r="BV971" s="105"/>
      <c r="BW971" s="105"/>
      <c r="BX971" s="105"/>
      <c r="BY971" s="105"/>
      <c r="BZ971" s="105"/>
      <c r="CA971" s="105"/>
      <c r="CB971" s="105"/>
    </row>
    <row r="972" spans="1:80" s="245" customFormat="1" ht="58.4" customHeight="1" thickBot="1" x14ac:dyDescent="0.4">
      <c r="A972" s="249"/>
      <c r="B972" s="120"/>
      <c r="C972" s="360" t="s">
        <v>2</v>
      </c>
      <c r="D972" s="121"/>
      <c r="E972" s="131" t="s">
        <v>225</v>
      </c>
      <c r="F972" s="131" t="s">
        <v>444</v>
      </c>
      <c r="G972" s="131" t="s">
        <v>208</v>
      </c>
      <c r="H972" s="122" t="s">
        <v>385</v>
      </c>
      <c r="I972" s="123" t="s">
        <v>1</v>
      </c>
      <c r="J972" s="7"/>
      <c r="K972" s="169">
        <v>204032</v>
      </c>
      <c r="L972" s="106"/>
      <c r="M972" s="194" t="s">
        <v>128</v>
      </c>
      <c r="N972" s="83" t="s">
        <v>4</v>
      </c>
      <c r="O972" s="83" t="s">
        <v>5</v>
      </c>
      <c r="P972" s="83" t="s">
        <v>6</v>
      </c>
      <c r="Q972" s="83" t="s">
        <v>7</v>
      </c>
      <c r="R972" s="83" t="s">
        <v>8</v>
      </c>
      <c r="S972" s="83" t="s">
        <v>9</v>
      </c>
      <c r="T972" s="83" t="s">
        <v>10</v>
      </c>
      <c r="U972" s="83" t="s">
        <v>11</v>
      </c>
      <c r="V972" s="83" t="s">
        <v>12</v>
      </c>
      <c r="W972" s="83" t="s">
        <v>13</v>
      </c>
      <c r="X972" s="83" t="s">
        <v>14</v>
      </c>
      <c r="Y972" s="83" t="s">
        <v>15</v>
      </c>
      <c r="Z972" s="83" t="s">
        <v>16</v>
      </c>
      <c r="AA972" s="83" t="s">
        <v>17</v>
      </c>
      <c r="AB972" s="83" t="s">
        <v>18</v>
      </c>
      <c r="AC972" s="83" t="s">
        <v>19</v>
      </c>
      <c r="AD972" s="83" t="s">
        <v>20</v>
      </c>
      <c r="AE972" s="83" t="s">
        <v>21</v>
      </c>
      <c r="AF972" s="83" t="s">
        <v>22</v>
      </c>
      <c r="AG972" s="83" t="s">
        <v>23</v>
      </c>
      <c r="AH972" s="83" t="s">
        <v>24</v>
      </c>
      <c r="AI972" s="83" t="s">
        <v>25</v>
      </c>
      <c r="AJ972" s="83" t="s">
        <v>26</v>
      </c>
      <c r="AK972" s="83" t="s">
        <v>27</v>
      </c>
      <c r="AL972" s="83" t="s">
        <v>28</v>
      </c>
      <c r="AM972" s="83" t="s">
        <v>29</v>
      </c>
      <c r="AN972" s="83" t="s">
        <v>30</v>
      </c>
      <c r="AO972" s="83" t="s">
        <v>31</v>
      </c>
      <c r="AP972" s="83" t="s">
        <v>32</v>
      </c>
      <c r="AQ972" s="83" t="s">
        <v>33</v>
      </c>
      <c r="AR972" s="83" t="s">
        <v>34</v>
      </c>
      <c r="AS972" s="83" t="s">
        <v>35</v>
      </c>
      <c r="AT972" s="83" t="s">
        <v>36</v>
      </c>
      <c r="AU972" s="83" t="s">
        <v>37</v>
      </c>
      <c r="AV972" s="83" t="s">
        <v>38</v>
      </c>
      <c r="AW972" s="83" t="s">
        <v>39</v>
      </c>
      <c r="AX972" s="83" t="s">
        <v>40</v>
      </c>
      <c r="AY972" s="83" t="s">
        <v>41</v>
      </c>
      <c r="AZ972" s="83" t="s">
        <v>42</v>
      </c>
      <c r="BA972" s="83" t="s">
        <v>43</v>
      </c>
      <c r="BB972" s="83" t="s">
        <v>44</v>
      </c>
      <c r="BC972" s="83" t="s">
        <v>45</v>
      </c>
      <c r="BD972" s="83" t="s">
        <v>46</v>
      </c>
      <c r="BE972" s="83" t="s">
        <v>47</v>
      </c>
      <c r="BF972" s="83" t="s">
        <v>48</v>
      </c>
      <c r="BG972" s="83" t="s">
        <v>49</v>
      </c>
      <c r="BH972" s="83" t="s">
        <v>50</v>
      </c>
      <c r="BI972" s="83" t="s">
        <v>51</v>
      </c>
      <c r="BJ972" s="134" t="s">
        <v>234</v>
      </c>
      <c r="BK972" s="135" t="s">
        <v>164</v>
      </c>
      <c r="BL972" s="135" t="s">
        <v>213</v>
      </c>
      <c r="BM972" s="106"/>
      <c r="BN972" s="368" t="s">
        <v>238</v>
      </c>
      <c r="BO972" s="369"/>
      <c r="BP972" s="369"/>
      <c r="BQ972" s="369"/>
      <c r="BR972" s="369"/>
      <c r="BS972" s="369"/>
      <c r="BT972" s="369"/>
      <c r="BU972" s="369"/>
      <c r="BV972" s="369"/>
      <c r="BW972" s="369"/>
      <c r="BX972" s="369"/>
      <c r="BY972" s="369"/>
      <c r="BZ972" s="369"/>
      <c r="CA972" s="369"/>
      <c r="CB972" s="369"/>
    </row>
    <row r="973" spans="1:80" s="245" customFormat="1" ht="18" hidden="1" customHeight="1" x14ac:dyDescent="0.35">
      <c r="A973" s="250"/>
      <c r="B973" s="113"/>
      <c r="C973" s="361"/>
      <c r="D973" s="125"/>
      <c r="E973" s="125"/>
      <c r="F973" s="125"/>
      <c r="G973" s="125"/>
      <c r="H973" s="370" t="s">
        <v>201</v>
      </c>
      <c r="I973" s="373" t="s">
        <v>93</v>
      </c>
      <c r="J973" s="7"/>
      <c r="K973" s="375" t="s">
        <v>423</v>
      </c>
      <c r="L973" s="106"/>
      <c r="M973" s="84"/>
      <c r="N973" s="74">
        <f>MONTH(Úvod!$F$10)</f>
        <v>1</v>
      </c>
      <c r="O973" s="75">
        <f t="shared" ref="O973" si="15684">IF(N973=12,1,N973+1)</f>
        <v>2</v>
      </c>
      <c r="P973" s="75">
        <f t="shared" ref="P973" si="15685">IF(O973=12,1,O973+1)</f>
        <v>3</v>
      </c>
      <c r="Q973" s="76">
        <f t="shared" ref="Q973" si="15686">IF(P973=12,1,P973+1)</f>
        <v>4</v>
      </c>
      <c r="R973" s="76">
        <f t="shared" ref="R973" si="15687">IF(Q973=12,1,Q973+1)</f>
        <v>5</v>
      </c>
      <c r="S973" s="76">
        <f t="shared" ref="S973" si="15688">IF(R973=12,1,R973+1)</f>
        <v>6</v>
      </c>
      <c r="T973" s="76">
        <f t="shared" ref="T973" si="15689">IF(S973=12,1,S973+1)</f>
        <v>7</v>
      </c>
      <c r="U973" s="76">
        <f t="shared" ref="U973" si="15690">IF(T973=12,1,T973+1)</f>
        <v>8</v>
      </c>
      <c r="V973" s="76">
        <f t="shared" ref="V973" si="15691">IF(U973=12,1,U973+1)</f>
        <v>9</v>
      </c>
      <c r="W973" s="76">
        <f>IF(V973=12,1,V973+1)</f>
        <v>10</v>
      </c>
      <c r="X973" s="76">
        <f t="shared" ref="X973" si="15692">IF(W973=12,1,W973+1)</f>
        <v>11</v>
      </c>
      <c r="Y973" s="76">
        <f t="shared" ref="Y973" si="15693">IF(X973=12,1,X973+1)</f>
        <v>12</v>
      </c>
      <c r="Z973" s="76">
        <f t="shared" ref="Z973" si="15694">IF(Y973=12,1,Y973+1)</f>
        <v>1</v>
      </c>
      <c r="AA973" s="76">
        <f t="shared" ref="AA973" si="15695">IF(Z973=12,1,Z973+1)</f>
        <v>2</v>
      </c>
      <c r="AB973" s="76">
        <f t="shared" ref="AB973" si="15696">IF(AA973=12,1,AA973+1)</f>
        <v>3</v>
      </c>
      <c r="AC973" s="76">
        <f t="shared" ref="AC973" si="15697">IF(AB973=12,1,AB973+1)</f>
        <v>4</v>
      </c>
      <c r="AD973" s="76">
        <f t="shared" ref="AD973" si="15698">IF(AC973=12,1,AC973+1)</f>
        <v>5</v>
      </c>
      <c r="AE973" s="76">
        <f t="shared" ref="AE973" si="15699">IF(AD973=12,1,AD973+1)</f>
        <v>6</v>
      </c>
      <c r="AF973" s="76">
        <f>IF(AE973=12,1,AE973+1)</f>
        <v>7</v>
      </c>
      <c r="AG973" s="76">
        <f t="shared" ref="AG973" si="15700">IF(AF973=12,1,AF973+1)</f>
        <v>8</v>
      </c>
      <c r="AH973" s="76">
        <f t="shared" ref="AH973" si="15701">IF(AG973=12,1,AG973+1)</f>
        <v>9</v>
      </c>
      <c r="AI973" s="76">
        <f t="shared" ref="AI973" si="15702">IF(AH973=12,1,AH973+1)</f>
        <v>10</v>
      </c>
      <c r="AJ973" s="76">
        <f t="shared" ref="AJ973" si="15703">IF(AI973=12,1,AI973+1)</f>
        <v>11</v>
      </c>
      <c r="AK973" s="76">
        <f t="shared" ref="AK973" si="15704">IF(AJ973=12,1,AJ973+1)</f>
        <v>12</v>
      </c>
      <c r="AL973" s="76">
        <f t="shared" ref="AL973" si="15705">IF(AK973=12,1,AK973+1)</f>
        <v>1</v>
      </c>
      <c r="AM973" s="76">
        <f t="shared" ref="AM973" si="15706">IF(AL973=12,1,AL973+1)</f>
        <v>2</v>
      </c>
      <c r="AN973" s="76">
        <f t="shared" ref="AN973" si="15707">IF(AM973=12,1,AM973+1)</f>
        <v>3</v>
      </c>
      <c r="AO973" s="76">
        <f t="shared" ref="AO973" si="15708">IF(AN973=12,1,AN973+1)</f>
        <v>4</v>
      </c>
      <c r="AP973" s="76">
        <f t="shared" ref="AP973" si="15709">IF(AO973=12,1,AO973+1)</f>
        <v>5</v>
      </c>
      <c r="AQ973" s="76">
        <f t="shared" ref="AQ973" si="15710">IF(AP973=12,1,AP973+1)</f>
        <v>6</v>
      </c>
      <c r="AR973" s="76">
        <f t="shared" ref="AR973" si="15711">IF(AQ973=12,1,AQ973+1)</f>
        <v>7</v>
      </c>
      <c r="AS973" s="76">
        <f t="shared" ref="AS973" si="15712">IF(AR973=12,1,AR973+1)</f>
        <v>8</v>
      </c>
      <c r="AT973" s="76">
        <f t="shared" ref="AT973" si="15713">IF(AS973=12,1,AS973+1)</f>
        <v>9</v>
      </c>
      <c r="AU973" s="76">
        <f t="shared" ref="AU973" si="15714">IF(AT973=12,1,AT973+1)</f>
        <v>10</v>
      </c>
      <c r="AV973" s="76">
        <f t="shared" ref="AV973" si="15715">IF(AU973=12,1,AU973+1)</f>
        <v>11</v>
      </c>
      <c r="AW973" s="76">
        <f t="shared" ref="AW973" si="15716">IF(AV973=12,1,AV973+1)</f>
        <v>12</v>
      </c>
      <c r="AX973" s="76">
        <f t="shared" ref="AX973" si="15717">IF(AW973=12,1,AW973+1)</f>
        <v>1</v>
      </c>
      <c r="AY973" s="76">
        <f t="shared" ref="AY973" si="15718">IF(AX973=12,1,AX973+1)</f>
        <v>2</v>
      </c>
      <c r="AZ973" s="76">
        <f t="shared" ref="AZ973" si="15719">IF(AY973=12,1,AY973+1)</f>
        <v>3</v>
      </c>
      <c r="BA973" s="76">
        <f t="shared" ref="BA973" si="15720">IF(AZ973=12,1,AZ973+1)</f>
        <v>4</v>
      </c>
      <c r="BB973" s="76">
        <f t="shared" ref="BB973" si="15721">IF(BA973=12,1,BA973+1)</f>
        <v>5</v>
      </c>
      <c r="BC973" s="76">
        <f t="shared" ref="BC973" si="15722">IF(BB973=12,1,BB973+1)</f>
        <v>6</v>
      </c>
      <c r="BD973" s="76">
        <f t="shared" ref="BD973" si="15723">IF(BC973=12,1,BC973+1)</f>
        <v>7</v>
      </c>
      <c r="BE973" s="76">
        <f t="shared" ref="BE973" si="15724">IF(BD973=12,1,BD973+1)</f>
        <v>8</v>
      </c>
      <c r="BF973" s="76">
        <f t="shared" ref="BF973" si="15725">IF(BE973=12,1,BE973+1)</f>
        <v>9</v>
      </c>
      <c r="BG973" s="76">
        <f t="shared" ref="BG973" si="15726">IF(BF973=12,1,BF973+1)</f>
        <v>10</v>
      </c>
      <c r="BH973" s="76">
        <f t="shared" ref="BH973" si="15727">IF(BG973=12,1,BG973+1)</f>
        <v>11</v>
      </c>
      <c r="BI973" s="76">
        <f t="shared" ref="BI973" si="15728">IF(BH973=12,1,BH973+1)</f>
        <v>12</v>
      </c>
      <c r="BJ973" s="81"/>
      <c r="BK973" s="78"/>
      <c r="BL973" s="78"/>
      <c r="BM973" s="106"/>
      <c r="BN973" s="106"/>
      <c r="BO973" s="106"/>
      <c r="BP973" s="106"/>
      <c r="BQ973" s="106"/>
      <c r="BR973" s="106"/>
      <c r="BS973" s="106"/>
      <c r="BT973" s="106"/>
      <c r="BU973" s="106"/>
      <c r="BV973" s="106"/>
      <c r="BW973" s="106"/>
      <c r="BX973" s="106"/>
      <c r="BY973" s="106"/>
      <c r="BZ973" s="106"/>
      <c r="CA973" s="106"/>
      <c r="CB973" s="106"/>
    </row>
    <row r="974" spans="1:80" s="245" customFormat="1" ht="35.15" hidden="1" customHeight="1" x14ac:dyDescent="0.35">
      <c r="A974" s="250"/>
      <c r="B974" s="113"/>
      <c r="C974" s="361"/>
      <c r="D974" s="125"/>
      <c r="E974" s="125"/>
      <c r="F974" s="125"/>
      <c r="G974" s="125"/>
      <c r="H974" s="370"/>
      <c r="I974" s="373"/>
      <c r="J974" s="7"/>
      <c r="K974" s="376"/>
      <c r="L974" s="106"/>
      <c r="M974" s="77"/>
      <c r="N974" s="59">
        <f t="shared" ref="N974:BI974" si="15729">VALUE(_xlfn.CONCAT(N973,".",N976))</f>
        <v>1</v>
      </c>
      <c r="O974" s="73">
        <f t="shared" si="15729"/>
        <v>32</v>
      </c>
      <c r="P974" s="73">
        <f t="shared" si="15729"/>
        <v>61</v>
      </c>
      <c r="Q974" s="73">
        <f t="shared" si="15729"/>
        <v>92</v>
      </c>
      <c r="R974" s="73">
        <f t="shared" si="15729"/>
        <v>122</v>
      </c>
      <c r="S974" s="73">
        <f t="shared" si="15729"/>
        <v>153</v>
      </c>
      <c r="T974" s="73">
        <f t="shared" si="15729"/>
        <v>183</v>
      </c>
      <c r="U974" s="73">
        <f t="shared" si="15729"/>
        <v>214</v>
      </c>
      <c r="V974" s="73">
        <f t="shared" si="15729"/>
        <v>245</v>
      </c>
      <c r="W974" s="73">
        <f t="shared" si="15729"/>
        <v>275</v>
      </c>
      <c r="X974" s="73">
        <f t="shared" si="15729"/>
        <v>306</v>
      </c>
      <c r="Y974" s="73">
        <f t="shared" si="15729"/>
        <v>336</v>
      </c>
      <c r="Z974" s="73">
        <f t="shared" si="15729"/>
        <v>367</v>
      </c>
      <c r="AA974" s="73">
        <f t="shared" si="15729"/>
        <v>398</v>
      </c>
      <c r="AB974" s="73">
        <f t="shared" si="15729"/>
        <v>426</v>
      </c>
      <c r="AC974" s="73">
        <f t="shared" si="15729"/>
        <v>457</v>
      </c>
      <c r="AD974" s="73">
        <f t="shared" si="15729"/>
        <v>487</v>
      </c>
      <c r="AE974" s="73">
        <f t="shared" si="15729"/>
        <v>518</v>
      </c>
      <c r="AF974" s="73">
        <f t="shared" si="15729"/>
        <v>548</v>
      </c>
      <c r="AG974" s="73">
        <f t="shared" si="15729"/>
        <v>579</v>
      </c>
      <c r="AH974" s="73">
        <f t="shared" si="15729"/>
        <v>610</v>
      </c>
      <c r="AI974" s="73">
        <f t="shared" si="15729"/>
        <v>640</v>
      </c>
      <c r="AJ974" s="73">
        <f t="shared" si="15729"/>
        <v>671</v>
      </c>
      <c r="AK974" s="73">
        <f t="shared" si="15729"/>
        <v>701</v>
      </c>
      <c r="AL974" s="73">
        <f t="shared" si="15729"/>
        <v>732</v>
      </c>
      <c r="AM974" s="73">
        <f t="shared" si="15729"/>
        <v>763</v>
      </c>
      <c r="AN974" s="73">
        <f t="shared" si="15729"/>
        <v>791</v>
      </c>
      <c r="AO974" s="73">
        <f t="shared" si="15729"/>
        <v>822</v>
      </c>
      <c r="AP974" s="73">
        <f t="shared" si="15729"/>
        <v>852</v>
      </c>
      <c r="AQ974" s="73">
        <f t="shared" si="15729"/>
        <v>883</v>
      </c>
      <c r="AR974" s="73">
        <f t="shared" si="15729"/>
        <v>913</v>
      </c>
      <c r="AS974" s="73">
        <f t="shared" si="15729"/>
        <v>944</v>
      </c>
      <c r="AT974" s="73">
        <f t="shared" si="15729"/>
        <v>975</v>
      </c>
      <c r="AU974" s="73">
        <f t="shared" si="15729"/>
        <v>1005</v>
      </c>
      <c r="AV974" s="73">
        <f t="shared" si="15729"/>
        <v>1036</v>
      </c>
      <c r="AW974" s="73">
        <f t="shared" si="15729"/>
        <v>1066</v>
      </c>
      <c r="AX974" s="73">
        <f t="shared" si="15729"/>
        <v>1097</v>
      </c>
      <c r="AY974" s="73">
        <f t="shared" si="15729"/>
        <v>1128</v>
      </c>
      <c r="AZ974" s="73">
        <f t="shared" si="15729"/>
        <v>1156</v>
      </c>
      <c r="BA974" s="73">
        <f t="shared" si="15729"/>
        <v>1187</v>
      </c>
      <c r="BB974" s="73">
        <f t="shared" si="15729"/>
        <v>1217</v>
      </c>
      <c r="BC974" s="73">
        <f t="shared" si="15729"/>
        <v>1248</v>
      </c>
      <c r="BD974" s="73">
        <f t="shared" si="15729"/>
        <v>1278</v>
      </c>
      <c r="BE974" s="73">
        <f t="shared" si="15729"/>
        <v>1309</v>
      </c>
      <c r="BF974" s="73">
        <f t="shared" si="15729"/>
        <v>1340</v>
      </c>
      <c r="BG974" s="73">
        <f t="shared" si="15729"/>
        <v>1370</v>
      </c>
      <c r="BH974" s="73">
        <f t="shared" si="15729"/>
        <v>1401</v>
      </c>
      <c r="BI974" s="73">
        <f t="shared" si="15729"/>
        <v>1431</v>
      </c>
      <c r="BJ974" s="82"/>
      <c r="BK974" s="79"/>
      <c r="BL974" s="79"/>
      <c r="BM974" s="106"/>
      <c r="BN974" s="106"/>
      <c r="BO974" s="106"/>
      <c r="BP974" s="106"/>
      <c r="BQ974" s="106"/>
      <c r="BR974" s="106"/>
      <c r="BS974" s="106"/>
      <c r="BT974" s="106"/>
      <c r="BU974" s="106"/>
      <c r="BV974" s="106"/>
      <c r="BW974" s="106"/>
      <c r="BX974" s="106"/>
      <c r="BY974" s="106"/>
      <c r="BZ974" s="106"/>
      <c r="CA974" s="106"/>
      <c r="CB974" s="106"/>
    </row>
    <row r="975" spans="1:80" s="245" customFormat="1" ht="17.149999999999999" customHeight="1" x14ac:dyDescent="0.35">
      <c r="A975" s="250"/>
      <c r="B975" s="113"/>
      <c r="C975" s="361"/>
      <c r="D975" s="125"/>
      <c r="E975" s="357" t="s">
        <v>207</v>
      </c>
      <c r="F975" s="357" t="s">
        <v>207</v>
      </c>
      <c r="G975" s="357" t="s">
        <v>207</v>
      </c>
      <c r="H975" s="370"/>
      <c r="I975" s="373"/>
      <c r="J975" s="7"/>
      <c r="K975" s="376"/>
      <c r="L975" s="106"/>
      <c r="M975" s="77"/>
      <c r="N975" s="60" t="str">
        <f>VLOOKUP(N973,'Podpůrná data'!$I$188:$J$199,2)</f>
        <v>leden</v>
      </c>
      <c r="O975" s="60" t="str">
        <f>VLOOKUP(O973,'Podpůrná data'!$I$188:$J$199,2)</f>
        <v>únor</v>
      </c>
      <c r="P975" s="60" t="str">
        <f>VLOOKUP(P973,'Podpůrná data'!$I$188:$J$199,2)</f>
        <v>březen</v>
      </c>
      <c r="Q975" s="60" t="str">
        <f>VLOOKUP(Q973,'Podpůrná data'!$I$188:$J$199,2)</f>
        <v>duben</v>
      </c>
      <c r="R975" s="60" t="str">
        <f>VLOOKUP(R973,'Podpůrná data'!$I$188:$J$199,2)</f>
        <v>květen</v>
      </c>
      <c r="S975" s="60" t="str">
        <f>VLOOKUP(S973,'Podpůrná data'!$I$188:$J$199,2)</f>
        <v>červen</v>
      </c>
      <c r="T975" s="60" t="str">
        <f>VLOOKUP(T973,'Podpůrná data'!$I$188:$J$199,2)</f>
        <v>červenec</v>
      </c>
      <c r="U975" s="60" t="str">
        <f>VLOOKUP(U973,'Podpůrná data'!$I$188:$J$199,2)</f>
        <v>srpen</v>
      </c>
      <c r="V975" s="60" t="str">
        <f>VLOOKUP(V973,'Podpůrná data'!$I$188:$J$199,2)</f>
        <v>září</v>
      </c>
      <c r="W975" s="60" t="str">
        <f>VLOOKUP(W973,'Podpůrná data'!$I$188:$J$199,2)</f>
        <v>říjen</v>
      </c>
      <c r="X975" s="60" t="str">
        <f>VLOOKUP(X973,'Podpůrná data'!$I$188:$J$199,2)</f>
        <v>listopad</v>
      </c>
      <c r="Y975" s="60" t="str">
        <f>VLOOKUP(Y973,'Podpůrná data'!$I$188:$J$199,2)</f>
        <v>prosinec</v>
      </c>
      <c r="Z975" s="60" t="str">
        <f>VLOOKUP(Z973,'Podpůrná data'!$I$188:$J$199,2)</f>
        <v>leden</v>
      </c>
      <c r="AA975" s="60" t="str">
        <f>VLOOKUP(AA973,'Podpůrná data'!$I$188:$J$199,2)</f>
        <v>únor</v>
      </c>
      <c r="AB975" s="60" t="str">
        <f>VLOOKUP(AB973,'Podpůrná data'!$I$188:$J$199,2)</f>
        <v>březen</v>
      </c>
      <c r="AC975" s="60" t="str">
        <f>VLOOKUP(AC973,'Podpůrná data'!$I$188:$J$199,2)</f>
        <v>duben</v>
      </c>
      <c r="AD975" s="60" t="str">
        <f>VLOOKUP(AD973,'Podpůrná data'!$I$188:$J$199,2)</f>
        <v>květen</v>
      </c>
      <c r="AE975" s="60" t="str">
        <f>VLOOKUP(AE973,'Podpůrná data'!$I$188:$J$199,2)</f>
        <v>červen</v>
      </c>
      <c r="AF975" s="60" t="str">
        <f>VLOOKUP(AF973,'Podpůrná data'!$I$188:$J$199,2)</f>
        <v>červenec</v>
      </c>
      <c r="AG975" s="60" t="str">
        <f>VLOOKUP(AG973,'Podpůrná data'!$I$188:$J$199,2)</f>
        <v>srpen</v>
      </c>
      <c r="AH975" s="60" t="str">
        <f>VLOOKUP(AH973,'Podpůrná data'!$I$188:$J$199,2)</f>
        <v>září</v>
      </c>
      <c r="AI975" s="60" t="str">
        <f>VLOOKUP(AI973,'Podpůrná data'!$I$188:$J$199,2)</f>
        <v>říjen</v>
      </c>
      <c r="AJ975" s="60" t="str">
        <f>VLOOKUP(AJ973,'Podpůrná data'!$I$188:$J$199,2)</f>
        <v>listopad</v>
      </c>
      <c r="AK975" s="60" t="str">
        <f>VLOOKUP(AK973,'Podpůrná data'!$I$188:$J$199,2)</f>
        <v>prosinec</v>
      </c>
      <c r="AL975" s="60" t="str">
        <f>VLOOKUP(AL973,'Podpůrná data'!$I$188:$J$199,2)</f>
        <v>leden</v>
      </c>
      <c r="AM975" s="60" t="str">
        <f>VLOOKUP(AM973,'Podpůrná data'!$I$188:$J$199,2)</f>
        <v>únor</v>
      </c>
      <c r="AN975" s="60" t="str">
        <f>VLOOKUP(AN973,'Podpůrná data'!$I$188:$J$199,2)</f>
        <v>březen</v>
      </c>
      <c r="AO975" s="60" t="str">
        <f>VLOOKUP(AO973,'Podpůrná data'!$I$188:$J$199,2)</f>
        <v>duben</v>
      </c>
      <c r="AP975" s="60" t="str">
        <f>VLOOKUP(AP973,'Podpůrná data'!$I$188:$J$199,2)</f>
        <v>květen</v>
      </c>
      <c r="AQ975" s="60" t="str">
        <f>VLOOKUP(AQ973,'Podpůrná data'!$I$188:$J$199,2)</f>
        <v>červen</v>
      </c>
      <c r="AR975" s="60" t="str">
        <f>VLOOKUP(AR973,'Podpůrná data'!$I$188:$J$199,2)</f>
        <v>červenec</v>
      </c>
      <c r="AS975" s="60" t="str">
        <f>VLOOKUP(AS973,'Podpůrná data'!$I$188:$J$199,2)</f>
        <v>srpen</v>
      </c>
      <c r="AT975" s="60" t="str">
        <f>VLOOKUP(AT973,'Podpůrná data'!$I$188:$J$199,2)</f>
        <v>září</v>
      </c>
      <c r="AU975" s="60" t="str">
        <f>VLOOKUP(AU973,'Podpůrná data'!$I$188:$J$199,2)</f>
        <v>říjen</v>
      </c>
      <c r="AV975" s="60" t="str">
        <f>VLOOKUP(AV973,'Podpůrná data'!$I$188:$J$199,2)</f>
        <v>listopad</v>
      </c>
      <c r="AW975" s="60" t="str">
        <f>VLOOKUP(AW973,'Podpůrná data'!$I$188:$J$199,2)</f>
        <v>prosinec</v>
      </c>
      <c r="AX975" s="60" t="str">
        <f>VLOOKUP(AX973,'Podpůrná data'!$I$188:$J$199,2)</f>
        <v>leden</v>
      </c>
      <c r="AY975" s="60" t="str">
        <f>VLOOKUP(AY973,'Podpůrná data'!$I$188:$J$199,2)</f>
        <v>únor</v>
      </c>
      <c r="AZ975" s="60" t="str">
        <f>VLOOKUP(AZ973,'Podpůrná data'!$I$188:$J$199,2)</f>
        <v>březen</v>
      </c>
      <c r="BA975" s="60" t="str">
        <f>VLOOKUP(BA973,'Podpůrná data'!$I$188:$J$199,2)</f>
        <v>duben</v>
      </c>
      <c r="BB975" s="60" t="str">
        <f>VLOOKUP(BB973,'Podpůrná data'!$I$188:$J$199,2)</f>
        <v>květen</v>
      </c>
      <c r="BC975" s="60" t="str">
        <f>VLOOKUP(BC973,'Podpůrná data'!$I$188:$J$199,2)</f>
        <v>červen</v>
      </c>
      <c r="BD975" s="60" t="str">
        <f>VLOOKUP(BD973,'Podpůrná data'!$I$188:$J$199,2)</f>
        <v>červenec</v>
      </c>
      <c r="BE975" s="60" t="str">
        <f>VLOOKUP(BE973,'Podpůrná data'!$I$188:$J$199,2)</f>
        <v>srpen</v>
      </c>
      <c r="BF975" s="60" t="str">
        <f>VLOOKUP(BF973,'Podpůrná data'!$I$188:$J$199,2)</f>
        <v>září</v>
      </c>
      <c r="BG975" s="60" t="str">
        <f>VLOOKUP(BG973,'Podpůrná data'!$I$188:$J$199,2)</f>
        <v>říjen</v>
      </c>
      <c r="BH975" s="60" t="str">
        <f>VLOOKUP(BH973,'Podpůrná data'!$I$188:$J$199,2)</f>
        <v>listopad</v>
      </c>
      <c r="BI975" s="60" t="str">
        <f>VLOOKUP(BI973,'Podpůrná data'!$I$188:$J$199,2)</f>
        <v>prosinec</v>
      </c>
      <c r="BJ975" s="200"/>
      <c r="BK975" s="200"/>
      <c r="BL975" s="201"/>
      <c r="BM975" s="106"/>
      <c r="BN975" s="179" t="s">
        <v>105</v>
      </c>
      <c r="BO975" s="179" t="s">
        <v>106</v>
      </c>
      <c r="BP975" s="179" t="s">
        <v>107</v>
      </c>
      <c r="BQ975" s="179" t="s">
        <v>108</v>
      </c>
      <c r="BR975" s="179" t="s">
        <v>109</v>
      </c>
      <c r="BS975" s="179" t="s">
        <v>110</v>
      </c>
      <c r="BT975" s="179" t="s">
        <v>111</v>
      </c>
      <c r="BU975" s="179" t="s">
        <v>112</v>
      </c>
      <c r="BV975" s="179" t="s">
        <v>113</v>
      </c>
      <c r="BW975" s="179" t="s">
        <v>155</v>
      </c>
      <c r="BX975" s="179" t="s">
        <v>156</v>
      </c>
      <c r="BY975" s="179" t="s">
        <v>157</v>
      </c>
      <c r="BZ975" s="179" t="s">
        <v>202</v>
      </c>
      <c r="CA975" s="179" t="s">
        <v>203</v>
      </c>
      <c r="CB975" s="179" t="s">
        <v>204</v>
      </c>
    </row>
    <row r="976" spans="1:80" s="245" customFormat="1" ht="16.399999999999999" customHeight="1" x14ac:dyDescent="0.35">
      <c r="A976" s="250"/>
      <c r="B976" s="113"/>
      <c r="C976" s="361"/>
      <c r="D976" s="125"/>
      <c r="E976" s="357"/>
      <c r="F976" s="357"/>
      <c r="G976" s="357"/>
      <c r="H976" s="370"/>
      <c r="I976" s="373"/>
      <c r="J976" s="7"/>
      <c r="K976" s="376"/>
      <c r="L976" s="106"/>
      <c r="M976" s="77"/>
      <c r="N976" s="60">
        <f>YEAR(Úvod!$F$10)</f>
        <v>1900</v>
      </c>
      <c r="O976" s="60">
        <f t="shared" ref="O976" si="15730">IF(O973=1,N976+1,N976)</f>
        <v>1900</v>
      </c>
      <c r="P976" s="60">
        <f t="shared" ref="P976" si="15731">IF(P973=1,O976+1,O976)</f>
        <v>1900</v>
      </c>
      <c r="Q976" s="60">
        <f t="shared" ref="Q976" si="15732">IF(Q973=1,P976+1,P976)</f>
        <v>1900</v>
      </c>
      <c r="R976" s="60">
        <f t="shared" ref="R976" si="15733">IF(R973=1,Q976+1,Q976)</f>
        <v>1900</v>
      </c>
      <c r="S976" s="60">
        <f t="shared" ref="S976" si="15734">IF(S973=1,R976+1,R976)</f>
        <v>1900</v>
      </c>
      <c r="T976" s="60">
        <f t="shared" ref="T976" si="15735">IF(T973=1,S976+1,S976)</f>
        <v>1900</v>
      </c>
      <c r="U976" s="60">
        <f t="shared" ref="U976" si="15736">IF(U973=1,T976+1,T976)</f>
        <v>1900</v>
      </c>
      <c r="V976" s="60">
        <f t="shared" ref="V976" si="15737">IF(V973=1,U976+1,U976)</f>
        <v>1900</v>
      </c>
      <c r="W976" s="60">
        <f t="shared" ref="W976" si="15738">IF(W973=1,V976+1,V976)</f>
        <v>1900</v>
      </c>
      <c r="X976" s="60">
        <f t="shared" ref="X976" si="15739">IF(X973=1,W976+1,W976)</f>
        <v>1900</v>
      </c>
      <c r="Y976" s="60">
        <f t="shared" ref="Y976" si="15740">IF(Y973=1,X976+1,X976)</f>
        <v>1900</v>
      </c>
      <c r="Z976" s="60">
        <f t="shared" ref="Z976" si="15741">IF(Z973=1,Y976+1,Y976)</f>
        <v>1901</v>
      </c>
      <c r="AA976" s="60">
        <f t="shared" ref="AA976" si="15742">IF(AA973=1,Z976+1,Z976)</f>
        <v>1901</v>
      </c>
      <c r="AB976" s="60">
        <f t="shared" ref="AB976" si="15743">IF(AB973=1,AA976+1,AA976)</f>
        <v>1901</v>
      </c>
      <c r="AC976" s="60">
        <f t="shared" ref="AC976" si="15744">IF(AC973=1,AB976+1,AB976)</f>
        <v>1901</v>
      </c>
      <c r="AD976" s="60">
        <f t="shared" ref="AD976" si="15745">IF(AD973=1,AC976+1,AC976)</f>
        <v>1901</v>
      </c>
      <c r="AE976" s="60">
        <f t="shared" ref="AE976" si="15746">IF(AE973=1,AD976+1,AD976)</f>
        <v>1901</v>
      </c>
      <c r="AF976" s="60">
        <f t="shared" ref="AF976" si="15747">IF(AF973=1,AE976+1,AE976)</f>
        <v>1901</v>
      </c>
      <c r="AG976" s="60">
        <f t="shared" ref="AG976" si="15748">IF(AG973=1,AF976+1,AF976)</f>
        <v>1901</v>
      </c>
      <c r="AH976" s="60">
        <f t="shared" ref="AH976" si="15749">IF(AH973=1,AG976+1,AG976)</f>
        <v>1901</v>
      </c>
      <c r="AI976" s="60">
        <f t="shared" ref="AI976" si="15750">IF(AI973=1,AH976+1,AH976)</f>
        <v>1901</v>
      </c>
      <c r="AJ976" s="60">
        <f t="shared" ref="AJ976" si="15751">IF(AJ973=1,AI976+1,AI976)</f>
        <v>1901</v>
      </c>
      <c r="AK976" s="60">
        <f t="shared" ref="AK976" si="15752">IF(AK973=1,AJ976+1,AJ976)</f>
        <v>1901</v>
      </c>
      <c r="AL976" s="60">
        <f t="shared" ref="AL976" si="15753">IF(AL973=1,AK976+1,AK976)</f>
        <v>1902</v>
      </c>
      <c r="AM976" s="60">
        <f t="shared" ref="AM976" si="15754">IF(AM973=1,AL976+1,AL976)</f>
        <v>1902</v>
      </c>
      <c r="AN976" s="60">
        <f t="shared" ref="AN976" si="15755">IF(AN973=1,AM976+1,AM976)</f>
        <v>1902</v>
      </c>
      <c r="AO976" s="60">
        <f t="shared" ref="AO976" si="15756">IF(AO973=1,AN976+1,AN976)</f>
        <v>1902</v>
      </c>
      <c r="AP976" s="60">
        <f t="shared" ref="AP976" si="15757">IF(AP973=1,AO976+1,AO976)</f>
        <v>1902</v>
      </c>
      <c r="AQ976" s="60">
        <f t="shared" ref="AQ976" si="15758">IF(AQ973=1,AP976+1,AP976)</f>
        <v>1902</v>
      </c>
      <c r="AR976" s="60">
        <f t="shared" ref="AR976" si="15759">IF(AR973=1,AQ976+1,AQ976)</f>
        <v>1902</v>
      </c>
      <c r="AS976" s="60">
        <f t="shared" ref="AS976" si="15760">IF(AS973=1,AR976+1,AR976)</f>
        <v>1902</v>
      </c>
      <c r="AT976" s="60">
        <f t="shared" ref="AT976" si="15761">IF(AT973=1,AS976+1,AS976)</f>
        <v>1902</v>
      </c>
      <c r="AU976" s="60">
        <f t="shared" ref="AU976" si="15762">IF(AU973=1,AT976+1,AT976)</f>
        <v>1902</v>
      </c>
      <c r="AV976" s="60">
        <f t="shared" ref="AV976" si="15763">IF(AV973=1,AU976+1,AU976)</f>
        <v>1902</v>
      </c>
      <c r="AW976" s="60">
        <f t="shared" ref="AW976" si="15764">IF(AW973=1,AV976+1,AV976)</f>
        <v>1902</v>
      </c>
      <c r="AX976" s="60">
        <f t="shared" ref="AX976" si="15765">IF(AX973=1,AW976+1,AW976)</f>
        <v>1903</v>
      </c>
      <c r="AY976" s="60">
        <f t="shared" ref="AY976" si="15766">IF(AY973=1,AX976+1,AX976)</f>
        <v>1903</v>
      </c>
      <c r="AZ976" s="60">
        <f t="shared" ref="AZ976" si="15767">IF(AZ973=1,AY976+1,AY976)</f>
        <v>1903</v>
      </c>
      <c r="BA976" s="60">
        <f t="shared" ref="BA976" si="15768">IF(BA973=1,AZ976+1,AZ976)</f>
        <v>1903</v>
      </c>
      <c r="BB976" s="60">
        <f t="shared" ref="BB976" si="15769">IF(BB973=1,BA976+1,BA976)</f>
        <v>1903</v>
      </c>
      <c r="BC976" s="60">
        <f t="shared" ref="BC976" si="15770">IF(BC973=1,BB976+1,BB976)</f>
        <v>1903</v>
      </c>
      <c r="BD976" s="60">
        <f t="shared" ref="BD976" si="15771">IF(BD973=1,BC976+1,BC976)</f>
        <v>1903</v>
      </c>
      <c r="BE976" s="60">
        <f t="shared" ref="BE976" si="15772">IF(BE973=1,BD976+1,BD976)</f>
        <v>1903</v>
      </c>
      <c r="BF976" s="60">
        <f t="shared" ref="BF976" si="15773">IF(BF973=1,BE976+1,BE976)</f>
        <v>1903</v>
      </c>
      <c r="BG976" s="60">
        <f t="shared" ref="BG976" si="15774">IF(BG973=1,BF976+1,BF976)</f>
        <v>1903</v>
      </c>
      <c r="BH976" s="60">
        <f t="shared" ref="BH976" si="15775">IF(BH973=1,BG976+1,BG976)</f>
        <v>1903</v>
      </c>
      <c r="BI976" s="60">
        <f t="shared" ref="BI976" si="15776">IF(BI973=1,BH976+1,BH976)</f>
        <v>1903</v>
      </c>
      <c r="BJ976" s="199"/>
      <c r="BK976" s="198"/>
      <c r="BL976" s="202"/>
      <c r="BM976" s="106"/>
      <c r="BN976" s="106"/>
      <c r="BO976" s="106"/>
      <c r="BP976" s="106"/>
      <c r="BQ976" s="106"/>
      <c r="BR976" s="106"/>
      <c r="BS976" s="106"/>
      <c r="BT976" s="106"/>
      <c r="BU976" s="106"/>
      <c r="BV976" s="106"/>
      <c r="BW976" s="106"/>
      <c r="BX976" s="106"/>
      <c r="BY976" s="106"/>
      <c r="BZ976" s="106"/>
      <c r="CA976" s="106"/>
      <c r="CB976" s="106"/>
    </row>
    <row r="977" spans="1:80" s="245" customFormat="1" ht="16.399999999999999" customHeight="1" x14ac:dyDescent="0.35">
      <c r="A977" s="250"/>
      <c r="B977" s="113"/>
      <c r="C977" s="125"/>
      <c r="D977" s="125"/>
      <c r="E977" s="357"/>
      <c r="F977" s="357"/>
      <c r="G977" s="357"/>
      <c r="H977" s="370"/>
      <c r="I977" s="374"/>
      <c r="J977" s="7"/>
      <c r="K977" s="377"/>
      <c r="L977" s="106"/>
      <c r="M977" s="63" t="s">
        <v>159</v>
      </c>
      <c r="N977" s="258"/>
      <c r="O977" s="258"/>
      <c r="P977" s="258"/>
      <c r="Q977" s="258"/>
      <c r="R977" s="258"/>
      <c r="S977" s="258"/>
      <c r="T977" s="258"/>
      <c r="U977" s="258"/>
      <c r="V977" s="258"/>
      <c r="W977" s="258"/>
      <c r="X977" s="258"/>
      <c r="Y977" s="258"/>
      <c r="Z977" s="258"/>
      <c r="AA977" s="258"/>
      <c r="AB977" s="258"/>
      <c r="AC977" s="258"/>
      <c r="AD977" s="258"/>
      <c r="AE977" s="258"/>
      <c r="AF977" s="258"/>
      <c r="AG977" s="258"/>
      <c r="AH977" s="258"/>
      <c r="AI977" s="258"/>
      <c r="AJ977" s="258"/>
      <c r="AK977" s="258"/>
      <c r="AL977" s="258"/>
      <c r="AM977" s="258"/>
      <c r="AN977" s="258"/>
      <c r="AO977" s="258"/>
      <c r="AP977" s="258"/>
      <c r="AQ977" s="258"/>
      <c r="AR977" s="258"/>
      <c r="AS977" s="258"/>
      <c r="AT977" s="258"/>
      <c r="AU977" s="258"/>
      <c r="AV977" s="258"/>
      <c r="AW977" s="258"/>
      <c r="AX977" s="258"/>
      <c r="AY977" s="258"/>
      <c r="AZ977" s="258"/>
      <c r="BA977" s="258"/>
      <c r="BB977" s="258"/>
      <c r="BC977" s="258"/>
      <c r="BD977" s="258"/>
      <c r="BE977" s="258"/>
      <c r="BF977" s="258"/>
      <c r="BG977" s="258"/>
      <c r="BH977" s="258"/>
      <c r="BI977" s="258"/>
      <c r="BJ977" s="199"/>
      <c r="BK977" s="198"/>
      <c r="BL977" s="202"/>
      <c r="BM977" s="106"/>
      <c r="BN977" s="106"/>
      <c r="BO977" s="106"/>
      <c r="BP977" s="106"/>
      <c r="BQ977" s="106"/>
      <c r="BR977" s="106"/>
      <c r="BS977" s="106"/>
      <c r="BT977" s="106"/>
      <c r="BU977" s="106"/>
      <c r="BV977" s="106"/>
      <c r="BW977" s="106"/>
      <c r="BX977" s="106"/>
      <c r="BY977" s="106"/>
      <c r="BZ977" s="106"/>
      <c r="CA977" s="106"/>
      <c r="CB977" s="106"/>
    </row>
    <row r="978" spans="1:80" s="245" customFormat="1" ht="23.5" customHeight="1" x14ac:dyDescent="0.35">
      <c r="A978" s="243"/>
      <c r="B978" s="126" t="s">
        <v>417</v>
      </c>
      <c r="C978" s="381"/>
      <c r="D978" s="381"/>
      <c r="E978" s="259"/>
      <c r="F978" s="259"/>
      <c r="G978" s="241"/>
      <c r="H978" s="253"/>
      <c r="I978" s="61">
        <f>IF($H978="",0,VLOOKUP($E978,'Podpůrná data'!$H$15:$I$185,2,FALSE)*$H978)</f>
        <v>0</v>
      </c>
      <c r="J978" s="105"/>
      <c r="K978" s="166">
        <f>IF(I978&gt;0,1,0)</f>
        <v>0</v>
      </c>
      <c r="L978" s="204"/>
      <c r="M978" s="63" t="s">
        <v>95</v>
      </c>
      <c r="N978" s="260"/>
      <c r="O978" s="260"/>
      <c r="P978" s="260"/>
      <c r="Q978" s="260"/>
      <c r="R978" s="260"/>
      <c r="S978" s="260"/>
      <c r="T978" s="260"/>
      <c r="U978" s="260"/>
      <c r="V978" s="260"/>
      <c r="W978" s="260"/>
      <c r="X978" s="260"/>
      <c r="Y978" s="260"/>
      <c r="Z978" s="260"/>
      <c r="AA978" s="260"/>
      <c r="AB978" s="260"/>
      <c r="AC978" s="260"/>
      <c r="AD978" s="260"/>
      <c r="AE978" s="260"/>
      <c r="AF978" s="260"/>
      <c r="AG978" s="260"/>
      <c r="AH978" s="260"/>
      <c r="AI978" s="260"/>
      <c r="AJ978" s="260"/>
      <c r="AK978" s="260"/>
      <c r="AL978" s="260"/>
      <c r="AM978" s="260"/>
      <c r="AN978" s="260"/>
      <c r="AO978" s="260"/>
      <c r="AP978" s="260"/>
      <c r="AQ978" s="260"/>
      <c r="AR978" s="260"/>
      <c r="AS978" s="260"/>
      <c r="AT978" s="260"/>
      <c r="AU978" s="260"/>
      <c r="AV978" s="260"/>
      <c r="AW978" s="260"/>
      <c r="AX978" s="260"/>
      <c r="AY978" s="260"/>
      <c r="AZ978" s="260"/>
      <c r="BA978" s="260"/>
      <c r="BB978" s="260"/>
      <c r="BC978" s="260"/>
      <c r="BD978" s="260"/>
      <c r="BE978" s="260"/>
      <c r="BF978" s="260"/>
      <c r="BG978" s="260"/>
      <c r="BH978" s="260"/>
      <c r="BI978" s="260"/>
      <c r="BJ978" s="382">
        <f>SUM(N980:BI980)</f>
        <v>0</v>
      </c>
      <c r="BK978" s="384">
        <f>SUM(N982:BI982)</f>
        <v>0</v>
      </c>
      <c r="BL978" s="386">
        <f>IF($K978=0,0,IF($BJ978&gt;=20,1,0))</f>
        <v>0</v>
      </c>
      <c r="BM978" s="106"/>
      <c r="BN978" s="106"/>
      <c r="BO978" s="106"/>
      <c r="BP978" s="106"/>
      <c r="BQ978" s="106"/>
      <c r="BR978" s="106"/>
      <c r="BS978" s="106"/>
      <c r="BT978" s="106"/>
      <c r="BU978" s="106"/>
      <c r="BV978" s="106"/>
      <c r="BW978" s="106"/>
      <c r="BX978" s="106"/>
      <c r="BY978" s="106"/>
      <c r="BZ978" s="106"/>
      <c r="CA978" s="106"/>
      <c r="CB978" s="106"/>
    </row>
    <row r="979" spans="1:80" s="245" customFormat="1" ht="29" x14ac:dyDescent="0.35">
      <c r="A979" s="243"/>
      <c r="B979" s="128"/>
      <c r="C979" s="170"/>
      <c r="D979" s="170"/>
      <c r="E979" s="170"/>
      <c r="F979" s="170"/>
      <c r="G979" s="170"/>
      <c r="H979" s="170"/>
      <c r="I979" s="64"/>
      <c r="J979" s="105"/>
      <c r="K979" s="223"/>
      <c r="L979" s="106"/>
      <c r="M979" s="63" t="s">
        <v>215</v>
      </c>
      <c r="N979" s="260"/>
      <c r="O979" s="260"/>
      <c r="P979" s="260"/>
      <c r="Q979" s="260"/>
      <c r="R979" s="260"/>
      <c r="S979" s="260"/>
      <c r="T979" s="260"/>
      <c r="U979" s="260"/>
      <c r="V979" s="260"/>
      <c r="W979" s="260"/>
      <c r="X979" s="260"/>
      <c r="Y979" s="260"/>
      <c r="Z979" s="260"/>
      <c r="AA979" s="260"/>
      <c r="AB979" s="260"/>
      <c r="AC979" s="260"/>
      <c r="AD979" s="260"/>
      <c r="AE979" s="260"/>
      <c r="AF979" s="260"/>
      <c r="AG979" s="260"/>
      <c r="AH979" s="260"/>
      <c r="AI979" s="260"/>
      <c r="AJ979" s="260"/>
      <c r="AK979" s="260"/>
      <c r="AL979" s="260"/>
      <c r="AM979" s="260"/>
      <c r="AN979" s="260"/>
      <c r="AO979" s="260"/>
      <c r="AP979" s="260"/>
      <c r="AQ979" s="260"/>
      <c r="AR979" s="260"/>
      <c r="AS979" s="260"/>
      <c r="AT979" s="260"/>
      <c r="AU979" s="260"/>
      <c r="AV979" s="260"/>
      <c r="AW979" s="260"/>
      <c r="AX979" s="260"/>
      <c r="AY979" s="260"/>
      <c r="AZ979" s="260"/>
      <c r="BA979" s="260"/>
      <c r="BB979" s="260"/>
      <c r="BC979" s="260"/>
      <c r="BD979" s="260"/>
      <c r="BE979" s="260"/>
      <c r="BF979" s="260"/>
      <c r="BG979" s="260"/>
      <c r="BH979" s="260"/>
      <c r="BI979" s="260"/>
      <c r="BJ979" s="382"/>
      <c r="BK979" s="384"/>
      <c r="BL979" s="386"/>
      <c r="BM979" s="106"/>
      <c r="BN979" s="106"/>
      <c r="BO979" s="106"/>
      <c r="BP979" s="106"/>
      <c r="BQ979" s="106"/>
      <c r="BR979" s="106"/>
      <c r="BS979" s="106"/>
      <c r="BT979" s="106"/>
      <c r="BU979" s="106"/>
      <c r="BV979" s="106"/>
      <c r="BW979" s="106"/>
      <c r="BX979" s="106"/>
      <c r="BY979" s="106"/>
      <c r="BZ979" s="106"/>
      <c r="CA979" s="106"/>
      <c r="CB979" s="106"/>
    </row>
    <row r="980" spans="1:80" s="245" customFormat="1" ht="29" x14ac:dyDescent="0.35">
      <c r="A980" s="243"/>
      <c r="B980" s="128"/>
      <c r="C980" s="170"/>
      <c r="D980" s="170"/>
      <c r="E980" s="170"/>
      <c r="F980" s="170"/>
      <c r="G980" s="170"/>
      <c r="H980" s="170"/>
      <c r="I980" s="64"/>
      <c r="J980" s="105"/>
      <c r="K980" s="165"/>
      <c r="L980" s="106"/>
      <c r="M980" s="63" t="s">
        <v>235</v>
      </c>
      <c r="N980" s="167">
        <f>IF(N979="",0,IF(N979&gt;=$H978,$H978,N979))</f>
        <v>0</v>
      </c>
      <c r="O980" s="167">
        <f t="shared" ref="O980" si="15777">IF(O979="",0,IF((O979+N981)&lt;=$H978,O979,$H978-N981))</f>
        <v>0</v>
      </c>
      <c r="P980" s="167">
        <f t="shared" ref="P980" si="15778">IF(P979="",0,IF((P979+O981)&lt;=$H978,P979,$H978-O981))</f>
        <v>0</v>
      </c>
      <c r="Q980" s="167">
        <f t="shared" ref="Q980" si="15779">IF(Q979="",0,IF((Q979+P981)&lt;=$H978,Q979,$H978-P981))</f>
        <v>0</v>
      </c>
      <c r="R980" s="167">
        <f t="shared" ref="R980" si="15780">IF(R979="",0,IF((R979+Q981)&lt;=$H978,R979,$H978-Q981))</f>
        <v>0</v>
      </c>
      <c r="S980" s="167">
        <f t="shared" ref="S980" si="15781">IF(S979="",0,IF((S979+R981)&lt;=$H978,S979,$H978-R981))</f>
        <v>0</v>
      </c>
      <c r="T980" s="167">
        <f t="shared" ref="T980" si="15782">IF(T979="",0,IF((T979+S981)&lt;=$H978,T979,$H978-S981))</f>
        <v>0</v>
      </c>
      <c r="U980" s="167">
        <f t="shared" ref="U980" si="15783">IF(U979="",0,IF((U979+T981)&lt;=$H978,U979,$H978-T981))</f>
        <v>0</v>
      </c>
      <c r="V980" s="167">
        <f t="shared" ref="V980" si="15784">IF(V979="",0,IF((V979+U981)&lt;=$H978,V979,$H978-U981))</f>
        <v>0</v>
      </c>
      <c r="W980" s="167">
        <f t="shared" ref="W980" si="15785">IF(W979="",0,IF((W979+V981)&lt;=$H978,W979,$H978-V981))</f>
        <v>0</v>
      </c>
      <c r="X980" s="167">
        <f t="shared" ref="X980" si="15786">IF(X979="",0,IF((X979+W981)&lt;=$H978,X979,$H978-W981))</f>
        <v>0</v>
      </c>
      <c r="Y980" s="167">
        <f t="shared" ref="Y980" si="15787">IF(Y979="",0,IF((Y979+X981)&lt;=$H978,Y979,$H978-X981))</f>
        <v>0</v>
      </c>
      <c r="Z980" s="167">
        <f t="shared" ref="Z980" si="15788">IF(Z979="",0,IF((Z979+Y981)&lt;=$H978,Z979,$H978-Y981))</f>
        <v>0</v>
      </c>
      <c r="AA980" s="167">
        <f t="shared" ref="AA980" si="15789">IF(AA979="",0,IF((AA979+Z981)&lt;=$H978,AA979,$H978-Z981))</f>
        <v>0</v>
      </c>
      <c r="AB980" s="167">
        <f t="shared" ref="AB980" si="15790">IF(AB979="",0,IF((AB979+AA981)&lt;=$H978,AB979,$H978-AA981))</f>
        <v>0</v>
      </c>
      <c r="AC980" s="167">
        <f t="shared" ref="AC980" si="15791">IF(AC979="",0,IF((AC979+AB981)&lt;=$H978,AC979,$H978-AB981))</f>
        <v>0</v>
      </c>
      <c r="AD980" s="167">
        <f t="shared" ref="AD980" si="15792">IF(AD979="",0,IF((AD979+AC981)&lt;=$H978,AD979,$H978-AC981))</f>
        <v>0</v>
      </c>
      <c r="AE980" s="167">
        <f t="shared" ref="AE980" si="15793">IF(AE979="",0,IF((AE979+AD981)&lt;=$H978,AE979,$H978-AD981))</f>
        <v>0</v>
      </c>
      <c r="AF980" s="167">
        <f t="shared" ref="AF980" si="15794">IF(AF979="",0,IF((AF979+AE981)&lt;=$H978,AF979,$H978-AE981))</f>
        <v>0</v>
      </c>
      <c r="AG980" s="167">
        <f t="shared" ref="AG980" si="15795">IF(AG979="",0,IF((AG979+AF981)&lt;=$H978,AG979,$H978-AF981))</f>
        <v>0</v>
      </c>
      <c r="AH980" s="167">
        <f t="shared" ref="AH980" si="15796">IF(AH979="",0,IF((AH979+AG981)&lt;=$H978,AH979,$H978-AG981))</f>
        <v>0</v>
      </c>
      <c r="AI980" s="167">
        <f t="shared" ref="AI980" si="15797">IF(AI979="",0,IF((AI979+AH981)&lt;=$H978,AI979,$H978-AH981))</f>
        <v>0</v>
      </c>
      <c r="AJ980" s="167">
        <f t="shared" ref="AJ980" si="15798">IF(AJ979="",0,IF((AJ979+AI981)&lt;=$H978,AJ979,$H978-AI981))</f>
        <v>0</v>
      </c>
      <c r="AK980" s="167">
        <f t="shared" ref="AK980" si="15799">IF(AK979="",0,IF((AK979+AJ981)&lt;=$H978,AK979,$H978-AJ981))</f>
        <v>0</v>
      </c>
      <c r="AL980" s="167">
        <f t="shared" ref="AL980" si="15800">IF(AL979="",0,IF((AL979+AK981)&lt;=$H978,AL979,$H978-AK981))</f>
        <v>0</v>
      </c>
      <c r="AM980" s="167">
        <f t="shared" ref="AM980" si="15801">IF(AM979="",0,IF((AM979+AL981)&lt;=$H978,AM979,$H978-AL981))</f>
        <v>0</v>
      </c>
      <c r="AN980" s="167">
        <f t="shared" ref="AN980" si="15802">IF(AN979="",0,IF((AN979+AM981)&lt;=$H978,AN979,$H978-AM981))</f>
        <v>0</v>
      </c>
      <c r="AO980" s="167">
        <f t="shared" ref="AO980" si="15803">IF(AO979="",0,IF((AO979+AN981)&lt;=$H978,AO979,$H978-AN981))</f>
        <v>0</v>
      </c>
      <c r="AP980" s="167">
        <f t="shared" ref="AP980" si="15804">IF(AP979="",0,IF((AP979+AO981)&lt;=$H978,AP979,$H978-AO981))</f>
        <v>0</v>
      </c>
      <c r="AQ980" s="167">
        <f t="shared" ref="AQ980" si="15805">IF(AQ979="",0,IF((AQ979+AP981)&lt;=$H978,AQ979,$H978-AP981))</f>
        <v>0</v>
      </c>
      <c r="AR980" s="167">
        <f t="shared" ref="AR980" si="15806">IF(AR979="",0,IF((AR979+AQ981)&lt;=$H978,AR979,$H978-AQ981))</f>
        <v>0</v>
      </c>
      <c r="AS980" s="167">
        <f t="shared" ref="AS980" si="15807">IF(AS979="",0,IF((AS979+AR981)&lt;=$H978,AS979,$H978-AR981))</f>
        <v>0</v>
      </c>
      <c r="AT980" s="167">
        <f t="shared" ref="AT980" si="15808">IF(AT979="",0,IF((AT979+AS981)&lt;=$H978,AT979,$H978-AS981))</f>
        <v>0</v>
      </c>
      <c r="AU980" s="167">
        <f t="shared" ref="AU980" si="15809">IF(AU979="",0,IF((AU979+AT981)&lt;=$H978,AU979,$H978-AT981))</f>
        <v>0</v>
      </c>
      <c r="AV980" s="167">
        <f t="shared" ref="AV980" si="15810">IF(AV979="",0,IF((AV979+AU981)&lt;=$H978,AV979,$H978-AU981))</f>
        <v>0</v>
      </c>
      <c r="AW980" s="167">
        <f t="shared" ref="AW980" si="15811">IF(AW979="",0,IF((AW979+AV981)&lt;=$H978,AW979,$H978-AV981))</f>
        <v>0</v>
      </c>
      <c r="AX980" s="167">
        <f t="shared" ref="AX980" si="15812">IF(AX979="",0,IF((AX979+AW981)&lt;=$H978,AX979,$H978-AW981))</f>
        <v>0</v>
      </c>
      <c r="AY980" s="167">
        <f t="shared" ref="AY980" si="15813">IF(AY979="",0,IF((AY979+AX981)&lt;=$H978,AY979,$H978-AX981))</f>
        <v>0</v>
      </c>
      <c r="AZ980" s="167">
        <f t="shared" ref="AZ980" si="15814">IF(AZ979="",0,IF((AZ979+AY981)&lt;=$H978,AZ979,$H978-AY981))</f>
        <v>0</v>
      </c>
      <c r="BA980" s="167">
        <f t="shared" ref="BA980" si="15815">IF(BA979="",0,IF((BA979+AZ981)&lt;=$H978,BA979,$H978-AZ981))</f>
        <v>0</v>
      </c>
      <c r="BB980" s="167">
        <f t="shared" ref="BB980" si="15816">IF(BB979="",0,IF((BB979+BA981)&lt;=$H978,BB979,$H978-BA981))</f>
        <v>0</v>
      </c>
      <c r="BC980" s="167">
        <f t="shared" ref="BC980" si="15817">IF(BC979="",0,IF((BC979+BB981)&lt;=$H978,BC979,$H978-BB981))</f>
        <v>0</v>
      </c>
      <c r="BD980" s="167">
        <f t="shared" ref="BD980" si="15818">IF(BD979="",0,IF((BD979+BC981)&lt;=$H978,BD979,$H978-BC981))</f>
        <v>0</v>
      </c>
      <c r="BE980" s="167">
        <f t="shared" ref="BE980" si="15819">IF(BE979="",0,IF((BE979+BD981)&lt;=$H978,BE979,$H978-BD981))</f>
        <v>0</v>
      </c>
      <c r="BF980" s="167">
        <f t="shared" ref="BF980" si="15820">IF(BF979="",0,IF((BF979+BE981)&lt;=$H978,BF979,$H978-BE981))</f>
        <v>0</v>
      </c>
      <c r="BG980" s="167">
        <f t="shared" ref="BG980" si="15821">IF(BG979="",0,IF((BG979+BF981)&lt;=$H978,BG979,$H978-BF981))</f>
        <v>0</v>
      </c>
      <c r="BH980" s="167">
        <f t="shared" ref="BH980" si="15822">IF(BH979="",0,IF((BH979+BG981)&lt;=$H978,BH979,$H978-BG981))</f>
        <v>0</v>
      </c>
      <c r="BI980" s="167">
        <f t="shared" ref="BI980" si="15823">IF(BI979="",0,IF((BI979+BH981)&lt;=$H978,BI979,$H978-BH981))</f>
        <v>0</v>
      </c>
      <c r="BJ980" s="382"/>
      <c r="BK980" s="384"/>
      <c r="BL980" s="386"/>
      <c r="BM980" s="106"/>
      <c r="BN980" s="106"/>
      <c r="BO980" s="106"/>
      <c r="BP980" s="106"/>
      <c r="BQ980" s="106"/>
      <c r="BR980" s="106"/>
      <c r="BS980" s="106"/>
      <c r="BT980" s="106"/>
      <c r="BU980" s="106"/>
      <c r="BV980" s="106"/>
      <c r="BW980" s="106"/>
      <c r="BX980" s="106"/>
      <c r="BY980" s="106"/>
      <c r="BZ980" s="106"/>
      <c r="CA980" s="106"/>
      <c r="CB980" s="106"/>
    </row>
    <row r="981" spans="1:80" ht="29" hidden="1" x14ac:dyDescent="0.35">
      <c r="B981" s="128"/>
      <c r="C981" s="170"/>
      <c r="D981" s="170"/>
      <c r="E981" s="170"/>
      <c r="F981" s="170"/>
      <c r="G981" s="170"/>
      <c r="H981" s="170"/>
      <c r="I981" s="172"/>
      <c r="J981" s="105"/>
      <c r="K981" s="175"/>
      <c r="L981" s="105"/>
      <c r="M981" s="63" t="s">
        <v>236</v>
      </c>
      <c r="N981" s="167">
        <f>N980</f>
        <v>0</v>
      </c>
      <c r="O981" s="167">
        <f>O980+N981</f>
        <v>0</v>
      </c>
      <c r="P981" s="167">
        <f t="shared" ref="P981" si="15824">P980+O981</f>
        <v>0</v>
      </c>
      <c r="Q981" s="167">
        <f t="shared" ref="Q981" si="15825">Q980+P981</f>
        <v>0</v>
      </c>
      <c r="R981" s="167">
        <f t="shared" ref="R981" si="15826">R980+Q981</f>
        <v>0</v>
      </c>
      <c r="S981" s="167">
        <f t="shared" ref="S981" si="15827">S980+R981</f>
        <v>0</v>
      </c>
      <c r="T981" s="167">
        <f t="shared" ref="T981" si="15828">T980+S981</f>
        <v>0</v>
      </c>
      <c r="U981" s="167">
        <f t="shared" ref="U981" si="15829">U980+T981</f>
        <v>0</v>
      </c>
      <c r="V981" s="167">
        <f t="shared" ref="V981" si="15830">V980+U981</f>
        <v>0</v>
      </c>
      <c r="W981" s="167">
        <f t="shared" ref="W981" si="15831">W980+V981</f>
        <v>0</v>
      </c>
      <c r="X981" s="167">
        <f t="shared" ref="X981" si="15832">X980+W981</f>
        <v>0</v>
      </c>
      <c r="Y981" s="167">
        <f t="shared" ref="Y981" si="15833">Y980+X981</f>
        <v>0</v>
      </c>
      <c r="Z981" s="167">
        <f t="shared" ref="Z981" si="15834">Z980+Y981</f>
        <v>0</v>
      </c>
      <c r="AA981" s="167">
        <f t="shared" ref="AA981" si="15835">AA980+Z981</f>
        <v>0</v>
      </c>
      <c r="AB981" s="167">
        <f t="shared" ref="AB981" si="15836">AB980+AA981</f>
        <v>0</v>
      </c>
      <c r="AC981" s="167">
        <f t="shared" ref="AC981" si="15837">AC980+AB981</f>
        <v>0</v>
      </c>
      <c r="AD981" s="167">
        <f t="shared" ref="AD981" si="15838">AD980+AC981</f>
        <v>0</v>
      </c>
      <c r="AE981" s="167">
        <f t="shared" ref="AE981" si="15839">AE980+AD981</f>
        <v>0</v>
      </c>
      <c r="AF981" s="167">
        <f t="shared" ref="AF981" si="15840">AF980+AE981</f>
        <v>0</v>
      </c>
      <c r="AG981" s="167">
        <f t="shared" ref="AG981" si="15841">AG980+AF981</f>
        <v>0</v>
      </c>
      <c r="AH981" s="167">
        <f t="shared" ref="AH981" si="15842">AH980+AG981</f>
        <v>0</v>
      </c>
      <c r="AI981" s="167">
        <f t="shared" ref="AI981" si="15843">AI980+AH981</f>
        <v>0</v>
      </c>
      <c r="AJ981" s="167">
        <f t="shared" ref="AJ981" si="15844">AJ980+AI981</f>
        <v>0</v>
      </c>
      <c r="AK981" s="167">
        <f t="shared" ref="AK981" si="15845">AK980+AJ981</f>
        <v>0</v>
      </c>
      <c r="AL981" s="167">
        <f t="shared" ref="AL981" si="15846">AL980+AK981</f>
        <v>0</v>
      </c>
      <c r="AM981" s="167">
        <f t="shared" ref="AM981" si="15847">AM980+AL981</f>
        <v>0</v>
      </c>
      <c r="AN981" s="167">
        <f t="shared" ref="AN981" si="15848">AN980+AM981</f>
        <v>0</v>
      </c>
      <c r="AO981" s="167">
        <f t="shared" ref="AO981" si="15849">AO980+AN981</f>
        <v>0</v>
      </c>
      <c r="AP981" s="167">
        <f t="shared" ref="AP981" si="15850">AP980+AO981</f>
        <v>0</v>
      </c>
      <c r="AQ981" s="167">
        <f t="shared" ref="AQ981" si="15851">AQ980+AP981</f>
        <v>0</v>
      </c>
      <c r="AR981" s="167">
        <f t="shared" ref="AR981" si="15852">AR980+AQ981</f>
        <v>0</v>
      </c>
      <c r="AS981" s="167">
        <f t="shared" ref="AS981" si="15853">AS980+AR981</f>
        <v>0</v>
      </c>
      <c r="AT981" s="167">
        <f t="shared" ref="AT981" si="15854">AT980+AS981</f>
        <v>0</v>
      </c>
      <c r="AU981" s="167">
        <f t="shared" ref="AU981" si="15855">AU980+AT981</f>
        <v>0</v>
      </c>
      <c r="AV981" s="167">
        <f t="shared" ref="AV981" si="15856">AV980+AU981</f>
        <v>0</v>
      </c>
      <c r="AW981" s="167">
        <f t="shared" ref="AW981" si="15857">AW980+AV981</f>
        <v>0</v>
      </c>
      <c r="AX981" s="167">
        <f t="shared" ref="AX981" si="15858">AX980+AW981</f>
        <v>0</v>
      </c>
      <c r="AY981" s="167">
        <f t="shared" ref="AY981" si="15859">AY980+AX981</f>
        <v>0</v>
      </c>
      <c r="AZ981" s="167">
        <f t="shared" ref="AZ981" si="15860">AZ980+AY981</f>
        <v>0</v>
      </c>
      <c r="BA981" s="167">
        <f t="shared" ref="BA981" si="15861">BA980+AZ981</f>
        <v>0</v>
      </c>
      <c r="BB981" s="167">
        <f t="shared" ref="BB981" si="15862">BB980+BA981</f>
        <v>0</v>
      </c>
      <c r="BC981" s="167">
        <f t="shared" ref="BC981" si="15863">BC980+BB981</f>
        <v>0</v>
      </c>
      <c r="BD981" s="167">
        <f t="shared" ref="BD981" si="15864">BD980+BC981</f>
        <v>0</v>
      </c>
      <c r="BE981" s="167">
        <f t="shared" ref="BE981" si="15865">BE980+BD981</f>
        <v>0</v>
      </c>
      <c r="BF981" s="167">
        <f t="shared" ref="BF981" si="15866">BF980+BE981</f>
        <v>0</v>
      </c>
      <c r="BG981" s="167">
        <f t="shared" ref="BG981" si="15867">BG980+BF981</f>
        <v>0</v>
      </c>
      <c r="BH981" s="167">
        <f t="shared" ref="BH981" si="15868">BH980+BG981</f>
        <v>0</v>
      </c>
      <c r="BI981" s="167">
        <f t="shared" ref="BI981" si="15869">BI980+BH981</f>
        <v>0</v>
      </c>
      <c r="BJ981" s="382"/>
      <c r="BK981" s="384"/>
      <c r="BL981" s="386"/>
      <c r="BM981" s="105"/>
      <c r="BN981" s="105"/>
      <c r="BO981" s="105"/>
      <c r="BP981" s="105"/>
      <c r="BQ981" s="105"/>
      <c r="BR981" s="105"/>
      <c r="BS981" s="105"/>
      <c r="BT981" s="105"/>
      <c r="BU981" s="105"/>
      <c r="BV981" s="105"/>
      <c r="BW981" s="105"/>
      <c r="BX981" s="105"/>
      <c r="BY981" s="105"/>
      <c r="BZ981" s="105"/>
      <c r="CA981" s="105"/>
      <c r="CB981" s="105"/>
    </row>
    <row r="982" spans="1:80" ht="25.4" customHeight="1" thickBot="1" x14ac:dyDescent="0.4">
      <c r="B982" s="128"/>
      <c r="C982" s="170"/>
      <c r="D982" s="170"/>
      <c r="E982" s="170"/>
      <c r="F982" s="170"/>
      <c r="G982" s="170"/>
      <c r="H982" s="170"/>
      <c r="I982" s="172"/>
      <c r="J982" s="105"/>
      <c r="K982" s="175"/>
      <c r="L982" s="105"/>
      <c r="M982" s="63" t="s">
        <v>145</v>
      </c>
      <c r="N982" s="168">
        <f>IF($E978="",0,VLOOKUP($E978,'Podpůrná data'!$H$15:$I$182,2)*N980)</f>
        <v>0</v>
      </c>
      <c r="O982" s="168">
        <f>IF($E978="",0,VLOOKUP($E978,'Podpůrná data'!$H$15:$I$182,2)*O980)</f>
        <v>0</v>
      </c>
      <c r="P982" s="168">
        <f>IF($E978="",0,VLOOKUP($E978,'Podpůrná data'!$H$15:$I$182,2)*P980)</f>
        <v>0</v>
      </c>
      <c r="Q982" s="168">
        <f>IF($E978="",0,VLOOKUP($E978,'Podpůrná data'!$H$15:$I$182,2)*Q980)</f>
        <v>0</v>
      </c>
      <c r="R982" s="168">
        <f>IF($E978="",0,VLOOKUP($E978,'Podpůrná data'!$H$15:$I$182,2)*R980)</f>
        <v>0</v>
      </c>
      <c r="S982" s="168">
        <f>IF($E978="",0,VLOOKUP($E978,'Podpůrná data'!$H$15:$I$182,2)*S980)</f>
        <v>0</v>
      </c>
      <c r="T982" s="168">
        <f>IF($E978="",0,VLOOKUP($E978,'Podpůrná data'!$H$15:$I$182,2)*T980)</f>
        <v>0</v>
      </c>
      <c r="U982" s="168">
        <f>IF($E978="",0,VLOOKUP($E978,'Podpůrná data'!$H$15:$I$182,2)*U980)</f>
        <v>0</v>
      </c>
      <c r="V982" s="168">
        <f>IF($E978="",0,VLOOKUP($E978,'Podpůrná data'!$H$15:$I$182,2)*V980)</f>
        <v>0</v>
      </c>
      <c r="W982" s="168">
        <f>IF($E978="",0,VLOOKUP($E978,'Podpůrná data'!$H$15:$I$182,2)*W980)</f>
        <v>0</v>
      </c>
      <c r="X982" s="168">
        <f>IF($E978="",0,VLOOKUP($E978,'Podpůrná data'!$H$15:$I$182,2)*X980)</f>
        <v>0</v>
      </c>
      <c r="Y982" s="168">
        <f>IF($E978="",0,VLOOKUP($E978,'Podpůrná data'!$H$15:$I$182,2)*Y980)</f>
        <v>0</v>
      </c>
      <c r="Z982" s="168">
        <f>IF($E978="",0,VLOOKUP($E978,'Podpůrná data'!$H$15:$I$182,2)*Z980)</f>
        <v>0</v>
      </c>
      <c r="AA982" s="168">
        <f>IF($E978="",0,VLOOKUP($E978,'Podpůrná data'!$H$15:$I$182,2)*AA980)</f>
        <v>0</v>
      </c>
      <c r="AB982" s="168">
        <f>IF($E978="",0,VLOOKUP($E978,'Podpůrná data'!$H$15:$I$182,2)*AB980)</f>
        <v>0</v>
      </c>
      <c r="AC982" s="168">
        <f>IF($E978="",0,VLOOKUP($E978,'Podpůrná data'!$H$15:$I$182,2)*AC980)</f>
        <v>0</v>
      </c>
      <c r="AD982" s="168">
        <f>IF($E978="",0,VLOOKUP($E978,'Podpůrná data'!$H$15:$I$182,2)*AD980)</f>
        <v>0</v>
      </c>
      <c r="AE982" s="168">
        <f>IF($E978="",0,VLOOKUP($E978,'Podpůrná data'!$H$15:$I$182,2)*AE980)</f>
        <v>0</v>
      </c>
      <c r="AF982" s="168">
        <f>IF($E978="",0,VLOOKUP($E978,'Podpůrná data'!$H$15:$I$182,2)*AF980)</f>
        <v>0</v>
      </c>
      <c r="AG982" s="168">
        <f>IF($E978="",0,VLOOKUP($E978,'Podpůrná data'!$H$15:$I$182,2)*AG980)</f>
        <v>0</v>
      </c>
      <c r="AH982" s="168">
        <f>IF($E978="",0,VLOOKUP($E978,'Podpůrná data'!$H$15:$I$182,2)*AH980)</f>
        <v>0</v>
      </c>
      <c r="AI982" s="168">
        <f>IF($E978="",0,VLOOKUP($E978,'Podpůrná data'!$H$15:$I$182,2)*AI980)</f>
        <v>0</v>
      </c>
      <c r="AJ982" s="168">
        <f>IF($E978="",0,VLOOKUP($E978,'Podpůrná data'!$H$15:$I$182,2)*AJ980)</f>
        <v>0</v>
      </c>
      <c r="AK982" s="168">
        <f>IF($E978="",0,VLOOKUP($E978,'Podpůrná data'!$H$15:$I$182,2)*AK980)</f>
        <v>0</v>
      </c>
      <c r="AL982" s="168">
        <f>IF($E978="",0,VLOOKUP($E978,'Podpůrná data'!$H$15:$I$182,2)*AL980)</f>
        <v>0</v>
      </c>
      <c r="AM982" s="168">
        <f>IF($E978="",0,VLOOKUP($E978,'Podpůrná data'!$H$15:$I$182,2)*AM980)</f>
        <v>0</v>
      </c>
      <c r="AN982" s="168">
        <f>IF($E978="",0,VLOOKUP($E978,'Podpůrná data'!$H$15:$I$182,2)*AN980)</f>
        <v>0</v>
      </c>
      <c r="AO982" s="168">
        <f>IF($E978="",0,VLOOKUP($E978,'Podpůrná data'!$H$15:$I$182,2)*AO980)</f>
        <v>0</v>
      </c>
      <c r="AP982" s="168">
        <f>IF($E978="",0,VLOOKUP($E978,'Podpůrná data'!$H$15:$I$182,2)*AP980)</f>
        <v>0</v>
      </c>
      <c r="AQ982" s="168">
        <f>IF($E978="",0,VLOOKUP($E978,'Podpůrná data'!$H$15:$I$182,2)*AQ980)</f>
        <v>0</v>
      </c>
      <c r="AR982" s="168">
        <f>IF($E978="",0,VLOOKUP($E978,'Podpůrná data'!$H$15:$I$182,2)*AR980)</f>
        <v>0</v>
      </c>
      <c r="AS982" s="168">
        <f>IF($E978="",0,VLOOKUP($E978,'Podpůrná data'!$H$15:$I$182,2)*AS980)</f>
        <v>0</v>
      </c>
      <c r="AT982" s="168">
        <f>IF($E978="",0,VLOOKUP($E978,'Podpůrná data'!$H$15:$I$182,2)*AT980)</f>
        <v>0</v>
      </c>
      <c r="AU982" s="168">
        <f>IF($E978="",0,VLOOKUP($E978,'Podpůrná data'!$H$15:$I$182,2)*AU980)</f>
        <v>0</v>
      </c>
      <c r="AV982" s="168">
        <f>IF($E978="",0,VLOOKUP($E978,'Podpůrná data'!$H$15:$I$182,2)*AV980)</f>
        <v>0</v>
      </c>
      <c r="AW982" s="168">
        <f>IF($E978="",0,VLOOKUP($E978,'Podpůrná data'!$H$15:$I$182,2)*AW980)</f>
        <v>0</v>
      </c>
      <c r="AX982" s="168">
        <f>IF($E978="",0,VLOOKUP($E978,'Podpůrná data'!$H$15:$I$182,2)*AX980)</f>
        <v>0</v>
      </c>
      <c r="AY982" s="168">
        <f>IF($E978="",0,VLOOKUP($E978,'Podpůrná data'!$H$15:$I$182,2)*AY980)</f>
        <v>0</v>
      </c>
      <c r="AZ982" s="168">
        <f>IF($E978="",0,VLOOKUP($E978,'Podpůrná data'!$H$15:$I$182,2)*AZ980)</f>
        <v>0</v>
      </c>
      <c r="BA982" s="168">
        <f>IF($E978="",0,VLOOKUP($E978,'Podpůrná data'!$H$15:$I$182,2)*BA980)</f>
        <v>0</v>
      </c>
      <c r="BB982" s="168">
        <f>IF($E978="",0,VLOOKUP($E978,'Podpůrná data'!$H$15:$I$182,2)*BB980)</f>
        <v>0</v>
      </c>
      <c r="BC982" s="168">
        <f>IF($E978="",0,VLOOKUP($E978,'Podpůrná data'!$H$15:$I$182,2)*BC980)</f>
        <v>0</v>
      </c>
      <c r="BD982" s="168">
        <f>IF($E978="",0,VLOOKUP($E978,'Podpůrná data'!$H$15:$I$182,2)*BD980)</f>
        <v>0</v>
      </c>
      <c r="BE982" s="168">
        <f>IF($E978="",0,VLOOKUP($E978,'Podpůrná data'!$H$15:$I$182,2)*BE980)</f>
        <v>0</v>
      </c>
      <c r="BF982" s="168">
        <f>IF($E978="",0,VLOOKUP($E978,'Podpůrná data'!$H$15:$I$182,2)*BF980)</f>
        <v>0</v>
      </c>
      <c r="BG982" s="168">
        <f>IF($E978="",0,VLOOKUP($E978,'Podpůrná data'!$H$15:$I$182,2)*BG980)</f>
        <v>0</v>
      </c>
      <c r="BH982" s="168">
        <f>IF($E978="",0,VLOOKUP($E978,'Podpůrná data'!$H$15:$I$182,2)*BH980)</f>
        <v>0</v>
      </c>
      <c r="BI982" s="168">
        <f>IF($E978="",0,VLOOKUP($E978,'Podpůrná data'!$H$15:$I$182,2)*BI980)</f>
        <v>0</v>
      </c>
      <c r="BJ982" s="382"/>
      <c r="BK982" s="384"/>
      <c r="BL982" s="386"/>
      <c r="BM982" s="105"/>
      <c r="BN982" s="178">
        <f>SUMIFS($N982:$BI982,$N977:$BI977,"1. ZoR")</f>
        <v>0</v>
      </c>
      <c r="BO982" s="178">
        <f>SUMIFS($N982:$BI982,$N977:$BI977,"2. ZoR")</f>
        <v>0</v>
      </c>
      <c r="BP982" s="178">
        <f>SUMIFS($N982:$BI982,$N977:$BI977,"3. ZoR")</f>
        <v>0</v>
      </c>
      <c r="BQ982" s="178">
        <f>SUMIFS($N982:$BI982,$N977:$BI977,"4. ZoR")</f>
        <v>0</v>
      </c>
      <c r="BR982" s="178">
        <f>SUMIFS($N982:$BI982,$N977:$BI977,"5. ZoR")</f>
        <v>0</v>
      </c>
      <c r="BS982" s="178">
        <f>SUMIFS($N982:$BI982,$N977:$BI977,"6. ZoR")</f>
        <v>0</v>
      </c>
      <c r="BT982" s="178">
        <f>SUMIFS($N982:$BI982,$N977:$BI977,"7. ZoR")</f>
        <v>0</v>
      </c>
      <c r="BU982" s="178">
        <f>SUMIFS($N982:$BI982,$N977:$BI977,"8. ZoR")</f>
        <v>0</v>
      </c>
      <c r="BV982" s="178">
        <f>SUMIFS($N982:$BI982,$N977:$BI977,"9. ZoR")</f>
        <v>0</v>
      </c>
      <c r="BW982" s="178">
        <f>SUMIFS($N982:$BI982,$N977:$BI977,"10. ZoR")</f>
        <v>0</v>
      </c>
      <c r="BX982" s="178">
        <f>SUMIFS($N982:$BI982,$N977:$BI977,"11. ZoR")</f>
        <v>0</v>
      </c>
      <c r="BY982" s="178">
        <f>SUMIFS($N982:$BI982,$N977:$BI977,"12. ZoR")</f>
        <v>0</v>
      </c>
      <c r="BZ982" s="178">
        <f>SUMIFS($N982:$BI982,$N977:$BI977,"13. ZoR")</f>
        <v>0</v>
      </c>
      <c r="CA982" s="178">
        <f>SUMIFS($N982:$BI982,$N977:$BI977,"14. ZoR")</f>
        <v>0</v>
      </c>
      <c r="CB982" s="178">
        <f>SUMIFS($N982:$BI982,$N977:$BI977,"15. ZoR")</f>
        <v>0</v>
      </c>
    </row>
    <row r="983" spans="1:80" ht="29.5" hidden="1" thickBot="1" x14ac:dyDescent="0.4">
      <c r="B983" s="129"/>
      <c r="C983" s="173"/>
      <c r="D983" s="173"/>
      <c r="E983" s="173"/>
      <c r="F983" s="173"/>
      <c r="G983" s="173"/>
      <c r="H983" s="173"/>
      <c r="I983" s="174"/>
      <c r="J983" s="105"/>
      <c r="K983" s="176"/>
      <c r="L983" s="105"/>
      <c r="M983" s="63" t="s">
        <v>200</v>
      </c>
      <c r="N983" s="168">
        <f>IF(N982="","",N982)</f>
        <v>0</v>
      </c>
      <c r="O983" s="168">
        <f>N983+O982</f>
        <v>0</v>
      </c>
      <c r="P983" s="168">
        <f t="shared" ref="P983" si="15870">O983+P982</f>
        <v>0</v>
      </c>
      <c r="Q983" s="168">
        <f t="shared" ref="Q983" si="15871">P983+Q982</f>
        <v>0</v>
      </c>
      <c r="R983" s="168">
        <f t="shared" ref="R983" si="15872">Q983+R982</f>
        <v>0</v>
      </c>
      <c r="S983" s="168">
        <f t="shared" ref="S983" si="15873">R983+S982</f>
        <v>0</v>
      </c>
      <c r="T983" s="168">
        <f t="shared" ref="T983" si="15874">S983+T982</f>
        <v>0</v>
      </c>
      <c r="U983" s="168">
        <f t="shared" ref="U983" si="15875">T983+U982</f>
        <v>0</v>
      </c>
      <c r="V983" s="168">
        <f t="shared" ref="V983" si="15876">U983+V982</f>
        <v>0</v>
      </c>
      <c r="W983" s="168">
        <f t="shared" ref="W983" si="15877">V983+W982</f>
        <v>0</v>
      </c>
      <c r="X983" s="168">
        <f t="shared" ref="X983" si="15878">W983+X982</f>
        <v>0</v>
      </c>
      <c r="Y983" s="168">
        <f t="shared" ref="Y983" si="15879">X983+Y982</f>
        <v>0</v>
      </c>
      <c r="Z983" s="168">
        <f t="shared" ref="Z983" si="15880">Y983+Z982</f>
        <v>0</v>
      </c>
      <c r="AA983" s="168">
        <f t="shared" ref="AA983" si="15881">Z983+AA982</f>
        <v>0</v>
      </c>
      <c r="AB983" s="168">
        <f t="shared" ref="AB983" si="15882">AA983+AB982</f>
        <v>0</v>
      </c>
      <c r="AC983" s="168">
        <f t="shared" ref="AC983" si="15883">AB983+AC982</f>
        <v>0</v>
      </c>
      <c r="AD983" s="168">
        <f t="shared" ref="AD983" si="15884">AC983+AD982</f>
        <v>0</v>
      </c>
      <c r="AE983" s="168">
        <f t="shared" ref="AE983" si="15885">AD983+AE982</f>
        <v>0</v>
      </c>
      <c r="AF983" s="168">
        <f t="shared" ref="AF983" si="15886">AE983+AF982</f>
        <v>0</v>
      </c>
      <c r="AG983" s="168">
        <f t="shared" ref="AG983" si="15887">AF983+AG982</f>
        <v>0</v>
      </c>
      <c r="AH983" s="168">
        <f t="shared" ref="AH983" si="15888">AG983+AH982</f>
        <v>0</v>
      </c>
      <c r="AI983" s="168">
        <f t="shared" ref="AI983" si="15889">AH983+AI982</f>
        <v>0</v>
      </c>
      <c r="AJ983" s="168">
        <f t="shared" ref="AJ983" si="15890">AI983+AJ982</f>
        <v>0</v>
      </c>
      <c r="AK983" s="168">
        <f t="shared" ref="AK983" si="15891">AJ983+AK982</f>
        <v>0</v>
      </c>
      <c r="AL983" s="168">
        <f t="shared" ref="AL983" si="15892">AK983+AL982</f>
        <v>0</v>
      </c>
      <c r="AM983" s="168">
        <f t="shared" ref="AM983" si="15893">AL983+AM982</f>
        <v>0</v>
      </c>
      <c r="AN983" s="168">
        <f t="shared" ref="AN983" si="15894">AM983+AN982</f>
        <v>0</v>
      </c>
      <c r="AO983" s="168">
        <f t="shared" ref="AO983" si="15895">AN983+AO982</f>
        <v>0</v>
      </c>
      <c r="AP983" s="168">
        <f t="shared" ref="AP983" si="15896">AO983+AP982</f>
        <v>0</v>
      </c>
      <c r="AQ983" s="168">
        <f t="shared" ref="AQ983" si="15897">AP983+AQ982</f>
        <v>0</v>
      </c>
      <c r="AR983" s="168">
        <f t="shared" ref="AR983" si="15898">AQ983+AR982</f>
        <v>0</v>
      </c>
      <c r="AS983" s="168">
        <f t="shared" ref="AS983" si="15899">AR983+AS982</f>
        <v>0</v>
      </c>
      <c r="AT983" s="168">
        <f t="shared" ref="AT983" si="15900">AS983+AT982</f>
        <v>0</v>
      </c>
      <c r="AU983" s="168">
        <f t="shared" ref="AU983" si="15901">AT983+AU982</f>
        <v>0</v>
      </c>
      <c r="AV983" s="168">
        <f t="shared" ref="AV983" si="15902">AU983+AV982</f>
        <v>0</v>
      </c>
      <c r="AW983" s="168">
        <f t="shared" ref="AW983" si="15903">AV983+AW982</f>
        <v>0</v>
      </c>
      <c r="AX983" s="168">
        <f t="shared" ref="AX983" si="15904">AW983+AX982</f>
        <v>0</v>
      </c>
      <c r="AY983" s="168">
        <f t="shared" ref="AY983" si="15905">AX983+AY982</f>
        <v>0</v>
      </c>
      <c r="AZ983" s="168">
        <f t="shared" ref="AZ983" si="15906">AY983+AZ982</f>
        <v>0</v>
      </c>
      <c r="BA983" s="168">
        <f t="shared" ref="BA983" si="15907">AZ983+BA982</f>
        <v>0</v>
      </c>
      <c r="BB983" s="168">
        <f t="shared" ref="BB983" si="15908">BA983+BB982</f>
        <v>0</v>
      </c>
      <c r="BC983" s="168">
        <f t="shared" ref="BC983" si="15909">BB983+BC982</f>
        <v>0</v>
      </c>
      <c r="BD983" s="168">
        <f t="shared" ref="BD983" si="15910">BC983+BD982</f>
        <v>0</v>
      </c>
      <c r="BE983" s="168">
        <f t="shared" ref="BE983" si="15911">BD983+BE982</f>
        <v>0</v>
      </c>
      <c r="BF983" s="168">
        <f t="shared" ref="BF983" si="15912">BE983+BF982</f>
        <v>0</v>
      </c>
      <c r="BG983" s="168">
        <f t="shared" ref="BG983" si="15913">BF983+BG982</f>
        <v>0</v>
      </c>
      <c r="BH983" s="168">
        <f t="shared" ref="BH983" si="15914">BG983+BH982</f>
        <v>0</v>
      </c>
      <c r="BI983" s="168">
        <f t="shared" ref="BI983" si="15915">BH983+BI982</f>
        <v>0</v>
      </c>
      <c r="BJ983" s="383"/>
      <c r="BK983" s="385"/>
      <c r="BL983" s="387"/>
      <c r="BM983" s="105"/>
      <c r="BN983" s="105"/>
      <c r="BO983" s="105"/>
      <c r="BP983" s="105"/>
      <c r="BQ983" s="105"/>
      <c r="BR983" s="105"/>
      <c r="BS983" s="105"/>
      <c r="BT983" s="105"/>
      <c r="BU983" s="105"/>
      <c r="BV983" s="105"/>
      <c r="BW983" s="105"/>
      <c r="BX983" s="105"/>
      <c r="BY983" s="105"/>
      <c r="BZ983" s="105"/>
      <c r="CA983" s="105"/>
      <c r="CB983" s="105"/>
    </row>
    <row r="984" spans="1:80" ht="15" hidden="1" thickBot="1" x14ac:dyDescent="0.4">
      <c r="B984" s="105"/>
      <c r="C984" s="130"/>
      <c r="D984" s="130"/>
      <c r="E984" s="130"/>
      <c r="F984" s="130"/>
      <c r="G984" s="130"/>
      <c r="H984" s="130"/>
      <c r="I984" s="105"/>
      <c r="J984" s="7"/>
      <c r="K984" s="105"/>
      <c r="L984" s="105"/>
      <c r="M984" s="105"/>
      <c r="N984" s="105"/>
      <c r="O984" s="105"/>
      <c r="P984" s="7"/>
      <c r="Q984" s="105"/>
      <c r="R984" s="105"/>
      <c r="S984" s="105"/>
      <c r="T984" s="105"/>
      <c r="U984" s="105"/>
      <c r="V984" s="105"/>
      <c r="W984" s="105"/>
      <c r="X984" s="105"/>
      <c r="Y984" s="105"/>
      <c r="Z984" s="105"/>
      <c r="AA984" s="105"/>
      <c r="AB984" s="105"/>
      <c r="AC984" s="105"/>
      <c r="AD984" s="105"/>
      <c r="AE984" s="105"/>
      <c r="AF984" s="105"/>
      <c r="AG984" s="105"/>
      <c r="AH984" s="105"/>
      <c r="AI984" s="105"/>
      <c r="AJ984" s="105"/>
      <c r="AK984" s="105"/>
      <c r="AL984" s="105"/>
      <c r="AM984" s="105"/>
      <c r="AN984" s="105"/>
      <c r="AO984" s="105"/>
      <c r="AP984" s="105"/>
      <c r="AQ984" s="105"/>
      <c r="AR984" s="105"/>
      <c r="AS984" s="105"/>
      <c r="AT984" s="105"/>
      <c r="AU984" s="105"/>
      <c r="AV984" s="105"/>
      <c r="AW984" s="105"/>
      <c r="AX984" s="105"/>
      <c r="AY984" s="105"/>
      <c r="AZ984" s="105"/>
      <c r="BA984" s="105"/>
      <c r="BB984" s="105"/>
      <c r="BC984" s="105"/>
      <c r="BD984" s="105"/>
      <c r="BE984" s="105"/>
      <c r="BF984" s="105"/>
      <c r="BG984" s="105"/>
      <c r="BH984" s="105"/>
      <c r="BI984" s="105"/>
      <c r="BJ984" s="105"/>
      <c r="BK984" s="105"/>
      <c r="BL984" s="105"/>
      <c r="BM984" s="105"/>
      <c r="BN984" s="105"/>
      <c r="BO984" s="105"/>
      <c r="BP984" s="105"/>
      <c r="BQ984" s="105"/>
      <c r="BR984" s="105"/>
      <c r="BS984" s="105"/>
      <c r="BT984" s="105"/>
      <c r="BU984" s="105"/>
      <c r="BV984" s="105"/>
      <c r="BW984" s="105"/>
      <c r="BX984" s="105"/>
      <c r="BY984" s="105"/>
      <c r="BZ984" s="105"/>
      <c r="CA984" s="105"/>
      <c r="CB984" s="105"/>
    </row>
    <row r="985" spans="1:80" s="245" customFormat="1" ht="58.4" customHeight="1" thickBot="1" x14ac:dyDescent="0.4">
      <c r="A985" s="249"/>
      <c r="B985" s="120"/>
      <c r="C985" s="360" t="s">
        <v>2</v>
      </c>
      <c r="D985" s="121"/>
      <c r="E985" s="131" t="s">
        <v>225</v>
      </c>
      <c r="F985" s="131" t="s">
        <v>444</v>
      </c>
      <c r="G985" s="131" t="s">
        <v>208</v>
      </c>
      <c r="H985" s="122" t="s">
        <v>385</v>
      </c>
      <c r="I985" s="123" t="s">
        <v>1</v>
      </c>
      <c r="J985" s="7"/>
      <c r="K985" s="169">
        <v>204032</v>
      </c>
      <c r="L985" s="106"/>
      <c r="M985" s="194" t="s">
        <v>128</v>
      </c>
      <c r="N985" s="83" t="s">
        <v>4</v>
      </c>
      <c r="O985" s="83" t="s">
        <v>5</v>
      </c>
      <c r="P985" s="83" t="s">
        <v>6</v>
      </c>
      <c r="Q985" s="83" t="s">
        <v>7</v>
      </c>
      <c r="R985" s="83" t="s">
        <v>8</v>
      </c>
      <c r="S985" s="83" t="s">
        <v>9</v>
      </c>
      <c r="T985" s="83" t="s">
        <v>10</v>
      </c>
      <c r="U985" s="83" t="s">
        <v>11</v>
      </c>
      <c r="V985" s="83" t="s">
        <v>12</v>
      </c>
      <c r="W985" s="83" t="s">
        <v>13</v>
      </c>
      <c r="X985" s="83" t="s">
        <v>14</v>
      </c>
      <c r="Y985" s="83" t="s">
        <v>15</v>
      </c>
      <c r="Z985" s="83" t="s">
        <v>16</v>
      </c>
      <c r="AA985" s="83" t="s">
        <v>17</v>
      </c>
      <c r="AB985" s="83" t="s">
        <v>18</v>
      </c>
      <c r="AC985" s="83" t="s">
        <v>19</v>
      </c>
      <c r="AD985" s="83" t="s">
        <v>20</v>
      </c>
      <c r="AE985" s="83" t="s">
        <v>21</v>
      </c>
      <c r="AF985" s="83" t="s">
        <v>22</v>
      </c>
      <c r="AG985" s="83" t="s">
        <v>23</v>
      </c>
      <c r="AH985" s="83" t="s">
        <v>24</v>
      </c>
      <c r="AI985" s="83" t="s">
        <v>25</v>
      </c>
      <c r="AJ985" s="83" t="s">
        <v>26</v>
      </c>
      <c r="AK985" s="83" t="s">
        <v>27</v>
      </c>
      <c r="AL985" s="83" t="s">
        <v>28</v>
      </c>
      <c r="AM985" s="83" t="s">
        <v>29</v>
      </c>
      <c r="AN985" s="83" t="s">
        <v>30</v>
      </c>
      <c r="AO985" s="83" t="s">
        <v>31</v>
      </c>
      <c r="AP985" s="83" t="s">
        <v>32</v>
      </c>
      <c r="AQ985" s="83" t="s">
        <v>33</v>
      </c>
      <c r="AR985" s="83" t="s">
        <v>34</v>
      </c>
      <c r="AS985" s="83" t="s">
        <v>35</v>
      </c>
      <c r="AT985" s="83" t="s">
        <v>36</v>
      </c>
      <c r="AU985" s="83" t="s">
        <v>37</v>
      </c>
      <c r="AV985" s="83" t="s">
        <v>38</v>
      </c>
      <c r="AW985" s="83" t="s">
        <v>39</v>
      </c>
      <c r="AX985" s="83" t="s">
        <v>40</v>
      </c>
      <c r="AY985" s="83" t="s">
        <v>41</v>
      </c>
      <c r="AZ985" s="83" t="s">
        <v>42</v>
      </c>
      <c r="BA985" s="83" t="s">
        <v>43</v>
      </c>
      <c r="BB985" s="83" t="s">
        <v>44</v>
      </c>
      <c r="BC985" s="83" t="s">
        <v>45</v>
      </c>
      <c r="BD985" s="83" t="s">
        <v>46</v>
      </c>
      <c r="BE985" s="83" t="s">
        <v>47</v>
      </c>
      <c r="BF985" s="83" t="s">
        <v>48</v>
      </c>
      <c r="BG985" s="83" t="s">
        <v>49</v>
      </c>
      <c r="BH985" s="83" t="s">
        <v>50</v>
      </c>
      <c r="BI985" s="83" t="s">
        <v>51</v>
      </c>
      <c r="BJ985" s="134" t="s">
        <v>234</v>
      </c>
      <c r="BK985" s="135" t="s">
        <v>164</v>
      </c>
      <c r="BL985" s="135" t="s">
        <v>213</v>
      </c>
      <c r="BM985" s="106"/>
      <c r="BN985" s="368" t="s">
        <v>238</v>
      </c>
      <c r="BO985" s="369"/>
      <c r="BP985" s="369"/>
      <c r="BQ985" s="369"/>
      <c r="BR985" s="369"/>
      <c r="BS985" s="369"/>
      <c r="BT985" s="369"/>
      <c r="BU985" s="369"/>
      <c r="BV985" s="369"/>
      <c r="BW985" s="369"/>
      <c r="BX985" s="369"/>
      <c r="BY985" s="369"/>
      <c r="BZ985" s="369"/>
      <c r="CA985" s="369"/>
      <c r="CB985" s="369"/>
    </row>
    <row r="986" spans="1:80" s="245" customFormat="1" ht="18" hidden="1" customHeight="1" x14ac:dyDescent="0.35">
      <c r="A986" s="250"/>
      <c r="B986" s="113"/>
      <c r="C986" s="361"/>
      <c r="D986" s="125"/>
      <c r="E986" s="125"/>
      <c r="F986" s="125"/>
      <c r="G986" s="125"/>
      <c r="H986" s="370" t="s">
        <v>201</v>
      </c>
      <c r="I986" s="373" t="s">
        <v>93</v>
      </c>
      <c r="J986" s="7"/>
      <c r="K986" s="375" t="s">
        <v>423</v>
      </c>
      <c r="L986" s="106"/>
      <c r="M986" s="84"/>
      <c r="N986" s="74">
        <f>MONTH(Úvod!$F$10)</f>
        <v>1</v>
      </c>
      <c r="O986" s="75">
        <f t="shared" ref="O986" si="15916">IF(N986=12,1,N986+1)</f>
        <v>2</v>
      </c>
      <c r="P986" s="75">
        <f t="shared" ref="P986" si="15917">IF(O986=12,1,O986+1)</f>
        <v>3</v>
      </c>
      <c r="Q986" s="76">
        <f t="shared" ref="Q986" si="15918">IF(P986=12,1,P986+1)</f>
        <v>4</v>
      </c>
      <c r="R986" s="76">
        <f t="shared" ref="R986" si="15919">IF(Q986=12,1,Q986+1)</f>
        <v>5</v>
      </c>
      <c r="S986" s="76">
        <f t="shared" ref="S986" si="15920">IF(R986=12,1,R986+1)</f>
        <v>6</v>
      </c>
      <c r="T986" s="76">
        <f t="shared" ref="T986" si="15921">IF(S986=12,1,S986+1)</f>
        <v>7</v>
      </c>
      <c r="U986" s="76">
        <f t="shared" ref="U986" si="15922">IF(T986=12,1,T986+1)</f>
        <v>8</v>
      </c>
      <c r="V986" s="76">
        <f t="shared" ref="V986" si="15923">IF(U986=12,1,U986+1)</f>
        <v>9</v>
      </c>
      <c r="W986" s="76">
        <f>IF(V986=12,1,V986+1)</f>
        <v>10</v>
      </c>
      <c r="X986" s="76">
        <f t="shared" ref="X986" si="15924">IF(W986=12,1,W986+1)</f>
        <v>11</v>
      </c>
      <c r="Y986" s="76">
        <f t="shared" ref="Y986" si="15925">IF(X986=12,1,X986+1)</f>
        <v>12</v>
      </c>
      <c r="Z986" s="76">
        <f t="shared" ref="Z986" si="15926">IF(Y986=12,1,Y986+1)</f>
        <v>1</v>
      </c>
      <c r="AA986" s="76">
        <f t="shared" ref="AA986" si="15927">IF(Z986=12,1,Z986+1)</f>
        <v>2</v>
      </c>
      <c r="AB986" s="76">
        <f t="shared" ref="AB986" si="15928">IF(AA986=12,1,AA986+1)</f>
        <v>3</v>
      </c>
      <c r="AC986" s="76">
        <f t="shared" ref="AC986" si="15929">IF(AB986=12,1,AB986+1)</f>
        <v>4</v>
      </c>
      <c r="AD986" s="76">
        <f t="shared" ref="AD986" si="15930">IF(AC986=12,1,AC986+1)</f>
        <v>5</v>
      </c>
      <c r="AE986" s="76">
        <f t="shared" ref="AE986" si="15931">IF(AD986=12,1,AD986+1)</f>
        <v>6</v>
      </c>
      <c r="AF986" s="76">
        <f>IF(AE986=12,1,AE986+1)</f>
        <v>7</v>
      </c>
      <c r="AG986" s="76">
        <f t="shared" ref="AG986" si="15932">IF(AF986=12,1,AF986+1)</f>
        <v>8</v>
      </c>
      <c r="AH986" s="76">
        <f t="shared" ref="AH986" si="15933">IF(AG986=12,1,AG986+1)</f>
        <v>9</v>
      </c>
      <c r="AI986" s="76">
        <f t="shared" ref="AI986" si="15934">IF(AH986=12,1,AH986+1)</f>
        <v>10</v>
      </c>
      <c r="AJ986" s="76">
        <f t="shared" ref="AJ986" si="15935">IF(AI986=12,1,AI986+1)</f>
        <v>11</v>
      </c>
      <c r="AK986" s="76">
        <f t="shared" ref="AK986" si="15936">IF(AJ986=12,1,AJ986+1)</f>
        <v>12</v>
      </c>
      <c r="AL986" s="76">
        <f t="shared" ref="AL986" si="15937">IF(AK986=12,1,AK986+1)</f>
        <v>1</v>
      </c>
      <c r="AM986" s="76">
        <f t="shared" ref="AM986" si="15938">IF(AL986=12,1,AL986+1)</f>
        <v>2</v>
      </c>
      <c r="AN986" s="76">
        <f t="shared" ref="AN986" si="15939">IF(AM986=12,1,AM986+1)</f>
        <v>3</v>
      </c>
      <c r="AO986" s="76">
        <f t="shared" ref="AO986" si="15940">IF(AN986=12,1,AN986+1)</f>
        <v>4</v>
      </c>
      <c r="AP986" s="76">
        <f t="shared" ref="AP986" si="15941">IF(AO986=12,1,AO986+1)</f>
        <v>5</v>
      </c>
      <c r="AQ986" s="76">
        <f t="shared" ref="AQ986" si="15942">IF(AP986=12,1,AP986+1)</f>
        <v>6</v>
      </c>
      <c r="AR986" s="76">
        <f t="shared" ref="AR986" si="15943">IF(AQ986=12,1,AQ986+1)</f>
        <v>7</v>
      </c>
      <c r="AS986" s="76">
        <f t="shared" ref="AS986" si="15944">IF(AR986=12,1,AR986+1)</f>
        <v>8</v>
      </c>
      <c r="AT986" s="76">
        <f t="shared" ref="AT986" si="15945">IF(AS986=12,1,AS986+1)</f>
        <v>9</v>
      </c>
      <c r="AU986" s="76">
        <f t="shared" ref="AU986" si="15946">IF(AT986=12,1,AT986+1)</f>
        <v>10</v>
      </c>
      <c r="AV986" s="76">
        <f t="shared" ref="AV986" si="15947">IF(AU986=12,1,AU986+1)</f>
        <v>11</v>
      </c>
      <c r="AW986" s="76">
        <f t="shared" ref="AW986" si="15948">IF(AV986=12,1,AV986+1)</f>
        <v>12</v>
      </c>
      <c r="AX986" s="76">
        <f t="shared" ref="AX986" si="15949">IF(AW986=12,1,AW986+1)</f>
        <v>1</v>
      </c>
      <c r="AY986" s="76">
        <f t="shared" ref="AY986" si="15950">IF(AX986=12,1,AX986+1)</f>
        <v>2</v>
      </c>
      <c r="AZ986" s="76">
        <f t="shared" ref="AZ986" si="15951">IF(AY986=12,1,AY986+1)</f>
        <v>3</v>
      </c>
      <c r="BA986" s="76">
        <f t="shared" ref="BA986" si="15952">IF(AZ986=12,1,AZ986+1)</f>
        <v>4</v>
      </c>
      <c r="BB986" s="76">
        <f t="shared" ref="BB986" si="15953">IF(BA986=12,1,BA986+1)</f>
        <v>5</v>
      </c>
      <c r="BC986" s="76">
        <f t="shared" ref="BC986" si="15954">IF(BB986=12,1,BB986+1)</f>
        <v>6</v>
      </c>
      <c r="BD986" s="76">
        <f t="shared" ref="BD986" si="15955">IF(BC986=12,1,BC986+1)</f>
        <v>7</v>
      </c>
      <c r="BE986" s="76">
        <f t="shared" ref="BE986" si="15956">IF(BD986=12,1,BD986+1)</f>
        <v>8</v>
      </c>
      <c r="BF986" s="76">
        <f t="shared" ref="BF986" si="15957">IF(BE986=12,1,BE986+1)</f>
        <v>9</v>
      </c>
      <c r="BG986" s="76">
        <f t="shared" ref="BG986" si="15958">IF(BF986=12,1,BF986+1)</f>
        <v>10</v>
      </c>
      <c r="BH986" s="76">
        <f t="shared" ref="BH986" si="15959">IF(BG986=12,1,BG986+1)</f>
        <v>11</v>
      </c>
      <c r="BI986" s="76">
        <f t="shared" ref="BI986" si="15960">IF(BH986=12,1,BH986+1)</f>
        <v>12</v>
      </c>
      <c r="BJ986" s="81"/>
      <c r="BK986" s="78"/>
      <c r="BL986" s="78"/>
      <c r="BM986" s="106"/>
      <c r="BN986" s="106"/>
      <c r="BO986" s="106"/>
      <c r="BP986" s="106"/>
      <c r="BQ986" s="106"/>
      <c r="BR986" s="106"/>
      <c r="BS986" s="106"/>
      <c r="BT986" s="106"/>
      <c r="BU986" s="106"/>
      <c r="BV986" s="106"/>
      <c r="BW986" s="106"/>
      <c r="BX986" s="106"/>
      <c r="BY986" s="106"/>
      <c r="BZ986" s="106"/>
      <c r="CA986" s="106"/>
      <c r="CB986" s="106"/>
    </row>
    <row r="987" spans="1:80" s="245" customFormat="1" ht="35.15" hidden="1" customHeight="1" x14ac:dyDescent="0.35">
      <c r="A987" s="250"/>
      <c r="B987" s="113"/>
      <c r="C987" s="361"/>
      <c r="D987" s="125"/>
      <c r="E987" s="125"/>
      <c r="F987" s="125"/>
      <c r="G987" s="125"/>
      <c r="H987" s="370"/>
      <c r="I987" s="373"/>
      <c r="J987" s="7"/>
      <c r="K987" s="376"/>
      <c r="L987" s="106"/>
      <c r="M987" s="77"/>
      <c r="N987" s="59">
        <f t="shared" ref="N987:BI987" si="15961">VALUE(_xlfn.CONCAT(N986,".",N989))</f>
        <v>1</v>
      </c>
      <c r="O987" s="73">
        <f t="shared" si="15961"/>
        <v>32</v>
      </c>
      <c r="P987" s="73">
        <f t="shared" si="15961"/>
        <v>61</v>
      </c>
      <c r="Q987" s="73">
        <f t="shared" si="15961"/>
        <v>92</v>
      </c>
      <c r="R987" s="73">
        <f t="shared" si="15961"/>
        <v>122</v>
      </c>
      <c r="S987" s="73">
        <f t="shared" si="15961"/>
        <v>153</v>
      </c>
      <c r="T987" s="73">
        <f t="shared" si="15961"/>
        <v>183</v>
      </c>
      <c r="U987" s="73">
        <f t="shared" si="15961"/>
        <v>214</v>
      </c>
      <c r="V987" s="73">
        <f t="shared" si="15961"/>
        <v>245</v>
      </c>
      <c r="W987" s="73">
        <f t="shared" si="15961"/>
        <v>275</v>
      </c>
      <c r="X987" s="73">
        <f t="shared" si="15961"/>
        <v>306</v>
      </c>
      <c r="Y987" s="73">
        <f t="shared" si="15961"/>
        <v>336</v>
      </c>
      <c r="Z987" s="73">
        <f t="shared" si="15961"/>
        <v>367</v>
      </c>
      <c r="AA987" s="73">
        <f t="shared" si="15961"/>
        <v>398</v>
      </c>
      <c r="AB987" s="73">
        <f t="shared" si="15961"/>
        <v>426</v>
      </c>
      <c r="AC987" s="73">
        <f t="shared" si="15961"/>
        <v>457</v>
      </c>
      <c r="AD987" s="73">
        <f t="shared" si="15961"/>
        <v>487</v>
      </c>
      <c r="AE987" s="73">
        <f t="shared" si="15961"/>
        <v>518</v>
      </c>
      <c r="AF987" s="73">
        <f t="shared" si="15961"/>
        <v>548</v>
      </c>
      <c r="AG987" s="73">
        <f t="shared" si="15961"/>
        <v>579</v>
      </c>
      <c r="AH987" s="73">
        <f t="shared" si="15961"/>
        <v>610</v>
      </c>
      <c r="AI987" s="73">
        <f t="shared" si="15961"/>
        <v>640</v>
      </c>
      <c r="AJ987" s="73">
        <f t="shared" si="15961"/>
        <v>671</v>
      </c>
      <c r="AK987" s="73">
        <f t="shared" si="15961"/>
        <v>701</v>
      </c>
      <c r="AL987" s="73">
        <f t="shared" si="15961"/>
        <v>732</v>
      </c>
      <c r="AM987" s="73">
        <f t="shared" si="15961"/>
        <v>763</v>
      </c>
      <c r="AN987" s="73">
        <f t="shared" si="15961"/>
        <v>791</v>
      </c>
      <c r="AO987" s="73">
        <f t="shared" si="15961"/>
        <v>822</v>
      </c>
      <c r="AP987" s="73">
        <f t="shared" si="15961"/>
        <v>852</v>
      </c>
      <c r="AQ987" s="73">
        <f t="shared" si="15961"/>
        <v>883</v>
      </c>
      <c r="AR987" s="73">
        <f t="shared" si="15961"/>
        <v>913</v>
      </c>
      <c r="AS987" s="73">
        <f t="shared" si="15961"/>
        <v>944</v>
      </c>
      <c r="AT987" s="73">
        <f t="shared" si="15961"/>
        <v>975</v>
      </c>
      <c r="AU987" s="73">
        <f t="shared" si="15961"/>
        <v>1005</v>
      </c>
      <c r="AV987" s="73">
        <f t="shared" si="15961"/>
        <v>1036</v>
      </c>
      <c r="AW987" s="73">
        <f t="shared" si="15961"/>
        <v>1066</v>
      </c>
      <c r="AX987" s="73">
        <f t="shared" si="15961"/>
        <v>1097</v>
      </c>
      <c r="AY987" s="73">
        <f t="shared" si="15961"/>
        <v>1128</v>
      </c>
      <c r="AZ987" s="73">
        <f t="shared" si="15961"/>
        <v>1156</v>
      </c>
      <c r="BA987" s="73">
        <f t="shared" si="15961"/>
        <v>1187</v>
      </c>
      <c r="BB987" s="73">
        <f t="shared" si="15961"/>
        <v>1217</v>
      </c>
      <c r="BC987" s="73">
        <f t="shared" si="15961"/>
        <v>1248</v>
      </c>
      <c r="BD987" s="73">
        <f t="shared" si="15961"/>
        <v>1278</v>
      </c>
      <c r="BE987" s="73">
        <f t="shared" si="15961"/>
        <v>1309</v>
      </c>
      <c r="BF987" s="73">
        <f t="shared" si="15961"/>
        <v>1340</v>
      </c>
      <c r="BG987" s="73">
        <f t="shared" si="15961"/>
        <v>1370</v>
      </c>
      <c r="BH987" s="73">
        <f t="shared" si="15961"/>
        <v>1401</v>
      </c>
      <c r="BI987" s="73">
        <f t="shared" si="15961"/>
        <v>1431</v>
      </c>
      <c r="BJ987" s="82"/>
      <c r="BK987" s="79"/>
      <c r="BL987" s="79"/>
      <c r="BM987" s="106"/>
      <c r="BN987" s="106"/>
      <c r="BO987" s="106"/>
      <c r="BP987" s="106"/>
      <c r="BQ987" s="106"/>
      <c r="BR987" s="106"/>
      <c r="BS987" s="106"/>
      <c r="BT987" s="106"/>
      <c r="BU987" s="106"/>
      <c r="BV987" s="106"/>
      <c r="BW987" s="106"/>
      <c r="BX987" s="106"/>
      <c r="BY987" s="106"/>
      <c r="BZ987" s="106"/>
      <c r="CA987" s="106"/>
      <c r="CB987" s="106"/>
    </row>
    <row r="988" spans="1:80" s="245" customFormat="1" ht="17.149999999999999" customHeight="1" x14ac:dyDescent="0.35">
      <c r="A988" s="250"/>
      <c r="B988" s="113"/>
      <c r="C988" s="361"/>
      <c r="D988" s="125"/>
      <c r="E988" s="357" t="s">
        <v>207</v>
      </c>
      <c r="F988" s="357" t="s">
        <v>207</v>
      </c>
      <c r="G988" s="357" t="s">
        <v>207</v>
      </c>
      <c r="H988" s="370"/>
      <c r="I988" s="373"/>
      <c r="J988" s="7"/>
      <c r="K988" s="376"/>
      <c r="L988" s="106"/>
      <c r="M988" s="77"/>
      <c r="N988" s="60" t="str">
        <f>VLOOKUP(N986,'Podpůrná data'!$I$188:$J$199,2)</f>
        <v>leden</v>
      </c>
      <c r="O988" s="60" t="str">
        <f>VLOOKUP(O986,'Podpůrná data'!$I$188:$J$199,2)</f>
        <v>únor</v>
      </c>
      <c r="P988" s="60" t="str">
        <f>VLOOKUP(P986,'Podpůrná data'!$I$188:$J$199,2)</f>
        <v>březen</v>
      </c>
      <c r="Q988" s="60" t="str">
        <f>VLOOKUP(Q986,'Podpůrná data'!$I$188:$J$199,2)</f>
        <v>duben</v>
      </c>
      <c r="R988" s="60" t="str">
        <f>VLOOKUP(R986,'Podpůrná data'!$I$188:$J$199,2)</f>
        <v>květen</v>
      </c>
      <c r="S988" s="60" t="str">
        <f>VLOOKUP(S986,'Podpůrná data'!$I$188:$J$199,2)</f>
        <v>červen</v>
      </c>
      <c r="T988" s="60" t="str">
        <f>VLOOKUP(T986,'Podpůrná data'!$I$188:$J$199,2)</f>
        <v>červenec</v>
      </c>
      <c r="U988" s="60" t="str">
        <f>VLOOKUP(U986,'Podpůrná data'!$I$188:$J$199,2)</f>
        <v>srpen</v>
      </c>
      <c r="V988" s="60" t="str">
        <f>VLOOKUP(V986,'Podpůrná data'!$I$188:$J$199,2)</f>
        <v>září</v>
      </c>
      <c r="W988" s="60" t="str">
        <f>VLOOKUP(W986,'Podpůrná data'!$I$188:$J$199,2)</f>
        <v>říjen</v>
      </c>
      <c r="X988" s="60" t="str">
        <f>VLOOKUP(X986,'Podpůrná data'!$I$188:$J$199,2)</f>
        <v>listopad</v>
      </c>
      <c r="Y988" s="60" t="str">
        <f>VLOOKUP(Y986,'Podpůrná data'!$I$188:$J$199,2)</f>
        <v>prosinec</v>
      </c>
      <c r="Z988" s="60" t="str">
        <f>VLOOKUP(Z986,'Podpůrná data'!$I$188:$J$199,2)</f>
        <v>leden</v>
      </c>
      <c r="AA988" s="60" t="str">
        <f>VLOOKUP(AA986,'Podpůrná data'!$I$188:$J$199,2)</f>
        <v>únor</v>
      </c>
      <c r="AB988" s="60" t="str">
        <f>VLOOKUP(AB986,'Podpůrná data'!$I$188:$J$199,2)</f>
        <v>březen</v>
      </c>
      <c r="AC988" s="60" t="str">
        <f>VLOOKUP(AC986,'Podpůrná data'!$I$188:$J$199,2)</f>
        <v>duben</v>
      </c>
      <c r="AD988" s="60" t="str">
        <f>VLOOKUP(AD986,'Podpůrná data'!$I$188:$J$199,2)</f>
        <v>květen</v>
      </c>
      <c r="AE988" s="60" t="str">
        <f>VLOOKUP(AE986,'Podpůrná data'!$I$188:$J$199,2)</f>
        <v>červen</v>
      </c>
      <c r="AF988" s="60" t="str">
        <f>VLOOKUP(AF986,'Podpůrná data'!$I$188:$J$199,2)</f>
        <v>červenec</v>
      </c>
      <c r="AG988" s="60" t="str">
        <f>VLOOKUP(AG986,'Podpůrná data'!$I$188:$J$199,2)</f>
        <v>srpen</v>
      </c>
      <c r="AH988" s="60" t="str">
        <f>VLOOKUP(AH986,'Podpůrná data'!$I$188:$J$199,2)</f>
        <v>září</v>
      </c>
      <c r="AI988" s="60" t="str">
        <f>VLOOKUP(AI986,'Podpůrná data'!$I$188:$J$199,2)</f>
        <v>říjen</v>
      </c>
      <c r="AJ988" s="60" t="str">
        <f>VLOOKUP(AJ986,'Podpůrná data'!$I$188:$J$199,2)</f>
        <v>listopad</v>
      </c>
      <c r="AK988" s="60" t="str">
        <f>VLOOKUP(AK986,'Podpůrná data'!$I$188:$J$199,2)</f>
        <v>prosinec</v>
      </c>
      <c r="AL988" s="60" t="str">
        <f>VLOOKUP(AL986,'Podpůrná data'!$I$188:$J$199,2)</f>
        <v>leden</v>
      </c>
      <c r="AM988" s="60" t="str">
        <f>VLOOKUP(AM986,'Podpůrná data'!$I$188:$J$199,2)</f>
        <v>únor</v>
      </c>
      <c r="AN988" s="60" t="str">
        <f>VLOOKUP(AN986,'Podpůrná data'!$I$188:$J$199,2)</f>
        <v>březen</v>
      </c>
      <c r="AO988" s="60" t="str">
        <f>VLOOKUP(AO986,'Podpůrná data'!$I$188:$J$199,2)</f>
        <v>duben</v>
      </c>
      <c r="AP988" s="60" t="str">
        <f>VLOOKUP(AP986,'Podpůrná data'!$I$188:$J$199,2)</f>
        <v>květen</v>
      </c>
      <c r="AQ988" s="60" t="str">
        <f>VLOOKUP(AQ986,'Podpůrná data'!$I$188:$J$199,2)</f>
        <v>červen</v>
      </c>
      <c r="AR988" s="60" t="str">
        <f>VLOOKUP(AR986,'Podpůrná data'!$I$188:$J$199,2)</f>
        <v>červenec</v>
      </c>
      <c r="AS988" s="60" t="str">
        <f>VLOOKUP(AS986,'Podpůrná data'!$I$188:$J$199,2)</f>
        <v>srpen</v>
      </c>
      <c r="AT988" s="60" t="str">
        <f>VLOOKUP(AT986,'Podpůrná data'!$I$188:$J$199,2)</f>
        <v>září</v>
      </c>
      <c r="AU988" s="60" t="str">
        <f>VLOOKUP(AU986,'Podpůrná data'!$I$188:$J$199,2)</f>
        <v>říjen</v>
      </c>
      <c r="AV988" s="60" t="str">
        <f>VLOOKUP(AV986,'Podpůrná data'!$I$188:$J$199,2)</f>
        <v>listopad</v>
      </c>
      <c r="AW988" s="60" t="str">
        <f>VLOOKUP(AW986,'Podpůrná data'!$I$188:$J$199,2)</f>
        <v>prosinec</v>
      </c>
      <c r="AX988" s="60" t="str">
        <f>VLOOKUP(AX986,'Podpůrná data'!$I$188:$J$199,2)</f>
        <v>leden</v>
      </c>
      <c r="AY988" s="60" t="str">
        <f>VLOOKUP(AY986,'Podpůrná data'!$I$188:$J$199,2)</f>
        <v>únor</v>
      </c>
      <c r="AZ988" s="60" t="str">
        <f>VLOOKUP(AZ986,'Podpůrná data'!$I$188:$J$199,2)</f>
        <v>březen</v>
      </c>
      <c r="BA988" s="60" t="str">
        <f>VLOOKUP(BA986,'Podpůrná data'!$I$188:$J$199,2)</f>
        <v>duben</v>
      </c>
      <c r="BB988" s="60" t="str">
        <f>VLOOKUP(BB986,'Podpůrná data'!$I$188:$J$199,2)</f>
        <v>květen</v>
      </c>
      <c r="BC988" s="60" t="str">
        <f>VLOOKUP(BC986,'Podpůrná data'!$I$188:$J$199,2)</f>
        <v>červen</v>
      </c>
      <c r="BD988" s="60" t="str">
        <f>VLOOKUP(BD986,'Podpůrná data'!$I$188:$J$199,2)</f>
        <v>červenec</v>
      </c>
      <c r="BE988" s="60" t="str">
        <f>VLOOKUP(BE986,'Podpůrná data'!$I$188:$J$199,2)</f>
        <v>srpen</v>
      </c>
      <c r="BF988" s="60" t="str">
        <f>VLOOKUP(BF986,'Podpůrná data'!$I$188:$J$199,2)</f>
        <v>září</v>
      </c>
      <c r="BG988" s="60" t="str">
        <f>VLOOKUP(BG986,'Podpůrná data'!$I$188:$J$199,2)</f>
        <v>říjen</v>
      </c>
      <c r="BH988" s="60" t="str">
        <f>VLOOKUP(BH986,'Podpůrná data'!$I$188:$J$199,2)</f>
        <v>listopad</v>
      </c>
      <c r="BI988" s="60" t="str">
        <f>VLOOKUP(BI986,'Podpůrná data'!$I$188:$J$199,2)</f>
        <v>prosinec</v>
      </c>
      <c r="BJ988" s="200"/>
      <c r="BK988" s="200"/>
      <c r="BL988" s="201"/>
      <c r="BM988" s="106"/>
      <c r="BN988" s="179" t="s">
        <v>105</v>
      </c>
      <c r="BO988" s="179" t="s">
        <v>106</v>
      </c>
      <c r="BP988" s="179" t="s">
        <v>107</v>
      </c>
      <c r="BQ988" s="179" t="s">
        <v>108</v>
      </c>
      <c r="BR988" s="179" t="s">
        <v>109</v>
      </c>
      <c r="BS988" s="179" t="s">
        <v>110</v>
      </c>
      <c r="BT988" s="179" t="s">
        <v>111</v>
      </c>
      <c r="BU988" s="179" t="s">
        <v>112</v>
      </c>
      <c r="BV988" s="179" t="s">
        <v>113</v>
      </c>
      <c r="BW988" s="179" t="s">
        <v>155</v>
      </c>
      <c r="BX988" s="179" t="s">
        <v>156</v>
      </c>
      <c r="BY988" s="179" t="s">
        <v>157</v>
      </c>
      <c r="BZ988" s="179" t="s">
        <v>202</v>
      </c>
      <c r="CA988" s="179" t="s">
        <v>203</v>
      </c>
      <c r="CB988" s="179" t="s">
        <v>204</v>
      </c>
    </row>
    <row r="989" spans="1:80" s="245" customFormat="1" ht="16.399999999999999" customHeight="1" x14ac:dyDescent="0.35">
      <c r="A989" s="250"/>
      <c r="B989" s="113"/>
      <c r="C989" s="361"/>
      <c r="D989" s="125"/>
      <c r="E989" s="357"/>
      <c r="F989" s="357"/>
      <c r="G989" s="357"/>
      <c r="H989" s="370"/>
      <c r="I989" s="373"/>
      <c r="J989" s="7"/>
      <c r="K989" s="376"/>
      <c r="L989" s="106"/>
      <c r="M989" s="77"/>
      <c r="N989" s="60">
        <f>YEAR(Úvod!$F$10)</f>
        <v>1900</v>
      </c>
      <c r="O989" s="60">
        <f t="shared" ref="O989" si="15962">IF(O986=1,N989+1,N989)</f>
        <v>1900</v>
      </c>
      <c r="P989" s="60">
        <f t="shared" ref="P989" si="15963">IF(P986=1,O989+1,O989)</f>
        <v>1900</v>
      </c>
      <c r="Q989" s="60">
        <f t="shared" ref="Q989" si="15964">IF(Q986=1,P989+1,P989)</f>
        <v>1900</v>
      </c>
      <c r="R989" s="60">
        <f t="shared" ref="R989" si="15965">IF(R986=1,Q989+1,Q989)</f>
        <v>1900</v>
      </c>
      <c r="S989" s="60">
        <f t="shared" ref="S989" si="15966">IF(S986=1,R989+1,R989)</f>
        <v>1900</v>
      </c>
      <c r="T989" s="60">
        <f t="shared" ref="T989" si="15967">IF(T986=1,S989+1,S989)</f>
        <v>1900</v>
      </c>
      <c r="U989" s="60">
        <f t="shared" ref="U989" si="15968">IF(U986=1,T989+1,T989)</f>
        <v>1900</v>
      </c>
      <c r="V989" s="60">
        <f t="shared" ref="V989" si="15969">IF(V986=1,U989+1,U989)</f>
        <v>1900</v>
      </c>
      <c r="W989" s="60">
        <f t="shared" ref="W989" si="15970">IF(W986=1,V989+1,V989)</f>
        <v>1900</v>
      </c>
      <c r="X989" s="60">
        <f t="shared" ref="X989" si="15971">IF(X986=1,W989+1,W989)</f>
        <v>1900</v>
      </c>
      <c r="Y989" s="60">
        <f t="shared" ref="Y989" si="15972">IF(Y986=1,X989+1,X989)</f>
        <v>1900</v>
      </c>
      <c r="Z989" s="60">
        <f t="shared" ref="Z989" si="15973">IF(Z986=1,Y989+1,Y989)</f>
        <v>1901</v>
      </c>
      <c r="AA989" s="60">
        <f t="shared" ref="AA989" si="15974">IF(AA986=1,Z989+1,Z989)</f>
        <v>1901</v>
      </c>
      <c r="AB989" s="60">
        <f t="shared" ref="AB989" si="15975">IF(AB986=1,AA989+1,AA989)</f>
        <v>1901</v>
      </c>
      <c r="AC989" s="60">
        <f t="shared" ref="AC989" si="15976">IF(AC986=1,AB989+1,AB989)</f>
        <v>1901</v>
      </c>
      <c r="AD989" s="60">
        <f t="shared" ref="AD989" si="15977">IF(AD986=1,AC989+1,AC989)</f>
        <v>1901</v>
      </c>
      <c r="AE989" s="60">
        <f t="shared" ref="AE989" si="15978">IF(AE986=1,AD989+1,AD989)</f>
        <v>1901</v>
      </c>
      <c r="AF989" s="60">
        <f t="shared" ref="AF989" si="15979">IF(AF986=1,AE989+1,AE989)</f>
        <v>1901</v>
      </c>
      <c r="AG989" s="60">
        <f t="shared" ref="AG989" si="15980">IF(AG986=1,AF989+1,AF989)</f>
        <v>1901</v>
      </c>
      <c r="AH989" s="60">
        <f t="shared" ref="AH989" si="15981">IF(AH986=1,AG989+1,AG989)</f>
        <v>1901</v>
      </c>
      <c r="AI989" s="60">
        <f t="shared" ref="AI989" si="15982">IF(AI986=1,AH989+1,AH989)</f>
        <v>1901</v>
      </c>
      <c r="AJ989" s="60">
        <f t="shared" ref="AJ989" si="15983">IF(AJ986=1,AI989+1,AI989)</f>
        <v>1901</v>
      </c>
      <c r="AK989" s="60">
        <f t="shared" ref="AK989" si="15984">IF(AK986=1,AJ989+1,AJ989)</f>
        <v>1901</v>
      </c>
      <c r="AL989" s="60">
        <f t="shared" ref="AL989" si="15985">IF(AL986=1,AK989+1,AK989)</f>
        <v>1902</v>
      </c>
      <c r="AM989" s="60">
        <f t="shared" ref="AM989" si="15986">IF(AM986=1,AL989+1,AL989)</f>
        <v>1902</v>
      </c>
      <c r="AN989" s="60">
        <f t="shared" ref="AN989" si="15987">IF(AN986=1,AM989+1,AM989)</f>
        <v>1902</v>
      </c>
      <c r="AO989" s="60">
        <f t="shared" ref="AO989" si="15988">IF(AO986=1,AN989+1,AN989)</f>
        <v>1902</v>
      </c>
      <c r="AP989" s="60">
        <f t="shared" ref="AP989" si="15989">IF(AP986=1,AO989+1,AO989)</f>
        <v>1902</v>
      </c>
      <c r="AQ989" s="60">
        <f t="shared" ref="AQ989" si="15990">IF(AQ986=1,AP989+1,AP989)</f>
        <v>1902</v>
      </c>
      <c r="AR989" s="60">
        <f t="shared" ref="AR989" si="15991">IF(AR986=1,AQ989+1,AQ989)</f>
        <v>1902</v>
      </c>
      <c r="AS989" s="60">
        <f t="shared" ref="AS989" si="15992">IF(AS986=1,AR989+1,AR989)</f>
        <v>1902</v>
      </c>
      <c r="AT989" s="60">
        <f t="shared" ref="AT989" si="15993">IF(AT986=1,AS989+1,AS989)</f>
        <v>1902</v>
      </c>
      <c r="AU989" s="60">
        <f t="shared" ref="AU989" si="15994">IF(AU986=1,AT989+1,AT989)</f>
        <v>1902</v>
      </c>
      <c r="AV989" s="60">
        <f t="shared" ref="AV989" si="15995">IF(AV986=1,AU989+1,AU989)</f>
        <v>1902</v>
      </c>
      <c r="AW989" s="60">
        <f t="shared" ref="AW989" si="15996">IF(AW986=1,AV989+1,AV989)</f>
        <v>1902</v>
      </c>
      <c r="AX989" s="60">
        <f t="shared" ref="AX989" si="15997">IF(AX986=1,AW989+1,AW989)</f>
        <v>1903</v>
      </c>
      <c r="AY989" s="60">
        <f t="shared" ref="AY989" si="15998">IF(AY986=1,AX989+1,AX989)</f>
        <v>1903</v>
      </c>
      <c r="AZ989" s="60">
        <f t="shared" ref="AZ989" si="15999">IF(AZ986=1,AY989+1,AY989)</f>
        <v>1903</v>
      </c>
      <c r="BA989" s="60">
        <f t="shared" ref="BA989" si="16000">IF(BA986=1,AZ989+1,AZ989)</f>
        <v>1903</v>
      </c>
      <c r="BB989" s="60">
        <f t="shared" ref="BB989" si="16001">IF(BB986=1,BA989+1,BA989)</f>
        <v>1903</v>
      </c>
      <c r="BC989" s="60">
        <f t="shared" ref="BC989" si="16002">IF(BC986=1,BB989+1,BB989)</f>
        <v>1903</v>
      </c>
      <c r="BD989" s="60">
        <f t="shared" ref="BD989" si="16003">IF(BD986=1,BC989+1,BC989)</f>
        <v>1903</v>
      </c>
      <c r="BE989" s="60">
        <f t="shared" ref="BE989" si="16004">IF(BE986=1,BD989+1,BD989)</f>
        <v>1903</v>
      </c>
      <c r="BF989" s="60">
        <f t="shared" ref="BF989" si="16005">IF(BF986=1,BE989+1,BE989)</f>
        <v>1903</v>
      </c>
      <c r="BG989" s="60">
        <f t="shared" ref="BG989" si="16006">IF(BG986=1,BF989+1,BF989)</f>
        <v>1903</v>
      </c>
      <c r="BH989" s="60">
        <f t="shared" ref="BH989" si="16007">IF(BH986=1,BG989+1,BG989)</f>
        <v>1903</v>
      </c>
      <c r="BI989" s="60">
        <f t="shared" ref="BI989" si="16008">IF(BI986=1,BH989+1,BH989)</f>
        <v>1903</v>
      </c>
      <c r="BJ989" s="199"/>
      <c r="BK989" s="198"/>
      <c r="BL989" s="202"/>
      <c r="BM989" s="106"/>
      <c r="BN989" s="106"/>
      <c r="BO989" s="106"/>
      <c r="BP989" s="106"/>
      <c r="BQ989" s="106"/>
      <c r="BR989" s="106"/>
      <c r="BS989" s="106"/>
      <c r="BT989" s="106"/>
      <c r="BU989" s="106"/>
      <c r="BV989" s="106"/>
      <c r="BW989" s="106"/>
      <c r="BX989" s="106"/>
      <c r="BY989" s="106"/>
      <c r="BZ989" s="106"/>
      <c r="CA989" s="106"/>
      <c r="CB989" s="106"/>
    </row>
    <row r="990" spans="1:80" s="245" customFormat="1" ht="16.399999999999999" customHeight="1" x14ac:dyDescent="0.35">
      <c r="A990" s="250"/>
      <c r="B990" s="113"/>
      <c r="C990" s="125"/>
      <c r="D990" s="125"/>
      <c r="E990" s="357"/>
      <c r="F990" s="357"/>
      <c r="G990" s="357"/>
      <c r="H990" s="370"/>
      <c r="I990" s="374"/>
      <c r="J990" s="7"/>
      <c r="K990" s="377"/>
      <c r="L990" s="106"/>
      <c r="M990" s="63" t="s">
        <v>159</v>
      </c>
      <c r="N990" s="258"/>
      <c r="O990" s="258"/>
      <c r="P990" s="258"/>
      <c r="Q990" s="258"/>
      <c r="R990" s="258"/>
      <c r="S990" s="258"/>
      <c r="T990" s="258"/>
      <c r="U990" s="258"/>
      <c r="V990" s="258"/>
      <c r="W990" s="258"/>
      <c r="X990" s="258"/>
      <c r="Y990" s="258"/>
      <c r="Z990" s="258"/>
      <c r="AA990" s="258"/>
      <c r="AB990" s="258"/>
      <c r="AC990" s="258"/>
      <c r="AD990" s="258"/>
      <c r="AE990" s="258"/>
      <c r="AF990" s="258"/>
      <c r="AG990" s="258"/>
      <c r="AH990" s="258"/>
      <c r="AI990" s="258"/>
      <c r="AJ990" s="258"/>
      <c r="AK990" s="258"/>
      <c r="AL990" s="258"/>
      <c r="AM990" s="258"/>
      <c r="AN990" s="258"/>
      <c r="AO990" s="258"/>
      <c r="AP990" s="258"/>
      <c r="AQ990" s="258"/>
      <c r="AR990" s="258"/>
      <c r="AS990" s="258"/>
      <c r="AT990" s="258"/>
      <c r="AU990" s="258"/>
      <c r="AV990" s="258"/>
      <c r="AW990" s="258"/>
      <c r="AX990" s="258"/>
      <c r="AY990" s="258"/>
      <c r="AZ990" s="258"/>
      <c r="BA990" s="258"/>
      <c r="BB990" s="258"/>
      <c r="BC990" s="258"/>
      <c r="BD990" s="258"/>
      <c r="BE990" s="258"/>
      <c r="BF990" s="258"/>
      <c r="BG990" s="258"/>
      <c r="BH990" s="258"/>
      <c r="BI990" s="258"/>
      <c r="BJ990" s="199"/>
      <c r="BK990" s="198"/>
      <c r="BL990" s="202"/>
      <c r="BM990" s="106"/>
      <c r="BN990" s="106"/>
      <c r="BO990" s="106"/>
      <c r="BP990" s="106"/>
      <c r="BQ990" s="106"/>
      <c r="BR990" s="106"/>
      <c r="BS990" s="106"/>
      <c r="BT990" s="106"/>
      <c r="BU990" s="106"/>
      <c r="BV990" s="106"/>
      <c r="BW990" s="106"/>
      <c r="BX990" s="106"/>
      <c r="BY990" s="106"/>
      <c r="BZ990" s="106"/>
      <c r="CA990" s="106"/>
      <c r="CB990" s="106"/>
    </row>
    <row r="991" spans="1:80" s="245" customFormat="1" ht="23.5" customHeight="1" x14ac:dyDescent="0.35">
      <c r="A991" s="243"/>
      <c r="B991" s="126" t="s">
        <v>418</v>
      </c>
      <c r="C991" s="381"/>
      <c r="D991" s="381"/>
      <c r="E991" s="259"/>
      <c r="F991" s="259"/>
      <c r="G991" s="241"/>
      <c r="H991" s="253"/>
      <c r="I991" s="61">
        <f>IF($H991="",0,VLOOKUP($E991,'Podpůrná data'!$H$15:$I$185,2,FALSE)*$H991)</f>
        <v>0</v>
      </c>
      <c r="J991" s="105"/>
      <c r="K991" s="166">
        <f>IF(I991&gt;0,1,0)</f>
        <v>0</v>
      </c>
      <c r="L991" s="204"/>
      <c r="M991" s="63" t="s">
        <v>95</v>
      </c>
      <c r="N991" s="260"/>
      <c r="O991" s="260"/>
      <c r="P991" s="260"/>
      <c r="Q991" s="260"/>
      <c r="R991" s="260"/>
      <c r="S991" s="260"/>
      <c r="T991" s="260"/>
      <c r="U991" s="260"/>
      <c r="V991" s="260"/>
      <c r="W991" s="260"/>
      <c r="X991" s="260"/>
      <c r="Y991" s="260"/>
      <c r="Z991" s="260"/>
      <c r="AA991" s="260"/>
      <c r="AB991" s="260"/>
      <c r="AC991" s="260"/>
      <c r="AD991" s="260"/>
      <c r="AE991" s="260"/>
      <c r="AF991" s="260"/>
      <c r="AG991" s="260"/>
      <c r="AH991" s="260"/>
      <c r="AI991" s="260"/>
      <c r="AJ991" s="260"/>
      <c r="AK991" s="260"/>
      <c r="AL991" s="260"/>
      <c r="AM991" s="260"/>
      <c r="AN991" s="260"/>
      <c r="AO991" s="260"/>
      <c r="AP991" s="260"/>
      <c r="AQ991" s="260"/>
      <c r="AR991" s="260"/>
      <c r="AS991" s="260"/>
      <c r="AT991" s="260"/>
      <c r="AU991" s="260"/>
      <c r="AV991" s="260"/>
      <c r="AW991" s="260"/>
      <c r="AX991" s="260"/>
      <c r="AY991" s="260"/>
      <c r="AZ991" s="260"/>
      <c r="BA991" s="260"/>
      <c r="BB991" s="260"/>
      <c r="BC991" s="260"/>
      <c r="BD991" s="260"/>
      <c r="BE991" s="260"/>
      <c r="BF991" s="260"/>
      <c r="BG991" s="260"/>
      <c r="BH991" s="260"/>
      <c r="BI991" s="260"/>
      <c r="BJ991" s="382">
        <f>SUM(N993:BI993)</f>
        <v>0</v>
      </c>
      <c r="BK991" s="384">
        <f>SUM(N995:BI995)</f>
        <v>0</v>
      </c>
      <c r="BL991" s="386">
        <f>IF($K991=0,0,IF($BJ991&gt;=20,1,0))</f>
        <v>0</v>
      </c>
      <c r="BM991" s="106"/>
      <c r="BN991" s="106"/>
      <c r="BO991" s="106"/>
      <c r="BP991" s="106"/>
      <c r="BQ991" s="106"/>
      <c r="BR991" s="106"/>
      <c r="BS991" s="106"/>
      <c r="BT991" s="106"/>
      <c r="BU991" s="106"/>
      <c r="BV991" s="106"/>
      <c r="BW991" s="106"/>
      <c r="BX991" s="106"/>
      <c r="BY991" s="106"/>
      <c r="BZ991" s="106"/>
      <c r="CA991" s="106"/>
      <c r="CB991" s="106"/>
    </row>
    <row r="992" spans="1:80" s="245" customFormat="1" ht="29" x14ac:dyDescent="0.35">
      <c r="A992" s="243"/>
      <c r="B992" s="128"/>
      <c r="C992" s="170"/>
      <c r="D992" s="170"/>
      <c r="E992" s="170"/>
      <c r="F992" s="170"/>
      <c r="G992" s="170"/>
      <c r="H992" s="170"/>
      <c r="I992" s="64"/>
      <c r="J992" s="105"/>
      <c r="K992" s="223"/>
      <c r="L992" s="106"/>
      <c r="M992" s="63" t="s">
        <v>215</v>
      </c>
      <c r="N992" s="260"/>
      <c r="O992" s="260"/>
      <c r="P992" s="260"/>
      <c r="Q992" s="260"/>
      <c r="R992" s="260"/>
      <c r="S992" s="260"/>
      <c r="T992" s="260"/>
      <c r="U992" s="260"/>
      <c r="V992" s="260"/>
      <c r="W992" s="260"/>
      <c r="X992" s="260"/>
      <c r="Y992" s="260"/>
      <c r="Z992" s="260"/>
      <c r="AA992" s="260"/>
      <c r="AB992" s="260"/>
      <c r="AC992" s="260"/>
      <c r="AD992" s="260"/>
      <c r="AE992" s="260"/>
      <c r="AF992" s="260"/>
      <c r="AG992" s="260"/>
      <c r="AH992" s="260"/>
      <c r="AI992" s="260"/>
      <c r="AJ992" s="260"/>
      <c r="AK992" s="260"/>
      <c r="AL992" s="260"/>
      <c r="AM992" s="260"/>
      <c r="AN992" s="260"/>
      <c r="AO992" s="260"/>
      <c r="AP992" s="260"/>
      <c r="AQ992" s="260"/>
      <c r="AR992" s="260"/>
      <c r="AS992" s="260"/>
      <c r="AT992" s="260"/>
      <c r="AU992" s="260"/>
      <c r="AV992" s="260"/>
      <c r="AW992" s="260"/>
      <c r="AX992" s="260"/>
      <c r="AY992" s="260"/>
      <c r="AZ992" s="260"/>
      <c r="BA992" s="260"/>
      <c r="BB992" s="260"/>
      <c r="BC992" s="260"/>
      <c r="BD992" s="260"/>
      <c r="BE992" s="260"/>
      <c r="BF992" s="260"/>
      <c r="BG992" s="260"/>
      <c r="BH992" s="260"/>
      <c r="BI992" s="260"/>
      <c r="BJ992" s="382"/>
      <c r="BK992" s="384"/>
      <c r="BL992" s="386"/>
      <c r="BM992" s="106"/>
      <c r="BN992" s="106"/>
      <c r="BO992" s="106"/>
      <c r="BP992" s="106"/>
      <c r="BQ992" s="106"/>
      <c r="BR992" s="106"/>
      <c r="BS992" s="106"/>
      <c r="BT992" s="106"/>
      <c r="BU992" s="106"/>
      <c r="BV992" s="106"/>
      <c r="BW992" s="106"/>
      <c r="BX992" s="106"/>
      <c r="BY992" s="106"/>
      <c r="BZ992" s="106"/>
      <c r="CA992" s="106"/>
      <c r="CB992" s="106"/>
    </row>
    <row r="993" spans="1:80" s="245" customFormat="1" ht="29" x14ac:dyDescent="0.35">
      <c r="A993" s="243"/>
      <c r="B993" s="128"/>
      <c r="C993" s="170"/>
      <c r="D993" s="170"/>
      <c r="E993" s="170"/>
      <c r="F993" s="170"/>
      <c r="G993" s="170"/>
      <c r="H993" s="170"/>
      <c r="I993" s="64"/>
      <c r="J993" s="105"/>
      <c r="K993" s="165"/>
      <c r="L993" s="106"/>
      <c r="M993" s="63" t="s">
        <v>235</v>
      </c>
      <c r="N993" s="167">
        <f>IF(N992="",0,IF(N992&gt;=$H991,$H991,N992))</f>
        <v>0</v>
      </c>
      <c r="O993" s="167">
        <f t="shared" ref="O993" si="16009">IF(O992="",0,IF((O992+N994)&lt;=$H991,O992,$H991-N994))</f>
        <v>0</v>
      </c>
      <c r="P993" s="167">
        <f t="shared" ref="P993" si="16010">IF(P992="",0,IF((P992+O994)&lt;=$H991,P992,$H991-O994))</f>
        <v>0</v>
      </c>
      <c r="Q993" s="167">
        <f t="shared" ref="Q993" si="16011">IF(Q992="",0,IF((Q992+P994)&lt;=$H991,Q992,$H991-P994))</f>
        <v>0</v>
      </c>
      <c r="R993" s="167">
        <f t="shared" ref="R993" si="16012">IF(R992="",0,IF((R992+Q994)&lt;=$H991,R992,$H991-Q994))</f>
        <v>0</v>
      </c>
      <c r="S993" s="167">
        <f t="shared" ref="S993" si="16013">IF(S992="",0,IF((S992+R994)&lt;=$H991,S992,$H991-R994))</f>
        <v>0</v>
      </c>
      <c r="T993" s="167">
        <f t="shared" ref="T993" si="16014">IF(T992="",0,IF((T992+S994)&lt;=$H991,T992,$H991-S994))</f>
        <v>0</v>
      </c>
      <c r="U993" s="167">
        <f t="shared" ref="U993" si="16015">IF(U992="",0,IF((U992+T994)&lt;=$H991,U992,$H991-T994))</f>
        <v>0</v>
      </c>
      <c r="V993" s="167">
        <f t="shared" ref="V993" si="16016">IF(V992="",0,IF((V992+U994)&lt;=$H991,V992,$H991-U994))</f>
        <v>0</v>
      </c>
      <c r="W993" s="167">
        <f t="shared" ref="W993" si="16017">IF(W992="",0,IF((W992+V994)&lt;=$H991,W992,$H991-V994))</f>
        <v>0</v>
      </c>
      <c r="X993" s="167">
        <f t="shared" ref="X993" si="16018">IF(X992="",0,IF((X992+W994)&lt;=$H991,X992,$H991-W994))</f>
        <v>0</v>
      </c>
      <c r="Y993" s="167">
        <f t="shared" ref="Y993" si="16019">IF(Y992="",0,IF((Y992+X994)&lt;=$H991,Y992,$H991-X994))</f>
        <v>0</v>
      </c>
      <c r="Z993" s="167">
        <f t="shared" ref="Z993" si="16020">IF(Z992="",0,IF((Z992+Y994)&lt;=$H991,Z992,$H991-Y994))</f>
        <v>0</v>
      </c>
      <c r="AA993" s="167">
        <f t="shared" ref="AA993" si="16021">IF(AA992="",0,IF((AA992+Z994)&lt;=$H991,AA992,$H991-Z994))</f>
        <v>0</v>
      </c>
      <c r="AB993" s="167">
        <f t="shared" ref="AB993" si="16022">IF(AB992="",0,IF((AB992+AA994)&lt;=$H991,AB992,$H991-AA994))</f>
        <v>0</v>
      </c>
      <c r="AC993" s="167">
        <f t="shared" ref="AC993" si="16023">IF(AC992="",0,IF((AC992+AB994)&lt;=$H991,AC992,$H991-AB994))</f>
        <v>0</v>
      </c>
      <c r="AD993" s="167">
        <f t="shared" ref="AD993" si="16024">IF(AD992="",0,IF((AD992+AC994)&lt;=$H991,AD992,$H991-AC994))</f>
        <v>0</v>
      </c>
      <c r="AE993" s="167">
        <f t="shared" ref="AE993" si="16025">IF(AE992="",0,IF((AE992+AD994)&lt;=$H991,AE992,$H991-AD994))</f>
        <v>0</v>
      </c>
      <c r="AF993" s="167">
        <f t="shared" ref="AF993" si="16026">IF(AF992="",0,IF((AF992+AE994)&lt;=$H991,AF992,$H991-AE994))</f>
        <v>0</v>
      </c>
      <c r="AG993" s="167">
        <f t="shared" ref="AG993" si="16027">IF(AG992="",0,IF((AG992+AF994)&lt;=$H991,AG992,$H991-AF994))</f>
        <v>0</v>
      </c>
      <c r="AH993" s="167">
        <f t="shared" ref="AH993" si="16028">IF(AH992="",0,IF((AH992+AG994)&lt;=$H991,AH992,$H991-AG994))</f>
        <v>0</v>
      </c>
      <c r="AI993" s="167">
        <f t="shared" ref="AI993" si="16029">IF(AI992="",0,IF((AI992+AH994)&lt;=$H991,AI992,$H991-AH994))</f>
        <v>0</v>
      </c>
      <c r="AJ993" s="167">
        <f t="shared" ref="AJ993" si="16030">IF(AJ992="",0,IF((AJ992+AI994)&lt;=$H991,AJ992,$H991-AI994))</f>
        <v>0</v>
      </c>
      <c r="AK993" s="167">
        <f t="shared" ref="AK993" si="16031">IF(AK992="",0,IF((AK992+AJ994)&lt;=$H991,AK992,$H991-AJ994))</f>
        <v>0</v>
      </c>
      <c r="AL993" s="167">
        <f t="shared" ref="AL993" si="16032">IF(AL992="",0,IF((AL992+AK994)&lt;=$H991,AL992,$H991-AK994))</f>
        <v>0</v>
      </c>
      <c r="AM993" s="167">
        <f t="shared" ref="AM993" si="16033">IF(AM992="",0,IF((AM992+AL994)&lt;=$H991,AM992,$H991-AL994))</f>
        <v>0</v>
      </c>
      <c r="AN993" s="167">
        <f t="shared" ref="AN993" si="16034">IF(AN992="",0,IF((AN992+AM994)&lt;=$H991,AN992,$H991-AM994))</f>
        <v>0</v>
      </c>
      <c r="AO993" s="167">
        <f t="shared" ref="AO993" si="16035">IF(AO992="",0,IF((AO992+AN994)&lt;=$H991,AO992,$H991-AN994))</f>
        <v>0</v>
      </c>
      <c r="AP993" s="167">
        <f t="shared" ref="AP993" si="16036">IF(AP992="",0,IF((AP992+AO994)&lt;=$H991,AP992,$H991-AO994))</f>
        <v>0</v>
      </c>
      <c r="AQ993" s="167">
        <f t="shared" ref="AQ993" si="16037">IF(AQ992="",0,IF((AQ992+AP994)&lt;=$H991,AQ992,$H991-AP994))</f>
        <v>0</v>
      </c>
      <c r="AR993" s="167">
        <f t="shared" ref="AR993" si="16038">IF(AR992="",0,IF((AR992+AQ994)&lt;=$H991,AR992,$H991-AQ994))</f>
        <v>0</v>
      </c>
      <c r="AS993" s="167">
        <f t="shared" ref="AS993" si="16039">IF(AS992="",0,IF((AS992+AR994)&lt;=$H991,AS992,$H991-AR994))</f>
        <v>0</v>
      </c>
      <c r="AT993" s="167">
        <f t="shared" ref="AT993" si="16040">IF(AT992="",0,IF((AT992+AS994)&lt;=$H991,AT992,$H991-AS994))</f>
        <v>0</v>
      </c>
      <c r="AU993" s="167">
        <f t="shared" ref="AU993" si="16041">IF(AU992="",0,IF((AU992+AT994)&lt;=$H991,AU992,$H991-AT994))</f>
        <v>0</v>
      </c>
      <c r="AV993" s="167">
        <f t="shared" ref="AV993" si="16042">IF(AV992="",0,IF((AV992+AU994)&lt;=$H991,AV992,$H991-AU994))</f>
        <v>0</v>
      </c>
      <c r="AW993" s="167">
        <f t="shared" ref="AW993" si="16043">IF(AW992="",0,IF((AW992+AV994)&lt;=$H991,AW992,$H991-AV994))</f>
        <v>0</v>
      </c>
      <c r="AX993" s="167">
        <f t="shared" ref="AX993" si="16044">IF(AX992="",0,IF((AX992+AW994)&lt;=$H991,AX992,$H991-AW994))</f>
        <v>0</v>
      </c>
      <c r="AY993" s="167">
        <f t="shared" ref="AY993" si="16045">IF(AY992="",0,IF((AY992+AX994)&lt;=$H991,AY992,$H991-AX994))</f>
        <v>0</v>
      </c>
      <c r="AZ993" s="167">
        <f t="shared" ref="AZ993" si="16046">IF(AZ992="",0,IF((AZ992+AY994)&lt;=$H991,AZ992,$H991-AY994))</f>
        <v>0</v>
      </c>
      <c r="BA993" s="167">
        <f t="shared" ref="BA993" si="16047">IF(BA992="",0,IF((BA992+AZ994)&lt;=$H991,BA992,$H991-AZ994))</f>
        <v>0</v>
      </c>
      <c r="BB993" s="167">
        <f t="shared" ref="BB993" si="16048">IF(BB992="",0,IF((BB992+BA994)&lt;=$H991,BB992,$H991-BA994))</f>
        <v>0</v>
      </c>
      <c r="BC993" s="167">
        <f t="shared" ref="BC993" si="16049">IF(BC992="",0,IF((BC992+BB994)&lt;=$H991,BC992,$H991-BB994))</f>
        <v>0</v>
      </c>
      <c r="BD993" s="167">
        <f t="shared" ref="BD993" si="16050">IF(BD992="",0,IF((BD992+BC994)&lt;=$H991,BD992,$H991-BC994))</f>
        <v>0</v>
      </c>
      <c r="BE993" s="167">
        <f t="shared" ref="BE993" si="16051">IF(BE992="",0,IF((BE992+BD994)&lt;=$H991,BE992,$H991-BD994))</f>
        <v>0</v>
      </c>
      <c r="BF993" s="167">
        <f t="shared" ref="BF993" si="16052">IF(BF992="",0,IF((BF992+BE994)&lt;=$H991,BF992,$H991-BE994))</f>
        <v>0</v>
      </c>
      <c r="BG993" s="167">
        <f t="shared" ref="BG993" si="16053">IF(BG992="",0,IF((BG992+BF994)&lt;=$H991,BG992,$H991-BF994))</f>
        <v>0</v>
      </c>
      <c r="BH993" s="167">
        <f t="shared" ref="BH993" si="16054">IF(BH992="",0,IF((BH992+BG994)&lt;=$H991,BH992,$H991-BG994))</f>
        <v>0</v>
      </c>
      <c r="BI993" s="167">
        <f t="shared" ref="BI993" si="16055">IF(BI992="",0,IF((BI992+BH994)&lt;=$H991,BI992,$H991-BH994))</f>
        <v>0</v>
      </c>
      <c r="BJ993" s="382"/>
      <c r="BK993" s="384"/>
      <c r="BL993" s="386"/>
      <c r="BM993" s="106"/>
      <c r="BN993" s="106"/>
      <c r="BO993" s="106"/>
      <c r="BP993" s="106"/>
      <c r="BQ993" s="106"/>
      <c r="BR993" s="106"/>
      <c r="BS993" s="106"/>
      <c r="BT993" s="106"/>
      <c r="BU993" s="106"/>
      <c r="BV993" s="106"/>
      <c r="BW993" s="106"/>
      <c r="BX993" s="106"/>
      <c r="BY993" s="106"/>
      <c r="BZ993" s="106"/>
      <c r="CA993" s="106"/>
      <c r="CB993" s="106"/>
    </row>
    <row r="994" spans="1:80" ht="29" hidden="1" x14ac:dyDescent="0.35">
      <c r="B994" s="128"/>
      <c r="C994" s="170"/>
      <c r="D994" s="170"/>
      <c r="E994" s="170"/>
      <c r="F994" s="170"/>
      <c r="G994" s="170"/>
      <c r="H994" s="170"/>
      <c r="I994" s="172"/>
      <c r="J994" s="105"/>
      <c r="K994" s="175"/>
      <c r="L994" s="105"/>
      <c r="M994" s="63" t="s">
        <v>236</v>
      </c>
      <c r="N994" s="167">
        <f>N993</f>
        <v>0</v>
      </c>
      <c r="O994" s="167">
        <f>O993+N994</f>
        <v>0</v>
      </c>
      <c r="P994" s="167">
        <f t="shared" ref="P994" si="16056">P993+O994</f>
        <v>0</v>
      </c>
      <c r="Q994" s="167">
        <f t="shared" ref="Q994" si="16057">Q993+P994</f>
        <v>0</v>
      </c>
      <c r="R994" s="167">
        <f t="shared" ref="R994" si="16058">R993+Q994</f>
        <v>0</v>
      </c>
      <c r="S994" s="167">
        <f t="shared" ref="S994" si="16059">S993+R994</f>
        <v>0</v>
      </c>
      <c r="T994" s="167">
        <f t="shared" ref="T994" si="16060">T993+S994</f>
        <v>0</v>
      </c>
      <c r="U994" s="167">
        <f t="shared" ref="U994" si="16061">U993+T994</f>
        <v>0</v>
      </c>
      <c r="V994" s="167">
        <f t="shared" ref="V994" si="16062">V993+U994</f>
        <v>0</v>
      </c>
      <c r="W994" s="167">
        <f t="shared" ref="W994" si="16063">W993+V994</f>
        <v>0</v>
      </c>
      <c r="X994" s="167">
        <f t="shared" ref="X994" si="16064">X993+W994</f>
        <v>0</v>
      </c>
      <c r="Y994" s="167">
        <f t="shared" ref="Y994" si="16065">Y993+X994</f>
        <v>0</v>
      </c>
      <c r="Z994" s="167">
        <f t="shared" ref="Z994" si="16066">Z993+Y994</f>
        <v>0</v>
      </c>
      <c r="AA994" s="167">
        <f t="shared" ref="AA994" si="16067">AA993+Z994</f>
        <v>0</v>
      </c>
      <c r="AB994" s="167">
        <f t="shared" ref="AB994" si="16068">AB993+AA994</f>
        <v>0</v>
      </c>
      <c r="AC994" s="167">
        <f t="shared" ref="AC994" si="16069">AC993+AB994</f>
        <v>0</v>
      </c>
      <c r="AD994" s="167">
        <f t="shared" ref="AD994" si="16070">AD993+AC994</f>
        <v>0</v>
      </c>
      <c r="AE994" s="167">
        <f t="shared" ref="AE994" si="16071">AE993+AD994</f>
        <v>0</v>
      </c>
      <c r="AF994" s="167">
        <f t="shared" ref="AF994" si="16072">AF993+AE994</f>
        <v>0</v>
      </c>
      <c r="AG994" s="167">
        <f t="shared" ref="AG994" si="16073">AG993+AF994</f>
        <v>0</v>
      </c>
      <c r="AH994" s="167">
        <f t="shared" ref="AH994" si="16074">AH993+AG994</f>
        <v>0</v>
      </c>
      <c r="AI994" s="167">
        <f t="shared" ref="AI994" si="16075">AI993+AH994</f>
        <v>0</v>
      </c>
      <c r="AJ994" s="167">
        <f t="shared" ref="AJ994" si="16076">AJ993+AI994</f>
        <v>0</v>
      </c>
      <c r="AK994" s="167">
        <f t="shared" ref="AK994" si="16077">AK993+AJ994</f>
        <v>0</v>
      </c>
      <c r="AL994" s="167">
        <f t="shared" ref="AL994" si="16078">AL993+AK994</f>
        <v>0</v>
      </c>
      <c r="AM994" s="167">
        <f t="shared" ref="AM994" si="16079">AM993+AL994</f>
        <v>0</v>
      </c>
      <c r="AN994" s="167">
        <f t="shared" ref="AN994" si="16080">AN993+AM994</f>
        <v>0</v>
      </c>
      <c r="AO994" s="167">
        <f t="shared" ref="AO994" si="16081">AO993+AN994</f>
        <v>0</v>
      </c>
      <c r="AP994" s="167">
        <f t="shared" ref="AP994" si="16082">AP993+AO994</f>
        <v>0</v>
      </c>
      <c r="AQ994" s="167">
        <f t="shared" ref="AQ994" si="16083">AQ993+AP994</f>
        <v>0</v>
      </c>
      <c r="AR994" s="167">
        <f t="shared" ref="AR994" si="16084">AR993+AQ994</f>
        <v>0</v>
      </c>
      <c r="AS994" s="167">
        <f t="shared" ref="AS994" si="16085">AS993+AR994</f>
        <v>0</v>
      </c>
      <c r="AT994" s="167">
        <f t="shared" ref="AT994" si="16086">AT993+AS994</f>
        <v>0</v>
      </c>
      <c r="AU994" s="167">
        <f t="shared" ref="AU994" si="16087">AU993+AT994</f>
        <v>0</v>
      </c>
      <c r="AV994" s="167">
        <f t="shared" ref="AV994" si="16088">AV993+AU994</f>
        <v>0</v>
      </c>
      <c r="AW994" s="167">
        <f t="shared" ref="AW994" si="16089">AW993+AV994</f>
        <v>0</v>
      </c>
      <c r="AX994" s="167">
        <f t="shared" ref="AX994" si="16090">AX993+AW994</f>
        <v>0</v>
      </c>
      <c r="AY994" s="167">
        <f t="shared" ref="AY994" si="16091">AY993+AX994</f>
        <v>0</v>
      </c>
      <c r="AZ994" s="167">
        <f t="shared" ref="AZ994" si="16092">AZ993+AY994</f>
        <v>0</v>
      </c>
      <c r="BA994" s="167">
        <f t="shared" ref="BA994" si="16093">BA993+AZ994</f>
        <v>0</v>
      </c>
      <c r="BB994" s="167">
        <f t="shared" ref="BB994" si="16094">BB993+BA994</f>
        <v>0</v>
      </c>
      <c r="BC994" s="167">
        <f t="shared" ref="BC994" si="16095">BC993+BB994</f>
        <v>0</v>
      </c>
      <c r="BD994" s="167">
        <f t="shared" ref="BD994" si="16096">BD993+BC994</f>
        <v>0</v>
      </c>
      <c r="BE994" s="167">
        <f t="shared" ref="BE994" si="16097">BE993+BD994</f>
        <v>0</v>
      </c>
      <c r="BF994" s="167">
        <f t="shared" ref="BF994" si="16098">BF993+BE994</f>
        <v>0</v>
      </c>
      <c r="BG994" s="167">
        <f t="shared" ref="BG994" si="16099">BG993+BF994</f>
        <v>0</v>
      </c>
      <c r="BH994" s="167">
        <f t="shared" ref="BH994" si="16100">BH993+BG994</f>
        <v>0</v>
      </c>
      <c r="BI994" s="167">
        <f t="shared" ref="BI994" si="16101">BI993+BH994</f>
        <v>0</v>
      </c>
      <c r="BJ994" s="382"/>
      <c r="BK994" s="384"/>
      <c r="BL994" s="386"/>
      <c r="BM994" s="105"/>
      <c r="BN994" s="105"/>
      <c r="BO994" s="105"/>
      <c r="BP994" s="105"/>
      <c r="BQ994" s="105"/>
      <c r="BR994" s="105"/>
      <c r="BS994" s="105"/>
      <c r="BT994" s="105"/>
      <c r="BU994" s="105"/>
      <c r="BV994" s="105"/>
      <c r="BW994" s="105"/>
      <c r="BX994" s="105"/>
      <c r="BY994" s="105"/>
      <c r="BZ994" s="105"/>
      <c r="CA994" s="105"/>
      <c r="CB994" s="105"/>
    </row>
    <row r="995" spans="1:80" ht="25.4" customHeight="1" thickBot="1" x14ac:dyDescent="0.4">
      <c r="B995" s="128"/>
      <c r="C995" s="170"/>
      <c r="D995" s="170"/>
      <c r="E995" s="170"/>
      <c r="F995" s="170"/>
      <c r="G995" s="170"/>
      <c r="H995" s="170"/>
      <c r="I995" s="172"/>
      <c r="J995" s="105"/>
      <c r="K995" s="175"/>
      <c r="L995" s="105"/>
      <c r="M995" s="63" t="s">
        <v>145</v>
      </c>
      <c r="N995" s="168">
        <f>IF($E991="",0,VLOOKUP($E991,'Podpůrná data'!$H$15:$I$182,2)*N993)</f>
        <v>0</v>
      </c>
      <c r="O995" s="168">
        <f>IF($E991="",0,VLOOKUP($E991,'Podpůrná data'!$H$15:$I$182,2)*O993)</f>
        <v>0</v>
      </c>
      <c r="P995" s="168">
        <f>IF($E991="",0,VLOOKUP($E991,'Podpůrná data'!$H$15:$I$182,2)*P993)</f>
        <v>0</v>
      </c>
      <c r="Q995" s="168">
        <f>IF($E991="",0,VLOOKUP($E991,'Podpůrná data'!$H$15:$I$182,2)*Q993)</f>
        <v>0</v>
      </c>
      <c r="R995" s="168">
        <f>IF($E991="",0,VLOOKUP($E991,'Podpůrná data'!$H$15:$I$182,2)*R993)</f>
        <v>0</v>
      </c>
      <c r="S995" s="168">
        <f>IF($E991="",0,VLOOKUP($E991,'Podpůrná data'!$H$15:$I$182,2)*S993)</f>
        <v>0</v>
      </c>
      <c r="T995" s="168">
        <f>IF($E991="",0,VLOOKUP($E991,'Podpůrná data'!$H$15:$I$182,2)*T993)</f>
        <v>0</v>
      </c>
      <c r="U995" s="168">
        <f>IF($E991="",0,VLOOKUP($E991,'Podpůrná data'!$H$15:$I$182,2)*U993)</f>
        <v>0</v>
      </c>
      <c r="V995" s="168">
        <f>IF($E991="",0,VLOOKUP($E991,'Podpůrná data'!$H$15:$I$182,2)*V993)</f>
        <v>0</v>
      </c>
      <c r="W995" s="168">
        <f>IF($E991="",0,VLOOKUP($E991,'Podpůrná data'!$H$15:$I$182,2)*W993)</f>
        <v>0</v>
      </c>
      <c r="X995" s="168">
        <f>IF($E991="",0,VLOOKUP($E991,'Podpůrná data'!$H$15:$I$182,2)*X993)</f>
        <v>0</v>
      </c>
      <c r="Y995" s="168">
        <f>IF($E991="",0,VLOOKUP($E991,'Podpůrná data'!$H$15:$I$182,2)*Y993)</f>
        <v>0</v>
      </c>
      <c r="Z995" s="168">
        <f>IF($E991="",0,VLOOKUP($E991,'Podpůrná data'!$H$15:$I$182,2)*Z993)</f>
        <v>0</v>
      </c>
      <c r="AA995" s="168">
        <f>IF($E991="",0,VLOOKUP($E991,'Podpůrná data'!$H$15:$I$182,2)*AA993)</f>
        <v>0</v>
      </c>
      <c r="AB995" s="168">
        <f>IF($E991="",0,VLOOKUP($E991,'Podpůrná data'!$H$15:$I$182,2)*AB993)</f>
        <v>0</v>
      </c>
      <c r="AC995" s="168">
        <f>IF($E991="",0,VLOOKUP($E991,'Podpůrná data'!$H$15:$I$182,2)*AC993)</f>
        <v>0</v>
      </c>
      <c r="AD995" s="168">
        <f>IF($E991="",0,VLOOKUP($E991,'Podpůrná data'!$H$15:$I$182,2)*AD993)</f>
        <v>0</v>
      </c>
      <c r="AE995" s="168">
        <f>IF($E991="",0,VLOOKUP($E991,'Podpůrná data'!$H$15:$I$182,2)*AE993)</f>
        <v>0</v>
      </c>
      <c r="AF995" s="168">
        <f>IF($E991="",0,VLOOKUP($E991,'Podpůrná data'!$H$15:$I$182,2)*AF993)</f>
        <v>0</v>
      </c>
      <c r="AG995" s="168">
        <f>IF($E991="",0,VLOOKUP($E991,'Podpůrná data'!$H$15:$I$182,2)*AG993)</f>
        <v>0</v>
      </c>
      <c r="AH995" s="168">
        <f>IF($E991="",0,VLOOKUP($E991,'Podpůrná data'!$H$15:$I$182,2)*AH993)</f>
        <v>0</v>
      </c>
      <c r="AI995" s="168">
        <f>IF($E991="",0,VLOOKUP($E991,'Podpůrná data'!$H$15:$I$182,2)*AI993)</f>
        <v>0</v>
      </c>
      <c r="AJ995" s="168">
        <f>IF($E991="",0,VLOOKUP($E991,'Podpůrná data'!$H$15:$I$182,2)*AJ993)</f>
        <v>0</v>
      </c>
      <c r="AK995" s="168">
        <f>IF($E991="",0,VLOOKUP($E991,'Podpůrná data'!$H$15:$I$182,2)*AK993)</f>
        <v>0</v>
      </c>
      <c r="AL995" s="168">
        <f>IF($E991="",0,VLOOKUP($E991,'Podpůrná data'!$H$15:$I$182,2)*AL993)</f>
        <v>0</v>
      </c>
      <c r="AM995" s="168">
        <f>IF($E991="",0,VLOOKUP($E991,'Podpůrná data'!$H$15:$I$182,2)*AM993)</f>
        <v>0</v>
      </c>
      <c r="AN995" s="168">
        <f>IF($E991="",0,VLOOKUP($E991,'Podpůrná data'!$H$15:$I$182,2)*AN993)</f>
        <v>0</v>
      </c>
      <c r="AO995" s="168">
        <f>IF($E991="",0,VLOOKUP($E991,'Podpůrná data'!$H$15:$I$182,2)*AO993)</f>
        <v>0</v>
      </c>
      <c r="AP995" s="168">
        <f>IF($E991="",0,VLOOKUP($E991,'Podpůrná data'!$H$15:$I$182,2)*AP993)</f>
        <v>0</v>
      </c>
      <c r="AQ995" s="168">
        <f>IF($E991="",0,VLOOKUP($E991,'Podpůrná data'!$H$15:$I$182,2)*AQ993)</f>
        <v>0</v>
      </c>
      <c r="AR995" s="168">
        <f>IF($E991="",0,VLOOKUP($E991,'Podpůrná data'!$H$15:$I$182,2)*AR993)</f>
        <v>0</v>
      </c>
      <c r="AS995" s="168">
        <f>IF($E991="",0,VLOOKUP($E991,'Podpůrná data'!$H$15:$I$182,2)*AS993)</f>
        <v>0</v>
      </c>
      <c r="AT995" s="168">
        <f>IF($E991="",0,VLOOKUP($E991,'Podpůrná data'!$H$15:$I$182,2)*AT993)</f>
        <v>0</v>
      </c>
      <c r="AU995" s="168">
        <f>IF($E991="",0,VLOOKUP($E991,'Podpůrná data'!$H$15:$I$182,2)*AU993)</f>
        <v>0</v>
      </c>
      <c r="AV995" s="168">
        <f>IF($E991="",0,VLOOKUP($E991,'Podpůrná data'!$H$15:$I$182,2)*AV993)</f>
        <v>0</v>
      </c>
      <c r="AW995" s="168">
        <f>IF($E991="",0,VLOOKUP($E991,'Podpůrná data'!$H$15:$I$182,2)*AW993)</f>
        <v>0</v>
      </c>
      <c r="AX995" s="168">
        <f>IF($E991="",0,VLOOKUP($E991,'Podpůrná data'!$H$15:$I$182,2)*AX993)</f>
        <v>0</v>
      </c>
      <c r="AY995" s="168">
        <f>IF($E991="",0,VLOOKUP($E991,'Podpůrná data'!$H$15:$I$182,2)*AY993)</f>
        <v>0</v>
      </c>
      <c r="AZ995" s="168">
        <f>IF($E991="",0,VLOOKUP($E991,'Podpůrná data'!$H$15:$I$182,2)*AZ993)</f>
        <v>0</v>
      </c>
      <c r="BA995" s="168">
        <f>IF($E991="",0,VLOOKUP($E991,'Podpůrná data'!$H$15:$I$182,2)*BA993)</f>
        <v>0</v>
      </c>
      <c r="BB995" s="168">
        <f>IF($E991="",0,VLOOKUP($E991,'Podpůrná data'!$H$15:$I$182,2)*BB993)</f>
        <v>0</v>
      </c>
      <c r="BC995" s="168">
        <f>IF($E991="",0,VLOOKUP($E991,'Podpůrná data'!$H$15:$I$182,2)*BC993)</f>
        <v>0</v>
      </c>
      <c r="BD995" s="168">
        <f>IF($E991="",0,VLOOKUP($E991,'Podpůrná data'!$H$15:$I$182,2)*BD993)</f>
        <v>0</v>
      </c>
      <c r="BE995" s="168">
        <f>IF($E991="",0,VLOOKUP($E991,'Podpůrná data'!$H$15:$I$182,2)*BE993)</f>
        <v>0</v>
      </c>
      <c r="BF995" s="168">
        <f>IF($E991="",0,VLOOKUP($E991,'Podpůrná data'!$H$15:$I$182,2)*BF993)</f>
        <v>0</v>
      </c>
      <c r="BG995" s="168">
        <f>IF($E991="",0,VLOOKUP($E991,'Podpůrná data'!$H$15:$I$182,2)*BG993)</f>
        <v>0</v>
      </c>
      <c r="BH995" s="168">
        <f>IF($E991="",0,VLOOKUP($E991,'Podpůrná data'!$H$15:$I$182,2)*BH993)</f>
        <v>0</v>
      </c>
      <c r="BI995" s="168">
        <f>IF($E991="",0,VLOOKUP($E991,'Podpůrná data'!$H$15:$I$182,2)*BI993)</f>
        <v>0</v>
      </c>
      <c r="BJ995" s="382"/>
      <c r="BK995" s="384"/>
      <c r="BL995" s="386"/>
      <c r="BM995" s="105"/>
      <c r="BN995" s="178">
        <f>SUMIFS($N995:$BI995,$N990:$BI990,"1. ZoR")</f>
        <v>0</v>
      </c>
      <c r="BO995" s="178">
        <f>SUMIFS($N995:$BI995,$N990:$BI990,"2. ZoR")</f>
        <v>0</v>
      </c>
      <c r="BP995" s="178">
        <f>SUMIFS($N995:$BI995,$N990:$BI990,"3. ZoR")</f>
        <v>0</v>
      </c>
      <c r="BQ995" s="178">
        <f>SUMIFS($N995:$BI995,$N990:$BI990,"4. ZoR")</f>
        <v>0</v>
      </c>
      <c r="BR995" s="178">
        <f>SUMIFS($N995:$BI995,$N990:$BI990,"5. ZoR")</f>
        <v>0</v>
      </c>
      <c r="BS995" s="178">
        <f>SUMIFS($N995:$BI995,$N990:$BI990,"6. ZoR")</f>
        <v>0</v>
      </c>
      <c r="BT995" s="178">
        <f>SUMIFS($N995:$BI995,$N990:$BI990,"7. ZoR")</f>
        <v>0</v>
      </c>
      <c r="BU995" s="178">
        <f>SUMIFS($N995:$BI995,$N990:$BI990,"8. ZoR")</f>
        <v>0</v>
      </c>
      <c r="BV995" s="178">
        <f>SUMIFS($N995:$BI995,$N990:$BI990,"9. ZoR")</f>
        <v>0</v>
      </c>
      <c r="BW995" s="178">
        <f>SUMIFS($N995:$BI995,$N990:$BI990,"10. ZoR")</f>
        <v>0</v>
      </c>
      <c r="BX995" s="178">
        <f>SUMIFS($N995:$BI995,$N990:$BI990,"11. ZoR")</f>
        <v>0</v>
      </c>
      <c r="BY995" s="178">
        <f>SUMIFS($N995:$BI995,$N990:$BI990,"12. ZoR")</f>
        <v>0</v>
      </c>
      <c r="BZ995" s="178">
        <f>SUMIFS($N995:$BI995,$N990:$BI990,"13. ZoR")</f>
        <v>0</v>
      </c>
      <c r="CA995" s="178">
        <f>SUMIFS($N995:$BI995,$N990:$BI990,"14. ZoR")</f>
        <v>0</v>
      </c>
      <c r="CB995" s="178">
        <f>SUMIFS($N995:$BI995,$N990:$BI990,"15. ZoR")</f>
        <v>0</v>
      </c>
    </row>
    <row r="996" spans="1:80" ht="29.5" hidden="1" thickBot="1" x14ac:dyDescent="0.4">
      <c r="B996" s="129"/>
      <c r="C996" s="173"/>
      <c r="D996" s="173"/>
      <c r="E996" s="173"/>
      <c r="F996" s="173"/>
      <c r="G996" s="173"/>
      <c r="H996" s="173"/>
      <c r="I996" s="174"/>
      <c r="J996" s="105"/>
      <c r="K996" s="176"/>
      <c r="L996" s="105"/>
      <c r="M996" s="63" t="s">
        <v>200</v>
      </c>
      <c r="N996" s="168">
        <f>IF(N995="","",N995)</f>
        <v>0</v>
      </c>
      <c r="O996" s="168">
        <f>N996+O995</f>
        <v>0</v>
      </c>
      <c r="P996" s="168">
        <f t="shared" ref="P996" si="16102">O996+P995</f>
        <v>0</v>
      </c>
      <c r="Q996" s="168">
        <f t="shared" ref="Q996" si="16103">P996+Q995</f>
        <v>0</v>
      </c>
      <c r="R996" s="168">
        <f t="shared" ref="R996" si="16104">Q996+R995</f>
        <v>0</v>
      </c>
      <c r="S996" s="168">
        <f t="shared" ref="S996" si="16105">R996+S995</f>
        <v>0</v>
      </c>
      <c r="T996" s="168">
        <f t="shared" ref="T996" si="16106">S996+T995</f>
        <v>0</v>
      </c>
      <c r="U996" s="168">
        <f t="shared" ref="U996" si="16107">T996+U995</f>
        <v>0</v>
      </c>
      <c r="V996" s="168">
        <f t="shared" ref="V996" si="16108">U996+V995</f>
        <v>0</v>
      </c>
      <c r="W996" s="168">
        <f t="shared" ref="W996" si="16109">V996+W995</f>
        <v>0</v>
      </c>
      <c r="X996" s="168">
        <f t="shared" ref="X996" si="16110">W996+X995</f>
        <v>0</v>
      </c>
      <c r="Y996" s="168">
        <f t="shared" ref="Y996" si="16111">X996+Y995</f>
        <v>0</v>
      </c>
      <c r="Z996" s="168">
        <f t="shared" ref="Z996" si="16112">Y996+Z995</f>
        <v>0</v>
      </c>
      <c r="AA996" s="168">
        <f t="shared" ref="AA996" si="16113">Z996+AA995</f>
        <v>0</v>
      </c>
      <c r="AB996" s="168">
        <f t="shared" ref="AB996" si="16114">AA996+AB995</f>
        <v>0</v>
      </c>
      <c r="AC996" s="168">
        <f t="shared" ref="AC996" si="16115">AB996+AC995</f>
        <v>0</v>
      </c>
      <c r="AD996" s="168">
        <f t="shared" ref="AD996" si="16116">AC996+AD995</f>
        <v>0</v>
      </c>
      <c r="AE996" s="168">
        <f t="shared" ref="AE996" si="16117">AD996+AE995</f>
        <v>0</v>
      </c>
      <c r="AF996" s="168">
        <f t="shared" ref="AF996" si="16118">AE996+AF995</f>
        <v>0</v>
      </c>
      <c r="AG996" s="168">
        <f t="shared" ref="AG996" si="16119">AF996+AG995</f>
        <v>0</v>
      </c>
      <c r="AH996" s="168">
        <f t="shared" ref="AH996" si="16120">AG996+AH995</f>
        <v>0</v>
      </c>
      <c r="AI996" s="168">
        <f t="shared" ref="AI996" si="16121">AH996+AI995</f>
        <v>0</v>
      </c>
      <c r="AJ996" s="168">
        <f t="shared" ref="AJ996" si="16122">AI996+AJ995</f>
        <v>0</v>
      </c>
      <c r="AK996" s="168">
        <f t="shared" ref="AK996" si="16123">AJ996+AK995</f>
        <v>0</v>
      </c>
      <c r="AL996" s="168">
        <f t="shared" ref="AL996" si="16124">AK996+AL995</f>
        <v>0</v>
      </c>
      <c r="AM996" s="168">
        <f t="shared" ref="AM996" si="16125">AL996+AM995</f>
        <v>0</v>
      </c>
      <c r="AN996" s="168">
        <f t="shared" ref="AN996" si="16126">AM996+AN995</f>
        <v>0</v>
      </c>
      <c r="AO996" s="168">
        <f t="shared" ref="AO996" si="16127">AN996+AO995</f>
        <v>0</v>
      </c>
      <c r="AP996" s="168">
        <f t="shared" ref="AP996" si="16128">AO996+AP995</f>
        <v>0</v>
      </c>
      <c r="AQ996" s="168">
        <f t="shared" ref="AQ996" si="16129">AP996+AQ995</f>
        <v>0</v>
      </c>
      <c r="AR996" s="168">
        <f t="shared" ref="AR996" si="16130">AQ996+AR995</f>
        <v>0</v>
      </c>
      <c r="AS996" s="168">
        <f t="shared" ref="AS996" si="16131">AR996+AS995</f>
        <v>0</v>
      </c>
      <c r="AT996" s="168">
        <f t="shared" ref="AT996" si="16132">AS996+AT995</f>
        <v>0</v>
      </c>
      <c r="AU996" s="168">
        <f t="shared" ref="AU996" si="16133">AT996+AU995</f>
        <v>0</v>
      </c>
      <c r="AV996" s="168">
        <f t="shared" ref="AV996" si="16134">AU996+AV995</f>
        <v>0</v>
      </c>
      <c r="AW996" s="168">
        <f t="shared" ref="AW996" si="16135">AV996+AW995</f>
        <v>0</v>
      </c>
      <c r="AX996" s="168">
        <f t="shared" ref="AX996" si="16136">AW996+AX995</f>
        <v>0</v>
      </c>
      <c r="AY996" s="168">
        <f t="shared" ref="AY996" si="16137">AX996+AY995</f>
        <v>0</v>
      </c>
      <c r="AZ996" s="168">
        <f t="shared" ref="AZ996" si="16138">AY996+AZ995</f>
        <v>0</v>
      </c>
      <c r="BA996" s="168">
        <f t="shared" ref="BA996" si="16139">AZ996+BA995</f>
        <v>0</v>
      </c>
      <c r="BB996" s="168">
        <f t="shared" ref="BB996" si="16140">BA996+BB995</f>
        <v>0</v>
      </c>
      <c r="BC996" s="168">
        <f t="shared" ref="BC996" si="16141">BB996+BC995</f>
        <v>0</v>
      </c>
      <c r="BD996" s="168">
        <f t="shared" ref="BD996" si="16142">BC996+BD995</f>
        <v>0</v>
      </c>
      <c r="BE996" s="168">
        <f t="shared" ref="BE996" si="16143">BD996+BE995</f>
        <v>0</v>
      </c>
      <c r="BF996" s="168">
        <f t="shared" ref="BF996" si="16144">BE996+BF995</f>
        <v>0</v>
      </c>
      <c r="BG996" s="168">
        <f t="shared" ref="BG996" si="16145">BF996+BG995</f>
        <v>0</v>
      </c>
      <c r="BH996" s="168">
        <f t="shared" ref="BH996" si="16146">BG996+BH995</f>
        <v>0</v>
      </c>
      <c r="BI996" s="168">
        <f t="shared" ref="BI996" si="16147">BH996+BI995</f>
        <v>0</v>
      </c>
      <c r="BJ996" s="383"/>
      <c r="BK996" s="385"/>
      <c r="BL996" s="387"/>
      <c r="BM996" s="105"/>
      <c r="BN996" s="105"/>
      <c r="BO996" s="105"/>
      <c r="BP996" s="105"/>
      <c r="BQ996" s="105"/>
      <c r="BR996" s="105"/>
      <c r="BS996" s="105"/>
      <c r="BT996" s="105"/>
      <c r="BU996" s="105"/>
      <c r="BV996" s="105"/>
      <c r="BW996" s="105"/>
      <c r="BX996" s="105"/>
      <c r="BY996" s="105"/>
      <c r="BZ996" s="105"/>
      <c r="CA996" s="105"/>
      <c r="CB996" s="105"/>
    </row>
    <row r="997" spans="1:80" ht="15" hidden="1" thickBot="1" x14ac:dyDescent="0.4">
      <c r="B997" s="105"/>
      <c r="C997" s="130"/>
      <c r="D997" s="130"/>
      <c r="E997" s="130"/>
      <c r="F997" s="130"/>
      <c r="G997" s="130"/>
      <c r="H997" s="130"/>
      <c r="I997" s="105"/>
      <c r="J997" s="7"/>
      <c r="K997" s="105"/>
      <c r="L997" s="105"/>
      <c r="M997" s="105"/>
      <c r="N997" s="105"/>
      <c r="O997" s="105"/>
      <c r="P997" s="7"/>
      <c r="Q997" s="105"/>
      <c r="R997" s="105"/>
      <c r="S997" s="105"/>
      <c r="T997" s="105"/>
      <c r="U997" s="105"/>
      <c r="V997" s="105"/>
      <c r="W997" s="105"/>
      <c r="X997" s="105"/>
      <c r="Y997" s="105"/>
      <c r="Z997" s="105"/>
      <c r="AA997" s="105"/>
      <c r="AB997" s="105"/>
      <c r="AC997" s="105"/>
      <c r="AD997" s="105"/>
      <c r="AE997" s="105"/>
      <c r="AF997" s="105"/>
      <c r="AG997" s="105"/>
      <c r="AH997" s="105"/>
      <c r="AI997" s="105"/>
      <c r="AJ997" s="105"/>
      <c r="AK997" s="105"/>
      <c r="AL997" s="105"/>
      <c r="AM997" s="105"/>
      <c r="AN997" s="105"/>
      <c r="AO997" s="105"/>
      <c r="AP997" s="105"/>
      <c r="AQ997" s="105"/>
      <c r="AR997" s="105"/>
      <c r="AS997" s="105"/>
      <c r="AT997" s="105"/>
      <c r="AU997" s="105"/>
      <c r="AV997" s="105"/>
      <c r="AW997" s="105"/>
      <c r="AX997" s="105"/>
      <c r="AY997" s="105"/>
      <c r="AZ997" s="105"/>
      <c r="BA997" s="105"/>
      <c r="BB997" s="105"/>
      <c r="BC997" s="105"/>
      <c r="BD997" s="105"/>
      <c r="BE997" s="105"/>
      <c r="BF997" s="105"/>
      <c r="BG997" s="105"/>
      <c r="BH997" s="105"/>
      <c r="BI997" s="105"/>
      <c r="BJ997" s="105"/>
      <c r="BK997" s="105"/>
      <c r="BL997" s="105"/>
      <c r="BM997" s="105"/>
      <c r="BN997" s="105"/>
      <c r="BO997" s="105"/>
      <c r="BP997" s="105"/>
      <c r="BQ997" s="105"/>
      <c r="BR997" s="105"/>
      <c r="BS997" s="105"/>
      <c r="BT997" s="105"/>
      <c r="BU997" s="105"/>
      <c r="BV997" s="105"/>
      <c r="BW997" s="105"/>
      <c r="BX997" s="105"/>
      <c r="BY997" s="105"/>
      <c r="BZ997" s="105"/>
      <c r="CA997" s="105"/>
      <c r="CB997" s="105"/>
    </row>
    <row r="998" spans="1:80" s="245" customFormat="1" ht="58.4" customHeight="1" thickBot="1" x14ac:dyDescent="0.4">
      <c r="A998" s="249"/>
      <c r="B998" s="120"/>
      <c r="C998" s="360" t="s">
        <v>2</v>
      </c>
      <c r="D998" s="121"/>
      <c r="E998" s="131" t="s">
        <v>225</v>
      </c>
      <c r="F998" s="131" t="s">
        <v>444</v>
      </c>
      <c r="G998" s="131" t="s">
        <v>208</v>
      </c>
      <c r="H998" s="122" t="s">
        <v>385</v>
      </c>
      <c r="I998" s="123" t="s">
        <v>1</v>
      </c>
      <c r="J998" s="7"/>
      <c r="K998" s="169">
        <v>204032</v>
      </c>
      <c r="L998" s="106"/>
      <c r="M998" s="194" t="s">
        <v>128</v>
      </c>
      <c r="N998" s="83" t="s">
        <v>4</v>
      </c>
      <c r="O998" s="83" t="s">
        <v>5</v>
      </c>
      <c r="P998" s="83" t="s">
        <v>6</v>
      </c>
      <c r="Q998" s="83" t="s">
        <v>7</v>
      </c>
      <c r="R998" s="83" t="s">
        <v>8</v>
      </c>
      <c r="S998" s="83" t="s">
        <v>9</v>
      </c>
      <c r="T998" s="83" t="s">
        <v>10</v>
      </c>
      <c r="U998" s="83" t="s">
        <v>11</v>
      </c>
      <c r="V998" s="83" t="s">
        <v>12</v>
      </c>
      <c r="W998" s="83" t="s">
        <v>13</v>
      </c>
      <c r="X998" s="83" t="s">
        <v>14</v>
      </c>
      <c r="Y998" s="83" t="s">
        <v>15</v>
      </c>
      <c r="Z998" s="83" t="s">
        <v>16</v>
      </c>
      <c r="AA998" s="83" t="s">
        <v>17</v>
      </c>
      <c r="AB998" s="83" t="s">
        <v>18</v>
      </c>
      <c r="AC998" s="83" t="s">
        <v>19</v>
      </c>
      <c r="AD998" s="83" t="s">
        <v>20</v>
      </c>
      <c r="AE998" s="83" t="s">
        <v>21</v>
      </c>
      <c r="AF998" s="83" t="s">
        <v>22</v>
      </c>
      <c r="AG998" s="83" t="s">
        <v>23</v>
      </c>
      <c r="AH998" s="83" t="s">
        <v>24</v>
      </c>
      <c r="AI998" s="83" t="s">
        <v>25</v>
      </c>
      <c r="AJ998" s="83" t="s">
        <v>26</v>
      </c>
      <c r="AK998" s="83" t="s">
        <v>27</v>
      </c>
      <c r="AL998" s="83" t="s">
        <v>28</v>
      </c>
      <c r="AM998" s="83" t="s">
        <v>29</v>
      </c>
      <c r="AN998" s="83" t="s">
        <v>30</v>
      </c>
      <c r="AO998" s="83" t="s">
        <v>31</v>
      </c>
      <c r="AP998" s="83" t="s">
        <v>32</v>
      </c>
      <c r="AQ998" s="83" t="s">
        <v>33</v>
      </c>
      <c r="AR998" s="83" t="s">
        <v>34</v>
      </c>
      <c r="AS998" s="83" t="s">
        <v>35</v>
      </c>
      <c r="AT998" s="83" t="s">
        <v>36</v>
      </c>
      <c r="AU998" s="83" t="s">
        <v>37</v>
      </c>
      <c r="AV998" s="83" t="s">
        <v>38</v>
      </c>
      <c r="AW998" s="83" t="s">
        <v>39</v>
      </c>
      <c r="AX998" s="83" t="s">
        <v>40</v>
      </c>
      <c r="AY998" s="83" t="s">
        <v>41</v>
      </c>
      <c r="AZ998" s="83" t="s">
        <v>42</v>
      </c>
      <c r="BA998" s="83" t="s">
        <v>43</v>
      </c>
      <c r="BB998" s="83" t="s">
        <v>44</v>
      </c>
      <c r="BC998" s="83" t="s">
        <v>45</v>
      </c>
      <c r="BD998" s="83" t="s">
        <v>46</v>
      </c>
      <c r="BE998" s="83" t="s">
        <v>47</v>
      </c>
      <c r="BF998" s="83" t="s">
        <v>48</v>
      </c>
      <c r="BG998" s="83" t="s">
        <v>49</v>
      </c>
      <c r="BH998" s="83" t="s">
        <v>50</v>
      </c>
      <c r="BI998" s="83" t="s">
        <v>51</v>
      </c>
      <c r="BJ998" s="134" t="s">
        <v>234</v>
      </c>
      <c r="BK998" s="135" t="s">
        <v>164</v>
      </c>
      <c r="BL998" s="135" t="s">
        <v>213</v>
      </c>
      <c r="BM998" s="106"/>
      <c r="BN998" s="368" t="s">
        <v>238</v>
      </c>
      <c r="BO998" s="369"/>
      <c r="BP998" s="369"/>
      <c r="BQ998" s="369"/>
      <c r="BR998" s="369"/>
      <c r="BS998" s="369"/>
      <c r="BT998" s="369"/>
      <c r="BU998" s="369"/>
      <c r="BV998" s="369"/>
      <c r="BW998" s="369"/>
      <c r="BX998" s="369"/>
      <c r="BY998" s="369"/>
      <c r="BZ998" s="369"/>
      <c r="CA998" s="369"/>
      <c r="CB998" s="369"/>
    </row>
    <row r="999" spans="1:80" s="245" customFormat="1" ht="18" hidden="1" customHeight="1" x14ac:dyDescent="0.35">
      <c r="A999" s="250"/>
      <c r="B999" s="113"/>
      <c r="C999" s="361"/>
      <c r="D999" s="125"/>
      <c r="E999" s="125"/>
      <c r="F999" s="125"/>
      <c r="G999" s="125"/>
      <c r="H999" s="370" t="s">
        <v>201</v>
      </c>
      <c r="I999" s="373" t="s">
        <v>93</v>
      </c>
      <c r="J999" s="7"/>
      <c r="K999" s="375" t="s">
        <v>423</v>
      </c>
      <c r="L999" s="106"/>
      <c r="M999" s="84"/>
      <c r="N999" s="74">
        <f>MONTH(Úvod!$F$10)</f>
        <v>1</v>
      </c>
      <c r="O999" s="75">
        <f t="shared" ref="O999" si="16148">IF(N999=12,1,N999+1)</f>
        <v>2</v>
      </c>
      <c r="P999" s="75">
        <f t="shared" ref="P999" si="16149">IF(O999=12,1,O999+1)</f>
        <v>3</v>
      </c>
      <c r="Q999" s="76">
        <f t="shared" ref="Q999" si="16150">IF(P999=12,1,P999+1)</f>
        <v>4</v>
      </c>
      <c r="R999" s="76">
        <f t="shared" ref="R999" si="16151">IF(Q999=12,1,Q999+1)</f>
        <v>5</v>
      </c>
      <c r="S999" s="76">
        <f t="shared" ref="S999" si="16152">IF(R999=12,1,R999+1)</f>
        <v>6</v>
      </c>
      <c r="T999" s="76">
        <f t="shared" ref="T999" si="16153">IF(S999=12,1,S999+1)</f>
        <v>7</v>
      </c>
      <c r="U999" s="76">
        <f t="shared" ref="U999" si="16154">IF(T999=12,1,T999+1)</f>
        <v>8</v>
      </c>
      <c r="V999" s="76">
        <f t="shared" ref="V999" si="16155">IF(U999=12,1,U999+1)</f>
        <v>9</v>
      </c>
      <c r="W999" s="76">
        <f>IF(V999=12,1,V999+1)</f>
        <v>10</v>
      </c>
      <c r="X999" s="76">
        <f t="shared" ref="X999" si="16156">IF(W999=12,1,W999+1)</f>
        <v>11</v>
      </c>
      <c r="Y999" s="76">
        <f t="shared" ref="Y999" si="16157">IF(X999=12,1,X999+1)</f>
        <v>12</v>
      </c>
      <c r="Z999" s="76">
        <f t="shared" ref="Z999" si="16158">IF(Y999=12,1,Y999+1)</f>
        <v>1</v>
      </c>
      <c r="AA999" s="76">
        <f t="shared" ref="AA999" si="16159">IF(Z999=12,1,Z999+1)</f>
        <v>2</v>
      </c>
      <c r="AB999" s="76">
        <f t="shared" ref="AB999" si="16160">IF(AA999=12,1,AA999+1)</f>
        <v>3</v>
      </c>
      <c r="AC999" s="76">
        <f t="shared" ref="AC999" si="16161">IF(AB999=12,1,AB999+1)</f>
        <v>4</v>
      </c>
      <c r="AD999" s="76">
        <f t="shared" ref="AD999" si="16162">IF(AC999=12,1,AC999+1)</f>
        <v>5</v>
      </c>
      <c r="AE999" s="76">
        <f t="shared" ref="AE999" si="16163">IF(AD999=12,1,AD999+1)</f>
        <v>6</v>
      </c>
      <c r="AF999" s="76">
        <f>IF(AE999=12,1,AE999+1)</f>
        <v>7</v>
      </c>
      <c r="AG999" s="76">
        <f t="shared" ref="AG999" si="16164">IF(AF999=12,1,AF999+1)</f>
        <v>8</v>
      </c>
      <c r="AH999" s="76">
        <f t="shared" ref="AH999" si="16165">IF(AG999=12,1,AG999+1)</f>
        <v>9</v>
      </c>
      <c r="AI999" s="76">
        <f t="shared" ref="AI999" si="16166">IF(AH999=12,1,AH999+1)</f>
        <v>10</v>
      </c>
      <c r="AJ999" s="76">
        <f t="shared" ref="AJ999" si="16167">IF(AI999=12,1,AI999+1)</f>
        <v>11</v>
      </c>
      <c r="AK999" s="76">
        <f t="shared" ref="AK999" si="16168">IF(AJ999=12,1,AJ999+1)</f>
        <v>12</v>
      </c>
      <c r="AL999" s="76">
        <f t="shared" ref="AL999" si="16169">IF(AK999=12,1,AK999+1)</f>
        <v>1</v>
      </c>
      <c r="AM999" s="76">
        <f t="shared" ref="AM999" si="16170">IF(AL999=12,1,AL999+1)</f>
        <v>2</v>
      </c>
      <c r="AN999" s="76">
        <f t="shared" ref="AN999" si="16171">IF(AM999=12,1,AM999+1)</f>
        <v>3</v>
      </c>
      <c r="AO999" s="76">
        <f t="shared" ref="AO999" si="16172">IF(AN999=12,1,AN999+1)</f>
        <v>4</v>
      </c>
      <c r="AP999" s="76">
        <f t="shared" ref="AP999" si="16173">IF(AO999=12,1,AO999+1)</f>
        <v>5</v>
      </c>
      <c r="AQ999" s="76">
        <f t="shared" ref="AQ999" si="16174">IF(AP999=12,1,AP999+1)</f>
        <v>6</v>
      </c>
      <c r="AR999" s="76">
        <f t="shared" ref="AR999" si="16175">IF(AQ999=12,1,AQ999+1)</f>
        <v>7</v>
      </c>
      <c r="AS999" s="76">
        <f t="shared" ref="AS999" si="16176">IF(AR999=12,1,AR999+1)</f>
        <v>8</v>
      </c>
      <c r="AT999" s="76">
        <f t="shared" ref="AT999" si="16177">IF(AS999=12,1,AS999+1)</f>
        <v>9</v>
      </c>
      <c r="AU999" s="76">
        <f t="shared" ref="AU999" si="16178">IF(AT999=12,1,AT999+1)</f>
        <v>10</v>
      </c>
      <c r="AV999" s="76">
        <f t="shared" ref="AV999" si="16179">IF(AU999=12,1,AU999+1)</f>
        <v>11</v>
      </c>
      <c r="AW999" s="76">
        <f t="shared" ref="AW999" si="16180">IF(AV999=12,1,AV999+1)</f>
        <v>12</v>
      </c>
      <c r="AX999" s="76">
        <f t="shared" ref="AX999" si="16181">IF(AW999=12,1,AW999+1)</f>
        <v>1</v>
      </c>
      <c r="AY999" s="76">
        <f t="shared" ref="AY999" si="16182">IF(AX999=12,1,AX999+1)</f>
        <v>2</v>
      </c>
      <c r="AZ999" s="76">
        <f t="shared" ref="AZ999" si="16183">IF(AY999=12,1,AY999+1)</f>
        <v>3</v>
      </c>
      <c r="BA999" s="76">
        <f t="shared" ref="BA999" si="16184">IF(AZ999=12,1,AZ999+1)</f>
        <v>4</v>
      </c>
      <c r="BB999" s="76">
        <f t="shared" ref="BB999" si="16185">IF(BA999=12,1,BA999+1)</f>
        <v>5</v>
      </c>
      <c r="BC999" s="76">
        <f t="shared" ref="BC999" si="16186">IF(BB999=12,1,BB999+1)</f>
        <v>6</v>
      </c>
      <c r="BD999" s="76">
        <f t="shared" ref="BD999" si="16187">IF(BC999=12,1,BC999+1)</f>
        <v>7</v>
      </c>
      <c r="BE999" s="76">
        <f t="shared" ref="BE999" si="16188">IF(BD999=12,1,BD999+1)</f>
        <v>8</v>
      </c>
      <c r="BF999" s="76">
        <f t="shared" ref="BF999" si="16189">IF(BE999=12,1,BE999+1)</f>
        <v>9</v>
      </c>
      <c r="BG999" s="76">
        <f t="shared" ref="BG999" si="16190">IF(BF999=12,1,BF999+1)</f>
        <v>10</v>
      </c>
      <c r="BH999" s="76">
        <f t="shared" ref="BH999" si="16191">IF(BG999=12,1,BG999+1)</f>
        <v>11</v>
      </c>
      <c r="BI999" s="76">
        <f t="shared" ref="BI999" si="16192">IF(BH999=12,1,BH999+1)</f>
        <v>12</v>
      </c>
      <c r="BJ999" s="81"/>
      <c r="BK999" s="78"/>
      <c r="BL999" s="78"/>
      <c r="BM999" s="106"/>
      <c r="BN999" s="106"/>
      <c r="BO999" s="106"/>
      <c r="BP999" s="106"/>
      <c r="BQ999" s="106"/>
      <c r="BR999" s="106"/>
      <c r="BS999" s="106"/>
      <c r="BT999" s="106"/>
      <c r="BU999" s="106"/>
      <c r="BV999" s="106"/>
      <c r="BW999" s="106"/>
      <c r="BX999" s="106"/>
      <c r="BY999" s="106"/>
      <c r="BZ999" s="106"/>
      <c r="CA999" s="106"/>
      <c r="CB999" s="106"/>
    </row>
    <row r="1000" spans="1:80" s="245" customFormat="1" ht="35.15" hidden="1" customHeight="1" x14ac:dyDescent="0.35">
      <c r="A1000" s="250"/>
      <c r="B1000" s="113"/>
      <c r="C1000" s="361"/>
      <c r="D1000" s="125"/>
      <c r="E1000" s="125"/>
      <c r="F1000" s="125"/>
      <c r="G1000" s="125"/>
      <c r="H1000" s="370"/>
      <c r="I1000" s="373"/>
      <c r="J1000" s="7"/>
      <c r="K1000" s="376"/>
      <c r="L1000" s="106"/>
      <c r="M1000" s="77"/>
      <c r="N1000" s="59">
        <f t="shared" ref="N1000:BI1000" si="16193">VALUE(_xlfn.CONCAT(N999,".",N1002))</f>
        <v>1</v>
      </c>
      <c r="O1000" s="73">
        <f t="shared" si="16193"/>
        <v>32</v>
      </c>
      <c r="P1000" s="73">
        <f t="shared" si="16193"/>
        <v>61</v>
      </c>
      <c r="Q1000" s="73">
        <f t="shared" si="16193"/>
        <v>92</v>
      </c>
      <c r="R1000" s="73">
        <f t="shared" si="16193"/>
        <v>122</v>
      </c>
      <c r="S1000" s="73">
        <f t="shared" si="16193"/>
        <v>153</v>
      </c>
      <c r="T1000" s="73">
        <f t="shared" si="16193"/>
        <v>183</v>
      </c>
      <c r="U1000" s="73">
        <f t="shared" si="16193"/>
        <v>214</v>
      </c>
      <c r="V1000" s="73">
        <f t="shared" si="16193"/>
        <v>245</v>
      </c>
      <c r="W1000" s="73">
        <f t="shared" si="16193"/>
        <v>275</v>
      </c>
      <c r="X1000" s="73">
        <f t="shared" si="16193"/>
        <v>306</v>
      </c>
      <c r="Y1000" s="73">
        <f t="shared" si="16193"/>
        <v>336</v>
      </c>
      <c r="Z1000" s="73">
        <f t="shared" si="16193"/>
        <v>367</v>
      </c>
      <c r="AA1000" s="73">
        <f t="shared" si="16193"/>
        <v>398</v>
      </c>
      <c r="AB1000" s="73">
        <f t="shared" si="16193"/>
        <v>426</v>
      </c>
      <c r="AC1000" s="73">
        <f t="shared" si="16193"/>
        <v>457</v>
      </c>
      <c r="AD1000" s="73">
        <f t="shared" si="16193"/>
        <v>487</v>
      </c>
      <c r="AE1000" s="73">
        <f t="shared" si="16193"/>
        <v>518</v>
      </c>
      <c r="AF1000" s="73">
        <f t="shared" si="16193"/>
        <v>548</v>
      </c>
      <c r="AG1000" s="73">
        <f t="shared" si="16193"/>
        <v>579</v>
      </c>
      <c r="AH1000" s="73">
        <f t="shared" si="16193"/>
        <v>610</v>
      </c>
      <c r="AI1000" s="73">
        <f t="shared" si="16193"/>
        <v>640</v>
      </c>
      <c r="AJ1000" s="73">
        <f t="shared" si="16193"/>
        <v>671</v>
      </c>
      <c r="AK1000" s="73">
        <f t="shared" si="16193"/>
        <v>701</v>
      </c>
      <c r="AL1000" s="73">
        <f t="shared" si="16193"/>
        <v>732</v>
      </c>
      <c r="AM1000" s="73">
        <f t="shared" si="16193"/>
        <v>763</v>
      </c>
      <c r="AN1000" s="73">
        <f t="shared" si="16193"/>
        <v>791</v>
      </c>
      <c r="AO1000" s="73">
        <f t="shared" si="16193"/>
        <v>822</v>
      </c>
      <c r="AP1000" s="73">
        <f t="shared" si="16193"/>
        <v>852</v>
      </c>
      <c r="AQ1000" s="73">
        <f t="shared" si="16193"/>
        <v>883</v>
      </c>
      <c r="AR1000" s="73">
        <f t="shared" si="16193"/>
        <v>913</v>
      </c>
      <c r="AS1000" s="73">
        <f t="shared" si="16193"/>
        <v>944</v>
      </c>
      <c r="AT1000" s="73">
        <f t="shared" si="16193"/>
        <v>975</v>
      </c>
      <c r="AU1000" s="73">
        <f t="shared" si="16193"/>
        <v>1005</v>
      </c>
      <c r="AV1000" s="73">
        <f t="shared" si="16193"/>
        <v>1036</v>
      </c>
      <c r="AW1000" s="73">
        <f t="shared" si="16193"/>
        <v>1066</v>
      </c>
      <c r="AX1000" s="73">
        <f t="shared" si="16193"/>
        <v>1097</v>
      </c>
      <c r="AY1000" s="73">
        <f t="shared" si="16193"/>
        <v>1128</v>
      </c>
      <c r="AZ1000" s="73">
        <f t="shared" si="16193"/>
        <v>1156</v>
      </c>
      <c r="BA1000" s="73">
        <f t="shared" si="16193"/>
        <v>1187</v>
      </c>
      <c r="BB1000" s="73">
        <f t="shared" si="16193"/>
        <v>1217</v>
      </c>
      <c r="BC1000" s="73">
        <f t="shared" si="16193"/>
        <v>1248</v>
      </c>
      <c r="BD1000" s="73">
        <f t="shared" si="16193"/>
        <v>1278</v>
      </c>
      <c r="BE1000" s="73">
        <f t="shared" si="16193"/>
        <v>1309</v>
      </c>
      <c r="BF1000" s="73">
        <f t="shared" si="16193"/>
        <v>1340</v>
      </c>
      <c r="BG1000" s="73">
        <f t="shared" si="16193"/>
        <v>1370</v>
      </c>
      <c r="BH1000" s="73">
        <f t="shared" si="16193"/>
        <v>1401</v>
      </c>
      <c r="BI1000" s="73">
        <f t="shared" si="16193"/>
        <v>1431</v>
      </c>
      <c r="BJ1000" s="82"/>
      <c r="BK1000" s="79"/>
      <c r="BL1000" s="79"/>
      <c r="BM1000" s="106"/>
      <c r="BN1000" s="106"/>
      <c r="BO1000" s="106"/>
      <c r="BP1000" s="106"/>
      <c r="BQ1000" s="106"/>
      <c r="BR1000" s="106"/>
      <c r="BS1000" s="106"/>
      <c r="BT1000" s="106"/>
      <c r="BU1000" s="106"/>
      <c r="BV1000" s="106"/>
      <c r="BW1000" s="106"/>
      <c r="BX1000" s="106"/>
      <c r="BY1000" s="106"/>
      <c r="BZ1000" s="106"/>
      <c r="CA1000" s="106"/>
      <c r="CB1000" s="106"/>
    </row>
    <row r="1001" spans="1:80" s="245" customFormat="1" ht="17.149999999999999" customHeight="1" x14ac:dyDescent="0.35">
      <c r="A1001" s="250"/>
      <c r="B1001" s="113"/>
      <c r="C1001" s="361"/>
      <c r="D1001" s="125"/>
      <c r="E1001" s="357" t="s">
        <v>207</v>
      </c>
      <c r="F1001" s="357" t="s">
        <v>207</v>
      </c>
      <c r="G1001" s="357" t="s">
        <v>207</v>
      </c>
      <c r="H1001" s="370"/>
      <c r="I1001" s="373"/>
      <c r="J1001" s="7"/>
      <c r="K1001" s="376"/>
      <c r="L1001" s="106"/>
      <c r="M1001" s="77"/>
      <c r="N1001" s="60" t="str">
        <f>VLOOKUP(N999,'Podpůrná data'!$I$188:$J$199,2)</f>
        <v>leden</v>
      </c>
      <c r="O1001" s="60" t="str">
        <f>VLOOKUP(O999,'Podpůrná data'!$I$188:$J$199,2)</f>
        <v>únor</v>
      </c>
      <c r="P1001" s="60" t="str">
        <f>VLOOKUP(P999,'Podpůrná data'!$I$188:$J$199,2)</f>
        <v>březen</v>
      </c>
      <c r="Q1001" s="60" t="str">
        <f>VLOOKUP(Q999,'Podpůrná data'!$I$188:$J$199,2)</f>
        <v>duben</v>
      </c>
      <c r="R1001" s="60" t="str">
        <f>VLOOKUP(R999,'Podpůrná data'!$I$188:$J$199,2)</f>
        <v>květen</v>
      </c>
      <c r="S1001" s="60" t="str">
        <f>VLOOKUP(S999,'Podpůrná data'!$I$188:$J$199,2)</f>
        <v>červen</v>
      </c>
      <c r="T1001" s="60" t="str">
        <f>VLOOKUP(T999,'Podpůrná data'!$I$188:$J$199,2)</f>
        <v>červenec</v>
      </c>
      <c r="U1001" s="60" t="str">
        <f>VLOOKUP(U999,'Podpůrná data'!$I$188:$J$199,2)</f>
        <v>srpen</v>
      </c>
      <c r="V1001" s="60" t="str">
        <f>VLOOKUP(V999,'Podpůrná data'!$I$188:$J$199,2)</f>
        <v>září</v>
      </c>
      <c r="W1001" s="60" t="str">
        <f>VLOOKUP(W999,'Podpůrná data'!$I$188:$J$199,2)</f>
        <v>říjen</v>
      </c>
      <c r="X1001" s="60" t="str">
        <f>VLOOKUP(X999,'Podpůrná data'!$I$188:$J$199,2)</f>
        <v>listopad</v>
      </c>
      <c r="Y1001" s="60" t="str">
        <f>VLOOKUP(Y999,'Podpůrná data'!$I$188:$J$199,2)</f>
        <v>prosinec</v>
      </c>
      <c r="Z1001" s="60" t="str">
        <f>VLOOKUP(Z999,'Podpůrná data'!$I$188:$J$199,2)</f>
        <v>leden</v>
      </c>
      <c r="AA1001" s="60" t="str">
        <f>VLOOKUP(AA999,'Podpůrná data'!$I$188:$J$199,2)</f>
        <v>únor</v>
      </c>
      <c r="AB1001" s="60" t="str">
        <f>VLOOKUP(AB999,'Podpůrná data'!$I$188:$J$199,2)</f>
        <v>březen</v>
      </c>
      <c r="AC1001" s="60" t="str">
        <f>VLOOKUP(AC999,'Podpůrná data'!$I$188:$J$199,2)</f>
        <v>duben</v>
      </c>
      <c r="AD1001" s="60" t="str">
        <f>VLOOKUP(AD999,'Podpůrná data'!$I$188:$J$199,2)</f>
        <v>květen</v>
      </c>
      <c r="AE1001" s="60" t="str">
        <f>VLOOKUP(AE999,'Podpůrná data'!$I$188:$J$199,2)</f>
        <v>červen</v>
      </c>
      <c r="AF1001" s="60" t="str">
        <f>VLOOKUP(AF999,'Podpůrná data'!$I$188:$J$199,2)</f>
        <v>červenec</v>
      </c>
      <c r="AG1001" s="60" t="str">
        <f>VLOOKUP(AG999,'Podpůrná data'!$I$188:$J$199,2)</f>
        <v>srpen</v>
      </c>
      <c r="AH1001" s="60" t="str">
        <f>VLOOKUP(AH999,'Podpůrná data'!$I$188:$J$199,2)</f>
        <v>září</v>
      </c>
      <c r="AI1001" s="60" t="str">
        <f>VLOOKUP(AI999,'Podpůrná data'!$I$188:$J$199,2)</f>
        <v>říjen</v>
      </c>
      <c r="AJ1001" s="60" t="str">
        <f>VLOOKUP(AJ999,'Podpůrná data'!$I$188:$J$199,2)</f>
        <v>listopad</v>
      </c>
      <c r="AK1001" s="60" t="str">
        <f>VLOOKUP(AK999,'Podpůrná data'!$I$188:$J$199,2)</f>
        <v>prosinec</v>
      </c>
      <c r="AL1001" s="60" t="str">
        <f>VLOOKUP(AL999,'Podpůrná data'!$I$188:$J$199,2)</f>
        <v>leden</v>
      </c>
      <c r="AM1001" s="60" t="str">
        <f>VLOOKUP(AM999,'Podpůrná data'!$I$188:$J$199,2)</f>
        <v>únor</v>
      </c>
      <c r="AN1001" s="60" t="str">
        <f>VLOOKUP(AN999,'Podpůrná data'!$I$188:$J$199,2)</f>
        <v>březen</v>
      </c>
      <c r="AO1001" s="60" t="str">
        <f>VLOOKUP(AO999,'Podpůrná data'!$I$188:$J$199,2)</f>
        <v>duben</v>
      </c>
      <c r="AP1001" s="60" t="str">
        <f>VLOOKUP(AP999,'Podpůrná data'!$I$188:$J$199,2)</f>
        <v>květen</v>
      </c>
      <c r="AQ1001" s="60" t="str">
        <f>VLOOKUP(AQ999,'Podpůrná data'!$I$188:$J$199,2)</f>
        <v>červen</v>
      </c>
      <c r="AR1001" s="60" t="str">
        <f>VLOOKUP(AR999,'Podpůrná data'!$I$188:$J$199,2)</f>
        <v>červenec</v>
      </c>
      <c r="AS1001" s="60" t="str">
        <f>VLOOKUP(AS999,'Podpůrná data'!$I$188:$J$199,2)</f>
        <v>srpen</v>
      </c>
      <c r="AT1001" s="60" t="str">
        <f>VLOOKUP(AT999,'Podpůrná data'!$I$188:$J$199,2)</f>
        <v>září</v>
      </c>
      <c r="AU1001" s="60" t="str">
        <f>VLOOKUP(AU999,'Podpůrná data'!$I$188:$J$199,2)</f>
        <v>říjen</v>
      </c>
      <c r="AV1001" s="60" t="str">
        <f>VLOOKUP(AV999,'Podpůrná data'!$I$188:$J$199,2)</f>
        <v>listopad</v>
      </c>
      <c r="AW1001" s="60" t="str">
        <f>VLOOKUP(AW999,'Podpůrná data'!$I$188:$J$199,2)</f>
        <v>prosinec</v>
      </c>
      <c r="AX1001" s="60" t="str">
        <f>VLOOKUP(AX999,'Podpůrná data'!$I$188:$J$199,2)</f>
        <v>leden</v>
      </c>
      <c r="AY1001" s="60" t="str">
        <f>VLOOKUP(AY999,'Podpůrná data'!$I$188:$J$199,2)</f>
        <v>únor</v>
      </c>
      <c r="AZ1001" s="60" t="str">
        <f>VLOOKUP(AZ999,'Podpůrná data'!$I$188:$J$199,2)</f>
        <v>březen</v>
      </c>
      <c r="BA1001" s="60" t="str">
        <f>VLOOKUP(BA999,'Podpůrná data'!$I$188:$J$199,2)</f>
        <v>duben</v>
      </c>
      <c r="BB1001" s="60" t="str">
        <f>VLOOKUP(BB999,'Podpůrná data'!$I$188:$J$199,2)</f>
        <v>květen</v>
      </c>
      <c r="BC1001" s="60" t="str">
        <f>VLOOKUP(BC999,'Podpůrná data'!$I$188:$J$199,2)</f>
        <v>červen</v>
      </c>
      <c r="BD1001" s="60" t="str">
        <f>VLOOKUP(BD999,'Podpůrná data'!$I$188:$J$199,2)</f>
        <v>červenec</v>
      </c>
      <c r="BE1001" s="60" t="str">
        <f>VLOOKUP(BE999,'Podpůrná data'!$I$188:$J$199,2)</f>
        <v>srpen</v>
      </c>
      <c r="BF1001" s="60" t="str">
        <f>VLOOKUP(BF999,'Podpůrná data'!$I$188:$J$199,2)</f>
        <v>září</v>
      </c>
      <c r="BG1001" s="60" t="str">
        <f>VLOOKUP(BG999,'Podpůrná data'!$I$188:$J$199,2)</f>
        <v>říjen</v>
      </c>
      <c r="BH1001" s="60" t="str">
        <f>VLOOKUP(BH999,'Podpůrná data'!$I$188:$J$199,2)</f>
        <v>listopad</v>
      </c>
      <c r="BI1001" s="60" t="str">
        <f>VLOOKUP(BI999,'Podpůrná data'!$I$188:$J$199,2)</f>
        <v>prosinec</v>
      </c>
      <c r="BJ1001" s="200"/>
      <c r="BK1001" s="200"/>
      <c r="BL1001" s="201"/>
      <c r="BM1001" s="106"/>
      <c r="BN1001" s="179" t="s">
        <v>105</v>
      </c>
      <c r="BO1001" s="179" t="s">
        <v>106</v>
      </c>
      <c r="BP1001" s="179" t="s">
        <v>107</v>
      </c>
      <c r="BQ1001" s="179" t="s">
        <v>108</v>
      </c>
      <c r="BR1001" s="179" t="s">
        <v>109</v>
      </c>
      <c r="BS1001" s="179" t="s">
        <v>110</v>
      </c>
      <c r="BT1001" s="179" t="s">
        <v>111</v>
      </c>
      <c r="BU1001" s="179" t="s">
        <v>112</v>
      </c>
      <c r="BV1001" s="179" t="s">
        <v>113</v>
      </c>
      <c r="BW1001" s="179" t="s">
        <v>155</v>
      </c>
      <c r="BX1001" s="179" t="s">
        <v>156</v>
      </c>
      <c r="BY1001" s="179" t="s">
        <v>157</v>
      </c>
      <c r="BZ1001" s="179" t="s">
        <v>202</v>
      </c>
      <c r="CA1001" s="179" t="s">
        <v>203</v>
      </c>
      <c r="CB1001" s="179" t="s">
        <v>204</v>
      </c>
    </row>
    <row r="1002" spans="1:80" s="245" customFormat="1" ht="16.399999999999999" customHeight="1" x14ac:dyDescent="0.35">
      <c r="A1002" s="250"/>
      <c r="B1002" s="113"/>
      <c r="C1002" s="361"/>
      <c r="D1002" s="125"/>
      <c r="E1002" s="357"/>
      <c r="F1002" s="357"/>
      <c r="G1002" s="357"/>
      <c r="H1002" s="370"/>
      <c r="I1002" s="373"/>
      <c r="J1002" s="7"/>
      <c r="K1002" s="376"/>
      <c r="L1002" s="106"/>
      <c r="M1002" s="77"/>
      <c r="N1002" s="60">
        <f>YEAR(Úvod!$F$10)</f>
        <v>1900</v>
      </c>
      <c r="O1002" s="60">
        <f t="shared" ref="O1002" si="16194">IF(O999=1,N1002+1,N1002)</f>
        <v>1900</v>
      </c>
      <c r="P1002" s="60">
        <f t="shared" ref="P1002" si="16195">IF(P999=1,O1002+1,O1002)</f>
        <v>1900</v>
      </c>
      <c r="Q1002" s="60">
        <f t="shared" ref="Q1002" si="16196">IF(Q999=1,P1002+1,P1002)</f>
        <v>1900</v>
      </c>
      <c r="R1002" s="60">
        <f t="shared" ref="R1002" si="16197">IF(R999=1,Q1002+1,Q1002)</f>
        <v>1900</v>
      </c>
      <c r="S1002" s="60">
        <f t="shared" ref="S1002" si="16198">IF(S999=1,R1002+1,R1002)</f>
        <v>1900</v>
      </c>
      <c r="T1002" s="60">
        <f t="shared" ref="T1002" si="16199">IF(T999=1,S1002+1,S1002)</f>
        <v>1900</v>
      </c>
      <c r="U1002" s="60">
        <f t="shared" ref="U1002" si="16200">IF(U999=1,T1002+1,T1002)</f>
        <v>1900</v>
      </c>
      <c r="V1002" s="60">
        <f t="shared" ref="V1002" si="16201">IF(V999=1,U1002+1,U1002)</f>
        <v>1900</v>
      </c>
      <c r="W1002" s="60">
        <f t="shared" ref="W1002" si="16202">IF(W999=1,V1002+1,V1002)</f>
        <v>1900</v>
      </c>
      <c r="X1002" s="60">
        <f t="shared" ref="X1002" si="16203">IF(X999=1,W1002+1,W1002)</f>
        <v>1900</v>
      </c>
      <c r="Y1002" s="60">
        <f t="shared" ref="Y1002" si="16204">IF(Y999=1,X1002+1,X1002)</f>
        <v>1900</v>
      </c>
      <c r="Z1002" s="60">
        <f t="shared" ref="Z1002" si="16205">IF(Z999=1,Y1002+1,Y1002)</f>
        <v>1901</v>
      </c>
      <c r="AA1002" s="60">
        <f t="shared" ref="AA1002" si="16206">IF(AA999=1,Z1002+1,Z1002)</f>
        <v>1901</v>
      </c>
      <c r="AB1002" s="60">
        <f t="shared" ref="AB1002" si="16207">IF(AB999=1,AA1002+1,AA1002)</f>
        <v>1901</v>
      </c>
      <c r="AC1002" s="60">
        <f t="shared" ref="AC1002" si="16208">IF(AC999=1,AB1002+1,AB1002)</f>
        <v>1901</v>
      </c>
      <c r="AD1002" s="60">
        <f t="shared" ref="AD1002" si="16209">IF(AD999=1,AC1002+1,AC1002)</f>
        <v>1901</v>
      </c>
      <c r="AE1002" s="60">
        <f t="shared" ref="AE1002" si="16210">IF(AE999=1,AD1002+1,AD1002)</f>
        <v>1901</v>
      </c>
      <c r="AF1002" s="60">
        <f t="shared" ref="AF1002" si="16211">IF(AF999=1,AE1002+1,AE1002)</f>
        <v>1901</v>
      </c>
      <c r="AG1002" s="60">
        <f t="shared" ref="AG1002" si="16212">IF(AG999=1,AF1002+1,AF1002)</f>
        <v>1901</v>
      </c>
      <c r="AH1002" s="60">
        <f t="shared" ref="AH1002" si="16213">IF(AH999=1,AG1002+1,AG1002)</f>
        <v>1901</v>
      </c>
      <c r="AI1002" s="60">
        <f t="shared" ref="AI1002" si="16214">IF(AI999=1,AH1002+1,AH1002)</f>
        <v>1901</v>
      </c>
      <c r="AJ1002" s="60">
        <f t="shared" ref="AJ1002" si="16215">IF(AJ999=1,AI1002+1,AI1002)</f>
        <v>1901</v>
      </c>
      <c r="AK1002" s="60">
        <f t="shared" ref="AK1002" si="16216">IF(AK999=1,AJ1002+1,AJ1002)</f>
        <v>1901</v>
      </c>
      <c r="AL1002" s="60">
        <f t="shared" ref="AL1002" si="16217">IF(AL999=1,AK1002+1,AK1002)</f>
        <v>1902</v>
      </c>
      <c r="AM1002" s="60">
        <f t="shared" ref="AM1002" si="16218">IF(AM999=1,AL1002+1,AL1002)</f>
        <v>1902</v>
      </c>
      <c r="AN1002" s="60">
        <f t="shared" ref="AN1002" si="16219">IF(AN999=1,AM1002+1,AM1002)</f>
        <v>1902</v>
      </c>
      <c r="AO1002" s="60">
        <f t="shared" ref="AO1002" si="16220">IF(AO999=1,AN1002+1,AN1002)</f>
        <v>1902</v>
      </c>
      <c r="AP1002" s="60">
        <f t="shared" ref="AP1002" si="16221">IF(AP999=1,AO1002+1,AO1002)</f>
        <v>1902</v>
      </c>
      <c r="AQ1002" s="60">
        <f t="shared" ref="AQ1002" si="16222">IF(AQ999=1,AP1002+1,AP1002)</f>
        <v>1902</v>
      </c>
      <c r="AR1002" s="60">
        <f t="shared" ref="AR1002" si="16223">IF(AR999=1,AQ1002+1,AQ1002)</f>
        <v>1902</v>
      </c>
      <c r="AS1002" s="60">
        <f t="shared" ref="AS1002" si="16224">IF(AS999=1,AR1002+1,AR1002)</f>
        <v>1902</v>
      </c>
      <c r="AT1002" s="60">
        <f t="shared" ref="AT1002" si="16225">IF(AT999=1,AS1002+1,AS1002)</f>
        <v>1902</v>
      </c>
      <c r="AU1002" s="60">
        <f t="shared" ref="AU1002" si="16226">IF(AU999=1,AT1002+1,AT1002)</f>
        <v>1902</v>
      </c>
      <c r="AV1002" s="60">
        <f t="shared" ref="AV1002" si="16227">IF(AV999=1,AU1002+1,AU1002)</f>
        <v>1902</v>
      </c>
      <c r="AW1002" s="60">
        <f t="shared" ref="AW1002" si="16228">IF(AW999=1,AV1002+1,AV1002)</f>
        <v>1902</v>
      </c>
      <c r="AX1002" s="60">
        <f t="shared" ref="AX1002" si="16229">IF(AX999=1,AW1002+1,AW1002)</f>
        <v>1903</v>
      </c>
      <c r="AY1002" s="60">
        <f t="shared" ref="AY1002" si="16230">IF(AY999=1,AX1002+1,AX1002)</f>
        <v>1903</v>
      </c>
      <c r="AZ1002" s="60">
        <f t="shared" ref="AZ1002" si="16231">IF(AZ999=1,AY1002+1,AY1002)</f>
        <v>1903</v>
      </c>
      <c r="BA1002" s="60">
        <f t="shared" ref="BA1002" si="16232">IF(BA999=1,AZ1002+1,AZ1002)</f>
        <v>1903</v>
      </c>
      <c r="BB1002" s="60">
        <f t="shared" ref="BB1002" si="16233">IF(BB999=1,BA1002+1,BA1002)</f>
        <v>1903</v>
      </c>
      <c r="BC1002" s="60">
        <f t="shared" ref="BC1002" si="16234">IF(BC999=1,BB1002+1,BB1002)</f>
        <v>1903</v>
      </c>
      <c r="BD1002" s="60">
        <f t="shared" ref="BD1002" si="16235">IF(BD999=1,BC1002+1,BC1002)</f>
        <v>1903</v>
      </c>
      <c r="BE1002" s="60">
        <f t="shared" ref="BE1002" si="16236">IF(BE999=1,BD1002+1,BD1002)</f>
        <v>1903</v>
      </c>
      <c r="BF1002" s="60">
        <f t="shared" ref="BF1002" si="16237">IF(BF999=1,BE1002+1,BE1002)</f>
        <v>1903</v>
      </c>
      <c r="BG1002" s="60">
        <f t="shared" ref="BG1002" si="16238">IF(BG999=1,BF1002+1,BF1002)</f>
        <v>1903</v>
      </c>
      <c r="BH1002" s="60">
        <f t="shared" ref="BH1002" si="16239">IF(BH999=1,BG1002+1,BG1002)</f>
        <v>1903</v>
      </c>
      <c r="BI1002" s="60">
        <f t="shared" ref="BI1002" si="16240">IF(BI999=1,BH1002+1,BH1002)</f>
        <v>1903</v>
      </c>
      <c r="BJ1002" s="199"/>
      <c r="BK1002" s="198"/>
      <c r="BL1002" s="202"/>
      <c r="BM1002" s="106"/>
      <c r="BN1002" s="106"/>
      <c r="BO1002" s="106"/>
      <c r="BP1002" s="106"/>
      <c r="BQ1002" s="106"/>
      <c r="BR1002" s="106"/>
      <c r="BS1002" s="106"/>
      <c r="BT1002" s="106"/>
      <c r="BU1002" s="106"/>
      <c r="BV1002" s="106"/>
      <c r="BW1002" s="106"/>
      <c r="BX1002" s="106"/>
      <c r="BY1002" s="106"/>
      <c r="BZ1002" s="106"/>
      <c r="CA1002" s="106"/>
      <c r="CB1002" s="106"/>
    </row>
    <row r="1003" spans="1:80" s="245" customFormat="1" ht="16.399999999999999" customHeight="1" x14ac:dyDescent="0.35">
      <c r="A1003" s="250"/>
      <c r="B1003" s="113"/>
      <c r="C1003" s="125"/>
      <c r="D1003" s="125"/>
      <c r="E1003" s="357"/>
      <c r="F1003" s="357"/>
      <c r="G1003" s="357"/>
      <c r="H1003" s="370"/>
      <c r="I1003" s="374"/>
      <c r="J1003" s="7"/>
      <c r="K1003" s="377"/>
      <c r="L1003" s="106"/>
      <c r="M1003" s="63" t="s">
        <v>159</v>
      </c>
      <c r="N1003" s="258"/>
      <c r="O1003" s="258"/>
      <c r="P1003" s="258"/>
      <c r="Q1003" s="258"/>
      <c r="R1003" s="258"/>
      <c r="S1003" s="258"/>
      <c r="T1003" s="258"/>
      <c r="U1003" s="258"/>
      <c r="V1003" s="258"/>
      <c r="W1003" s="258"/>
      <c r="X1003" s="258"/>
      <c r="Y1003" s="258"/>
      <c r="Z1003" s="258"/>
      <c r="AA1003" s="258"/>
      <c r="AB1003" s="258"/>
      <c r="AC1003" s="258"/>
      <c r="AD1003" s="258"/>
      <c r="AE1003" s="258"/>
      <c r="AF1003" s="258"/>
      <c r="AG1003" s="258"/>
      <c r="AH1003" s="258"/>
      <c r="AI1003" s="258"/>
      <c r="AJ1003" s="258"/>
      <c r="AK1003" s="258"/>
      <c r="AL1003" s="258"/>
      <c r="AM1003" s="258"/>
      <c r="AN1003" s="258"/>
      <c r="AO1003" s="258"/>
      <c r="AP1003" s="258"/>
      <c r="AQ1003" s="258"/>
      <c r="AR1003" s="258"/>
      <c r="AS1003" s="258"/>
      <c r="AT1003" s="258"/>
      <c r="AU1003" s="258"/>
      <c r="AV1003" s="258"/>
      <c r="AW1003" s="258"/>
      <c r="AX1003" s="258"/>
      <c r="AY1003" s="258"/>
      <c r="AZ1003" s="258"/>
      <c r="BA1003" s="258"/>
      <c r="BB1003" s="258"/>
      <c r="BC1003" s="258"/>
      <c r="BD1003" s="258"/>
      <c r="BE1003" s="258"/>
      <c r="BF1003" s="258"/>
      <c r="BG1003" s="258"/>
      <c r="BH1003" s="258"/>
      <c r="BI1003" s="258"/>
      <c r="BJ1003" s="199"/>
      <c r="BK1003" s="198"/>
      <c r="BL1003" s="202"/>
      <c r="BM1003" s="106"/>
      <c r="BN1003" s="106"/>
      <c r="BO1003" s="106"/>
      <c r="BP1003" s="106"/>
      <c r="BQ1003" s="106"/>
      <c r="BR1003" s="106"/>
      <c r="BS1003" s="106"/>
      <c r="BT1003" s="106"/>
      <c r="BU1003" s="106"/>
      <c r="BV1003" s="106"/>
      <c r="BW1003" s="106"/>
      <c r="BX1003" s="106"/>
      <c r="BY1003" s="106"/>
      <c r="BZ1003" s="106"/>
      <c r="CA1003" s="106"/>
      <c r="CB1003" s="106"/>
    </row>
    <row r="1004" spans="1:80" s="245" customFormat="1" ht="23.5" customHeight="1" x14ac:dyDescent="0.35">
      <c r="A1004" s="243"/>
      <c r="B1004" s="126" t="s">
        <v>419</v>
      </c>
      <c r="C1004" s="381"/>
      <c r="D1004" s="381"/>
      <c r="E1004" s="259"/>
      <c r="F1004" s="259"/>
      <c r="G1004" s="241"/>
      <c r="H1004" s="253"/>
      <c r="I1004" s="61">
        <f>IF($H1004="",0,VLOOKUP($E1004,'Podpůrná data'!$H$15:$I$185,2,FALSE)*$H1004)</f>
        <v>0</v>
      </c>
      <c r="J1004" s="105"/>
      <c r="K1004" s="166">
        <f>IF(I1004&gt;0,1,0)</f>
        <v>0</v>
      </c>
      <c r="L1004" s="204"/>
      <c r="M1004" s="63" t="s">
        <v>95</v>
      </c>
      <c r="N1004" s="260"/>
      <c r="O1004" s="260"/>
      <c r="P1004" s="260"/>
      <c r="Q1004" s="260"/>
      <c r="R1004" s="260"/>
      <c r="S1004" s="260"/>
      <c r="T1004" s="260"/>
      <c r="U1004" s="260"/>
      <c r="V1004" s="260"/>
      <c r="W1004" s="260"/>
      <c r="X1004" s="260"/>
      <c r="Y1004" s="260"/>
      <c r="Z1004" s="260"/>
      <c r="AA1004" s="260"/>
      <c r="AB1004" s="260"/>
      <c r="AC1004" s="260"/>
      <c r="AD1004" s="260"/>
      <c r="AE1004" s="260"/>
      <c r="AF1004" s="260"/>
      <c r="AG1004" s="260"/>
      <c r="AH1004" s="260"/>
      <c r="AI1004" s="260"/>
      <c r="AJ1004" s="260"/>
      <c r="AK1004" s="260"/>
      <c r="AL1004" s="260"/>
      <c r="AM1004" s="260"/>
      <c r="AN1004" s="260"/>
      <c r="AO1004" s="260"/>
      <c r="AP1004" s="260"/>
      <c r="AQ1004" s="260"/>
      <c r="AR1004" s="260"/>
      <c r="AS1004" s="260"/>
      <c r="AT1004" s="260"/>
      <c r="AU1004" s="260"/>
      <c r="AV1004" s="260"/>
      <c r="AW1004" s="260"/>
      <c r="AX1004" s="260"/>
      <c r="AY1004" s="260"/>
      <c r="AZ1004" s="260"/>
      <c r="BA1004" s="260"/>
      <c r="BB1004" s="260"/>
      <c r="BC1004" s="260"/>
      <c r="BD1004" s="260"/>
      <c r="BE1004" s="260"/>
      <c r="BF1004" s="260"/>
      <c r="BG1004" s="260"/>
      <c r="BH1004" s="260"/>
      <c r="BI1004" s="260"/>
      <c r="BJ1004" s="382">
        <f>SUM(N1006:BI1006)</f>
        <v>0</v>
      </c>
      <c r="BK1004" s="384">
        <f>SUM(N1008:BI1008)</f>
        <v>0</v>
      </c>
      <c r="BL1004" s="386">
        <f>IF($K1004=0,0,IF($BJ1004&gt;=20,1,0))</f>
        <v>0</v>
      </c>
      <c r="BM1004" s="106"/>
      <c r="BN1004" s="106"/>
      <c r="BO1004" s="106"/>
      <c r="BP1004" s="106"/>
      <c r="BQ1004" s="106"/>
      <c r="BR1004" s="106"/>
      <c r="BS1004" s="106"/>
      <c r="BT1004" s="106"/>
      <c r="BU1004" s="106"/>
      <c r="BV1004" s="106"/>
      <c r="BW1004" s="106"/>
      <c r="BX1004" s="106"/>
      <c r="BY1004" s="106"/>
      <c r="BZ1004" s="106"/>
      <c r="CA1004" s="106"/>
      <c r="CB1004" s="106"/>
    </row>
    <row r="1005" spans="1:80" s="245" customFormat="1" ht="29" x14ac:dyDescent="0.35">
      <c r="A1005" s="243"/>
      <c r="B1005" s="128"/>
      <c r="C1005" s="170"/>
      <c r="D1005" s="170"/>
      <c r="E1005" s="170"/>
      <c r="F1005" s="170"/>
      <c r="G1005" s="170"/>
      <c r="H1005" s="170"/>
      <c r="I1005" s="64"/>
      <c r="J1005" s="105"/>
      <c r="K1005" s="223"/>
      <c r="L1005" s="106"/>
      <c r="M1005" s="63" t="s">
        <v>215</v>
      </c>
      <c r="N1005" s="260"/>
      <c r="O1005" s="260"/>
      <c r="P1005" s="260"/>
      <c r="Q1005" s="260"/>
      <c r="R1005" s="260"/>
      <c r="S1005" s="260"/>
      <c r="T1005" s="260"/>
      <c r="U1005" s="260"/>
      <c r="V1005" s="260"/>
      <c r="W1005" s="260"/>
      <c r="X1005" s="260"/>
      <c r="Y1005" s="260"/>
      <c r="Z1005" s="260"/>
      <c r="AA1005" s="260"/>
      <c r="AB1005" s="260"/>
      <c r="AC1005" s="260"/>
      <c r="AD1005" s="260"/>
      <c r="AE1005" s="260"/>
      <c r="AF1005" s="260"/>
      <c r="AG1005" s="260"/>
      <c r="AH1005" s="260"/>
      <c r="AI1005" s="260"/>
      <c r="AJ1005" s="260"/>
      <c r="AK1005" s="260"/>
      <c r="AL1005" s="260"/>
      <c r="AM1005" s="260"/>
      <c r="AN1005" s="260"/>
      <c r="AO1005" s="260"/>
      <c r="AP1005" s="260"/>
      <c r="AQ1005" s="260"/>
      <c r="AR1005" s="260"/>
      <c r="AS1005" s="260"/>
      <c r="AT1005" s="260"/>
      <c r="AU1005" s="260"/>
      <c r="AV1005" s="260"/>
      <c r="AW1005" s="260"/>
      <c r="AX1005" s="260"/>
      <c r="AY1005" s="260"/>
      <c r="AZ1005" s="260"/>
      <c r="BA1005" s="260"/>
      <c r="BB1005" s="260"/>
      <c r="BC1005" s="260"/>
      <c r="BD1005" s="260"/>
      <c r="BE1005" s="260"/>
      <c r="BF1005" s="260"/>
      <c r="BG1005" s="260"/>
      <c r="BH1005" s="260"/>
      <c r="BI1005" s="260"/>
      <c r="BJ1005" s="382"/>
      <c r="BK1005" s="384"/>
      <c r="BL1005" s="386"/>
      <c r="BM1005" s="106"/>
      <c r="BN1005" s="106"/>
      <c r="BO1005" s="106"/>
      <c r="BP1005" s="106"/>
      <c r="BQ1005" s="106"/>
      <c r="BR1005" s="106"/>
      <c r="BS1005" s="106"/>
      <c r="BT1005" s="106"/>
      <c r="BU1005" s="106"/>
      <c r="BV1005" s="106"/>
      <c r="BW1005" s="106"/>
      <c r="BX1005" s="106"/>
      <c r="BY1005" s="106"/>
      <c r="BZ1005" s="106"/>
      <c r="CA1005" s="106"/>
      <c r="CB1005" s="106"/>
    </row>
    <row r="1006" spans="1:80" s="245" customFormat="1" ht="29" x14ac:dyDescent="0.35">
      <c r="A1006" s="243"/>
      <c r="B1006" s="128"/>
      <c r="C1006" s="170"/>
      <c r="D1006" s="170"/>
      <c r="E1006" s="170"/>
      <c r="F1006" s="170"/>
      <c r="G1006" s="170"/>
      <c r="H1006" s="170"/>
      <c r="I1006" s="64"/>
      <c r="J1006" s="105"/>
      <c r="K1006" s="165"/>
      <c r="L1006" s="106"/>
      <c r="M1006" s="63" t="s">
        <v>235</v>
      </c>
      <c r="N1006" s="167">
        <f>IF(N1005="",0,IF(N1005&gt;=$H1004,$H1004,N1005))</f>
        <v>0</v>
      </c>
      <c r="O1006" s="167">
        <f t="shared" ref="O1006" si="16241">IF(O1005="",0,IF((O1005+N1007)&lt;=$H1004,O1005,$H1004-N1007))</f>
        <v>0</v>
      </c>
      <c r="P1006" s="167">
        <f t="shared" ref="P1006" si="16242">IF(P1005="",0,IF((P1005+O1007)&lt;=$H1004,P1005,$H1004-O1007))</f>
        <v>0</v>
      </c>
      <c r="Q1006" s="167">
        <f t="shared" ref="Q1006" si="16243">IF(Q1005="",0,IF((Q1005+P1007)&lt;=$H1004,Q1005,$H1004-P1007))</f>
        <v>0</v>
      </c>
      <c r="R1006" s="167">
        <f t="shared" ref="R1006" si="16244">IF(R1005="",0,IF((R1005+Q1007)&lt;=$H1004,R1005,$H1004-Q1007))</f>
        <v>0</v>
      </c>
      <c r="S1006" s="167">
        <f t="shared" ref="S1006" si="16245">IF(S1005="",0,IF((S1005+R1007)&lt;=$H1004,S1005,$H1004-R1007))</f>
        <v>0</v>
      </c>
      <c r="T1006" s="167">
        <f t="shared" ref="T1006" si="16246">IF(T1005="",0,IF((T1005+S1007)&lt;=$H1004,T1005,$H1004-S1007))</f>
        <v>0</v>
      </c>
      <c r="U1006" s="167">
        <f t="shared" ref="U1006" si="16247">IF(U1005="",0,IF((U1005+T1007)&lt;=$H1004,U1005,$H1004-T1007))</f>
        <v>0</v>
      </c>
      <c r="V1006" s="167">
        <f t="shared" ref="V1006" si="16248">IF(V1005="",0,IF((V1005+U1007)&lt;=$H1004,V1005,$H1004-U1007))</f>
        <v>0</v>
      </c>
      <c r="W1006" s="167">
        <f t="shared" ref="W1006" si="16249">IF(W1005="",0,IF((W1005+V1007)&lt;=$H1004,W1005,$H1004-V1007))</f>
        <v>0</v>
      </c>
      <c r="X1006" s="167">
        <f t="shared" ref="X1006" si="16250">IF(X1005="",0,IF((X1005+W1007)&lt;=$H1004,X1005,$H1004-W1007))</f>
        <v>0</v>
      </c>
      <c r="Y1006" s="167">
        <f t="shared" ref="Y1006" si="16251">IF(Y1005="",0,IF((Y1005+X1007)&lt;=$H1004,Y1005,$H1004-X1007))</f>
        <v>0</v>
      </c>
      <c r="Z1006" s="167">
        <f t="shared" ref="Z1006" si="16252">IF(Z1005="",0,IF((Z1005+Y1007)&lt;=$H1004,Z1005,$H1004-Y1007))</f>
        <v>0</v>
      </c>
      <c r="AA1006" s="167">
        <f t="shared" ref="AA1006" si="16253">IF(AA1005="",0,IF((AA1005+Z1007)&lt;=$H1004,AA1005,$H1004-Z1007))</f>
        <v>0</v>
      </c>
      <c r="AB1006" s="167">
        <f t="shared" ref="AB1006" si="16254">IF(AB1005="",0,IF((AB1005+AA1007)&lt;=$H1004,AB1005,$H1004-AA1007))</f>
        <v>0</v>
      </c>
      <c r="AC1006" s="167">
        <f t="shared" ref="AC1006" si="16255">IF(AC1005="",0,IF((AC1005+AB1007)&lt;=$H1004,AC1005,$H1004-AB1007))</f>
        <v>0</v>
      </c>
      <c r="AD1006" s="167">
        <f t="shared" ref="AD1006" si="16256">IF(AD1005="",0,IF((AD1005+AC1007)&lt;=$H1004,AD1005,$H1004-AC1007))</f>
        <v>0</v>
      </c>
      <c r="AE1006" s="167">
        <f t="shared" ref="AE1006" si="16257">IF(AE1005="",0,IF((AE1005+AD1007)&lt;=$H1004,AE1005,$H1004-AD1007))</f>
        <v>0</v>
      </c>
      <c r="AF1006" s="167">
        <f t="shared" ref="AF1006" si="16258">IF(AF1005="",0,IF((AF1005+AE1007)&lt;=$H1004,AF1005,$H1004-AE1007))</f>
        <v>0</v>
      </c>
      <c r="AG1006" s="167">
        <f t="shared" ref="AG1006" si="16259">IF(AG1005="",0,IF((AG1005+AF1007)&lt;=$H1004,AG1005,$H1004-AF1007))</f>
        <v>0</v>
      </c>
      <c r="AH1006" s="167">
        <f t="shared" ref="AH1006" si="16260">IF(AH1005="",0,IF((AH1005+AG1007)&lt;=$H1004,AH1005,$H1004-AG1007))</f>
        <v>0</v>
      </c>
      <c r="AI1006" s="167">
        <f t="shared" ref="AI1006" si="16261">IF(AI1005="",0,IF((AI1005+AH1007)&lt;=$H1004,AI1005,$H1004-AH1007))</f>
        <v>0</v>
      </c>
      <c r="AJ1006" s="167">
        <f t="shared" ref="AJ1006" si="16262">IF(AJ1005="",0,IF((AJ1005+AI1007)&lt;=$H1004,AJ1005,$H1004-AI1007))</f>
        <v>0</v>
      </c>
      <c r="AK1006" s="167">
        <f t="shared" ref="AK1006" si="16263">IF(AK1005="",0,IF((AK1005+AJ1007)&lt;=$H1004,AK1005,$H1004-AJ1007))</f>
        <v>0</v>
      </c>
      <c r="AL1006" s="167">
        <f t="shared" ref="AL1006" si="16264">IF(AL1005="",0,IF((AL1005+AK1007)&lt;=$H1004,AL1005,$H1004-AK1007))</f>
        <v>0</v>
      </c>
      <c r="AM1006" s="167">
        <f t="shared" ref="AM1006" si="16265">IF(AM1005="",0,IF((AM1005+AL1007)&lt;=$H1004,AM1005,$H1004-AL1007))</f>
        <v>0</v>
      </c>
      <c r="AN1006" s="167">
        <f t="shared" ref="AN1006" si="16266">IF(AN1005="",0,IF((AN1005+AM1007)&lt;=$H1004,AN1005,$H1004-AM1007))</f>
        <v>0</v>
      </c>
      <c r="AO1006" s="167">
        <f t="shared" ref="AO1006" si="16267">IF(AO1005="",0,IF((AO1005+AN1007)&lt;=$H1004,AO1005,$H1004-AN1007))</f>
        <v>0</v>
      </c>
      <c r="AP1006" s="167">
        <f t="shared" ref="AP1006" si="16268">IF(AP1005="",0,IF((AP1005+AO1007)&lt;=$H1004,AP1005,$H1004-AO1007))</f>
        <v>0</v>
      </c>
      <c r="AQ1006" s="167">
        <f t="shared" ref="AQ1006" si="16269">IF(AQ1005="",0,IF((AQ1005+AP1007)&lt;=$H1004,AQ1005,$H1004-AP1007))</f>
        <v>0</v>
      </c>
      <c r="AR1006" s="167">
        <f t="shared" ref="AR1006" si="16270">IF(AR1005="",0,IF((AR1005+AQ1007)&lt;=$H1004,AR1005,$H1004-AQ1007))</f>
        <v>0</v>
      </c>
      <c r="AS1006" s="167">
        <f t="shared" ref="AS1006" si="16271">IF(AS1005="",0,IF((AS1005+AR1007)&lt;=$H1004,AS1005,$H1004-AR1007))</f>
        <v>0</v>
      </c>
      <c r="AT1006" s="167">
        <f t="shared" ref="AT1006" si="16272">IF(AT1005="",0,IF((AT1005+AS1007)&lt;=$H1004,AT1005,$H1004-AS1007))</f>
        <v>0</v>
      </c>
      <c r="AU1006" s="167">
        <f t="shared" ref="AU1006" si="16273">IF(AU1005="",0,IF((AU1005+AT1007)&lt;=$H1004,AU1005,$H1004-AT1007))</f>
        <v>0</v>
      </c>
      <c r="AV1006" s="167">
        <f t="shared" ref="AV1006" si="16274">IF(AV1005="",0,IF((AV1005+AU1007)&lt;=$H1004,AV1005,$H1004-AU1007))</f>
        <v>0</v>
      </c>
      <c r="AW1006" s="167">
        <f t="shared" ref="AW1006" si="16275">IF(AW1005="",0,IF((AW1005+AV1007)&lt;=$H1004,AW1005,$H1004-AV1007))</f>
        <v>0</v>
      </c>
      <c r="AX1006" s="167">
        <f t="shared" ref="AX1006" si="16276">IF(AX1005="",0,IF((AX1005+AW1007)&lt;=$H1004,AX1005,$H1004-AW1007))</f>
        <v>0</v>
      </c>
      <c r="AY1006" s="167">
        <f t="shared" ref="AY1006" si="16277">IF(AY1005="",0,IF((AY1005+AX1007)&lt;=$H1004,AY1005,$H1004-AX1007))</f>
        <v>0</v>
      </c>
      <c r="AZ1006" s="167">
        <f t="shared" ref="AZ1006" si="16278">IF(AZ1005="",0,IF((AZ1005+AY1007)&lt;=$H1004,AZ1005,$H1004-AY1007))</f>
        <v>0</v>
      </c>
      <c r="BA1006" s="167">
        <f t="shared" ref="BA1006" si="16279">IF(BA1005="",0,IF((BA1005+AZ1007)&lt;=$H1004,BA1005,$H1004-AZ1007))</f>
        <v>0</v>
      </c>
      <c r="BB1006" s="167">
        <f t="shared" ref="BB1006" si="16280">IF(BB1005="",0,IF((BB1005+BA1007)&lt;=$H1004,BB1005,$H1004-BA1007))</f>
        <v>0</v>
      </c>
      <c r="BC1006" s="167">
        <f t="shared" ref="BC1006" si="16281">IF(BC1005="",0,IF((BC1005+BB1007)&lt;=$H1004,BC1005,$H1004-BB1007))</f>
        <v>0</v>
      </c>
      <c r="BD1006" s="167">
        <f t="shared" ref="BD1006" si="16282">IF(BD1005="",0,IF((BD1005+BC1007)&lt;=$H1004,BD1005,$H1004-BC1007))</f>
        <v>0</v>
      </c>
      <c r="BE1006" s="167">
        <f t="shared" ref="BE1006" si="16283">IF(BE1005="",0,IF((BE1005+BD1007)&lt;=$H1004,BE1005,$H1004-BD1007))</f>
        <v>0</v>
      </c>
      <c r="BF1006" s="167">
        <f t="shared" ref="BF1006" si="16284">IF(BF1005="",0,IF((BF1005+BE1007)&lt;=$H1004,BF1005,$H1004-BE1007))</f>
        <v>0</v>
      </c>
      <c r="BG1006" s="167">
        <f t="shared" ref="BG1006" si="16285">IF(BG1005="",0,IF((BG1005+BF1007)&lt;=$H1004,BG1005,$H1004-BF1007))</f>
        <v>0</v>
      </c>
      <c r="BH1006" s="167">
        <f t="shared" ref="BH1006" si="16286">IF(BH1005="",0,IF((BH1005+BG1007)&lt;=$H1004,BH1005,$H1004-BG1007))</f>
        <v>0</v>
      </c>
      <c r="BI1006" s="167">
        <f t="shared" ref="BI1006" si="16287">IF(BI1005="",0,IF((BI1005+BH1007)&lt;=$H1004,BI1005,$H1004-BH1007))</f>
        <v>0</v>
      </c>
      <c r="BJ1006" s="382"/>
      <c r="BK1006" s="384"/>
      <c r="BL1006" s="386"/>
      <c r="BM1006" s="106"/>
      <c r="BN1006" s="106"/>
      <c r="BO1006" s="106"/>
      <c r="BP1006" s="106"/>
      <c r="BQ1006" s="106"/>
      <c r="BR1006" s="106"/>
      <c r="BS1006" s="106"/>
      <c r="BT1006" s="106"/>
      <c r="BU1006" s="106"/>
      <c r="BV1006" s="106"/>
      <c r="BW1006" s="106"/>
      <c r="BX1006" s="106"/>
      <c r="BY1006" s="106"/>
      <c r="BZ1006" s="106"/>
      <c r="CA1006" s="106"/>
      <c r="CB1006" s="106"/>
    </row>
    <row r="1007" spans="1:80" ht="29" hidden="1" x14ac:dyDescent="0.35">
      <c r="B1007" s="128"/>
      <c r="C1007" s="170"/>
      <c r="D1007" s="170"/>
      <c r="E1007" s="170"/>
      <c r="F1007" s="170"/>
      <c r="G1007" s="170"/>
      <c r="H1007" s="170"/>
      <c r="I1007" s="172"/>
      <c r="J1007" s="105"/>
      <c r="K1007" s="175"/>
      <c r="L1007" s="105"/>
      <c r="M1007" s="63" t="s">
        <v>236</v>
      </c>
      <c r="N1007" s="167">
        <f>N1006</f>
        <v>0</v>
      </c>
      <c r="O1007" s="167">
        <f>O1006+N1007</f>
        <v>0</v>
      </c>
      <c r="P1007" s="167">
        <f t="shared" ref="P1007" si="16288">P1006+O1007</f>
        <v>0</v>
      </c>
      <c r="Q1007" s="167">
        <f t="shared" ref="Q1007" si="16289">Q1006+P1007</f>
        <v>0</v>
      </c>
      <c r="R1007" s="167">
        <f t="shared" ref="R1007" si="16290">R1006+Q1007</f>
        <v>0</v>
      </c>
      <c r="S1007" s="167">
        <f t="shared" ref="S1007" si="16291">S1006+R1007</f>
        <v>0</v>
      </c>
      <c r="T1007" s="167">
        <f t="shared" ref="T1007" si="16292">T1006+S1007</f>
        <v>0</v>
      </c>
      <c r="U1007" s="167">
        <f t="shared" ref="U1007" si="16293">U1006+T1007</f>
        <v>0</v>
      </c>
      <c r="V1007" s="167">
        <f t="shared" ref="V1007" si="16294">V1006+U1007</f>
        <v>0</v>
      </c>
      <c r="W1007" s="167">
        <f t="shared" ref="W1007" si="16295">W1006+V1007</f>
        <v>0</v>
      </c>
      <c r="X1007" s="167">
        <f t="shared" ref="X1007" si="16296">X1006+W1007</f>
        <v>0</v>
      </c>
      <c r="Y1007" s="167">
        <f t="shared" ref="Y1007" si="16297">Y1006+X1007</f>
        <v>0</v>
      </c>
      <c r="Z1007" s="167">
        <f t="shared" ref="Z1007" si="16298">Z1006+Y1007</f>
        <v>0</v>
      </c>
      <c r="AA1007" s="167">
        <f t="shared" ref="AA1007" si="16299">AA1006+Z1007</f>
        <v>0</v>
      </c>
      <c r="AB1007" s="167">
        <f t="shared" ref="AB1007" si="16300">AB1006+AA1007</f>
        <v>0</v>
      </c>
      <c r="AC1007" s="167">
        <f t="shared" ref="AC1007" si="16301">AC1006+AB1007</f>
        <v>0</v>
      </c>
      <c r="AD1007" s="167">
        <f t="shared" ref="AD1007" si="16302">AD1006+AC1007</f>
        <v>0</v>
      </c>
      <c r="AE1007" s="167">
        <f t="shared" ref="AE1007" si="16303">AE1006+AD1007</f>
        <v>0</v>
      </c>
      <c r="AF1007" s="167">
        <f t="shared" ref="AF1007" si="16304">AF1006+AE1007</f>
        <v>0</v>
      </c>
      <c r="AG1007" s="167">
        <f t="shared" ref="AG1007" si="16305">AG1006+AF1007</f>
        <v>0</v>
      </c>
      <c r="AH1007" s="167">
        <f t="shared" ref="AH1007" si="16306">AH1006+AG1007</f>
        <v>0</v>
      </c>
      <c r="AI1007" s="167">
        <f t="shared" ref="AI1007" si="16307">AI1006+AH1007</f>
        <v>0</v>
      </c>
      <c r="AJ1007" s="167">
        <f t="shared" ref="AJ1007" si="16308">AJ1006+AI1007</f>
        <v>0</v>
      </c>
      <c r="AK1007" s="167">
        <f t="shared" ref="AK1007" si="16309">AK1006+AJ1007</f>
        <v>0</v>
      </c>
      <c r="AL1007" s="167">
        <f t="shared" ref="AL1007" si="16310">AL1006+AK1007</f>
        <v>0</v>
      </c>
      <c r="AM1007" s="167">
        <f t="shared" ref="AM1007" si="16311">AM1006+AL1007</f>
        <v>0</v>
      </c>
      <c r="AN1007" s="167">
        <f t="shared" ref="AN1007" si="16312">AN1006+AM1007</f>
        <v>0</v>
      </c>
      <c r="AO1007" s="167">
        <f t="shared" ref="AO1007" si="16313">AO1006+AN1007</f>
        <v>0</v>
      </c>
      <c r="AP1007" s="167">
        <f t="shared" ref="AP1007" si="16314">AP1006+AO1007</f>
        <v>0</v>
      </c>
      <c r="AQ1007" s="167">
        <f t="shared" ref="AQ1007" si="16315">AQ1006+AP1007</f>
        <v>0</v>
      </c>
      <c r="AR1007" s="167">
        <f t="shared" ref="AR1007" si="16316">AR1006+AQ1007</f>
        <v>0</v>
      </c>
      <c r="AS1007" s="167">
        <f t="shared" ref="AS1007" si="16317">AS1006+AR1007</f>
        <v>0</v>
      </c>
      <c r="AT1007" s="167">
        <f t="shared" ref="AT1007" si="16318">AT1006+AS1007</f>
        <v>0</v>
      </c>
      <c r="AU1007" s="167">
        <f t="shared" ref="AU1007" si="16319">AU1006+AT1007</f>
        <v>0</v>
      </c>
      <c r="AV1007" s="167">
        <f t="shared" ref="AV1007" si="16320">AV1006+AU1007</f>
        <v>0</v>
      </c>
      <c r="AW1007" s="167">
        <f t="shared" ref="AW1007" si="16321">AW1006+AV1007</f>
        <v>0</v>
      </c>
      <c r="AX1007" s="167">
        <f t="shared" ref="AX1007" si="16322">AX1006+AW1007</f>
        <v>0</v>
      </c>
      <c r="AY1007" s="167">
        <f t="shared" ref="AY1007" si="16323">AY1006+AX1007</f>
        <v>0</v>
      </c>
      <c r="AZ1007" s="167">
        <f t="shared" ref="AZ1007" si="16324">AZ1006+AY1007</f>
        <v>0</v>
      </c>
      <c r="BA1007" s="167">
        <f t="shared" ref="BA1007" si="16325">BA1006+AZ1007</f>
        <v>0</v>
      </c>
      <c r="BB1007" s="167">
        <f t="shared" ref="BB1007" si="16326">BB1006+BA1007</f>
        <v>0</v>
      </c>
      <c r="BC1007" s="167">
        <f t="shared" ref="BC1007" si="16327">BC1006+BB1007</f>
        <v>0</v>
      </c>
      <c r="BD1007" s="167">
        <f t="shared" ref="BD1007" si="16328">BD1006+BC1007</f>
        <v>0</v>
      </c>
      <c r="BE1007" s="167">
        <f t="shared" ref="BE1007" si="16329">BE1006+BD1007</f>
        <v>0</v>
      </c>
      <c r="BF1007" s="167">
        <f t="shared" ref="BF1007" si="16330">BF1006+BE1007</f>
        <v>0</v>
      </c>
      <c r="BG1007" s="167">
        <f t="shared" ref="BG1007" si="16331">BG1006+BF1007</f>
        <v>0</v>
      </c>
      <c r="BH1007" s="167">
        <f t="shared" ref="BH1007" si="16332">BH1006+BG1007</f>
        <v>0</v>
      </c>
      <c r="BI1007" s="167">
        <f t="shared" ref="BI1007" si="16333">BI1006+BH1007</f>
        <v>0</v>
      </c>
      <c r="BJ1007" s="382"/>
      <c r="BK1007" s="384"/>
      <c r="BL1007" s="386"/>
      <c r="BM1007" s="105"/>
      <c r="BN1007" s="105"/>
      <c r="BO1007" s="105"/>
      <c r="BP1007" s="105"/>
      <c r="BQ1007" s="105"/>
      <c r="BR1007" s="105"/>
      <c r="BS1007" s="105"/>
      <c r="BT1007" s="105"/>
      <c r="BU1007" s="105"/>
      <c r="BV1007" s="105"/>
      <c r="BW1007" s="105"/>
      <c r="BX1007" s="105"/>
      <c r="BY1007" s="105"/>
      <c r="BZ1007" s="105"/>
      <c r="CA1007" s="105"/>
      <c r="CB1007" s="105"/>
    </row>
    <row r="1008" spans="1:80" ht="25.4" customHeight="1" thickBot="1" x14ac:dyDescent="0.4">
      <c r="B1008" s="128"/>
      <c r="C1008" s="170"/>
      <c r="D1008" s="170"/>
      <c r="E1008" s="170"/>
      <c r="F1008" s="170"/>
      <c r="G1008" s="170"/>
      <c r="H1008" s="170"/>
      <c r="I1008" s="172"/>
      <c r="J1008" s="105"/>
      <c r="K1008" s="175"/>
      <c r="L1008" s="105"/>
      <c r="M1008" s="63" t="s">
        <v>145</v>
      </c>
      <c r="N1008" s="168">
        <f>IF($E1004="",0,VLOOKUP($E1004,'Podpůrná data'!$H$15:$I$182,2)*N1006)</f>
        <v>0</v>
      </c>
      <c r="O1008" s="168">
        <f>IF($E1004="",0,VLOOKUP($E1004,'Podpůrná data'!$H$15:$I$182,2)*O1006)</f>
        <v>0</v>
      </c>
      <c r="P1008" s="168">
        <f>IF($E1004="",0,VLOOKUP($E1004,'Podpůrná data'!$H$15:$I$182,2)*P1006)</f>
        <v>0</v>
      </c>
      <c r="Q1008" s="168">
        <f>IF($E1004="",0,VLOOKUP($E1004,'Podpůrná data'!$H$15:$I$182,2)*Q1006)</f>
        <v>0</v>
      </c>
      <c r="R1008" s="168">
        <f>IF($E1004="",0,VLOOKUP($E1004,'Podpůrná data'!$H$15:$I$182,2)*R1006)</f>
        <v>0</v>
      </c>
      <c r="S1008" s="168">
        <f>IF($E1004="",0,VLOOKUP($E1004,'Podpůrná data'!$H$15:$I$182,2)*S1006)</f>
        <v>0</v>
      </c>
      <c r="T1008" s="168">
        <f>IF($E1004="",0,VLOOKUP($E1004,'Podpůrná data'!$H$15:$I$182,2)*T1006)</f>
        <v>0</v>
      </c>
      <c r="U1008" s="168">
        <f>IF($E1004="",0,VLOOKUP($E1004,'Podpůrná data'!$H$15:$I$182,2)*U1006)</f>
        <v>0</v>
      </c>
      <c r="V1008" s="168">
        <f>IF($E1004="",0,VLOOKUP($E1004,'Podpůrná data'!$H$15:$I$182,2)*V1006)</f>
        <v>0</v>
      </c>
      <c r="W1008" s="168">
        <f>IF($E1004="",0,VLOOKUP($E1004,'Podpůrná data'!$H$15:$I$182,2)*W1006)</f>
        <v>0</v>
      </c>
      <c r="X1008" s="168">
        <f>IF($E1004="",0,VLOOKUP($E1004,'Podpůrná data'!$H$15:$I$182,2)*X1006)</f>
        <v>0</v>
      </c>
      <c r="Y1008" s="168">
        <f>IF($E1004="",0,VLOOKUP($E1004,'Podpůrná data'!$H$15:$I$182,2)*Y1006)</f>
        <v>0</v>
      </c>
      <c r="Z1008" s="168">
        <f>IF($E1004="",0,VLOOKUP($E1004,'Podpůrná data'!$H$15:$I$182,2)*Z1006)</f>
        <v>0</v>
      </c>
      <c r="AA1008" s="168">
        <f>IF($E1004="",0,VLOOKUP($E1004,'Podpůrná data'!$H$15:$I$182,2)*AA1006)</f>
        <v>0</v>
      </c>
      <c r="AB1008" s="168">
        <f>IF($E1004="",0,VLOOKUP($E1004,'Podpůrná data'!$H$15:$I$182,2)*AB1006)</f>
        <v>0</v>
      </c>
      <c r="AC1008" s="168">
        <f>IF($E1004="",0,VLOOKUP($E1004,'Podpůrná data'!$H$15:$I$182,2)*AC1006)</f>
        <v>0</v>
      </c>
      <c r="AD1008" s="168">
        <f>IF($E1004="",0,VLOOKUP($E1004,'Podpůrná data'!$H$15:$I$182,2)*AD1006)</f>
        <v>0</v>
      </c>
      <c r="AE1008" s="168">
        <f>IF($E1004="",0,VLOOKUP($E1004,'Podpůrná data'!$H$15:$I$182,2)*AE1006)</f>
        <v>0</v>
      </c>
      <c r="AF1008" s="168">
        <f>IF($E1004="",0,VLOOKUP($E1004,'Podpůrná data'!$H$15:$I$182,2)*AF1006)</f>
        <v>0</v>
      </c>
      <c r="AG1008" s="168">
        <f>IF($E1004="",0,VLOOKUP($E1004,'Podpůrná data'!$H$15:$I$182,2)*AG1006)</f>
        <v>0</v>
      </c>
      <c r="AH1008" s="168">
        <f>IF($E1004="",0,VLOOKUP($E1004,'Podpůrná data'!$H$15:$I$182,2)*AH1006)</f>
        <v>0</v>
      </c>
      <c r="AI1008" s="168">
        <f>IF($E1004="",0,VLOOKUP($E1004,'Podpůrná data'!$H$15:$I$182,2)*AI1006)</f>
        <v>0</v>
      </c>
      <c r="AJ1008" s="168">
        <f>IF($E1004="",0,VLOOKUP($E1004,'Podpůrná data'!$H$15:$I$182,2)*AJ1006)</f>
        <v>0</v>
      </c>
      <c r="AK1008" s="168">
        <f>IF($E1004="",0,VLOOKUP($E1004,'Podpůrná data'!$H$15:$I$182,2)*AK1006)</f>
        <v>0</v>
      </c>
      <c r="AL1008" s="168">
        <f>IF($E1004="",0,VLOOKUP($E1004,'Podpůrná data'!$H$15:$I$182,2)*AL1006)</f>
        <v>0</v>
      </c>
      <c r="AM1008" s="168">
        <f>IF($E1004="",0,VLOOKUP($E1004,'Podpůrná data'!$H$15:$I$182,2)*AM1006)</f>
        <v>0</v>
      </c>
      <c r="AN1008" s="168">
        <f>IF($E1004="",0,VLOOKUP($E1004,'Podpůrná data'!$H$15:$I$182,2)*AN1006)</f>
        <v>0</v>
      </c>
      <c r="AO1008" s="168">
        <f>IF($E1004="",0,VLOOKUP($E1004,'Podpůrná data'!$H$15:$I$182,2)*AO1006)</f>
        <v>0</v>
      </c>
      <c r="AP1008" s="168">
        <f>IF($E1004="",0,VLOOKUP($E1004,'Podpůrná data'!$H$15:$I$182,2)*AP1006)</f>
        <v>0</v>
      </c>
      <c r="AQ1008" s="168">
        <f>IF($E1004="",0,VLOOKUP($E1004,'Podpůrná data'!$H$15:$I$182,2)*AQ1006)</f>
        <v>0</v>
      </c>
      <c r="AR1008" s="168">
        <f>IF($E1004="",0,VLOOKUP($E1004,'Podpůrná data'!$H$15:$I$182,2)*AR1006)</f>
        <v>0</v>
      </c>
      <c r="AS1008" s="168">
        <f>IF($E1004="",0,VLOOKUP($E1004,'Podpůrná data'!$H$15:$I$182,2)*AS1006)</f>
        <v>0</v>
      </c>
      <c r="AT1008" s="168">
        <f>IF($E1004="",0,VLOOKUP($E1004,'Podpůrná data'!$H$15:$I$182,2)*AT1006)</f>
        <v>0</v>
      </c>
      <c r="AU1008" s="168">
        <f>IF($E1004="",0,VLOOKUP($E1004,'Podpůrná data'!$H$15:$I$182,2)*AU1006)</f>
        <v>0</v>
      </c>
      <c r="AV1008" s="168">
        <f>IF($E1004="",0,VLOOKUP($E1004,'Podpůrná data'!$H$15:$I$182,2)*AV1006)</f>
        <v>0</v>
      </c>
      <c r="AW1008" s="168">
        <f>IF($E1004="",0,VLOOKUP($E1004,'Podpůrná data'!$H$15:$I$182,2)*AW1006)</f>
        <v>0</v>
      </c>
      <c r="AX1008" s="168">
        <f>IF($E1004="",0,VLOOKUP($E1004,'Podpůrná data'!$H$15:$I$182,2)*AX1006)</f>
        <v>0</v>
      </c>
      <c r="AY1008" s="168">
        <f>IF($E1004="",0,VLOOKUP($E1004,'Podpůrná data'!$H$15:$I$182,2)*AY1006)</f>
        <v>0</v>
      </c>
      <c r="AZ1008" s="168">
        <f>IF($E1004="",0,VLOOKUP($E1004,'Podpůrná data'!$H$15:$I$182,2)*AZ1006)</f>
        <v>0</v>
      </c>
      <c r="BA1008" s="168">
        <f>IF($E1004="",0,VLOOKUP($E1004,'Podpůrná data'!$H$15:$I$182,2)*BA1006)</f>
        <v>0</v>
      </c>
      <c r="BB1008" s="168">
        <f>IF($E1004="",0,VLOOKUP($E1004,'Podpůrná data'!$H$15:$I$182,2)*BB1006)</f>
        <v>0</v>
      </c>
      <c r="BC1008" s="168">
        <f>IF($E1004="",0,VLOOKUP($E1004,'Podpůrná data'!$H$15:$I$182,2)*BC1006)</f>
        <v>0</v>
      </c>
      <c r="BD1008" s="168">
        <f>IF($E1004="",0,VLOOKUP($E1004,'Podpůrná data'!$H$15:$I$182,2)*BD1006)</f>
        <v>0</v>
      </c>
      <c r="BE1008" s="168">
        <f>IF($E1004="",0,VLOOKUP($E1004,'Podpůrná data'!$H$15:$I$182,2)*BE1006)</f>
        <v>0</v>
      </c>
      <c r="BF1008" s="168">
        <f>IF($E1004="",0,VLOOKUP($E1004,'Podpůrná data'!$H$15:$I$182,2)*BF1006)</f>
        <v>0</v>
      </c>
      <c r="BG1008" s="168">
        <f>IF($E1004="",0,VLOOKUP($E1004,'Podpůrná data'!$H$15:$I$182,2)*BG1006)</f>
        <v>0</v>
      </c>
      <c r="BH1008" s="168">
        <f>IF($E1004="",0,VLOOKUP($E1004,'Podpůrná data'!$H$15:$I$182,2)*BH1006)</f>
        <v>0</v>
      </c>
      <c r="BI1008" s="168">
        <f>IF($E1004="",0,VLOOKUP($E1004,'Podpůrná data'!$H$15:$I$182,2)*BI1006)</f>
        <v>0</v>
      </c>
      <c r="BJ1008" s="382"/>
      <c r="BK1008" s="384"/>
      <c r="BL1008" s="386"/>
      <c r="BM1008" s="105"/>
      <c r="BN1008" s="178">
        <f>SUMIFS($N1008:$BI1008,$N1003:$BI1003,"1. ZoR")</f>
        <v>0</v>
      </c>
      <c r="BO1008" s="178">
        <f>SUMIFS($N1008:$BI1008,$N1003:$BI1003,"2. ZoR")</f>
        <v>0</v>
      </c>
      <c r="BP1008" s="178">
        <f>SUMIFS($N1008:$BI1008,$N1003:$BI1003,"3. ZoR")</f>
        <v>0</v>
      </c>
      <c r="BQ1008" s="178">
        <f>SUMIFS($N1008:$BI1008,$N1003:$BI1003,"4. ZoR")</f>
        <v>0</v>
      </c>
      <c r="BR1008" s="178">
        <f>SUMIFS($N1008:$BI1008,$N1003:$BI1003,"5. ZoR")</f>
        <v>0</v>
      </c>
      <c r="BS1008" s="178">
        <f>SUMIFS($N1008:$BI1008,$N1003:$BI1003,"6. ZoR")</f>
        <v>0</v>
      </c>
      <c r="BT1008" s="178">
        <f>SUMIFS($N1008:$BI1008,$N1003:$BI1003,"7. ZoR")</f>
        <v>0</v>
      </c>
      <c r="BU1008" s="178">
        <f>SUMIFS($N1008:$BI1008,$N1003:$BI1003,"8. ZoR")</f>
        <v>0</v>
      </c>
      <c r="BV1008" s="178">
        <f>SUMIFS($N1008:$BI1008,$N1003:$BI1003,"9. ZoR")</f>
        <v>0</v>
      </c>
      <c r="BW1008" s="178">
        <f>SUMIFS($N1008:$BI1008,$N1003:$BI1003,"10. ZoR")</f>
        <v>0</v>
      </c>
      <c r="BX1008" s="178">
        <f>SUMIFS($N1008:$BI1008,$N1003:$BI1003,"11. ZoR")</f>
        <v>0</v>
      </c>
      <c r="BY1008" s="178">
        <f>SUMIFS($N1008:$BI1008,$N1003:$BI1003,"12. ZoR")</f>
        <v>0</v>
      </c>
      <c r="BZ1008" s="178">
        <f>SUMIFS($N1008:$BI1008,$N1003:$BI1003,"13. ZoR")</f>
        <v>0</v>
      </c>
      <c r="CA1008" s="178">
        <f>SUMIFS($N1008:$BI1008,$N1003:$BI1003,"14. ZoR")</f>
        <v>0</v>
      </c>
      <c r="CB1008" s="178">
        <f>SUMIFS($N1008:$BI1008,$N1003:$BI1003,"15. ZoR")</f>
        <v>0</v>
      </c>
    </row>
    <row r="1009" spans="1:80" ht="29.5" hidden="1" thickBot="1" x14ac:dyDescent="0.4">
      <c r="B1009" s="129"/>
      <c r="C1009" s="173"/>
      <c r="D1009" s="173"/>
      <c r="E1009" s="173"/>
      <c r="F1009" s="173"/>
      <c r="G1009" s="173"/>
      <c r="H1009" s="173"/>
      <c r="I1009" s="174"/>
      <c r="J1009" s="105"/>
      <c r="K1009" s="176"/>
      <c r="L1009" s="105"/>
      <c r="M1009" s="63" t="s">
        <v>200</v>
      </c>
      <c r="N1009" s="168">
        <f>IF(N1008="","",N1008)</f>
        <v>0</v>
      </c>
      <c r="O1009" s="168">
        <f>N1009+O1008</f>
        <v>0</v>
      </c>
      <c r="P1009" s="168">
        <f t="shared" ref="P1009" si="16334">O1009+P1008</f>
        <v>0</v>
      </c>
      <c r="Q1009" s="168">
        <f t="shared" ref="Q1009" si="16335">P1009+Q1008</f>
        <v>0</v>
      </c>
      <c r="R1009" s="168">
        <f t="shared" ref="R1009" si="16336">Q1009+R1008</f>
        <v>0</v>
      </c>
      <c r="S1009" s="168">
        <f t="shared" ref="S1009" si="16337">R1009+S1008</f>
        <v>0</v>
      </c>
      <c r="T1009" s="168">
        <f t="shared" ref="T1009" si="16338">S1009+T1008</f>
        <v>0</v>
      </c>
      <c r="U1009" s="168">
        <f t="shared" ref="U1009" si="16339">T1009+U1008</f>
        <v>0</v>
      </c>
      <c r="V1009" s="168">
        <f t="shared" ref="V1009" si="16340">U1009+V1008</f>
        <v>0</v>
      </c>
      <c r="W1009" s="168">
        <f t="shared" ref="W1009" si="16341">V1009+W1008</f>
        <v>0</v>
      </c>
      <c r="X1009" s="168">
        <f t="shared" ref="X1009" si="16342">W1009+X1008</f>
        <v>0</v>
      </c>
      <c r="Y1009" s="168">
        <f t="shared" ref="Y1009" si="16343">X1009+Y1008</f>
        <v>0</v>
      </c>
      <c r="Z1009" s="168">
        <f t="shared" ref="Z1009" si="16344">Y1009+Z1008</f>
        <v>0</v>
      </c>
      <c r="AA1009" s="168">
        <f t="shared" ref="AA1009" si="16345">Z1009+AA1008</f>
        <v>0</v>
      </c>
      <c r="AB1009" s="168">
        <f t="shared" ref="AB1009" si="16346">AA1009+AB1008</f>
        <v>0</v>
      </c>
      <c r="AC1009" s="168">
        <f t="shared" ref="AC1009" si="16347">AB1009+AC1008</f>
        <v>0</v>
      </c>
      <c r="AD1009" s="168">
        <f t="shared" ref="AD1009" si="16348">AC1009+AD1008</f>
        <v>0</v>
      </c>
      <c r="AE1009" s="168">
        <f t="shared" ref="AE1009" si="16349">AD1009+AE1008</f>
        <v>0</v>
      </c>
      <c r="AF1009" s="168">
        <f t="shared" ref="AF1009" si="16350">AE1009+AF1008</f>
        <v>0</v>
      </c>
      <c r="AG1009" s="168">
        <f t="shared" ref="AG1009" si="16351">AF1009+AG1008</f>
        <v>0</v>
      </c>
      <c r="AH1009" s="168">
        <f t="shared" ref="AH1009" si="16352">AG1009+AH1008</f>
        <v>0</v>
      </c>
      <c r="AI1009" s="168">
        <f t="shared" ref="AI1009" si="16353">AH1009+AI1008</f>
        <v>0</v>
      </c>
      <c r="AJ1009" s="168">
        <f t="shared" ref="AJ1009" si="16354">AI1009+AJ1008</f>
        <v>0</v>
      </c>
      <c r="AK1009" s="168">
        <f t="shared" ref="AK1009" si="16355">AJ1009+AK1008</f>
        <v>0</v>
      </c>
      <c r="AL1009" s="168">
        <f t="shared" ref="AL1009" si="16356">AK1009+AL1008</f>
        <v>0</v>
      </c>
      <c r="AM1009" s="168">
        <f t="shared" ref="AM1009" si="16357">AL1009+AM1008</f>
        <v>0</v>
      </c>
      <c r="AN1009" s="168">
        <f t="shared" ref="AN1009" si="16358">AM1009+AN1008</f>
        <v>0</v>
      </c>
      <c r="AO1009" s="168">
        <f t="shared" ref="AO1009" si="16359">AN1009+AO1008</f>
        <v>0</v>
      </c>
      <c r="AP1009" s="168">
        <f t="shared" ref="AP1009" si="16360">AO1009+AP1008</f>
        <v>0</v>
      </c>
      <c r="AQ1009" s="168">
        <f t="shared" ref="AQ1009" si="16361">AP1009+AQ1008</f>
        <v>0</v>
      </c>
      <c r="AR1009" s="168">
        <f t="shared" ref="AR1009" si="16362">AQ1009+AR1008</f>
        <v>0</v>
      </c>
      <c r="AS1009" s="168">
        <f t="shared" ref="AS1009" si="16363">AR1009+AS1008</f>
        <v>0</v>
      </c>
      <c r="AT1009" s="168">
        <f t="shared" ref="AT1009" si="16364">AS1009+AT1008</f>
        <v>0</v>
      </c>
      <c r="AU1009" s="168">
        <f t="shared" ref="AU1009" si="16365">AT1009+AU1008</f>
        <v>0</v>
      </c>
      <c r="AV1009" s="168">
        <f t="shared" ref="AV1009" si="16366">AU1009+AV1008</f>
        <v>0</v>
      </c>
      <c r="AW1009" s="168">
        <f t="shared" ref="AW1009" si="16367">AV1009+AW1008</f>
        <v>0</v>
      </c>
      <c r="AX1009" s="168">
        <f t="shared" ref="AX1009" si="16368">AW1009+AX1008</f>
        <v>0</v>
      </c>
      <c r="AY1009" s="168">
        <f t="shared" ref="AY1009" si="16369">AX1009+AY1008</f>
        <v>0</v>
      </c>
      <c r="AZ1009" s="168">
        <f t="shared" ref="AZ1009" si="16370">AY1009+AZ1008</f>
        <v>0</v>
      </c>
      <c r="BA1009" s="168">
        <f t="shared" ref="BA1009" si="16371">AZ1009+BA1008</f>
        <v>0</v>
      </c>
      <c r="BB1009" s="168">
        <f t="shared" ref="BB1009" si="16372">BA1009+BB1008</f>
        <v>0</v>
      </c>
      <c r="BC1009" s="168">
        <f t="shared" ref="BC1009" si="16373">BB1009+BC1008</f>
        <v>0</v>
      </c>
      <c r="BD1009" s="168">
        <f t="shared" ref="BD1009" si="16374">BC1009+BD1008</f>
        <v>0</v>
      </c>
      <c r="BE1009" s="168">
        <f t="shared" ref="BE1009" si="16375">BD1009+BE1008</f>
        <v>0</v>
      </c>
      <c r="BF1009" s="168">
        <f t="shared" ref="BF1009" si="16376">BE1009+BF1008</f>
        <v>0</v>
      </c>
      <c r="BG1009" s="168">
        <f t="shared" ref="BG1009" si="16377">BF1009+BG1008</f>
        <v>0</v>
      </c>
      <c r="BH1009" s="168">
        <f t="shared" ref="BH1009" si="16378">BG1009+BH1008</f>
        <v>0</v>
      </c>
      <c r="BI1009" s="168">
        <f t="shared" ref="BI1009" si="16379">BH1009+BI1008</f>
        <v>0</v>
      </c>
      <c r="BJ1009" s="383"/>
      <c r="BK1009" s="385"/>
      <c r="BL1009" s="387"/>
      <c r="BM1009" s="105"/>
      <c r="BN1009" s="105"/>
      <c r="BO1009" s="105"/>
      <c r="BP1009" s="105"/>
      <c r="BQ1009" s="105"/>
      <c r="BR1009" s="105"/>
      <c r="BS1009" s="105"/>
      <c r="BT1009" s="105"/>
      <c r="BU1009" s="105"/>
      <c r="BV1009" s="105"/>
      <c r="BW1009" s="105"/>
      <c r="BX1009" s="105"/>
      <c r="BY1009" s="105"/>
      <c r="BZ1009" s="105"/>
      <c r="CA1009" s="105"/>
      <c r="CB1009" s="105"/>
    </row>
    <row r="1010" spans="1:80" ht="15" hidden="1" thickBot="1" x14ac:dyDescent="0.4">
      <c r="B1010" s="105"/>
      <c r="C1010" s="130"/>
      <c r="D1010" s="130"/>
      <c r="E1010" s="130"/>
      <c r="F1010" s="130"/>
      <c r="G1010" s="130"/>
      <c r="H1010" s="130"/>
      <c r="I1010" s="105"/>
      <c r="J1010" s="7"/>
      <c r="K1010" s="105"/>
      <c r="L1010" s="105"/>
      <c r="M1010" s="105"/>
      <c r="N1010" s="105"/>
      <c r="O1010" s="105"/>
      <c r="P1010" s="7"/>
      <c r="Q1010" s="105"/>
      <c r="R1010" s="105"/>
      <c r="S1010" s="105"/>
      <c r="T1010" s="105"/>
      <c r="U1010" s="105"/>
      <c r="V1010" s="105"/>
      <c r="W1010" s="105"/>
      <c r="X1010" s="105"/>
      <c r="Y1010" s="105"/>
      <c r="Z1010" s="105"/>
      <c r="AA1010" s="105"/>
      <c r="AB1010" s="105"/>
      <c r="AC1010" s="105"/>
      <c r="AD1010" s="105"/>
      <c r="AE1010" s="105"/>
      <c r="AF1010" s="105"/>
      <c r="AG1010" s="105"/>
      <c r="AH1010" s="105"/>
      <c r="AI1010" s="105"/>
      <c r="AJ1010" s="105"/>
      <c r="AK1010" s="105"/>
      <c r="AL1010" s="105"/>
      <c r="AM1010" s="105"/>
      <c r="AN1010" s="105"/>
      <c r="AO1010" s="105"/>
      <c r="AP1010" s="105"/>
      <c r="AQ1010" s="105"/>
      <c r="AR1010" s="105"/>
      <c r="AS1010" s="105"/>
      <c r="AT1010" s="105"/>
      <c r="AU1010" s="105"/>
      <c r="AV1010" s="105"/>
      <c r="AW1010" s="105"/>
      <c r="AX1010" s="105"/>
      <c r="AY1010" s="105"/>
      <c r="AZ1010" s="105"/>
      <c r="BA1010" s="105"/>
      <c r="BB1010" s="105"/>
      <c r="BC1010" s="105"/>
      <c r="BD1010" s="105"/>
      <c r="BE1010" s="105"/>
      <c r="BF1010" s="105"/>
      <c r="BG1010" s="105"/>
      <c r="BH1010" s="105"/>
      <c r="BI1010" s="105"/>
      <c r="BJ1010" s="105"/>
      <c r="BK1010" s="105"/>
      <c r="BL1010" s="105"/>
      <c r="BM1010" s="105"/>
      <c r="BN1010" s="105"/>
      <c r="BO1010" s="105"/>
      <c r="BP1010" s="105"/>
      <c r="BQ1010" s="105"/>
      <c r="BR1010" s="105"/>
      <c r="BS1010" s="105"/>
      <c r="BT1010" s="105"/>
      <c r="BU1010" s="105"/>
      <c r="BV1010" s="105"/>
      <c r="BW1010" s="105"/>
      <c r="BX1010" s="105"/>
      <c r="BY1010" s="105"/>
      <c r="BZ1010" s="105"/>
      <c r="CA1010" s="105"/>
      <c r="CB1010" s="105"/>
    </row>
    <row r="1011" spans="1:80" s="245" customFormat="1" ht="58.4" customHeight="1" thickBot="1" x14ac:dyDescent="0.4">
      <c r="A1011" s="249"/>
      <c r="B1011" s="120"/>
      <c r="C1011" s="360" t="s">
        <v>2</v>
      </c>
      <c r="D1011" s="121"/>
      <c r="E1011" s="131" t="s">
        <v>225</v>
      </c>
      <c r="F1011" s="131" t="s">
        <v>444</v>
      </c>
      <c r="G1011" s="131" t="s">
        <v>208</v>
      </c>
      <c r="H1011" s="122" t="s">
        <v>385</v>
      </c>
      <c r="I1011" s="123" t="s">
        <v>1</v>
      </c>
      <c r="J1011" s="7"/>
      <c r="K1011" s="169">
        <v>204032</v>
      </c>
      <c r="L1011" s="106"/>
      <c r="M1011" s="194" t="s">
        <v>128</v>
      </c>
      <c r="N1011" s="83" t="s">
        <v>4</v>
      </c>
      <c r="O1011" s="83" t="s">
        <v>5</v>
      </c>
      <c r="P1011" s="83" t="s">
        <v>6</v>
      </c>
      <c r="Q1011" s="83" t="s">
        <v>7</v>
      </c>
      <c r="R1011" s="83" t="s">
        <v>8</v>
      </c>
      <c r="S1011" s="83" t="s">
        <v>9</v>
      </c>
      <c r="T1011" s="83" t="s">
        <v>10</v>
      </c>
      <c r="U1011" s="83" t="s">
        <v>11</v>
      </c>
      <c r="V1011" s="83" t="s">
        <v>12</v>
      </c>
      <c r="W1011" s="83" t="s">
        <v>13</v>
      </c>
      <c r="X1011" s="83" t="s">
        <v>14</v>
      </c>
      <c r="Y1011" s="83" t="s">
        <v>15</v>
      </c>
      <c r="Z1011" s="83" t="s">
        <v>16</v>
      </c>
      <c r="AA1011" s="83" t="s">
        <v>17</v>
      </c>
      <c r="AB1011" s="83" t="s">
        <v>18</v>
      </c>
      <c r="AC1011" s="83" t="s">
        <v>19</v>
      </c>
      <c r="AD1011" s="83" t="s">
        <v>20</v>
      </c>
      <c r="AE1011" s="83" t="s">
        <v>21</v>
      </c>
      <c r="AF1011" s="83" t="s">
        <v>22</v>
      </c>
      <c r="AG1011" s="83" t="s">
        <v>23</v>
      </c>
      <c r="AH1011" s="83" t="s">
        <v>24</v>
      </c>
      <c r="AI1011" s="83" t="s">
        <v>25</v>
      </c>
      <c r="AJ1011" s="83" t="s">
        <v>26</v>
      </c>
      <c r="AK1011" s="83" t="s">
        <v>27</v>
      </c>
      <c r="AL1011" s="83" t="s">
        <v>28</v>
      </c>
      <c r="AM1011" s="83" t="s">
        <v>29</v>
      </c>
      <c r="AN1011" s="83" t="s">
        <v>30</v>
      </c>
      <c r="AO1011" s="83" t="s">
        <v>31</v>
      </c>
      <c r="AP1011" s="83" t="s">
        <v>32</v>
      </c>
      <c r="AQ1011" s="83" t="s">
        <v>33</v>
      </c>
      <c r="AR1011" s="83" t="s">
        <v>34</v>
      </c>
      <c r="AS1011" s="83" t="s">
        <v>35</v>
      </c>
      <c r="AT1011" s="83" t="s">
        <v>36</v>
      </c>
      <c r="AU1011" s="83" t="s">
        <v>37</v>
      </c>
      <c r="AV1011" s="83" t="s">
        <v>38</v>
      </c>
      <c r="AW1011" s="83" t="s">
        <v>39</v>
      </c>
      <c r="AX1011" s="83" t="s">
        <v>40</v>
      </c>
      <c r="AY1011" s="83" t="s">
        <v>41</v>
      </c>
      <c r="AZ1011" s="83" t="s">
        <v>42</v>
      </c>
      <c r="BA1011" s="83" t="s">
        <v>43</v>
      </c>
      <c r="BB1011" s="83" t="s">
        <v>44</v>
      </c>
      <c r="BC1011" s="83" t="s">
        <v>45</v>
      </c>
      <c r="BD1011" s="83" t="s">
        <v>46</v>
      </c>
      <c r="BE1011" s="83" t="s">
        <v>47</v>
      </c>
      <c r="BF1011" s="83" t="s">
        <v>48</v>
      </c>
      <c r="BG1011" s="83" t="s">
        <v>49</v>
      </c>
      <c r="BH1011" s="83" t="s">
        <v>50</v>
      </c>
      <c r="BI1011" s="83" t="s">
        <v>51</v>
      </c>
      <c r="BJ1011" s="134" t="s">
        <v>234</v>
      </c>
      <c r="BK1011" s="135" t="s">
        <v>164</v>
      </c>
      <c r="BL1011" s="135" t="s">
        <v>213</v>
      </c>
      <c r="BM1011" s="106"/>
      <c r="BN1011" s="368" t="s">
        <v>238</v>
      </c>
      <c r="BO1011" s="369"/>
      <c r="BP1011" s="369"/>
      <c r="BQ1011" s="369"/>
      <c r="BR1011" s="369"/>
      <c r="BS1011" s="369"/>
      <c r="BT1011" s="369"/>
      <c r="BU1011" s="369"/>
      <c r="BV1011" s="369"/>
      <c r="BW1011" s="369"/>
      <c r="BX1011" s="369"/>
      <c r="BY1011" s="369"/>
      <c r="BZ1011" s="369"/>
      <c r="CA1011" s="369"/>
      <c r="CB1011" s="369"/>
    </row>
    <row r="1012" spans="1:80" s="245" customFormat="1" ht="18" hidden="1" customHeight="1" x14ac:dyDescent="0.35">
      <c r="A1012" s="250"/>
      <c r="B1012" s="113"/>
      <c r="C1012" s="361"/>
      <c r="D1012" s="125"/>
      <c r="E1012" s="125"/>
      <c r="F1012" s="125"/>
      <c r="G1012" s="125"/>
      <c r="H1012" s="370" t="s">
        <v>201</v>
      </c>
      <c r="I1012" s="373" t="s">
        <v>93</v>
      </c>
      <c r="J1012" s="7"/>
      <c r="K1012" s="375" t="s">
        <v>423</v>
      </c>
      <c r="L1012" s="106"/>
      <c r="M1012" s="84"/>
      <c r="N1012" s="74">
        <f>MONTH(Úvod!$F$10)</f>
        <v>1</v>
      </c>
      <c r="O1012" s="75">
        <f t="shared" ref="O1012" si="16380">IF(N1012=12,1,N1012+1)</f>
        <v>2</v>
      </c>
      <c r="P1012" s="75">
        <f t="shared" ref="P1012" si="16381">IF(O1012=12,1,O1012+1)</f>
        <v>3</v>
      </c>
      <c r="Q1012" s="76">
        <f t="shared" ref="Q1012" si="16382">IF(P1012=12,1,P1012+1)</f>
        <v>4</v>
      </c>
      <c r="R1012" s="76">
        <f t="shared" ref="R1012" si="16383">IF(Q1012=12,1,Q1012+1)</f>
        <v>5</v>
      </c>
      <c r="S1012" s="76">
        <f t="shared" ref="S1012" si="16384">IF(R1012=12,1,R1012+1)</f>
        <v>6</v>
      </c>
      <c r="T1012" s="76">
        <f t="shared" ref="T1012" si="16385">IF(S1012=12,1,S1012+1)</f>
        <v>7</v>
      </c>
      <c r="U1012" s="76">
        <f t="shared" ref="U1012" si="16386">IF(T1012=12,1,T1012+1)</f>
        <v>8</v>
      </c>
      <c r="V1012" s="76">
        <f t="shared" ref="V1012" si="16387">IF(U1012=12,1,U1012+1)</f>
        <v>9</v>
      </c>
      <c r="W1012" s="76">
        <f>IF(V1012=12,1,V1012+1)</f>
        <v>10</v>
      </c>
      <c r="X1012" s="76">
        <f t="shared" ref="X1012" si="16388">IF(W1012=12,1,W1012+1)</f>
        <v>11</v>
      </c>
      <c r="Y1012" s="76">
        <f t="shared" ref="Y1012" si="16389">IF(X1012=12,1,X1012+1)</f>
        <v>12</v>
      </c>
      <c r="Z1012" s="76">
        <f t="shared" ref="Z1012" si="16390">IF(Y1012=12,1,Y1012+1)</f>
        <v>1</v>
      </c>
      <c r="AA1012" s="76">
        <f t="shared" ref="AA1012" si="16391">IF(Z1012=12,1,Z1012+1)</f>
        <v>2</v>
      </c>
      <c r="AB1012" s="76">
        <f t="shared" ref="AB1012" si="16392">IF(AA1012=12,1,AA1012+1)</f>
        <v>3</v>
      </c>
      <c r="AC1012" s="76">
        <f t="shared" ref="AC1012" si="16393">IF(AB1012=12,1,AB1012+1)</f>
        <v>4</v>
      </c>
      <c r="AD1012" s="76">
        <f t="shared" ref="AD1012" si="16394">IF(AC1012=12,1,AC1012+1)</f>
        <v>5</v>
      </c>
      <c r="AE1012" s="76">
        <f t="shared" ref="AE1012" si="16395">IF(AD1012=12,1,AD1012+1)</f>
        <v>6</v>
      </c>
      <c r="AF1012" s="76">
        <f>IF(AE1012=12,1,AE1012+1)</f>
        <v>7</v>
      </c>
      <c r="AG1012" s="76">
        <f t="shared" ref="AG1012" si="16396">IF(AF1012=12,1,AF1012+1)</f>
        <v>8</v>
      </c>
      <c r="AH1012" s="76">
        <f t="shared" ref="AH1012" si="16397">IF(AG1012=12,1,AG1012+1)</f>
        <v>9</v>
      </c>
      <c r="AI1012" s="76">
        <f t="shared" ref="AI1012" si="16398">IF(AH1012=12,1,AH1012+1)</f>
        <v>10</v>
      </c>
      <c r="AJ1012" s="76">
        <f t="shared" ref="AJ1012" si="16399">IF(AI1012=12,1,AI1012+1)</f>
        <v>11</v>
      </c>
      <c r="AK1012" s="76">
        <f t="shared" ref="AK1012" si="16400">IF(AJ1012=12,1,AJ1012+1)</f>
        <v>12</v>
      </c>
      <c r="AL1012" s="76">
        <f t="shared" ref="AL1012" si="16401">IF(AK1012=12,1,AK1012+1)</f>
        <v>1</v>
      </c>
      <c r="AM1012" s="76">
        <f t="shared" ref="AM1012" si="16402">IF(AL1012=12,1,AL1012+1)</f>
        <v>2</v>
      </c>
      <c r="AN1012" s="76">
        <f t="shared" ref="AN1012" si="16403">IF(AM1012=12,1,AM1012+1)</f>
        <v>3</v>
      </c>
      <c r="AO1012" s="76">
        <f t="shared" ref="AO1012" si="16404">IF(AN1012=12,1,AN1012+1)</f>
        <v>4</v>
      </c>
      <c r="AP1012" s="76">
        <f t="shared" ref="AP1012" si="16405">IF(AO1012=12,1,AO1012+1)</f>
        <v>5</v>
      </c>
      <c r="AQ1012" s="76">
        <f t="shared" ref="AQ1012" si="16406">IF(AP1012=12,1,AP1012+1)</f>
        <v>6</v>
      </c>
      <c r="AR1012" s="76">
        <f t="shared" ref="AR1012" si="16407">IF(AQ1012=12,1,AQ1012+1)</f>
        <v>7</v>
      </c>
      <c r="AS1012" s="76">
        <f t="shared" ref="AS1012" si="16408">IF(AR1012=12,1,AR1012+1)</f>
        <v>8</v>
      </c>
      <c r="AT1012" s="76">
        <f t="shared" ref="AT1012" si="16409">IF(AS1012=12,1,AS1012+1)</f>
        <v>9</v>
      </c>
      <c r="AU1012" s="76">
        <f t="shared" ref="AU1012" si="16410">IF(AT1012=12,1,AT1012+1)</f>
        <v>10</v>
      </c>
      <c r="AV1012" s="76">
        <f t="shared" ref="AV1012" si="16411">IF(AU1012=12,1,AU1012+1)</f>
        <v>11</v>
      </c>
      <c r="AW1012" s="76">
        <f t="shared" ref="AW1012" si="16412">IF(AV1012=12,1,AV1012+1)</f>
        <v>12</v>
      </c>
      <c r="AX1012" s="76">
        <f t="shared" ref="AX1012" si="16413">IF(AW1012=12,1,AW1012+1)</f>
        <v>1</v>
      </c>
      <c r="AY1012" s="76">
        <f t="shared" ref="AY1012" si="16414">IF(AX1012=12,1,AX1012+1)</f>
        <v>2</v>
      </c>
      <c r="AZ1012" s="76">
        <f t="shared" ref="AZ1012" si="16415">IF(AY1012=12,1,AY1012+1)</f>
        <v>3</v>
      </c>
      <c r="BA1012" s="76">
        <f t="shared" ref="BA1012" si="16416">IF(AZ1012=12,1,AZ1012+1)</f>
        <v>4</v>
      </c>
      <c r="BB1012" s="76">
        <f t="shared" ref="BB1012" si="16417">IF(BA1012=12,1,BA1012+1)</f>
        <v>5</v>
      </c>
      <c r="BC1012" s="76">
        <f t="shared" ref="BC1012" si="16418">IF(BB1012=12,1,BB1012+1)</f>
        <v>6</v>
      </c>
      <c r="BD1012" s="76">
        <f t="shared" ref="BD1012" si="16419">IF(BC1012=12,1,BC1012+1)</f>
        <v>7</v>
      </c>
      <c r="BE1012" s="76">
        <f t="shared" ref="BE1012" si="16420">IF(BD1012=12,1,BD1012+1)</f>
        <v>8</v>
      </c>
      <c r="BF1012" s="76">
        <f t="shared" ref="BF1012" si="16421">IF(BE1012=12,1,BE1012+1)</f>
        <v>9</v>
      </c>
      <c r="BG1012" s="76">
        <f t="shared" ref="BG1012" si="16422">IF(BF1012=12,1,BF1012+1)</f>
        <v>10</v>
      </c>
      <c r="BH1012" s="76">
        <f t="shared" ref="BH1012" si="16423">IF(BG1012=12,1,BG1012+1)</f>
        <v>11</v>
      </c>
      <c r="BI1012" s="76">
        <f t="shared" ref="BI1012" si="16424">IF(BH1012=12,1,BH1012+1)</f>
        <v>12</v>
      </c>
      <c r="BJ1012" s="81"/>
      <c r="BK1012" s="78"/>
      <c r="BL1012" s="78"/>
      <c r="BM1012" s="106"/>
      <c r="BN1012" s="106"/>
      <c r="BO1012" s="106"/>
      <c r="BP1012" s="106"/>
      <c r="BQ1012" s="106"/>
      <c r="BR1012" s="106"/>
      <c r="BS1012" s="106"/>
      <c r="BT1012" s="106"/>
      <c r="BU1012" s="106"/>
      <c r="BV1012" s="106"/>
      <c r="BW1012" s="106"/>
      <c r="BX1012" s="106"/>
      <c r="BY1012" s="106"/>
      <c r="BZ1012" s="106"/>
      <c r="CA1012" s="106"/>
      <c r="CB1012" s="106"/>
    </row>
    <row r="1013" spans="1:80" s="245" customFormat="1" ht="35.15" hidden="1" customHeight="1" x14ac:dyDescent="0.35">
      <c r="A1013" s="250"/>
      <c r="B1013" s="113"/>
      <c r="C1013" s="361"/>
      <c r="D1013" s="125"/>
      <c r="E1013" s="125"/>
      <c r="F1013" s="125"/>
      <c r="G1013" s="125"/>
      <c r="H1013" s="370"/>
      <c r="I1013" s="373"/>
      <c r="J1013" s="7"/>
      <c r="K1013" s="376"/>
      <c r="L1013" s="106"/>
      <c r="M1013" s="77"/>
      <c r="N1013" s="59">
        <f t="shared" ref="N1013:BI1013" si="16425">VALUE(_xlfn.CONCAT(N1012,".",N1015))</f>
        <v>1</v>
      </c>
      <c r="O1013" s="73">
        <f t="shared" si="16425"/>
        <v>32</v>
      </c>
      <c r="P1013" s="73">
        <f t="shared" si="16425"/>
        <v>61</v>
      </c>
      <c r="Q1013" s="73">
        <f t="shared" si="16425"/>
        <v>92</v>
      </c>
      <c r="R1013" s="73">
        <f t="shared" si="16425"/>
        <v>122</v>
      </c>
      <c r="S1013" s="73">
        <f t="shared" si="16425"/>
        <v>153</v>
      </c>
      <c r="T1013" s="73">
        <f t="shared" si="16425"/>
        <v>183</v>
      </c>
      <c r="U1013" s="73">
        <f t="shared" si="16425"/>
        <v>214</v>
      </c>
      <c r="V1013" s="73">
        <f t="shared" si="16425"/>
        <v>245</v>
      </c>
      <c r="W1013" s="73">
        <f t="shared" si="16425"/>
        <v>275</v>
      </c>
      <c r="X1013" s="73">
        <f t="shared" si="16425"/>
        <v>306</v>
      </c>
      <c r="Y1013" s="73">
        <f t="shared" si="16425"/>
        <v>336</v>
      </c>
      <c r="Z1013" s="73">
        <f t="shared" si="16425"/>
        <v>367</v>
      </c>
      <c r="AA1013" s="73">
        <f t="shared" si="16425"/>
        <v>398</v>
      </c>
      <c r="AB1013" s="73">
        <f t="shared" si="16425"/>
        <v>426</v>
      </c>
      <c r="AC1013" s="73">
        <f t="shared" si="16425"/>
        <v>457</v>
      </c>
      <c r="AD1013" s="73">
        <f t="shared" si="16425"/>
        <v>487</v>
      </c>
      <c r="AE1013" s="73">
        <f t="shared" si="16425"/>
        <v>518</v>
      </c>
      <c r="AF1013" s="73">
        <f t="shared" si="16425"/>
        <v>548</v>
      </c>
      <c r="AG1013" s="73">
        <f t="shared" si="16425"/>
        <v>579</v>
      </c>
      <c r="AH1013" s="73">
        <f t="shared" si="16425"/>
        <v>610</v>
      </c>
      <c r="AI1013" s="73">
        <f t="shared" si="16425"/>
        <v>640</v>
      </c>
      <c r="AJ1013" s="73">
        <f t="shared" si="16425"/>
        <v>671</v>
      </c>
      <c r="AK1013" s="73">
        <f t="shared" si="16425"/>
        <v>701</v>
      </c>
      <c r="AL1013" s="73">
        <f t="shared" si="16425"/>
        <v>732</v>
      </c>
      <c r="AM1013" s="73">
        <f t="shared" si="16425"/>
        <v>763</v>
      </c>
      <c r="AN1013" s="73">
        <f t="shared" si="16425"/>
        <v>791</v>
      </c>
      <c r="AO1013" s="73">
        <f t="shared" si="16425"/>
        <v>822</v>
      </c>
      <c r="AP1013" s="73">
        <f t="shared" si="16425"/>
        <v>852</v>
      </c>
      <c r="AQ1013" s="73">
        <f t="shared" si="16425"/>
        <v>883</v>
      </c>
      <c r="AR1013" s="73">
        <f t="shared" si="16425"/>
        <v>913</v>
      </c>
      <c r="AS1013" s="73">
        <f t="shared" si="16425"/>
        <v>944</v>
      </c>
      <c r="AT1013" s="73">
        <f t="shared" si="16425"/>
        <v>975</v>
      </c>
      <c r="AU1013" s="73">
        <f t="shared" si="16425"/>
        <v>1005</v>
      </c>
      <c r="AV1013" s="73">
        <f t="shared" si="16425"/>
        <v>1036</v>
      </c>
      <c r="AW1013" s="73">
        <f t="shared" si="16425"/>
        <v>1066</v>
      </c>
      <c r="AX1013" s="73">
        <f t="shared" si="16425"/>
        <v>1097</v>
      </c>
      <c r="AY1013" s="73">
        <f t="shared" si="16425"/>
        <v>1128</v>
      </c>
      <c r="AZ1013" s="73">
        <f t="shared" si="16425"/>
        <v>1156</v>
      </c>
      <c r="BA1013" s="73">
        <f t="shared" si="16425"/>
        <v>1187</v>
      </c>
      <c r="BB1013" s="73">
        <f t="shared" si="16425"/>
        <v>1217</v>
      </c>
      <c r="BC1013" s="73">
        <f t="shared" si="16425"/>
        <v>1248</v>
      </c>
      <c r="BD1013" s="73">
        <f t="shared" si="16425"/>
        <v>1278</v>
      </c>
      <c r="BE1013" s="73">
        <f t="shared" si="16425"/>
        <v>1309</v>
      </c>
      <c r="BF1013" s="73">
        <f t="shared" si="16425"/>
        <v>1340</v>
      </c>
      <c r="BG1013" s="73">
        <f t="shared" si="16425"/>
        <v>1370</v>
      </c>
      <c r="BH1013" s="73">
        <f t="shared" si="16425"/>
        <v>1401</v>
      </c>
      <c r="BI1013" s="73">
        <f t="shared" si="16425"/>
        <v>1431</v>
      </c>
      <c r="BJ1013" s="82"/>
      <c r="BK1013" s="79"/>
      <c r="BL1013" s="79"/>
      <c r="BM1013" s="106"/>
      <c r="BN1013" s="106"/>
      <c r="BO1013" s="106"/>
      <c r="BP1013" s="106"/>
      <c r="BQ1013" s="106"/>
      <c r="BR1013" s="106"/>
      <c r="BS1013" s="106"/>
      <c r="BT1013" s="106"/>
      <c r="BU1013" s="106"/>
      <c r="BV1013" s="106"/>
      <c r="BW1013" s="106"/>
      <c r="BX1013" s="106"/>
      <c r="BY1013" s="106"/>
      <c r="BZ1013" s="106"/>
      <c r="CA1013" s="106"/>
      <c r="CB1013" s="106"/>
    </row>
    <row r="1014" spans="1:80" s="245" customFormat="1" ht="17.149999999999999" customHeight="1" x14ac:dyDescent="0.35">
      <c r="A1014" s="250"/>
      <c r="B1014" s="113"/>
      <c r="C1014" s="361"/>
      <c r="D1014" s="125"/>
      <c r="E1014" s="357" t="s">
        <v>207</v>
      </c>
      <c r="F1014" s="357" t="s">
        <v>207</v>
      </c>
      <c r="G1014" s="357" t="s">
        <v>207</v>
      </c>
      <c r="H1014" s="370"/>
      <c r="I1014" s="373"/>
      <c r="J1014" s="7"/>
      <c r="K1014" s="376"/>
      <c r="L1014" s="106"/>
      <c r="M1014" s="77"/>
      <c r="N1014" s="60" t="str">
        <f>VLOOKUP(N1012,'Podpůrná data'!$I$188:$J$199,2)</f>
        <v>leden</v>
      </c>
      <c r="O1014" s="60" t="str">
        <f>VLOOKUP(O1012,'Podpůrná data'!$I$188:$J$199,2)</f>
        <v>únor</v>
      </c>
      <c r="P1014" s="60" t="str">
        <f>VLOOKUP(P1012,'Podpůrná data'!$I$188:$J$199,2)</f>
        <v>březen</v>
      </c>
      <c r="Q1014" s="60" t="str">
        <f>VLOOKUP(Q1012,'Podpůrná data'!$I$188:$J$199,2)</f>
        <v>duben</v>
      </c>
      <c r="R1014" s="60" t="str">
        <f>VLOOKUP(R1012,'Podpůrná data'!$I$188:$J$199,2)</f>
        <v>květen</v>
      </c>
      <c r="S1014" s="60" t="str">
        <f>VLOOKUP(S1012,'Podpůrná data'!$I$188:$J$199,2)</f>
        <v>červen</v>
      </c>
      <c r="T1014" s="60" t="str">
        <f>VLOOKUP(T1012,'Podpůrná data'!$I$188:$J$199,2)</f>
        <v>červenec</v>
      </c>
      <c r="U1014" s="60" t="str">
        <f>VLOOKUP(U1012,'Podpůrná data'!$I$188:$J$199,2)</f>
        <v>srpen</v>
      </c>
      <c r="V1014" s="60" t="str">
        <f>VLOOKUP(V1012,'Podpůrná data'!$I$188:$J$199,2)</f>
        <v>září</v>
      </c>
      <c r="W1014" s="60" t="str">
        <f>VLOOKUP(W1012,'Podpůrná data'!$I$188:$J$199,2)</f>
        <v>říjen</v>
      </c>
      <c r="X1014" s="60" t="str">
        <f>VLOOKUP(X1012,'Podpůrná data'!$I$188:$J$199,2)</f>
        <v>listopad</v>
      </c>
      <c r="Y1014" s="60" t="str">
        <f>VLOOKUP(Y1012,'Podpůrná data'!$I$188:$J$199,2)</f>
        <v>prosinec</v>
      </c>
      <c r="Z1014" s="60" t="str">
        <f>VLOOKUP(Z1012,'Podpůrná data'!$I$188:$J$199,2)</f>
        <v>leden</v>
      </c>
      <c r="AA1014" s="60" t="str">
        <f>VLOOKUP(AA1012,'Podpůrná data'!$I$188:$J$199,2)</f>
        <v>únor</v>
      </c>
      <c r="AB1014" s="60" t="str">
        <f>VLOOKUP(AB1012,'Podpůrná data'!$I$188:$J$199,2)</f>
        <v>březen</v>
      </c>
      <c r="AC1014" s="60" t="str">
        <f>VLOOKUP(AC1012,'Podpůrná data'!$I$188:$J$199,2)</f>
        <v>duben</v>
      </c>
      <c r="AD1014" s="60" t="str">
        <f>VLOOKUP(AD1012,'Podpůrná data'!$I$188:$J$199,2)</f>
        <v>květen</v>
      </c>
      <c r="AE1014" s="60" t="str">
        <f>VLOOKUP(AE1012,'Podpůrná data'!$I$188:$J$199,2)</f>
        <v>červen</v>
      </c>
      <c r="AF1014" s="60" t="str">
        <f>VLOOKUP(AF1012,'Podpůrná data'!$I$188:$J$199,2)</f>
        <v>červenec</v>
      </c>
      <c r="AG1014" s="60" t="str">
        <f>VLOOKUP(AG1012,'Podpůrná data'!$I$188:$J$199,2)</f>
        <v>srpen</v>
      </c>
      <c r="AH1014" s="60" t="str">
        <f>VLOOKUP(AH1012,'Podpůrná data'!$I$188:$J$199,2)</f>
        <v>září</v>
      </c>
      <c r="AI1014" s="60" t="str">
        <f>VLOOKUP(AI1012,'Podpůrná data'!$I$188:$J$199,2)</f>
        <v>říjen</v>
      </c>
      <c r="AJ1014" s="60" t="str">
        <f>VLOOKUP(AJ1012,'Podpůrná data'!$I$188:$J$199,2)</f>
        <v>listopad</v>
      </c>
      <c r="AK1014" s="60" t="str">
        <f>VLOOKUP(AK1012,'Podpůrná data'!$I$188:$J$199,2)</f>
        <v>prosinec</v>
      </c>
      <c r="AL1014" s="60" t="str">
        <f>VLOOKUP(AL1012,'Podpůrná data'!$I$188:$J$199,2)</f>
        <v>leden</v>
      </c>
      <c r="AM1014" s="60" t="str">
        <f>VLOOKUP(AM1012,'Podpůrná data'!$I$188:$J$199,2)</f>
        <v>únor</v>
      </c>
      <c r="AN1014" s="60" t="str">
        <f>VLOOKUP(AN1012,'Podpůrná data'!$I$188:$J$199,2)</f>
        <v>březen</v>
      </c>
      <c r="AO1014" s="60" t="str">
        <f>VLOOKUP(AO1012,'Podpůrná data'!$I$188:$J$199,2)</f>
        <v>duben</v>
      </c>
      <c r="AP1014" s="60" t="str">
        <f>VLOOKUP(AP1012,'Podpůrná data'!$I$188:$J$199,2)</f>
        <v>květen</v>
      </c>
      <c r="AQ1014" s="60" t="str">
        <f>VLOOKUP(AQ1012,'Podpůrná data'!$I$188:$J$199,2)</f>
        <v>červen</v>
      </c>
      <c r="AR1014" s="60" t="str">
        <f>VLOOKUP(AR1012,'Podpůrná data'!$I$188:$J$199,2)</f>
        <v>červenec</v>
      </c>
      <c r="AS1014" s="60" t="str">
        <f>VLOOKUP(AS1012,'Podpůrná data'!$I$188:$J$199,2)</f>
        <v>srpen</v>
      </c>
      <c r="AT1014" s="60" t="str">
        <f>VLOOKUP(AT1012,'Podpůrná data'!$I$188:$J$199,2)</f>
        <v>září</v>
      </c>
      <c r="AU1014" s="60" t="str">
        <f>VLOOKUP(AU1012,'Podpůrná data'!$I$188:$J$199,2)</f>
        <v>říjen</v>
      </c>
      <c r="AV1014" s="60" t="str">
        <f>VLOOKUP(AV1012,'Podpůrná data'!$I$188:$J$199,2)</f>
        <v>listopad</v>
      </c>
      <c r="AW1014" s="60" t="str">
        <f>VLOOKUP(AW1012,'Podpůrná data'!$I$188:$J$199,2)</f>
        <v>prosinec</v>
      </c>
      <c r="AX1014" s="60" t="str">
        <f>VLOOKUP(AX1012,'Podpůrná data'!$I$188:$J$199,2)</f>
        <v>leden</v>
      </c>
      <c r="AY1014" s="60" t="str">
        <f>VLOOKUP(AY1012,'Podpůrná data'!$I$188:$J$199,2)</f>
        <v>únor</v>
      </c>
      <c r="AZ1014" s="60" t="str">
        <f>VLOOKUP(AZ1012,'Podpůrná data'!$I$188:$J$199,2)</f>
        <v>březen</v>
      </c>
      <c r="BA1014" s="60" t="str">
        <f>VLOOKUP(BA1012,'Podpůrná data'!$I$188:$J$199,2)</f>
        <v>duben</v>
      </c>
      <c r="BB1014" s="60" t="str">
        <f>VLOOKUP(BB1012,'Podpůrná data'!$I$188:$J$199,2)</f>
        <v>květen</v>
      </c>
      <c r="BC1014" s="60" t="str">
        <f>VLOOKUP(BC1012,'Podpůrná data'!$I$188:$J$199,2)</f>
        <v>červen</v>
      </c>
      <c r="BD1014" s="60" t="str">
        <f>VLOOKUP(BD1012,'Podpůrná data'!$I$188:$J$199,2)</f>
        <v>červenec</v>
      </c>
      <c r="BE1014" s="60" t="str">
        <f>VLOOKUP(BE1012,'Podpůrná data'!$I$188:$J$199,2)</f>
        <v>srpen</v>
      </c>
      <c r="BF1014" s="60" t="str">
        <f>VLOOKUP(BF1012,'Podpůrná data'!$I$188:$J$199,2)</f>
        <v>září</v>
      </c>
      <c r="BG1014" s="60" t="str">
        <f>VLOOKUP(BG1012,'Podpůrná data'!$I$188:$J$199,2)</f>
        <v>říjen</v>
      </c>
      <c r="BH1014" s="60" t="str">
        <f>VLOOKUP(BH1012,'Podpůrná data'!$I$188:$J$199,2)</f>
        <v>listopad</v>
      </c>
      <c r="BI1014" s="60" t="str">
        <f>VLOOKUP(BI1012,'Podpůrná data'!$I$188:$J$199,2)</f>
        <v>prosinec</v>
      </c>
      <c r="BJ1014" s="200"/>
      <c r="BK1014" s="200"/>
      <c r="BL1014" s="201"/>
      <c r="BM1014" s="106"/>
      <c r="BN1014" s="179" t="s">
        <v>105</v>
      </c>
      <c r="BO1014" s="179" t="s">
        <v>106</v>
      </c>
      <c r="BP1014" s="179" t="s">
        <v>107</v>
      </c>
      <c r="BQ1014" s="179" t="s">
        <v>108</v>
      </c>
      <c r="BR1014" s="179" t="s">
        <v>109</v>
      </c>
      <c r="BS1014" s="179" t="s">
        <v>110</v>
      </c>
      <c r="BT1014" s="179" t="s">
        <v>111</v>
      </c>
      <c r="BU1014" s="179" t="s">
        <v>112</v>
      </c>
      <c r="BV1014" s="179" t="s">
        <v>113</v>
      </c>
      <c r="BW1014" s="179" t="s">
        <v>155</v>
      </c>
      <c r="BX1014" s="179" t="s">
        <v>156</v>
      </c>
      <c r="BY1014" s="179" t="s">
        <v>157</v>
      </c>
      <c r="BZ1014" s="179" t="s">
        <v>202</v>
      </c>
      <c r="CA1014" s="179" t="s">
        <v>203</v>
      </c>
      <c r="CB1014" s="179" t="s">
        <v>204</v>
      </c>
    </row>
    <row r="1015" spans="1:80" s="245" customFormat="1" ht="16.399999999999999" customHeight="1" x14ac:dyDescent="0.35">
      <c r="A1015" s="250"/>
      <c r="B1015" s="113"/>
      <c r="C1015" s="361"/>
      <c r="D1015" s="125"/>
      <c r="E1015" s="357"/>
      <c r="F1015" s="357"/>
      <c r="G1015" s="357"/>
      <c r="H1015" s="370"/>
      <c r="I1015" s="373"/>
      <c r="J1015" s="7"/>
      <c r="K1015" s="376"/>
      <c r="L1015" s="106"/>
      <c r="M1015" s="77"/>
      <c r="N1015" s="60">
        <f>YEAR(Úvod!$F$10)</f>
        <v>1900</v>
      </c>
      <c r="O1015" s="60">
        <f t="shared" ref="O1015" si="16426">IF(O1012=1,N1015+1,N1015)</f>
        <v>1900</v>
      </c>
      <c r="P1015" s="60">
        <f t="shared" ref="P1015" si="16427">IF(P1012=1,O1015+1,O1015)</f>
        <v>1900</v>
      </c>
      <c r="Q1015" s="60">
        <f t="shared" ref="Q1015" si="16428">IF(Q1012=1,P1015+1,P1015)</f>
        <v>1900</v>
      </c>
      <c r="R1015" s="60">
        <f t="shared" ref="R1015" si="16429">IF(R1012=1,Q1015+1,Q1015)</f>
        <v>1900</v>
      </c>
      <c r="S1015" s="60">
        <f t="shared" ref="S1015" si="16430">IF(S1012=1,R1015+1,R1015)</f>
        <v>1900</v>
      </c>
      <c r="T1015" s="60">
        <f t="shared" ref="T1015" si="16431">IF(T1012=1,S1015+1,S1015)</f>
        <v>1900</v>
      </c>
      <c r="U1015" s="60">
        <f t="shared" ref="U1015" si="16432">IF(U1012=1,T1015+1,T1015)</f>
        <v>1900</v>
      </c>
      <c r="V1015" s="60">
        <f t="shared" ref="V1015" si="16433">IF(V1012=1,U1015+1,U1015)</f>
        <v>1900</v>
      </c>
      <c r="W1015" s="60">
        <f t="shared" ref="W1015" si="16434">IF(W1012=1,V1015+1,V1015)</f>
        <v>1900</v>
      </c>
      <c r="X1015" s="60">
        <f t="shared" ref="X1015" si="16435">IF(X1012=1,W1015+1,W1015)</f>
        <v>1900</v>
      </c>
      <c r="Y1015" s="60">
        <f t="shared" ref="Y1015" si="16436">IF(Y1012=1,X1015+1,X1015)</f>
        <v>1900</v>
      </c>
      <c r="Z1015" s="60">
        <f t="shared" ref="Z1015" si="16437">IF(Z1012=1,Y1015+1,Y1015)</f>
        <v>1901</v>
      </c>
      <c r="AA1015" s="60">
        <f t="shared" ref="AA1015" si="16438">IF(AA1012=1,Z1015+1,Z1015)</f>
        <v>1901</v>
      </c>
      <c r="AB1015" s="60">
        <f t="shared" ref="AB1015" si="16439">IF(AB1012=1,AA1015+1,AA1015)</f>
        <v>1901</v>
      </c>
      <c r="AC1015" s="60">
        <f t="shared" ref="AC1015" si="16440">IF(AC1012=1,AB1015+1,AB1015)</f>
        <v>1901</v>
      </c>
      <c r="AD1015" s="60">
        <f t="shared" ref="AD1015" si="16441">IF(AD1012=1,AC1015+1,AC1015)</f>
        <v>1901</v>
      </c>
      <c r="AE1015" s="60">
        <f t="shared" ref="AE1015" si="16442">IF(AE1012=1,AD1015+1,AD1015)</f>
        <v>1901</v>
      </c>
      <c r="AF1015" s="60">
        <f t="shared" ref="AF1015" si="16443">IF(AF1012=1,AE1015+1,AE1015)</f>
        <v>1901</v>
      </c>
      <c r="AG1015" s="60">
        <f t="shared" ref="AG1015" si="16444">IF(AG1012=1,AF1015+1,AF1015)</f>
        <v>1901</v>
      </c>
      <c r="AH1015" s="60">
        <f t="shared" ref="AH1015" si="16445">IF(AH1012=1,AG1015+1,AG1015)</f>
        <v>1901</v>
      </c>
      <c r="AI1015" s="60">
        <f t="shared" ref="AI1015" si="16446">IF(AI1012=1,AH1015+1,AH1015)</f>
        <v>1901</v>
      </c>
      <c r="AJ1015" s="60">
        <f t="shared" ref="AJ1015" si="16447">IF(AJ1012=1,AI1015+1,AI1015)</f>
        <v>1901</v>
      </c>
      <c r="AK1015" s="60">
        <f t="shared" ref="AK1015" si="16448">IF(AK1012=1,AJ1015+1,AJ1015)</f>
        <v>1901</v>
      </c>
      <c r="AL1015" s="60">
        <f t="shared" ref="AL1015" si="16449">IF(AL1012=1,AK1015+1,AK1015)</f>
        <v>1902</v>
      </c>
      <c r="AM1015" s="60">
        <f t="shared" ref="AM1015" si="16450">IF(AM1012=1,AL1015+1,AL1015)</f>
        <v>1902</v>
      </c>
      <c r="AN1015" s="60">
        <f t="shared" ref="AN1015" si="16451">IF(AN1012=1,AM1015+1,AM1015)</f>
        <v>1902</v>
      </c>
      <c r="AO1015" s="60">
        <f t="shared" ref="AO1015" si="16452">IF(AO1012=1,AN1015+1,AN1015)</f>
        <v>1902</v>
      </c>
      <c r="AP1015" s="60">
        <f t="shared" ref="AP1015" si="16453">IF(AP1012=1,AO1015+1,AO1015)</f>
        <v>1902</v>
      </c>
      <c r="AQ1015" s="60">
        <f t="shared" ref="AQ1015" si="16454">IF(AQ1012=1,AP1015+1,AP1015)</f>
        <v>1902</v>
      </c>
      <c r="AR1015" s="60">
        <f t="shared" ref="AR1015" si="16455">IF(AR1012=1,AQ1015+1,AQ1015)</f>
        <v>1902</v>
      </c>
      <c r="AS1015" s="60">
        <f t="shared" ref="AS1015" si="16456">IF(AS1012=1,AR1015+1,AR1015)</f>
        <v>1902</v>
      </c>
      <c r="AT1015" s="60">
        <f t="shared" ref="AT1015" si="16457">IF(AT1012=1,AS1015+1,AS1015)</f>
        <v>1902</v>
      </c>
      <c r="AU1015" s="60">
        <f t="shared" ref="AU1015" si="16458">IF(AU1012=1,AT1015+1,AT1015)</f>
        <v>1902</v>
      </c>
      <c r="AV1015" s="60">
        <f t="shared" ref="AV1015" si="16459">IF(AV1012=1,AU1015+1,AU1015)</f>
        <v>1902</v>
      </c>
      <c r="AW1015" s="60">
        <f t="shared" ref="AW1015" si="16460">IF(AW1012=1,AV1015+1,AV1015)</f>
        <v>1902</v>
      </c>
      <c r="AX1015" s="60">
        <f t="shared" ref="AX1015" si="16461">IF(AX1012=1,AW1015+1,AW1015)</f>
        <v>1903</v>
      </c>
      <c r="AY1015" s="60">
        <f t="shared" ref="AY1015" si="16462">IF(AY1012=1,AX1015+1,AX1015)</f>
        <v>1903</v>
      </c>
      <c r="AZ1015" s="60">
        <f t="shared" ref="AZ1015" si="16463">IF(AZ1012=1,AY1015+1,AY1015)</f>
        <v>1903</v>
      </c>
      <c r="BA1015" s="60">
        <f t="shared" ref="BA1015" si="16464">IF(BA1012=1,AZ1015+1,AZ1015)</f>
        <v>1903</v>
      </c>
      <c r="BB1015" s="60">
        <f t="shared" ref="BB1015" si="16465">IF(BB1012=1,BA1015+1,BA1015)</f>
        <v>1903</v>
      </c>
      <c r="BC1015" s="60">
        <f t="shared" ref="BC1015" si="16466">IF(BC1012=1,BB1015+1,BB1015)</f>
        <v>1903</v>
      </c>
      <c r="BD1015" s="60">
        <f t="shared" ref="BD1015" si="16467">IF(BD1012=1,BC1015+1,BC1015)</f>
        <v>1903</v>
      </c>
      <c r="BE1015" s="60">
        <f t="shared" ref="BE1015" si="16468">IF(BE1012=1,BD1015+1,BD1015)</f>
        <v>1903</v>
      </c>
      <c r="BF1015" s="60">
        <f t="shared" ref="BF1015" si="16469">IF(BF1012=1,BE1015+1,BE1015)</f>
        <v>1903</v>
      </c>
      <c r="BG1015" s="60">
        <f t="shared" ref="BG1015" si="16470">IF(BG1012=1,BF1015+1,BF1015)</f>
        <v>1903</v>
      </c>
      <c r="BH1015" s="60">
        <f t="shared" ref="BH1015" si="16471">IF(BH1012=1,BG1015+1,BG1015)</f>
        <v>1903</v>
      </c>
      <c r="BI1015" s="60">
        <f t="shared" ref="BI1015" si="16472">IF(BI1012=1,BH1015+1,BH1015)</f>
        <v>1903</v>
      </c>
      <c r="BJ1015" s="199"/>
      <c r="BK1015" s="198"/>
      <c r="BL1015" s="202"/>
      <c r="BM1015" s="106"/>
      <c r="BN1015" s="106"/>
      <c r="BO1015" s="106"/>
      <c r="BP1015" s="106"/>
      <c r="BQ1015" s="106"/>
      <c r="BR1015" s="106"/>
      <c r="BS1015" s="106"/>
      <c r="BT1015" s="106"/>
      <c r="BU1015" s="106"/>
      <c r="BV1015" s="106"/>
      <c r="BW1015" s="106"/>
      <c r="BX1015" s="106"/>
      <c r="BY1015" s="106"/>
      <c r="BZ1015" s="106"/>
      <c r="CA1015" s="106"/>
      <c r="CB1015" s="106"/>
    </row>
    <row r="1016" spans="1:80" s="245" customFormat="1" ht="16.399999999999999" customHeight="1" x14ac:dyDescent="0.35">
      <c r="A1016" s="250"/>
      <c r="B1016" s="113"/>
      <c r="C1016" s="125"/>
      <c r="D1016" s="125"/>
      <c r="E1016" s="357"/>
      <c r="F1016" s="357"/>
      <c r="G1016" s="357"/>
      <c r="H1016" s="370"/>
      <c r="I1016" s="374"/>
      <c r="J1016" s="7"/>
      <c r="K1016" s="377"/>
      <c r="L1016" s="106"/>
      <c r="M1016" s="63" t="s">
        <v>159</v>
      </c>
      <c r="N1016" s="258"/>
      <c r="O1016" s="258"/>
      <c r="P1016" s="258"/>
      <c r="Q1016" s="258"/>
      <c r="R1016" s="258"/>
      <c r="S1016" s="258"/>
      <c r="T1016" s="258"/>
      <c r="U1016" s="258"/>
      <c r="V1016" s="258"/>
      <c r="W1016" s="258"/>
      <c r="X1016" s="258"/>
      <c r="Y1016" s="258"/>
      <c r="Z1016" s="258"/>
      <c r="AA1016" s="258"/>
      <c r="AB1016" s="258"/>
      <c r="AC1016" s="258"/>
      <c r="AD1016" s="258"/>
      <c r="AE1016" s="258"/>
      <c r="AF1016" s="258"/>
      <c r="AG1016" s="258"/>
      <c r="AH1016" s="258"/>
      <c r="AI1016" s="258"/>
      <c r="AJ1016" s="258"/>
      <c r="AK1016" s="258"/>
      <c r="AL1016" s="258"/>
      <c r="AM1016" s="258"/>
      <c r="AN1016" s="258"/>
      <c r="AO1016" s="258"/>
      <c r="AP1016" s="258"/>
      <c r="AQ1016" s="258"/>
      <c r="AR1016" s="258"/>
      <c r="AS1016" s="258"/>
      <c r="AT1016" s="258"/>
      <c r="AU1016" s="258"/>
      <c r="AV1016" s="258"/>
      <c r="AW1016" s="258"/>
      <c r="AX1016" s="258"/>
      <c r="AY1016" s="258"/>
      <c r="AZ1016" s="258"/>
      <c r="BA1016" s="258"/>
      <c r="BB1016" s="258"/>
      <c r="BC1016" s="258"/>
      <c r="BD1016" s="258"/>
      <c r="BE1016" s="258"/>
      <c r="BF1016" s="258"/>
      <c r="BG1016" s="258"/>
      <c r="BH1016" s="258"/>
      <c r="BI1016" s="258"/>
      <c r="BJ1016" s="199"/>
      <c r="BK1016" s="198"/>
      <c r="BL1016" s="202"/>
      <c r="BM1016" s="106"/>
      <c r="BN1016" s="106"/>
      <c r="BO1016" s="106"/>
      <c r="BP1016" s="106"/>
      <c r="BQ1016" s="106"/>
      <c r="BR1016" s="106"/>
      <c r="BS1016" s="106"/>
      <c r="BT1016" s="106"/>
      <c r="BU1016" s="106"/>
      <c r="BV1016" s="106"/>
      <c r="BW1016" s="106"/>
      <c r="BX1016" s="106"/>
      <c r="BY1016" s="106"/>
      <c r="BZ1016" s="106"/>
      <c r="CA1016" s="106"/>
      <c r="CB1016" s="106"/>
    </row>
    <row r="1017" spans="1:80" s="245" customFormat="1" ht="23.5" customHeight="1" x14ac:dyDescent="0.35">
      <c r="A1017" s="243"/>
      <c r="B1017" s="126" t="s">
        <v>420</v>
      </c>
      <c r="C1017" s="381"/>
      <c r="D1017" s="381"/>
      <c r="E1017" s="259"/>
      <c r="F1017" s="259"/>
      <c r="G1017" s="241"/>
      <c r="H1017" s="253"/>
      <c r="I1017" s="61">
        <f>IF($H1017="",0,VLOOKUP($E1017,'Podpůrná data'!$H$15:$I$185,2,FALSE)*$H1017)</f>
        <v>0</v>
      </c>
      <c r="J1017" s="105"/>
      <c r="K1017" s="166">
        <f>IF(I1017&gt;0,1,0)</f>
        <v>0</v>
      </c>
      <c r="L1017" s="204"/>
      <c r="M1017" s="63" t="s">
        <v>95</v>
      </c>
      <c r="N1017" s="260"/>
      <c r="O1017" s="260"/>
      <c r="P1017" s="260"/>
      <c r="Q1017" s="260"/>
      <c r="R1017" s="260"/>
      <c r="S1017" s="260"/>
      <c r="T1017" s="260"/>
      <c r="U1017" s="260"/>
      <c r="V1017" s="260"/>
      <c r="W1017" s="260"/>
      <c r="X1017" s="260"/>
      <c r="Y1017" s="260"/>
      <c r="Z1017" s="260"/>
      <c r="AA1017" s="260"/>
      <c r="AB1017" s="260"/>
      <c r="AC1017" s="260"/>
      <c r="AD1017" s="260"/>
      <c r="AE1017" s="260"/>
      <c r="AF1017" s="260"/>
      <c r="AG1017" s="260"/>
      <c r="AH1017" s="260"/>
      <c r="AI1017" s="260"/>
      <c r="AJ1017" s="260"/>
      <c r="AK1017" s="260"/>
      <c r="AL1017" s="260"/>
      <c r="AM1017" s="260"/>
      <c r="AN1017" s="260"/>
      <c r="AO1017" s="260"/>
      <c r="AP1017" s="260"/>
      <c r="AQ1017" s="260"/>
      <c r="AR1017" s="260"/>
      <c r="AS1017" s="260"/>
      <c r="AT1017" s="260"/>
      <c r="AU1017" s="260"/>
      <c r="AV1017" s="260"/>
      <c r="AW1017" s="260"/>
      <c r="AX1017" s="260"/>
      <c r="AY1017" s="260"/>
      <c r="AZ1017" s="260"/>
      <c r="BA1017" s="260"/>
      <c r="BB1017" s="260"/>
      <c r="BC1017" s="260"/>
      <c r="BD1017" s="260"/>
      <c r="BE1017" s="260"/>
      <c r="BF1017" s="260"/>
      <c r="BG1017" s="260"/>
      <c r="BH1017" s="260"/>
      <c r="BI1017" s="260"/>
      <c r="BJ1017" s="382">
        <f>SUM(N1019:BI1019)</f>
        <v>0</v>
      </c>
      <c r="BK1017" s="384">
        <f>SUM(N1021:BI1021)</f>
        <v>0</v>
      </c>
      <c r="BL1017" s="386">
        <f>IF($K1017=0,0,IF($BJ1017&gt;=20,1,0))</f>
        <v>0</v>
      </c>
      <c r="BM1017" s="106"/>
      <c r="BN1017" s="106"/>
      <c r="BO1017" s="106"/>
      <c r="BP1017" s="106"/>
      <c r="BQ1017" s="106"/>
      <c r="BR1017" s="106"/>
      <c r="BS1017" s="106"/>
      <c r="BT1017" s="106"/>
      <c r="BU1017" s="106"/>
      <c r="BV1017" s="106"/>
      <c r="BW1017" s="106"/>
      <c r="BX1017" s="106"/>
      <c r="BY1017" s="106"/>
      <c r="BZ1017" s="106"/>
      <c r="CA1017" s="106"/>
      <c r="CB1017" s="106"/>
    </row>
    <row r="1018" spans="1:80" s="245" customFormat="1" ht="29" x14ac:dyDescent="0.35">
      <c r="A1018" s="243"/>
      <c r="B1018" s="128"/>
      <c r="C1018" s="170"/>
      <c r="D1018" s="170"/>
      <c r="E1018" s="170"/>
      <c r="F1018" s="170"/>
      <c r="G1018" s="170"/>
      <c r="H1018" s="170"/>
      <c r="I1018" s="64"/>
      <c r="J1018" s="105"/>
      <c r="K1018" s="223"/>
      <c r="L1018" s="106"/>
      <c r="M1018" s="63" t="s">
        <v>215</v>
      </c>
      <c r="N1018" s="260"/>
      <c r="O1018" s="260"/>
      <c r="P1018" s="260"/>
      <c r="Q1018" s="260"/>
      <c r="R1018" s="260"/>
      <c r="S1018" s="260"/>
      <c r="T1018" s="260"/>
      <c r="U1018" s="260"/>
      <c r="V1018" s="260"/>
      <c r="W1018" s="260"/>
      <c r="X1018" s="260"/>
      <c r="Y1018" s="260"/>
      <c r="Z1018" s="260"/>
      <c r="AA1018" s="260"/>
      <c r="AB1018" s="260"/>
      <c r="AC1018" s="260"/>
      <c r="AD1018" s="260"/>
      <c r="AE1018" s="260"/>
      <c r="AF1018" s="260"/>
      <c r="AG1018" s="260"/>
      <c r="AH1018" s="260"/>
      <c r="AI1018" s="260"/>
      <c r="AJ1018" s="260"/>
      <c r="AK1018" s="260"/>
      <c r="AL1018" s="260"/>
      <c r="AM1018" s="260"/>
      <c r="AN1018" s="260"/>
      <c r="AO1018" s="260"/>
      <c r="AP1018" s="260"/>
      <c r="AQ1018" s="260"/>
      <c r="AR1018" s="260"/>
      <c r="AS1018" s="260"/>
      <c r="AT1018" s="260"/>
      <c r="AU1018" s="260"/>
      <c r="AV1018" s="260"/>
      <c r="AW1018" s="260"/>
      <c r="AX1018" s="260"/>
      <c r="AY1018" s="260"/>
      <c r="AZ1018" s="260"/>
      <c r="BA1018" s="260"/>
      <c r="BB1018" s="260"/>
      <c r="BC1018" s="260"/>
      <c r="BD1018" s="260"/>
      <c r="BE1018" s="260"/>
      <c r="BF1018" s="260"/>
      <c r="BG1018" s="260"/>
      <c r="BH1018" s="260"/>
      <c r="BI1018" s="260"/>
      <c r="BJ1018" s="382"/>
      <c r="BK1018" s="384"/>
      <c r="BL1018" s="386"/>
      <c r="BM1018" s="106"/>
      <c r="BN1018" s="106"/>
      <c r="BO1018" s="106"/>
      <c r="BP1018" s="106"/>
      <c r="BQ1018" s="106"/>
      <c r="BR1018" s="106"/>
      <c r="BS1018" s="106"/>
      <c r="BT1018" s="106"/>
      <c r="BU1018" s="106"/>
      <c r="BV1018" s="106"/>
      <c r="BW1018" s="106"/>
      <c r="BX1018" s="106"/>
      <c r="BY1018" s="106"/>
      <c r="BZ1018" s="106"/>
      <c r="CA1018" s="106"/>
      <c r="CB1018" s="106"/>
    </row>
    <row r="1019" spans="1:80" s="245" customFormat="1" ht="29" x14ac:dyDescent="0.35">
      <c r="A1019" s="243"/>
      <c r="B1019" s="128"/>
      <c r="C1019" s="170"/>
      <c r="D1019" s="170"/>
      <c r="E1019" s="170"/>
      <c r="F1019" s="170"/>
      <c r="G1019" s="170"/>
      <c r="H1019" s="170"/>
      <c r="I1019" s="64"/>
      <c r="J1019" s="105"/>
      <c r="K1019" s="165"/>
      <c r="L1019" s="106"/>
      <c r="M1019" s="63" t="s">
        <v>235</v>
      </c>
      <c r="N1019" s="167">
        <f>IF(N1018="",0,IF(N1018&gt;=$H1017,$H1017,N1018))</f>
        <v>0</v>
      </c>
      <c r="O1019" s="167">
        <f t="shared" ref="O1019" si="16473">IF(O1018="",0,IF((O1018+N1020)&lt;=$H1017,O1018,$H1017-N1020))</f>
        <v>0</v>
      </c>
      <c r="P1019" s="167">
        <f t="shared" ref="P1019" si="16474">IF(P1018="",0,IF((P1018+O1020)&lt;=$H1017,P1018,$H1017-O1020))</f>
        <v>0</v>
      </c>
      <c r="Q1019" s="167">
        <f t="shared" ref="Q1019" si="16475">IF(Q1018="",0,IF((Q1018+P1020)&lt;=$H1017,Q1018,$H1017-P1020))</f>
        <v>0</v>
      </c>
      <c r="R1019" s="167">
        <f t="shared" ref="R1019" si="16476">IF(R1018="",0,IF((R1018+Q1020)&lt;=$H1017,R1018,$H1017-Q1020))</f>
        <v>0</v>
      </c>
      <c r="S1019" s="167">
        <f t="shared" ref="S1019" si="16477">IF(S1018="",0,IF((S1018+R1020)&lt;=$H1017,S1018,$H1017-R1020))</f>
        <v>0</v>
      </c>
      <c r="T1019" s="167">
        <f t="shared" ref="T1019" si="16478">IF(T1018="",0,IF((T1018+S1020)&lt;=$H1017,T1018,$H1017-S1020))</f>
        <v>0</v>
      </c>
      <c r="U1019" s="167">
        <f t="shared" ref="U1019" si="16479">IF(U1018="",0,IF((U1018+T1020)&lt;=$H1017,U1018,$H1017-T1020))</f>
        <v>0</v>
      </c>
      <c r="V1019" s="167">
        <f t="shared" ref="V1019" si="16480">IF(V1018="",0,IF((V1018+U1020)&lt;=$H1017,V1018,$H1017-U1020))</f>
        <v>0</v>
      </c>
      <c r="W1019" s="167">
        <f t="shared" ref="W1019" si="16481">IF(W1018="",0,IF((W1018+V1020)&lt;=$H1017,W1018,$H1017-V1020))</f>
        <v>0</v>
      </c>
      <c r="X1019" s="167">
        <f t="shared" ref="X1019" si="16482">IF(X1018="",0,IF((X1018+W1020)&lt;=$H1017,X1018,$H1017-W1020))</f>
        <v>0</v>
      </c>
      <c r="Y1019" s="167">
        <f t="shared" ref="Y1019" si="16483">IF(Y1018="",0,IF((Y1018+X1020)&lt;=$H1017,Y1018,$H1017-X1020))</f>
        <v>0</v>
      </c>
      <c r="Z1019" s="167">
        <f t="shared" ref="Z1019" si="16484">IF(Z1018="",0,IF((Z1018+Y1020)&lt;=$H1017,Z1018,$H1017-Y1020))</f>
        <v>0</v>
      </c>
      <c r="AA1019" s="167">
        <f t="shared" ref="AA1019" si="16485">IF(AA1018="",0,IF((AA1018+Z1020)&lt;=$H1017,AA1018,$H1017-Z1020))</f>
        <v>0</v>
      </c>
      <c r="AB1019" s="167">
        <f t="shared" ref="AB1019" si="16486">IF(AB1018="",0,IF((AB1018+AA1020)&lt;=$H1017,AB1018,$H1017-AA1020))</f>
        <v>0</v>
      </c>
      <c r="AC1019" s="167">
        <f t="shared" ref="AC1019" si="16487">IF(AC1018="",0,IF((AC1018+AB1020)&lt;=$H1017,AC1018,$H1017-AB1020))</f>
        <v>0</v>
      </c>
      <c r="AD1019" s="167">
        <f t="shared" ref="AD1019" si="16488">IF(AD1018="",0,IF((AD1018+AC1020)&lt;=$H1017,AD1018,$H1017-AC1020))</f>
        <v>0</v>
      </c>
      <c r="AE1019" s="167">
        <f t="shared" ref="AE1019" si="16489">IF(AE1018="",0,IF((AE1018+AD1020)&lt;=$H1017,AE1018,$H1017-AD1020))</f>
        <v>0</v>
      </c>
      <c r="AF1019" s="167">
        <f t="shared" ref="AF1019" si="16490">IF(AF1018="",0,IF((AF1018+AE1020)&lt;=$H1017,AF1018,$H1017-AE1020))</f>
        <v>0</v>
      </c>
      <c r="AG1019" s="167">
        <f t="shared" ref="AG1019" si="16491">IF(AG1018="",0,IF((AG1018+AF1020)&lt;=$H1017,AG1018,$H1017-AF1020))</f>
        <v>0</v>
      </c>
      <c r="AH1019" s="167">
        <f t="shared" ref="AH1019" si="16492">IF(AH1018="",0,IF((AH1018+AG1020)&lt;=$H1017,AH1018,$H1017-AG1020))</f>
        <v>0</v>
      </c>
      <c r="AI1019" s="167">
        <f t="shared" ref="AI1019" si="16493">IF(AI1018="",0,IF((AI1018+AH1020)&lt;=$H1017,AI1018,$H1017-AH1020))</f>
        <v>0</v>
      </c>
      <c r="AJ1019" s="167">
        <f t="shared" ref="AJ1019" si="16494">IF(AJ1018="",0,IF((AJ1018+AI1020)&lt;=$H1017,AJ1018,$H1017-AI1020))</f>
        <v>0</v>
      </c>
      <c r="AK1019" s="167">
        <f t="shared" ref="AK1019" si="16495">IF(AK1018="",0,IF((AK1018+AJ1020)&lt;=$H1017,AK1018,$H1017-AJ1020))</f>
        <v>0</v>
      </c>
      <c r="AL1019" s="167">
        <f t="shared" ref="AL1019" si="16496">IF(AL1018="",0,IF((AL1018+AK1020)&lt;=$H1017,AL1018,$H1017-AK1020))</f>
        <v>0</v>
      </c>
      <c r="AM1019" s="167">
        <f t="shared" ref="AM1019" si="16497">IF(AM1018="",0,IF((AM1018+AL1020)&lt;=$H1017,AM1018,$H1017-AL1020))</f>
        <v>0</v>
      </c>
      <c r="AN1019" s="167">
        <f t="shared" ref="AN1019" si="16498">IF(AN1018="",0,IF((AN1018+AM1020)&lt;=$H1017,AN1018,$H1017-AM1020))</f>
        <v>0</v>
      </c>
      <c r="AO1019" s="167">
        <f t="shared" ref="AO1019" si="16499">IF(AO1018="",0,IF((AO1018+AN1020)&lt;=$H1017,AO1018,$H1017-AN1020))</f>
        <v>0</v>
      </c>
      <c r="AP1019" s="167">
        <f t="shared" ref="AP1019" si="16500">IF(AP1018="",0,IF((AP1018+AO1020)&lt;=$H1017,AP1018,$H1017-AO1020))</f>
        <v>0</v>
      </c>
      <c r="AQ1019" s="167">
        <f t="shared" ref="AQ1019" si="16501">IF(AQ1018="",0,IF((AQ1018+AP1020)&lt;=$H1017,AQ1018,$H1017-AP1020))</f>
        <v>0</v>
      </c>
      <c r="AR1019" s="167">
        <f t="shared" ref="AR1019" si="16502">IF(AR1018="",0,IF((AR1018+AQ1020)&lt;=$H1017,AR1018,$H1017-AQ1020))</f>
        <v>0</v>
      </c>
      <c r="AS1019" s="167">
        <f t="shared" ref="AS1019" si="16503">IF(AS1018="",0,IF((AS1018+AR1020)&lt;=$H1017,AS1018,$H1017-AR1020))</f>
        <v>0</v>
      </c>
      <c r="AT1019" s="167">
        <f t="shared" ref="AT1019" si="16504">IF(AT1018="",0,IF((AT1018+AS1020)&lt;=$H1017,AT1018,$H1017-AS1020))</f>
        <v>0</v>
      </c>
      <c r="AU1019" s="167">
        <f t="shared" ref="AU1019" si="16505">IF(AU1018="",0,IF((AU1018+AT1020)&lt;=$H1017,AU1018,$H1017-AT1020))</f>
        <v>0</v>
      </c>
      <c r="AV1019" s="167">
        <f t="shared" ref="AV1019" si="16506">IF(AV1018="",0,IF((AV1018+AU1020)&lt;=$H1017,AV1018,$H1017-AU1020))</f>
        <v>0</v>
      </c>
      <c r="AW1019" s="167">
        <f t="shared" ref="AW1019" si="16507">IF(AW1018="",0,IF((AW1018+AV1020)&lt;=$H1017,AW1018,$H1017-AV1020))</f>
        <v>0</v>
      </c>
      <c r="AX1019" s="167">
        <f t="shared" ref="AX1019" si="16508">IF(AX1018="",0,IF((AX1018+AW1020)&lt;=$H1017,AX1018,$H1017-AW1020))</f>
        <v>0</v>
      </c>
      <c r="AY1019" s="167">
        <f t="shared" ref="AY1019" si="16509">IF(AY1018="",0,IF((AY1018+AX1020)&lt;=$H1017,AY1018,$H1017-AX1020))</f>
        <v>0</v>
      </c>
      <c r="AZ1019" s="167">
        <f t="shared" ref="AZ1019" si="16510">IF(AZ1018="",0,IF((AZ1018+AY1020)&lt;=$H1017,AZ1018,$H1017-AY1020))</f>
        <v>0</v>
      </c>
      <c r="BA1019" s="167">
        <f t="shared" ref="BA1019" si="16511">IF(BA1018="",0,IF((BA1018+AZ1020)&lt;=$H1017,BA1018,$H1017-AZ1020))</f>
        <v>0</v>
      </c>
      <c r="BB1019" s="167">
        <f t="shared" ref="BB1019" si="16512">IF(BB1018="",0,IF((BB1018+BA1020)&lt;=$H1017,BB1018,$H1017-BA1020))</f>
        <v>0</v>
      </c>
      <c r="BC1019" s="167">
        <f t="shared" ref="BC1019" si="16513">IF(BC1018="",0,IF((BC1018+BB1020)&lt;=$H1017,BC1018,$H1017-BB1020))</f>
        <v>0</v>
      </c>
      <c r="BD1019" s="167">
        <f t="shared" ref="BD1019" si="16514">IF(BD1018="",0,IF((BD1018+BC1020)&lt;=$H1017,BD1018,$H1017-BC1020))</f>
        <v>0</v>
      </c>
      <c r="BE1019" s="167">
        <f t="shared" ref="BE1019" si="16515">IF(BE1018="",0,IF((BE1018+BD1020)&lt;=$H1017,BE1018,$H1017-BD1020))</f>
        <v>0</v>
      </c>
      <c r="BF1019" s="167">
        <f t="shared" ref="BF1019" si="16516">IF(BF1018="",0,IF((BF1018+BE1020)&lt;=$H1017,BF1018,$H1017-BE1020))</f>
        <v>0</v>
      </c>
      <c r="BG1019" s="167">
        <f t="shared" ref="BG1019" si="16517">IF(BG1018="",0,IF((BG1018+BF1020)&lt;=$H1017,BG1018,$H1017-BF1020))</f>
        <v>0</v>
      </c>
      <c r="BH1019" s="167">
        <f t="shared" ref="BH1019" si="16518">IF(BH1018="",0,IF((BH1018+BG1020)&lt;=$H1017,BH1018,$H1017-BG1020))</f>
        <v>0</v>
      </c>
      <c r="BI1019" s="167">
        <f t="shared" ref="BI1019" si="16519">IF(BI1018="",0,IF((BI1018+BH1020)&lt;=$H1017,BI1018,$H1017-BH1020))</f>
        <v>0</v>
      </c>
      <c r="BJ1019" s="382"/>
      <c r="BK1019" s="384"/>
      <c r="BL1019" s="386"/>
      <c r="BM1019" s="106"/>
      <c r="BN1019" s="106"/>
      <c r="BO1019" s="106"/>
      <c r="BP1019" s="106"/>
      <c r="BQ1019" s="106"/>
      <c r="BR1019" s="106"/>
      <c r="BS1019" s="106"/>
      <c r="BT1019" s="106"/>
      <c r="BU1019" s="106"/>
      <c r="BV1019" s="106"/>
      <c r="BW1019" s="106"/>
      <c r="BX1019" s="106"/>
      <c r="BY1019" s="106"/>
      <c r="BZ1019" s="106"/>
      <c r="CA1019" s="106"/>
      <c r="CB1019" s="106"/>
    </row>
    <row r="1020" spans="1:80" ht="29" hidden="1" x14ac:dyDescent="0.35">
      <c r="B1020" s="128"/>
      <c r="C1020" s="170"/>
      <c r="D1020" s="170"/>
      <c r="E1020" s="170"/>
      <c r="F1020" s="170"/>
      <c r="G1020" s="170"/>
      <c r="H1020" s="170"/>
      <c r="I1020" s="172"/>
      <c r="J1020" s="105"/>
      <c r="K1020" s="175"/>
      <c r="L1020" s="105"/>
      <c r="M1020" s="63" t="s">
        <v>236</v>
      </c>
      <c r="N1020" s="167">
        <f>N1019</f>
        <v>0</v>
      </c>
      <c r="O1020" s="167">
        <f>O1019+N1020</f>
        <v>0</v>
      </c>
      <c r="P1020" s="167">
        <f t="shared" ref="P1020" si="16520">P1019+O1020</f>
        <v>0</v>
      </c>
      <c r="Q1020" s="167">
        <f t="shared" ref="Q1020" si="16521">Q1019+P1020</f>
        <v>0</v>
      </c>
      <c r="R1020" s="167">
        <f t="shared" ref="R1020" si="16522">R1019+Q1020</f>
        <v>0</v>
      </c>
      <c r="S1020" s="167">
        <f t="shared" ref="S1020" si="16523">S1019+R1020</f>
        <v>0</v>
      </c>
      <c r="T1020" s="167">
        <f t="shared" ref="T1020" si="16524">T1019+S1020</f>
        <v>0</v>
      </c>
      <c r="U1020" s="167">
        <f t="shared" ref="U1020" si="16525">U1019+T1020</f>
        <v>0</v>
      </c>
      <c r="V1020" s="167">
        <f t="shared" ref="V1020" si="16526">V1019+U1020</f>
        <v>0</v>
      </c>
      <c r="W1020" s="167">
        <f t="shared" ref="W1020" si="16527">W1019+V1020</f>
        <v>0</v>
      </c>
      <c r="X1020" s="167">
        <f t="shared" ref="X1020" si="16528">X1019+W1020</f>
        <v>0</v>
      </c>
      <c r="Y1020" s="167">
        <f t="shared" ref="Y1020" si="16529">Y1019+X1020</f>
        <v>0</v>
      </c>
      <c r="Z1020" s="167">
        <f t="shared" ref="Z1020" si="16530">Z1019+Y1020</f>
        <v>0</v>
      </c>
      <c r="AA1020" s="167">
        <f t="shared" ref="AA1020" si="16531">AA1019+Z1020</f>
        <v>0</v>
      </c>
      <c r="AB1020" s="167">
        <f t="shared" ref="AB1020" si="16532">AB1019+AA1020</f>
        <v>0</v>
      </c>
      <c r="AC1020" s="167">
        <f t="shared" ref="AC1020" si="16533">AC1019+AB1020</f>
        <v>0</v>
      </c>
      <c r="AD1020" s="167">
        <f t="shared" ref="AD1020" si="16534">AD1019+AC1020</f>
        <v>0</v>
      </c>
      <c r="AE1020" s="167">
        <f t="shared" ref="AE1020" si="16535">AE1019+AD1020</f>
        <v>0</v>
      </c>
      <c r="AF1020" s="167">
        <f t="shared" ref="AF1020" si="16536">AF1019+AE1020</f>
        <v>0</v>
      </c>
      <c r="AG1020" s="167">
        <f t="shared" ref="AG1020" si="16537">AG1019+AF1020</f>
        <v>0</v>
      </c>
      <c r="AH1020" s="167">
        <f t="shared" ref="AH1020" si="16538">AH1019+AG1020</f>
        <v>0</v>
      </c>
      <c r="AI1020" s="167">
        <f t="shared" ref="AI1020" si="16539">AI1019+AH1020</f>
        <v>0</v>
      </c>
      <c r="AJ1020" s="167">
        <f t="shared" ref="AJ1020" si="16540">AJ1019+AI1020</f>
        <v>0</v>
      </c>
      <c r="AK1020" s="167">
        <f t="shared" ref="AK1020" si="16541">AK1019+AJ1020</f>
        <v>0</v>
      </c>
      <c r="AL1020" s="167">
        <f t="shared" ref="AL1020" si="16542">AL1019+AK1020</f>
        <v>0</v>
      </c>
      <c r="AM1020" s="167">
        <f t="shared" ref="AM1020" si="16543">AM1019+AL1020</f>
        <v>0</v>
      </c>
      <c r="AN1020" s="167">
        <f t="shared" ref="AN1020" si="16544">AN1019+AM1020</f>
        <v>0</v>
      </c>
      <c r="AO1020" s="167">
        <f t="shared" ref="AO1020" si="16545">AO1019+AN1020</f>
        <v>0</v>
      </c>
      <c r="AP1020" s="167">
        <f t="shared" ref="AP1020" si="16546">AP1019+AO1020</f>
        <v>0</v>
      </c>
      <c r="AQ1020" s="167">
        <f t="shared" ref="AQ1020" si="16547">AQ1019+AP1020</f>
        <v>0</v>
      </c>
      <c r="AR1020" s="167">
        <f t="shared" ref="AR1020" si="16548">AR1019+AQ1020</f>
        <v>0</v>
      </c>
      <c r="AS1020" s="167">
        <f t="shared" ref="AS1020" si="16549">AS1019+AR1020</f>
        <v>0</v>
      </c>
      <c r="AT1020" s="167">
        <f t="shared" ref="AT1020" si="16550">AT1019+AS1020</f>
        <v>0</v>
      </c>
      <c r="AU1020" s="167">
        <f t="shared" ref="AU1020" si="16551">AU1019+AT1020</f>
        <v>0</v>
      </c>
      <c r="AV1020" s="167">
        <f t="shared" ref="AV1020" si="16552">AV1019+AU1020</f>
        <v>0</v>
      </c>
      <c r="AW1020" s="167">
        <f t="shared" ref="AW1020" si="16553">AW1019+AV1020</f>
        <v>0</v>
      </c>
      <c r="AX1020" s="167">
        <f t="shared" ref="AX1020" si="16554">AX1019+AW1020</f>
        <v>0</v>
      </c>
      <c r="AY1020" s="167">
        <f t="shared" ref="AY1020" si="16555">AY1019+AX1020</f>
        <v>0</v>
      </c>
      <c r="AZ1020" s="167">
        <f t="shared" ref="AZ1020" si="16556">AZ1019+AY1020</f>
        <v>0</v>
      </c>
      <c r="BA1020" s="167">
        <f t="shared" ref="BA1020" si="16557">BA1019+AZ1020</f>
        <v>0</v>
      </c>
      <c r="BB1020" s="167">
        <f t="shared" ref="BB1020" si="16558">BB1019+BA1020</f>
        <v>0</v>
      </c>
      <c r="BC1020" s="167">
        <f t="shared" ref="BC1020" si="16559">BC1019+BB1020</f>
        <v>0</v>
      </c>
      <c r="BD1020" s="167">
        <f t="shared" ref="BD1020" si="16560">BD1019+BC1020</f>
        <v>0</v>
      </c>
      <c r="BE1020" s="167">
        <f t="shared" ref="BE1020" si="16561">BE1019+BD1020</f>
        <v>0</v>
      </c>
      <c r="BF1020" s="167">
        <f t="shared" ref="BF1020" si="16562">BF1019+BE1020</f>
        <v>0</v>
      </c>
      <c r="BG1020" s="167">
        <f t="shared" ref="BG1020" si="16563">BG1019+BF1020</f>
        <v>0</v>
      </c>
      <c r="BH1020" s="167">
        <f t="shared" ref="BH1020" si="16564">BH1019+BG1020</f>
        <v>0</v>
      </c>
      <c r="BI1020" s="167">
        <f t="shared" ref="BI1020" si="16565">BI1019+BH1020</f>
        <v>0</v>
      </c>
      <c r="BJ1020" s="382"/>
      <c r="BK1020" s="384"/>
      <c r="BL1020" s="386"/>
      <c r="BM1020" s="105"/>
      <c r="BN1020" s="105"/>
      <c r="BO1020" s="105"/>
      <c r="BP1020" s="105"/>
      <c r="BQ1020" s="105"/>
      <c r="BR1020" s="105"/>
      <c r="BS1020" s="105"/>
      <c r="BT1020" s="105"/>
      <c r="BU1020" s="105"/>
      <c r="BV1020" s="105"/>
      <c r="BW1020" s="105"/>
      <c r="BX1020" s="105"/>
      <c r="BY1020" s="105"/>
      <c r="BZ1020" s="105"/>
      <c r="CA1020" s="105"/>
      <c r="CB1020" s="105"/>
    </row>
    <row r="1021" spans="1:80" ht="25.4" customHeight="1" thickBot="1" x14ac:dyDescent="0.4">
      <c r="B1021" s="128"/>
      <c r="C1021" s="170"/>
      <c r="D1021" s="170"/>
      <c r="E1021" s="170"/>
      <c r="F1021" s="170"/>
      <c r="G1021" s="170"/>
      <c r="H1021" s="170"/>
      <c r="I1021" s="172"/>
      <c r="J1021" s="105"/>
      <c r="K1021" s="175"/>
      <c r="L1021" s="105"/>
      <c r="M1021" s="63" t="s">
        <v>145</v>
      </c>
      <c r="N1021" s="168">
        <f>IF($E1017="",0,VLOOKUP($E1017,'Podpůrná data'!$H$15:$I$182,2)*N1019)</f>
        <v>0</v>
      </c>
      <c r="O1021" s="168">
        <f>IF($E1017="",0,VLOOKUP($E1017,'Podpůrná data'!$H$15:$I$182,2)*O1019)</f>
        <v>0</v>
      </c>
      <c r="P1021" s="168">
        <f>IF($E1017="",0,VLOOKUP($E1017,'Podpůrná data'!$H$15:$I$182,2)*P1019)</f>
        <v>0</v>
      </c>
      <c r="Q1021" s="168">
        <f>IF($E1017="",0,VLOOKUP($E1017,'Podpůrná data'!$H$15:$I$182,2)*Q1019)</f>
        <v>0</v>
      </c>
      <c r="R1021" s="168">
        <f>IF($E1017="",0,VLOOKUP($E1017,'Podpůrná data'!$H$15:$I$182,2)*R1019)</f>
        <v>0</v>
      </c>
      <c r="S1021" s="168">
        <f>IF($E1017="",0,VLOOKUP($E1017,'Podpůrná data'!$H$15:$I$182,2)*S1019)</f>
        <v>0</v>
      </c>
      <c r="T1021" s="168">
        <f>IF($E1017="",0,VLOOKUP($E1017,'Podpůrná data'!$H$15:$I$182,2)*T1019)</f>
        <v>0</v>
      </c>
      <c r="U1021" s="168">
        <f>IF($E1017="",0,VLOOKUP($E1017,'Podpůrná data'!$H$15:$I$182,2)*U1019)</f>
        <v>0</v>
      </c>
      <c r="V1021" s="168">
        <f>IF($E1017="",0,VLOOKUP($E1017,'Podpůrná data'!$H$15:$I$182,2)*V1019)</f>
        <v>0</v>
      </c>
      <c r="W1021" s="168">
        <f>IF($E1017="",0,VLOOKUP($E1017,'Podpůrná data'!$H$15:$I$182,2)*W1019)</f>
        <v>0</v>
      </c>
      <c r="X1021" s="168">
        <f>IF($E1017="",0,VLOOKUP($E1017,'Podpůrná data'!$H$15:$I$182,2)*X1019)</f>
        <v>0</v>
      </c>
      <c r="Y1021" s="168">
        <f>IF($E1017="",0,VLOOKUP($E1017,'Podpůrná data'!$H$15:$I$182,2)*Y1019)</f>
        <v>0</v>
      </c>
      <c r="Z1021" s="168">
        <f>IF($E1017="",0,VLOOKUP($E1017,'Podpůrná data'!$H$15:$I$182,2)*Z1019)</f>
        <v>0</v>
      </c>
      <c r="AA1021" s="168">
        <f>IF($E1017="",0,VLOOKUP($E1017,'Podpůrná data'!$H$15:$I$182,2)*AA1019)</f>
        <v>0</v>
      </c>
      <c r="AB1021" s="168">
        <f>IF($E1017="",0,VLOOKUP($E1017,'Podpůrná data'!$H$15:$I$182,2)*AB1019)</f>
        <v>0</v>
      </c>
      <c r="AC1021" s="168">
        <f>IF($E1017="",0,VLOOKUP($E1017,'Podpůrná data'!$H$15:$I$182,2)*AC1019)</f>
        <v>0</v>
      </c>
      <c r="AD1021" s="168">
        <f>IF($E1017="",0,VLOOKUP($E1017,'Podpůrná data'!$H$15:$I$182,2)*AD1019)</f>
        <v>0</v>
      </c>
      <c r="AE1021" s="168">
        <f>IF($E1017="",0,VLOOKUP($E1017,'Podpůrná data'!$H$15:$I$182,2)*AE1019)</f>
        <v>0</v>
      </c>
      <c r="AF1021" s="168">
        <f>IF($E1017="",0,VLOOKUP($E1017,'Podpůrná data'!$H$15:$I$182,2)*AF1019)</f>
        <v>0</v>
      </c>
      <c r="AG1021" s="168">
        <f>IF($E1017="",0,VLOOKUP($E1017,'Podpůrná data'!$H$15:$I$182,2)*AG1019)</f>
        <v>0</v>
      </c>
      <c r="AH1021" s="168">
        <f>IF($E1017="",0,VLOOKUP($E1017,'Podpůrná data'!$H$15:$I$182,2)*AH1019)</f>
        <v>0</v>
      </c>
      <c r="AI1021" s="168">
        <f>IF($E1017="",0,VLOOKUP($E1017,'Podpůrná data'!$H$15:$I$182,2)*AI1019)</f>
        <v>0</v>
      </c>
      <c r="AJ1021" s="168">
        <f>IF($E1017="",0,VLOOKUP($E1017,'Podpůrná data'!$H$15:$I$182,2)*AJ1019)</f>
        <v>0</v>
      </c>
      <c r="AK1021" s="168">
        <f>IF($E1017="",0,VLOOKUP($E1017,'Podpůrná data'!$H$15:$I$182,2)*AK1019)</f>
        <v>0</v>
      </c>
      <c r="AL1021" s="168">
        <f>IF($E1017="",0,VLOOKUP($E1017,'Podpůrná data'!$H$15:$I$182,2)*AL1019)</f>
        <v>0</v>
      </c>
      <c r="AM1021" s="168">
        <f>IF($E1017="",0,VLOOKUP($E1017,'Podpůrná data'!$H$15:$I$182,2)*AM1019)</f>
        <v>0</v>
      </c>
      <c r="AN1021" s="168">
        <f>IF($E1017="",0,VLOOKUP($E1017,'Podpůrná data'!$H$15:$I$182,2)*AN1019)</f>
        <v>0</v>
      </c>
      <c r="AO1021" s="168">
        <f>IF($E1017="",0,VLOOKUP($E1017,'Podpůrná data'!$H$15:$I$182,2)*AO1019)</f>
        <v>0</v>
      </c>
      <c r="AP1021" s="168">
        <f>IF($E1017="",0,VLOOKUP($E1017,'Podpůrná data'!$H$15:$I$182,2)*AP1019)</f>
        <v>0</v>
      </c>
      <c r="AQ1021" s="168">
        <f>IF($E1017="",0,VLOOKUP($E1017,'Podpůrná data'!$H$15:$I$182,2)*AQ1019)</f>
        <v>0</v>
      </c>
      <c r="AR1021" s="168">
        <f>IF($E1017="",0,VLOOKUP($E1017,'Podpůrná data'!$H$15:$I$182,2)*AR1019)</f>
        <v>0</v>
      </c>
      <c r="AS1021" s="168">
        <f>IF($E1017="",0,VLOOKUP($E1017,'Podpůrná data'!$H$15:$I$182,2)*AS1019)</f>
        <v>0</v>
      </c>
      <c r="AT1021" s="168">
        <f>IF($E1017="",0,VLOOKUP($E1017,'Podpůrná data'!$H$15:$I$182,2)*AT1019)</f>
        <v>0</v>
      </c>
      <c r="AU1021" s="168">
        <f>IF($E1017="",0,VLOOKUP($E1017,'Podpůrná data'!$H$15:$I$182,2)*AU1019)</f>
        <v>0</v>
      </c>
      <c r="AV1021" s="168">
        <f>IF($E1017="",0,VLOOKUP($E1017,'Podpůrná data'!$H$15:$I$182,2)*AV1019)</f>
        <v>0</v>
      </c>
      <c r="AW1021" s="168">
        <f>IF($E1017="",0,VLOOKUP($E1017,'Podpůrná data'!$H$15:$I$182,2)*AW1019)</f>
        <v>0</v>
      </c>
      <c r="AX1021" s="168">
        <f>IF($E1017="",0,VLOOKUP($E1017,'Podpůrná data'!$H$15:$I$182,2)*AX1019)</f>
        <v>0</v>
      </c>
      <c r="AY1021" s="168">
        <f>IF($E1017="",0,VLOOKUP($E1017,'Podpůrná data'!$H$15:$I$182,2)*AY1019)</f>
        <v>0</v>
      </c>
      <c r="AZ1021" s="168">
        <f>IF($E1017="",0,VLOOKUP($E1017,'Podpůrná data'!$H$15:$I$182,2)*AZ1019)</f>
        <v>0</v>
      </c>
      <c r="BA1021" s="168">
        <f>IF($E1017="",0,VLOOKUP($E1017,'Podpůrná data'!$H$15:$I$182,2)*BA1019)</f>
        <v>0</v>
      </c>
      <c r="BB1021" s="168">
        <f>IF($E1017="",0,VLOOKUP($E1017,'Podpůrná data'!$H$15:$I$182,2)*BB1019)</f>
        <v>0</v>
      </c>
      <c r="BC1021" s="168">
        <f>IF($E1017="",0,VLOOKUP($E1017,'Podpůrná data'!$H$15:$I$182,2)*BC1019)</f>
        <v>0</v>
      </c>
      <c r="BD1021" s="168">
        <f>IF($E1017="",0,VLOOKUP($E1017,'Podpůrná data'!$H$15:$I$182,2)*BD1019)</f>
        <v>0</v>
      </c>
      <c r="BE1021" s="168">
        <f>IF($E1017="",0,VLOOKUP($E1017,'Podpůrná data'!$H$15:$I$182,2)*BE1019)</f>
        <v>0</v>
      </c>
      <c r="BF1021" s="168">
        <f>IF($E1017="",0,VLOOKUP($E1017,'Podpůrná data'!$H$15:$I$182,2)*BF1019)</f>
        <v>0</v>
      </c>
      <c r="BG1021" s="168">
        <f>IF($E1017="",0,VLOOKUP($E1017,'Podpůrná data'!$H$15:$I$182,2)*BG1019)</f>
        <v>0</v>
      </c>
      <c r="BH1021" s="168">
        <f>IF($E1017="",0,VLOOKUP($E1017,'Podpůrná data'!$H$15:$I$182,2)*BH1019)</f>
        <v>0</v>
      </c>
      <c r="BI1021" s="168">
        <f>IF($E1017="",0,VLOOKUP($E1017,'Podpůrná data'!$H$15:$I$182,2)*BI1019)</f>
        <v>0</v>
      </c>
      <c r="BJ1021" s="382"/>
      <c r="BK1021" s="384"/>
      <c r="BL1021" s="386"/>
      <c r="BM1021" s="105"/>
      <c r="BN1021" s="178">
        <f>SUMIFS($N1021:$BI1021,$N1016:$BI1016,"1. ZoR")</f>
        <v>0</v>
      </c>
      <c r="BO1021" s="178">
        <f>SUMIFS($N1021:$BI1021,$N1016:$BI1016,"2. ZoR")</f>
        <v>0</v>
      </c>
      <c r="BP1021" s="178">
        <f>SUMIFS($N1021:$BI1021,$N1016:$BI1016,"3. ZoR")</f>
        <v>0</v>
      </c>
      <c r="BQ1021" s="178">
        <f>SUMIFS($N1021:$BI1021,$N1016:$BI1016,"4. ZoR")</f>
        <v>0</v>
      </c>
      <c r="BR1021" s="178">
        <f>SUMIFS($N1021:$BI1021,$N1016:$BI1016,"5. ZoR")</f>
        <v>0</v>
      </c>
      <c r="BS1021" s="178">
        <f>SUMIFS($N1021:$BI1021,$N1016:$BI1016,"6. ZoR")</f>
        <v>0</v>
      </c>
      <c r="BT1021" s="178">
        <f>SUMIFS($N1021:$BI1021,$N1016:$BI1016,"7. ZoR")</f>
        <v>0</v>
      </c>
      <c r="BU1021" s="178">
        <f>SUMIFS($N1021:$BI1021,$N1016:$BI1016,"8. ZoR")</f>
        <v>0</v>
      </c>
      <c r="BV1021" s="178">
        <f>SUMIFS($N1021:$BI1021,$N1016:$BI1016,"9. ZoR")</f>
        <v>0</v>
      </c>
      <c r="BW1021" s="178">
        <f>SUMIFS($N1021:$BI1021,$N1016:$BI1016,"10. ZoR")</f>
        <v>0</v>
      </c>
      <c r="BX1021" s="178">
        <f>SUMIFS($N1021:$BI1021,$N1016:$BI1016,"11. ZoR")</f>
        <v>0</v>
      </c>
      <c r="BY1021" s="178">
        <f>SUMIFS($N1021:$BI1021,$N1016:$BI1016,"12. ZoR")</f>
        <v>0</v>
      </c>
      <c r="BZ1021" s="178">
        <f>SUMIFS($N1021:$BI1021,$N1016:$BI1016,"13. ZoR")</f>
        <v>0</v>
      </c>
      <c r="CA1021" s="178">
        <f>SUMIFS($N1021:$BI1021,$N1016:$BI1016,"14. ZoR")</f>
        <v>0</v>
      </c>
      <c r="CB1021" s="178">
        <f>SUMIFS($N1021:$BI1021,$N1016:$BI1016,"15. ZoR")</f>
        <v>0</v>
      </c>
    </row>
    <row r="1022" spans="1:80" ht="29.5" hidden="1" thickBot="1" x14ac:dyDescent="0.4">
      <c r="B1022" s="129"/>
      <c r="C1022" s="173"/>
      <c r="D1022" s="173"/>
      <c r="E1022" s="173"/>
      <c r="F1022" s="173"/>
      <c r="G1022" s="173"/>
      <c r="H1022" s="173"/>
      <c r="I1022" s="174"/>
      <c r="J1022" s="105"/>
      <c r="K1022" s="176"/>
      <c r="L1022" s="105"/>
      <c r="M1022" s="63" t="s">
        <v>200</v>
      </c>
      <c r="N1022" s="168">
        <f>IF(N1021="","",N1021)</f>
        <v>0</v>
      </c>
      <c r="O1022" s="168">
        <f>N1022+O1021</f>
        <v>0</v>
      </c>
      <c r="P1022" s="168">
        <f t="shared" ref="P1022" si="16566">O1022+P1021</f>
        <v>0</v>
      </c>
      <c r="Q1022" s="168">
        <f t="shared" ref="Q1022" si="16567">P1022+Q1021</f>
        <v>0</v>
      </c>
      <c r="R1022" s="168">
        <f t="shared" ref="R1022" si="16568">Q1022+R1021</f>
        <v>0</v>
      </c>
      <c r="S1022" s="168">
        <f t="shared" ref="S1022" si="16569">R1022+S1021</f>
        <v>0</v>
      </c>
      <c r="T1022" s="168">
        <f t="shared" ref="T1022" si="16570">S1022+T1021</f>
        <v>0</v>
      </c>
      <c r="U1022" s="168">
        <f t="shared" ref="U1022" si="16571">T1022+U1021</f>
        <v>0</v>
      </c>
      <c r="V1022" s="168">
        <f t="shared" ref="V1022" si="16572">U1022+V1021</f>
        <v>0</v>
      </c>
      <c r="W1022" s="168">
        <f t="shared" ref="W1022" si="16573">V1022+W1021</f>
        <v>0</v>
      </c>
      <c r="X1022" s="168">
        <f t="shared" ref="X1022" si="16574">W1022+X1021</f>
        <v>0</v>
      </c>
      <c r="Y1022" s="168">
        <f t="shared" ref="Y1022" si="16575">X1022+Y1021</f>
        <v>0</v>
      </c>
      <c r="Z1022" s="168">
        <f t="shared" ref="Z1022" si="16576">Y1022+Z1021</f>
        <v>0</v>
      </c>
      <c r="AA1022" s="168">
        <f t="shared" ref="AA1022" si="16577">Z1022+AA1021</f>
        <v>0</v>
      </c>
      <c r="AB1022" s="168">
        <f t="shared" ref="AB1022" si="16578">AA1022+AB1021</f>
        <v>0</v>
      </c>
      <c r="AC1022" s="168">
        <f t="shared" ref="AC1022" si="16579">AB1022+AC1021</f>
        <v>0</v>
      </c>
      <c r="AD1022" s="168">
        <f t="shared" ref="AD1022" si="16580">AC1022+AD1021</f>
        <v>0</v>
      </c>
      <c r="AE1022" s="168">
        <f t="shared" ref="AE1022" si="16581">AD1022+AE1021</f>
        <v>0</v>
      </c>
      <c r="AF1022" s="168">
        <f t="shared" ref="AF1022" si="16582">AE1022+AF1021</f>
        <v>0</v>
      </c>
      <c r="AG1022" s="168">
        <f t="shared" ref="AG1022" si="16583">AF1022+AG1021</f>
        <v>0</v>
      </c>
      <c r="AH1022" s="168">
        <f t="shared" ref="AH1022" si="16584">AG1022+AH1021</f>
        <v>0</v>
      </c>
      <c r="AI1022" s="168">
        <f t="shared" ref="AI1022" si="16585">AH1022+AI1021</f>
        <v>0</v>
      </c>
      <c r="AJ1022" s="168">
        <f t="shared" ref="AJ1022" si="16586">AI1022+AJ1021</f>
        <v>0</v>
      </c>
      <c r="AK1022" s="168">
        <f t="shared" ref="AK1022" si="16587">AJ1022+AK1021</f>
        <v>0</v>
      </c>
      <c r="AL1022" s="168">
        <f t="shared" ref="AL1022" si="16588">AK1022+AL1021</f>
        <v>0</v>
      </c>
      <c r="AM1022" s="168">
        <f t="shared" ref="AM1022" si="16589">AL1022+AM1021</f>
        <v>0</v>
      </c>
      <c r="AN1022" s="168">
        <f t="shared" ref="AN1022" si="16590">AM1022+AN1021</f>
        <v>0</v>
      </c>
      <c r="AO1022" s="168">
        <f t="shared" ref="AO1022" si="16591">AN1022+AO1021</f>
        <v>0</v>
      </c>
      <c r="AP1022" s="168">
        <f t="shared" ref="AP1022" si="16592">AO1022+AP1021</f>
        <v>0</v>
      </c>
      <c r="AQ1022" s="168">
        <f t="shared" ref="AQ1022" si="16593">AP1022+AQ1021</f>
        <v>0</v>
      </c>
      <c r="AR1022" s="168">
        <f t="shared" ref="AR1022" si="16594">AQ1022+AR1021</f>
        <v>0</v>
      </c>
      <c r="AS1022" s="168">
        <f t="shared" ref="AS1022" si="16595">AR1022+AS1021</f>
        <v>0</v>
      </c>
      <c r="AT1022" s="168">
        <f t="shared" ref="AT1022" si="16596">AS1022+AT1021</f>
        <v>0</v>
      </c>
      <c r="AU1022" s="168">
        <f t="shared" ref="AU1022" si="16597">AT1022+AU1021</f>
        <v>0</v>
      </c>
      <c r="AV1022" s="168">
        <f t="shared" ref="AV1022" si="16598">AU1022+AV1021</f>
        <v>0</v>
      </c>
      <c r="AW1022" s="168">
        <f t="shared" ref="AW1022" si="16599">AV1022+AW1021</f>
        <v>0</v>
      </c>
      <c r="AX1022" s="168">
        <f t="shared" ref="AX1022" si="16600">AW1022+AX1021</f>
        <v>0</v>
      </c>
      <c r="AY1022" s="168">
        <f t="shared" ref="AY1022" si="16601">AX1022+AY1021</f>
        <v>0</v>
      </c>
      <c r="AZ1022" s="168">
        <f t="shared" ref="AZ1022" si="16602">AY1022+AZ1021</f>
        <v>0</v>
      </c>
      <c r="BA1022" s="168">
        <f t="shared" ref="BA1022" si="16603">AZ1022+BA1021</f>
        <v>0</v>
      </c>
      <c r="BB1022" s="168">
        <f t="shared" ref="BB1022" si="16604">BA1022+BB1021</f>
        <v>0</v>
      </c>
      <c r="BC1022" s="168">
        <f t="shared" ref="BC1022" si="16605">BB1022+BC1021</f>
        <v>0</v>
      </c>
      <c r="BD1022" s="168">
        <f t="shared" ref="BD1022" si="16606">BC1022+BD1021</f>
        <v>0</v>
      </c>
      <c r="BE1022" s="168">
        <f t="shared" ref="BE1022" si="16607">BD1022+BE1021</f>
        <v>0</v>
      </c>
      <c r="BF1022" s="168">
        <f t="shared" ref="BF1022" si="16608">BE1022+BF1021</f>
        <v>0</v>
      </c>
      <c r="BG1022" s="168">
        <f t="shared" ref="BG1022" si="16609">BF1022+BG1021</f>
        <v>0</v>
      </c>
      <c r="BH1022" s="168">
        <f t="shared" ref="BH1022" si="16610">BG1022+BH1021</f>
        <v>0</v>
      </c>
      <c r="BI1022" s="168">
        <f t="shared" ref="BI1022" si="16611">BH1022+BI1021</f>
        <v>0</v>
      </c>
      <c r="BJ1022" s="383"/>
      <c r="BK1022" s="385"/>
      <c r="BL1022" s="387"/>
      <c r="BM1022" s="105"/>
      <c r="BN1022" s="105"/>
      <c r="BO1022" s="105"/>
      <c r="BP1022" s="105"/>
      <c r="BQ1022" s="105"/>
      <c r="BR1022" s="105"/>
      <c r="BS1022" s="105"/>
      <c r="BT1022" s="105"/>
      <c r="BU1022" s="105"/>
      <c r="BV1022" s="105"/>
      <c r="BW1022" s="105"/>
      <c r="BX1022" s="105"/>
      <c r="BY1022" s="105"/>
      <c r="BZ1022" s="105"/>
      <c r="CA1022" s="105"/>
      <c r="CB1022" s="105"/>
    </row>
    <row r="1023" spans="1:80" ht="15" hidden="1" thickBot="1" x14ac:dyDescent="0.4">
      <c r="B1023" s="105"/>
      <c r="C1023" s="130"/>
      <c r="D1023" s="130"/>
      <c r="E1023" s="130"/>
      <c r="F1023" s="130"/>
      <c r="G1023" s="130"/>
      <c r="H1023" s="130"/>
      <c r="I1023" s="105"/>
      <c r="J1023" s="7"/>
      <c r="K1023" s="105"/>
      <c r="L1023" s="105"/>
      <c r="M1023" s="105"/>
      <c r="N1023" s="105"/>
      <c r="O1023" s="105"/>
      <c r="P1023" s="7"/>
      <c r="Q1023" s="105"/>
      <c r="R1023" s="105"/>
      <c r="S1023" s="105"/>
      <c r="T1023" s="105"/>
      <c r="U1023" s="105"/>
      <c r="V1023" s="105"/>
      <c r="W1023" s="105"/>
      <c r="X1023" s="105"/>
      <c r="Y1023" s="105"/>
      <c r="Z1023" s="105"/>
      <c r="AA1023" s="105"/>
      <c r="AB1023" s="105"/>
      <c r="AC1023" s="105"/>
      <c r="AD1023" s="105"/>
      <c r="AE1023" s="105"/>
      <c r="AF1023" s="105"/>
      <c r="AG1023" s="105"/>
      <c r="AH1023" s="105"/>
      <c r="AI1023" s="105"/>
      <c r="AJ1023" s="105"/>
      <c r="AK1023" s="105"/>
      <c r="AL1023" s="105"/>
      <c r="AM1023" s="105"/>
      <c r="AN1023" s="105"/>
      <c r="AO1023" s="105"/>
      <c r="AP1023" s="105"/>
      <c r="AQ1023" s="105"/>
      <c r="AR1023" s="105"/>
      <c r="AS1023" s="105"/>
      <c r="AT1023" s="105"/>
      <c r="AU1023" s="105"/>
      <c r="AV1023" s="105"/>
      <c r="AW1023" s="105"/>
      <c r="AX1023" s="105"/>
      <c r="AY1023" s="105"/>
      <c r="AZ1023" s="105"/>
      <c r="BA1023" s="105"/>
      <c r="BB1023" s="105"/>
      <c r="BC1023" s="105"/>
      <c r="BD1023" s="105"/>
      <c r="BE1023" s="105"/>
      <c r="BF1023" s="105"/>
      <c r="BG1023" s="105"/>
      <c r="BH1023" s="105"/>
      <c r="BI1023" s="105"/>
      <c r="BJ1023" s="105"/>
      <c r="BK1023" s="105"/>
      <c r="BL1023" s="105"/>
      <c r="BM1023" s="105"/>
      <c r="BN1023" s="105"/>
      <c r="BO1023" s="105"/>
      <c r="BP1023" s="105"/>
      <c r="BQ1023" s="105"/>
      <c r="BR1023" s="105"/>
      <c r="BS1023" s="105"/>
      <c r="BT1023" s="105"/>
      <c r="BU1023" s="105"/>
      <c r="BV1023" s="105"/>
      <c r="BW1023" s="105"/>
      <c r="BX1023" s="105"/>
      <c r="BY1023" s="105"/>
      <c r="BZ1023" s="105"/>
      <c r="CA1023" s="105"/>
      <c r="CB1023" s="105"/>
    </row>
    <row r="1024" spans="1:80" s="245" customFormat="1" ht="58.4" customHeight="1" thickBot="1" x14ac:dyDescent="0.4">
      <c r="A1024" s="249"/>
      <c r="B1024" s="120"/>
      <c r="C1024" s="360" t="s">
        <v>2</v>
      </c>
      <c r="D1024" s="121"/>
      <c r="E1024" s="131" t="s">
        <v>225</v>
      </c>
      <c r="F1024" s="131" t="s">
        <v>444</v>
      </c>
      <c r="G1024" s="131" t="s">
        <v>208</v>
      </c>
      <c r="H1024" s="122" t="s">
        <v>385</v>
      </c>
      <c r="I1024" s="123" t="s">
        <v>1</v>
      </c>
      <c r="J1024" s="7"/>
      <c r="K1024" s="169">
        <v>204032</v>
      </c>
      <c r="L1024" s="106"/>
      <c r="M1024" s="194" t="s">
        <v>128</v>
      </c>
      <c r="N1024" s="83" t="s">
        <v>4</v>
      </c>
      <c r="O1024" s="83" t="s">
        <v>5</v>
      </c>
      <c r="P1024" s="83" t="s">
        <v>6</v>
      </c>
      <c r="Q1024" s="83" t="s">
        <v>7</v>
      </c>
      <c r="R1024" s="83" t="s">
        <v>8</v>
      </c>
      <c r="S1024" s="83" t="s">
        <v>9</v>
      </c>
      <c r="T1024" s="83" t="s">
        <v>10</v>
      </c>
      <c r="U1024" s="83" t="s">
        <v>11</v>
      </c>
      <c r="V1024" s="83" t="s">
        <v>12</v>
      </c>
      <c r="W1024" s="83" t="s">
        <v>13</v>
      </c>
      <c r="X1024" s="83" t="s">
        <v>14</v>
      </c>
      <c r="Y1024" s="83" t="s">
        <v>15</v>
      </c>
      <c r="Z1024" s="83" t="s">
        <v>16</v>
      </c>
      <c r="AA1024" s="83" t="s">
        <v>17</v>
      </c>
      <c r="AB1024" s="83" t="s">
        <v>18</v>
      </c>
      <c r="AC1024" s="83" t="s">
        <v>19</v>
      </c>
      <c r="AD1024" s="83" t="s">
        <v>20</v>
      </c>
      <c r="AE1024" s="83" t="s">
        <v>21</v>
      </c>
      <c r="AF1024" s="83" t="s">
        <v>22</v>
      </c>
      <c r="AG1024" s="83" t="s">
        <v>23</v>
      </c>
      <c r="AH1024" s="83" t="s">
        <v>24</v>
      </c>
      <c r="AI1024" s="83" t="s">
        <v>25</v>
      </c>
      <c r="AJ1024" s="83" t="s">
        <v>26</v>
      </c>
      <c r="AK1024" s="83" t="s">
        <v>27</v>
      </c>
      <c r="AL1024" s="83" t="s">
        <v>28</v>
      </c>
      <c r="AM1024" s="83" t="s">
        <v>29</v>
      </c>
      <c r="AN1024" s="83" t="s">
        <v>30</v>
      </c>
      <c r="AO1024" s="83" t="s">
        <v>31</v>
      </c>
      <c r="AP1024" s="83" t="s">
        <v>32</v>
      </c>
      <c r="AQ1024" s="83" t="s">
        <v>33</v>
      </c>
      <c r="AR1024" s="83" t="s">
        <v>34</v>
      </c>
      <c r="AS1024" s="83" t="s">
        <v>35</v>
      </c>
      <c r="AT1024" s="83" t="s">
        <v>36</v>
      </c>
      <c r="AU1024" s="83" t="s">
        <v>37</v>
      </c>
      <c r="AV1024" s="83" t="s">
        <v>38</v>
      </c>
      <c r="AW1024" s="83" t="s">
        <v>39</v>
      </c>
      <c r="AX1024" s="83" t="s">
        <v>40</v>
      </c>
      <c r="AY1024" s="83" t="s">
        <v>41</v>
      </c>
      <c r="AZ1024" s="83" t="s">
        <v>42</v>
      </c>
      <c r="BA1024" s="83" t="s">
        <v>43</v>
      </c>
      <c r="BB1024" s="83" t="s">
        <v>44</v>
      </c>
      <c r="BC1024" s="83" t="s">
        <v>45</v>
      </c>
      <c r="BD1024" s="83" t="s">
        <v>46</v>
      </c>
      <c r="BE1024" s="83" t="s">
        <v>47</v>
      </c>
      <c r="BF1024" s="83" t="s">
        <v>48</v>
      </c>
      <c r="BG1024" s="83" t="s">
        <v>49</v>
      </c>
      <c r="BH1024" s="83" t="s">
        <v>50</v>
      </c>
      <c r="BI1024" s="83" t="s">
        <v>51</v>
      </c>
      <c r="BJ1024" s="134" t="s">
        <v>234</v>
      </c>
      <c r="BK1024" s="135" t="s">
        <v>164</v>
      </c>
      <c r="BL1024" s="135" t="s">
        <v>213</v>
      </c>
      <c r="BM1024" s="106"/>
      <c r="BN1024" s="368" t="s">
        <v>238</v>
      </c>
      <c r="BO1024" s="369"/>
      <c r="BP1024" s="369"/>
      <c r="BQ1024" s="369"/>
      <c r="BR1024" s="369"/>
      <c r="BS1024" s="369"/>
      <c r="BT1024" s="369"/>
      <c r="BU1024" s="369"/>
      <c r="BV1024" s="369"/>
      <c r="BW1024" s="369"/>
      <c r="BX1024" s="369"/>
      <c r="BY1024" s="369"/>
      <c r="BZ1024" s="369"/>
      <c r="CA1024" s="369"/>
      <c r="CB1024" s="369"/>
    </row>
    <row r="1025" spans="1:80" s="245" customFormat="1" ht="18" hidden="1" customHeight="1" x14ac:dyDescent="0.35">
      <c r="A1025" s="250"/>
      <c r="B1025" s="113"/>
      <c r="C1025" s="361"/>
      <c r="D1025" s="125"/>
      <c r="E1025" s="125"/>
      <c r="F1025" s="125"/>
      <c r="G1025" s="125"/>
      <c r="H1025" s="370" t="s">
        <v>201</v>
      </c>
      <c r="I1025" s="373" t="s">
        <v>93</v>
      </c>
      <c r="J1025" s="7"/>
      <c r="K1025" s="375" t="s">
        <v>423</v>
      </c>
      <c r="L1025" s="106"/>
      <c r="M1025" s="84"/>
      <c r="N1025" s="74">
        <f>MONTH(Úvod!$F$10)</f>
        <v>1</v>
      </c>
      <c r="O1025" s="75">
        <f t="shared" ref="O1025" si="16612">IF(N1025=12,1,N1025+1)</f>
        <v>2</v>
      </c>
      <c r="P1025" s="75">
        <f t="shared" ref="P1025" si="16613">IF(O1025=12,1,O1025+1)</f>
        <v>3</v>
      </c>
      <c r="Q1025" s="76">
        <f t="shared" ref="Q1025" si="16614">IF(P1025=12,1,P1025+1)</f>
        <v>4</v>
      </c>
      <c r="R1025" s="76">
        <f t="shared" ref="R1025" si="16615">IF(Q1025=12,1,Q1025+1)</f>
        <v>5</v>
      </c>
      <c r="S1025" s="76">
        <f t="shared" ref="S1025" si="16616">IF(R1025=12,1,R1025+1)</f>
        <v>6</v>
      </c>
      <c r="T1025" s="76">
        <f t="shared" ref="T1025" si="16617">IF(S1025=12,1,S1025+1)</f>
        <v>7</v>
      </c>
      <c r="U1025" s="76">
        <f t="shared" ref="U1025" si="16618">IF(T1025=12,1,T1025+1)</f>
        <v>8</v>
      </c>
      <c r="V1025" s="76">
        <f t="shared" ref="V1025" si="16619">IF(U1025=12,1,U1025+1)</f>
        <v>9</v>
      </c>
      <c r="W1025" s="76">
        <f>IF(V1025=12,1,V1025+1)</f>
        <v>10</v>
      </c>
      <c r="X1025" s="76">
        <f t="shared" ref="X1025" si="16620">IF(W1025=12,1,W1025+1)</f>
        <v>11</v>
      </c>
      <c r="Y1025" s="76">
        <f t="shared" ref="Y1025" si="16621">IF(X1025=12,1,X1025+1)</f>
        <v>12</v>
      </c>
      <c r="Z1025" s="76">
        <f t="shared" ref="Z1025" si="16622">IF(Y1025=12,1,Y1025+1)</f>
        <v>1</v>
      </c>
      <c r="AA1025" s="76">
        <f t="shared" ref="AA1025" si="16623">IF(Z1025=12,1,Z1025+1)</f>
        <v>2</v>
      </c>
      <c r="AB1025" s="76">
        <f t="shared" ref="AB1025" si="16624">IF(AA1025=12,1,AA1025+1)</f>
        <v>3</v>
      </c>
      <c r="AC1025" s="76">
        <f t="shared" ref="AC1025" si="16625">IF(AB1025=12,1,AB1025+1)</f>
        <v>4</v>
      </c>
      <c r="AD1025" s="76">
        <f t="shared" ref="AD1025" si="16626">IF(AC1025=12,1,AC1025+1)</f>
        <v>5</v>
      </c>
      <c r="AE1025" s="76">
        <f t="shared" ref="AE1025" si="16627">IF(AD1025=12,1,AD1025+1)</f>
        <v>6</v>
      </c>
      <c r="AF1025" s="76">
        <f>IF(AE1025=12,1,AE1025+1)</f>
        <v>7</v>
      </c>
      <c r="AG1025" s="76">
        <f t="shared" ref="AG1025" si="16628">IF(AF1025=12,1,AF1025+1)</f>
        <v>8</v>
      </c>
      <c r="AH1025" s="76">
        <f t="shared" ref="AH1025" si="16629">IF(AG1025=12,1,AG1025+1)</f>
        <v>9</v>
      </c>
      <c r="AI1025" s="76">
        <f t="shared" ref="AI1025" si="16630">IF(AH1025=12,1,AH1025+1)</f>
        <v>10</v>
      </c>
      <c r="AJ1025" s="76">
        <f t="shared" ref="AJ1025" si="16631">IF(AI1025=12,1,AI1025+1)</f>
        <v>11</v>
      </c>
      <c r="AK1025" s="76">
        <f t="shared" ref="AK1025" si="16632">IF(AJ1025=12,1,AJ1025+1)</f>
        <v>12</v>
      </c>
      <c r="AL1025" s="76">
        <f t="shared" ref="AL1025" si="16633">IF(AK1025=12,1,AK1025+1)</f>
        <v>1</v>
      </c>
      <c r="AM1025" s="76">
        <f t="shared" ref="AM1025" si="16634">IF(AL1025=12,1,AL1025+1)</f>
        <v>2</v>
      </c>
      <c r="AN1025" s="76">
        <f t="shared" ref="AN1025" si="16635">IF(AM1025=12,1,AM1025+1)</f>
        <v>3</v>
      </c>
      <c r="AO1025" s="76">
        <f t="shared" ref="AO1025" si="16636">IF(AN1025=12,1,AN1025+1)</f>
        <v>4</v>
      </c>
      <c r="AP1025" s="76">
        <f t="shared" ref="AP1025" si="16637">IF(AO1025=12,1,AO1025+1)</f>
        <v>5</v>
      </c>
      <c r="AQ1025" s="76">
        <f t="shared" ref="AQ1025" si="16638">IF(AP1025=12,1,AP1025+1)</f>
        <v>6</v>
      </c>
      <c r="AR1025" s="76">
        <f t="shared" ref="AR1025" si="16639">IF(AQ1025=12,1,AQ1025+1)</f>
        <v>7</v>
      </c>
      <c r="AS1025" s="76">
        <f t="shared" ref="AS1025" si="16640">IF(AR1025=12,1,AR1025+1)</f>
        <v>8</v>
      </c>
      <c r="AT1025" s="76">
        <f t="shared" ref="AT1025" si="16641">IF(AS1025=12,1,AS1025+1)</f>
        <v>9</v>
      </c>
      <c r="AU1025" s="76">
        <f t="shared" ref="AU1025" si="16642">IF(AT1025=12,1,AT1025+1)</f>
        <v>10</v>
      </c>
      <c r="AV1025" s="76">
        <f t="shared" ref="AV1025" si="16643">IF(AU1025=12,1,AU1025+1)</f>
        <v>11</v>
      </c>
      <c r="AW1025" s="76">
        <f t="shared" ref="AW1025" si="16644">IF(AV1025=12,1,AV1025+1)</f>
        <v>12</v>
      </c>
      <c r="AX1025" s="76">
        <f t="shared" ref="AX1025" si="16645">IF(AW1025=12,1,AW1025+1)</f>
        <v>1</v>
      </c>
      <c r="AY1025" s="76">
        <f t="shared" ref="AY1025" si="16646">IF(AX1025=12,1,AX1025+1)</f>
        <v>2</v>
      </c>
      <c r="AZ1025" s="76">
        <f t="shared" ref="AZ1025" si="16647">IF(AY1025=12,1,AY1025+1)</f>
        <v>3</v>
      </c>
      <c r="BA1025" s="76">
        <f t="shared" ref="BA1025" si="16648">IF(AZ1025=12,1,AZ1025+1)</f>
        <v>4</v>
      </c>
      <c r="BB1025" s="76">
        <f t="shared" ref="BB1025" si="16649">IF(BA1025=12,1,BA1025+1)</f>
        <v>5</v>
      </c>
      <c r="BC1025" s="76">
        <f t="shared" ref="BC1025" si="16650">IF(BB1025=12,1,BB1025+1)</f>
        <v>6</v>
      </c>
      <c r="BD1025" s="76">
        <f t="shared" ref="BD1025" si="16651">IF(BC1025=12,1,BC1025+1)</f>
        <v>7</v>
      </c>
      <c r="BE1025" s="76">
        <f t="shared" ref="BE1025" si="16652">IF(BD1025=12,1,BD1025+1)</f>
        <v>8</v>
      </c>
      <c r="BF1025" s="76">
        <f t="shared" ref="BF1025" si="16653">IF(BE1025=12,1,BE1025+1)</f>
        <v>9</v>
      </c>
      <c r="BG1025" s="76">
        <f t="shared" ref="BG1025" si="16654">IF(BF1025=12,1,BF1025+1)</f>
        <v>10</v>
      </c>
      <c r="BH1025" s="76">
        <f t="shared" ref="BH1025" si="16655">IF(BG1025=12,1,BG1025+1)</f>
        <v>11</v>
      </c>
      <c r="BI1025" s="76">
        <f t="shared" ref="BI1025" si="16656">IF(BH1025=12,1,BH1025+1)</f>
        <v>12</v>
      </c>
      <c r="BJ1025" s="81"/>
      <c r="BK1025" s="78"/>
      <c r="BL1025" s="78"/>
      <c r="BM1025" s="106"/>
      <c r="BN1025" s="106"/>
      <c r="BO1025" s="106"/>
      <c r="BP1025" s="106"/>
      <c r="BQ1025" s="106"/>
      <c r="BR1025" s="106"/>
      <c r="BS1025" s="106"/>
      <c r="BT1025" s="106"/>
      <c r="BU1025" s="106"/>
      <c r="BV1025" s="106"/>
      <c r="BW1025" s="106"/>
      <c r="BX1025" s="106"/>
      <c r="BY1025" s="106"/>
      <c r="BZ1025" s="106"/>
      <c r="CA1025" s="106"/>
      <c r="CB1025" s="106"/>
    </row>
    <row r="1026" spans="1:80" s="245" customFormat="1" ht="35.15" hidden="1" customHeight="1" x14ac:dyDescent="0.35">
      <c r="A1026" s="250"/>
      <c r="B1026" s="113"/>
      <c r="C1026" s="361"/>
      <c r="D1026" s="125"/>
      <c r="E1026" s="125"/>
      <c r="F1026" s="125"/>
      <c r="G1026" s="125"/>
      <c r="H1026" s="370"/>
      <c r="I1026" s="373"/>
      <c r="J1026" s="7"/>
      <c r="K1026" s="376"/>
      <c r="L1026" s="106"/>
      <c r="M1026" s="77"/>
      <c r="N1026" s="59">
        <f t="shared" ref="N1026:BI1026" si="16657">VALUE(_xlfn.CONCAT(N1025,".",N1028))</f>
        <v>1</v>
      </c>
      <c r="O1026" s="73">
        <f t="shared" si="16657"/>
        <v>32</v>
      </c>
      <c r="P1026" s="73">
        <f t="shared" si="16657"/>
        <v>61</v>
      </c>
      <c r="Q1026" s="73">
        <f t="shared" si="16657"/>
        <v>92</v>
      </c>
      <c r="R1026" s="73">
        <f t="shared" si="16657"/>
        <v>122</v>
      </c>
      <c r="S1026" s="73">
        <f t="shared" si="16657"/>
        <v>153</v>
      </c>
      <c r="T1026" s="73">
        <f t="shared" si="16657"/>
        <v>183</v>
      </c>
      <c r="U1026" s="73">
        <f t="shared" si="16657"/>
        <v>214</v>
      </c>
      <c r="V1026" s="73">
        <f t="shared" si="16657"/>
        <v>245</v>
      </c>
      <c r="W1026" s="73">
        <f t="shared" si="16657"/>
        <v>275</v>
      </c>
      <c r="X1026" s="73">
        <f t="shared" si="16657"/>
        <v>306</v>
      </c>
      <c r="Y1026" s="73">
        <f t="shared" si="16657"/>
        <v>336</v>
      </c>
      <c r="Z1026" s="73">
        <f t="shared" si="16657"/>
        <v>367</v>
      </c>
      <c r="AA1026" s="73">
        <f t="shared" si="16657"/>
        <v>398</v>
      </c>
      <c r="AB1026" s="73">
        <f t="shared" si="16657"/>
        <v>426</v>
      </c>
      <c r="AC1026" s="73">
        <f t="shared" si="16657"/>
        <v>457</v>
      </c>
      <c r="AD1026" s="73">
        <f t="shared" si="16657"/>
        <v>487</v>
      </c>
      <c r="AE1026" s="73">
        <f t="shared" si="16657"/>
        <v>518</v>
      </c>
      <c r="AF1026" s="73">
        <f t="shared" si="16657"/>
        <v>548</v>
      </c>
      <c r="AG1026" s="73">
        <f t="shared" si="16657"/>
        <v>579</v>
      </c>
      <c r="AH1026" s="73">
        <f t="shared" si="16657"/>
        <v>610</v>
      </c>
      <c r="AI1026" s="73">
        <f t="shared" si="16657"/>
        <v>640</v>
      </c>
      <c r="AJ1026" s="73">
        <f t="shared" si="16657"/>
        <v>671</v>
      </c>
      <c r="AK1026" s="73">
        <f t="shared" si="16657"/>
        <v>701</v>
      </c>
      <c r="AL1026" s="73">
        <f t="shared" si="16657"/>
        <v>732</v>
      </c>
      <c r="AM1026" s="73">
        <f t="shared" si="16657"/>
        <v>763</v>
      </c>
      <c r="AN1026" s="73">
        <f t="shared" si="16657"/>
        <v>791</v>
      </c>
      <c r="AO1026" s="73">
        <f t="shared" si="16657"/>
        <v>822</v>
      </c>
      <c r="AP1026" s="73">
        <f t="shared" si="16657"/>
        <v>852</v>
      </c>
      <c r="AQ1026" s="73">
        <f t="shared" si="16657"/>
        <v>883</v>
      </c>
      <c r="AR1026" s="73">
        <f t="shared" si="16657"/>
        <v>913</v>
      </c>
      <c r="AS1026" s="73">
        <f t="shared" si="16657"/>
        <v>944</v>
      </c>
      <c r="AT1026" s="73">
        <f t="shared" si="16657"/>
        <v>975</v>
      </c>
      <c r="AU1026" s="73">
        <f t="shared" si="16657"/>
        <v>1005</v>
      </c>
      <c r="AV1026" s="73">
        <f t="shared" si="16657"/>
        <v>1036</v>
      </c>
      <c r="AW1026" s="73">
        <f t="shared" si="16657"/>
        <v>1066</v>
      </c>
      <c r="AX1026" s="73">
        <f t="shared" si="16657"/>
        <v>1097</v>
      </c>
      <c r="AY1026" s="73">
        <f t="shared" si="16657"/>
        <v>1128</v>
      </c>
      <c r="AZ1026" s="73">
        <f t="shared" si="16657"/>
        <v>1156</v>
      </c>
      <c r="BA1026" s="73">
        <f t="shared" si="16657"/>
        <v>1187</v>
      </c>
      <c r="BB1026" s="73">
        <f t="shared" si="16657"/>
        <v>1217</v>
      </c>
      <c r="BC1026" s="73">
        <f t="shared" si="16657"/>
        <v>1248</v>
      </c>
      <c r="BD1026" s="73">
        <f t="shared" si="16657"/>
        <v>1278</v>
      </c>
      <c r="BE1026" s="73">
        <f t="shared" si="16657"/>
        <v>1309</v>
      </c>
      <c r="BF1026" s="73">
        <f t="shared" si="16657"/>
        <v>1340</v>
      </c>
      <c r="BG1026" s="73">
        <f t="shared" si="16657"/>
        <v>1370</v>
      </c>
      <c r="BH1026" s="73">
        <f t="shared" si="16657"/>
        <v>1401</v>
      </c>
      <c r="BI1026" s="73">
        <f t="shared" si="16657"/>
        <v>1431</v>
      </c>
      <c r="BJ1026" s="82"/>
      <c r="BK1026" s="79"/>
      <c r="BL1026" s="79"/>
      <c r="BM1026" s="106"/>
      <c r="BN1026" s="106"/>
      <c r="BO1026" s="106"/>
      <c r="BP1026" s="106"/>
      <c r="BQ1026" s="106"/>
      <c r="BR1026" s="106"/>
      <c r="BS1026" s="106"/>
      <c r="BT1026" s="106"/>
      <c r="BU1026" s="106"/>
      <c r="BV1026" s="106"/>
      <c r="BW1026" s="106"/>
      <c r="BX1026" s="106"/>
      <c r="BY1026" s="106"/>
      <c r="BZ1026" s="106"/>
      <c r="CA1026" s="106"/>
      <c r="CB1026" s="106"/>
    </row>
    <row r="1027" spans="1:80" s="245" customFormat="1" ht="17.149999999999999" customHeight="1" x14ac:dyDescent="0.35">
      <c r="A1027" s="250"/>
      <c r="B1027" s="113"/>
      <c r="C1027" s="361"/>
      <c r="D1027" s="125"/>
      <c r="E1027" s="357" t="s">
        <v>207</v>
      </c>
      <c r="F1027" s="357" t="s">
        <v>207</v>
      </c>
      <c r="G1027" s="357" t="s">
        <v>207</v>
      </c>
      <c r="H1027" s="370"/>
      <c r="I1027" s="373"/>
      <c r="J1027" s="7"/>
      <c r="K1027" s="376"/>
      <c r="L1027" s="106"/>
      <c r="M1027" s="77"/>
      <c r="N1027" s="60" t="str">
        <f>VLOOKUP(N1025,'Podpůrná data'!$I$188:$J$199,2)</f>
        <v>leden</v>
      </c>
      <c r="O1027" s="60" t="str">
        <f>VLOOKUP(O1025,'Podpůrná data'!$I$188:$J$199,2)</f>
        <v>únor</v>
      </c>
      <c r="P1027" s="60" t="str">
        <f>VLOOKUP(P1025,'Podpůrná data'!$I$188:$J$199,2)</f>
        <v>březen</v>
      </c>
      <c r="Q1027" s="60" t="str">
        <f>VLOOKUP(Q1025,'Podpůrná data'!$I$188:$J$199,2)</f>
        <v>duben</v>
      </c>
      <c r="R1027" s="60" t="str">
        <f>VLOOKUP(R1025,'Podpůrná data'!$I$188:$J$199,2)</f>
        <v>květen</v>
      </c>
      <c r="S1027" s="60" t="str">
        <f>VLOOKUP(S1025,'Podpůrná data'!$I$188:$J$199,2)</f>
        <v>červen</v>
      </c>
      <c r="T1027" s="60" t="str">
        <f>VLOOKUP(T1025,'Podpůrná data'!$I$188:$J$199,2)</f>
        <v>červenec</v>
      </c>
      <c r="U1027" s="60" t="str">
        <f>VLOOKUP(U1025,'Podpůrná data'!$I$188:$J$199,2)</f>
        <v>srpen</v>
      </c>
      <c r="V1027" s="60" t="str">
        <f>VLOOKUP(V1025,'Podpůrná data'!$I$188:$J$199,2)</f>
        <v>září</v>
      </c>
      <c r="W1027" s="60" t="str">
        <f>VLOOKUP(W1025,'Podpůrná data'!$I$188:$J$199,2)</f>
        <v>říjen</v>
      </c>
      <c r="X1027" s="60" t="str">
        <f>VLOOKUP(X1025,'Podpůrná data'!$I$188:$J$199,2)</f>
        <v>listopad</v>
      </c>
      <c r="Y1027" s="60" t="str">
        <f>VLOOKUP(Y1025,'Podpůrná data'!$I$188:$J$199,2)</f>
        <v>prosinec</v>
      </c>
      <c r="Z1027" s="60" t="str">
        <f>VLOOKUP(Z1025,'Podpůrná data'!$I$188:$J$199,2)</f>
        <v>leden</v>
      </c>
      <c r="AA1027" s="60" t="str">
        <f>VLOOKUP(AA1025,'Podpůrná data'!$I$188:$J$199,2)</f>
        <v>únor</v>
      </c>
      <c r="AB1027" s="60" t="str">
        <f>VLOOKUP(AB1025,'Podpůrná data'!$I$188:$J$199,2)</f>
        <v>březen</v>
      </c>
      <c r="AC1027" s="60" t="str">
        <f>VLOOKUP(AC1025,'Podpůrná data'!$I$188:$J$199,2)</f>
        <v>duben</v>
      </c>
      <c r="AD1027" s="60" t="str">
        <f>VLOOKUP(AD1025,'Podpůrná data'!$I$188:$J$199,2)</f>
        <v>květen</v>
      </c>
      <c r="AE1027" s="60" t="str">
        <f>VLOOKUP(AE1025,'Podpůrná data'!$I$188:$J$199,2)</f>
        <v>červen</v>
      </c>
      <c r="AF1027" s="60" t="str">
        <f>VLOOKUP(AF1025,'Podpůrná data'!$I$188:$J$199,2)</f>
        <v>červenec</v>
      </c>
      <c r="AG1027" s="60" t="str">
        <f>VLOOKUP(AG1025,'Podpůrná data'!$I$188:$J$199,2)</f>
        <v>srpen</v>
      </c>
      <c r="AH1027" s="60" t="str">
        <f>VLOOKUP(AH1025,'Podpůrná data'!$I$188:$J$199,2)</f>
        <v>září</v>
      </c>
      <c r="AI1027" s="60" t="str">
        <f>VLOOKUP(AI1025,'Podpůrná data'!$I$188:$J$199,2)</f>
        <v>říjen</v>
      </c>
      <c r="AJ1027" s="60" t="str">
        <f>VLOOKUP(AJ1025,'Podpůrná data'!$I$188:$J$199,2)</f>
        <v>listopad</v>
      </c>
      <c r="AK1027" s="60" t="str">
        <f>VLOOKUP(AK1025,'Podpůrná data'!$I$188:$J$199,2)</f>
        <v>prosinec</v>
      </c>
      <c r="AL1027" s="60" t="str">
        <f>VLOOKUP(AL1025,'Podpůrná data'!$I$188:$J$199,2)</f>
        <v>leden</v>
      </c>
      <c r="AM1027" s="60" t="str">
        <f>VLOOKUP(AM1025,'Podpůrná data'!$I$188:$J$199,2)</f>
        <v>únor</v>
      </c>
      <c r="AN1027" s="60" t="str">
        <f>VLOOKUP(AN1025,'Podpůrná data'!$I$188:$J$199,2)</f>
        <v>březen</v>
      </c>
      <c r="AO1027" s="60" t="str">
        <f>VLOOKUP(AO1025,'Podpůrná data'!$I$188:$J$199,2)</f>
        <v>duben</v>
      </c>
      <c r="AP1027" s="60" t="str">
        <f>VLOOKUP(AP1025,'Podpůrná data'!$I$188:$J$199,2)</f>
        <v>květen</v>
      </c>
      <c r="AQ1027" s="60" t="str">
        <f>VLOOKUP(AQ1025,'Podpůrná data'!$I$188:$J$199,2)</f>
        <v>červen</v>
      </c>
      <c r="AR1027" s="60" t="str">
        <f>VLOOKUP(AR1025,'Podpůrná data'!$I$188:$J$199,2)</f>
        <v>červenec</v>
      </c>
      <c r="AS1027" s="60" t="str">
        <f>VLOOKUP(AS1025,'Podpůrná data'!$I$188:$J$199,2)</f>
        <v>srpen</v>
      </c>
      <c r="AT1027" s="60" t="str">
        <f>VLOOKUP(AT1025,'Podpůrná data'!$I$188:$J$199,2)</f>
        <v>září</v>
      </c>
      <c r="AU1027" s="60" t="str">
        <f>VLOOKUP(AU1025,'Podpůrná data'!$I$188:$J$199,2)</f>
        <v>říjen</v>
      </c>
      <c r="AV1027" s="60" t="str">
        <f>VLOOKUP(AV1025,'Podpůrná data'!$I$188:$J$199,2)</f>
        <v>listopad</v>
      </c>
      <c r="AW1027" s="60" t="str">
        <f>VLOOKUP(AW1025,'Podpůrná data'!$I$188:$J$199,2)</f>
        <v>prosinec</v>
      </c>
      <c r="AX1027" s="60" t="str">
        <f>VLOOKUP(AX1025,'Podpůrná data'!$I$188:$J$199,2)</f>
        <v>leden</v>
      </c>
      <c r="AY1027" s="60" t="str">
        <f>VLOOKUP(AY1025,'Podpůrná data'!$I$188:$J$199,2)</f>
        <v>únor</v>
      </c>
      <c r="AZ1027" s="60" t="str">
        <f>VLOOKUP(AZ1025,'Podpůrná data'!$I$188:$J$199,2)</f>
        <v>březen</v>
      </c>
      <c r="BA1027" s="60" t="str">
        <f>VLOOKUP(BA1025,'Podpůrná data'!$I$188:$J$199,2)</f>
        <v>duben</v>
      </c>
      <c r="BB1027" s="60" t="str">
        <f>VLOOKUP(BB1025,'Podpůrná data'!$I$188:$J$199,2)</f>
        <v>květen</v>
      </c>
      <c r="BC1027" s="60" t="str">
        <f>VLOOKUP(BC1025,'Podpůrná data'!$I$188:$J$199,2)</f>
        <v>červen</v>
      </c>
      <c r="BD1027" s="60" t="str">
        <f>VLOOKUP(BD1025,'Podpůrná data'!$I$188:$J$199,2)</f>
        <v>červenec</v>
      </c>
      <c r="BE1027" s="60" t="str">
        <f>VLOOKUP(BE1025,'Podpůrná data'!$I$188:$J$199,2)</f>
        <v>srpen</v>
      </c>
      <c r="BF1027" s="60" t="str">
        <f>VLOOKUP(BF1025,'Podpůrná data'!$I$188:$J$199,2)</f>
        <v>září</v>
      </c>
      <c r="BG1027" s="60" t="str">
        <f>VLOOKUP(BG1025,'Podpůrná data'!$I$188:$J$199,2)</f>
        <v>říjen</v>
      </c>
      <c r="BH1027" s="60" t="str">
        <f>VLOOKUP(BH1025,'Podpůrná data'!$I$188:$J$199,2)</f>
        <v>listopad</v>
      </c>
      <c r="BI1027" s="60" t="str">
        <f>VLOOKUP(BI1025,'Podpůrná data'!$I$188:$J$199,2)</f>
        <v>prosinec</v>
      </c>
      <c r="BJ1027" s="200"/>
      <c r="BK1027" s="200"/>
      <c r="BL1027" s="201"/>
      <c r="BM1027" s="106"/>
      <c r="BN1027" s="179" t="s">
        <v>105</v>
      </c>
      <c r="BO1027" s="179" t="s">
        <v>106</v>
      </c>
      <c r="BP1027" s="179" t="s">
        <v>107</v>
      </c>
      <c r="BQ1027" s="179" t="s">
        <v>108</v>
      </c>
      <c r="BR1027" s="179" t="s">
        <v>109</v>
      </c>
      <c r="BS1027" s="179" t="s">
        <v>110</v>
      </c>
      <c r="BT1027" s="179" t="s">
        <v>111</v>
      </c>
      <c r="BU1027" s="179" t="s">
        <v>112</v>
      </c>
      <c r="BV1027" s="179" t="s">
        <v>113</v>
      </c>
      <c r="BW1027" s="179" t="s">
        <v>155</v>
      </c>
      <c r="BX1027" s="179" t="s">
        <v>156</v>
      </c>
      <c r="BY1027" s="179" t="s">
        <v>157</v>
      </c>
      <c r="BZ1027" s="179" t="s">
        <v>202</v>
      </c>
      <c r="CA1027" s="179" t="s">
        <v>203</v>
      </c>
      <c r="CB1027" s="179" t="s">
        <v>204</v>
      </c>
    </row>
    <row r="1028" spans="1:80" s="245" customFormat="1" ht="16.399999999999999" customHeight="1" x14ac:dyDescent="0.35">
      <c r="A1028" s="250"/>
      <c r="B1028" s="113"/>
      <c r="C1028" s="361"/>
      <c r="D1028" s="125"/>
      <c r="E1028" s="357"/>
      <c r="F1028" s="357"/>
      <c r="G1028" s="357"/>
      <c r="H1028" s="370"/>
      <c r="I1028" s="373"/>
      <c r="J1028" s="7"/>
      <c r="K1028" s="376"/>
      <c r="L1028" s="106"/>
      <c r="M1028" s="77"/>
      <c r="N1028" s="60">
        <f>YEAR(Úvod!$F$10)</f>
        <v>1900</v>
      </c>
      <c r="O1028" s="60">
        <f t="shared" ref="O1028" si="16658">IF(O1025=1,N1028+1,N1028)</f>
        <v>1900</v>
      </c>
      <c r="P1028" s="60">
        <f t="shared" ref="P1028" si="16659">IF(P1025=1,O1028+1,O1028)</f>
        <v>1900</v>
      </c>
      <c r="Q1028" s="60">
        <f t="shared" ref="Q1028" si="16660">IF(Q1025=1,P1028+1,P1028)</f>
        <v>1900</v>
      </c>
      <c r="R1028" s="60">
        <f t="shared" ref="R1028" si="16661">IF(R1025=1,Q1028+1,Q1028)</f>
        <v>1900</v>
      </c>
      <c r="S1028" s="60">
        <f t="shared" ref="S1028" si="16662">IF(S1025=1,R1028+1,R1028)</f>
        <v>1900</v>
      </c>
      <c r="T1028" s="60">
        <f t="shared" ref="T1028" si="16663">IF(T1025=1,S1028+1,S1028)</f>
        <v>1900</v>
      </c>
      <c r="U1028" s="60">
        <f t="shared" ref="U1028" si="16664">IF(U1025=1,T1028+1,T1028)</f>
        <v>1900</v>
      </c>
      <c r="V1028" s="60">
        <f t="shared" ref="V1028" si="16665">IF(V1025=1,U1028+1,U1028)</f>
        <v>1900</v>
      </c>
      <c r="W1028" s="60">
        <f t="shared" ref="W1028" si="16666">IF(W1025=1,V1028+1,V1028)</f>
        <v>1900</v>
      </c>
      <c r="X1028" s="60">
        <f t="shared" ref="X1028" si="16667">IF(X1025=1,W1028+1,W1028)</f>
        <v>1900</v>
      </c>
      <c r="Y1028" s="60">
        <f t="shared" ref="Y1028" si="16668">IF(Y1025=1,X1028+1,X1028)</f>
        <v>1900</v>
      </c>
      <c r="Z1028" s="60">
        <f t="shared" ref="Z1028" si="16669">IF(Z1025=1,Y1028+1,Y1028)</f>
        <v>1901</v>
      </c>
      <c r="AA1028" s="60">
        <f t="shared" ref="AA1028" si="16670">IF(AA1025=1,Z1028+1,Z1028)</f>
        <v>1901</v>
      </c>
      <c r="AB1028" s="60">
        <f t="shared" ref="AB1028" si="16671">IF(AB1025=1,AA1028+1,AA1028)</f>
        <v>1901</v>
      </c>
      <c r="AC1028" s="60">
        <f t="shared" ref="AC1028" si="16672">IF(AC1025=1,AB1028+1,AB1028)</f>
        <v>1901</v>
      </c>
      <c r="AD1028" s="60">
        <f t="shared" ref="AD1028" si="16673">IF(AD1025=1,AC1028+1,AC1028)</f>
        <v>1901</v>
      </c>
      <c r="AE1028" s="60">
        <f t="shared" ref="AE1028" si="16674">IF(AE1025=1,AD1028+1,AD1028)</f>
        <v>1901</v>
      </c>
      <c r="AF1028" s="60">
        <f t="shared" ref="AF1028" si="16675">IF(AF1025=1,AE1028+1,AE1028)</f>
        <v>1901</v>
      </c>
      <c r="AG1028" s="60">
        <f t="shared" ref="AG1028" si="16676">IF(AG1025=1,AF1028+1,AF1028)</f>
        <v>1901</v>
      </c>
      <c r="AH1028" s="60">
        <f t="shared" ref="AH1028" si="16677">IF(AH1025=1,AG1028+1,AG1028)</f>
        <v>1901</v>
      </c>
      <c r="AI1028" s="60">
        <f t="shared" ref="AI1028" si="16678">IF(AI1025=1,AH1028+1,AH1028)</f>
        <v>1901</v>
      </c>
      <c r="AJ1028" s="60">
        <f t="shared" ref="AJ1028" si="16679">IF(AJ1025=1,AI1028+1,AI1028)</f>
        <v>1901</v>
      </c>
      <c r="AK1028" s="60">
        <f t="shared" ref="AK1028" si="16680">IF(AK1025=1,AJ1028+1,AJ1028)</f>
        <v>1901</v>
      </c>
      <c r="AL1028" s="60">
        <f t="shared" ref="AL1028" si="16681">IF(AL1025=1,AK1028+1,AK1028)</f>
        <v>1902</v>
      </c>
      <c r="AM1028" s="60">
        <f t="shared" ref="AM1028" si="16682">IF(AM1025=1,AL1028+1,AL1028)</f>
        <v>1902</v>
      </c>
      <c r="AN1028" s="60">
        <f t="shared" ref="AN1028" si="16683">IF(AN1025=1,AM1028+1,AM1028)</f>
        <v>1902</v>
      </c>
      <c r="AO1028" s="60">
        <f t="shared" ref="AO1028" si="16684">IF(AO1025=1,AN1028+1,AN1028)</f>
        <v>1902</v>
      </c>
      <c r="AP1028" s="60">
        <f t="shared" ref="AP1028" si="16685">IF(AP1025=1,AO1028+1,AO1028)</f>
        <v>1902</v>
      </c>
      <c r="AQ1028" s="60">
        <f t="shared" ref="AQ1028" si="16686">IF(AQ1025=1,AP1028+1,AP1028)</f>
        <v>1902</v>
      </c>
      <c r="AR1028" s="60">
        <f t="shared" ref="AR1028" si="16687">IF(AR1025=1,AQ1028+1,AQ1028)</f>
        <v>1902</v>
      </c>
      <c r="AS1028" s="60">
        <f t="shared" ref="AS1028" si="16688">IF(AS1025=1,AR1028+1,AR1028)</f>
        <v>1902</v>
      </c>
      <c r="AT1028" s="60">
        <f t="shared" ref="AT1028" si="16689">IF(AT1025=1,AS1028+1,AS1028)</f>
        <v>1902</v>
      </c>
      <c r="AU1028" s="60">
        <f t="shared" ref="AU1028" si="16690">IF(AU1025=1,AT1028+1,AT1028)</f>
        <v>1902</v>
      </c>
      <c r="AV1028" s="60">
        <f t="shared" ref="AV1028" si="16691">IF(AV1025=1,AU1028+1,AU1028)</f>
        <v>1902</v>
      </c>
      <c r="AW1028" s="60">
        <f t="shared" ref="AW1028" si="16692">IF(AW1025=1,AV1028+1,AV1028)</f>
        <v>1902</v>
      </c>
      <c r="AX1028" s="60">
        <f t="shared" ref="AX1028" si="16693">IF(AX1025=1,AW1028+1,AW1028)</f>
        <v>1903</v>
      </c>
      <c r="AY1028" s="60">
        <f t="shared" ref="AY1028" si="16694">IF(AY1025=1,AX1028+1,AX1028)</f>
        <v>1903</v>
      </c>
      <c r="AZ1028" s="60">
        <f t="shared" ref="AZ1028" si="16695">IF(AZ1025=1,AY1028+1,AY1028)</f>
        <v>1903</v>
      </c>
      <c r="BA1028" s="60">
        <f t="shared" ref="BA1028" si="16696">IF(BA1025=1,AZ1028+1,AZ1028)</f>
        <v>1903</v>
      </c>
      <c r="BB1028" s="60">
        <f t="shared" ref="BB1028" si="16697">IF(BB1025=1,BA1028+1,BA1028)</f>
        <v>1903</v>
      </c>
      <c r="BC1028" s="60">
        <f t="shared" ref="BC1028" si="16698">IF(BC1025=1,BB1028+1,BB1028)</f>
        <v>1903</v>
      </c>
      <c r="BD1028" s="60">
        <f t="shared" ref="BD1028" si="16699">IF(BD1025=1,BC1028+1,BC1028)</f>
        <v>1903</v>
      </c>
      <c r="BE1028" s="60">
        <f t="shared" ref="BE1028" si="16700">IF(BE1025=1,BD1028+1,BD1028)</f>
        <v>1903</v>
      </c>
      <c r="BF1028" s="60">
        <f t="shared" ref="BF1028" si="16701">IF(BF1025=1,BE1028+1,BE1028)</f>
        <v>1903</v>
      </c>
      <c r="BG1028" s="60">
        <f t="shared" ref="BG1028" si="16702">IF(BG1025=1,BF1028+1,BF1028)</f>
        <v>1903</v>
      </c>
      <c r="BH1028" s="60">
        <f t="shared" ref="BH1028" si="16703">IF(BH1025=1,BG1028+1,BG1028)</f>
        <v>1903</v>
      </c>
      <c r="BI1028" s="60">
        <f t="shared" ref="BI1028" si="16704">IF(BI1025=1,BH1028+1,BH1028)</f>
        <v>1903</v>
      </c>
      <c r="BJ1028" s="199"/>
      <c r="BK1028" s="198"/>
      <c r="BL1028" s="202"/>
      <c r="BM1028" s="106"/>
      <c r="BN1028" s="106"/>
      <c r="BO1028" s="106"/>
      <c r="BP1028" s="106"/>
      <c r="BQ1028" s="106"/>
      <c r="BR1028" s="106"/>
      <c r="BS1028" s="106"/>
      <c r="BT1028" s="106"/>
      <c r="BU1028" s="106"/>
      <c r="BV1028" s="106"/>
      <c r="BW1028" s="106"/>
      <c r="BX1028" s="106"/>
      <c r="BY1028" s="106"/>
      <c r="BZ1028" s="106"/>
      <c r="CA1028" s="106"/>
      <c r="CB1028" s="106"/>
    </row>
    <row r="1029" spans="1:80" s="245" customFormat="1" ht="16.399999999999999" customHeight="1" x14ac:dyDescent="0.35">
      <c r="A1029" s="250"/>
      <c r="B1029" s="113"/>
      <c r="C1029" s="125"/>
      <c r="D1029" s="125"/>
      <c r="E1029" s="357"/>
      <c r="F1029" s="357"/>
      <c r="G1029" s="357"/>
      <c r="H1029" s="370"/>
      <c r="I1029" s="374"/>
      <c r="J1029" s="7"/>
      <c r="K1029" s="377"/>
      <c r="L1029" s="106"/>
      <c r="M1029" s="63" t="s">
        <v>159</v>
      </c>
      <c r="N1029" s="258"/>
      <c r="O1029" s="258"/>
      <c r="P1029" s="258"/>
      <c r="Q1029" s="258"/>
      <c r="R1029" s="258"/>
      <c r="S1029" s="258"/>
      <c r="T1029" s="258"/>
      <c r="U1029" s="258"/>
      <c r="V1029" s="258"/>
      <c r="W1029" s="258"/>
      <c r="X1029" s="258"/>
      <c r="Y1029" s="258"/>
      <c r="Z1029" s="258"/>
      <c r="AA1029" s="258"/>
      <c r="AB1029" s="258"/>
      <c r="AC1029" s="258"/>
      <c r="AD1029" s="258"/>
      <c r="AE1029" s="258"/>
      <c r="AF1029" s="258"/>
      <c r="AG1029" s="258"/>
      <c r="AH1029" s="258"/>
      <c r="AI1029" s="258"/>
      <c r="AJ1029" s="258"/>
      <c r="AK1029" s="258"/>
      <c r="AL1029" s="258"/>
      <c r="AM1029" s="258"/>
      <c r="AN1029" s="258"/>
      <c r="AO1029" s="258"/>
      <c r="AP1029" s="258"/>
      <c r="AQ1029" s="258"/>
      <c r="AR1029" s="258"/>
      <c r="AS1029" s="258"/>
      <c r="AT1029" s="258"/>
      <c r="AU1029" s="258"/>
      <c r="AV1029" s="258"/>
      <c r="AW1029" s="258"/>
      <c r="AX1029" s="258"/>
      <c r="AY1029" s="258"/>
      <c r="AZ1029" s="258"/>
      <c r="BA1029" s="258"/>
      <c r="BB1029" s="258"/>
      <c r="BC1029" s="258"/>
      <c r="BD1029" s="258"/>
      <c r="BE1029" s="258"/>
      <c r="BF1029" s="258"/>
      <c r="BG1029" s="258"/>
      <c r="BH1029" s="258"/>
      <c r="BI1029" s="258"/>
      <c r="BJ1029" s="199"/>
      <c r="BK1029" s="198"/>
      <c r="BL1029" s="202"/>
      <c r="BM1029" s="106"/>
      <c r="BN1029" s="106"/>
      <c r="BO1029" s="106"/>
      <c r="BP1029" s="106"/>
      <c r="BQ1029" s="106"/>
      <c r="BR1029" s="106"/>
      <c r="BS1029" s="106"/>
      <c r="BT1029" s="106"/>
      <c r="BU1029" s="106"/>
      <c r="BV1029" s="106"/>
      <c r="BW1029" s="106"/>
      <c r="BX1029" s="106"/>
      <c r="BY1029" s="106"/>
      <c r="BZ1029" s="106"/>
      <c r="CA1029" s="106"/>
      <c r="CB1029" s="106"/>
    </row>
    <row r="1030" spans="1:80" s="245" customFormat="1" ht="23.5" customHeight="1" x14ac:dyDescent="0.35">
      <c r="A1030" s="243"/>
      <c r="B1030" s="126" t="s">
        <v>421</v>
      </c>
      <c r="C1030" s="381"/>
      <c r="D1030" s="381"/>
      <c r="E1030" s="259"/>
      <c r="F1030" s="259"/>
      <c r="G1030" s="241"/>
      <c r="H1030" s="253"/>
      <c r="I1030" s="61">
        <f>IF($H1030="",0,VLOOKUP($E1030,'Podpůrná data'!$H$15:$I$185,2,FALSE)*$H1030)</f>
        <v>0</v>
      </c>
      <c r="J1030" s="105"/>
      <c r="K1030" s="166">
        <f>IF(I1030&gt;0,1,0)</f>
        <v>0</v>
      </c>
      <c r="L1030" s="204"/>
      <c r="M1030" s="63" t="s">
        <v>95</v>
      </c>
      <c r="N1030" s="260"/>
      <c r="O1030" s="260"/>
      <c r="P1030" s="260"/>
      <c r="Q1030" s="260"/>
      <c r="R1030" s="260"/>
      <c r="S1030" s="260"/>
      <c r="T1030" s="260"/>
      <c r="U1030" s="260"/>
      <c r="V1030" s="260"/>
      <c r="W1030" s="260"/>
      <c r="X1030" s="260"/>
      <c r="Y1030" s="260"/>
      <c r="Z1030" s="260"/>
      <c r="AA1030" s="260"/>
      <c r="AB1030" s="260"/>
      <c r="AC1030" s="260"/>
      <c r="AD1030" s="260"/>
      <c r="AE1030" s="260"/>
      <c r="AF1030" s="260"/>
      <c r="AG1030" s="260"/>
      <c r="AH1030" s="260"/>
      <c r="AI1030" s="260"/>
      <c r="AJ1030" s="260"/>
      <c r="AK1030" s="260"/>
      <c r="AL1030" s="260"/>
      <c r="AM1030" s="260"/>
      <c r="AN1030" s="260"/>
      <c r="AO1030" s="260"/>
      <c r="AP1030" s="260"/>
      <c r="AQ1030" s="260"/>
      <c r="AR1030" s="260"/>
      <c r="AS1030" s="260"/>
      <c r="AT1030" s="260"/>
      <c r="AU1030" s="260"/>
      <c r="AV1030" s="260"/>
      <c r="AW1030" s="260"/>
      <c r="AX1030" s="260"/>
      <c r="AY1030" s="260"/>
      <c r="AZ1030" s="260"/>
      <c r="BA1030" s="260"/>
      <c r="BB1030" s="260"/>
      <c r="BC1030" s="260"/>
      <c r="BD1030" s="260"/>
      <c r="BE1030" s="260"/>
      <c r="BF1030" s="260"/>
      <c r="BG1030" s="260"/>
      <c r="BH1030" s="260"/>
      <c r="BI1030" s="260"/>
      <c r="BJ1030" s="382">
        <f>SUM(N1032:BI1032)</f>
        <v>0</v>
      </c>
      <c r="BK1030" s="384">
        <f>SUM(N1034:BI1034)</f>
        <v>0</v>
      </c>
      <c r="BL1030" s="386">
        <f>IF($K1030=0,0,IF($BJ1030&gt;=20,1,0))</f>
        <v>0</v>
      </c>
      <c r="BM1030" s="106"/>
      <c r="BN1030" s="106"/>
      <c r="BO1030" s="106"/>
      <c r="BP1030" s="106"/>
      <c r="BQ1030" s="106"/>
      <c r="BR1030" s="106"/>
      <c r="BS1030" s="106"/>
      <c r="BT1030" s="106"/>
      <c r="BU1030" s="106"/>
      <c r="BV1030" s="106"/>
      <c r="BW1030" s="106"/>
      <c r="BX1030" s="106"/>
      <c r="BY1030" s="106"/>
      <c r="BZ1030" s="106"/>
      <c r="CA1030" s="106"/>
      <c r="CB1030" s="106"/>
    </row>
    <row r="1031" spans="1:80" s="245" customFormat="1" ht="29" x14ac:dyDescent="0.35">
      <c r="A1031" s="243"/>
      <c r="B1031" s="128"/>
      <c r="C1031" s="170"/>
      <c r="D1031" s="170"/>
      <c r="E1031" s="170"/>
      <c r="F1031" s="170"/>
      <c r="G1031" s="170"/>
      <c r="H1031" s="170"/>
      <c r="I1031" s="64"/>
      <c r="J1031" s="105"/>
      <c r="K1031" s="223"/>
      <c r="L1031" s="106"/>
      <c r="M1031" s="63" t="s">
        <v>215</v>
      </c>
      <c r="N1031" s="260"/>
      <c r="O1031" s="260"/>
      <c r="P1031" s="260"/>
      <c r="Q1031" s="260"/>
      <c r="R1031" s="260"/>
      <c r="S1031" s="260"/>
      <c r="T1031" s="260"/>
      <c r="U1031" s="260"/>
      <c r="V1031" s="260"/>
      <c r="W1031" s="260"/>
      <c r="X1031" s="260"/>
      <c r="Y1031" s="260"/>
      <c r="Z1031" s="260"/>
      <c r="AA1031" s="260"/>
      <c r="AB1031" s="260"/>
      <c r="AC1031" s="260"/>
      <c r="AD1031" s="260"/>
      <c r="AE1031" s="260"/>
      <c r="AF1031" s="260"/>
      <c r="AG1031" s="260"/>
      <c r="AH1031" s="260"/>
      <c r="AI1031" s="260"/>
      <c r="AJ1031" s="260"/>
      <c r="AK1031" s="260"/>
      <c r="AL1031" s="260"/>
      <c r="AM1031" s="260"/>
      <c r="AN1031" s="260"/>
      <c r="AO1031" s="260"/>
      <c r="AP1031" s="260"/>
      <c r="AQ1031" s="260"/>
      <c r="AR1031" s="260"/>
      <c r="AS1031" s="260"/>
      <c r="AT1031" s="260"/>
      <c r="AU1031" s="260"/>
      <c r="AV1031" s="260"/>
      <c r="AW1031" s="260"/>
      <c r="AX1031" s="260"/>
      <c r="AY1031" s="260"/>
      <c r="AZ1031" s="260"/>
      <c r="BA1031" s="260"/>
      <c r="BB1031" s="260"/>
      <c r="BC1031" s="260"/>
      <c r="BD1031" s="260"/>
      <c r="BE1031" s="260"/>
      <c r="BF1031" s="260"/>
      <c r="BG1031" s="260"/>
      <c r="BH1031" s="260"/>
      <c r="BI1031" s="260"/>
      <c r="BJ1031" s="382"/>
      <c r="BK1031" s="384"/>
      <c r="BL1031" s="386"/>
      <c r="BM1031" s="106"/>
      <c r="BN1031" s="106"/>
      <c r="BO1031" s="106"/>
      <c r="BP1031" s="106"/>
      <c r="BQ1031" s="106"/>
      <c r="BR1031" s="106"/>
      <c r="BS1031" s="106"/>
      <c r="BT1031" s="106"/>
      <c r="BU1031" s="106"/>
      <c r="BV1031" s="106"/>
      <c r="BW1031" s="106"/>
      <c r="BX1031" s="106"/>
      <c r="BY1031" s="106"/>
      <c r="BZ1031" s="106"/>
      <c r="CA1031" s="106"/>
      <c r="CB1031" s="106"/>
    </row>
    <row r="1032" spans="1:80" s="245" customFormat="1" ht="29" x14ac:dyDescent="0.35">
      <c r="A1032" s="243"/>
      <c r="B1032" s="128"/>
      <c r="C1032" s="170"/>
      <c r="D1032" s="170"/>
      <c r="E1032" s="170"/>
      <c r="F1032" s="170"/>
      <c r="G1032" s="170"/>
      <c r="H1032" s="170"/>
      <c r="I1032" s="64"/>
      <c r="J1032" s="105"/>
      <c r="K1032" s="165"/>
      <c r="L1032" s="106"/>
      <c r="M1032" s="63" t="s">
        <v>235</v>
      </c>
      <c r="N1032" s="167">
        <f>IF(N1031="",0,IF(N1031&gt;=$H1030,$H1030,N1031))</f>
        <v>0</v>
      </c>
      <c r="O1032" s="167">
        <f t="shared" ref="O1032" si="16705">IF(O1031="",0,IF((O1031+N1033)&lt;=$H1030,O1031,$H1030-N1033))</f>
        <v>0</v>
      </c>
      <c r="P1032" s="167">
        <f t="shared" ref="P1032" si="16706">IF(P1031="",0,IF((P1031+O1033)&lt;=$H1030,P1031,$H1030-O1033))</f>
        <v>0</v>
      </c>
      <c r="Q1032" s="167">
        <f t="shared" ref="Q1032" si="16707">IF(Q1031="",0,IF((Q1031+P1033)&lt;=$H1030,Q1031,$H1030-P1033))</f>
        <v>0</v>
      </c>
      <c r="R1032" s="167">
        <f t="shared" ref="R1032" si="16708">IF(R1031="",0,IF((R1031+Q1033)&lt;=$H1030,R1031,$H1030-Q1033))</f>
        <v>0</v>
      </c>
      <c r="S1032" s="167">
        <f t="shared" ref="S1032" si="16709">IF(S1031="",0,IF((S1031+R1033)&lt;=$H1030,S1031,$H1030-R1033))</f>
        <v>0</v>
      </c>
      <c r="T1032" s="167">
        <f t="shared" ref="T1032" si="16710">IF(T1031="",0,IF((T1031+S1033)&lt;=$H1030,T1031,$H1030-S1033))</f>
        <v>0</v>
      </c>
      <c r="U1032" s="167">
        <f t="shared" ref="U1032" si="16711">IF(U1031="",0,IF((U1031+T1033)&lt;=$H1030,U1031,$H1030-T1033))</f>
        <v>0</v>
      </c>
      <c r="V1032" s="167">
        <f t="shared" ref="V1032" si="16712">IF(V1031="",0,IF((V1031+U1033)&lt;=$H1030,V1031,$H1030-U1033))</f>
        <v>0</v>
      </c>
      <c r="W1032" s="167">
        <f t="shared" ref="W1032" si="16713">IF(W1031="",0,IF((W1031+V1033)&lt;=$H1030,W1031,$H1030-V1033))</f>
        <v>0</v>
      </c>
      <c r="X1032" s="167">
        <f t="shared" ref="X1032" si="16714">IF(X1031="",0,IF((X1031+W1033)&lt;=$H1030,X1031,$H1030-W1033))</f>
        <v>0</v>
      </c>
      <c r="Y1032" s="167">
        <f t="shared" ref="Y1032" si="16715">IF(Y1031="",0,IF((Y1031+X1033)&lt;=$H1030,Y1031,$H1030-X1033))</f>
        <v>0</v>
      </c>
      <c r="Z1032" s="167">
        <f t="shared" ref="Z1032" si="16716">IF(Z1031="",0,IF((Z1031+Y1033)&lt;=$H1030,Z1031,$H1030-Y1033))</f>
        <v>0</v>
      </c>
      <c r="AA1032" s="167">
        <f t="shared" ref="AA1032" si="16717">IF(AA1031="",0,IF((AA1031+Z1033)&lt;=$H1030,AA1031,$H1030-Z1033))</f>
        <v>0</v>
      </c>
      <c r="AB1032" s="167">
        <f t="shared" ref="AB1032" si="16718">IF(AB1031="",0,IF((AB1031+AA1033)&lt;=$H1030,AB1031,$H1030-AA1033))</f>
        <v>0</v>
      </c>
      <c r="AC1032" s="167">
        <f t="shared" ref="AC1032" si="16719">IF(AC1031="",0,IF((AC1031+AB1033)&lt;=$H1030,AC1031,$H1030-AB1033))</f>
        <v>0</v>
      </c>
      <c r="AD1032" s="167">
        <f t="shared" ref="AD1032" si="16720">IF(AD1031="",0,IF((AD1031+AC1033)&lt;=$H1030,AD1031,$H1030-AC1033))</f>
        <v>0</v>
      </c>
      <c r="AE1032" s="167">
        <f t="shared" ref="AE1032" si="16721">IF(AE1031="",0,IF((AE1031+AD1033)&lt;=$H1030,AE1031,$H1030-AD1033))</f>
        <v>0</v>
      </c>
      <c r="AF1032" s="167">
        <f t="shared" ref="AF1032" si="16722">IF(AF1031="",0,IF((AF1031+AE1033)&lt;=$H1030,AF1031,$H1030-AE1033))</f>
        <v>0</v>
      </c>
      <c r="AG1032" s="167">
        <f t="shared" ref="AG1032" si="16723">IF(AG1031="",0,IF((AG1031+AF1033)&lt;=$H1030,AG1031,$H1030-AF1033))</f>
        <v>0</v>
      </c>
      <c r="AH1032" s="167">
        <f t="shared" ref="AH1032" si="16724">IF(AH1031="",0,IF((AH1031+AG1033)&lt;=$H1030,AH1031,$H1030-AG1033))</f>
        <v>0</v>
      </c>
      <c r="AI1032" s="167">
        <f t="shared" ref="AI1032" si="16725">IF(AI1031="",0,IF((AI1031+AH1033)&lt;=$H1030,AI1031,$H1030-AH1033))</f>
        <v>0</v>
      </c>
      <c r="AJ1032" s="167">
        <f t="shared" ref="AJ1032" si="16726">IF(AJ1031="",0,IF((AJ1031+AI1033)&lt;=$H1030,AJ1031,$H1030-AI1033))</f>
        <v>0</v>
      </c>
      <c r="AK1032" s="167">
        <f t="shared" ref="AK1032" si="16727">IF(AK1031="",0,IF((AK1031+AJ1033)&lt;=$H1030,AK1031,$H1030-AJ1033))</f>
        <v>0</v>
      </c>
      <c r="AL1032" s="167">
        <f t="shared" ref="AL1032" si="16728">IF(AL1031="",0,IF((AL1031+AK1033)&lt;=$H1030,AL1031,$H1030-AK1033))</f>
        <v>0</v>
      </c>
      <c r="AM1032" s="167">
        <f t="shared" ref="AM1032" si="16729">IF(AM1031="",0,IF((AM1031+AL1033)&lt;=$H1030,AM1031,$H1030-AL1033))</f>
        <v>0</v>
      </c>
      <c r="AN1032" s="167">
        <f t="shared" ref="AN1032" si="16730">IF(AN1031="",0,IF((AN1031+AM1033)&lt;=$H1030,AN1031,$H1030-AM1033))</f>
        <v>0</v>
      </c>
      <c r="AO1032" s="167">
        <f t="shared" ref="AO1032" si="16731">IF(AO1031="",0,IF((AO1031+AN1033)&lt;=$H1030,AO1031,$H1030-AN1033))</f>
        <v>0</v>
      </c>
      <c r="AP1032" s="167">
        <f t="shared" ref="AP1032" si="16732">IF(AP1031="",0,IF((AP1031+AO1033)&lt;=$H1030,AP1031,$H1030-AO1033))</f>
        <v>0</v>
      </c>
      <c r="AQ1032" s="167">
        <f t="shared" ref="AQ1032" si="16733">IF(AQ1031="",0,IF((AQ1031+AP1033)&lt;=$H1030,AQ1031,$H1030-AP1033))</f>
        <v>0</v>
      </c>
      <c r="AR1032" s="167">
        <f t="shared" ref="AR1032" si="16734">IF(AR1031="",0,IF((AR1031+AQ1033)&lt;=$H1030,AR1031,$H1030-AQ1033))</f>
        <v>0</v>
      </c>
      <c r="AS1032" s="167">
        <f t="shared" ref="AS1032" si="16735">IF(AS1031="",0,IF((AS1031+AR1033)&lt;=$H1030,AS1031,$H1030-AR1033))</f>
        <v>0</v>
      </c>
      <c r="AT1032" s="167">
        <f t="shared" ref="AT1032" si="16736">IF(AT1031="",0,IF((AT1031+AS1033)&lt;=$H1030,AT1031,$H1030-AS1033))</f>
        <v>0</v>
      </c>
      <c r="AU1032" s="167">
        <f t="shared" ref="AU1032" si="16737">IF(AU1031="",0,IF((AU1031+AT1033)&lt;=$H1030,AU1031,$H1030-AT1033))</f>
        <v>0</v>
      </c>
      <c r="AV1032" s="167">
        <f t="shared" ref="AV1032" si="16738">IF(AV1031="",0,IF((AV1031+AU1033)&lt;=$H1030,AV1031,$H1030-AU1033))</f>
        <v>0</v>
      </c>
      <c r="AW1032" s="167">
        <f t="shared" ref="AW1032" si="16739">IF(AW1031="",0,IF((AW1031+AV1033)&lt;=$H1030,AW1031,$H1030-AV1033))</f>
        <v>0</v>
      </c>
      <c r="AX1032" s="167">
        <f t="shared" ref="AX1032" si="16740">IF(AX1031="",0,IF((AX1031+AW1033)&lt;=$H1030,AX1031,$H1030-AW1033))</f>
        <v>0</v>
      </c>
      <c r="AY1032" s="167">
        <f t="shared" ref="AY1032" si="16741">IF(AY1031="",0,IF((AY1031+AX1033)&lt;=$H1030,AY1031,$H1030-AX1033))</f>
        <v>0</v>
      </c>
      <c r="AZ1032" s="167">
        <f t="shared" ref="AZ1032" si="16742">IF(AZ1031="",0,IF((AZ1031+AY1033)&lt;=$H1030,AZ1031,$H1030-AY1033))</f>
        <v>0</v>
      </c>
      <c r="BA1032" s="167">
        <f t="shared" ref="BA1032" si="16743">IF(BA1031="",0,IF((BA1031+AZ1033)&lt;=$H1030,BA1031,$H1030-AZ1033))</f>
        <v>0</v>
      </c>
      <c r="BB1032" s="167">
        <f t="shared" ref="BB1032" si="16744">IF(BB1031="",0,IF((BB1031+BA1033)&lt;=$H1030,BB1031,$H1030-BA1033))</f>
        <v>0</v>
      </c>
      <c r="BC1032" s="167">
        <f t="shared" ref="BC1032" si="16745">IF(BC1031="",0,IF((BC1031+BB1033)&lt;=$H1030,BC1031,$H1030-BB1033))</f>
        <v>0</v>
      </c>
      <c r="BD1032" s="167">
        <f t="shared" ref="BD1032" si="16746">IF(BD1031="",0,IF((BD1031+BC1033)&lt;=$H1030,BD1031,$H1030-BC1033))</f>
        <v>0</v>
      </c>
      <c r="BE1032" s="167">
        <f t="shared" ref="BE1032" si="16747">IF(BE1031="",0,IF((BE1031+BD1033)&lt;=$H1030,BE1031,$H1030-BD1033))</f>
        <v>0</v>
      </c>
      <c r="BF1032" s="167">
        <f t="shared" ref="BF1032" si="16748">IF(BF1031="",0,IF((BF1031+BE1033)&lt;=$H1030,BF1031,$H1030-BE1033))</f>
        <v>0</v>
      </c>
      <c r="BG1032" s="167">
        <f t="shared" ref="BG1032" si="16749">IF(BG1031="",0,IF((BG1031+BF1033)&lt;=$H1030,BG1031,$H1030-BF1033))</f>
        <v>0</v>
      </c>
      <c r="BH1032" s="167">
        <f t="shared" ref="BH1032" si="16750">IF(BH1031="",0,IF((BH1031+BG1033)&lt;=$H1030,BH1031,$H1030-BG1033))</f>
        <v>0</v>
      </c>
      <c r="BI1032" s="167">
        <f t="shared" ref="BI1032" si="16751">IF(BI1031="",0,IF((BI1031+BH1033)&lt;=$H1030,BI1031,$H1030-BH1033))</f>
        <v>0</v>
      </c>
      <c r="BJ1032" s="382"/>
      <c r="BK1032" s="384"/>
      <c r="BL1032" s="386"/>
      <c r="BM1032" s="106"/>
      <c r="BN1032" s="106"/>
      <c r="BO1032" s="106"/>
      <c r="BP1032" s="106"/>
      <c r="BQ1032" s="106"/>
      <c r="BR1032" s="106"/>
      <c r="BS1032" s="106"/>
      <c r="BT1032" s="106"/>
      <c r="BU1032" s="106"/>
      <c r="BV1032" s="106"/>
      <c r="BW1032" s="106"/>
      <c r="BX1032" s="106"/>
      <c r="BY1032" s="106"/>
      <c r="BZ1032" s="106"/>
      <c r="CA1032" s="106"/>
      <c r="CB1032" s="106"/>
    </row>
    <row r="1033" spans="1:80" ht="29" hidden="1" x14ac:dyDescent="0.35">
      <c r="B1033" s="128"/>
      <c r="C1033" s="170"/>
      <c r="D1033" s="170"/>
      <c r="E1033" s="170"/>
      <c r="F1033" s="170"/>
      <c r="G1033" s="170"/>
      <c r="H1033" s="170"/>
      <c r="I1033" s="172"/>
      <c r="J1033" s="105"/>
      <c r="K1033" s="175"/>
      <c r="L1033" s="105"/>
      <c r="M1033" s="63" t="s">
        <v>236</v>
      </c>
      <c r="N1033" s="167">
        <f>N1032</f>
        <v>0</v>
      </c>
      <c r="O1033" s="167">
        <f>O1032+N1033</f>
        <v>0</v>
      </c>
      <c r="P1033" s="167">
        <f t="shared" ref="P1033" si="16752">P1032+O1033</f>
        <v>0</v>
      </c>
      <c r="Q1033" s="167">
        <f t="shared" ref="Q1033" si="16753">Q1032+P1033</f>
        <v>0</v>
      </c>
      <c r="R1033" s="167">
        <f t="shared" ref="R1033" si="16754">R1032+Q1033</f>
        <v>0</v>
      </c>
      <c r="S1033" s="167">
        <f t="shared" ref="S1033" si="16755">S1032+R1033</f>
        <v>0</v>
      </c>
      <c r="T1033" s="167">
        <f t="shared" ref="T1033" si="16756">T1032+S1033</f>
        <v>0</v>
      </c>
      <c r="U1033" s="167">
        <f t="shared" ref="U1033" si="16757">U1032+T1033</f>
        <v>0</v>
      </c>
      <c r="V1033" s="167">
        <f t="shared" ref="V1033" si="16758">V1032+U1033</f>
        <v>0</v>
      </c>
      <c r="W1033" s="167">
        <f t="shared" ref="W1033" si="16759">W1032+V1033</f>
        <v>0</v>
      </c>
      <c r="X1033" s="167">
        <f t="shared" ref="X1033" si="16760">X1032+W1033</f>
        <v>0</v>
      </c>
      <c r="Y1033" s="167">
        <f t="shared" ref="Y1033" si="16761">Y1032+X1033</f>
        <v>0</v>
      </c>
      <c r="Z1033" s="167">
        <f t="shared" ref="Z1033" si="16762">Z1032+Y1033</f>
        <v>0</v>
      </c>
      <c r="AA1033" s="167">
        <f t="shared" ref="AA1033" si="16763">AA1032+Z1033</f>
        <v>0</v>
      </c>
      <c r="AB1033" s="167">
        <f t="shared" ref="AB1033" si="16764">AB1032+AA1033</f>
        <v>0</v>
      </c>
      <c r="AC1033" s="167">
        <f t="shared" ref="AC1033" si="16765">AC1032+AB1033</f>
        <v>0</v>
      </c>
      <c r="AD1033" s="167">
        <f t="shared" ref="AD1033" si="16766">AD1032+AC1033</f>
        <v>0</v>
      </c>
      <c r="AE1033" s="167">
        <f t="shared" ref="AE1033" si="16767">AE1032+AD1033</f>
        <v>0</v>
      </c>
      <c r="AF1033" s="167">
        <f t="shared" ref="AF1033" si="16768">AF1032+AE1033</f>
        <v>0</v>
      </c>
      <c r="AG1033" s="167">
        <f t="shared" ref="AG1033" si="16769">AG1032+AF1033</f>
        <v>0</v>
      </c>
      <c r="AH1033" s="167">
        <f t="shared" ref="AH1033" si="16770">AH1032+AG1033</f>
        <v>0</v>
      </c>
      <c r="AI1033" s="167">
        <f t="shared" ref="AI1033" si="16771">AI1032+AH1033</f>
        <v>0</v>
      </c>
      <c r="AJ1033" s="167">
        <f t="shared" ref="AJ1033" si="16772">AJ1032+AI1033</f>
        <v>0</v>
      </c>
      <c r="AK1033" s="167">
        <f t="shared" ref="AK1033" si="16773">AK1032+AJ1033</f>
        <v>0</v>
      </c>
      <c r="AL1033" s="167">
        <f t="shared" ref="AL1033" si="16774">AL1032+AK1033</f>
        <v>0</v>
      </c>
      <c r="AM1033" s="167">
        <f t="shared" ref="AM1033" si="16775">AM1032+AL1033</f>
        <v>0</v>
      </c>
      <c r="AN1033" s="167">
        <f t="shared" ref="AN1033" si="16776">AN1032+AM1033</f>
        <v>0</v>
      </c>
      <c r="AO1033" s="167">
        <f t="shared" ref="AO1033" si="16777">AO1032+AN1033</f>
        <v>0</v>
      </c>
      <c r="AP1033" s="167">
        <f t="shared" ref="AP1033" si="16778">AP1032+AO1033</f>
        <v>0</v>
      </c>
      <c r="AQ1033" s="167">
        <f t="shared" ref="AQ1033" si="16779">AQ1032+AP1033</f>
        <v>0</v>
      </c>
      <c r="AR1033" s="167">
        <f t="shared" ref="AR1033" si="16780">AR1032+AQ1033</f>
        <v>0</v>
      </c>
      <c r="AS1033" s="167">
        <f t="shared" ref="AS1033" si="16781">AS1032+AR1033</f>
        <v>0</v>
      </c>
      <c r="AT1033" s="167">
        <f t="shared" ref="AT1033" si="16782">AT1032+AS1033</f>
        <v>0</v>
      </c>
      <c r="AU1033" s="167">
        <f t="shared" ref="AU1033" si="16783">AU1032+AT1033</f>
        <v>0</v>
      </c>
      <c r="AV1033" s="167">
        <f t="shared" ref="AV1033" si="16784">AV1032+AU1033</f>
        <v>0</v>
      </c>
      <c r="AW1033" s="167">
        <f t="shared" ref="AW1033" si="16785">AW1032+AV1033</f>
        <v>0</v>
      </c>
      <c r="AX1033" s="167">
        <f t="shared" ref="AX1033" si="16786">AX1032+AW1033</f>
        <v>0</v>
      </c>
      <c r="AY1033" s="167">
        <f t="shared" ref="AY1033" si="16787">AY1032+AX1033</f>
        <v>0</v>
      </c>
      <c r="AZ1033" s="167">
        <f t="shared" ref="AZ1033" si="16788">AZ1032+AY1033</f>
        <v>0</v>
      </c>
      <c r="BA1033" s="167">
        <f t="shared" ref="BA1033" si="16789">BA1032+AZ1033</f>
        <v>0</v>
      </c>
      <c r="BB1033" s="167">
        <f t="shared" ref="BB1033" si="16790">BB1032+BA1033</f>
        <v>0</v>
      </c>
      <c r="BC1033" s="167">
        <f t="shared" ref="BC1033" si="16791">BC1032+BB1033</f>
        <v>0</v>
      </c>
      <c r="BD1033" s="167">
        <f t="shared" ref="BD1033" si="16792">BD1032+BC1033</f>
        <v>0</v>
      </c>
      <c r="BE1033" s="167">
        <f t="shared" ref="BE1033" si="16793">BE1032+BD1033</f>
        <v>0</v>
      </c>
      <c r="BF1033" s="167">
        <f t="shared" ref="BF1033" si="16794">BF1032+BE1033</f>
        <v>0</v>
      </c>
      <c r="BG1033" s="167">
        <f t="shared" ref="BG1033" si="16795">BG1032+BF1033</f>
        <v>0</v>
      </c>
      <c r="BH1033" s="167">
        <f t="shared" ref="BH1033" si="16796">BH1032+BG1033</f>
        <v>0</v>
      </c>
      <c r="BI1033" s="167">
        <f t="shared" ref="BI1033" si="16797">BI1032+BH1033</f>
        <v>0</v>
      </c>
      <c r="BJ1033" s="382"/>
      <c r="BK1033" s="384"/>
      <c r="BL1033" s="386"/>
      <c r="BM1033" s="105"/>
      <c r="BN1033" s="105"/>
      <c r="BO1033" s="105"/>
      <c r="BP1033" s="105"/>
      <c r="BQ1033" s="105"/>
      <c r="BR1033" s="105"/>
      <c r="BS1033" s="105"/>
      <c r="BT1033" s="105"/>
      <c r="BU1033" s="105"/>
      <c r="BV1033" s="105"/>
      <c r="BW1033" s="105"/>
      <c r="BX1033" s="105"/>
      <c r="BY1033" s="105"/>
      <c r="BZ1033" s="105"/>
      <c r="CA1033" s="105"/>
      <c r="CB1033" s="105"/>
    </row>
    <row r="1034" spans="1:80" ht="25.4" customHeight="1" thickBot="1" x14ac:dyDescent="0.4">
      <c r="B1034" s="128"/>
      <c r="C1034" s="170"/>
      <c r="D1034" s="170"/>
      <c r="E1034" s="170"/>
      <c r="F1034" s="170"/>
      <c r="G1034" s="170"/>
      <c r="H1034" s="170"/>
      <c r="I1034" s="172"/>
      <c r="J1034" s="105"/>
      <c r="K1034" s="175"/>
      <c r="L1034" s="105"/>
      <c r="M1034" s="63" t="s">
        <v>145</v>
      </c>
      <c r="N1034" s="168">
        <f>IF($E1030="",0,VLOOKUP($E1030,'Podpůrná data'!$H$15:$I$182,2)*N1032)</f>
        <v>0</v>
      </c>
      <c r="O1034" s="168">
        <f>IF($E1030="",0,VLOOKUP($E1030,'Podpůrná data'!$H$15:$I$182,2)*O1032)</f>
        <v>0</v>
      </c>
      <c r="P1034" s="168">
        <f>IF($E1030="",0,VLOOKUP($E1030,'Podpůrná data'!$H$15:$I$182,2)*P1032)</f>
        <v>0</v>
      </c>
      <c r="Q1034" s="168">
        <f>IF($E1030="",0,VLOOKUP($E1030,'Podpůrná data'!$H$15:$I$182,2)*Q1032)</f>
        <v>0</v>
      </c>
      <c r="R1034" s="168">
        <f>IF($E1030="",0,VLOOKUP($E1030,'Podpůrná data'!$H$15:$I$182,2)*R1032)</f>
        <v>0</v>
      </c>
      <c r="S1034" s="168">
        <f>IF($E1030="",0,VLOOKUP($E1030,'Podpůrná data'!$H$15:$I$182,2)*S1032)</f>
        <v>0</v>
      </c>
      <c r="T1034" s="168">
        <f>IF($E1030="",0,VLOOKUP($E1030,'Podpůrná data'!$H$15:$I$182,2)*T1032)</f>
        <v>0</v>
      </c>
      <c r="U1034" s="168">
        <f>IF($E1030="",0,VLOOKUP($E1030,'Podpůrná data'!$H$15:$I$182,2)*U1032)</f>
        <v>0</v>
      </c>
      <c r="V1034" s="168">
        <f>IF($E1030="",0,VLOOKUP($E1030,'Podpůrná data'!$H$15:$I$182,2)*V1032)</f>
        <v>0</v>
      </c>
      <c r="W1034" s="168">
        <f>IF($E1030="",0,VLOOKUP($E1030,'Podpůrná data'!$H$15:$I$182,2)*W1032)</f>
        <v>0</v>
      </c>
      <c r="X1034" s="168">
        <f>IF($E1030="",0,VLOOKUP($E1030,'Podpůrná data'!$H$15:$I$182,2)*X1032)</f>
        <v>0</v>
      </c>
      <c r="Y1034" s="168">
        <f>IF($E1030="",0,VLOOKUP($E1030,'Podpůrná data'!$H$15:$I$182,2)*Y1032)</f>
        <v>0</v>
      </c>
      <c r="Z1034" s="168">
        <f>IF($E1030="",0,VLOOKUP($E1030,'Podpůrná data'!$H$15:$I$182,2)*Z1032)</f>
        <v>0</v>
      </c>
      <c r="AA1034" s="168">
        <f>IF($E1030="",0,VLOOKUP($E1030,'Podpůrná data'!$H$15:$I$182,2)*AA1032)</f>
        <v>0</v>
      </c>
      <c r="AB1034" s="168">
        <f>IF($E1030="",0,VLOOKUP($E1030,'Podpůrná data'!$H$15:$I$182,2)*AB1032)</f>
        <v>0</v>
      </c>
      <c r="AC1034" s="168">
        <f>IF($E1030="",0,VLOOKUP($E1030,'Podpůrná data'!$H$15:$I$182,2)*AC1032)</f>
        <v>0</v>
      </c>
      <c r="AD1034" s="168">
        <f>IF($E1030="",0,VLOOKUP($E1030,'Podpůrná data'!$H$15:$I$182,2)*AD1032)</f>
        <v>0</v>
      </c>
      <c r="AE1034" s="168">
        <f>IF($E1030="",0,VLOOKUP($E1030,'Podpůrná data'!$H$15:$I$182,2)*AE1032)</f>
        <v>0</v>
      </c>
      <c r="AF1034" s="168">
        <f>IF($E1030="",0,VLOOKUP($E1030,'Podpůrná data'!$H$15:$I$182,2)*AF1032)</f>
        <v>0</v>
      </c>
      <c r="AG1034" s="168">
        <f>IF($E1030="",0,VLOOKUP($E1030,'Podpůrná data'!$H$15:$I$182,2)*AG1032)</f>
        <v>0</v>
      </c>
      <c r="AH1034" s="168">
        <f>IF($E1030="",0,VLOOKUP($E1030,'Podpůrná data'!$H$15:$I$182,2)*AH1032)</f>
        <v>0</v>
      </c>
      <c r="AI1034" s="168">
        <f>IF($E1030="",0,VLOOKUP($E1030,'Podpůrná data'!$H$15:$I$182,2)*AI1032)</f>
        <v>0</v>
      </c>
      <c r="AJ1034" s="168">
        <f>IF($E1030="",0,VLOOKUP($E1030,'Podpůrná data'!$H$15:$I$182,2)*AJ1032)</f>
        <v>0</v>
      </c>
      <c r="AK1034" s="168">
        <f>IF($E1030="",0,VLOOKUP($E1030,'Podpůrná data'!$H$15:$I$182,2)*AK1032)</f>
        <v>0</v>
      </c>
      <c r="AL1034" s="168">
        <f>IF($E1030="",0,VLOOKUP($E1030,'Podpůrná data'!$H$15:$I$182,2)*AL1032)</f>
        <v>0</v>
      </c>
      <c r="AM1034" s="168">
        <f>IF($E1030="",0,VLOOKUP($E1030,'Podpůrná data'!$H$15:$I$182,2)*AM1032)</f>
        <v>0</v>
      </c>
      <c r="AN1034" s="168">
        <f>IF($E1030="",0,VLOOKUP($E1030,'Podpůrná data'!$H$15:$I$182,2)*AN1032)</f>
        <v>0</v>
      </c>
      <c r="AO1034" s="168">
        <f>IF($E1030="",0,VLOOKUP($E1030,'Podpůrná data'!$H$15:$I$182,2)*AO1032)</f>
        <v>0</v>
      </c>
      <c r="AP1034" s="168">
        <f>IF($E1030="",0,VLOOKUP($E1030,'Podpůrná data'!$H$15:$I$182,2)*AP1032)</f>
        <v>0</v>
      </c>
      <c r="AQ1034" s="168">
        <f>IF($E1030="",0,VLOOKUP($E1030,'Podpůrná data'!$H$15:$I$182,2)*AQ1032)</f>
        <v>0</v>
      </c>
      <c r="AR1034" s="168">
        <f>IF($E1030="",0,VLOOKUP($E1030,'Podpůrná data'!$H$15:$I$182,2)*AR1032)</f>
        <v>0</v>
      </c>
      <c r="AS1034" s="168">
        <f>IF($E1030="",0,VLOOKUP($E1030,'Podpůrná data'!$H$15:$I$182,2)*AS1032)</f>
        <v>0</v>
      </c>
      <c r="AT1034" s="168">
        <f>IF($E1030="",0,VLOOKUP($E1030,'Podpůrná data'!$H$15:$I$182,2)*AT1032)</f>
        <v>0</v>
      </c>
      <c r="AU1034" s="168">
        <f>IF($E1030="",0,VLOOKUP($E1030,'Podpůrná data'!$H$15:$I$182,2)*AU1032)</f>
        <v>0</v>
      </c>
      <c r="AV1034" s="168">
        <f>IF($E1030="",0,VLOOKUP($E1030,'Podpůrná data'!$H$15:$I$182,2)*AV1032)</f>
        <v>0</v>
      </c>
      <c r="AW1034" s="168">
        <f>IF($E1030="",0,VLOOKUP($E1030,'Podpůrná data'!$H$15:$I$182,2)*AW1032)</f>
        <v>0</v>
      </c>
      <c r="AX1034" s="168">
        <f>IF($E1030="",0,VLOOKUP($E1030,'Podpůrná data'!$H$15:$I$182,2)*AX1032)</f>
        <v>0</v>
      </c>
      <c r="AY1034" s="168">
        <f>IF($E1030="",0,VLOOKUP($E1030,'Podpůrná data'!$H$15:$I$182,2)*AY1032)</f>
        <v>0</v>
      </c>
      <c r="AZ1034" s="168">
        <f>IF($E1030="",0,VLOOKUP($E1030,'Podpůrná data'!$H$15:$I$182,2)*AZ1032)</f>
        <v>0</v>
      </c>
      <c r="BA1034" s="168">
        <f>IF($E1030="",0,VLOOKUP($E1030,'Podpůrná data'!$H$15:$I$182,2)*BA1032)</f>
        <v>0</v>
      </c>
      <c r="BB1034" s="168">
        <f>IF($E1030="",0,VLOOKUP($E1030,'Podpůrná data'!$H$15:$I$182,2)*BB1032)</f>
        <v>0</v>
      </c>
      <c r="BC1034" s="168">
        <f>IF($E1030="",0,VLOOKUP($E1030,'Podpůrná data'!$H$15:$I$182,2)*BC1032)</f>
        <v>0</v>
      </c>
      <c r="BD1034" s="168">
        <f>IF($E1030="",0,VLOOKUP($E1030,'Podpůrná data'!$H$15:$I$182,2)*BD1032)</f>
        <v>0</v>
      </c>
      <c r="BE1034" s="168">
        <f>IF($E1030="",0,VLOOKUP($E1030,'Podpůrná data'!$H$15:$I$182,2)*BE1032)</f>
        <v>0</v>
      </c>
      <c r="BF1034" s="168">
        <f>IF($E1030="",0,VLOOKUP($E1030,'Podpůrná data'!$H$15:$I$182,2)*BF1032)</f>
        <v>0</v>
      </c>
      <c r="BG1034" s="168">
        <f>IF($E1030="",0,VLOOKUP($E1030,'Podpůrná data'!$H$15:$I$182,2)*BG1032)</f>
        <v>0</v>
      </c>
      <c r="BH1034" s="168">
        <f>IF($E1030="",0,VLOOKUP($E1030,'Podpůrná data'!$H$15:$I$182,2)*BH1032)</f>
        <v>0</v>
      </c>
      <c r="BI1034" s="168">
        <f>IF($E1030="",0,VLOOKUP($E1030,'Podpůrná data'!$H$15:$I$182,2)*BI1032)</f>
        <v>0</v>
      </c>
      <c r="BJ1034" s="382"/>
      <c r="BK1034" s="384"/>
      <c r="BL1034" s="386"/>
      <c r="BM1034" s="105"/>
      <c r="BN1034" s="178">
        <f>SUMIFS($N1034:$BI1034,$N1029:$BI1029,"1. ZoR")</f>
        <v>0</v>
      </c>
      <c r="BO1034" s="178">
        <f>SUMIFS($N1034:$BI1034,$N1029:$BI1029,"2. ZoR")</f>
        <v>0</v>
      </c>
      <c r="BP1034" s="178">
        <f>SUMIFS($N1034:$BI1034,$N1029:$BI1029,"3. ZoR")</f>
        <v>0</v>
      </c>
      <c r="BQ1034" s="178">
        <f>SUMIFS($N1034:$BI1034,$N1029:$BI1029,"4. ZoR")</f>
        <v>0</v>
      </c>
      <c r="BR1034" s="178">
        <f>SUMIFS($N1034:$BI1034,$N1029:$BI1029,"5. ZoR")</f>
        <v>0</v>
      </c>
      <c r="BS1034" s="178">
        <f>SUMIFS($N1034:$BI1034,$N1029:$BI1029,"6. ZoR")</f>
        <v>0</v>
      </c>
      <c r="BT1034" s="178">
        <f>SUMIFS($N1034:$BI1034,$N1029:$BI1029,"7. ZoR")</f>
        <v>0</v>
      </c>
      <c r="BU1034" s="178">
        <f>SUMIFS($N1034:$BI1034,$N1029:$BI1029,"8. ZoR")</f>
        <v>0</v>
      </c>
      <c r="BV1034" s="178">
        <f>SUMIFS($N1034:$BI1034,$N1029:$BI1029,"9. ZoR")</f>
        <v>0</v>
      </c>
      <c r="BW1034" s="178">
        <f>SUMIFS($N1034:$BI1034,$N1029:$BI1029,"10. ZoR")</f>
        <v>0</v>
      </c>
      <c r="BX1034" s="178">
        <f>SUMIFS($N1034:$BI1034,$N1029:$BI1029,"11. ZoR")</f>
        <v>0</v>
      </c>
      <c r="BY1034" s="178">
        <f>SUMIFS($N1034:$BI1034,$N1029:$BI1029,"12. ZoR")</f>
        <v>0</v>
      </c>
      <c r="BZ1034" s="178">
        <f>SUMIFS($N1034:$BI1034,$N1029:$BI1029,"13. ZoR")</f>
        <v>0</v>
      </c>
      <c r="CA1034" s="178">
        <f>SUMIFS($N1034:$BI1034,$N1029:$BI1029,"14. ZoR")</f>
        <v>0</v>
      </c>
      <c r="CB1034" s="178">
        <f>SUMIFS($N1034:$BI1034,$N1029:$BI1029,"15. ZoR")</f>
        <v>0</v>
      </c>
    </row>
    <row r="1035" spans="1:80" ht="29.5" hidden="1" thickBot="1" x14ac:dyDescent="0.4">
      <c r="B1035" s="129"/>
      <c r="C1035" s="173"/>
      <c r="D1035" s="173"/>
      <c r="E1035" s="173"/>
      <c r="F1035" s="173"/>
      <c r="G1035" s="173"/>
      <c r="H1035" s="173"/>
      <c r="I1035" s="174"/>
      <c r="J1035" s="105"/>
      <c r="K1035" s="176"/>
      <c r="L1035" s="105"/>
      <c r="M1035" s="63" t="s">
        <v>200</v>
      </c>
      <c r="N1035" s="168">
        <f>IF(N1034="","",N1034)</f>
        <v>0</v>
      </c>
      <c r="O1035" s="168">
        <f>N1035+O1034</f>
        <v>0</v>
      </c>
      <c r="P1035" s="168">
        <f t="shared" ref="P1035" si="16798">O1035+P1034</f>
        <v>0</v>
      </c>
      <c r="Q1035" s="168">
        <f t="shared" ref="Q1035" si="16799">P1035+Q1034</f>
        <v>0</v>
      </c>
      <c r="R1035" s="168">
        <f t="shared" ref="R1035" si="16800">Q1035+R1034</f>
        <v>0</v>
      </c>
      <c r="S1035" s="168">
        <f t="shared" ref="S1035" si="16801">R1035+S1034</f>
        <v>0</v>
      </c>
      <c r="T1035" s="168">
        <f t="shared" ref="T1035" si="16802">S1035+T1034</f>
        <v>0</v>
      </c>
      <c r="U1035" s="168">
        <f t="shared" ref="U1035" si="16803">T1035+U1034</f>
        <v>0</v>
      </c>
      <c r="V1035" s="168">
        <f t="shared" ref="V1035" si="16804">U1035+V1034</f>
        <v>0</v>
      </c>
      <c r="W1035" s="168">
        <f t="shared" ref="W1035" si="16805">V1035+W1034</f>
        <v>0</v>
      </c>
      <c r="X1035" s="168">
        <f t="shared" ref="X1035" si="16806">W1035+X1034</f>
        <v>0</v>
      </c>
      <c r="Y1035" s="168">
        <f t="shared" ref="Y1035" si="16807">X1035+Y1034</f>
        <v>0</v>
      </c>
      <c r="Z1035" s="168">
        <f t="shared" ref="Z1035" si="16808">Y1035+Z1034</f>
        <v>0</v>
      </c>
      <c r="AA1035" s="168">
        <f t="shared" ref="AA1035" si="16809">Z1035+AA1034</f>
        <v>0</v>
      </c>
      <c r="AB1035" s="168">
        <f t="shared" ref="AB1035" si="16810">AA1035+AB1034</f>
        <v>0</v>
      </c>
      <c r="AC1035" s="168">
        <f t="shared" ref="AC1035" si="16811">AB1035+AC1034</f>
        <v>0</v>
      </c>
      <c r="AD1035" s="168">
        <f t="shared" ref="AD1035" si="16812">AC1035+AD1034</f>
        <v>0</v>
      </c>
      <c r="AE1035" s="168">
        <f t="shared" ref="AE1035" si="16813">AD1035+AE1034</f>
        <v>0</v>
      </c>
      <c r="AF1035" s="168">
        <f t="shared" ref="AF1035" si="16814">AE1035+AF1034</f>
        <v>0</v>
      </c>
      <c r="AG1035" s="168">
        <f t="shared" ref="AG1035" si="16815">AF1035+AG1034</f>
        <v>0</v>
      </c>
      <c r="AH1035" s="168">
        <f t="shared" ref="AH1035" si="16816">AG1035+AH1034</f>
        <v>0</v>
      </c>
      <c r="AI1035" s="168">
        <f t="shared" ref="AI1035" si="16817">AH1035+AI1034</f>
        <v>0</v>
      </c>
      <c r="AJ1035" s="168">
        <f t="shared" ref="AJ1035" si="16818">AI1035+AJ1034</f>
        <v>0</v>
      </c>
      <c r="AK1035" s="168">
        <f t="shared" ref="AK1035" si="16819">AJ1035+AK1034</f>
        <v>0</v>
      </c>
      <c r="AL1035" s="168">
        <f t="shared" ref="AL1035" si="16820">AK1035+AL1034</f>
        <v>0</v>
      </c>
      <c r="AM1035" s="168">
        <f t="shared" ref="AM1035" si="16821">AL1035+AM1034</f>
        <v>0</v>
      </c>
      <c r="AN1035" s="168">
        <f t="shared" ref="AN1035" si="16822">AM1035+AN1034</f>
        <v>0</v>
      </c>
      <c r="AO1035" s="168">
        <f t="shared" ref="AO1035" si="16823">AN1035+AO1034</f>
        <v>0</v>
      </c>
      <c r="AP1035" s="168">
        <f t="shared" ref="AP1035" si="16824">AO1035+AP1034</f>
        <v>0</v>
      </c>
      <c r="AQ1035" s="168">
        <f t="shared" ref="AQ1035" si="16825">AP1035+AQ1034</f>
        <v>0</v>
      </c>
      <c r="AR1035" s="168">
        <f t="shared" ref="AR1035" si="16826">AQ1035+AR1034</f>
        <v>0</v>
      </c>
      <c r="AS1035" s="168">
        <f t="shared" ref="AS1035" si="16827">AR1035+AS1034</f>
        <v>0</v>
      </c>
      <c r="AT1035" s="168">
        <f t="shared" ref="AT1035" si="16828">AS1035+AT1034</f>
        <v>0</v>
      </c>
      <c r="AU1035" s="168">
        <f t="shared" ref="AU1035" si="16829">AT1035+AU1034</f>
        <v>0</v>
      </c>
      <c r="AV1035" s="168">
        <f t="shared" ref="AV1035" si="16830">AU1035+AV1034</f>
        <v>0</v>
      </c>
      <c r="AW1035" s="168">
        <f t="shared" ref="AW1035" si="16831">AV1035+AW1034</f>
        <v>0</v>
      </c>
      <c r="AX1035" s="168">
        <f t="shared" ref="AX1035" si="16832">AW1035+AX1034</f>
        <v>0</v>
      </c>
      <c r="AY1035" s="168">
        <f t="shared" ref="AY1035" si="16833">AX1035+AY1034</f>
        <v>0</v>
      </c>
      <c r="AZ1035" s="168">
        <f t="shared" ref="AZ1035" si="16834">AY1035+AZ1034</f>
        <v>0</v>
      </c>
      <c r="BA1035" s="168">
        <f t="shared" ref="BA1035" si="16835">AZ1035+BA1034</f>
        <v>0</v>
      </c>
      <c r="BB1035" s="168">
        <f t="shared" ref="BB1035" si="16836">BA1035+BB1034</f>
        <v>0</v>
      </c>
      <c r="BC1035" s="168">
        <f t="shared" ref="BC1035" si="16837">BB1035+BC1034</f>
        <v>0</v>
      </c>
      <c r="BD1035" s="168">
        <f t="shared" ref="BD1035" si="16838">BC1035+BD1034</f>
        <v>0</v>
      </c>
      <c r="BE1035" s="168">
        <f t="shared" ref="BE1035" si="16839">BD1035+BE1034</f>
        <v>0</v>
      </c>
      <c r="BF1035" s="168">
        <f t="shared" ref="BF1035" si="16840">BE1035+BF1034</f>
        <v>0</v>
      </c>
      <c r="BG1035" s="168">
        <f t="shared" ref="BG1035" si="16841">BF1035+BG1034</f>
        <v>0</v>
      </c>
      <c r="BH1035" s="168">
        <f t="shared" ref="BH1035" si="16842">BG1035+BH1034</f>
        <v>0</v>
      </c>
      <c r="BI1035" s="168">
        <f t="shared" ref="BI1035" si="16843">BH1035+BI1034</f>
        <v>0</v>
      </c>
      <c r="BJ1035" s="383"/>
      <c r="BK1035" s="385"/>
      <c r="BL1035" s="387"/>
      <c r="BM1035" s="105"/>
      <c r="BN1035" s="105"/>
      <c r="BO1035" s="105"/>
      <c r="BP1035" s="105"/>
      <c r="BQ1035" s="105"/>
      <c r="BR1035" s="105"/>
      <c r="BS1035" s="105"/>
      <c r="BT1035" s="105"/>
      <c r="BU1035" s="105"/>
      <c r="BV1035" s="105"/>
      <c r="BW1035" s="105"/>
      <c r="BX1035" s="105"/>
      <c r="BY1035" s="105"/>
      <c r="BZ1035" s="105"/>
      <c r="CA1035" s="105"/>
      <c r="CB1035" s="105"/>
    </row>
    <row r="1036" spans="1:80" ht="15" hidden="1" thickBot="1" x14ac:dyDescent="0.4">
      <c r="B1036" s="105"/>
      <c r="C1036" s="130"/>
      <c r="D1036" s="130"/>
      <c r="E1036" s="130"/>
      <c r="F1036" s="130"/>
      <c r="G1036" s="130"/>
      <c r="H1036" s="130"/>
      <c r="I1036" s="105"/>
      <c r="J1036" s="7"/>
      <c r="K1036" s="105"/>
      <c r="L1036" s="105"/>
      <c r="M1036" s="105"/>
      <c r="N1036" s="105"/>
      <c r="O1036" s="105"/>
      <c r="P1036" s="7"/>
      <c r="Q1036" s="105"/>
      <c r="R1036" s="105"/>
      <c r="S1036" s="105"/>
      <c r="T1036" s="105"/>
      <c r="U1036" s="105"/>
      <c r="V1036" s="105"/>
      <c r="W1036" s="105"/>
      <c r="X1036" s="105"/>
      <c r="Y1036" s="105"/>
      <c r="Z1036" s="105"/>
      <c r="AA1036" s="105"/>
      <c r="AB1036" s="105"/>
      <c r="AC1036" s="105"/>
      <c r="AD1036" s="105"/>
      <c r="AE1036" s="105"/>
      <c r="AF1036" s="105"/>
      <c r="AG1036" s="105"/>
      <c r="AH1036" s="105"/>
      <c r="AI1036" s="105"/>
      <c r="AJ1036" s="105"/>
      <c r="AK1036" s="105"/>
      <c r="AL1036" s="105"/>
      <c r="AM1036" s="105"/>
      <c r="AN1036" s="105"/>
      <c r="AO1036" s="105"/>
      <c r="AP1036" s="105"/>
      <c r="AQ1036" s="105"/>
      <c r="AR1036" s="105"/>
      <c r="AS1036" s="105"/>
      <c r="AT1036" s="105"/>
      <c r="AU1036" s="105"/>
      <c r="AV1036" s="105"/>
      <c r="AW1036" s="105"/>
      <c r="AX1036" s="105"/>
      <c r="AY1036" s="105"/>
      <c r="AZ1036" s="105"/>
      <c r="BA1036" s="105"/>
      <c r="BB1036" s="105"/>
      <c r="BC1036" s="105"/>
      <c r="BD1036" s="105"/>
      <c r="BE1036" s="105"/>
      <c r="BF1036" s="105"/>
      <c r="BG1036" s="105"/>
      <c r="BH1036" s="105"/>
      <c r="BI1036" s="105"/>
      <c r="BJ1036" s="105"/>
      <c r="BK1036" s="105"/>
      <c r="BL1036" s="105"/>
      <c r="BM1036" s="105"/>
      <c r="BN1036" s="105"/>
      <c r="BO1036" s="105"/>
      <c r="BP1036" s="105"/>
      <c r="BQ1036" s="105"/>
      <c r="BR1036" s="105"/>
      <c r="BS1036" s="105"/>
      <c r="BT1036" s="105"/>
      <c r="BU1036" s="105"/>
      <c r="BV1036" s="105"/>
      <c r="BW1036" s="105"/>
      <c r="BX1036" s="105"/>
      <c r="BY1036" s="105"/>
      <c r="BZ1036" s="105"/>
      <c r="CA1036" s="105"/>
      <c r="CB1036" s="105"/>
    </row>
    <row r="1037" spans="1:80" s="245" customFormat="1" ht="58.4" customHeight="1" thickBot="1" x14ac:dyDescent="0.4">
      <c r="A1037" s="249"/>
      <c r="B1037" s="120"/>
      <c r="C1037" s="360" t="s">
        <v>2</v>
      </c>
      <c r="D1037" s="121"/>
      <c r="E1037" s="131" t="s">
        <v>225</v>
      </c>
      <c r="F1037" s="131" t="s">
        <v>444</v>
      </c>
      <c r="G1037" s="131" t="s">
        <v>208</v>
      </c>
      <c r="H1037" s="122" t="s">
        <v>385</v>
      </c>
      <c r="I1037" s="123" t="s">
        <v>1</v>
      </c>
      <c r="J1037" s="7"/>
      <c r="K1037" s="169">
        <v>204032</v>
      </c>
      <c r="L1037" s="106"/>
      <c r="M1037" s="194" t="s">
        <v>128</v>
      </c>
      <c r="N1037" s="83" t="s">
        <v>4</v>
      </c>
      <c r="O1037" s="83" t="s">
        <v>5</v>
      </c>
      <c r="P1037" s="83" t="s">
        <v>6</v>
      </c>
      <c r="Q1037" s="83" t="s">
        <v>7</v>
      </c>
      <c r="R1037" s="83" t="s">
        <v>8</v>
      </c>
      <c r="S1037" s="83" t="s">
        <v>9</v>
      </c>
      <c r="T1037" s="83" t="s">
        <v>10</v>
      </c>
      <c r="U1037" s="83" t="s">
        <v>11</v>
      </c>
      <c r="V1037" s="83" t="s">
        <v>12</v>
      </c>
      <c r="W1037" s="83" t="s">
        <v>13</v>
      </c>
      <c r="X1037" s="83" t="s">
        <v>14</v>
      </c>
      <c r="Y1037" s="83" t="s">
        <v>15</v>
      </c>
      <c r="Z1037" s="83" t="s">
        <v>16</v>
      </c>
      <c r="AA1037" s="83" t="s">
        <v>17</v>
      </c>
      <c r="AB1037" s="83" t="s">
        <v>18</v>
      </c>
      <c r="AC1037" s="83" t="s">
        <v>19</v>
      </c>
      <c r="AD1037" s="83" t="s">
        <v>20</v>
      </c>
      <c r="AE1037" s="83" t="s">
        <v>21</v>
      </c>
      <c r="AF1037" s="83" t="s">
        <v>22</v>
      </c>
      <c r="AG1037" s="83" t="s">
        <v>23</v>
      </c>
      <c r="AH1037" s="83" t="s">
        <v>24</v>
      </c>
      <c r="AI1037" s="83" t="s">
        <v>25</v>
      </c>
      <c r="AJ1037" s="83" t="s">
        <v>26</v>
      </c>
      <c r="AK1037" s="83" t="s">
        <v>27</v>
      </c>
      <c r="AL1037" s="83" t="s">
        <v>28</v>
      </c>
      <c r="AM1037" s="83" t="s">
        <v>29</v>
      </c>
      <c r="AN1037" s="83" t="s">
        <v>30</v>
      </c>
      <c r="AO1037" s="83" t="s">
        <v>31</v>
      </c>
      <c r="AP1037" s="83" t="s">
        <v>32</v>
      </c>
      <c r="AQ1037" s="83" t="s">
        <v>33</v>
      </c>
      <c r="AR1037" s="83" t="s">
        <v>34</v>
      </c>
      <c r="AS1037" s="83" t="s">
        <v>35</v>
      </c>
      <c r="AT1037" s="83" t="s">
        <v>36</v>
      </c>
      <c r="AU1037" s="83" t="s">
        <v>37</v>
      </c>
      <c r="AV1037" s="83" t="s">
        <v>38</v>
      </c>
      <c r="AW1037" s="83" t="s">
        <v>39</v>
      </c>
      <c r="AX1037" s="83" t="s">
        <v>40</v>
      </c>
      <c r="AY1037" s="83" t="s">
        <v>41</v>
      </c>
      <c r="AZ1037" s="83" t="s">
        <v>42</v>
      </c>
      <c r="BA1037" s="83" t="s">
        <v>43</v>
      </c>
      <c r="BB1037" s="83" t="s">
        <v>44</v>
      </c>
      <c r="BC1037" s="83" t="s">
        <v>45</v>
      </c>
      <c r="BD1037" s="83" t="s">
        <v>46</v>
      </c>
      <c r="BE1037" s="83" t="s">
        <v>47</v>
      </c>
      <c r="BF1037" s="83" t="s">
        <v>48</v>
      </c>
      <c r="BG1037" s="83" t="s">
        <v>49</v>
      </c>
      <c r="BH1037" s="83" t="s">
        <v>50</v>
      </c>
      <c r="BI1037" s="83" t="s">
        <v>51</v>
      </c>
      <c r="BJ1037" s="134" t="s">
        <v>234</v>
      </c>
      <c r="BK1037" s="135" t="s">
        <v>164</v>
      </c>
      <c r="BL1037" s="135" t="s">
        <v>213</v>
      </c>
      <c r="BM1037" s="106"/>
      <c r="BN1037" s="368" t="s">
        <v>238</v>
      </c>
      <c r="BO1037" s="369"/>
      <c r="BP1037" s="369"/>
      <c r="BQ1037" s="369"/>
      <c r="BR1037" s="369"/>
      <c r="BS1037" s="369"/>
      <c r="BT1037" s="369"/>
      <c r="BU1037" s="369"/>
      <c r="BV1037" s="369"/>
      <c r="BW1037" s="369"/>
      <c r="BX1037" s="369"/>
      <c r="BY1037" s="369"/>
      <c r="BZ1037" s="369"/>
      <c r="CA1037" s="369"/>
      <c r="CB1037" s="369"/>
    </row>
    <row r="1038" spans="1:80" s="245" customFormat="1" ht="18" hidden="1" customHeight="1" x14ac:dyDescent="0.35">
      <c r="A1038" s="250"/>
      <c r="B1038" s="113"/>
      <c r="C1038" s="361"/>
      <c r="D1038" s="125"/>
      <c r="E1038" s="125"/>
      <c r="F1038" s="125"/>
      <c r="G1038" s="125"/>
      <c r="H1038" s="370" t="s">
        <v>201</v>
      </c>
      <c r="I1038" s="373" t="s">
        <v>93</v>
      </c>
      <c r="J1038" s="7"/>
      <c r="K1038" s="375" t="s">
        <v>423</v>
      </c>
      <c r="L1038" s="106"/>
      <c r="M1038" s="84"/>
      <c r="N1038" s="74">
        <f>MONTH(Úvod!$F$10)</f>
        <v>1</v>
      </c>
      <c r="O1038" s="75">
        <f t="shared" ref="O1038" si="16844">IF(N1038=12,1,N1038+1)</f>
        <v>2</v>
      </c>
      <c r="P1038" s="75">
        <f t="shared" ref="P1038" si="16845">IF(O1038=12,1,O1038+1)</f>
        <v>3</v>
      </c>
      <c r="Q1038" s="76">
        <f t="shared" ref="Q1038" si="16846">IF(P1038=12,1,P1038+1)</f>
        <v>4</v>
      </c>
      <c r="R1038" s="76">
        <f t="shared" ref="R1038" si="16847">IF(Q1038=12,1,Q1038+1)</f>
        <v>5</v>
      </c>
      <c r="S1038" s="76">
        <f t="shared" ref="S1038" si="16848">IF(R1038=12,1,R1038+1)</f>
        <v>6</v>
      </c>
      <c r="T1038" s="76">
        <f t="shared" ref="T1038" si="16849">IF(S1038=12,1,S1038+1)</f>
        <v>7</v>
      </c>
      <c r="U1038" s="76">
        <f t="shared" ref="U1038" si="16850">IF(T1038=12,1,T1038+1)</f>
        <v>8</v>
      </c>
      <c r="V1038" s="76">
        <f t="shared" ref="V1038" si="16851">IF(U1038=12,1,U1038+1)</f>
        <v>9</v>
      </c>
      <c r="W1038" s="76">
        <f>IF(V1038=12,1,V1038+1)</f>
        <v>10</v>
      </c>
      <c r="X1038" s="76">
        <f t="shared" ref="X1038" si="16852">IF(W1038=12,1,W1038+1)</f>
        <v>11</v>
      </c>
      <c r="Y1038" s="76">
        <f t="shared" ref="Y1038" si="16853">IF(X1038=12,1,X1038+1)</f>
        <v>12</v>
      </c>
      <c r="Z1038" s="76">
        <f t="shared" ref="Z1038" si="16854">IF(Y1038=12,1,Y1038+1)</f>
        <v>1</v>
      </c>
      <c r="AA1038" s="76">
        <f t="shared" ref="AA1038" si="16855">IF(Z1038=12,1,Z1038+1)</f>
        <v>2</v>
      </c>
      <c r="AB1038" s="76">
        <f t="shared" ref="AB1038" si="16856">IF(AA1038=12,1,AA1038+1)</f>
        <v>3</v>
      </c>
      <c r="AC1038" s="76">
        <f t="shared" ref="AC1038" si="16857">IF(AB1038=12,1,AB1038+1)</f>
        <v>4</v>
      </c>
      <c r="AD1038" s="76">
        <f t="shared" ref="AD1038" si="16858">IF(AC1038=12,1,AC1038+1)</f>
        <v>5</v>
      </c>
      <c r="AE1038" s="76">
        <f t="shared" ref="AE1038" si="16859">IF(AD1038=12,1,AD1038+1)</f>
        <v>6</v>
      </c>
      <c r="AF1038" s="76">
        <f>IF(AE1038=12,1,AE1038+1)</f>
        <v>7</v>
      </c>
      <c r="AG1038" s="76">
        <f t="shared" ref="AG1038" si="16860">IF(AF1038=12,1,AF1038+1)</f>
        <v>8</v>
      </c>
      <c r="AH1038" s="76">
        <f t="shared" ref="AH1038" si="16861">IF(AG1038=12,1,AG1038+1)</f>
        <v>9</v>
      </c>
      <c r="AI1038" s="76">
        <f t="shared" ref="AI1038" si="16862">IF(AH1038=12,1,AH1038+1)</f>
        <v>10</v>
      </c>
      <c r="AJ1038" s="76">
        <f t="shared" ref="AJ1038" si="16863">IF(AI1038=12,1,AI1038+1)</f>
        <v>11</v>
      </c>
      <c r="AK1038" s="76">
        <f t="shared" ref="AK1038" si="16864">IF(AJ1038=12,1,AJ1038+1)</f>
        <v>12</v>
      </c>
      <c r="AL1038" s="76">
        <f t="shared" ref="AL1038" si="16865">IF(AK1038=12,1,AK1038+1)</f>
        <v>1</v>
      </c>
      <c r="AM1038" s="76">
        <f t="shared" ref="AM1038" si="16866">IF(AL1038=12,1,AL1038+1)</f>
        <v>2</v>
      </c>
      <c r="AN1038" s="76">
        <f t="shared" ref="AN1038" si="16867">IF(AM1038=12,1,AM1038+1)</f>
        <v>3</v>
      </c>
      <c r="AO1038" s="76">
        <f t="shared" ref="AO1038" si="16868">IF(AN1038=12,1,AN1038+1)</f>
        <v>4</v>
      </c>
      <c r="AP1038" s="76">
        <f t="shared" ref="AP1038" si="16869">IF(AO1038=12,1,AO1038+1)</f>
        <v>5</v>
      </c>
      <c r="AQ1038" s="76">
        <f t="shared" ref="AQ1038" si="16870">IF(AP1038=12,1,AP1038+1)</f>
        <v>6</v>
      </c>
      <c r="AR1038" s="76">
        <f t="shared" ref="AR1038" si="16871">IF(AQ1038=12,1,AQ1038+1)</f>
        <v>7</v>
      </c>
      <c r="AS1038" s="76">
        <f t="shared" ref="AS1038" si="16872">IF(AR1038=12,1,AR1038+1)</f>
        <v>8</v>
      </c>
      <c r="AT1038" s="76">
        <f t="shared" ref="AT1038" si="16873">IF(AS1038=12,1,AS1038+1)</f>
        <v>9</v>
      </c>
      <c r="AU1038" s="76">
        <f t="shared" ref="AU1038" si="16874">IF(AT1038=12,1,AT1038+1)</f>
        <v>10</v>
      </c>
      <c r="AV1038" s="76">
        <f t="shared" ref="AV1038" si="16875">IF(AU1038=12,1,AU1038+1)</f>
        <v>11</v>
      </c>
      <c r="AW1038" s="76">
        <f t="shared" ref="AW1038" si="16876">IF(AV1038=12,1,AV1038+1)</f>
        <v>12</v>
      </c>
      <c r="AX1038" s="76">
        <f t="shared" ref="AX1038" si="16877">IF(AW1038=12,1,AW1038+1)</f>
        <v>1</v>
      </c>
      <c r="AY1038" s="76">
        <f t="shared" ref="AY1038" si="16878">IF(AX1038=12,1,AX1038+1)</f>
        <v>2</v>
      </c>
      <c r="AZ1038" s="76">
        <f t="shared" ref="AZ1038" si="16879">IF(AY1038=12,1,AY1038+1)</f>
        <v>3</v>
      </c>
      <c r="BA1038" s="76">
        <f t="shared" ref="BA1038" si="16880">IF(AZ1038=12,1,AZ1038+1)</f>
        <v>4</v>
      </c>
      <c r="BB1038" s="76">
        <f t="shared" ref="BB1038" si="16881">IF(BA1038=12,1,BA1038+1)</f>
        <v>5</v>
      </c>
      <c r="BC1038" s="76">
        <f t="shared" ref="BC1038" si="16882">IF(BB1038=12,1,BB1038+1)</f>
        <v>6</v>
      </c>
      <c r="BD1038" s="76">
        <f t="shared" ref="BD1038" si="16883">IF(BC1038=12,1,BC1038+1)</f>
        <v>7</v>
      </c>
      <c r="BE1038" s="76">
        <f t="shared" ref="BE1038" si="16884">IF(BD1038=12,1,BD1038+1)</f>
        <v>8</v>
      </c>
      <c r="BF1038" s="76">
        <f t="shared" ref="BF1038" si="16885">IF(BE1038=12,1,BE1038+1)</f>
        <v>9</v>
      </c>
      <c r="BG1038" s="76">
        <f t="shared" ref="BG1038" si="16886">IF(BF1038=12,1,BF1038+1)</f>
        <v>10</v>
      </c>
      <c r="BH1038" s="76">
        <f t="shared" ref="BH1038" si="16887">IF(BG1038=12,1,BG1038+1)</f>
        <v>11</v>
      </c>
      <c r="BI1038" s="76">
        <f t="shared" ref="BI1038" si="16888">IF(BH1038=12,1,BH1038+1)</f>
        <v>12</v>
      </c>
      <c r="BJ1038" s="81"/>
      <c r="BK1038" s="78"/>
      <c r="BL1038" s="78"/>
      <c r="BM1038" s="106"/>
      <c r="BN1038" s="106"/>
      <c r="BO1038" s="106"/>
      <c r="BP1038" s="106"/>
      <c r="BQ1038" s="106"/>
      <c r="BR1038" s="106"/>
      <c r="BS1038" s="106"/>
      <c r="BT1038" s="106"/>
      <c r="BU1038" s="106"/>
      <c r="BV1038" s="106"/>
      <c r="BW1038" s="106"/>
      <c r="BX1038" s="106"/>
      <c r="BY1038" s="106"/>
      <c r="BZ1038" s="106"/>
      <c r="CA1038" s="106"/>
      <c r="CB1038" s="106"/>
    </row>
    <row r="1039" spans="1:80" s="245" customFormat="1" ht="35.15" hidden="1" customHeight="1" x14ac:dyDescent="0.35">
      <c r="A1039" s="250"/>
      <c r="B1039" s="113"/>
      <c r="C1039" s="361"/>
      <c r="D1039" s="125"/>
      <c r="E1039" s="125"/>
      <c r="F1039" s="125"/>
      <c r="G1039" s="125"/>
      <c r="H1039" s="370"/>
      <c r="I1039" s="373"/>
      <c r="J1039" s="7"/>
      <c r="K1039" s="376"/>
      <c r="L1039" s="106"/>
      <c r="M1039" s="77"/>
      <c r="N1039" s="59">
        <f t="shared" ref="N1039:BI1039" si="16889">VALUE(_xlfn.CONCAT(N1038,".",N1041))</f>
        <v>1</v>
      </c>
      <c r="O1039" s="73">
        <f t="shared" si="16889"/>
        <v>32</v>
      </c>
      <c r="P1039" s="73">
        <f t="shared" si="16889"/>
        <v>61</v>
      </c>
      <c r="Q1039" s="73">
        <f t="shared" si="16889"/>
        <v>92</v>
      </c>
      <c r="R1039" s="73">
        <f t="shared" si="16889"/>
        <v>122</v>
      </c>
      <c r="S1039" s="73">
        <f t="shared" si="16889"/>
        <v>153</v>
      </c>
      <c r="T1039" s="73">
        <f t="shared" si="16889"/>
        <v>183</v>
      </c>
      <c r="U1039" s="73">
        <f t="shared" si="16889"/>
        <v>214</v>
      </c>
      <c r="V1039" s="73">
        <f t="shared" si="16889"/>
        <v>245</v>
      </c>
      <c r="W1039" s="73">
        <f t="shared" si="16889"/>
        <v>275</v>
      </c>
      <c r="X1039" s="73">
        <f t="shared" si="16889"/>
        <v>306</v>
      </c>
      <c r="Y1039" s="73">
        <f t="shared" si="16889"/>
        <v>336</v>
      </c>
      <c r="Z1039" s="73">
        <f t="shared" si="16889"/>
        <v>367</v>
      </c>
      <c r="AA1039" s="73">
        <f t="shared" si="16889"/>
        <v>398</v>
      </c>
      <c r="AB1039" s="73">
        <f t="shared" si="16889"/>
        <v>426</v>
      </c>
      <c r="AC1039" s="73">
        <f t="shared" si="16889"/>
        <v>457</v>
      </c>
      <c r="AD1039" s="73">
        <f t="shared" si="16889"/>
        <v>487</v>
      </c>
      <c r="AE1039" s="73">
        <f t="shared" si="16889"/>
        <v>518</v>
      </c>
      <c r="AF1039" s="73">
        <f t="shared" si="16889"/>
        <v>548</v>
      </c>
      <c r="AG1039" s="73">
        <f t="shared" si="16889"/>
        <v>579</v>
      </c>
      <c r="AH1039" s="73">
        <f t="shared" si="16889"/>
        <v>610</v>
      </c>
      <c r="AI1039" s="73">
        <f t="shared" si="16889"/>
        <v>640</v>
      </c>
      <c r="AJ1039" s="73">
        <f t="shared" si="16889"/>
        <v>671</v>
      </c>
      <c r="AK1039" s="73">
        <f t="shared" si="16889"/>
        <v>701</v>
      </c>
      <c r="AL1039" s="73">
        <f t="shared" si="16889"/>
        <v>732</v>
      </c>
      <c r="AM1039" s="73">
        <f t="shared" si="16889"/>
        <v>763</v>
      </c>
      <c r="AN1039" s="73">
        <f t="shared" si="16889"/>
        <v>791</v>
      </c>
      <c r="AO1039" s="73">
        <f t="shared" si="16889"/>
        <v>822</v>
      </c>
      <c r="AP1039" s="73">
        <f t="shared" si="16889"/>
        <v>852</v>
      </c>
      <c r="AQ1039" s="73">
        <f t="shared" si="16889"/>
        <v>883</v>
      </c>
      <c r="AR1039" s="73">
        <f t="shared" si="16889"/>
        <v>913</v>
      </c>
      <c r="AS1039" s="73">
        <f t="shared" si="16889"/>
        <v>944</v>
      </c>
      <c r="AT1039" s="73">
        <f t="shared" si="16889"/>
        <v>975</v>
      </c>
      <c r="AU1039" s="73">
        <f t="shared" si="16889"/>
        <v>1005</v>
      </c>
      <c r="AV1039" s="73">
        <f t="shared" si="16889"/>
        <v>1036</v>
      </c>
      <c r="AW1039" s="73">
        <f t="shared" si="16889"/>
        <v>1066</v>
      </c>
      <c r="AX1039" s="73">
        <f t="shared" si="16889"/>
        <v>1097</v>
      </c>
      <c r="AY1039" s="73">
        <f t="shared" si="16889"/>
        <v>1128</v>
      </c>
      <c r="AZ1039" s="73">
        <f t="shared" si="16889"/>
        <v>1156</v>
      </c>
      <c r="BA1039" s="73">
        <f t="shared" si="16889"/>
        <v>1187</v>
      </c>
      <c r="BB1039" s="73">
        <f t="shared" si="16889"/>
        <v>1217</v>
      </c>
      <c r="BC1039" s="73">
        <f t="shared" si="16889"/>
        <v>1248</v>
      </c>
      <c r="BD1039" s="73">
        <f t="shared" si="16889"/>
        <v>1278</v>
      </c>
      <c r="BE1039" s="73">
        <f t="shared" si="16889"/>
        <v>1309</v>
      </c>
      <c r="BF1039" s="73">
        <f t="shared" si="16889"/>
        <v>1340</v>
      </c>
      <c r="BG1039" s="73">
        <f t="shared" si="16889"/>
        <v>1370</v>
      </c>
      <c r="BH1039" s="73">
        <f t="shared" si="16889"/>
        <v>1401</v>
      </c>
      <c r="BI1039" s="73">
        <f t="shared" si="16889"/>
        <v>1431</v>
      </c>
      <c r="BJ1039" s="82"/>
      <c r="BK1039" s="79"/>
      <c r="BL1039" s="79"/>
      <c r="BM1039" s="106"/>
      <c r="BN1039" s="106"/>
      <c r="BO1039" s="106"/>
      <c r="BP1039" s="106"/>
      <c r="BQ1039" s="106"/>
      <c r="BR1039" s="106"/>
      <c r="BS1039" s="106"/>
      <c r="BT1039" s="106"/>
      <c r="BU1039" s="106"/>
      <c r="BV1039" s="106"/>
      <c r="BW1039" s="106"/>
      <c r="BX1039" s="106"/>
      <c r="BY1039" s="106"/>
      <c r="BZ1039" s="106"/>
      <c r="CA1039" s="106"/>
      <c r="CB1039" s="106"/>
    </row>
    <row r="1040" spans="1:80" s="245" customFormat="1" ht="17.149999999999999" customHeight="1" x14ac:dyDescent="0.35">
      <c r="A1040" s="250"/>
      <c r="B1040" s="113"/>
      <c r="C1040" s="361"/>
      <c r="D1040" s="125"/>
      <c r="E1040" s="357" t="s">
        <v>207</v>
      </c>
      <c r="F1040" s="357" t="s">
        <v>207</v>
      </c>
      <c r="G1040" s="357" t="s">
        <v>207</v>
      </c>
      <c r="H1040" s="370"/>
      <c r="I1040" s="373"/>
      <c r="J1040" s="7"/>
      <c r="K1040" s="376"/>
      <c r="L1040" s="106"/>
      <c r="M1040" s="77"/>
      <c r="N1040" s="60" t="str">
        <f>VLOOKUP(N1038,'Podpůrná data'!$I$188:$J$199,2)</f>
        <v>leden</v>
      </c>
      <c r="O1040" s="60" t="str">
        <f>VLOOKUP(O1038,'Podpůrná data'!$I$188:$J$199,2)</f>
        <v>únor</v>
      </c>
      <c r="P1040" s="60" t="str">
        <f>VLOOKUP(P1038,'Podpůrná data'!$I$188:$J$199,2)</f>
        <v>březen</v>
      </c>
      <c r="Q1040" s="60" t="str">
        <f>VLOOKUP(Q1038,'Podpůrná data'!$I$188:$J$199,2)</f>
        <v>duben</v>
      </c>
      <c r="R1040" s="60" t="str">
        <f>VLOOKUP(R1038,'Podpůrná data'!$I$188:$J$199,2)</f>
        <v>květen</v>
      </c>
      <c r="S1040" s="60" t="str">
        <f>VLOOKUP(S1038,'Podpůrná data'!$I$188:$J$199,2)</f>
        <v>červen</v>
      </c>
      <c r="T1040" s="60" t="str">
        <f>VLOOKUP(T1038,'Podpůrná data'!$I$188:$J$199,2)</f>
        <v>červenec</v>
      </c>
      <c r="U1040" s="60" t="str">
        <f>VLOOKUP(U1038,'Podpůrná data'!$I$188:$J$199,2)</f>
        <v>srpen</v>
      </c>
      <c r="V1040" s="60" t="str">
        <f>VLOOKUP(V1038,'Podpůrná data'!$I$188:$J$199,2)</f>
        <v>září</v>
      </c>
      <c r="W1040" s="60" t="str">
        <f>VLOOKUP(W1038,'Podpůrná data'!$I$188:$J$199,2)</f>
        <v>říjen</v>
      </c>
      <c r="X1040" s="60" t="str">
        <f>VLOOKUP(X1038,'Podpůrná data'!$I$188:$J$199,2)</f>
        <v>listopad</v>
      </c>
      <c r="Y1040" s="60" t="str">
        <f>VLOOKUP(Y1038,'Podpůrná data'!$I$188:$J$199,2)</f>
        <v>prosinec</v>
      </c>
      <c r="Z1040" s="60" t="str">
        <f>VLOOKUP(Z1038,'Podpůrná data'!$I$188:$J$199,2)</f>
        <v>leden</v>
      </c>
      <c r="AA1040" s="60" t="str">
        <f>VLOOKUP(AA1038,'Podpůrná data'!$I$188:$J$199,2)</f>
        <v>únor</v>
      </c>
      <c r="AB1040" s="60" t="str">
        <f>VLOOKUP(AB1038,'Podpůrná data'!$I$188:$J$199,2)</f>
        <v>březen</v>
      </c>
      <c r="AC1040" s="60" t="str">
        <f>VLOOKUP(AC1038,'Podpůrná data'!$I$188:$J$199,2)</f>
        <v>duben</v>
      </c>
      <c r="AD1040" s="60" t="str">
        <f>VLOOKUP(AD1038,'Podpůrná data'!$I$188:$J$199,2)</f>
        <v>květen</v>
      </c>
      <c r="AE1040" s="60" t="str">
        <f>VLOOKUP(AE1038,'Podpůrná data'!$I$188:$J$199,2)</f>
        <v>červen</v>
      </c>
      <c r="AF1040" s="60" t="str">
        <f>VLOOKUP(AF1038,'Podpůrná data'!$I$188:$J$199,2)</f>
        <v>červenec</v>
      </c>
      <c r="AG1040" s="60" t="str">
        <f>VLOOKUP(AG1038,'Podpůrná data'!$I$188:$J$199,2)</f>
        <v>srpen</v>
      </c>
      <c r="AH1040" s="60" t="str">
        <f>VLOOKUP(AH1038,'Podpůrná data'!$I$188:$J$199,2)</f>
        <v>září</v>
      </c>
      <c r="AI1040" s="60" t="str">
        <f>VLOOKUP(AI1038,'Podpůrná data'!$I$188:$J$199,2)</f>
        <v>říjen</v>
      </c>
      <c r="AJ1040" s="60" t="str">
        <f>VLOOKUP(AJ1038,'Podpůrná data'!$I$188:$J$199,2)</f>
        <v>listopad</v>
      </c>
      <c r="AK1040" s="60" t="str">
        <f>VLOOKUP(AK1038,'Podpůrná data'!$I$188:$J$199,2)</f>
        <v>prosinec</v>
      </c>
      <c r="AL1040" s="60" t="str">
        <f>VLOOKUP(AL1038,'Podpůrná data'!$I$188:$J$199,2)</f>
        <v>leden</v>
      </c>
      <c r="AM1040" s="60" t="str">
        <f>VLOOKUP(AM1038,'Podpůrná data'!$I$188:$J$199,2)</f>
        <v>únor</v>
      </c>
      <c r="AN1040" s="60" t="str">
        <f>VLOOKUP(AN1038,'Podpůrná data'!$I$188:$J$199,2)</f>
        <v>březen</v>
      </c>
      <c r="AO1040" s="60" t="str">
        <f>VLOOKUP(AO1038,'Podpůrná data'!$I$188:$J$199,2)</f>
        <v>duben</v>
      </c>
      <c r="AP1040" s="60" t="str">
        <f>VLOOKUP(AP1038,'Podpůrná data'!$I$188:$J$199,2)</f>
        <v>květen</v>
      </c>
      <c r="AQ1040" s="60" t="str">
        <f>VLOOKUP(AQ1038,'Podpůrná data'!$I$188:$J$199,2)</f>
        <v>červen</v>
      </c>
      <c r="AR1040" s="60" t="str">
        <f>VLOOKUP(AR1038,'Podpůrná data'!$I$188:$J$199,2)</f>
        <v>červenec</v>
      </c>
      <c r="AS1040" s="60" t="str">
        <f>VLOOKUP(AS1038,'Podpůrná data'!$I$188:$J$199,2)</f>
        <v>srpen</v>
      </c>
      <c r="AT1040" s="60" t="str">
        <f>VLOOKUP(AT1038,'Podpůrná data'!$I$188:$J$199,2)</f>
        <v>září</v>
      </c>
      <c r="AU1040" s="60" t="str">
        <f>VLOOKUP(AU1038,'Podpůrná data'!$I$188:$J$199,2)</f>
        <v>říjen</v>
      </c>
      <c r="AV1040" s="60" t="str">
        <f>VLOOKUP(AV1038,'Podpůrná data'!$I$188:$J$199,2)</f>
        <v>listopad</v>
      </c>
      <c r="AW1040" s="60" t="str">
        <f>VLOOKUP(AW1038,'Podpůrná data'!$I$188:$J$199,2)</f>
        <v>prosinec</v>
      </c>
      <c r="AX1040" s="60" t="str">
        <f>VLOOKUP(AX1038,'Podpůrná data'!$I$188:$J$199,2)</f>
        <v>leden</v>
      </c>
      <c r="AY1040" s="60" t="str">
        <f>VLOOKUP(AY1038,'Podpůrná data'!$I$188:$J$199,2)</f>
        <v>únor</v>
      </c>
      <c r="AZ1040" s="60" t="str">
        <f>VLOOKUP(AZ1038,'Podpůrná data'!$I$188:$J$199,2)</f>
        <v>březen</v>
      </c>
      <c r="BA1040" s="60" t="str">
        <f>VLOOKUP(BA1038,'Podpůrná data'!$I$188:$J$199,2)</f>
        <v>duben</v>
      </c>
      <c r="BB1040" s="60" t="str">
        <f>VLOOKUP(BB1038,'Podpůrná data'!$I$188:$J$199,2)</f>
        <v>květen</v>
      </c>
      <c r="BC1040" s="60" t="str">
        <f>VLOOKUP(BC1038,'Podpůrná data'!$I$188:$J$199,2)</f>
        <v>červen</v>
      </c>
      <c r="BD1040" s="60" t="str">
        <f>VLOOKUP(BD1038,'Podpůrná data'!$I$188:$J$199,2)</f>
        <v>červenec</v>
      </c>
      <c r="BE1040" s="60" t="str">
        <f>VLOOKUP(BE1038,'Podpůrná data'!$I$188:$J$199,2)</f>
        <v>srpen</v>
      </c>
      <c r="BF1040" s="60" t="str">
        <f>VLOOKUP(BF1038,'Podpůrná data'!$I$188:$J$199,2)</f>
        <v>září</v>
      </c>
      <c r="BG1040" s="60" t="str">
        <f>VLOOKUP(BG1038,'Podpůrná data'!$I$188:$J$199,2)</f>
        <v>říjen</v>
      </c>
      <c r="BH1040" s="60" t="str">
        <f>VLOOKUP(BH1038,'Podpůrná data'!$I$188:$J$199,2)</f>
        <v>listopad</v>
      </c>
      <c r="BI1040" s="60" t="str">
        <f>VLOOKUP(BI1038,'Podpůrná data'!$I$188:$J$199,2)</f>
        <v>prosinec</v>
      </c>
      <c r="BJ1040" s="200"/>
      <c r="BK1040" s="200"/>
      <c r="BL1040" s="201"/>
      <c r="BM1040" s="106"/>
      <c r="BN1040" s="179" t="s">
        <v>105</v>
      </c>
      <c r="BO1040" s="179" t="s">
        <v>106</v>
      </c>
      <c r="BP1040" s="179" t="s">
        <v>107</v>
      </c>
      <c r="BQ1040" s="179" t="s">
        <v>108</v>
      </c>
      <c r="BR1040" s="179" t="s">
        <v>109</v>
      </c>
      <c r="BS1040" s="179" t="s">
        <v>110</v>
      </c>
      <c r="BT1040" s="179" t="s">
        <v>111</v>
      </c>
      <c r="BU1040" s="179" t="s">
        <v>112</v>
      </c>
      <c r="BV1040" s="179" t="s">
        <v>113</v>
      </c>
      <c r="BW1040" s="179" t="s">
        <v>155</v>
      </c>
      <c r="BX1040" s="179" t="s">
        <v>156</v>
      </c>
      <c r="BY1040" s="179" t="s">
        <v>157</v>
      </c>
      <c r="BZ1040" s="179" t="s">
        <v>202</v>
      </c>
      <c r="CA1040" s="179" t="s">
        <v>203</v>
      </c>
      <c r="CB1040" s="179" t="s">
        <v>204</v>
      </c>
    </row>
    <row r="1041" spans="1:80" s="245" customFormat="1" ht="16.399999999999999" customHeight="1" x14ac:dyDescent="0.35">
      <c r="A1041" s="250"/>
      <c r="B1041" s="113"/>
      <c r="C1041" s="361"/>
      <c r="D1041" s="125"/>
      <c r="E1041" s="357"/>
      <c r="F1041" s="357"/>
      <c r="G1041" s="357"/>
      <c r="H1041" s="370"/>
      <c r="I1041" s="373"/>
      <c r="J1041" s="7"/>
      <c r="K1041" s="376"/>
      <c r="L1041" s="106"/>
      <c r="M1041" s="77"/>
      <c r="N1041" s="60">
        <f>YEAR(Úvod!$F$10)</f>
        <v>1900</v>
      </c>
      <c r="O1041" s="60">
        <f t="shared" ref="O1041" si="16890">IF(O1038=1,N1041+1,N1041)</f>
        <v>1900</v>
      </c>
      <c r="P1041" s="60">
        <f t="shared" ref="P1041" si="16891">IF(P1038=1,O1041+1,O1041)</f>
        <v>1900</v>
      </c>
      <c r="Q1041" s="60">
        <f t="shared" ref="Q1041" si="16892">IF(Q1038=1,P1041+1,P1041)</f>
        <v>1900</v>
      </c>
      <c r="R1041" s="60">
        <f t="shared" ref="R1041" si="16893">IF(R1038=1,Q1041+1,Q1041)</f>
        <v>1900</v>
      </c>
      <c r="S1041" s="60">
        <f t="shared" ref="S1041" si="16894">IF(S1038=1,R1041+1,R1041)</f>
        <v>1900</v>
      </c>
      <c r="T1041" s="60">
        <f t="shared" ref="T1041" si="16895">IF(T1038=1,S1041+1,S1041)</f>
        <v>1900</v>
      </c>
      <c r="U1041" s="60">
        <f t="shared" ref="U1041" si="16896">IF(U1038=1,T1041+1,T1041)</f>
        <v>1900</v>
      </c>
      <c r="V1041" s="60">
        <f t="shared" ref="V1041" si="16897">IF(V1038=1,U1041+1,U1041)</f>
        <v>1900</v>
      </c>
      <c r="W1041" s="60">
        <f t="shared" ref="W1041" si="16898">IF(W1038=1,V1041+1,V1041)</f>
        <v>1900</v>
      </c>
      <c r="X1041" s="60">
        <f t="shared" ref="X1041" si="16899">IF(X1038=1,W1041+1,W1041)</f>
        <v>1900</v>
      </c>
      <c r="Y1041" s="60">
        <f t="shared" ref="Y1041" si="16900">IF(Y1038=1,X1041+1,X1041)</f>
        <v>1900</v>
      </c>
      <c r="Z1041" s="60">
        <f t="shared" ref="Z1041" si="16901">IF(Z1038=1,Y1041+1,Y1041)</f>
        <v>1901</v>
      </c>
      <c r="AA1041" s="60">
        <f t="shared" ref="AA1041" si="16902">IF(AA1038=1,Z1041+1,Z1041)</f>
        <v>1901</v>
      </c>
      <c r="AB1041" s="60">
        <f t="shared" ref="AB1041" si="16903">IF(AB1038=1,AA1041+1,AA1041)</f>
        <v>1901</v>
      </c>
      <c r="AC1041" s="60">
        <f t="shared" ref="AC1041" si="16904">IF(AC1038=1,AB1041+1,AB1041)</f>
        <v>1901</v>
      </c>
      <c r="AD1041" s="60">
        <f t="shared" ref="AD1041" si="16905">IF(AD1038=1,AC1041+1,AC1041)</f>
        <v>1901</v>
      </c>
      <c r="AE1041" s="60">
        <f t="shared" ref="AE1041" si="16906">IF(AE1038=1,AD1041+1,AD1041)</f>
        <v>1901</v>
      </c>
      <c r="AF1041" s="60">
        <f t="shared" ref="AF1041" si="16907">IF(AF1038=1,AE1041+1,AE1041)</f>
        <v>1901</v>
      </c>
      <c r="AG1041" s="60">
        <f t="shared" ref="AG1041" si="16908">IF(AG1038=1,AF1041+1,AF1041)</f>
        <v>1901</v>
      </c>
      <c r="AH1041" s="60">
        <f t="shared" ref="AH1041" si="16909">IF(AH1038=1,AG1041+1,AG1041)</f>
        <v>1901</v>
      </c>
      <c r="AI1041" s="60">
        <f t="shared" ref="AI1041" si="16910">IF(AI1038=1,AH1041+1,AH1041)</f>
        <v>1901</v>
      </c>
      <c r="AJ1041" s="60">
        <f t="shared" ref="AJ1041" si="16911">IF(AJ1038=1,AI1041+1,AI1041)</f>
        <v>1901</v>
      </c>
      <c r="AK1041" s="60">
        <f t="shared" ref="AK1041" si="16912">IF(AK1038=1,AJ1041+1,AJ1041)</f>
        <v>1901</v>
      </c>
      <c r="AL1041" s="60">
        <f t="shared" ref="AL1041" si="16913">IF(AL1038=1,AK1041+1,AK1041)</f>
        <v>1902</v>
      </c>
      <c r="AM1041" s="60">
        <f t="shared" ref="AM1041" si="16914">IF(AM1038=1,AL1041+1,AL1041)</f>
        <v>1902</v>
      </c>
      <c r="AN1041" s="60">
        <f t="shared" ref="AN1041" si="16915">IF(AN1038=1,AM1041+1,AM1041)</f>
        <v>1902</v>
      </c>
      <c r="AO1041" s="60">
        <f t="shared" ref="AO1041" si="16916">IF(AO1038=1,AN1041+1,AN1041)</f>
        <v>1902</v>
      </c>
      <c r="AP1041" s="60">
        <f t="shared" ref="AP1041" si="16917">IF(AP1038=1,AO1041+1,AO1041)</f>
        <v>1902</v>
      </c>
      <c r="AQ1041" s="60">
        <f t="shared" ref="AQ1041" si="16918">IF(AQ1038=1,AP1041+1,AP1041)</f>
        <v>1902</v>
      </c>
      <c r="AR1041" s="60">
        <f t="shared" ref="AR1041" si="16919">IF(AR1038=1,AQ1041+1,AQ1041)</f>
        <v>1902</v>
      </c>
      <c r="AS1041" s="60">
        <f t="shared" ref="AS1041" si="16920">IF(AS1038=1,AR1041+1,AR1041)</f>
        <v>1902</v>
      </c>
      <c r="AT1041" s="60">
        <f t="shared" ref="AT1041" si="16921">IF(AT1038=1,AS1041+1,AS1041)</f>
        <v>1902</v>
      </c>
      <c r="AU1041" s="60">
        <f t="shared" ref="AU1041" si="16922">IF(AU1038=1,AT1041+1,AT1041)</f>
        <v>1902</v>
      </c>
      <c r="AV1041" s="60">
        <f t="shared" ref="AV1041" si="16923">IF(AV1038=1,AU1041+1,AU1041)</f>
        <v>1902</v>
      </c>
      <c r="AW1041" s="60">
        <f t="shared" ref="AW1041" si="16924">IF(AW1038=1,AV1041+1,AV1041)</f>
        <v>1902</v>
      </c>
      <c r="AX1041" s="60">
        <f t="shared" ref="AX1041" si="16925">IF(AX1038=1,AW1041+1,AW1041)</f>
        <v>1903</v>
      </c>
      <c r="AY1041" s="60">
        <f t="shared" ref="AY1041" si="16926">IF(AY1038=1,AX1041+1,AX1041)</f>
        <v>1903</v>
      </c>
      <c r="AZ1041" s="60">
        <f t="shared" ref="AZ1041" si="16927">IF(AZ1038=1,AY1041+1,AY1041)</f>
        <v>1903</v>
      </c>
      <c r="BA1041" s="60">
        <f t="shared" ref="BA1041" si="16928">IF(BA1038=1,AZ1041+1,AZ1041)</f>
        <v>1903</v>
      </c>
      <c r="BB1041" s="60">
        <f t="shared" ref="BB1041" si="16929">IF(BB1038=1,BA1041+1,BA1041)</f>
        <v>1903</v>
      </c>
      <c r="BC1041" s="60">
        <f t="shared" ref="BC1041" si="16930">IF(BC1038=1,BB1041+1,BB1041)</f>
        <v>1903</v>
      </c>
      <c r="BD1041" s="60">
        <f t="shared" ref="BD1041" si="16931">IF(BD1038=1,BC1041+1,BC1041)</f>
        <v>1903</v>
      </c>
      <c r="BE1041" s="60">
        <f t="shared" ref="BE1041" si="16932">IF(BE1038=1,BD1041+1,BD1041)</f>
        <v>1903</v>
      </c>
      <c r="BF1041" s="60">
        <f t="shared" ref="BF1041" si="16933">IF(BF1038=1,BE1041+1,BE1041)</f>
        <v>1903</v>
      </c>
      <c r="BG1041" s="60">
        <f t="shared" ref="BG1041" si="16934">IF(BG1038=1,BF1041+1,BF1041)</f>
        <v>1903</v>
      </c>
      <c r="BH1041" s="60">
        <f t="shared" ref="BH1041" si="16935">IF(BH1038=1,BG1041+1,BG1041)</f>
        <v>1903</v>
      </c>
      <c r="BI1041" s="60">
        <f t="shared" ref="BI1041" si="16936">IF(BI1038=1,BH1041+1,BH1041)</f>
        <v>1903</v>
      </c>
      <c r="BJ1041" s="199"/>
      <c r="BK1041" s="198"/>
      <c r="BL1041" s="202"/>
      <c r="BM1041" s="106"/>
      <c r="BN1041" s="106"/>
      <c r="BO1041" s="106"/>
      <c r="BP1041" s="106"/>
      <c r="BQ1041" s="106"/>
      <c r="BR1041" s="106"/>
      <c r="BS1041" s="106"/>
      <c r="BT1041" s="106"/>
      <c r="BU1041" s="106"/>
      <c r="BV1041" s="106"/>
      <c r="BW1041" s="106"/>
      <c r="BX1041" s="106"/>
      <c r="BY1041" s="106"/>
      <c r="BZ1041" s="106"/>
      <c r="CA1041" s="106"/>
      <c r="CB1041" s="106"/>
    </row>
    <row r="1042" spans="1:80" s="245" customFormat="1" ht="16.399999999999999" customHeight="1" x14ac:dyDescent="0.35">
      <c r="A1042" s="250"/>
      <c r="B1042" s="113"/>
      <c r="C1042" s="125"/>
      <c r="D1042" s="125"/>
      <c r="E1042" s="357"/>
      <c r="F1042" s="357"/>
      <c r="G1042" s="357"/>
      <c r="H1042" s="370"/>
      <c r="I1042" s="374"/>
      <c r="J1042" s="7"/>
      <c r="K1042" s="377"/>
      <c r="L1042" s="106"/>
      <c r="M1042" s="63" t="s">
        <v>159</v>
      </c>
      <c r="N1042" s="258"/>
      <c r="O1042" s="258"/>
      <c r="P1042" s="258"/>
      <c r="Q1042" s="258"/>
      <c r="R1042" s="258"/>
      <c r="S1042" s="258"/>
      <c r="T1042" s="258"/>
      <c r="U1042" s="258"/>
      <c r="V1042" s="258"/>
      <c r="W1042" s="258"/>
      <c r="X1042" s="258"/>
      <c r="Y1042" s="258"/>
      <c r="Z1042" s="258"/>
      <c r="AA1042" s="258"/>
      <c r="AB1042" s="258"/>
      <c r="AC1042" s="258"/>
      <c r="AD1042" s="258"/>
      <c r="AE1042" s="258"/>
      <c r="AF1042" s="258"/>
      <c r="AG1042" s="258"/>
      <c r="AH1042" s="258"/>
      <c r="AI1042" s="258"/>
      <c r="AJ1042" s="258"/>
      <c r="AK1042" s="258"/>
      <c r="AL1042" s="258"/>
      <c r="AM1042" s="258"/>
      <c r="AN1042" s="258"/>
      <c r="AO1042" s="258"/>
      <c r="AP1042" s="258"/>
      <c r="AQ1042" s="258"/>
      <c r="AR1042" s="258"/>
      <c r="AS1042" s="258"/>
      <c r="AT1042" s="258"/>
      <c r="AU1042" s="258"/>
      <c r="AV1042" s="258"/>
      <c r="AW1042" s="258"/>
      <c r="AX1042" s="258"/>
      <c r="AY1042" s="258"/>
      <c r="AZ1042" s="258"/>
      <c r="BA1042" s="258"/>
      <c r="BB1042" s="258"/>
      <c r="BC1042" s="258"/>
      <c r="BD1042" s="258"/>
      <c r="BE1042" s="258"/>
      <c r="BF1042" s="258"/>
      <c r="BG1042" s="258"/>
      <c r="BH1042" s="258"/>
      <c r="BI1042" s="258"/>
      <c r="BJ1042" s="199"/>
      <c r="BK1042" s="198"/>
      <c r="BL1042" s="202"/>
      <c r="BM1042" s="106"/>
      <c r="BN1042" s="106"/>
      <c r="BO1042" s="106"/>
      <c r="BP1042" s="106"/>
      <c r="BQ1042" s="106"/>
      <c r="BR1042" s="106"/>
      <c r="BS1042" s="106"/>
      <c r="BT1042" s="106"/>
      <c r="BU1042" s="106"/>
      <c r="BV1042" s="106"/>
      <c r="BW1042" s="106"/>
      <c r="BX1042" s="106"/>
      <c r="BY1042" s="106"/>
      <c r="BZ1042" s="106"/>
      <c r="CA1042" s="106"/>
      <c r="CB1042" s="106"/>
    </row>
    <row r="1043" spans="1:80" s="245" customFormat="1" ht="23.5" customHeight="1" x14ac:dyDescent="0.35">
      <c r="A1043" s="243"/>
      <c r="B1043" s="126" t="s">
        <v>422</v>
      </c>
      <c r="C1043" s="381"/>
      <c r="D1043" s="381"/>
      <c r="E1043" s="259"/>
      <c r="F1043" s="259"/>
      <c r="G1043" s="241"/>
      <c r="H1043" s="253"/>
      <c r="I1043" s="61">
        <f>IF($H1043="",0,VLOOKUP($E1043,'Podpůrná data'!$H$15:$I$185,2,FALSE)*$H1043)</f>
        <v>0</v>
      </c>
      <c r="J1043" s="105"/>
      <c r="K1043" s="166">
        <f>IF(I1043&gt;0,1,0)</f>
        <v>0</v>
      </c>
      <c r="L1043" s="204"/>
      <c r="M1043" s="63" t="s">
        <v>95</v>
      </c>
      <c r="N1043" s="260"/>
      <c r="O1043" s="260"/>
      <c r="P1043" s="260"/>
      <c r="Q1043" s="260"/>
      <c r="R1043" s="260"/>
      <c r="S1043" s="260"/>
      <c r="T1043" s="260"/>
      <c r="U1043" s="260"/>
      <c r="V1043" s="260"/>
      <c r="W1043" s="260"/>
      <c r="X1043" s="260"/>
      <c r="Y1043" s="260"/>
      <c r="Z1043" s="260"/>
      <c r="AA1043" s="260"/>
      <c r="AB1043" s="260"/>
      <c r="AC1043" s="260"/>
      <c r="AD1043" s="260"/>
      <c r="AE1043" s="260"/>
      <c r="AF1043" s="260"/>
      <c r="AG1043" s="260"/>
      <c r="AH1043" s="260"/>
      <c r="AI1043" s="260"/>
      <c r="AJ1043" s="260"/>
      <c r="AK1043" s="260"/>
      <c r="AL1043" s="260"/>
      <c r="AM1043" s="260"/>
      <c r="AN1043" s="260"/>
      <c r="AO1043" s="260"/>
      <c r="AP1043" s="260"/>
      <c r="AQ1043" s="260"/>
      <c r="AR1043" s="260"/>
      <c r="AS1043" s="260"/>
      <c r="AT1043" s="260"/>
      <c r="AU1043" s="260"/>
      <c r="AV1043" s="260"/>
      <c r="AW1043" s="260"/>
      <c r="AX1043" s="260"/>
      <c r="AY1043" s="260"/>
      <c r="AZ1043" s="260"/>
      <c r="BA1043" s="260"/>
      <c r="BB1043" s="260"/>
      <c r="BC1043" s="260"/>
      <c r="BD1043" s="260"/>
      <c r="BE1043" s="260"/>
      <c r="BF1043" s="260"/>
      <c r="BG1043" s="260"/>
      <c r="BH1043" s="260"/>
      <c r="BI1043" s="260"/>
      <c r="BJ1043" s="382">
        <f>SUM(N1045:BI1045)</f>
        <v>0</v>
      </c>
      <c r="BK1043" s="384">
        <f>SUM(N1047:BI1047)</f>
        <v>0</v>
      </c>
      <c r="BL1043" s="386">
        <f>IF($K1043=0,0,IF($BJ1043&gt;=20,1,0))</f>
        <v>0</v>
      </c>
      <c r="BM1043" s="106"/>
      <c r="BN1043" s="106"/>
      <c r="BO1043" s="106"/>
      <c r="BP1043" s="106"/>
      <c r="BQ1043" s="106"/>
      <c r="BR1043" s="106"/>
      <c r="BS1043" s="106"/>
      <c r="BT1043" s="106"/>
      <c r="BU1043" s="106"/>
      <c r="BV1043" s="106"/>
      <c r="BW1043" s="106"/>
      <c r="BX1043" s="106"/>
      <c r="BY1043" s="106"/>
      <c r="BZ1043" s="106"/>
      <c r="CA1043" s="106"/>
      <c r="CB1043" s="106"/>
    </row>
    <row r="1044" spans="1:80" s="245" customFormat="1" ht="29" x14ac:dyDescent="0.35">
      <c r="A1044" s="243"/>
      <c r="B1044" s="128"/>
      <c r="C1044" s="170"/>
      <c r="D1044" s="170"/>
      <c r="E1044" s="170"/>
      <c r="F1044" s="170"/>
      <c r="G1044" s="170"/>
      <c r="H1044" s="170"/>
      <c r="I1044" s="64"/>
      <c r="J1044" s="105"/>
      <c r="K1044" s="223"/>
      <c r="L1044" s="106"/>
      <c r="M1044" s="63" t="s">
        <v>215</v>
      </c>
      <c r="N1044" s="260"/>
      <c r="O1044" s="260"/>
      <c r="P1044" s="260"/>
      <c r="Q1044" s="260"/>
      <c r="R1044" s="260"/>
      <c r="S1044" s="260"/>
      <c r="T1044" s="260"/>
      <c r="U1044" s="260"/>
      <c r="V1044" s="260"/>
      <c r="W1044" s="260"/>
      <c r="X1044" s="260"/>
      <c r="Y1044" s="260"/>
      <c r="Z1044" s="260"/>
      <c r="AA1044" s="260"/>
      <c r="AB1044" s="260"/>
      <c r="AC1044" s="260"/>
      <c r="AD1044" s="260"/>
      <c r="AE1044" s="260"/>
      <c r="AF1044" s="260"/>
      <c r="AG1044" s="260"/>
      <c r="AH1044" s="260"/>
      <c r="AI1044" s="260"/>
      <c r="AJ1044" s="260"/>
      <c r="AK1044" s="260"/>
      <c r="AL1044" s="260"/>
      <c r="AM1044" s="260"/>
      <c r="AN1044" s="260"/>
      <c r="AO1044" s="260"/>
      <c r="AP1044" s="260"/>
      <c r="AQ1044" s="260"/>
      <c r="AR1044" s="260"/>
      <c r="AS1044" s="260"/>
      <c r="AT1044" s="260"/>
      <c r="AU1044" s="260"/>
      <c r="AV1044" s="260"/>
      <c r="AW1044" s="260"/>
      <c r="AX1044" s="260"/>
      <c r="AY1044" s="260"/>
      <c r="AZ1044" s="260"/>
      <c r="BA1044" s="260"/>
      <c r="BB1044" s="260"/>
      <c r="BC1044" s="260"/>
      <c r="BD1044" s="260"/>
      <c r="BE1044" s="260"/>
      <c r="BF1044" s="260"/>
      <c r="BG1044" s="260"/>
      <c r="BH1044" s="260"/>
      <c r="BI1044" s="260"/>
      <c r="BJ1044" s="382"/>
      <c r="BK1044" s="384"/>
      <c r="BL1044" s="386"/>
      <c r="BM1044" s="106"/>
      <c r="BN1044" s="106"/>
      <c r="BO1044" s="106"/>
      <c r="BP1044" s="106"/>
      <c r="BQ1044" s="106"/>
      <c r="BR1044" s="106"/>
      <c r="BS1044" s="106"/>
      <c r="BT1044" s="106"/>
      <c r="BU1044" s="106"/>
      <c r="BV1044" s="106"/>
      <c r="BW1044" s="106"/>
      <c r="BX1044" s="106"/>
      <c r="BY1044" s="106"/>
      <c r="BZ1044" s="106"/>
      <c r="CA1044" s="106"/>
      <c r="CB1044" s="106"/>
    </row>
    <row r="1045" spans="1:80" s="245" customFormat="1" ht="29" x14ac:dyDescent="0.35">
      <c r="A1045" s="243"/>
      <c r="B1045" s="128"/>
      <c r="C1045" s="170"/>
      <c r="D1045" s="170"/>
      <c r="E1045" s="170"/>
      <c r="F1045" s="170"/>
      <c r="G1045" s="170"/>
      <c r="H1045" s="170"/>
      <c r="I1045" s="64"/>
      <c r="J1045" s="105"/>
      <c r="K1045" s="165"/>
      <c r="L1045" s="106"/>
      <c r="M1045" s="63" t="s">
        <v>235</v>
      </c>
      <c r="N1045" s="167">
        <f>IF(N1044="",0,IF(N1044&gt;=$H1043,$H1043,N1044))</f>
        <v>0</v>
      </c>
      <c r="O1045" s="167">
        <f t="shared" ref="O1045" si="16937">IF(O1044="",0,IF((O1044+N1046)&lt;=$H1043,O1044,$H1043-N1046))</f>
        <v>0</v>
      </c>
      <c r="P1045" s="167">
        <f t="shared" ref="P1045" si="16938">IF(P1044="",0,IF((P1044+O1046)&lt;=$H1043,P1044,$H1043-O1046))</f>
        <v>0</v>
      </c>
      <c r="Q1045" s="167">
        <f t="shared" ref="Q1045" si="16939">IF(Q1044="",0,IF((Q1044+P1046)&lt;=$H1043,Q1044,$H1043-P1046))</f>
        <v>0</v>
      </c>
      <c r="R1045" s="167">
        <f t="shared" ref="R1045" si="16940">IF(R1044="",0,IF((R1044+Q1046)&lt;=$H1043,R1044,$H1043-Q1046))</f>
        <v>0</v>
      </c>
      <c r="S1045" s="167">
        <f t="shared" ref="S1045" si="16941">IF(S1044="",0,IF((S1044+R1046)&lt;=$H1043,S1044,$H1043-R1046))</f>
        <v>0</v>
      </c>
      <c r="T1045" s="167">
        <f t="shared" ref="T1045" si="16942">IF(T1044="",0,IF((T1044+S1046)&lt;=$H1043,T1044,$H1043-S1046))</f>
        <v>0</v>
      </c>
      <c r="U1045" s="167">
        <f t="shared" ref="U1045" si="16943">IF(U1044="",0,IF((U1044+T1046)&lt;=$H1043,U1044,$H1043-T1046))</f>
        <v>0</v>
      </c>
      <c r="V1045" s="167">
        <f t="shared" ref="V1045" si="16944">IF(V1044="",0,IF((V1044+U1046)&lt;=$H1043,V1044,$H1043-U1046))</f>
        <v>0</v>
      </c>
      <c r="W1045" s="167">
        <f t="shared" ref="W1045" si="16945">IF(W1044="",0,IF((W1044+V1046)&lt;=$H1043,W1044,$H1043-V1046))</f>
        <v>0</v>
      </c>
      <c r="X1045" s="167">
        <f t="shared" ref="X1045" si="16946">IF(X1044="",0,IF((X1044+W1046)&lt;=$H1043,X1044,$H1043-W1046))</f>
        <v>0</v>
      </c>
      <c r="Y1045" s="167">
        <f t="shared" ref="Y1045" si="16947">IF(Y1044="",0,IF((Y1044+X1046)&lt;=$H1043,Y1044,$H1043-X1046))</f>
        <v>0</v>
      </c>
      <c r="Z1045" s="167">
        <f t="shared" ref="Z1045" si="16948">IF(Z1044="",0,IF((Z1044+Y1046)&lt;=$H1043,Z1044,$H1043-Y1046))</f>
        <v>0</v>
      </c>
      <c r="AA1045" s="167">
        <f t="shared" ref="AA1045" si="16949">IF(AA1044="",0,IF((AA1044+Z1046)&lt;=$H1043,AA1044,$H1043-Z1046))</f>
        <v>0</v>
      </c>
      <c r="AB1045" s="167">
        <f t="shared" ref="AB1045" si="16950">IF(AB1044="",0,IF((AB1044+AA1046)&lt;=$H1043,AB1044,$H1043-AA1046))</f>
        <v>0</v>
      </c>
      <c r="AC1045" s="167">
        <f t="shared" ref="AC1045" si="16951">IF(AC1044="",0,IF((AC1044+AB1046)&lt;=$H1043,AC1044,$H1043-AB1046))</f>
        <v>0</v>
      </c>
      <c r="AD1045" s="167">
        <f t="shared" ref="AD1045" si="16952">IF(AD1044="",0,IF((AD1044+AC1046)&lt;=$H1043,AD1044,$H1043-AC1046))</f>
        <v>0</v>
      </c>
      <c r="AE1045" s="167">
        <f t="shared" ref="AE1045" si="16953">IF(AE1044="",0,IF((AE1044+AD1046)&lt;=$H1043,AE1044,$H1043-AD1046))</f>
        <v>0</v>
      </c>
      <c r="AF1045" s="167">
        <f t="shared" ref="AF1045" si="16954">IF(AF1044="",0,IF((AF1044+AE1046)&lt;=$H1043,AF1044,$H1043-AE1046))</f>
        <v>0</v>
      </c>
      <c r="AG1045" s="167">
        <f t="shared" ref="AG1045" si="16955">IF(AG1044="",0,IF((AG1044+AF1046)&lt;=$H1043,AG1044,$H1043-AF1046))</f>
        <v>0</v>
      </c>
      <c r="AH1045" s="167">
        <f t="shared" ref="AH1045" si="16956">IF(AH1044="",0,IF((AH1044+AG1046)&lt;=$H1043,AH1044,$H1043-AG1046))</f>
        <v>0</v>
      </c>
      <c r="AI1045" s="167">
        <f t="shared" ref="AI1045" si="16957">IF(AI1044="",0,IF((AI1044+AH1046)&lt;=$H1043,AI1044,$H1043-AH1046))</f>
        <v>0</v>
      </c>
      <c r="AJ1045" s="167">
        <f t="shared" ref="AJ1045" si="16958">IF(AJ1044="",0,IF((AJ1044+AI1046)&lt;=$H1043,AJ1044,$H1043-AI1046))</f>
        <v>0</v>
      </c>
      <c r="AK1045" s="167">
        <f t="shared" ref="AK1045" si="16959">IF(AK1044="",0,IF((AK1044+AJ1046)&lt;=$H1043,AK1044,$H1043-AJ1046))</f>
        <v>0</v>
      </c>
      <c r="AL1045" s="167">
        <f t="shared" ref="AL1045" si="16960">IF(AL1044="",0,IF((AL1044+AK1046)&lt;=$H1043,AL1044,$H1043-AK1046))</f>
        <v>0</v>
      </c>
      <c r="AM1045" s="167">
        <f t="shared" ref="AM1045" si="16961">IF(AM1044="",0,IF((AM1044+AL1046)&lt;=$H1043,AM1044,$H1043-AL1046))</f>
        <v>0</v>
      </c>
      <c r="AN1045" s="167">
        <f t="shared" ref="AN1045" si="16962">IF(AN1044="",0,IF((AN1044+AM1046)&lt;=$H1043,AN1044,$H1043-AM1046))</f>
        <v>0</v>
      </c>
      <c r="AO1045" s="167">
        <f t="shared" ref="AO1045" si="16963">IF(AO1044="",0,IF((AO1044+AN1046)&lt;=$H1043,AO1044,$H1043-AN1046))</f>
        <v>0</v>
      </c>
      <c r="AP1045" s="167">
        <f t="shared" ref="AP1045" si="16964">IF(AP1044="",0,IF((AP1044+AO1046)&lt;=$H1043,AP1044,$H1043-AO1046))</f>
        <v>0</v>
      </c>
      <c r="AQ1045" s="167">
        <f t="shared" ref="AQ1045" si="16965">IF(AQ1044="",0,IF((AQ1044+AP1046)&lt;=$H1043,AQ1044,$H1043-AP1046))</f>
        <v>0</v>
      </c>
      <c r="AR1045" s="167">
        <f t="shared" ref="AR1045" si="16966">IF(AR1044="",0,IF((AR1044+AQ1046)&lt;=$H1043,AR1044,$H1043-AQ1046))</f>
        <v>0</v>
      </c>
      <c r="AS1045" s="167">
        <f t="shared" ref="AS1045" si="16967">IF(AS1044="",0,IF((AS1044+AR1046)&lt;=$H1043,AS1044,$H1043-AR1046))</f>
        <v>0</v>
      </c>
      <c r="AT1045" s="167">
        <f t="shared" ref="AT1045" si="16968">IF(AT1044="",0,IF((AT1044+AS1046)&lt;=$H1043,AT1044,$H1043-AS1046))</f>
        <v>0</v>
      </c>
      <c r="AU1045" s="167">
        <f t="shared" ref="AU1045" si="16969">IF(AU1044="",0,IF((AU1044+AT1046)&lt;=$H1043,AU1044,$H1043-AT1046))</f>
        <v>0</v>
      </c>
      <c r="AV1045" s="167">
        <f t="shared" ref="AV1045" si="16970">IF(AV1044="",0,IF((AV1044+AU1046)&lt;=$H1043,AV1044,$H1043-AU1046))</f>
        <v>0</v>
      </c>
      <c r="AW1045" s="167">
        <f t="shared" ref="AW1045" si="16971">IF(AW1044="",0,IF((AW1044+AV1046)&lt;=$H1043,AW1044,$H1043-AV1046))</f>
        <v>0</v>
      </c>
      <c r="AX1045" s="167">
        <f t="shared" ref="AX1045" si="16972">IF(AX1044="",0,IF((AX1044+AW1046)&lt;=$H1043,AX1044,$H1043-AW1046))</f>
        <v>0</v>
      </c>
      <c r="AY1045" s="167">
        <f t="shared" ref="AY1045" si="16973">IF(AY1044="",0,IF((AY1044+AX1046)&lt;=$H1043,AY1044,$H1043-AX1046))</f>
        <v>0</v>
      </c>
      <c r="AZ1045" s="167">
        <f t="shared" ref="AZ1045" si="16974">IF(AZ1044="",0,IF((AZ1044+AY1046)&lt;=$H1043,AZ1044,$H1043-AY1046))</f>
        <v>0</v>
      </c>
      <c r="BA1045" s="167">
        <f t="shared" ref="BA1045" si="16975">IF(BA1044="",0,IF((BA1044+AZ1046)&lt;=$H1043,BA1044,$H1043-AZ1046))</f>
        <v>0</v>
      </c>
      <c r="BB1045" s="167">
        <f t="shared" ref="BB1045" si="16976">IF(BB1044="",0,IF((BB1044+BA1046)&lt;=$H1043,BB1044,$H1043-BA1046))</f>
        <v>0</v>
      </c>
      <c r="BC1045" s="167">
        <f t="shared" ref="BC1045" si="16977">IF(BC1044="",0,IF((BC1044+BB1046)&lt;=$H1043,BC1044,$H1043-BB1046))</f>
        <v>0</v>
      </c>
      <c r="BD1045" s="167">
        <f t="shared" ref="BD1045" si="16978">IF(BD1044="",0,IF((BD1044+BC1046)&lt;=$H1043,BD1044,$H1043-BC1046))</f>
        <v>0</v>
      </c>
      <c r="BE1045" s="167">
        <f t="shared" ref="BE1045" si="16979">IF(BE1044="",0,IF((BE1044+BD1046)&lt;=$H1043,BE1044,$H1043-BD1046))</f>
        <v>0</v>
      </c>
      <c r="BF1045" s="167">
        <f t="shared" ref="BF1045" si="16980">IF(BF1044="",0,IF((BF1044+BE1046)&lt;=$H1043,BF1044,$H1043-BE1046))</f>
        <v>0</v>
      </c>
      <c r="BG1045" s="167">
        <f t="shared" ref="BG1045" si="16981">IF(BG1044="",0,IF((BG1044+BF1046)&lt;=$H1043,BG1044,$H1043-BF1046))</f>
        <v>0</v>
      </c>
      <c r="BH1045" s="167">
        <f t="shared" ref="BH1045" si="16982">IF(BH1044="",0,IF((BH1044+BG1046)&lt;=$H1043,BH1044,$H1043-BG1046))</f>
        <v>0</v>
      </c>
      <c r="BI1045" s="167">
        <f t="shared" ref="BI1045" si="16983">IF(BI1044="",0,IF((BI1044+BH1046)&lt;=$H1043,BI1044,$H1043-BH1046))</f>
        <v>0</v>
      </c>
      <c r="BJ1045" s="382"/>
      <c r="BK1045" s="384"/>
      <c r="BL1045" s="386"/>
      <c r="BM1045" s="106"/>
      <c r="BN1045" s="106"/>
      <c r="BO1045" s="106"/>
      <c r="BP1045" s="106"/>
      <c r="BQ1045" s="106"/>
      <c r="BR1045" s="106"/>
      <c r="BS1045" s="106"/>
      <c r="BT1045" s="106"/>
      <c r="BU1045" s="106"/>
      <c r="BV1045" s="106"/>
      <c r="BW1045" s="106"/>
      <c r="BX1045" s="106"/>
      <c r="BY1045" s="106"/>
      <c r="BZ1045" s="106"/>
      <c r="CA1045" s="106"/>
      <c r="CB1045" s="106"/>
    </row>
    <row r="1046" spans="1:80" ht="29" hidden="1" x14ac:dyDescent="0.35">
      <c r="B1046" s="128"/>
      <c r="C1046" s="170"/>
      <c r="D1046" s="170"/>
      <c r="E1046" s="170"/>
      <c r="F1046" s="170"/>
      <c r="G1046" s="170"/>
      <c r="H1046" s="170"/>
      <c r="I1046" s="172"/>
      <c r="J1046" s="105"/>
      <c r="K1046" s="175"/>
      <c r="L1046" s="105"/>
      <c r="M1046" s="63" t="s">
        <v>236</v>
      </c>
      <c r="N1046" s="167">
        <f>N1045</f>
        <v>0</v>
      </c>
      <c r="O1046" s="167">
        <f>O1045+N1046</f>
        <v>0</v>
      </c>
      <c r="P1046" s="167">
        <f t="shared" ref="P1046" si="16984">P1045+O1046</f>
        <v>0</v>
      </c>
      <c r="Q1046" s="167">
        <f t="shared" ref="Q1046" si="16985">Q1045+P1046</f>
        <v>0</v>
      </c>
      <c r="R1046" s="167">
        <f t="shared" ref="R1046" si="16986">R1045+Q1046</f>
        <v>0</v>
      </c>
      <c r="S1046" s="167">
        <f t="shared" ref="S1046" si="16987">S1045+R1046</f>
        <v>0</v>
      </c>
      <c r="T1046" s="167">
        <f t="shared" ref="T1046" si="16988">T1045+S1046</f>
        <v>0</v>
      </c>
      <c r="U1046" s="167">
        <f t="shared" ref="U1046" si="16989">U1045+T1046</f>
        <v>0</v>
      </c>
      <c r="V1046" s="167">
        <f t="shared" ref="V1046" si="16990">V1045+U1046</f>
        <v>0</v>
      </c>
      <c r="W1046" s="167">
        <f t="shared" ref="W1046" si="16991">W1045+V1046</f>
        <v>0</v>
      </c>
      <c r="X1046" s="167">
        <f t="shared" ref="X1046" si="16992">X1045+W1046</f>
        <v>0</v>
      </c>
      <c r="Y1046" s="167">
        <f t="shared" ref="Y1046" si="16993">Y1045+X1046</f>
        <v>0</v>
      </c>
      <c r="Z1046" s="167">
        <f t="shared" ref="Z1046" si="16994">Z1045+Y1046</f>
        <v>0</v>
      </c>
      <c r="AA1046" s="167">
        <f t="shared" ref="AA1046" si="16995">AA1045+Z1046</f>
        <v>0</v>
      </c>
      <c r="AB1046" s="167">
        <f t="shared" ref="AB1046" si="16996">AB1045+AA1046</f>
        <v>0</v>
      </c>
      <c r="AC1046" s="167">
        <f t="shared" ref="AC1046" si="16997">AC1045+AB1046</f>
        <v>0</v>
      </c>
      <c r="AD1046" s="167">
        <f t="shared" ref="AD1046" si="16998">AD1045+AC1046</f>
        <v>0</v>
      </c>
      <c r="AE1046" s="167">
        <f t="shared" ref="AE1046" si="16999">AE1045+AD1046</f>
        <v>0</v>
      </c>
      <c r="AF1046" s="167">
        <f t="shared" ref="AF1046" si="17000">AF1045+AE1046</f>
        <v>0</v>
      </c>
      <c r="AG1046" s="167">
        <f t="shared" ref="AG1046" si="17001">AG1045+AF1046</f>
        <v>0</v>
      </c>
      <c r="AH1046" s="167">
        <f t="shared" ref="AH1046" si="17002">AH1045+AG1046</f>
        <v>0</v>
      </c>
      <c r="AI1046" s="167">
        <f t="shared" ref="AI1046" si="17003">AI1045+AH1046</f>
        <v>0</v>
      </c>
      <c r="AJ1046" s="167">
        <f t="shared" ref="AJ1046" si="17004">AJ1045+AI1046</f>
        <v>0</v>
      </c>
      <c r="AK1046" s="167">
        <f t="shared" ref="AK1046" si="17005">AK1045+AJ1046</f>
        <v>0</v>
      </c>
      <c r="AL1046" s="167">
        <f t="shared" ref="AL1046" si="17006">AL1045+AK1046</f>
        <v>0</v>
      </c>
      <c r="AM1046" s="167">
        <f t="shared" ref="AM1046" si="17007">AM1045+AL1046</f>
        <v>0</v>
      </c>
      <c r="AN1046" s="167">
        <f t="shared" ref="AN1046" si="17008">AN1045+AM1046</f>
        <v>0</v>
      </c>
      <c r="AO1046" s="167">
        <f t="shared" ref="AO1046" si="17009">AO1045+AN1046</f>
        <v>0</v>
      </c>
      <c r="AP1046" s="167">
        <f t="shared" ref="AP1046" si="17010">AP1045+AO1046</f>
        <v>0</v>
      </c>
      <c r="AQ1046" s="167">
        <f t="shared" ref="AQ1046" si="17011">AQ1045+AP1046</f>
        <v>0</v>
      </c>
      <c r="AR1046" s="167">
        <f t="shared" ref="AR1046" si="17012">AR1045+AQ1046</f>
        <v>0</v>
      </c>
      <c r="AS1046" s="167">
        <f t="shared" ref="AS1046" si="17013">AS1045+AR1046</f>
        <v>0</v>
      </c>
      <c r="AT1046" s="167">
        <f t="shared" ref="AT1046" si="17014">AT1045+AS1046</f>
        <v>0</v>
      </c>
      <c r="AU1046" s="167">
        <f t="shared" ref="AU1046" si="17015">AU1045+AT1046</f>
        <v>0</v>
      </c>
      <c r="AV1046" s="167">
        <f t="shared" ref="AV1046" si="17016">AV1045+AU1046</f>
        <v>0</v>
      </c>
      <c r="AW1046" s="167">
        <f t="shared" ref="AW1046" si="17017">AW1045+AV1046</f>
        <v>0</v>
      </c>
      <c r="AX1046" s="167">
        <f t="shared" ref="AX1046" si="17018">AX1045+AW1046</f>
        <v>0</v>
      </c>
      <c r="AY1046" s="167">
        <f t="shared" ref="AY1046" si="17019">AY1045+AX1046</f>
        <v>0</v>
      </c>
      <c r="AZ1046" s="167">
        <f t="shared" ref="AZ1046" si="17020">AZ1045+AY1046</f>
        <v>0</v>
      </c>
      <c r="BA1046" s="167">
        <f t="shared" ref="BA1046" si="17021">BA1045+AZ1046</f>
        <v>0</v>
      </c>
      <c r="BB1046" s="167">
        <f t="shared" ref="BB1046" si="17022">BB1045+BA1046</f>
        <v>0</v>
      </c>
      <c r="BC1046" s="167">
        <f t="shared" ref="BC1046" si="17023">BC1045+BB1046</f>
        <v>0</v>
      </c>
      <c r="BD1046" s="167">
        <f t="shared" ref="BD1046" si="17024">BD1045+BC1046</f>
        <v>0</v>
      </c>
      <c r="BE1046" s="167">
        <f t="shared" ref="BE1046" si="17025">BE1045+BD1046</f>
        <v>0</v>
      </c>
      <c r="BF1046" s="167">
        <f t="shared" ref="BF1046" si="17026">BF1045+BE1046</f>
        <v>0</v>
      </c>
      <c r="BG1046" s="167">
        <f t="shared" ref="BG1046" si="17027">BG1045+BF1046</f>
        <v>0</v>
      </c>
      <c r="BH1046" s="167">
        <f t="shared" ref="BH1046" si="17028">BH1045+BG1046</f>
        <v>0</v>
      </c>
      <c r="BI1046" s="167">
        <f t="shared" ref="BI1046" si="17029">BI1045+BH1046</f>
        <v>0</v>
      </c>
      <c r="BJ1046" s="382"/>
      <c r="BK1046" s="384"/>
      <c r="BL1046" s="386"/>
      <c r="BM1046" s="105"/>
      <c r="BN1046" s="105"/>
      <c r="BO1046" s="105"/>
      <c r="BP1046" s="105"/>
      <c r="BQ1046" s="105"/>
      <c r="BR1046" s="105"/>
      <c r="BS1046" s="105"/>
      <c r="BT1046" s="105"/>
      <c r="BU1046" s="105"/>
      <c r="BV1046" s="105"/>
      <c r="BW1046" s="105"/>
      <c r="BX1046" s="105"/>
      <c r="BY1046" s="105"/>
      <c r="BZ1046" s="105"/>
      <c r="CA1046" s="105"/>
      <c r="CB1046" s="105"/>
    </row>
    <row r="1047" spans="1:80" ht="25.4" customHeight="1" thickBot="1" x14ac:dyDescent="0.4">
      <c r="B1047" s="129"/>
      <c r="C1047" s="173"/>
      <c r="D1047" s="173"/>
      <c r="E1047" s="173"/>
      <c r="F1047" s="173"/>
      <c r="G1047" s="173"/>
      <c r="H1047" s="173"/>
      <c r="I1047" s="174"/>
      <c r="J1047" s="105"/>
      <c r="K1047" s="176"/>
      <c r="L1047" s="105"/>
      <c r="M1047" s="63" t="s">
        <v>145</v>
      </c>
      <c r="N1047" s="168">
        <f>IF($E1043="",0,VLOOKUP($E1043,'Podpůrná data'!$H$15:$I$182,2)*N1045)</f>
        <v>0</v>
      </c>
      <c r="O1047" s="168">
        <f>IF($E1043="",0,VLOOKUP($E1043,'Podpůrná data'!$H$15:$I$182,2)*O1045)</f>
        <v>0</v>
      </c>
      <c r="P1047" s="168">
        <f>IF($E1043="",0,VLOOKUP($E1043,'Podpůrná data'!$H$15:$I$182,2)*P1045)</f>
        <v>0</v>
      </c>
      <c r="Q1047" s="168">
        <f>IF($E1043="",0,VLOOKUP($E1043,'Podpůrná data'!$H$15:$I$182,2)*Q1045)</f>
        <v>0</v>
      </c>
      <c r="R1047" s="168">
        <f>IF($E1043="",0,VLOOKUP($E1043,'Podpůrná data'!$H$15:$I$182,2)*R1045)</f>
        <v>0</v>
      </c>
      <c r="S1047" s="168">
        <f>IF($E1043="",0,VLOOKUP($E1043,'Podpůrná data'!$H$15:$I$182,2)*S1045)</f>
        <v>0</v>
      </c>
      <c r="T1047" s="168">
        <f>IF($E1043="",0,VLOOKUP($E1043,'Podpůrná data'!$H$15:$I$182,2)*T1045)</f>
        <v>0</v>
      </c>
      <c r="U1047" s="168">
        <f>IF($E1043="",0,VLOOKUP($E1043,'Podpůrná data'!$H$15:$I$182,2)*U1045)</f>
        <v>0</v>
      </c>
      <c r="V1047" s="168">
        <f>IF($E1043="",0,VLOOKUP($E1043,'Podpůrná data'!$H$15:$I$182,2)*V1045)</f>
        <v>0</v>
      </c>
      <c r="W1047" s="168">
        <f>IF($E1043="",0,VLOOKUP($E1043,'Podpůrná data'!$H$15:$I$182,2)*W1045)</f>
        <v>0</v>
      </c>
      <c r="X1047" s="168">
        <f>IF($E1043="",0,VLOOKUP($E1043,'Podpůrná data'!$H$15:$I$182,2)*X1045)</f>
        <v>0</v>
      </c>
      <c r="Y1047" s="168">
        <f>IF($E1043="",0,VLOOKUP($E1043,'Podpůrná data'!$H$15:$I$182,2)*Y1045)</f>
        <v>0</v>
      </c>
      <c r="Z1047" s="168">
        <f>IF($E1043="",0,VLOOKUP($E1043,'Podpůrná data'!$H$15:$I$182,2)*Z1045)</f>
        <v>0</v>
      </c>
      <c r="AA1047" s="168">
        <f>IF($E1043="",0,VLOOKUP($E1043,'Podpůrná data'!$H$15:$I$182,2)*AA1045)</f>
        <v>0</v>
      </c>
      <c r="AB1047" s="168">
        <f>IF($E1043="",0,VLOOKUP($E1043,'Podpůrná data'!$H$15:$I$182,2)*AB1045)</f>
        <v>0</v>
      </c>
      <c r="AC1047" s="168">
        <f>IF($E1043="",0,VLOOKUP($E1043,'Podpůrná data'!$H$15:$I$182,2)*AC1045)</f>
        <v>0</v>
      </c>
      <c r="AD1047" s="168">
        <f>IF($E1043="",0,VLOOKUP($E1043,'Podpůrná data'!$H$15:$I$182,2)*AD1045)</f>
        <v>0</v>
      </c>
      <c r="AE1047" s="168">
        <f>IF($E1043="",0,VLOOKUP($E1043,'Podpůrná data'!$H$15:$I$182,2)*AE1045)</f>
        <v>0</v>
      </c>
      <c r="AF1047" s="168">
        <f>IF($E1043="",0,VLOOKUP($E1043,'Podpůrná data'!$H$15:$I$182,2)*AF1045)</f>
        <v>0</v>
      </c>
      <c r="AG1047" s="168">
        <f>IF($E1043="",0,VLOOKUP($E1043,'Podpůrná data'!$H$15:$I$182,2)*AG1045)</f>
        <v>0</v>
      </c>
      <c r="AH1047" s="168">
        <f>IF($E1043="",0,VLOOKUP($E1043,'Podpůrná data'!$H$15:$I$182,2)*AH1045)</f>
        <v>0</v>
      </c>
      <c r="AI1047" s="168">
        <f>IF($E1043="",0,VLOOKUP($E1043,'Podpůrná data'!$H$15:$I$182,2)*AI1045)</f>
        <v>0</v>
      </c>
      <c r="AJ1047" s="168">
        <f>IF($E1043="",0,VLOOKUP($E1043,'Podpůrná data'!$H$15:$I$182,2)*AJ1045)</f>
        <v>0</v>
      </c>
      <c r="AK1047" s="168">
        <f>IF($E1043="",0,VLOOKUP($E1043,'Podpůrná data'!$H$15:$I$182,2)*AK1045)</f>
        <v>0</v>
      </c>
      <c r="AL1047" s="168">
        <f>IF($E1043="",0,VLOOKUP($E1043,'Podpůrná data'!$H$15:$I$182,2)*AL1045)</f>
        <v>0</v>
      </c>
      <c r="AM1047" s="168">
        <f>IF($E1043="",0,VLOOKUP($E1043,'Podpůrná data'!$H$15:$I$182,2)*AM1045)</f>
        <v>0</v>
      </c>
      <c r="AN1047" s="168">
        <f>IF($E1043="",0,VLOOKUP($E1043,'Podpůrná data'!$H$15:$I$182,2)*AN1045)</f>
        <v>0</v>
      </c>
      <c r="AO1047" s="168">
        <f>IF($E1043="",0,VLOOKUP($E1043,'Podpůrná data'!$H$15:$I$182,2)*AO1045)</f>
        <v>0</v>
      </c>
      <c r="AP1047" s="168">
        <f>IF($E1043="",0,VLOOKUP($E1043,'Podpůrná data'!$H$15:$I$182,2)*AP1045)</f>
        <v>0</v>
      </c>
      <c r="AQ1047" s="168">
        <f>IF($E1043="",0,VLOOKUP($E1043,'Podpůrná data'!$H$15:$I$182,2)*AQ1045)</f>
        <v>0</v>
      </c>
      <c r="AR1047" s="168">
        <f>IF($E1043="",0,VLOOKUP($E1043,'Podpůrná data'!$H$15:$I$182,2)*AR1045)</f>
        <v>0</v>
      </c>
      <c r="AS1047" s="168">
        <f>IF($E1043="",0,VLOOKUP($E1043,'Podpůrná data'!$H$15:$I$182,2)*AS1045)</f>
        <v>0</v>
      </c>
      <c r="AT1047" s="168">
        <f>IF($E1043="",0,VLOOKUP($E1043,'Podpůrná data'!$H$15:$I$182,2)*AT1045)</f>
        <v>0</v>
      </c>
      <c r="AU1047" s="168">
        <f>IF($E1043="",0,VLOOKUP($E1043,'Podpůrná data'!$H$15:$I$182,2)*AU1045)</f>
        <v>0</v>
      </c>
      <c r="AV1047" s="168">
        <f>IF($E1043="",0,VLOOKUP($E1043,'Podpůrná data'!$H$15:$I$182,2)*AV1045)</f>
        <v>0</v>
      </c>
      <c r="AW1047" s="168">
        <f>IF($E1043="",0,VLOOKUP($E1043,'Podpůrná data'!$H$15:$I$182,2)*AW1045)</f>
        <v>0</v>
      </c>
      <c r="AX1047" s="168">
        <f>IF($E1043="",0,VLOOKUP($E1043,'Podpůrná data'!$H$15:$I$182,2)*AX1045)</f>
        <v>0</v>
      </c>
      <c r="AY1047" s="168">
        <f>IF($E1043="",0,VLOOKUP($E1043,'Podpůrná data'!$H$15:$I$182,2)*AY1045)</f>
        <v>0</v>
      </c>
      <c r="AZ1047" s="168">
        <f>IF($E1043="",0,VLOOKUP($E1043,'Podpůrná data'!$H$15:$I$182,2)*AZ1045)</f>
        <v>0</v>
      </c>
      <c r="BA1047" s="168">
        <f>IF($E1043="",0,VLOOKUP($E1043,'Podpůrná data'!$H$15:$I$182,2)*BA1045)</f>
        <v>0</v>
      </c>
      <c r="BB1047" s="168">
        <f>IF($E1043="",0,VLOOKUP($E1043,'Podpůrná data'!$H$15:$I$182,2)*BB1045)</f>
        <v>0</v>
      </c>
      <c r="BC1047" s="168">
        <f>IF($E1043="",0,VLOOKUP($E1043,'Podpůrná data'!$H$15:$I$182,2)*BC1045)</f>
        <v>0</v>
      </c>
      <c r="BD1047" s="168">
        <f>IF($E1043="",0,VLOOKUP($E1043,'Podpůrná data'!$H$15:$I$182,2)*BD1045)</f>
        <v>0</v>
      </c>
      <c r="BE1047" s="168">
        <f>IF($E1043="",0,VLOOKUP($E1043,'Podpůrná data'!$H$15:$I$182,2)*BE1045)</f>
        <v>0</v>
      </c>
      <c r="BF1047" s="168">
        <f>IF($E1043="",0,VLOOKUP($E1043,'Podpůrná data'!$H$15:$I$182,2)*BF1045)</f>
        <v>0</v>
      </c>
      <c r="BG1047" s="168">
        <f>IF($E1043="",0,VLOOKUP($E1043,'Podpůrná data'!$H$15:$I$182,2)*BG1045)</f>
        <v>0</v>
      </c>
      <c r="BH1047" s="168">
        <f>IF($E1043="",0,VLOOKUP($E1043,'Podpůrná data'!$H$15:$I$182,2)*BH1045)</f>
        <v>0</v>
      </c>
      <c r="BI1047" s="168">
        <f>IF($E1043="",0,VLOOKUP($E1043,'Podpůrná data'!$H$15:$I$182,2)*BI1045)</f>
        <v>0</v>
      </c>
      <c r="BJ1047" s="382"/>
      <c r="BK1047" s="384"/>
      <c r="BL1047" s="386"/>
      <c r="BM1047" s="105"/>
      <c r="BN1047" s="178">
        <f>SUMIFS($N1047:$BI1047,$N1042:$BI1042,"1. ZoR")</f>
        <v>0</v>
      </c>
      <c r="BO1047" s="178">
        <f>SUMIFS($N1047:$BI1047,$N1042:$BI1042,"2. ZoR")</f>
        <v>0</v>
      </c>
      <c r="BP1047" s="178">
        <f>SUMIFS($N1047:$BI1047,$N1042:$BI1042,"3. ZoR")</f>
        <v>0</v>
      </c>
      <c r="BQ1047" s="178">
        <f>SUMIFS($N1047:$BI1047,$N1042:$BI1042,"4. ZoR")</f>
        <v>0</v>
      </c>
      <c r="BR1047" s="178">
        <f>SUMIFS($N1047:$BI1047,$N1042:$BI1042,"5. ZoR")</f>
        <v>0</v>
      </c>
      <c r="BS1047" s="178">
        <f>SUMIFS($N1047:$BI1047,$N1042:$BI1042,"6. ZoR")</f>
        <v>0</v>
      </c>
      <c r="BT1047" s="178">
        <f>SUMIFS($N1047:$BI1047,$N1042:$BI1042,"7. ZoR")</f>
        <v>0</v>
      </c>
      <c r="BU1047" s="178">
        <f>SUMIFS($N1047:$BI1047,$N1042:$BI1042,"8. ZoR")</f>
        <v>0</v>
      </c>
      <c r="BV1047" s="178">
        <f>SUMIFS($N1047:$BI1047,$N1042:$BI1042,"9. ZoR")</f>
        <v>0</v>
      </c>
      <c r="BW1047" s="178">
        <f>SUMIFS($N1047:$BI1047,$N1042:$BI1042,"10. ZoR")</f>
        <v>0</v>
      </c>
      <c r="BX1047" s="178">
        <f>SUMIFS($N1047:$BI1047,$N1042:$BI1042,"11. ZoR")</f>
        <v>0</v>
      </c>
      <c r="BY1047" s="178">
        <f>SUMIFS($N1047:$BI1047,$N1042:$BI1042,"12. ZoR")</f>
        <v>0</v>
      </c>
      <c r="BZ1047" s="178">
        <f>SUMIFS($N1047:$BI1047,$N1042:$BI1042,"13. ZoR")</f>
        <v>0</v>
      </c>
      <c r="CA1047" s="178">
        <f>SUMIFS($N1047:$BI1047,$N1042:$BI1042,"14. ZoR")</f>
        <v>0</v>
      </c>
      <c r="CB1047" s="178">
        <f>SUMIFS($N1047:$BI1047,$N1042:$BI1042,"15. ZoR")</f>
        <v>0</v>
      </c>
    </row>
    <row r="1048" spans="1:80" ht="29.5" hidden="1" thickBot="1" x14ac:dyDescent="0.4">
      <c r="B1048" s="129"/>
      <c r="C1048" s="173"/>
      <c r="D1048" s="173"/>
      <c r="E1048" s="173"/>
      <c r="F1048" s="173"/>
      <c r="G1048" s="173"/>
      <c r="H1048" s="173"/>
      <c r="I1048" s="174"/>
      <c r="J1048" s="105"/>
      <c r="K1048" s="176"/>
      <c r="L1048" s="105"/>
      <c r="M1048" s="63" t="s">
        <v>200</v>
      </c>
      <c r="N1048" s="168">
        <f>IF(N1047="","",N1047)</f>
        <v>0</v>
      </c>
      <c r="O1048" s="168">
        <f>N1048+O1047</f>
        <v>0</v>
      </c>
      <c r="P1048" s="168">
        <f t="shared" ref="P1048" si="17030">O1048+P1047</f>
        <v>0</v>
      </c>
      <c r="Q1048" s="168">
        <f t="shared" ref="Q1048" si="17031">P1048+Q1047</f>
        <v>0</v>
      </c>
      <c r="R1048" s="168">
        <f t="shared" ref="R1048" si="17032">Q1048+R1047</f>
        <v>0</v>
      </c>
      <c r="S1048" s="168">
        <f t="shared" ref="S1048" si="17033">R1048+S1047</f>
        <v>0</v>
      </c>
      <c r="T1048" s="168">
        <f t="shared" ref="T1048" si="17034">S1048+T1047</f>
        <v>0</v>
      </c>
      <c r="U1048" s="168">
        <f t="shared" ref="U1048" si="17035">T1048+U1047</f>
        <v>0</v>
      </c>
      <c r="V1048" s="168">
        <f t="shared" ref="V1048" si="17036">U1048+V1047</f>
        <v>0</v>
      </c>
      <c r="W1048" s="168">
        <f t="shared" ref="W1048" si="17037">V1048+W1047</f>
        <v>0</v>
      </c>
      <c r="X1048" s="168">
        <f t="shared" ref="X1048" si="17038">W1048+X1047</f>
        <v>0</v>
      </c>
      <c r="Y1048" s="168">
        <f t="shared" ref="Y1048" si="17039">X1048+Y1047</f>
        <v>0</v>
      </c>
      <c r="Z1048" s="168">
        <f t="shared" ref="Z1048" si="17040">Y1048+Z1047</f>
        <v>0</v>
      </c>
      <c r="AA1048" s="168">
        <f t="shared" ref="AA1048" si="17041">Z1048+AA1047</f>
        <v>0</v>
      </c>
      <c r="AB1048" s="168">
        <f t="shared" ref="AB1048" si="17042">AA1048+AB1047</f>
        <v>0</v>
      </c>
      <c r="AC1048" s="168">
        <f t="shared" ref="AC1048" si="17043">AB1048+AC1047</f>
        <v>0</v>
      </c>
      <c r="AD1048" s="168">
        <f t="shared" ref="AD1048" si="17044">AC1048+AD1047</f>
        <v>0</v>
      </c>
      <c r="AE1048" s="168">
        <f t="shared" ref="AE1048" si="17045">AD1048+AE1047</f>
        <v>0</v>
      </c>
      <c r="AF1048" s="168">
        <f t="shared" ref="AF1048" si="17046">AE1048+AF1047</f>
        <v>0</v>
      </c>
      <c r="AG1048" s="168">
        <f t="shared" ref="AG1048" si="17047">AF1048+AG1047</f>
        <v>0</v>
      </c>
      <c r="AH1048" s="168">
        <f t="shared" ref="AH1048" si="17048">AG1048+AH1047</f>
        <v>0</v>
      </c>
      <c r="AI1048" s="168">
        <f t="shared" ref="AI1048" si="17049">AH1048+AI1047</f>
        <v>0</v>
      </c>
      <c r="AJ1048" s="168">
        <f t="shared" ref="AJ1048" si="17050">AI1048+AJ1047</f>
        <v>0</v>
      </c>
      <c r="AK1048" s="168">
        <f t="shared" ref="AK1048" si="17051">AJ1048+AK1047</f>
        <v>0</v>
      </c>
      <c r="AL1048" s="168">
        <f t="shared" ref="AL1048" si="17052">AK1048+AL1047</f>
        <v>0</v>
      </c>
      <c r="AM1048" s="168">
        <f t="shared" ref="AM1048" si="17053">AL1048+AM1047</f>
        <v>0</v>
      </c>
      <c r="AN1048" s="168">
        <f t="shared" ref="AN1048" si="17054">AM1048+AN1047</f>
        <v>0</v>
      </c>
      <c r="AO1048" s="168">
        <f t="shared" ref="AO1048" si="17055">AN1048+AO1047</f>
        <v>0</v>
      </c>
      <c r="AP1048" s="168">
        <f t="shared" ref="AP1048" si="17056">AO1048+AP1047</f>
        <v>0</v>
      </c>
      <c r="AQ1048" s="168">
        <f t="shared" ref="AQ1048" si="17057">AP1048+AQ1047</f>
        <v>0</v>
      </c>
      <c r="AR1048" s="168">
        <f t="shared" ref="AR1048" si="17058">AQ1048+AR1047</f>
        <v>0</v>
      </c>
      <c r="AS1048" s="168">
        <f t="shared" ref="AS1048" si="17059">AR1048+AS1047</f>
        <v>0</v>
      </c>
      <c r="AT1048" s="168">
        <f t="shared" ref="AT1048" si="17060">AS1048+AT1047</f>
        <v>0</v>
      </c>
      <c r="AU1048" s="168">
        <f t="shared" ref="AU1048" si="17061">AT1048+AU1047</f>
        <v>0</v>
      </c>
      <c r="AV1048" s="168">
        <f t="shared" ref="AV1048" si="17062">AU1048+AV1047</f>
        <v>0</v>
      </c>
      <c r="AW1048" s="168">
        <f t="shared" ref="AW1048" si="17063">AV1048+AW1047</f>
        <v>0</v>
      </c>
      <c r="AX1048" s="168">
        <f t="shared" ref="AX1048" si="17064">AW1048+AX1047</f>
        <v>0</v>
      </c>
      <c r="AY1048" s="168">
        <f t="shared" ref="AY1048" si="17065">AX1048+AY1047</f>
        <v>0</v>
      </c>
      <c r="AZ1048" s="168">
        <f t="shared" ref="AZ1048" si="17066">AY1048+AZ1047</f>
        <v>0</v>
      </c>
      <c r="BA1048" s="168">
        <f t="shared" ref="BA1048" si="17067">AZ1048+BA1047</f>
        <v>0</v>
      </c>
      <c r="BB1048" s="168">
        <f t="shared" ref="BB1048" si="17068">BA1048+BB1047</f>
        <v>0</v>
      </c>
      <c r="BC1048" s="168">
        <f t="shared" ref="BC1048" si="17069">BB1048+BC1047</f>
        <v>0</v>
      </c>
      <c r="BD1048" s="168">
        <f t="shared" ref="BD1048" si="17070">BC1048+BD1047</f>
        <v>0</v>
      </c>
      <c r="BE1048" s="168">
        <f t="shared" ref="BE1048" si="17071">BD1048+BE1047</f>
        <v>0</v>
      </c>
      <c r="BF1048" s="168">
        <f t="shared" ref="BF1048" si="17072">BE1048+BF1047</f>
        <v>0</v>
      </c>
      <c r="BG1048" s="168">
        <f t="shared" ref="BG1048" si="17073">BF1048+BG1047</f>
        <v>0</v>
      </c>
      <c r="BH1048" s="168">
        <f t="shared" ref="BH1048" si="17074">BG1048+BH1047</f>
        <v>0</v>
      </c>
      <c r="BI1048" s="168">
        <f t="shared" ref="BI1048" si="17075">BH1048+BI1047</f>
        <v>0</v>
      </c>
      <c r="BJ1048" s="389"/>
      <c r="BK1048" s="390"/>
      <c r="BL1048" s="387"/>
      <c r="BM1048" s="105"/>
      <c r="BN1048" s="105"/>
      <c r="BO1048" s="105"/>
      <c r="BP1048" s="105"/>
      <c r="BQ1048" s="105"/>
      <c r="BR1048" s="105"/>
      <c r="BS1048" s="105"/>
      <c r="BT1048" s="105"/>
      <c r="BU1048" s="105"/>
      <c r="BV1048" s="105"/>
      <c r="BW1048" s="105"/>
      <c r="BX1048" s="105"/>
      <c r="BY1048" s="105"/>
      <c r="BZ1048" s="105"/>
      <c r="CA1048" s="105"/>
      <c r="CB1048" s="105"/>
    </row>
    <row r="1049" spans="1:80" x14ac:dyDescent="0.35">
      <c r="B1049" s="105"/>
      <c r="C1049" s="130"/>
      <c r="D1049" s="130"/>
      <c r="E1049" s="130"/>
      <c r="F1049" s="130"/>
      <c r="G1049" s="130"/>
      <c r="H1049" s="130"/>
      <c r="I1049" s="105"/>
      <c r="J1049" s="7"/>
      <c r="K1049" s="105"/>
      <c r="L1049" s="105"/>
      <c r="M1049" s="105"/>
      <c r="N1049" s="105"/>
      <c r="O1049" s="105"/>
      <c r="P1049" s="7"/>
      <c r="Q1049" s="105"/>
      <c r="R1049" s="105"/>
      <c r="S1049" s="105"/>
      <c r="T1049" s="105"/>
      <c r="U1049" s="105"/>
      <c r="V1049" s="105"/>
      <c r="W1049" s="105"/>
      <c r="X1049" s="105"/>
      <c r="Y1049" s="105"/>
      <c r="Z1049" s="105"/>
      <c r="AA1049" s="105"/>
      <c r="AB1049" s="105"/>
      <c r="AC1049" s="105"/>
      <c r="AD1049" s="105"/>
      <c r="AE1049" s="105"/>
      <c r="AF1049" s="105"/>
      <c r="AG1049" s="105"/>
      <c r="AH1049" s="105"/>
      <c r="AI1049" s="105"/>
      <c r="AJ1049" s="105"/>
      <c r="AK1049" s="105"/>
      <c r="AL1049" s="105"/>
      <c r="AM1049" s="105"/>
      <c r="AN1049" s="105"/>
      <c r="AO1049" s="105"/>
      <c r="AP1049" s="105"/>
      <c r="AQ1049" s="105"/>
      <c r="AR1049" s="105"/>
      <c r="AS1049" s="105"/>
      <c r="AT1049" s="105"/>
      <c r="AU1049" s="105"/>
      <c r="AV1049" s="105"/>
      <c r="AW1049" s="105"/>
      <c r="AX1049" s="105"/>
      <c r="AY1049" s="105"/>
      <c r="AZ1049" s="105"/>
      <c r="BA1049" s="105"/>
      <c r="BB1049" s="105"/>
      <c r="BC1049" s="105"/>
      <c r="BD1049" s="105"/>
      <c r="BE1049" s="105"/>
      <c r="BF1049" s="105"/>
      <c r="BG1049" s="105"/>
      <c r="BH1049" s="105"/>
      <c r="BI1049" s="105"/>
      <c r="BJ1049" s="105"/>
      <c r="BK1049" s="105"/>
      <c r="BL1049" s="105"/>
      <c r="BM1049" s="105"/>
      <c r="BN1049" s="105"/>
      <c r="BO1049" s="105"/>
      <c r="BP1049" s="105"/>
      <c r="BQ1049" s="105"/>
      <c r="BR1049" s="105"/>
      <c r="BS1049" s="105"/>
      <c r="BT1049" s="105"/>
      <c r="BU1049" s="105"/>
      <c r="BV1049" s="105"/>
      <c r="BW1049" s="105"/>
      <c r="BX1049" s="105"/>
      <c r="BY1049" s="105"/>
      <c r="BZ1049" s="105"/>
      <c r="CA1049" s="105"/>
      <c r="CB1049" s="105"/>
    </row>
    <row r="1051" spans="1:80" x14ac:dyDescent="0.35">
      <c r="BL1051" s="217" t="s">
        <v>54</v>
      </c>
      <c r="BM1051" s="105"/>
      <c r="BN1051" s="217" t="s">
        <v>239</v>
      </c>
      <c r="BO1051" s="105"/>
      <c r="BP1051" s="105"/>
      <c r="BQ1051" s="105"/>
      <c r="BR1051" s="105"/>
      <c r="BS1051" s="105"/>
      <c r="BT1051" s="105"/>
      <c r="BU1051" s="105"/>
      <c r="BV1051" s="105"/>
      <c r="BW1051" s="105"/>
      <c r="BX1051" s="105"/>
      <c r="BY1051" s="105"/>
      <c r="BZ1051" s="105"/>
      <c r="CA1051" s="105"/>
      <c r="CB1051" s="105"/>
    </row>
    <row r="1052" spans="1:80" ht="32.5" customHeight="1" x14ac:dyDescent="0.35">
      <c r="BL1052" s="224">
        <f>BL16+BL29+BL42+BL55+BL68+BL81+BL94+BL107+BL120+BL133+BL146+BL159+BL172+BL185+BL198+BL211+BL224+BL237+BL250+BL263+BL276+BL289+BL302+BL315+BL328+BL341+BL354+BL367+BL380+BL393+BL406+BL419+BL432+BL445+BL458+BL471+BL484+BL497+BL510+BL523+BL536+BL549+BL562+BL575+BL588+BL601+BL614+BL627+BL640+BL653+BL666+BL679+BL692+BL705+BL718+BL731+BL744+BL757+BL770+BL783+BL796+BL809+BL822+BL835+BL848+BL861+BL874+BL887+BL900+BL913+BL926+BL939+BL952+BL965+BL978+BL991+BL1004+BL1017+BL1030+BL1043</f>
        <v>0</v>
      </c>
      <c r="BM1052" s="105"/>
      <c r="BN1052" s="178">
        <f>BN20+BN33+BN46+BN59+BN72+BN85+BN98+BN111+BN124+BN137+BN150+BN163+BN176+BN189+BN202+BN215+BN228+BN241+BN254+BN267+BN280+BN293+BN306+BN319+BN332+BN345+BN358+BN371+BN384+BN397+BN410+BN423+BN436+BN449+BN462+BN475+BN488+BN501+BN514+BN527+BN540+BN553+BN566+BN579+BN592+BN605+BN618+BN631+BN644+BN657+BN670+BN683+BN696+BN709+BN722+BN735+BN748+BN761+BN774+BN787+BN800+BN813+BN826+BN839+BN852+BN865+BN878+BN891+BN904+BN917+BN930+BN943+BN956+BN969+BN982+BN995+BN1008+BN1021+BN1034+BN1047</f>
        <v>0</v>
      </c>
      <c r="BO1052" s="178">
        <f t="shared" ref="BO1052:CB1052" si="17076">BO20+BO33+BO46+BO59+BO72+BO85+BO98+BO111+BO124+BO137+BO150+BO163+BO176+BO189+BO202+BO215+BO228+BO241+BO254+BO267+BO280+BO293+BO306+BO319+BO332+BO345+BO358+BO371+BO384+BO397+BO410+BO423+BO436+BO449+BO462+BO475+BO488+BO501+BO514+BO527+BO540+BO553+BO566+BO579+BO592+BO605+BO618+BO631+BO644+BO657+BO670+BO683+BO696+BO709+BO722+BO735+BO748+BO761+BO774+BO787+BO800+BO813+BO826+BO839+BO852+BO865+BO878+BO891+BO904+BO917+BO930+BO943+BO956+BO969+BO982+BO995+BO1008+BO1021+BO1034+BO1047</f>
        <v>0</v>
      </c>
      <c r="BP1052" s="178">
        <f t="shared" si="17076"/>
        <v>0</v>
      </c>
      <c r="BQ1052" s="178">
        <f t="shared" si="17076"/>
        <v>0</v>
      </c>
      <c r="BR1052" s="178">
        <f t="shared" si="17076"/>
        <v>0</v>
      </c>
      <c r="BS1052" s="178">
        <f t="shared" si="17076"/>
        <v>0</v>
      </c>
      <c r="BT1052" s="178">
        <f t="shared" si="17076"/>
        <v>0</v>
      </c>
      <c r="BU1052" s="178">
        <f t="shared" si="17076"/>
        <v>0</v>
      </c>
      <c r="BV1052" s="178">
        <f t="shared" si="17076"/>
        <v>0</v>
      </c>
      <c r="BW1052" s="178">
        <f t="shared" si="17076"/>
        <v>0</v>
      </c>
      <c r="BX1052" s="178">
        <f t="shared" si="17076"/>
        <v>0</v>
      </c>
      <c r="BY1052" s="178">
        <f t="shared" si="17076"/>
        <v>0</v>
      </c>
      <c r="BZ1052" s="178">
        <f t="shared" si="17076"/>
        <v>0</v>
      </c>
      <c r="CA1052" s="178">
        <f t="shared" si="17076"/>
        <v>0</v>
      </c>
      <c r="CB1052" s="178">
        <f t="shared" si="17076"/>
        <v>0</v>
      </c>
    </row>
  </sheetData>
  <sheetProtection algorithmName="SHA-512" hashValue="eQXyi+/DGcKKaT1Na41YXN0TazxVRViSf8lwRQ6MTXdXnLSEko21uMDVeVKIUdnBl+wjb4YUijJNBSgiLprMhQ==" saltValue="VwyIS/kOzGnCkQLF/6JHaA==" spinCount="100000" sheet="1" objects="1" scenarios="1"/>
  <mergeCells count="965">
    <mergeCell ref="C1037:C1041"/>
    <mergeCell ref="BN1037:CB1037"/>
    <mergeCell ref="H1038:H1042"/>
    <mergeCell ref="I1038:I1042"/>
    <mergeCell ref="K1038:K1042"/>
    <mergeCell ref="E1040:E1042"/>
    <mergeCell ref="G1040:G1042"/>
    <mergeCell ref="C1043:D1043"/>
    <mergeCell ref="BJ1043:BJ1048"/>
    <mergeCell ref="BK1043:BK1048"/>
    <mergeCell ref="BL1043:BL1048"/>
    <mergeCell ref="F1040:F1042"/>
    <mergeCell ref="C1024:C1028"/>
    <mergeCell ref="BN1024:CB1024"/>
    <mergeCell ref="H1025:H1029"/>
    <mergeCell ref="I1025:I1029"/>
    <mergeCell ref="K1025:K1029"/>
    <mergeCell ref="E1027:E1029"/>
    <mergeCell ref="G1027:G1029"/>
    <mergeCell ref="C1030:D1030"/>
    <mergeCell ref="BJ1030:BJ1035"/>
    <mergeCell ref="BK1030:BK1035"/>
    <mergeCell ref="BL1030:BL1035"/>
    <mergeCell ref="F1027:F1029"/>
    <mergeCell ref="C1011:C1015"/>
    <mergeCell ref="BN1011:CB1011"/>
    <mergeCell ref="H1012:H1016"/>
    <mergeCell ref="I1012:I1016"/>
    <mergeCell ref="K1012:K1016"/>
    <mergeCell ref="E1014:E1016"/>
    <mergeCell ref="G1014:G1016"/>
    <mergeCell ref="C1017:D1017"/>
    <mergeCell ref="BJ1017:BJ1022"/>
    <mergeCell ref="BK1017:BK1022"/>
    <mergeCell ref="BL1017:BL1022"/>
    <mergeCell ref="F1014:F1016"/>
    <mergeCell ref="C998:C1002"/>
    <mergeCell ref="BN998:CB998"/>
    <mergeCell ref="H999:H1003"/>
    <mergeCell ref="I999:I1003"/>
    <mergeCell ref="K999:K1003"/>
    <mergeCell ref="E1001:E1003"/>
    <mergeCell ref="G1001:G1003"/>
    <mergeCell ref="C1004:D1004"/>
    <mergeCell ref="BJ1004:BJ1009"/>
    <mergeCell ref="BK1004:BK1009"/>
    <mergeCell ref="BL1004:BL1009"/>
    <mergeCell ref="F1001:F1003"/>
    <mergeCell ref="C985:C989"/>
    <mergeCell ref="BN985:CB985"/>
    <mergeCell ref="H986:H990"/>
    <mergeCell ref="I986:I990"/>
    <mergeCell ref="K986:K990"/>
    <mergeCell ref="E988:E990"/>
    <mergeCell ref="G988:G990"/>
    <mergeCell ref="C991:D991"/>
    <mergeCell ref="BJ991:BJ996"/>
    <mergeCell ref="BK991:BK996"/>
    <mergeCell ref="BL991:BL996"/>
    <mergeCell ref="F988:F990"/>
    <mergeCell ref="C972:C976"/>
    <mergeCell ref="BN972:CB972"/>
    <mergeCell ref="H973:H977"/>
    <mergeCell ref="I973:I977"/>
    <mergeCell ref="K973:K977"/>
    <mergeCell ref="E975:E977"/>
    <mergeCell ref="G975:G977"/>
    <mergeCell ref="C978:D978"/>
    <mergeCell ref="BJ978:BJ983"/>
    <mergeCell ref="BK978:BK983"/>
    <mergeCell ref="BL978:BL983"/>
    <mergeCell ref="F975:F977"/>
    <mergeCell ref="C959:C963"/>
    <mergeCell ref="BN959:CB959"/>
    <mergeCell ref="H960:H964"/>
    <mergeCell ref="I960:I964"/>
    <mergeCell ref="K960:K964"/>
    <mergeCell ref="E962:E964"/>
    <mergeCell ref="G962:G964"/>
    <mergeCell ref="C965:D965"/>
    <mergeCell ref="BJ965:BJ970"/>
    <mergeCell ref="BK965:BK970"/>
    <mergeCell ref="BL965:BL970"/>
    <mergeCell ref="F962:F964"/>
    <mergeCell ref="C946:C950"/>
    <mergeCell ref="BN946:CB946"/>
    <mergeCell ref="H947:H951"/>
    <mergeCell ref="I947:I951"/>
    <mergeCell ref="K947:K951"/>
    <mergeCell ref="E949:E951"/>
    <mergeCell ref="G949:G951"/>
    <mergeCell ref="C952:D952"/>
    <mergeCell ref="BJ952:BJ957"/>
    <mergeCell ref="BK952:BK957"/>
    <mergeCell ref="BL952:BL957"/>
    <mergeCell ref="F949:F951"/>
    <mergeCell ref="C933:C937"/>
    <mergeCell ref="BN933:CB933"/>
    <mergeCell ref="H934:H938"/>
    <mergeCell ref="I934:I938"/>
    <mergeCell ref="K934:K938"/>
    <mergeCell ref="E936:E938"/>
    <mergeCell ref="G936:G938"/>
    <mergeCell ref="C939:D939"/>
    <mergeCell ref="BJ939:BJ944"/>
    <mergeCell ref="BK939:BK944"/>
    <mergeCell ref="BL939:BL944"/>
    <mergeCell ref="F936:F938"/>
    <mergeCell ref="C920:C924"/>
    <mergeCell ref="BN920:CB920"/>
    <mergeCell ref="H921:H925"/>
    <mergeCell ref="I921:I925"/>
    <mergeCell ref="K921:K925"/>
    <mergeCell ref="E923:E925"/>
    <mergeCell ref="G923:G925"/>
    <mergeCell ref="C926:D926"/>
    <mergeCell ref="BJ926:BJ931"/>
    <mergeCell ref="BK926:BK931"/>
    <mergeCell ref="BL926:BL931"/>
    <mergeCell ref="F923:F925"/>
    <mergeCell ref="C907:C911"/>
    <mergeCell ref="BN907:CB907"/>
    <mergeCell ref="H908:H912"/>
    <mergeCell ref="I908:I912"/>
    <mergeCell ref="K908:K912"/>
    <mergeCell ref="E910:E912"/>
    <mergeCell ref="G910:G912"/>
    <mergeCell ref="C913:D913"/>
    <mergeCell ref="BJ913:BJ918"/>
    <mergeCell ref="BK913:BK918"/>
    <mergeCell ref="BL913:BL918"/>
    <mergeCell ref="F910:F912"/>
    <mergeCell ref="C894:C898"/>
    <mergeCell ref="BN894:CB894"/>
    <mergeCell ref="H895:H899"/>
    <mergeCell ref="I895:I899"/>
    <mergeCell ref="K895:K899"/>
    <mergeCell ref="E897:E899"/>
    <mergeCell ref="G897:G899"/>
    <mergeCell ref="C900:D900"/>
    <mergeCell ref="BJ900:BJ905"/>
    <mergeCell ref="BK900:BK905"/>
    <mergeCell ref="BL900:BL905"/>
    <mergeCell ref="F897:F899"/>
    <mergeCell ref="C881:C885"/>
    <mergeCell ref="BN881:CB881"/>
    <mergeCell ref="H882:H886"/>
    <mergeCell ref="I882:I886"/>
    <mergeCell ref="K882:K886"/>
    <mergeCell ref="E884:E886"/>
    <mergeCell ref="G884:G886"/>
    <mergeCell ref="C887:D887"/>
    <mergeCell ref="BJ887:BJ892"/>
    <mergeCell ref="BK887:BK892"/>
    <mergeCell ref="BL887:BL892"/>
    <mergeCell ref="F884:F886"/>
    <mergeCell ref="C868:C872"/>
    <mergeCell ref="BN868:CB868"/>
    <mergeCell ref="H869:H873"/>
    <mergeCell ref="I869:I873"/>
    <mergeCell ref="K869:K873"/>
    <mergeCell ref="E871:E873"/>
    <mergeCell ref="G871:G873"/>
    <mergeCell ref="C874:D874"/>
    <mergeCell ref="BJ874:BJ879"/>
    <mergeCell ref="BK874:BK879"/>
    <mergeCell ref="BL874:BL879"/>
    <mergeCell ref="F871:F873"/>
    <mergeCell ref="C855:C859"/>
    <mergeCell ref="BN855:CB855"/>
    <mergeCell ref="H856:H860"/>
    <mergeCell ref="I856:I860"/>
    <mergeCell ref="K856:K860"/>
    <mergeCell ref="E858:E860"/>
    <mergeCell ref="G858:G860"/>
    <mergeCell ref="C861:D861"/>
    <mergeCell ref="BJ861:BJ866"/>
    <mergeCell ref="BK861:BK866"/>
    <mergeCell ref="BL861:BL866"/>
    <mergeCell ref="F858:F860"/>
    <mergeCell ref="C842:C846"/>
    <mergeCell ref="BN842:CB842"/>
    <mergeCell ref="H843:H847"/>
    <mergeCell ref="I843:I847"/>
    <mergeCell ref="K843:K847"/>
    <mergeCell ref="E845:E847"/>
    <mergeCell ref="G845:G847"/>
    <mergeCell ref="C848:D848"/>
    <mergeCell ref="BJ848:BJ853"/>
    <mergeCell ref="BK848:BK853"/>
    <mergeCell ref="BL848:BL853"/>
    <mergeCell ref="F845:F847"/>
    <mergeCell ref="C829:C833"/>
    <mergeCell ref="BN829:CB829"/>
    <mergeCell ref="H830:H834"/>
    <mergeCell ref="I830:I834"/>
    <mergeCell ref="K830:K834"/>
    <mergeCell ref="E832:E834"/>
    <mergeCell ref="G832:G834"/>
    <mergeCell ref="C835:D835"/>
    <mergeCell ref="BJ835:BJ840"/>
    <mergeCell ref="BK835:BK840"/>
    <mergeCell ref="BL835:BL840"/>
    <mergeCell ref="F832:F834"/>
    <mergeCell ref="C816:C820"/>
    <mergeCell ref="BN816:CB816"/>
    <mergeCell ref="H817:H821"/>
    <mergeCell ref="I817:I821"/>
    <mergeCell ref="K817:K821"/>
    <mergeCell ref="E819:E821"/>
    <mergeCell ref="G819:G821"/>
    <mergeCell ref="C822:D822"/>
    <mergeCell ref="BJ822:BJ827"/>
    <mergeCell ref="BK822:BK827"/>
    <mergeCell ref="BL822:BL827"/>
    <mergeCell ref="F819:F821"/>
    <mergeCell ref="C803:C807"/>
    <mergeCell ref="BN803:CB803"/>
    <mergeCell ref="H804:H808"/>
    <mergeCell ref="I804:I808"/>
    <mergeCell ref="K804:K808"/>
    <mergeCell ref="E806:E808"/>
    <mergeCell ref="G806:G808"/>
    <mergeCell ref="C809:D809"/>
    <mergeCell ref="BJ809:BJ814"/>
    <mergeCell ref="BK809:BK814"/>
    <mergeCell ref="BL809:BL814"/>
    <mergeCell ref="F806:F808"/>
    <mergeCell ref="C790:C794"/>
    <mergeCell ref="BN790:CB790"/>
    <mergeCell ref="H791:H795"/>
    <mergeCell ref="I791:I795"/>
    <mergeCell ref="K791:K795"/>
    <mergeCell ref="E793:E795"/>
    <mergeCell ref="G793:G795"/>
    <mergeCell ref="C796:D796"/>
    <mergeCell ref="BJ796:BJ801"/>
    <mergeCell ref="BK796:BK801"/>
    <mergeCell ref="BL796:BL801"/>
    <mergeCell ref="F793:F795"/>
    <mergeCell ref="C777:C781"/>
    <mergeCell ref="BN777:CB777"/>
    <mergeCell ref="H778:H782"/>
    <mergeCell ref="I778:I782"/>
    <mergeCell ref="K778:K782"/>
    <mergeCell ref="E780:E782"/>
    <mergeCell ref="G780:G782"/>
    <mergeCell ref="C783:D783"/>
    <mergeCell ref="BJ783:BJ788"/>
    <mergeCell ref="BK783:BK788"/>
    <mergeCell ref="BL783:BL788"/>
    <mergeCell ref="F780:F782"/>
    <mergeCell ref="C764:C768"/>
    <mergeCell ref="BN764:CB764"/>
    <mergeCell ref="H765:H769"/>
    <mergeCell ref="I765:I769"/>
    <mergeCell ref="K765:K769"/>
    <mergeCell ref="E767:E769"/>
    <mergeCell ref="G767:G769"/>
    <mergeCell ref="C770:D770"/>
    <mergeCell ref="BJ770:BJ775"/>
    <mergeCell ref="BK770:BK775"/>
    <mergeCell ref="BL770:BL775"/>
    <mergeCell ref="F767:F769"/>
    <mergeCell ref="C751:C755"/>
    <mergeCell ref="BN751:CB751"/>
    <mergeCell ref="H752:H756"/>
    <mergeCell ref="I752:I756"/>
    <mergeCell ref="K752:K756"/>
    <mergeCell ref="E754:E756"/>
    <mergeCell ref="G754:G756"/>
    <mergeCell ref="C757:D757"/>
    <mergeCell ref="BJ757:BJ762"/>
    <mergeCell ref="BK757:BK762"/>
    <mergeCell ref="BL757:BL762"/>
    <mergeCell ref="F754:F756"/>
    <mergeCell ref="C738:C742"/>
    <mergeCell ref="BN738:CB738"/>
    <mergeCell ref="H739:H743"/>
    <mergeCell ref="I739:I743"/>
    <mergeCell ref="K739:K743"/>
    <mergeCell ref="E741:E743"/>
    <mergeCell ref="G741:G743"/>
    <mergeCell ref="C744:D744"/>
    <mergeCell ref="BJ744:BJ749"/>
    <mergeCell ref="BK744:BK749"/>
    <mergeCell ref="BL744:BL749"/>
    <mergeCell ref="F741:F743"/>
    <mergeCell ref="C725:C729"/>
    <mergeCell ref="BN725:CB725"/>
    <mergeCell ref="H726:H730"/>
    <mergeCell ref="I726:I730"/>
    <mergeCell ref="K726:K730"/>
    <mergeCell ref="E728:E730"/>
    <mergeCell ref="G728:G730"/>
    <mergeCell ref="C731:D731"/>
    <mergeCell ref="BJ731:BJ736"/>
    <mergeCell ref="BK731:BK736"/>
    <mergeCell ref="BL731:BL736"/>
    <mergeCell ref="F728:F730"/>
    <mergeCell ref="C712:C716"/>
    <mergeCell ref="BN712:CB712"/>
    <mergeCell ref="H713:H717"/>
    <mergeCell ref="I713:I717"/>
    <mergeCell ref="K713:K717"/>
    <mergeCell ref="E715:E717"/>
    <mergeCell ref="G715:G717"/>
    <mergeCell ref="C718:D718"/>
    <mergeCell ref="BJ718:BJ723"/>
    <mergeCell ref="BK718:BK723"/>
    <mergeCell ref="BL718:BL723"/>
    <mergeCell ref="F715:F717"/>
    <mergeCell ref="C699:C703"/>
    <mergeCell ref="BN699:CB699"/>
    <mergeCell ref="H700:H704"/>
    <mergeCell ref="I700:I704"/>
    <mergeCell ref="K700:K704"/>
    <mergeCell ref="E702:E704"/>
    <mergeCell ref="G702:G704"/>
    <mergeCell ref="C705:D705"/>
    <mergeCell ref="BJ705:BJ710"/>
    <mergeCell ref="BK705:BK710"/>
    <mergeCell ref="BL705:BL710"/>
    <mergeCell ref="F702:F704"/>
    <mergeCell ref="C686:C690"/>
    <mergeCell ref="BN686:CB686"/>
    <mergeCell ref="H687:H691"/>
    <mergeCell ref="I687:I691"/>
    <mergeCell ref="K687:K691"/>
    <mergeCell ref="E689:E691"/>
    <mergeCell ref="G689:G691"/>
    <mergeCell ref="C692:D692"/>
    <mergeCell ref="BJ692:BJ697"/>
    <mergeCell ref="BK692:BK697"/>
    <mergeCell ref="BL692:BL697"/>
    <mergeCell ref="F689:F691"/>
    <mergeCell ref="C673:C677"/>
    <mergeCell ref="BN673:CB673"/>
    <mergeCell ref="H674:H678"/>
    <mergeCell ref="I674:I678"/>
    <mergeCell ref="K674:K678"/>
    <mergeCell ref="E676:E678"/>
    <mergeCell ref="G676:G678"/>
    <mergeCell ref="C679:D679"/>
    <mergeCell ref="BJ679:BJ684"/>
    <mergeCell ref="BK679:BK684"/>
    <mergeCell ref="BL679:BL684"/>
    <mergeCell ref="F676:F678"/>
    <mergeCell ref="C660:C664"/>
    <mergeCell ref="BN660:CB660"/>
    <mergeCell ref="H661:H665"/>
    <mergeCell ref="I661:I665"/>
    <mergeCell ref="K661:K665"/>
    <mergeCell ref="E663:E665"/>
    <mergeCell ref="G663:G665"/>
    <mergeCell ref="C666:D666"/>
    <mergeCell ref="BJ666:BJ671"/>
    <mergeCell ref="BK666:BK671"/>
    <mergeCell ref="BL666:BL671"/>
    <mergeCell ref="F663:F665"/>
    <mergeCell ref="C647:C651"/>
    <mergeCell ref="BN647:CB647"/>
    <mergeCell ref="H648:H652"/>
    <mergeCell ref="I648:I652"/>
    <mergeCell ref="K648:K652"/>
    <mergeCell ref="E650:E652"/>
    <mergeCell ref="G650:G652"/>
    <mergeCell ref="C653:D653"/>
    <mergeCell ref="BJ653:BJ658"/>
    <mergeCell ref="BK653:BK658"/>
    <mergeCell ref="BL653:BL658"/>
    <mergeCell ref="F650:F652"/>
    <mergeCell ref="C634:C638"/>
    <mergeCell ref="BN634:CB634"/>
    <mergeCell ref="H635:H639"/>
    <mergeCell ref="I635:I639"/>
    <mergeCell ref="K635:K639"/>
    <mergeCell ref="E637:E639"/>
    <mergeCell ref="G637:G639"/>
    <mergeCell ref="C640:D640"/>
    <mergeCell ref="BJ640:BJ645"/>
    <mergeCell ref="BK640:BK645"/>
    <mergeCell ref="BL640:BL645"/>
    <mergeCell ref="F637:F639"/>
    <mergeCell ref="C621:C625"/>
    <mergeCell ref="BN621:CB621"/>
    <mergeCell ref="H622:H626"/>
    <mergeCell ref="I622:I626"/>
    <mergeCell ref="K622:K626"/>
    <mergeCell ref="E624:E626"/>
    <mergeCell ref="G624:G626"/>
    <mergeCell ref="C627:D627"/>
    <mergeCell ref="BJ627:BJ632"/>
    <mergeCell ref="BK627:BK632"/>
    <mergeCell ref="BL627:BL632"/>
    <mergeCell ref="F624:F626"/>
    <mergeCell ref="C608:C612"/>
    <mergeCell ref="BN608:CB608"/>
    <mergeCell ref="H609:H613"/>
    <mergeCell ref="I609:I613"/>
    <mergeCell ref="K609:K613"/>
    <mergeCell ref="E611:E613"/>
    <mergeCell ref="G611:G613"/>
    <mergeCell ref="C614:D614"/>
    <mergeCell ref="BJ614:BJ619"/>
    <mergeCell ref="BK614:BK619"/>
    <mergeCell ref="BL614:BL619"/>
    <mergeCell ref="F611:F613"/>
    <mergeCell ref="C595:C599"/>
    <mergeCell ref="BN595:CB595"/>
    <mergeCell ref="H596:H600"/>
    <mergeCell ref="I596:I600"/>
    <mergeCell ref="K596:K600"/>
    <mergeCell ref="E598:E600"/>
    <mergeCell ref="G598:G600"/>
    <mergeCell ref="C601:D601"/>
    <mergeCell ref="BJ601:BJ606"/>
    <mergeCell ref="BK601:BK606"/>
    <mergeCell ref="BL601:BL606"/>
    <mergeCell ref="F598:F600"/>
    <mergeCell ref="C582:C586"/>
    <mergeCell ref="BN582:CB582"/>
    <mergeCell ref="H583:H587"/>
    <mergeCell ref="I583:I587"/>
    <mergeCell ref="K583:K587"/>
    <mergeCell ref="E585:E587"/>
    <mergeCell ref="G585:G587"/>
    <mergeCell ref="C588:D588"/>
    <mergeCell ref="BJ588:BJ593"/>
    <mergeCell ref="BK588:BK593"/>
    <mergeCell ref="BL588:BL593"/>
    <mergeCell ref="F585:F587"/>
    <mergeCell ref="C569:C573"/>
    <mergeCell ref="BN569:CB569"/>
    <mergeCell ref="H570:H574"/>
    <mergeCell ref="I570:I574"/>
    <mergeCell ref="K570:K574"/>
    <mergeCell ref="E572:E574"/>
    <mergeCell ref="G572:G574"/>
    <mergeCell ref="C575:D575"/>
    <mergeCell ref="BJ575:BJ580"/>
    <mergeCell ref="BK575:BK580"/>
    <mergeCell ref="BL575:BL580"/>
    <mergeCell ref="F572:F574"/>
    <mergeCell ref="C556:C560"/>
    <mergeCell ref="BN556:CB556"/>
    <mergeCell ref="H557:H561"/>
    <mergeCell ref="I557:I561"/>
    <mergeCell ref="K557:K561"/>
    <mergeCell ref="E559:E561"/>
    <mergeCell ref="G559:G561"/>
    <mergeCell ref="C562:D562"/>
    <mergeCell ref="BJ562:BJ567"/>
    <mergeCell ref="BK562:BK567"/>
    <mergeCell ref="BL562:BL567"/>
    <mergeCell ref="F559:F561"/>
    <mergeCell ref="C543:C547"/>
    <mergeCell ref="BN543:CB543"/>
    <mergeCell ref="H544:H548"/>
    <mergeCell ref="I544:I548"/>
    <mergeCell ref="K544:K548"/>
    <mergeCell ref="E546:E548"/>
    <mergeCell ref="G546:G548"/>
    <mergeCell ref="C549:D549"/>
    <mergeCell ref="BJ549:BJ554"/>
    <mergeCell ref="BK549:BK554"/>
    <mergeCell ref="BL549:BL554"/>
    <mergeCell ref="F546:F548"/>
    <mergeCell ref="C530:C534"/>
    <mergeCell ref="BN530:CB530"/>
    <mergeCell ref="H531:H535"/>
    <mergeCell ref="I531:I535"/>
    <mergeCell ref="K531:K535"/>
    <mergeCell ref="E533:E535"/>
    <mergeCell ref="G533:G535"/>
    <mergeCell ref="C536:D536"/>
    <mergeCell ref="BJ536:BJ541"/>
    <mergeCell ref="BK536:BK541"/>
    <mergeCell ref="BL536:BL541"/>
    <mergeCell ref="F533:F535"/>
    <mergeCell ref="C517:C521"/>
    <mergeCell ref="BN517:CB517"/>
    <mergeCell ref="H518:H522"/>
    <mergeCell ref="I518:I522"/>
    <mergeCell ref="K518:K522"/>
    <mergeCell ref="E520:E522"/>
    <mergeCell ref="G520:G522"/>
    <mergeCell ref="C523:D523"/>
    <mergeCell ref="BJ523:BJ528"/>
    <mergeCell ref="BK523:BK528"/>
    <mergeCell ref="BL523:BL528"/>
    <mergeCell ref="F520:F522"/>
    <mergeCell ref="C504:C508"/>
    <mergeCell ref="BN504:CB504"/>
    <mergeCell ref="H505:H509"/>
    <mergeCell ref="I505:I509"/>
    <mergeCell ref="K505:K509"/>
    <mergeCell ref="E507:E509"/>
    <mergeCell ref="G507:G509"/>
    <mergeCell ref="C510:D510"/>
    <mergeCell ref="BJ510:BJ515"/>
    <mergeCell ref="BK510:BK515"/>
    <mergeCell ref="BL510:BL515"/>
    <mergeCell ref="F507:F509"/>
    <mergeCell ref="C491:C495"/>
    <mergeCell ref="BN491:CB491"/>
    <mergeCell ref="H492:H496"/>
    <mergeCell ref="I492:I496"/>
    <mergeCell ref="K492:K496"/>
    <mergeCell ref="E494:E496"/>
    <mergeCell ref="G494:G496"/>
    <mergeCell ref="C497:D497"/>
    <mergeCell ref="BJ497:BJ502"/>
    <mergeCell ref="BK497:BK502"/>
    <mergeCell ref="BL497:BL502"/>
    <mergeCell ref="F494:F496"/>
    <mergeCell ref="C478:C482"/>
    <mergeCell ref="BN478:CB478"/>
    <mergeCell ref="H479:H483"/>
    <mergeCell ref="I479:I483"/>
    <mergeCell ref="K479:K483"/>
    <mergeCell ref="E481:E483"/>
    <mergeCell ref="G481:G483"/>
    <mergeCell ref="C484:D484"/>
    <mergeCell ref="BJ484:BJ489"/>
    <mergeCell ref="BK484:BK489"/>
    <mergeCell ref="BL484:BL489"/>
    <mergeCell ref="F481:F483"/>
    <mergeCell ref="C465:C469"/>
    <mergeCell ref="BN465:CB465"/>
    <mergeCell ref="H466:H470"/>
    <mergeCell ref="I466:I470"/>
    <mergeCell ref="K466:K470"/>
    <mergeCell ref="E468:E470"/>
    <mergeCell ref="G468:G470"/>
    <mergeCell ref="C471:D471"/>
    <mergeCell ref="BJ471:BJ476"/>
    <mergeCell ref="BK471:BK476"/>
    <mergeCell ref="BL471:BL476"/>
    <mergeCell ref="F468:F470"/>
    <mergeCell ref="C452:C456"/>
    <mergeCell ref="BN452:CB452"/>
    <mergeCell ref="H453:H457"/>
    <mergeCell ref="I453:I457"/>
    <mergeCell ref="K453:K457"/>
    <mergeCell ref="E455:E457"/>
    <mergeCell ref="G455:G457"/>
    <mergeCell ref="C458:D458"/>
    <mergeCell ref="BJ458:BJ463"/>
    <mergeCell ref="BK458:BK463"/>
    <mergeCell ref="BL458:BL463"/>
    <mergeCell ref="F455:F457"/>
    <mergeCell ref="C439:C443"/>
    <mergeCell ref="BN439:CB439"/>
    <mergeCell ref="H440:H444"/>
    <mergeCell ref="I440:I444"/>
    <mergeCell ref="K440:K444"/>
    <mergeCell ref="E442:E444"/>
    <mergeCell ref="G442:G444"/>
    <mergeCell ref="C445:D445"/>
    <mergeCell ref="BJ445:BJ450"/>
    <mergeCell ref="BK445:BK450"/>
    <mergeCell ref="BL445:BL450"/>
    <mergeCell ref="F442:F444"/>
    <mergeCell ref="C426:C430"/>
    <mergeCell ref="BN426:CB426"/>
    <mergeCell ref="H427:H431"/>
    <mergeCell ref="I427:I431"/>
    <mergeCell ref="K427:K431"/>
    <mergeCell ref="E429:E431"/>
    <mergeCell ref="G429:G431"/>
    <mergeCell ref="C432:D432"/>
    <mergeCell ref="BJ432:BJ437"/>
    <mergeCell ref="BK432:BK437"/>
    <mergeCell ref="BL432:BL437"/>
    <mergeCell ref="F429:F431"/>
    <mergeCell ref="C413:C417"/>
    <mergeCell ref="BN413:CB413"/>
    <mergeCell ref="H414:H418"/>
    <mergeCell ref="I414:I418"/>
    <mergeCell ref="K414:K418"/>
    <mergeCell ref="E416:E418"/>
    <mergeCell ref="G416:G418"/>
    <mergeCell ref="C419:D419"/>
    <mergeCell ref="BJ419:BJ424"/>
    <mergeCell ref="BK419:BK424"/>
    <mergeCell ref="BL419:BL424"/>
    <mergeCell ref="F416:F418"/>
    <mergeCell ref="C400:C404"/>
    <mergeCell ref="BN400:CB400"/>
    <mergeCell ref="H401:H405"/>
    <mergeCell ref="I401:I405"/>
    <mergeCell ref="K401:K405"/>
    <mergeCell ref="E403:E405"/>
    <mergeCell ref="G403:G405"/>
    <mergeCell ref="C406:D406"/>
    <mergeCell ref="BJ406:BJ411"/>
    <mergeCell ref="BK406:BK411"/>
    <mergeCell ref="BL406:BL411"/>
    <mergeCell ref="F403:F405"/>
    <mergeCell ref="C393:D393"/>
    <mergeCell ref="BJ393:BJ398"/>
    <mergeCell ref="BK393:BK398"/>
    <mergeCell ref="BL393:BL398"/>
    <mergeCell ref="C380:D380"/>
    <mergeCell ref="BJ380:BJ385"/>
    <mergeCell ref="BK380:BK385"/>
    <mergeCell ref="BL380:BL385"/>
    <mergeCell ref="C387:C391"/>
    <mergeCell ref="BN387:CB387"/>
    <mergeCell ref="H388:H392"/>
    <mergeCell ref="I388:I392"/>
    <mergeCell ref="K388:K392"/>
    <mergeCell ref="E390:E392"/>
    <mergeCell ref="G390:G392"/>
    <mergeCell ref="BL367:BL372"/>
    <mergeCell ref="C374:C378"/>
    <mergeCell ref="BN374:CB374"/>
    <mergeCell ref="H375:H379"/>
    <mergeCell ref="I375:I379"/>
    <mergeCell ref="K375:K379"/>
    <mergeCell ref="E377:E379"/>
    <mergeCell ref="G377:G379"/>
    <mergeCell ref="C367:D367"/>
    <mergeCell ref="BJ367:BJ372"/>
    <mergeCell ref="BK367:BK372"/>
    <mergeCell ref="F377:F379"/>
    <mergeCell ref="F390:F392"/>
    <mergeCell ref="C315:D315"/>
    <mergeCell ref="BJ315:BJ320"/>
    <mergeCell ref="BK315:BK320"/>
    <mergeCell ref="BL315:BL320"/>
    <mergeCell ref="C328:D328"/>
    <mergeCell ref="C322:C326"/>
    <mergeCell ref="H323:H327"/>
    <mergeCell ref="E325:E327"/>
    <mergeCell ref="G325:G327"/>
    <mergeCell ref="BN322:CB322"/>
    <mergeCell ref="I323:I327"/>
    <mergeCell ref="K323:K327"/>
    <mergeCell ref="BJ328:BJ333"/>
    <mergeCell ref="BK328:BK333"/>
    <mergeCell ref="BL328:BL333"/>
    <mergeCell ref="C335:C339"/>
    <mergeCell ref="BN335:CB335"/>
    <mergeCell ref="H336:H340"/>
    <mergeCell ref="I336:I340"/>
    <mergeCell ref="K336:K340"/>
    <mergeCell ref="E338:E340"/>
    <mergeCell ref="G338:G340"/>
    <mergeCell ref="F325:F327"/>
    <mergeCell ref="F338:F340"/>
    <mergeCell ref="C237:D237"/>
    <mergeCell ref="BJ237:BJ242"/>
    <mergeCell ref="BK237:BK242"/>
    <mergeCell ref="BL237:BL242"/>
    <mergeCell ref="C244:C248"/>
    <mergeCell ref="BN244:CB244"/>
    <mergeCell ref="H245:H249"/>
    <mergeCell ref="I245:I249"/>
    <mergeCell ref="K245:K249"/>
    <mergeCell ref="E247:E249"/>
    <mergeCell ref="G247:G249"/>
    <mergeCell ref="F247:F249"/>
    <mergeCell ref="BN166:CB166"/>
    <mergeCell ref="I167:I171"/>
    <mergeCell ref="K167:K171"/>
    <mergeCell ref="BJ172:BJ177"/>
    <mergeCell ref="BK172:BK177"/>
    <mergeCell ref="BL172:BL177"/>
    <mergeCell ref="C179:C183"/>
    <mergeCell ref="BN179:CB179"/>
    <mergeCell ref="H180:H184"/>
    <mergeCell ref="I180:I184"/>
    <mergeCell ref="K180:K184"/>
    <mergeCell ref="E182:E184"/>
    <mergeCell ref="G182:G184"/>
    <mergeCell ref="C172:D172"/>
    <mergeCell ref="C166:C170"/>
    <mergeCell ref="H167:H171"/>
    <mergeCell ref="E169:E171"/>
    <mergeCell ref="G169:G171"/>
    <mergeCell ref="F169:F171"/>
    <mergeCell ref="F182:F184"/>
    <mergeCell ref="BN10:CB10"/>
    <mergeCell ref="I11:I15"/>
    <mergeCell ref="BL16:BL21"/>
    <mergeCell ref="BJ16:BJ21"/>
    <mergeCell ref="BK16:BK21"/>
    <mergeCell ref="C16:D16"/>
    <mergeCell ref="K11:K15"/>
    <mergeCell ref="C81:D81"/>
    <mergeCell ref="BJ81:BJ86"/>
    <mergeCell ref="BK81:BK86"/>
    <mergeCell ref="BL81:BL86"/>
    <mergeCell ref="BN23:CB23"/>
    <mergeCell ref="I24:I28"/>
    <mergeCell ref="K24:K28"/>
    <mergeCell ref="C29:D29"/>
    <mergeCell ref="BJ29:BJ34"/>
    <mergeCell ref="BK29:BK34"/>
    <mergeCell ref="BL29:BL34"/>
    <mergeCell ref="C36:C40"/>
    <mergeCell ref="BN36:CB36"/>
    <mergeCell ref="H37:H41"/>
    <mergeCell ref="I37:I41"/>
    <mergeCell ref="K37:K41"/>
    <mergeCell ref="E39:E41"/>
    <mergeCell ref="B1:C1"/>
    <mergeCell ref="C3:C7"/>
    <mergeCell ref="C10:C14"/>
    <mergeCell ref="H11:H15"/>
    <mergeCell ref="G13:G15"/>
    <mergeCell ref="E13:E15"/>
    <mergeCell ref="C23:C27"/>
    <mergeCell ref="H24:H28"/>
    <mergeCell ref="E26:E28"/>
    <mergeCell ref="G26:G28"/>
    <mergeCell ref="F13:F15"/>
    <mergeCell ref="F3:H3"/>
    <mergeCell ref="F5:H5"/>
    <mergeCell ref="F7:H7"/>
    <mergeCell ref="F26:F28"/>
    <mergeCell ref="G39:G41"/>
    <mergeCell ref="C42:D42"/>
    <mergeCell ref="BJ42:BJ47"/>
    <mergeCell ref="BK42:BK47"/>
    <mergeCell ref="BL42:BL47"/>
    <mergeCell ref="C49:C53"/>
    <mergeCell ref="BN49:CB49"/>
    <mergeCell ref="H50:H54"/>
    <mergeCell ref="I50:I54"/>
    <mergeCell ref="K50:K54"/>
    <mergeCell ref="E52:E54"/>
    <mergeCell ref="G52:G54"/>
    <mergeCell ref="F39:F41"/>
    <mergeCell ref="F52:F54"/>
    <mergeCell ref="C55:D55"/>
    <mergeCell ref="BJ55:BJ60"/>
    <mergeCell ref="BK55:BK60"/>
    <mergeCell ref="BL55:BL60"/>
    <mergeCell ref="C62:C66"/>
    <mergeCell ref="BN62:CB62"/>
    <mergeCell ref="H63:H67"/>
    <mergeCell ref="I63:I67"/>
    <mergeCell ref="K63:K67"/>
    <mergeCell ref="E65:E67"/>
    <mergeCell ref="G65:G67"/>
    <mergeCell ref="F65:F67"/>
    <mergeCell ref="C68:D68"/>
    <mergeCell ref="BJ68:BJ73"/>
    <mergeCell ref="BK68:BK73"/>
    <mergeCell ref="BL68:BL73"/>
    <mergeCell ref="C75:C79"/>
    <mergeCell ref="BN75:CB75"/>
    <mergeCell ref="H76:H80"/>
    <mergeCell ref="I76:I80"/>
    <mergeCell ref="K76:K80"/>
    <mergeCell ref="E78:E80"/>
    <mergeCell ref="G78:G80"/>
    <mergeCell ref="F78:F80"/>
    <mergeCell ref="C94:D94"/>
    <mergeCell ref="BJ94:BJ99"/>
    <mergeCell ref="BK94:BK99"/>
    <mergeCell ref="BL94:BL99"/>
    <mergeCell ref="C88:C92"/>
    <mergeCell ref="BN88:CB88"/>
    <mergeCell ref="H89:H93"/>
    <mergeCell ref="I89:I93"/>
    <mergeCell ref="K89:K93"/>
    <mergeCell ref="E91:E93"/>
    <mergeCell ref="G91:G93"/>
    <mergeCell ref="F91:F93"/>
    <mergeCell ref="C101:C105"/>
    <mergeCell ref="BN101:CB101"/>
    <mergeCell ref="H102:H106"/>
    <mergeCell ref="I102:I106"/>
    <mergeCell ref="K102:K106"/>
    <mergeCell ref="E104:E106"/>
    <mergeCell ref="G104:G106"/>
    <mergeCell ref="C107:D107"/>
    <mergeCell ref="BJ107:BJ112"/>
    <mergeCell ref="BK107:BK112"/>
    <mergeCell ref="BL107:BL112"/>
    <mergeCell ref="F104:F106"/>
    <mergeCell ref="C114:C118"/>
    <mergeCell ref="BN114:CB114"/>
    <mergeCell ref="H115:H119"/>
    <mergeCell ref="I115:I119"/>
    <mergeCell ref="K115:K119"/>
    <mergeCell ref="E117:E119"/>
    <mergeCell ref="G117:G119"/>
    <mergeCell ref="C120:D120"/>
    <mergeCell ref="BJ120:BJ125"/>
    <mergeCell ref="BK120:BK125"/>
    <mergeCell ref="BL120:BL125"/>
    <mergeCell ref="F117:F119"/>
    <mergeCell ref="C127:C131"/>
    <mergeCell ref="BN127:CB127"/>
    <mergeCell ref="H128:H132"/>
    <mergeCell ref="I128:I132"/>
    <mergeCell ref="K128:K132"/>
    <mergeCell ref="E130:E132"/>
    <mergeCell ref="G130:G132"/>
    <mergeCell ref="C133:D133"/>
    <mergeCell ref="BJ133:BJ138"/>
    <mergeCell ref="BK133:BK138"/>
    <mergeCell ref="BL133:BL138"/>
    <mergeCell ref="F130:F132"/>
    <mergeCell ref="C140:C144"/>
    <mergeCell ref="BN140:CB140"/>
    <mergeCell ref="H141:H145"/>
    <mergeCell ref="I141:I145"/>
    <mergeCell ref="K141:K145"/>
    <mergeCell ref="E143:E145"/>
    <mergeCell ref="G143:G145"/>
    <mergeCell ref="C146:D146"/>
    <mergeCell ref="BJ146:BJ151"/>
    <mergeCell ref="BK146:BK151"/>
    <mergeCell ref="BL146:BL151"/>
    <mergeCell ref="F143:F145"/>
    <mergeCell ref="C153:C157"/>
    <mergeCell ref="BN153:CB153"/>
    <mergeCell ref="H154:H158"/>
    <mergeCell ref="I154:I158"/>
    <mergeCell ref="K154:K158"/>
    <mergeCell ref="E156:E158"/>
    <mergeCell ref="G156:G158"/>
    <mergeCell ref="C159:D159"/>
    <mergeCell ref="BJ159:BJ164"/>
    <mergeCell ref="BK159:BK164"/>
    <mergeCell ref="BL159:BL164"/>
    <mergeCell ref="F156:F158"/>
    <mergeCell ref="C185:D185"/>
    <mergeCell ref="BJ185:BJ190"/>
    <mergeCell ref="BK185:BK190"/>
    <mergeCell ref="BL185:BL190"/>
    <mergeCell ref="C192:C196"/>
    <mergeCell ref="BN192:CB192"/>
    <mergeCell ref="H193:H197"/>
    <mergeCell ref="I193:I197"/>
    <mergeCell ref="K193:K197"/>
    <mergeCell ref="E195:E197"/>
    <mergeCell ref="G195:G197"/>
    <mergeCell ref="F195:F197"/>
    <mergeCell ref="C198:D198"/>
    <mergeCell ref="BJ198:BJ203"/>
    <mergeCell ref="BK198:BK203"/>
    <mergeCell ref="BL198:BL203"/>
    <mergeCell ref="C205:C209"/>
    <mergeCell ref="BN205:CB205"/>
    <mergeCell ref="H206:H210"/>
    <mergeCell ref="I206:I210"/>
    <mergeCell ref="K206:K210"/>
    <mergeCell ref="E208:E210"/>
    <mergeCell ref="G208:G210"/>
    <mergeCell ref="F208:F210"/>
    <mergeCell ref="C211:D211"/>
    <mergeCell ref="BJ211:BJ216"/>
    <mergeCell ref="BK211:BK216"/>
    <mergeCell ref="BL211:BL216"/>
    <mergeCell ref="C218:C222"/>
    <mergeCell ref="BN218:CB218"/>
    <mergeCell ref="H219:H223"/>
    <mergeCell ref="I219:I223"/>
    <mergeCell ref="K219:K223"/>
    <mergeCell ref="E221:E223"/>
    <mergeCell ref="G221:G223"/>
    <mergeCell ref="F221:F223"/>
    <mergeCell ref="C224:D224"/>
    <mergeCell ref="BJ224:BJ229"/>
    <mergeCell ref="BK224:BK229"/>
    <mergeCell ref="BL224:BL229"/>
    <mergeCell ref="C231:C235"/>
    <mergeCell ref="BN231:CB231"/>
    <mergeCell ref="H232:H236"/>
    <mergeCell ref="I232:I236"/>
    <mergeCell ref="K232:K236"/>
    <mergeCell ref="E234:E236"/>
    <mergeCell ref="G234:G236"/>
    <mergeCell ref="F234:F236"/>
    <mergeCell ref="C250:D250"/>
    <mergeCell ref="BJ250:BJ255"/>
    <mergeCell ref="BK250:BK255"/>
    <mergeCell ref="BL250:BL255"/>
    <mergeCell ref="C257:C261"/>
    <mergeCell ref="BN257:CB257"/>
    <mergeCell ref="H258:H262"/>
    <mergeCell ref="I258:I262"/>
    <mergeCell ref="K258:K262"/>
    <mergeCell ref="E260:E262"/>
    <mergeCell ref="G260:G262"/>
    <mergeCell ref="F260:F262"/>
    <mergeCell ref="C263:D263"/>
    <mergeCell ref="BJ263:BJ268"/>
    <mergeCell ref="BK263:BK268"/>
    <mergeCell ref="BL263:BL268"/>
    <mergeCell ref="C270:C274"/>
    <mergeCell ref="BN270:CB270"/>
    <mergeCell ref="H271:H275"/>
    <mergeCell ref="I271:I275"/>
    <mergeCell ref="K271:K275"/>
    <mergeCell ref="E273:E275"/>
    <mergeCell ref="G273:G275"/>
    <mergeCell ref="F273:F275"/>
    <mergeCell ref="C276:D276"/>
    <mergeCell ref="BJ276:BJ281"/>
    <mergeCell ref="BK276:BK281"/>
    <mergeCell ref="BL276:BL281"/>
    <mergeCell ref="C283:C287"/>
    <mergeCell ref="BN283:CB283"/>
    <mergeCell ref="H284:H288"/>
    <mergeCell ref="I284:I288"/>
    <mergeCell ref="K284:K288"/>
    <mergeCell ref="E286:E288"/>
    <mergeCell ref="G286:G288"/>
    <mergeCell ref="F286:F288"/>
    <mergeCell ref="C289:D289"/>
    <mergeCell ref="BJ289:BJ294"/>
    <mergeCell ref="BK289:BK294"/>
    <mergeCell ref="BL289:BL294"/>
    <mergeCell ref="C296:C300"/>
    <mergeCell ref="BN296:CB296"/>
    <mergeCell ref="H297:H301"/>
    <mergeCell ref="I297:I301"/>
    <mergeCell ref="K297:K301"/>
    <mergeCell ref="E299:E301"/>
    <mergeCell ref="G299:G301"/>
    <mergeCell ref="F299:F301"/>
    <mergeCell ref="C302:D302"/>
    <mergeCell ref="BJ302:BJ307"/>
    <mergeCell ref="BK302:BK307"/>
    <mergeCell ref="BL302:BL307"/>
    <mergeCell ref="C309:C313"/>
    <mergeCell ref="BN309:CB309"/>
    <mergeCell ref="H310:H314"/>
    <mergeCell ref="I310:I314"/>
    <mergeCell ref="K310:K314"/>
    <mergeCell ref="E312:E314"/>
    <mergeCell ref="G312:G314"/>
    <mergeCell ref="F312:F314"/>
    <mergeCell ref="C341:D341"/>
    <mergeCell ref="BJ341:BJ346"/>
    <mergeCell ref="BK341:BK346"/>
    <mergeCell ref="BL341:BL346"/>
    <mergeCell ref="C348:C352"/>
    <mergeCell ref="BN348:CB348"/>
    <mergeCell ref="H349:H353"/>
    <mergeCell ref="I349:I353"/>
    <mergeCell ref="K349:K353"/>
    <mergeCell ref="E351:E353"/>
    <mergeCell ref="G351:G353"/>
    <mergeCell ref="F351:F353"/>
    <mergeCell ref="C354:D354"/>
    <mergeCell ref="BJ354:BJ359"/>
    <mergeCell ref="BK354:BK359"/>
    <mergeCell ref="BL354:BL359"/>
    <mergeCell ref="C361:C365"/>
    <mergeCell ref="BN361:CB361"/>
    <mergeCell ref="H362:H366"/>
    <mergeCell ref="I362:I366"/>
    <mergeCell ref="K362:K366"/>
    <mergeCell ref="E364:E366"/>
    <mergeCell ref="G364:G366"/>
    <mergeCell ref="F364:F366"/>
  </mergeCells>
  <phoneticPr fontId="25" type="noConversion"/>
  <dataValidations count="2">
    <dataValidation type="decimal" allowBlank="1" showInputMessage="1" showErrorMessage="1" sqref="H16:H17 H29:H30 H42:H43 H55:H56 H68:H69 H81:H82 H94:H95 H107:H108 H120:H121 H133:H134 H146:H147 H159:H160 H172:H173 H185:H186 H198:H199 H211:H212 H224:H225 H237:H238 H250:H251 H263:H264 H276:H277 H289:H290 H302:H303 H315:H316 H328:H329 H341:H342 H354:H355 H367:H368 H380:H381 H393:H394 H406:H407 H419:H420 H432:H433 H445:H446 H458:H459 H471:H472 H484:H485 H497:H498 H510:H511 H523:H524 H536:H537 H549:H550 H562:H563 H575:H576 H588:H589 H601:H602 H614:H615 H627:H628 H640:H641 H653:H654 H666:H667 H679:H680 H692:H693 H705:H706 H718:H719 H731:H732 H744:H745 H757:H758 H770:H771 H783:H784 H796:H797 H809:H810 H822:H823 H835:H836 H848:H849 H861:H862 H874:H875 H887:H888 H900:H901 H913:H914 H926:H927 H939:H940 H952:H953 H965:H966 H978:H979 H991:H992 H1004:H1005 H1017:H1018 H1030:H1031 H1043:H1044" xr:uid="{463C9AEC-B3C8-4A6D-A1B7-AF988F8B03F6}">
      <formula1>20</formula1>
      <formula2>120</formula2>
    </dataValidation>
    <dataValidation type="decimal" allowBlank="1" showInputMessage="1" showErrorMessage="1" error="Lze zadat pouze hodnoty v intervalu od 0,5 do 1,0. " sqref="N1043:BI1043 N55:BI55 N68:BI68 N81:BI81 N94:BI94 N107:BI107 N120:BI120 N133:BI133 N146:BI146 N159:BI159 N172:BI172 N185:BI185 N198:BI198 N211:BI211 N224:BI224 N237:BI237 N250:BI250 N263:BI263 N276:BI276 N289:BI289 N302:BI302 N315:BI315 N328:BI328 N341:BI341 N354:BI354 N367:BI367 N380:BI380 N393:BI393 N406:BI406 N419:BI419 N432:BI432 N445:BI445 N458:BI458 N471:BI471 N484:BI484 N497:BI497 N510:BI510 N523:BI523 N536:BI536 N549:BI549 N562:BI562 N575:BI575 N588:BI588 N601:BI601 N614:BI614 N627:BI627 N640:BI640 N653:BI653 N666:BI666 N679:BI679 N692:BI692 N705:BI705 N718:BI718 N731:BI731 N744:BI744 N757:BI757 N770:BI770 N783:BI783 N796:BI796 N809:BI809 N822:BI822 N835:BI835 N848:BI848 N861:BI861 N874:BI874 N887:BI887 N900:BI900 N913:BI913 N926:BI926 N939:BI939 N952:BI952 N965:BI965 N978:BI978 N991:BI991 N1004:BI1004 N1017:BI1017 N1030:BI1030 N16:BI16 N29:BI29 N42:BI42" xr:uid="{A55397CA-2112-4CBF-A8A1-43A8FFBB565B}">
      <formula1>0.5</formula1>
      <formula2>1</formula2>
    </dataValidation>
  </dataValidations>
  <hyperlinks>
    <hyperlink ref="B1:C1" location="Úvod!A1" display="zpět na úvodní stránku" xr:uid="{7F9C07A7-2D36-42D0-B15A-58B8D09791FE}"/>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4D9A896F-9369-49A6-8BF2-9F555B6F5D2F}">
          <x14:formula1>
            <xm:f>'Podpůrná data'!$H$16:$H$185</xm:f>
          </x14:formula1>
          <xm:sqref>E29 E42 E55 E68 E81 E94 E107 E120 E133 E146 E159 E172 E185 E198 E211 E224 E237 E250 E263 E276 E289 E302 E315 E328 E341 E354 E367 E380 E393 E406 E419 E432 E445 E458 E471 E484 E497 E510 E523 E536 E549 E562 E575 E588 E601 E614 E627 E640 E653 E666 E679 E692 E705 E718 E731 E744 E757 E770 E783 E16 E809 E822 E835 E848 E861 E874 E887 E900 E913 E926 E939 E952 E965 E978 E991 E1004 E1017 E1030 E1043 E796</xm:sqref>
        </x14:dataValidation>
        <x14:dataValidation type="list" allowBlank="1" showInputMessage="1" showErrorMessage="1" xr:uid="{09F04104-6612-4463-927B-3BA6B5ECDBC6}">
          <x14:formula1>
            <xm:f>'Přehled ZoR'!$B$28:$B$30</xm:f>
          </x14:formula1>
          <xm:sqref>G29 G666 G822 G835 G848 G861 G874 G887 G900 G913 G926 G939 G952 G965 G978 G991 G1004 G1017 G1030 G1043 G16 G432 G445 G458 G471 G484 G497 G510 G523 G536 G549 G562 G575 G588 G601 G614 G627 G640 G653 G809 G679 G692 G705 G718 G731 G744 G757 G770 G783 G796 G419 G42 G55 G68 G81 G94 G107 G120 G133 G146 G159 G172 G185 G198 G211 G224 G237 G250 G263 G276 G289 G302 G315 G328 G341 G354 G367 G380 G393 G406</xm:sqref>
        </x14:dataValidation>
        <x14:dataValidation type="list" allowBlank="1" showInputMessage="1" showErrorMessage="1" xr:uid="{E2CEE7F7-13E9-44CB-93E2-0D13D3D425EE}">
          <x14:formula1>
            <xm:f>'Podpůrná data'!$P$16:$P$30</xm:f>
          </x14:formula1>
          <xm:sqref>N15:BI15 N1042:BI1042 N1029:BI1029 N1016:BI1016 N1003:BI1003 N990:BI990 N977:BI977 N964:BI964 N951:BI951 N938:BI938 N925:BI925 N912:BI912 N899:BI899 N886:BI886 N873:BI873 N860:BI860 N847:BI847 N834:BI834 N821:BI821 N808:BI808 N795:BI795 N782:BI782 N769:BI769 N756:BI756 N743:BI743 N730:BI730 N717:BI717 N704:BI704 N691:BI691 N678:BI678 N665:BI665 N652:BI652 N639:BI639 N626:BI626 N613:BI613 N600:BI600 N587:BI587 N574:BI574 N561:BI561 N548:BI548 N535:BI535 N522:BI522 N509:BI509 N496:BI496 N483:BI483 N470:BI470 N457:BI457 N444:BI444 N431:BI431 N418:BI418 N405:BI405 N392:BI392 N379:BI379 N366:BI366 N353:BI353 N340:BI340 N327:BI327 N314:BI314 N301:BI301 N288:BI288 N275:BI275 N262:BI262 N249:BI249 N236:BI236 N223:BI223 N210:BI210 N197:BI197 N184:BI184 N171:BI171 N158:BI158 N145:BI145 N132:BI132 N119:BI119 N106:BI106 N93:BI93 N80:BI80 N67:BI67 N54:BI54 N41:BI41 N28:BI28</xm:sqref>
        </x14:dataValidation>
        <x14:dataValidation type="list" allowBlank="1" showInputMessage="1" showErrorMessage="1" xr:uid="{291A0767-90ED-477B-B21A-51DB059F8777}">
          <x14:formula1>
            <xm:f>'Podpůrná data'!$R$189:$R$196</xm:f>
          </x14:formula1>
          <xm:sqref>F16 F29 F42 F55 F68 F81 F94 F107 F120 F133 F146 F159 F172 F185 F198 F211 F224 F237 F250 F263 F276 F289 F302 F315 F328 F341 F354 F367 F380 F393 F406 F419 F432 F445 F458 F471 F484 F497 F510 F523 F536 F549 F562 F575 F588 F601 F614 F627 F640 F653 F666 F679 F692 F705 F718 F731 F744 F757 F770 F783 F796 F809 F822 F835 F848 F861 F874 F887 F900 F913 F926 F939 F952 F965 F978 F991 F1004 F1017 F1030 F1043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B32CC-E11F-47A7-857B-BEED3C8423F3}">
  <dimension ref="A1:S360"/>
  <sheetViews>
    <sheetView zoomScaleNormal="100" workbookViewId="0">
      <selection activeCell="H192" sqref="H192"/>
    </sheetView>
  </sheetViews>
  <sheetFormatPr defaultRowHeight="14.5" x14ac:dyDescent="0.35"/>
  <cols>
    <col min="1" max="1" width="34.453125" customWidth="1"/>
    <col min="2" max="2" width="41.453125" customWidth="1"/>
    <col min="3" max="3" width="20.54296875" customWidth="1"/>
    <col min="4" max="4" width="3.54296875" customWidth="1"/>
    <col min="5" max="5" width="4.54296875" customWidth="1"/>
    <col min="6" max="6" width="3.453125" customWidth="1"/>
    <col min="8" max="9" width="13.453125" customWidth="1"/>
    <col min="10" max="10" width="10" customWidth="1"/>
    <col min="11" max="11" width="8" customWidth="1"/>
    <col min="19" max="19" width="24.90625" bestFit="1" customWidth="1"/>
  </cols>
  <sheetData>
    <row r="1" spans="1:16" ht="17.149999999999999" customHeight="1" x14ac:dyDescent="0.45">
      <c r="A1" s="1" t="s">
        <v>0</v>
      </c>
      <c r="B1" s="2"/>
      <c r="E1" s="3"/>
    </row>
    <row r="2" spans="1:16" ht="5.5" customHeight="1" x14ac:dyDescent="0.35">
      <c r="B2" s="2"/>
      <c r="E2" s="3"/>
    </row>
    <row r="3" spans="1:16" ht="14.5" customHeight="1" x14ac:dyDescent="0.35">
      <c r="A3" t="s">
        <v>52</v>
      </c>
      <c r="B3" s="148">
        <v>757</v>
      </c>
      <c r="E3" s="3"/>
    </row>
    <row r="4" spans="1:16" ht="14.5" customHeight="1" x14ac:dyDescent="0.35">
      <c r="A4" t="s">
        <v>53</v>
      </c>
      <c r="B4" s="148">
        <v>108</v>
      </c>
      <c r="E4" s="3"/>
    </row>
    <row r="5" spans="1:16" ht="14.5" customHeight="1" x14ac:dyDescent="0.35">
      <c r="A5" t="s">
        <v>54</v>
      </c>
      <c r="B5" s="148">
        <f>SUM(B3:B4)</f>
        <v>865</v>
      </c>
      <c r="E5" s="3"/>
    </row>
    <row r="7" spans="1:16" ht="18.5" x14ac:dyDescent="0.45">
      <c r="A7" s="1" t="s">
        <v>380</v>
      </c>
      <c r="B7" s="2"/>
      <c r="I7" s="3"/>
    </row>
    <row r="8" spans="1:16" ht="5.5" customHeight="1" x14ac:dyDescent="0.35">
      <c r="B8" s="2"/>
      <c r="I8" s="3"/>
    </row>
    <row r="9" spans="1:16" x14ac:dyDescent="0.35">
      <c r="A9" s="149" t="s">
        <v>182</v>
      </c>
      <c r="B9" s="150" t="s">
        <v>183</v>
      </c>
      <c r="C9" s="150" t="s">
        <v>184</v>
      </c>
      <c r="I9" s="3"/>
    </row>
    <row r="10" spans="1:16" x14ac:dyDescent="0.35">
      <c r="A10" s="275" t="s">
        <v>185</v>
      </c>
      <c r="B10" s="275" t="s">
        <v>186</v>
      </c>
      <c r="C10" s="275" t="s">
        <v>187</v>
      </c>
      <c r="H10" s="151" t="s">
        <v>188</v>
      </c>
      <c r="I10" s="152">
        <v>3273</v>
      </c>
    </row>
    <row r="11" spans="1:16" x14ac:dyDescent="0.35">
      <c r="A11" s="275" t="s">
        <v>189</v>
      </c>
      <c r="B11" s="275" t="s">
        <v>190</v>
      </c>
      <c r="C11" s="275" t="s">
        <v>191</v>
      </c>
      <c r="H11" s="151" t="s">
        <v>192</v>
      </c>
      <c r="I11" s="152">
        <v>3818</v>
      </c>
    </row>
    <row r="12" spans="1:16" x14ac:dyDescent="0.35">
      <c r="A12" s="275" t="s">
        <v>193</v>
      </c>
      <c r="B12" s="275" t="s">
        <v>194</v>
      </c>
      <c r="C12" s="275" t="s">
        <v>194</v>
      </c>
      <c r="H12" s="151" t="s">
        <v>195</v>
      </c>
      <c r="I12" s="152">
        <v>4364</v>
      </c>
    </row>
    <row r="15" spans="1:16" ht="58" x14ac:dyDescent="0.35">
      <c r="A15" s="153" t="s">
        <v>196</v>
      </c>
      <c r="B15" s="154" t="s">
        <v>197</v>
      </c>
      <c r="C15" s="155" t="s">
        <v>198</v>
      </c>
      <c r="D15" s="156">
        <v>1</v>
      </c>
      <c r="E15" s="156">
        <v>2</v>
      </c>
      <c r="F15" s="156">
        <v>3</v>
      </c>
      <c r="G15" s="156" t="s">
        <v>199</v>
      </c>
      <c r="H15" s="157" t="s">
        <v>196</v>
      </c>
      <c r="I15" s="158" t="s">
        <v>182</v>
      </c>
      <c r="J15" s="133"/>
      <c r="K15" s="133"/>
      <c r="L15" s="133"/>
      <c r="M15" s="133"/>
      <c r="N15" s="133"/>
    </row>
    <row r="16" spans="1:16" x14ac:dyDescent="0.35">
      <c r="A16" s="159" t="s">
        <v>251</v>
      </c>
      <c r="B16" s="160">
        <v>0.65300000000000002</v>
      </c>
      <c r="C16" s="161" t="b">
        <f t="shared" ref="C16:C79" si="0">ISNUMBER(B16)</f>
        <v>1</v>
      </c>
      <c r="D16" t="str">
        <f t="shared" ref="D16:D79" si="1">IF(B16&gt;0.48,IF(B16&lt;0.799,"1",""),"")</f>
        <v>1</v>
      </c>
      <c r="E16" t="str">
        <f t="shared" ref="E16:E79" si="2">IF(B16&gt;0.8,IF(B16&lt;0.999,"2",""),"")</f>
        <v/>
      </c>
      <c r="F16" t="str">
        <f t="shared" ref="F16:F79" si="3">IF(B16&gt;=1,IF(B16&lt;1.52,"3",""),"")</f>
        <v/>
      </c>
      <c r="G16" t="str">
        <f t="shared" ref="G16:G79" si="4">CONCATENATE(D16,E16,F16)</f>
        <v>1</v>
      </c>
      <c r="H16" t="s">
        <v>251</v>
      </c>
      <c r="I16" s="162">
        <f>VLOOKUP(G16,$H$10:$I$12,2,FALSE)</f>
        <v>3273</v>
      </c>
      <c r="J16" s="206"/>
      <c r="P16" t="s">
        <v>105</v>
      </c>
    </row>
    <row r="17" spans="1:16" x14ac:dyDescent="0.35">
      <c r="A17" s="159" t="s">
        <v>252</v>
      </c>
      <c r="B17" s="160">
        <v>0.74</v>
      </c>
      <c r="C17" s="161" t="b">
        <f t="shared" si="0"/>
        <v>1</v>
      </c>
      <c r="D17" t="str">
        <f t="shared" si="1"/>
        <v>1</v>
      </c>
      <c r="E17" t="str">
        <f t="shared" si="2"/>
        <v/>
      </c>
      <c r="F17" t="str">
        <f t="shared" si="3"/>
        <v/>
      </c>
      <c r="G17" t="str">
        <f t="shared" si="4"/>
        <v>1</v>
      </c>
      <c r="H17" t="s">
        <v>252</v>
      </c>
      <c r="I17" s="162">
        <f t="shared" ref="I17:I80" si="5">VLOOKUP(G17,$H$10:$I$12,2,FALSE)</f>
        <v>3273</v>
      </c>
      <c r="J17" s="206"/>
      <c r="P17" t="s">
        <v>106</v>
      </c>
    </row>
    <row r="18" spans="1:16" x14ac:dyDescent="0.35">
      <c r="A18" s="159" t="s">
        <v>55</v>
      </c>
      <c r="B18" s="160">
        <v>1.2809999999999999</v>
      </c>
      <c r="C18" s="161" t="b">
        <f t="shared" si="0"/>
        <v>1</v>
      </c>
      <c r="D18" t="str">
        <f t="shared" si="1"/>
        <v/>
      </c>
      <c r="E18" t="str">
        <f t="shared" si="2"/>
        <v/>
      </c>
      <c r="F18" t="str">
        <f t="shared" si="3"/>
        <v>3</v>
      </c>
      <c r="G18" t="str">
        <f t="shared" si="4"/>
        <v>3</v>
      </c>
      <c r="H18" t="s">
        <v>55</v>
      </c>
      <c r="I18" s="162">
        <f t="shared" si="5"/>
        <v>4364</v>
      </c>
      <c r="J18" s="206"/>
      <c r="P18" t="s">
        <v>107</v>
      </c>
    </row>
    <row r="19" spans="1:16" x14ac:dyDescent="0.35">
      <c r="A19" s="159" t="s">
        <v>253</v>
      </c>
      <c r="B19" s="160">
        <v>0.65600000000000003</v>
      </c>
      <c r="C19" s="161" t="b">
        <f t="shared" si="0"/>
        <v>1</v>
      </c>
      <c r="D19" t="str">
        <f t="shared" si="1"/>
        <v>1</v>
      </c>
      <c r="E19" t="str">
        <f t="shared" si="2"/>
        <v/>
      </c>
      <c r="F19" t="str">
        <f t="shared" si="3"/>
        <v/>
      </c>
      <c r="G19" t="str">
        <f t="shared" si="4"/>
        <v>1</v>
      </c>
      <c r="H19" t="s">
        <v>253</v>
      </c>
      <c r="I19" s="162">
        <f t="shared" si="5"/>
        <v>3273</v>
      </c>
      <c r="J19" s="206"/>
      <c r="P19" t="s">
        <v>108</v>
      </c>
    </row>
    <row r="20" spans="1:16" x14ac:dyDescent="0.35">
      <c r="A20" s="159" t="s">
        <v>254</v>
      </c>
      <c r="B20" s="160">
        <v>0.754</v>
      </c>
      <c r="C20" s="161" t="b">
        <f t="shared" si="0"/>
        <v>1</v>
      </c>
      <c r="D20" t="str">
        <f t="shared" si="1"/>
        <v>1</v>
      </c>
      <c r="E20" t="str">
        <f t="shared" si="2"/>
        <v/>
      </c>
      <c r="F20" t="str">
        <f t="shared" si="3"/>
        <v/>
      </c>
      <c r="G20" t="str">
        <f t="shared" si="4"/>
        <v>1</v>
      </c>
      <c r="H20" t="s">
        <v>254</v>
      </c>
      <c r="I20" s="162">
        <f t="shared" si="5"/>
        <v>3273</v>
      </c>
      <c r="J20" s="206"/>
      <c r="P20" t="s">
        <v>109</v>
      </c>
    </row>
    <row r="21" spans="1:16" x14ac:dyDescent="0.35">
      <c r="A21" s="159" t="s">
        <v>255</v>
      </c>
      <c r="B21" s="160">
        <v>1.044</v>
      </c>
      <c r="C21" s="161" t="b">
        <f t="shared" si="0"/>
        <v>1</v>
      </c>
      <c r="D21" t="str">
        <f t="shared" si="1"/>
        <v/>
      </c>
      <c r="E21" t="str">
        <f t="shared" si="2"/>
        <v/>
      </c>
      <c r="F21" t="str">
        <f t="shared" si="3"/>
        <v>3</v>
      </c>
      <c r="G21" t="str">
        <f t="shared" si="4"/>
        <v>3</v>
      </c>
      <c r="H21" t="s">
        <v>255</v>
      </c>
      <c r="I21" s="162">
        <f t="shared" si="5"/>
        <v>4364</v>
      </c>
      <c r="J21" s="206"/>
      <c r="P21" t="s">
        <v>110</v>
      </c>
    </row>
    <row r="22" spans="1:16" x14ac:dyDescent="0.35">
      <c r="A22" s="159" t="s">
        <v>256</v>
      </c>
      <c r="B22" s="160">
        <v>0.88300000000000001</v>
      </c>
      <c r="C22" s="161" t="b">
        <f t="shared" si="0"/>
        <v>1</v>
      </c>
      <c r="D22" t="str">
        <f t="shared" si="1"/>
        <v/>
      </c>
      <c r="E22" t="str">
        <f t="shared" si="2"/>
        <v>2</v>
      </c>
      <c r="F22" t="str">
        <f t="shared" si="3"/>
        <v/>
      </c>
      <c r="G22" t="str">
        <f t="shared" si="4"/>
        <v>2</v>
      </c>
      <c r="H22" t="s">
        <v>256</v>
      </c>
      <c r="I22" s="162">
        <f t="shared" si="5"/>
        <v>3818</v>
      </c>
      <c r="J22" s="206"/>
      <c r="P22" t="s">
        <v>111</v>
      </c>
    </row>
    <row r="23" spans="1:16" x14ac:dyDescent="0.35">
      <c r="A23" s="159" t="s">
        <v>257</v>
      </c>
      <c r="B23" s="160">
        <v>0.61099999999999999</v>
      </c>
      <c r="C23" s="161" t="b">
        <f t="shared" si="0"/>
        <v>1</v>
      </c>
      <c r="D23" t="str">
        <f t="shared" si="1"/>
        <v>1</v>
      </c>
      <c r="E23" t="str">
        <f t="shared" si="2"/>
        <v/>
      </c>
      <c r="F23" t="str">
        <f t="shared" si="3"/>
        <v/>
      </c>
      <c r="G23" t="str">
        <f t="shared" si="4"/>
        <v>1</v>
      </c>
      <c r="H23" t="s">
        <v>257</v>
      </c>
      <c r="I23" s="162">
        <f t="shared" si="5"/>
        <v>3273</v>
      </c>
      <c r="J23" s="206"/>
      <c r="P23" t="s">
        <v>112</v>
      </c>
    </row>
    <row r="24" spans="1:16" x14ac:dyDescent="0.35">
      <c r="A24" s="159" t="s">
        <v>56</v>
      </c>
      <c r="B24" s="160">
        <v>1.125</v>
      </c>
      <c r="C24" s="161" t="b">
        <f t="shared" si="0"/>
        <v>1</v>
      </c>
      <c r="D24" t="str">
        <f t="shared" si="1"/>
        <v/>
      </c>
      <c r="E24" t="str">
        <f t="shared" si="2"/>
        <v/>
      </c>
      <c r="F24" t="str">
        <f t="shared" si="3"/>
        <v>3</v>
      </c>
      <c r="G24" t="str">
        <f t="shared" si="4"/>
        <v>3</v>
      </c>
      <c r="H24" t="s">
        <v>56</v>
      </c>
      <c r="I24" s="162">
        <f t="shared" si="5"/>
        <v>4364</v>
      </c>
      <c r="J24" s="206"/>
      <c r="P24" t="s">
        <v>113</v>
      </c>
    </row>
    <row r="25" spans="1:16" x14ac:dyDescent="0.35">
      <c r="A25" s="159" t="s">
        <v>258</v>
      </c>
      <c r="B25" s="160">
        <v>1</v>
      </c>
      <c r="C25" s="161" t="b">
        <f t="shared" si="0"/>
        <v>1</v>
      </c>
      <c r="D25" t="str">
        <f t="shared" si="1"/>
        <v/>
      </c>
      <c r="E25" t="str">
        <f t="shared" si="2"/>
        <v/>
      </c>
      <c r="F25" t="str">
        <f t="shared" si="3"/>
        <v>3</v>
      </c>
      <c r="G25" t="str">
        <f t="shared" si="4"/>
        <v>3</v>
      </c>
      <c r="H25" t="s">
        <v>258</v>
      </c>
      <c r="I25" s="162">
        <f t="shared" si="5"/>
        <v>4364</v>
      </c>
      <c r="J25" s="206"/>
      <c r="P25" t="s">
        <v>155</v>
      </c>
    </row>
    <row r="26" spans="1:16" x14ac:dyDescent="0.35">
      <c r="A26" s="159" t="s">
        <v>57</v>
      </c>
      <c r="B26" s="160">
        <v>0.77</v>
      </c>
      <c r="C26" s="161" t="b">
        <f t="shared" si="0"/>
        <v>1</v>
      </c>
      <c r="D26" t="str">
        <f t="shared" si="1"/>
        <v>1</v>
      </c>
      <c r="E26" t="str">
        <f t="shared" si="2"/>
        <v/>
      </c>
      <c r="F26" t="str">
        <f t="shared" si="3"/>
        <v/>
      </c>
      <c r="G26" t="str">
        <f t="shared" si="4"/>
        <v>1</v>
      </c>
      <c r="H26" t="s">
        <v>57</v>
      </c>
      <c r="I26" s="162">
        <f t="shared" si="5"/>
        <v>3273</v>
      </c>
      <c r="J26" s="206"/>
      <c r="P26" t="s">
        <v>156</v>
      </c>
    </row>
    <row r="27" spans="1:16" x14ac:dyDescent="0.35">
      <c r="A27" s="159" t="s">
        <v>259</v>
      </c>
      <c r="B27" s="160">
        <v>0.59499999999999997</v>
      </c>
      <c r="C27" s="161" t="b">
        <f t="shared" si="0"/>
        <v>1</v>
      </c>
      <c r="D27" t="str">
        <f t="shared" si="1"/>
        <v>1</v>
      </c>
      <c r="E27" t="str">
        <f t="shared" si="2"/>
        <v/>
      </c>
      <c r="F27" t="str">
        <f t="shared" si="3"/>
        <v/>
      </c>
      <c r="G27" t="str">
        <f t="shared" si="4"/>
        <v>1</v>
      </c>
      <c r="H27" t="s">
        <v>259</v>
      </c>
      <c r="I27" s="162">
        <f t="shared" si="5"/>
        <v>3273</v>
      </c>
      <c r="J27" s="206"/>
      <c r="P27" t="s">
        <v>157</v>
      </c>
    </row>
    <row r="28" spans="1:16" x14ac:dyDescent="0.35">
      <c r="A28" s="159" t="s">
        <v>58</v>
      </c>
      <c r="B28" s="160">
        <v>0.97</v>
      </c>
      <c r="C28" s="161" t="b">
        <f t="shared" si="0"/>
        <v>1</v>
      </c>
      <c r="D28" t="str">
        <f t="shared" si="1"/>
        <v/>
      </c>
      <c r="E28" t="str">
        <f t="shared" si="2"/>
        <v>2</v>
      </c>
      <c r="F28" t="str">
        <f t="shared" si="3"/>
        <v/>
      </c>
      <c r="G28" t="str">
        <f t="shared" si="4"/>
        <v>2</v>
      </c>
      <c r="H28" t="s">
        <v>58</v>
      </c>
      <c r="I28" s="162">
        <f t="shared" si="5"/>
        <v>3818</v>
      </c>
      <c r="J28" s="206"/>
      <c r="P28" t="s">
        <v>202</v>
      </c>
    </row>
    <row r="29" spans="1:16" x14ac:dyDescent="0.35">
      <c r="A29" s="159" t="s">
        <v>260</v>
      </c>
      <c r="B29" s="160">
        <v>1.5149999999999999</v>
      </c>
      <c r="C29" s="161" t="b">
        <f t="shared" si="0"/>
        <v>1</v>
      </c>
      <c r="D29" t="str">
        <f t="shared" si="1"/>
        <v/>
      </c>
      <c r="E29" t="str">
        <f t="shared" si="2"/>
        <v/>
      </c>
      <c r="F29" t="str">
        <f t="shared" si="3"/>
        <v>3</v>
      </c>
      <c r="G29" t="str">
        <f t="shared" si="4"/>
        <v>3</v>
      </c>
      <c r="H29" t="s">
        <v>260</v>
      </c>
      <c r="I29" s="162">
        <f t="shared" si="5"/>
        <v>4364</v>
      </c>
      <c r="J29" s="206"/>
      <c r="P29" t="s">
        <v>203</v>
      </c>
    </row>
    <row r="30" spans="1:16" x14ac:dyDescent="0.35">
      <c r="A30" s="159" t="s">
        <v>261</v>
      </c>
      <c r="B30" s="160">
        <v>0.67500000000000004</v>
      </c>
      <c r="C30" s="161" t="b">
        <f t="shared" si="0"/>
        <v>1</v>
      </c>
      <c r="D30" t="str">
        <f t="shared" si="1"/>
        <v>1</v>
      </c>
      <c r="E30" t="str">
        <f t="shared" si="2"/>
        <v/>
      </c>
      <c r="F30" t="str">
        <f t="shared" si="3"/>
        <v/>
      </c>
      <c r="G30" t="str">
        <f t="shared" si="4"/>
        <v>1</v>
      </c>
      <c r="H30" t="s">
        <v>261</v>
      </c>
      <c r="I30" s="162">
        <f t="shared" si="5"/>
        <v>3273</v>
      </c>
      <c r="J30" s="206"/>
      <c r="P30" t="s">
        <v>204</v>
      </c>
    </row>
    <row r="31" spans="1:16" x14ac:dyDescent="0.35">
      <c r="A31" s="159" t="s">
        <v>262</v>
      </c>
      <c r="B31" s="160">
        <v>0.69</v>
      </c>
      <c r="C31" s="161" t="b">
        <f t="shared" si="0"/>
        <v>1</v>
      </c>
      <c r="D31" t="str">
        <f t="shared" si="1"/>
        <v>1</v>
      </c>
      <c r="E31" t="str">
        <f t="shared" si="2"/>
        <v/>
      </c>
      <c r="F31" t="str">
        <f t="shared" si="3"/>
        <v/>
      </c>
      <c r="G31" t="str">
        <f t="shared" si="4"/>
        <v>1</v>
      </c>
      <c r="H31" t="s">
        <v>262</v>
      </c>
      <c r="I31" s="162">
        <f t="shared" si="5"/>
        <v>3273</v>
      </c>
      <c r="J31" s="206"/>
    </row>
    <row r="32" spans="1:16" x14ac:dyDescent="0.35">
      <c r="A32" s="159" t="s">
        <v>59</v>
      </c>
      <c r="B32" s="160">
        <v>0.51700000000000002</v>
      </c>
      <c r="C32" s="161" t="b">
        <f t="shared" si="0"/>
        <v>1</v>
      </c>
      <c r="D32" t="str">
        <f t="shared" si="1"/>
        <v>1</v>
      </c>
      <c r="E32" t="str">
        <f t="shared" si="2"/>
        <v/>
      </c>
      <c r="F32" t="str">
        <f t="shared" si="3"/>
        <v/>
      </c>
      <c r="G32" t="str">
        <f t="shared" si="4"/>
        <v>1</v>
      </c>
      <c r="H32" t="s">
        <v>59</v>
      </c>
      <c r="I32" s="162">
        <f t="shared" si="5"/>
        <v>3273</v>
      </c>
      <c r="J32" s="206"/>
    </row>
    <row r="33" spans="1:10" x14ac:dyDescent="0.35">
      <c r="A33" s="159" t="s">
        <v>263</v>
      </c>
      <c r="B33" s="160">
        <v>0.97899999999999998</v>
      </c>
      <c r="C33" s="161" t="b">
        <f t="shared" si="0"/>
        <v>1</v>
      </c>
      <c r="D33" t="str">
        <f t="shared" si="1"/>
        <v/>
      </c>
      <c r="E33" t="str">
        <f t="shared" si="2"/>
        <v>2</v>
      </c>
      <c r="F33" t="str">
        <f t="shared" si="3"/>
        <v/>
      </c>
      <c r="G33" t="str">
        <f t="shared" si="4"/>
        <v>2</v>
      </c>
      <c r="H33" t="s">
        <v>263</v>
      </c>
      <c r="I33" s="162">
        <f t="shared" si="5"/>
        <v>3818</v>
      </c>
      <c r="J33" s="206"/>
    </row>
    <row r="34" spans="1:10" x14ac:dyDescent="0.35">
      <c r="A34" s="159" t="s">
        <v>264</v>
      </c>
      <c r="B34" s="160">
        <v>0.62</v>
      </c>
      <c r="C34" s="161" t="b">
        <f t="shared" si="0"/>
        <v>1</v>
      </c>
      <c r="D34" t="str">
        <f t="shared" si="1"/>
        <v>1</v>
      </c>
      <c r="E34" t="str">
        <f t="shared" si="2"/>
        <v/>
      </c>
      <c r="F34" t="str">
        <f t="shared" si="3"/>
        <v/>
      </c>
      <c r="G34" t="str">
        <f t="shared" si="4"/>
        <v>1</v>
      </c>
      <c r="H34" t="s">
        <v>264</v>
      </c>
      <c r="I34" s="162">
        <f t="shared" si="5"/>
        <v>3273</v>
      </c>
      <c r="J34" s="206"/>
    </row>
    <row r="35" spans="1:10" x14ac:dyDescent="0.35">
      <c r="A35" s="159" t="s">
        <v>60</v>
      </c>
      <c r="B35" s="160">
        <v>0.96599999999999997</v>
      </c>
      <c r="C35" s="161" t="b">
        <f t="shared" si="0"/>
        <v>1</v>
      </c>
      <c r="D35" t="str">
        <f t="shared" si="1"/>
        <v/>
      </c>
      <c r="E35" t="str">
        <f t="shared" si="2"/>
        <v>2</v>
      </c>
      <c r="F35" t="str">
        <f t="shared" si="3"/>
        <v/>
      </c>
      <c r="G35" t="str">
        <f t="shared" si="4"/>
        <v>2</v>
      </c>
      <c r="H35" t="s">
        <v>60</v>
      </c>
      <c r="I35" s="162">
        <f t="shared" si="5"/>
        <v>3818</v>
      </c>
      <c r="J35" s="206"/>
    </row>
    <row r="36" spans="1:10" x14ac:dyDescent="0.35">
      <c r="A36" s="159" t="s">
        <v>61</v>
      </c>
      <c r="B36" s="160">
        <v>0.74199999999999999</v>
      </c>
      <c r="C36" s="161" t="b">
        <f t="shared" si="0"/>
        <v>1</v>
      </c>
      <c r="D36" t="str">
        <f t="shared" si="1"/>
        <v>1</v>
      </c>
      <c r="E36" t="str">
        <f t="shared" si="2"/>
        <v/>
      </c>
      <c r="F36" t="str">
        <f t="shared" si="3"/>
        <v/>
      </c>
      <c r="G36" t="str">
        <f t="shared" si="4"/>
        <v>1</v>
      </c>
      <c r="H36" t="s">
        <v>61</v>
      </c>
      <c r="I36" s="162">
        <f t="shared" si="5"/>
        <v>3273</v>
      </c>
      <c r="J36" s="206"/>
    </row>
    <row r="37" spans="1:10" x14ac:dyDescent="0.35">
      <c r="A37" s="159" t="s">
        <v>265</v>
      </c>
      <c r="B37" s="160">
        <v>1.1779999999999999</v>
      </c>
      <c r="C37" s="161" t="b">
        <f t="shared" si="0"/>
        <v>1</v>
      </c>
      <c r="D37" t="str">
        <f t="shared" si="1"/>
        <v/>
      </c>
      <c r="E37" t="str">
        <f t="shared" si="2"/>
        <v/>
      </c>
      <c r="F37" t="str">
        <f t="shared" si="3"/>
        <v>3</v>
      </c>
      <c r="G37" t="str">
        <f t="shared" si="4"/>
        <v>3</v>
      </c>
      <c r="H37" t="s">
        <v>265</v>
      </c>
      <c r="I37" s="162">
        <f t="shared" si="5"/>
        <v>4364</v>
      </c>
      <c r="J37" s="206"/>
    </row>
    <row r="38" spans="1:10" x14ac:dyDescent="0.35">
      <c r="A38" s="159" t="s">
        <v>266</v>
      </c>
      <c r="B38" s="160">
        <v>0.64800000000000002</v>
      </c>
      <c r="C38" s="161" t="b">
        <f t="shared" si="0"/>
        <v>1</v>
      </c>
      <c r="D38" t="str">
        <f t="shared" si="1"/>
        <v>1</v>
      </c>
      <c r="E38" t="str">
        <f t="shared" si="2"/>
        <v/>
      </c>
      <c r="F38" t="str">
        <f t="shared" si="3"/>
        <v/>
      </c>
      <c r="G38" t="str">
        <f t="shared" si="4"/>
        <v>1</v>
      </c>
      <c r="H38" t="s">
        <v>266</v>
      </c>
      <c r="I38" s="162">
        <f t="shared" si="5"/>
        <v>3273</v>
      </c>
      <c r="J38" s="206"/>
    </row>
    <row r="39" spans="1:10" x14ac:dyDescent="0.35">
      <c r="A39" s="159" t="s">
        <v>267</v>
      </c>
      <c r="B39" s="160">
        <v>0.81799999999999995</v>
      </c>
      <c r="C39" s="161" t="b">
        <f t="shared" si="0"/>
        <v>1</v>
      </c>
      <c r="D39" t="str">
        <f t="shared" si="1"/>
        <v/>
      </c>
      <c r="E39" t="str">
        <f t="shared" si="2"/>
        <v>2</v>
      </c>
      <c r="F39" t="str">
        <f t="shared" si="3"/>
        <v/>
      </c>
      <c r="G39" t="str">
        <f t="shared" si="4"/>
        <v>2</v>
      </c>
      <c r="H39" t="s">
        <v>267</v>
      </c>
      <c r="I39" s="162">
        <f t="shared" si="5"/>
        <v>3818</v>
      </c>
      <c r="J39" s="206"/>
    </row>
    <row r="40" spans="1:10" x14ac:dyDescent="0.35">
      <c r="A40" s="159" t="s">
        <v>268</v>
      </c>
      <c r="B40" s="160">
        <v>0.91700000000000004</v>
      </c>
      <c r="C40" s="161" t="b">
        <f t="shared" si="0"/>
        <v>1</v>
      </c>
      <c r="D40" t="str">
        <f t="shared" si="1"/>
        <v/>
      </c>
      <c r="E40" t="str">
        <f t="shared" si="2"/>
        <v>2</v>
      </c>
      <c r="F40" t="str">
        <f t="shared" si="3"/>
        <v/>
      </c>
      <c r="G40" t="str">
        <f t="shared" si="4"/>
        <v>2</v>
      </c>
      <c r="H40" t="s">
        <v>268</v>
      </c>
      <c r="I40" s="162">
        <f t="shared" si="5"/>
        <v>3818</v>
      </c>
      <c r="J40" s="206"/>
    </row>
    <row r="41" spans="1:10" x14ac:dyDescent="0.35">
      <c r="A41" s="159" t="s">
        <v>269</v>
      </c>
      <c r="B41" s="160">
        <v>1.35</v>
      </c>
      <c r="C41" s="161" t="b">
        <f t="shared" si="0"/>
        <v>1</v>
      </c>
      <c r="D41" t="str">
        <f t="shared" si="1"/>
        <v/>
      </c>
      <c r="E41" t="str">
        <f t="shared" si="2"/>
        <v/>
      </c>
      <c r="F41" t="str">
        <f t="shared" si="3"/>
        <v>3</v>
      </c>
      <c r="G41" t="str">
        <f t="shared" si="4"/>
        <v>3</v>
      </c>
      <c r="H41" t="s">
        <v>269</v>
      </c>
      <c r="I41" s="162">
        <f t="shared" si="5"/>
        <v>4364</v>
      </c>
      <c r="J41" s="206"/>
    </row>
    <row r="42" spans="1:10" x14ac:dyDescent="0.35">
      <c r="A42" s="159" t="s">
        <v>270</v>
      </c>
      <c r="B42" s="160">
        <v>1.3740000000000001</v>
      </c>
      <c r="C42" s="161" t="b">
        <f t="shared" si="0"/>
        <v>1</v>
      </c>
      <c r="D42" t="str">
        <f t="shared" si="1"/>
        <v/>
      </c>
      <c r="E42" t="str">
        <f t="shared" si="2"/>
        <v/>
      </c>
      <c r="F42" t="str">
        <f t="shared" si="3"/>
        <v>3</v>
      </c>
      <c r="G42" t="str">
        <f t="shared" si="4"/>
        <v>3</v>
      </c>
      <c r="H42" t="s">
        <v>270</v>
      </c>
      <c r="I42" s="162">
        <f t="shared" si="5"/>
        <v>4364</v>
      </c>
      <c r="J42" s="206"/>
    </row>
    <row r="43" spans="1:10" x14ac:dyDescent="0.35">
      <c r="A43" s="159" t="s">
        <v>271</v>
      </c>
      <c r="B43" s="160">
        <v>0.629</v>
      </c>
      <c r="C43" s="161" t="b">
        <f t="shared" si="0"/>
        <v>1</v>
      </c>
      <c r="D43" t="str">
        <f t="shared" si="1"/>
        <v>1</v>
      </c>
      <c r="E43" t="str">
        <f t="shared" si="2"/>
        <v/>
      </c>
      <c r="F43" t="str">
        <f t="shared" si="3"/>
        <v/>
      </c>
      <c r="G43" t="str">
        <f t="shared" si="4"/>
        <v>1</v>
      </c>
      <c r="H43" t="s">
        <v>271</v>
      </c>
      <c r="I43" s="162">
        <f t="shared" si="5"/>
        <v>3273</v>
      </c>
      <c r="J43" s="206"/>
    </row>
    <row r="44" spans="1:10" x14ac:dyDescent="0.35">
      <c r="A44" s="159" t="s">
        <v>272</v>
      </c>
      <c r="B44" s="160">
        <v>0.86499999999999999</v>
      </c>
      <c r="C44" s="161" t="b">
        <f t="shared" si="0"/>
        <v>1</v>
      </c>
      <c r="D44" t="str">
        <f t="shared" si="1"/>
        <v/>
      </c>
      <c r="E44" t="str">
        <f t="shared" si="2"/>
        <v>2</v>
      </c>
      <c r="F44" t="str">
        <f t="shared" si="3"/>
        <v/>
      </c>
      <c r="G44" t="str">
        <f t="shared" si="4"/>
        <v>2</v>
      </c>
      <c r="H44" t="s">
        <v>272</v>
      </c>
      <c r="I44" s="162">
        <f t="shared" si="5"/>
        <v>3818</v>
      </c>
      <c r="J44" s="206"/>
    </row>
    <row r="45" spans="1:10" x14ac:dyDescent="0.35">
      <c r="A45" s="159" t="s">
        <v>62</v>
      </c>
      <c r="B45" s="160">
        <v>0.57899999999999996</v>
      </c>
      <c r="C45" s="161" t="b">
        <f t="shared" si="0"/>
        <v>1</v>
      </c>
      <c r="D45" t="str">
        <f t="shared" si="1"/>
        <v>1</v>
      </c>
      <c r="E45" t="str">
        <f t="shared" si="2"/>
        <v/>
      </c>
      <c r="F45" t="str">
        <f t="shared" si="3"/>
        <v/>
      </c>
      <c r="G45" t="str">
        <f t="shared" si="4"/>
        <v>1</v>
      </c>
      <c r="H45" t="s">
        <v>62</v>
      </c>
      <c r="I45" s="162">
        <f t="shared" si="5"/>
        <v>3273</v>
      </c>
      <c r="J45" s="206"/>
    </row>
    <row r="46" spans="1:10" x14ac:dyDescent="0.35">
      <c r="A46" s="159" t="s">
        <v>273</v>
      </c>
      <c r="B46" s="160">
        <v>0.755</v>
      </c>
      <c r="C46" s="161" t="b">
        <f t="shared" si="0"/>
        <v>1</v>
      </c>
      <c r="D46" t="str">
        <f t="shared" si="1"/>
        <v>1</v>
      </c>
      <c r="E46" t="str">
        <f t="shared" si="2"/>
        <v/>
      </c>
      <c r="F46" t="str">
        <f t="shared" si="3"/>
        <v/>
      </c>
      <c r="G46" t="str">
        <f t="shared" si="4"/>
        <v>1</v>
      </c>
      <c r="H46" t="s">
        <v>273</v>
      </c>
      <c r="I46" s="162">
        <f t="shared" si="5"/>
        <v>3273</v>
      </c>
      <c r="J46" s="206"/>
    </row>
    <row r="47" spans="1:10" x14ac:dyDescent="0.35">
      <c r="A47" s="159" t="s">
        <v>63</v>
      </c>
      <c r="B47" s="160">
        <v>0.98899999999999999</v>
      </c>
      <c r="C47" s="161" t="b">
        <f t="shared" si="0"/>
        <v>1</v>
      </c>
      <c r="D47" t="str">
        <f t="shared" si="1"/>
        <v/>
      </c>
      <c r="E47" t="str">
        <f t="shared" si="2"/>
        <v>2</v>
      </c>
      <c r="F47" t="str">
        <f t="shared" si="3"/>
        <v/>
      </c>
      <c r="G47" t="str">
        <f t="shared" si="4"/>
        <v>2</v>
      </c>
      <c r="H47" t="s">
        <v>63</v>
      </c>
      <c r="I47" s="162">
        <f t="shared" si="5"/>
        <v>3818</v>
      </c>
      <c r="J47" s="206"/>
    </row>
    <row r="48" spans="1:10" x14ac:dyDescent="0.35">
      <c r="A48" s="159" t="s">
        <v>274</v>
      </c>
      <c r="B48" s="160">
        <v>0.79400000000000004</v>
      </c>
      <c r="C48" s="161" t="b">
        <f t="shared" si="0"/>
        <v>1</v>
      </c>
      <c r="D48" t="str">
        <f t="shared" si="1"/>
        <v>1</v>
      </c>
      <c r="E48" t="str">
        <f t="shared" si="2"/>
        <v/>
      </c>
      <c r="F48" t="str">
        <f t="shared" si="3"/>
        <v/>
      </c>
      <c r="G48" t="str">
        <f t="shared" si="4"/>
        <v>1</v>
      </c>
      <c r="H48" t="s">
        <v>274</v>
      </c>
      <c r="I48" s="162">
        <f t="shared" si="5"/>
        <v>3273</v>
      </c>
      <c r="J48" s="206"/>
    </row>
    <row r="49" spans="1:10" x14ac:dyDescent="0.35">
      <c r="A49" s="159" t="s">
        <v>275</v>
      </c>
      <c r="B49" s="160">
        <v>0.85099999999999998</v>
      </c>
      <c r="C49" s="161" t="b">
        <f t="shared" si="0"/>
        <v>1</v>
      </c>
      <c r="D49" t="str">
        <f t="shared" si="1"/>
        <v/>
      </c>
      <c r="E49" t="str">
        <f t="shared" si="2"/>
        <v>2</v>
      </c>
      <c r="F49" t="str">
        <f t="shared" si="3"/>
        <v/>
      </c>
      <c r="G49" t="str">
        <f t="shared" si="4"/>
        <v>2</v>
      </c>
      <c r="H49" t="s">
        <v>275</v>
      </c>
      <c r="I49" s="162">
        <f t="shared" si="5"/>
        <v>3818</v>
      </c>
      <c r="J49" s="206"/>
    </row>
    <row r="50" spans="1:10" x14ac:dyDescent="0.35">
      <c r="A50" s="159" t="s">
        <v>276</v>
      </c>
      <c r="B50" s="160">
        <v>1.35</v>
      </c>
      <c r="C50" s="161" t="b">
        <f t="shared" si="0"/>
        <v>1</v>
      </c>
      <c r="D50" t="str">
        <f t="shared" si="1"/>
        <v/>
      </c>
      <c r="E50" t="str">
        <f t="shared" si="2"/>
        <v/>
      </c>
      <c r="F50" t="str">
        <f t="shared" si="3"/>
        <v>3</v>
      </c>
      <c r="G50" t="str">
        <f t="shared" si="4"/>
        <v>3</v>
      </c>
      <c r="H50" t="s">
        <v>276</v>
      </c>
      <c r="I50" s="162">
        <f t="shared" si="5"/>
        <v>4364</v>
      </c>
      <c r="J50" s="206"/>
    </row>
    <row r="51" spans="1:10" x14ac:dyDescent="0.35">
      <c r="A51" s="159" t="s">
        <v>277</v>
      </c>
      <c r="B51" s="150">
        <v>0.68100000000000005</v>
      </c>
      <c r="C51" s="161" t="b">
        <f t="shared" si="0"/>
        <v>1</v>
      </c>
      <c r="D51" t="str">
        <f t="shared" si="1"/>
        <v>1</v>
      </c>
      <c r="E51" t="str">
        <f t="shared" si="2"/>
        <v/>
      </c>
      <c r="F51" t="str">
        <f t="shared" si="3"/>
        <v/>
      </c>
      <c r="G51" t="str">
        <f t="shared" si="4"/>
        <v>1</v>
      </c>
      <c r="H51" t="s">
        <v>277</v>
      </c>
      <c r="I51" s="162">
        <f t="shared" si="5"/>
        <v>3273</v>
      </c>
      <c r="J51" s="206"/>
    </row>
    <row r="52" spans="1:10" x14ac:dyDescent="0.35">
      <c r="A52" s="159" t="s">
        <v>278</v>
      </c>
      <c r="B52" s="160">
        <v>0.73399999999999999</v>
      </c>
      <c r="C52" s="161" t="b">
        <f t="shared" si="0"/>
        <v>1</v>
      </c>
      <c r="D52" t="str">
        <f t="shared" si="1"/>
        <v>1</v>
      </c>
      <c r="E52" t="str">
        <f t="shared" si="2"/>
        <v/>
      </c>
      <c r="F52" t="str">
        <f t="shared" si="3"/>
        <v/>
      </c>
      <c r="G52" t="str">
        <f t="shared" si="4"/>
        <v>1</v>
      </c>
      <c r="H52" t="s">
        <v>278</v>
      </c>
      <c r="I52" s="162">
        <f t="shared" si="5"/>
        <v>3273</v>
      </c>
      <c r="J52" s="206"/>
    </row>
    <row r="53" spans="1:10" x14ac:dyDescent="0.35">
      <c r="A53" s="159" t="s">
        <v>279</v>
      </c>
      <c r="B53" s="160">
        <v>1.208</v>
      </c>
      <c r="C53" s="161" t="b">
        <f t="shared" si="0"/>
        <v>1</v>
      </c>
      <c r="D53" t="str">
        <f t="shared" si="1"/>
        <v/>
      </c>
      <c r="E53" t="str">
        <f t="shared" si="2"/>
        <v/>
      </c>
      <c r="F53" t="str">
        <f t="shared" si="3"/>
        <v>3</v>
      </c>
      <c r="G53" t="str">
        <f t="shared" si="4"/>
        <v>3</v>
      </c>
      <c r="H53" t="s">
        <v>279</v>
      </c>
      <c r="I53" s="162">
        <f t="shared" si="5"/>
        <v>4364</v>
      </c>
      <c r="J53" s="206"/>
    </row>
    <row r="54" spans="1:10" x14ac:dyDescent="0.35">
      <c r="A54" s="159" t="s">
        <v>280</v>
      </c>
      <c r="B54" s="160">
        <v>1.157</v>
      </c>
      <c r="C54" s="161" t="b">
        <f t="shared" si="0"/>
        <v>1</v>
      </c>
      <c r="D54" t="str">
        <f t="shared" si="1"/>
        <v/>
      </c>
      <c r="E54" t="str">
        <f t="shared" si="2"/>
        <v/>
      </c>
      <c r="F54" t="str">
        <f t="shared" si="3"/>
        <v>3</v>
      </c>
      <c r="G54" t="str">
        <f t="shared" si="4"/>
        <v>3</v>
      </c>
      <c r="H54" t="s">
        <v>280</v>
      </c>
      <c r="I54" s="162">
        <f t="shared" si="5"/>
        <v>4364</v>
      </c>
      <c r="J54" s="206"/>
    </row>
    <row r="55" spans="1:10" x14ac:dyDescent="0.35">
      <c r="A55" s="159" t="s">
        <v>64</v>
      </c>
      <c r="B55" s="160">
        <v>1.0780000000000001</v>
      </c>
      <c r="C55" s="161" t="b">
        <f t="shared" si="0"/>
        <v>1</v>
      </c>
      <c r="D55" t="str">
        <f t="shared" si="1"/>
        <v/>
      </c>
      <c r="E55" t="str">
        <f t="shared" si="2"/>
        <v/>
      </c>
      <c r="F55" t="str">
        <f t="shared" si="3"/>
        <v>3</v>
      </c>
      <c r="G55" t="str">
        <f t="shared" si="4"/>
        <v>3</v>
      </c>
      <c r="H55" t="s">
        <v>64</v>
      </c>
      <c r="I55" s="162">
        <f t="shared" si="5"/>
        <v>4364</v>
      </c>
      <c r="J55" s="206"/>
    </row>
    <row r="56" spans="1:10" x14ac:dyDescent="0.35">
      <c r="A56" s="159" t="s">
        <v>281</v>
      </c>
      <c r="B56" s="160">
        <v>0.69</v>
      </c>
      <c r="C56" s="161" t="b">
        <f t="shared" si="0"/>
        <v>1</v>
      </c>
      <c r="D56" t="str">
        <f t="shared" si="1"/>
        <v>1</v>
      </c>
      <c r="E56" t="str">
        <f t="shared" si="2"/>
        <v/>
      </c>
      <c r="F56" t="str">
        <f t="shared" si="3"/>
        <v/>
      </c>
      <c r="G56" t="str">
        <f t="shared" si="4"/>
        <v>1</v>
      </c>
      <c r="H56" t="s">
        <v>281</v>
      </c>
      <c r="I56" s="162">
        <f t="shared" si="5"/>
        <v>3273</v>
      </c>
      <c r="J56" s="206"/>
    </row>
    <row r="57" spans="1:10" x14ac:dyDescent="0.35">
      <c r="A57" s="159" t="s">
        <v>65</v>
      </c>
      <c r="B57" s="160">
        <v>0.64100000000000001</v>
      </c>
      <c r="C57" s="161" t="b">
        <f t="shared" si="0"/>
        <v>1</v>
      </c>
      <c r="D57" t="str">
        <f t="shared" si="1"/>
        <v>1</v>
      </c>
      <c r="E57" t="str">
        <f t="shared" si="2"/>
        <v/>
      </c>
      <c r="F57" t="str">
        <f t="shared" si="3"/>
        <v/>
      </c>
      <c r="G57" t="str">
        <f t="shared" si="4"/>
        <v>1</v>
      </c>
      <c r="H57" t="s">
        <v>65</v>
      </c>
      <c r="I57" s="162">
        <f t="shared" si="5"/>
        <v>3273</v>
      </c>
      <c r="J57" s="206"/>
    </row>
    <row r="58" spans="1:10" x14ac:dyDescent="0.35">
      <c r="A58" s="159" t="s">
        <v>282</v>
      </c>
      <c r="B58" s="160">
        <v>0.753</v>
      </c>
      <c r="C58" s="161" t="b">
        <f t="shared" si="0"/>
        <v>1</v>
      </c>
      <c r="D58" t="str">
        <f t="shared" si="1"/>
        <v>1</v>
      </c>
      <c r="E58" t="str">
        <f t="shared" si="2"/>
        <v/>
      </c>
      <c r="F58" t="str">
        <f t="shared" si="3"/>
        <v/>
      </c>
      <c r="G58" t="str">
        <f t="shared" si="4"/>
        <v>1</v>
      </c>
      <c r="H58" t="s">
        <v>282</v>
      </c>
      <c r="I58" s="162">
        <f t="shared" si="5"/>
        <v>3273</v>
      </c>
      <c r="J58" s="206"/>
    </row>
    <row r="59" spans="1:10" x14ac:dyDescent="0.35">
      <c r="A59" s="159" t="s">
        <v>66</v>
      </c>
      <c r="B59" s="160">
        <v>0.82899999999999996</v>
      </c>
      <c r="C59" s="161" t="b">
        <f t="shared" si="0"/>
        <v>1</v>
      </c>
      <c r="D59" t="str">
        <f t="shared" si="1"/>
        <v/>
      </c>
      <c r="E59" t="str">
        <f t="shared" si="2"/>
        <v>2</v>
      </c>
      <c r="F59" t="str">
        <f t="shared" si="3"/>
        <v/>
      </c>
      <c r="G59" t="str">
        <f t="shared" si="4"/>
        <v>2</v>
      </c>
      <c r="H59" t="s">
        <v>66</v>
      </c>
      <c r="I59" s="162">
        <f t="shared" si="5"/>
        <v>3818</v>
      </c>
      <c r="J59" s="206"/>
    </row>
    <row r="60" spans="1:10" x14ac:dyDescent="0.35">
      <c r="A60" s="159" t="s">
        <v>67</v>
      </c>
      <c r="B60" s="160">
        <v>0.73699999999999999</v>
      </c>
      <c r="C60" s="161" t="b">
        <f t="shared" si="0"/>
        <v>1</v>
      </c>
      <c r="D60" t="str">
        <f t="shared" si="1"/>
        <v>1</v>
      </c>
      <c r="E60" t="str">
        <f t="shared" si="2"/>
        <v/>
      </c>
      <c r="F60" t="str">
        <f t="shared" si="3"/>
        <v/>
      </c>
      <c r="G60" t="str">
        <f t="shared" si="4"/>
        <v>1</v>
      </c>
      <c r="H60" t="s">
        <v>67</v>
      </c>
      <c r="I60" s="162">
        <f t="shared" si="5"/>
        <v>3273</v>
      </c>
      <c r="J60" s="206"/>
    </row>
    <row r="61" spans="1:10" x14ac:dyDescent="0.35">
      <c r="A61" s="159" t="s">
        <v>68</v>
      </c>
      <c r="B61" s="160">
        <v>0.96599999999999997</v>
      </c>
      <c r="C61" s="161" t="b">
        <f t="shared" si="0"/>
        <v>1</v>
      </c>
      <c r="D61" t="str">
        <f t="shared" si="1"/>
        <v/>
      </c>
      <c r="E61" t="str">
        <f t="shared" si="2"/>
        <v>2</v>
      </c>
      <c r="F61" t="str">
        <f t="shared" si="3"/>
        <v/>
      </c>
      <c r="G61" t="str">
        <f t="shared" si="4"/>
        <v>2</v>
      </c>
      <c r="H61" t="s">
        <v>68</v>
      </c>
      <c r="I61" s="162">
        <f t="shared" si="5"/>
        <v>3818</v>
      </c>
      <c r="J61" s="206"/>
    </row>
    <row r="62" spans="1:10" x14ac:dyDescent="0.35">
      <c r="A62" s="159" t="s">
        <v>69</v>
      </c>
      <c r="B62" s="160">
        <v>0.622</v>
      </c>
      <c r="C62" s="161" t="b">
        <f t="shared" si="0"/>
        <v>1</v>
      </c>
      <c r="D62" t="str">
        <f t="shared" si="1"/>
        <v>1</v>
      </c>
      <c r="E62" t="str">
        <f t="shared" si="2"/>
        <v/>
      </c>
      <c r="F62" t="str">
        <f t="shared" si="3"/>
        <v/>
      </c>
      <c r="G62" t="str">
        <f t="shared" si="4"/>
        <v>1</v>
      </c>
      <c r="H62" t="s">
        <v>69</v>
      </c>
      <c r="I62" s="162">
        <f t="shared" si="5"/>
        <v>3273</v>
      </c>
      <c r="J62" s="206"/>
    </row>
    <row r="63" spans="1:10" x14ac:dyDescent="0.35">
      <c r="A63" s="159" t="s">
        <v>70</v>
      </c>
      <c r="B63" s="160">
        <v>0.94599999999999995</v>
      </c>
      <c r="C63" s="161" t="b">
        <f t="shared" si="0"/>
        <v>1</v>
      </c>
      <c r="D63" t="str">
        <f t="shared" si="1"/>
        <v/>
      </c>
      <c r="E63" t="str">
        <f t="shared" si="2"/>
        <v>2</v>
      </c>
      <c r="F63" t="str">
        <f t="shared" si="3"/>
        <v/>
      </c>
      <c r="G63" t="str">
        <f t="shared" si="4"/>
        <v>2</v>
      </c>
      <c r="H63" t="s">
        <v>70</v>
      </c>
      <c r="I63" s="162">
        <f t="shared" si="5"/>
        <v>3818</v>
      </c>
      <c r="J63" s="206"/>
    </row>
    <row r="64" spans="1:10" x14ac:dyDescent="0.35">
      <c r="A64" s="159" t="s">
        <v>71</v>
      </c>
      <c r="B64" s="160">
        <v>0.73399999999999999</v>
      </c>
      <c r="C64" s="161" t="b">
        <f t="shared" si="0"/>
        <v>1</v>
      </c>
      <c r="D64" t="str">
        <f t="shared" si="1"/>
        <v>1</v>
      </c>
      <c r="E64" t="str">
        <f t="shared" si="2"/>
        <v/>
      </c>
      <c r="F64" t="str">
        <f t="shared" si="3"/>
        <v/>
      </c>
      <c r="G64" t="str">
        <f t="shared" si="4"/>
        <v>1</v>
      </c>
      <c r="H64" t="s">
        <v>71</v>
      </c>
      <c r="I64" s="162">
        <f t="shared" si="5"/>
        <v>3273</v>
      </c>
      <c r="J64" s="206"/>
    </row>
    <row r="65" spans="1:10" x14ac:dyDescent="0.35">
      <c r="A65" s="159" t="s">
        <v>283</v>
      </c>
      <c r="B65" s="160">
        <v>1.004</v>
      </c>
      <c r="C65" s="161" t="b">
        <f t="shared" si="0"/>
        <v>1</v>
      </c>
      <c r="D65" t="str">
        <f t="shared" si="1"/>
        <v/>
      </c>
      <c r="E65" t="str">
        <f t="shared" si="2"/>
        <v/>
      </c>
      <c r="F65" t="str">
        <f t="shared" si="3"/>
        <v>3</v>
      </c>
      <c r="G65" t="str">
        <f t="shared" si="4"/>
        <v>3</v>
      </c>
      <c r="H65" t="s">
        <v>283</v>
      </c>
      <c r="I65" s="162">
        <f t="shared" si="5"/>
        <v>4364</v>
      </c>
      <c r="J65" s="206"/>
    </row>
    <row r="66" spans="1:10" x14ac:dyDescent="0.35">
      <c r="A66" s="159" t="s">
        <v>72</v>
      </c>
      <c r="B66" s="160">
        <v>0.58899999999999997</v>
      </c>
      <c r="C66" s="161" t="b">
        <f t="shared" si="0"/>
        <v>1</v>
      </c>
      <c r="D66" t="str">
        <f t="shared" si="1"/>
        <v>1</v>
      </c>
      <c r="E66" t="str">
        <f t="shared" si="2"/>
        <v/>
      </c>
      <c r="F66" t="str">
        <f t="shared" si="3"/>
        <v/>
      </c>
      <c r="G66" t="str">
        <f t="shared" si="4"/>
        <v>1</v>
      </c>
      <c r="H66" t="s">
        <v>72</v>
      </c>
      <c r="I66" s="162">
        <f t="shared" si="5"/>
        <v>3273</v>
      </c>
      <c r="J66" s="206"/>
    </row>
    <row r="67" spans="1:10" x14ac:dyDescent="0.35">
      <c r="A67" s="159" t="s">
        <v>284</v>
      </c>
      <c r="B67" s="160">
        <v>0.83899999999999997</v>
      </c>
      <c r="C67" s="161" t="b">
        <f t="shared" si="0"/>
        <v>1</v>
      </c>
      <c r="D67" t="str">
        <f t="shared" si="1"/>
        <v/>
      </c>
      <c r="E67" t="str">
        <f t="shared" si="2"/>
        <v>2</v>
      </c>
      <c r="F67" t="str">
        <f t="shared" si="3"/>
        <v/>
      </c>
      <c r="G67" t="str">
        <f t="shared" si="4"/>
        <v>2</v>
      </c>
      <c r="H67" t="s">
        <v>284</v>
      </c>
      <c r="I67" s="162">
        <f t="shared" si="5"/>
        <v>3818</v>
      </c>
      <c r="J67" s="206"/>
    </row>
    <row r="68" spans="1:10" x14ac:dyDescent="0.35">
      <c r="A68" s="159" t="s">
        <v>285</v>
      </c>
      <c r="B68" s="160">
        <v>0.63400000000000001</v>
      </c>
      <c r="C68" s="161" t="b">
        <f t="shared" si="0"/>
        <v>1</v>
      </c>
      <c r="D68" t="str">
        <f t="shared" si="1"/>
        <v>1</v>
      </c>
      <c r="E68" t="str">
        <f t="shared" si="2"/>
        <v/>
      </c>
      <c r="F68" t="str">
        <f t="shared" si="3"/>
        <v/>
      </c>
      <c r="G68" t="str">
        <f t="shared" si="4"/>
        <v>1</v>
      </c>
      <c r="H68" t="s">
        <v>285</v>
      </c>
      <c r="I68" s="162">
        <f t="shared" si="5"/>
        <v>3273</v>
      </c>
      <c r="J68" s="206"/>
    </row>
    <row r="69" spans="1:10" x14ac:dyDescent="0.35">
      <c r="A69" s="159" t="s">
        <v>286</v>
      </c>
      <c r="B69" s="160">
        <v>0.69799999999999995</v>
      </c>
      <c r="C69" s="161" t="b">
        <f t="shared" si="0"/>
        <v>1</v>
      </c>
      <c r="D69" t="str">
        <f t="shared" si="1"/>
        <v>1</v>
      </c>
      <c r="E69" t="str">
        <f t="shared" si="2"/>
        <v/>
      </c>
      <c r="F69" t="str">
        <f t="shared" si="3"/>
        <v/>
      </c>
      <c r="G69" t="str">
        <f t="shared" si="4"/>
        <v>1</v>
      </c>
      <c r="H69" t="s">
        <v>286</v>
      </c>
      <c r="I69" s="162">
        <f t="shared" si="5"/>
        <v>3273</v>
      </c>
      <c r="J69" s="206"/>
    </row>
    <row r="70" spans="1:10" x14ac:dyDescent="0.35">
      <c r="A70" s="159" t="s">
        <v>287</v>
      </c>
      <c r="B70" s="160">
        <v>1.1559999999999999</v>
      </c>
      <c r="C70" s="161" t="b">
        <f t="shared" si="0"/>
        <v>1</v>
      </c>
      <c r="D70" t="str">
        <f t="shared" si="1"/>
        <v/>
      </c>
      <c r="E70" t="str">
        <f t="shared" si="2"/>
        <v/>
      </c>
      <c r="F70" t="str">
        <f t="shared" si="3"/>
        <v>3</v>
      </c>
      <c r="G70" t="str">
        <f t="shared" si="4"/>
        <v>3</v>
      </c>
      <c r="H70" t="s">
        <v>287</v>
      </c>
      <c r="I70" s="162">
        <f t="shared" si="5"/>
        <v>4364</v>
      </c>
      <c r="J70" s="206"/>
    </row>
    <row r="71" spans="1:10" x14ac:dyDescent="0.35">
      <c r="A71" s="159" t="s">
        <v>288</v>
      </c>
      <c r="B71" s="160">
        <v>1.153</v>
      </c>
      <c r="C71" s="161" t="b">
        <f t="shared" si="0"/>
        <v>1</v>
      </c>
      <c r="D71" t="str">
        <f t="shared" si="1"/>
        <v/>
      </c>
      <c r="E71" t="str">
        <f t="shared" si="2"/>
        <v/>
      </c>
      <c r="F71" t="str">
        <f t="shared" si="3"/>
        <v>3</v>
      </c>
      <c r="G71" t="str">
        <f t="shared" si="4"/>
        <v>3</v>
      </c>
      <c r="H71" t="s">
        <v>288</v>
      </c>
      <c r="I71" s="162">
        <f t="shared" si="5"/>
        <v>4364</v>
      </c>
      <c r="J71" s="206"/>
    </row>
    <row r="72" spans="1:10" x14ac:dyDescent="0.35">
      <c r="A72" s="159" t="s">
        <v>289</v>
      </c>
      <c r="B72" s="160">
        <v>1.044</v>
      </c>
      <c r="C72" s="161" t="b">
        <f t="shared" si="0"/>
        <v>1</v>
      </c>
      <c r="D72" t="str">
        <f t="shared" si="1"/>
        <v/>
      </c>
      <c r="E72" t="str">
        <f t="shared" si="2"/>
        <v/>
      </c>
      <c r="F72" t="str">
        <f t="shared" si="3"/>
        <v>3</v>
      </c>
      <c r="G72" t="str">
        <f t="shared" si="4"/>
        <v>3</v>
      </c>
      <c r="H72" t="s">
        <v>289</v>
      </c>
      <c r="I72" s="162">
        <f t="shared" si="5"/>
        <v>4364</v>
      </c>
      <c r="J72" s="206"/>
    </row>
    <row r="73" spans="1:10" x14ac:dyDescent="0.35">
      <c r="A73" s="159" t="s">
        <v>290</v>
      </c>
      <c r="B73" s="160">
        <v>1.0609999999999999</v>
      </c>
      <c r="C73" s="161" t="b">
        <f t="shared" si="0"/>
        <v>1</v>
      </c>
      <c r="D73" t="str">
        <f t="shared" si="1"/>
        <v/>
      </c>
      <c r="E73" t="str">
        <f t="shared" si="2"/>
        <v/>
      </c>
      <c r="F73" t="str">
        <f t="shared" si="3"/>
        <v>3</v>
      </c>
      <c r="G73" t="str">
        <f t="shared" si="4"/>
        <v>3</v>
      </c>
      <c r="H73" t="s">
        <v>290</v>
      </c>
      <c r="I73" s="162">
        <f t="shared" si="5"/>
        <v>4364</v>
      </c>
      <c r="J73" s="206"/>
    </row>
    <row r="74" spans="1:10" x14ac:dyDescent="0.35">
      <c r="A74" s="159" t="s">
        <v>291</v>
      </c>
      <c r="B74" s="160">
        <v>0.92</v>
      </c>
      <c r="C74" s="161" t="b">
        <f t="shared" si="0"/>
        <v>1</v>
      </c>
      <c r="D74" t="str">
        <f t="shared" si="1"/>
        <v/>
      </c>
      <c r="E74" t="str">
        <f t="shared" si="2"/>
        <v>2</v>
      </c>
      <c r="F74" t="str">
        <f t="shared" si="3"/>
        <v/>
      </c>
      <c r="G74" t="str">
        <f t="shared" si="4"/>
        <v>2</v>
      </c>
      <c r="H74" t="s">
        <v>291</v>
      </c>
      <c r="I74" s="162">
        <f t="shared" si="5"/>
        <v>3818</v>
      </c>
      <c r="J74" s="206"/>
    </row>
    <row r="75" spans="1:10" x14ac:dyDescent="0.35">
      <c r="A75" s="159" t="s">
        <v>292</v>
      </c>
      <c r="B75" s="160">
        <v>1.0549999999999999</v>
      </c>
      <c r="C75" s="161" t="b">
        <f t="shared" si="0"/>
        <v>1</v>
      </c>
      <c r="D75" t="str">
        <f t="shared" si="1"/>
        <v/>
      </c>
      <c r="E75" t="str">
        <f t="shared" si="2"/>
        <v/>
      </c>
      <c r="F75" t="str">
        <f t="shared" si="3"/>
        <v>3</v>
      </c>
      <c r="G75" t="str">
        <f t="shared" si="4"/>
        <v>3</v>
      </c>
      <c r="H75" t="s">
        <v>292</v>
      </c>
      <c r="I75" s="162">
        <f t="shared" si="5"/>
        <v>4364</v>
      </c>
      <c r="J75" s="206"/>
    </row>
    <row r="76" spans="1:10" x14ac:dyDescent="0.35">
      <c r="A76" s="159" t="s">
        <v>293</v>
      </c>
      <c r="B76" s="160">
        <v>0.81100000000000005</v>
      </c>
      <c r="C76" s="161" t="b">
        <f t="shared" si="0"/>
        <v>1</v>
      </c>
      <c r="D76" t="str">
        <f t="shared" si="1"/>
        <v/>
      </c>
      <c r="E76" t="str">
        <f t="shared" si="2"/>
        <v>2</v>
      </c>
      <c r="F76" t="str">
        <f t="shared" si="3"/>
        <v/>
      </c>
      <c r="G76" t="str">
        <f t="shared" si="4"/>
        <v>2</v>
      </c>
      <c r="H76" t="s">
        <v>293</v>
      </c>
      <c r="I76" s="162">
        <f t="shared" si="5"/>
        <v>3818</v>
      </c>
      <c r="J76" s="206"/>
    </row>
    <row r="77" spans="1:10" x14ac:dyDescent="0.35">
      <c r="A77" s="159" t="s">
        <v>294</v>
      </c>
      <c r="B77" s="160">
        <v>0.50800000000000001</v>
      </c>
      <c r="C77" s="161" t="b">
        <f t="shared" si="0"/>
        <v>1</v>
      </c>
      <c r="D77" t="str">
        <f t="shared" si="1"/>
        <v>1</v>
      </c>
      <c r="E77" t="str">
        <f t="shared" si="2"/>
        <v/>
      </c>
      <c r="F77" t="str">
        <f t="shared" si="3"/>
        <v/>
      </c>
      <c r="G77" t="str">
        <f t="shared" si="4"/>
        <v>1</v>
      </c>
      <c r="H77" t="s">
        <v>294</v>
      </c>
      <c r="I77" s="162">
        <f t="shared" si="5"/>
        <v>3273</v>
      </c>
      <c r="J77" s="206"/>
    </row>
    <row r="78" spans="1:10" x14ac:dyDescent="0.35">
      <c r="A78" s="159" t="s">
        <v>295</v>
      </c>
      <c r="B78" s="160">
        <v>0.97599999999999998</v>
      </c>
      <c r="C78" s="161" t="b">
        <f t="shared" si="0"/>
        <v>1</v>
      </c>
      <c r="D78" t="str">
        <f t="shared" si="1"/>
        <v/>
      </c>
      <c r="E78" t="str">
        <f t="shared" si="2"/>
        <v>2</v>
      </c>
      <c r="F78" t="str">
        <f t="shared" si="3"/>
        <v/>
      </c>
      <c r="G78" t="str">
        <f t="shared" si="4"/>
        <v>2</v>
      </c>
      <c r="H78" t="s">
        <v>295</v>
      </c>
      <c r="I78" s="162">
        <f t="shared" si="5"/>
        <v>3818</v>
      </c>
      <c r="J78" s="206"/>
    </row>
    <row r="79" spans="1:10" x14ac:dyDescent="0.35">
      <c r="A79" s="159" t="s">
        <v>296</v>
      </c>
      <c r="B79" s="160">
        <v>0.86499999999999999</v>
      </c>
      <c r="C79" s="161" t="b">
        <f t="shared" si="0"/>
        <v>1</v>
      </c>
      <c r="D79" t="str">
        <f t="shared" si="1"/>
        <v/>
      </c>
      <c r="E79" t="str">
        <f t="shared" si="2"/>
        <v>2</v>
      </c>
      <c r="F79" t="str">
        <f t="shared" si="3"/>
        <v/>
      </c>
      <c r="G79" t="str">
        <f t="shared" si="4"/>
        <v>2</v>
      </c>
      <c r="H79" t="s">
        <v>296</v>
      </c>
      <c r="I79" s="162">
        <f t="shared" si="5"/>
        <v>3818</v>
      </c>
      <c r="J79" s="206"/>
    </row>
    <row r="80" spans="1:10" x14ac:dyDescent="0.35">
      <c r="A80" s="159" t="s">
        <v>297</v>
      </c>
      <c r="B80" s="160">
        <v>0.745</v>
      </c>
      <c r="C80" s="161" t="b">
        <f t="shared" ref="C80:C143" si="6">ISNUMBER(B80)</f>
        <v>1</v>
      </c>
      <c r="D80" t="str">
        <f t="shared" ref="D80:D143" si="7">IF(B80&gt;0.48,IF(B80&lt;0.799,"1",""),"")</f>
        <v>1</v>
      </c>
      <c r="E80" t="str">
        <f t="shared" ref="E80:E143" si="8">IF(B80&gt;0.8,IF(B80&lt;0.999,"2",""),"")</f>
        <v/>
      </c>
      <c r="F80" t="str">
        <f t="shared" ref="F80:F143" si="9">IF(B80&gt;=1,IF(B80&lt;1.52,"3",""),"")</f>
        <v/>
      </c>
      <c r="G80" t="str">
        <f t="shared" ref="G80:G143" si="10">CONCATENATE(D80,E80,F80)</f>
        <v>1</v>
      </c>
      <c r="H80" t="s">
        <v>297</v>
      </c>
      <c r="I80" s="162">
        <f t="shared" si="5"/>
        <v>3273</v>
      </c>
      <c r="J80" s="206"/>
    </row>
    <row r="81" spans="1:10" x14ac:dyDescent="0.35">
      <c r="A81" s="159" t="s">
        <v>298</v>
      </c>
      <c r="B81" s="160">
        <v>0.96</v>
      </c>
      <c r="C81" s="161" t="b">
        <f t="shared" si="6"/>
        <v>1</v>
      </c>
      <c r="D81" t="str">
        <f t="shared" si="7"/>
        <v/>
      </c>
      <c r="E81" t="str">
        <f t="shared" si="8"/>
        <v>2</v>
      </c>
      <c r="F81" t="str">
        <f t="shared" si="9"/>
        <v/>
      </c>
      <c r="G81" t="str">
        <f t="shared" si="10"/>
        <v>2</v>
      </c>
      <c r="H81" t="s">
        <v>298</v>
      </c>
      <c r="I81" s="162">
        <f t="shared" ref="I81:I144" si="11">VLOOKUP(G81,$H$10:$I$12,2,FALSE)</f>
        <v>3818</v>
      </c>
      <c r="J81" s="206"/>
    </row>
    <row r="82" spans="1:10" x14ac:dyDescent="0.35">
      <c r="A82" s="159" t="s">
        <v>299</v>
      </c>
      <c r="B82" s="160">
        <v>0.878</v>
      </c>
      <c r="C82" s="161" t="b">
        <f t="shared" si="6"/>
        <v>1</v>
      </c>
      <c r="D82" t="str">
        <f t="shared" si="7"/>
        <v/>
      </c>
      <c r="E82" t="str">
        <f t="shared" si="8"/>
        <v>2</v>
      </c>
      <c r="F82" t="str">
        <f t="shared" si="9"/>
        <v/>
      </c>
      <c r="G82" t="str">
        <f t="shared" si="10"/>
        <v>2</v>
      </c>
      <c r="H82" t="s">
        <v>299</v>
      </c>
      <c r="I82" s="162">
        <f t="shared" si="11"/>
        <v>3818</v>
      </c>
      <c r="J82" s="206"/>
    </row>
    <row r="83" spans="1:10" x14ac:dyDescent="0.35">
      <c r="A83" s="159" t="s">
        <v>300</v>
      </c>
      <c r="B83" s="160">
        <v>0.71699999999999997</v>
      </c>
      <c r="C83" s="161" t="b">
        <f t="shared" si="6"/>
        <v>1</v>
      </c>
      <c r="D83" t="str">
        <f t="shared" si="7"/>
        <v>1</v>
      </c>
      <c r="E83" t="str">
        <f t="shared" si="8"/>
        <v/>
      </c>
      <c r="F83" t="str">
        <f t="shared" si="9"/>
        <v/>
      </c>
      <c r="G83" t="str">
        <f t="shared" si="10"/>
        <v>1</v>
      </c>
      <c r="H83" t="s">
        <v>300</v>
      </c>
      <c r="I83" s="162">
        <f t="shared" si="11"/>
        <v>3273</v>
      </c>
      <c r="J83" s="206"/>
    </row>
    <row r="84" spans="1:10" x14ac:dyDescent="0.35">
      <c r="A84" s="159" t="s">
        <v>301</v>
      </c>
      <c r="B84" s="160">
        <v>0.81899999999999995</v>
      </c>
      <c r="C84" s="161" t="b">
        <f t="shared" si="6"/>
        <v>1</v>
      </c>
      <c r="D84" t="str">
        <f t="shared" si="7"/>
        <v/>
      </c>
      <c r="E84" t="str">
        <f t="shared" si="8"/>
        <v>2</v>
      </c>
      <c r="F84" t="str">
        <f t="shared" si="9"/>
        <v/>
      </c>
      <c r="G84" t="str">
        <f t="shared" si="10"/>
        <v>2</v>
      </c>
      <c r="H84" t="s">
        <v>301</v>
      </c>
      <c r="I84" s="162">
        <f t="shared" si="11"/>
        <v>3818</v>
      </c>
      <c r="J84" s="206"/>
    </row>
    <row r="85" spans="1:10" x14ac:dyDescent="0.35">
      <c r="A85" s="159" t="s">
        <v>302</v>
      </c>
      <c r="B85" s="160">
        <v>0.81499999999999995</v>
      </c>
      <c r="C85" s="161" t="b">
        <f t="shared" si="6"/>
        <v>1</v>
      </c>
      <c r="D85" t="str">
        <f t="shared" si="7"/>
        <v/>
      </c>
      <c r="E85" t="str">
        <f t="shared" si="8"/>
        <v>2</v>
      </c>
      <c r="F85" t="str">
        <f t="shared" si="9"/>
        <v/>
      </c>
      <c r="G85" t="str">
        <f t="shared" si="10"/>
        <v>2</v>
      </c>
      <c r="H85" t="s">
        <v>302</v>
      </c>
      <c r="I85" s="162">
        <f t="shared" si="11"/>
        <v>3818</v>
      </c>
      <c r="J85" s="206"/>
    </row>
    <row r="86" spans="1:10" x14ac:dyDescent="0.35">
      <c r="A86" s="159" t="s">
        <v>303</v>
      </c>
      <c r="B86" s="160">
        <v>0.77900000000000003</v>
      </c>
      <c r="C86" s="161" t="b">
        <f t="shared" si="6"/>
        <v>1</v>
      </c>
      <c r="D86" t="str">
        <f t="shared" si="7"/>
        <v>1</v>
      </c>
      <c r="E86" t="str">
        <f t="shared" si="8"/>
        <v/>
      </c>
      <c r="F86" t="str">
        <f t="shared" si="9"/>
        <v/>
      </c>
      <c r="G86" t="str">
        <f t="shared" si="10"/>
        <v>1</v>
      </c>
      <c r="H86" t="s">
        <v>303</v>
      </c>
      <c r="I86" s="162">
        <f t="shared" si="11"/>
        <v>3273</v>
      </c>
      <c r="J86" s="206"/>
    </row>
    <row r="87" spans="1:10" x14ac:dyDescent="0.35">
      <c r="A87" s="159" t="s">
        <v>304</v>
      </c>
      <c r="B87" s="160">
        <v>0.69099999999999995</v>
      </c>
      <c r="C87" s="161" t="b">
        <f t="shared" si="6"/>
        <v>1</v>
      </c>
      <c r="D87" t="str">
        <f t="shared" si="7"/>
        <v>1</v>
      </c>
      <c r="E87" t="str">
        <f t="shared" si="8"/>
        <v/>
      </c>
      <c r="F87" t="str">
        <f t="shared" si="9"/>
        <v/>
      </c>
      <c r="G87" t="str">
        <f t="shared" si="10"/>
        <v>1</v>
      </c>
      <c r="H87" t="s">
        <v>304</v>
      </c>
      <c r="I87" s="162">
        <f t="shared" si="11"/>
        <v>3273</v>
      </c>
      <c r="J87" s="206"/>
    </row>
    <row r="88" spans="1:10" x14ac:dyDescent="0.35">
      <c r="A88" s="159" t="s">
        <v>305</v>
      </c>
      <c r="B88" s="160">
        <v>1.206</v>
      </c>
      <c r="C88" s="161" t="b">
        <f t="shared" si="6"/>
        <v>1</v>
      </c>
      <c r="D88" t="str">
        <f t="shared" si="7"/>
        <v/>
      </c>
      <c r="E88" t="str">
        <f t="shared" si="8"/>
        <v/>
      </c>
      <c r="F88" t="str">
        <f t="shared" si="9"/>
        <v>3</v>
      </c>
      <c r="G88" t="str">
        <f t="shared" si="10"/>
        <v>3</v>
      </c>
      <c r="H88" t="s">
        <v>305</v>
      </c>
      <c r="I88" s="162">
        <f t="shared" si="11"/>
        <v>4364</v>
      </c>
      <c r="J88" s="206"/>
    </row>
    <row r="89" spans="1:10" x14ac:dyDescent="0.35">
      <c r="A89" s="159" t="s">
        <v>306</v>
      </c>
      <c r="B89" s="160">
        <v>0.65500000000000003</v>
      </c>
      <c r="C89" s="161" t="b">
        <f t="shared" si="6"/>
        <v>1</v>
      </c>
      <c r="D89" t="str">
        <f t="shared" si="7"/>
        <v>1</v>
      </c>
      <c r="E89" t="str">
        <f t="shared" si="8"/>
        <v/>
      </c>
      <c r="F89" t="str">
        <f t="shared" si="9"/>
        <v/>
      </c>
      <c r="G89" t="str">
        <f t="shared" si="10"/>
        <v>1</v>
      </c>
      <c r="H89" t="s">
        <v>306</v>
      </c>
      <c r="I89" s="162">
        <f t="shared" si="11"/>
        <v>3273</v>
      </c>
      <c r="J89" s="206"/>
    </row>
    <row r="90" spans="1:10" x14ac:dyDescent="0.35">
      <c r="A90" s="159" t="s">
        <v>307</v>
      </c>
      <c r="B90" s="160">
        <v>0.82099999999999995</v>
      </c>
      <c r="C90" s="161" t="b">
        <f t="shared" si="6"/>
        <v>1</v>
      </c>
      <c r="D90" t="str">
        <f t="shared" si="7"/>
        <v/>
      </c>
      <c r="E90" t="str">
        <f t="shared" si="8"/>
        <v>2</v>
      </c>
      <c r="F90" t="str">
        <f t="shared" si="9"/>
        <v/>
      </c>
      <c r="G90" t="str">
        <f t="shared" si="10"/>
        <v>2</v>
      </c>
      <c r="H90" t="s">
        <v>307</v>
      </c>
      <c r="I90" s="162">
        <f t="shared" si="11"/>
        <v>3818</v>
      </c>
      <c r="J90" s="206"/>
    </row>
    <row r="91" spans="1:10" x14ac:dyDescent="0.35">
      <c r="A91" s="159" t="s">
        <v>308</v>
      </c>
      <c r="B91" s="160">
        <v>0.78600000000000003</v>
      </c>
      <c r="C91" s="161" t="b">
        <f t="shared" si="6"/>
        <v>1</v>
      </c>
      <c r="D91" t="str">
        <f t="shared" si="7"/>
        <v>1</v>
      </c>
      <c r="E91" t="str">
        <f t="shared" si="8"/>
        <v/>
      </c>
      <c r="F91" t="str">
        <f t="shared" si="9"/>
        <v/>
      </c>
      <c r="G91" t="str">
        <f t="shared" si="10"/>
        <v>1</v>
      </c>
      <c r="H91" t="s">
        <v>308</v>
      </c>
      <c r="I91" s="162">
        <f t="shared" si="11"/>
        <v>3273</v>
      </c>
      <c r="J91" s="206"/>
    </row>
    <row r="92" spans="1:10" x14ac:dyDescent="0.35">
      <c r="A92" s="159" t="s">
        <v>309</v>
      </c>
      <c r="B92" s="160">
        <v>0.82599999999999996</v>
      </c>
      <c r="C92" s="161" t="b">
        <f t="shared" si="6"/>
        <v>1</v>
      </c>
      <c r="D92" t="str">
        <f t="shared" si="7"/>
        <v/>
      </c>
      <c r="E92" t="str">
        <f t="shared" si="8"/>
        <v>2</v>
      </c>
      <c r="F92" t="str">
        <f t="shared" si="9"/>
        <v/>
      </c>
      <c r="G92" t="str">
        <f t="shared" si="10"/>
        <v>2</v>
      </c>
      <c r="H92" t="s">
        <v>309</v>
      </c>
      <c r="I92" s="162">
        <f t="shared" si="11"/>
        <v>3818</v>
      </c>
      <c r="J92" s="206"/>
    </row>
    <row r="93" spans="1:10" x14ac:dyDescent="0.35">
      <c r="A93" s="159" t="s">
        <v>310</v>
      </c>
      <c r="B93" s="160">
        <v>0.80300000000000005</v>
      </c>
      <c r="C93" s="161" t="b">
        <f t="shared" si="6"/>
        <v>1</v>
      </c>
      <c r="D93" t="str">
        <f t="shared" si="7"/>
        <v/>
      </c>
      <c r="E93" t="str">
        <f t="shared" si="8"/>
        <v>2</v>
      </c>
      <c r="F93" t="str">
        <f t="shared" si="9"/>
        <v/>
      </c>
      <c r="G93" t="str">
        <f t="shared" si="10"/>
        <v>2</v>
      </c>
      <c r="H93" t="s">
        <v>310</v>
      </c>
      <c r="I93" s="162">
        <f t="shared" si="11"/>
        <v>3818</v>
      </c>
      <c r="J93" s="206"/>
    </row>
    <row r="94" spans="1:10" x14ac:dyDescent="0.35">
      <c r="A94" s="159" t="s">
        <v>73</v>
      </c>
      <c r="B94" s="160">
        <v>0.89200000000000002</v>
      </c>
      <c r="C94" s="161" t="b">
        <f t="shared" si="6"/>
        <v>1</v>
      </c>
      <c r="D94" t="str">
        <f t="shared" si="7"/>
        <v/>
      </c>
      <c r="E94" t="str">
        <f t="shared" si="8"/>
        <v>2</v>
      </c>
      <c r="F94" t="str">
        <f t="shared" si="9"/>
        <v/>
      </c>
      <c r="G94" t="str">
        <f t="shared" si="10"/>
        <v>2</v>
      </c>
      <c r="H94" t="s">
        <v>73</v>
      </c>
      <c r="I94" s="162">
        <f t="shared" si="11"/>
        <v>3818</v>
      </c>
      <c r="J94" s="206"/>
    </row>
    <row r="95" spans="1:10" x14ac:dyDescent="0.35">
      <c r="A95" s="159" t="s">
        <v>74</v>
      </c>
      <c r="B95" s="160">
        <v>0.48299999999999998</v>
      </c>
      <c r="C95" s="161" t="b">
        <f t="shared" si="6"/>
        <v>1</v>
      </c>
      <c r="D95" t="str">
        <f t="shared" si="7"/>
        <v>1</v>
      </c>
      <c r="E95" t="str">
        <f t="shared" si="8"/>
        <v/>
      </c>
      <c r="F95" t="str">
        <f t="shared" si="9"/>
        <v/>
      </c>
      <c r="G95" t="str">
        <f t="shared" si="10"/>
        <v>1</v>
      </c>
      <c r="H95" t="s">
        <v>74</v>
      </c>
      <c r="I95" s="162">
        <f t="shared" si="11"/>
        <v>3273</v>
      </c>
      <c r="J95" s="206"/>
    </row>
    <row r="96" spans="1:10" x14ac:dyDescent="0.35">
      <c r="A96" s="159" t="s">
        <v>311</v>
      </c>
      <c r="B96" s="160">
        <v>0.86299999999999999</v>
      </c>
      <c r="C96" s="161" t="b">
        <f t="shared" si="6"/>
        <v>1</v>
      </c>
      <c r="D96" t="str">
        <f t="shared" si="7"/>
        <v/>
      </c>
      <c r="E96" t="str">
        <f t="shared" si="8"/>
        <v>2</v>
      </c>
      <c r="F96" t="str">
        <f t="shared" si="9"/>
        <v/>
      </c>
      <c r="G96" t="str">
        <f t="shared" si="10"/>
        <v>2</v>
      </c>
      <c r="H96" t="s">
        <v>311</v>
      </c>
      <c r="I96" s="162">
        <f t="shared" si="11"/>
        <v>3818</v>
      </c>
      <c r="J96" s="206"/>
    </row>
    <row r="97" spans="1:10" x14ac:dyDescent="0.35">
      <c r="A97" s="159" t="s">
        <v>312</v>
      </c>
      <c r="B97" s="160">
        <v>1.111</v>
      </c>
      <c r="C97" s="161" t="b">
        <f t="shared" si="6"/>
        <v>1</v>
      </c>
      <c r="D97" t="str">
        <f t="shared" si="7"/>
        <v/>
      </c>
      <c r="E97" t="str">
        <f t="shared" si="8"/>
        <v/>
      </c>
      <c r="F97" t="str">
        <f t="shared" si="9"/>
        <v>3</v>
      </c>
      <c r="G97" t="str">
        <f t="shared" si="10"/>
        <v>3</v>
      </c>
      <c r="H97" t="s">
        <v>312</v>
      </c>
      <c r="I97" s="162">
        <f t="shared" si="11"/>
        <v>4364</v>
      </c>
      <c r="J97" s="206"/>
    </row>
    <row r="98" spans="1:10" x14ac:dyDescent="0.35">
      <c r="A98" s="159" t="s">
        <v>313</v>
      </c>
      <c r="B98" s="160">
        <v>0.57599999999999996</v>
      </c>
      <c r="C98" s="161" t="b">
        <f t="shared" si="6"/>
        <v>1</v>
      </c>
      <c r="D98" t="str">
        <f t="shared" si="7"/>
        <v>1</v>
      </c>
      <c r="E98" t="str">
        <f t="shared" si="8"/>
        <v/>
      </c>
      <c r="F98" t="str">
        <f t="shared" si="9"/>
        <v/>
      </c>
      <c r="G98" t="str">
        <f t="shared" si="10"/>
        <v>1</v>
      </c>
      <c r="H98" t="s">
        <v>313</v>
      </c>
      <c r="I98" s="162">
        <f t="shared" si="11"/>
        <v>3273</v>
      </c>
      <c r="J98" s="206"/>
    </row>
    <row r="99" spans="1:10" x14ac:dyDescent="0.35">
      <c r="A99" s="159" t="s">
        <v>314</v>
      </c>
      <c r="B99" s="160">
        <v>1.212</v>
      </c>
      <c r="C99" s="161" t="b">
        <f t="shared" si="6"/>
        <v>1</v>
      </c>
      <c r="D99" t="str">
        <f t="shared" si="7"/>
        <v/>
      </c>
      <c r="E99" t="str">
        <f t="shared" si="8"/>
        <v/>
      </c>
      <c r="F99" t="str">
        <f t="shared" si="9"/>
        <v>3</v>
      </c>
      <c r="G99" t="str">
        <f t="shared" si="10"/>
        <v>3</v>
      </c>
      <c r="H99" t="s">
        <v>314</v>
      </c>
      <c r="I99" s="162">
        <f t="shared" si="11"/>
        <v>4364</v>
      </c>
      <c r="J99" s="206"/>
    </row>
    <row r="100" spans="1:10" x14ac:dyDescent="0.35">
      <c r="A100" s="159" t="s">
        <v>315</v>
      </c>
      <c r="B100" s="160">
        <v>0.72499999999999998</v>
      </c>
      <c r="C100" s="161" t="b">
        <f t="shared" si="6"/>
        <v>1</v>
      </c>
      <c r="D100" t="str">
        <f t="shared" si="7"/>
        <v>1</v>
      </c>
      <c r="E100" t="str">
        <f t="shared" si="8"/>
        <v/>
      </c>
      <c r="F100" t="str">
        <f t="shared" si="9"/>
        <v/>
      </c>
      <c r="G100" t="str">
        <f t="shared" si="10"/>
        <v>1</v>
      </c>
      <c r="H100" t="s">
        <v>315</v>
      </c>
      <c r="I100" s="162">
        <f t="shared" si="11"/>
        <v>3273</v>
      </c>
      <c r="J100" s="206"/>
    </row>
    <row r="101" spans="1:10" x14ac:dyDescent="0.35">
      <c r="A101" s="159" t="s">
        <v>316</v>
      </c>
      <c r="B101" s="160">
        <v>0.77700000000000002</v>
      </c>
      <c r="C101" s="161" t="b">
        <f t="shared" si="6"/>
        <v>1</v>
      </c>
      <c r="D101" t="str">
        <f t="shared" si="7"/>
        <v>1</v>
      </c>
      <c r="E101" t="str">
        <f t="shared" si="8"/>
        <v/>
      </c>
      <c r="F101" t="str">
        <f t="shared" si="9"/>
        <v/>
      </c>
      <c r="G101" t="str">
        <f t="shared" si="10"/>
        <v>1</v>
      </c>
      <c r="H101" t="s">
        <v>316</v>
      </c>
      <c r="I101" s="162">
        <f t="shared" si="11"/>
        <v>3273</v>
      </c>
      <c r="J101" s="206"/>
    </row>
    <row r="102" spans="1:10" x14ac:dyDescent="0.35">
      <c r="A102" s="159" t="s">
        <v>317</v>
      </c>
      <c r="B102" s="160">
        <v>1</v>
      </c>
      <c r="C102" s="161" t="b">
        <f t="shared" si="6"/>
        <v>1</v>
      </c>
      <c r="D102" t="str">
        <f t="shared" si="7"/>
        <v/>
      </c>
      <c r="E102" t="str">
        <f t="shared" si="8"/>
        <v/>
      </c>
      <c r="F102" t="str">
        <f t="shared" si="9"/>
        <v>3</v>
      </c>
      <c r="G102" t="str">
        <f t="shared" si="10"/>
        <v>3</v>
      </c>
      <c r="H102" t="s">
        <v>317</v>
      </c>
      <c r="I102" s="162">
        <f t="shared" si="11"/>
        <v>4364</v>
      </c>
      <c r="J102" s="206"/>
    </row>
    <row r="103" spans="1:10" x14ac:dyDescent="0.35">
      <c r="A103" s="159" t="s">
        <v>318</v>
      </c>
      <c r="B103" s="160">
        <v>0.86</v>
      </c>
      <c r="C103" s="161" t="b">
        <f t="shared" si="6"/>
        <v>1</v>
      </c>
      <c r="D103" t="str">
        <f t="shared" si="7"/>
        <v/>
      </c>
      <c r="E103" t="str">
        <f t="shared" si="8"/>
        <v>2</v>
      </c>
      <c r="F103" t="str">
        <f t="shared" si="9"/>
        <v/>
      </c>
      <c r="G103" t="str">
        <f t="shared" si="10"/>
        <v>2</v>
      </c>
      <c r="H103" t="s">
        <v>318</v>
      </c>
      <c r="I103" s="162">
        <f t="shared" si="11"/>
        <v>3818</v>
      </c>
      <c r="J103" s="206"/>
    </row>
    <row r="104" spans="1:10" x14ac:dyDescent="0.35">
      <c r="A104" s="159" t="s">
        <v>319</v>
      </c>
      <c r="B104" s="160">
        <v>0.77400000000000002</v>
      </c>
      <c r="C104" s="161" t="b">
        <f t="shared" si="6"/>
        <v>1</v>
      </c>
      <c r="D104" t="str">
        <f t="shared" si="7"/>
        <v>1</v>
      </c>
      <c r="E104" t="str">
        <f t="shared" si="8"/>
        <v/>
      </c>
      <c r="F104" t="str">
        <f t="shared" si="9"/>
        <v/>
      </c>
      <c r="G104" t="str">
        <f t="shared" si="10"/>
        <v>1</v>
      </c>
      <c r="H104" t="s">
        <v>319</v>
      </c>
      <c r="I104" s="162">
        <f t="shared" si="11"/>
        <v>3273</v>
      </c>
      <c r="J104" s="206"/>
    </row>
    <row r="105" spans="1:10" x14ac:dyDescent="0.35">
      <c r="A105" s="159" t="s">
        <v>320</v>
      </c>
      <c r="B105" s="160">
        <v>0.6</v>
      </c>
      <c r="C105" s="161" t="b">
        <f t="shared" si="6"/>
        <v>1</v>
      </c>
      <c r="D105" t="str">
        <f t="shared" si="7"/>
        <v>1</v>
      </c>
      <c r="E105" t="str">
        <f t="shared" si="8"/>
        <v/>
      </c>
      <c r="F105" t="str">
        <f t="shared" si="9"/>
        <v/>
      </c>
      <c r="G105" t="str">
        <f t="shared" si="10"/>
        <v>1</v>
      </c>
      <c r="H105" t="s">
        <v>320</v>
      </c>
      <c r="I105" s="162">
        <f t="shared" si="11"/>
        <v>3273</v>
      </c>
      <c r="J105" s="206"/>
    </row>
    <row r="106" spans="1:10" x14ac:dyDescent="0.35">
      <c r="A106" s="159" t="s">
        <v>321</v>
      </c>
      <c r="B106" s="160">
        <v>0.68799999999999994</v>
      </c>
      <c r="C106" s="161" t="b">
        <f t="shared" si="6"/>
        <v>1</v>
      </c>
      <c r="D106" t="str">
        <f t="shared" si="7"/>
        <v>1</v>
      </c>
      <c r="E106" t="str">
        <f t="shared" si="8"/>
        <v/>
      </c>
      <c r="F106" t="str">
        <f t="shared" si="9"/>
        <v/>
      </c>
      <c r="G106" t="str">
        <f t="shared" si="10"/>
        <v>1</v>
      </c>
      <c r="H106" t="s">
        <v>321</v>
      </c>
      <c r="I106" s="162">
        <f t="shared" si="11"/>
        <v>3273</v>
      </c>
      <c r="J106" s="206"/>
    </row>
    <row r="107" spans="1:10" x14ac:dyDescent="0.35">
      <c r="A107" s="159" t="s">
        <v>75</v>
      </c>
      <c r="B107" s="160">
        <v>0.68</v>
      </c>
      <c r="C107" s="161" t="b">
        <f t="shared" si="6"/>
        <v>1</v>
      </c>
      <c r="D107" t="str">
        <f t="shared" si="7"/>
        <v>1</v>
      </c>
      <c r="E107" t="str">
        <f t="shared" si="8"/>
        <v/>
      </c>
      <c r="F107" t="str">
        <f t="shared" si="9"/>
        <v/>
      </c>
      <c r="G107" t="str">
        <f t="shared" si="10"/>
        <v>1</v>
      </c>
      <c r="H107" t="s">
        <v>75</v>
      </c>
      <c r="I107" s="162">
        <f t="shared" si="11"/>
        <v>3273</v>
      </c>
      <c r="J107" s="206"/>
    </row>
    <row r="108" spans="1:10" x14ac:dyDescent="0.35">
      <c r="A108" s="159" t="s">
        <v>76</v>
      </c>
      <c r="B108" s="160">
        <v>0.94399999999999995</v>
      </c>
      <c r="C108" s="161" t="b">
        <f t="shared" si="6"/>
        <v>1</v>
      </c>
      <c r="D108" t="str">
        <f t="shared" si="7"/>
        <v/>
      </c>
      <c r="E108" t="str">
        <f t="shared" si="8"/>
        <v>2</v>
      </c>
      <c r="F108" t="str">
        <f t="shared" si="9"/>
        <v/>
      </c>
      <c r="G108" t="str">
        <f t="shared" si="10"/>
        <v>2</v>
      </c>
      <c r="H108" t="s">
        <v>76</v>
      </c>
      <c r="I108" s="162">
        <f t="shared" si="11"/>
        <v>3818</v>
      </c>
      <c r="J108" s="206"/>
    </row>
    <row r="109" spans="1:10" x14ac:dyDescent="0.35">
      <c r="A109" s="159" t="s">
        <v>322</v>
      </c>
      <c r="B109" s="160">
        <v>0.84399999999999997</v>
      </c>
      <c r="C109" s="161" t="b">
        <f t="shared" si="6"/>
        <v>1</v>
      </c>
      <c r="D109" t="str">
        <f t="shared" si="7"/>
        <v/>
      </c>
      <c r="E109" t="str">
        <f t="shared" si="8"/>
        <v>2</v>
      </c>
      <c r="F109" t="str">
        <f t="shared" si="9"/>
        <v/>
      </c>
      <c r="G109" t="str">
        <f t="shared" si="10"/>
        <v>2</v>
      </c>
      <c r="H109" t="s">
        <v>322</v>
      </c>
      <c r="I109" s="162">
        <f t="shared" si="11"/>
        <v>3818</v>
      </c>
      <c r="J109" s="206"/>
    </row>
    <row r="110" spans="1:10" x14ac:dyDescent="0.35">
      <c r="A110" s="159" t="s">
        <v>323</v>
      </c>
      <c r="B110" s="160">
        <v>0.754</v>
      </c>
      <c r="C110" s="161" t="b">
        <f t="shared" si="6"/>
        <v>1</v>
      </c>
      <c r="D110" t="str">
        <f t="shared" si="7"/>
        <v>1</v>
      </c>
      <c r="E110" t="str">
        <f t="shared" si="8"/>
        <v/>
      </c>
      <c r="F110" t="str">
        <f t="shared" si="9"/>
        <v/>
      </c>
      <c r="G110" t="str">
        <f t="shared" si="10"/>
        <v>1</v>
      </c>
      <c r="H110" t="s">
        <v>323</v>
      </c>
      <c r="I110" s="162">
        <f t="shared" si="11"/>
        <v>3273</v>
      </c>
      <c r="J110" s="206"/>
    </row>
    <row r="111" spans="1:10" x14ac:dyDescent="0.35">
      <c r="A111" s="159" t="s">
        <v>324</v>
      </c>
      <c r="B111" s="160">
        <v>0.74399999999999999</v>
      </c>
      <c r="C111" s="161" t="b">
        <f t="shared" si="6"/>
        <v>1</v>
      </c>
      <c r="D111" t="str">
        <f t="shared" si="7"/>
        <v>1</v>
      </c>
      <c r="E111" t="str">
        <f t="shared" si="8"/>
        <v/>
      </c>
      <c r="F111" t="str">
        <f t="shared" si="9"/>
        <v/>
      </c>
      <c r="G111" t="str">
        <f t="shared" si="10"/>
        <v>1</v>
      </c>
      <c r="H111" t="s">
        <v>324</v>
      </c>
      <c r="I111" s="162">
        <f t="shared" si="11"/>
        <v>3273</v>
      </c>
      <c r="J111" s="206"/>
    </row>
    <row r="112" spans="1:10" x14ac:dyDescent="0.35">
      <c r="A112" s="159" t="s">
        <v>325</v>
      </c>
      <c r="B112" s="160">
        <v>0.625</v>
      </c>
      <c r="C112" s="161" t="b">
        <f t="shared" si="6"/>
        <v>1</v>
      </c>
      <c r="D112" t="str">
        <f t="shared" si="7"/>
        <v>1</v>
      </c>
      <c r="E112" t="str">
        <f t="shared" si="8"/>
        <v/>
      </c>
      <c r="F112" t="str">
        <f t="shared" si="9"/>
        <v/>
      </c>
      <c r="G112" t="str">
        <f t="shared" si="10"/>
        <v>1</v>
      </c>
      <c r="H112" t="s">
        <v>325</v>
      </c>
      <c r="I112" s="162">
        <f t="shared" si="11"/>
        <v>3273</v>
      </c>
      <c r="J112" s="206"/>
    </row>
    <row r="113" spans="1:10" x14ac:dyDescent="0.35">
      <c r="A113" s="159" t="s">
        <v>326</v>
      </c>
      <c r="B113" s="160">
        <v>0.67100000000000004</v>
      </c>
      <c r="C113" s="161" t="b">
        <f t="shared" si="6"/>
        <v>1</v>
      </c>
      <c r="D113" t="str">
        <f t="shared" si="7"/>
        <v>1</v>
      </c>
      <c r="E113" t="str">
        <f t="shared" si="8"/>
        <v/>
      </c>
      <c r="F113" t="str">
        <f t="shared" si="9"/>
        <v/>
      </c>
      <c r="G113" t="str">
        <f t="shared" si="10"/>
        <v>1</v>
      </c>
      <c r="H113" t="s">
        <v>326</v>
      </c>
      <c r="I113" s="162">
        <f t="shared" si="11"/>
        <v>3273</v>
      </c>
      <c r="J113" s="206"/>
    </row>
    <row r="114" spans="1:10" x14ac:dyDescent="0.35">
      <c r="A114" s="159" t="s">
        <v>327</v>
      </c>
      <c r="B114" s="160">
        <v>0.62</v>
      </c>
      <c r="C114" s="161" t="b">
        <f t="shared" si="6"/>
        <v>1</v>
      </c>
      <c r="D114" t="str">
        <f t="shared" si="7"/>
        <v>1</v>
      </c>
      <c r="E114" t="str">
        <f t="shared" si="8"/>
        <v/>
      </c>
      <c r="F114" t="str">
        <f t="shared" si="9"/>
        <v/>
      </c>
      <c r="G114" t="str">
        <f t="shared" si="10"/>
        <v>1</v>
      </c>
      <c r="H114" t="s">
        <v>327</v>
      </c>
      <c r="I114" s="162">
        <f t="shared" si="11"/>
        <v>3273</v>
      </c>
      <c r="J114" s="206"/>
    </row>
    <row r="115" spans="1:10" x14ac:dyDescent="0.35">
      <c r="A115" s="159" t="s">
        <v>328</v>
      </c>
      <c r="B115" s="160">
        <v>0.71499999999999997</v>
      </c>
      <c r="C115" s="161" t="b">
        <f t="shared" si="6"/>
        <v>1</v>
      </c>
      <c r="D115" t="str">
        <f t="shared" si="7"/>
        <v>1</v>
      </c>
      <c r="E115" t="str">
        <f t="shared" si="8"/>
        <v/>
      </c>
      <c r="F115" t="str">
        <f t="shared" si="9"/>
        <v/>
      </c>
      <c r="G115" t="str">
        <f t="shared" si="10"/>
        <v>1</v>
      </c>
      <c r="H115" t="s">
        <v>328</v>
      </c>
      <c r="I115" s="162">
        <f t="shared" si="11"/>
        <v>3273</v>
      </c>
      <c r="J115" s="206"/>
    </row>
    <row r="116" spans="1:10" x14ac:dyDescent="0.35">
      <c r="A116" s="159" t="s">
        <v>77</v>
      </c>
      <c r="B116" s="160">
        <v>0.65500000000000003</v>
      </c>
      <c r="C116" s="161" t="b">
        <f t="shared" si="6"/>
        <v>1</v>
      </c>
      <c r="D116" t="str">
        <f t="shared" si="7"/>
        <v>1</v>
      </c>
      <c r="E116" t="str">
        <f t="shared" si="8"/>
        <v/>
      </c>
      <c r="F116" t="str">
        <f t="shared" si="9"/>
        <v/>
      </c>
      <c r="G116" t="str">
        <f t="shared" si="10"/>
        <v>1</v>
      </c>
      <c r="H116" t="s">
        <v>77</v>
      </c>
      <c r="I116" s="162">
        <f t="shared" si="11"/>
        <v>3273</v>
      </c>
      <c r="J116" s="206"/>
    </row>
    <row r="117" spans="1:10" x14ac:dyDescent="0.35">
      <c r="A117" s="159" t="s">
        <v>329</v>
      </c>
      <c r="B117" s="160">
        <v>0.61399999999999999</v>
      </c>
      <c r="C117" s="161" t="b">
        <f t="shared" si="6"/>
        <v>1</v>
      </c>
      <c r="D117" t="str">
        <f t="shared" si="7"/>
        <v>1</v>
      </c>
      <c r="E117" t="str">
        <f t="shared" si="8"/>
        <v/>
      </c>
      <c r="F117" t="str">
        <f t="shared" si="9"/>
        <v/>
      </c>
      <c r="G117" t="str">
        <f t="shared" si="10"/>
        <v>1</v>
      </c>
      <c r="H117" t="s">
        <v>329</v>
      </c>
      <c r="I117" s="162">
        <f t="shared" si="11"/>
        <v>3273</v>
      </c>
      <c r="J117" s="206"/>
    </row>
    <row r="118" spans="1:10" x14ac:dyDescent="0.35">
      <c r="A118" s="159" t="s">
        <v>330</v>
      </c>
      <c r="B118" s="160">
        <v>0.97</v>
      </c>
      <c r="C118" s="161" t="b">
        <f t="shared" si="6"/>
        <v>1</v>
      </c>
      <c r="D118" t="str">
        <f t="shared" si="7"/>
        <v/>
      </c>
      <c r="E118" t="str">
        <f t="shared" si="8"/>
        <v>2</v>
      </c>
      <c r="F118" t="str">
        <f t="shared" si="9"/>
        <v/>
      </c>
      <c r="G118" t="str">
        <f t="shared" si="10"/>
        <v>2</v>
      </c>
      <c r="H118" t="s">
        <v>330</v>
      </c>
      <c r="I118" s="162">
        <f t="shared" si="11"/>
        <v>3818</v>
      </c>
      <c r="J118" s="206"/>
    </row>
    <row r="119" spans="1:10" x14ac:dyDescent="0.35">
      <c r="A119" s="159" t="s">
        <v>331</v>
      </c>
      <c r="B119" s="160">
        <v>0.77</v>
      </c>
      <c r="C119" s="161" t="b">
        <f t="shared" si="6"/>
        <v>1</v>
      </c>
      <c r="D119" t="str">
        <f t="shared" si="7"/>
        <v>1</v>
      </c>
      <c r="E119" t="str">
        <f t="shared" si="8"/>
        <v/>
      </c>
      <c r="F119" t="str">
        <f t="shared" si="9"/>
        <v/>
      </c>
      <c r="G119" t="str">
        <f t="shared" si="10"/>
        <v>1</v>
      </c>
      <c r="H119" t="s">
        <v>331</v>
      </c>
      <c r="I119" s="162">
        <f t="shared" si="11"/>
        <v>3273</v>
      </c>
      <c r="J119" s="206"/>
    </row>
    <row r="120" spans="1:10" x14ac:dyDescent="0.35">
      <c r="A120" s="159" t="s">
        <v>78</v>
      </c>
      <c r="B120" s="160">
        <v>0.84799999999999998</v>
      </c>
      <c r="C120" s="161" t="b">
        <f t="shared" si="6"/>
        <v>1</v>
      </c>
      <c r="D120" t="str">
        <f t="shared" si="7"/>
        <v/>
      </c>
      <c r="E120" t="str">
        <f t="shared" si="8"/>
        <v>2</v>
      </c>
      <c r="F120" t="str">
        <f t="shared" si="9"/>
        <v/>
      </c>
      <c r="G120" t="str">
        <f t="shared" si="10"/>
        <v>2</v>
      </c>
      <c r="H120" t="s">
        <v>78</v>
      </c>
      <c r="I120" s="162">
        <f t="shared" si="11"/>
        <v>3818</v>
      </c>
      <c r="J120" s="206"/>
    </row>
    <row r="121" spans="1:10" x14ac:dyDescent="0.35">
      <c r="A121" s="159" t="s">
        <v>332</v>
      </c>
      <c r="B121" s="160">
        <v>0.92600000000000005</v>
      </c>
      <c r="C121" s="161" t="b">
        <f t="shared" si="6"/>
        <v>1</v>
      </c>
      <c r="D121" t="str">
        <f t="shared" si="7"/>
        <v/>
      </c>
      <c r="E121" t="str">
        <f t="shared" si="8"/>
        <v>2</v>
      </c>
      <c r="F121" t="str">
        <f t="shared" si="9"/>
        <v/>
      </c>
      <c r="G121" t="str">
        <f t="shared" si="10"/>
        <v>2</v>
      </c>
      <c r="H121" t="s">
        <v>332</v>
      </c>
      <c r="I121" s="162">
        <f t="shared" si="11"/>
        <v>3818</v>
      </c>
      <c r="J121" s="206"/>
    </row>
    <row r="122" spans="1:10" x14ac:dyDescent="0.35">
      <c r="A122" s="159" t="s">
        <v>333</v>
      </c>
      <c r="B122" s="160">
        <v>0.56499999999999995</v>
      </c>
      <c r="C122" s="161" t="b">
        <f t="shared" si="6"/>
        <v>1</v>
      </c>
      <c r="D122" t="str">
        <f t="shared" si="7"/>
        <v>1</v>
      </c>
      <c r="E122" t="str">
        <f t="shared" si="8"/>
        <v/>
      </c>
      <c r="F122" t="str">
        <f t="shared" si="9"/>
        <v/>
      </c>
      <c r="G122" t="str">
        <f t="shared" si="10"/>
        <v>1</v>
      </c>
      <c r="H122" t="s">
        <v>333</v>
      </c>
      <c r="I122" s="162">
        <f t="shared" si="11"/>
        <v>3273</v>
      </c>
      <c r="J122" s="206"/>
    </row>
    <row r="123" spans="1:10" x14ac:dyDescent="0.35">
      <c r="A123" s="159" t="s">
        <v>334</v>
      </c>
      <c r="B123" s="160">
        <v>1.079</v>
      </c>
      <c r="C123" s="161" t="b">
        <f t="shared" si="6"/>
        <v>1</v>
      </c>
      <c r="D123" t="str">
        <f t="shared" si="7"/>
        <v/>
      </c>
      <c r="E123" t="str">
        <f t="shared" si="8"/>
        <v/>
      </c>
      <c r="F123" t="str">
        <f t="shared" si="9"/>
        <v>3</v>
      </c>
      <c r="G123" t="str">
        <f t="shared" si="10"/>
        <v>3</v>
      </c>
      <c r="H123" t="s">
        <v>334</v>
      </c>
      <c r="I123" s="162">
        <f t="shared" si="11"/>
        <v>4364</v>
      </c>
      <c r="J123" s="206"/>
    </row>
    <row r="124" spans="1:10" x14ac:dyDescent="0.35">
      <c r="A124" s="159" t="s">
        <v>335</v>
      </c>
      <c r="B124" s="160">
        <v>1.306</v>
      </c>
      <c r="C124" s="161" t="b">
        <f t="shared" si="6"/>
        <v>1</v>
      </c>
      <c r="D124" t="str">
        <f t="shared" si="7"/>
        <v/>
      </c>
      <c r="E124" t="str">
        <f t="shared" si="8"/>
        <v/>
      </c>
      <c r="F124" t="str">
        <f t="shared" si="9"/>
        <v>3</v>
      </c>
      <c r="G124" t="str">
        <f t="shared" si="10"/>
        <v>3</v>
      </c>
      <c r="H124" t="s">
        <v>335</v>
      </c>
      <c r="I124" s="162">
        <f t="shared" si="11"/>
        <v>4364</v>
      </c>
      <c r="J124" s="206"/>
    </row>
    <row r="125" spans="1:10" x14ac:dyDescent="0.35">
      <c r="A125" s="159" t="s">
        <v>336</v>
      </c>
      <c r="B125" s="160">
        <v>1.1719999999999999</v>
      </c>
      <c r="C125" s="161" t="b">
        <f t="shared" si="6"/>
        <v>1</v>
      </c>
      <c r="D125" t="str">
        <f t="shared" si="7"/>
        <v/>
      </c>
      <c r="E125" t="str">
        <f t="shared" si="8"/>
        <v/>
      </c>
      <c r="F125" t="str">
        <f t="shared" si="9"/>
        <v>3</v>
      </c>
      <c r="G125" t="str">
        <f t="shared" si="10"/>
        <v>3</v>
      </c>
      <c r="H125" t="s">
        <v>336</v>
      </c>
      <c r="I125" s="162">
        <f t="shared" si="11"/>
        <v>4364</v>
      </c>
      <c r="J125" s="206"/>
    </row>
    <row r="126" spans="1:10" x14ac:dyDescent="0.35">
      <c r="A126" s="159" t="s">
        <v>337</v>
      </c>
      <c r="B126" s="160">
        <v>0.99399999999999999</v>
      </c>
      <c r="C126" s="161" t="b">
        <f t="shared" si="6"/>
        <v>1</v>
      </c>
      <c r="D126" t="str">
        <f t="shared" si="7"/>
        <v/>
      </c>
      <c r="E126" t="str">
        <f t="shared" si="8"/>
        <v>2</v>
      </c>
      <c r="F126" t="str">
        <f t="shared" si="9"/>
        <v/>
      </c>
      <c r="G126" t="str">
        <f t="shared" si="10"/>
        <v>2</v>
      </c>
      <c r="H126" t="s">
        <v>337</v>
      </c>
      <c r="I126" s="162">
        <f t="shared" si="11"/>
        <v>3818</v>
      </c>
      <c r="J126" s="206"/>
    </row>
    <row r="127" spans="1:10" x14ac:dyDescent="0.35">
      <c r="A127" s="159" t="s">
        <v>338</v>
      </c>
      <c r="B127" s="160">
        <v>0.51900000000000002</v>
      </c>
      <c r="C127" s="161" t="b">
        <f t="shared" si="6"/>
        <v>1</v>
      </c>
      <c r="D127" t="str">
        <f t="shared" si="7"/>
        <v>1</v>
      </c>
      <c r="E127" t="str">
        <f t="shared" si="8"/>
        <v/>
      </c>
      <c r="F127" t="str">
        <f t="shared" si="9"/>
        <v/>
      </c>
      <c r="G127" t="str">
        <f t="shared" si="10"/>
        <v>1</v>
      </c>
      <c r="H127" t="s">
        <v>338</v>
      </c>
      <c r="I127" s="162">
        <f t="shared" si="11"/>
        <v>3273</v>
      </c>
      <c r="J127" s="206"/>
    </row>
    <row r="128" spans="1:10" x14ac:dyDescent="0.35">
      <c r="A128" s="159" t="s">
        <v>339</v>
      </c>
      <c r="B128" s="160">
        <v>1.1080000000000001</v>
      </c>
      <c r="C128" s="161" t="b">
        <f t="shared" si="6"/>
        <v>1</v>
      </c>
      <c r="D128" t="str">
        <f t="shared" si="7"/>
        <v/>
      </c>
      <c r="E128" t="str">
        <f t="shared" si="8"/>
        <v/>
      </c>
      <c r="F128" t="str">
        <f t="shared" si="9"/>
        <v>3</v>
      </c>
      <c r="G128" t="str">
        <f t="shared" si="10"/>
        <v>3</v>
      </c>
      <c r="H128" t="s">
        <v>339</v>
      </c>
      <c r="I128" s="162">
        <f t="shared" si="11"/>
        <v>4364</v>
      </c>
      <c r="J128" s="206"/>
    </row>
    <row r="129" spans="1:10" x14ac:dyDescent="0.35">
      <c r="A129" s="159" t="s">
        <v>79</v>
      </c>
      <c r="B129" s="160">
        <v>0.63200000000000001</v>
      </c>
      <c r="C129" s="161" t="b">
        <f t="shared" si="6"/>
        <v>1</v>
      </c>
      <c r="D129" t="str">
        <f t="shared" si="7"/>
        <v>1</v>
      </c>
      <c r="E129" t="str">
        <f t="shared" si="8"/>
        <v/>
      </c>
      <c r="F129" t="str">
        <f t="shared" si="9"/>
        <v/>
      </c>
      <c r="G129" t="str">
        <f t="shared" si="10"/>
        <v>1</v>
      </c>
      <c r="H129" t="s">
        <v>79</v>
      </c>
      <c r="I129" s="162">
        <f t="shared" si="11"/>
        <v>3273</v>
      </c>
      <c r="J129" s="206"/>
    </row>
    <row r="130" spans="1:10" x14ac:dyDescent="0.35">
      <c r="A130" s="159" t="s">
        <v>340</v>
      </c>
      <c r="B130" s="160">
        <v>1.0149999999999999</v>
      </c>
      <c r="C130" s="161" t="b">
        <f t="shared" si="6"/>
        <v>1</v>
      </c>
      <c r="D130" t="str">
        <f t="shared" si="7"/>
        <v/>
      </c>
      <c r="E130" t="str">
        <f t="shared" si="8"/>
        <v/>
      </c>
      <c r="F130" t="str">
        <f t="shared" si="9"/>
        <v>3</v>
      </c>
      <c r="G130" t="str">
        <f t="shared" si="10"/>
        <v>3</v>
      </c>
      <c r="H130" t="s">
        <v>340</v>
      </c>
      <c r="I130" s="162">
        <f t="shared" si="11"/>
        <v>4364</v>
      </c>
      <c r="J130" s="206"/>
    </row>
    <row r="131" spans="1:10" x14ac:dyDescent="0.35">
      <c r="A131" s="159" t="s">
        <v>80</v>
      </c>
      <c r="B131" s="160">
        <v>0.69</v>
      </c>
      <c r="C131" s="161" t="b">
        <f t="shared" si="6"/>
        <v>1</v>
      </c>
      <c r="D131" t="str">
        <f t="shared" si="7"/>
        <v>1</v>
      </c>
      <c r="E131" t="str">
        <f t="shared" si="8"/>
        <v/>
      </c>
      <c r="F131" t="str">
        <f t="shared" si="9"/>
        <v/>
      </c>
      <c r="G131" t="str">
        <f t="shared" si="10"/>
        <v>1</v>
      </c>
      <c r="H131" t="s">
        <v>80</v>
      </c>
      <c r="I131" s="162">
        <f t="shared" si="11"/>
        <v>3273</v>
      </c>
      <c r="J131" s="206"/>
    </row>
    <row r="132" spans="1:10" x14ac:dyDescent="0.35">
      <c r="A132" s="159" t="s">
        <v>81</v>
      </c>
      <c r="B132" s="160">
        <v>0.80200000000000005</v>
      </c>
      <c r="C132" s="161" t="b">
        <f t="shared" si="6"/>
        <v>1</v>
      </c>
      <c r="D132" t="str">
        <f t="shared" si="7"/>
        <v/>
      </c>
      <c r="E132" t="str">
        <f t="shared" si="8"/>
        <v>2</v>
      </c>
      <c r="F132" t="str">
        <f t="shared" si="9"/>
        <v/>
      </c>
      <c r="G132" t="str">
        <f t="shared" si="10"/>
        <v>2</v>
      </c>
      <c r="H132" t="s">
        <v>81</v>
      </c>
      <c r="I132" s="162">
        <f t="shared" si="11"/>
        <v>3818</v>
      </c>
      <c r="J132" s="206"/>
    </row>
    <row r="133" spans="1:10" x14ac:dyDescent="0.35">
      <c r="A133" s="159" t="s">
        <v>341</v>
      </c>
      <c r="B133" s="160">
        <v>0.98299999999999998</v>
      </c>
      <c r="C133" s="161" t="b">
        <f t="shared" si="6"/>
        <v>1</v>
      </c>
      <c r="D133" t="str">
        <f t="shared" si="7"/>
        <v/>
      </c>
      <c r="E133" t="str">
        <f t="shared" si="8"/>
        <v>2</v>
      </c>
      <c r="F133" t="str">
        <f t="shared" si="9"/>
        <v/>
      </c>
      <c r="G133" t="str">
        <f t="shared" si="10"/>
        <v>2</v>
      </c>
      <c r="H133" t="s">
        <v>341</v>
      </c>
      <c r="I133" s="162">
        <f t="shared" si="11"/>
        <v>3818</v>
      </c>
      <c r="J133" s="206"/>
    </row>
    <row r="134" spans="1:10" x14ac:dyDescent="0.35">
      <c r="A134" s="159" t="s">
        <v>342</v>
      </c>
      <c r="B134" s="160">
        <v>0.755</v>
      </c>
      <c r="C134" s="161" t="b">
        <f t="shared" si="6"/>
        <v>1</v>
      </c>
      <c r="D134" t="str">
        <f t="shared" si="7"/>
        <v>1</v>
      </c>
      <c r="E134" t="str">
        <f t="shared" si="8"/>
        <v/>
      </c>
      <c r="F134" t="str">
        <f t="shared" si="9"/>
        <v/>
      </c>
      <c r="G134" t="str">
        <f t="shared" si="10"/>
        <v>1</v>
      </c>
      <c r="H134" t="s">
        <v>342</v>
      </c>
      <c r="I134" s="162">
        <f t="shared" si="11"/>
        <v>3273</v>
      </c>
      <c r="J134" s="206"/>
    </row>
    <row r="135" spans="1:10" x14ac:dyDescent="0.35">
      <c r="A135" s="159" t="s">
        <v>343</v>
      </c>
      <c r="B135" s="160">
        <v>0.84199999999999997</v>
      </c>
      <c r="C135" s="161" t="b">
        <f t="shared" si="6"/>
        <v>1</v>
      </c>
      <c r="D135" t="str">
        <f t="shared" si="7"/>
        <v/>
      </c>
      <c r="E135" t="str">
        <f t="shared" si="8"/>
        <v>2</v>
      </c>
      <c r="F135" t="str">
        <f t="shared" si="9"/>
        <v/>
      </c>
      <c r="G135" t="str">
        <f t="shared" si="10"/>
        <v>2</v>
      </c>
      <c r="H135" t="s">
        <v>343</v>
      </c>
      <c r="I135" s="162">
        <f t="shared" si="11"/>
        <v>3818</v>
      </c>
      <c r="J135" s="206"/>
    </row>
    <row r="136" spans="1:10" x14ac:dyDescent="0.35">
      <c r="A136" s="159" t="s">
        <v>344</v>
      </c>
      <c r="B136" s="160">
        <v>1.0669999999999999</v>
      </c>
      <c r="C136" s="161" t="b">
        <f t="shared" si="6"/>
        <v>1</v>
      </c>
      <c r="D136" t="str">
        <f t="shared" si="7"/>
        <v/>
      </c>
      <c r="E136" t="str">
        <f t="shared" si="8"/>
        <v/>
      </c>
      <c r="F136" t="str">
        <f t="shared" si="9"/>
        <v>3</v>
      </c>
      <c r="G136" t="str">
        <f t="shared" si="10"/>
        <v>3</v>
      </c>
      <c r="H136" t="s">
        <v>344</v>
      </c>
      <c r="I136" s="162">
        <f t="shared" si="11"/>
        <v>4364</v>
      </c>
      <c r="J136" s="206"/>
    </row>
    <row r="137" spans="1:10" x14ac:dyDescent="0.35">
      <c r="A137" s="159" t="s">
        <v>345</v>
      </c>
      <c r="B137" s="160">
        <v>0.67300000000000004</v>
      </c>
      <c r="C137" s="161" t="b">
        <f t="shared" si="6"/>
        <v>1</v>
      </c>
      <c r="D137" t="str">
        <f t="shared" si="7"/>
        <v>1</v>
      </c>
      <c r="E137" t="str">
        <f t="shared" si="8"/>
        <v/>
      </c>
      <c r="F137" t="str">
        <f t="shared" si="9"/>
        <v/>
      </c>
      <c r="G137" t="str">
        <f t="shared" si="10"/>
        <v>1</v>
      </c>
      <c r="H137" t="s">
        <v>345</v>
      </c>
      <c r="I137" s="162">
        <f t="shared" si="11"/>
        <v>3273</v>
      </c>
      <c r="J137" s="206"/>
    </row>
    <row r="138" spans="1:10" x14ac:dyDescent="0.35">
      <c r="A138" s="159" t="s">
        <v>346</v>
      </c>
      <c r="B138" s="160">
        <v>0.68799999999999994</v>
      </c>
      <c r="C138" s="161" t="b">
        <f t="shared" si="6"/>
        <v>1</v>
      </c>
      <c r="D138" t="str">
        <f t="shared" si="7"/>
        <v>1</v>
      </c>
      <c r="E138" t="str">
        <f t="shared" si="8"/>
        <v/>
      </c>
      <c r="F138" t="str">
        <f t="shared" si="9"/>
        <v/>
      </c>
      <c r="G138" t="str">
        <f t="shared" si="10"/>
        <v>1</v>
      </c>
      <c r="H138" t="s">
        <v>346</v>
      </c>
      <c r="I138" s="162">
        <f t="shared" si="11"/>
        <v>3273</v>
      </c>
      <c r="J138" s="206"/>
    </row>
    <row r="139" spans="1:10" x14ac:dyDescent="0.35">
      <c r="A139" s="159" t="s">
        <v>347</v>
      </c>
      <c r="B139" s="160">
        <v>1.054</v>
      </c>
      <c r="C139" s="161" t="b">
        <f t="shared" si="6"/>
        <v>1</v>
      </c>
      <c r="D139" t="str">
        <f t="shared" si="7"/>
        <v/>
      </c>
      <c r="E139" t="str">
        <f t="shared" si="8"/>
        <v/>
      </c>
      <c r="F139" t="str">
        <f t="shared" si="9"/>
        <v>3</v>
      </c>
      <c r="G139" t="str">
        <f t="shared" si="10"/>
        <v>3</v>
      </c>
      <c r="H139" t="s">
        <v>347</v>
      </c>
      <c r="I139" s="162">
        <f t="shared" si="11"/>
        <v>4364</v>
      </c>
      <c r="J139" s="206"/>
    </row>
    <row r="140" spans="1:10" x14ac:dyDescent="0.35">
      <c r="A140" s="159" t="s">
        <v>82</v>
      </c>
      <c r="B140" s="160">
        <v>0.82499999999999996</v>
      </c>
      <c r="C140" s="161" t="b">
        <f t="shared" si="6"/>
        <v>1</v>
      </c>
      <c r="D140" t="str">
        <f t="shared" si="7"/>
        <v/>
      </c>
      <c r="E140" t="str">
        <f t="shared" si="8"/>
        <v>2</v>
      </c>
      <c r="F140" t="str">
        <f t="shared" si="9"/>
        <v/>
      </c>
      <c r="G140" t="str">
        <f t="shared" si="10"/>
        <v>2</v>
      </c>
      <c r="H140" t="s">
        <v>82</v>
      </c>
      <c r="I140" s="162">
        <f t="shared" si="11"/>
        <v>3818</v>
      </c>
      <c r="J140" s="206"/>
    </row>
    <row r="141" spans="1:10" x14ac:dyDescent="0.35">
      <c r="A141" s="159" t="s">
        <v>348</v>
      </c>
      <c r="B141" s="160">
        <v>0.88700000000000001</v>
      </c>
      <c r="C141" s="161" t="b">
        <f t="shared" si="6"/>
        <v>1</v>
      </c>
      <c r="D141" t="str">
        <f t="shared" si="7"/>
        <v/>
      </c>
      <c r="E141" t="str">
        <f t="shared" si="8"/>
        <v>2</v>
      </c>
      <c r="F141" t="str">
        <f t="shared" si="9"/>
        <v/>
      </c>
      <c r="G141" t="str">
        <f t="shared" si="10"/>
        <v>2</v>
      </c>
      <c r="H141" t="s">
        <v>348</v>
      </c>
      <c r="I141" s="162">
        <f t="shared" si="11"/>
        <v>3818</v>
      </c>
      <c r="J141" s="206"/>
    </row>
    <row r="142" spans="1:10" x14ac:dyDescent="0.35">
      <c r="A142" s="159" t="s">
        <v>349</v>
      </c>
      <c r="B142" s="160">
        <v>0.69599999999999995</v>
      </c>
      <c r="C142" s="161" t="b">
        <f t="shared" si="6"/>
        <v>1</v>
      </c>
      <c r="D142" t="str">
        <f t="shared" si="7"/>
        <v>1</v>
      </c>
      <c r="E142" t="str">
        <f t="shared" si="8"/>
        <v/>
      </c>
      <c r="F142" t="str">
        <f t="shared" si="9"/>
        <v/>
      </c>
      <c r="G142" t="str">
        <f t="shared" si="10"/>
        <v>1</v>
      </c>
      <c r="H142" t="s">
        <v>349</v>
      </c>
      <c r="I142" s="162">
        <f t="shared" si="11"/>
        <v>3273</v>
      </c>
      <c r="J142" s="206"/>
    </row>
    <row r="143" spans="1:10" x14ac:dyDescent="0.35">
      <c r="A143" s="159" t="s">
        <v>83</v>
      </c>
      <c r="B143" s="160">
        <v>0.83</v>
      </c>
      <c r="C143" s="161" t="b">
        <f t="shared" si="6"/>
        <v>1</v>
      </c>
      <c r="D143" t="str">
        <f t="shared" si="7"/>
        <v/>
      </c>
      <c r="E143" t="str">
        <f t="shared" si="8"/>
        <v>2</v>
      </c>
      <c r="F143" t="str">
        <f t="shared" si="9"/>
        <v/>
      </c>
      <c r="G143" t="str">
        <f t="shared" si="10"/>
        <v>2</v>
      </c>
      <c r="H143" t="s">
        <v>83</v>
      </c>
      <c r="I143" s="162">
        <f t="shared" si="11"/>
        <v>3818</v>
      </c>
      <c r="J143" s="206"/>
    </row>
    <row r="144" spans="1:10" x14ac:dyDescent="0.35">
      <c r="A144" s="159" t="s">
        <v>350</v>
      </c>
      <c r="B144" s="160">
        <v>0.80800000000000005</v>
      </c>
      <c r="C144" s="161" t="b">
        <f t="shared" ref="C144:C182" si="12">ISNUMBER(B144)</f>
        <v>1</v>
      </c>
      <c r="D144" t="str">
        <f t="shared" ref="D144:D182" si="13">IF(B144&gt;0.48,IF(B144&lt;0.799,"1",""),"")</f>
        <v/>
      </c>
      <c r="E144" t="str">
        <f t="shared" ref="E144:E182" si="14">IF(B144&gt;0.8,IF(B144&lt;0.999,"2",""),"")</f>
        <v>2</v>
      </c>
      <c r="F144" t="str">
        <f t="shared" ref="F144:F182" si="15">IF(B144&gt;=1,IF(B144&lt;1.52,"3",""),"")</f>
        <v/>
      </c>
      <c r="G144" t="str">
        <f t="shared" ref="G144:G182" si="16">CONCATENATE(D144,E144,F144)</f>
        <v>2</v>
      </c>
      <c r="H144" t="s">
        <v>350</v>
      </c>
      <c r="I144" s="162">
        <f t="shared" si="11"/>
        <v>3818</v>
      </c>
      <c r="J144" s="206"/>
    </row>
    <row r="145" spans="1:10" x14ac:dyDescent="0.35">
      <c r="A145" s="159" t="s">
        <v>84</v>
      </c>
      <c r="B145" s="160">
        <v>0.94699999999999995</v>
      </c>
      <c r="C145" s="161" t="b">
        <f t="shared" si="12"/>
        <v>1</v>
      </c>
      <c r="D145" t="str">
        <f t="shared" si="13"/>
        <v/>
      </c>
      <c r="E145" t="str">
        <f t="shared" si="14"/>
        <v>2</v>
      </c>
      <c r="F145" t="str">
        <f t="shared" si="15"/>
        <v/>
      </c>
      <c r="G145" t="str">
        <f t="shared" si="16"/>
        <v>2</v>
      </c>
      <c r="H145" t="s">
        <v>84</v>
      </c>
      <c r="I145" s="162">
        <f t="shared" ref="I145:I182" si="17">VLOOKUP(G145,$H$10:$I$12,2,FALSE)</f>
        <v>3818</v>
      </c>
      <c r="J145" s="206"/>
    </row>
    <row r="146" spans="1:10" x14ac:dyDescent="0.35">
      <c r="A146" s="159" t="s">
        <v>85</v>
      </c>
      <c r="B146" s="160">
        <v>1.0680000000000001</v>
      </c>
      <c r="C146" s="161" t="b">
        <f t="shared" si="12"/>
        <v>1</v>
      </c>
      <c r="D146" t="str">
        <f t="shared" si="13"/>
        <v/>
      </c>
      <c r="E146" t="str">
        <f t="shared" si="14"/>
        <v/>
      </c>
      <c r="F146" t="str">
        <f t="shared" si="15"/>
        <v>3</v>
      </c>
      <c r="G146" t="str">
        <f t="shared" si="16"/>
        <v>3</v>
      </c>
      <c r="H146" t="s">
        <v>85</v>
      </c>
      <c r="I146" s="162">
        <f t="shared" si="17"/>
        <v>4364</v>
      </c>
      <c r="J146" s="206"/>
    </row>
    <row r="147" spans="1:10" x14ac:dyDescent="0.35">
      <c r="A147" s="159" t="s">
        <v>351</v>
      </c>
      <c r="B147" s="160">
        <v>1.1299999999999999</v>
      </c>
      <c r="C147" s="161" t="b">
        <f t="shared" si="12"/>
        <v>1</v>
      </c>
      <c r="D147" t="str">
        <f t="shared" si="13"/>
        <v/>
      </c>
      <c r="E147" t="str">
        <f t="shared" si="14"/>
        <v/>
      </c>
      <c r="F147" t="str">
        <f t="shared" si="15"/>
        <v>3</v>
      </c>
      <c r="G147" t="str">
        <f t="shared" si="16"/>
        <v>3</v>
      </c>
      <c r="H147" t="s">
        <v>351</v>
      </c>
      <c r="I147" s="162">
        <f t="shared" si="17"/>
        <v>4364</v>
      </c>
      <c r="J147" s="206"/>
    </row>
    <row r="148" spans="1:10" x14ac:dyDescent="0.35">
      <c r="A148" s="159" t="s">
        <v>352</v>
      </c>
      <c r="B148" s="160">
        <v>0.80400000000000005</v>
      </c>
      <c r="C148" s="161" t="b">
        <f t="shared" si="12"/>
        <v>1</v>
      </c>
      <c r="D148" t="str">
        <f t="shared" si="13"/>
        <v/>
      </c>
      <c r="E148" t="str">
        <f t="shared" si="14"/>
        <v>2</v>
      </c>
      <c r="F148" t="str">
        <f t="shared" si="15"/>
        <v/>
      </c>
      <c r="G148" t="str">
        <f t="shared" si="16"/>
        <v>2</v>
      </c>
      <c r="H148" t="s">
        <v>352</v>
      </c>
      <c r="I148" s="162">
        <f t="shared" si="17"/>
        <v>3818</v>
      </c>
      <c r="J148" s="206"/>
    </row>
    <row r="149" spans="1:10" x14ac:dyDescent="0.35">
      <c r="A149" s="159" t="s">
        <v>353</v>
      </c>
      <c r="B149" s="160">
        <v>0.86099999999999999</v>
      </c>
      <c r="C149" s="161" t="b">
        <f t="shared" si="12"/>
        <v>1</v>
      </c>
      <c r="D149" t="str">
        <f t="shared" si="13"/>
        <v/>
      </c>
      <c r="E149" t="str">
        <f t="shared" si="14"/>
        <v>2</v>
      </c>
      <c r="F149" t="str">
        <f t="shared" si="15"/>
        <v/>
      </c>
      <c r="G149" t="str">
        <f t="shared" si="16"/>
        <v>2</v>
      </c>
      <c r="H149" t="s">
        <v>353</v>
      </c>
      <c r="I149" s="162">
        <f t="shared" si="17"/>
        <v>3818</v>
      </c>
      <c r="J149" s="206"/>
    </row>
    <row r="150" spans="1:10" x14ac:dyDescent="0.35">
      <c r="A150" s="159" t="s">
        <v>354</v>
      </c>
      <c r="B150" s="160">
        <v>0.91500000000000004</v>
      </c>
      <c r="C150" s="161" t="b">
        <f t="shared" si="12"/>
        <v>1</v>
      </c>
      <c r="D150" t="str">
        <f t="shared" si="13"/>
        <v/>
      </c>
      <c r="E150" t="str">
        <f t="shared" si="14"/>
        <v>2</v>
      </c>
      <c r="F150" t="str">
        <f t="shared" si="15"/>
        <v/>
      </c>
      <c r="G150" t="str">
        <f t="shared" si="16"/>
        <v>2</v>
      </c>
      <c r="H150" t="s">
        <v>354</v>
      </c>
      <c r="I150" s="162">
        <f t="shared" si="17"/>
        <v>3818</v>
      </c>
      <c r="J150" s="206"/>
    </row>
    <row r="151" spans="1:10" x14ac:dyDescent="0.35">
      <c r="A151" s="159" t="s">
        <v>355</v>
      </c>
      <c r="B151" s="160">
        <v>0.69899999999999995</v>
      </c>
      <c r="C151" s="161" t="b">
        <f t="shared" si="12"/>
        <v>1</v>
      </c>
      <c r="D151" t="str">
        <f t="shared" si="13"/>
        <v>1</v>
      </c>
      <c r="E151" t="str">
        <f t="shared" si="14"/>
        <v/>
      </c>
      <c r="F151" t="str">
        <f t="shared" si="15"/>
        <v/>
      </c>
      <c r="G151" t="str">
        <f t="shared" si="16"/>
        <v>1</v>
      </c>
      <c r="H151" t="s">
        <v>355</v>
      </c>
      <c r="I151" s="162">
        <f t="shared" si="17"/>
        <v>3273</v>
      </c>
      <c r="J151" s="206"/>
    </row>
    <row r="152" spans="1:10" x14ac:dyDescent="0.35">
      <c r="A152" s="159" t="s">
        <v>356</v>
      </c>
      <c r="B152" s="160">
        <v>1.0860000000000001</v>
      </c>
      <c r="C152" s="161" t="b">
        <f t="shared" si="12"/>
        <v>1</v>
      </c>
      <c r="D152" t="str">
        <f t="shared" si="13"/>
        <v/>
      </c>
      <c r="E152" t="str">
        <f t="shared" si="14"/>
        <v/>
      </c>
      <c r="F152" t="str">
        <f t="shared" si="15"/>
        <v>3</v>
      </c>
      <c r="G152" t="str">
        <f t="shared" si="16"/>
        <v>3</v>
      </c>
      <c r="H152" t="s">
        <v>356</v>
      </c>
      <c r="I152" s="162">
        <f t="shared" si="17"/>
        <v>4364</v>
      </c>
      <c r="J152" s="206"/>
    </row>
    <row r="153" spans="1:10" x14ac:dyDescent="0.35">
      <c r="A153" s="159" t="s">
        <v>357</v>
      </c>
      <c r="B153" s="160">
        <v>0.997</v>
      </c>
      <c r="C153" s="161" t="b">
        <f t="shared" si="12"/>
        <v>1</v>
      </c>
      <c r="D153" t="str">
        <f t="shared" si="13"/>
        <v/>
      </c>
      <c r="E153" t="str">
        <f t="shared" si="14"/>
        <v>2</v>
      </c>
      <c r="F153" t="str">
        <f t="shared" si="15"/>
        <v/>
      </c>
      <c r="G153" t="str">
        <f t="shared" si="16"/>
        <v>2</v>
      </c>
      <c r="H153" t="s">
        <v>357</v>
      </c>
      <c r="I153" s="162">
        <f t="shared" si="17"/>
        <v>3818</v>
      </c>
      <c r="J153" s="206"/>
    </row>
    <row r="154" spans="1:10" x14ac:dyDescent="0.35">
      <c r="A154" s="159" t="s">
        <v>358</v>
      </c>
      <c r="B154" s="160">
        <v>0.56000000000000005</v>
      </c>
      <c r="C154" s="161" t="b">
        <f t="shared" si="12"/>
        <v>1</v>
      </c>
      <c r="D154" t="str">
        <f t="shared" si="13"/>
        <v>1</v>
      </c>
      <c r="E154" t="str">
        <f t="shared" si="14"/>
        <v/>
      </c>
      <c r="F154" t="str">
        <f t="shared" si="15"/>
        <v/>
      </c>
      <c r="G154" t="str">
        <f t="shared" si="16"/>
        <v>1</v>
      </c>
      <c r="H154" t="s">
        <v>358</v>
      </c>
      <c r="I154" s="162">
        <f t="shared" si="17"/>
        <v>3273</v>
      </c>
      <c r="J154" s="206"/>
    </row>
    <row r="155" spans="1:10" x14ac:dyDescent="0.35">
      <c r="A155" s="159" t="s">
        <v>359</v>
      </c>
      <c r="B155" s="160">
        <v>0.53500000000000003</v>
      </c>
      <c r="C155" s="161" t="b">
        <f t="shared" si="12"/>
        <v>1</v>
      </c>
      <c r="D155" t="str">
        <f t="shared" si="13"/>
        <v>1</v>
      </c>
      <c r="E155" t="str">
        <f t="shared" si="14"/>
        <v/>
      </c>
      <c r="F155" t="str">
        <f t="shared" si="15"/>
        <v/>
      </c>
      <c r="G155" t="str">
        <f t="shared" si="16"/>
        <v>1</v>
      </c>
      <c r="H155" t="s">
        <v>359</v>
      </c>
      <c r="I155" s="162">
        <f t="shared" si="17"/>
        <v>3273</v>
      </c>
      <c r="J155" s="206"/>
    </row>
    <row r="156" spans="1:10" x14ac:dyDescent="0.35">
      <c r="A156" s="159" t="s">
        <v>360</v>
      </c>
      <c r="B156" s="160">
        <v>0.77200000000000002</v>
      </c>
      <c r="C156" s="161" t="b">
        <f t="shared" si="12"/>
        <v>1</v>
      </c>
      <c r="D156" t="str">
        <f t="shared" si="13"/>
        <v>1</v>
      </c>
      <c r="E156" t="str">
        <f t="shared" si="14"/>
        <v/>
      </c>
      <c r="F156" t="str">
        <f t="shared" si="15"/>
        <v/>
      </c>
      <c r="G156" t="str">
        <f t="shared" si="16"/>
        <v>1</v>
      </c>
      <c r="H156" t="s">
        <v>360</v>
      </c>
      <c r="I156" s="162">
        <f t="shared" si="17"/>
        <v>3273</v>
      </c>
      <c r="J156" s="206"/>
    </row>
    <row r="157" spans="1:10" x14ac:dyDescent="0.35">
      <c r="A157" s="159" t="s">
        <v>361</v>
      </c>
      <c r="B157" s="160">
        <v>1.0740000000000001</v>
      </c>
      <c r="C157" s="161" t="b">
        <f t="shared" si="12"/>
        <v>1</v>
      </c>
      <c r="D157" t="str">
        <f t="shared" si="13"/>
        <v/>
      </c>
      <c r="E157" t="str">
        <f t="shared" si="14"/>
        <v/>
      </c>
      <c r="F157" t="str">
        <f t="shared" si="15"/>
        <v>3</v>
      </c>
      <c r="G157" t="str">
        <f t="shared" si="16"/>
        <v>3</v>
      </c>
      <c r="H157" t="s">
        <v>361</v>
      </c>
      <c r="I157" s="162">
        <f t="shared" si="17"/>
        <v>4364</v>
      </c>
      <c r="J157" s="206"/>
    </row>
    <row r="158" spans="1:10" x14ac:dyDescent="0.35">
      <c r="A158" s="159" t="s">
        <v>362</v>
      </c>
      <c r="B158" s="160">
        <v>0.95399999999999996</v>
      </c>
      <c r="C158" s="161" t="b">
        <f t="shared" si="12"/>
        <v>1</v>
      </c>
      <c r="D158" t="str">
        <f t="shared" si="13"/>
        <v/>
      </c>
      <c r="E158" t="str">
        <f t="shared" si="14"/>
        <v>2</v>
      </c>
      <c r="F158" t="str">
        <f t="shared" si="15"/>
        <v/>
      </c>
      <c r="G158" t="str">
        <f t="shared" si="16"/>
        <v>2</v>
      </c>
      <c r="H158" t="s">
        <v>362</v>
      </c>
      <c r="I158" s="162">
        <f t="shared" si="17"/>
        <v>3818</v>
      </c>
      <c r="J158" s="206"/>
    </row>
    <row r="159" spans="1:10" x14ac:dyDescent="0.35">
      <c r="A159" s="159" t="s">
        <v>363</v>
      </c>
      <c r="B159" s="160">
        <v>1.218</v>
      </c>
      <c r="C159" s="161" t="b">
        <f t="shared" si="12"/>
        <v>1</v>
      </c>
      <c r="D159" t="str">
        <f t="shared" si="13"/>
        <v/>
      </c>
      <c r="E159" t="str">
        <f t="shared" si="14"/>
        <v/>
      </c>
      <c r="F159" t="str">
        <f t="shared" si="15"/>
        <v>3</v>
      </c>
      <c r="G159" t="str">
        <f t="shared" si="16"/>
        <v>3</v>
      </c>
      <c r="H159" t="s">
        <v>363</v>
      </c>
      <c r="I159" s="162">
        <f t="shared" si="17"/>
        <v>4364</v>
      </c>
      <c r="J159" s="206"/>
    </row>
    <row r="160" spans="1:10" x14ac:dyDescent="0.35">
      <c r="A160" s="159" t="s">
        <v>364</v>
      </c>
      <c r="B160" s="160">
        <v>1.212</v>
      </c>
      <c r="C160" s="161" t="b">
        <f t="shared" si="12"/>
        <v>1</v>
      </c>
      <c r="D160" t="str">
        <f t="shared" si="13"/>
        <v/>
      </c>
      <c r="E160" t="str">
        <f t="shared" si="14"/>
        <v/>
      </c>
      <c r="F160" t="str">
        <f t="shared" si="15"/>
        <v>3</v>
      </c>
      <c r="G160" t="str">
        <f t="shared" si="16"/>
        <v>3</v>
      </c>
      <c r="H160" t="s">
        <v>364</v>
      </c>
      <c r="I160" s="162">
        <f t="shared" si="17"/>
        <v>4364</v>
      </c>
      <c r="J160" s="206"/>
    </row>
    <row r="161" spans="1:10" x14ac:dyDescent="0.35">
      <c r="A161" s="159" t="s">
        <v>365</v>
      </c>
      <c r="B161" s="160">
        <v>0.622</v>
      </c>
      <c r="C161" s="161" t="b">
        <f t="shared" si="12"/>
        <v>1</v>
      </c>
      <c r="D161" t="str">
        <f t="shared" si="13"/>
        <v>1</v>
      </c>
      <c r="E161" t="str">
        <f t="shared" si="14"/>
        <v/>
      </c>
      <c r="F161" t="str">
        <f t="shared" si="15"/>
        <v/>
      </c>
      <c r="G161" t="str">
        <f t="shared" si="16"/>
        <v>1</v>
      </c>
      <c r="H161" t="s">
        <v>365</v>
      </c>
      <c r="I161" s="162">
        <f t="shared" si="17"/>
        <v>3273</v>
      </c>
      <c r="J161" s="206"/>
    </row>
    <row r="162" spans="1:10" x14ac:dyDescent="0.35">
      <c r="A162" s="159" t="s">
        <v>366</v>
      </c>
      <c r="B162" s="160">
        <v>0.65400000000000003</v>
      </c>
      <c r="C162" s="161" t="b">
        <f t="shared" si="12"/>
        <v>1</v>
      </c>
      <c r="D162" t="str">
        <f t="shared" si="13"/>
        <v>1</v>
      </c>
      <c r="E162" t="str">
        <f t="shared" si="14"/>
        <v/>
      </c>
      <c r="F162" t="str">
        <f t="shared" si="15"/>
        <v/>
      </c>
      <c r="G162" t="str">
        <f t="shared" si="16"/>
        <v>1</v>
      </c>
      <c r="H162" t="s">
        <v>366</v>
      </c>
      <c r="I162" s="162">
        <f t="shared" si="17"/>
        <v>3273</v>
      </c>
      <c r="J162" s="206"/>
    </row>
    <row r="163" spans="1:10" x14ac:dyDescent="0.35">
      <c r="A163" s="159" t="s">
        <v>367</v>
      </c>
      <c r="B163" s="160">
        <v>0.71599999999999997</v>
      </c>
      <c r="C163" s="161" t="b">
        <f t="shared" si="12"/>
        <v>1</v>
      </c>
      <c r="D163" t="str">
        <f t="shared" si="13"/>
        <v>1</v>
      </c>
      <c r="E163" t="str">
        <f t="shared" si="14"/>
        <v/>
      </c>
      <c r="F163" t="str">
        <f t="shared" si="15"/>
        <v/>
      </c>
      <c r="G163" t="str">
        <f t="shared" si="16"/>
        <v>1</v>
      </c>
      <c r="H163" t="s">
        <v>367</v>
      </c>
      <c r="I163" s="162">
        <f t="shared" si="17"/>
        <v>3273</v>
      </c>
      <c r="J163" s="206"/>
    </row>
    <row r="164" spans="1:10" x14ac:dyDescent="0.35">
      <c r="A164" s="159" t="s">
        <v>368</v>
      </c>
      <c r="B164" s="160">
        <v>0.82699999999999996</v>
      </c>
      <c r="C164" s="161" t="b">
        <f t="shared" si="12"/>
        <v>1</v>
      </c>
      <c r="D164" t="str">
        <f t="shared" si="13"/>
        <v/>
      </c>
      <c r="E164" t="str">
        <f t="shared" si="14"/>
        <v>2</v>
      </c>
      <c r="F164" t="str">
        <f t="shared" si="15"/>
        <v/>
      </c>
      <c r="G164" t="str">
        <f t="shared" si="16"/>
        <v>2</v>
      </c>
      <c r="H164" t="s">
        <v>368</v>
      </c>
      <c r="I164" s="162">
        <f t="shared" si="17"/>
        <v>3818</v>
      </c>
      <c r="J164" s="206"/>
    </row>
    <row r="165" spans="1:10" x14ac:dyDescent="0.35">
      <c r="A165" s="159" t="s">
        <v>86</v>
      </c>
      <c r="B165" s="160">
        <v>0.84399999999999997</v>
      </c>
      <c r="C165" s="161" t="b">
        <f t="shared" si="12"/>
        <v>1</v>
      </c>
      <c r="D165" t="str">
        <f t="shared" si="13"/>
        <v/>
      </c>
      <c r="E165" t="str">
        <f t="shared" si="14"/>
        <v>2</v>
      </c>
      <c r="F165" t="str">
        <f t="shared" si="15"/>
        <v/>
      </c>
      <c r="G165" t="str">
        <f t="shared" si="16"/>
        <v>2</v>
      </c>
      <c r="H165" t="s">
        <v>86</v>
      </c>
      <c r="I165" s="162">
        <f t="shared" si="17"/>
        <v>3818</v>
      </c>
      <c r="J165" s="206"/>
    </row>
    <row r="166" spans="1:10" x14ac:dyDescent="0.35">
      <c r="A166" s="159" t="s">
        <v>87</v>
      </c>
      <c r="B166" s="160">
        <v>0.85</v>
      </c>
      <c r="C166" s="161" t="b">
        <f t="shared" si="12"/>
        <v>1</v>
      </c>
      <c r="D166" t="str">
        <f t="shared" si="13"/>
        <v/>
      </c>
      <c r="E166" t="str">
        <f t="shared" si="14"/>
        <v>2</v>
      </c>
      <c r="F166" t="str">
        <f t="shared" si="15"/>
        <v/>
      </c>
      <c r="G166" t="str">
        <f t="shared" si="16"/>
        <v>2</v>
      </c>
      <c r="H166" t="s">
        <v>87</v>
      </c>
      <c r="I166" s="162">
        <f t="shared" si="17"/>
        <v>3818</v>
      </c>
      <c r="J166" s="206"/>
    </row>
    <row r="167" spans="1:10" x14ac:dyDescent="0.35">
      <c r="A167" s="159" t="s">
        <v>369</v>
      </c>
      <c r="B167" s="160">
        <v>0.81</v>
      </c>
      <c r="C167" s="161" t="b">
        <f t="shared" si="12"/>
        <v>1</v>
      </c>
      <c r="D167" t="str">
        <f t="shared" si="13"/>
        <v/>
      </c>
      <c r="E167" t="str">
        <f t="shared" si="14"/>
        <v>2</v>
      </c>
      <c r="F167" t="str">
        <f t="shared" si="15"/>
        <v/>
      </c>
      <c r="G167" t="str">
        <f t="shared" si="16"/>
        <v>2</v>
      </c>
      <c r="H167" t="s">
        <v>369</v>
      </c>
      <c r="I167" s="162">
        <f t="shared" si="17"/>
        <v>3818</v>
      </c>
      <c r="J167" s="206"/>
    </row>
    <row r="168" spans="1:10" x14ac:dyDescent="0.35">
      <c r="A168" s="159" t="s">
        <v>370</v>
      </c>
      <c r="B168" s="160">
        <v>0.67500000000000004</v>
      </c>
      <c r="C168" s="161" t="b">
        <f t="shared" si="12"/>
        <v>1</v>
      </c>
      <c r="D168" t="str">
        <f t="shared" si="13"/>
        <v>1</v>
      </c>
      <c r="E168" t="str">
        <f t="shared" si="14"/>
        <v/>
      </c>
      <c r="F168" t="str">
        <f t="shared" si="15"/>
        <v/>
      </c>
      <c r="G168" t="str">
        <f t="shared" si="16"/>
        <v>1</v>
      </c>
      <c r="H168" t="s">
        <v>370</v>
      </c>
      <c r="I168" s="162">
        <f t="shared" si="17"/>
        <v>3273</v>
      </c>
      <c r="J168" s="206"/>
    </row>
    <row r="169" spans="1:10" x14ac:dyDescent="0.35">
      <c r="A169" s="159" t="s">
        <v>371</v>
      </c>
      <c r="B169" s="160">
        <v>0.82099999999999995</v>
      </c>
      <c r="C169" s="161" t="b">
        <f t="shared" si="12"/>
        <v>1</v>
      </c>
      <c r="D169" t="str">
        <f t="shared" si="13"/>
        <v/>
      </c>
      <c r="E169" t="str">
        <f t="shared" si="14"/>
        <v>2</v>
      </c>
      <c r="F169" t="str">
        <f t="shared" si="15"/>
        <v/>
      </c>
      <c r="G169" t="str">
        <f t="shared" si="16"/>
        <v>2</v>
      </c>
      <c r="H169" t="s">
        <v>371</v>
      </c>
      <c r="I169" s="162">
        <f t="shared" si="17"/>
        <v>3818</v>
      </c>
      <c r="J169" s="206"/>
    </row>
    <row r="170" spans="1:10" x14ac:dyDescent="0.35">
      <c r="A170" s="159" t="s">
        <v>372</v>
      </c>
      <c r="B170" s="160">
        <v>0.63400000000000001</v>
      </c>
      <c r="C170" s="161" t="b">
        <f t="shared" si="12"/>
        <v>1</v>
      </c>
      <c r="D170" t="str">
        <f t="shared" si="13"/>
        <v>1</v>
      </c>
      <c r="E170" t="str">
        <f t="shared" si="14"/>
        <v/>
      </c>
      <c r="F170" t="str">
        <f t="shared" si="15"/>
        <v/>
      </c>
      <c r="G170" t="str">
        <f t="shared" si="16"/>
        <v>1</v>
      </c>
      <c r="H170" t="s">
        <v>372</v>
      </c>
      <c r="I170" s="162">
        <f t="shared" si="17"/>
        <v>3273</v>
      </c>
      <c r="J170" s="206"/>
    </row>
    <row r="171" spans="1:10" x14ac:dyDescent="0.35">
      <c r="A171" s="159" t="s">
        <v>88</v>
      </c>
      <c r="B171" s="160">
        <v>0.70499999999999996</v>
      </c>
      <c r="C171" s="161" t="b">
        <f t="shared" si="12"/>
        <v>1</v>
      </c>
      <c r="D171" t="str">
        <f t="shared" si="13"/>
        <v>1</v>
      </c>
      <c r="E171" t="str">
        <f t="shared" si="14"/>
        <v/>
      </c>
      <c r="F171" t="str">
        <f t="shared" si="15"/>
        <v/>
      </c>
      <c r="G171" t="str">
        <f t="shared" si="16"/>
        <v>1</v>
      </c>
      <c r="H171" t="s">
        <v>88</v>
      </c>
      <c r="I171" s="162">
        <f t="shared" si="17"/>
        <v>3273</v>
      </c>
      <c r="J171" s="206"/>
    </row>
    <row r="172" spans="1:10" x14ac:dyDescent="0.35">
      <c r="A172" s="159" t="s">
        <v>373</v>
      </c>
      <c r="B172" s="160">
        <v>0.70799999999999996</v>
      </c>
      <c r="C172" s="161" t="b">
        <f t="shared" si="12"/>
        <v>1</v>
      </c>
      <c r="D172" t="str">
        <f t="shared" si="13"/>
        <v>1</v>
      </c>
      <c r="E172" t="str">
        <f t="shared" si="14"/>
        <v/>
      </c>
      <c r="F172" t="str">
        <f t="shared" si="15"/>
        <v/>
      </c>
      <c r="G172" t="str">
        <f t="shared" si="16"/>
        <v>1</v>
      </c>
      <c r="H172" t="s">
        <v>373</v>
      </c>
      <c r="I172" s="162">
        <f t="shared" si="17"/>
        <v>3273</v>
      </c>
      <c r="J172" s="206"/>
    </row>
    <row r="173" spans="1:10" x14ac:dyDescent="0.35">
      <c r="A173" s="159" t="s">
        <v>89</v>
      </c>
      <c r="B173" s="160">
        <v>0.84299999999999997</v>
      </c>
      <c r="C173" s="161" t="b">
        <f t="shared" si="12"/>
        <v>1</v>
      </c>
      <c r="D173" t="str">
        <f t="shared" si="13"/>
        <v/>
      </c>
      <c r="E173" t="str">
        <f t="shared" si="14"/>
        <v>2</v>
      </c>
      <c r="F173" t="str">
        <f t="shared" si="15"/>
        <v/>
      </c>
      <c r="G173" t="str">
        <f t="shared" si="16"/>
        <v>2</v>
      </c>
      <c r="H173" t="s">
        <v>89</v>
      </c>
      <c r="I173" s="162">
        <f t="shared" si="17"/>
        <v>3818</v>
      </c>
      <c r="J173" s="206"/>
    </row>
    <row r="174" spans="1:10" x14ac:dyDescent="0.35">
      <c r="A174" s="159" t="s">
        <v>374</v>
      </c>
      <c r="B174" s="160">
        <v>0.99099999999999999</v>
      </c>
      <c r="C174" s="161" t="b">
        <f t="shared" si="12"/>
        <v>1</v>
      </c>
      <c r="D174" t="str">
        <f t="shared" si="13"/>
        <v/>
      </c>
      <c r="E174" t="str">
        <f t="shared" si="14"/>
        <v>2</v>
      </c>
      <c r="F174" t="str">
        <f t="shared" si="15"/>
        <v/>
      </c>
      <c r="G174" t="str">
        <f t="shared" si="16"/>
        <v>2</v>
      </c>
      <c r="H174" t="s">
        <v>374</v>
      </c>
      <c r="I174" s="162">
        <f t="shared" si="17"/>
        <v>3818</v>
      </c>
      <c r="J174" s="206"/>
    </row>
    <row r="175" spans="1:10" x14ac:dyDescent="0.35">
      <c r="A175" s="159" t="s">
        <v>375</v>
      </c>
      <c r="B175" s="160">
        <v>0.66500000000000004</v>
      </c>
      <c r="C175" s="161" t="b">
        <f t="shared" si="12"/>
        <v>1</v>
      </c>
      <c r="D175" t="str">
        <f t="shared" si="13"/>
        <v>1</v>
      </c>
      <c r="E175" t="str">
        <f t="shared" si="14"/>
        <v/>
      </c>
      <c r="F175" t="str">
        <f t="shared" si="15"/>
        <v/>
      </c>
      <c r="G175" t="str">
        <f t="shared" si="16"/>
        <v>1</v>
      </c>
      <c r="H175" t="s">
        <v>375</v>
      </c>
      <c r="I175" s="162">
        <f t="shared" si="17"/>
        <v>3273</v>
      </c>
      <c r="J175" s="206"/>
    </row>
    <row r="176" spans="1:10" x14ac:dyDescent="0.35">
      <c r="A176" s="159" t="s">
        <v>90</v>
      </c>
      <c r="B176" s="160">
        <v>1.08</v>
      </c>
      <c r="C176" s="161" t="b">
        <f t="shared" si="12"/>
        <v>1</v>
      </c>
      <c r="D176" t="str">
        <f t="shared" si="13"/>
        <v/>
      </c>
      <c r="E176" t="str">
        <f t="shared" si="14"/>
        <v/>
      </c>
      <c r="F176" t="str">
        <f t="shared" si="15"/>
        <v>3</v>
      </c>
      <c r="G176" t="str">
        <f t="shared" si="16"/>
        <v>3</v>
      </c>
      <c r="H176" t="s">
        <v>90</v>
      </c>
      <c r="I176" s="162">
        <f t="shared" si="17"/>
        <v>4364</v>
      </c>
      <c r="J176" s="206"/>
    </row>
    <row r="177" spans="1:19" x14ac:dyDescent="0.35">
      <c r="A177" s="159" t="s">
        <v>376</v>
      </c>
      <c r="B177" s="160">
        <v>1.3979999999999999</v>
      </c>
      <c r="C177" s="161" t="b">
        <f t="shared" si="12"/>
        <v>1</v>
      </c>
      <c r="D177" t="str">
        <f t="shared" si="13"/>
        <v/>
      </c>
      <c r="E177" t="str">
        <f t="shared" si="14"/>
        <v/>
      </c>
      <c r="F177" t="str">
        <f t="shared" si="15"/>
        <v>3</v>
      </c>
      <c r="G177" t="str">
        <f t="shared" si="16"/>
        <v>3</v>
      </c>
      <c r="H177" t="s">
        <v>376</v>
      </c>
      <c r="I177" s="162">
        <f t="shared" si="17"/>
        <v>4364</v>
      </c>
      <c r="J177" s="206"/>
    </row>
    <row r="178" spans="1:19" x14ac:dyDescent="0.35">
      <c r="A178" s="159" t="s">
        <v>91</v>
      </c>
      <c r="B178" s="160">
        <v>0.90200000000000002</v>
      </c>
      <c r="C178" s="161" t="b">
        <f t="shared" si="12"/>
        <v>1</v>
      </c>
      <c r="D178" t="str">
        <f t="shared" si="13"/>
        <v/>
      </c>
      <c r="E178" t="str">
        <f t="shared" si="14"/>
        <v>2</v>
      </c>
      <c r="F178" t="str">
        <f t="shared" si="15"/>
        <v/>
      </c>
      <c r="G178" t="str">
        <f t="shared" si="16"/>
        <v>2</v>
      </c>
      <c r="H178" t="s">
        <v>91</v>
      </c>
      <c r="I178" s="162">
        <f t="shared" si="17"/>
        <v>3818</v>
      </c>
      <c r="J178" s="206"/>
    </row>
    <row r="179" spans="1:19" x14ac:dyDescent="0.35">
      <c r="A179" s="159" t="s">
        <v>377</v>
      </c>
      <c r="B179" s="160">
        <v>0.53300000000000003</v>
      </c>
      <c r="C179" s="161" t="b">
        <f t="shared" si="12"/>
        <v>1</v>
      </c>
      <c r="D179" t="str">
        <f t="shared" si="13"/>
        <v>1</v>
      </c>
      <c r="E179" t="str">
        <f t="shared" si="14"/>
        <v/>
      </c>
      <c r="F179" t="str">
        <f t="shared" si="15"/>
        <v/>
      </c>
      <c r="G179" t="str">
        <f t="shared" si="16"/>
        <v>1</v>
      </c>
      <c r="H179" t="s">
        <v>377</v>
      </c>
      <c r="I179" s="162">
        <f t="shared" si="17"/>
        <v>3273</v>
      </c>
      <c r="J179" s="206"/>
    </row>
    <row r="180" spans="1:19" x14ac:dyDescent="0.35">
      <c r="A180" s="159" t="s">
        <v>378</v>
      </c>
      <c r="B180" s="160">
        <v>0.89400000000000002</v>
      </c>
      <c r="C180" s="161" t="b">
        <f t="shared" si="12"/>
        <v>1</v>
      </c>
      <c r="D180" t="str">
        <f t="shared" si="13"/>
        <v/>
      </c>
      <c r="E180" t="str">
        <f t="shared" si="14"/>
        <v>2</v>
      </c>
      <c r="F180" t="str">
        <f t="shared" si="15"/>
        <v/>
      </c>
      <c r="G180" t="str">
        <f t="shared" si="16"/>
        <v>2</v>
      </c>
      <c r="H180" t="s">
        <v>378</v>
      </c>
      <c r="I180" s="162">
        <f t="shared" si="17"/>
        <v>3818</v>
      </c>
      <c r="J180" s="206"/>
    </row>
    <row r="181" spans="1:19" x14ac:dyDescent="0.35">
      <c r="A181" s="159" t="s">
        <v>379</v>
      </c>
      <c r="B181" s="160">
        <v>0.77400000000000002</v>
      </c>
      <c r="C181" s="161" t="b">
        <f t="shared" si="12"/>
        <v>1</v>
      </c>
      <c r="D181" t="str">
        <f t="shared" si="13"/>
        <v>1</v>
      </c>
      <c r="E181" t="str">
        <f t="shared" si="14"/>
        <v/>
      </c>
      <c r="F181" t="str">
        <f t="shared" si="15"/>
        <v/>
      </c>
      <c r="G181" t="str">
        <f t="shared" si="16"/>
        <v>1</v>
      </c>
      <c r="H181" t="s">
        <v>379</v>
      </c>
      <c r="I181" s="162">
        <f t="shared" si="17"/>
        <v>3273</v>
      </c>
      <c r="J181" s="206"/>
    </row>
    <row r="182" spans="1:19" x14ac:dyDescent="0.35">
      <c r="A182" s="159" t="s">
        <v>92</v>
      </c>
      <c r="B182" s="160">
        <v>0.91800000000000004</v>
      </c>
      <c r="C182" s="161" t="b">
        <f t="shared" si="12"/>
        <v>1</v>
      </c>
      <c r="D182" t="str">
        <f t="shared" si="13"/>
        <v/>
      </c>
      <c r="E182" t="str">
        <f t="shared" si="14"/>
        <v>2</v>
      </c>
      <c r="F182" t="str">
        <f t="shared" si="15"/>
        <v/>
      </c>
      <c r="G182" t="str">
        <f t="shared" si="16"/>
        <v>2</v>
      </c>
      <c r="H182" t="s">
        <v>92</v>
      </c>
      <c r="I182" s="162">
        <f t="shared" si="17"/>
        <v>3818</v>
      </c>
      <c r="J182" s="206"/>
    </row>
    <row r="183" spans="1:19" x14ac:dyDescent="0.35">
      <c r="H183" t="s">
        <v>382</v>
      </c>
      <c r="I183" s="162">
        <v>3273</v>
      </c>
      <c r="J183" s="206"/>
    </row>
    <row r="184" spans="1:19" x14ac:dyDescent="0.35">
      <c r="H184" t="s">
        <v>383</v>
      </c>
      <c r="I184" s="162">
        <v>3818</v>
      </c>
      <c r="J184" s="206"/>
    </row>
    <row r="185" spans="1:19" x14ac:dyDescent="0.35">
      <c r="H185" t="s">
        <v>384</v>
      </c>
      <c r="I185" s="162">
        <v>4364</v>
      </c>
      <c r="J185" s="206"/>
    </row>
    <row r="186" spans="1:19" x14ac:dyDescent="0.35">
      <c r="B186" s="2"/>
      <c r="C186" s="2"/>
      <c r="D186" s="2"/>
      <c r="J186" s="206"/>
      <c r="M186" s="6"/>
    </row>
    <row r="187" spans="1:19" x14ac:dyDescent="0.35">
      <c r="J187" s="206"/>
    </row>
    <row r="188" spans="1:19" ht="18.5" x14ac:dyDescent="0.35">
      <c r="A188" s="391" t="s">
        <v>381</v>
      </c>
      <c r="B188" s="391"/>
      <c r="C188" s="391"/>
      <c r="I188">
        <v>1</v>
      </c>
      <c r="J188" t="s">
        <v>125</v>
      </c>
      <c r="L188">
        <v>2022</v>
      </c>
      <c r="O188" t="s">
        <v>133</v>
      </c>
      <c r="P188">
        <v>3</v>
      </c>
      <c r="R188" s="290" t="s">
        <v>427</v>
      </c>
      <c r="S188" s="290"/>
    </row>
    <row r="189" spans="1:19" x14ac:dyDescent="0.35">
      <c r="A189">
        <v>1</v>
      </c>
      <c r="B189">
        <f>C189</f>
        <v>143</v>
      </c>
      <c r="C189">
        <v>143</v>
      </c>
      <c r="H189" s="6"/>
      <c r="I189">
        <v>2</v>
      </c>
      <c r="J189" t="s">
        <v>134</v>
      </c>
      <c r="L189">
        <v>2023</v>
      </c>
      <c r="O189" t="s">
        <v>135</v>
      </c>
      <c r="P189">
        <v>6</v>
      </c>
      <c r="R189" s="6" t="s">
        <v>428</v>
      </c>
      <c r="S189" t="s">
        <v>436</v>
      </c>
    </row>
    <row r="190" spans="1:19" x14ac:dyDescent="0.35">
      <c r="A190">
        <v>2</v>
      </c>
      <c r="B190">
        <f>B189+C190</f>
        <v>286</v>
      </c>
      <c r="C190">
        <v>143</v>
      </c>
      <c r="H190" s="6"/>
      <c r="I190">
        <v>3</v>
      </c>
      <c r="J190" t="s">
        <v>133</v>
      </c>
      <c r="L190">
        <v>2024</v>
      </c>
      <c r="O190" t="s">
        <v>136</v>
      </c>
      <c r="P190">
        <v>7</v>
      </c>
      <c r="R190" s="6" t="s">
        <v>429</v>
      </c>
      <c r="S190" t="s">
        <v>440</v>
      </c>
    </row>
    <row r="191" spans="1:19" ht="18" customHeight="1" x14ac:dyDescent="0.35">
      <c r="A191">
        <v>3</v>
      </c>
      <c r="B191">
        <f t="shared" ref="B191:B233" si="18">B190+C191</f>
        <v>430</v>
      </c>
      <c r="C191">
        <v>144</v>
      </c>
      <c r="H191" s="6"/>
      <c r="I191">
        <v>4</v>
      </c>
      <c r="J191" t="s">
        <v>137</v>
      </c>
      <c r="L191">
        <v>2025</v>
      </c>
      <c r="O191" t="s">
        <v>137</v>
      </c>
      <c r="P191">
        <v>4</v>
      </c>
      <c r="R191" s="6" t="s">
        <v>430</v>
      </c>
      <c r="S191" t="s">
        <v>438</v>
      </c>
    </row>
    <row r="192" spans="1:19" ht="14.5" customHeight="1" x14ac:dyDescent="0.35">
      <c r="A192">
        <v>4</v>
      </c>
      <c r="B192">
        <f t="shared" si="18"/>
        <v>573</v>
      </c>
      <c r="C192">
        <v>143</v>
      </c>
      <c r="H192" s="6"/>
      <c r="I192">
        <v>5</v>
      </c>
      <c r="J192" t="s">
        <v>138</v>
      </c>
      <c r="L192">
        <v>2026</v>
      </c>
      <c r="O192" t="s">
        <v>138</v>
      </c>
      <c r="P192">
        <v>5</v>
      </c>
      <c r="R192" s="6" t="s">
        <v>431</v>
      </c>
      <c r="S192" t="s">
        <v>442</v>
      </c>
    </row>
    <row r="193" spans="1:19" x14ac:dyDescent="0.35">
      <c r="A193">
        <v>5</v>
      </c>
      <c r="B193">
        <f t="shared" si="18"/>
        <v>716</v>
      </c>
      <c r="C193">
        <v>143</v>
      </c>
      <c r="H193" s="6"/>
      <c r="I193">
        <v>6</v>
      </c>
      <c r="J193" t="s">
        <v>135</v>
      </c>
      <c r="L193">
        <v>2027</v>
      </c>
      <c r="O193" t="s">
        <v>125</v>
      </c>
      <c r="P193">
        <v>1</v>
      </c>
      <c r="R193" s="6" t="s">
        <v>432</v>
      </c>
      <c r="S193" t="s">
        <v>441</v>
      </c>
    </row>
    <row r="194" spans="1:19" x14ac:dyDescent="0.35">
      <c r="A194">
        <v>6</v>
      </c>
      <c r="B194">
        <f t="shared" si="18"/>
        <v>860</v>
      </c>
      <c r="C194">
        <v>144</v>
      </c>
      <c r="H194" s="6"/>
      <c r="I194">
        <v>7</v>
      </c>
      <c r="J194" t="s">
        <v>136</v>
      </c>
      <c r="L194">
        <v>2028</v>
      </c>
      <c r="M194" s="71"/>
      <c r="O194" t="s">
        <v>139</v>
      </c>
      <c r="P194">
        <v>11</v>
      </c>
      <c r="R194" s="6" t="s">
        <v>433</v>
      </c>
      <c r="S194" t="s">
        <v>439</v>
      </c>
    </row>
    <row r="195" spans="1:19" x14ac:dyDescent="0.35">
      <c r="A195">
        <v>7</v>
      </c>
      <c r="B195">
        <f t="shared" si="18"/>
        <v>1003</v>
      </c>
      <c r="C195">
        <v>143</v>
      </c>
      <c r="H195" s="6"/>
      <c r="I195">
        <v>8</v>
      </c>
      <c r="J195" t="s">
        <v>140</v>
      </c>
      <c r="L195">
        <v>2029</v>
      </c>
      <c r="M195" s="71"/>
      <c r="O195" t="s">
        <v>141</v>
      </c>
      <c r="P195">
        <v>12</v>
      </c>
      <c r="R195" s="6" t="s">
        <v>434</v>
      </c>
      <c r="S195" t="s">
        <v>443</v>
      </c>
    </row>
    <row r="196" spans="1:19" x14ac:dyDescent="0.35">
      <c r="A196">
        <v>8</v>
      </c>
      <c r="B196">
        <f t="shared" si="18"/>
        <v>1146</v>
      </c>
      <c r="C196">
        <v>143</v>
      </c>
      <c r="H196" s="6"/>
      <c r="I196">
        <v>9</v>
      </c>
      <c r="J196" t="s">
        <v>142</v>
      </c>
      <c r="M196" s="71"/>
      <c r="O196" t="s">
        <v>143</v>
      </c>
      <c r="P196">
        <v>10</v>
      </c>
      <c r="R196" s="6" t="s">
        <v>435</v>
      </c>
      <c r="S196" t="s">
        <v>437</v>
      </c>
    </row>
    <row r="197" spans="1:19" x14ac:dyDescent="0.35">
      <c r="A197">
        <v>9</v>
      </c>
      <c r="B197">
        <f t="shared" si="18"/>
        <v>1290</v>
      </c>
      <c r="C197">
        <v>144</v>
      </c>
      <c r="I197">
        <v>10</v>
      </c>
      <c r="J197" t="s">
        <v>143</v>
      </c>
      <c r="M197" s="71"/>
      <c r="O197" t="s">
        <v>140</v>
      </c>
      <c r="P197">
        <v>8</v>
      </c>
    </row>
    <row r="198" spans="1:19" x14ac:dyDescent="0.35">
      <c r="A198">
        <v>10</v>
      </c>
      <c r="B198">
        <f t="shared" si="18"/>
        <v>1433</v>
      </c>
      <c r="C198">
        <v>143</v>
      </c>
      <c r="I198">
        <v>11</v>
      </c>
      <c r="J198" t="s">
        <v>139</v>
      </c>
      <c r="M198" s="71"/>
      <c r="O198" t="s">
        <v>134</v>
      </c>
      <c r="P198">
        <v>2</v>
      </c>
    </row>
    <row r="199" spans="1:19" ht="15" thickBot="1" x14ac:dyDescent="0.4">
      <c r="A199">
        <v>11</v>
      </c>
      <c r="B199">
        <f t="shared" si="18"/>
        <v>1576</v>
      </c>
      <c r="C199">
        <v>143</v>
      </c>
      <c r="I199">
        <v>12</v>
      </c>
      <c r="J199" t="s">
        <v>141</v>
      </c>
      <c r="O199" t="s">
        <v>142</v>
      </c>
      <c r="P199">
        <v>9</v>
      </c>
    </row>
    <row r="200" spans="1:19" ht="15" thickBot="1" x14ac:dyDescent="0.4">
      <c r="A200" s="4">
        <v>12</v>
      </c>
      <c r="B200" s="5">
        <f t="shared" si="18"/>
        <v>1720</v>
      </c>
      <c r="C200" s="4">
        <v>144</v>
      </c>
      <c r="D200" s="4"/>
      <c r="E200" s="4" t="s">
        <v>132</v>
      </c>
    </row>
    <row r="201" spans="1:19" x14ac:dyDescent="0.35">
      <c r="A201">
        <v>13</v>
      </c>
      <c r="B201">
        <f t="shared" si="18"/>
        <v>1863</v>
      </c>
      <c r="C201">
        <v>143</v>
      </c>
      <c r="J201" s="133"/>
    </row>
    <row r="202" spans="1:19" x14ac:dyDescent="0.35">
      <c r="A202">
        <v>14</v>
      </c>
      <c r="B202">
        <f t="shared" si="18"/>
        <v>2006</v>
      </c>
      <c r="C202">
        <v>143</v>
      </c>
    </row>
    <row r="203" spans="1:19" x14ac:dyDescent="0.35">
      <c r="A203">
        <v>15</v>
      </c>
      <c r="B203">
        <f t="shared" si="18"/>
        <v>2150</v>
      </c>
      <c r="C203">
        <v>144</v>
      </c>
    </row>
    <row r="204" spans="1:19" x14ac:dyDescent="0.35">
      <c r="A204">
        <v>16</v>
      </c>
      <c r="B204">
        <f t="shared" si="18"/>
        <v>2293</v>
      </c>
      <c r="C204">
        <v>143</v>
      </c>
    </row>
    <row r="205" spans="1:19" x14ac:dyDescent="0.35">
      <c r="A205">
        <v>17</v>
      </c>
      <c r="B205">
        <f t="shared" si="18"/>
        <v>2436</v>
      </c>
      <c r="C205">
        <v>143</v>
      </c>
    </row>
    <row r="206" spans="1:19" x14ac:dyDescent="0.35">
      <c r="A206">
        <v>18</v>
      </c>
      <c r="B206">
        <f t="shared" si="18"/>
        <v>2580</v>
      </c>
      <c r="C206">
        <v>144</v>
      </c>
    </row>
    <row r="207" spans="1:19" x14ac:dyDescent="0.35">
      <c r="A207">
        <v>19</v>
      </c>
      <c r="B207">
        <f t="shared" si="18"/>
        <v>2723</v>
      </c>
      <c r="C207">
        <v>143</v>
      </c>
    </row>
    <row r="208" spans="1:19" x14ac:dyDescent="0.35">
      <c r="A208">
        <v>20</v>
      </c>
      <c r="B208">
        <f t="shared" si="18"/>
        <v>2866</v>
      </c>
      <c r="C208">
        <v>143</v>
      </c>
    </row>
    <row r="209" spans="1:10" x14ac:dyDescent="0.35">
      <c r="A209">
        <v>21</v>
      </c>
      <c r="B209">
        <f t="shared" si="18"/>
        <v>3010</v>
      </c>
      <c r="C209">
        <v>144</v>
      </c>
    </row>
    <row r="210" spans="1:10" x14ac:dyDescent="0.35">
      <c r="A210">
        <v>22</v>
      </c>
      <c r="B210">
        <f t="shared" si="18"/>
        <v>3153</v>
      </c>
      <c r="C210">
        <v>143</v>
      </c>
    </row>
    <row r="211" spans="1:10" x14ac:dyDescent="0.35">
      <c r="A211">
        <v>23</v>
      </c>
      <c r="B211">
        <f t="shared" si="18"/>
        <v>3296</v>
      </c>
      <c r="C211">
        <v>143</v>
      </c>
    </row>
    <row r="212" spans="1:10" x14ac:dyDescent="0.35">
      <c r="A212">
        <v>24</v>
      </c>
      <c r="B212">
        <f t="shared" si="18"/>
        <v>3440</v>
      </c>
      <c r="C212">
        <v>144</v>
      </c>
    </row>
    <row r="213" spans="1:10" x14ac:dyDescent="0.35">
      <c r="A213">
        <v>25</v>
      </c>
      <c r="B213">
        <f t="shared" si="18"/>
        <v>3583</v>
      </c>
      <c r="C213">
        <v>143</v>
      </c>
    </row>
    <row r="214" spans="1:10" x14ac:dyDescent="0.35">
      <c r="A214">
        <v>26</v>
      </c>
      <c r="B214">
        <f t="shared" si="18"/>
        <v>3726</v>
      </c>
      <c r="C214">
        <v>143</v>
      </c>
    </row>
    <row r="215" spans="1:10" x14ac:dyDescent="0.35">
      <c r="A215">
        <v>27</v>
      </c>
      <c r="B215">
        <f t="shared" si="18"/>
        <v>3870</v>
      </c>
      <c r="C215">
        <v>144</v>
      </c>
    </row>
    <row r="216" spans="1:10" x14ac:dyDescent="0.35">
      <c r="A216">
        <v>28</v>
      </c>
      <c r="B216">
        <f t="shared" si="18"/>
        <v>4013</v>
      </c>
      <c r="C216">
        <v>143</v>
      </c>
    </row>
    <row r="217" spans="1:10" x14ac:dyDescent="0.35">
      <c r="A217">
        <v>29</v>
      </c>
      <c r="B217">
        <f t="shared" si="18"/>
        <v>4156</v>
      </c>
      <c r="C217">
        <v>143</v>
      </c>
    </row>
    <row r="218" spans="1:10" x14ac:dyDescent="0.35">
      <c r="A218">
        <v>30</v>
      </c>
      <c r="B218">
        <f t="shared" si="18"/>
        <v>4300</v>
      </c>
      <c r="C218">
        <v>144</v>
      </c>
    </row>
    <row r="219" spans="1:10" x14ac:dyDescent="0.35">
      <c r="A219">
        <v>31</v>
      </c>
      <c r="B219">
        <f t="shared" si="18"/>
        <v>4443</v>
      </c>
      <c r="C219">
        <v>143</v>
      </c>
      <c r="J219" s="133"/>
    </row>
    <row r="220" spans="1:10" x14ac:dyDescent="0.35">
      <c r="A220">
        <v>32</v>
      </c>
      <c r="B220">
        <f t="shared" si="18"/>
        <v>4586</v>
      </c>
      <c r="C220">
        <v>143</v>
      </c>
    </row>
    <row r="221" spans="1:10" x14ac:dyDescent="0.35">
      <c r="A221">
        <v>33</v>
      </c>
      <c r="B221">
        <f t="shared" si="18"/>
        <v>4730</v>
      </c>
      <c r="C221">
        <v>144</v>
      </c>
    </row>
    <row r="222" spans="1:10" x14ac:dyDescent="0.35">
      <c r="A222">
        <v>34</v>
      </c>
      <c r="B222">
        <f t="shared" si="18"/>
        <v>4873</v>
      </c>
      <c r="C222">
        <v>143</v>
      </c>
    </row>
    <row r="223" spans="1:10" x14ac:dyDescent="0.35">
      <c r="A223">
        <v>35</v>
      </c>
      <c r="B223">
        <f t="shared" si="18"/>
        <v>5016</v>
      </c>
      <c r="C223">
        <v>143</v>
      </c>
    </row>
    <row r="224" spans="1:10" x14ac:dyDescent="0.35">
      <c r="A224">
        <v>36</v>
      </c>
      <c r="B224">
        <f t="shared" si="18"/>
        <v>5160</v>
      </c>
      <c r="C224">
        <v>144</v>
      </c>
    </row>
    <row r="225" spans="1:3" x14ac:dyDescent="0.35">
      <c r="A225">
        <v>37</v>
      </c>
      <c r="B225">
        <f t="shared" si="18"/>
        <v>5303</v>
      </c>
      <c r="C225">
        <v>143</v>
      </c>
    </row>
    <row r="226" spans="1:3" x14ac:dyDescent="0.35">
      <c r="A226">
        <v>38</v>
      </c>
      <c r="B226">
        <f t="shared" si="18"/>
        <v>5446</v>
      </c>
      <c r="C226">
        <v>143</v>
      </c>
    </row>
    <row r="227" spans="1:3" x14ac:dyDescent="0.35">
      <c r="A227">
        <v>39</v>
      </c>
      <c r="B227">
        <f t="shared" si="18"/>
        <v>5590</v>
      </c>
      <c r="C227">
        <v>144</v>
      </c>
    </row>
    <row r="228" spans="1:3" x14ac:dyDescent="0.35">
      <c r="A228">
        <v>40</v>
      </c>
      <c r="B228">
        <f t="shared" si="18"/>
        <v>5733</v>
      </c>
      <c r="C228">
        <v>143</v>
      </c>
    </row>
    <row r="229" spans="1:3" x14ac:dyDescent="0.35">
      <c r="A229">
        <v>41</v>
      </c>
      <c r="B229">
        <f t="shared" si="18"/>
        <v>5876</v>
      </c>
      <c r="C229">
        <v>143</v>
      </c>
    </row>
    <row r="230" spans="1:3" x14ac:dyDescent="0.35">
      <c r="A230">
        <v>42</v>
      </c>
      <c r="B230">
        <f t="shared" si="18"/>
        <v>6020</v>
      </c>
      <c r="C230">
        <v>144</v>
      </c>
    </row>
    <row r="231" spans="1:3" x14ac:dyDescent="0.35">
      <c r="A231">
        <v>43</v>
      </c>
      <c r="B231">
        <f t="shared" si="18"/>
        <v>6163</v>
      </c>
      <c r="C231">
        <v>143</v>
      </c>
    </row>
    <row r="232" spans="1:3" x14ac:dyDescent="0.35">
      <c r="A232">
        <v>44</v>
      </c>
      <c r="B232">
        <f t="shared" si="18"/>
        <v>6306</v>
      </c>
      <c r="C232">
        <v>143</v>
      </c>
    </row>
    <row r="233" spans="1:3" x14ac:dyDescent="0.35">
      <c r="A233">
        <v>45</v>
      </c>
      <c r="B233">
        <f t="shared" si="18"/>
        <v>6450</v>
      </c>
      <c r="C233">
        <v>144</v>
      </c>
    </row>
    <row r="234" spans="1:3" x14ac:dyDescent="0.35">
      <c r="A234" s="163"/>
      <c r="B234" s="164"/>
    </row>
    <row r="235" spans="1:3" x14ac:dyDescent="0.35">
      <c r="A235" s="163"/>
      <c r="B235" s="164"/>
    </row>
    <row r="236" spans="1:3" x14ac:dyDescent="0.35">
      <c r="A236" s="163"/>
      <c r="B236" s="164"/>
    </row>
    <row r="237" spans="1:3" x14ac:dyDescent="0.35">
      <c r="A237" s="163"/>
      <c r="B237" s="164"/>
    </row>
    <row r="238" spans="1:3" x14ac:dyDescent="0.35">
      <c r="A238" s="163"/>
      <c r="B238" s="164"/>
    </row>
    <row r="239" spans="1:3" x14ac:dyDescent="0.35">
      <c r="A239" s="163"/>
      <c r="B239" s="164"/>
    </row>
    <row r="240" spans="1:3" x14ac:dyDescent="0.35">
      <c r="A240" s="163"/>
      <c r="B240" s="164"/>
    </row>
    <row r="241" spans="1:2" x14ac:dyDescent="0.35">
      <c r="A241" s="163"/>
      <c r="B241" s="164"/>
    </row>
    <row r="242" spans="1:2" x14ac:dyDescent="0.35">
      <c r="A242" s="163"/>
      <c r="B242" s="164"/>
    </row>
    <row r="243" spans="1:2" x14ac:dyDescent="0.35">
      <c r="A243" s="163"/>
      <c r="B243" s="164"/>
    </row>
    <row r="244" spans="1:2" x14ac:dyDescent="0.35">
      <c r="A244" s="163"/>
      <c r="B244" s="164"/>
    </row>
    <row r="245" spans="1:2" x14ac:dyDescent="0.35">
      <c r="A245" s="163"/>
      <c r="B245" s="164"/>
    </row>
    <row r="246" spans="1:2" x14ac:dyDescent="0.35">
      <c r="A246" s="163"/>
      <c r="B246" s="164"/>
    </row>
    <row r="247" spans="1:2" x14ac:dyDescent="0.35">
      <c r="A247" s="163"/>
      <c r="B247" s="164"/>
    </row>
    <row r="248" spans="1:2" x14ac:dyDescent="0.35">
      <c r="A248" s="163"/>
      <c r="B248" s="164"/>
    </row>
    <row r="249" spans="1:2" x14ac:dyDescent="0.35">
      <c r="A249" s="163"/>
      <c r="B249" s="164"/>
    </row>
    <row r="250" spans="1:2" x14ac:dyDescent="0.35">
      <c r="A250" s="163"/>
      <c r="B250" s="164"/>
    </row>
    <row r="251" spans="1:2" x14ac:dyDescent="0.35">
      <c r="A251" s="163"/>
      <c r="B251" s="164"/>
    </row>
    <row r="252" spans="1:2" x14ac:dyDescent="0.35">
      <c r="A252" s="163"/>
      <c r="B252" s="164"/>
    </row>
    <row r="253" spans="1:2" x14ac:dyDescent="0.35">
      <c r="A253" s="163"/>
      <c r="B253" s="164"/>
    </row>
    <row r="254" spans="1:2" x14ac:dyDescent="0.35">
      <c r="A254" s="163"/>
      <c r="B254" s="164"/>
    </row>
    <row r="255" spans="1:2" x14ac:dyDescent="0.35">
      <c r="A255" s="163"/>
      <c r="B255" s="164"/>
    </row>
    <row r="256" spans="1:2" x14ac:dyDescent="0.35">
      <c r="A256" s="163"/>
      <c r="B256" s="164"/>
    </row>
    <row r="257" spans="1:2" x14ac:dyDescent="0.35">
      <c r="A257" s="163"/>
      <c r="B257" s="164"/>
    </row>
    <row r="258" spans="1:2" x14ac:dyDescent="0.35">
      <c r="A258" s="163"/>
      <c r="B258" s="164"/>
    </row>
    <row r="259" spans="1:2" x14ac:dyDescent="0.35">
      <c r="A259" s="163"/>
      <c r="B259" s="164"/>
    </row>
    <row r="260" spans="1:2" x14ac:dyDescent="0.35">
      <c r="A260" s="163"/>
      <c r="B260" s="164"/>
    </row>
    <row r="261" spans="1:2" x14ac:dyDescent="0.35">
      <c r="A261" s="163"/>
      <c r="B261" s="164"/>
    </row>
    <row r="262" spans="1:2" x14ac:dyDescent="0.35">
      <c r="A262" s="163"/>
      <c r="B262" s="164"/>
    </row>
    <row r="263" spans="1:2" x14ac:dyDescent="0.35">
      <c r="A263" s="163"/>
      <c r="B263" s="164"/>
    </row>
    <row r="264" spans="1:2" x14ac:dyDescent="0.35">
      <c r="A264" s="163"/>
      <c r="B264" s="164"/>
    </row>
    <row r="265" spans="1:2" x14ac:dyDescent="0.35">
      <c r="A265" s="163"/>
      <c r="B265" s="164"/>
    </row>
    <row r="266" spans="1:2" x14ac:dyDescent="0.35">
      <c r="A266" s="163"/>
      <c r="B266" s="164"/>
    </row>
    <row r="267" spans="1:2" x14ac:dyDescent="0.35">
      <c r="A267" s="163"/>
      <c r="B267" s="164"/>
    </row>
    <row r="268" spans="1:2" x14ac:dyDescent="0.35">
      <c r="A268" s="163"/>
      <c r="B268" s="164"/>
    </row>
    <row r="269" spans="1:2" x14ac:dyDescent="0.35">
      <c r="A269" s="163"/>
      <c r="B269" s="164"/>
    </row>
    <row r="270" spans="1:2" x14ac:dyDescent="0.35">
      <c r="A270" s="163"/>
      <c r="B270" s="164"/>
    </row>
    <row r="271" spans="1:2" x14ac:dyDescent="0.35">
      <c r="A271" s="163"/>
      <c r="B271" s="164"/>
    </row>
    <row r="272" spans="1:2" x14ac:dyDescent="0.35">
      <c r="A272" s="163"/>
      <c r="B272" s="164"/>
    </row>
    <row r="273" spans="1:2" x14ac:dyDescent="0.35">
      <c r="A273" s="163"/>
      <c r="B273" s="164"/>
    </row>
    <row r="274" spans="1:2" x14ac:dyDescent="0.35">
      <c r="A274" s="163"/>
      <c r="B274" s="164"/>
    </row>
    <row r="275" spans="1:2" x14ac:dyDescent="0.35">
      <c r="A275" s="163"/>
      <c r="B275" s="164"/>
    </row>
    <row r="276" spans="1:2" x14ac:dyDescent="0.35">
      <c r="A276" s="163"/>
    </row>
    <row r="277" spans="1:2" x14ac:dyDescent="0.35">
      <c r="A277" s="163"/>
      <c r="B277" s="164"/>
    </row>
    <row r="278" spans="1:2" x14ac:dyDescent="0.35">
      <c r="A278" s="163"/>
      <c r="B278" s="164"/>
    </row>
    <row r="279" spans="1:2" x14ac:dyDescent="0.35">
      <c r="A279" s="163"/>
      <c r="B279" s="164"/>
    </row>
    <row r="280" spans="1:2" x14ac:dyDescent="0.35">
      <c r="A280" s="163"/>
      <c r="B280" s="164"/>
    </row>
    <row r="281" spans="1:2" x14ac:dyDescent="0.35">
      <c r="A281" s="163"/>
      <c r="B281" s="164"/>
    </row>
    <row r="282" spans="1:2" x14ac:dyDescent="0.35">
      <c r="A282" s="163"/>
      <c r="B282" s="164"/>
    </row>
    <row r="283" spans="1:2" x14ac:dyDescent="0.35">
      <c r="A283" s="163"/>
      <c r="B283" s="164"/>
    </row>
    <row r="284" spans="1:2" x14ac:dyDescent="0.35">
      <c r="A284" s="163"/>
      <c r="B284" s="164"/>
    </row>
    <row r="285" spans="1:2" x14ac:dyDescent="0.35">
      <c r="A285" s="163"/>
      <c r="B285" s="164"/>
    </row>
    <row r="286" spans="1:2" x14ac:dyDescent="0.35">
      <c r="A286" s="163"/>
      <c r="B286" s="164"/>
    </row>
    <row r="287" spans="1:2" x14ac:dyDescent="0.35">
      <c r="A287" s="163"/>
      <c r="B287" s="164"/>
    </row>
    <row r="288" spans="1:2" x14ac:dyDescent="0.35">
      <c r="A288" s="163"/>
      <c r="B288" s="164"/>
    </row>
    <row r="289" spans="1:2" x14ac:dyDescent="0.35">
      <c r="A289" s="163"/>
      <c r="B289" s="164"/>
    </row>
    <row r="290" spans="1:2" x14ac:dyDescent="0.35">
      <c r="A290" s="163"/>
      <c r="B290" s="164"/>
    </row>
    <row r="291" spans="1:2" x14ac:dyDescent="0.35">
      <c r="A291" s="163"/>
      <c r="B291" s="164"/>
    </row>
    <row r="292" spans="1:2" x14ac:dyDescent="0.35">
      <c r="A292" s="163"/>
      <c r="B292" s="164"/>
    </row>
    <row r="293" spans="1:2" x14ac:dyDescent="0.35">
      <c r="A293" s="163"/>
      <c r="B293" s="164"/>
    </row>
    <row r="294" spans="1:2" x14ac:dyDescent="0.35">
      <c r="A294" s="163"/>
      <c r="B294" s="164"/>
    </row>
    <row r="295" spans="1:2" x14ac:dyDescent="0.35">
      <c r="A295" s="163"/>
      <c r="B295" s="164"/>
    </row>
    <row r="296" spans="1:2" x14ac:dyDescent="0.35">
      <c r="A296" s="163"/>
      <c r="B296" s="164"/>
    </row>
    <row r="297" spans="1:2" x14ac:dyDescent="0.35">
      <c r="A297" s="163"/>
      <c r="B297" s="164"/>
    </row>
    <row r="298" spans="1:2" x14ac:dyDescent="0.35">
      <c r="A298" s="163"/>
      <c r="B298" s="164"/>
    </row>
    <row r="299" spans="1:2" x14ac:dyDescent="0.35">
      <c r="A299" s="163"/>
      <c r="B299" s="164"/>
    </row>
    <row r="300" spans="1:2" x14ac:dyDescent="0.35">
      <c r="A300" s="163"/>
      <c r="B300" s="164"/>
    </row>
    <row r="301" spans="1:2" x14ac:dyDescent="0.35">
      <c r="A301" s="163"/>
      <c r="B301" s="164"/>
    </row>
    <row r="302" spans="1:2" x14ac:dyDescent="0.35">
      <c r="A302" s="163"/>
      <c r="B302" s="164"/>
    </row>
    <row r="303" spans="1:2" x14ac:dyDescent="0.35">
      <c r="A303" s="163"/>
      <c r="B303" s="164"/>
    </row>
    <row r="304" spans="1:2" x14ac:dyDescent="0.35">
      <c r="A304" s="163"/>
      <c r="B304" s="164"/>
    </row>
    <row r="305" spans="1:2" x14ac:dyDescent="0.35">
      <c r="A305" s="163"/>
      <c r="B305" s="164"/>
    </row>
    <row r="306" spans="1:2" x14ac:dyDescent="0.35">
      <c r="A306" s="163"/>
      <c r="B306" s="164"/>
    </row>
    <row r="307" spans="1:2" x14ac:dyDescent="0.35">
      <c r="A307" s="163"/>
      <c r="B307" s="164"/>
    </row>
    <row r="308" spans="1:2" x14ac:dyDescent="0.35">
      <c r="A308" s="163"/>
      <c r="B308" s="164"/>
    </row>
    <row r="309" spans="1:2" x14ac:dyDescent="0.35">
      <c r="A309" s="163"/>
      <c r="B309" s="164"/>
    </row>
    <row r="310" spans="1:2" x14ac:dyDescent="0.35">
      <c r="A310" s="163"/>
      <c r="B310" s="164"/>
    </row>
    <row r="311" spans="1:2" x14ac:dyDescent="0.35">
      <c r="A311" s="163"/>
      <c r="B311" s="164"/>
    </row>
    <row r="312" spans="1:2" x14ac:dyDescent="0.35">
      <c r="A312" s="163"/>
      <c r="B312" s="164"/>
    </row>
    <row r="313" spans="1:2" x14ac:dyDescent="0.35">
      <c r="A313" s="163"/>
      <c r="B313" s="164"/>
    </row>
    <row r="314" spans="1:2" x14ac:dyDescent="0.35">
      <c r="A314" s="163"/>
      <c r="B314" s="164"/>
    </row>
    <row r="315" spans="1:2" x14ac:dyDescent="0.35">
      <c r="A315" s="163"/>
      <c r="B315" s="164"/>
    </row>
    <row r="316" spans="1:2" x14ac:dyDescent="0.35">
      <c r="A316" s="163"/>
      <c r="B316" s="164"/>
    </row>
    <row r="317" spans="1:2" x14ac:dyDescent="0.35">
      <c r="A317" s="163"/>
      <c r="B317" s="164"/>
    </row>
    <row r="318" spans="1:2" x14ac:dyDescent="0.35">
      <c r="A318" s="163"/>
      <c r="B318" s="164"/>
    </row>
    <row r="319" spans="1:2" x14ac:dyDescent="0.35">
      <c r="A319" s="163"/>
      <c r="B319" s="164"/>
    </row>
    <row r="320" spans="1:2" x14ac:dyDescent="0.35">
      <c r="A320" s="163"/>
      <c r="B320" s="164"/>
    </row>
    <row r="321" spans="1:2" x14ac:dyDescent="0.35">
      <c r="A321" s="163"/>
      <c r="B321" s="164"/>
    </row>
    <row r="322" spans="1:2" x14ac:dyDescent="0.35">
      <c r="A322" s="163"/>
      <c r="B322" s="164"/>
    </row>
    <row r="323" spans="1:2" x14ac:dyDescent="0.35">
      <c r="A323" s="163"/>
      <c r="B323" s="164"/>
    </row>
    <row r="324" spans="1:2" x14ac:dyDescent="0.35">
      <c r="A324" s="163"/>
      <c r="B324" s="164"/>
    </row>
    <row r="325" spans="1:2" x14ac:dyDescent="0.35">
      <c r="A325" s="163"/>
      <c r="B325" s="164"/>
    </row>
    <row r="326" spans="1:2" x14ac:dyDescent="0.35">
      <c r="A326" s="163"/>
      <c r="B326" s="164"/>
    </row>
    <row r="327" spans="1:2" x14ac:dyDescent="0.35">
      <c r="A327" s="163"/>
      <c r="B327" s="164"/>
    </row>
    <row r="328" spans="1:2" x14ac:dyDescent="0.35">
      <c r="A328" s="163"/>
      <c r="B328" s="164"/>
    </row>
    <row r="329" spans="1:2" x14ac:dyDescent="0.35">
      <c r="A329" s="163"/>
      <c r="B329" s="164"/>
    </row>
    <row r="330" spans="1:2" x14ac:dyDescent="0.35">
      <c r="A330" s="163"/>
      <c r="B330" s="164"/>
    </row>
    <row r="331" spans="1:2" x14ac:dyDescent="0.35">
      <c r="A331" s="163"/>
      <c r="B331" s="164"/>
    </row>
    <row r="332" spans="1:2" x14ac:dyDescent="0.35">
      <c r="A332" s="163"/>
      <c r="B332" s="164"/>
    </row>
    <row r="333" spans="1:2" x14ac:dyDescent="0.35">
      <c r="A333" s="163"/>
      <c r="B333" s="164"/>
    </row>
    <row r="334" spans="1:2" x14ac:dyDescent="0.35">
      <c r="A334" s="163"/>
      <c r="B334" s="164"/>
    </row>
    <row r="335" spans="1:2" x14ac:dyDescent="0.35">
      <c r="A335" s="163"/>
      <c r="B335" s="164"/>
    </row>
    <row r="336" spans="1:2" x14ac:dyDescent="0.35">
      <c r="A336" s="163"/>
    </row>
    <row r="337" spans="1:2" x14ac:dyDescent="0.35">
      <c r="A337" s="163"/>
      <c r="B337" s="164"/>
    </row>
    <row r="338" spans="1:2" x14ac:dyDescent="0.35">
      <c r="A338" s="163"/>
      <c r="B338" s="164"/>
    </row>
    <row r="339" spans="1:2" x14ac:dyDescent="0.35">
      <c r="A339" s="163"/>
      <c r="B339" s="164"/>
    </row>
    <row r="340" spans="1:2" x14ac:dyDescent="0.35">
      <c r="A340" s="163"/>
      <c r="B340" s="164"/>
    </row>
    <row r="341" spans="1:2" x14ac:dyDescent="0.35">
      <c r="A341" s="163"/>
      <c r="B341" s="164"/>
    </row>
    <row r="342" spans="1:2" x14ac:dyDescent="0.35">
      <c r="A342" s="163"/>
      <c r="B342" s="164"/>
    </row>
    <row r="343" spans="1:2" x14ac:dyDescent="0.35">
      <c r="A343" s="163"/>
      <c r="B343" s="164"/>
    </row>
    <row r="344" spans="1:2" x14ac:dyDescent="0.35">
      <c r="A344" s="163"/>
      <c r="B344" s="164"/>
    </row>
    <row r="345" spans="1:2" x14ac:dyDescent="0.35">
      <c r="A345" s="163"/>
      <c r="B345" s="164"/>
    </row>
    <row r="346" spans="1:2" x14ac:dyDescent="0.35">
      <c r="A346" s="163"/>
    </row>
    <row r="347" spans="1:2" x14ac:dyDescent="0.35">
      <c r="A347" s="163"/>
      <c r="B347" s="164"/>
    </row>
    <row r="348" spans="1:2" x14ac:dyDescent="0.35">
      <c r="A348" s="163"/>
      <c r="B348" s="164"/>
    </row>
    <row r="349" spans="1:2" x14ac:dyDescent="0.35">
      <c r="A349" s="163"/>
      <c r="B349" s="164"/>
    </row>
    <row r="350" spans="1:2" x14ac:dyDescent="0.35">
      <c r="A350" s="163"/>
      <c r="B350" s="164"/>
    </row>
    <row r="351" spans="1:2" x14ac:dyDescent="0.35">
      <c r="A351" s="163"/>
      <c r="B351" s="164"/>
    </row>
    <row r="352" spans="1:2" x14ac:dyDescent="0.35">
      <c r="A352" s="163"/>
      <c r="B352" s="164"/>
    </row>
    <row r="353" spans="1:2" x14ac:dyDescent="0.35">
      <c r="A353" s="163"/>
      <c r="B353" s="164"/>
    </row>
    <row r="354" spans="1:2" x14ac:dyDescent="0.35">
      <c r="A354" s="163"/>
      <c r="B354" s="164"/>
    </row>
    <row r="355" spans="1:2" x14ac:dyDescent="0.35">
      <c r="A355" s="163"/>
      <c r="B355" s="164"/>
    </row>
    <row r="356" spans="1:2" x14ac:dyDescent="0.35">
      <c r="A356" s="163"/>
      <c r="B356" s="164"/>
    </row>
    <row r="357" spans="1:2" x14ac:dyDescent="0.35">
      <c r="A357" s="163"/>
      <c r="B357" s="164"/>
    </row>
    <row r="358" spans="1:2" x14ac:dyDescent="0.35">
      <c r="A358" s="163"/>
      <c r="B358" s="164"/>
    </row>
    <row r="359" spans="1:2" x14ac:dyDescent="0.35">
      <c r="A359" s="163"/>
      <c r="B359" s="164"/>
    </row>
    <row r="360" spans="1:2" x14ac:dyDescent="0.35">
      <c r="A360" s="163"/>
      <c r="B360" s="164"/>
    </row>
  </sheetData>
  <sheetProtection algorithmName="SHA-512" hashValue="vKNh/sP+SyQN/9ilSOhK+3U1LpYeSnqcpmI9vizQTP26KlgG7JiFhHf8vCw3jL19XqvNLk3ja33qqo6OxNOBrw==" saltValue="LCz56hoR9BJ0O9i1YvNGOg==" spinCount="100000" sheet="1" objects="1" scenarios="1"/>
  <mergeCells count="2">
    <mergeCell ref="A188:C188"/>
    <mergeCell ref="R188:S188"/>
  </mergeCells>
  <phoneticPr fontId="25" type="noConversion"/>
  <hyperlinks>
    <hyperlink ref="A9" location="_ftn1" display="_ftn1" xr:uid="{92BC6DB0-77EA-4A3E-B43D-D6AD92B0F917}"/>
  </hyperlink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15OPMSMT0001-78-58702</_dlc_DocId>
    <_dlc_DocIdUrl xmlns="0104a4cd-1400-468e-be1b-c7aad71d7d5a">
      <Url>https://op.msmt.cz/_layouts/15/DocIdRedir.aspx?ID=15OPMSMT0001-78-58702</Url>
      <Description>15OPMSMT0001-78-58702</Description>
    </_dlc_DocIdUrl>
    <pozn_x00e1_mka xmlns="e727d7e0-5f6f-4843-8d26-7fdd0d273a91" xsi:nil="true"/>
    <Term_x00ed_n_x0020_p_x0159_ipom_x00ed_nek xmlns="e727d7e0-5f6f-4843-8d26-7fdd0d273a91" xsi:nil="true"/>
    <Pozn_x002e__x0020_pro_x0020__x00fa__x010d_ely_x0020_o423 xmlns="e727d7e0-5f6f-4843-8d26-7fdd0d273a91" xsi:nil="true"/>
    <Stav xmlns="e727d7e0-5f6f-4843-8d26-7fdd0d273a9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6" ma:contentTypeDescription="Vytvoří nový dokument" ma:contentTypeScope="" ma:versionID="9fac46ca92501c938689f7dffc158cbd">
  <xsd:schema xmlns:xsd="http://www.w3.org/2001/XMLSchema" xmlns:xs="http://www.w3.org/2001/XMLSchema" xmlns:p="http://schemas.microsoft.com/office/2006/metadata/properties" xmlns:ns2="0104a4cd-1400-468e-be1b-c7aad71d7d5a" xmlns:ns3="e727d7e0-5f6f-4843-8d26-7fdd0d273a91" targetNamespace="http://schemas.microsoft.com/office/2006/metadata/properties" ma:root="true" ma:fieldsID="c47de32845f8d8090adef5382c4fcf14" ns2:_="" ns3:_="">
    <xsd:import namespace="0104a4cd-1400-468e-be1b-c7aad71d7d5a"/>
    <xsd:import namespace="e727d7e0-5f6f-4843-8d26-7fdd0d273a91"/>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pozn_x00e1_mka" minOccurs="0"/>
                <xsd:element ref="ns3:Term_x00ed_n_x0020_p_x0159_ipom_x00ed_nek" minOccurs="0"/>
                <xsd:element ref="ns3:Pozn_x002e__x0020_pro_x0020__x00fa__x010d_ely_x0020_o423" minOccurs="0"/>
                <xsd:element ref="ns3:Stav"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27d7e0-5f6f-4843-8d26-7fdd0d273a91" elementFormDefault="qualified">
    <xsd:import namespace="http://schemas.microsoft.com/office/2006/documentManagement/types"/>
    <xsd:import namespace="http://schemas.microsoft.com/office/infopath/2007/PartnerControls"/>
    <xsd:element name="pozn_x00e1_mka" ma:index="13" nillable="true" ma:displayName="poznámka" ma:internalName="pozn_x00e1_mka">
      <xsd:simpleType>
        <xsd:restriction base="dms:Text">
          <xsd:maxLength value="255"/>
        </xsd:restriction>
      </xsd:simpleType>
    </xsd:element>
    <xsd:element name="Term_x00ed_n_x0020_p_x0159_ipom_x00ed_nek" ma:index="14" nillable="true" ma:displayName="Termín připomínek" ma:format="DateOnly" ma:indexed="true" ma:internalName="Term_x00ed_n_x0020_p_x0159_ipom_x00ed_nek">
      <xsd:simpleType>
        <xsd:restriction base="dms:DateTime"/>
      </xsd:simpleType>
    </xsd:element>
    <xsd:element name="Pozn_x002e__x0020_pro_x0020__x00fa__x010d_ely_x0020_o423" ma:index="15" nillable="true" ma:displayName="Pozn. pro účely o423" ma:internalName="Pozn_x002e__x0020_pro_x0020__x00fa__x010d_ely_x0020_o423">
      <xsd:simpleType>
        <xsd:restriction base="dms:Text">
          <xsd:maxLength value="255"/>
        </xsd:restriction>
      </xsd:simpleType>
    </xsd:element>
    <xsd:element name="Stav" ma:index="16" nillable="true" ma:displayName="Stav" ma:internalName="Stav">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1FB80B6-E172-47FE-841B-18EC4303D428}">
  <ds:schemaRefs>
    <ds:schemaRef ds:uri="http://schemas.microsoft.com/sharepoint/v3/contenttype/forms"/>
  </ds:schemaRefs>
</ds:datastoreItem>
</file>

<file path=customXml/itemProps2.xml><?xml version="1.0" encoding="utf-8"?>
<ds:datastoreItem xmlns:ds="http://schemas.openxmlformats.org/officeDocument/2006/customXml" ds:itemID="{16372AAE-2D9F-417E-B0A3-EF7A50A97DEE}">
  <ds:schemaRefs>
    <ds:schemaRef ds:uri="http://schemas.openxmlformats.org/package/2006/metadata/core-properties"/>
    <ds:schemaRef ds:uri="http://purl.org/dc/terms/"/>
    <ds:schemaRef ds:uri="http://purl.org/dc/dcmitype/"/>
    <ds:schemaRef ds:uri="http://schemas.microsoft.com/office/2006/metadata/properties"/>
    <ds:schemaRef ds:uri="http://www.w3.org/XML/1998/namespace"/>
    <ds:schemaRef ds:uri="http://purl.org/dc/elements/1.1/"/>
    <ds:schemaRef ds:uri="http://schemas.microsoft.com/office/2006/documentManagement/types"/>
    <ds:schemaRef ds:uri="http://schemas.microsoft.com/office/infopath/2007/PartnerControls"/>
    <ds:schemaRef ds:uri="e727d7e0-5f6f-4843-8d26-7fdd0d273a91"/>
    <ds:schemaRef ds:uri="0104a4cd-1400-468e-be1b-c7aad71d7d5a"/>
  </ds:schemaRefs>
</ds:datastoreItem>
</file>

<file path=customXml/itemProps3.xml><?xml version="1.0" encoding="utf-8"?>
<ds:datastoreItem xmlns:ds="http://schemas.openxmlformats.org/officeDocument/2006/customXml" ds:itemID="{C35DD100-698D-4901-96BD-EB892E48C9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e727d7e0-5f6f-4843-8d26-7fdd0d273a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FCACC27-E7F4-4465-B74F-5E1A6CD0E61D}">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vt:i4>
      </vt:variant>
      <vt:variant>
        <vt:lpstr>Pojmenované oblasti</vt:lpstr>
      </vt:variant>
      <vt:variant>
        <vt:i4>1</vt:i4>
      </vt:variant>
    </vt:vector>
  </HeadingPairs>
  <TitlesOfParts>
    <vt:vector size="7" baseType="lpstr">
      <vt:lpstr>Instrukce</vt:lpstr>
      <vt:lpstr>Úvod</vt:lpstr>
      <vt:lpstr>Přehled ZoR</vt:lpstr>
      <vt:lpstr>KA3 - příjezdy do ČR</vt:lpstr>
      <vt:lpstr>KA3 - výjezdy z ČR</vt:lpstr>
      <vt:lpstr>Podpůrná data</vt:lpstr>
      <vt:lpstr>Úvod!_Hlk98419294</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Švaříčková Petra</dc:creator>
  <cp:lastModifiedBy>Haken Jiří</cp:lastModifiedBy>
  <cp:lastPrinted>2023-02-09T14:45:29Z</cp:lastPrinted>
  <dcterms:created xsi:type="dcterms:W3CDTF">2022-07-14T06:39:26Z</dcterms:created>
  <dcterms:modified xsi:type="dcterms:W3CDTF">2026-03-22T16:18:08Z</dcterms:modified>
  <cp:version>2.1</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d5664c97-6673-4afc-8ace-d25e7812bd0d</vt:lpwstr>
  </property>
</Properties>
</file>